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shek\Desktop\Financial models\FM deliverable\PDE\"/>
    </mc:Choice>
  </mc:AlternateContent>
  <xr:revisionPtr revIDLastSave="0" documentId="13_ncr:1_{1553FDD1-B3BE-4D65-9259-16AF9C449B6B}" xr6:coauthVersionLast="47" xr6:coauthVersionMax="47" xr10:uidLastSave="{00000000-0000-0000-0000-000000000000}"/>
  <bookViews>
    <workbookView xWindow="28680" yWindow="1050" windowWidth="29040" windowHeight="15720" activeTab="1" xr2:uid="{00000000-000D-0000-FFFF-FFFF00000000}"/>
  </bookViews>
  <sheets>
    <sheet name="Inputs" sheetId="1" r:id="rId1"/>
    <sheet name="Hourly_Model" sheetId="2" r:id="rId2"/>
    <sheet name="Summary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61" i="2" l="1"/>
  <c r="D8761" i="2"/>
  <c r="F8761" i="2" s="1"/>
  <c r="G8760" i="2"/>
  <c r="D8760" i="2"/>
  <c r="F8760" i="2" s="1"/>
  <c r="G8759" i="2"/>
  <c r="D8759" i="2"/>
  <c r="E8759" i="2" s="1"/>
  <c r="G8758" i="2"/>
  <c r="D8758" i="2"/>
  <c r="G8757" i="2"/>
  <c r="D8757" i="2"/>
  <c r="F8757" i="2" s="1"/>
  <c r="G8756" i="2"/>
  <c r="D8756" i="2"/>
  <c r="F8756" i="2" s="1"/>
  <c r="G8755" i="2"/>
  <c r="D8755" i="2"/>
  <c r="E8755" i="2" s="1"/>
  <c r="G8754" i="2"/>
  <c r="D8754" i="2"/>
  <c r="G8753" i="2"/>
  <c r="D8753" i="2"/>
  <c r="G8752" i="2"/>
  <c r="D8752" i="2"/>
  <c r="G8751" i="2"/>
  <c r="D8751" i="2"/>
  <c r="E8751" i="2" s="1"/>
  <c r="G8750" i="2"/>
  <c r="D8750" i="2"/>
  <c r="G8749" i="2"/>
  <c r="D8749" i="2"/>
  <c r="G8748" i="2"/>
  <c r="D8748" i="2"/>
  <c r="G8747" i="2"/>
  <c r="D8747" i="2"/>
  <c r="E8747" i="2" s="1"/>
  <c r="G8746" i="2"/>
  <c r="D8746" i="2"/>
  <c r="G8745" i="2"/>
  <c r="D8745" i="2"/>
  <c r="F8745" i="2" s="1"/>
  <c r="G8744" i="2"/>
  <c r="D8744" i="2"/>
  <c r="G8743" i="2"/>
  <c r="D8743" i="2"/>
  <c r="E8743" i="2" s="1"/>
  <c r="G8742" i="2"/>
  <c r="D8742" i="2"/>
  <c r="G8741" i="2"/>
  <c r="D8741" i="2"/>
  <c r="G8740" i="2"/>
  <c r="D8740" i="2"/>
  <c r="G8739" i="2"/>
  <c r="D8739" i="2"/>
  <c r="E8739" i="2" s="1"/>
  <c r="J8738" i="2"/>
  <c r="G8738" i="2"/>
  <c r="D8738" i="2"/>
  <c r="G8737" i="2"/>
  <c r="D8737" i="2"/>
  <c r="G8736" i="2"/>
  <c r="D8736" i="2"/>
  <c r="G8735" i="2"/>
  <c r="D8735" i="2"/>
  <c r="E8735" i="2" s="1"/>
  <c r="G8734" i="2"/>
  <c r="D8734" i="2"/>
  <c r="G8733" i="2"/>
  <c r="D8733" i="2"/>
  <c r="G8732" i="2"/>
  <c r="D8732" i="2"/>
  <c r="G8731" i="2"/>
  <c r="D8731" i="2"/>
  <c r="E8731" i="2" s="1"/>
  <c r="G8730" i="2"/>
  <c r="D8730" i="2"/>
  <c r="G8729" i="2"/>
  <c r="D8729" i="2"/>
  <c r="G8728" i="2"/>
  <c r="D8728" i="2"/>
  <c r="G8727" i="2"/>
  <c r="D8727" i="2"/>
  <c r="E8727" i="2" s="1"/>
  <c r="G8726" i="2"/>
  <c r="D8726" i="2"/>
  <c r="G8725" i="2"/>
  <c r="D8725" i="2"/>
  <c r="G8724" i="2"/>
  <c r="D8724" i="2"/>
  <c r="G8723" i="2"/>
  <c r="D8723" i="2"/>
  <c r="E8723" i="2" s="1"/>
  <c r="G8722" i="2"/>
  <c r="D8722" i="2"/>
  <c r="G8721" i="2"/>
  <c r="D8721" i="2"/>
  <c r="G8720" i="2"/>
  <c r="D8720" i="2"/>
  <c r="G8719" i="2"/>
  <c r="D8719" i="2"/>
  <c r="E8719" i="2" s="1"/>
  <c r="G8718" i="2"/>
  <c r="D8718" i="2"/>
  <c r="G8717" i="2"/>
  <c r="D8717" i="2"/>
  <c r="G8716" i="2"/>
  <c r="D8716" i="2"/>
  <c r="G8715" i="2"/>
  <c r="D8715" i="2"/>
  <c r="E8715" i="2" s="1"/>
  <c r="J8714" i="2"/>
  <c r="G8714" i="2"/>
  <c r="D8714" i="2"/>
  <c r="G8713" i="2"/>
  <c r="D8713" i="2"/>
  <c r="F8713" i="2" s="1"/>
  <c r="G8712" i="2"/>
  <c r="D8712" i="2"/>
  <c r="F8712" i="2" s="1"/>
  <c r="G8711" i="2"/>
  <c r="D8711" i="2"/>
  <c r="G8710" i="2"/>
  <c r="D8710" i="2"/>
  <c r="G8709" i="2"/>
  <c r="D8709" i="2"/>
  <c r="F8709" i="2" s="1"/>
  <c r="G8708" i="2"/>
  <c r="E8708" i="2"/>
  <c r="H8708" i="2" s="1"/>
  <c r="D8708" i="2"/>
  <c r="F8708" i="2" s="1"/>
  <c r="G8707" i="2"/>
  <c r="D8707" i="2"/>
  <c r="G8706" i="2"/>
  <c r="D8706" i="2"/>
  <c r="G8705" i="2"/>
  <c r="E8705" i="2"/>
  <c r="H8705" i="2" s="1"/>
  <c r="D8705" i="2"/>
  <c r="F8705" i="2" s="1"/>
  <c r="G8704" i="2"/>
  <c r="D8704" i="2"/>
  <c r="F8704" i="2" s="1"/>
  <c r="G8703" i="2"/>
  <c r="D8703" i="2"/>
  <c r="G8702" i="2"/>
  <c r="D8702" i="2"/>
  <c r="F8702" i="2" s="1"/>
  <c r="G8701" i="2"/>
  <c r="D8701" i="2"/>
  <c r="E8701" i="2" s="1"/>
  <c r="G8700" i="2"/>
  <c r="D8700" i="2"/>
  <c r="F8700" i="2" s="1"/>
  <c r="G8699" i="2"/>
  <c r="D8699" i="2"/>
  <c r="E8699" i="2" s="1"/>
  <c r="G8698" i="2"/>
  <c r="D8698" i="2"/>
  <c r="F8698" i="2" s="1"/>
  <c r="G8697" i="2"/>
  <c r="D8697" i="2"/>
  <c r="F8697" i="2" s="1"/>
  <c r="G8696" i="2"/>
  <c r="D8696" i="2"/>
  <c r="G8695" i="2"/>
  <c r="D8695" i="2"/>
  <c r="G8694" i="2"/>
  <c r="D8694" i="2"/>
  <c r="F8694" i="2" s="1"/>
  <c r="G8693" i="2"/>
  <c r="E8693" i="2"/>
  <c r="D8693" i="2"/>
  <c r="F8693" i="2" s="1"/>
  <c r="G8692" i="2"/>
  <c r="F8692" i="2"/>
  <c r="D8692" i="2"/>
  <c r="E8692" i="2" s="1"/>
  <c r="H8692" i="2" s="1"/>
  <c r="N8692" i="2" s="1"/>
  <c r="G8691" i="2"/>
  <c r="D8691" i="2"/>
  <c r="F8691" i="2" s="1"/>
  <c r="J8690" i="2"/>
  <c r="G8690" i="2"/>
  <c r="F8690" i="2"/>
  <c r="E8690" i="2"/>
  <c r="D8690" i="2"/>
  <c r="G8689" i="2"/>
  <c r="F8689" i="2"/>
  <c r="D8689" i="2"/>
  <c r="E8689" i="2" s="1"/>
  <c r="G8688" i="2"/>
  <c r="E8688" i="2"/>
  <c r="H8688" i="2" s="1"/>
  <c r="D8688" i="2"/>
  <c r="F8688" i="2" s="1"/>
  <c r="G8687" i="2"/>
  <c r="D8687" i="2"/>
  <c r="F8687" i="2" s="1"/>
  <c r="G8686" i="2"/>
  <c r="E8686" i="2"/>
  <c r="D8686" i="2"/>
  <c r="F8686" i="2" s="1"/>
  <c r="G8685" i="2"/>
  <c r="E8685" i="2"/>
  <c r="D8685" i="2"/>
  <c r="F8685" i="2" s="1"/>
  <c r="G8684" i="2"/>
  <c r="D8684" i="2"/>
  <c r="G8683" i="2"/>
  <c r="F8683" i="2"/>
  <c r="D8683" i="2"/>
  <c r="E8683" i="2" s="1"/>
  <c r="G8682" i="2"/>
  <c r="E8682" i="2"/>
  <c r="D8682" i="2"/>
  <c r="F8682" i="2" s="1"/>
  <c r="H8682" i="2" s="1"/>
  <c r="G8681" i="2"/>
  <c r="D8681" i="2"/>
  <c r="F8681" i="2" s="1"/>
  <c r="G8680" i="2"/>
  <c r="D8680" i="2"/>
  <c r="F8680" i="2" s="1"/>
  <c r="G8679" i="2"/>
  <c r="E8679" i="2"/>
  <c r="D8679" i="2"/>
  <c r="F8679" i="2" s="1"/>
  <c r="G8678" i="2"/>
  <c r="D8678" i="2"/>
  <c r="E8678" i="2" s="1"/>
  <c r="G8677" i="2"/>
  <c r="D8677" i="2"/>
  <c r="G8676" i="2"/>
  <c r="E8676" i="2"/>
  <c r="D8676" i="2"/>
  <c r="F8676" i="2" s="1"/>
  <c r="G8675" i="2"/>
  <c r="D8675" i="2"/>
  <c r="G8674" i="2"/>
  <c r="D8674" i="2"/>
  <c r="G8673" i="2"/>
  <c r="D8673" i="2"/>
  <c r="E8673" i="2" s="1"/>
  <c r="G8672" i="2"/>
  <c r="D8672" i="2"/>
  <c r="F8672" i="2" s="1"/>
  <c r="G8671" i="2"/>
  <c r="D8671" i="2"/>
  <c r="E8671" i="2" s="1"/>
  <c r="G8670" i="2"/>
  <c r="D8670" i="2"/>
  <c r="G8669" i="2"/>
  <c r="D8669" i="2"/>
  <c r="F8669" i="2" s="1"/>
  <c r="G8668" i="2"/>
  <c r="D8668" i="2"/>
  <c r="F8668" i="2" s="1"/>
  <c r="G8667" i="2"/>
  <c r="E8667" i="2"/>
  <c r="D8667" i="2"/>
  <c r="F8667" i="2" s="1"/>
  <c r="J8666" i="2"/>
  <c r="G8666" i="2"/>
  <c r="D8666" i="2"/>
  <c r="E8666" i="2" s="1"/>
  <c r="G8665" i="2"/>
  <c r="F8665" i="2"/>
  <c r="D8665" i="2"/>
  <c r="E8665" i="2" s="1"/>
  <c r="G8664" i="2"/>
  <c r="D8664" i="2"/>
  <c r="F8664" i="2" s="1"/>
  <c r="G8663" i="2"/>
  <c r="D8663" i="2"/>
  <c r="E8663" i="2" s="1"/>
  <c r="G8662" i="2"/>
  <c r="D8662" i="2"/>
  <c r="E8662" i="2" s="1"/>
  <c r="G8661" i="2"/>
  <c r="E8661" i="2"/>
  <c r="D8661" i="2"/>
  <c r="F8661" i="2" s="1"/>
  <c r="G8660" i="2"/>
  <c r="D8660" i="2"/>
  <c r="F8660" i="2" s="1"/>
  <c r="G8659" i="2"/>
  <c r="D8659" i="2"/>
  <c r="G8658" i="2"/>
  <c r="D8658" i="2"/>
  <c r="F8658" i="2" s="1"/>
  <c r="G8657" i="2"/>
  <c r="D8657" i="2"/>
  <c r="F8657" i="2" s="1"/>
  <c r="G8656" i="2"/>
  <c r="D8656" i="2"/>
  <c r="G8655" i="2"/>
  <c r="E8655" i="2"/>
  <c r="D8655" i="2"/>
  <c r="F8655" i="2" s="1"/>
  <c r="G8654" i="2"/>
  <c r="D8654" i="2"/>
  <c r="G8653" i="2"/>
  <c r="F8653" i="2"/>
  <c r="D8653" i="2"/>
  <c r="E8653" i="2" s="1"/>
  <c r="G8652" i="2"/>
  <c r="D8652" i="2"/>
  <c r="G8651" i="2"/>
  <c r="F8651" i="2"/>
  <c r="E8651" i="2"/>
  <c r="D8651" i="2"/>
  <c r="G8650" i="2"/>
  <c r="E8650" i="2"/>
  <c r="H8650" i="2" s="1"/>
  <c r="O8650" i="2" s="1"/>
  <c r="Q8650" i="2" s="1"/>
  <c r="D8650" i="2"/>
  <c r="F8650" i="2" s="1"/>
  <c r="G8649" i="2"/>
  <c r="D8649" i="2"/>
  <c r="F8649" i="2" s="1"/>
  <c r="G8648" i="2"/>
  <c r="E8648" i="2"/>
  <c r="H8648" i="2" s="1"/>
  <c r="D8648" i="2"/>
  <c r="F8648" i="2" s="1"/>
  <c r="G8647" i="2"/>
  <c r="D8647" i="2"/>
  <c r="G8646" i="2"/>
  <c r="D8646" i="2"/>
  <c r="F8646" i="2" s="1"/>
  <c r="G8645" i="2"/>
  <c r="E8645" i="2"/>
  <c r="D8645" i="2"/>
  <c r="F8645" i="2" s="1"/>
  <c r="G8644" i="2"/>
  <c r="E8644" i="2"/>
  <c r="D8644" i="2"/>
  <c r="F8644" i="2" s="1"/>
  <c r="G8643" i="2"/>
  <c r="D8643" i="2"/>
  <c r="F8643" i="2" s="1"/>
  <c r="J8642" i="2"/>
  <c r="G8642" i="2"/>
  <c r="D8642" i="2"/>
  <c r="F8642" i="2" s="1"/>
  <c r="G8641" i="2"/>
  <c r="D8641" i="2"/>
  <c r="F8641" i="2" s="1"/>
  <c r="G8640" i="2"/>
  <c r="D8640" i="2"/>
  <c r="F8640" i="2" s="1"/>
  <c r="G8639" i="2"/>
  <c r="F8639" i="2"/>
  <c r="D8639" i="2"/>
  <c r="E8639" i="2" s="1"/>
  <c r="G8638" i="2"/>
  <c r="D8638" i="2"/>
  <c r="F8638" i="2" s="1"/>
  <c r="G8637" i="2"/>
  <c r="D8637" i="2"/>
  <c r="E8637" i="2" s="1"/>
  <c r="G8636" i="2"/>
  <c r="D8636" i="2"/>
  <c r="F8636" i="2" s="1"/>
  <c r="G8635" i="2"/>
  <c r="D8635" i="2"/>
  <c r="G8634" i="2"/>
  <c r="D8634" i="2"/>
  <c r="G8633" i="2"/>
  <c r="D8633" i="2"/>
  <c r="G8632" i="2"/>
  <c r="E8632" i="2"/>
  <c r="D8632" i="2"/>
  <c r="F8632" i="2" s="1"/>
  <c r="G8631" i="2"/>
  <c r="D8631" i="2"/>
  <c r="G8630" i="2"/>
  <c r="D8630" i="2"/>
  <c r="G8629" i="2"/>
  <c r="D8629" i="2"/>
  <c r="E8629" i="2" s="1"/>
  <c r="G8628" i="2"/>
  <c r="D8628" i="2"/>
  <c r="G8627" i="2"/>
  <c r="D8627" i="2"/>
  <c r="F8627" i="2" s="1"/>
  <c r="G8626" i="2"/>
  <c r="D8626" i="2"/>
  <c r="F8626" i="2" s="1"/>
  <c r="G8625" i="2"/>
  <c r="E8625" i="2"/>
  <c r="D8625" i="2"/>
  <c r="F8625" i="2" s="1"/>
  <c r="H8625" i="2" s="1"/>
  <c r="G8624" i="2"/>
  <c r="D8624" i="2"/>
  <c r="G8623" i="2"/>
  <c r="F8623" i="2"/>
  <c r="D8623" i="2"/>
  <c r="E8623" i="2" s="1"/>
  <c r="G8622" i="2"/>
  <c r="E8622" i="2"/>
  <c r="D8622" i="2"/>
  <c r="F8622" i="2" s="1"/>
  <c r="G8621" i="2"/>
  <c r="E8621" i="2"/>
  <c r="H8621" i="2" s="1"/>
  <c r="D8621" i="2"/>
  <c r="F8621" i="2" s="1"/>
  <c r="G8620" i="2"/>
  <c r="D8620" i="2"/>
  <c r="F8620" i="2" s="1"/>
  <c r="G8619" i="2"/>
  <c r="D8619" i="2"/>
  <c r="F8619" i="2" s="1"/>
  <c r="J8618" i="2"/>
  <c r="G8618" i="2"/>
  <c r="F8618" i="2"/>
  <c r="D8618" i="2"/>
  <c r="E8618" i="2" s="1"/>
  <c r="H8618" i="2" s="1"/>
  <c r="G8617" i="2"/>
  <c r="E8617" i="2"/>
  <c r="D8617" i="2"/>
  <c r="F8617" i="2" s="1"/>
  <c r="H8617" i="2" s="1"/>
  <c r="G8616" i="2"/>
  <c r="D8616" i="2"/>
  <c r="F8616" i="2" s="1"/>
  <c r="G8615" i="2"/>
  <c r="D8615" i="2"/>
  <c r="F8615" i="2" s="1"/>
  <c r="G8614" i="2"/>
  <c r="D8614" i="2"/>
  <c r="F8614" i="2" s="1"/>
  <c r="G8613" i="2"/>
  <c r="D8613" i="2"/>
  <c r="G8612" i="2"/>
  <c r="D8612" i="2"/>
  <c r="F8612" i="2" s="1"/>
  <c r="G8611" i="2"/>
  <c r="D8611" i="2"/>
  <c r="E8611" i="2" s="1"/>
  <c r="G8610" i="2"/>
  <c r="F8610" i="2"/>
  <c r="E8610" i="2"/>
  <c r="D8610" i="2"/>
  <c r="G8609" i="2"/>
  <c r="D8609" i="2"/>
  <c r="F8609" i="2" s="1"/>
  <c r="G8608" i="2"/>
  <c r="D8608" i="2"/>
  <c r="F8608" i="2" s="1"/>
  <c r="G8607" i="2"/>
  <c r="D8607" i="2"/>
  <c r="F8607" i="2" s="1"/>
  <c r="G8606" i="2"/>
  <c r="D8606" i="2"/>
  <c r="F8606" i="2" s="1"/>
  <c r="G8605" i="2"/>
  <c r="F8605" i="2"/>
  <c r="D8605" i="2"/>
  <c r="E8605" i="2" s="1"/>
  <c r="G8604" i="2"/>
  <c r="E8604" i="2"/>
  <c r="D8604" i="2"/>
  <c r="F8604" i="2" s="1"/>
  <c r="G8603" i="2"/>
  <c r="F8603" i="2"/>
  <c r="E8603" i="2"/>
  <c r="H8603" i="2" s="1"/>
  <c r="D8603" i="2"/>
  <c r="G8602" i="2"/>
  <c r="D8602" i="2"/>
  <c r="F8602" i="2" s="1"/>
  <c r="G8601" i="2"/>
  <c r="D8601" i="2"/>
  <c r="F8601" i="2" s="1"/>
  <c r="G8600" i="2"/>
  <c r="D8600" i="2"/>
  <c r="F8600" i="2" s="1"/>
  <c r="G8599" i="2"/>
  <c r="D8599" i="2"/>
  <c r="F8599" i="2" s="1"/>
  <c r="G8598" i="2"/>
  <c r="D8598" i="2"/>
  <c r="F8598" i="2" s="1"/>
  <c r="G8597" i="2"/>
  <c r="F8597" i="2"/>
  <c r="D8597" i="2"/>
  <c r="E8597" i="2" s="1"/>
  <c r="G8596" i="2"/>
  <c r="E8596" i="2"/>
  <c r="D8596" i="2"/>
  <c r="F8596" i="2" s="1"/>
  <c r="G8595" i="2"/>
  <c r="D8595" i="2"/>
  <c r="J8594" i="2"/>
  <c r="G8594" i="2"/>
  <c r="D8594" i="2"/>
  <c r="F8594" i="2" s="1"/>
  <c r="G8593" i="2"/>
  <c r="D8593" i="2"/>
  <c r="F8593" i="2" s="1"/>
  <c r="G8592" i="2"/>
  <c r="D8592" i="2"/>
  <c r="F8592" i="2" s="1"/>
  <c r="G8591" i="2"/>
  <c r="F8591" i="2"/>
  <c r="E8591" i="2"/>
  <c r="D8591" i="2"/>
  <c r="G8590" i="2"/>
  <c r="E8590" i="2"/>
  <c r="D8590" i="2"/>
  <c r="F8590" i="2" s="1"/>
  <c r="G8589" i="2"/>
  <c r="D8589" i="2"/>
  <c r="F8589" i="2" s="1"/>
  <c r="G8588" i="2"/>
  <c r="D8588" i="2"/>
  <c r="F8588" i="2" s="1"/>
  <c r="G8587" i="2"/>
  <c r="D8587" i="2"/>
  <c r="F8587" i="2" s="1"/>
  <c r="G8586" i="2"/>
  <c r="D8586" i="2"/>
  <c r="F8586" i="2" s="1"/>
  <c r="G8585" i="2"/>
  <c r="D8585" i="2"/>
  <c r="F8585" i="2" s="1"/>
  <c r="G8584" i="2"/>
  <c r="D8584" i="2"/>
  <c r="F8584" i="2" s="1"/>
  <c r="G8583" i="2"/>
  <c r="D8583" i="2"/>
  <c r="F8583" i="2" s="1"/>
  <c r="G8582" i="2"/>
  <c r="D8582" i="2"/>
  <c r="F8582" i="2" s="1"/>
  <c r="G8581" i="2"/>
  <c r="D8581" i="2"/>
  <c r="F8581" i="2" s="1"/>
  <c r="G8580" i="2"/>
  <c r="F8580" i="2"/>
  <c r="D8580" i="2"/>
  <c r="E8580" i="2" s="1"/>
  <c r="G8579" i="2"/>
  <c r="D8579" i="2"/>
  <c r="F8579" i="2" s="1"/>
  <c r="G8578" i="2"/>
  <c r="D8578" i="2"/>
  <c r="F8578" i="2" s="1"/>
  <c r="G8577" i="2"/>
  <c r="D8577" i="2"/>
  <c r="F8577" i="2" s="1"/>
  <c r="G8576" i="2"/>
  <c r="D8576" i="2"/>
  <c r="F8576" i="2" s="1"/>
  <c r="G8575" i="2"/>
  <c r="D8575" i="2"/>
  <c r="F8575" i="2" s="1"/>
  <c r="G8574" i="2"/>
  <c r="D8574" i="2"/>
  <c r="F8574" i="2" s="1"/>
  <c r="G8573" i="2"/>
  <c r="D8573" i="2"/>
  <c r="E8573" i="2" s="1"/>
  <c r="G8572" i="2"/>
  <c r="D8572" i="2"/>
  <c r="F8572" i="2" s="1"/>
  <c r="G8571" i="2"/>
  <c r="D8571" i="2"/>
  <c r="J8570" i="2"/>
  <c r="G8570" i="2"/>
  <c r="F8570" i="2"/>
  <c r="E8570" i="2"/>
  <c r="D8570" i="2"/>
  <c r="G8569" i="2"/>
  <c r="D8569" i="2"/>
  <c r="F8569" i="2" s="1"/>
  <c r="G8568" i="2"/>
  <c r="E8568" i="2"/>
  <c r="D8568" i="2"/>
  <c r="F8568" i="2" s="1"/>
  <c r="G8567" i="2"/>
  <c r="D8567" i="2"/>
  <c r="G8566" i="2"/>
  <c r="F8566" i="2"/>
  <c r="D8566" i="2"/>
  <c r="E8566" i="2" s="1"/>
  <c r="G8565" i="2"/>
  <c r="D8565" i="2"/>
  <c r="E8565" i="2" s="1"/>
  <c r="G8564" i="2"/>
  <c r="E8564" i="2"/>
  <c r="D8564" i="2"/>
  <c r="F8564" i="2" s="1"/>
  <c r="G8563" i="2"/>
  <c r="E8563" i="2"/>
  <c r="H8563" i="2" s="1"/>
  <c r="D8563" i="2"/>
  <c r="F8563" i="2" s="1"/>
  <c r="G8562" i="2"/>
  <c r="D8562" i="2"/>
  <c r="G8561" i="2"/>
  <c r="F8561" i="2"/>
  <c r="D8561" i="2"/>
  <c r="E8561" i="2" s="1"/>
  <c r="G8560" i="2"/>
  <c r="E8560" i="2"/>
  <c r="D8560" i="2"/>
  <c r="F8560" i="2" s="1"/>
  <c r="G8559" i="2"/>
  <c r="D8559" i="2"/>
  <c r="G8558" i="2"/>
  <c r="D8558" i="2"/>
  <c r="E8558" i="2" s="1"/>
  <c r="G8557" i="2"/>
  <c r="D8557" i="2"/>
  <c r="F8557" i="2" s="1"/>
  <c r="G8556" i="2"/>
  <c r="F8556" i="2"/>
  <c r="E8556" i="2"/>
  <c r="D8556" i="2"/>
  <c r="G8555" i="2"/>
  <c r="D8555" i="2"/>
  <c r="G8554" i="2"/>
  <c r="F8554" i="2"/>
  <c r="E8554" i="2"/>
  <c r="D8554" i="2"/>
  <c r="G8553" i="2"/>
  <c r="F8553" i="2"/>
  <c r="E8553" i="2"/>
  <c r="D8553" i="2"/>
  <c r="G8552" i="2"/>
  <c r="E8552" i="2"/>
  <c r="D8552" i="2"/>
  <c r="F8552" i="2" s="1"/>
  <c r="G8551" i="2"/>
  <c r="D8551" i="2"/>
  <c r="F8551" i="2" s="1"/>
  <c r="G8550" i="2"/>
  <c r="D8550" i="2"/>
  <c r="F8550" i="2" s="1"/>
  <c r="G8549" i="2"/>
  <c r="D8549" i="2"/>
  <c r="E8549" i="2" s="1"/>
  <c r="G8548" i="2"/>
  <c r="D8548" i="2"/>
  <c r="F8548" i="2" s="1"/>
  <c r="G8547" i="2"/>
  <c r="E8547" i="2"/>
  <c r="D8547" i="2"/>
  <c r="F8547" i="2" s="1"/>
  <c r="J8546" i="2"/>
  <c r="G8546" i="2"/>
  <c r="D8546" i="2"/>
  <c r="F8546" i="2" s="1"/>
  <c r="G8545" i="2"/>
  <c r="D8545" i="2"/>
  <c r="F8545" i="2" s="1"/>
  <c r="G8544" i="2"/>
  <c r="D8544" i="2"/>
  <c r="F8544" i="2" s="1"/>
  <c r="G8543" i="2"/>
  <c r="E8543" i="2"/>
  <c r="D8543" i="2"/>
  <c r="F8543" i="2" s="1"/>
  <c r="G8542" i="2"/>
  <c r="D8542" i="2"/>
  <c r="E8542" i="2" s="1"/>
  <c r="G8541" i="2"/>
  <c r="D8541" i="2"/>
  <c r="F8541" i="2" s="1"/>
  <c r="G8540" i="2"/>
  <c r="D8540" i="2"/>
  <c r="F8540" i="2" s="1"/>
  <c r="G8539" i="2"/>
  <c r="E8539" i="2"/>
  <c r="D8539" i="2"/>
  <c r="F8539" i="2" s="1"/>
  <c r="G8538" i="2"/>
  <c r="D8538" i="2"/>
  <c r="F8538" i="2" s="1"/>
  <c r="G8537" i="2"/>
  <c r="D8537" i="2"/>
  <c r="E8537" i="2" s="1"/>
  <c r="G8536" i="2"/>
  <c r="E8536" i="2"/>
  <c r="H8536" i="2" s="1"/>
  <c r="D8536" i="2"/>
  <c r="F8536" i="2" s="1"/>
  <c r="G8535" i="2"/>
  <c r="D8535" i="2"/>
  <c r="F8535" i="2" s="1"/>
  <c r="G8534" i="2"/>
  <c r="D8534" i="2"/>
  <c r="E8534" i="2" s="1"/>
  <c r="G8533" i="2"/>
  <c r="D8533" i="2"/>
  <c r="F8533" i="2" s="1"/>
  <c r="G8532" i="2"/>
  <c r="F8532" i="2"/>
  <c r="H8532" i="2" s="1"/>
  <c r="E8532" i="2"/>
  <c r="D8532" i="2"/>
  <c r="G8531" i="2"/>
  <c r="D8531" i="2"/>
  <c r="F8531" i="2" s="1"/>
  <c r="G8530" i="2"/>
  <c r="F8530" i="2"/>
  <c r="D8530" i="2"/>
  <c r="E8530" i="2" s="1"/>
  <c r="G8529" i="2"/>
  <c r="F8529" i="2"/>
  <c r="D8529" i="2"/>
  <c r="E8529" i="2" s="1"/>
  <c r="G8528" i="2"/>
  <c r="D8528" i="2"/>
  <c r="F8528" i="2" s="1"/>
  <c r="G8527" i="2"/>
  <c r="D8527" i="2"/>
  <c r="F8527" i="2" s="1"/>
  <c r="G8526" i="2"/>
  <c r="D8526" i="2"/>
  <c r="F8526" i="2" s="1"/>
  <c r="G8525" i="2"/>
  <c r="F8525" i="2"/>
  <c r="D8525" i="2"/>
  <c r="E8525" i="2" s="1"/>
  <c r="G8524" i="2"/>
  <c r="E8524" i="2"/>
  <c r="H8524" i="2" s="1"/>
  <c r="D8524" i="2"/>
  <c r="F8524" i="2" s="1"/>
  <c r="G8523" i="2"/>
  <c r="D8523" i="2"/>
  <c r="F8523" i="2" s="1"/>
  <c r="J8522" i="2"/>
  <c r="G8522" i="2"/>
  <c r="F8522" i="2"/>
  <c r="D8522" i="2"/>
  <c r="E8522" i="2" s="1"/>
  <c r="H8522" i="2" s="1"/>
  <c r="G8521" i="2"/>
  <c r="D8521" i="2"/>
  <c r="F8521" i="2" s="1"/>
  <c r="G8520" i="2"/>
  <c r="E8520" i="2"/>
  <c r="D8520" i="2"/>
  <c r="F8520" i="2" s="1"/>
  <c r="G8519" i="2"/>
  <c r="D8519" i="2"/>
  <c r="F8519" i="2" s="1"/>
  <c r="G8518" i="2"/>
  <c r="D8518" i="2"/>
  <c r="E8518" i="2" s="1"/>
  <c r="G8517" i="2"/>
  <c r="F8517" i="2"/>
  <c r="E8517" i="2"/>
  <c r="H8517" i="2" s="1"/>
  <c r="D8517" i="2"/>
  <c r="G8516" i="2"/>
  <c r="D8516" i="2"/>
  <c r="G8515" i="2"/>
  <c r="E8515" i="2"/>
  <c r="D8515" i="2"/>
  <c r="F8515" i="2" s="1"/>
  <c r="G8514" i="2"/>
  <c r="F8514" i="2"/>
  <c r="D8514" i="2"/>
  <c r="E8514" i="2" s="1"/>
  <c r="G8513" i="2"/>
  <c r="D8513" i="2"/>
  <c r="F8513" i="2" s="1"/>
  <c r="G8512" i="2"/>
  <c r="F8512" i="2"/>
  <c r="E8512" i="2"/>
  <c r="D8512" i="2"/>
  <c r="G8511" i="2"/>
  <c r="D8511" i="2"/>
  <c r="F8511" i="2" s="1"/>
  <c r="G8510" i="2"/>
  <c r="D8510" i="2"/>
  <c r="G8509" i="2"/>
  <c r="D8509" i="2"/>
  <c r="G8508" i="2"/>
  <c r="F8508" i="2"/>
  <c r="D8508" i="2"/>
  <c r="E8508" i="2" s="1"/>
  <c r="G8507" i="2"/>
  <c r="D8507" i="2"/>
  <c r="F8507" i="2" s="1"/>
  <c r="G8506" i="2"/>
  <c r="D8506" i="2"/>
  <c r="F8506" i="2" s="1"/>
  <c r="G8505" i="2"/>
  <c r="F8505" i="2"/>
  <c r="E8505" i="2"/>
  <c r="H8505" i="2" s="1"/>
  <c r="D8505" i="2"/>
  <c r="G8504" i="2"/>
  <c r="E8504" i="2"/>
  <c r="D8504" i="2"/>
  <c r="F8504" i="2" s="1"/>
  <c r="G8503" i="2"/>
  <c r="D8503" i="2"/>
  <c r="F8503" i="2" s="1"/>
  <c r="G8502" i="2"/>
  <c r="D8502" i="2"/>
  <c r="G8501" i="2"/>
  <c r="D8501" i="2"/>
  <c r="E8501" i="2" s="1"/>
  <c r="G8500" i="2"/>
  <c r="F8500" i="2"/>
  <c r="D8500" i="2"/>
  <c r="E8500" i="2" s="1"/>
  <c r="G8499" i="2"/>
  <c r="D8499" i="2"/>
  <c r="F8499" i="2" s="1"/>
  <c r="J8498" i="2"/>
  <c r="G8498" i="2"/>
  <c r="D8498" i="2"/>
  <c r="E8498" i="2" s="1"/>
  <c r="G8497" i="2"/>
  <c r="D8497" i="2"/>
  <c r="E8497" i="2" s="1"/>
  <c r="G8496" i="2"/>
  <c r="E8496" i="2"/>
  <c r="D8496" i="2"/>
  <c r="F8496" i="2" s="1"/>
  <c r="H8496" i="2" s="1"/>
  <c r="N8496" i="2" s="1"/>
  <c r="G8495" i="2"/>
  <c r="D8495" i="2"/>
  <c r="G8494" i="2"/>
  <c r="F8494" i="2"/>
  <c r="D8494" i="2"/>
  <c r="E8494" i="2" s="1"/>
  <c r="G8493" i="2"/>
  <c r="D8493" i="2"/>
  <c r="G8492" i="2"/>
  <c r="E8492" i="2"/>
  <c r="D8492" i="2"/>
  <c r="F8492" i="2" s="1"/>
  <c r="G8491" i="2"/>
  <c r="D8491" i="2"/>
  <c r="F8491" i="2" s="1"/>
  <c r="G8490" i="2"/>
  <c r="D8490" i="2"/>
  <c r="E8490" i="2" s="1"/>
  <c r="G8489" i="2"/>
  <c r="D8489" i="2"/>
  <c r="G8488" i="2"/>
  <c r="E8488" i="2"/>
  <c r="D8488" i="2"/>
  <c r="F8488" i="2" s="1"/>
  <c r="G8487" i="2"/>
  <c r="D8487" i="2"/>
  <c r="G8486" i="2"/>
  <c r="D8486" i="2"/>
  <c r="E8486" i="2" s="1"/>
  <c r="G8485" i="2"/>
  <c r="F8485" i="2"/>
  <c r="E8485" i="2"/>
  <c r="D8485" i="2"/>
  <c r="G8484" i="2"/>
  <c r="F8484" i="2"/>
  <c r="E8484" i="2"/>
  <c r="D8484" i="2"/>
  <c r="G8483" i="2"/>
  <c r="D8483" i="2"/>
  <c r="F8483" i="2" s="1"/>
  <c r="G8482" i="2"/>
  <c r="D8482" i="2"/>
  <c r="E8482" i="2" s="1"/>
  <c r="G8481" i="2"/>
  <c r="E8481" i="2"/>
  <c r="D8481" i="2"/>
  <c r="F8481" i="2" s="1"/>
  <c r="G8480" i="2"/>
  <c r="D8480" i="2"/>
  <c r="F8480" i="2" s="1"/>
  <c r="G8479" i="2"/>
  <c r="D8479" i="2"/>
  <c r="G8478" i="2"/>
  <c r="D8478" i="2"/>
  <c r="G8477" i="2"/>
  <c r="E8477" i="2"/>
  <c r="D8477" i="2"/>
  <c r="F8477" i="2" s="1"/>
  <c r="G8476" i="2"/>
  <c r="F8476" i="2"/>
  <c r="E8476" i="2"/>
  <c r="D8476" i="2"/>
  <c r="G8475" i="2"/>
  <c r="D8475" i="2"/>
  <c r="J8474" i="2"/>
  <c r="G8474" i="2"/>
  <c r="F8474" i="2"/>
  <c r="H8474" i="2" s="1"/>
  <c r="E8474" i="2"/>
  <c r="D8474" i="2"/>
  <c r="G8473" i="2"/>
  <c r="F8473" i="2"/>
  <c r="D8473" i="2"/>
  <c r="E8473" i="2" s="1"/>
  <c r="H8473" i="2" s="1"/>
  <c r="G8472" i="2"/>
  <c r="D8472" i="2"/>
  <c r="F8472" i="2" s="1"/>
  <c r="G8471" i="2"/>
  <c r="D8471" i="2"/>
  <c r="F8471" i="2" s="1"/>
  <c r="G8470" i="2"/>
  <c r="D8470" i="2"/>
  <c r="G8469" i="2"/>
  <c r="D8469" i="2"/>
  <c r="F8469" i="2" s="1"/>
  <c r="G8468" i="2"/>
  <c r="D8468" i="2"/>
  <c r="G8467" i="2"/>
  <c r="D8467" i="2"/>
  <c r="F8467" i="2" s="1"/>
  <c r="G8466" i="2"/>
  <c r="F8466" i="2"/>
  <c r="D8466" i="2"/>
  <c r="E8466" i="2" s="1"/>
  <c r="G8465" i="2"/>
  <c r="D8465" i="2"/>
  <c r="F8465" i="2" s="1"/>
  <c r="G8464" i="2"/>
  <c r="F8464" i="2"/>
  <c r="D8464" i="2"/>
  <c r="E8464" i="2" s="1"/>
  <c r="G8463" i="2"/>
  <c r="D8463" i="2"/>
  <c r="G8462" i="2"/>
  <c r="F8462" i="2"/>
  <c r="E8462" i="2"/>
  <c r="D8462" i="2"/>
  <c r="G8461" i="2"/>
  <c r="D8461" i="2"/>
  <c r="F8461" i="2" s="1"/>
  <c r="G8460" i="2"/>
  <c r="D8460" i="2"/>
  <c r="G8459" i="2"/>
  <c r="D8459" i="2"/>
  <c r="F8459" i="2" s="1"/>
  <c r="G8458" i="2"/>
  <c r="F8458" i="2"/>
  <c r="D8458" i="2"/>
  <c r="E8458" i="2" s="1"/>
  <c r="G8457" i="2"/>
  <c r="F8457" i="2"/>
  <c r="E8457" i="2"/>
  <c r="D8457" i="2"/>
  <c r="G8456" i="2"/>
  <c r="F8456" i="2"/>
  <c r="E8456" i="2"/>
  <c r="D8456" i="2"/>
  <c r="G8455" i="2"/>
  <c r="F8455" i="2"/>
  <c r="E8455" i="2"/>
  <c r="D8455" i="2"/>
  <c r="G8454" i="2"/>
  <c r="F8454" i="2"/>
  <c r="D8454" i="2"/>
  <c r="E8454" i="2" s="1"/>
  <c r="G8453" i="2"/>
  <c r="F8453" i="2"/>
  <c r="E8453" i="2"/>
  <c r="H8453" i="2" s="1"/>
  <c r="O8453" i="2" s="1"/>
  <c r="Q8453" i="2" s="1"/>
  <c r="D8453" i="2"/>
  <c r="G8452" i="2"/>
  <c r="D8452" i="2"/>
  <c r="F8452" i="2" s="1"/>
  <c r="G8451" i="2"/>
  <c r="D8451" i="2"/>
  <c r="J8450" i="2"/>
  <c r="G8450" i="2"/>
  <c r="E8450" i="2"/>
  <c r="D8450" i="2"/>
  <c r="F8450" i="2" s="1"/>
  <c r="G8449" i="2"/>
  <c r="F8449" i="2"/>
  <c r="D8449" i="2"/>
  <c r="E8449" i="2" s="1"/>
  <c r="G8448" i="2"/>
  <c r="D8448" i="2"/>
  <c r="F8448" i="2" s="1"/>
  <c r="G8447" i="2"/>
  <c r="D8447" i="2"/>
  <c r="F8447" i="2" s="1"/>
  <c r="G8446" i="2"/>
  <c r="E8446" i="2"/>
  <c r="D8446" i="2"/>
  <c r="F8446" i="2" s="1"/>
  <c r="G8445" i="2"/>
  <c r="D8445" i="2"/>
  <c r="E8445" i="2" s="1"/>
  <c r="G8444" i="2"/>
  <c r="D8444" i="2"/>
  <c r="F8444" i="2" s="1"/>
  <c r="G8443" i="2"/>
  <c r="D8443" i="2"/>
  <c r="F8443" i="2" s="1"/>
  <c r="G8442" i="2"/>
  <c r="H8442" i="2" s="1"/>
  <c r="E8442" i="2"/>
  <c r="D8442" i="2"/>
  <c r="F8442" i="2" s="1"/>
  <c r="G8441" i="2"/>
  <c r="F8441" i="2"/>
  <c r="D8441" i="2"/>
  <c r="E8441" i="2" s="1"/>
  <c r="H8441" i="2" s="1"/>
  <c r="G8440" i="2"/>
  <c r="D8440" i="2"/>
  <c r="F8440" i="2" s="1"/>
  <c r="G8439" i="2"/>
  <c r="D8439" i="2"/>
  <c r="F8439" i="2" s="1"/>
  <c r="G8438" i="2"/>
  <c r="D8438" i="2"/>
  <c r="F8438" i="2" s="1"/>
  <c r="G8437" i="2"/>
  <c r="D8437" i="2"/>
  <c r="E8437" i="2" s="1"/>
  <c r="G8436" i="2"/>
  <c r="F8436" i="2"/>
  <c r="E8436" i="2"/>
  <c r="D8436" i="2"/>
  <c r="G8435" i="2"/>
  <c r="D8435" i="2"/>
  <c r="E8435" i="2" s="1"/>
  <c r="G8434" i="2"/>
  <c r="D8434" i="2"/>
  <c r="F8434" i="2" s="1"/>
  <c r="G8433" i="2"/>
  <c r="D8433" i="2"/>
  <c r="E8433" i="2" s="1"/>
  <c r="G8432" i="2"/>
  <c r="E8432" i="2"/>
  <c r="D8432" i="2"/>
  <c r="F8432" i="2" s="1"/>
  <c r="G8431" i="2"/>
  <c r="F8431" i="2"/>
  <c r="E8431" i="2"/>
  <c r="D8431" i="2"/>
  <c r="G8430" i="2"/>
  <c r="E8430" i="2"/>
  <c r="D8430" i="2"/>
  <c r="F8430" i="2" s="1"/>
  <c r="G8429" i="2"/>
  <c r="D8429" i="2"/>
  <c r="E8429" i="2" s="1"/>
  <c r="G8428" i="2"/>
  <c r="E8428" i="2"/>
  <c r="D8428" i="2"/>
  <c r="F8428" i="2" s="1"/>
  <c r="G8427" i="2"/>
  <c r="D8427" i="2"/>
  <c r="J8426" i="2"/>
  <c r="G8426" i="2"/>
  <c r="D8426" i="2"/>
  <c r="G8425" i="2"/>
  <c r="D8425" i="2"/>
  <c r="G8424" i="2"/>
  <c r="E8424" i="2"/>
  <c r="H8424" i="2" s="1"/>
  <c r="D8424" i="2"/>
  <c r="F8424" i="2" s="1"/>
  <c r="G8423" i="2"/>
  <c r="D8423" i="2"/>
  <c r="F8423" i="2" s="1"/>
  <c r="G8422" i="2"/>
  <c r="D8422" i="2"/>
  <c r="F8422" i="2" s="1"/>
  <c r="G8421" i="2"/>
  <c r="F8421" i="2"/>
  <c r="D8421" i="2"/>
  <c r="E8421" i="2" s="1"/>
  <c r="G8420" i="2"/>
  <c r="F8420" i="2"/>
  <c r="E8420" i="2"/>
  <c r="D8420" i="2"/>
  <c r="G8419" i="2"/>
  <c r="F8419" i="2"/>
  <c r="E8419" i="2"/>
  <c r="D8419" i="2"/>
  <c r="G8418" i="2"/>
  <c r="H8418" i="2" s="1"/>
  <c r="E8418" i="2"/>
  <c r="D8418" i="2"/>
  <c r="F8418" i="2" s="1"/>
  <c r="G8417" i="2"/>
  <c r="D8417" i="2"/>
  <c r="E8417" i="2" s="1"/>
  <c r="G8416" i="2"/>
  <c r="D8416" i="2"/>
  <c r="F8416" i="2" s="1"/>
  <c r="G8415" i="2"/>
  <c r="D8415" i="2"/>
  <c r="G8414" i="2"/>
  <c r="D8414" i="2"/>
  <c r="G8413" i="2"/>
  <c r="D8413" i="2"/>
  <c r="G8412" i="2"/>
  <c r="E8412" i="2"/>
  <c r="D8412" i="2"/>
  <c r="F8412" i="2" s="1"/>
  <c r="G8411" i="2"/>
  <c r="E8411" i="2"/>
  <c r="D8411" i="2"/>
  <c r="F8411" i="2" s="1"/>
  <c r="G8410" i="2"/>
  <c r="D8410" i="2"/>
  <c r="F8410" i="2" s="1"/>
  <c r="G8409" i="2"/>
  <c r="D8409" i="2"/>
  <c r="G8408" i="2"/>
  <c r="D8408" i="2"/>
  <c r="F8408" i="2" s="1"/>
  <c r="G8407" i="2"/>
  <c r="F8407" i="2"/>
  <c r="D8407" i="2"/>
  <c r="E8407" i="2" s="1"/>
  <c r="G8406" i="2"/>
  <c r="D8406" i="2"/>
  <c r="F8406" i="2" s="1"/>
  <c r="G8405" i="2"/>
  <c r="F8405" i="2"/>
  <c r="E8405" i="2"/>
  <c r="D8405" i="2"/>
  <c r="G8404" i="2"/>
  <c r="E8404" i="2"/>
  <c r="D8404" i="2"/>
  <c r="F8404" i="2" s="1"/>
  <c r="G8403" i="2"/>
  <c r="F8403" i="2"/>
  <c r="D8403" i="2"/>
  <c r="E8403" i="2" s="1"/>
  <c r="J8402" i="2"/>
  <c r="G8402" i="2"/>
  <c r="D8402" i="2"/>
  <c r="G8401" i="2"/>
  <c r="D8401" i="2"/>
  <c r="F8401" i="2" s="1"/>
  <c r="G8400" i="2"/>
  <c r="F8400" i="2"/>
  <c r="D8400" i="2"/>
  <c r="E8400" i="2" s="1"/>
  <c r="G8399" i="2"/>
  <c r="D8399" i="2"/>
  <c r="F8399" i="2" s="1"/>
  <c r="G8398" i="2"/>
  <c r="E8398" i="2"/>
  <c r="H8398" i="2" s="1"/>
  <c r="D8398" i="2"/>
  <c r="F8398" i="2" s="1"/>
  <c r="G8397" i="2"/>
  <c r="D8397" i="2"/>
  <c r="F8397" i="2" s="1"/>
  <c r="G8396" i="2"/>
  <c r="D8396" i="2"/>
  <c r="G8395" i="2"/>
  <c r="D8395" i="2"/>
  <c r="F8395" i="2" s="1"/>
  <c r="G8394" i="2"/>
  <c r="E8394" i="2"/>
  <c r="H8394" i="2" s="1"/>
  <c r="D8394" i="2"/>
  <c r="F8394" i="2" s="1"/>
  <c r="G8393" i="2"/>
  <c r="D8393" i="2"/>
  <c r="E8393" i="2" s="1"/>
  <c r="G8392" i="2"/>
  <c r="D8392" i="2"/>
  <c r="F8392" i="2" s="1"/>
  <c r="G8391" i="2"/>
  <c r="D8391" i="2"/>
  <c r="E8391" i="2" s="1"/>
  <c r="G8390" i="2"/>
  <c r="D8390" i="2"/>
  <c r="F8390" i="2" s="1"/>
  <c r="G8389" i="2"/>
  <c r="D8389" i="2"/>
  <c r="E8389" i="2" s="1"/>
  <c r="G8388" i="2"/>
  <c r="D8388" i="2"/>
  <c r="F8388" i="2" s="1"/>
  <c r="G8387" i="2"/>
  <c r="F8387" i="2"/>
  <c r="E8387" i="2"/>
  <c r="D8387" i="2"/>
  <c r="G8386" i="2"/>
  <c r="D8386" i="2"/>
  <c r="G8385" i="2"/>
  <c r="D8385" i="2"/>
  <c r="E8385" i="2" s="1"/>
  <c r="G8384" i="2"/>
  <c r="D8384" i="2"/>
  <c r="G8383" i="2"/>
  <c r="F8383" i="2"/>
  <c r="E8383" i="2"/>
  <c r="D8383" i="2"/>
  <c r="G8382" i="2"/>
  <c r="D8382" i="2"/>
  <c r="F8382" i="2" s="1"/>
  <c r="G8381" i="2"/>
  <c r="D8381" i="2"/>
  <c r="F8381" i="2" s="1"/>
  <c r="G8380" i="2"/>
  <c r="D8380" i="2"/>
  <c r="F8380" i="2" s="1"/>
  <c r="G8379" i="2"/>
  <c r="D8379" i="2"/>
  <c r="F8379" i="2" s="1"/>
  <c r="J8378" i="2"/>
  <c r="G8378" i="2"/>
  <c r="D8378" i="2"/>
  <c r="F8378" i="2" s="1"/>
  <c r="G8377" i="2"/>
  <c r="D8377" i="2"/>
  <c r="F8377" i="2" s="1"/>
  <c r="G8376" i="2"/>
  <c r="D8376" i="2"/>
  <c r="F8376" i="2" s="1"/>
  <c r="G8375" i="2"/>
  <c r="D8375" i="2"/>
  <c r="G8374" i="2"/>
  <c r="D8374" i="2"/>
  <c r="G8373" i="2"/>
  <c r="F8373" i="2"/>
  <c r="E8373" i="2"/>
  <c r="D8373" i="2"/>
  <c r="G8372" i="2"/>
  <c r="F8372" i="2"/>
  <c r="D8372" i="2"/>
  <c r="E8372" i="2" s="1"/>
  <c r="G8371" i="2"/>
  <c r="D8371" i="2"/>
  <c r="F8371" i="2" s="1"/>
  <c r="G8370" i="2"/>
  <c r="D8370" i="2"/>
  <c r="F8370" i="2" s="1"/>
  <c r="G8369" i="2"/>
  <c r="D8369" i="2"/>
  <c r="F8369" i="2" s="1"/>
  <c r="G8368" i="2"/>
  <c r="D8368" i="2"/>
  <c r="F8368" i="2" s="1"/>
  <c r="G8367" i="2"/>
  <c r="D8367" i="2"/>
  <c r="G8366" i="2"/>
  <c r="D8366" i="2"/>
  <c r="F8366" i="2" s="1"/>
  <c r="G8365" i="2"/>
  <c r="D8365" i="2"/>
  <c r="G8364" i="2"/>
  <c r="D8364" i="2"/>
  <c r="F8364" i="2" s="1"/>
  <c r="G8363" i="2"/>
  <c r="F8363" i="2"/>
  <c r="D8363" i="2"/>
  <c r="E8363" i="2" s="1"/>
  <c r="G8362" i="2"/>
  <c r="D8362" i="2"/>
  <c r="F8362" i="2" s="1"/>
  <c r="G8361" i="2"/>
  <c r="D8361" i="2"/>
  <c r="F8361" i="2" s="1"/>
  <c r="G8360" i="2"/>
  <c r="D8360" i="2"/>
  <c r="E8360" i="2" s="1"/>
  <c r="G8359" i="2"/>
  <c r="F8359" i="2"/>
  <c r="D8359" i="2"/>
  <c r="E8359" i="2" s="1"/>
  <c r="G8358" i="2"/>
  <c r="D8358" i="2"/>
  <c r="F8358" i="2" s="1"/>
  <c r="G8357" i="2"/>
  <c r="D8357" i="2"/>
  <c r="F8357" i="2" s="1"/>
  <c r="G8356" i="2"/>
  <c r="D8356" i="2"/>
  <c r="E8356" i="2" s="1"/>
  <c r="G8355" i="2"/>
  <c r="E8355" i="2"/>
  <c r="D8355" i="2"/>
  <c r="F8355" i="2" s="1"/>
  <c r="J8354" i="2"/>
  <c r="G8354" i="2"/>
  <c r="D8354" i="2"/>
  <c r="G8353" i="2"/>
  <c r="D8353" i="2"/>
  <c r="G8352" i="2"/>
  <c r="D8352" i="2"/>
  <c r="G8351" i="2"/>
  <c r="D8351" i="2"/>
  <c r="E8351" i="2" s="1"/>
  <c r="G8350" i="2"/>
  <c r="D8350" i="2"/>
  <c r="G8349" i="2"/>
  <c r="D8349" i="2"/>
  <c r="E8349" i="2" s="1"/>
  <c r="G8348" i="2"/>
  <c r="D8348" i="2"/>
  <c r="G8347" i="2"/>
  <c r="D8347" i="2"/>
  <c r="F8347" i="2" s="1"/>
  <c r="G8346" i="2"/>
  <c r="D8346" i="2"/>
  <c r="G8345" i="2"/>
  <c r="D8345" i="2"/>
  <c r="E8345" i="2" s="1"/>
  <c r="G8344" i="2"/>
  <c r="D8344" i="2"/>
  <c r="G8343" i="2"/>
  <c r="E8343" i="2"/>
  <c r="D8343" i="2"/>
  <c r="F8343" i="2" s="1"/>
  <c r="G8342" i="2"/>
  <c r="D8342" i="2"/>
  <c r="F8342" i="2" s="1"/>
  <c r="G8341" i="2"/>
  <c r="D8341" i="2"/>
  <c r="F8341" i="2" s="1"/>
  <c r="G8340" i="2"/>
  <c r="D8340" i="2"/>
  <c r="F8340" i="2" s="1"/>
  <c r="G8339" i="2"/>
  <c r="D8339" i="2"/>
  <c r="F8339" i="2" s="1"/>
  <c r="G8338" i="2"/>
  <c r="D8338" i="2"/>
  <c r="F8338" i="2" s="1"/>
  <c r="G8337" i="2"/>
  <c r="D8337" i="2"/>
  <c r="E8337" i="2" s="1"/>
  <c r="G8336" i="2"/>
  <c r="F8336" i="2"/>
  <c r="E8336" i="2"/>
  <c r="H8336" i="2" s="1"/>
  <c r="D8336" i="2"/>
  <c r="G8335" i="2"/>
  <c r="D8335" i="2"/>
  <c r="F8335" i="2" s="1"/>
  <c r="G8334" i="2"/>
  <c r="D8334" i="2"/>
  <c r="F8334" i="2" s="1"/>
  <c r="G8333" i="2"/>
  <c r="D8333" i="2"/>
  <c r="F8333" i="2" s="1"/>
  <c r="G8332" i="2"/>
  <c r="F8332" i="2"/>
  <c r="D8332" i="2"/>
  <c r="E8332" i="2" s="1"/>
  <c r="G8331" i="2"/>
  <c r="D8331" i="2"/>
  <c r="F8331" i="2" s="1"/>
  <c r="J8330" i="2"/>
  <c r="G8330" i="2"/>
  <c r="D8330" i="2"/>
  <c r="F8330" i="2" s="1"/>
  <c r="G8329" i="2"/>
  <c r="F8329" i="2"/>
  <c r="E8329" i="2"/>
  <c r="H8329" i="2" s="1"/>
  <c r="D8329" i="2"/>
  <c r="G8328" i="2"/>
  <c r="D8328" i="2"/>
  <c r="F8328" i="2" s="1"/>
  <c r="G8327" i="2"/>
  <c r="D8327" i="2"/>
  <c r="F8327" i="2" s="1"/>
  <c r="G8326" i="2"/>
  <c r="D8326" i="2"/>
  <c r="F8326" i="2" s="1"/>
  <c r="G8325" i="2"/>
  <c r="D8325" i="2"/>
  <c r="F8325" i="2" s="1"/>
  <c r="G8324" i="2"/>
  <c r="D8324" i="2"/>
  <c r="G8323" i="2"/>
  <c r="D8323" i="2"/>
  <c r="F8323" i="2" s="1"/>
  <c r="G8322" i="2"/>
  <c r="E8322" i="2"/>
  <c r="D8322" i="2"/>
  <c r="F8322" i="2" s="1"/>
  <c r="G8321" i="2"/>
  <c r="D8321" i="2"/>
  <c r="G8320" i="2"/>
  <c r="F8320" i="2"/>
  <c r="D8320" i="2"/>
  <c r="E8320" i="2" s="1"/>
  <c r="G8319" i="2"/>
  <c r="D8319" i="2"/>
  <c r="G8318" i="2"/>
  <c r="D8318" i="2"/>
  <c r="F8318" i="2" s="1"/>
  <c r="G8317" i="2"/>
  <c r="D8317" i="2"/>
  <c r="F8317" i="2" s="1"/>
  <c r="G8316" i="2"/>
  <c r="D8316" i="2"/>
  <c r="F8316" i="2" s="1"/>
  <c r="G8315" i="2"/>
  <c r="F8315" i="2"/>
  <c r="D8315" i="2"/>
  <c r="E8315" i="2" s="1"/>
  <c r="G8314" i="2"/>
  <c r="E8314" i="2"/>
  <c r="H8314" i="2" s="1"/>
  <c r="D8314" i="2"/>
  <c r="F8314" i="2" s="1"/>
  <c r="G8313" i="2"/>
  <c r="D8313" i="2"/>
  <c r="F8313" i="2" s="1"/>
  <c r="G8312" i="2"/>
  <c r="D8312" i="2"/>
  <c r="G8311" i="2"/>
  <c r="F8311" i="2"/>
  <c r="E8311" i="2"/>
  <c r="H8311" i="2" s="1"/>
  <c r="D8311" i="2"/>
  <c r="G8310" i="2"/>
  <c r="E8310" i="2"/>
  <c r="D8310" i="2"/>
  <c r="F8310" i="2" s="1"/>
  <c r="G8309" i="2"/>
  <c r="E8309" i="2"/>
  <c r="D8309" i="2"/>
  <c r="F8309" i="2" s="1"/>
  <c r="G8308" i="2"/>
  <c r="D8308" i="2"/>
  <c r="E8308" i="2" s="1"/>
  <c r="G8307" i="2"/>
  <c r="E8307" i="2"/>
  <c r="D8307" i="2"/>
  <c r="F8307" i="2" s="1"/>
  <c r="J8306" i="2"/>
  <c r="G8306" i="2"/>
  <c r="D8306" i="2"/>
  <c r="G8305" i="2"/>
  <c r="D8305" i="2"/>
  <c r="E8305" i="2" s="1"/>
  <c r="G8304" i="2"/>
  <c r="D8304" i="2"/>
  <c r="E8304" i="2" s="1"/>
  <c r="G8303" i="2"/>
  <c r="D8303" i="2"/>
  <c r="E8303" i="2" s="1"/>
  <c r="G8302" i="2"/>
  <c r="E8302" i="2"/>
  <c r="D8302" i="2"/>
  <c r="F8302" i="2" s="1"/>
  <c r="G8301" i="2"/>
  <c r="D8301" i="2"/>
  <c r="G8300" i="2"/>
  <c r="D8300" i="2"/>
  <c r="F8300" i="2" s="1"/>
  <c r="G8299" i="2"/>
  <c r="E8299" i="2"/>
  <c r="D8299" i="2"/>
  <c r="F8299" i="2" s="1"/>
  <c r="G8298" i="2"/>
  <c r="D8298" i="2"/>
  <c r="G8297" i="2"/>
  <c r="D8297" i="2"/>
  <c r="G8296" i="2"/>
  <c r="D8296" i="2"/>
  <c r="E8296" i="2" s="1"/>
  <c r="G8295" i="2"/>
  <c r="F8295" i="2"/>
  <c r="E8295" i="2"/>
  <c r="D8295" i="2"/>
  <c r="G8294" i="2"/>
  <c r="D8294" i="2"/>
  <c r="G8293" i="2"/>
  <c r="D8293" i="2"/>
  <c r="F8293" i="2" s="1"/>
  <c r="G8292" i="2"/>
  <c r="D8292" i="2"/>
  <c r="F8292" i="2" s="1"/>
  <c r="G8291" i="2"/>
  <c r="D8291" i="2"/>
  <c r="G8290" i="2"/>
  <c r="D8290" i="2"/>
  <c r="F8290" i="2" s="1"/>
  <c r="G8289" i="2"/>
  <c r="D8289" i="2"/>
  <c r="E8289" i="2" s="1"/>
  <c r="G8288" i="2"/>
  <c r="D8288" i="2"/>
  <c r="E8288" i="2" s="1"/>
  <c r="G8287" i="2"/>
  <c r="F8287" i="2"/>
  <c r="E8287" i="2"/>
  <c r="D8287" i="2"/>
  <c r="G8286" i="2"/>
  <c r="F8286" i="2"/>
  <c r="E8286" i="2"/>
  <c r="D8286" i="2"/>
  <c r="G8285" i="2"/>
  <c r="D8285" i="2"/>
  <c r="E8285" i="2" s="1"/>
  <c r="G8284" i="2"/>
  <c r="D8284" i="2"/>
  <c r="G8283" i="2"/>
  <c r="D8283" i="2"/>
  <c r="F8283" i="2" s="1"/>
  <c r="J8282" i="2"/>
  <c r="G8282" i="2"/>
  <c r="F8282" i="2"/>
  <c r="E8282" i="2"/>
  <c r="D8282" i="2"/>
  <c r="G8281" i="2"/>
  <c r="D8281" i="2"/>
  <c r="G8280" i="2"/>
  <c r="F8280" i="2"/>
  <c r="D8280" i="2"/>
  <c r="E8280" i="2" s="1"/>
  <c r="H8280" i="2" s="1"/>
  <c r="G8279" i="2"/>
  <c r="D8279" i="2"/>
  <c r="F8279" i="2" s="1"/>
  <c r="G8278" i="2"/>
  <c r="D8278" i="2"/>
  <c r="E8278" i="2" s="1"/>
  <c r="G8277" i="2"/>
  <c r="D8277" i="2"/>
  <c r="G8276" i="2"/>
  <c r="D8276" i="2"/>
  <c r="E8276" i="2" s="1"/>
  <c r="G8275" i="2"/>
  <c r="D8275" i="2"/>
  <c r="F8275" i="2" s="1"/>
  <c r="G8274" i="2"/>
  <c r="D8274" i="2"/>
  <c r="F8274" i="2" s="1"/>
  <c r="G8273" i="2"/>
  <c r="D8273" i="2"/>
  <c r="E8273" i="2" s="1"/>
  <c r="G8272" i="2"/>
  <c r="D8272" i="2"/>
  <c r="F8272" i="2" s="1"/>
  <c r="G8271" i="2"/>
  <c r="F8271" i="2"/>
  <c r="D8271" i="2"/>
  <c r="E8271" i="2" s="1"/>
  <c r="G8270" i="2"/>
  <c r="D8270" i="2"/>
  <c r="F8270" i="2" s="1"/>
  <c r="G8269" i="2"/>
  <c r="F8269" i="2"/>
  <c r="D8269" i="2"/>
  <c r="E8269" i="2" s="1"/>
  <c r="G8268" i="2"/>
  <c r="F8268" i="2"/>
  <c r="D8268" i="2"/>
  <c r="E8268" i="2" s="1"/>
  <c r="G8267" i="2"/>
  <c r="D8267" i="2"/>
  <c r="G8266" i="2"/>
  <c r="F8266" i="2"/>
  <c r="D8266" i="2"/>
  <c r="E8266" i="2" s="1"/>
  <c r="G8265" i="2"/>
  <c r="D8265" i="2"/>
  <c r="E8265" i="2" s="1"/>
  <c r="G8264" i="2"/>
  <c r="D8264" i="2"/>
  <c r="E8264" i="2" s="1"/>
  <c r="G8263" i="2"/>
  <c r="D8263" i="2"/>
  <c r="F8263" i="2" s="1"/>
  <c r="G8262" i="2"/>
  <c r="D8262" i="2"/>
  <c r="F8262" i="2" s="1"/>
  <c r="G8261" i="2"/>
  <c r="D8261" i="2"/>
  <c r="E8261" i="2" s="1"/>
  <c r="G8260" i="2"/>
  <c r="D8260" i="2"/>
  <c r="F8260" i="2" s="1"/>
  <c r="G8259" i="2"/>
  <c r="D8259" i="2"/>
  <c r="E8259" i="2" s="1"/>
  <c r="J8258" i="2"/>
  <c r="G8258" i="2"/>
  <c r="D8258" i="2"/>
  <c r="G8257" i="2"/>
  <c r="D8257" i="2"/>
  <c r="G8256" i="2"/>
  <c r="D8256" i="2"/>
  <c r="F8256" i="2" s="1"/>
  <c r="G8255" i="2"/>
  <c r="D8255" i="2"/>
  <c r="F8255" i="2" s="1"/>
  <c r="G8254" i="2"/>
  <c r="D8254" i="2"/>
  <c r="F8254" i="2" s="1"/>
  <c r="G8253" i="2"/>
  <c r="D8253" i="2"/>
  <c r="E8253" i="2" s="1"/>
  <c r="G8252" i="2"/>
  <c r="D8252" i="2"/>
  <c r="E8252" i="2" s="1"/>
  <c r="G8251" i="2"/>
  <c r="F8251" i="2"/>
  <c r="E8251" i="2"/>
  <c r="D8251" i="2"/>
  <c r="G8250" i="2"/>
  <c r="D8250" i="2"/>
  <c r="F8250" i="2" s="1"/>
  <c r="G8249" i="2"/>
  <c r="D8249" i="2"/>
  <c r="E8249" i="2" s="1"/>
  <c r="G8248" i="2"/>
  <c r="F8248" i="2"/>
  <c r="D8248" i="2"/>
  <c r="E8248" i="2" s="1"/>
  <c r="G8247" i="2"/>
  <c r="D8247" i="2"/>
  <c r="F8247" i="2" s="1"/>
  <c r="G8246" i="2"/>
  <c r="D8246" i="2"/>
  <c r="F8246" i="2" s="1"/>
  <c r="G8245" i="2"/>
  <c r="D8245" i="2"/>
  <c r="E8245" i="2" s="1"/>
  <c r="G8244" i="2"/>
  <c r="D8244" i="2"/>
  <c r="F8244" i="2" s="1"/>
  <c r="G8243" i="2"/>
  <c r="E8243" i="2"/>
  <c r="H8243" i="2" s="1"/>
  <c r="D8243" i="2"/>
  <c r="F8243" i="2" s="1"/>
  <c r="G8242" i="2"/>
  <c r="D8242" i="2"/>
  <c r="F8242" i="2" s="1"/>
  <c r="G8241" i="2"/>
  <c r="D8241" i="2"/>
  <c r="E8241" i="2" s="1"/>
  <c r="G8240" i="2"/>
  <c r="D8240" i="2"/>
  <c r="F8240" i="2" s="1"/>
  <c r="G8239" i="2"/>
  <c r="E8239" i="2"/>
  <c r="D8239" i="2"/>
  <c r="F8239" i="2" s="1"/>
  <c r="G8238" i="2"/>
  <c r="F8238" i="2"/>
  <c r="D8238" i="2"/>
  <c r="E8238" i="2" s="1"/>
  <c r="G8237" i="2"/>
  <c r="D8237" i="2"/>
  <c r="E8237" i="2" s="1"/>
  <c r="G8236" i="2"/>
  <c r="D8236" i="2"/>
  <c r="G8235" i="2"/>
  <c r="E8235" i="2"/>
  <c r="D8235" i="2"/>
  <c r="F8235" i="2" s="1"/>
  <c r="J8234" i="2"/>
  <c r="G8234" i="2"/>
  <c r="D8234" i="2"/>
  <c r="G8233" i="2"/>
  <c r="F8233" i="2"/>
  <c r="D8233" i="2"/>
  <c r="E8233" i="2" s="1"/>
  <c r="G8232" i="2"/>
  <c r="F8232" i="2"/>
  <c r="E8232" i="2"/>
  <c r="D8232" i="2"/>
  <c r="G8231" i="2"/>
  <c r="F8231" i="2"/>
  <c r="D8231" i="2"/>
  <c r="E8231" i="2" s="1"/>
  <c r="G8230" i="2"/>
  <c r="D8230" i="2"/>
  <c r="F8230" i="2" s="1"/>
  <c r="G8229" i="2"/>
  <c r="D8229" i="2"/>
  <c r="E8229" i="2" s="1"/>
  <c r="G8228" i="2"/>
  <c r="D8228" i="2"/>
  <c r="F8228" i="2" s="1"/>
  <c r="G8227" i="2"/>
  <c r="D8227" i="2"/>
  <c r="G8226" i="2"/>
  <c r="D8226" i="2"/>
  <c r="F8226" i="2" s="1"/>
  <c r="G8225" i="2"/>
  <c r="D8225" i="2"/>
  <c r="E8225" i="2" s="1"/>
  <c r="G8224" i="2"/>
  <c r="D8224" i="2"/>
  <c r="E8224" i="2" s="1"/>
  <c r="G8223" i="2"/>
  <c r="D8223" i="2"/>
  <c r="G8222" i="2"/>
  <c r="D8222" i="2"/>
  <c r="F8222" i="2" s="1"/>
  <c r="G8221" i="2"/>
  <c r="D8221" i="2"/>
  <c r="G8220" i="2"/>
  <c r="D8220" i="2"/>
  <c r="G8219" i="2"/>
  <c r="D8219" i="2"/>
  <c r="G8218" i="2"/>
  <c r="D8218" i="2"/>
  <c r="F8218" i="2" s="1"/>
  <c r="G8217" i="2"/>
  <c r="D8217" i="2"/>
  <c r="E8217" i="2" s="1"/>
  <c r="G8216" i="2"/>
  <c r="D8216" i="2"/>
  <c r="E8216" i="2" s="1"/>
  <c r="G8215" i="2"/>
  <c r="F8215" i="2"/>
  <c r="E8215" i="2"/>
  <c r="D8215" i="2"/>
  <c r="G8214" i="2"/>
  <c r="D8214" i="2"/>
  <c r="E8214" i="2" s="1"/>
  <c r="G8213" i="2"/>
  <c r="D8213" i="2"/>
  <c r="G8212" i="2"/>
  <c r="D8212" i="2"/>
  <c r="E8212" i="2" s="1"/>
  <c r="G8211" i="2"/>
  <c r="F8211" i="2"/>
  <c r="H8211" i="2" s="1"/>
  <c r="E8211" i="2"/>
  <c r="D8211" i="2"/>
  <c r="J8210" i="2"/>
  <c r="G8210" i="2"/>
  <c r="D8210" i="2"/>
  <c r="F8210" i="2" s="1"/>
  <c r="G8209" i="2"/>
  <c r="D8209" i="2"/>
  <c r="G8208" i="2"/>
  <c r="F8208" i="2"/>
  <c r="E8208" i="2"/>
  <c r="D8208" i="2"/>
  <c r="G8207" i="2"/>
  <c r="D8207" i="2"/>
  <c r="E8207" i="2" s="1"/>
  <c r="G8206" i="2"/>
  <c r="D8206" i="2"/>
  <c r="F8206" i="2" s="1"/>
  <c r="G8205" i="2"/>
  <c r="D8205" i="2"/>
  <c r="E8205" i="2" s="1"/>
  <c r="G8204" i="2"/>
  <c r="F8204" i="2"/>
  <c r="E8204" i="2"/>
  <c r="D8204" i="2"/>
  <c r="G8203" i="2"/>
  <c r="D8203" i="2"/>
  <c r="F8203" i="2" s="1"/>
  <c r="G8202" i="2"/>
  <c r="D8202" i="2"/>
  <c r="G8201" i="2"/>
  <c r="D8201" i="2"/>
  <c r="E8201" i="2" s="1"/>
  <c r="G8200" i="2"/>
  <c r="F8200" i="2"/>
  <c r="D8200" i="2"/>
  <c r="E8200" i="2" s="1"/>
  <c r="G8199" i="2"/>
  <c r="D8199" i="2"/>
  <c r="F8199" i="2" s="1"/>
  <c r="G8198" i="2"/>
  <c r="F8198" i="2"/>
  <c r="E8198" i="2"/>
  <c r="H8198" i="2" s="1"/>
  <c r="D8198" i="2"/>
  <c r="G8197" i="2"/>
  <c r="D8197" i="2"/>
  <c r="E8197" i="2" s="1"/>
  <c r="G8196" i="2"/>
  <c r="D8196" i="2"/>
  <c r="F8196" i="2" s="1"/>
  <c r="G8195" i="2"/>
  <c r="D8195" i="2"/>
  <c r="G8194" i="2"/>
  <c r="E8194" i="2"/>
  <c r="H8194" i="2" s="1"/>
  <c r="D8194" i="2"/>
  <c r="F8194" i="2" s="1"/>
  <c r="G8193" i="2"/>
  <c r="D8193" i="2"/>
  <c r="G8192" i="2"/>
  <c r="D8192" i="2"/>
  <c r="G8191" i="2"/>
  <c r="D8191" i="2"/>
  <c r="G8190" i="2"/>
  <c r="D8190" i="2"/>
  <c r="E8190" i="2" s="1"/>
  <c r="G8189" i="2"/>
  <c r="D8189" i="2"/>
  <c r="G8188" i="2"/>
  <c r="D8188" i="2"/>
  <c r="G8187" i="2"/>
  <c r="D8187" i="2"/>
  <c r="F8187" i="2" s="1"/>
  <c r="J8186" i="2"/>
  <c r="G8186" i="2"/>
  <c r="E8186" i="2"/>
  <c r="D8186" i="2"/>
  <c r="F8186" i="2" s="1"/>
  <c r="G8185" i="2"/>
  <c r="D8185" i="2"/>
  <c r="E8185" i="2" s="1"/>
  <c r="G8184" i="2"/>
  <c r="F8184" i="2"/>
  <c r="E8184" i="2"/>
  <c r="D8184" i="2"/>
  <c r="G8183" i="2"/>
  <c r="D8183" i="2"/>
  <c r="E8183" i="2" s="1"/>
  <c r="G8182" i="2"/>
  <c r="D8182" i="2"/>
  <c r="F8182" i="2" s="1"/>
  <c r="G8181" i="2"/>
  <c r="D8181" i="2"/>
  <c r="E8181" i="2" s="1"/>
  <c r="G8180" i="2"/>
  <c r="F8180" i="2"/>
  <c r="D8180" i="2"/>
  <c r="E8180" i="2" s="1"/>
  <c r="H8180" i="2" s="1"/>
  <c r="G8179" i="2"/>
  <c r="D8179" i="2"/>
  <c r="E8179" i="2" s="1"/>
  <c r="G8178" i="2"/>
  <c r="D8178" i="2"/>
  <c r="G8177" i="2"/>
  <c r="D8177" i="2"/>
  <c r="E8177" i="2" s="1"/>
  <c r="G8176" i="2"/>
  <c r="D8176" i="2"/>
  <c r="G8175" i="2"/>
  <c r="D8175" i="2"/>
  <c r="E8175" i="2" s="1"/>
  <c r="G8174" i="2"/>
  <c r="D8174" i="2"/>
  <c r="G8173" i="2"/>
  <c r="D8173" i="2"/>
  <c r="E8173" i="2" s="1"/>
  <c r="G8172" i="2"/>
  <c r="F8172" i="2"/>
  <c r="D8172" i="2"/>
  <c r="E8172" i="2" s="1"/>
  <c r="G8171" i="2"/>
  <c r="D8171" i="2"/>
  <c r="G8170" i="2"/>
  <c r="D8170" i="2"/>
  <c r="G8169" i="2"/>
  <c r="D8169" i="2"/>
  <c r="G8168" i="2"/>
  <c r="F8168" i="2"/>
  <c r="D8168" i="2"/>
  <c r="E8168" i="2" s="1"/>
  <c r="G8167" i="2"/>
  <c r="D8167" i="2"/>
  <c r="G8166" i="2"/>
  <c r="F8166" i="2"/>
  <c r="D8166" i="2"/>
  <c r="E8166" i="2" s="1"/>
  <c r="G8165" i="2"/>
  <c r="D8165" i="2"/>
  <c r="E8165" i="2" s="1"/>
  <c r="G8164" i="2"/>
  <c r="D8164" i="2"/>
  <c r="G8163" i="2"/>
  <c r="D8163" i="2"/>
  <c r="F8163" i="2" s="1"/>
  <c r="J8162" i="2"/>
  <c r="G8162" i="2"/>
  <c r="D8162" i="2"/>
  <c r="E8162" i="2" s="1"/>
  <c r="G8161" i="2"/>
  <c r="D8161" i="2"/>
  <c r="E8161" i="2" s="1"/>
  <c r="G8160" i="2"/>
  <c r="D8160" i="2"/>
  <c r="E8160" i="2" s="1"/>
  <c r="G8159" i="2"/>
  <c r="D8159" i="2"/>
  <c r="G8158" i="2"/>
  <c r="D8158" i="2"/>
  <c r="G8157" i="2"/>
  <c r="D8157" i="2"/>
  <c r="E8157" i="2" s="1"/>
  <c r="G8156" i="2"/>
  <c r="D8156" i="2"/>
  <c r="F8156" i="2" s="1"/>
  <c r="G8155" i="2"/>
  <c r="D8155" i="2"/>
  <c r="E8155" i="2" s="1"/>
  <c r="G8154" i="2"/>
  <c r="F8154" i="2"/>
  <c r="D8154" i="2"/>
  <c r="E8154" i="2" s="1"/>
  <c r="H8154" i="2" s="1"/>
  <c r="G8153" i="2"/>
  <c r="D8153" i="2"/>
  <c r="G8152" i="2"/>
  <c r="D8152" i="2"/>
  <c r="G8151" i="2"/>
  <c r="D8151" i="2"/>
  <c r="G8150" i="2"/>
  <c r="D8150" i="2"/>
  <c r="G8149" i="2"/>
  <c r="D8149" i="2"/>
  <c r="E8149" i="2" s="1"/>
  <c r="G8148" i="2"/>
  <c r="D8148" i="2"/>
  <c r="E8148" i="2" s="1"/>
  <c r="G8147" i="2"/>
  <c r="F8147" i="2"/>
  <c r="D8147" i="2"/>
  <c r="E8147" i="2" s="1"/>
  <c r="H8147" i="2" s="1"/>
  <c r="G8146" i="2"/>
  <c r="D8146" i="2"/>
  <c r="F8146" i="2" s="1"/>
  <c r="G8145" i="2"/>
  <c r="D8145" i="2"/>
  <c r="E8145" i="2" s="1"/>
  <c r="G8144" i="2"/>
  <c r="D8144" i="2"/>
  <c r="E8144" i="2" s="1"/>
  <c r="G8143" i="2"/>
  <c r="D8143" i="2"/>
  <c r="G8142" i="2"/>
  <c r="D8142" i="2"/>
  <c r="G8141" i="2"/>
  <c r="D8141" i="2"/>
  <c r="G8140" i="2"/>
  <c r="E8140" i="2"/>
  <c r="H8140" i="2" s="1"/>
  <c r="D8140" i="2"/>
  <c r="F8140" i="2" s="1"/>
  <c r="G8139" i="2"/>
  <c r="D8139" i="2"/>
  <c r="F8139" i="2" s="1"/>
  <c r="J8138" i="2"/>
  <c r="G8138" i="2"/>
  <c r="D8138" i="2"/>
  <c r="F8138" i="2" s="1"/>
  <c r="G8137" i="2"/>
  <c r="D8137" i="2"/>
  <c r="E8137" i="2" s="1"/>
  <c r="G8136" i="2"/>
  <c r="F8136" i="2"/>
  <c r="D8136" i="2"/>
  <c r="E8136" i="2" s="1"/>
  <c r="G8135" i="2"/>
  <c r="F8135" i="2"/>
  <c r="E8135" i="2"/>
  <c r="D8135" i="2"/>
  <c r="G8134" i="2"/>
  <c r="D8134" i="2"/>
  <c r="F8134" i="2" s="1"/>
  <c r="G8133" i="2"/>
  <c r="D8133" i="2"/>
  <c r="E8133" i="2" s="1"/>
  <c r="G8132" i="2"/>
  <c r="D8132" i="2"/>
  <c r="G8131" i="2"/>
  <c r="D8131" i="2"/>
  <c r="E8131" i="2" s="1"/>
  <c r="G8130" i="2"/>
  <c r="D8130" i="2"/>
  <c r="F8130" i="2" s="1"/>
  <c r="G8129" i="2"/>
  <c r="D8129" i="2"/>
  <c r="E8129" i="2" s="1"/>
  <c r="G8128" i="2"/>
  <c r="D8128" i="2"/>
  <c r="G8127" i="2"/>
  <c r="D8127" i="2"/>
  <c r="F8127" i="2" s="1"/>
  <c r="G8126" i="2"/>
  <c r="F8126" i="2"/>
  <c r="D8126" i="2"/>
  <c r="E8126" i="2" s="1"/>
  <c r="G8125" i="2"/>
  <c r="D8125" i="2"/>
  <c r="G8124" i="2"/>
  <c r="D8124" i="2"/>
  <c r="G8123" i="2"/>
  <c r="D8123" i="2"/>
  <c r="G8122" i="2"/>
  <c r="D8122" i="2"/>
  <c r="G8121" i="2"/>
  <c r="D8121" i="2"/>
  <c r="G8120" i="2"/>
  <c r="F8120" i="2"/>
  <c r="E8120" i="2"/>
  <c r="H8120" i="2" s="1"/>
  <c r="D8120" i="2"/>
  <c r="G8119" i="2"/>
  <c r="D8119" i="2"/>
  <c r="G8118" i="2"/>
  <c r="D8118" i="2"/>
  <c r="F8118" i="2" s="1"/>
  <c r="G8117" i="2"/>
  <c r="D8117" i="2"/>
  <c r="G8116" i="2"/>
  <c r="D8116" i="2"/>
  <c r="F8116" i="2" s="1"/>
  <c r="G8115" i="2"/>
  <c r="E8115" i="2"/>
  <c r="D8115" i="2"/>
  <c r="F8115" i="2" s="1"/>
  <c r="H8115" i="2" s="1"/>
  <c r="J8114" i="2"/>
  <c r="G8114" i="2"/>
  <c r="D8114" i="2"/>
  <c r="F8114" i="2" s="1"/>
  <c r="G8113" i="2"/>
  <c r="D8113" i="2"/>
  <c r="E8113" i="2" s="1"/>
  <c r="G8112" i="2"/>
  <c r="D8112" i="2"/>
  <c r="G8111" i="2"/>
  <c r="D8111" i="2"/>
  <c r="F8111" i="2" s="1"/>
  <c r="G8110" i="2"/>
  <c r="D8110" i="2"/>
  <c r="F8110" i="2" s="1"/>
  <c r="G8109" i="2"/>
  <c r="D8109" i="2"/>
  <c r="F8109" i="2" s="1"/>
  <c r="G8108" i="2"/>
  <c r="D8108" i="2"/>
  <c r="G8107" i="2"/>
  <c r="D8107" i="2"/>
  <c r="G8106" i="2"/>
  <c r="D8106" i="2"/>
  <c r="G8105" i="2"/>
  <c r="D8105" i="2"/>
  <c r="G8104" i="2"/>
  <c r="D8104" i="2"/>
  <c r="G8103" i="2"/>
  <c r="E8103" i="2"/>
  <c r="H8103" i="2" s="1"/>
  <c r="O8103" i="2" s="1"/>
  <c r="Q8103" i="2" s="1"/>
  <c r="D8103" i="2"/>
  <c r="F8103" i="2" s="1"/>
  <c r="G8102" i="2"/>
  <c r="E8102" i="2"/>
  <c r="D8102" i="2"/>
  <c r="F8102" i="2" s="1"/>
  <c r="G8101" i="2"/>
  <c r="D8101" i="2"/>
  <c r="F8101" i="2" s="1"/>
  <c r="G8100" i="2"/>
  <c r="D8100" i="2"/>
  <c r="G8099" i="2"/>
  <c r="D8099" i="2"/>
  <c r="F8099" i="2" s="1"/>
  <c r="G8098" i="2"/>
  <c r="D8098" i="2"/>
  <c r="E8098" i="2" s="1"/>
  <c r="G8097" i="2"/>
  <c r="D8097" i="2"/>
  <c r="E8097" i="2" s="1"/>
  <c r="G8096" i="2"/>
  <c r="D8096" i="2"/>
  <c r="G8095" i="2"/>
  <c r="E8095" i="2"/>
  <c r="D8095" i="2"/>
  <c r="F8095" i="2" s="1"/>
  <c r="G8094" i="2"/>
  <c r="D8094" i="2"/>
  <c r="F8094" i="2" s="1"/>
  <c r="G8093" i="2"/>
  <c r="D8093" i="2"/>
  <c r="F8093" i="2" s="1"/>
  <c r="G8092" i="2"/>
  <c r="D8092" i="2"/>
  <c r="G8091" i="2"/>
  <c r="D8091" i="2"/>
  <c r="J8090" i="2"/>
  <c r="G8090" i="2"/>
  <c r="D8090" i="2"/>
  <c r="G8089" i="2"/>
  <c r="D8089" i="2"/>
  <c r="G8088" i="2"/>
  <c r="D8088" i="2"/>
  <c r="G8087" i="2"/>
  <c r="D8087" i="2"/>
  <c r="F8087" i="2" s="1"/>
  <c r="G8086" i="2"/>
  <c r="D8086" i="2"/>
  <c r="F8086" i="2" s="1"/>
  <c r="G8085" i="2"/>
  <c r="D8085" i="2"/>
  <c r="G8084" i="2"/>
  <c r="D8084" i="2"/>
  <c r="G8083" i="2"/>
  <c r="D8083" i="2"/>
  <c r="G8082" i="2"/>
  <c r="D8082" i="2"/>
  <c r="G8081" i="2"/>
  <c r="D8081" i="2"/>
  <c r="G8080" i="2"/>
  <c r="D8080" i="2"/>
  <c r="G8079" i="2"/>
  <c r="E8079" i="2"/>
  <c r="H8079" i="2" s="1"/>
  <c r="D8079" i="2"/>
  <c r="F8079" i="2" s="1"/>
  <c r="G8078" i="2"/>
  <c r="D8078" i="2"/>
  <c r="F8078" i="2" s="1"/>
  <c r="G8077" i="2"/>
  <c r="D8077" i="2"/>
  <c r="F8077" i="2" s="1"/>
  <c r="G8076" i="2"/>
  <c r="D8076" i="2"/>
  <c r="G8075" i="2"/>
  <c r="D8075" i="2"/>
  <c r="G8074" i="2"/>
  <c r="D8074" i="2"/>
  <c r="G8073" i="2"/>
  <c r="D8073" i="2"/>
  <c r="G8072" i="2"/>
  <c r="D8072" i="2"/>
  <c r="G8071" i="2"/>
  <c r="D8071" i="2"/>
  <c r="G8070" i="2"/>
  <c r="D8070" i="2"/>
  <c r="G8069" i="2"/>
  <c r="D8069" i="2"/>
  <c r="G8068" i="2"/>
  <c r="D8068" i="2"/>
  <c r="G8067" i="2"/>
  <c r="D8067" i="2"/>
  <c r="J8066" i="2"/>
  <c r="G8066" i="2"/>
  <c r="D8066" i="2"/>
  <c r="G8065" i="2"/>
  <c r="D8065" i="2"/>
  <c r="G8064" i="2"/>
  <c r="D8064" i="2"/>
  <c r="G8063" i="2"/>
  <c r="D8063" i="2"/>
  <c r="G8062" i="2"/>
  <c r="D8062" i="2"/>
  <c r="F8062" i="2" s="1"/>
  <c r="G8061" i="2"/>
  <c r="D8061" i="2"/>
  <c r="F8061" i="2" s="1"/>
  <c r="G8060" i="2"/>
  <c r="D8060" i="2"/>
  <c r="G8059" i="2"/>
  <c r="D8059" i="2"/>
  <c r="G8058" i="2"/>
  <c r="D8058" i="2"/>
  <c r="E8058" i="2" s="1"/>
  <c r="G8057" i="2"/>
  <c r="D8057" i="2"/>
  <c r="E8057" i="2" s="1"/>
  <c r="G8056" i="2"/>
  <c r="D8056" i="2"/>
  <c r="G8055" i="2"/>
  <c r="D8055" i="2"/>
  <c r="G8054" i="2"/>
  <c r="D8054" i="2"/>
  <c r="G8053" i="2"/>
  <c r="D8053" i="2"/>
  <c r="G8052" i="2"/>
  <c r="D8052" i="2"/>
  <c r="G8051" i="2"/>
  <c r="D8051" i="2"/>
  <c r="G8050" i="2"/>
  <c r="D8050" i="2"/>
  <c r="G8049" i="2"/>
  <c r="D8049" i="2"/>
  <c r="G8048" i="2"/>
  <c r="D8048" i="2"/>
  <c r="G8047" i="2"/>
  <c r="D8047" i="2"/>
  <c r="F8047" i="2" s="1"/>
  <c r="G8046" i="2"/>
  <c r="D8046" i="2"/>
  <c r="F8046" i="2" s="1"/>
  <c r="G8045" i="2"/>
  <c r="E8045" i="2"/>
  <c r="D8045" i="2"/>
  <c r="F8045" i="2" s="1"/>
  <c r="G8044" i="2"/>
  <c r="D8044" i="2"/>
  <c r="G8043" i="2"/>
  <c r="D8043" i="2"/>
  <c r="J8042" i="2"/>
  <c r="G8042" i="2"/>
  <c r="D8042" i="2"/>
  <c r="E8042" i="2" s="1"/>
  <c r="G8041" i="2"/>
  <c r="D8041" i="2"/>
  <c r="E8041" i="2" s="1"/>
  <c r="G8040" i="2"/>
  <c r="D8040" i="2"/>
  <c r="G8039" i="2"/>
  <c r="D8039" i="2"/>
  <c r="G8038" i="2"/>
  <c r="D8038" i="2"/>
  <c r="G8037" i="2"/>
  <c r="D8037" i="2"/>
  <c r="G8036" i="2"/>
  <c r="D8036" i="2"/>
  <c r="G8035" i="2"/>
  <c r="D8035" i="2"/>
  <c r="G8034" i="2"/>
  <c r="D8034" i="2"/>
  <c r="G8033" i="2"/>
  <c r="D8033" i="2"/>
  <c r="G8032" i="2"/>
  <c r="D8032" i="2"/>
  <c r="G8031" i="2"/>
  <c r="D8031" i="2"/>
  <c r="G8030" i="2"/>
  <c r="E8030" i="2"/>
  <c r="D8030" i="2"/>
  <c r="F8030" i="2" s="1"/>
  <c r="G8029" i="2"/>
  <c r="D8029" i="2"/>
  <c r="F8029" i="2" s="1"/>
  <c r="G8028" i="2"/>
  <c r="D8028" i="2"/>
  <c r="G8027" i="2"/>
  <c r="D8027" i="2"/>
  <c r="G8026" i="2"/>
  <c r="F8026" i="2"/>
  <c r="D8026" i="2"/>
  <c r="E8026" i="2" s="1"/>
  <c r="G8025" i="2"/>
  <c r="D8025" i="2"/>
  <c r="G8024" i="2"/>
  <c r="D8024" i="2"/>
  <c r="G8023" i="2"/>
  <c r="D8023" i="2"/>
  <c r="G8022" i="2"/>
  <c r="D8022" i="2"/>
  <c r="E8022" i="2" s="1"/>
  <c r="G8021" i="2"/>
  <c r="D8021" i="2"/>
  <c r="F8021" i="2" s="1"/>
  <c r="G8020" i="2"/>
  <c r="D8020" i="2"/>
  <c r="G8019" i="2"/>
  <c r="D8019" i="2"/>
  <c r="J8018" i="2"/>
  <c r="G8018" i="2"/>
  <c r="D8018" i="2"/>
  <c r="F8018" i="2" s="1"/>
  <c r="G8017" i="2"/>
  <c r="F8017" i="2"/>
  <c r="E8017" i="2"/>
  <c r="H8017" i="2" s="1"/>
  <c r="D8017" i="2"/>
  <c r="G8016" i="2"/>
  <c r="D8016" i="2"/>
  <c r="G8015" i="2"/>
  <c r="F8015" i="2"/>
  <c r="E8015" i="2"/>
  <c r="D8015" i="2"/>
  <c r="G8014" i="2"/>
  <c r="D8014" i="2"/>
  <c r="F8014" i="2" s="1"/>
  <c r="G8013" i="2"/>
  <c r="D8013" i="2"/>
  <c r="E8013" i="2" s="1"/>
  <c r="G8012" i="2"/>
  <c r="F8012" i="2"/>
  <c r="D8012" i="2"/>
  <c r="E8012" i="2" s="1"/>
  <c r="H8012" i="2" s="1"/>
  <c r="G8011" i="2"/>
  <c r="F8011" i="2"/>
  <c r="E8011" i="2"/>
  <c r="D8011" i="2"/>
  <c r="G8010" i="2"/>
  <c r="D8010" i="2"/>
  <c r="G8009" i="2"/>
  <c r="D8009" i="2"/>
  <c r="G8008" i="2"/>
  <c r="F8008" i="2"/>
  <c r="D8008" i="2"/>
  <c r="E8008" i="2" s="1"/>
  <c r="G8007" i="2"/>
  <c r="D8007" i="2"/>
  <c r="F8007" i="2" s="1"/>
  <c r="G8006" i="2"/>
  <c r="F8006" i="2"/>
  <c r="D8006" i="2"/>
  <c r="E8006" i="2" s="1"/>
  <c r="G8005" i="2"/>
  <c r="F8005" i="2"/>
  <c r="D8005" i="2"/>
  <c r="E8005" i="2" s="1"/>
  <c r="G8004" i="2"/>
  <c r="D8004" i="2"/>
  <c r="G8003" i="2"/>
  <c r="F8003" i="2"/>
  <c r="E8003" i="2"/>
  <c r="D8003" i="2"/>
  <c r="G8002" i="2"/>
  <c r="F8002" i="2"/>
  <c r="D8002" i="2"/>
  <c r="E8002" i="2" s="1"/>
  <c r="G8001" i="2"/>
  <c r="D8001" i="2"/>
  <c r="E8001" i="2" s="1"/>
  <c r="H8000" i="2"/>
  <c r="O8000" i="2" s="1"/>
  <c r="Q8000" i="2" s="1"/>
  <c r="G8000" i="2"/>
  <c r="F8000" i="2"/>
  <c r="D8000" i="2"/>
  <c r="E8000" i="2" s="1"/>
  <c r="G7999" i="2"/>
  <c r="F7999" i="2"/>
  <c r="D7999" i="2"/>
  <c r="E7999" i="2" s="1"/>
  <c r="G7998" i="2"/>
  <c r="E7998" i="2"/>
  <c r="D7998" i="2"/>
  <c r="F7998" i="2" s="1"/>
  <c r="G7997" i="2"/>
  <c r="F7997" i="2"/>
  <c r="E7997" i="2"/>
  <c r="D7997" i="2"/>
  <c r="G7996" i="2"/>
  <c r="F7996" i="2"/>
  <c r="D7996" i="2"/>
  <c r="E7996" i="2" s="1"/>
  <c r="G7995" i="2"/>
  <c r="F7995" i="2"/>
  <c r="D7995" i="2"/>
  <c r="E7995" i="2" s="1"/>
  <c r="J7994" i="2"/>
  <c r="G7994" i="2"/>
  <c r="D7994" i="2"/>
  <c r="G7993" i="2"/>
  <c r="D7993" i="2"/>
  <c r="F7993" i="2" s="1"/>
  <c r="G7992" i="2"/>
  <c r="D7992" i="2"/>
  <c r="E7992" i="2" s="1"/>
  <c r="G7991" i="2"/>
  <c r="E7991" i="2"/>
  <c r="D7991" i="2"/>
  <c r="F7991" i="2" s="1"/>
  <c r="G7990" i="2"/>
  <c r="D7990" i="2"/>
  <c r="E7990" i="2" s="1"/>
  <c r="G7989" i="2"/>
  <c r="D7989" i="2"/>
  <c r="G7988" i="2"/>
  <c r="D7988" i="2"/>
  <c r="G7987" i="2"/>
  <c r="D7987" i="2"/>
  <c r="G7986" i="2"/>
  <c r="F7986" i="2"/>
  <c r="D7986" i="2"/>
  <c r="E7986" i="2" s="1"/>
  <c r="G7985" i="2"/>
  <c r="D7985" i="2"/>
  <c r="F7985" i="2" s="1"/>
  <c r="G7984" i="2"/>
  <c r="D7984" i="2"/>
  <c r="E7984" i="2" s="1"/>
  <c r="G7983" i="2"/>
  <c r="D7983" i="2"/>
  <c r="F7983" i="2" s="1"/>
  <c r="G7982" i="2"/>
  <c r="E7982" i="2"/>
  <c r="D7982" i="2"/>
  <c r="F7982" i="2" s="1"/>
  <c r="G7981" i="2"/>
  <c r="F7981" i="2"/>
  <c r="E7981" i="2"/>
  <c r="D7981" i="2"/>
  <c r="G7980" i="2"/>
  <c r="D7980" i="2"/>
  <c r="G7979" i="2"/>
  <c r="D7979" i="2"/>
  <c r="F7979" i="2" s="1"/>
  <c r="G7978" i="2"/>
  <c r="F7978" i="2"/>
  <c r="D7978" i="2"/>
  <c r="E7978" i="2" s="1"/>
  <c r="G7977" i="2"/>
  <c r="D7977" i="2"/>
  <c r="G7976" i="2"/>
  <c r="D7976" i="2"/>
  <c r="E7976" i="2" s="1"/>
  <c r="G7975" i="2"/>
  <c r="D7975" i="2"/>
  <c r="F7975" i="2" s="1"/>
  <c r="G7974" i="2"/>
  <c r="F7974" i="2"/>
  <c r="D7974" i="2"/>
  <c r="E7974" i="2" s="1"/>
  <c r="G7973" i="2"/>
  <c r="D7973" i="2"/>
  <c r="F7973" i="2" s="1"/>
  <c r="G7972" i="2"/>
  <c r="D7972" i="2"/>
  <c r="E7972" i="2" s="1"/>
  <c r="G7971" i="2"/>
  <c r="D7971" i="2"/>
  <c r="J7970" i="2"/>
  <c r="G7970" i="2"/>
  <c r="D7970" i="2"/>
  <c r="G7969" i="2"/>
  <c r="D7969" i="2"/>
  <c r="E7969" i="2" s="1"/>
  <c r="G7968" i="2"/>
  <c r="D7968" i="2"/>
  <c r="E7968" i="2" s="1"/>
  <c r="G7967" i="2"/>
  <c r="D7967" i="2"/>
  <c r="F7967" i="2" s="1"/>
  <c r="G7966" i="2"/>
  <c r="E7966" i="2"/>
  <c r="D7966" i="2"/>
  <c r="F7966" i="2" s="1"/>
  <c r="G7965" i="2"/>
  <c r="D7965" i="2"/>
  <c r="F7965" i="2" s="1"/>
  <c r="G7964" i="2"/>
  <c r="D7964" i="2"/>
  <c r="F7964" i="2" s="1"/>
  <c r="G7963" i="2"/>
  <c r="D7963" i="2"/>
  <c r="E7963" i="2" s="1"/>
  <c r="G7962" i="2"/>
  <c r="D7962" i="2"/>
  <c r="E7962" i="2" s="1"/>
  <c r="G7961" i="2"/>
  <c r="D7961" i="2"/>
  <c r="E7961" i="2" s="1"/>
  <c r="G7960" i="2"/>
  <c r="F7960" i="2"/>
  <c r="D7960" i="2"/>
  <c r="E7960" i="2" s="1"/>
  <c r="G7959" i="2"/>
  <c r="F7959" i="2"/>
  <c r="D7959" i="2"/>
  <c r="E7959" i="2" s="1"/>
  <c r="G7958" i="2"/>
  <c r="F7958" i="2"/>
  <c r="D7958" i="2"/>
  <c r="E7958" i="2" s="1"/>
  <c r="G7957" i="2"/>
  <c r="F7957" i="2"/>
  <c r="D7957" i="2"/>
  <c r="E7957" i="2" s="1"/>
  <c r="G7956" i="2"/>
  <c r="D7956" i="2"/>
  <c r="E7956" i="2" s="1"/>
  <c r="G7955" i="2"/>
  <c r="D7955" i="2"/>
  <c r="G7954" i="2"/>
  <c r="D7954" i="2"/>
  <c r="F7954" i="2" s="1"/>
  <c r="G7953" i="2"/>
  <c r="D7953" i="2"/>
  <c r="F7953" i="2" s="1"/>
  <c r="G7952" i="2"/>
  <c r="F7952" i="2"/>
  <c r="D7952" i="2"/>
  <c r="E7952" i="2" s="1"/>
  <c r="G7951" i="2"/>
  <c r="D7951" i="2"/>
  <c r="G7950" i="2"/>
  <c r="D7950" i="2"/>
  <c r="G7949" i="2"/>
  <c r="E7949" i="2"/>
  <c r="D7949" i="2"/>
  <c r="F7949" i="2" s="1"/>
  <c r="G7948" i="2"/>
  <c r="D7948" i="2"/>
  <c r="E7948" i="2" s="1"/>
  <c r="G7947" i="2"/>
  <c r="D7947" i="2"/>
  <c r="E7947" i="2" s="1"/>
  <c r="J7946" i="2"/>
  <c r="G7946" i="2"/>
  <c r="F7946" i="2"/>
  <c r="E7946" i="2"/>
  <c r="D7946" i="2"/>
  <c r="G7945" i="2"/>
  <c r="F7945" i="2"/>
  <c r="E7945" i="2"/>
  <c r="D7945" i="2"/>
  <c r="G7944" i="2"/>
  <c r="D7944" i="2"/>
  <c r="E7944" i="2" s="1"/>
  <c r="G7943" i="2"/>
  <c r="D7943" i="2"/>
  <c r="G7942" i="2"/>
  <c r="F7942" i="2"/>
  <c r="E7942" i="2"/>
  <c r="D7942" i="2"/>
  <c r="G7941" i="2"/>
  <c r="D7941" i="2"/>
  <c r="E7941" i="2" s="1"/>
  <c r="G7940" i="2"/>
  <c r="D7940" i="2"/>
  <c r="G7939" i="2"/>
  <c r="D7939" i="2"/>
  <c r="G7938" i="2"/>
  <c r="E7938" i="2"/>
  <c r="D7938" i="2"/>
  <c r="F7938" i="2" s="1"/>
  <c r="G7937" i="2"/>
  <c r="D7937" i="2"/>
  <c r="E7937" i="2" s="1"/>
  <c r="G7936" i="2"/>
  <c r="F7936" i="2"/>
  <c r="D7936" i="2"/>
  <c r="E7936" i="2" s="1"/>
  <c r="G7935" i="2"/>
  <c r="D7935" i="2"/>
  <c r="E7935" i="2" s="1"/>
  <c r="G7934" i="2"/>
  <c r="D7934" i="2"/>
  <c r="F7934" i="2" s="1"/>
  <c r="G7933" i="2"/>
  <c r="F7933" i="2"/>
  <c r="D7933" i="2"/>
  <c r="E7933" i="2" s="1"/>
  <c r="G7932" i="2"/>
  <c r="D7932" i="2"/>
  <c r="E7932" i="2" s="1"/>
  <c r="G7931" i="2"/>
  <c r="D7931" i="2"/>
  <c r="G7930" i="2"/>
  <c r="E7930" i="2"/>
  <c r="H7930" i="2" s="1"/>
  <c r="D7930" i="2"/>
  <c r="F7930" i="2" s="1"/>
  <c r="G7929" i="2"/>
  <c r="D7929" i="2"/>
  <c r="G7928" i="2"/>
  <c r="D7928" i="2"/>
  <c r="G7927" i="2"/>
  <c r="D7927" i="2"/>
  <c r="G7926" i="2"/>
  <c r="D7926" i="2"/>
  <c r="F7926" i="2" s="1"/>
  <c r="G7925" i="2"/>
  <c r="D7925" i="2"/>
  <c r="G7924" i="2"/>
  <c r="D7924" i="2"/>
  <c r="E7924" i="2" s="1"/>
  <c r="G7923" i="2"/>
  <c r="D7923" i="2"/>
  <c r="E7923" i="2" s="1"/>
  <c r="J7922" i="2"/>
  <c r="G7922" i="2"/>
  <c r="D7922" i="2"/>
  <c r="E7922" i="2" s="1"/>
  <c r="G7921" i="2"/>
  <c r="D7921" i="2"/>
  <c r="G7920" i="2"/>
  <c r="D7920" i="2"/>
  <c r="E7920" i="2" s="1"/>
  <c r="G7919" i="2"/>
  <c r="D7919" i="2"/>
  <c r="E7919" i="2" s="1"/>
  <c r="G7918" i="2"/>
  <c r="F7918" i="2"/>
  <c r="D7918" i="2"/>
  <c r="E7918" i="2" s="1"/>
  <c r="G7917" i="2"/>
  <c r="D7917" i="2"/>
  <c r="E7917" i="2" s="1"/>
  <c r="G7916" i="2"/>
  <c r="D7916" i="2"/>
  <c r="G7915" i="2"/>
  <c r="D7915" i="2"/>
  <c r="G7914" i="2"/>
  <c r="D7914" i="2"/>
  <c r="G7913" i="2"/>
  <c r="F7913" i="2"/>
  <c r="D7913" i="2"/>
  <c r="E7913" i="2" s="1"/>
  <c r="G7912" i="2"/>
  <c r="D7912" i="2"/>
  <c r="G7911" i="2"/>
  <c r="D7911" i="2"/>
  <c r="E7911" i="2" s="1"/>
  <c r="G7910" i="2"/>
  <c r="F7910" i="2"/>
  <c r="D7910" i="2"/>
  <c r="E7910" i="2" s="1"/>
  <c r="G7909" i="2"/>
  <c r="D7909" i="2"/>
  <c r="F7909" i="2" s="1"/>
  <c r="G7908" i="2"/>
  <c r="F7908" i="2"/>
  <c r="D7908" i="2"/>
  <c r="E7908" i="2" s="1"/>
  <c r="G7907" i="2"/>
  <c r="D7907" i="2"/>
  <c r="E7907" i="2" s="1"/>
  <c r="G7906" i="2"/>
  <c r="F7906" i="2"/>
  <c r="E7906" i="2"/>
  <c r="H7906" i="2" s="1"/>
  <c r="D7906" i="2"/>
  <c r="G7905" i="2"/>
  <c r="D7905" i="2"/>
  <c r="G7904" i="2"/>
  <c r="D7904" i="2"/>
  <c r="G7903" i="2"/>
  <c r="D7903" i="2"/>
  <c r="E7903" i="2" s="1"/>
  <c r="G7902" i="2"/>
  <c r="D7902" i="2"/>
  <c r="F7902" i="2" s="1"/>
  <c r="G7901" i="2"/>
  <c r="D7901" i="2"/>
  <c r="F7901" i="2" s="1"/>
  <c r="G7900" i="2"/>
  <c r="D7900" i="2"/>
  <c r="E7900" i="2" s="1"/>
  <c r="G7899" i="2"/>
  <c r="D7899" i="2"/>
  <c r="E7899" i="2" s="1"/>
  <c r="J7898" i="2"/>
  <c r="G7898" i="2"/>
  <c r="E7898" i="2"/>
  <c r="D7898" i="2"/>
  <c r="F7898" i="2" s="1"/>
  <c r="G7897" i="2"/>
  <c r="E7897" i="2"/>
  <c r="D7897" i="2"/>
  <c r="F7897" i="2" s="1"/>
  <c r="G7896" i="2"/>
  <c r="D7896" i="2"/>
  <c r="E7896" i="2" s="1"/>
  <c r="G7895" i="2"/>
  <c r="D7895" i="2"/>
  <c r="E7895" i="2" s="1"/>
  <c r="G7894" i="2"/>
  <c r="D7894" i="2"/>
  <c r="G7893" i="2"/>
  <c r="D7893" i="2"/>
  <c r="E7893" i="2" s="1"/>
  <c r="G7892" i="2"/>
  <c r="D7892" i="2"/>
  <c r="G7891" i="2"/>
  <c r="D7891" i="2"/>
  <c r="G7890" i="2"/>
  <c r="D7890" i="2"/>
  <c r="F7890" i="2" s="1"/>
  <c r="G7889" i="2"/>
  <c r="E7889" i="2"/>
  <c r="D7889" i="2"/>
  <c r="F7889" i="2" s="1"/>
  <c r="G7888" i="2"/>
  <c r="D7888" i="2"/>
  <c r="E7888" i="2" s="1"/>
  <c r="G7887" i="2"/>
  <c r="D7887" i="2"/>
  <c r="E7887" i="2" s="1"/>
  <c r="G7886" i="2"/>
  <c r="F7886" i="2"/>
  <c r="D7886" i="2"/>
  <c r="E7886" i="2" s="1"/>
  <c r="G7885" i="2"/>
  <c r="D7885" i="2"/>
  <c r="E7885" i="2" s="1"/>
  <c r="G7884" i="2"/>
  <c r="D7884" i="2"/>
  <c r="G7883" i="2"/>
  <c r="D7883" i="2"/>
  <c r="G7882" i="2"/>
  <c r="F7882" i="2"/>
  <c r="D7882" i="2"/>
  <c r="E7882" i="2" s="1"/>
  <c r="G7881" i="2"/>
  <c r="D7881" i="2"/>
  <c r="E7881" i="2" s="1"/>
  <c r="G7880" i="2"/>
  <c r="F7880" i="2"/>
  <c r="D7880" i="2"/>
  <c r="E7880" i="2" s="1"/>
  <c r="G7879" i="2"/>
  <c r="D7879" i="2"/>
  <c r="G7878" i="2"/>
  <c r="D7878" i="2"/>
  <c r="G7877" i="2"/>
  <c r="D7877" i="2"/>
  <c r="G7876" i="2"/>
  <c r="D7876" i="2"/>
  <c r="E7876" i="2" s="1"/>
  <c r="G7875" i="2"/>
  <c r="D7875" i="2"/>
  <c r="E7875" i="2" s="1"/>
  <c r="J7874" i="2"/>
  <c r="G7874" i="2"/>
  <c r="F7874" i="2"/>
  <c r="D7874" i="2"/>
  <c r="E7874" i="2" s="1"/>
  <c r="G7873" i="2"/>
  <c r="F7873" i="2"/>
  <c r="D7873" i="2"/>
  <c r="E7873" i="2" s="1"/>
  <c r="G7872" i="2"/>
  <c r="F7872" i="2"/>
  <c r="D7872" i="2"/>
  <c r="E7872" i="2" s="1"/>
  <c r="G7871" i="2"/>
  <c r="D7871" i="2"/>
  <c r="E7871" i="2" s="1"/>
  <c r="G7870" i="2"/>
  <c r="F7870" i="2"/>
  <c r="D7870" i="2"/>
  <c r="E7870" i="2" s="1"/>
  <c r="G7869" i="2"/>
  <c r="D7869" i="2"/>
  <c r="E7869" i="2" s="1"/>
  <c r="G7868" i="2"/>
  <c r="D7868" i="2"/>
  <c r="G7867" i="2"/>
  <c r="D7867" i="2"/>
  <c r="G7866" i="2"/>
  <c r="D7866" i="2"/>
  <c r="G7865" i="2"/>
  <c r="F7865" i="2"/>
  <c r="D7865" i="2"/>
  <c r="E7865" i="2" s="1"/>
  <c r="G7864" i="2"/>
  <c r="D7864" i="2"/>
  <c r="E7864" i="2" s="1"/>
  <c r="G7863" i="2"/>
  <c r="D7863" i="2"/>
  <c r="E7863" i="2" s="1"/>
  <c r="G7862" i="2"/>
  <c r="D7862" i="2"/>
  <c r="F7862" i="2" s="1"/>
  <c r="G7861" i="2"/>
  <c r="D7861" i="2"/>
  <c r="F7861" i="2" s="1"/>
  <c r="G7860" i="2"/>
  <c r="D7860" i="2"/>
  <c r="E7860" i="2" s="1"/>
  <c r="G7859" i="2"/>
  <c r="F7859" i="2"/>
  <c r="D7859" i="2"/>
  <c r="E7859" i="2" s="1"/>
  <c r="G7858" i="2"/>
  <c r="E7858" i="2"/>
  <c r="D7858" i="2"/>
  <c r="F7858" i="2" s="1"/>
  <c r="G7857" i="2"/>
  <c r="E7857" i="2"/>
  <c r="D7857" i="2"/>
  <c r="F7857" i="2" s="1"/>
  <c r="G7856" i="2"/>
  <c r="D7856" i="2"/>
  <c r="G7855" i="2"/>
  <c r="D7855" i="2"/>
  <c r="E7855" i="2" s="1"/>
  <c r="G7854" i="2"/>
  <c r="F7854" i="2"/>
  <c r="E7854" i="2"/>
  <c r="H7854" i="2" s="1"/>
  <c r="D7854" i="2"/>
  <c r="G7853" i="2"/>
  <c r="E7853" i="2"/>
  <c r="H7853" i="2" s="1"/>
  <c r="D7853" i="2"/>
  <c r="F7853" i="2" s="1"/>
  <c r="G7852" i="2"/>
  <c r="D7852" i="2"/>
  <c r="G7851" i="2"/>
  <c r="D7851" i="2"/>
  <c r="E7851" i="2" s="1"/>
  <c r="J7850" i="2"/>
  <c r="G7850" i="2"/>
  <c r="D7850" i="2"/>
  <c r="F7850" i="2" s="1"/>
  <c r="G7849" i="2"/>
  <c r="D7849" i="2"/>
  <c r="G7848" i="2"/>
  <c r="D7848" i="2"/>
  <c r="E7848" i="2" s="1"/>
  <c r="G7847" i="2"/>
  <c r="F7847" i="2"/>
  <c r="D7847" i="2"/>
  <c r="E7847" i="2" s="1"/>
  <c r="G7846" i="2"/>
  <c r="F7846" i="2"/>
  <c r="E7846" i="2"/>
  <c r="D7846" i="2"/>
  <c r="G7845" i="2"/>
  <c r="F7845" i="2"/>
  <c r="D7845" i="2"/>
  <c r="E7845" i="2" s="1"/>
  <c r="G7844" i="2"/>
  <c r="D7844" i="2"/>
  <c r="E7844" i="2" s="1"/>
  <c r="G7843" i="2"/>
  <c r="D7843" i="2"/>
  <c r="E7843" i="2" s="1"/>
  <c r="G7842" i="2"/>
  <c r="D7842" i="2"/>
  <c r="G7841" i="2"/>
  <c r="D7841" i="2"/>
  <c r="F7841" i="2" s="1"/>
  <c r="G7840" i="2"/>
  <c r="D7840" i="2"/>
  <c r="G7839" i="2"/>
  <c r="F7839" i="2"/>
  <c r="D7839" i="2"/>
  <c r="E7839" i="2" s="1"/>
  <c r="G7838" i="2"/>
  <c r="E7838" i="2"/>
  <c r="D7838" i="2"/>
  <c r="F7838" i="2" s="1"/>
  <c r="G7837" i="2"/>
  <c r="F7837" i="2"/>
  <c r="D7837" i="2"/>
  <c r="E7837" i="2" s="1"/>
  <c r="G7836" i="2"/>
  <c r="D7836" i="2"/>
  <c r="G7835" i="2"/>
  <c r="D7835" i="2"/>
  <c r="G7834" i="2"/>
  <c r="D7834" i="2"/>
  <c r="G7833" i="2"/>
  <c r="F7833" i="2"/>
  <c r="D7833" i="2"/>
  <c r="E7833" i="2" s="1"/>
  <c r="G7832" i="2"/>
  <c r="D7832" i="2"/>
  <c r="E7832" i="2" s="1"/>
  <c r="G7831" i="2"/>
  <c r="D7831" i="2"/>
  <c r="G7830" i="2"/>
  <c r="D7830" i="2"/>
  <c r="F7830" i="2" s="1"/>
  <c r="G7829" i="2"/>
  <c r="D7829" i="2"/>
  <c r="F7829" i="2" s="1"/>
  <c r="G7828" i="2"/>
  <c r="F7828" i="2"/>
  <c r="D7828" i="2"/>
  <c r="E7828" i="2" s="1"/>
  <c r="G7827" i="2"/>
  <c r="D7827" i="2"/>
  <c r="J7826" i="2"/>
  <c r="G7826" i="2"/>
  <c r="D7826" i="2"/>
  <c r="G7825" i="2"/>
  <c r="F7825" i="2"/>
  <c r="D7825" i="2"/>
  <c r="E7825" i="2" s="1"/>
  <c r="H7825" i="2" s="1"/>
  <c r="G7824" i="2"/>
  <c r="D7824" i="2"/>
  <c r="E7824" i="2" s="1"/>
  <c r="G7823" i="2"/>
  <c r="D7823" i="2"/>
  <c r="E7823" i="2" s="1"/>
  <c r="G7822" i="2"/>
  <c r="F7822" i="2"/>
  <c r="D7822" i="2"/>
  <c r="E7822" i="2" s="1"/>
  <c r="G7821" i="2"/>
  <c r="F7821" i="2"/>
  <c r="D7821" i="2"/>
  <c r="E7821" i="2" s="1"/>
  <c r="G7820" i="2"/>
  <c r="D7820" i="2"/>
  <c r="E7820" i="2" s="1"/>
  <c r="G7819" i="2"/>
  <c r="D7819" i="2"/>
  <c r="E7819" i="2" s="1"/>
  <c r="G7818" i="2"/>
  <c r="D7818" i="2"/>
  <c r="F7818" i="2" s="1"/>
  <c r="G7817" i="2"/>
  <c r="D7817" i="2"/>
  <c r="G7816" i="2"/>
  <c r="D7816" i="2"/>
  <c r="G7815" i="2"/>
  <c r="F7815" i="2"/>
  <c r="D7815" i="2"/>
  <c r="E7815" i="2" s="1"/>
  <c r="G7814" i="2"/>
  <c r="F7814" i="2"/>
  <c r="D7814" i="2"/>
  <c r="E7814" i="2" s="1"/>
  <c r="G7813" i="2"/>
  <c r="D7813" i="2"/>
  <c r="G7812" i="2"/>
  <c r="D7812" i="2"/>
  <c r="E7812" i="2" s="1"/>
  <c r="G7811" i="2"/>
  <c r="E7811" i="2"/>
  <c r="H7811" i="2" s="1"/>
  <c r="D7811" i="2"/>
  <c r="F7811" i="2" s="1"/>
  <c r="G7810" i="2"/>
  <c r="F7810" i="2"/>
  <c r="D7810" i="2"/>
  <c r="E7810" i="2" s="1"/>
  <c r="G7809" i="2"/>
  <c r="D7809" i="2"/>
  <c r="F7809" i="2" s="1"/>
  <c r="G7808" i="2"/>
  <c r="D7808" i="2"/>
  <c r="G7807" i="2"/>
  <c r="D7807" i="2"/>
  <c r="F7807" i="2" s="1"/>
  <c r="G7806" i="2"/>
  <c r="F7806" i="2"/>
  <c r="H7806" i="2" s="1"/>
  <c r="D7806" i="2"/>
  <c r="E7806" i="2" s="1"/>
  <c r="G7805" i="2"/>
  <c r="D7805" i="2"/>
  <c r="E7805" i="2" s="1"/>
  <c r="G7804" i="2"/>
  <c r="D7804" i="2"/>
  <c r="E7804" i="2" s="1"/>
  <c r="G7803" i="2"/>
  <c r="F7803" i="2"/>
  <c r="D7803" i="2"/>
  <c r="E7803" i="2" s="1"/>
  <c r="J7802" i="2"/>
  <c r="G7802" i="2"/>
  <c r="E7802" i="2"/>
  <c r="D7802" i="2"/>
  <c r="F7802" i="2" s="1"/>
  <c r="G7801" i="2"/>
  <c r="E7801" i="2"/>
  <c r="H7801" i="2" s="1"/>
  <c r="D7801" i="2"/>
  <c r="F7801" i="2" s="1"/>
  <c r="G7800" i="2"/>
  <c r="D7800" i="2"/>
  <c r="E7800" i="2" s="1"/>
  <c r="G7799" i="2"/>
  <c r="D7799" i="2"/>
  <c r="E7799" i="2" s="1"/>
  <c r="G7798" i="2"/>
  <c r="D7798" i="2"/>
  <c r="G7797" i="2"/>
  <c r="F7797" i="2"/>
  <c r="D7797" i="2"/>
  <c r="E7797" i="2" s="1"/>
  <c r="G7796" i="2"/>
  <c r="D7796" i="2"/>
  <c r="E7796" i="2" s="1"/>
  <c r="G7795" i="2"/>
  <c r="F7795" i="2"/>
  <c r="E7795" i="2"/>
  <c r="H7795" i="2" s="1"/>
  <c r="D7795" i="2"/>
  <c r="G7794" i="2"/>
  <c r="D7794" i="2"/>
  <c r="F7794" i="2" s="1"/>
  <c r="G7793" i="2"/>
  <c r="F7793" i="2"/>
  <c r="E7793" i="2"/>
  <c r="D7793" i="2"/>
  <c r="G7792" i="2"/>
  <c r="D7792" i="2"/>
  <c r="G7791" i="2"/>
  <c r="D7791" i="2"/>
  <c r="G7790" i="2"/>
  <c r="D7790" i="2"/>
  <c r="G7789" i="2"/>
  <c r="D7789" i="2"/>
  <c r="F7789" i="2" s="1"/>
  <c r="G7788" i="2"/>
  <c r="D7788" i="2"/>
  <c r="G7787" i="2"/>
  <c r="D7787" i="2"/>
  <c r="F7787" i="2" s="1"/>
  <c r="G7786" i="2"/>
  <c r="F7786" i="2"/>
  <c r="E7786" i="2"/>
  <c r="D7786" i="2"/>
  <c r="G7785" i="2"/>
  <c r="D7785" i="2"/>
  <c r="F7785" i="2" s="1"/>
  <c r="G7784" i="2"/>
  <c r="D7784" i="2"/>
  <c r="G7783" i="2"/>
  <c r="D7783" i="2"/>
  <c r="F7783" i="2" s="1"/>
  <c r="G7782" i="2"/>
  <c r="D7782" i="2"/>
  <c r="F7782" i="2" s="1"/>
  <c r="G7781" i="2"/>
  <c r="E7781" i="2"/>
  <c r="D7781" i="2"/>
  <c r="F7781" i="2" s="1"/>
  <c r="G7780" i="2"/>
  <c r="D7780" i="2"/>
  <c r="E7780" i="2" s="1"/>
  <c r="G7779" i="2"/>
  <c r="F7779" i="2"/>
  <c r="D7779" i="2"/>
  <c r="E7779" i="2" s="1"/>
  <c r="J7778" i="2"/>
  <c r="G7778" i="2"/>
  <c r="D7778" i="2"/>
  <c r="G7777" i="2"/>
  <c r="D7777" i="2"/>
  <c r="F7777" i="2" s="1"/>
  <c r="G7776" i="2"/>
  <c r="D7776" i="2"/>
  <c r="G7775" i="2"/>
  <c r="D7775" i="2"/>
  <c r="F7775" i="2" s="1"/>
  <c r="G7774" i="2"/>
  <c r="D7774" i="2"/>
  <c r="F7774" i="2" s="1"/>
  <c r="G7773" i="2"/>
  <c r="D7773" i="2"/>
  <c r="F7773" i="2" s="1"/>
  <c r="G7772" i="2"/>
  <c r="D7772" i="2"/>
  <c r="G7771" i="2"/>
  <c r="D7771" i="2"/>
  <c r="F7771" i="2" s="1"/>
  <c r="G7770" i="2"/>
  <c r="E7770" i="2"/>
  <c r="D7770" i="2"/>
  <c r="F7770" i="2" s="1"/>
  <c r="G7769" i="2"/>
  <c r="D7769" i="2"/>
  <c r="G7768" i="2"/>
  <c r="D7768" i="2"/>
  <c r="E7768" i="2" s="1"/>
  <c r="G7767" i="2"/>
  <c r="D7767" i="2"/>
  <c r="E7767" i="2" s="1"/>
  <c r="G7766" i="2"/>
  <c r="E7766" i="2"/>
  <c r="D7766" i="2"/>
  <c r="F7766" i="2" s="1"/>
  <c r="G7765" i="2"/>
  <c r="D7765" i="2"/>
  <c r="F7765" i="2" s="1"/>
  <c r="G7764" i="2"/>
  <c r="D7764" i="2"/>
  <c r="G7763" i="2"/>
  <c r="D7763" i="2"/>
  <c r="F7763" i="2" s="1"/>
  <c r="G7762" i="2"/>
  <c r="D7762" i="2"/>
  <c r="G7761" i="2"/>
  <c r="D7761" i="2"/>
  <c r="E7761" i="2" s="1"/>
  <c r="G7760" i="2"/>
  <c r="D7760" i="2"/>
  <c r="E7760" i="2" s="1"/>
  <c r="G7759" i="2"/>
  <c r="F7759" i="2"/>
  <c r="D7759" i="2"/>
  <c r="E7759" i="2" s="1"/>
  <c r="G7758" i="2"/>
  <c r="D7758" i="2"/>
  <c r="F7758" i="2" s="1"/>
  <c r="G7757" i="2"/>
  <c r="D7757" i="2"/>
  <c r="E7757" i="2" s="1"/>
  <c r="G7756" i="2"/>
  <c r="E7756" i="2"/>
  <c r="D7756" i="2"/>
  <c r="F7756" i="2" s="1"/>
  <c r="G7755" i="2"/>
  <c r="E7755" i="2"/>
  <c r="H7755" i="2" s="1"/>
  <c r="D7755" i="2"/>
  <c r="F7755" i="2" s="1"/>
  <c r="J7754" i="2"/>
  <c r="G7754" i="2"/>
  <c r="D7754" i="2"/>
  <c r="E7754" i="2" s="1"/>
  <c r="G7753" i="2"/>
  <c r="F7753" i="2"/>
  <c r="E7753" i="2"/>
  <c r="D7753" i="2"/>
  <c r="G7752" i="2"/>
  <c r="F7752" i="2"/>
  <c r="D7752" i="2"/>
  <c r="E7752" i="2" s="1"/>
  <c r="G7751" i="2"/>
  <c r="D7751" i="2"/>
  <c r="F7751" i="2" s="1"/>
  <c r="G7750" i="2"/>
  <c r="D7750" i="2"/>
  <c r="E7750" i="2" s="1"/>
  <c r="G7749" i="2"/>
  <c r="F7749" i="2"/>
  <c r="E7749" i="2"/>
  <c r="H7749" i="2" s="1"/>
  <c r="D7749" i="2"/>
  <c r="G7748" i="2"/>
  <c r="D7748" i="2"/>
  <c r="F7748" i="2" s="1"/>
  <c r="G7747" i="2"/>
  <c r="D7747" i="2"/>
  <c r="F7747" i="2" s="1"/>
  <c r="G7746" i="2"/>
  <c r="D7746" i="2"/>
  <c r="E7746" i="2" s="1"/>
  <c r="G7745" i="2"/>
  <c r="D7745" i="2"/>
  <c r="F7745" i="2" s="1"/>
  <c r="G7744" i="2"/>
  <c r="F7744" i="2"/>
  <c r="E7744" i="2"/>
  <c r="D7744" i="2"/>
  <c r="G7743" i="2"/>
  <c r="D7743" i="2"/>
  <c r="F7743" i="2" s="1"/>
  <c r="G7742" i="2"/>
  <c r="D7742" i="2"/>
  <c r="E7742" i="2" s="1"/>
  <c r="G7741" i="2"/>
  <c r="D7741" i="2"/>
  <c r="G7740" i="2"/>
  <c r="D7740" i="2"/>
  <c r="F7740" i="2" s="1"/>
  <c r="G7739" i="2"/>
  <c r="D7739" i="2"/>
  <c r="F7739" i="2" s="1"/>
  <c r="G7738" i="2"/>
  <c r="D7738" i="2"/>
  <c r="E7738" i="2" s="1"/>
  <c r="G7737" i="2"/>
  <c r="D7737" i="2"/>
  <c r="G7736" i="2"/>
  <c r="D7736" i="2"/>
  <c r="E7736" i="2" s="1"/>
  <c r="G7735" i="2"/>
  <c r="D7735" i="2"/>
  <c r="F7735" i="2" s="1"/>
  <c r="G7734" i="2"/>
  <c r="D7734" i="2"/>
  <c r="G7733" i="2"/>
  <c r="F7733" i="2"/>
  <c r="D7733" i="2"/>
  <c r="E7733" i="2" s="1"/>
  <c r="G7732" i="2"/>
  <c r="D7732" i="2"/>
  <c r="G7731" i="2"/>
  <c r="D7731" i="2"/>
  <c r="F7731" i="2" s="1"/>
  <c r="J7730" i="2"/>
  <c r="G7730" i="2"/>
  <c r="D7730" i="2"/>
  <c r="E7730" i="2" s="1"/>
  <c r="G7729" i="2"/>
  <c r="F7729" i="2"/>
  <c r="E7729" i="2"/>
  <c r="D7729" i="2"/>
  <c r="G7728" i="2"/>
  <c r="D7728" i="2"/>
  <c r="F7728" i="2" s="1"/>
  <c r="G7727" i="2"/>
  <c r="D7727" i="2"/>
  <c r="F7727" i="2" s="1"/>
  <c r="G7726" i="2"/>
  <c r="D7726" i="2"/>
  <c r="G7725" i="2"/>
  <c r="E7725" i="2"/>
  <c r="H7725" i="2" s="1"/>
  <c r="D7725" i="2"/>
  <c r="F7725" i="2" s="1"/>
  <c r="G7724" i="2"/>
  <c r="D7724" i="2"/>
  <c r="E7724" i="2" s="1"/>
  <c r="G7723" i="2"/>
  <c r="D7723" i="2"/>
  <c r="G7722" i="2"/>
  <c r="D7722" i="2"/>
  <c r="G7721" i="2"/>
  <c r="D7721" i="2"/>
  <c r="G7720" i="2"/>
  <c r="F7720" i="2"/>
  <c r="D7720" i="2"/>
  <c r="E7720" i="2" s="1"/>
  <c r="G7719" i="2"/>
  <c r="D7719" i="2"/>
  <c r="F7719" i="2" s="1"/>
  <c r="G7718" i="2"/>
  <c r="D7718" i="2"/>
  <c r="E7718" i="2" s="1"/>
  <c r="G7717" i="2"/>
  <c r="E7717" i="2"/>
  <c r="D7717" i="2"/>
  <c r="F7717" i="2" s="1"/>
  <c r="G7716" i="2"/>
  <c r="D7716" i="2"/>
  <c r="F7716" i="2" s="1"/>
  <c r="G7715" i="2"/>
  <c r="D7715" i="2"/>
  <c r="G7714" i="2"/>
  <c r="D7714" i="2"/>
  <c r="G7713" i="2"/>
  <c r="D7713" i="2"/>
  <c r="F7713" i="2" s="1"/>
  <c r="G7712" i="2"/>
  <c r="F7712" i="2"/>
  <c r="E7712" i="2"/>
  <c r="D7712" i="2"/>
  <c r="G7711" i="2"/>
  <c r="E7711" i="2"/>
  <c r="H7711" i="2" s="1"/>
  <c r="D7711" i="2"/>
  <c r="F7711" i="2" s="1"/>
  <c r="G7710" i="2"/>
  <c r="D7710" i="2"/>
  <c r="E7710" i="2" s="1"/>
  <c r="G7709" i="2"/>
  <c r="F7709" i="2"/>
  <c r="D7709" i="2"/>
  <c r="E7709" i="2" s="1"/>
  <c r="G7708" i="2"/>
  <c r="D7708" i="2"/>
  <c r="F7708" i="2" s="1"/>
  <c r="G7707" i="2"/>
  <c r="D7707" i="2"/>
  <c r="F7707" i="2" s="1"/>
  <c r="J7706" i="2"/>
  <c r="G7706" i="2"/>
  <c r="D7706" i="2"/>
  <c r="G7705" i="2"/>
  <c r="F7705" i="2"/>
  <c r="E7705" i="2"/>
  <c r="D7705" i="2"/>
  <c r="G7704" i="2"/>
  <c r="D7704" i="2"/>
  <c r="E7704" i="2" s="1"/>
  <c r="G7703" i="2"/>
  <c r="D7703" i="2"/>
  <c r="G7702" i="2"/>
  <c r="D7702" i="2"/>
  <c r="G7701" i="2"/>
  <c r="D7701" i="2"/>
  <c r="F7701" i="2" s="1"/>
  <c r="G7700" i="2"/>
  <c r="D7700" i="2"/>
  <c r="E7700" i="2" s="1"/>
  <c r="G7699" i="2"/>
  <c r="D7699" i="2"/>
  <c r="G7698" i="2"/>
  <c r="D7698" i="2"/>
  <c r="G7697" i="2"/>
  <c r="D7697" i="2"/>
  <c r="G7696" i="2"/>
  <c r="F7696" i="2"/>
  <c r="D7696" i="2"/>
  <c r="E7696" i="2" s="1"/>
  <c r="G7695" i="2"/>
  <c r="D7695" i="2"/>
  <c r="F7695" i="2" s="1"/>
  <c r="G7694" i="2"/>
  <c r="D7694" i="2"/>
  <c r="E7694" i="2" s="1"/>
  <c r="G7693" i="2"/>
  <c r="E7693" i="2"/>
  <c r="D7693" i="2"/>
  <c r="F7693" i="2" s="1"/>
  <c r="G7692" i="2"/>
  <c r="F7692" i="2"/>
  <c r="H7692" i="2" s="1"/>
  <c r="D7692" i="2"/>
  <c r="E7692" i="2" s="1"/>
  <c r="G7691" i="2"/>
  <c r="D7691" i="2"/>
  <c r="G7690" i="2"/>
  <c r="D7690" i="2"/>
  <c r="G7689" i="2"/>
  <c r="D7689" i="2"/>
  <c r="F7689" i="2" s="1"/>
  <c r="G7688" i="2"/>
  <c r="D7688" i="2"/>
  <c r="E7688" i="2" s="1"/>
  <c r="G7687" i="2"/>
  <c r="D7687" i="2"/>
  <c r="F7687" i="2" s="1"/>
  <c r="G7686" i="2"/>
  <c r="D7686" i="2"/>
  <c r="E7686" i="2" s="1"/>
  <c r="G7685" i="2"/>
  <c r="D7685" i="2"/>
  <c r="E7685" i="2" s="1"/>
  <c r="G7684" i="2"/>
  <c r="D7684" i="2"/>
  <c r="E7684" i="2" s="1"/>
  <c r="G7683" i="2"/>
  <c r="D7683" i="2"/>
  <c r="J7682" i="2"/>
  <c r="G7682" i="2"/>
  <c r="D7682" i="2"/>
  <c r="E7682" i="2" s="1"/>
  <c r="G7681" i="2"/>
  <c r="D7681" i="2"/>
  <c r="F7681" i="2" s="1"/>
  <c r="G7680" i="2"/>
  <c r="D7680" i="2"/>
  <c r="E7680" i="2" s="1"/>
  <c r="G7679" i="2"/>
  <c r="D7679" i="2"/>
  <c r="G7678" i="2"/>
  <c r="D7678" i="2"/>
  <c r="E7678" i="2" s="1"/>
  <c r="G7677" i="2"/>
  <c r="F7677" i="2"/>
  <c r="D7677" i="2"/>
  <c r="E7677" i="2" s="1"/>
  <c r="G7676" i="2"/>
  <c r="D7676" i="2"/>
  <c r="E7676" i="2" s="1"/>
  <c r="G7675" i="2"/>
  <c r="D7675" i="2"/>
  <c r="G7674" i="2"/>
  <c r="D7674" i="2"/>
  <c r="E7674" i="2" s="1"/>
  <c r="G7673" i="2"/>
  <c r="D7673" i="2"/>
  <c r="F7673" i="2" s="1"/>
  <c r="G7672" i="2"/>
  <c r="D7672" i="2"/>
  <c r="E7672" i="2" s="1"/>
  <c r="G7671" i="2"/>
  <c r="D7671" i="2"/>
  <c r="F7671" i="2" s="1"/>
  <c r="G7670" i="2"/>
  <c r="D7670" i="2"/>
  <c r="E7670" i="2" s="1"/>
  <c r="G7669" i="2"/>
  <c r="D7669" i="2"/>
  <c r="F7669" i="2" s="1"/>
  <c r="G7668" i="2"/>
  <c r="D7668" i="2"/>
  <c r="G7667" i="2"/>
  <c r="D7667" i="2"/>
  <c r="F7667" i="2" s="1"/>
  <c r="G7666" i="2"/>
  <c r="F7666" i="2"/>
  <c r="D7666" i="2"/>
  <c r="E7666" i="2" s="1"/>
  <c r="G7665" i="2"/>
  <c r="D7665" i="2"/>
  <c r="F7665" i="2" s="1"/>
  <c r="G7664" i="2"/>
  <c r="D7664" i="2"/>
  <c r="G7663" i="2"/>
  <c r="D7663" i="2"/>
  <c r="F7663" i="2" s="1"/>
  <c r="G7662" i="2"/>
  <c r="D7662" i="2"/>
  <c r="E7662" i="2" s="1"/>
  <c r="G7661" i="2"/>
  <c r="D7661" i="2"/>
  <c r="F7661" i="2" s="1"/>
  <c r="G7660" i="2"/>
  <c r="F7660" i="2"/>
  <c r="D7660" i="2"/>
  <c r="E7660" i="2" s="1"/>
  <c r="G7659" i="2"/>
  <c r="D7659" i="2"/>
  <c r="J7658" i="2"/>
  <c r="G7658" i="2"/>
  <c r="D7658" i="2"/>
  <c r="E7658" i="2" s="1"/>
  <c r="G7657" i="2"/>
  <c r="D7657" i="2"/>
  <c r="G7656" i="2"/>
  <c r="D7656" i="2"/>
  <c r="E7656" i="2" s="1"/>
  <c r="G7655" i="2"/>
  <c r="D7655" i="2"/>
  <c r="G7654" i="2"/>
  <c r="D7654" i="2"/>
  <c r="E7654" i="2" s="1"/>
  <c r="G7653" i="2"/>
  <c r="D7653" i="2"/>
  <c r="F7653" i="2" s="1"/>
  <c r="G7652" i="2"/>
  <c r="D7652" i="2"/>
  <c r="E7652" i="2" s="1"/>
  <c r="G7651" i="2"/>
  <c r="D7651" i="2"/>
  <c r="F7651" i="2" s="1"/>
  <c r="G7650" i="2"/>
  <c r="F7650" i="2"/>
  <c r="H7650" i="2" s="1"/>
  <c r="D7650" i="2"/>
  <c r="E7650" i="2" s="1"/>
  <c r="G7649" i="2"/>
  <c r="F7649" i="2"/>
  <c r="E7649" i="2"/>
  <c r="D7649" i="2"/>
  <c r="G7648" i="2"/>
  <c r="D7648" i="2"/>
  <c r="G7647" i="2"/>
  <c r="D7647" i="2"/>
  <c r="F7647" i="2" s="1"/>
  <c r="G7646" i="2"/>
  <c r="D7646" i="2"/>
  <c r="E7646" i="2" s="1"/>
  <c r="G7645" i="2"/>
  <c r="D7645" i="2"/>
  <c r="G7644" i="2"/>
  <c r="D7644" i="2"/>
  <c r="G7643" i="2"/>
  <c r="D7643" i="2"/>
  <c r="F7643" i="2" s="1"/>
  <c r="G7642" i="2"/>
  <c r="D7642" i="2"/>
  <c r="G7641" i="2"/>
  <c r="D7641" i="2"/>
  <c r="G7640" i="2"/>
  <c r="D7640" i="2"/>
  <c r="E7640" i="2" s="1"/>
  <c r="G7639" i="2"/>
  <c r="D7639" i="2"/>
  <c r="G7638" i="2"/>
  <c r="D7638" i="2"/>
  <c r="E7638" i="2" s="1"/>
  <c r="G7637" i="2"/>
  <c r="D7637" i="2"/>
  <c r="F7637" i="2" s="1"/>
  <c r="G7636" i="2"/>
  <c r="F7636" i="2"/>
  <c r="D7636" i="2"/>
  <c r="E7636" i="2" s="1"/>
  <c r="G7635" i="2"/>
  <c r="E7635" i="2"/>
  <c r="D7635" i="2"/>
  <c r="F7635" i="2" s="1"/>
  <c r="J7634" i="2"/>
  <c r="G7634" i="2"/>
  <c r="E7634" i="2"/>
  <c r="D7634" i="2"/>
  <c r="F7634" i="2" s="1"/>
  <c r="G7633" i="2"/>
  <c r="D7633" i="2"/>
  <c r="G7632" i="2"/>
  <c r="D7632" i="2"/>
  <c r="E7632" i="2" s="1"/>
  <c r="G7631" i="2"/>
  <c r="D7631" i="2"/>
  <c r="F7631" i="2" s="1"/>
  <c r="G7630" i="2"/>
  <c r="D7630" i="2"/>
  <c r="F7630" i="2" s="1"/>
  <c r="G7629" i="2"/>
  <c r="D7629" i="2"/>
  <c r="F7629" i="2" s="1"/>
  <c r="G7628" i="2"/>
  <c r="F7628" i="2"/>
  <c r="D7628" i="2"/>
  <c r="E7628" i="2" s="1"/>
  <c r="G7627" i="2"/>
  <c r="D7627" i="2"/>
  <c r="G7626" i="2"/>
  <c r="D7626" i="2"/>
  <c r="F7626" i="2" s="1"/>
  <c r="G7625" i="2"/>
  <c r="D7625" i="2"/>
  <c r="F7625" i="2" s="1"/>
  <c r="G7624" i="2"/>
  <c r="D7624" i="2"/>
  <c r="E7624" i="2" s="1"/>
  <c r="G7623" i="2"/>
  <c r="E7623" i="2"/>
  <c r="D7623" i="2"/>
  <c r="F7623" i="2" s="1"/>
  <c r="G7622" i="2"/>
  <c r="D7622" i="2"/>
  <c r="F7622" i="2" s="1"/>
  <c r="G7621" i="2"/>
  <c r="D7621" i="2"/>
  <c r="F7621" i="2" s="1"/>
  <c r="G7620" i="2"/>
  <c r="D7620" i="2"/>
  <c r="E7620" i="2" s="1"/>
  <c r="G7619" i="2"/>
  <c r="E7619" i="2"/>
  <c r="H7619" i="2" s="1"/>
  <c r="D7619" i="2"/>
  <c r="F7619" i="2" s="1"/>
  <c r="G7618" i="2"/>
  <c r="D7618" i="2"/>
  <c r="F7618" i="2" s="1"/>
  <c r="G7617" i="2"/>
  <c r="D7617" i="2"/>
  <c r="G7616" i="2"/>
  <c r="D7616" i="2"/>
  <c r="E7616" i="2" s="1"/>
  <c r="G7615" i="2"/>
  <c r="D7615" i="2"/>
  <c r="F7615" i="2" s="1"/>
  <c r="G7614" i="2"/>
  <c r="D7614" i="2"/>
  <c r="F7614" i="2" s="1"/>
  <c r="G7613" i="2"/>
  <c r="D7613" i="2"/>
  <c r="F7613" i="2" s="1"/>
  <c r="G7612" i="2"/>
  <c r="D7612" i="2"/>
  <c r="E7612" i="2" s="1"/>
  <c r="G7611" i="2"/>
  <c r="D7611" i="2"/>
  <c r="J7610" i="2"/>
  <c r="G7610" i="2"/>
  <c r="D7610" i="2"/>
  <c r="F7610" i="2" s="1"/>
  <c r="G7609" i="2"/>
  <c r="D7609" i="2"/>
  <c r="F7609" i="2" s="1"/>
  <c r="G7608" i="2"/>
  <c r="D7608" i="2"/>
  <c r="E7608" i="2" s="1"/>
  <c r="G7607" i="2"/>
  <c r="D7607" i="2"/>
  <c r="F7607" i="2" s="1"/>
  <c r="G7606" i="2"/>
  <c r="E7606" i="2"/>
  <c r="D7606" i="2"/>
  <c r="F7606" i="2" s="1"/>
  <c r="G7605" i="2"/>
  <c r="D7605" i="2"/>
  <c r="G7604" i="2"/>
  <c r="D7604" i="2"/>
  <c r="E7604" i="2" s="1"/>
  <c r="G7603" i="2"/>
  <c r="D7603" i="2"/>
  <c r="F7603" i="2" s="1"/>
  <c r="G7602" i="2"/>
  <c r="D7602" i="2"/>
  <c r="F7602" i="2" s="1"/>
  <c r="G7601" i="2"/>
  <c r="D7601" i="2"/>
  <c r="F7601" i="2" s="1"/>
  <c r="G7600" i="2"/>
  <c r="D7600" i="2"/>
  <c r="E7600" i="2" s="1"/>
  <c r="G7599" i="2"/>
  <c r="D7599" i="2"/>
  <c r="G7598" i="2"/>
  <c r="D7598" i="2"/>
  <c r="F7598" i="2" s="1"/>
  <c r="G7597" i="2"/>
  <c r="D7597" i="2"/>
  <c r="F7597" i="2" s="1"/>
  <c r="G7596" i="2"/>
  <c r="D7596" i="2"/>
  <c r="G7595" i="2"/>
  <c r="D7595" i="2"/>
  <c r="F7595" i="2" s="1"/>
  <c r="G7594" i="2"/>
  <c r="D7594" i="2"/>
  <c r="F7594" i="2" s="1"/>
  <c r="G7593" i="2"/>
  <c r="D7593" i="2"/>
  <c r="G7592" i="2"/>
  <c r="D7592" i="2"/>
  <c r="E7592" i="2" s="1"/>
  <c r="G7591" i="2"/>
  <c r="D7591" i="2"/>
  <c r="G7590" i="2"/>
  <c r="D7590" i="2"/>
  <c r="G7589" i="2"/>
  <c r="D7589" i="2"/>
  <c r="F7589" i="2" s="1"/>
  <c r="G7588" i="2"/>
  <c r="D7588" i="2"/>
  <c r="E7588" i="2" s="1"/>
  <c r="G7587" i="2"/>
  <c r="D7587" i="2"/>
  <c r="J7586" i="2"/>
  <c r="G7586" i="2"/>
  <c r="D7586" i="2"/>
  <c r="G7585" i="2"/>
  <c r="D7585" i="2"/>
  <c r="G7584" i="2"/>
  <c r="D7584" i="2"/>
  <c r="G7583" i="2"/>
  <c r="D7583" i="2"/>
  <c r="F7583" i="2" s="1"/>
  <c r="G7582" i="2"/>
  <c r="D7582" i="2"/>
  <c r="F7582" i="2" s="1"/>
  <c r="G7581" i="2"/>
  <c r="D7581" i="2"/>
  <c r="G7580" i="2"/>
  <c r="D7580" i="2"/>
  <c r="G7579" i="2"/>
  <c r="D7579" i="2"/>
  <c r="G7578" i="2"/>
  <c r="D7578" i="2"/>
  <c r="G7577" i="2"/>
  <c r="D7577" i="2"/>
  <c r="F7577" i="2" s="1"/>
  <c r="G7576" i="2"/>
  <c r="D7576" i="2"/>
  <c r="E7576" i="2" s="1"/>
  <c r="G7575" i="2"/>
  <c r="D7575" i="2"/>
  <c r="G7574" i="2"/>
  <c r="D7574" i="2"/>
  <c r="G7573" i="2"/>
  <c r="D7573" i="2"/>
  <c r="G7572" i="2"/>
  <c r="D7572" i="2"/>
  <c r="G7571" i="2"/>
  <c r="D7571" i="2"/>
  <c r="G7570" i="2"/>
  <c r="D7570" i="2"/>
  <c r="F7570" i="2" s="1"/>
  <c r="G7569" i="2"/>
  <c r="D7569" i="2"/>
  <c r="G7568" i="2"/>
  <c r="D7568" i="2"/>
  <c r="G7567" i="2"/>
  <c r="D7567" i="2"/>
  <c r="G7566" i="2"/>
  <c r="D7566" i="2"/>
  <c r="G7565" i="2"/>
  <c r="D7565" i="2"/>
  <c r="G7564" i="2"/>
  <c r="D7564" i="2"/>
  <c r="E7564" i="2" s="1"/>
  <c r="G7563" i="2"/>
  <c r="D7563" i="2"/>
  <c r="J7562" i="2"/>
  <c r="G7562" i="2"/>
  <c r="D7562" i="2"/>
  <c r="G7561" i="2"/>
  <c r="D7561" i="2"/>
  <c r="G7560" i="2"/>
  <c r="D7560" i="2"/>
  <c r="G7559" i="2"/>
  <c r="D7559" i="2"/>
  <c r="G7558" i="2"/>
  <c r="D7558" i="2"/>
  <c r="F7558" i="2" s="1"/>
  <c r="G7557" i="2"/>
  <c r="D7557" i="2"/>
  <c r="G7556" i="2"/>
  <c r="D7556" i="2"/>
  <c r="G7555" i="2"/>
  <c r="D7555" i="2"/>
  <c r="G7554" i="2"/>
  <c r="D7554" i="2"/>
  <c r="G7553" i="2"/>
  <c r="D7553" i="2"/>
  <c r="G7552" i="2"/>
  <c r="D7552" i="2"/>
  <c r="E7552" i="2" s="1"/>
  <c r="G7551" i="2"/>
  <c r="D7551" i="2"/>
  <c r="G7550" i="2"/>
  <c r="D7550" i="2"/>
  <c r="G7549" i="2"/>
  <c r="E7549" i="2"/>
  <c r="D7549" i="2"/>
  <c r="F7549" i="2" s="1"/>
  <c r="G7548" i="2"/>
  <c r="D7548" i="2"/>
  <c r="E7548" i="2" s="1"/>
  <c r="G7547" i="2"/>
  <c r="D7547" i="2"/>
  <c r="F7547" i="2" s="1"/>
  <c r="G7546" i="2"/>
  <c r="D7546" i="2"/>
  <c r="E7546" i="2" s="1"/>
  <c r="G7545" i="2"/>
  <c r="D7545" i="2"/>
  <c r="F7545" i="2" s="1"/>
  <c r="G7544" i="2"/>
  <c r="D7544" i="2"/>
  <c r="E7544" i="2" s="1"/>
  <c r="G7543" i="2"/>
  <c r="E7543" i="2"/>
  <c r="D7543" i="2"/>
  <c r="F7543" i="2" s="1"/>
  <c r="G7542" i="2"/>
  <c r="F7542" i="2"/>
  <c r="H7542" i="2" s="1"/>
  <c r="D7542" i="2"/>
  <c r="E7542" i="2" s="1"/>
  <c r="G7541" i="2"/>
  <c r="E7541" i="2"/>
  <c r="D7541" i="2"/>
  <c r="F7541" i="2" s="1"/>
  <c r="G7540" i="2"/>
  <c r="D7540" i="2"/>
  <c r="G7539" i="2"/>
  <c r="E7539" i="2"/>
  <c r="D7539" i="2"/>
  <c r="F7539" i="2" s="1"/>
  <c r="J7538" i="2"/>
  <c r="G7538" i="2"/>
  <c r="D7538" i="2"/>
  <c r="E7538" i="2" s="1"/>
  <c r="G7537" i="2"/>
  <c r="E7537" i="2"/>
  <c r="H7537" i="2" s="1"/>
  <c r="N7537" i="2" s="1"/>
  <c r="D7537" i="2"/>
  <c r="F7537" i="2" s="1"/>
  <c r="G7536" i="2"/>
  <c r="F7536" i="2"/>
  <c r="D7536" i="2"/>
  <c r="E7536" i="2" s="1"/>
  <c r="G7535" i="2"/>
  <c r="D7535" i="2"/>
  <c r="F7535" i="2" s="1"/>
  <c r="G7534" i="2"/>
  <c r="D7534" i="2"/>
  <c r="G7533" i="2"/>
  <c r="D7533" i="2"/>
  <c r="F7533" i="2" s="1"/>
  <c r="G7532" i="2"/>
  <c r="D7532" i="2"/>
  <c r="E7532" i="2" s="1"/>
  <c r="G7531" i="2"/>
  <c r="D7531" i="2"/>
  <c r="F7531" i="2" s="1"/>
  <c r="G7530" i="2"/>
  <c r="D7530" i="2"/>
  <c r="E7530" i="2" s="1"/>
  <c r="G7529" i="2"/>
  <c r="D7529" i="2"/>
  <c r="F7529" i="2" s="1"/>
  <c r="G7528" i="2"/>
  <c r="F7528" i="2"/>
  <c r="D7528" i="2"/>
  <c r="E7528" i="2" s="1"/>
  <c r="G7527" i="2"/>
  <c r="D7527" i="2"/>
  <c r="F7527" i="2" s="1"/>
  <c r="G7526" i="2"/>
  <c r="D7526" i="2"/>
  <c r="E7526" i="2" s="1"/>
  <c r="G7525" i="2"/>
  <c r="D7525" i="2"/>
  <c r="G7524" i="2"/>
  <c r="D7524" i="2"/>
  <c r="E7524" i="2" s="1"/>
  <c r="G7523" i="2"/>
  <c r="D7523" i="2"/>
  <c r="F7523" i="2" s="1"/>
  <c r="G7522" i="2"/>
  <c r="D7522" i="2"/>
  <c r="E7522" i="2" s="1"/>
  <c r="G7521" i="2"/>
  <c r="D7521" i="2"/>
  <c r="F7521" i="2" s="1"/>
  <c r="G7520" i="2"/>
  <c r="D7520" i="2"/>
  <c r="E7520" i="2" s="1"/>
  <c r="G7519" i="2"/>
  <c r="D7519" i="2"/>
  <c r="F7519" i="2" s="1"/>
  <c r="G7518" i="2"/>
  <c r="D7518" i="2"/>
  <c r="E7518" i="2" s="1"/>
  <c r="G7517" i="2"/>
  <c r="D7517" i="2"/>
  <c r="F7517" i="2" s="1"/>
  <c r="G7516" i="2"/>
  <c r="D7516" i="2"/>
  <c r="E7516" i="2" s="1"/>
  <c r="G7515" i="2"/>
  <c r="D7515" i="2"/>
  <c r="F7515" i="2" s="1"/>
  <c r="J7514" i="2"/>
  <c r="G7514" i="2"/>
  <c r="D7514" i="2"/>
  <c r="E7514" i="2" s="1"/>
  <c r="G7513" i="2"/>
  <c r="E7513" i="2"/>
  <c r="D7513" i="2"/>
  <c r="F7513" i="2" s="1"/>
  <c r="G7512" i="2"/>
  <c r="D7512" i="2"/>
  <c r="E7512" i="2" s="1"/>
  <c r="G7511" i="2"/>
  <c r="D7511" i="2"/>
  <c r="G7510" i="2"/>
  <c r="D7510" i="2"/>
  <c r="E7510" i="2" s="1"/>
  <c r="G7509" i="2"/>
  <c r="D7509" i="2"/>
  <c r="G7508" i="2"/>
  <c r="D7508" i="2"/>
  <c r="E7508" i="2" s="1"/>
  <c r="G7507" i="2"/>
  <c r="D7507" i="2"/>
  <c r="F7507" i="2" s="1"/>
  <c r="G7506" i="2"/>
  <c r="D7506" i="2"/>
  <c r="G7505" i="2"/>
  <c r="D7505" i="2"/>
  <c r="F7505" i="2" s="1"/>
  <c r="G7504" i="2"/>
  <c r="D7504" i="2"/>
  <c r="E7504" i="2" s="1"/>
  <c r="G7503" i="2"/>
  <c r="D7503" i="2"/>
  <c r="F7503" i="2" s="1"/>
  <c r="G7502" i="2"/>
  <c r="D7502" i="2"/>
  <c r="E7502" i="2" s="1"/>
  <c r="G7501" i="2"/>
  <c r="D7501" i="2"/>
  <c r="F7501" i="2" s="1"/>
  <c r="G7500" i="2"/>
  <c r="D7500" i="2"/>
  <c r="E7500" i="2" s="1"/>
  <c r="G7499" i="2"/>
  <c r="D7499" i="2"/>
  <c r="F7499" i="2" s="1"/>
  <c r="G7498" i="2"/>
  <c r="D7498" i="2"/>
  <c r="E7498" i="2" s="1"/>
  <c r="G7497" i="2"/>
  <c r="E7497" i="2"/>
  <c r="D7497" i="2"/>
  <c r="F7497" i="2" s="1"/>
  <c r="G7496" i="2"/>
  <c r="D7496" i="2"/>
  <c r="E7496" i="2" s="1"/>
  <c r="G7495" i="2"/>
  <c r="D7495" i="2"/>
  <c r="G7494" i="2"/>
  <c r="D7494" i="2"/>
  <c r="E7494" i="2" s="1"/>
  <c r="G7493" i="2"/>
  <c r="D7493" i="2"/>
  <c r="G7492" i="2"/>
  <c r="D7492" i="2"/>
  <c r="E7492" i="2" s="1"/>
  <c r="G7491" i="2"/>
  <c r="D7491" i="2"/>
  <c r="F7491" i="2" s="1"/>
  <c r="J7490" i="2"/>
  <c r="G7490" i="2"/>
  <c r="F7490" i="2"/>
  <c r="D7490" i="2"/>
  <c r="E7490" i="2" s="1"/>
  <c r="G7489" i="2"/>
  <c r="D7489" i="2"/>
  <c r="F7489" i="2" s="1"/>
  <c r="G7488" i="2"/>
  <c r="D7488" i="2"/>
  <c r="E7488" i="2" s="1"/>
  <c r="G7487" i="2"/>
  <c r="D7487" i="2"/>
  <c r="F7487" i="2" s="1"/>
  <c r="G7486" i="2"/>
  <c r="D7486" i="2"/>
  <c r="E7486" i="2" s="1"/>
  <c r="G7485" i="2"/>
  <c r="E7485" i="2"/>
  <c r="H7485" i="2" s="1"/>
  <c r="O7485" i="2" s="1"/>
  <c r="Q7485" i="2" s="1"/>
  <c r="D7485" i="2"/>
  <c r="F7485" i="2" s="1"/>
  <c r="G7484" i="2"/>
  <c r="D7484" i="2"/>
  <c r="E7484" i="2" s="1"/>
  <c r="G7483" i="2"/>
  <c r="D7483" i="2"/>
  <c r="F7483" i="2" s="1"/>
  <c r="G7482" i="2"/>
  <c r="D7482" i="2"/>
  <c r="E7482" i="2" s="1"/>
  <c r="G7481" i="2"/>
  <c r="D7481" i="2"/>
  <c r="F7481" i="2" s="1"/>
  <c r="G7480" i="2"/>
  <c r="D7480" i="2"/>
  <c r="E7480" i="2" s="1"/>
  <c r="G7479" i="2"/>
  <c r="D7479" i="2"/>
  <c r="E7479" i="2" s="1"/>
  <c r="G7478" i="2"/>
  <c r="F7478" i="2"/>
  <c r="D7478" i="2"/>
  <c r="E7478" i="2" s="1"/>
  <c r="G7477" i="2"/>
  <c r="D7477" i="2"/>
  <c r="G7476" i="2"/>
  <c r="D7476" i="2"/>
  <c r="E7476" i="2" s="1"/>
  <c r="G7475" i="2"/>
  <c r="D7475" i="2"/>
  <c r="F7475" i="2" s="1"/>
  <c r="G7474" i="2"/>
  <c r="D7474" i="2"/>
  <c r="E7474" i="2" s="1"/>
  <c r="G7473" i="2"/>
  <c r="D7473" i="2"/>
  <c r="F7473" i="2" s="1"/>
  <c r="G7472" i="2"/>
  <c r="D7472" i="2"/>
  <c r="E7472" i="2" s="1"/>
  <c r="G7471" i="2"/>
  <c r="D7471" i="2"/>
  <c r="F7471" i="2" s="1"/>
  <c r="G7470" i="2"/>
  <c r="D7470" i="2"/>
  <c r="E7470" i="2" s="1"/>
  <c r="G7469" i="2"/>
  <c r="D7469" i="2"/>
  <c r="F7469" i="2" s="1"/>
  <c r="G7468" i="2"/>
  <c r="D7468" i="2"/>
  <c r="E7468" i="2" s="1"/>
  <c r="G7467" i="2"/>
  <c r="D7467" i="2"/>
  <c r="F7467" i="2" s="1"/>
  <c r="J7466" i="2"/>
  <c r="G7466" i="2"/>
  <c r="D7466" i="2"/>
  <c r="E7466" i="2" s="1"/>
  <c r="G7465" i="2"/>
  <c r="D7465" i="2"/>
  <c r="F7465" i="2" s="1"/>
  <c r="G7464" i="2"/>
  <c r="D7464" i="2"/>
  <c r="E7464" i="2" s="1"/>
  <c r="G7463" i="2"/>
  <c r="D7463" i="2"/>
  <c r="G7462" i="2"/>
  <c r="D7462" i="2"/>
  <c r="E7462" i="2" s="1"/>
  <c r="G7461" i="2"/>
  <c r="D7461" i="2"/>
  <c r="G7460" i="2"/>
  <c r="D7460" i="2"/>
  <c r="E7460" i="2" s="1"/>
  <c r="G7459" i="2"/>
  <c r="D7459" i="2"/>
  <c r="G7458" i="2"/>
  <c r="D7458" i="2"/>
  <c r="G7457" i="2"/>
  <c r="D7457" i="2"/>
  <c r="F7457" i="2" s="1"/>
  <c r="G7456" i="2"/>
  <c r="D7456" i="2"/>
  <c r="E7456" i="2" s="1"/>
  <c r="G7455" i="2"/>
  <c r="D7455" i="2"/>
  <c r="F7455" i="2" s="1"/>
  <c r="G7454" i="2"/>
  <c r="D7454" i="2"/>
  <c r="E7454" i="2" s="1"/>
  <c r="G7453" i="2"/>
  <c r="D7453" i="2"/>
  <c r="G7452" i="2"/>
  <c r="D7452" i="2"/>
  <c r="E7452" i="2" s="1"/>
  <c r="G7451" i="2"/>
  <c r="D7451" i="2"/>
  <c r="F7451" i="2" s="1"/>
  <c r="G7450" i="2"/>
  <c r="D7450" i="2"/>
  <c r="E7450" i="2" s="1"/>
  <c r="G7449" i="2"/>
  <c r="D7449" i="2"/>
  <c r="F7449" i="2" s="1"/>
  <c r="G7448" i="2"/>
  <c r="D7448" i="2"/>
  <c r="E7448" i="2" s="1"/>
  <c r="G7447" i="2"/>
  <c r="D7447" i="2"/>
  <c r="E7447" i="2" s="1"/>
  <c r="G7446" i="2"/>
  <c r="F7446" i="2"/>
  <c r="D7446" i="2"/>
  <c r="E7446" i="2" s="1"/>
  <c r="G7445" i="2"/>
  <c r="D7445" i="2"/>
  <c r="F7445" i="2" s="1"/>
  <c r="G7444" i="2"/>
  <c r="D7444" i="2"/>
  <c r="G7443" i="2"/>
  <c r="D7443" i="2"/>
  <c r="J7442" i="2"/>
  <c r="G7442" i="2"/>
  <c r="D7442" i="2"/>
  <c r="E7442" i="2" s="1"/>
  <c r="G7441" i="2"/>
  <c r="D7441" i="2"/>
  <c r="F7441" i="2" s="1"/>
  <c r="G7440" i="2"/>
  <c r="D7440" i="2"/>
  <c r="E7440" i="2" s="1"/>
  <c r="G7439" i="2"/>
  <c r="D7439" i="2"/>
  <c r="G7438" i="2"/>
  <c r="F7438" i="2"/>
  <c r="D7438" i="2"/>
  <c r="E7438" i="2" s="1"/>
  <c r="G7437" i="2"/>
  <c r="E7437" i="2"/>
  <c r="D7437" i="2"/>
  <c r="F7437" i="2" s="1"/>
  <c r="G7436" i="2"/>
  <c r="D7436" i="2"/>
  <c r="G7435" i="2"/>
  <c r="D7435" i="2"/>
  <c r="G7434" i="2"/>
  <c r="D7434" i="2"/>
  <c r="E7434" i="2" s="1"/>
  <c r="G7433" i="2"/>
  <c r="D7433" i="2"/>
  <c r="F7433" i="2" s="1"/>
  <c r="G7432" i="2"/>
  <c r="D7432" i="2"/>
  <c r="E7432" i="2" s="1"/>
  <c r="G7431" i="2"/>
  <c r="D7431" i="2"/>
  <c r="E7431" i="2" s="1"/>
  <c r="G7430" i="2"/>
  <c r="D7430" i="2"/>
  <c r="E7430" i="2" s="1"/>
  <c r="G7429" i="2"/>
  <c r="D7429" i="2"/>
  <c r="F7429" i="2" s="1"/>
  <c r="G7428" i="2"/>
  <c r="D7428" i="2"/>
  <c r="G7427" i="2"/>
  <c r="D7427" i="2"/>
  <c r="E7427" i="2" s="1"/>
  <c r="G7426" i="2"/>
  <c r="D7426" i="2"/>
  <c r="E7426" i="2" s="1"/>
  <c r="G7425" i="2"/>
  <c r="D7425" i="2"/>
  <c r="G7424" i="2"/>
  <c r="D7424" i="2"/>
  <c r="G7423" i="2"/>
  <c r="D7423" i="2"/>
  <c r="G7422" i="2"/>
  <c r="D7422" i="2"/>
  <c r="E7422" i="2" s="1"/>
  <c r="G7421" i="2"/>
  <c r="E7421" i="2"/>
  <c r="D7421" i="2"/>
  <c r="F7421" i="2" s="1"/>
  <c r="G7420" i="2"/>
  <c r="D7420" i="2"/>
  <c r="G7419" i="2"/>
  <c r="D7419" i="2"/>
  <c r="J7418" i="2"/>
  <c r="G7418" i="2"/>
  <c r="D7418" i="2"/>
  <c r="E7418" i="2" s="1"/>
  <c r="G7417" i="2"/>
  <c r="D7417" i="2"/>
  <c r="F7417" i="2" s="1"/>
  <c r="G7416" i="2"/>
  <c r="D7416" i="2"/>
  <c r="G7415" i="2"/>
  <c r="D7415" i="2"/>
  <c r="E7415" i="2" s="1"/>
  <c r="G7414" i="2"/>
  <c r="F7414" i="2"/>
  <c r="D7414" i="2"/>
  <c r="E7414" i="2" s="1"/>
  <c r="G7413" i="2"/>
  <c r="D7413" i="2"/>
  <c r="F7413" i="2" s="1"/>
  <c r="G7412" i="2"/>
  <c r="D7412" i="2"/>
  <c r="G7411" i="2"/>
  <c r="D7411" i="2"/>
  <c r="E7411" i="2" s="1"/>
  <c r="G7410" i="2"/>
  <c r="D7410" i="2"/>
  <c r="E7410" i="2" s="1"/>
  <c r="G7409" i="2"/>
  <c r="D7409" i="2"/>
  <c r="F7409" i="2" s="1"/>
  <c r="G7408" i="2"/>
  <c r="D7408" i="2"/>
  <c r="G7407" i="2"/>
  <c r="D7407" i="2"/>
  <c r="G7406" i="2"/>
  <c r="D7406" i="2"/>
  <c r="E7406" i="2" s="1"/>
  <c r="G7405" i="2"/>
  <c r="E7405" i="2"/>
  <c r="D7405" i="2"/>
  <c r="F7405" i="2" s="1"/>
  <c r="G7404" i="2"/>
  <c r="D7404" i="2"/>
  <c r="G7403" i="2"/>
  <c r="D7403" i="2"/>
  <c r="G7402" i="2"/>
  <c r="D7402" i="2"/>
  <c r="E7402" i="2" s="1"/>
  <c r="G7401" i="2"/>
  <c r="D7401" i="2"/>
  <c r="F7401" i="2" s="1"/>
  <c r="G7400" i="2"/>
  <c r="D7400" i="2"/>
  <c r="G7399" i="2"/>
  <c r="D7399" i="2"/>
  <c r="E7399" i="2" s="1"/>
  <c r="G7398" i="2"/>
  <c r="D7398" i="2"/>
  <c r="E7398" i="2" s="1"/>
  <c r="G7397" i="2"/>
  <c r="D7397" i="2"/>
  <c r="F7397" i="2" s="1"/>
  <c r="G7396" i="2"/>
  <c r="F7396" i="2"/>
  <c r="D7396" i="2"/>
  <c r="E7396" i="2" s="1"/>
  <c r="G7395" i="2"/>
  <c r="D7395" i="2"/>
  <c r="F7395" i="2" s="1"/>
  <c r="J7394" i="2"/>
  <c r="G7394" i="2"/>
  <c r="D7394" i="2"/>
  <c r="G7393" i="2"/>
  <c r="D7393" i="2"/>
  <c r="F7393" i="2" s="1"/>
  <c r="G7392" i="2"/>
  <c r="D7392" i="2"/>
  <c r="G7391" i="2"/>
  <c r="D7391" i="2"/>
  <c r="E7391" i="2" s="1"/>
  <c r="G7390" i="2"/>
  <c r="F7390" i="2"/>
  <c r="D7390" i="2"/>
  <c r="E7390" i="2" s="1"/>
  <c r="G7389" i="2"/>
  <c r="D7389" i="2"/>
  <c r="F7389" i="2" s="1"/>
  <c r="G7388" i="2"/>
  <c r="D7388" i="2"/>
  <c r="G7387" i="2"/>
  <c r="D7387" i="2"/>
  <c r="G7386" i="2"/>
  <c r="D7386" i="2"/>
  <c r="E7386" i="2" s="1"/>
  <c r="G7385" i="2"/>
  <c r="E7385" i="2"/>
  <c r="D7385" i="2"/>
  <c r="F7385" i="2" s="1"/>
  <c r="G7384" i="2"/>
  <c r="D7384" i="2"/>
  <c r="E7384" i="2" s="1"/>
  <c r="G7383" i="2"/>
  <c r="F7383" i="2"/>
  <c r="D7383" i="2"/>
  <c r="E7383" i="2" s="1"/>
  <c r="H7383" i="2" s="1"/>
  <c r="G7382" i="2"/>
  <c r="D7382" i="2"/>
  <c r="G7381" i="2"/>
  <c r="D7381" i="2"/>
  <c r="F7381" i="2" s="1"/>
  <c r="G7380" i="2"/>
  <c r="D7380" i="2"/>
  <c r="E7380" i="2" s="1"/>
  <c r="G7379" i="2"/>
  <c r="E7379" i="2"/>
  <c r="D7379" i="2"/>
  <c r="F7379" i="2" s="1"/>
  <c r="G7378" i="2"/>
  <c r="D7378" i="2"/>
  <c r="E7378" i="2" s="1"/>
  <c r="G7377" i="2"/>
  <c r="D7377" i="2"/>
  <c r="F7377" i="2" s="1"/>
  <c r="G7376" i="2"/>
  <c r="D7376" i="2"/>
  <c r="G7375" i="2"/>
  <c r="D7375" i="2"/>
  <c r="E7375" i="2" s="1"/>
  <c r="G7374" i="2"/>
  <c r="D7374" i="2"/>
  <c r="E7374" i="2" s="1"/>
  <c r="G7373" i="2"/>
  <c r="D7373" i="2"/>
  <c r="F7373" i="2" s="1"/>
  <c r="G7372" i="2"/>
  <c r="D7372" i="2"/>
  <c r="G7371" i="2"/>
  <c r="D7371" i="2"/>
  <c r="J7370" i="2"/>
  <c r="G7370" i="2"/>
  <c r="D7370" i="2"/>
  <c r="E7370" i="2" s="1"/>
  <c r="G7369" i="2"/>
  <c r="E7369" i="2"/>
  <c r="D7369" i="2"/>
  <c r="F7369" i="2" s="1"/>
  <c r="G7368" i="2"/>
  <c r="D7368" i="2"/>
  <c r="E7368" i="2" s="1"/>
  <c r="G7367" i="2"/>
  <c r="D7367" i="2"/>
  <c r="F7367" i="2" s="1"/>
  <c r="G7366" i="2"/>
  <c r="D7366" i="2"/>
  <c r="E7366" i="2" s="1"/>
  <c r="G7365" i="2"/>
  <c r="D7365" i="2"/>
  <c r="F7365" i="2" s="1"/>
  <c r="G7364" i="2"/>
  <c r="D7364" i="2"/>
  <c r="E7364" i="2" s="1"/>
  <c r="G7363" i="2"/>
  <c r="D7363" i="2"/>
  <c r="F7363" i="2" s="1"/>
  <c r="G7362" i="2"/>
  <c r="D7362" i="2"/>
  <c r="E7362" i="2" s="1"/>
  <c r="G7361" i="2"/>
  <c r="D7361" i="2"/>
  <c r="F7361" i="2" s="1"/>
  <c r="G7360" i="2"/>
  <c r="D7360" i="2"/>
  <c r="G7359" i="2"/>
  <c r="D7359" i="2"/>
  <c r="F7359" i="2" s="1"/>
  <c r="G7358" i="2"/>
  <c r="D7358" i="2"/>
  <c r="E7358" i="2" s="1"/>
  <c r="G7357" i="2"/>
  <c r="E7357" i="2"/>
  <c r="D7357" i="2"/>
  <c r="F7357" i="2" s="1"/>
  <c r="G7356" i="2"/>
  <c r="D7356" i="2"/>
  <c r="G7355" i="2"/>
  <c r="D7355" i="2"/>
  <c r="G7354" i="2"/>
  <c r="D7354" i="2"/>
  <c r="E7354" i="2" s="1"/>
  <c r="G7353" i="2"/>
  <c r="D7353" i="2"/>
  <c r="F7353" i="2" s="1"/>
  <c r="G7352" i="2"/>
  <c r="F7352" i="2"/>
  <c r="D7352" i="2"/>
  <c r="E7352" i="2" s="1"/>
  <c r="G7351" i="2"/>
  <c r="F7351" i="2"/>
  <c r="D7351" i="2"/>
  <c r="E7351" i="2" s="1"/>
  <c r="G7350" i="2"/>
  <c r="D7350" i="2"/>
  <c r="E7350" i="2" s="1"/>
  <c r="G7349" i="2"/>
  <c r="D7349" i="2"/>
  <c r="F7349" i="2" s="1"/>
  <c r="G7348" i="2"/>
  <c r="D7348" i="2"/>
  <c r="E7348" i="2" s="1"/>
  <c r="G7347" i="2"/>
  <c r="D7347" i="2"/>
  <c r="F7347" i="2" s="1"/>
  <c r="J7346" i="2"/>
  <c r="G7346" i="2"/>
  <c r="D7346" i="2"/>
  <c r="E7346" i="2" s="1"/>
  <c r="G7345" i="2"/>
  <c r="D7345" i="2"/>
  <c r="G7344" i="2"/>
  <c r="D7344" i="2"/>
  <c r="E7344" i="2" s="1"/>
  <c r="G7343" i="2"/>
  <c r="D7343" i="2"/>
  <c r="E7343" i="2" s="1"/>
  <c r="G7342" i="2"/>
  <c r="D7342" i="2"/>
  <c r="E7342" i="2" s="1"/>
  <c r="G7341" i="2"/>
  <c r="D7341" i="2"/>
  <c r="E7341" i="2" s="1"/>
  <c r="G7340" i="2"/>
  <c r="D7340" i="2"/>
  <c r="E7340" i="2" s="1"/>
  <c r="G7339" i="2"/>
  <c r="D7339" i="2"/>
  <c r="F7339" i="2" s="1"/>
  <c r="G7338" i="2"/>
  <c r="D7338" i="2"/>
  <c r="G7337" i="2"/>
  <c r="D7337" i="2"/>
  <c r="F7337" i="2" s="1"/>
  <c r="G7336" i="2"/>
  <c r="F7336" i="2"/>
  <c r="D7336" i="2"/>
  <c r="E7336" i="2" s="1"/>
  <c r="G7335" i="2"/>
  <c r="F7335" i="2"/>
  <c r="E7335" i="2"/>
  <c r="D7335" i="2"/>
  <c r="G7334" i="2"/>
  <c r="D7334" i="2"/>
  <c r="E7334" i="2" s="1"/>
  <c r="G7333" i="2"/>
  <c r="E7333" i="2"/>
  <c r="D7333" i="2"/>
  <c r="F7333" i="2" s="1"/>
  <c r="G7332" i="2"/>
  <c r="D7332" i="2"/>
  <c r="F7332" i="2" s="1"/>
  <c r="G7331" i="2"/>
  <c r="D7331" i="2"/>
  <c r="E7331" i="2" s="1"/>
  <c r="G7330" i="2"/>
  <c r="D7330" i="2"/>
  <c r="E7330" i="2" s="1"/>
  <c r="G7329" i="2"/>
  <c r="F7329" i="2"/>
  <c r="D7329" i="2"/>
  <c r="E7329" i="2" s="1"/>
  <c r="G7328" i="2"/>
  <c r="D7328" i="2"/>
  <c r="F7328" i="2" s="1"/>
  <c r="G7327" i="2"/>
  <c r="D7327" i="2"/>
  <c r="G7326" i="2"/>
  <c r="D7326" i="2"/>
  <c r="G7325" i="2"/>
  <c r="D7325" i="2"/>
  <c r="F7325" i="2" s="1"/>
  <c r="G7324" i="2"/>
  <c r="F7324" i="2"/>
  <c r="D7324" i="2"/>
  <c r="E7324" i="2" s="1"/>
  <c r="G7323" i="2"/>
  <c r="D7323" i="2"/>
  <c r="F7323" i="2" s="1"/>
  <c r="J7322" i="2"/>
  <c r="G7322" i="2"/>
  <c r="D7322" i="2"/>
  <c r="E7322" i="2" s="1"/>
  <c r="G7321" i="2"/>
  <c r="F7321" i="2"/>
  <c r="D7321" i="2"/>
  <c r="E7321" i="2" s="1"/>
  <c r="G7320" i="2"/>
  <c r="D7320" i="2"/>
  <c r="G7319" i="2"/>
  <c r="F7319" i="2"/>
  <c r="E7319" i="2"/>
  <c r="H7319" i="2" s="1"/>
  <c r="D7319" i="2"/>
  <c r="G7318" i="2"/>
  <c r="D7318" i="2"/>
  <c r="E7318" i="2" s="1"/>
  <c r="G7317" i="2"/>
  <c r="F7317" i="2"/>
  <c r="D7317" i="2"/>
  <c r="E7317" i="2" s="1"/>
  <c r="G7316" i="2"/>
  <c r="D7316" i="2"/>
  <c r="F7316" i="2" s="1"/>
  <c r="G7315" i="2"/>
  <c r="E7315" i="2"/>
  <c r="D7315" i="2"/>
  <c r="F7315" i="2" s="1"/>
  <c r="G7314" i="2"/>
  <c r="D7314" i="2"/>
  <c r="E7314" i="2" s="1"/>
  <c r="G7313" i="2"/>
  <c r="D7313" i="2"/>
  <c r="G7312" i="2"/>
  <c r="D7312" i="2"/>
  <c r="F7312" i="2" s="1"/>
  <c r="G7311" i="2"/>
  <c r="D7311" i="2"/>
  <c r="G7310" i="2"/>
  <c r="D7310" i="2"/>
  <c r="E7310" i="2" s="1"/>
  <c r="G7309" i="2"/>
  <c r="F7309" i="2"/>
  <c r="D7309" i="2"/>
  <c r="E7309" i="2" s="1"/>
  <c r="H7309" i="2" s="1"/>
  <c r="O7309" i="2" s="1"/>
  <c r="Q7309" i="2" s="1"/>
  <c r="G7308" i="2"/>
  <c r="D7308" i="2"/>
  <c r="F7308" i="2" s="1"/>
  <c r="G7307" i="2"/>
  <c r="D7307" i="2"/>
  <c r="G7306" i="2"/>
  <c r="D7306" i="2"/>
  <c r="G7305" i="2"/>
  <c r="F7305" i="2"/>
  <c r="D7305" i="2"/>
  <c r="E7305" i="2" s="1"/>
  <c r="G7304" i="2"/>
  <c r="F7304" i="2"/>
  <c r="E7304" i="2"/>
  <c r="H7304" i="2" s="1"/>
  <c r="D7304" i="2"/>
  <c r="G7303" i="2"/>
  <c r="D7303" i="2"/>
  <c r="F7303" i="2" s="1"/>
  <c r="G7302" i="2"/>
  <c r="F7302" i="2"/>
  <c r="D7302" i="2"/>
  <c r="E7302" i="2" s="1"/>
  <c r="G7301" i="2"/>
  <c r="D7301" i="2"/>
  <c r="F7301" i="2" s="1"/>
  <c r="G7300" i="2"/>
  <c r="D7300" i="2"/>
  <c r="F7300" i="2" s="1"/>
  <c r="G7299" i="2"/>
  <c r="D7299" i="2"/>
  <c r="J7298" i="2"/>
  <c r="G7298" i="2"/>
  <c r="D7298" i="2"/>
  <c r="E7298" i="2" s="1"/>
  <c r="G7297" i="2"/>
  <c r="D7297" i="2"/>
  <c r="F7297" i="2" s="1"/>
  <c r="G7296" i="2"/>
  <c r="D7296" i="2"/>
  <c r="G7295" i="2"/>
  <c r="D7295" i="2"/>
  <c r="G7294" i="2"/>
  <c r="D7294" i="2"/>
  <c r="E7294" i="2" s="1"/>
  <c r="G7293" i="2"/>
  <c r="F7293" i="2"/>
  <c r="D7293" i="2"/>
  <c r="E7293" i="2" s="1"/>
  <c r="G7292" i="2"/>
  <c r="D7292" i="2"/>
  <c r="F7292" i="2" s="1"/>
  <c r="G7291" i="2"/>
  <c r="D7291" i="2"/>
  <c r="F7291" i="2" s="1"/>
  <c r="G7290" i="2"/>
  <c r="D7290" i="2"/>
  <c r="E7290" i="2" s="1"/>
  <c r="G7289" i="2"/>
  <c r="D7289" i="2"/>
  <c r="G7288" i="2"/>
  <c r="D7288" i="2"/>
  <c r="E7288" i="2" s="1"/>
  <c r="G7287" i="2"/>
  <c r="D7287" i="2"/>
  <c r="G7286" i="2"/>
  <c r="D7286" i="2"/>
  <c r="E7286" i="2" s="1"/>
  <c r="G7285" i="2"/>
  <c r="E7285" i="2"/>
  <c r="D7285" i="2"/>
  <c r="F7285" i="2" s="1"/>
  <c r="G7284" i="2"/>
  <c r="D7284" i="2"/>
  <c r="F7284" i="2" s="1"/>
  <c r="G7283" i="2"/>
  <c r="F7283" i="2"/>
  <c r="D7283" i="2"/>
  <c r="E7283" i="2" s="1"/>
  <c r="G7282" i="2"/>
  <c r="D7282" i="2"/>
  <c r="G7281" i="2"/>
  <c r="F7281" i="2"/>
  <c r="D7281" i="2"/>
  <c r="E7281" i="2" s="1"/>
  <c r="G7280" i="2"/>
  <c r="D7280" i="2"/>
  <c r="E7280" i="2" s="1"/>
  <c r="G7279" i="2"/>
  <c r="D7279" i="2"/>
  <c r="G7278" i="2"/>
  <c r="D7278" i="2"/>
  <c r="G7277" i="2"/>
  <c r="D7277" i="2"/>
  <c r="G7276" i="2"/>
  <c r="F7276" i="2"/>
  <c r="D7276" i="2"/>
  <c r="E7276" i="2" s="1"/>
  <c r="G7275" i="2"/>
  <c r="D7275" i="2"/>
  <c r="F7275" i="2" s="1"/>
  <c r="J7274" i="2"/>
  <c r="G7274" i="2"/>
  <c r="D7274" i="2"/>
  <c r="E7274" i="2" s="1"/>
  <c r="G7273" i="2"/>
  <c r="F7273" i="2"/>
  <c r="D7273" i="2"/>
  <c r="E7273" i="2" s="1"/>
  <c r="G7272" i="2"/>
  <c r="D7272" i="2"/>
  <c r="G7271" i="2"/>
  <c r="D7271" i="2"/>
  <c r="F7271" i="2" s="1"/>
  <c r="G7270" i="2"/>
  <c r="D7270" i="2"/>
  <c r="G7269" i="2"/>
  <c r="D7269" i="2"/>
  <c r="E7269" i="2" s="1"/>
  <c r="G7268" i="2"/>
  <c r="F7268" i="2"/>
  <c r="D7268" i="2"/>
  <c r="E7268" i="2" s="1"/>
  <c r="G7267" i="2"/>
  <c r="D7267" i="2"/>
  <c r="F7267" i="2" s="1"/>
  <c r="G7266" i="2"/>
  <c r="D7266" i="2"/>
  <c r="E7266" i="2" s="1"/>
  <c r="G7265" i="2"/>
  <c r="D7265" i="2"/>
  <c r="G7264" i="2"/>
  <c r="D7264" i="2"/>
  <c r="F7264" i="2" s="1"/>
  <c r="G7263" i="2"/>
  <c r="E7263" i="2"/>
  <c r="H7263" i="2" s="1"/>
  <c r="O7263" i="2" s="1"/>
  <c r="Q7263" i="2" s="1"/>
  <c r="D7263" i="2"/>
  <c r="F7263" i="2" s="1"/>
  <c r="G7262" i="2"/>
  <c r="D7262" i="2"/>
  <c r="G7261" i="2"/>
  <c r="D7261" i="2"/>
  <c r="F7261" i="2" s="1"/>
  <c r="G7260" i="2"/>
  <c r="E7260" i="2"/>
  <c r="D7260" i="2"/>
  <c r="F7260" i="2" s="1"/>
  <c r="G7259" i="2"/>
  <c r="F7259" i="2"/>
  <c r="D7259" i="2"/>
  <c r="E7259" i="2" s="1"/>
  <c r="G7258" i="2"/>
  <c r="D7258" i="2"/>
  <c r="G7257" i="2"/>
  <c r="D7257" i="2"/>
  <c r="E7257" i="2" s="1"/>
  <c r="G7256" i="2"/>
  <c r="F7256" i="2"/>
  <c r="E7256" i="2"/>
  <c r="D7256" i="2"/>
  <c r="G7255" i="2"/>
  <c r="D7255" i="2"/>
  <c r="F7255" i="2" s="1"/>
  <c r="G7254" i="2"/>
  <c r="D7254" i="2"/>
  <c r="E7254" i="2" s="1"/>
  <c r="G7253" i="2"/>
  <c r="D7253" i="2"/>
  <c r="F7253" i="2" s="1"/>
  <c r="G7252" i="2"/>
  <c r="F7252" i="2"/>
  <c r="E7252" i="2"/>
  <c r="H7252" i="2" s="1"/>
  <c r="D7252" i="2"/>
  <c r="G7251" i="2"/>
  <c r="E7251" i="2"/>
  <c r="H7251" i="2" s="1"/>
  <c r="D7251" i="2"/>
  <c r="F7251" i="2" s="1"/>
  <c r="J7250" i="2"/>
  <c r="G7250" i="2"/>
  <c r="D7250" i="2"/>
  <c r="E7250" i="2" s="1"/>
  <c r="G7249" i="2"/>
  <c r="E7249" i="2"/>
  <c r="D7249" i="2"/>
  <c r="F7249" i="2" s="1"/>
  <c r="G7248" i="2"/>
  <c r="D7248" i="2"/>
  <c r="F7248" i="2" s="1"/>
  <c r="G7247" i="2"/>
  <c r="F7247" i="2"/>
  <c r="D7247" i="2"/>
  <c r="E7247" i="2" s="1"/>
  <c r="G7246" i="2"/>
  <c r="D7246" i="2"/>
  <c r="E7246" i="2" s="1"/>
  <c r="G7245" i="2"/>
  <c r="D7245" i="2"/>
  <c r="F7245" i="2" s="1"/>
  <c r="G7244" i="2"/>
  <c r="D7244" i="2"/>
  <c r="F7244" i="2" s="1"/>
  <c r="G7243" i="2"/>
  <c r="D7243" i="2"/>
  <c r="F7243" i="2" s="1"/>
  <c r="H7242" i="2"/>
  <c r="G7242" i="2"/>
  <c r="F7242" i="2"/>
  <c r="D7242" i="2"/>
  <c r="E7242" i="2" s="1"/>
  <c r="G7241" i="2"/>
  <c r="D7241" i="2"/>
  <c r="F7241" i="2" s="1"/>
  <c r="G7240" i="2"/>
  <c r="F7240" i="2"/>
  <c r="D7240" i="2"/>
  <c r="E7240" i="2" s="1"/>
  <c r="G7239" i="2"/>
  <c r="E7239" i="2"/>
  <c r="D7239" i="2"/>
  <c r="F7239" i="2" s="1"/>
  <c r="G7238" i="2"/>
  <c r="D7238" i="2"/>
  <c r="E7238" i="2" s="1"/>
  <c r="G7237" i="2"/>
  <c r="D7237" i="2"/>
  <c r="F7237" i="2" s="1"/>
  <c r="G7236" i="2"/>
  <c r="D7236" i="2"/>
  <c r="F7236" i="2" s="1"/>
  <c r="G7235" i="2"/>
  <c r="D7235" i="2"/>
  <c r="G7234" i="2"/>
  <c r="D7234" i="2"/>
  <c r="E7234" i="2" s="1"/>
  <c r="G7233" i="2"/>
  <c r="F7233" i="2"/>
  <c r="D7233" i="2"/>
  <c r="E7233" i="2" s="1"/>
  <c r="G7232" i="2"/>
  <c r="F7232" i="2"/>
  <c r="D7232" i="2"/>
  <c r="E7232" i="2" s="1"/>
  <c r="G7231" i="2"/>
  <c r="F7231" i="2"/>
  <c r="D7231" i="2"/>
  <c r="E7231" i="2" s="1"/>
  <c r="G7230" i="2"/>
  <c r="D7230" i="2"/>
  <c r="E7230" i="2" s="1"/>
  <c r="G7229" i="2"/>
  <c r="E7229" i="2"/>
  <c r="D7229" i="2"/>
  <c r="F7229" i="2" s="1"/>
  <c r="G7228" i="2"/>
  <c r="D7228" i="2"/>
  <c r="E7228" i="2" s="1"/>
  <c r="G7227" i="2"/>
  <c r="F7227" i="2"/>
  <c r="E7227" i="2"/>
  <c r="D7227" i="2"/>
  <c r="J7226" i="2"/>
  <c r="G7226" i="2"/>
  <c r="F7226" i="2"/>
  <c r="D7226" i="2"/>
  <c r="E7226" i="2" s="1"/>
  <c r="G7225" i="2"/>
  <c r="F7225" i="2"/>
  <c r="D7225" i="2"/>
  <c r="E7225" i="2" s="1"/>
  <c r="G7224" i="2"/>
  <c r="D7224" i="2"/>
  <c r="F7224" i="2" s="1"/>
  <c r="G7223" i="2"/>
  <c r="D7223" i="2"/>
  <c r="G7222" i="2"/>
  <c r="F7222" i="2"/>
  <c r="H7222" i="2" s="1"/>
  <c r="D7222" i="2"/>
  <c r="E7222" i="2" s="1"/>
  <c r="G7221" i="2"/>
  <c r="D7221" i="2"/>
  <c r="E7221" i="2" s="1"/>
  <c r="G7220" i="2"/>
  <c r="D7220" i="2"/>
  <c r="E7220" i="2" s="1"/>
  <c r="G7219" i="2"/>
  <c r="D7219" i="2"/>
  <c r="F7219" i="2" s="1"/>
  <c r="G7218" i="2"/>
  <c r="D7218" i="2"/>
  <c r="E7218" i="2" s="1"/>
  <c r="G7217" i="2"/>
  <c r="F7217" i="2"/>
  <c r="E7217" i="2"/>
  <c r="D7217" i="2"/>
  <c r="G7216" i="2"/>
  <c r="D7216" i="2"/>
  <c r="F7216" i="2" s="1"/>
  <c r="G7215" i="2"/>
  <c r="E7215" i="2"/>
  <c r="D7215" i="2"/>
  <c r="F7215" i="2" s="1"/>
  <c r="G7214" i="2"/>
  <c r="D7214" i="2"/>
  <c r="G7213" i="2"/>
  <c r="D7213" i="2"/>
  <c r="F7213" i="2" s="1"/>
  <c r="G7212" i="2"/>
  <c r="E7212" i="2"/>
  <c r="H7212" i="2" s="1"/>
  <c r="D7212" i="2"/>
  <c r="F7212" i="2" s="1"/>
  <c r="G7211" i="2"/>
  <c r="F7211" i="2"/>
  <c r="D7211" i="2"/>
  <c r="E7211" i="2" s="1"/>
  <c r="G7210" i="2"/>
  <c r="D7210" i="2"/>
  <c r="E7210" i="2" s="1"/>
  <c r="G7209" i="2"/>
  <c r="D7209" i="2"/>
  <c r="F7209" i="2" s="1"/>
  <c r="G7208" i="2"/>
  <c r="D7208" i="2"/>
  <c r="F7208" i="2" s="1"/>
  <c r="G7207" i="2"/>
  <c r="F7207" i="2"/>
  <c r="D7207" i="2"/>
  <c r="E7207" i="2" s="1"/>
  <c r="G7206" i="2"/>
  <c r="D7206" i="2"/>
  <c r="E7206" i="2" s="1"/>
  <c r="G7205" i="2"/>
  <c r="F7205" i="2"/>
  <c r="D7205" i="2"/>
  <c r="E7205" i="2" s="1"/>
  <c r="G7204" i="2"/>
  <c r="E7204" i="2"/>
  <c r="D7204" i="2"/>
  <c r="F7204" i="2" s="1"/>
  <c r="G7203" i="2"/>
  <c r="D7203" i="2"/>
  <c r="F7203" i="2" s="1"/>
  <c r="J7202" i="2"/>
  <c r="G7202" i="2"/>
  <c r="D7202" i="2"/>
  <c r="E7202" i="2" s="1"/>
  <c r="G7201" i="2"/>
  <c r="E7201" i="2"/>
  <c r="D7201" i="2"/>
  <c r="F7201" i="2" s="1"/>
  <c r="G7200" i="2"/>
  <c r="D7200" i="2"/>
  <c r="F7200" i="2" s="1"/>
  <c r="G7199" i="2"/>
  <c r="D7199" i="2"/>
  <c r="F7199" i="2" s="1"/>
  <c r="G7198" i="2"/>
  <c r="D7198" i="2"/>
  <c r="E7198" i="2" s="1"/>
  <c r="G7197" i="2"/>
  <c r="D7197" i="2"/>
  <c r="F7197" i="2" s="1"/>
  <c r="G7196" i="2"/>
  <c r="D7196" i="2"/>
  <c r="F7196" i="2" s="1"/>
  <c r="G7195" i="2"/>
  <c r="D7195" i="2"/>
  <c r="F7195" i="2" s="1"/>
  <c r="G7194" i="2"/>
  <c r="F7194" i="2"/>
  <c r="D7194" i="2"/>
  <c r="E7194" i="2" s="1"/>
  <c r="G7193" i="2"/>
  <c r="D7193" i="2"/>
  <c r="F7193" i="2" s="1"/>
  <c r="G7192" i="2"/>
  <c r="F7192" i="2"/>
  <c r="D7192" i="2"/>
  <c r="E7192" i="2" s="1"/>
  <c r="G7191" i="2"/>
  <c r="D7191" i="2"/>
  <c r="F7191" i="2" s="1"/>
  <c r="G7190" i="2"/>
  <c r="D7190" i="2"/>
  <c r="E7190" i="2" s="1"/>
  <c r="G7189" i="2"/>
  <c r="D7189" i="2"/>
  <c r="F7189" i="2" s="1"/>
  <c r="G7188" i="2"/>
  <c r="D7188" i="2"/>
  <c r="F7188" i="2" s="1"/>
  <c r="G7187" i="2"/>
  <c r="F7187" i="2"/>
  <c r="D7187" i="2"/>
  <c r="E7187" i="2" s="1"/>
  <c r="G7186" i="2"/>
  <c r="D7186" i="2"/>
  <c r="E7186" i="2" s="1"/>
  <c r="G7185" i="2"/>
  <c r="E7185" i="2"/>
  <c r="D7185" i="2"/>
  <c r="F7185" i="2" s="1"/>
  <c r="G7184" i="2"/>
  <c r="D7184" i="2"/>
  <c r="F7184" i="2" s="1"/>
  <c r="G7183" i="2"/>
  <c r="D7183" i="2"/>
  <c r="F7183" i="2" s="1"/>
  <c r="G7182" i="2"/>
  <c r="D7182" i="2"/>
  <c r="E7182" i="2" s="1"/>
  <c r="G7181" i="2"/>
  <c r="D7181" i="2"/>
  <c r="F7181" i="2" s="1"/>
  <c r="G7180" i="2"/>
  <c r="E7180" i="2"/>
  <c r="D7180" i="2"/>
  <c r="F7180" i="2" s="1"/>
  <c r="H7180" i="2" s="1"/>
  <c r="G7179" i="2"/>
  <c r="D7179" i="2"/>
  <c r="F7179" i="2" s="1"/>
  <c r="J7178" i="2"/>
  <c r="G7178" i="2"/>
  <c r="D7178" i="2"/>
  <c r="E7178" i="2" s="1"/>
  <c r="G7177" i="2"/>
  <c r="D7177" i="2"/>
  <c r="F7177" i="2" s="1"/>
  <c r="G7176" i="2"/>
  <c r="D7176" i="2"/>
  <c r="F7176" i="2" s="1"/>
  <c r="G7175" i="2"/>
  <c r="D7175" i="2"/>
  <c r="F7175" i="2" s="1"/>
  <c r="G7174" i="2"/>
  <c r="D7174" i="2"/>
  <c r="G7173" i="2"/>
  <c r="E7173" i="2"/>
  <c r="D7173" i="2"/>
  <c r="F7173" i="2" s="1"/>
  <c r="G7172" i="2"/>
  <c r="D7172" i="2"/>
  <c r="F7172" i="2" s="1"/>
  <c r="G7171" i="2"/>
  <c r="D7171" i="2"/>
  <c r="F7171" i="2" s="1"/>
  <c r="G7170" i="2"/>
  <c r="D7170" i="2"/>
  <c r="E7170" i="2" s="1"/>
  <c r="G7169" i="2"/>
  <c r="D7169" i="2"/>
  <c r="F7169" i="2" s="1"/>
  <c r="G7168" i="2"/>
  <c r="D7168" i="2"/>
  <c r="F7168" i="2" s="1"/>
  <c r="G7167" i="2"/>
  <c r="D7167" i="2"/>
  <c r="F7167" i="2" s="1"/>
  <c r="G7166" i="2"/>
  <c r="F7166" i="2"/>
  <c r="D7166" i="2"/>
  <c r="E7166" i="2" s="1"/>
  <c r="G7165" i="2"/>
  <c r="D7165" i="2"/>
  <c r="F7165" i="2" s="1"/>
  <c r="G7164" i="2"/>
  <c r="D7164" i="2"/>
  <c r="E7164" i="2" s="1"/>
  <c r="G7163" i="2"/>
  <c r="E7163" i="2"/>
  <c r="D7163" i="2"/>
  <c r="F7163" i="2" s="1"/>
  <c r="G7162" i="2"/>
  <c r="D7162" i="2"/>
  <c r="E7162" i="2" s="1"/>
  <c r="G7161" i="2"/>
  <c r="D7161" i="2"/>
  <c r="F7161" i="2" s="1"/>
  <c r="G7160" i="2"/>
  <c r="F7160" i="2"/>
  <c r="D7160" i="2"/>
  <c r="E7160" i="2" s="1"/>
  <c r="G7159" i="2"/>
  <c r="D7159" i="2"/>
  <c r="F7159" i="2" s="1"/>
  <c r="G7158" i="2"/>
  <c r="D7158" i="2"/>
  <c r="E7158" i="2" s="1"/>
  <c r="G7157" i="2"/>
  <c r="D7157" i="2"/>
  <c r="E7157" i="2" s="1"/>
  <c r="G7156" i="2"/>
  <c r="D7156" i="2"/>
  <c r="G7155" i="2"/>
  <c r="D7155" i="2"/>
  <c r="F7155" i="2" s="1"/>
  <c r="J7154" i="2"/>
  <c r="G7154" i="2"/>
  <c r="D7154" i="2"/>
  <c r="E7154" i="2" s="1"/>
  <c r="G7153" i="2"/>
  <c r="D7153" i="2"/>
  <c r="F7153" i="2" s="1"/>
  <c r="G7152" i="2"/>
  <c r="D7152" i="2"/>
  <c r="F7152" i="2" s="1"/>
  <c r="G7151" i="2"/>
  <c r="E7151" i="2"/>
  <c r="D7151" i="2"/>
  <c r="F7151" i="2" s="1"/>
  <c r="G7150" i="2"/>
  <c r="D7150" i="2"/>
  <c r="E7150" i="2" s="1"/>
  <c r="G7149" i="2"/>
  <c r="D7149" i="2"/>
  <c r="F7149" i="2" s="1"/>
  <c r="G7148" i="2"/>
  <c r="D7148" i="2"/>
  <c r="F7148" i="2" s="1"/>
  <c r="G7147" i="2"/>
  <c r="D7147" i="2"/>
  <c r="G7146" i="2"/>
  <c r="D7146" i="2"/>
  <c r="E7146" i="2" s="1"/>
  <c r="G7145" i="2"/>
  <c r="D7145" i="2"/>
  <c r="F7145" i="2" s="1"/>
  <c r="G7144" i="2"/>
  <c r="E7144" i="2"/>
  <c r="D7144" i="2"/>
  <c r="F7144" i="2" s="1"/>
  <c r="G7143" i="2"/>
  <c r="D7143" i="2"/>
  <c r="F7143" i="2" s="1"/>
  <c r="G7142" i="2"/>
  <c r="D7142" i="2"/>
  <c r="E7142" i="2" s="1"/>
  <c r="G7141" i="2"/>
  <c r="D7141" i="2"/>
  <c r="F7141" i="2" s="1"/>
  <c r="G7140" i="2"/>
  <c r="D7140" i="2"/>
  <c r="G7139" i="2"/>
  <c r="D7139" i="2"/>
  <c r="F7139" i="2" s="1"/>
  <c r="G7138" i="2"/>
  <c r="D7138" i="2"/>
  <c r="E7138" i="2" s="1"/>
  <c r="G7137" i="2"/>
  <c r="F7137" i="2"/>
  <c r="D7137" i="2"/>
  <c r="E7137" i="2" s="1"/>
  <c r="G7136" i="2"/>
  <c r="D7136" i="2"/>
  <c r="F7136" i="2" s="1"/>
  <c r="G7135" i="2"/>
  <c r="D7135" i="2"/>
  <c r="F7135" i="2" s="1"/>
  <c r="G7134" i="2"/>
  <c r="D7134" i="2"/>
  <c r="E7134" i="2" s="1"/>
  <c r="G7133" i="2"/>
  <c r="D7133" i="2"/>
  <c r="E7133" i="2" s="1"/>
  <c r="G7132" i="2"/>
  <c r="F7132" i="2"/>
  <c r="D7132" i="2"/>
  <c r="E7132" i="2" s="1"/>
  <c r="G7131" i="2"/>
  <c r="D7131" i="2"/>
  <c r="J7130" i="2"/>
  <c r="G7130" i="2"/>
  <c r="D7130" i="2"/>
  <c r="E7130" i="2" s="1"/>
  <c r="G7129" i="2"/>
  <c r="D7129" i="2"/>
  <c r="F7129" i="2" s="1"/>
  <c r="G7128" i="2"/>
  <c r="D7128" i="2"/>
  <c r="F7128" i="2" s="1"/>
  <c r="G7127" i="2"/>
  <c r="E7127" i="2"/>
  <c r="H7127" i="2" s="1"/>
  <c r="D7127" i="2"/>
  <c r="F7127" i="2" s="1"/>
  <c r="G7126" i="2"/>
  <c r="D7126" i="2"/>
  <c r="G7125" i="2"/>
  <c r="D7125" i="2"/>
  <c r="F7125" i="2" s="1"/>
  <c r="G7124" i="2"/>
  <c r="D7124" i="2"/>
  <c r="G7123" i="2"/>
  <c r="E7123" i="2"/>
  <c r="D7123" i="2"/>
  <c r="F7123" i="2" s="1"/>
  <c r="G7122" i="2"/>
  <c r="D7122" i="2"/>
  <c r="E7122" i="2" s="1"/>
  <c r="G7121" i="2"/>
  <c r="D7121" i="2"/>
  <c r="F7121" i="2" s="1"/>
  <c r="G7120" i="2"/>
  <c r="E7120" i="2"/>
  <c r="D7120" i="2"/>
  <c r="F7120" i="2" s="1"/>
  <c r="G7119" i="2"/>
  <c r="F7119" i="2"/>
  <c r="D7119" i="2"/>
  <c r="E7119" i="2" s="1"/>
  <c r="G7118" i="2"/>
  <c r="F7118" i="2"/>
  <c r="D7118" i="2"/>
  <c r="E7118" i="2" s="1"/>
  <c r="H7118" i="2" s="1"/>
  <c r="G7117" i="2"/>
  <c r="D7117" i="2"/>
  <c r="G7116" i="2"/>
  <c r="F7116" i="2"/>
  <c r="D7116" i="2"/>
  <c r="E7116" i="2" s="1"/>
  <c r="G7115" i="2"/>
  <c r="E7115" i="2"/>
  <c r="H7115" i="2" s="1"/>
  <c r="N7115" i="2" s="1"/>
  <c r="D7115" i="2"/>
  <c r="F7115" i="2" s="1"/>
  <c r="G7114" i="2"/>
  <c r="D7114" i="2"/>
  <c r="E7114" i="2" s="1"/>
  <c r="G7113" i="2"/>
  <c r="D7113" i="2"/>
  <c r="F7113" i="2" s="1"/>
  <c r="G7112" i="2"/>
  <c r="F7112" i="2"/>
  <c r="E7112" i="2"/>
  <c r="D7112" i="2"/>
  <c r="G7111" i="2"/>
  <c r="D7111" i="2"/>
  <c r="F7111" i="2" s="1"/>
  <c r="G7110" i="2"/>
  <c r="D7110" i="2"/>
  <c r="E7110" i="2" s="1"/>
  <c r="G7109" i="2"/>
  <c r="F7109" i="2"/>
  <c r="D7109" i="2"/>
  <c r="E7109" i="2" s="1"/>
  <c r="G7108" i="2"/>
  <c r="D7108" i="2"/>
  <c r="F7108" i="2" s="1"/>
  <c r="G7107" i="2"/>
  <c r="D7107" i="2"/>
  <c r="J7106" i="2"/>
  <c r="G7106" i="2"/>
  <c r="D7106" i="2"/>
  <c r="E7106" i="2" s="1"/>
  <c r="G7105" i="2"/>
  <c r="F7105" i="2"/>
  <c r="E7105" i="2"/>
  <c r="D7105" i="2"/>
  <c r="G7104" i="2"/>
  <c r="D7104" i="2"/>
  <c r="G7103" i="2"/>
  <c r="D7103" i="2"/>
  <c r="G7102" i="2"/>
  <c r="D7102" i="2"/>
  <c r="E7102" i="2" s="1"/>
  <c r="G7101" i="2"/>
  <c r="D7101" i="2"/>
  <c r="F7101" i="2" s="1"/>
  <c r="G7100" i="2"/>
  <c r="D7100" i="2"/>
  <c r="G7099" i="2"/>
  <c r="D7099" i="2"/>
  <c r="F7099" i="2" s="1"/>
  <c r="G7098" i="2"/>
  <c r="F7098" i="2"/>
  <c r="D7098" i="2"/>
  <c r="E7098" i="2" s="1"/>
  <c r="G7097" i="2"/>
  <c r="D7097" i="2"/>
  <c r="G7096" i="2"/>
  <c r="F7096" i="2"/>
  <c r="E7096" i="2"/>
  <c r="D7096" i="2"/>
  <c r="G7095" i="2"/>
  <c r="D7095" i="2"/>
  <c r="F7095" i="2" s="1"/>
  <c r="G7094" i="2"/>
  <c r="D7094" i="2"/>
  <c r="E7094" i="2" s="1"/>
  <c r="G7093" i="2"/>
  <c r="D7093" i="2"/>
  <c r="G7092" i="2"/>
  <c r="D7092" i="2"/>
  <c r="F7092" i="2" s="1"/>
  <c r="G7091" i="2"/>
  <c r="H7091" i="2" s="1"/>
  <c r="F7091" i="2"/>
  <c r="E7091" i="2"/>
  <c r="D7091" i="2"/>
  <c r="G7090" i="2"/>
  <c r="D7090" i="2"/>
  <c r="G7089" i="2"/>
  <c r="F7089" i="2"/>
  <c r="E7089" i="2"/>
  <c r="D7089" i="2"/>
  <c r="G7088" i="2"/>
  <c r="D7088" i="2"/>
  <c r="F7088" i="2" s="1"/>
  <c r="G7087" i="2"/>
  <c r="F7087" i="2"/>
  <c r="E7087" i="2"/>
  <c r="D7087" i="2"/>
  <c r="G7086" i="2"/>
  <c r="D7086" i="2"/>
  <c r="E7086" i="2" s="1"/>
  <c r="G7085" i="2"/>
  <c r="D7085" i="2"/>
  <c r="F7085" i="2" s="1"/>
  <c r="G7084" i="2"/>
  <c r="E7084" i="2"/>
  <c r="D7084" i="2"/>
  <c r="F7084" i="2" s="1"/>
  <c r="H7084" i="2" s="1"/>
  <c r="G7083" i="2"/>
  <c r="E7083" i="2"/>
  <c r="H7083" i="2" s="1"/>
  <c r="D7083" i="2"/>
  <c r="F7083" i="2" s="1"/>
  <c r="J7082" i="2"/>
  <c r="G7082" i="2"/>
  <c r="D7082" i="2"/>
  <c r="E7082" i="2" s="1"/>
  <c r="G7081" i="2"/>
  <c r="D7081" i="2"/>
  <c r="G7080" i="2"/>
  <c r="D7080" i="2"/>
  <c r="F7080" i="2" s="1"/>
  <c r="G7079" i="2"/>
  <c r="D7079" i="2"/>
  <c r="F7079" i="2" s="1"/>
  <c r="G7078" i="2"/>
  <c r="D7078" i="2"/>
  <c r="E7078" i="2" s="1"/>
  <c r="G7077" i="2"/>
  <c r="D7077" i="2"/>
  <c r="F7077" i="2" s="1"/>
  <c r="G7076" i="2"/>
  <c r="D7076" i="2"/>
  <c r="F7076" i="2" s="1"/>
  <c r="G7075" i="2"/>
  <c r="F7075" i="2"/>
  <c r="D7075" i="2"/>
  <c r="E7075" i="2" s="1"/>
  <c r="G7074" i="2"/>
  <c r="D7074" i="2"/>
  <c r="G7073" i="2"/>
  <c r="D7073" i="2"/>
  <c r="F7073" i="2" s="1"/>
  <c r="G7072" i="2"/>
  <c r="F7072" i="2"/>
  <c r="E7072" i="2"/>
  <c r="D7072" i="2"/>
  <c r="G7071" i="2"/>
  <c r="E7071" i="2"/>
  <c r="D7071" i="2"/>
  <c r="F7071" i="2" s="1"/>
  <c r="G7070" i="2"/>
  <c r="F7070" i="2"/>
  <c r="D7070" i="2"/>
  <c r="E7070" i="2" s="1"/>
  <c r="G7069" i="2"/>
  <c r="D7069" i="2"/>
  <c r="F7069" i="2" s="1"/>
  <c r="G7068" i="2"/>
  <c r="D7068" i="2"/>
  <c r="G7067" i="2"/>
  <c r="D7067" i="2"/>
  <c r="F7067" i="2" s="1"/>
  <c r="G7066" i="2"/>
  <c r="F7066" i="2"/>
  <c r="D7066" i="2"/>
  <c r="E7066" i="2" s="1"/>
  <c r="G7065" i="2"/>
  <c r="D7065" i="2"/>
  <c r="F7065" i="2" s="1"/>
  <c r="G7064" i="2"/>
  <c r="D7064" i="2"/>
  <c r="F7064" i="2" s="1"/>
  <c r="G7063" i="2"/>
  <c r="D7063" i="2"/>
  <c r="E7063" i="2" s="1"/>
  <c r="G7062" i="2"/>
  <c r="D7062" i="2"/>
  <c r="E7062" i="2" s="1"/>
  <c r="G7061" i="2"/>
  <c r="F7061" i="2"/>
  <c r="D7061" i="2"/>
  <c r="E7061" i="2" s="1"/>
  <c r="G7060" i="2"/>
  <c r="D7060" i="2"/>
  <c r="F7060" i="2" s="1"/>
  <c r="G7059" i="2"/>
  <c r="D7059" i="2"/>
  <c r="J7058" i="2"/>
  <c r="G7058" i="2"/>
  <c r="D7058" i="2"/>
  <c r="E7058" i="2" s="1"/>
  <c r="G7057" i="2"/>
  <c r="F7057" i="2"/>
  <c r="D7057" i="2"/>
  <c r="E7057" i="2" s="1"/>
  <c r="G7056" i="2"/>
  <c r="D7056" i="2"/>
  <c r="E7056" i="2" s="1"/>
  <c r="G7055" i="2"/>
  <c r="E7055" i="2"/>
  <c r="D7055" i="2"/>
  <c r="F7055" i="2" s="1"/>
  <c r="G7054" i="2"/>
  <c r="D7054" i="2"/>
  <c r="G7053" i="2"/>
  <c r="F7053" i="2"/>
  <c r="D7053" i="2"/>
  <c r="E7053" i="2" s="1"/>
  <c r="G7052" i="2"/>
  <c r="D7052" i="2"/>
  <c r="E7052" i="2" s="1"/>
  <c r="G7051" i="2"/>
  <c r="D7051" i="2"/>
  <c r="E7051" i="2" s="1"/>
  <c r="G7050" i="2"/>
  <c r="D7050" i="2"/>
  <c r="E7050" i="2" s="1"/>
  <c r="G7049" i="2"/>
  <c r="D7049" i="2"/>
  <c r="G7048" i="2"/>
  <c r="D7048" i="2"/>
  <c r="F7048" i="2" s="1"/>
  <c r="G7047" i="2"/>
  <c r="E7047" i="2"/>
  <c r="D7047" i="2"/>
  <c r="F7047" i="2" s="1"/>
  <c r="G7046" i="2"/>
  <c r="D7046" i="2"/>
  <c r="G7045" i="2"/>
  <c r="D7045" i="2"/>
  <c r="G7044" i="2"/>
  <c r="D7044" i="2"/>
  <c r="G7043" i="2"/>
  <c r="F7043" i="2"/>
  <c r="E7043" i="2"/>
  <c r="H7043" i="2" s="1"/>
  <c r="D7043" i="2"/>
  <c r="G7042" i="2"/>
  <c r="D7042" i="2"/>
  <c r="G7041" i="2"/>
  <c r="F7041" i="2"/>
  <c r="E7041" i="2"/>
  <c r="D7041" i="2"/>
  <c r="G7040" i="2"/>
  <c r="D7040" i="2"/>
  <c r="F7040" i="2" s="1"/>
  <c r="G7039" i="2"/>
  <c r="D7039" i="2"/>
  <c r="F7039" i="2" s="1"/>
  <c r="G7038" i="2"/>
  <c r="D7038" i="2"/>
  <c r="E7038" i="2" s="1"/>
  <c r="G7037" i="2"/>
  <c r="D7037" i="2"/>
  <c r="F7037" i="2" s="1"/>
  <c r="G7036" i="2"/>
  <c r="D7036" i="2"/>
  <c r="F7036" i="2" s="1"/>
  <c r="G7035" i="2"/>
  <c r="F7035" i="2"/>
  <c r="D7035" i="2"/>
  <c r="E7035" i="2" s="1"/>
  <c r="J7034" i="2"/>
  <c r="G7034" i="2"/>
  <c r="D7034" i="2"/>
  <c r="E7034" i="2" s="1"/>
  <c r="G7033" i="2"/>
  <c r="D7033" i="2"/>
  <c r="F7033" i="2" s="1"/>
  <c r="G7032" i="2"/>
  <c r="D7032" i="2"/>
  <c r="F7032" i="2" s="1"/>
  <c r="G7031" i="2"/>
  <c r="D7031" i="2"/>
  <c r="F7031" i="2" s="1"/>
  <c r="G7030" i="2"/>
  <c r="F7030" i="2"/>
  <c r="D7030" i="2"/>
  <c r="E7030" i="2" s="1"/>
  <c r="G7029" i="2"/>
  <c r="D7029" i="2"/>
  <c r="E7029" i="2" s="1"/>
  <c r="G7028" i="2"/>
  <c r="F7028" i="2"/>
  <c r="D7028" i="2"/>
  <c r="E7028" i="2" s="1"/>
  <c r="G7027" i="2"/>
  <c r="D7027" i="2"/>
  <c r="G7026" i="2"/>
  <c r="F7026" i="2"/>
  <c r="D7026" i="2"/>
  <c r="E7026" i="2" s="1"/>
  <c r="G7025" i="2"/>
  <c r="D7025" i="2"/>
  <c r="E7025" i="2" s="1"/>
  <c r="G7024" i="2"/>
  <c r="D7024" i="2"/>
  <c r="F7024" i="2" s="1"/>
  <c r="G7023" i="2"/>
  <c r="F7023" i="2"/>
  <c r="D7023" i="2"/>
  <c r="E7023" i="2" s="1"/>
  <c r="G7022" i="2"/>
  <c r="D7022" i="2"/>
  <c r="E7022" i="2" s="1"/>
  <c r="G7021" i="2"/>
  <c r="D7021" i="2"/>
  <c r="E7021" i="2" s="1"/>
  <c r="G7020" i="2"/>
  <c r="D7020" i="2"/>
  <c r="G7019" i="2"/>
  <c r="D7019" i="2"/>
  <c r="E7019" i="2" s="1"/>
  <c r="G7018" i="2"/>
  <c r="D7018" i="2"/>
  <c r="F7018" i="2" s="1"/>
  <c r="G7017" i="2"/>
  <c r="E7017" i="2"/>
  <c r="D7017" i="2"/>
  <c r="F7017" i="2" s="1"/>
  <c r="G7016" i="2"/>
  <c r="D7016" i="2"/>
  <c r="G7015" i="2"/>
  <c r="F7015" i="2"/>
  <c r="D7015" i="2"/>
  <c r="E7015" i="2" s="1"/>
  <c r="G7014" i="2"/>
  <c r="F7014" i="2"/>
  <c r="D7014" i="2"/>
  <c r="E7014" i="2" s="1"/>
  <c r="G7013" i="2"/>
  <c r="E7013" i="2"/>
  <c r="D7013" i="2"/>
  <c r="F7013" i="2" s="1"/>
  <c r="G7012" i="2"/>
  <c r="D7012" i="2"/>
  <c r="G7011" i="2"/>
  <c r="D7011" i="2"/>
  <c r="E7011" i="2" s="1"/>
  <c r="J7010" i="2"/>
  <c r="G7010" i="2"/>
  <c r="D7010" i="2"/>
  <c r="F7010" i="2" s="1"/>
  <c r="G7009" i="2"/>
  <c r="D7009" i="2"/>
  <c r="F7009" i="2" s="1"/>
  <c r="G7008" i="2"/>
  <c r="D7008" i="2"/>
  <c r="G7007" i="2"/>
  <c r="D7007" i="2"/>
  <c r="E7007" i="2" s="1"/>
  <c r="G7006" i="2"/>
  <c r="D7006" i="2"/>
  <c r="F7006" i="2" s="1"/>
  <c r="G7005" i="2"/>
  <c r="D7005" i="2"/>
  <c r="F7005" i="2" s="1"/>
  <c r="G7004" i="2"/>
  <c r="D7004" i="2"/>
  <c r="G7003" i="2"/>
  <c r="F7003" i="2"/>
  <c r="D7003" i="2"/>
  <c r="E7003" i="2" s="1"/>
  <c r="G7002" i="2"/>
  <c r="E7002" i="2"/>
  <c r="D7002" i="2"/>
  <c r="F7002" i="2" s="1"/>
  <c r="G7001" i="2"/>
  <c r="D7001" i="2"/>
  <c r="F7001" i="2" s="1"/>
  <c r="G7000" i="2"/>
  <c r="D7000" i="2"/>
  <c r="G6999" i="2"/>
  <c r="D6999" i="2"/>
  <c r="E6999" i="2" s="1"/>
  <c r="G6998" i="2"/>
  <c r="D6998" i="2"/>
  <c r="F6998" i="2" s="1"/>
  <c r="G6997" i="2"/>
  <c r="D6997" i="2"/>
  <c r="F6997" i="2" s="1"/>
  <c r="G6996" i="2"/>
  <c r="D6996" i="2"/>
  <c r="G6995" i="2"/>
  <c r="D6995" i="2"/>
  <c r="E6995" i="2" s="1"/>
  <c r="G6994" i="2"/>
  <c r="D6994" i="2"/>
  <c r="F6994" i="2" s="1"/>
  <c r="G6993" i="2"/>
  <c r="D6993" i="2"/>
  <c r="F6993" i="2" s="1"/>
  <c r="G6992" i="2"/>
  <c r="D6992" i="2"/>
  <c r="G6991" i="2"/>
  <c r="F6991" i="2"/>
  <c r="D6991" i="2"/>
  <c r="E6991" i="2" s="1"/>
  <c r="G6990" i="2"/>
  <c r="D6990" i="2"/>
  <c r="F6990" i="2" s="1"/>
  <c r="G6989" i="2"/>
  <c r="D6989" i="2"/>
  <c r="G6988" i="2"/>
  <c r="D6988" i="2"/>
  <c r="G6987" i="2"/>
  <c r="D6987" i="2"/>
  <c r="E6987" i="2" s="1"/>
  <c r="J6986" i="2"/>
  <c r="G6986" i="2"/>
  <c r="D6986" i="2"/>
  <c r="F6986" i="2" s="1"/>
  <c r="G6985" i="2"/>
  <c r="D6985" i="2"/>
  <c r="F6985" i="2" s="1"/>
  <c r="G6984" i="2"/>
  <c r="D6984" i="2"/>
  <c r="G6983" i="2"/>
  <c r="D6983" i="2"/>
  <c r="E6983" i="2" s="1"/>
  <c r="G6982" i="2"/>
  <c r="D6982" i="2"/>
  <c r="F6982" i="2" s="1"/>
  <c r="G6981" i="2"/>
  <c r="D6981" i="2"/>
  <c r="F6981" i="2" s="1"/>
  <c r="G6980" i="2"/>
  <c r="D6980" i="2"/>
  <c r="G6979" i="2"/>
  <c r="F6979" i="2"/>
  <c r="D6979" i="2"/>
  <c r="E6979" i="2" s="1"/>
  <c r="G6978" i="2"/>
  <c r="E6978" i="2"/>
  <c r="D6978" i="2"/>
  <c r="F6978" i="2" s="1"/>
  <c r="G6977" i="2"/>
  <c r="E6977" i="2"/>
  <c r="H6977" i="2" s="1"/>
  <c r="D6977" i="2"/>
  <c r="F6977" i="2" s="1"/>
  <c r="G6976" i="2"/>
  <c r="D6976" i="2"/>
  <c r="G6975" i="2"/>
  <c r="D6975" i="2"/>
  <c r="E6975" i="2" s="1"/>
  <c r="G6974" i="2"/>
  <c r="D6974" i="2"/>
  <c r="F6974" i="2" s="1"/>
  <c r="G6973" i="2"/>
  <c r="D6973" i="2"/>
  <c r="F6973" i="2" s="1"/>
  <c r="G6972" i="2"/>
  <c r="D6972" i="2"/>
  <c r="G6971" i="2"/>
  <c r="D6971" i="2"/>
  <c r="E6971" i="2" s="1"/>
  <c r="G6970" i="2"/>
  <c r="D6970" i="2"/>
  <c r="F6970" i="2" s="1"/>
  <c r="G6969" i="2"/>
  <c r="D6969" i="2"/>
  <c r="F6969" i="2" s="1"/>
  <c r="G6968" i="2"/>
  <c r="D6968" i="2"/>
  <c r="G6967" i="2"/>
  <c r="F6967" i="2"/>
  <c r="D6967" i="2"/>
  <c r="E6967" i="2" s="1"/>
  <c r="G6966" i="2"/>
  <c r="E6966" i="2"/>
  <c r="D6966" i="2"/>
  <c r="F6966" i="2" s="1"/>
  <c r="G6965" i="2"/>
  <c r="D6965" i="2"/>
  <c r="F6965" i="2" s="1"/>
  <c r="G6964" i="2"/>
  <c r="D6964" i="2"/>
  <c r="G6963" i="2"/>
  <c r="D6963" i="2"/>
  <c r="E6963" i="2" s="1"/>
  <c r="J6962" i="2"/>
  <c r="G6962" i="2"/>
  <c r="D6962" i="2"/>
  <c r="F6962" i="2" s="1"/>
  <c r="G6961" i="2"/>
  <c r="D6961" i="2"/>
  <c r="F6961" i="2" s="1"/>
  <c r="G6960" i="2"/>
  <c r="D6960" i="2"/>
  <c r="G6959" i="2"/>
  <c r="D6959" i="2"/>
  <c r="E6959" i="2" s="1"/>
  <c r="G6958" i="2"/>
  <c r="D6958" i="2"/>
  <c r="F6958" i="2" s="1"/>
  <c r="G6957" i="2"/>
  <c r="D6957" i="2"/>
  <c r="F6957" i="2" s="1"/>
  <c r="G6956" i="2"/>
  <c r="F6956" i="2"/>
  <c r="D6956" i="2"/>
  <c r="E6956" i="2" s="1"/>
  <c r="G6955" i="2"/>
  <c r="D6955" i="2"/>
  <c r="E6955" i="2" s="1"/>
  <c r="G6954" i="2"/>
  <c r="D6954" i="2"/>
  <c r="F6954" i="2" s="1"/>
  <c r="G6953" i="2"/>
  <c r="D6953" i="2"/>
  <c r="F6953" i="2" s="1"/>
  <c r="G6952" i="2"/>
  <c r="D6952" i="2"/>
  <c r="E6952" i="2" s="1"/>
  <c r="G6951" i="2"/>
  <c r="D6951" i="2"/>
  <c r="E6951" i="2" s="1"/>
  <c r="G6950" i="2"/>
  <c r="E6950" i="2"/>
  <c r="D6950" i="2"/>
  <c r="F6950" i="2" s="1"/>
  <c r="G6949" i="2"/>
  <c r="D6949" i="2"/>
  <c r="F6949" i="2" s="1"/>
  <c r="G6948" i="2"/>
  <c r="F6948" i="2"/>
  <c r="D6948" i="2"/>
  <c r="E6948" i="2" s="1"/>
  <c r="G6947" i="2"/>
  <c r="F6947" i="2"/>
  <c r="D6947" i="2"/>
  <c r="E6947" i="2" s="1"/>
  <c r="G6946" i="2"/>
  <c r="D6946" i="2"/>
  <c r="F6946" i="2" s="1"/>
  <c r="G6945" i="2"/>
  <c r="D6945" i="2"/>
  <c r="F6945" i="2" s="1"/>
  <c r="G6944" i="2"/>
  <c r="F6944" i="2"/>
  <c r="H6944" i="2" s="1"/>
  <c r="D6944" i="2"/>
  <c r="E6944" i="2" s="1"/>
  <c r="G6943" i="2"/>
  <c r="D6943" i="2"/>
  <c r="E6943" i="2" s="1"/>
  <c r="G6942" i="2"/>
  <c r="D6942" i="2"/>
  <c r="F6942" i="2" s="1"/>
  <c r="G6941" i="2"/>
  <c r="D6941" i="2"/>
  <c r="F6941" i="2" s="1"/>
  <c r="G6940" i="2"/>
  <c r="F6940" i="2"/>
  <c r="D6940" i="2"/>
  <c r="E6940" i="2" s="1"/>
  <c r="G6939" i="2"/>
  <c r="D6939" i="2"/>
  <c r="E6939" i="2" s="1"/>
  <c r="J6938" i="2"/>
  <c r="G6938" i="2"/>
  <c r="D6938" i="2"/>
  <c r="F6938" i="2" s="1"/>
  <c r="G6937" i="2"/>
  <c r="D6937" i="2"/>
  <c r="F6937" i="2" s="1"/>
  <c r="G6936" i="2"/>
  <c r="D6936" i="2"/>
  <c r="E6936" i="2" s="1"/>
  <c r="G6935" i="2"/>
  <c r="F6935" i="2"/>
  <c r="D6935" i="2"/>
  <c r="E6935" i="2" s="1"/>
  <c r="G6934" i="2"/>
  <c r="E6934" i="2"/>
  <c r="D6934" i="2"/>
  <c r="F6934" i="2" s="1"/>
  <c r="G6933" i="2"/>
  <c r="D6933" i="2"/>
  <c r="F6933" i="2" s="1"/>
  <c r="G6932" i="2"/>
  <c r="F6932" i="2"/>
  <c r="D6932" i="2"/>
  <c r="E6932" i="2" s="1"/>
  <c r="G6931" i="2"/>
  <c r="D6931" i="2"/>
  <c r="E6931" i="2" s="1"/>
  <c r="G6930" i="2"/>
  <c r="D6930" i="2"/>
  <c r="F6930" i="2" s="1"/>
  <c r="G6929" i="2"/>
  <c r="D6929" i="2"/>
  <c r="F6929" i="2" s="1"/>
  <c r="G6928" i="2"/>
  <c r="F6928" i="2"/>
  <c r="D6928" i="2"/>
  <c r="E6928" i="2" s="1"/>
  <c r="G6927" i="2"/>
  <c r="D6927" i="2"/>
  <c r="E6927" i="2" s="1"/>
  <c r="G6926" i="2"/>
  <c r="D6926" i="2"/>
  <c r="F6926" i="2" s="1"/>
  <c r="G6925" i="2"/>
  <c r="D6925" i="2"/>
  <c r="F6925" i="2" s="1"/>
  <c r="G6924" i="2"/>
  <c r="D6924" i="2"/>
  <c r="E6924" i="2" s="1"/>
  <c r="G6923" i="2"/>
  <c r="D6923" i="2"/>
  <c r="E6923" i="2" s="1"/>
  <c r="G6922" i="2"/>
  <c r="D6922" i="2"/>
  <c r="F6922" i="2" s="1"/>
  <c r="G6921" i="2"/>
  <c r="D6921" i="2"/>
  <c r="F6921" i="2" s="1"/>
  <c r="G6920" i="2"/>
  <c r="D6920" i="2"/>
  <c r="E6920" i="2" s="1"/>
  <c r="G6919" i="2"/>
  <c r="F6919" i="2"/>
  <c r="D6919" i="2"/>
  <c r="E6919" i="2" s="1"/>
  <c r="G6918" i="2"/>
  <c r="D6918" i="2"/>
  <c r="F6918" i="2" s="1"/>
  <c r="G6917" i="2"/>
  <c r="D6917" i="2"/>
  <c r="F6917" i="2" s="1"/>
  <c r="G6916" i="2"/>
  <c r="D6916" i="2"/>
  <c r="E6916" i="2" s="1"/>
  <c r="G6915" i="2"/>
  <c r="D6915" i="2"/>
  <c r="E6915" i="2" s="1"/>
  <c r="J6914" i="2"/>
  <c r="G6914" i="2"/>
  <c r="D6914" i="2"/>
  <c r="F6914" i="2" s="1"/>
  <c r="G6913" i="2"/>
  <c r="D6913" i="2"/>
  <c r="F6913" i="2" s="1"/>
  <c r="G6912" i="2"/>
  <c r="D6912" i="2"/>
  <c r="G6911" i="2"/>
  <c r="D6911" i="2"/>
  <c r="E6911" i="2" s="1"/>
  <c r="G6910" i="2"/>
  <c r="D6910" i="2"/>
  <c r="G6909" i="2"/>
  <c r="D6909" i="2"/>
  <c r="F6909" i="2" s="1"/>
  <c r="G6908" i="2"/>
  <c r="D6908" i="2"/>
  <c r="E6908" i="2" s="1"/>
  <c r="G6907" i="2"/>
  <c r="D6907" i="2"/>
  <c r="G6906" i="2"/>
  <c r="D6906" i="2"/>
  <c r="G6905" i="2"/>
  <c r="D6905" i="2"/>
  <c r="F6905" i="2" s="1"/>
  <c r="G6904" i="2"/>
  <c r="D6904" i="2"/>
  <c r="E6904" i="2" s="1"/>
  <c r="G6903" i="2"/>
  <c r="F6903" i="2"/>
  <c r="D6903" i="2"/>
  <c r="E6903" i="2" s="1"/>
  <c r="G6902" i="2"/>
  <c r="D6902" i="2"/>
  <c r="F6902" i="2" s="1"/>
  <c r="G6901" i="2"/>
  <c r="D6901" i="2"/>
  <c r="F6901" i="2" s="1"/>
  <c r="G6900" i="2"/>
  <c r="F6900" i="2"/>
  <c r="D6900" i="2"/>
  <c r="E6900" i="2" s="1"/>
  <c r="G6899" i="2"/>
  <c r="D6899" i="2"/>
  <c r="E6899" i="2" s="1"/>
  <c r="G6898" i="2"/>
  <c r="D6898" i="2"/>
  <c r="F6898" i="2" s="1"/>
  <c r="G6897" i="2"/>
  <c r="D6897" i="2"/>
  <c r="F6897" i="2" s="1"/>
  <c r="G6896" i="2"/>
  <c r="D6896" i="2"/>
  <c r="G6895" i="2"/>
  <c r="D6895" i="2"/>
  <c r="E6895" i="2" s="1"/>
  <c r="G6894" i="2"/>
  <c r="D6894" i="2"/>
  <c r="F6894" i="2" s="1"/>
  <c r="G6893" i="2"/>
  <c r="D6893" i="2"/>
  <c r="F6893" i="2" s="1"/>
  <c r="G6892" i="2"/>
  <c r="F6892" i="2"/>
  <c r="E6892" i="2"/>
  <c r="H6892" i="2" s="1"/>
  <c r="D6892" i="2"/>
  <c r="G6891" i="2"/>
  <c r="F6891" i="2"/>
  <c r="D6891" i="2"/>
  <c r="E6891" i="2" s="1"/>
  <c r="J6890" i="2"/>
  <c r="G6890" i="2"/>
  <c r="F6890" i="2"/>
  <c r="D6890" i="2"/>
  <c r="E6890" i="2" s="1"/>
  <c r="G6889" i="2"/>
  <c r="D6889" i="2"/>
  <c r="F6889" i="2" s="1"/>
  <c r="G6888" i="2"/>
  <c r="E6888" i="2"/>
  <c r="D6888" i="2"/>
  <c r="F6888" i="2" s="1"/>
  <c r="G6887" i="2"/>
  <c r="D6887" i="2"/>
  <c r="E6887" i="2" s="1"/>
  <c r="G6886" i="2"/>
  <c r="F6886" i="2"/>
  <c r="D6886" i="2"/>
  <c r="E6886" i="2" s="1"/>
  <c r="G6885" i="2"/>
  <c r="D6885" i="2"/>
  <c r="F6885" i="2" s="1"/>
  <c r="G6884" i="2"/>
  <c r="E6884" i="2"/>
  <c r="H6884" i="2" s="1"/>
  <c r="D6884" i="2"/>
  <c r="F6884" i="2" s="1"/>
  <c r="G6883" i="2"/>
  <c r="D6883" i="2"/>
  <c r="E6883" i="2" s="1"/>
  <c r="G6882" i="2"/>
  <c r="F6882" i="2"/>
  <c r="D6882" i="2"/>
  <c r="E6882" i="2" s="1"/>
  <c r="G6881" i="2"/>
  <c r="D6881" i="2"/>
  <c r="F6881" i="2" s="1"/>
  <c r="G6880" i="2"/>
  <c r="F6880" i="2"/>
  <c r="E6880" i="2"/>
  <c r="D6880" i="2"/>
  <c r="G6879" i="2"/>
  <c r="F6879" i="2"/>
  <c r="H6879" i="2" s="1"/>
  <c r="D6879" i="2"/>
  <c r="E6879" i="2" s="1"/>
  <c r="G6878" i="2"/>
  <c r="F6878" i="2"/>
  <c r="D6878" i="2"/>
  <c r="E6878" i="2" s="1"/>
  <c r="G6877" i="2"/>
  <c r="D6877" i="2"/>
  <c r="F6877" i="2" s="1"/>
  <c r="G6876" i="2"/>
  <c r="D6876" i="2"/>
  <c r="G6875" i="2"/>
  <c r="D6875" i="2"/>
  <c r="G6874" i="2"/>
  <c r="F6874" i="2"/>
  <c r="E6874" i="2"/>
  <c r="D6874" i="2"/>
  <c r="G6873" i="2"/>
  <c r="D6873" i="2"/>
  <c r="F6873" i="2" s="1"/>
  <c r="G6872" i="2"/>
  <c r="F6872" i="2"/>
  <c r="D6872" i="2"/>
  <c r="E6872" i="2" s="1"/>
  <c r="G6871" i="2"/>
  <c r="D6871" i="2"/>
  <c r="E6871" i="2" s="1"/>
  <c r="G6870" i="2"/>
  <c r="D6870" i="2"/>
  <c r="F6870" i="2" s="1"/>
  <c r="G6869" i="2"/>
  <c r="D6869" i="2"/>
  <c r="F6869" i="2" s="1"/>
  <c r="G6868" i="2"/>
  <c r="D6868" i="2"/>
  <c r="F6868" i="2" s="1"/>
  <c r="G6867" i="2"/>
  <c r="D6867" i="2"/>
  <c r="J6866" i="2"/>
  <c r="G6866" i="2"/>
  <c r="F6866" i="2"/>
  <c r="D6866" i="2"/>
  <c r="E6866" i="2" s="1"/>
  <c r="G6865" i="2"/>
  <c r="D6865" i="2"/>
  <c r="G6864" i="2"/>
  <c r="D6864" i="2"/>
  <c r="F6864" i="2" s="1"/>
  <c r="G6863" i="2"/>
  <c r="F6863" i="2"/>
  <c r="D6863" i="2"/>
  <c r="E6863" i="2" s="1"/>
  <c r="G6862" i="2"/>
  <c r="E6862" i="2"/>
  <c r="D6862" i="2"/>
  <c r="F6862" i="2" s="1"/>
  <c r="G6861" i="2"/>
  <c r="D6861" i="2"/>
  <c r="F6861" i="2" s="1"/>
  <c r="G6860" i="2"/>
  <c r="D6860" i="2"/>
  <c r="F6860" i="2" s="1"/>
  <c r="G6859" i="2"/>
  <c r="D6859" i="2"/>
  <c r="E6859" i="2" s="1"/>
  <c r="G6858" i="2"/>
  <c r="F6858" i="2"/>
  <c r="D6858" i="2"/>
  <c r="E6858" i="2" s="1"/>
  <c r="G6857" i="2"/>
  <c r="E6857" i="2"/>
  <c r="D6857" i="2"/>
  <c r="F6857" i="2" s="1"/>
  <c r="G6856" i="2"/>
  <c r="F6856" i="2"/>
  <c r="E6856" i="2"/>
  <c r="D6856" i="2"/>
  <c r="G6855" i="2"/>
  <c r="D6855" i="2"/>
  <c r="E6855" i="2" s="1"/>
  <c r="G6854" i="2"/>
  <c r="F6854" i="2"/>
  <c r="D6854" i="2"/>
  <c r="E6854" i="2" s="1"/>
  <c r="G6853" i="2"/>
  <c r="D6853" i="2"/>
  <c r="F6853" i="2" s="1"/>
  <c r="G6852" i="2"/>
  <c r="D6852" i="2"/>
  <c r="F6852" i="2" s="1"/>
  <c r="G6851" i="2"/>
  <c r="F6851" i="2"/>
  <c r="D6851" i="2"/>
  <c r="E6851" i="2" s="1"/>
  <c r="G6850" i="2"/>
  <c r="F6850" i="2"/>
  <c r="E6850" i="2"/>
  <c r="D6850" i="2"/>
  <c r="G6849" i="2"/>
  <c r="E6849" i="2"/>
  <c r="D6849" i="2"/>
  <c r="F6849" i="2" s="1"/>
  <c r="G6848" i="2"/>
  <c r="D6848" i="2"/>
  <c r="E6848" i="2" s="1"/>
  <c r="G6847" i="2"/>
  <c r="D6847" i="2"/>
  <c r="G6846" i="2"/>
  <c r="D6846" i="2"/>
  <c r="F6846" i="2" s="1"/>
  <c r="G6845" i="2"/>
  <c r="E6845" i="2"/>
  <c r="D6845" i="2"/>
  <c r="F6845" i="2" s="1"/>
  <c r="H6845" i="2" s="1"/>
  <c r="G6844" i="2"/>
  <c r="F6844" i="2"/>
  <c r="E6844" i="2"/>
  <c r="D6844" i="2"/>
  <c r="G6843" i="2"/>
  <c r="F6843" i="2"/>
  <c r="D6843" i="2"/>
  <c r="E6843" i="2" s="1"/>
  <c r="J6842" i="2"/>
  <c r="G6842" i="2"/>
  <c r="D6842" i="2"/>
  <c r="E6842" i="2" s="1"/>
  <c r="G6841" i="2"/>
  <c r="D6841" i="2"/>
  <c r="G6840" i="2"/>
  <c r="D6840" i="2"/>
  <c r="F6840" i="2" s="1"/>
  <c r="G6839" i="2"/>
  <c r="D6839" i="2"/>
  <c r="E6839" i="2" s="1"/>
  <c r="G6838" i="2"/>
  <c r="F6838" i="2"/>
  <c r="D6838" i="2"/>
  <c r="E6838" i="2" s="1"/>
  <c r="G6837" i="2"/>
  <c r="E6837" i="2"/>
  <c r="H6837" i="2" s="1"/>
  <c r="O6837" i="2" s="1"/>
  <c r="Q6837" i="2" s="1"/>
  <c r="D6837" i="2"/>
  <c r="F6837" i="2" s="1"/>
  <c r="G6836" i="2"/>
  <c r="D6836" i="2"/>
  <c r="E6836" i="2" s="1"/>
  <c r="G6835" i="2"/>
  <c r="D6835" i="2"/>
  <c r="E6835" i="2" s="1"/>
  <c r="G6834" i="2"/>
  <c r="E6834" i="2"/>
  <c r="D6834" i="2"/>
  <c r="F6834" i="2" s="1"/>
  <c r="G6833" i="2"/>
  <c r="E6833" i="2"/>
  <c r="H6833" i="2" s="1"/>
  <c r="D6833" i="2"/>
  <c r="F6833" i="2" s="1"/>
  <c r="G6832" i="2"/>
  <c r="F6832" i="2"/>
  <c r="E6832" i="2"/>
  <c r="D6832" i="2"/>
  <c r="G6831" i="2"/>
  <c r="D6831" i="2"/>
  <c r="E6831" i="2" s="1"/>
  <c r="G6830" i="2"/>
  <c r="F6830" i="2"/>
  <c r="E6830" i="2"/>
  <c r="D6830" i="2"/>
  <c r="G6829" i="2"/>
  <c r="D6829" i="2"/>
  <c r="F6829" i="2" s="1"/>
  <c r="G6828" i="2"/>
  <c r="F6828" i="2"/>
  <c r="D6828" i="2"/>
  <c r="E6828" i="2" s="1"/>
  <c r="G6827" i="2"/>
  <c r="D6827" i="2"/>
  <c r="E6827" i="2" s="1"/>
  <c r="G6826" i="2"/>
  <c r="F6826" i="2"/>
  <c r="E6826" i="2"/>
  <c r="D6826" i="2"/>
  <c r="G6825" i="2"/>
  <c r="E6825" i="2"/>
  <c r="H6825" i="2" s="1"/>
  <c r="D6825" i="2"/>
  <c r="F6825" i="2" s="1"/>
  <c r="G6824" i="2"/>
  <c r="D6824" i="2"/>
  <c r="G6823" i="2"/>
  <c r="D6823" i="2"/>
  <c r="G6822" i="2"/>
  <c r="D6822" i="2"/>
  <c r="F6822" i="2" s="1"/>
  <c r="G6821" i="2"/>
  <c r="E6821" i="2"/>
  <c r="H6821" i="2" s="1"/>
  <c r="D6821" i="2"/>
  <c r="F6821" i="2" s="1"/>
  <c r="G6820" i="2"/>
  <c r="F6820" i="2"/>
  <c r="E6820" i="2"/>
  <c r="D6820" i="2"/>
  <c r="G6819" i="2"/>
  <c r="F6819" i="2"/>
  <c r="D6819" i="2"/>
  <c r="E6819" i="2" s="1"/>
  <c r="J6818" i="2"/>
  <c r="G6818" i="2"/>
  <c r="E6818" i="2"/>
  <c r="D6818" i="2"/>
  <c r="F6818" i="2" s="1"/>
  <c r="G6817" i="2"/>
  <c r="D6817" i="2"/>
  <c r="F6817" i="2" s="1"/>
  <c r="G6816" i="2"/>
  <c r="D6816" i="2"/>
  <c r="F6816" i="2" s="1"/>
  <c r="G6815" i="2"/>
  <c r="D6815" i="2"/>
  <c r="E6815" i="2" s="1"/>
  <c r="G6814" i="2"/>
  <c r="D6814" i="2"/>
  <c r="F6814" i="2" s="1"/>
  <c r="G6813" i="2"/>
  <c r="D6813" i="2"/>
  <c r="F6813" i="2" s="1"/>
  <c r="G6812" i="2"/>
  <c r="D6812" i="2"/>
  <c r="F6812" i="2" s="1"/>
  <c r="G6811" i="2"/>
  <c r="E6811" i="2"/>
  <c r="D6811" i="2"/>
  <c r="F6811" i="2" s="1"/>
  <c r="G6810" i="2"/>
  <c r="F6810" i="2"/>
  <c r="D6810" i="2"/>
  <c r="E6810" i="2" s="1"/>
  <c r="G6809" i="2"/>
  <c r="E6809" i="2"/>
  <c r="D6809" i="2"/>
  <c r="F6809" i="2" s="1"/>
  <c r="G6808" i="2"/>
  <c r="D6808" i="2"/>
  <c r="E6808" i="2" s="1"/>
  <c r="G6807" i="2"/>
  <c r="D6807" i="2"/>
  <c r="F6807" i="2" s="1"/>
  <c r="G6806" i="2"/>
  <c r="F6806" i="2"/>
  <c r="D6806" i="2"/>
  <c r="E6806" i="2" s="1"/>
  <c r="G6805" i="2"/>
  <c r="D6805" i="2"/>
  <c r="F6805" i="2" s="1"/>
  <c r="G6804" i="2"/>
  <c r="D6804" i="2"/>
  <c r="F6804" i="2" s="1"/>
  <c r="G6803" i="2"/>
  <c r="D6803" i="2"/>
  <c r="G6802" i="2"/>
  <c r="D6802" i="2"/>
  <c r="F6802" i="2" s="1"/>
  <c r="G6801" i="2"/>
  <c r="F6801" i="2"/>
  <c r="E6801" i="2"/>
  <c r="H6801" i="2" s="1"/>
  <c r="D6801" i="2"/>
  <c r="G6800" i="2"/>
  <c r="D6800" i="2"/>
  <c r="F6800" i="2" s="1"/>
  <c r="G6799" i="2"/>
  <c r="E6799" i="2"/>
  <c r="D6799" i="2"/>
  <c r="F6799" i="2" s="1"/>
  <c r="G6798" i="2"/>
  <c r="E6798" i="2"/>
  <c r="D6798" i="2"/>
  <c r="F6798" i="2" s="1"/>
  <c r="G6797" i="2"/>
  <c r="D6797" i="2"/>
  <c r="E6797" i="2" s="1"/>
  <c r="G6796" i="2"/>
  <c r="D6796" i="2"/>
  <c r="F6796" i="2" s="1"/>
  <c r="G6795" i="2"/>
  <c r="D6795" i="2"/>
  <c r="J6794" i="2"/>
  <c r="G6794" i="2"/>
  <c r="F6794" i="2"/>
  <c r="E6794" i="2"/>
  <c r="D6794" i="2"/>
  <c r="G6793" i="2"/>
  <c r="D6793" i="2"/>
  <c r="F6793" i="2" s="1"/>
  <c r="G6792" i="2"/>
  <c r="D6792" i="2"/>
  <c r="F6792" i="2" s="1"/>
  <c r="G6791" i="2"/>
  <c r="D6791" i="2"/>
  <c r="G6790" i="2"/>
  <c r="D6790" i="2"/>
  <c r="E6790" i="2" s="1"/>
  <c r="G6789" i="2"/>
  <c r="D6789" i="2"/>
  <c r="F6789" i="2" s="1"/>
  <c r="G6788" i="2"/>
  <c r="D6788" i="2"/>
  <c r="G6787" i="2"/>
  <c r="F6787" i="2"/>
  <c r="E6787" i="2"/>
  <c r="D6787" i="2"/>
  <c r="G6786" i="2"/>
  <c r="D6786" i="2"/>
  <c r="F6786" i="2" s="1"/>
  <c r="G6785" i="2"/>
  <c r="D6785" i="2"/>
  <c r="G6784" i="2"/>
  <c r="E6784" i="2"/>
  <c r="D6784" i="2"/>
  <c r="F6784" i="2" s="1"/>
  <c r="G6783" i="2"/>
  <c r="D6783" i="2"/>
  <c r="E6783" i="2" s="1"/>
  <c r="G6782" i="2"/>
  <c r="D6782" i="2"/>
  <c r="F6782" i="2" s="1"/>
  <c r="G6781" i="2"/>
  <c r="D6781" i="2"/>
  <c r="G6780" i="2"/>
  <c r="E6780" i="2"/>
  <c r="D6780" i="2"/>
  <c r="F6780" i="2" s="1"/>
  <c r="G6779" i="2"/>
  <c r="D6779" i="2"/>
  <c r="F6779" i="2" s="1"/>
  <c r="G6778" i="2"/>
  <c r="D6778" i="2"/>
  <c r="G6777" i="2"/>
  <c r="F6777" i="2"/>
  <c r="D6777" i="2"/>
  <c r="E6777" i="2" s="1"/>
  <c r="G6776" i="2"/>
  <c r="D6776" i="2"/>
  <c r="F6776" i="2" s="1"/>
  <c r="G6775" i="2"/>
  <c r="D6775" i="2"/>
  <c r="F6775" i="2" s="1"/>
  <c r="G6774" i="2"/>
  <c r="D6774" i="2"/>
  <c r="F6774" i="2" s="1"/>
  <c r="G6773" i="2"/>
  <c r="D6773" i="2"/>
  <c r="F6773" i="2" s="1"/>
  <c r="G6772" i="2"/>
  <c r="D6772" i="2"/>
  <c r="F6772" i="2" s="1"/>
  <c r="G6771" i="2"/>
  <c r="D6771" i="2"/>
  <c r="J6770" i="2"/>
  <c r="G6770" i="2"/>
  <c r="D6770" i="2"/>
  <c r="E6770" i="2" s="1"/>
  <c r="G6769" i="2"/>
  <c r="F6769" i="2"/>
  <c r="H6769" i="2" s="1"/>
  <c r="N6769" i="2" s="1"/>
  <c r="E6769" i="2"/>
  <c r="D6769" i="2"/>
  <c r="G6768" i="2"/>
  <c r="D6768" i="2"/>
  <c r="F6768" i="2" s="1"/>
  <c r="G6767" i="2"/>
  <c r="E6767" i="2"/>
  <c r="H6767" i="2" s="1"/>
  <c r="D6767" i="2"/>
  <c r="F6767" i="2" s="1"/>
  <c r="G6766" i="2"/>
  <c r="E6766" i="2"/>
  <c r="D6766" i="2"/>
  <c r="F6766" i="2" s="1"/>
  <c r="G6765" i="2"/>
  <c r="E6765" i="2"/>
  <c r="D6765" i="2"/>
  <c r="F6765" i="2" s="1"/>
  <c r="G6764" i="2"/>
  <c r="D6764" i="2"/>
  <c r="G6763" i="2"/>
  <c r="D6763" i="2"/>
  <c r="E6763" i="2" s="1"/>
  <c r="G6762" i="2"/>
  <c r="E6762" i="2"/>
  <c r="D6762" i="2"/>
  <c r="F6762" i="2" s="1"/>
  <c r="G6761" i="2"/>
  <c r="D6761" i="2"/>
  <c r="G6760" i="2"/>
  <c r="D6760" i="2"/>
  <c r="F6760" i="2" s="1"/>
  <c r="G6759" i="2"/>
  <c r="F6759" i="2"/>
  <c r="D6759" i="2"/>
  <c r="E6759" i="2" s="1"/>
  <c r="G6758" i="2"/>
  <c r="E6758" i="2"/>
  <c r="D6758" i="2"/>
  <c r="F6758" i="2" s="1"/>
  <c r="G6757" i="2"/>
  <c r="F6757" i="2"/>
  <c r="D6757" i="2"/>
  <c r="E6757" i="2" s="1"/>
  <c r="G6756" i="2"/>
  <c r="D6756" i="2"/>
  <c r="F6756" i="2" s="1"/>
  <c r="G6755" i="2"/>
  <c r="E6755" i="2"/>
  <c r="D6755" i="2"/>
  <c r="F6755" i="2" s="1"/>
  <c r="G6754" i="2"/>
  <c r="D6754" i="2"/>
  <c r="G6753" i="2"/>
  <c r="D6753" i="2"/>
  <c r="F6753" i="2" s="1"/>
  <c r="G6752" i="2"/>
  <c r="D6752" i="2"/>
  <c r="F6752" i="2" s="1"/>
  <c r="G6751" i="2"/>
  <c r="F6751" i="2"/>
  <c r="D6751" i="2"/>
  <c r="E6751" i="2" s="1"/>
  <c r="G6750" i="2"/>
  <c r="F6750" i="2"/>
  <c r="E6750" i="2"/>
  <c r="D6750" i="2"/>
  <c r="G6749" i="2"/>
  <c r="D6749" i="2"/>
  <c r="E6749" i="2" s="1"/>
  <c r="G6748" i="2"/>
  <c r="D6748" i="2"/>
  <c r="G6747" i="2"/>
  <c r="D6747" i="2"/>
  <c r="J6746" i="2"/>
  <c r="G6746" i="2"/>
  <c r="E6746" i="2"/>
  <c r="D6746" i="2"/>
  <c r="F6746" i="2" s="1"/>
  <c r="G6745" i="2"/>
  <c r="D6745" i="2"/>
  <c r="G6744" i="2"/>
  <c r="D6744" i="2"/>
  <c r="F6744" i="2" s="1"/>
  <c r="G6743" i="2"/>
  <c r="F6743" i="2"/>
  <c r="E6743" i="2"/>
  <c r="D6743" i="2"/>
  <c r="G6742" i="2"/>
  <c r="D6742" i="2"/>
  <c r="E6742" i="2" s="1"/>
  <c r="G6741" i="2"/>
  <c r="F6741" i="2"/>
  <c r="D6741" i="2"/>
  <c r="E6741" i="2" s="1"/>
  <c r="G6740" i="2"/>
  <c r="D6740" i="2"/>
  <c r="F6740" i="2" s="1"/>
  <c r="G6739" i="2"/>
  <c r="F6739" i="2"/>
  <c r="E6739" i="2"/>
  <c r="D6739" i="2"/>
  <c r="G6738" i="2"/>
  <c r="F6738" i="2"/>
  <c r="D6738" i="2"/>
  <c r="E6738" i="2" s="1"/>
  <c r="G6737" i="2"/>
  <c r="D6737" i="2"/>
  <c r="E6737" i="2" s="1"/>
  <c r="G6736" i="2"/>
  <c r="D6736" i="2"/>
  <c r="F6736" i="2" s="1"/>
  <c r="G6735" i="2"/>
  <c r="D6735" i="2"/>
  <c r="G6734" i="2"/>
  <c r="D6734" i="2"/>
  <c r="E6734" i="2" s="1"/>
  <c r="G6733" i="2"/>
  <c r="D6733" i="2"/>
  <c r="F6733" i="2" s="1"/>
  <c r="G6732" i="2"/>
  <c r="E6732" i="2"/>
  <c r="H6732" i="2" s="1"/>
  <c r="D6732" i="2"/>
  <c r="F6732" i="2" s="1"/>
  <c r="G6731" i="2"/>
  <c r="D6731" i="2"/>
  <c r="E6731" i="2" s="1"/>
  <c r="G6730" i="2"/>
  <c r="D6730" i="2"/>
  <c r="E6730" i="2" s="1"/>
  <c r="G6729" i="2"/>
  <c r="D6729" i="2"/>
  <c r="E6729" i="2" s="1"/>
  <c r="G6728" i="2"/>
  <c r="D6728" i="2"/>
  <c r="F6728" i="2" s="1"/>
  <c r="G6727" i="2"/>
  <c r="F6727" i="2"/>
  <c r="D6727" i="2"/>
  <c r="E6727" i="2" s="1"/>
  <c r="G6726" i="2"/>
  <c r="D6726" i="2"/>
  <c r="F6726" i="2" s="1"/>
  <c r="G6725" i="2"/>
  <c r="F6725" i="2"/>
  <c r="D6725" i="2"/>
  <c r="E6725" i="2" s="1"/>
  <c r="G6724" i="2"/>
  <c r="D6724" i="2"/>
  <c r="F6724" i="2" s="1"/>
  <c r="G6723" i="2"/>
  <c r="F6723" i="2"/>
  <c r="D6723" i="2"/>
  <c r="E6723" i="2" s="1"/>
  <c r="J6722" i="2"/>
  <c r="G6722" i="2"/>
  <c r="D6722" i="2"/>
  <c r="E6722" i="2" s="1"/>
  <c r="G6721" i="2"/>
  <c r="E6721" i="2"/>
  <c r="D6721" i="2"/>
  <c r="F6721" i="2" s="1"/>
  <c r="G6720" i="2"/>
  <c r="D6720" i="2"/>
  <c r="G6719" i="2"/>
  <c r="D6719" i="2"/>
  <c r="G6718" i="2"/>
  <c r="F6718" i="2"/>
  <c r="E6718" i="2"/>
  <c r="D6718" i="2"/>
  <c r="G6717" i="2"/>
  <c r="E6717" i="2"/>
  <c r="D6717" i="2"/>
  <c r="F6717" i="2" s="1"/>
  <c r="G6716" i="2"/>
  <c r="D6716" i="2"/>
  <c r="G6715" i="2"/>
  <c r="D6715" i="2"/>
  <c r="E6715" i="2" s="1"/>
  <c r="G6714" i="2"/>
  <c r="F6714" i="2"/>
  <c r="E6714" i="2"/>
  <c r="D6714" i="2"/>
  <c r="G6713" i="2"/>
  <c r="D6713" i="2"/>
  <c r="F6713" i="2" s="1"/>
  <c r="G6712" i="2"/>
  <c r="E6712" i="2"/>
  <c r="D6712" i="2"/>
  <c r="F6712" i="2" s="1"/>
  <c r="G6711" i="2"/>
  <c r="D6711" i="2"/>
  <c r="E6711" i="2" s="1"/>
  <c r="G6710" i="2"/>
  <c r="F6710" i="2"/>
  <c r="E6710" i="2"/>
  <c r="D6710" i="2"/>
  <c r="G6709" i="2"/>
  <c r="E6709" i="2"/>
  <c r="D6709" i="2"/>
  <c r="F6709" i="2" s="1"/>
  <c r="G6708" i="2"/>
  <c r="D6708" i="2"/>
  <c r="G6707" i="2"/>
  <c r="D6707" i="2"/>
  <c r="F6707" i="2" s="1"/>
  <c r="G6706" i="2"/>
  <c r="D6706" i="2"/>
  <c r="G6705" i="2"/>
  <c r="E6705" i="2"/>
  <c r="D6705" i="2"/>
  <c r="F6705" i="2" s="1"/>
  <c r="G6704" i="2"/>
  <c r="D6704" i="2"/>
  <c r="F6704" i="2" s="1"/>
  <c r="G6703" i="2"/>
  <c r="D6703" i="2"/>
  <c r="F6703" i="2" s="1"/>
  <c r="G6702" i="2"/>
  <c r="E6702" i="2"/>
  <c r="H6702" i="2" s="1"/>
  <c r="D6702" i="2"/>
  <c r="F6702" i="2" s="1"/>
  <c r="G6701" i="2"/>
  <c r="D6701" i="2"/>
  <c r="F6701" i="2" s="1"/>
  <c r="G6700" i="2"/>
  <c r="E6700" i="2"/>
  <c r="H6700" i="2" s="1"/>
  <c r="D6700" i="2"/>
  <c r="F6700" i="2" s="1"/>
  <c r="G6699" i="2"/>
  <c r="E6699" i="2"/>
  <c r="D6699" i="2"/>
  <c r="F6699" i="2" s="1"/>
  <c r="J6698" i="2"/>
  <c r="G6698" i="2"/>
  <c r="D6698" i="2"/>
  <c r="F6698" i="2" s="1"/>
  <c r="G6697" i="2"/>
  <c r="D6697" i="2"/>
  <c r="F6697" i="2" s="1"/>
  <c r="G6696" i="2"/>
  <c r="E6696" i="2"/>
  <c r="D6696" i="2"/>
  <c r="F6696" i="2" s="1"/>
  <c r="G6695" i="2"/>
  <c r="E6695" i="2"/>
  <c r="D6695" i="2"/>
  <c r="F6695" i="2" s="1"/>
  <c r="G6694" i="2"/>
  <c r="E6694" i="2"/>
  <c r="D6694" i="2"/>
  <c r="F6694" i="2" s="1"/>
  <c r="G6693" i="2"/>
  <c r="D6693" i="2"/>
  <c r="F6693" i="2" s="1"/>
  <c r="G6692" i="2"/>
  <c r="D6692" i="2"/>
  <c r="F6692" i="2" s="1"/>
  <c r="G6691" i="2"/>
  <c r="E6691" i="2"/>
  <c r="D6691" i="2"/>
  <c r="F6691" i="2" s="1"/>
  <c r="G6690" i="2"/>
  <c r="D6690" i="2"/>
  <c r="E6690" i="2" s="1"/>
  <c r="G6689" i="2"/>
  <c r="D6689" i="2"/>
  <c r="G6688" i="2"/>
  <c r="D6688" i="2"/>
  <c r="G6687" i="2"/>
  <c r="F6687" i="2"/>
  <c r="E6687" i="2"/>
  <c r="D6687" i="2"/>
  <c r="G6686" i="2"/>
  <c r="E6686" i="2"/>
  <c r="D6686" i="2"/>
  <c r="F6686" i="2" s="1"/>
  <c r="G6685" i="2"/>
  <c r="D6685" i="2"/>
  <c r="E6685" i="2" s="1"/>
  <c r="G6684" i="2"/>
  <c r="D6684" i="2"/>
  <c r="F6684" i="2" s="1"/>
  <c r="G6683" i="2"/>
  <c r="D6683" i="2"/>
  <c r="E6683" i="2" s="1"/>
  <c r="G6682" i="2"/>
  <c r="D6682" i="2"/>
  <c r="G6681" i="2"/>
  <c r="F6681" i="2"/>
  <c r="E6681" i="2"/>
  <c r="D6681" i="2"/>
  <c r="G6680" i="2"/>
  <c r="E6680" i="2"/>
  <c r="D6680" i="2"/>
  <c r="F6680" i="2" s="1"/>
  <c r="G6679" i="2"/>
  <c r="D6679" i="2"/>
  <c r="G6678" i="2"/>
  <c r="E6678" i="2"/>
  <c r="D6678" i="2"/>
  <c r="F6678" i="2" s="1"/>
  <c r="G6677" i="2"/>
  <c r="E6677" i="2"/>
  <c r="H6677" i="2" s="1"/>
  <c r="D6677" i="2"/>
  <c r="F6677" i="2" s="1"/>
  <c r="G6676" i="2"/>
  <c r="D6676" i="2"/>
  <c r="G6675" i="2"/>
  <c r="D6675" i="2"/>
  <c r="J6674" i="2"/>
  <c r="G6674" i="2"/>
  <c r="D6674" i="2"/>
  <c r="F6674" i="2" s="1"/>
  <c r="G6673" i="2"/>
  <c r="D6673" i="2"/>
  <c r="F6673" i="2" s="1"/>
  <c r="G6672" i="2"/>
  <c r="D6672" i="2"/>
  <c r="F6672" i="2" s="1"/>
  <c r="G6671" i="2"/>
  <c r="D6671" i="2"/>
  <c r="G6670" i="2"/>
  <c r="D6670" i="2"/>
  <c r="F6670" i="2" s="1"/>
  <c r="G6669" i="2"/>
  <c r="D6669" i="2"/>
  <c r="F6669" i="2" s="1"/>
  <c r="G6668" i="2"/>
  <c r="E6668" i="2"/>
  <c r="H6668" i="2" s="1"/>
  <c r="D6668" i="2"/>
  <c r="F6668" i="2" s="1"/>
  <c r="G6667" i="2"/>
  <c r="D6667" i="2"/>
  <c r="G6666" i="2"/>
  <c r="D6666" i="2"/>
  <c r="G6665" i="2"/>
  <c r="D6665" i="2"/>
  <c r="F6665" i="2" s="1"/>
  <c r="G6664" i="2"/>
  <c r="D6664" i="2"/>
  <c r="F6664" i="2" s="1"/>
  <c r="G6663" i="2"/>
  <c r="D6663" i="2"/>
  <c r="G6662" i="2"/>
  <c r="E6662" i="2"/>
  <c r="D6662" i="2"/>
  <c r="F6662" i="2" s="1"/>
  <c r="G6661" i="2"/>
  <c r="D6661" i="2"/>
  <c r="F6661" i="2" s="1"/>
  <c r="G6660" i="2"/>
  <c r="D6660" i="2"/>
  <c r="F6660" i="2" s="1"/>
  <c r="G6659" i="2"/>
  <c r="D6659" i="2"/>
  <c r="G6658" i="2"/>
  <c r="D6658" i="2"/>
  <c r="F6658" i="2" s="1"/>
  <c r="G6657" i="2"/>
  <c r="D6657" i="2"/>
  <c r="F6657" i="2" s="1"/>
  <c r="G6656" i="2"/>
  <c r="D6656" i="2"/>
  <c r="F6656" i="2" s="1"/>
  <c r="G6655" i="2"/>
  <c r="D6655" i="2"/>
  <c r="G6654" i="2"/>
  <c r="D6654" i="2"/>
  <c r="G6653" i="2"/>
  <c r="D6653" i="2"/>
  <c r="F6653" i="2" s="1"/>
  <c r="G6652" i="2"/>
  <c r="D6652" i="2"/>
  <c r="F6652" i="2" s="1"/>
  <c r="G6651" i="2"/>
  <c r="D6651" i="2"/>
  <c r="J6650" i="2"/>
  <c r="G6650" i="2"/>
  <c r="E6650" i="2"/>
  <c r="D6650" i="2"/>
  <c r="F6650" i="2" s="1"/>
  <c r="G6649" i="2"/>
  <c r="D6649" i="2"/>
  <c r="F6649" i="2" s="1"/>
  <c r="G6648" i="2"/>
  <c r="E6648" i="2"/>
  <c r="D6648" i="2"/>
  <c r="F6648" i="2" s="1"/>
  <c r="G6647" i="2"/>
  <c r="D6647" i="2"/>
  <c r="G6646" i="2"/>
  <c r="D6646" i="2"/>
  <c r="F6646" i="2" s="1"/>
  <c r="G6645" i="2"/>
  <c r="D6645" i="2"/>
  <c r="F6645" i="2" s="1"/>
  <c r="G6644" i="2"/>
  <c r="D6644" i="2"/>
  <c r="G6643" i="2"/>
  <c r="D6643" i="2"/>
  <c r="G6642" i="2"/>
  <c r="D6642" i="2"/>
  <c r="F6642" i="2" s="1"/>
  <c r="G6641" i="2"/>
  <c r="D6641" i="2"/>
  <c r="F6641" i="2" s="1"/>
  <c r="G6640" i="2"/>
  <c r="D6640" i="2"/>
  <c r="F6640" i="2" s="1"/>
  <c r="G6639" i="2"/>
  <c r="D6639" i="2"/>
  <c r="G6638" i="2"/>
  <c r="D6638" i="2"/>
  <c r="F6638" i="2" s="1"/>
  <c r="G6637" i="2"/>
  <c r="D6637" i="2"/>
  <c r="F6637" i="2" s="1"/>
  <c r="G6636" i="2"/>
  <c r="D6636" i="2"/>
  <c r="F6636" i="2" s="1"/>
  <c r="G6635" i="2"/>
  <c r="D6635" i="2"/>
  <c r="G6634" i="2"/>
  <c r="D6634" i="2"/>
  <c r="F6634" i="2" s="1"/>
  <c r="G6633" i="2"/>
  <c r="D6633" i="2"/>
  <c r="F6633" i="2" s="1"/>
  <c r="G6632" i="2"/>
  <c r="E6632" i="2"/>
  <c r="H6632" i="2" s="1"/>
  <c r="D6632" i="2"/>
  <c r="F6632" i="2" s="1"/>
  <c r="G6631" i="2"/>
  <c r="D6631" i="2"/>
  <c r="G6630" i="2"/>
  <c r="D6630" i="2"/>
  <c r="G6629" i="2"/>
  <c r="D6629" i="2"/>
  <c r="F6629" i="2" s="1"/>
  <c r="G6628" i="2"/>
  <c r="D6628" i="2"/>
  <c r="F6628" i="2" s="1"/>
  <c r="G6627" i="2"/>
  <c r="D6627" i="2"/>
  <c r="J6626" i="2"/>
  <c r="G6626" i="2"/>
  <c r="D6626" i="2"/>
  <c r="F6626" i="2" s="1"/>
  <c r="G6625" i="2"/>
  <c r="D6625" i="2"/>
  <c r="F6625" i="2" s="1"/>
  <c r="G6624" i="2"/>
  <c r="D6624" i="2"/>
  <c r="G6623" i="2"/>
  <c r="D6623" i="2"/>
  <c r="G6622" i="2"/>
  <c r="D6622" i="2"/>
  <c r="F6622" i="2" s="1"/>
  <c r="G6621" i="2"/>
  <c r="D6621" i="2"/>
  <c r="F6621" i="2" s="1"/>
  <c r="G6620" i="2"/>
  <c r="D6620" i="2"/>
  <c r="G6619" i="2"/>
  <c r="D6619" i="2"/>
  <c r="G6618" i="2"/>
  <c r="D6618" i="2"/>
  <c r="G6617" i="2"/>
  <c r="D6617" i="2"/>
  <c r="F6617" i="2" s="1"/>
  <c r="G6616" i="2"/>
  <c r="D6616" i="2"/>
  <c r="F6616" i="2" s="1"/>
  <c r="G6615" i="2"/>
  <c r="D6615" i="2"/>
  <c r="G6614" i="2"/>
  <c r="E6614" i="2"/>
  <c r="H6614" i="2" s="1"/>
  <c r="O6614" i="2" s="1"/>
  <c r="Q6614" i="2" s="1"/>
  <c r="D6614" i="2"/>
  <c r="F6614" i="2" s="1"/>
  <c r="G6613" i="2"/>
  <c r="D6613" i="2"/>
  <c r="F6613" i="2" s="1"/>
  <c r="G6612" i="2"/>
  <c r="E6612" i="2"/>
  <c r="D6612" i="2"/>
  <c r="F6612" i="2" s="1"/>
  <c r="G6611" i="2"/>
  <c r="D6611" i="2"/>
  <c r="G6610" i="2"/>
  <c r="D6610" i="2"/>
  <c r="F6610" i="2" s="1"/>
  <c r="G6609" i="2"/>
  <c r="D6609" i="2"/>
  <c r="F6609" i="2" s="1"/>
  <c r="G6608" i="2"/>
  <c r="E6608" i="2"/>
  <c r="D6608" i="2"/>
  <c r="F6608" i="2" s="1"/>
  <c r="G6607" i="2"/>
  <c r="D6607" i="2"/>
  <c r="G6606" i="2"/>
  <c r="E6606" i="2"/>
  <c r="H6606" i="2" s="1"/>
  <c r="D6606" i="2"/>
  <c r="F6606" i="2" s="1"/>
  <c r="G6605" i="2"/>
  <c r="D6605" i="2"/>
  <c r="F6605" i="2" s="1"/>
  <c r="G6604" i="2"/>
  <c r="D6604" i="2"/>
  <c r="F6604" i="2" s="1"/>
  <c r="G6603" i="2"/>
  <c r="D6603" i="2"/>
  <c r="J6602" i="2"/>
  <c r="G6602" i="2"/>
  <c r="E6602" i="2"/>
  <c r="D6602" i="2"/>
  <c r="F6602" i="2" s="1"/>
  <c r="G6601" i="2"/>
  <c r="D6601" i="2"/>
  <c r="F6601" i="2" s="1"/>
  <c r="G6600" i="2"/>
  <c r="D6600" i="2"/>
  <c r="G6599" i="2"/>
  <c r="D6599" i="2"/>
  <c r="G6598" i="2"/>
  <c r="D6598" i="2"/>
  <c r="F6598" i="2" s="1"/>
  <c r="G6597" i="2"/>
  <c r="D6597" i="2"/>
  <c r="F6597" i="2" s="1"/>
  <c r="G6596" i="2"/>
  <c r="D6596" i="2"/>
  <c r="F6596" i="2" s="1"/>
  <c r="G6595" i="2"/>
  <c r="D6595" i="2"/>
  <c r="G6594" i="2"/>
  <c r="E6594" i="2"/>
  <c r="H6594" i="2" s="1"/>
  <c r="D6594" i="2"/>
  <c r="F6594" i="2" s="1"/>
  <c r="G6593" i="2"/>
  <c r="D6593" i="2"/>
  <c r="F6593" i="2" s="1"/>
  <c r="G6592" i="2"/>
  <c r="D6592" i="2"/>
  <c r="F6592" i="2" s="1"/>
  <c r="G6591" i="2"/>
  <c r="D6591" i="2"/>
  <c r="G6590" i="2"/>
  <c r="D6590" i="2"/>
  <c r="G6589" i="2"/>
  <c r="D6589" i="2"/>
  <c r="F6589" i="2" s="1"/>
  <c r="G6588" i="2"/>
  <c r="D6588" i="2"/>
  <c r="G6587" i="2"/>
  <c r="D6587" i="2"/>
  <c r="G6586" i="2"/>
  <c r="D6586" i="2"/>
  <c r="F6586" i="2" s="1"/>
  <c r="G6585" i="2"/>
  <c r="D6585" i="2"/>
  <c r="F6585" i="2" s="1"/>
  <c r="G6584" i="2"/>
  <c r="E6584" i="2"/>
  <c r="H6584" i="2" s="1"/>
  <c r="D6584" i="2"/>
  <c r="F6584" i="2" s="1"/>
  <c r="G6583" i="2"/>
  <c r="D6583" i="2"/>
  <c r="G6582" i="2"/>
  <c r="E6582" i="2"/>
  <c r="H6582" i="2" s="1"/>
  <c r="D6582" i="2"/>
  <c r="F6582" i="2" s="1"/>
  <c r="G6581" i="2"/>
  <c r="D6581" i="2"/>
  <c r="F6581" i="2" s="1"/>
  <c r="G6580" i="2"/>
  <c r="D6580" i="2"/>
  <c r="F6580" i="2" s="1"/>
  <c r="G6579" i="2"/>
  <c r="D6579" i="2"/>
  <c r="J6578" i="2"/>
  <c r="G6578" i="2"/>
  <c r="D6578" i="2"/>
  <c r="F6578" i="2" s="1"/>
  <c r="G6577" i="2"/>
  <c r="D6577" i="2"/>
  <c r="F6577" i="2" s="1"/>
  <c r="G6576" i="2"/>
  <c r="D6576" i="2"/>
  <c r="F6576" i="2" s="1"/>
  <c r="G6575" i="2"/>
  <c r="D6575" i="2"/>
  <c r="G6574" i="2"/>
  <c r="D6574" i="2"/>
  <c r="F6574" i="2" s="1"/>
  <c r="G6573" i="2"/>
  <c r="D6573" i="2"/>
  <c r="F6573" i="2" s="1"/>
  <c r="G6572" i="2"/>
  <c r="E6572" i="2"/>
  <c r="H6572" i="2" s="1"/>
  <c r="D6572" i="2"/>
  <c r="F6572" i="2" s="1"/>
  <c r="G6571" i="2"/>
  <c r="D6571" i="2"/>
  <c r="G6570" i="2"/>
  <c r="E6570" i="2"/>
  <c r="H6570" i="2" s="1"/>
  <c r="O6570" i="2" s="1"/>
  <c r="Q6570" i="2" s="1"/>
  <c r="D6570" i="2"/>
  <c r="F6570" i="2" s="1"/>
  <c r="G6569" i="2"/>
  <c r="D6569" i="2"/>
  <c r="F6569" i="2" s="1"/>
  <c r="G6568" i="2"/>
  <c r="D6568" i="2"/>
  <c r="F6568" i="2" s="1"/>
  <c r="G6567" i="2"/>
  <c r="D6567" i="2"/>
  <c r="G6566" i="2"/>
  <c r="D6566" i="2"/>
  <c r="F6566" i="2" s="1"/>
  <c r="G6565" i="2"/>
  <c r="D6565" i="2"/>
  <c r="F6565" i="2" s="1"/>
  <c r="G6564" i="2"/>
  <c r="E6564" i="2"/>
  <c r="D6564" i="2"/>
  <c r="F6564" i="2" s="1"/>
  <c r="G6563" i="2"/>
  <c r="D6563" i="2"/>
  <c r="G6562" i="2"/>
  <c r="D6562" i="2"/>
  <c r="F6562" i="2" s="1"/>
  <c r="G6561" i="2"/>
  <c r="D6561" i="2"/>
  <c r="F6561" i="2" s="1"/>
  <c r="G6560" i="2"/>
  <c r="E6560" i="2"/>
  <c r="H6560" i="2" s="1"/>
  <c r="D6560" i="2"/>
  <c r="F6560" i="2" s="1"/>
  <c r="G6559" i="2"/>
  <c r="D6559" i="2"/>
  <c r="G6558" i="2"/>
  <c r="D6558" i="2"/>
  <c r="F6558" i="2" s="1"/>
  <c r="G6557" i="2"/>
  <c r="D6557" i="2"/>
  <c r="F6557" i="2" s="1"/>
  <c r="G6556" i="2"/>
  <c r="D6556" i="2"/>
  <c r="F6556" i="2" s="1"/>
  <c r="G6555" i="2"/>
  <c r="D6555" i="2"/>
  <c r="J6554" i="2"/>
  <c r="G6554" i="2"/>
  <c r="E6554" i="2"/>
  <c r="H6554" i="2" s="1"/>
  <c r="O6554" i="2" s="1"/>
  <c r="Q6554" i="2" s="1"/>
  <c r="D6554" i="2"/>
  <c r="F6554" i="2" s="1"/>
  <c r="G6553" i="2"/>
  <c r="D6553" i="2"/>
  <c r="F6553" i="2" s="1"/>
  <c r="G6552" i="2"/>
  <c r="E6552" i="2"/>
  <c r="D6552" i="2"/>
  <c r="F6552" i="2" s="1"/>
  <c r="G6551" i="2"/>
  <c r="D6551" i="2"/>
  <c r="G6550" i="2"/>
  <c r="D6550" i="2"/>
  <c r="F6550" i="2" s="1"/>
  <c r="G6549" i="2"/>
  <c r="D6549" i="2"/>
  <c r="F6549" i="2" s="1"/>
  <c r="G6548" i="2"/>
  <c r="D6548" i="2"/>
  <c r="F6548" i="2" s="1"/>
  <c r="G6547" i="2"/>
  <c r="D6547" i="2"/>
  <c r="G6546" i="2"/>
  <c r="D6546" i="2"/>
  <c r="F6546" i="2" s="1"/>
  <c r="G6545" i="2"/>
  <c r="D6545" i="2"/>
  <c r="F6545" i="2" s="1"/>
  <c r="G6544" i="2"/>
  <c r="D6544" i="2"/>
  <c r="F6544" i="2" s="1"/>
  <c r="G6543" i="2"/>
  <c r="D6543" i="2"/>
  <c r="G6542" i="2"/>
  <c r="E6542" i="2"/>
  <c r="H6542" i="2" s="1"/>
  <c r="D6542" i="2"/>
  <c r="F6542" i="2" s="1"/>
  <c r="G6541" i="2"/>
  <c r="D6541" i="2"/>
  <c r="F6541" i="2" s="1"/>
  <c r="G6540" i="2"/>
  <c r="D6540" i="2"/>
  <c r="F6540" i="2" s="1"/>
  <c r="G6539" i="2"/>
  <c r="D6539" i="2"/>
  <c r="G6538" i="2"/>
  <c r="D6538" i="2"/>
  <c r="F6538" i="2" s="1"/>
  <c r="G6537" i="2"/>
  <c r="D6537" i="2"/>
  <c r="F6537" i="2" s="1"/>
  <c r="G6536" i="2"/>
  <c r="E6536" i="2"/>
  <c r="D6536" i="2"/>
  <c r="F6536" i="2" s="1"/>
  <c r="G6535" i="2"/>
  <c r="D6535" i="2"/>
  <c r="G6534" i="2"/>
  <c r="D6534" i="2"/>
  <c r="G6533" i="2"/>
  <c r="D6533" i="2"/>
  <c r="F6533" i="2" s="1"/>
  <c r="G6532" i="2"/>
  <c r="D6532" i="2"/>
  <c r="F6532" i="2" s="1"/>
  <c r="G6531" i="2"/>
  <c r="D6531" i="2"/>
  <c r="J6530" i="2"/>
  <c r="G6530" i="2"/>
  <c r="E6530" i="2"/>
  <c r="D6530" i="2"/>
  <c r="F6530" i="2" s="1"/>
  <c r="G6529" i="2"/>
  <c r="D6529" i="2"/>
  <c r="G6528" i="2"/>
  <c r="D6528" i="2"/>
  <c r="F6528" i="2" s="1"/>
  <c r="G6527" i="2"/>
  <c r="D6527" i="2"/>
  <c r="G6526" i="2"/>
  <c r="D6526" i="2"/>
  <c r="F6526" i="2" s="1"/>
  <c r="G6525" i="2"/>
  <c r="D6525" i="2"/>
  <c r="F6525" i="2" s="1"/>
  <c r="G6524" i="2"/>
  <c r="E6524" i="2"/>
  <c r="D6524" i="2"/>
  <c r="F6524" i="2" s="1"/>
  <c r="G6523" i="2"/>
  <c r="D6523" i="2"/>
  <c r="G6522" i="2"/>
  <c r="E6522" i="2"/>
  <c r="D6522" i="2"/>
  <c r="F6522" i="2" s="1"/>
  <c r="G6521" i="2"/>
  <c r="D6521" i="2"/>
  <c r="F6521" i="2" s="1"/>
  <c r="G6520" i="2"/>
  <c r="D6520" i="2"/>
  <c r="F6520" i="2" s="1"/>
  <c r="G6519" i="2"/>
  <c r="D6519" i="2"/>
  <c r="G6518" i="2"/>
  <c r="E6518" i="2"/>
  <c r="D6518" i="2"/>
  <c r="F6518" i="2" s="1"/>
  <c r="G6517" i="2"/>
  <c r="D6517" i="2"/>
  <c r="G6516" i="2"/>
  <c r="D6516" i="2"/>
  <c r="F6516" i="2" s="1"/>
  <c r="G6515" i="2"/>
  <c r="D6515" i="2"/>
  <c r="G6514" i="2"/>
  <c r="D6514" i="2"/>
  <c r="F6514" i="2" s="1"/>
  <c r="G6513" i="2"/>
  <c r="D6513" i="2"/>
  <c r="G6512" i="2"/>
  <c r="D6512" i="2"/>
  <c r="F6512" i="2" s="1"/>
  <c r="G6511" i="2"/>
  <c r="D6511" i="2"/>
  <c r="G6510" i="2"/>
  <c r="D6510" i="2"/>
  <c r="F6510" i="2" s="1"/>
  <c r="G6509" i="2"/>
  <c r="E6509" i="2"/>
  <c r="D6509" i="2"/>
  <c r="F6509" i="2" s="1"/>
  <c r="G6508" i="2"/>
  <c r="E6508" i="2"/>
  <c r="H6508" i="2" s="1"/>
  <c r="D6508" i="2"/>
  <c r="F6508" i="2" s="1"/>
  <c r="G6507" i="2"/>
  <c r="D6507" i="2"/>
  <c r="J6506" i="2"/>
  <c r="G6506" i="2"/>
  <c r="D6506" i="2"/>
  <c r="F6506" i="2" s="1"/>
  <c r="G6505" i="2"/>
  <c r="D6505" i="2"/>
  <c r="G6504" i="2"/>
  <c r="D6504" i="2"/>
  <c r="G6503" i="2"/>
  <c r="D6503" i="2"/>
  <c r="G6502" i="2"/>
  <c r="D6502" i="2"/>
  <c r="F6502" i="2" s="1"/>
  <c r="G6501" i="2"/>
  <c r="D6501" i="2"/>
  <c r="E6501" i="2" s="1"/>
  <c r="G6500" i="2"/>
  <c r="D6500" i="2"/>
  <c r="E6500" i="2" s="1"/>
  <c r="G6499" i="2"/>
  <c r="D6499" i="2"/>
  <c r="G6498" i="2"/>
  <c r="D6498" i="2"/>
  <c r="F6498" i="2" s="1"/>
  <c r="G6497" i="2"/>
  <c r="D6497" i="2"/>
  <c r="F6497" i="2" s="1"/>
  <c r="G6496" i="2"/>
  <c r="D6496" i="2"/>
  <c r="F6496" i="2" s="1"/>
  <c r="G6495" i="2"/>
  <c r="D6495" i="2"/>
  <c r="G6494" i="2"/>
  <c r="E6494" i="2"/>
  <c r="H6494" i="2" s="1"/>
  <c r="D6494" i="2"/>
  <c r="F6494" i="2" s="1"/>
  <c r="G6493" i="2"/>
  <c r="D6493" i="2"/>
  <c r="G6492" i="2"/>
  <c r="E6492" i="2"/>
  <c r="D6492" i="2"/>
  <c r="F6492" i="2" s="1"/>
  <c r="G6491" i="2"/>
  <c r="D6491" i="2"/>
  <c r="G6490" i="2"/>
  <c r="D6490" i="2"/>
  <c r="F6490" i="2" s="1"/>
  <c r="G6489" i="2"/>
  <c r="D6489" i="2"/>
  <c r="G6488" i="2"/>
  <c r="D6488" i="2"/>
  <c r="F6488" i="2" s="1"/>
  <c r="G6487" i="2"/>
  <c r="D6487" i="2"/>
  <c r="G6486" i="2"/>
  <c r="D6486" i="2"/>
  <c r="F6486" i="2" s="1"/>
  <c r="G6485" i="2"/>
  <c r="D6485" i="2"/>
  <c r="E6485" i="2" s="1"/>
  <c r="G6484" i="2"/>
  <c r="D6484" i="2"/>
  <c r="E6484" i="2" s="1"/>
  <c r="G6483" i="2"/>
  <c r="D6483" i="2"/>
  <c r="J6482" i="2"/>
  <c r="G6482" i="2"/>
  <c r="D6482" i="2"/>
  <c r="F6482" i="2" s="1"/>
  <c r="G6481" i="2"/>
  <c r="D6481" i="2"/>
  <c r="F6481" i="2" s="1"/>
  <c r="G6480" i="2"/>
  <c r="D6480" i="2"/>
  <c r="F6480" i="2" s="1"/>
  <c r="G6479" i="2"/>
  <c r="D6479" i="2"/>
  <c r="G6478" i="2"/>
  <c r="D6478" i="2"/>
  <c r="G6477" i="2"/>
  <c r="D6477" i="2"/>
  <c r="F6477" i="2" s="1"/>
  <c r="G6476" i="2"/>
  <c r="D6476" i="2"/>
  <c r="F6476" i="2" s="1"/>
  <c r="G6475" i="2"/>
  <c r="D6475" i="2"/>
  <c r="G6474" i="2"/>
  <c r="D6474" i="2"/>
  <c r="F6474" i="2" s="1"/>
  <c r="G6473" i="2"/>
  <c r="D6473" i="2"/>
  <c r="F6473" i="2" s="1"/>
  <c r="G6472" i="2"/>
  <c r="D6472" i="2"/>
  <c r="F6472" i="2" s="1"/>
  <c r="G6471" i="2"/>
  <c r="D6471" i="2"/>
  <c r="G6470" i="2"/>
  <c r="D6470" i="2"/>
  <c r="F6470" i="2" s="1"/>
  <c r="G6469" i="2"/>
  <c r="D6469" i="2"/>
  <c r="E6469" i="2" s="1"/>
  <c r="G6468" i="2"/>
  <c r="D6468" i="2"/>
  <c r="E6468" i="2" s="1"/>
  <c r="G6467" i="2"/>
  <c r="D6467" i="2"/>
  <c r="G6466" i="2"/>
  <c r="D6466" i="2"/>
  <c r="F6466" i="2" s="1"/>
  <c r="G6465" i="2"/>
  <c r="D6465" i="2"/>
  <c r="F6465" i="2" s="1"/>
  <c r="G6464" i="2"/>
  <c r="D6464" i="2"/>
  <c r="F6464" i="2" s="1"/>
  <c r="G6463" i="2"/>
  <c r="D6463" i="2"/>
  <c r="G6462" i="2"/>
  <c r="E6462" i="2"/>
  <c r="H6462" i="2" s="1"/>
  <c r="D6462" i="2"/>
  <c r="F6462" i="2" s="1"/>
  <c r="G6461" i="2"/>
  <c r="D6461" i="2"/>
  <c r="G6460" i="2"/>
  <c r="E6460" i="2"/>
  <c r="D6460" i="2"/>
  <c r="F6460" i="2" s="1"/>
  <c r="G6459" i="2"/>
  <c r="D6459" i="2"/>
  <c r="J6458" i="2"/>
  <c r="G6458" i="2"/>
  <c r="D6458" i="2"/>
  <c r="F6458" i="2" s="1"/>
  <c r="G6457" i="2"/>
  <c r="E6457" i="2"/>
  <c r="D6457" i="2"/>
  <c r="F6457" i="2" s="1"/>
  <c r="G6456" i="2"/>
  <c r="D6456" i="2"/>
  <c r="G6455" i="2"/>
  <c r="D6455" i="2"/>
  <c r="G6454" i="2"/>
  <c r="D6454" i="2"/>
  <c r="G6453" i="2"/>
  <c r="E6453" i="2"/>
  <c r="D6453" i="2"/>
  <c r="F6453" i="2" s="1"/>
  <c r="G6452" i="2"/>
  <c r="D6452" i="2"/>
  <c r="E6452" i="2" s="1"/>
  <c r="G6451" i="2"/>
  <c r="E6451" i="2"/>
  <c r="D6451" i="2"/>
  <c r="F6451" i="2" s="1"/>
  <c r="G6450" i="2"/>
  <c r="E6450" i="2"/>
  <c r="H6450" i="2" s="1"/>
  <c r="D6450" i="2"/>
  <c r="F6450" i="2" s="1"/>
  <c r="G6449" i="2"/>
  <c r="D6449" i="2"/>
  <c r="G6448" i="2"/>
  <c r="D6448" i="2"/>
  <c r="F6448" i="2" s="1"/>
  <c r="G6447" i="2"/>
  <c r="D6447" i="2"/>
  <c r="F6447" i="2" s="1"/>
  <c r="G6446" i="2"/>
  <c r="D6446" i="2"/>
  <c r="F6446" i="2" s="1"/>
  <c r="G6445" i="2"/>
  <c r="D6445" i="2"/>
  <c r="F6445" i="2" s="1"/>
  <c r="G6444" i="2"/>
  <c r="D6444" i="2"/>
  <c r="G6443" i="2"/>
  <c r="D6443" i="2"/>
  <c r="F6443" i="2" s="1"/>
  <c r="G6442" i="2"/>
  <c r="D6442" i="2"/>
  <c r="F6442" i="2" s="1"/>
  <c r="G6441" i="2"/>
  <c r="D6441" i="2"/>
  <c r="E6441" i="2" s="1"/>
  <c r="G6440" i="2"/>
  <c r="D6440" i="2"/>
  <c r="F6440" i="2" s="1"/>
  <c r="G6439" i="2"/>
  <c r="D6439" i="2"/>
  <c r="G6438" i="2"/>
  <c r="E6438" i="2"/>
  <c r="D6438" i="2"/>
  <c r="F6438" i="2" s="1"/>
  <c r="G6437" i="2"/>
  <c r="F6437" i="2"/>
  <c r="E6437" i="2"/>
  <c r="H6437" i="2" s="1"/>
  <c r="D6437" i="2"/>
  <c r="G6436" i="2"/>
  <c r="D6436" i="2"/>
  <c r="F6436" i="2" s="1"/>
  <c r="G6435" i="2"/>
  <c r="D6435" i="2"/>
  <c r="J6434" i="2"/>
  <c r="G6434" i="2"/>
  <c r="D6434" i="2"/>
  <c r="G6433" i="2"/>
  <c r="D6433" i="2"/>
  <c r="F6433" i="2" s="1"/>
  <c r="G6432" i="2"/>
  <c r="D6432" i="2"/>
  <c r="E6432" i="2" s="1"/>
  <c r="G6431" i="2"/>
  <c r="D6431" i="2"/>
  <c r="G6430" i="2"/>
  <c r="D6430" i="2"/>
  <c r="G6429" i="2"/>
  <c r="D6429" i="2"/>
  <c r="F6429" i="2" s="1"/>
  <c r="G6428" i="2"/>
  <c r="D6428" i="2"/>
  <c r="F6428" i="2" s="1"/>
  <c r="G6427" i="2"/>
  <c r="D6427" i="2"/>
  <c r="G6426" i="2"/>
  <c r="D6426" i="2"/>
  <c r="F6426" i="2" s="1"/>
  <c r="G6425" i="2"/>
  <c r="D6425" i="2"/>
  <c r="F6425" i="2" s="1"/>
  <c r="G6424" i="2"/>
  <c r="F6424" i="2"/>
  <c r="D6424" i="2"/>
  <c r="E6424" i="2" s="1"/>
  <c r="G6423" i="2"/>
  <c r="D6423" i="2"/>
  <c r="F6423" i="2" s="1"/>
  <c r="G6422" i="2"/>
  <c r="D6422" i="2"/>
  <c r="F6422" i="2" s="1"/>
  <c r="G6421" i="2"/>
  <c r="D6421" i="2"/>
  <c r="G6420" i="2"/>
  <c r="F6420" i="2"/>
  <c r="D6420" i="2"/>
  <c r="E6420" i="2" s="1"/>
  <c r="G6419" i="2"/>
  <c r="D6419" i="2"/>
  <c r="F6419" i="2" s="1"/>
  <c r="G6418" i="2"/>
  <c r="D6418" i="2"/>
  <c r="F6418" i="2" s="1"/>
  <c r="G6417" i="2"/>
  <c r="D6417" i="2"/>
  <c r="E6417" i="2" s="1"/>
  <c r="G6416" i="2"/>
  <c r="D6416" i="2"/>
  <c r="G6415" i="2"/>
  <c r="D6415" i="2"/>
  <c r="F6415" i="2" s="1"/>
  <c r="G6414" i="2"/>
  <c r="D6414" i="2"/>
  <c r="F6414" i="2" s="1"/>
  <c r="G6413" i="2"/>
  <c r="D6413" i="2"/>
  <c r="F6413" i="2" s="1"/>
  <c r="G6412" i="2"/>
  <c r="D6412" i="2"/>
  <c r="E6412" i="2" s="1"/>
  <c r="G6411" i="2"/>
  <c r="D6411" i="2"/>
  <c r="J6410" i="2"/>
  <c r="G6410" i="2"/>
  <c r="D6410" i="2"/>
  <c r="G6409" i="2"/>
  <c r="E6409" i="2"/>
  <c r="D6409" i="2"/>
  <c r="F6409" i="2" s="1"/>
  <c r="G6408" i="2"/>
  <c r="F6408" i="2"/>
  <c r="D6408" i="2"/>
  <c r="E6408" i="2" s="1"/>
  <c r="G6407" i="2"/>
  <c r="D6407" i="2"/>
  <c r="G6406" i="2"/>
  <c r="D6406" i="2"/>
  <c r="G6405" i="2"/>
  <c r="D6405" i="2"/>
  <c r="F6405" i="2" s="1"/>
  <c r="G6404" i="2"/>
  <c r="D6404" i="2"/>
  <c r="E6404" i="2" s="1"/>
  <c r="G6403" i="2"/>
  <c r="E6403" i="2"/>
  <c r="H6403" i="2" s="1"/>
  <c r="D6403" i="2"/>
  <c r="F6403" i="2" s="1"/>
  <c r="G6402" i="2"/>
  <c r="D6402" i="2"/>
  <c r="F6402" i="2" s="1"/>
  <c r="G6401" i="2"/>
  <c r="D6401" i="2"/>
  <c r="G6400" i="2"/>
  <c r="F6400" i="2"/>
  <c r="D6400" i="2"/>
  <c r="E6400" i="2" s="1"/>
  <c r="G6399" i="2"/>
  <c r="D6399" i="2"/>
  <c r="F6399" i="2" s="1"/>
  <c r="G6398" i="2"/>
  <c r="D6398" i="2"/>
  <c r="G6397" i="2"/>
  <c r="E6397" i="2"/>
  <c r="D6397" i="2"/>
  <c r="F6397" i="2" s="1"/>
  <c r="G6396" i="2"/>
  <c r="F6396" i="2"/>
  <c r="D6396" i="2"/>
  <c r="E6396" i="2" s="1"/>
  <c r="G6395" i="2"/>
  <c r="D6395" i="2"/>
  <c r="F6395" i="2" s="1"/>
  <c r="G6394" i="2"/>
  <c r="D6394" i="2"/>
  <c r="F6394" i="2" s="1"/>
  <c r="G6393" i="2"/>
  <c r="D6393" i="2"/>
  <c r="F6393" i="2" s="1"/>
  <c r="G6392" i="2"/>
  <c r="D6392" i="2"/>
  <c r="F6392" i="2" s="1"/>
  <c r="G6391" i="2"/>
  <c r="D6391" i="2"/>
  <c r="F6391" i="2" s="1"/>
  <c r="G6390" i="2"/>
  <c r="D6390" i="2"/>
  <c r="F6390" i="2" s="1"/>
  <c r="G6389" i="2"/>
  <c r="D6389" i="2"/>
  <c r="F6389" i="2" s="1"/>
  <c r="G6388" i="2"/>
  <c r="D6388" i="2"/>
  <c r="G6387" i="2"/>
  <c r="D6387" i="2"/>
  <c r="J6386" i="2"/>
  <c r="G6386" i="2"/>
  <c r="D6386" i="2"/>
  <c r="G6385" i="2"/>
  <c r="D6385" i="2"/>
  <c r="G6384" i="2"/>
  <c r="D6384" i="2"/>
  <c r="E6384" i="2" s="1"/>
  <c r="G6383" i="2"/>
  <c r="D6383" i="2"/>
  <c r="G6382" i="2"/>
  <c r="D6382" i="2"/>
  <c r="G6381" i="2"/>
  <c r="D6381" i="2"/>
  <c r="F6381" i="2" s="1"/>
  <c r="G6380" i="2"/>
  <c r="E6380" i="2"/>
  <c r="H6380" i="2" s="1"/>
  <c r="D6380" i="2"/>
  <c r="F6380" i="2" s="1"/>
  <c r="G6379" i="2"/>
  <c r="D6379" i="2"/>
  <c r="F6379" i="2" s="1"/>
  <c r="G6378" i="2"/>
  <c r="D6378" i="2"/>
  <c r="F6378" i="2" s="1"/>
  <c r="G6377" i="2"/>
  <c r="F6377" i="2"/>
  <c r="D6377" i="2"/>
  <c r="E6377" i="2" s="1"/>
  <c r="G6376" i="2"/>
  <c r="D6376" i="2"/>
  <c r="E6376" i="2" s="1"/>
  <c r="G6375" i="2"/>
  <c r="D6375" i="2"/>
  <c r="G6374" i="2"/>
  <c r="D6374" i="2"/>
  <c r="G6373" i="2"/>
  <c r="D6373" i="2"/>
  <c r="F6373" i="2" s="1"/>
  <c r="G6372" i="2"/>
  <c r="D6372" i="2"/>
  <c r="E6372" i="2" s="1"/>
  <c r="G6371" i="2"/>
  <c r="D6371" i="2"/>
  <c r="G6370" i="2"/>
  <c r="D6370" i="2"/>
  <c r="G6369" i="2"/>
  <c r="D6369" i="2"/>
  <c r="F6369" i="2" s="1"/>
  <c r="G6368" i="2"/>
  <c r="D6368" i="2"/>
  <c r="F6368" i="2" s="1"/>
  <c r="G6367" i="2"/>
  <c r="D6367" i="2"/>
  <c r="F6367" i="2" s="1"/>
  <c r="G6366" i="2"/>
  <c r="D6366" i="2"/>
  <c r="F6366" i="2" s="1"/>
  <c r="G6365" i="2"/>
  <c r="F6365" i="2"/>
  <c r="E6365" i="2"/>
  <c r="D6365" i="2"/>
  <c r="G6364" i="2"/>
  <c r="D6364" i="2"/>
  <c r="E6364" i="2" s="1"/>
  <c r="G6363" i="2"/>
  <c r="D6363" i="2"/>
  <c r="J6362" i="2"/>
  <c r="G6362" i="2"/>
  <c r="D6362" i="2"/>
  <c r="G6361" i="2"/>
  <c r="E6361" i="2"/>
  <c r="H6361" i="2" s="1"/>
  <c r="N6361" i="2" s="1"/>
  <c r="D6361" i="2"/>
  <c r="F6361" i="2" s="1"/>
  <c r="G6360" i="2"/>
  <c r="F6360" i="2"/>
  <c r="H6360" i="2" s="1"/>
  <c r="D6360" i="2"/>
  <c r="E6360" i="2" s="1"/>
  <c r="G6359" i="2"/>
  <c r="D6359" i="2"/>
  <c r="G6358" i="2"/>
  <c r="D6358" i="2"/>
  <c r="G6357" i="2"/>
  <c r="D6357" i="2"/>
  <c r="F6357" i="2" s="1"/>
  <c r="G6356" i="2"/>
  <c r="D6356" i="2"/>
  <c r="F6356" i="2" s="1"/>
  <c r="G6355" i="2"/>
  <c r="D6355" i="2"/>
  <c r="G6354" i="2"/>
  <c r="D6354" i="2"/>
  <c r="F6354" i="2" s="1"/>
  <c r="G6353" i="2"/>
  <c r="D6353" i="2"/>
  <c r="F6353" i="2" s="1"/>
  <c r="G6352" i="2"/>
  <c r="D6352" i="2"/>
  <c r="E6352" i="2" s="1"/>
  <c r="G6351" i="2"/>
  <c r="D6351" i="2"/>
  <c r="G6350" i="2"/>
  <c r="D6350" i="2"/>
  <c r="G6349" i="2"/>
  <c r="D6349" i="2"/>
  <c r="E6349" i="2" s="1"/>
  <c r="G6348" i="2"/>
  <c r="D6348" i="2"/>
  <c r="F6348" i="2" s="1"/>
  <c r="G6347" i="2"/>
  <c r="E6347" i="2"/>
  <c r="H6347" i="2" s="1"/>
  <c r="D6347" i="2"/>
  <c r="F6347" i="2" s="1"/>
  <c r="G6346" i="2"/>
  <c r="E6346" i="2"/>
  <c r="H6346" i="2" s="1"/>
  <c r="D6346" i="2"/>
  <c r="F6346" i="2" s="1"/>
  <c r="G6345" i="2"/>
  <c r="D6345" i="2"/>
  <c r="F6345" i="2" s="1"/>
  <c r="G6344" i="2"/>
  <c r="D6344" i="2"/>
  <c r="F6344" i="2" s="1"/>
  <c r="G6343" i="2"/>
  <c r="D6343" i="2"/>
  <c r="G6342" i="2"/>
  <c r="D6342" i="2"/>
  <c r="E6342" i="2" s="1"/>
  <c r="G6341" i="2"/>
  <c r="D6341" i="2"/>
  <c r="F6341" i="2" s="1"/>
  <c r="G6340" i="2"/>
  <c r="D6340" i="2"/>
  <c r="E6340" i="2" s="1"/>
  <c r="G6339" i="2"/>
  <c r="D6339" i="2"/>
  <c r="J6338" i="2"/>
  <c r="G6338" i="2"/>
  <c r="D6338" i="2"/>
  <c r="F6338" i="2" s="1"/>
  <c r="G6337" i="2"/>
  <c r="D6337" i="2"/>
  <c r="F6337" i="2" s="1"/>
  <c r="G6336" i="2"/>
  <c r="D6336" i="2"/>
  <c r="G6335" i="2"/>
  <c r="D6335" i="2"/>
  <c r="G6334" i="2"/>
  <c r="D6334" i="2"/>
  <c r="F6334" i="2" s="1"/>
  <c r="G6333" i="2"/>
  <c r="D6333" i="2"/>
  <c r="E6333" i="2" s="1"/>
  <c r="G6332" i="2"/>
  <c r="D6332" i="2"/>
  <c r="E6332" i="2" s="1"/>
  <c r="G6331" i="2"/>
  <c r="D6331" i="2"/>
  <c r="F6331" i="2" s="1"/>
  <c r="G6330" i="2"/>
  <c r="E6330" i="2"/>
  <c r="D6330" i="2"/>
  <c r="F6330" i="2" s="1"/>
  <c r="G6329" i="2"/>
  <c r="E6329" i="2"/>
  <c r="D6329" i="2"/>
  <c r="F6329" i="2" s="1"/>
  <c r="G6328" i="2"/>
  <c r="D6328" i="2"/>
  <c r="F6328" i="2" s="1"/>
  <c r="G6327" i="2"/>
  <c r="D6327" i="2"/>
  <c r="G6326" i="2"/>
  <c r="D6326" i="2"/>
  <c r="E6326" i="2" s="1"/>
  <c r="G6325" i="2"/>
  <c r="D6325" i="2"/>
  <c r="E6325" i="2" s="1"/>
  <c r="G6324" i="2"/>
  <c r="D6324" i="2"/>
  <c r="G6323" i="2"/>
  <c r="E6323" i="2"/>
  <c r="D6323" i="2"/>
  <c r="F6323" i="2" s="1"/>
  <c r="G6322" i="2"/>
  <c r="D6322" i="2"/>
  <c r="G6321" i="2"/>
  <c r="D6321" i="2"/>
  <c r="G6320" i="2"/>
  <c r="D6320" i="2"/>
  <c r="F6320" i="2" s="1"/>
  <c r="G6319" i="2"/>
  <c r="D6319" i="2"/>
  <c r="G6318" i="2"/>
  <c r="D6318" i="2"/>
  <c r="G6317" i="2"/>
  <c r="D6317" i="2"/>
  <c r="E6317" i="2" s="1"/>
  <c r="G6316" i="2"/>
  <c r="D6316" i="2"/>
  <c r="E6316" i="2" s="1"/>
  <c r="G6315" i="2"/>
  <c r="D6315" i="2"/>
  <c r="F6315" i="2" s="1"/>
  <c r="J6314" i="2"/>
  <c r="G6314" i="2"/>
  <c r="D6314" i="2"/>
  <c r="F6314" i="2" s="1"/>
  <c r="G6313" i="2"/>
  <c r="F6313" i="2"/>
  <c r="E6313" i="2"/>
  <c r="D6313" i="2"/>
  <c r="G6312" i="2"/>
  <c r="D6312" i="2"/>
  <c r="F6312" i="2" s="1"/>
  <c r="G6311" i="2"/>
  <c r="D6311" i="2"/>
  <c r="G6310" i="2"/>
  <c r="D6310" i="2"/>
  <c r="G6309" i="2"/>
  <c r="D6309" i="2"/>
  <c r="E6309" i="2" s="1"/>
  <c r="G6308" i="2"/>
  <c r="D6308" i="2"/>
  <c r="E6308" i="2" s="1"/>
  <c r="G6307" i="2"/>
  <c r="D6307" i="2"/>
  <c r="F6307" i="2" s="1"/>
  <c r="G6306" i="2"/>
  <c r="F6306" i="2"/>
  <c r="E6306" i="2"/>
  <c r="D6306" i="2"/>
  <c r="G6305" i="2"/>
  <c r="E6305" i="2"/>
  <c r="H6305" i="2" s="1"/>
  <c r="D6305" i="2"/>
  <c r="F6305" i="2" s="1"/>
  <c r="G6304" i="2"/>
  <c r="D6304" i="2"/>
  <c r="G6303" i="2"/>
  <c r="D6303" i="2"/>
  <c r="F6303" i="2" s="1"/>
  <c r="G6302" i="2"/>
  <c r="D6302" i="2"/>
  <c r="E6302" i="2" s="1"/>
  <c r="G6301" i="2"/>
  <c r="D6301" i="2"/>
  <c r="G6300" i="2"/>
  <c r="F6300" i="2"/>
  <c r="E6300" i="2"/>
  <c r="H6300" i="2" s="1"/>
  <c r="D6300" i="2"/>
  <c r="G6299" i="2"/>
  <c r="D6299" i="2"/>
  <c r="F6299" i="2" s="1"/>
  <c r="G6298" i="2"/>
  <c r="D6298" i="2"/>
  <c r="F6298" i="2" s="1"/>
  <c r="G6297" i="2"/>
  <c r="D6297" i="2"/>
  <c r="E6297" i="2" s="1"/>
  <c r="G6296" i="2"/>
  <c r="F6296" i="2"/>
  <c r="E6296" i="2"/>
  <c r="D6296" i="2"/>
  <c r="G6295" i="2"/>
  <c r="D6295" i="2"/>
  <c r="G6294" i="2"/>
  <c r="D6294" i="2"/>
  <c r="E6294" i="2" s="1"/>
  <c r="G6293" i="2"/>
  <c r="D6293" i="2"/>
  <c r="G6292" i="2"/>
  <c r="F6292" i="2"/>
  <c r="H6292" i="2" s="1"/>
  <c r="D6292" i="2"/>
  <c r="E6292" i="2" s="1"/>
  <c r="G6291" i="2"/>
  <c r="D6291" i="2"/>
  <c r="J6290" i="2"/>
  <c r="G6290" i="2"/>
  <c r="D6290" i="2"/>
  <c r="F6290" i="2" s="1"/>
  <c r="G6289" i="2"/>
  <c r="D6289" i="2"/>
  <c r="F6289" i="2" s="1"/>
  <c r="G6288" i="2"/>
  <c r="E6288" i="2"/>
  <c r="D6288" i="2"/>
  <c r="F6288" i="2" s="1"/>
  <c r="G6287" i="2"/>
  <c r="D6287" i="2"/>
  <c r="G6286" i="2"/>
  <c r="D6286" i="2"/>
  <c r="E6286" i="2" s="1"/>
  <c r="G6285" i="2"/>
  <c r="D6285" i="2"/>
  <c r="E6285" i="2" s="1"/>
  <c r="G6284" i="2"/>
  <c r="F6284" i="2"/>
  <c r="E6284" i="2"/>
  <c r="H6284" i="2" s="1"/>
  <c r="D6284" i="2"/>
  <c r="G6283" i="2"/>
  <c r="D6283" i="2"/>
  <c r="F6283" i="2" s="1"/>
  <c r="G6282" i="2"/>
  <c r="E6282" i="2"/>
  <c r="H6282" i="2" s="1"/>
  <c r="M6282" i="2" s="1"/>
  <c r="D6282" i="2"/>
  <c r="F6282" i="2" s="1"/>
  <c r="G6281" i="2"/>
  <c r="E6281" i="2"/>
  <c r="H6281" i="2" s="1"/>
  <c r="D6281" i="2"/>
  <c r="F6281" i="2" s="1"/>
  <c r="G6280" i="2"/>
  <c r="D6280" i="2"/>
  <c r="G6279" i="2"/>
  <c r="D6279" i="2"/>
  <c r="G6278" i="2"/>
  <c r="F6278" i="2"/>
  <c r="H6278" i="2" s="1"/>
  <c r="D6278" i="2"/>
  <c r="E6278" i="2" s="1"/>
  <c r="G6277" i="2"/>
  <c r="D6277" i="2"/>
  <c r="F6277" i="2" s="1"/>
  <c r="G6276" i="2"/>
  <c r="D6276" i="2"/>
  <c r="G6275" i="2"/>
  <c r="D6275" i="2"/>
  <c r="F6275" i="2" s="1"/>
  <c r="G6274" i="2"/>
  <c r="E6274" i="2"/>
  <c r="D6274" i="2"/>
  <c r="F6274" i="2" s="1"/>
  <c r="G6273" i="2"/>
  <c r="D6273" i="2"/>
  <c r="F6273" i="2" s="1"/>
  <c r="G6272" i="2"/>
  <c r="E6272" i="2"/>
  <c r="D6272" i="2"/>
  <c r="F6272" i="2" s="1"/>
  <c r="G6271" i="2"/>
  <c r="D6271" i="2"/>
  <c r="G6270" i="2"/>
  <c r="D6270" i="2"/>
  <c r="F6270" i="2" s="1"/>
  <c r="G6269" i="2"/>
  <c r="D6269" i="2"/>
  <c r="F6269" i="2" s="1"/>
  <c r="G6268" i="2"/>
  <c r="D6268" i="2"/>
  <c r="E6268" i="2" s="1"/>
  <c r="G6267" i="2"/>
  <c r="D6267" i="2"/>
  <c r="F6267" i="2" s="1"/>
  <c r="J6266" i="2"/>
  <c r="G6266" i="2"/>
  <c r="D6266" i="2"/>
  <c r="G6265" i="2"/>
  <c r="D6265" i="2"/>
  <c r="G6264" i="2"/>
  <c r="D6264" i="2"/>
  <c r="F6264" i="2" s="1"/>
  <c r="G6263" i="2"/>
  <c r="D6263" i="2"/>
  <c r="G6262" i="2"/>
  <c r="D6262" i="2"/>
  <c r="G6261" i="2"/>
  <c r="D6261" i="2"/>
  <c r="E6261" i="2" s="1"/>
  <c r="G6260" i="2"/>
  <c r="D6260" i="2"/>
  <c r="E6260" i="2" s="1"/>
  <c r="G6259" i="2"/>
  <c r="D6259" i="2"/>
  <c r="F6259" i="2" s="1"/>
  <c r="G6258" i="2"/>
  <c r="D6258" i="2"/>
  <c r="E6258" i="2" s="1"/>
  <c r="G6257" i="2"/>
  <c r="E6257" i="2"/>
  <c r="D6257" i="2"/>
  <c r="F6257" i="2" s="1"/>
  <c r="G6256" i="2"/>
  <c r="D6256" i="2"/>
  <c r="G6255" i="2"/>
  <c r="D6255" i="2"/>
  <c r="F6255" i="2" s="1"/>
  <c r="G6254" i="2"/>
  <c r="D6254" i="2"/>
  <c r="F6254" i="2" s="1"/>
  <c r="G6253" i="2"/>
  <c r="D6253" i="2"/>
  <c r="E6253" i="2" s="1"/>
  <c r="G6252" i="2"/>
  <c r="D6252" i="2"/>
  <c r="F6252" i="2" s="1"/>
  <c r="G6251" i="2"/>
  <c r="E6251" i="2"/>
  <c r="D6251" i="2"/>
  <c r="F6251" i="2" s="1"/>
  <c r="G6250" i="2"/>
  <c r="E6250" i="2"/>
  <c r="H6250" i="2" s="1"/>
  <c r="D6250" i="2"/>
  <c r="F6250" i="2" s="1"/>
  <c r="G6249" i="2"/>
  <c r="F6249" i="2"/>
  <c r="H6249" i="2" s="1"/>
  <c r="D6249" i="2"/>
  <c r="E6249" i="2" s="1"/>
  <c r="G6248" i="2"/>
  <c r="D6248" i="2"/>
  <c r="G6247" i="2"/>
  <c r="D6247" i="2"/>
  <c r="G6246" i="2"/>
  <c r="D6246" i="2"/>
  <c r="F6246" i="2" s="1"/>
  <c r="G6245" i="2"/>
  <c r="D6245" i="2"/>
  <c r="E6245" i="2" s="1"/>
  <c r="G6244" i="2"/>
  <c r="D6244" i="2"/>
  <c r="F6244" i="2" s="1"/>
  <c r="G6243" i="2"/>
  <c r="D6243" i="2"/>
  <c r="F6243" i="2" s="1"/>
  <c r="J6242" i="2"/>
  <c r="G6242" i="2"/>
  <c r="D6242" i="2"/>
  <c r="E6242" i="2" s="1"/>
  <c r="G6241" i="2"/>
  <c r="D6241" i="2"/>
  <c r="F6241" i="2" s="1"/>
  <c r="G6240" i="2"/>
  <c r="D6240" i="2"/>
  <c r="G6239" i="2"/>
  <c r="D6239" i="2"/>
  <c r="F6239" i="2" s="1"/>
  <c r="G6238" i="2"/>
  <c r="D6238" i="2"/>
  <c r="E6238" i="2" s="1"/>
  <c r="G6237" i="2"/>
  <c r="D6237" i="2"/>
  <c r="F6237" i="2" s="1"/>
  <c r="G6236" i="2"/>
  <c r="D6236" i="2"/>
  <c r="F6236" i="2" s="1"/>
  <c r="G6235" i="2"/>
  <c r="D6235" i="2"/>
  <c r="G6234" i="2"/>
  <c r="D6234" i="2"/>
  <c r="F6234" i="2" s="1"/>
  <c r="G6233" i="2"/>
  <c r="D6233" i="2"/>
  <c r="F6233" i="2" s="1"/>
  <c r="G6232" i="2"/>
  <c r="D6232" i="2"/>
  <c r="F6232" i="2" s="1"/>
  <c r="G6231" i="2"/>
  <c r="D6231" i="2"/>
  <c r="G6230" i="2"/>
  <c r="D6230" i="2"/>
  <c r="G6229" i="2"/>
  <c r="D6229" i="2"/>
  <c r="F6229" i="2" s="1"/>
  <c r="G6228" i="2"/>
  <c r="D6228" i="2"/>
  <c r="G6227" i="2"/>
  <c r="D6227" i="2"/>
  <c r="F6227" i="2" s="1"/>
  <c r="G6226" i="2"/>
  <c r="D6226" i="2"/>
  <c r="G6225" i="2"/>
  <c r="E6225" i="2"/>
  <c r="D6225" i="2"/>
  <c r="F6225" i="2" s="1"/>
  <c r="G6224" i="2"/>
  <c r="E6224" i="2"/>
  <c r="D6224" i="2"/>
  <c r="F6224" i="2" s="1"/>
  <c r="G6223" i="2"/>
  <c r="D6223" i="2"/>
  <c r="F6223" i="2" s="1"/>
  <c r="G6222" i="2"/>
  <c r="D6222" i="2"/>
  <c r="F6222" i="2" s="1"/>
  <c r="G6221" i="2"/>
  <c r="D6221" i="2"/>
  <c r="F6221" i="2" s="1"/>
  <c r="G6220" i="2"/>
  <c r="F6220" i="2"/>
  <c r="H6220" i="2" s="1"/>
  <c r="D6220" i="2"/>
  <c r="E6220" i="2" s="1"/>
  <c r="G6219" i="2"/>
  <c r="E6219" i="2"/>
  <c r="D6219" i="2"/>
  <c r="F6219" i="2" s="1"/>
  <c r="J6218" i="2"/>
  <c r="G6218" i="2"/>
  <c r="D6218" i="2"/>
  <c r="G6217" i="2"/>
  <c r="D6217" i="2"/>
  <c r="F6217" i="2" s="1"/>
  <c r="G6216" i="2"/>
  <c r="E6216" i="2"/>
  <c r="D6216" i="2"/>
  <c r="F6216" i="2" s="1"/>
  <c r="G6215" i="2"/>
  <c r="D6215" i="2"/>
  <c r="F6215" i="2" s="1"/>
  <c r="G6214" i="2"/>
  <c r="D6214" i="2"/>
  <c r="G6213" i="2"/>
  <c r="D6213" i="2"/>
  <c r="G6212" i="2"/>
  <c r="D6212" i="2"/>
  <c r="F6212" i="2" s="1"/>
  <c r="G6211" i="2"/>
  <c r="E6211" i="2"/>
  <c r="H6211" i="2" s="1"/>
  <c r="D6211" i="2"/>
  <c r="F6211" i="2" s="1"/>
  <c r="G6210" i="2"/>
  <c r="D6210" i="2"/>
  <c r="G6209" i="2"/>
  <c r="D6209" i="2"/>
  <c r="F6209" i="2" s="1"/>
  <c r="G6208" i="2"/>
  <c r="D6208" i="2"/>
  <c r="F6208" i="2" s="1"/>
  <c r="G6207" i="2"/>
  <c r="D6207" i="2"/>
  <c r="F6207" i="2" s="1"/>
  <c r="G6206" i="2"/>
  <c r="D6206" i="2"/>
  <c r="E6206" i="2" s="1"/>
  <c r="G6205" i="2"/>
  <c r="D6205" i="2"/>
  <c r="G6204" i="2"/>
  <c r="D6204" i="2"/>
  <c r="F6204" i="2" s="1"/>
  <c r="G6203" i="2"/>
  <c r="D6203" i="2"/>
  <c r="F6203" i="2" s="1"/>
  <c r="G6202" i="2"/>
  <c r="D6202" i="2"/>
  <c r="F6202" i="2" s="1"/>
  <c r="G6201" i="2"/>
  <c r="D6201" i="2"/>
  <c r="F6201" i="2" s="1"/>
  <c r="G6200" i="2"/>
  <c r="F6200" i="2"/>
  <c r="E6200" i="2"/>
  <c r="D6200" i="2"/>
  <c r="G6199" i="2"/>
  <c r="D6199" i="2"/>
  <c r="G6198" i="2"/>
  <c r="E6198" i="2"/>
  <c r="D6198" i="2"/>
  <c r="F6198" i="2" s="1"/>
  <c r="G6197" i="2"/>
  <c r="F6197" i="2"/>
  <c r="E6197" i="2"/>
  <c r="D6197" i="2"/>
  <c r="G6196" i="2"/>
  <c r="F6196" i="2"/>
  <c r="D6196" i="2"/>
  <c r="E6196" i="2" s="1"/>
  <c r="G6195" i="2"/>
  <c r="D6195" i="2"/>
  <c r="F6195" i="2" s="1"/>
  <c r="J6194" i="2"/>
  <c r="G6194" i="2"/>
  <c r="D6194" i="2"/>
  <c r="F6194" i="2" s="1"/>
  <c r="G6193" i="2"/>
  <c r="F6193" i="2"/>
  <c r="H6193" i="2" s="1"/>
  <c r="D6193" i="2"/>
  <c r="E6193" i="2" s="1"/>
  <c r="G6192" i="2"/>
  <c r="E6192" i="2"/>
  <c r="H6192" i="2" s="1"/>
  <c r="D6192" i="2"/>
  <c r="F6192" i="2" s="1"/>
  <c r="G6191" i="2"/>
  <c r="D6191" i="2"/>
  <c r="F6191" i="2" s="1"/>
  <c r="G6190" i="2"/>
  <c r="F6190" i="2"/>
  <c r="D6190" i="2"/>
  <c r="E6190" i="2" s="1"/>
  <c r="G6189" i="2"/>
  <c r="D6189" i="2"/>
  <c r="F6189" i="2" s="1"/>
  <c r="G6188" i="2"/>
  <c r="D6188" i="2"/>
  <c r="G6187" i="2"/>
  <c r="D6187" i="2"/>
  <c r="F6187" i="2" s="1"/>
  <c r="G6186" i="2"/>
  <c r="E6186" i="2"/>
  <c r="H6186" i="2" s="1"/>
  <c r="O6186" i="2" s="1"/>
  <c r="Q6186" i="2" s="1"/>
  <c r="D6186" i="2"/>
  <c r="F6186" i="2" s="1"/>
  <c r="G6185" i="2"/>
  <c r="E6185" i="2"/>
  <c r="D6185" i="2"/>
  <c r="F6185" i="2" s="1"/>
  <c r="G6184" i="2"/>
  <c r="D6184" i="2"/>
  <c r="G6183" i="2"/>
  <c r="D6183" i="2"/>
  <c r="G6182" i="2"/>
  <c r="E6182" i="2"/>
  <c r="D6182" i="2"/>
  <c r="F6182" i="2" s="1"/>
  <c r="G6181" i="2"/>
  <c r="F6181" i="2"/>
  <c r="D6181" i="2"/>
  <c r="E6181" i="2" s="1"/>
  <c r="G6180" i="2"/>
  <c r="D6180" i="2"/>
  <c r="E6180" i="2" s="1"/>
  <c r="G6179" i="2"/>
  <c r="D6179" i="2"/>
  <c r="F6179" i="2" s="1"/>
  <c r="G6178" i="2"/>
  <c r="D6178" i="2"/>
  <c r="F6178" i="2" s="1"/>
  <c r="G6177" i="2"/>
  <c r="D6177" i="2"/>
  <c r="F6177" i="2" s="1"/>
  <c r="G6176" i="2"/>
  <c r="F6176" i="2"/>
  <c r="H6176" i="2" s="1"/>
  <c r="D6176" i="2"/>
  <c r="E6176" i="2" s="1"/>
  <c r="G6175" i="2"/>
  <c r="E6175" i="2"/>
  <c r="D6175" i="2"/>
  <c r="F6175" i="2" s="1"/>
  <c r="G6174" i="2"/>
  <c r="F6174" i="2"/>
  <c r="D6174" i="2"/>
  <c r="E6174" i="2" s="1"/>
  <c r="G6173" i="2"/>
  <c r="D6173" i="2"/>
  <c r="F6173" i="2" s="1"/>
  <c r="G6172" i="2"/>
  <c r="D6172" i="2"/>
  <c r="E6172" i="2" s="1"/>
  <c r="G6171" i="2"/>
  <c r="D6171" i="2"/>
  <c r="F6171" i="2" s="1"/>
  <c r="J6170" i="2"/>
  <c r="G6170" i="2"/>
  <c r="D6170" i="2"/>
  <c r="F6170" i="2" s="1"/>
  <c r="G6169" i="2"/>
  <c r="D6169" i="2"/>
  <c r="G6168" i="2"/>
  <c r="F6168" i="2"/>
  <c r="D6168" i="2"/>
  <c r="E6168" i="2" s="1"/>
  <c r="G6167" i="2"/>
  <c r="F6167" i="2"/>
  <c r="D6167" i="2"/>
  <c r="E6167" i="2" s="1"/>
  <c r="G6166" i="2"/>
  <c r="D6166" i="2"/>
  <c r="F6166" i="2" s="1"/>
  <c r="G6165" i="2"/>
  <c r="D6165" i="2"/>
  <c r="F6165" i="2" s="1"/>
  <c r="G6164" i="2"/>
  <c r="D6164" i="2"/>
  <c r="E6164" i="2" s="1"/>
  <c r="G6163" i="2"/>
  <c r="D6163" i="2"/>
  <c r="F6163" i="2" s="1"/>
  <c r="G6162" i="2"/>
  <c r="D6162" i="2"/>
  <c r="G6161" i="2"/>
  <c r="F6161" i="2"/>
  <c r="H6161" i="2" s="1"/>
  <c r="E6161" i="2"/>
  <c r="D6161" i="2"/>
  <c r="G6160" i="2"/>
  <c r="D6160" i="2"/>
  <c r="E6160" i="2" s="1"/>
  <c r="G6159" i="2"/>
  <c r="D6159" i="2"/>
  <c r="F6159" i="2" s="1"/>
  <c r="G6158" i="2"/>
  <c r="D6158" i="2"/>
  <c r="F6158" i="2" s="1"/>
  <c r="G6157" i="2"/>
  <c r="E6157" i="2"/>
  <c r="D6157" i="2"/>
  <c r="F6157" i="2" s="1"/>
  <c r="G6156" i="2"/>
  <c r="D6156" i="2"/>
  <c r="E6156" i="2" s="1"/>
  <c r="G6155" i="2"/>
  <c r="D6155" i="2"/>
  <c r="G6154" i="2"/>
  <c r="D6154" i="2"/>
  <c r="F6154" i="2" s="1"/>
  <c r="G6153" i="2"/>
  <c r="D6153" i="2"/>
  <c r="F6153" i="2" s="1"/>
  <c r="G6152" i="2"/>
  <c r="D6152" i="2"/>
  <c r="E6152" i="2" s="1"/>
  <c r="G6151" i="2"/>
  <c r="D6151" i="2"/>
  <c r="E6151" i="2" s="1"/>
  <c r="G6150" i="2"/>
  <c r="D6150" i="2"/>
  <c r="F6150" i="2" s="1"/>
  <c r="G6149" i="2"/>
  <c r="F6149" i="2"/>
  <c r="E6149" i="2"/>
  <c r="H6149" i="2" s="1"/>
  <c r="D6149" i="2"/>
  <c r="G6148" i="2"/>
  <c r="D6148" i="2"/>
  <c r="G6147" i="2"/>
  <c r="F6147" i="2"/>
  <c r="E6147" i="2"/>
  <c r="D6147" i="2"/>
  <c r="J6146" i="2"/>
  <c r="G6146" i="2"/>
  <c r="D6146" i="2"/>
  <c r="F6146" i="2" s="1"/>
  <c r="G6145" i="2"/>
  <c r="F6145" i="2"/>
  <c r="E6145" i="2"/>
  <c r="D6145" i="2"/>
  <c r="G6144" i="2"/>
  <c r="D6144" i="2"/>
  <c r="E6144" i="2" s="1"/>
  <c r="G6143" i="2"/>
  <c r="D6143" i="2"/>
  <c r="F6143" i="2" s="1"/>
  <c r="G6142" i="2"/>
  <c r="F6142" i="2"/>
  <c r="E6142" i="2"/>
  <c r="D6142" i="2"/>
  <c r="G6141" i="2"/>
  <c r="D6141" i="2"/>
  <c r="G6140" i="2"/>
  <c r="F6140" i="2"/>
  <c r="D6140" i="2"/>
  <c r="E6140" i="2" s="1"/>
  <c r="G6139" i="2"/>
  <c r="D6139" i="2"/>
  <c r="F6139" i="2" s="1"/>
  <c r="G6138" i="2"/>
  <c r="E6138" i="2"/>
  <c r="D6138" i="2"/>
  <c r="F6138" i="2" s="1"/>
  <c r="G6137" i="2"/>
  <c r="D6137" i="2"/>
  <c r="F6137" i="2" s="1"/>
  <c r="G6136" i="2"/>
  <c r="F6136" i="2"/>
  <c r="D6136" i="2"/>
  <c r="E6136" i="2" s="1"/>
  <c r="G6135" i="2"/>
  <c r="D6135" i="2"/>
  <c r="F6135" i="2" s="1"/>
  <c r="G6134" i="2"/>
  <c r="E6134" i="2"/>
  <c r="D6134" i="2"/>
  <c r="F6134" i="2" s="1"/>
  <c r="G6133" i="2"/>
  <c r="D6133" i="2"/>
  <c r="G6132" i="2"/>
  <c r="D6132" i="2"/>
  <c r="E6132" i="2" s="1"/>
  <c r="G6131" i="2"/>
  <c r="D6131" i="2"/>
  <c r="F6131" i="2" s="1"/>
  <c r="G6130" i="2"/>
  <c r="D6130" i="2"/>
  <c r="F6130" i="2" s="1"/>
  <c r="G6129" i="2"/>
  <c r="D6129" i="2"/>
  <c r="F6129" i="2" s="1"/>
  <c r="G6128" i="2"/>
  <c r="D6128" i="2"/>
  <c r="E6128" i="2" s="1"/>
  <c r="G6127" i="2"/>
  <c r="E6127" i="2"/>
  <c r="D6127" i="2"/>
  <c r="F6127" i="2" s="1"/>
  <c r="G6126" i="2"/>
  <c r="D6126" i="2"/>
  <c r="E6126" i="2" s="1"/>
  <c r="G6125" i="2"/>
  <c r="D6125" i="2"/>
  <c r="F6125" i="2" s="1"/>
  <c r="G6124" i="2"/>
  <c r="D6124" i="2"/>
  <c r="G6123" i="2"/>
  <c r="D6123" i="2"/>
  <c r="F6123" i="2" s="1"/>
  <c r="J6122" i="2"/>
  <c r="G6122" i="2"/>
  <c r="D6122" i="2"/>
  <c r="F6122" i="2" s="1"/>
  <c r="G6121" i="2"/>
  <c r="D6121" i="2"/>
  <c r="G6120" i="2"/>
  <c r="D6120" i="2"/>
  <c r="G6119" i="2"/>
  <c r="D6119" i="2"/>
  <c r="E6119" i="2" s="1"/>
  <c r="G6118" i="2"/>
  <c r="D6118" i="2"/>
  <c r="F6118" i="2" s="1"/>
  <c r="G6117" i="2"/>
  <c r="D6117" i="2"/>
  <c r="F6117" i="2" s="1"/>
  <c r="G6116" i="2"/>
  <c r="D6116" i="2"/>
  <c r="E6116" i="2" s="1"/>
  <c r="G6115" i="2"/>
  <c r="D6115" i="2"/>
  <c r="F6115" i="2" s="1"/>
  <c r="G6114" i="2"/>
  <c r="D6114" i="2"/>
  <c r="G6113" i="2"/>
  <c r="F6113" i="2"/>
  <c r="E6113" i="2"/>
  <c r="D6113" i="2"/>
  <c r="G6112" i="2"/>
  <c r="D6112" i="2"/>
  <c r="E6112" i="2" s="1"/>
  <c r="G6111" i="2"/>
  <c r="D6111" i="2"/>
  <c r="F6111" i="2" s="1"/>
  <c r="G6110" i="2"/>
  <c r="E6110" i="2"/>
  <c r="D6110" i="2"/>
  <c r="F6110" i="2" s="1"/>
  <c r="G6109" i="2"/>
  <c r="F6109" i="2"/>
  <c r="E6109" i="2"/>
  <c r="H6109" i="2" s="1"/>
  <c r="N6109" i="2" s="1"/>
  <c r="D6109" i="2"/>
  <c r="G6108" i="2"/>
  <c r="D6108" i="2"/>
  <c r="E6108" i="2" s="1"/>
  <c r="G6107" i="2"/>
  <c r="D6107" i="2"/>
  <c r="G6106" i="2"/>
  <c r="D6106" i="2"/>
  <c r="F6106" i="2" s="1"/>
  <c r="G6105" i="2"/>
  <c r="D6105" i="2"/>
  <c r="F6105" i="2" s="1"/>
  <c r="G6104" i="2"/>
  <c r="D6104" i="2"/>
  <c r="E6104" i="2" s="1"/>
  <c r="G6103" i="2"/>
  <c r="F6103" i="2"/>
  <c r="D6103" i="2"/>
  <c r="E6103" i="2" s="1"/>
  <c r="G6102" i="2"/>
  <c r="D6102" i="2"/>
  <c r="F6102" i="2" s="1"/>
  <c r="G6101" i="2"/>
  <c r="E6101" i="2"/>
  <c r="H6101" i="2" s="1"/>
  <c r="D6101" i="2"/>
  <c r="F6101" i="2" s="1"/>
  <c r="G6100" i="2"/>
  <c r="D6100" i="2"/>
  <c r="G6099" i="2"/>
  <c r="D6099" i="2"/>
  <c r="J6098" i="2"/>
  <c r="G6098" i="2"/>
  <c r="D6098" i="2"/>
  <c r="F6098" i="2" s="1"/>
  <c r="G6097" i="2"/>
  <c r="F6097" i="2"/>
  <c r="D6097" i="2"/>
  <c r="E6097" i="2" s="1"/>
  <c r="H6097" i="2" s="1"/>
  <c r="G6096" i="2"/>
  <c r="D6096" i="2"/>
  <c r="E6096" i="2" s="1"/>
  <c r="G6095" i="2"/>
  <c r="E6095" i="2"/>
  <c r="D6095" i="2"/>
  <c r="F6095" i="2" s="1"/>
  <c r="G6094" i="2"/>
  <c r="D6094" i="2"/>
  <c r="F6094" i="2" s="1"/>
  <c r="G6093" i="2"/>
  <c r="E6093" i="2"/>
  <c r="D6093" i="2"/>
  <c r="F6093" i="2" s="1"/>
  <c r="G6092" i="2"/>
  <c r="F6092" i="2"/>
  <c r="D6092" i="2"/>
  <c r="E6092" i="2" s="1"/>
  <c r="G6091" i="2"/>
  <c r="D6091" i="2"/>
  <c r="F6091" i="2" s="1"/>
  <c r="G6090" i="2"/>
  <c r="D6090" i="2"/>
  <c r="F6090" i="2" s="1"/>
  <c r="G6089" i="2"/>
  <c r="D6089" i="2"/>
  <c r="F6089" i="2" s="1"/>
  <c r="G6088" i="2"/>
  <c r="D6088" i="2"/>
  <c r="G6087" i="2"/>
  <c r="E6087" i="2"/>
  <c r="D6087" i="2"/>
  <c r="F6087" i="2" s="1"/>
  <c r="G6086" i="2"/>
  <c r="D6086" i="2"/>
  <c r="F6086" i="2" s="1"/>
  <c r="G6085" i="2"/>
  <c r="D6085" i="2"/>
  <c r="E6085" i="2" s="1"/>
  <c r="G6084" i="2"/>
  <c r="D6084" i="2"/>
  <c r="E6084" i="2" s="1"/>
  <c r="G6083" i="2"/>
  <c r="E6083" i="2"/>
  <c r="D6083" i="2"/>
  <c r="F6083" i="2" s="1"/>
  <c r="G6082" i="2"/>
  <c r="D6082" i="2"/>
  <c r="F6082" i="2" s="1"/>
  <c r="G6081" i="2"/>
  <c r="D6081" i="2"/>
  <c r="F6081" i="2" s="1"/>
  <c r="G6080" i="2"/>
  <c r="F6080" i="2"/>
  <c r="H6080" i="2" s="1"/>
  <c r="D6080" i="2"/>
  <c r="E6080" i="2" s="1"/>
  <c r="G6079" i="2"/>
  <c r="E6079" i="2"/>
  <c r="D6079" i="2"/>
  <c r="F6079" i="2" s="1"/>
  <c r="G6078" i="2"/>
  <c r="F6078" i="2"/>
  <c r="D6078" i="2"/>
  <c r="E6078" i="2" s="1"/>
  <c r="G6077" i="2"/>
  <c r="D6077" i="2"/>
  <c r="F6077" i="2" s="1"/>
  <c r="G6076" i="2"/>
  <c r="D6076" i="2"/>
  <c r="E6076" i="2" s="1"/>
  <c r="G6075" i="2"/>
  <c r="D6075" i="2"/>
  <c r="F6075" i="2" s="1"/>
  <c r="J6074" i="2"/>
  <c r="G6074" i="2"/>
  <c r="D6074" i="2"/>
  <c r="F6074" i="2" s="1"/>
  <c r="G6073" i="2"/>
  <c r="D6073" i="2"/>
  <c r="G6072" i="2"/>
  <c r="D6072" i="2"/>
  <c r="E6072" i="2" s="1"/>
  <c r="G6071" i="2"/>
  <c r="F6071" i="2"/>
  <c r="D6071" i="2"/>
  <c r="E6071" i="2" s="1"/>
  <c r="G6070" i="2"/>
  <c r="D6070" i="2"/>
  <c r="F6070" i="2" s="1"/>
  <c r="G6069" i="2"/>
  <c r="F6069" i="2"/>
  <c r="E6069" i="2"/>
  <c r="D6069" i="2"/>
  <c r="G6068" i="2"/>
  <c r="D6068" i="2"/>
  <c r="E6068" i="2" s="1"/>
  <c r="G6067" i="2"/>
  <c r="D6067" i="2"/>
  <c r="F6067" i="2" s="1"/>
  <c r="G6066" i="2"/>
  <c r="D6066" i="2"/>
  <c r="G6065" i="2"/>
  <c r="D6065" i="2"/>
  <c r="G6064" i="2"/>
  <c r="D6064" i="2"/>
  <c r="E6064" i="2" s="1"/>
  <c r="G6063" i="2"/>
  <c r="D6063" i="2"/>
  <c r="F6063" i="2" s="1"/>
  <c r="G6062" i="2"/>
  <c r="F6062" i="2"/>
  <c r="E6062" i="2"/>
  <c r="D6062" i="2"/>
  <c r="G6061" i="2"/>
  <c r="E6061" i="2"/>
  <c r="D6061" i="2"/>
  <c r="F6061" i="2" s="1"/>
  <c r="G6060" i="2"/>
  <c r="D6060" i="2"/>
  <c r="E6060" i="2" s="1"/>
  <c r="G6059" i="2"/>
  <c r="D6059" i="2"/>
  <c r="G6058" i="2"/>
  <c r="F6058" i="2"/>
  <c r="D6058" i="2"/>
  <c r="E6058" i="2" s="1"/>
  <c r="G6057" i="2"/>
  <c r="D6057" i="2"/>
  <c r="F6057" i="2" s="1"/>
  <c r="G6056" i="2"/>
  <c r="D6056" i="2"/>
  <c r="E6056" i="2" s="1"/>
  <c r="G6055" i="2"/>
  <c r="D6055" i="2"/>
  <c r="E6055" i="2" s="1"/>
  <c r="G6054" i="2"/>
  <c r="E6054" i="2"/>
  <c r="H6054" i="2" s="1"/>
  <c r="N6054" i="2" s="1"/>
  <c r="D6054" i="2"/>
  <c r="F6054" i="2" s="1"/>
  <c r="G6053" i="2"/>
  <c r="E6053" i="2"/>
  <c r="D6053" i="2"/>
  <c r="F6053" i="2" s="1"/>
  <c r="G6052" i="2"/>
  <c r="D6052" i="2"/>
  <c r="G6051" i="2"/>
  <c r="D6051" i="2"/>
  <c r="F6051" i="2" s="1"/>
  <c r="J6050" i="2"/>
  <c r="G6050" i="2"/>
  <c r="D6050" i="2"/>
  <c r="F6050" i="2" s="1"/>
  <c r="G6049" i="2"/>
  <c r="D6049" i="2"/>
  <c r="G6048" i="2"/>
  <c r="D6048" i="2"/>
  <c r="E6048" i="2" s="1"/>
  <c r="G6047" i="2"/>
  <c r="F6047" i="2"/>
  <c r="D6047" i="2"/>
  <c r="E6047" i="2" s="1"/>
  <c r="G6046" i="2"/>
  <c r="E6046" i="2"/>
  <c r="D6046" i="2"/>
  <c r="F6046" i="2" s="1"/>
  <c r="G6045" i="2"/>
  <c r="E6045" i="2"/>
  <c r="D6045" i="2"/>
  <c r="F6045" i="2" s="1"/>
  <c r="G6044" i="2"/>
  <c r="D6044" i="2"/>
  <c r="E6044" i="2" s="1"/>
  <c r="G6043" i="2"/>
  <c r="D6043" i="2"/>
  <c r="F6043" i="2" s="1"/>
  <c r="G6042" i="2"/>
  <c r="E6042" i="2"/>
  <c r="D6042" i="2"/>
  <c r="F6042" i="2" s="1"/>
  <c r="G6041" i="2"/>
  <c r="D6041" i="2"/>
  <c r="F6041" i="2" s="1"/>
  <c r="G6040" i="2"/>
  <c r="D6040" i="2"/>
  <c r="E6040" i="2" s="1"/>
  <c r="G6039" i="2"/>
  <c r="E6039" i="2"/>
  <c r="D6039" i="2"/>
  <c r="F6039" i="2" s="1"/>
  <c r="G6038" i="2"/>
  <c r="D6038" i="2"/>
  <c r="F6038" i="2" s="1"/>
  <c r="G6037" i="2"/>
  <c r="D6037" i="2"/>
  <c r="G6036" i="2"/>
  <c r="D6036" i="2"/>
  <c r="E6036" i="2" s="1"/>
  <c r="G6035" i="2"/>
  <c r="D6035" i="2"/>
  <c r="F6035" i="2" s="1"/>
  <c r="G6034" i="2"/>
  <c r="D6034" i="2"/>
  <c r="F6034" i="2" s="1"/>
  <c r="G6033" i="2"/>
  <c r="D6033" i="2"/>
  <c r="F6033" i="2" s="1"/>
  <c r="G6032" i="2"/>
  <c r="D6032" i="2"/>
  <c r="G6031" i="2"/>
  <c r="E6031" i="2"/>
  <c r="D6031" i="2"/>
  <c r="F6031" i="2" s="1"/>
  <c r="G6030" i="2"/>
  <c r="F6030" i="2"/>
  <c r="D6030" i="2"/>
  <c r="E6030" i="2" s="1"/>
  <c r="G6029" i="2"/>
  <c r="D6029" i="2"/>
  <c r="F6029" i="2" s="1"/>
  <c r="G6028" i="2"/>
  <c r="F6028" i="2"/>
  <c r="D6028" i="2"/>
  <c r="E6028" i="2" s="1"/>
  <c r="G6027" i="2"/>
  <c r="D6027" i="2"/>
  <c r="F6027" i="2" s="1"/>
  <c r="J6026" i="2"/>
  <c r="G6026" i="2"/>
  <c r="D6026" i="2"/>
  <c r="F6026" i="2" s="1"/>
  <c r="G6025" i="2"/>
  <c r="D6025" i="2"/>
  <c r="E6025" i="2" s="1"/>
  <c r="G6024" i="2"/>
  <c r="F6024" i="2"/>
  <c r="D6024" i="2"/>
  <c r="E6024" i="2" s="1"/>
  <c r="G6023" i="2"/>
  <c r="F6023" i="2"/>
  <c r="D6023" i="2"/>
  <c r="E6023" i="2" s="1"/>
  <c r="G6022" i="2"/>
  <c r="D6022" i="2"/>
  <c r="F6022" i="2" s="1"/>
  <c r="G6021" i="2"/>
  <c r="F6021" i="2"/>
  <c r="D6021" i="2"/>
  <c r="E6021" i="2" s="1"/>
  <c r="G6020" i="2"/>
  <c r="D6020" i="2"/>
  <c r="E6020" i="2" s="1"/>
  <c r="G6019" i="2"/>
  <c r="D6019" i="2"/>
  <c r="G6018" i="2"/>
  <c r="F6018" i="2"/>
  <c r="D6018" i="2"/>
  <c r="E6018" i="2" s="1"/>
  <c r="G6017" i="2"/>
  <c r="F6017" i="2"/>
  <c r="E6017" i="2"/>
  <c r="D6017" i="2"/>
  <c r="G6016" i="2"/>
  <c r="D6016" i="2"/>
  <c r="E6016" i="2" s="1"/>
  <c r="G6015" i="2"/>
  <c r="D6015" i="2"/>
  <c r="G6014" i="2"/>
  <c r="F6014" i="2"/>
  <c r="E6014" i="2"/>
  <c r="D6014" i="2"/>
  <c r="G6013" i="2"/>
  <c r="F6013" i="2"/>
  <c r="D6013" i="2"/>
  <c r="E6013" i="2" s="1"/>
  <c r="H6013" i="2" s="1"/>
  <c r="G6012" i="2"/>
  <c r="D6012" i="2"/>
  <c r="G6011" i="2"/>
  <c r="D6011" i="2"/>
  <c r="E6011" i="2" s="1"/>
  <c r="G6010" i="2"/>
  <c r="D6010" i="2"/>
  <c r="E6010" i="2" s="1"/>
  <c r="G6009" i="2"/>
  <c r="D6009" i="2"/>
  <c r="F6009" i="2" s="1"/>
  <c r="G6008" i="2"/>
  <c r="F6008" i="2"/>
  <c r="D6008" i="2"/>
  <c r="E6008" i="2" s="1"/>
  <c r="G6007" i="2"/>
  <c r="F6007" i="2"/>
  <c r="D6007" i="2"/>
  <c r="E6007" i="2" s="1"/>
  <c r="G6006" i="2"/>
  <c r="F6006" i="2"/>
  <c r="D6006" i="2"/>
  <c r="E6006" i="2" s="1"/>
  <c r="G6005" i="2"/>
  <c r="F6005" i="2"/>
  <c r="E6005" i="2"/>
  <c r="D6005" i="2"/>
  <c r="G6004" i="2"/>
  <c r="D6004" i="2"/>
  <c r="G6003" i="2"/>
  <c r="D6003" i="2"/>
  <c r="J6002" i="2"/>
  <c r="G6002" i="2"/>
  <c r="D6002" i="2"/>
  <c r="G6001" i="2"/>
  <c r="F6001" i="2"/>
  <c r="D6001" i="2"/>
  <c r="E6001" i="2" s="1"/>
  <c r="G6000" i="2"/>
  <c r="D6000" i="2"/>
  <c r="E6000" i="2" s="1"/>
  <c r="G5999" i="2"/>
  <c r="F5999" i="2"/>
  <c r="E5999" i="2"/>
  <c r="H5999" i="2" s="1"/>
  <c r="D5999" i="2"/>
  <c r="G5998" i="2"/>
  <c r="D5998" i="2"/>
  <c r="F5998" i="2" s="1"/>
  <c r="G5997" i="2"/>
  <c r="D5997" i="2"/>
  <c r="F5997" i="2" s="1"/>
  <c r="G5996" i="2"/>
  <c r="F5996" i="2"/>
  <c r="D5996" i="2"/>
  <c r="E5996" i="2" s="1"/>
  <c r="G5995" i="2"/>
  <c r="D5995" i="2"/>
  <c r="G5994" i="2"/>
  <c r="D5994" i="2"/>
  <c r="F5994" i="2" s="1"/>
  <c r="G5993" i="2"/>
  <c r="D5993" i="2"/>
  <c r="G5992" i="2"/>
  <c r="F5992" i="2"/>
  <c r="D5992" i="2"/>
  <c r="E5992" i="2" s="1"/>
  <c r="G5991" i="2"/>
  <c r="F5991" i="2"/>
  <c r="D5991" i="2"/>
  <c r="E5991" i="2" s="1"/>
  <c r="G5990" i="2"/>
  <c r="E5990" i="2"/>
  <c r="H5990" i="2" s="1"/>
  <c r="N5990" i="2" s="1"/>
  <c r="D5990" i="2"/>
  <c r="F5990" i="2" s="1"/>
  <c r="G5989" i="2"/>
  <c r="D5989" i="2"/>
  <c r="E5989" i="2" s="1"/>
  <c r="G5988" i="2"/>
  <c r="D5988" i="2"/>
  <c r="G5987" i="2"/>
  <c r="D5987" i="2"/>
  <c r="F5987" i="2" s="1"/>
  <c r="G5986" i="2"/>
  <c r="D5986" i="2"/>
  <c r="G5985" i="2"/>
  <c r="D5985" i="2"/>
  <c r="E5985" i="2" s="1"/>
  <c r="G5984" i="2"/>
  <c r="F5984" i="2"/>
  <c r="D5984" i="2"/>
  <c r="E5984" i="2" s="1"/>
  <c r="H5984" i="2" s="1"/>
  <c r="O5984" i="2" s="1"/>
  <c r="Q5984" i="2" s="1"/>
  <c r="G5983" i="2"/>
  <c r="D5983" i="2"/>
  <c r="F5983" i="2" s="1"/>
  <c r="G5982" i="2"/>
  <c r="D5982" i="2"/>
  <c r="E5982" i="2" s="1"/>
  <c r="G5981" i="2"/>
  <c r="D5981" i="2"/>
  <c r="F5981" i="2" s="1"/>
  <c r="G5980" i="2"/>
  <c r="F5980" i="2"/>
  <c r="H5980" i="2" s="1"/>
  <c r="N5980" i="2" s="1"/>
  <c r="D5980" i="2"/>
  <c r="E5980" i="2" s="1"/>
  <c r="G5979" i="2"/>
  <c r="D5979" i="2"/>
  <c r="J5978" i="2"/>
  <c r="G5978" i="2"/>
  <c r="D5978" i="2"/>
  <c r="E5978" i="2" s="1"/>
  <c r="G5977" i="2"/>
  <c r="D5977" i="2"/>
  <c r="E5977" i="2" s="1"/>
  <c r="G5976" i="2"/>
  <c r="D5976" i="2"/>
  <c r="E5976" i="2" s="1"/>
  <c r="G5975" i="2"/>
  <c r="F5975" i="2"/>
  <c r="D5975" i="2"/>
  <c r="E5975" i="2" s="1"/>
  <c r="G5974" i="2"/>
  <c r="D5974" i="2"/>
  <c r="F5974" i="2" s="1"/>
  <c r="G5973" i="2"/>
  <c r="F5973" i="2"/>
  <c r="D5973" i="2"/>
  <c r="E5973" i="2" s="1"/>
  <c r="G5972" i="2"/>
  <c r="D5972" i="2"/>
  <c r="G5971" i="2"/>
  <c r="D5971" i="2"/>
  <c r="E5971" i="2" s="1"/>
  <c r="G5970" i="2"/>
  <c r="D5970" i="2"/>
  <c r="E5970" i="2" s="1"/>
  <c r="G5969" i="2"/>
  <c r="D5969" i="2"/>
  <c r="F5969" i="2" s="1"/>
  <c r="G5968" i="2"/>
  <c r="D5968" i="2"/>
  <c r="G5967" i="2"/>
  <c r="F5967" i="2"/>
  <c r="E5967" i="2"/>
  <c r="D5967" i="2"/>
  <c r="G5966" i="2"/>
  <c r="E5966" i="2"/>
  <c r="D5966" i="2"/>
  <c r="F5966" i="2" s="1"/>
  <c r="G5965" i="2"/>
  <c r="E5965" i="2"/>
  <c r="D5965" i="2"/>
  <c r="F5965" i="2" s="1"/>
  <c r="G5964" i="2"/>
  <c r="D5964" i="2"/>
  <c r="G5963" i="2"/>
  <c r="D5963" i="2"/>
  <c r="E5963" i="2" s="1"/>
  <c r="G5962" i="2"/>
  <c r="E5962" i="2"/>
  <c r="D5962" i="2"/>
  <c r="F5962" i="2" s="1"/>
  <c r="G5961" i="2"/>
  <c r="D5961" i="2"/>
  <c r="F5961" i="2" s="1"/>
  <c r="G5960" i="2"/>
  <c r="F5960" i="2"/>
  <c r="D5960" i="2"/>
  <c r="E5960" i="2" s="1"/>
  <c r="G5959" i="2"/>
  <c r="F5959" i="2"/>
  <c r="D5959" i="2"/>
  <c r="E5959" i="2" s="1"/>
  <c r="G5958" i="2"/>
  <c r="E5958" i="2"/>
  <c r="D5958" i="2"/>
  <c r="F5958" i="2" s="1"/>
  <c r="G5957" i="2"/>
  <c r="F5957" i="2"/>
  <c r="E5957" i="2"/>
  <c r="D5957" i="2"/>
  <c r="G5956" i="2"/>
  <c r="D5956" i="2"/>
  <c r="G5955" i="2"/>
  <c r="D5955" i="2"/>
  <c r="F5955" i="2" s="1"/>
  <c r="J5954" i="2"/>
  <c r="G5954" i="2"/>
  <c r="D5954" i="2"/>
  <c r="F5954" i="2" s="1"/>
  <c r="G5953" i="2"/>
  <c r="D5953" i="2"/>
  <c r="G5952" i="2"/>
  <c r="D5952" i="2"/>
  <c r="E5952" i="2" s="1"/>
  <c r="G5951" i="2"/>
  <c r="E5951" i="2"/>
  <c r="D5951" i="2"/>
  <c r="F5951" i="2" s="1"/>
  <c r="G5950" i="2"/>
  <c r="E5950" i="2"/>
  <c r="D5950" i="2"/>
  <c r="F5950" i="2" s="1"/>
  <c r="G5949" i="2"/>
  <c r="D5949" i="2"/>
  <c r="F5949" i="2" s="1"/>
  <c r="G5948" i="2"/>
  <c r="D5948" i="2"/>
  <c r="E5948" i="2" s="1"/>
  <c r="G5947" i="2"/>
  <c r="E5947" i="2"/>
  <c r="D5947" i="2"/>
  <c r="F5947" i="2" s="1"/>
  <c r="G5946" i="2"/>
  <c r="E5946" i="2"/>
  <c r="D5946" i="2"/>
  <c r="F5946" i="2" s="1"/>
  <c r="G5945" i="2"/>
  <c r="D5945" i="2"/>
  <c r="G5944" i="2"/>
  <c r="D5944" i="2"/>
  <c r="E5944" i="2" s="1"/>
  <c r="G5943" i="2"/>
  <c r="D5943" i="2"/>
  <c r="F5943" i="2" s="1"/>
  <c r="G5942" i="2"/>
  <c r="D5942" i="2"/>
  <c r="F5942" i="2" s="1"/>
  <c r="G5941" i="2"/>
  <c r="D5941" i="2"/>
  <c r="E5941" i="2" s="1"/>
  <c r="G5940" i="2"/>
  <c r="D5940" i="2"/>
  <c r="E5940" i="2" s="1"/>
  <c r="G5939" i="2"/>
  <c r="D5939" i="2"/>
  <c r="F5939" i="2" s="1"/>
  <c r="G5938" i="2"/>
  <c r="D5938" i="2"/>
  <c r="E5938" i="2" s="1"/>
  <c r="G5937" i="2"/>
  <c r="D5937" i="2"/>
  <c r="E5937" i="2" s="1"/>
  <c r="G5936" i="2"/>
  <c r="F5936" i="2"/>
  <c r="D5936" i="2"/>
  <c r="E5936" i="2" s="1"/>
  <c r="G5935" i="2"/>
  <c r="D5935" i="2"/>
  <c r="F5935" i="2" s="1"/>
  <c r="G5934" i="2"/>
  <c r="D5934" i="2"/>
  <c r="E5934" i="2" s="1"/>
  <c r="G5933" i="2"/>
  <c r="F5933" i="2"/>
  <c r="D5933" i="2"/>
  <c r="E5933" i="2" s="1"/>
  <c r="G5932" i="2"/>
  <c r="D5932" i="2"/>
  <c r="G5931" i="2"/>
  <c r="D5931" i="2"/>
  <c r="E5931" i="2" s="1"/>
  <c r="J5930" i="2"/>
  <c r="G5930" i="2"/>
  <c r="D5930" i="2"/>
  <c r="E5930" i="2" s="1"/>
  <c r="G5929" i="2"/>
  <c r="F5929" i="2"/>
  <c r="D5929" i="2"/>
  <c r="E5929" i="2" s="1"/>
  <c r="G5928" i="2"/>
  <c r="D5928" i="2"/>
  <c r="E5928" i="2" s="1"/>
  <c r="G5927" i="2"/>
  <c r="D5927" i="2"/>
  <c r="E5927" i="2" s="1"/>
  <c r="G5926" i="2"/>
  <c r="D5926" i="2"/>
  <c r="E5926" i="2" s="1"/>
  <c r="G5925" i="2"/>
  <c r="E5925" i="2"/>
  <c r="D5925" i="2"/>
  <c r="F5925" i="2" s="1"/>
  <c r="G5924" i="2"/>
  <c r="F5924" i="2"/>
  <c r="H5924" i="2" s="1"/>
  <c r="D5924" i="2"/>
  <c r="E5924" i="2" s="1"/>
  <c r="G5923" i="2"/>
  <c r="D5923" i="2"/>
  <c r="E5923" i="2" s="1"/>
  <c r="G5922" i="2"/>
  <c r="D5922" i="2"/>
  <c r="G5921" i="2"/>
  <c r="D5921" i="2"/>
  <c r="F5921" i="2" s="1"/>
  <c r="G5920" i="2"/>
  <c r="F5920" i="2"/>
  <c r="D5920" i="2"/>
  <c r="E5920" i="2" s="1"/>
  <c r="G5919" i="2"/>
  <c r="D5919" i="2"/>
  <c r="G5918" i="2"/>
  <c r="D5918" i="2"/>
  <c r="F5918" i="2" s="1"/>
  <c r="G5917" i="2"/>
  <c r="D5917" i="2"/>
  <c r="F5917" i="2" s="1"/>
  <c r="G5916" i="2"/>
  <c r="D5916" i="2"/>
  <c r="G5915" i="2"/>
  <c r="D5915" i="2"/>
  <c r="F5915" i="2" s="1"/>
  <c r="G5914" i="2"/>
  <c r="D5914" i="2"/>
  <c r="G5913" i="2"/>
  <c r="D5913" i="2"/>
  <c r="E5913" i="2" s="1"/>
  <c r="G5912" i="2"/>
  <c r="D5912" i="2"/>
  <c r="E5912" i="2" s="1"/>
  <c r="G5911" i="2"/>
  <c r="F5911" i="2"/>
  <c r="D5911" i="2"/>
  <c r="E5911" i="2" s="1"/>
  <c r="G5910" i="2"/>
  <c r="E5910" i="2"/>
  <c r="D5910" i="2"/>
  <c r="F5910" i="2" s="1"/>
  <c r="G5909" i="2"/>
  <c r="D5909" i="2"/>
  <c r="F5909" i="2" s="1"/>
  <c r="G5908" i="2"/>
  <c r="D5908" i="2"/>
  <c r="E5908" i="2" s="1"/>
  <c r="G5907" i="2"/>
  <c r="D5907" i="2"/>
  <c r="F5907" i="2" s="1"/>
  <c r="J5906" i="2"/>
  <c r="G5906" i="2"/>
  <c r="D5906" i="2"/>
  <c r="E5906" i="2" s="1"/>
  <c r="G5905" i="2"/>
  <c r="F5905" i="2"/>
  <c r="E5905" i="2"/>
  <c r="D5905" i="2"/>
  <c r="G5904" i="2"/>
  <c r="D5904" i="2"/>
  <c r="E5904" i="2" s="1"/>
  <c r="G5903" i="2"/>
  <c r="D5903" i="2"/>
  <c r="G5902" i="2"/>
  <c r="D5902" i="2"/>
  <c r="F5902" i="2" s="1"/>
  <c r="G5901" i="2"/>
  <c r="D5901" i="2"/>
  <c r="G5900" i="2"/>
  <c r="D5900" i="2"/>
  <c r="E5900" i="2" s="1"/>
  <c r="G5899" i="2"/>
  <c r="D5899" i="2"/>
  <c r="E5899" i="2" s="1"/>
  <c r="G5898" i="2"/>
  <c r="E5898" i="2"/>
  <c r="D5898" i="2"/>
  <c r="F5898" i="2" s="1"/>
  <c r="G5897" i="2"/>
  <c r="D5897" i="2"/>
  <c r="F5897" i="2" s="1"/>
  <c r="G5896" i="2"/>
  <c r="D5896" i="2"/>
  <c r="E5896" i="2" s="1"/>
  <c r="G5895" i="2"/>
  <c r="D5895" i="2"/>
  <c r="F5895" i="2" s="1"/>
  <c r="G5894" i="2"/>
  <c r="D5894" i="2"/>
  <c r="F5894" i="2" s="1"/>
  <c r="G5893" i="2"/>
  <c r="F5893" i="2"/>
  <c r="E5893" i="2"/>
  <c r="D5893" i="2"/>
  <c r="G5892" i="2"/>
  <c r="D5892" i="2"/>
  <c r="E5892" i="2" s="1"/>
  <c r="G5891" i="2"/>
  <c r="F5891" i="2"/>
  <c r="E5891" i="2"/>
  <c r="D5891" i="2"/>
  <c r="G5890" i="2"/>
  <c r="D5890" i="2"/>
  <c r="F5890" i="2" s="1"/>
  <c r="G5889" i="2"/>
  <c r="F5889" i="2"/>
  <c r="D5889" i="2"/>
  <c r="E5889" i="2" s="1"/>
  <c r="G5888" i="2"/>
  <c r="D5888" i="2"/>
  <c r="E5888" i="2" s="1"/>
  <c r="G5887" i="2"/>
  <c r="D5887" i="2"/>
  <c r="F5887" i="2" s="1"/>
  <c r="G5886" i="2"/>
  <c r="D5886" i="2"/>
  <c r="E5886" i="2" s="1"/>
  <c r="G5885" i="2"/>
  <c r="D5885" i="2"/>
  <c r="F5885" i="2" s="1"/>
  <c r="G5884" i="2"/>
  <c r="F5884" i="2"/>
  <c r="D5884" i="2"/>
  <c r="E5884" i="2" s="1"/>
  <c r="G5883" i="2"/>
  <c r="D5883" i="2"/>
  <c r="J5882" i="2"/>
  <c r="G5882" i="2"/>
  <c r="F5882" i="2"/>
  <c r="D5882" i="2"/>
  <c r="E5882" i="2" s="1"/>
  <c r="G5881" i="2"/>
  <c r="E5881" i="2"/>
  <c r="H5881" i="2" s="1"/>
  <c r="D5881" i="2"/>
  <c r="F5881" i="2" s="1"/>
  <c r="G5880" i="2"/>
  <c r="D5880" i="2"/>
  <c r="E5880" i="2" s="1"/>
  <c r="G5879" i="2"/>
  <c r="F5879" i="2"/>
  <c r="E5879" i="2"/>
  <c r="D5879" i="2"/>
  <c r="G5878" i="2"/>
  <c r="D5878" i="2"/>
  <c r="F5878" i="2" s="1"/>
  <c r="G5877" i="2"/>
  <c r="F5877" i="2"/>
  <c r="E5877" i="2"/>
  <c r="D5877" i="2"/>
  <c r="G5876" i="2"/>
  <c r="D5876" i="2"/>
  <c r="G5875" i="2"/>
  <c r="F5875" i="2"/>
  <c r="D5875" i="2"/>
  <c r="E5875" i="2" s="1"/>
  <c r="G5874" i="2"/>
  <c r="D5874" i="2"/>
  <c r="E5874" i="2" s="1"/>
  <c r="G5873" i="2"/>
  <c r="E5873" i="2"/>
  <c r="H5873" i="2" s="1"/>
  <c r="D5873" i="2"/>
  <c r="F5873" i="2" s="1"/>
  <c r="G5872" i="2"/>
  <c r="D5872" i="2"/>
  <c r="E5872" i="2" s="1"/>
  <c r="G5871" i="2"/>
  <c r="D5871" i="2"/>
  <c r="F5871" i="2" s="1"/>
  <c r="G5870" i="2"/>
  <c r="D5870" i="2"/>
  <c r="F5870" i="2" s="1"/>
  <c r="G5869" i="2"/>
  <c r="E5869" i="2"/>
  <c r="H5869" i="2" s="1"/>
  <c r="D5869" i="2"/>
  <c r="F5869" i="2" s="1"/>
  <c r="G5868" i="2"/>
  <c r="D5868" i="2"/>
  <c r="E5868" i="2" s="1"/>
  <c r="G5867" i="2"/>
  <c r="D5867" i="2"/>
  <c r="E5867" i="2" s="1"/>
  <c r="G5866" i="2"/>
  <c r="F5866" i="2"/>
  <c r="E5866" i="2"/>
  <c r="D5866" i="2"/>
  <c r="G5865" i="2"/>
  <c r="D5865" i="2"/>
  <c r="E5865" i="2" s="1"/>
  <c r="G5864" i="2"/>
  <c r="D5864" i="2"/>
  <c r="G5863" i="2"/>
  <c r="F5863" i="2"/>
  <c r="E5863" i="2"/>
  <c r="D5863" i="2"/>
  <c r="G5862" i="2"/>
  <c r="E5862" i="2"/>
  <c r="D5862" i="2"/>
  <c r="F5862" i="2" s="1"/>
  <c r="G5861" i="2"/>
  <c r="D5861" i="2"/>
  <c r="F5861" i="2" s="1"/>
  <c r="G5860" i="2"/>
  <c r="D5860" i="2"/>
  <c r="E5860" i="2" s="1"/>
  <c r="G5859" i="2"/>
  <c r="D5859" i="2"/>
  <c r="F5859" i="2" s="1"/>
  <c r="J5858" i="2"/>
  <c r="G5858" i="2"/>
  <c r="D5858" i="2"/>
  <c r="G5857" i="2"/>
  <c r="E5857" i="2"/>
  <c r="D5857" i="2"/>
  <c r="F5857" i="2" s="1"/>
  <c r="G5856" i="2"/>
  <c r="F5856" i="2"/>
  <c r="D5856" i="2"/>
  <c r="E5856" i="2" s="1"/>
  <c r="G5855" i="2"/>
  <c r="D5855" i="2"/>
  <c r="F5855" i="2" s="1"/>
  <c r="G5854" i="2"/>
  <c r="D5854" i="2"/>
  <c r="G5853" i="2"/>
  <c r="D5853" i="2"/>
  <c r="F5853" i="2" s="1"/>
  <c r="G5852" i="2"/>
  <c r="D5852" i="2"/>
  <c r="E5852" i="2" s="1"/>
  <c r="G5851" i="2"/>
  <c r="D5851" i="2"/>
  <c r="E5851" i="2" s="1"/>
  <c r="G5850" i="2"/>
  <c r="D5850" i="2"/>
  <c r="F5850" i="2" s="1"/>
  <c r="G5849" i="2"/>
  <c r="D5849" i="2"/>
  <c r="G5848" i="2"/>
  <c r="D5848" i="2"/>
  <c r="G5847" i="2"/>
  <c r="D5847" i="2"/>
  <c r="G5846" i="2"/>
  <c r="E5846" i="2"/>
  <c r="D5846" i="2"/>
  <c r="F5846" i="2" s="1"/>
  <c r="G5845" i="2"/>
  <c r="F5845" i="2"/>
  <c r="E5845" i="2"/>
  <c r="D5845" i="2"/>
  <c r="G5844" i="2"/>
  <c r="D5844" i="2"/>
  <c r="G5843" i="2"/>
  <c r="D5843" i="2"/>
  <c r="F5843" i="2" s="1"/>
  <c r="G5842" i="2"/>
  <c r="D5842" i="2"/>
  <c r="E5842" i="2" s="1"/>
  <c r="G5841" i="2"/>
  <c r="D5841" i="2"/>
  <c r="G5840" i="2"/>
  <c r="D5840" i="2"/>
  <c r="G5839" i="2"/>
  <c r="D5839" i="2"/>
  <c r="F5839" i="2" s="1"/>
  <c r="G5838" i="2"/>
  <c r="F5838" i="2"/>
  <c r="E5838" i="2"/>
  <c r="D5838" i="2"/>
  <c r="G5837" i="2"/>
  <c r="D5837" i="2"/>
  <c r="F5837" i="2" s="1"/>
  <c r="G5836" i="2"/>
  <c r="D5836" i="2"/>
  <c r="E5836" i="2" s="1"/>
  <c r="G5835" i="2"/>
  <c r="D5835" i="2"/>
  <c r="E5835" i="2" s="1"/>
  <c r="J5834" i="2"/>
  <c r="G5834" i="2"/>
  <c r="D5834" i="2"/>
  <c r="E5834" i="2" s="1"/>
  <c r="G5833" i="2"/>
  <c r="D5833" i="2"/>
  <c r="F5833" i="2" s="1"/>
  <c r="G5832" i="2"/>
  <c r="D5832" i="2"/>
  <c r="E5832" i="2" s="1"/>
  <c r="G5831" i="2"/>
  <c r="D5831" i="2"/>
  <c r="F5831" i="2" s="1"/>
  <c r="G5830" i="2"/>
  <c r="D5830" i="2"/>
  <c r="F5830" i="2" s="1"/>
  <c r="G5829" i="2"/>
  <c r="D5829" i="2"/>
  <c r="G5828" i="2"/>
  <c r="D5828" i="2"/>
  <c r="G5827" i="2"/>
  <c r="D5827" i="2"/>
  <c r="E5827" i="2" s="1"/>
  <c r="G5826" i="2"/>
  <c r="D5826" i="2"/>
  <c r="F5826" i="2" s="1"/>
  <c r="G5825" i="2"/>
  <c r="D5825" i="2"/>
  <c r="F5825" i="2" s="1"/>
  <c r="G5824" i="2"/>
  <c r="F5824" i="2"/>
  <c r="H5824" i="2" s="1"/>
  <c r="D5824" i="2"/>
  <c r="E5824" i="2" s="1"/>
  <c r="G5823" i="2"/>
  <c r="D5823" i="2"/>
  <c r="E5823" i="2" s="1"/>
  <c r="G5822" i="2"/>
  <c r="F5822" i="2"/>
  <c r="E5822" i="2"/>
  <c r="D5822" i="2"/>
  <c r="G5821" i="2"/>
  <c r="E5821" i="2"/>
  <c r="D5821" i="2"/>
  <c r="F5821" i="2" s="1"/>
  <c r="G5820" i="2"/>
  <c r="D5820" i="2"/>
  <c r="E5820" i="2" s="1"/>
  <c r="G5819" i="2"/>
  <c r="D5819" i="2"/>
  <c r="F5819" i="2" s="1"/>
  <c r="G5818" i="2"/>
  <c r="F5818" i="2"/>
  <c r="D5818" i="2"/>
  <c r="E5818" i="2" s="1"/>
  <c r="G5817" i="2"/>
  <c r="D5817" i="2"/>
  <c r="F5817" i="2" s="1"/>
  <c r="G5816" i="2"/>
  <c r="D5816" i="2"/>
  <c r="G5815" i="2"/>
  <c r="D5815" i="2"/>
  <c r="F5815" i="2" s="1"/>
  <c r="G5814" i="2"/>
  <c r="D5814" i="2"/>
  <c r="F5814" i="2" s="1"/>
  <c r="G5813" i="2"/>
  <c r="D5813" i="2"/>
  <c r="G5812" i="2"/>
  <c r="D5812" i="2"/>
  <c r="G5811" i="2"/>
  <c r="D5811" i="2"/>
  <c r="F5811" i="2" s="1"/>
  <c r="J5810" i="2"/>
  <c r="G5810" i="2"/>
  <c r="D5810" i="2"/>
  <c r="F5810" i="2" s="1"/>
  <c r="G5809" i="2"/>
  <c r="D5809" i="2"/>
  <c r="F5809" i="2" s="1"/>
  <c r="G5808" i="2"/>
  <c r="F5808" i="2"/>
  <c r="D5808" i="2"/>
  <c r="E5808" i="2" s="1"/>
  <c r="G5807" i="2"/>
  <c r="D5807" i="2"/>
  <c r="F5807" i="2" s="1"/>
  <c r="G5806" i="2"/>
  <c r="D5806" i="2"/>
  <c r="G5805" i="2"/>
  <c r="D5805" i="2"/>
  <c r="F5805" i="2" s="1"/>
  <c r="G5804" i="2"/>
  <c r="F5804" i="2"/>
  <c r="D5804" i="2"/>
  <c r="E5804" i="2" s="1"/>
  <c r="G5803" i="2"/>
  <c r="E5803" i="2"/>
  <c r="D5803" i="2"/>
  <c r="F5803" i="2" s="1"/>
  <c r="G5802" i="2"/>
  <c r="D5802" i="2"/>
  <c r="E5802" i="2" s="1"/>
  <c r="G5801" i="2"/>
  <c r="D5801" i="2"/>
  <c r="E5801" i="2" s="1"/>
  <c r="G5800" i="2"/>
  <c r="F5800" i="2"/>
  <c r="H5800" i="2" s="1"/>
  <c r="D5800" i="2"/>
  <c r="E5800" i="2" s="1"/>
  <c r="G5799" i="2"/>
  <c r="D5799" i="2"/>
  <c r="G5798" i="2"/>
  <c r="D5798" i="2"/>
  <c r="F5798" i="2" s="1"/>
  <c r="G5797" i="2"/>
  <c r="D5797" i="2"/>
  <c r="E5797" i="2" s="1"/>
  <c r="G5796" i="2"/>
  <c r="D5796" i="2"/>
  <c r="E5796" i="2" s="1"/>
  <c r="G5795" i="2"/>
  <c r="D5795" i="2"/>
  <c r="F5795" i="2" s="1"/>
  <c r="G5794" i="2"/>
  <c r="F5794" i="2"/>
  <c r="D5794" i="2"/>
  <c r="E5794" i="2" s="1"/>
  <c r="G5793" i="2"/>
  <c r="D5793" i="2"/>
  <c r="E5793" i="2" s="1"/>
  <c r="G5792" i="2"/>
  <c r="D5792" i="2"/>
  <c r="G5791" i="2"/>
  <c r="D5791" i="2"/>
  <c r="F5791" i="2" s="1"/>
  <c r="G5790" i="2"/>
  <c r="D5790" i="2"/>
  <c r="F5790" i="2" s="1"/>
  <c r="G5789" i="2"/>
  <c r="D5789" i="2"/>
  <c r="F5789" i="2" s="1"/>
  <c r="G5788" i="2"/>
  <c r="D5788" i="2"/>
  <c r="E5788" i="2" s="1"/>
  <c r="G5787" i="2"/>
  <c r="D5787" i="2"/>
  <c r="J5786" i="2"/>
  <c r="G5786" i="2"/>
  <c r="F5786" i="2"/>
  <c r="D5786" i="2"/>
  <c r="E5786" i="2" s="1"/>
  <c r="G5785" i="2"/>
  <c r="D5785" i="2"/>
  <c r="F5785" i="2" s="1"/>
  <c r="G5784" i="2"/>
  <c r="D5784" i="2"/>
  <c r="E5784" i="2" s="1"/>
  <c r="G5783" i="2"/>
  <c r="D5783" i="2"/>
  <c r="G5782" i="2"/>
  <c r="D5782" i="2"/>
  <c r="F5782" i="2" s="1"/>
  <c r="G5781" i="2"/>
  <c r="D5781" i="2"/>
  <c r="F5781" i="2" s="1"/>
  <c r="G5780" i="2"/>
  <c r="F5780" i="2"/>
  <c r="D5780" i="2"/>
  <c r="E5780" i="2" s="1"/>
  <c r="G5779" i="2"/>
  <c r="D5779" i="2"/>
  <c r="G5778" i="2"/>
  <c r="F5778" i="2"/>
  <c r="D5778" i="2"/>
  <c r="E5778" i="2" s="1"/>
  <c r="G5777" i="2"/>
  <c r="D5777" i="2"/>
  <c r="F5777" i="2" s="1"/>
  <c r="G5776" i="2"/>
  <c r="F5776" i="2"/>
  <c r="D5776" i="2"/>
  <c r="E5776" i="2" s="1"/>
  <c r="G5775" i="2"/>
  <c r="D5775" i="2"/>
  <c r="G5774" i="2"/>
  <c r="D5774" i="2"/>
  <c r="F5774" i="2" s="1"/>
  <c r="G5773" i="2"/>
  <c r="D5773" i="2"/>
  <c r="F5773" i="2" s="1"/>
  <c r="G5772" i="2"/>
  <c r="D5772" i="2"/>
  <c r="E5772" i="2" s="1"/>
  <c r="G5771" i="2"/>
  <c r="D5771" i="2"/>
  <c r="G5770" i="2"/>
  <c r="E5770" i="2"/>
  <c r="D5770" i="2"/>
  <c r="F5770" i="2" s="1"/>
  <c r="G5769" i="2"/>
  <c r="D5769" i="2"/>
  <c r="E5769" i="2" s="1"/>
  <c r="G5768" i="2"/>
  <c r="D5768" i="2"/>
  <c r="E5768" i="2" s="1"/>
  <c r="G5767" i="2"/>
  <c r="D5767" i="2"/>
  <c r="F5767" i="2" s="1"/>
  <c r="G5766" i="2"/>
  <c r="E5766" i="2"/>
  <c r="D5766" i="2"/>
  <c r="F5766" i="2" s="1"/>
  <c r="G5765" i="2"/>
  <c r="D5765" i="2"/>
  <c r="F5765" i="2" s="1"/>
  <c r="G5764" i="2"/>
  <c r="D5764" i="2"/>
  <c r="E5764" i="2" s="1"/>
  <c r="G5763" i="2"/>
  <c r="D5763" i="2"/>
  <c r="F5763" i="2" s="1"/>
  <c r="J5762" i="2"/>
  <c r="G5762" i="2"/>
  <c r="D5762" i="2"/>
  <c r="F5762" i="2" s="1"/>
  <c r="G5761" i="2"/>
  <c r="D5761" i="2"/>
  <c r="G5760" i="2"/>
  <c r="D5760" i="2"/>
  <c r="E5760" i="2" s="1"/>
  <c r="G5759" i="2"/>
  <c r="D5759" i="2"/>
  <c r="F5759" i="2" s="1"/>
  <c r="G5758" i="2"/>
  <c r="E5758" i="2"/>
  <c r="D5758" i="2"/>
  <c r="F5758" i="2" s="1"/>
  <c r="G5757" i="2"/>
  <c r="E5757" i="2"/>
  <c r="D5757" i="2"/>
  <c r="F5757" i="2" s="1"/>
  <c r="G5756" i="2"/>
  <c r="D5756" i="2"/>
  <c r="E5756" i="2" s="1"/>
  <c r="G5755" i="2"/>
  <c r="D5755" i="2"/>
  <c r="F5755" i="2" s="1"/>
  <c r="G5754" i="2"/>
  <c r="F5754" i="2"/>
  <c r="D5754" i="2"/>
  <c r="E5754" i="2" s="1"/>
  <c r="G5753" i="2"/>
  <c r="E5753" i="2"/>
  <c r="D5753" i="2"/>
  <c r="F5753" i="2" s="1"/>
  <c r="G5752" i="2"/>
  <c r="D5752" i="2"/>
  <c r="E5752" i="2" s="1"/>
  <c r="G5751" i="2"/>
  <c r="F5751" i="2"/>
  <c r="D5751" i="2"/>
  <c r="E5751" i="2" s="1"/>
  <c r="G5750" i="2"/>
  <c r="E5750" i="2"/>
  <c r="D5750" i="2"/>
  <c r="F5750" i="2" s="1"/>
  <c r="G5749" i="2"/>
  <c r="E5749" i="2"/>
  <c r="D5749" i="2"/>
  <c r="F5749" i="2" s="1"/>
  <c r="G5748" i="2"/>
  <c r="D5748" i="2"/>
  <c r="G5747" i="2"/>
  <c r="F5747" i="2"/>
  <c r="D5747" i="2"/>
  <c r="E5747" i="2" s="1"/>
  <c r="G5746" i="2"/>
  <c r="F5746" i="2"/>
  <c r="E5746" i="2"/>
  <c r="H5746" i="2" s="1"/>
  <c r="D5746" i="2"/>
  <c r="G5745" i="2"/>
  <c r="E5745" i="2"/>
  <c r="D5745" i="2"/>
  <c r="F5745" i="2" s="1"/>
  <c r="G5744" i="2"/>
  <c r="D5744" i="2"/>
  <c r="E5744" i="2" s="1"/>
  <c r="G5743" i="2"/>
  <c r="D5743" i="2"/>
  <c r="F5743" i="2" s="1"/>
  <c r="G5742" i="2"/>
  <c r="E5742" i="2"/>
  <c r="D5742" i="2"/>
  <c r="F5742" i="2" s="1"/>
  <c r="G5741" i="2"/>
  <c r="F5741" i="2"/>
  <c r="E5741" i="2"/>
  <c r="D5741" i="2"/>
  <c r="G5740" i="2"/>
  <c r="D5740" i="2"/>
  <c r="G5739" i="2"/>
  <c r="F5739" i="2"/>
  <c r="D5739" i="2"/>
  <c r="E5739" i="2" s="1"/>
  <c r="J5738" i="2"/>
  <c r="G5738" i="2"/>
  <c r="E5738" i="2"/>
  <c r="D5738" i="2"/>
  <c r="F5738" i="2" s="1"/>
  <c r="G5737" i="2"/>
  <c r="D5737" i="2"/>
  <c r="F5737" i="2" s="1"/>
  <c r="G5736" i="2"/>
  <c r="D5736" i="2"/>
  <c r="E5736" i="2" s="1"/>
  <c r="G5735" i="2"/>
  <c r="F5735" i="2"/>
  <c r="E5735" i="2"/>
  <c r="D5735" i="2"/>
  <c r="G5734" i="2"/>
  <c r="D5734" i="2"/>
  <c r="F5734" i="2" s="1"/>
  <c r="G5733" i="2"/>
  <c r="F5733" i="2"/>
  <c r="E5733" i="2"/>
  <c r="D5733" i="2"/>
  <c r="G5732" i="2"/>
  <c r="D5732" i="2"/>
  <c r="E5732" i="2" s="1"/>
  <c r="G5731" i="2"/>
  <c r="E5731" i="2"/>
  <c r="D5731" i="2"/>
  <c r="F5731" i="2" s="1"/>
  <c r="G5730" i="2"/>
  <c r="D5730" i="2"/>
  <c r="F5730" i="2" s="1"/>
  <c r="G5729" i="2"/>
  <c r="D5729" i="2"/>
  <c r="F5729" i="2" s="1"/>
  <c r="G5728" i="2"/>
  <c r="F5728" i="2"/>
  <c r="D5728" i="2"/>
  <c r="E5728" i="2" s="1"/>
  <c r="G5727" i="2"/>
  <c r="D5727" i="2"/>
  <c r="F5727" i="2" s="1"/>
  <c r="G5726" i="2"/>
  <c r="D5726" i="2"/>
  <c r="G5725" i="2"/>
  <c r="D5725" i="2"/>
  <c r="F5725" i="2" s="1"/>
  <c r="G5724" i="2"/>
  <c r="F5724" i="2"/>
  <c r="D5724" i="2"/>
  <c r="E5724" i="2" s="1"/>
  <c r="G5723" i="2"/>
  <c r="D5723" i="2"/>
  <c r="F5723" i="2" s="1"/>
  <c r="G5722" i="2"/>
  <c r="D5722" i="2"/>
  <c r="F5722" i="2" s="1"/>
  <c r="G5721" i="2"/>
  <c r="D5721" i="2"/>
  <c r="G5720" i="2"/>
  <c r="F5720" i="2"/>
  <c r="D5720" i="2"/>
  <c r="E5720" i="2" s="1"/>
  <c r="G5719" i="2"/>
  <c r="D5719" i="2"/>
  <c r="F5719" i="2" s="1"/>
  <c r="G5718" i="2"/>
  <c r="D5718" i="2"/>
  <c r="F5718" i="2" s="1"/>
  <c r="G5717" i="2"/>
  <c r="F5717" i="2"/>
  <c r="D5717" i="2"/>
  <c r="E5717" i="2" s="1"/>
  <c r="G5716" i="2"/>
  <c r="D5716" i="2"/>
  <c r="E5716" i="2" s="1"/>
  <c r="G5715" i="2"/>
  <c r="D5715" i="2"/>
  <c r="F5715" i="2" s="1"/>
  <c r="J5714" i="2"/>
  <c r="G5714" i="2"/>
  <c r="D5714" i="2"/>
  <c r="G5713" i="2"/>
  <c r="D5713" i="2"/>
  <c r="E5713" i="2" s="1"/>
  <c r="G5712" i="2"/>
  <c r="D5712" i="2"/>
  <c r="G5711" i="2"/>
  <c r="D5711" i="2"/>
  <c r="F5711" i="2" s="1"/>
  <c r="G5710" i="2"/>
  <c r="F5710" i="2"/>
  <c r="D5710" i="2"/>
  <c r="E5710" i="2" s="1"/>
  <c r="G5709" i="2"/>
  <c r="F5709" i="2"/>
  <c r="E5709" i="2"/>
  <c r="D5709" i="2"/>
  <c r="G5708" i="2"/>
  <c r="D5708" i="2"/>
  <c r="E5708" i="2" s="1"/>
  <c r="G5707" i="2"/>
  <c r="D5707" i="2"/>
  <c r="G5706" i="2"/>
  <c r="D5706" i="2"/>
  <c r="E5706" i="2" s="1"/>
  <c r="G5705" i="2"/>
  <c r="E5705" i="2"/>
  <c r="D5705" i="2"/>
  <c r="F5705" i="2" s="1"/>
  <c r="H5705" i="2" s="1"/>
  <c r="G5704" i="2"/>
  <c r="D5704" i="2"/>
  <c r="G5703" i="2"/>
  <c r="F5703" i="2"/>
  <c r="D5703" i="2"/>
  <c r="E5703" i="2" s="1"/>
  <c r="G5702" i="2"/>
  <c r="D5702" i="2"/>
  <c r="E5702" i="2" s="1"/>
  <c r="G5701" i="2"/>
  <c r="F5701" i="2"/>
  <c r="E5701" i="2"/>
  <c r="D5701" i="2"/>
  <c r="G5700" i="2"/>
  <c r="D5700" i="2"/>
  <c r="G5699" i="2"/>
  <c r="D5699" i="2"/>
  <c r="E5699" i="2" s="1"/>
  <c r="G5698" i="2"/>
  <c r="F5698" i="2"/>
  <c r="D5698" i="2"/>
  <c r="E5698" i="2" s="1"/>
  <c r="G5697" i="2"/>
  <c r="E5697" i="2"/>
  <c r="D5697" i="2"/>
  <c r="F5697" i="2" s="1"/>
  <c r="G5696" i="2"/>
  <c r="D5696" i="2"/>
  <c r="E5696" i="2" s="1"/>
  <c r="G5695" i="2"/>
  <c r="F5695" i="2"/>
  <c r="D5695" i="2"/>
  <c r="E5695" i="2" s="1"/>
  <c r="G5694" i="2"/>
  <c r="D5694" i="2"/>
  <c r="F5694" i="2" s="1"/>
  <c r="G5693" i="2"/>
  <c r="E5693" i="2"/>
  <c r="D5693" i="2"/>
  <c r="F5693" i="2" s="1"/>
  <c r="G5692" i="2"/>
  <c r="D5692" i="2"/>
  <c r="G5691" i="2"/>
  <c r="F5691" i="2"/>
  <c r="D5691" i="2"/>
  <c r="E5691" i="2" s="1"/>
  <c r="J5690" i="2"/>
  <c r="G5690" i="2"/>
  <c r="D5690" i="2"/>
  <c r="F5690" i="2" s="1"/>
  <c r="G5689" i="2"/>
  <c r="E5689" i="2"/>
  <c r="D5689" i="2"/>
  <c r="F5689" i="2" s="1"/>
  <c r="G5688" i="2"/>
  <c r="D5688" i="2"/>
  <c r="E5688" i="2" s="1"/>
  <c r="G5687" i="2"/>
  <c r="F5687" i="2"/>
  <c r="E5687" i="2"/>
  <c r="D5687" i="2"/>
  <c r="G5686" i="2"/>
  <c r="D5686" i="2"/>
  <c r="F5686" i="2" s="1"/>
  <c r="G5685" i="2"/>
  <c r="D5685" i="2"/>
  <c r="G5684" i="2"/>
  <c r="D5684" i="2"/>
  <c r="E5684" i="2" s="1"/>
  <c r="G5683" i="2"/>
  <c r="E5683" i="2"/>
  <c r="D5683" i="2"/>
  <c r="F5683" i="2" s="1"/>
  <c r="G5682" i="2"/>
  <c r="D5682" i="2"/>
  <c r="F5682" i="2" s="1"/>
  <c r="G5681" i="2"/>
  <c r="D5681" i="2"/>
  <c r="F5681" i="2" s="1"/>
  <c r="G5680" i="2"/>
  <c r="D5680" i="2"/>
  <c r="F5680" i="2" s="1"/>
  <c r="G5679" i="2"/>
  <c r="D5679" i="2"/>
  <c r="G5678" i="2"/>
  <c r="D5678" i="2"/>
  <c r="F5678" i="2" s="1"/>
  <c r="G5677" i="2"/>
  <c r="D5677" i="2"/>
  <c r="F5677" i="2" s="1"/>
  <c r="G5676" i="2"/>
  <c r="E5676" i="2"/>
  <c r="D5676" i="2"/>
  <c r="F5676" i="2" s="1"/>
  <c r="G5675" i="2"/>
  <c r="D5675" i="2"/>
  <c r="G5674" i="2"/>
  <c r="D5674" i="2"/>
  <c r="G5673" i="2"/>
  <c r="D5673" i="2"/>
  <c r="G5672" i="2"/>
  <c r="D5672" i="2"/>
  <c r="F5672" i="2" s="1"/>
  <c r="G5671" i="2"/>
  <c r="D5671" i="2"/>
  <c r="G5670" i="2"/>
  <c r="D5670" i="2"/>
  <c r="G5669" i="2"/>
  <c r="D5669" i="2"/>
  <c r="G5668" i="2"/>
  <c r="E5668" i="2"/>
  <c r="D5668" i="2"/>
  <c r="F5668" i="2" s="1"/>
  <c r="G5667" i="2"/>
  <c r="D5667" i="2"/>
  <c r="J5666" i="2"/>
  <c r="G5666" i="2"/>
  <c r="D5666" i="2"/>
  <c r="G5665" i="2"/>
  <c r="D5665" i="2"/>
  <c r="G5664" i="2"/>
  <c r="D5664" i="2"/>
  <c r="F5664" i="2" s="1"/>
  <c r="G5663" i="2"/>
  <c r="D5663" i="2"/>
  <c r="G5662" i="2"/>
  <c r="D5662" i="2"/>
  <c r="G5661" i="2"/>
  <c r="D5661" i="2"/>
  <c r="G5660" i="2"/>
  <c r="E5660" i="2"/>
  <c r="D5660" i="2"/>
  <c r="F5660" i="2" s="1"/>
  <c r="G5659" i="2"/>
  <c r="D5659" i="2"/>
  <c r="G5658" i="2"/>
  <c r="D5658" i="2"/>
  <c r="G5657" i="2"/>
  <c r="D5657" i="2"/>
  <c r="G5656" i="2"/>
  <c r="D5656" i="2"/>
  <c r="F5656" i="2" s="1"/>
  <c r="G5655" i="2"/>
  <c r="D5655" i="2"/>
  <c r="G5654" i="2"/>
  <c r="D5654" i="2"/>
  <c r="G5653" i="2"/>
  <c r="D5653" i="2"/>
  <c r="G5652" i="2"/>
  <c r="D5652" i="2"/>
  <c r="G5651" i="2"/>
  <c r="D5651" i="2"/>
  <c r="G5650" i="2"/>
  <c r="D5650" i="2"/>
  <c r="G5649" i="2"/>
  <c r="D5649" i="2"/>
  <c r="G5648" i="2"/>
  <c r="D5648" i="2"/>
  <c r="F5648" i="2" s="1"/>
  <c r="G5647" i="2"/>
  <c r="D5647" i="2"/>
  <c r="G5646" i="2"/>
  <c r="D5646" i="2"/>
  <c r="G5645" i="2"/>
  <c r="D5645" i="2"/>
  <c r="G5644" i="2"/>
  <c r="D5644" i="2"/>
  <c r="F5644" i="2" s="1"/>
  <c r="G5643" i="2"/>
  <c r="D5643" i="2"/>
  <c r="J5642" i="2"/>
  <c r="G5642" i="2"/>
  <c r="D5642" i="2"/>
  <c r="G5641" i="2"/>
  <c r="D5641" i="2"/>
  <c r="G5640" i="2"/>
  <c r="D5640" i="2"/>
  <c r="F5640" i="2" s="1"/>
  <c r="G5639" i="2"/>
  <c r="D5639" i="2"/>
  <c r="G5638" i="2"/>
  <c r="D5638" i="2"/>
  <c r="G5637" i="2"/>
  <c r="D5637" i="2"/>
  <c r="G5636" i="2"/>
  <c r="D5636" i="2"/>
  <c r="F5636" i="2" s="1"/>
  <c r="G5635" i="2"/>
  <c r="D5635" i="2"/>
  <c r="G5634" i="2"/>
  <c r="D5634" i="2"/>
  <c r="G5633" i="2"/>
  <c r="D5633" i="2"/>
  <c r="G5632" i="2"/>
  <c r="D5632" i="2"/>
  <c r="F5632" i="2" s="1"/>
  <c r="G5631" i="2"/>
  <c r="D5631" i="2"/>
  <c r="G5630" i="2"/>
  <c r="D5630" i="2"/>
  <c r="G5629" i="2"/>
  <c r="D5629" i="2"/>
  <c r="E5629" i="2" s="1"/>
  <c r="G5628" i="2"/>
  <c r="D5628" i="2"/>
  <c r="F5628" i="2" s="1"/>
  <c r="G5627" i="2"/>
  <c r="D5627" i="2"/>
  <c r="G5626" i="2"/>
  <c r="D5626" i="2"/>
  <c r="G5625" i="2"/>
  <c r="F5625" i="2"/>
  <c r="D5625" i="2"/>
  <c r="E5625" i="2" s="1"/>
  <c r="G5624" i="2"/>
  <c r="F5624" i="2"/>
  <c r="D5624" i="2"/>
  <c r="E5624" i="2" s="1"/>
  <c r="G5623" i="2"/>
  <c r="D5623" i="2"/>
  <c r="G5622" i="2"/>
  <c r="D5622" i="2"/>
  <c r="F5622" i="2" s="1"/>
  <c r="G5621" i="2"/>
  <c r="D5621" i="2"/>
  <c r="E5621" i="2" s="1"/>
  <c r="G5620" i="2"/>
  <c r="F5620" i="2"/>
  <c r="D5620" i="2"/>
  <c r="E5620" i="2" s="1"/>
  <c r="G5619" i="2"/>
  <c r="D5619" i="2"/>
  <c r="J5618" i="2"/>
  <c r="G5618" i="2"/>
  <c r="D5618" i="2"/>
  <c r="F5618" i="2" s="1"/>
  <c r="G5617" i="2"/>
  <c r="F5617" i="2"/>
  <c r="H5617" i="2" s="1"/>
  <c r="D5617" i="2"/>
  <c r="E5617" i="2" s="1"/>
  <c r="G5616" i="2"/>
  <c r="D5616" i="2"/>
  <c r="F5616" i="2" s="1"/>
  <c r="G5615" i="2"/>
  <c r="D5615" i="2"/>
  <c r="G5614" i="2"/>
  <c r="E5614" i="2"/>
  <c r="D5614" i="2"/>
  <c r="F5614" i="2" s="1"/>
  <c r="G5613" i="2"/>
  <c r="D5613" i="2"/>
  <c r="E5613" i="2" s="1"/>
  <c r="G5612" i="2"/>
  <c r="D5612" i="2"/>
  <c r="F5612" i="2" s="1"/>
  <c r="G5611" i="2"/>
  <c r="D5611" i="2"/>
  <c r="G5610" i="2"/>
  <c r="D5610" i="2"/>
  <c r="F5610" i="2" s="1"/>
  <c r="G5609" i="2"/>
  <c r="D5609" i="2"/>
  <c r="E5609" i="2" s="1"/>
  <c r="G5608" i="2"/>
  <c r="F5608" i="2"/>
  <c r="D5608" i="2"/>
  <c r="E5608" i="2" s="1"/>
  <c r="G5607" i="2"/>
  <c r="D5607" i="2"/>
  <c r="G5606" i="2"/>
  <c r="D5606" i="2"/>
  <c r="F5606" i="2" s="1"/>
  <c r="G5605" i="2"/>
  <c r="D5605" i="2"/>
  <c r="G5604" i="2"/>
  <c r="D5604" i="2"/>
  <c r="F5604" i="2" s="1"/>
  <c r="G5603" i="2"/>
  <c r="D5603" i="2"/>
  <c r="G5602" i="2"/>
  <c r="D5602" i="2"/>
  <c r="F5602" i="2" s="1"/>
  <c r="G5601" i="2"/>
  <c r="D5601" i="2"/>
  <c r="E5601" i="2" s="1"/>
  <c r="G5600" i="2"/>
  <c r="D5600" i="2"/>
  <c r="G5599" i="2"/>
  <c r="D5599" i="2"/>
  <c r="G5598" i="2"/>
  <c r="D5598" i="2"/>
  <c r="F5598" i="2" s="1"/>
  <c r="G5597" i="2"/>
  <c r="D5597" i="2"/>
  <c r="E5597" i="2" s="1"/>
  <c r="G5596" i="2"/>
  <c r="D5596" i="2"/>
  <c r="F5596" i="2" s="1"/>
  <c r="G5595" i="2"/>
  <c r="D5595" i="2"/>
  <c r="J5594" i="2"/>
  <c r="G5594" i="2"/>
  <c r="D5594" i="2"/>
  <c r="F5594" i="2" s="1"/>
  <c r="G5593" i="2"/>
  <c r="F5593" i="2"/>
  <c r="D5593" i="2"/>
  <c r="E5593" i="2" s="1"/>
  <c r="G5592" i="2"/>
  <c r="D5592" i="2"/>
  <c r="F5592" i="2" s="1"/>
  <c r="G5591" i="2"/>
  <c r="D5591" i="2"/>
  <c r="G5590" i="2"/>
  <c r="E5590" i="2"/>
  <c r="D5590" i="2"/>
  <c r="F5590" i="2" s="1"/>
  <c r="G5589" i="2"/>
  <c r="D5589" i="2"/>
  <c r="E5589" i="2" s="1"/>
  <c r="G5588" i="2"/>
  <c r="E5588" i="2"/>
  <c r="D5588" i="2"/>
  <c r="F5588" i="2" s="1"/>
  <c r="G5587" i="2"/>
  <c r="D5587" i="2"/>
  <c r="G5586" i="2"/>
  <c r="D5586" i="2"/>
  <c r="F5586" i="2" s="1"/>
  <c r="G5585" i="2"/>
  <c r="D5585" i="2"/>
  <c r="E5585" i="2" s="1"/>
  <c r="G5584" i="2"/>
  <c r="D5584" i="2"/>
  <c r="F5584" i="2" s="1"/>
  <c r="G5583" i="2"/>
  <c r="D5583" i="2"/>
  <c r="G5582" i="2"/>
  <c r="D5582" i="2"/>
  <c r="F5582" i="2" s="1"/>
  <c r="G5581" i="2"/>
  <c r="F5581" i="2"/>
  <c r="H5581" i="2" s="1"/>
  <c r="D5581" i="2"/>
  <c r="E5581" i="2" s="1"/>
  <c r="G5580" i="2"/>
  <c r="D5580" i="2"/>
  <c r="F5580" i="2" s="1"/>
  <c r="G5579" i="2"/>
  <c r="D5579" i="2"/>
  <c r="G5578" i="2"/>
  <c r="D5578" i="2"/>
  <c r="F5578" i="2" s="1"/>
  <c r="G5577" i="2"/>
  <c r="D5577" i="2"/>
  <c r="E5577" i="2" s="1"/>
  <c r="G5576" i="2"/>
  <c r="D5576" i="2"/>
  <c r="F5576" i="2" s="1"/>
  <c r="G5575" i="2"/>
  <c r="D5575" i="2"/>
  <c r="G5574" i="2"/>
  <c r="D5574" i="2"/>
  <c r="F5574" i="2" s="1"/>
  <c r="G5573" i="2"/>
  <c r="D5573" i="2"/>
  <c r="E5573" i="2" s="1"/>
  <c r="G5572" i="2"/>
  <c r="D5572" i="2"/>
  <c r="F5572" i="2" s="1"/>
  <c r="G5571" i="2"/>
  <c r="D5571" i="2"/>
  <c r="J5570" i="2"/>
  <c r="G5570" i="2"/>
  <c r="D5570" i="2"/>
  <c r="F5570" i="2" s="1"/>
  <c r="G5569" i="2"/>
  <c r="F5569" i="2"/>
  <c r="D5569" i="2"/>
  <c r="E5569" i="2" s="1"/>
  <c r="G5568" i="2"/>
  <c r="D5568" i="2"/>
  <c r="F5568" i="2" s="1"/>
  <c r="G5567" i="2"/>
  <c r="D5567" i="2"/>
  <c r="G5566" i="2"/>
  <c r="D5566" i="2"/>
  <c r="F5566" i="2" s="1"/>
  <c r="G5565" i="2"/>
  <c r="D5565" i="2"/>
  <c r="E5565" i="2" s="1"/>
  <c r="G5564" i="2"/>
  <c r="E5564" i="2"/>
  <c r="D5564" i="2"/>
  <c r="F5564" i="2" s="1"/>
  <c r="G5563" i="2"/>
  <c r="D5563" i="2"/>
  <c r="G5562" i="2"/>
  <c r="D5562" i="2"/>
  <c r="F5562" i="2" s="1"/>
  <c r="G5561" i="2"/>
  <c r="D5561" i="2"/>
  <c r="E5561" i="2" s="1"/>
  <c r="G5560" i="2"/>
  <c r="D5560" i="2"/>
  <c r="F5560" i="2" s="1"/>
  <c r="G5559" i="2"/>
  <c r="D5559" i="2"/>
  <c r="G5558" i="2"/>
  <c r="D5558" i="2"/>
  <c r="F5558" i="2" s="1"/>
  <c r="G5557" i="2"/>
  <c r="D5557" i="2"/>
  <c r="G5556" i="2"/>
  <c r="D5556" i="2"/>
  <c r="F5556" i="2" s="1"/>
  <c r="G5555" i="2"/>
  <c r="D5555" i="2"/>
  <c r="G5554" i="2"/>
  <c r="D5554" i="2"/>
  <c r="F5554" i="2" s="1"/>
  <c r="G5553" i="2"/>
  <c r="D5553" i="2"/>
  <c r="E5553" i="2" s="1"/>
  <c r="G5552" i="2"/>
  <c r="E5552" i="2"/>
  <c r="D5552" i="2"/>
  <c r="F5552" i="2" s="1"/>
  <c r="G5551" i="2"/>
  <c r="D5551" i="2"/>
  <c r="G5550" i="2"/>
  <c r="D5550" i="2"/>
  <c r="F5550" i="2" s="1"/>
  <c r="G5549" i="2"/>
  <c r="D5549" i="2"/>
  <c r="E5549" i="2" s="1"/>
  <c r="G5548" i="2"/>
  <c r="D5548" i="2"/>
  <c r="F5548" i="2" s="1"/>
  <c r="G5547" i="2"/>
  <c r="D5547" i="2"/>
  <c r="J5546" i="2"/>
  <c r="G5546" i="2"/>
  <c r="D5546" i="2"/>
  <c r="F5546" i="2" s="1"/>
  <c r="G5545" i="2"/>
  <c r="D5545" i="2"/>
  <c r="G5544" i="2"/>
  <c r="D5544" i="2"/>
  <c r="F5544" i="2" s="1"/>
  <c r="G5543" i="2"/>
  <c r="D5543" i="2"/>
  <c r="G5542" i="2"/>
  <c r="D5542" i="2"/>
  <c r="F5542" i="2" s="1"/>
  <c r="G5541" i="2"/>
  <c r="D5541" i="2"/>
  <c r="E5541" i="2" s="1"/>
  <c r="G5540" i="2"/>
  <c r="E5540" i="2"/>
  <c r="D5540" i="2"/>
  <c r="F5540" i="2" s="1"/>
  <c r="G5539" i="2"/>
  <c r="D5539" i="2"/>
  <c r="G5538" i="2"/>
  <c r="D5538" i="2"/>
  <c r="F5538" i="2" s="1"/>
  <c r="G5537" i="2"/>
  <c r="D5537" i="2"/>
  <c r="E5537" i="2" s="1"/>
  <c r="G5536" i="2"/>
  <c r="D5536" i="2"/>
  <c r="F5536" i="2" s="1"/>
  <c r="G5535" i="2"/>
  <c r="D5535" i="2"/>
  <c r="G5534" i="2"/>
  <c r="D5534" i="2"/>
  <c r="F5534" i="2" s="1"/>
  <c r="G5533" i="2"/>
  <c r="F5533" i="2"/>
  <c r="D5533" i="2"/>
  <c r="E5533" i="2" s="1"/>
  <c r="G5532" i="2"/>
  <c r="D5532" i="2"/>
  <c r="F5532" i="2" s="1"/>
  <c r="G5531" i="2"/>
  <c r="D5531" i="2"/>
  <c r="G5530" i="2"/>
  <c r="D5530" i="2"/>
  <c r="F5530" i="2" s="1"/>
  <c r="G5529" i="2"/>
  <c r="D5529" i="2"/>
  <c r="E5529" i="2" s="1"/>
  <c r="G5528" i="2"/>
  <c r="E5528" i="2"/>
  <c r="D5528" i="2"/>
  <c r="F5528" i="2" s="1"/>
  <c r="G5527" i="2"/>
  <c r="D5527" i="2"/>
  <c r="G5526" i="2"/>
  <c r="D5526" i="2"/>
  <c r="F5526" i="2" s="1"/>
  <c r="G5525" i="2"/>
  <c r="D5525" i="2"/>
  <c r="E5525" i="2" s="1"/>
  <c r="G5524" i="2"/>
  <c r="D5524" i="2"/>
  <c r="F5524" i="2" s="1"/>
  <c r="G5523" i="2"/>
  <c r="D5523" i="2"/>
  <c r="J5522" i="2"/>
  <c r="G5522" i="2"/>
  <c r="D5522" i="2"/>
  <c r="F5522" i="2" s="1"/>
  <c r="G5521" i="2"/>
  <c r="D5521" i="2"/>
  <c r="F5521" i="2" s="1"/>
  <c r="G5520" i="2"/>
  <c r="D5520" i="2"/>
  <c r="F5520" i="2" s="1"/>
  <c r="G5519" i="2"/>
  <c r="D5519" i="2"/>
  <c r="G5518" i="2"/>
  <c r="E5518" i="2"/>
  <c r="D5518" i="2"/>
  <c r="F5518" i="2" s="1"/>
  <c r="G5517" i="2"/>
  <c r="D5517" i="2"/>
  <c r="F5517" i="2" s="1"/>
  <c r="G5516" i="2"/>
  <c r="F5516" i="2"/>
  <c r="E5516" i="2"/>
  <c r="D5516" i="2"/>
  <c r="G5515" i="2"/>
  <c r="D5515" i="2"/>
  <c r="G5514" i="2"/>
  <c r="D5514" i="2"/>
  <c r="F5514" i="2" s="1"/>
  <c r="G5513" i="2"/>
  <c r="F5513" i="2"/>
  <c r="D5513" i="2"/>
  <c r="E5513" i="2" s="1"/>
  <c r="G5512" i="2"/>
  <c r="D5512" i="2"/>
  <c r="G5511" i="2"/>
  <c r="D5511" i="2"/>
  <c r="G5510" i="2"/>
  <c r="D5510" i="2"/>
  <c r="F5510" i="2" s="1"/>
  <c r="G5509" i="2"/>
  <c r="D5509" i="2"/>
  <c r="F5509" i="2" s="1"/>
  <c r="G5508" i="2"/>
  <c r="D5508" i="2"/>
  <c r="F5508" i="2" s="1"/>
  <c r="G5507" i="2"/>
  <c r="D5507" i="2"/>
  <c r="G5506" i="2"/>
  <c r="D5506" i="2"/>
  <c r="F5506" i="2" s="1"/>
  <c r="G5505" i="2"/>
  <c r="D5505" i="2"/>
  <c r="F5505" i="2" s="1"/>
  <c r="G5504" i="2"/>
  <c r="D5504" i="2"/>
  <c r="F5504" i="2" s="1"/>
  <c r="G5503" i="2"/>
  <c r="D5503" i="2"/>
  <c r="G5502" i="2"/>
  <c r="E5502" i="2"/>
  <c r="D5502" i="2"/>
  <c r="F5502" i="2" s="1"/>
  <c r="G5501" i="2"/>
  <c r="D5501" i="2"/>
  <c r="F5501" i="2" s="1"/>
  <c r="G5500" i="2"/>
  <c r="E5500" i="2"/>
  <c r="D5500" i="2"/>
  <c r="F5500" i="2" s="1"/>
  <c r="G5499" i="2"/>
  <c r="D5499" i="2"/>
  <c r="J5498" i="2"/>
  <c r="G5498" i="2"/>
  <c r="D5498" i="2"/>
  <c r="F5498" i="2" s="1"/>
  <c r="G5497" i="2"/>
  <c r="D5497" i="2"/>
  <c r="F5497" i="2" s="1"/>
  <c r="G5496" i="2"/>
  <c r="D5496" i="2"/>
  <c r="F5496" i="2" s="1"/>
  <c r="G5495" i="2"/>
  <c r="D5495" i="2"/>
  <c r="G5494" i="2"/>
  <c r="D5494" i="2"/>
  <c r="F5494" i="2" s="1"/>
  <c r="G5493" i="2"/>
  <c r="D5493" i="2"/>
  <c r="F5493" i="2" s="1"/>
  <c r="G5492" i="2"/>
  <c r="D5492" i="2"/>
  <c r="F5492" i="2" s="1"/>
  <c r="G5491" i="2"/>
  <c r="D5491" i="2"/>
  <c r="G5490" i="2"/>
  <c r="D5490" i="2"/>
  <c r="F5490" i="2" s="1"/>
  <c r="G5489" i="2"/>
  <c r="D5489" i="2"/>
  <c r="F5489" i="2" s="1"/>
  <c r="G5488" i="2"/>
  <c r="D5488" i="2"/>
  <c r="F5488" i="2" s="1"/>
  <c r="G5487" i="2"/>
  <c r="D5487" i="2"/>
  <c r="G5486" i="2"/>
  <c r="E5486" i="2"/>
  <c r="D5486" i="2"/>
  <c r="F5486" i="2" s="1"/>
  <c r="G5485" i="2"/>
  <c r="F5485" i="2"/>
  <c r="E5485" i="2"/>
  <c r="H5485" i="2" s="1"/>
  <c r="D5485" i="2"/>
  <c r="G5484" i="2"/>
  <c r="F5484" i="2"/>
  <c r="D5484" i="2"/>
  <c r="E5484" i="2" s="1"/>
  <c r="G5483" i="2"/>
  <c r="D5483" i="2"/>
  <c r="G5482" i="2"/>
  <c r="D5482" i="2"/>
  <c r="F5482" i="2" s="1"/>
  <c r="G5481" i="2"/>
  <c r="D5481" i="2"/>
  <c r="F5481" i="2" s="1"/>
  <c r="G5480" i="2"/>
  <c r="D5480" i="2"/>
  <c r="G5479" i="2"/>
  <c r="D5479" i="2"/>
  <c r="G5478" i="2"/>
  <c r="D5478" i="2"/>
  <c r="F5478" i="2" s="1"/>
  <c r="G5477" i="2"/>
  <c r="D5477" i="2"/>
  <c r="F5477" i="2" s="1"/>
  <c r="G5476" i="2"/>
  <c r="D5476" i="2"/>
  <c r="F5476" i="2" s="1"/>
  <c r="G5475" i="2"/>
  <c r="D5475" i="2"/>
  <c r="J5474" i="2"/>
  <c r="G5474" i="2"/>
  <c r="D5474" i="2"/>
  <c r="F5474" i="2" s="1"/>
  <c r="G5473" i="2"/>
  <c r="D5473" i="2"/>
  <c r="G5472" i="2"/>
  <c r="D5472" i="2"/>
  <c r="G5471" i="2"/>
  <c r="D5471" i="2"/>
  <c r="G5470" i="2"/>
  <c r="D5470" i="2"/>
  <c r="F5470" i="2" s="1"/>
  <c r="G5469" i="2"/>
  <c r="D5469" i="2"/>
  <c r="E5469" i="2" s="1"/>
  <c r="G5468" i="2"/>
  <c r="F5468" i="2"/>
  <c r="D5468" i="2"/>
  <c r="E5468" i="2" s="1"/>
  <c r="G5467" i="2"/>
  <c r="D5467" i="2"/>
  <c r="G5466" i="2"/>
  <c r="D5466" i="2"/>
  <c r="G5465" i="2"/>
  <c r="D5465" i="2"/>
  <c r="G5464" i="2"/>
  <c r="D5464" i="2"/>
  <c r="G5463" i="2"/>
  <c r="D5463" i="2"/>
  <c r="G5462" i="2"/>
  <c r="D5462" i="2"/>
  <c r="F5462" i="2" s="1"/>
  <c r="G5461" i="2"/>
  <c r="D5461" i="2"/>
  <c r="F5461" i="2" s="1"/>
  <c r="G5460" i="2"/>
  <c r="D5460" i="2"/>
  <c r="F5460" i="2" s="1"/>
  <c r="G5459" i="2"/>
  <c r="D5459" i="2"/>
  <c r="G5458" i="2"/>
  <c r="D5458" i="2"/>
  <c r="G5457" i="2"/>
  <c r="D5457" i="2"/>
  <c r="G5456" i="2"/>
  <c r="D5456" i="2"/>
  <c r="G5455" i="2"/>
  <c r="D5455" i="2"/>
  <c r="G5454" i="2"/>
  <c r="D5454" i="2"/>
  <c r="F5454" i="2" s="1"/>
  <c r="G5453" i="2"/>
  <c r="D5453" i="2"/>
  <c r="G5452" i="2"/>
  <c r="F5452" i="2"/>
  <c r="D5452" i="2"/>
  <c r="E5452" i="2" s="1"/>
  <c r="G5451" i="2"/>
  <c r="D5451" i="2"/>
  <c r="J5450" i="2"/>
  <c r="G5450" i="2"/>
  <c r="D5450" i="2"/>
  <c r="G5449" i="2"/>
  <c r="D5449" i="2"/>
  <c r="G5448" i="2"/>
  <c r="D5448" i="2"/>
  <c r="G5447" i="2"/>
  <c r="D5447" i="2"/>
  <c r="G5446" i="2"/>
  <c r="D5446" i="2"/>
  <c r="F5446" i="2" s="1"/>
  <c r="G5445" i="2"/>
  <c r="D5445" i="2"/>
  <c r="G5444" i="2"/>
  <c r="D5444" i="2"/>
  <c r="G5443" i="2"/>
  <c r="D5443" i="2"/>
  <c r="G5442" i="2"/>
  <c r="D5442" i="2"/>
  <c r="G5441" i="2"/>
  <c r="D5441" i="2"/>
  <c r="G5440" i="2"/>
  <c r="D5440" i="2"/>
  <c r="G5439" i="2"/>
  <c r="D5439" i="2"/>
  <c r="G5438" i="2"/>
  <c r="D5438" i="2"/>
  <c r="G5437" i="2"/>
  <c r="F5437" i="2"/>
  <c r="D5437" i="2"/>
  <c r="E5437" i="2" s="1"/>
  <c r="G5436" i="2"/>
  <c r="F5436" i="2"/>
  <c r="D5436" i="2"/>
  <c r="E5436" i="2" s="1"/>
  <c r="G5435" i="2"/>
  <c r="D5435" i="2"/>
  <c r="G5434" i="2"/>
  <c r="D5434" i="2"/>
  <c r="F5434" i="2" s="1"/>
  <c r="G5433" i="2"/>
  <c r="D5433" i="2"/>
  <c r="G5432" i="2"/>
  <c r="D5432" i="2"/>
  <c r="F5432" i="2" s="1"/>
  <c r="G5431" i="2"/>
  <c r="D5431" i="2"/>
  <c r="F5431" i="2" s="1"/>
  <c r="G5430" i="2"/>
  <c r="D5430" i="2"/>
  <c r="F5430" i="2" s="1"/>
  <c r="G5429" i="2"/>
  <c r="F5429" i="2"/>
  <c r="E5429" i="2"/>
  <c r="D5429" i="2"/>
  <c r="G5428" i="2"/>
  <c r="F5428" i="2"/>
  <c r="D5428" i="2"/>
  <c r="E5428" i="2" s="1"/>
  <c r="G5427" i="2"/>
  <c r="D5427" i="2"/>
  <c r="J5426" i="2"/>
  <c r="G5426" i="2"/>
  <c r="D5426" i="2"/>
  <c r="G5425" i="2"/>
  <c r="E5425" i="2"/>
  <c r="D5425" i="2"/>
  <c r="F5425" i="2" s="1"/>
  <c r="G5424" i="2"/>
  <c r="F5424" i="2"/>
  <c r="D5424" i="2"/>
  <c r="E5424" i="2" s="1"/>
  <c r="H5424" i="2" s="1"/>
  <c r="M5424" i="2" s="1"/>
  <c r="G5423" i="2"/>
  <c r="D5423" i="2"/>
  <c r="G5422" i="2"/>
  <c r="E5422" i="2"/>
  <c r="H5422" i="2" s="1"/>
  <c r="D5422" i="2"/>
  <c r="F5422" i="2" s="1"/>
  <c r="G5421" i="2"/>
  <c r="D5421" i="2"/>
  <c r="E5421" i="2" s="1"/>
  <c r="G5420" i="2"/>
  <c r="D5420" i="2"/>
  <c r="F5420" i="2" s="1"/>
  <c r="G5419" i="2"/>
  <c r="D5419" i="2"/>
  <c r="F5419" i="2" s="1"/>
  <c r="G5418" i="2"/>
  <c r="D5418" i="2"/>
  <c r="F5418" i="2" s="1"/>
  <c r="G5417" i="2"/>
  <c r="F5417" i="2"/>
  <c r="D5417" i="2"/>
  <c r="E5417" i="2" s="1"/>
  <c r="H5417" i="2" s="1"/>
  <c r="G5416" i="2"/>
  <c r="D5416" i="2"/>
  <c r="G5415" i="2"/>
  <c r="D5415" i="2"/>
  <c r="G5414" i="2"/>
  <c r="D5414" i="2"/>
  <c r="G5413" i="2"/>
  <c r="D5413" i="2"/>
  <c r="G5412" i="2"/>
  <c r="F5412" i="2"/>
  <c r="D5412" i="2"/>
  <c r="E5412" i="2" s="1"/>
  <c r="G5411" i="2"/>
  <c r="D5411" i="2"/>
  <c r="F5411" i="2" s="1"/>
  <c r="G5410" i="2"/>
  <c r="D5410" i="2"/>
  <c r="F5410" i="2" s="1"/>
  <c r="G5409" i="2"/>
  <c r="D5409" i="2"/>
  <c r="G5408" i="2"/>
  <c r="D5408" i="2"/>
  <c r="F5408" i="2" s="1"/>
  <c r="G5407" i="2"/>
  <c r="D5407" i="2"/>
  <c r="F5407" i="2" s="1"/>
  <c r="G5406" i="2"/>
  <c r="D5406" i="2"/>
  <c r="F5406" i="2" s="1"/>
  <c r="G5405" i="2"/>
  <c r="F5405" i="2"/>
  <c r="E5405" i="2"/>
  <c r="D5405" i="2"/>
  <c r="G5404" i="2"/>
  <c r="D5404" i="2"/>
  <c r="E5404" i="2" s="1"/>
  <c r="G5403" i="2"/>
  <c r="D5403" i="2"/>
  <c r="J5402" i="2"/>
  <c r="G5402" i="2"/>
  <c r="D5402" i="2"/>
  <c r="F5402" i="2" s="1"/>
  <c r="G5401" i="2"/>
  <c r="D5401" i="2"/>
  <c r="F5401" i="2" s="1"/>
  <c r="G5400" i="2"/>
  <c r="D5400" i="2"/>
  <c r="G5399" i="2"/>
  <c r="D5399" i="2"/>
  <c r="F5399" i="2" s="1"/>
  <c r="G5398" i="2"/>
  <c r="D5398" i="2"/>
  <c r="G5397" i="2"/>
  <c r="F5397" i="2"/>
  <c r="E5397" i="2"/>
  <c r="D5397" i="2"/>
  <c r="G5396" i="2"/>
  <c r="E5396" i="2"/>
  <c r="H5396" i="2" s="1"/>
  <c r="D5396" i="2"/>
  <c r="F5396" i="2" s="1"/>
  <c r="G5395" i="2"/>
  <c r="D5395" i="2"/>
  <c r="F5395" i="2" s="1"/>
  <c r="G5394" i="2"/>
  <c r="D5394" i="2"/>
  <c r="F5394" i="2" s="1"/>
  <c r="G5393" i="2"/>
  <c r="D5393" i="2"/>
  <c r="G5392" i="2"/>
  <c r="D5392" i="2"/>
  <c r="G5391" i="2"/>
  <c r="D5391" i="2"/>
  <c r="G5390" i="2"/>
  <c r="F5390" i="2"/>
  <c r="D5390" i="2"/>
  <c r="E5390" i="2" s="1"/>
  <c r="G5389" i="2"/>
  <c r="D5389" i="2"/>
  <c r="G5388" i="2"/>
  <c r="D5388" i="2"/>
  <c r="G5387" i="2"/>
  <c r="D5387" i="2"/>
  <c r="F5387" i="2" s="1"/>
  <c r="G5386" i="2"/>
  <c r="D5386" i="2"/>
  <c r="G5385" i="2"/>
  <c r="F5385" i="2"/>
  <c r="D5385" i="2"/>
  <c r="E5385" i="2" s="1"/>
  <c r="G5384" i="2"/>
  <c r="D5384" i="2"/>
  <c r="F5384" i="2" s="1"/>
  <c r="G5383" i="2"/>
  <c r="D5383" i="2"/>
  <c r="G5382" i="2"/>
  <c r="D5382" i="2"/>
  <c r="G5381" i="2"/>
  <c r="F5381" i="2"/>
  <c r="D5381" i="2"/>
  <c r="E5381" i="2" s="1"/>
  <c r="G5380" i="2"/>
  <c r="F5380" i="2"/>
  <c r="E5380" i="2"/>
  <c r="D5380" i="2"/>
  <c r="G5379" i="2"/>
  <c r="D5379" i="2"/>
  <c r="J5378" i="2"/>
  <c r="G5378" i="2"/>
  <c r="D5378" i="2"/>
  <c r="E5378" i="2" s="1"/>
  <c r="G5377" i="2"/>
  <c r="D5377" i="2"/>
  <c r="F5377" i="2" s="1"/>
  <c r="G5376" i="2"/>
  <c r="D5376" i="2"/>
  <c r="E5376" i="2" s="1"/>
  <c r="G5375" i="2"/>
  <c r="D5375" i="2"/>
  <c r="G5374" i="2"/>
  <c r="D5374" i="2"/>
  <c r="G5373" i="2"/>
  <c r="F5373" i="2"/>
  <c r="H5373" i="2" s="1"/>
  <c r="M5373" i="2" s="1"/>
  <c r="D5373" i="2"/>
  <c r="E5373" i="2" s="1"/>
  <c r="G5372" i="2"/>
  <c r="E5372" i="2"/>
  <c r="H5372" i="2" s="1"/>
  <c r="D5372" i="2"/>
  <c r="F5372" i="2" s="1"/>
  <c r="G5371" i="2"/>
  <c r="D5371" i="2"/>
  <c r="F5371" i="2" s="1"/>
  <c r="G5370" i="2"/>
  <c r="D5370" i="2"/>
  <c r="F5370" i="2" s="1"/>
  <c r="G5369" i="2"/>
  <c r="D5369" i="2"/>
  <c r="E5369" i="2" s="1"/>
  <c r="G5368" i="2"/>
  <c r="F5368" i="2"/>
  <c r="E5368" i="2"/>
  <c r="D5368" i="2"/>
  <c r="G5367" i="2"/>
  <c r="D5367" i="2"/>
  <c r="F5367" i="2" s="1"/>
  <c r="G5366" i="2"/>
  <c r="F5366" i="2"/>
  <c r="D5366" i="2"/>
  <c r="E5366" i="2" s="1"/>
  <c r="H5366" i="2" s="1"/>
  <c r="G5365" i="2"/>
  <c r="D5365" i="2"/>
  <c r="F5365" i="2" s="1"/>
  <c r="G5364" i="2"/>
  <c r="D5364" i="2"/>
  <c r="G5363" i="2"/>
  <c r="D5363" i="2"/>
  <c r="F5363" i="2" s="1"/>
  <c r="G5362" i="2"/>
  <c r="D5362" i="2"/>
  <c r="E5362" i="2" s="1"/>
  <c r="G5361" i="2"/>
  <c r="D5361" i="2"/>
  <c r="E5361" i="2" s="1"/>
  <c r="G5360" i="2"/>
  <c r="D5360" i="2"/>
  <c r="F5360" i="2" s="1"/>
  <c r="G5359" i="2"/>
  <c r="E5359" i="2"/>
  <c r="D5359" i="2"/>
  <c r="F5359" i="2" s="1"/>
  <c r="G5358" i="2"/>
  <c r="F5358" i="2"/>
  <c r="E5358" i="2"/>
  <c r="D5358" i="2"/>
  <c r="G5357" i="2"/>
  <c r="D5357" i="2"/>
  <c r="G5356" i="2"/>
  <c r="E5356" i="2"/>
  <c r="D5356" i="2"/>
  <c r="F5356" i="2" s="1"/>
  <c r="G5355" i="2"/>
  <c r="D5355" i="2"/>
  <c r="J5354" i="2"/>
  <c r="G5354" i="2"/>
  <c r="F5354" i="2"/>
  <c r="E5354" i="2"/>
  <c r="D5354" i="2"/>
  <c r="G5353" i="2"/>
  <c r="D5353" i="2"/>
  <c r="F5353" i="2" s="1"/>
  <c r="G5352" i="2"/>
  <c r="F5352" i="2"/>
  <c r="D5352" i="2"/>
  <c r="E5352" i="2" s="1"/>
  <c r="G5351" i="2"/>
  <c r="D5351" i="2"/>
  <c r="G5350" i="2"/>
  <c r="D5350" i="2"/>
  <c r="G5349" i="2"/>
  <c r="D5349" i="2"/>
  <c r="F5349" i="2" s="1"/>
  <c r="G5348" i="2"/>
  <c r="D5348" i="2"/>
  <c r="F5348" i="2" s="1"/>
  <c r="G5347" i="2"/>
  <c r="D5347" i="2"/>
  <c r="G5346" i="2"/>
  <c r="D5346" i="2"/>
  <c r="G5345" i="2"/>
  <c r="D5345" i="2"/>
  <c r="E5345" i="2" s="1"/>
  <c r="G5344" i="2"/>
  <c r="D5344" i="2"/>
  <c r="E5344" i="2" s="1"/>
  <c r="G5343" i="2"/>
  <c r="D5343" i="2"/>
  <c r="G5342" i="2"/>
  <c r="F5342" i="2"/>
  <c r="E5342" i="2"/>
  <c r="D5342" i="2"/>
  <c r="G5341" i="2"/>
  <c r="E5341" i="2"/>
  <c r="H5341" i="2" s="1"/>
  <c r="D5341" i="2"/>
  <c r="F5341" i="2" s="1"/>
  <c r="G5340" i="2"/>
  <c r="F5340" i="2"/>
  <c r="D5340" i="2"/>
  <c r="E5340" i="2" s="1"/>
  <c r="G5339" i="2"/>
  <c r="D5339" i="2"/>
  <c r="G5338" i="2"/>
  <c r="D5338" i="2"/>
  <c r="E5338" i="2" s="1"/>
  <c r="G5337" i="2"/>
  <c r="F5337" i="2"/>
  <c r="D5337" i="2"/>
  <c r="E5337" i="2" s="1"/>
  <c r="H5337" i="2" s="1"/>
  <c r="N5337" i="2" s="1"/>
  <c r="G5336" i="2"/>
  <c r="D5336" i="2"/>
  <c r="F5336" i="2" s="1"/>
  <c r="G5335" i="2"/>
  <c r="D5335" i="2"/>
  <c r="G5334" i="2"/>
  <c r="D5334" i="2"/>
  <c r="F5334" i="2" s="1"/>
  <c r="G5333" i="2"/>
  <c r="F5333" i="2"/>
  <c r="D5333" i="2"/>
  <c r="E5333" i="2" s="1"/>
  <c r="G5332" i="2"/>
  <c r="F5332" i="2"/>
  <c r="D5332" i="2"/>
  <c r="E5332" i="2" s="1"/>
  <c r="G5331" i="2"/>
  <c r="D5331" i="2"/>
  <c r="J5330" i="2"/>
  <c r="G5330" i="2"/>
  <c r="D5330" i="2"/>
  <c r="G5329" i="2"/>
  <c r="D5329" i="2"/>
  <c r="F5329" i="2" s="1"/>
  <c r="G5328" i="2"/>
  <c r="D5328" i="2"/>
  <c r="E5328" i="2" s="1"/>
  <c r="G5327" i="2"/>
  <c r="D5327" i="2"/>
  <c r="F5327" i="2" s="1"/>
  <c r="G5326" i="2"/>
  <c r="F5326" i="2"/>
  <c r="D5326" i="2"/>
  <c r="E5326" i="2" s="1"/>
  <c r="G5325" i="2"/>
  <c r="E5325" i="2"/>
  <c r="D5325" i="2"/>
  <c r="F5325" i="2" s="1"/>
  <c r="G5324" i="2"/>
  <c r="E5324" i="2"/>
  <c r="H5324" i="2" s="1"/>
  <c r="D5324" i="2"/>
  <c r="F5324" i="2" s="1"/>
  <c r="G5323" i="2"/>
  <c r="D5323" i="2"/>
  <c r="F5323" i="2" s="1"/>
  <c r="G5322" i="2"/>
  <c r="D5322" i="2"/>
  <c r="F5322" i="2" s="1"/>
  <c r="G5321" i="2"/>
  <c r="D5321" i="2"/>
  <c r="E5321" i="2" s="1"/>
  <c r="G5320" i="2"/>
  <c r="D5320" i="2"/>
  <c r="E5320" i="2" s="1"/>
  <c r="G5319" i="2"/>
  <c r="D5319" i="2"/>
  <c r="F5319" i="2" s="1"/>
  <c r="G5318" i="2"/>
  <c r="D5318" i="2"/>
  <c r="E5318" i="2" s="1"/>
  <c r="G5317" i="2"/>
  <c r="D5317" i="2"/>
  <c r="F5317" i="2" s="1"/>
  <c r="G5316" i="2"/>
  <c r="D5316" i="2"/>
  <c r="G5315" i="2"/>
  <c r="D5315" i="2"/>
  <c r="F5315" i="2" s="1"/>
  <c r="G5314" i="2"/>
  <c r="F5314" i="2"/>
  <c r="D5314" i="2"/>
  <c r="E5314" i="2" s="1"/>
  <c r="G5313" i="2"/>
  <c r="D5313" i="2"/>
  <c r="F5313" i="2" s="1"/>
  <c r="G5312" i="2"/>
  <c r="D5312" i="2"/>
  <c r="F5312" i="2" s="1"/>
  <c r="G5311" i="2"/>
  <c r="D5311" i="2"/>
  <c r="G5310" i="2"/>
  <c r="F5310" i="2"/>
  <c r="D5310" i="2"/>
  <c r="E5310" i="2" s="1"/>
  <c r="G5309" i="2"/>
  <c r="D5309" i="2"/>
  <c r="G5308" i="2"/>
  <c r="F5308" i="2"/>
  <c r="E5308" i="2"/>
  <c r="D5308" i="2"/>
  <c r="G5307" i="2"/>
  <c r="D5307" i="2"/>
  <c r="J5306" i="2"/>
  <c r="G5306" i="2"/>
  <c r="E5306" i="2"/>
  <c r="D5306" i="2"/>
  <c r="F5306" i="2" s="1"/>
  <c r="G5305" i="2"/>
  <c r="D5305" i="2"/>
  <c r="F5305" i="2" s="1"/>
  <c r="G5304" i="2"/>
  <c r="F5304" i="2"/>
  <c r="D5304" i="2"/>
  <c r="E5304" i="2" s="1"/>
  <c r="G5303" i="2"/>
  <c r="E5303" i="2"/>
  <c r="H5303" i="2" s="1"/>
  <c r="D5303" i="2"/>
  <c r="F5303" i="2" s="1"/>
  <c r="G5302" i="2"/>
  <c r="D5302" i="2"/>
  <c r="G5301" i="2"/>
  <c r="F5301" i="2"/>
  <c r="E5301" i="2"/>
  <c r="D5301" i="2"/>
  <c r="G5300" i="2"/>
  <c r="E5300" i="2"/>
  <c r="H5300" i="2" s="1"/>
  <c r="D5300" i="2"/>
  <c r="F5300" i="2" s="1"/>
  <c r="G5299" i="2"/>
  <c r="E5299" i="2"/>
  <c r="H5299" i="2" s="1"/>
  <c r="D5299" i="2"/>
  <c r="F5299" i="2" s="1"/>
  <c r="G5298" i="2"/>
  <c r="D5298" i="2"/>
  <c r="F5298" i="2" s="1"/>
  <c r="G5297" i="2"/>
  <c r="D5297" i="2"/>
  <c r="E5297" i="2" s="1"/>
  <c r="G5296" i="2"/>
  <c r="F5296" i="2"/>
  <c r="H5296" i="2" s="1"/>
  <c r="D5296" i="2"/>
  <c r="E5296" i="2" s="1"/>
  <c r="G5295" i="2"/>
  <c r="D5295" i="2"/>
  <c r="G5294" i="2"/>
  <c r="F5294" i="2"/>
  <c r="E5294" i="2"/>
  <c r="D5294" i="2"/>
  <c r="G5293" i="2"/>
  <c r="D5293" i="2"/>
  <c r="G5292" i="2"/>
  <c r="D5292" i="2"/>
  <c r="E5292" i="2" s="1"/>
  <c r="G5291" i="2"/>
  <c r="D5291" i="2"/>
  <c r="F5291" i="2" s="1"/>
  <c r="G5290" i="2"/>
  <c r="D5290" i="2"/>
  <c r="E5290" i="2" s="1"/>
  <c r="G5289" i="2"/>
  <c r="F5289" i="2"/>
  <c r="D5289" i="2"/>
  <c r="E5289" i="2" s="1"/>
  <c r="G5288" i="2"/>
  <c r="D5288" i="2"/>
  <c r="F5288" i="2" s="1"/>
  <c r="G5287" i="2"/>
  <c r="D5287" i="2"/>
  <c r="G5286" i="2"/>
  <c r="D5286" i="2"/>
  <c r="G5285" i="2"/>
  <c r="D5285" i="2"/>
  <c r="E5285" i="2" s="1"/>
  <c r="G5284" i="2"/>
  <c r="F5284" i="2"/>
  <c r="D5284" i="2"/>
  <c r="E5284" i="2" s="1"/>
  <c r="G5283" i="2"/>
  <c r="D5283" i="2"/>
  <c r="J5282" i="2"/>
  <c r="G5282" i="2"/>
  <c r="D5282" i="2"/>
  <c r="G5281" i="2"/>
  <c r="D5281" i="2"/>
  <c r="F5281" i="2" s="1"/>
  <c r="G5280" i="2"/>
  <c r="D5280" i="2"/>
  <c r="E5280" i="2" s="1"/>
  <c r="G5279" i="2"/>
  <c r="D5279" i="2"/>
  <c r="F5279" i="2" s="1"/>
  <c r="G5278" i="2"/>
  <c r="D5278" i="2"/>
  <c r="E5278" i="2" s="1"/>
  <c r="G5277" i="2"/>
  <c r="F5277" i="2"/>
  <c r="D5277" i="2"/>
  <c r="E5277" i="2" s="1"/>
  <c r="H5277" i="2" s="1"/>
  <c r="G5276" i="2"/>
  <c r="F5276" i="2"/>
  <c r="E5276" i="2"/>
  <c r="D5276" i="2"/>
  <c r="G5275" i="2"/>
  <c r="D5275" i="2"/>
  <c r="G5274" i="2"/>
  <c r="D5274" i="2"/>
  <c r="F5274" i="2" s="1"/>
  <c r="G5273" i="2"/>
  <c r="D5273" i="2"/>
  <c r="E5273" i="2" s="1"/>
  <c r="G5272" i="2"/>
  <c r="F5272" i="2"/>
  <c r="E5272" i="2"/>
  <c r="D5272" i="2"/>
  <c r="G5271" i="2"/>
  <c r="D5271" i="2"/>
  <c r="G5270" i="2"/>
  <c r="D5270" i="2"/>
  <c r="F5270" i="2" s="1"/>
  <c r="G5269" i="2"/>
  <c r="F5269" i="2"/>
  <c r="D5269" i="2"/>
  <c r="E5269" i="2" s="1"/>
  <c r="G5268" i="2"/>
  <c r="D5268" i="2"/>
  <c r="F5268" i="2" s="1"/>
  <c r="G5267" i="2"/>
  <c r="D5267" i="2"/>
  <c r="F5267" i="2" s="1"/>
  <c r="G5266" i="2"/>
  <c r="D5266" i="2"/>
  <c r="E5266" i="2" s="1"/>
  <c r="G5265" i="2"/>
  <c r="E5265" i="2"/>
  <c r="D5265" i="2"/>
  <c r="F5265" i="2" s="1"/>
  <c r="G5264" i="2"/>
  <c r="D5264" i="2"/>
  <c r="F5264" i="2" s="1"/>
  <c r="G5263" i="2"/>
  <c r="E5263" i="2"/>
  <c r="D5263" i="2"/>
  <c r="F5263" i="2" s="1"/>
  <c r="G5262" i="2"/>
  <c r="F5262" i="2"/>
  <c r="E5262" i="2"/>
  <c r="D5262" i="2"/>
  <c r="G5261" i="2"/>
  <c r="D5261" i="2"/>
  <c r="F5261" i="2" s="1"/>
  <c r="G5260" i="2"/>
  <c r="F5260" i="2"/>
  <c r="E5260" i="2"/>
  <c r="D5260" i="2"/>
  <c r="G5259" i="2"/>
  <c r="D5259" i="2"/>
  <c r="J5258" i="2"/>
  <c r="G5258" i="2"/>
  <c r="F5258" i="2"/>
  <c r="D5258" i="2"/>
  <c r="E5258" i="2" s="1"/>
  <c r="H5258" i="2" s="1"/>
  <c r="G5257" i="2"/>
  <c r="F5257" i="2"/>
  <c r="E5257" i="2"/>
  <c r="D5257" i="2"/>
  <c r="G5256" i="2"/>
  <c r="D5256" i="2"/>
  <c r="E5256" i="2" s="1"/>
  <c r="G5255" i="2"/>
  <c r="D5255" i="2"/>
  <c r="F5255" i="2" s="1"/>
  <c r="G5254" i="2"/>
  <c r="D5254" i="2"/>
  <c r="F5254" i="2" s="1"/>
  <c r="G5253" i="2"/>
  <c r="E5253" i="2"/>
  <c r="D5253" i="2"/>
  <c r="F5253" i="2" s="1"/>
  <c r="G5252" i="2"/>
  <c r="D5252" i="2"/>
  <c r="F5252" i="2" s="1"/>
  <c r="G5251" i="2"/>
  <c r="D5251" i="2"/>
  <c r="F5251" i="2" s="1"/>
  <c r="G5250" i="2"/>
  <c r="D5250" i="2"/>
  <c r="F5250" i="2" s="1"/>
  <c r="G5249" i="2"/>
  <c r="D5249" i="2"/>
  <c r="E5249" i="2" s="1"/>
  <c r="G5248" i="2"/>
  <c r="D5248" i="2"/>
  <c r="E5248" i="2" s="1"/>
  <c r="G5247" i="2"/>
  <c r="D5247" i="2"/>
  <c r="G5246" i="2"/>
  <c r="F5246" i="2"/>
  <c r="E5246" i="2"/>
  <c r="D5246" i="2"/>
  <c r="G5245" i="2"/>
  <c r="E5245" i="2"/>
  <c r="H5245" i="2" s="1"/>
  <c r="D5245" i="2"/>
  <c r="F5245" i="2" s="1"/>
  <c r="G5244" i="2"/>
  <c r="D5244" i="2"/>
  <c r="F5244" i="2" s="1"/>
  <c r="G5243" i="2"/>
  <c r="D5243" i="2"/>
  <c r="F5243" i="2" s="1"/>
  <c r="G5242" i="2"/>
  <c r="D5242" i="2"/>
  <c r="E5242" i="2" s="1"/>
  <c r="G5241" i="2"/>
  <c r="D5241" i="2"/>
  <c r="E5241" i="2" s="1"/>
  <c r="G5240" i="2"/>
  <c r="D5240" i="2"/>
  <c r="F5240" i="2" s="1"/>
  <c r="G5239" i="2"/>
  <c r="D5239" i="2"/>
  <c r="G5238" i="2"/>
  <c r="D5238" i="2"/>
  <c r="F5238" i="2" s="1"/>
  <c r="G5237" i="2"/>
  <c r="D5237" i="2"/>
  <c r="E5237" i="2" s="1"/>
  <c r="G5236" i="2"/>
  <c r="F5236" i="2"/>
  <c r="E5236" i="2"/>
  <c r="H5236" i="2" s="1"/>
  <c r="O5236" i="2" s="1"/>
  <c r="Q5236" i="2" s="1"/>
  <c r="D5236" i="2"/>
  <c r="G5235" i="2"/>
  <c r="E5235" i="2"/>
  <c r="H5235" i="2" s="1"/>
  <c r="D5235" i="2"/>
  <c r="F5235" i="2" s="1"/>
  <c r="J5234" i="2"/>
  <c r="G5234" i="2"/>
  <c r="D5234" i="2"/>
  <c r="F5234" i="2" s="1"/>
  <c r="G5233" i="2"/>
  <c r="D5233" i="2"/>
  <c r="F5233" i="2" s="1"/>
  <c r="G5232" i="2"/>
  <c r="D5232" i="2"/>
  <c r="F5232" i="2" s="1"/>
  <c r="G5231" i="2"/>
  <c r="D5231" i="2"/>
  <c r="F5231" i="2" s="1"/>
  <c r="G5230" i="2"/>
  <c r="D5230" i="2"/>
  <c r="F5230" i="2" s="1"/>
  <c r="G5229" i="2"/>
  <c r="D5229" i="2"/>
  <c r="F5229" i="2" s="1"/>
  <c r="G5228" i="2"/>
  <c r="E5228" i="2"/>
  <c r="H5228" i="2" s="1"/>
  <c r="D5228" i="2"/>
  <c r="F5228" i="2" s="1"/>
  <c r="G5227" i="2"/>
  <c r="D5227" i="2"/>
  <c r="F5227" i="2" s="1"/>
  <c r="G5226" i="2"/>
  <c r="D5226" i="2"/>
  <c r="F5226" i="2" s="1"/>
  <c r="G5225" i="2"/>
  <c r="D5225" i="2"/>
  <c r="F5225" i="2" s="1"/>
  <c r="G5224" i="2"/>
  <c r="D5224" i="2"/>
  <c r="F5224" i="2" s="1"/>
  <c r="G5223" i="2"/>
  <c r="F5223" i="2"/>
  <c r="D5223" i="2"/>
  <c r="E5223" i="2" s="1"/>
  <c r="G5222" i="2"/>
  <c r="D5222" i="2"/>
  <c r="G5221" i="2"/>
  <c r="D5221" i="2"/>
  <c r="F5221" i="2" s="1"/>
  <c r="G5220" i="2"/>
  <c r="D5220" i="2"/>
  <c r="F5220" i="2" s="1"/>
  <c r="G5219" i="2"/>
  <c r="F5219" i="2"/>
  <c r="E5219" i="2"/>
  <c r="D5219" i="2"/>
  <c r="G5218" i="2"/>
  <c r="E5218" i="2"/>
  <c r="H5218" i="2" s="1"/>
  <c r="D5218" i="2"/>
  <c r="F5218" i="2" s="1"/>
  <c r="G5217" i="2"/>
  <c r="D5217" i="2"/>
  <c r="G5216" i="2"/>
  <c r="D5216" i="2"/>
  <c r="G5215" i="2"/>
  <c r="D5215" i="2"/>
  <c r="F5215" i="2" s="1"/>
  <c r="G5214" i="2"/>
  <c r="D5214" i="2"/>
  <c r="F5214" i="2" s="1"/>
  <c r="G5213" i="2"/>
  <c r="D5213" i="2"/>
  <c r="F5213" i="2" s="1"/>
  <c r="G5212" i="2"/>
  <c r="D5212" i="2"/>
  <c r="F5212" i="2" s="1"/>
  <c r="G5211" i="2"/>
  <c r="E5211" i="2"/>
  <c r="D5211" i="2"/>
  <c r="F5211" i="2" s="1"/>
  <c r="J5210" i="2"/>
  <c r="G5210" i="2"/>
  <c r="D5210" i="2"/>
  <c r="F5210" i="2" s="1"/>
  <c r="G5209" i="2"/>
  <c r="D5209" i="2"/>
  <c r="F5209" i="2" s="1"/>
  <c r="G5208" i="2"/>
  <c r="D5208" i="2"/>
  <c r="G5207" i="2"/>
  <c r="D5207" i="2"/>
  <c r="E5207" i="2" s="1"/>
  <c r="G5206" i="2"/>
  <c r="D5206" i="2"/>
  <c r="F5206" i="2" s="1"/>
  <c r="G5205" i="2"/>
  <c r="D5205" i="2"/>
  <c r="F5205" i="2" s="1"/>
  <c r="G5204" i="2"/>
  <c r="D5204" i="2"/>
  <c r="G5203" i="2"/>
  <c r="D5203" i="2"/>
  <c r="F5203" i="2" s="1"/>
  <c r="G5202" i="2"/>
  <c r="D5202" i="2"/>
  <c r="F5202" i="2" s="1"/>
  <c r="G5201" i="2"/>
  <c r="D5201" i="2"/>
  <c r="F5201" i="2" s="1"/>
  <c r="G5200" i="2"/>
  <c r="D5200" i="2"/>
  <c r="F5200" i="2" s="1"/>
  <c r="G5199" i="2"/>
  <c r="D5199" i="2"/>
  <c r="G5198" i="2"/>
  <c r="D5198" i="2"/>
  <c r="F5198" i="2" s="1"/>
  <c r="G5197" i="2"/>
  <c r="E5197" i="2"/>
  <c r="D5197" i="2"/>
  <c r="F5197" i="2" s="1"/>
  <c r="G5196" i="2"/>
  <c r="E5196" i="2"/>
  <c r="H5196" i="2" s="1"/>
  <c r="D5196" i="2"/>
  <c r="F5196" i="2" s="1"/>
  <c r="G5195" i="2"/>
  <c r="F5195" i="2"/>
  <c r="D5195" i="2"/>
  <c r="E5195" i="2" s="1"/>
  <c r="G5194" i="2"/>
  <c r="D5194" i="2"/>
  <c r="F5194" i="2" s="1"/>
  <c r="G5193" i="2"/>
  <c r="F5193" i="2"/>
  <c r="D5193" i="2"/>
  <c r="E5193" i="2" s="1"/>
  <c r="H5193" i="2" s="1"/>
  <c r="G5192" i="2"/>
  <c r="D5192" i="2"/>
  <c r="F5192" i="2" s="1"/>
  <c r="G5191" i="2"/>
  <c r="D5191" i="2"/>
  <c r="F5191" i="2" s="1"/>
  <c r="G5190" i="2"/>
  <c r="D5190" i="2"/>
  <c r="F5190" i="2" s="1"/>
  <c r="G5189" i="2"/>
  <c r="D5189" i="2"/>
  <c r="F5189" i="2" s="1"/>
  <c r="G5188" i="2"/>
  <c r="D5188" i="2"/>
  <c r="F5188" i="2" s="1"/>
  <c r="G5187" i="2"/>
  <c r="D5187" i="2"/>
  <c r="F5187" i="2" s="1"/>
  <c r="J5186" i="2"/>
  <c r="G5186" i="2"/>
  <c r="D5186" i="2"/>
  <c r="F5186" i="2" s="1"/>
  <c r="G5185" i="2"/>
  <c r="D5185" i="2"/>
  <c r="F5185" i="2" s="1"/>
  <c r="G5184" i="2"/>
  <c r="D5184" i="2"/>
  <c r="G5183" i="2"/>
  <c r="D5183" i="2"/>
  <c r="E5183" i="2" s="1"/>
  <c r="G5182" i="2"/>
  <c r="D5182" i="2"/>
  <c r="F5182" i="2" s="1"/>
  <c r="G5181" i="2"/>
  <c r="D5181" i="2"/>
  <c r="F5181" i="2" s="1"/>
  <c r="G5180" i="2"/>
  <c r="D5180" i="2"/>
  <c r="G5179" i="2"/>
  <c r="D5179" i="2"/>
  <c r="F5179" i="2" s="1"/>
  <c r="G5178" i="2"/>
  <c r="D5178" i="2"/>
  <c r="F5178" i="2" s="1"/>
  <c r="G5177" i="2"/>
  <c r="D5177" i="2"/>
  <c r="F5177" i="2" s="1"/>
  <c r="G5176" i="2"/>
  <c r="D5176" i="2"/>
  <c r="F5176" i="2" s="1"/>
  <c r="G5175" i="2"/>
  <c r="D5175" i="2"/>
  <c r="F5175" i="2" s="1"/>
  <c r="G5174" i="2"/>
  <c r="D5174" i="2"/>
  <c r="F5174" i="2" s="1"/>
  <c r="G5173" i="2"/>
  <c r="F5173" i="2"/>
  <c r="D5173" i="2"/>
  <c r="E5173" i="2" s="1"/>
  <c r="H5173" i="2" s="1"/>
  <c r="G5172" i="2"/>
  <c r="D5172" i="2"/>
  <c r="F5172" i="2" s="1"/>
  <c r="G5171" i="2"/>
  <c r="D5171" i="2"/>
  <c r="G5170" i="2"/>
  <c r="D5170" i="2"/>
  <c r="F5170" i="2" s="1"/>
  <c r="G5169" i="2"/>
  <c r="E5169" i="2"/>
  <c r="D5169" i="2"/>
  <c r="F5169" i="2" s="1"/>
  <c r="G5168" i="2"/>
  <c r="D5168" i="2"/>
  <c r="G5167" i="2"/>
  <c r="D5167" i="2"/>
  <c r="F5167" i="2" s="1"/>
  <c r="G5166" i="2"/>
  <c r="D5166" i="2"/>
  <c r="F5166" i="2" s="1"/>
  <c r="G5165" i="2"/>
  <c r="D5165" i="2"/>
  <c r="F5165" i="2" s="1"/>
  <c r="G5164" i="2"/>
  <c r="D5164" i="2"/>
  <c r="F5164" i="2" s="1"/>
  <c r="G5163" i="2"/>
  <c r="D5163" i="2"/>
  <c r="F5163" i="2" s="1"/>
  <c r="J5162" i="2"/>
  <c r="G5162" i="2"/>
  <c r="D5162" i="2"/>
  <c r="F5162" i="2" s="1"/>
  <c r="G5161" i="2"/>
  <c r="F5161" i="2"/>
  <c r="D5161" i="2"/>
  <c r="E5161" i="2" s="1"/>
  <c r="H5161" i="2" s="1"/>
  <c r="G5160" i="2"/>
  <c r="D5160" i="2"/>
  <c r="F5160" i="2" s="1"/>
  <c r="G5159" i="2"/>
  <c r="D5159" i="2"/>
  <c r="E5159" i="2" s="1"/>
  <c r="G5158" i="2"/>
  <c r="D5158" i="2"/>
  <c r="F5158" i="2" s="1"/>
  <c r="G5157" i="2"/>
  <c r="E5157" i="2"/>
  <c r="D5157" i="2"/>
  <c r="F5157" i="2" s="1"/>
  <c r="G5156" i="2"/>
  <c r="D5156" i="2"/>
  <c r="F5156" i="2" s="1"/>
  <c r="G5155" i="2"/>
  <c r="D5155" i="2"/>
  <c r="E5155" i="2" s="1"/>
  <c r="G5154" i="2"/>
  <c r="D5154" i="2"/>
  <c r="F5154" i="2" s="1"/>
  <c r="G5153" i="2"/>
  <c r="D5153" i="2"/>
  <c r="F5153" i="2" s="1"/>
  <c r="G5152" i="2"/>
  <c r="D5152" i="2"/>
  <c r="F5152" i="2" s="1"/>
  <c r="G5151" i="2"/>
  <c r="D5151" i="2"/>
  <c r="F5151" i="2" s="1"/>
  <c r="G5150" i="2"/>
  <c r="D5150" i="2"/>
  <c r="F5150" i="2" s="1"/>
  <c r="G5149" i="2"/>
  <c r="F5149" i="2"/>
  <c r="D5149" i="2"/>
  <c r="E5149" i="2" s="1"/>
  <c r="G5148" i="2"/>
  <c r="D5148" i="2"/>
  <c r="F5148" i="2" s="1"/>
  <c r="G5147" i="2"/>
  <c r="E5147" i="2"/>
  <c r="D5147" i="2"/>
  <c r="F5147" i="2" s="1"/>
  <c r="G5146" i="2"/>
  <c r="D5146" i="2"/>
  <c r="G5145" i="2"/>
  <c r="F5145" i="2"/>
  <c r="E5145" i="2"/>
  <c r="D5145" i="2"/>
  <c r="G5144" i="2"/>
  <c r="E5144" i="2"/>
  <c r="H5144" i="2" s="1"/>
  <c r="D5144" i="2"/>
  <c r="F5144" i="2" s="1"/>
  <c r="G5143" i="2"/>
  <c r="D5143" i="2"/>
  <c r="F5143" i="2" s="1"/>
  <c r="G5142" i="2"/>
  <c r="D5142" i="2"/>
  <c r="F5142" i="2" s="1"/>
  <c r="G5141" i="2"/>
  <c r="D5141" i="2"/>
  <c r="F5141" i="2" s="1"/>
  <c r="G5140" i="2"/>
  <c r="D5140" i="2"/>
  <c r="F5140" i="2" s="1"/>
  <c r="G5139" i="2"/>
  <c r="D5139" i="2"/>
  <c r="F5139" i="2" s="1"/>
  <c r="J5138" i="2"/>
  <c r="G5138" i="2"/>
  <c r="D5138" i="2"/>
  <c r="F5138" i="2" s="1"/>
  <c r="G5137" i="2"/>
  <c r="F5137" i="2"/>
  <c r="D5137" i="2"/>
  <c r="E5137" i="2" s="1"/>
  <c r="H5137" i="2" s="1"/>
  <c r="G5136" i="2"/>
  <c r="D5136" i="2"/>
  <c r="F5136" i="2" s="1"/>
  <c r="G5135" i="2"/>
  <c r="D5135" i="2"/>
  <c r="E5135" i="2" s="1"/>
  <c r="G5134" i="2"/>
  <c r="D5134" i="2"/>
  <c r="F5134" i="2" s="1"/>
  <c r="G5133" i="2"/>
  <c r="E5133" i="2"/>
  <c r="D5133" i="2"/>
  <c r="F5133" i="2" s="1"/>
  <c r="G5132" i="2"/>
  <c r="D5132" i="2"/>
  <c r="F5132" i="2" s="1"/>
  <c r="G5131" i="2"/>
  <c r="D5131" i="2"/>
  <c r="E5131" i="2" s="1"/>
  <c r="G5130" i="2"/>
  <c r="D5130" i="2"/>
  <c r="F5130" i="2" s="1"/>
  <c r="G5129" i="2"/>
  <c r="D5129" i="2"/>
  <c r="F5129" i="2" s="1"/>
  <c r="G5128" i="2"/>
  <c r="D5128" i="2"/>
  <c r="F5128" i="2" s="1"/>
  <c r="G5127" i="2"/>
  <c r="D5127" i="2"/>
  <c r="F5127" i="2" s="1"/>
  <c r="G5126" i="2"/>
  <c r="D5126" i="2"/>
  <c r="F5126" i="2" s="1"/>
  <c r="G5125" i="2"/>
  <c r="F5125" i="2"/>
  <c r="E5125" i="2"/>
  <c r="D5125" i="2"/>
  <c r="G5124" i="2"/>
  <c r="E5124" i="2"/>
  <c r="H5124" i="2" s="1"/>
  <c r="D5124" i="2"/>
  <c r="F5124" i="2" s="1"/>
  <c r="G5123" i="2"/>
  <c r="F5123" i="2"/>
  <c r="D5123" i="2"/>
  <c r="E5123" i="2" s="1"/>
  <c r="G5122" i="2"/>
  <c r="D5122" i="2"/>
  <c r="F5122" i="2" s="1"/>
  <c r="G5121" i="2"/>
  <c r="E5121" i="2"/>
  <c r="D5121" i="2"/>
  <c r="F5121" i="2" s="1"/>
  <c r="G5120" i="2"/>
  <c r="D5120" i="2"/>
  <c r="F5120" i="2" s="1"/>
  <c r="G5119" i="2"/>
  <c r="D5119" i="2"/>
  <c r="F5119" i="2" s="1"/>
  <c r="G5118" i="2"/>
  <c r="D5118" i="2"/>
  <c r="F5118" i="2" s="1"/>
  <c r="G5117" i="2"/>
  <c r="D5117" i="2"/>
  <c r="F5117" i="2" s="1"/>
  <c r="G5116" i="2"/>
  <c r="D5116" i="2"/>
  <c r="G5115" i="2"/>
  <c r="D5115" i="2"/>
  <c r="F5115" i="2" s="1"/>
  <c r="J5114" i="2"/>
  <c r="G5114" i="2"/>
  <c r="D5114" i="2"/>
  <c r="F5114" i="2" s="1"/>
  <c r="G5113" i="2"/>
  <c r="F5113" i="2"/>
  <c r="D5113" i="2"/>
  <c r="E5113" i="2" s="1"/>
  <c r="G5112" i="2"/>
  <c r="D5112" i="2"/>
  <c r="F5112" i="2" s="1"/>
  <c r="G5111" i="2"/>
  <c r="D5111" i="2"/>
  <c r="E5111" i="2" s="1"/>
  <c r="G5110" i="2"/>
  <c r="D5110" i="2"/>
  <c r="F5110" i="2" s="1"/>
  <c r="G5109" i="2"/>
  <c r="D5109" i="2"/>
  <c r="F5109" i="2" s="1"/>
  <c r="G5108" i="2"/>
  <c r="H5108" i="2" s="1"/>
  <c r="E5108" i="2"/>
  <c r="D5108" i="2"/>
  <c r="F5108" i="2" s="1"/>
  <c r="G5107" i="2"/>
  <c r="D5107" i="2"/>
  <c r="E5107" i="2" s="1"/>
  <c r="G5106" i="2"/>
  <c r="D5106" i="2"/>
  <c r="F5106" i="2" s="1"/>
  <c r="G5105" i="2"/>
  <c r="D5105" i="2"/>
  <c r="F5105" i="2" s="1"/>
  <c r="G5104" i="2"/>
  <c r="D5104" i="2"/>
  <c r="F5104" i="2" s="1"/>
  <c r="G5103" i="2"/>
  <c r="D5103" i="2"/>
  <c r="E5103" i="2" s="1"/>
  <c r="G5102" i="2"/>
  <c r="D5102" i="2"/>
  <c r="F5102" i="2" s="1"/>
  <c r="G5101" i="2"/>
  <c r="D5101" i="2"/>
  <c r="G5100" i="2"/>
  <c r="E5100" i="2"/>
  <c r="D5100" i="2"/>
  <c r="F5100" i="2" s="1"/>
  <c r="G5099" i="2"/>
  <c r="D5099" i="2"/>
  <c r="F5099" i="2" s="1"/>
  <c r="G5098" i="2"/>
  <c r="D5098" i="2"/>
  <c r="F5098" i="2" s="1"/>
  <c r="G5097" i="2"/>
  <c r="E5097" i="2"/>
  <c r="D5097" i="2"/>
  <c r="F5097" i="2" s="1"/>
  <c r="G5096" i="2"/>
  <c r="D5096" i="2"/>
  <c r="F5096" i="2" s="1"/>
  <c r="G5095" i="2"/>
  <c r="D5095" i="2"/>
  <c r="E5095" i="2" s="1"/>
  <c r="G5094" i="2"/>
  <c r="D5094" i="2"/>
  <c r="F5094" i="2" s="1"/>
  <c r="G5093" i="2"/>
  <c r="D5093" i="2"/>
  <c r="G5092" i="2"/>
  <c r="D5092" i="2"/>
  <c r="G5091" i="2"/>
  <c r="D5091" i="2"/>
  <c r="F5091" i="2" s="1"/>
  <c r="J5090" i="2"/>
  <c r="G5090" i="2"/>
  <c r="D5090" i="2"/>
  <c r="F5090" i="2" s="1"/>
  <c r="G5089" i="2"/>
  <c r="F5089" i="2"/>
  <c r="D5089" i="2"/>
  <c r="E5089" i="2" s="1"/>
  <c r="G5088" i="2"/>
  <c r="D5088" i="2"/>
  <c r="F5088" i="2" s="1"/>
  <c r="G5087" i="2"/>
  <c r="D5087" i="2"/>
  <c r="E5087" i="2" s="1"/>
  <c r="G5086" i="2"/>
  <c r="D5086" i="2"/>
  <c r="G5085" i="2"/>
  <c r="D5085" i="2"/>
  <c r="G5084" i="2"/>
  <c r="E5084" i="2"/>
  <c r="H5084" i="2" s="1"/>
  <c r="D5084" i="2"/>
  <c r="F5084" i="2" s="1"/>
  <c r="G5083" i="2"/>
  <c r="D5083" i="2"/>
  <c r="F5083" i="2" s="1"/>
  <c r="G5082" i="2"/>
  <c r="D5082" i="2"/>
  <c r="F5082" i="2" s="1"/>
  <c r="G5081" i="2"/>
  <c r="D5081" i="2"/>
  <c r="G5080" i="2"/>
  <c r="E5080" i="2"/>
  <c r="D5080" i="2"/>
  <c r="F5080" i="2" s="1"/>
  <c r="G5079" i="2"/>
  <c r="D5079" i="2"/>
  <c r="F5079" i="2" s="1"/>
  <c r="G5078" i="2"/>
  <c r="D5078" i="2"/>
  <c r="F5078" i="2" s="1"/>
  <c r="G5077" i="2"/>
  <c r="D5077" i="2"/>
  <c r="G5076" i="2"/>
  <c r="D5076" i="2"/>
  <c r="F5076" i="2" s="1"/>
  <c r="G5075" i="2"/>
  <c r="E5075" i="2"/>
  <c r="D5075" i="2"/>
  <c r="F5075" i="2" s="1"/>
  <c r="G5074" i="2"/>
  <c r="E5074" i="2"/>
  <c r="D5074" i="2"/>
  <c r="F5074" i="2" s="1"/>
  <c r="G5073" i="2"/>
  <c r="F5073" i="2"/>
  <c r="H5073" i="2" s="1"/>
  <c r="D5073" i="2"/>
  <c r="E5073" i="2" s="1"/>
  <c r="G5072" i="2"/>
  <c r="D5072" i="2"/>
  <c r="F5072" i="2" s="1"/>
  <c r="G5071" i="2"/>
  <c r="D5071" i="2"/>
  <c r="E5071" i="2" s="1"/>
  <c r="G5070" i="2"/>
  <c r="D5070" i="2"/>
  <c r="F5070" i="2" s="1"/>
  <c r="G5069" i="2"/>
  <c r="D5069" i="2"/>
  <c r="G5068" i="2"/>
  <c r="D5068" i="2"/>
  <c r="G5067" i="2"/>
  <c r="D5067" i="2"/>
  <c r="F5067" i="2" s="1"/>
  <c r="J5066" i="2"/>
  <c r="G5066" i="2"/>
  <c r="D5066" i="2"/>
  <c r="F5066" i="2" s="1"/>
  <c r="G5065" i="2"/>
  <c r="F5065" i="2"/>
  <c r="D5065" i="2"/>
  <c r="E5065" i="2" s="1"/>
  <c r="G5064" i="2"/>
  <c r="D5064" i="2"/>
  <c r="F5064" i="2" s="1"/>
  <c r="G5063" i="2"/>
  <c r="D5063" i="2"/>
  <c r="F5063" i="2" s="1"/>
  <c r="G5062" i="2"/>
  <c r="D5062" i="2"/>
  <c r="F5062" i="2" s="1"/>
  <c r="G5061" i="2"/>
  <c r="D5061" i="2"/>
  <c r="F5061" i="2" s="1"/>
  <c r="G5060" i="2"/>
  <c r="D5060" i="2"/>
  <c r="G5059" i="2"/>
  <c r="D5059" i="2"/>
  <c r="F5059" i="2" s="1"/>
  <c r="G5058" i="2"/>
  <c r="D5058" i="2"/>
  <c r="G5057" i="2"/>
  <c r="D5057" i="2"/>
  <c r="F5057" i="2" s="1"/>
  <c r="G5056" i="2"/>
  <c r="D5056" i="2"/>
  <c r="F5056" i="2" s="1"/>
  <c r="G5055" i="2"/>
  <c r="D5055" i="2"/>
  <c r="F5055" i="2" s="1"/>
  <c r="G5054" i="2"/>
  <c r="E5054" i="2"/>
  <c r="H5054" i="2" s="1"/>
  <c r="D5054" i="2"/>
  <c r="F5054" i="2" s="1"/>
  <c r="G5053" i="2"/>
  <c r="D5053" i="2"/>
  <c r="F5053" i="2" s="1"/>
  <c r="G5052" i="2"/>
  <c r="D5052" i="2"/>
  <c r="E5052" i="2" s="1"/>
  <c r="G5051" i="2"/>
  <c r="F5051" i="2"/>
  <c r="E5051" i="2"/>
  <c r="D5051" i="2"/>
  <c r="G5050" i="2"/>
  <c r="D5050" i="2"/>
  <c r="F5050" i="2" s="1"/>
  <c r="G5049" i="2"/>
  <c r="D5049" i="2"/>
  <c r="F5049" i="2" s="1"/>
  <c r="G5048" i="2"/>
  <c r="D5048" i="2"/>
  <c r="G5047" i="2"/>
  <c r="F5047" i="2"/>
  <c r="D5047" i="2"/>
  <c r="E5047" i="2" s="1"/>
  <c r="G5046" i="2"/>
  <c r="D5046" i="2"/>
  <c r="F5046" i="2" s="1"/>
  <c r="G5045" i="2"/>
  <c r="D5045" i="2"/>
  <c r="E5045" i="2" s="1"/>
  <c r="G5044" i="2"/>
  <c r="D5044" i="2"/>
  <c r="G5043" i="2"/>
  <c r="D5043" i="2"/>
  <c r="E5043" i="2" s="1"/>
  <c r="J5042" i="2"/>
  <c r="G5042" i="2"/>
  <c r="D5042" i="2"/>
  <c r="F5042" i="2" s="1"/>
  <c r="G5041" i="2"/>
  <c r="D5041" i="2"/>
  <c r="F5041" i="2" s="1"/>
  <c r="G5040" i="2"/>
  <c r="D5040" i="2"/>
  <c r="F5040" i="2" s="1"/>
  <c r="G5039" i="2"/>
  <c r="E5039" i="2"/>
  <c r="D5039" i="2"/>
  <c r="F5039" i="2" s="1"/>
  <c r="G5038" i="2"/>
  <c r="D5038" i="2"/>
  <c r="G5037" i="2"/>
  <c r="D5037" i="2"/>
  <c r="F5037" i="2" s="1"/>
  <c r="G5036" i="2"/>
  <c r="D5036" i="2"/>
  <c r="E5036" i="2" s="1"/>
  <c r="G5035" i="2"/>
  <c r="D5035" i="2"/>
  <c r="F5035" i="2" s="1"/>
  <c r="G5034" i="2"/>
  <c r="D5034" i="2"/>
  <c r="F5034" i="2" s="1"/>
  <c r="G5033" i="2"/>
  <c r="D5033" i="2"/>
  <c r="F5033" i="2" s="1"/>
  <c r="G5032" i="2"/>
  <c r="F5032" i="2"/>
  <c r="D5032" i="2"/>
  <c r="E5032" i="2" s="1"/>
  <c r="H5032" i="2" s="1"/>
  <c r="G5031" i="2"/>
  <c r="D5031" i="2"/>
  <c r="F5031" i="2" s="1"/>
  <c r="G5030" i="2"/>
  <c r="D5030" i="2"/>
  <c r="F5030" i="2" s="1"/>
  <c r="G5029" i="2"/>
  <c r="D5029" i="2"/>
  <c r="E5029" i="2" s="1"/>
  <c r="G5028" i="2"/>
  <c r="E5028" i="2"/>
  <c r="D5028" i="2"/>
  <c r="F5028" i="2" s="1"/>
  <c r="G5027" i="2"/>
  <c r="D5027" i="2"/>
  <c r="F5027" i="2" s="1"/>
  <c r="G5026" i="2"/>
  <c r="D5026" i="2"/>
  <c r="F5026" i="2" s="1"/>
  <c r="G5025" i="2"/>
  <c r="F5025" i="2"/>
  <c r="E5025" i="2"/>
  <c r="H5025" i="2" s="1"/>
  <c r="D5025" i="2"/>
  <c r="G5024" i="2"/>
  <c r="D5024" i="2"/>
  <c r="F5024" i="2" s="1"/>
  <c r="G5023" i="2"/>
  <c r="F5023" i="2"/>
  <c r="E5023" i="2"/>
  <c r="D5023" i="2"/>
  <c r="G5022" i="2"/>
  <c r="D5022" i="2"/>
  <c r="G5021" i="2"/>
  <c r="D5021" i="2"/>
  <c r="F5021" i="2" s="1"/>
  <c r="G5020" i="2"/>
  <c r="D5020" i="2"/>
  <c r="F5020" i="2" s="1"/>
  <c r="G5019" i="2"/>
  <c r="D5019" i="2"/>
  <c r="F5019" i="2" s="1"/>
  <c r="J5018" i="2"/>
  <c r="G5018" i="2"/>
  <c r="D5018" i="2"/>
  <c r="G5017" i="2"/>
  <c r="D5017" i="2"/>
  <c r="F5017" i="2" s="1"/>
  <c r="G5016" i="2"/>
  <c r="D5016" i="2"/>
  <c r="F5016" i="2" s="1"/>
  <c r="G5015" i="2"/>
  <c r="D5015" i="2"/>
  <c r="F5015" i="2" s="1"/>
  <c r="G5014" i="2"/>
  <c r="D5014" i="2"/>
  <c r="F5014" i="2" s="1"/>
  <c r="G5013" i="2"/>
  <c r="D5013" i="2"/>
  <c r="F5013" i="2" s="1"/>
  <c r="G5012" i="2"/>
  <c r="D5012" i="2"/>
  <c r="F5012" i="2" s="1"/>
  <c r="G5011" i="2"/>
  <c r="D5011" i="2"/>
  <c r="E5011" i="2" s="1"/>
  <c r="G5010" i="2"/>
  <c r="D5010" i="2"/>
  <c r="F5010" i="2" s="1"/>
  <c r="G5009" i="2"/>
  <c r="F5009" i="2"/>
  <c r="D5009" i="2"/>
  <c r="E5009" i="2" s="1"/>
  <c r="G5008" i="2"/>
  <c r="D5008" i="2"/>
  <c r="F5008" i="2" s="1"/>
  <c r="G5007" i="2"/>
  <c r="D5007" i="2"/>
  <c r="E5007" i="2" s="1"/>
  <c r="G5006" i="2"/>
  <c r="D5006" i="2"/>
  <c r="F5006" i="2" s="1"/>
  <c r="G5005" i="2"/>
  <c r="D5005" i="2"/>
  <c r="F5005" i="2" s="1"/>
  <c r="G5004" i="2"/>
  <c r="D5004" i="2"/>
  <c r="F5004" i="2" s="1"/>
  <c r="G5003" i="2"/>
  <c r="D5003" i="2"/>
  <c r="E5003" i="2" s="1"/>
  <c r="G5002" i="2"/>
  <c r="D5002" i="2"/>
  <c r="E5002" i="2" s="1"/>
  <c r="G5001" i="2"/>
  <c r="E5001" i="2"/>
  <c r="D5001" i="2"/>
  <c r="F5001" i="2" s="1"/>
  <c r="G5000" i="2"/>
  <c r="E5000" i="2"/>
  <c r="H5000" i="2" s="1"/>
  <c r="D5000" i="2"/>
  <c r="F5000" i="2" s="1"/>
  <c r="G4999" i="2"/>
  <c r="D4999" i="2"/>
  <c r="E4999" i="2" s="1"/>
  <c r="G4998" i="2"/>
  <c r="D4998" i="2"/>
  <c r="E4998" i="2" s="1"/>
  <c r="G4997" i="2"/>
  <c r="D4997" i="2"/>
  <c r="G4996" i="2"/>
  <c r="E4996" i="2"/>
  <c r="H4996" i="2" s="1"/>
  <c r="N4996" i="2" s="1"/>
  <c r="D4996" i="2"/>
  <c r="F4996" i="2" s="1"/>
  <c r="G4995" i="2"/>
  <c r="D4995" i="2"/>
  <c r="E4995" i="2" s="1"/>
  <c r="J4994" i="2"/>
  <c r="G4994" i="2"/>
  <c r="E4994" i="2"/>
  <c r="D4994" i="2"/>
  <c r="F4994" i="2" s="1"/>
  <c r="G4993" i="2"/>
  <c r="F4993" i="2"/>
  <c r="D4993" i="2"/>
  <c r="E4993" i="2" s="1"/>
  <c r="G4992" i="2"/>
  <c r="D4992" i="2"/>
  <c r="F4992" i="2" s="1"/>
  <c r="G4991" i="2"/>
  <c r="D4991" i="2"/>
  <c r="E4991" i="2" s="1"/>
  <c r="G4990" i="2"/>
  <c r="D4990" i="2"/>
  <c r="F4990" i="2" s="1"/>
  <c r="G4989" i="2"/>
  <c r="D4989" i="2"/>
  <c r="F4989" i="2" s="1"/>
  <c r="G4988" i="2"/>
  <c r="D4988" i="2"/>
  <c r="F4988" i="2" s="1"/>
  <c r="G4987" i="2"/>
  <c r="D4987" i="2"/>
  <c r="E4987" i="2" s="1"/>
  <c r="G4986" i="2"/>
  <c r="E4986" i="2"/>
  <c r="D4986" i="2"/>
  <c r="F4986" i="2" s="1"/>
  <c r="G4985" i="2"/>
  <c r="F4985" i="2"/>
  <c r="D4985" i="2"/>
  <c r="E4985" i="2" s="1"/>
  <c r="G4984" i="2"/>
  <c r="D4984" i="2"/>
  <c r="F4984" i="2" s="1"/>
  <c r="G4983" i="2"/>
  <c r="D4983" i="2"/>
  <c r="E4983" i="2" s="1"/>
  <c r="G4982" i="2"/>
  <c r="D4982" i="2"/>
  <c r="F4982" i="2" s="1"/>
  <c r="G4981" i="2"/>
  <c r="F4981" i="2"/>
  <c r="D4981" i="2"/>
  <c r="E4981" i="2" s="1"/>
  <c r="G4980" i="2"/>
  <c r="D4980" i="2"/>
  <c r="F4980" i="2" s="1"/>
  <c r="G4979" i="2"/>
  <c r="D4979" i="2"/>
  <c r="E4979" i="2" s="1"/>
  <c r="G4978" i="2"/>
  <c r="D4978" i="2"/>
  <c r="E4978" i="2" s="1"/>
  <c r="G4977" i="2"/>
  <c r="D4977" i="2"/>
  <c r="G4976" i="2"/>
  <c r="E4976" i="2"/>
  <c r="D4976" i="2"/>
  <c r="F4976" i="2" s="1"/>
  <c r="G4975" i="2"/>
  <c r="D4975" i="2"/>
  <c r="E4975" i="2" s="1"/>
  <c r="G4974" i="2"/>
  <c r="D4974" i="2"/>
  <c r="G4973" i="2"/>
  <c r="F4973" i="2"/>
  <c r="E4973" i="2"/>
  <c r="D4973" i="2"/>
  <c r="G4972" i="2"/>
  <c r="D4972" i="2"/>
  <c r="F4972" i="2" s="1"/>
  <c r="G4971" i="2"/>
  <c r="D4971" i="2"/>
  <c r="E4971" i="2" s="1"/>
  <c r="J4970" i="2"/>
  <c r="G4970" i="2"/>
  <c r="F4970" i="2"/>
  <c r="D4970" i="2"/>
  <c r="E4970" i="2" s="1"/>
  <c r="H4970" i="2" s="1"/>
  <c r="G4969" i="2"/>
  <c r="D4969" i="2"/>
  <c r="F4969" i="2" s="1"/>
  <c r="G4968" i="2"/>
  <c r="E4968" i="2"/>
  <c r="D4968" i="2"/>
  <c r="F4968" i="2" s="1"/>
  <c r="G4967" i="2"/>
  <c r="D4967" i="2"/>
  <c r="E4967" i="2" s="1"/>
  <c r="G4966" i="2"/>
  <c r="D4966" i="2"/>
  <c r="F4966" i="2" s="1"/>
  <c r="G4965" i="2"/>
  <c r="D4965" i="2"/>
  <c r="F4965" i="2" s="1"/>
  <c r="G4964" i="2"/>
  <c r="D4964" i="2"/>
  <c r="F4964" i="2" s="1"/>
  <c r="G4963" i="2"/>
  <c r="D4963" i="2"/>
  <c r="E4963" i="2" s="1"/>
  <c r="G4962" i="2"/>
  <c r="E4962" i="2"/>
  <c r="D4962" i="2"/>
  <c r="F4962" i="2" s="1"/>
  <c r="G4961" i="2"/>
  <c r="D4961" i="2"/>
  <c r="F4961" i="2" s="1"/>
  <c r="G4960" i="2"/>
  <c r="D4960" i="2"/>
  <c r="F4960" i="2" s="1"/>
  <c r="G4959" i="2"/>
  <c r="D4959" i="2"/>
  <c r="E4959" i="2" s="1"/>
  <c r="G4958" i="2"/>
  <c r="D4958" i="2"/>
  <c r="F4958" i="2" s="1"/>
  <c r="G4957" i="2"/>
  <c r="F4957" i="2"/>
  <c r="E4957" i="2"/>
  <c r="D4957" i="2"/>
  <c r="G4956" i="2"/>
  <c r="E4956" i="2"/>
  <c r="H4956" i="2" s="1"/>
  <c r="D4956" i="2"/>
  <c r="F4956" i="2" s="1"/>
  <c r="G4955" i="2"/>
  <c r="F4955" i="2"/>
  <c r="D4955" i="2"/>
  <c r="E4955" i="2" s="1"/>
  <c r="G4954" i="2"/>
  <c r="D4954" i="2"/>
  <c r="F4954" i="2" s="1"/>
  <c r="G4953" i="2"/>
  <c r="D4953" i="2"/>
  <c r="G4952" i="2"/>
  <c r="E4952" i="2"/>
  <c r="H4952" i="2" s="1"/>
  <c r="N4952" i="2" s="1"/>
  <c r="D4952" i="2"/>
  <c r="F4952" i="2" s="1"/>
  <c r="G4951" i="2"/>
  <c r="D4951" i="2"/>
  <c r="E4951" i="2" s="1"/>
  <c r="G4950" i="2"/>
  <c r="F4950" i="2"/>
  <c r="E4950" i="2"/>
  <c r="D4950" i="2"/>
  <c r="G4949" i="2"/>
  <c r="F4949" i="2"/>
  <c r="D4949" i="2"/>
  <c r="E4949" i="2" s="1"/>
  <c r="G4948" i="2"/>
  <c r="D4948" i="2"/>
  <c r="F4948" i="2" s="1"/>
  <c r="G4947" i="2"/>
  <c r="D4947" i="2"/>
  <c r="E4947" i="2" s="1"/>
  <c r="J4946" i="2"/>
  <c r="G4946" i="2"/>
  <c r="F4946" i="2"/>
  <c r="D4946" i="2"/>
  <c r="E4946" i="2" s="1"/>
  <c r="H4946" i="2" s="1"/>
  <c r="G4945" i="2"/>
  <c r="D4945" i="2"/>
  <c r="E4945" i="2" s="1"/>
  <c r="G4944" i="2"/>
  <c r="D4944" i="2"/>
  <c r="F4944" i="2" s="1"/>
  <c r="G4943" i="2"/>
  <c r="D4943" i="2"/>
  <c r="E4943" i="2" s="1"/>
  <c r="G4942" i="2"/>
  <c r="E4942" i="2"/>
  <c r="D4942" i="2"/>
  <c r="F4942" i="2" s="1"/>
  <c r="G4941" i="2"/>
  <c r="D4941" i="2"/>
  <c r="G4940" i="2"/>
  <c r="D4940" i="2"/>
  <c r="F4940" i="2" s="1"/>
  <c r="G4939" i="2"/>
  <c r="D4939" i="2"/>
  <c r="E4939" i="2" s="1"/>
  <c r="G4938" i="2"/>
  <c r="D4938" i="2"/>
  <c r="E4938" i="2" s="1"/>
  <c r="G4937" i="2"/>
  <c r="D4937" i="2"/>
  <c r="F4937" i="2" s="1"/>
  <c r="G4936" i="2"/>
  <c r="F4936" i="2"/>
  <c r="D4936" i="2"/>
  <c r="E4936" i="2" s="1"/>
  <c r="G4935" i="2"/>
  <c r="D4935" i="2"/>
  <c r="E4935" i="2" s="1"/>
  <c r="G4934" i="2"/>
  <c r="E4934" i="2"/>
  <c r="D4934" i="2"/>
  <c r="F4934" i="2" s="1"/>
  <c r="G4933" i="2"/>
  <c r="D4933" i="2"/>
  <c r="F4933" i="2" s="1"/>
  <c r="G4932" i="2"/>
  <c r="F4932" i="2"/>
  <c r="E4932" i="2"/>
  <c r="D4932" i="2"/>
  <c r="G4931" i="2"/>
  <c r="D4931" i="2"/>
  <c r="E4931" i="2" s="1"/>
  <c r="G4930" i="2"/>
  <c r="D4930" i="2"/>
  <c r="F4930" i="2" s="1"/>
  <c r="G4929" i="2"/>
  <c r="D4929" i="2"/>
  <c r="E4929" i="2" s="1"/>
  <c r="G4928" i="2"/>
  <c r="D4928" i="2"/>
  <c r="F4928" i="2" s="1"/>
  <c r="G4927" i="2"/>
  <c r="D4927" i="2"/>
  <c r="E4927" i="2" s="1"/>
  <c r="G4926" i="2"/>
  <c r="D4926" i="2"/>
  <c r="G4925" i="2"/>
  <c r="F4925" i="2"/>
  <c r="D4925" i="2"/>
  <c r="E4925" i="2" s="1"/>
  <c r="G4924" i="2"/>
  <c r="F4924" i="2"/>
  <c r="E4924" i="2"/>
  <c r="H4924" i="2" s="1"/>
  <c r="D4924" i="2"/>
  <c r="G4923" i="2"/>
  <c r="D4923" i="2"/>
  <c r="E4923" i="2" s="1"/>
  <c r="J4922" i="2"/>
  <c r="G4922" i="2"/>
  <c r="F4922" i="2"/>
  <c r="D4922" i="2"/>
  <c r="E4922" i="2" s="1"/>
  <c r="G4921" i="2"/>
  <c r="D4921" i="2"/>
  <c r="F4921" i="2" s="1"/>
  <c r="G4920" i="2"/>
  <c r="D4920" i="2"/>
  <c r="F4920" i="2" s="1"/>
  <c r="G4919" i="2"/>
  <c r="D4919" i="2"/>
  <c r="E4919" i="2" s="1"/>
  <c r="G4918" i="2"/>
  <c r="D4918" i="2"/>
  <c r="E4918" i="2" s="1"/>
  <c r="G4917" i="2"/>
  <c r="E4917" i="2"/>
  <c r="D4917" i="2"/>
  <c r="F4917" i="2" s="1"/>
  <c r="G4916" i="2"/>
  <c r="F4916" i="2"/>
  <c r="D4916" i="2"/>
  <c r="E4916" i="2" s="1"/>
  <c r="H4916" i="2" s="1"/>
  <c r="G4915" i="2"/>
  <c r="D4915" i="2"/>
  <c r="E4915" i="2" s="1"/>
  <c r="G4914" i="2"/>
  <c r="D4914" i="2"/>
  <c r="F4914" i="2" s="1"/>
  <c r="G4913" i="2"/>
  <c r="D4913" i="2"/>
  <c r="G4912" i="2"/>
  <c r="E4912" i="2"/>
  <c r="D4912" i="2"/>
  <c r="F4912" i="2" s="1"/>
  <c r="G4911" i="2"/>
  <c r="D4911" i="2"/>
  <c r="E4911" i="2" s="1"/>
  <c r="G4910" i="2"/>
  <c r="E4910" i="2"/>
  <c r="D4910" i="2"/>
  <c r="F4910" i="2" s="1"/>
  <c r="G4909" i="2"/>
  <c r="E4909" i="2"/>
  <c r="D4909" i="2"/>
  <c r="F4909" i="2" s="1"/>
  <c r="G4908" i="2"/>
  <c r="E4908" i="2"/>
  <c r="H4908" i="2" s="1"/>
  <c r="D4908" i="2"/>
  <c r="F4908" i="2" s="1"/>
  <c r="G4907" i="2"/>
  <c r="D4907" i="2"/>
  <c r="E4907" i="2" s="1"/>
  <c r="G4906" i="2"/>
  <c r="D4906" i="2"/>
  <c r="G4905" i="2"/>
  <c r="D4905" i="2"/>
  <c r="G4904" i="2"/>
  <c r="F4904" i="2"/>
  <c r="D4904" i="2"/>
  <c r="E4904" i="2" s="1"/>
  <c r="H4904" i="2" s="1"/>
  <c r="G4903" i="2"/>
  <c r="F4903" i="2"/>
  <c r="D4903" i="2"/>
  <c r="E4903" i="2" s="1"/>
  <c r="G4902" i="2"/>
  <c r="F4902" i="2"/>
  <c r="D4902" i="2"/>
  <c r="E4902" i="2" s="1"/>
  <c r="G4901" i="2"/>
  <c r="D4901" i="2"/>
  <c r="F4901" i="2" s="1"/>
  <c r="G4900" i="2"/>
  <c r="E4900" i="2"/>
  <c r="D4900" i="2"/>
  <c r="F4900" i="2" s="1"/>
  <c r="G4899" i="2"/>
  <c r="D4899" i="2"/>
  <c r="J4898" i="2"/>
  <c r="G4898" i="2"/>
  <c r="F4898" i="2"/>
  <c r="E4898" i="2"/>
  <c r="D4898" i="2"/>
  <c r="G4897" i="2"/>
  <c r="D4897" i="2"/>
  <c r="E4897" i="2" s="1"/>
  <c r="G4896" i="2"/>
  <c r="D4896" i="2"/>
  <c r="F4896" i="2" s="1"/>
  <c r="G4895" i="2"/>
  <c r="D4895" i="2"/>
  <c r="G4894" i="2"/>
  <c r="E4894" i="2"/>
  <c r="D4894" i="2"/>
  <c r="F4894" i="2" s="1"/>
  <c r="G4893" i="2"/>
  <c r="D4893" i="2"/>
  <c r="F4893" i="2" s="1"/>
  <c r="G4892" i="2"/>
  <c r="D4892" i="2"/>
  <c r="F4892" i="2" s="1"/>
  <c r="G4891" i="2"/>
  <c r="D4891" i="2"/>
  <c r="E4891" i="2" s="1"/>
  <c r="G4890" i="2"/>
  <c r="D4890" i="2"/>
  <c r="E4890" i="2" s="1"/>
  <c r="G4889" i="2"/>
  <c r="D4889" i="2"/>
  <c r="F4889" i="2" s="1"/>
  <c r="G4888" i="2"/>
  <c r="D4888" i="2"/>
  <c r="E4888" i="2" s="1"/>
  <c r="G4887" i="2"/>
  <c r="F4887" i="2"/>
  <c r="D4887" i="2"/>
  <c r="E4887" i="2" s="1"/>
  <c r="G4886" i="2"/>
  <c r="E4886" i="2"/>
  <c r="D4886" i="2"/>
  <c r="F4886" i="2" s="1"/>
  <c r="G4885" i="2"/>
  <c r="D4885" i="2"/>
  <c r="F4885" i="2" s="1"/>
  <c r="G4884" i="2"/>
  <c r="F4884" i="2"/>
  <c r="E4884" i="2"/>
  <c r="D4884" i="2"/>
  <c r="G4883" i="2"/>
  <c r="D4883" i="2"/>
  <c r="E4883" i="2" s="1"/>
  <c r="G4882" i="2"/>
  <c r="D4882" i="2"/>
  <c r="F4882" i="2" s="1"/>
  <c r="G4881" i="2"/>
  <c r="D4881" i="2"/>
  <c r="E4881" i="2" s="1"/>
  <c r="G4880" i="2"/>
  <c r="D4880" i="2"/>
  <c r="F4880" i="2" s="1"/>
  <c r="G4879" i="2"/>
  <c r="F4879" i="2"/>
  <c r="D4879" i="2"/>
  <c r="E4879" i="2" s="1"/>
  <c r="G4878" i="2"/>
  <c r="D4878" i="2"/>
  <c r="F4878" i="2" s="1"/>
  <c r="G4877" i="2"/>
  <c r="F4877" i="2"/>
  <c r="E4877" i="2"/>
  <c r="D4877" i="2"/>
  <c r="G4876" i="2"/>
  <c r="E4876" i="2"/>
  <c r="D4876" i="2"/>
  <c r="F4876" i="2" s="1"/>
  <c r="G4875" i="2"/>
  <c r="D4875" i="2"/>
  <c r="E4875" i="2" s="1"/>
  <c r="J4874" i="2"/>
  <c r="G4874" i="2"/>
  <c r="F4874" i="2"/>
  <c r="D4874" i="2"/>
  <c r="E4874" i="2" s="1"/>
  <c r="G4873" i="2"/>
  <c r="D4873" i="2"/>
  <c r="G4872" i="2"/>
  <c r="D4872" i="2"/>
  <c r="E4872" i="2" s="1"/>
  <c r="G4871" i="2"/>
  <c r="D4871" i="2"/>
  <c r="E4871" i="2" s="1"/>
  <c r="G4870" i="2"/>
  <c r="D4870" i="2"/>
  <c r="G4869" i="2"/>
  <c r="F4869" i="2"/>
  <c r="D4869" i="2"/>
  <c r="E4869" i="2" s="1"/>
  <c r="G4868" i="2"/>
  <c r="E4868" i="2"/>
  <c r="H4868" i="2" s="1"/>
  <c r="D4868" i="2"/>
  <c r="F4868" i="2" s="1"/>
  <c r="G4867" i="2"/>
  <c r="D4867" i="2"/>
  <c r="E4867" i="2" s="1"/>
  <c r="G4866" i="2"/>
  <c r="D4866" i="2"/>
  <c r="G4865" i="2"/>
  <c r="D4865" i="2"/>
  <c r="E4865" i="2" s="1"/>
  <c r="G4864" i="2"/>
  <c r="D4864" i="2"/>
  <c r="F4864" i="2" s="1"/>
  <c r="G4863" i="2"/>
  <c r="D4863" i="2"/>
  <c r="E4863" i="2" s="1"/>
  <c r="G4862" i="2"/>
  <c r="E4862" i="2"/>
  <c r="D4862" i="2"/>
  <c r="F4862" i="2" s="1"/>
  <c r="G4861" i="2"/>
  <c r="D4861" i="2"/>
  <c r="F4861" i="2" s="1"/>
  <c r="G4860" i="2"/>
  <c r="E4860" i="2"/>
  <c r="D4860" i="2"/>
  <c r="F4860" i="2" s="1"/>
  <c r="G4859" i="2"/>
  <c r="D4859" i="2"/>
  <c r="G4858" i="2"/>
  <c r="D4858" i="2"/>
  <c r="E4858" i="2" s="1"/>
  <c r="G4857" i="2"/>
  <c r="F4857" i="2"/>
  <c r="D4857" i="2"/>
  <c r="E4857" i="2" s="1"/>
  <c r="H4857" i="2" s="1"/>
  <c r="G4856" i="2"/>
  <c r="F4856" i="2"/>
  <c r="E4856" i="2"/>
  <c r="H4856" i="2" s="1"/>
  <c r="D4856" i="2"/>
  <c r="G4855" i="2"/>
  <c r="F4855" i="2"/>
  <c r="D4855" i="2"/>
  <c r="E4855" i="2" s="1"/>
  <c r="G4854" i="2"/>
  <c r="D4854" i="2"/>
  <c r="F4854" i="2" s="1"/>
  <c r="G4853" i="2"/>
  <c r="E4853" i="2"/>
  <c r="D4853" i="2"/>
  <c r="F4853" i="2" s="1"/>
  <c r="G4852" i="2"/>
  <c r="E4852" i="2"/>
  <c r="D4852" i="2"/>
  <c r="F4852" i="2" s="1"/>
  <c r="G4851" i="2"/>
  <c r="D4851" i="2"/>
  <c r="J4850" i="2"/>
  <c r="G4850" i="2"/>
  <c r="D4850" i="2"/>
  <c r="G4849" i="2"/>
  <c r="D4849" i="2"/>
  <c r="E4849" i="2" s="1"/>
  <c r="G4848" i="2"/>
  <c r="D4848" i="2"/>
  <c r="F4848" i="2" s="1"/>
  <c r="G4847" i="2"/>
  <c r="F4847" i="2"/>
  <c r="D4847" i="2"/>
  <c r="E4847" i="2" s="1"/>
  <c r="G4846" i="2"/>
  <c r="D4846" i="2"/>
  <c r="F4846" i="2" s="1"/>
  <c r="G4845" i="2"/>
  <c r="E4845" i="2"/>
  <c r="H4845" i="2" s="1"/>
  <c r="D4845" i="2"/>
  <c r="F4845" i="2" s="1"/>
  <c r="G4844" i="2"/>
  <c r="E4844" i="2"/>
  <c r="H4844" i="2" s="1"/>
  <c r="D4844" i="2"/>
  <c r="F4844" i="2" s="1"/>
  <c r="G4843" i="2"/>
  <c r="F4843" i="2"/>
  <c r="D4843" i="2"/>
  <c r="E4843" i="2" s="1"/>
  <c r="G4842" i="2"/>
  <c r="D4842" i="2"/>
  <c r="E4842" i="2" s="1"/>
  <c r="G4841" i="2"/>
  <c r="D4841" i="2"/>
  <c r="F4841" i="2" s="1"/>
  <c r="G4840" i="2"/>
  <c r="D4840" i="2"/>
  <c r="G4839" i="2"/>
  <c r="D4839" i="2"/>
  <c r="E4839" i="2" s="1"/>
  <c r="G4838" i="2"/>
  <c r="E4838" i="2"/>
  <c r="H4838" i="2" s="1"/>
  <c r="D4838" i="2"/>
  <c r="F4838" i="2" s="1"/>
  <c r="G4837" i="2"/>
  <c r="D4837" i="2"/>
  <c r="F4837" i="2" s="1"/>
  <c r="G4836" i="2"/>
  <c r="F4836" i="2"/>
  <c r="E4836" i="2"/>
  <c r="D4836" i="2"/>
  <c r="G4835" i="2"/>
  <c r="D4835" i="2"/>
  <c r="E4835" i="2" s="1"/>
  <c r="G4834" i="2"/>
  <c r="D4834" i="2"/>
  <c r="F4834" i="2" s="1"/>
  <c r="G4833" i="2"/>
  <c r="F4833" i="2"/>
  <c r="D4833" i="2"/>
  <c r="E4833" i="2" s="1"/>
  <c r="G4832" i="2"/>
  <c r="D4832" i="2"/>
  <c r="G4831" i="2"/>
  <c r="F4831" i="2"/>
  <c r="D4831" i="2"/>
  <c r="E4831" i="2" s="1"/>
  <c r="G4830" i="2"/>
  <c r="D4830" i="2"/>
  <c r="F4830" i="2" s="1"/>
  <c r="G4829" i="2"/>
  <c r="D4829" i="2"/>
  <c r="G4828" i="2"/>
  <c r="E4828" i="2"/>
  <c r="D4828" i="2"/>
  <c r="F4828" i="2" s="1"/>
  <c r="G4827" i="2"/>
  <c r="D4827" i="2"/>
  <c r="E4827" i="2" s="1"/>
  <c r="J4826" i="2"/>
  <c r="G4826" i="2"/>
  <c r="F4826" i="2"/>
  <c r="D4826" i="2"/>
  <c r="E4826" i="2" s="1"/>
  <c r="G4825" i="2"/>
  <c r="D4825" i="2"/>
  <c r="G4824" i="2"/>
  <c r="D4824" i="2"/>
  <c r="E4824" i="2" s="1"/>
  <c r="G4823" i="2"/>
  <c r="D4823" i="2"/>
  <c r="E4823" i="2" s="1"/>
  <c r="G4822" i="2"/>
  <c r="D4822" i="2"/>
  <c r="E4822" i="2" s="1"/>
  <c r="G4821" i="2"/>
  <c r="F4821" i="2"/>
  <c r="D4821" i="2"/>
  <c r="E4821" i="2" s="1"/>
  <c r="H4821" i="2" s="1"/>
  <c r="G4820" i="2"/>
  <c r="F4820" i="2"/>
  <c r="E4820" i="2"/>
  <c r="D4820" i="2"/>
  <c r="G4819" i="2"/>
  <c r="D4819" i="2"/>
  <c r="E4819" i="2" s="1"/>
  <c r="G4818" i="2"/>
  <c r="D4818" i="2"/>
  <c r="G4817" i="2"/>
  <c r="D4817" i="2"/>
  <c r="E4817" i="2" s="1"/>
  <c r="G4816" i="2"/>
  <c r="F4816" i="2"/>
  <c r="E4816" i="2"/>
  <c r="D4816" i="2"/>
  <c r="G4815" i="2"/>
  <c r="D4815" i="2"/>
  <c r="E4815" i="2" s="1"/>
  <c r="G4814" i="2"/>
  <c r="D4814" i="2"/>
  <c r="G4813" i="2"/>
  <c r="D4813" i="2"/>
  <c r="G4812" i="2"/>
  <c r="E4812" i="2"/>
  <c r="D4812" i="2"/>
  <c r="F4812" i="2" s="1"/>
  <c r="G4811" i="2"/>
  <c r="D4811" i="2"/>
  <c r="G4810" i="2"/>
  <c r="D4810" i="2"/>
  <c r="E4810" i="2" s="1"/>
  <c r="G4809" i="2"/>
  <c r="F4809" i="2"/>
  <c r="D4809" i="2"/>
  <c r="E4809" i="2" s="1"/>
  <c r="G4808" i="2"/>
  <c r="F4808" i="2"/>
  <c r="E4808" i="2"/>
  <c r="D4808" i="2"/>
  <c r="G4807" i="2"/>
  <c r="D4807" i="2"/>
  <c r="E4807" i="2" s="1"/>
  <c r="G4806" i="2"/>
  <c r="F4806" i="2"/>
  <c r="D4806" i="2"/>
  <c r="E4806" i="2" s="1"/>
  <c r="H4806" i="2" s="1"/>
  <c r="G4805" i="2"/>
  <c r="E4805" i="2"/>
  <c r="D4805" i="2"/>
  <c r="F4805" i="2" s="1"/>
  <c r="G4804" i="2"/>
  <c r="D4804" i="2"/>
  <c r="F4804" i="2" s="1"/>
  <c r="G4803" i="2"/>
  <c r="D4803" i="2"/>
  <c r="J4802" i="2"/>
  <c r="G4802" i="2"/>
  <c r="E4802" i="2"/>
  <c r="D4802" i="2"/>
  <c r="F4802" i="2" s="1"/>
  <c r="G4801" i="2"/>
  <c r="F4801" i="2"/>
  <c r="D4801" i="2"/>
  <c r="E4801" i="2" s="1"/>
  <c r="G4800" i="2"/>
  <c r="D4800" i="2"/>
  <c r="F4800" i="2" s="1"/>
  <c r="G4799" i="2"/>
  <c r="F4799" i="2"/>
  <c r="D4799" i="2"/>
  <c r="E4799" i="2" s="1"/>
  <c r="G4798" i="2"/>
  <c r="E4798" i="2"/>
  <c r="D4798" i="2"/>
  <c r="F4798" i="2" s="1"/>
  <c r="G4797" i="2"/>
  <c r="E4797" i="2"/>
  <c r="H4797" i="2" s="1"/>
  <c r="D4797" i="2"/>
  <c r="F4797" i="2" s="1"/>
  <c r="G4796" i="2"/>
  <c r="D4796" i="2"/>
  <c r="F4796" i="2" s="1"/>
  <c r="G4795" i="2"/>
  <c r="F4795" i="2"/>
  <c r="D4795" i="2"/>
  <c r="E4795" i="2" s="1"/>
  <c r="G4794" i="2"/>
  <c r="F4794" i="2"/>
  <c r="D4794" i="2"/>
  <c r="E4794" i="2" s="1"/>
  <c r="G4793" i="2"/>
  <c r="D4793" i="2"/>
  <c r="G4792" i="2"/>
  <c r="D4792" i="2"/>
  <c r="E4792" i="2" s="1"/>
  <c r="G4791" i="2"/>
  <c r="D4791" i="2"/>
  <c r="E4791" i="2" s="1"/>
  <c r="G4790" i="2"/>
  <c r="D4790" i="2"/>
  <c r="F4790" i="2" s="1"/>
  <c r="G4789" i="2"/>
  <c r="D4789" i="2"/>
  <c r="F4789" i="2" s="1"/>
  <c r="G4788" i="2"/>
  <c r="D4788" i="2"/>
  <c r="G4787" i="2"/>
  <c r="D4787" i="2"/>
  <c r="G4786" i="2"/>
  <c r="D4786" i="2"/>
  <c r="E4786" i="2" s="1"/>
  <c r="G4785" i="2"/>
  <c r="F4785" i="2"/>
  <c r="H4785" i="2" s="1"/>
  <c r="D4785" i="2"/>
  <c r="E4785" i="2" s="1"/>
  <c r="G4784" i="2"/>
  <c r="D4784" i="2"/>
  <c r="G4783" i="2"/>
  <c r="D4783" i="2"/>
  <c r="E4783" i="2" s="1"/>
  <c r="G4782" i="2"/>
  <c r="D4782" i="2"/>
  <c r="F4782" i="2" s="1"/>
  <c r="G4781" i="2"/>
  <c r="D4781" i="2"/>
  <c r="F4781" i="2" s="1"/>
  <c r="G4780" i="2"/>
  <c r="D4780" i="2"/>
  <c r="F4780" i="2" s="1"/>
  <c r="G4779" i="2"/>
  <c r="D4779" i="2"/>
  <c r="J4778" i="2"/>
  <c r="G4778" i="2"/>
  <c r="F4778" i="2"/>
  <c r="D4778" i="2"/>
  <c r="E4778" i="2" s="1"/>
  <c r="G4777" i="2"/>
  <c r="D4777" i="2"/>
  <c r="G4776" i="2"/>
  <c r="D4776" i="2"/>
  <c r="F4776" i="2" s="1"/>
  <c r="G4775" i="2"/>
  <c r="D4775" i="2"/>
  <c r="G4774" i="2"/>
  <c r="D4774" i="2"/>
  <c r="F4774" i="2" s="1"/>
  <c r="G4773" i="2"/>
  <c r="F4773" i="2"/>
  <c r="D4773" i="2"/>
  <c r="E4773" i="2" s="1"/>
  <c r="G4772" i="2"/>
  <c r="D4772" i="2"/>
  <c r="F4772" i="2" s="1"/>
  <c r="G4771" i="2"/>
  <c r="D4771" i="2"/>
  <c r="E4771" i="2" s="1"/>
  <c r="G4770" i="2"/>
  <c r="D4770" i="2"/>
  <c r="G4769" i="2"/>
  <c r="F4769" i="2"/>
  <c r="E4769" i="2"/>
  <c r="H4769" i="2" s="1"/>
  <c r="D4769" i="2"/>
  <c r="G4768" i="2"/>
  <c r="D4768" i="2"/>
  <c r="F4768" i="2" s="1"/>
  <c r="G4767" i="2"/>
  <c r="D4767" i="2"/>
  <c r="E4767" i="2" s="1"/>
  <c r="G4766" i="2"/>
  <c r="F4766" i="2"/>
  <c r="D4766" i="2"/>
  <c r="E4766" i="2" s="1"/>
  <c r="G4765" i="2"/>
  <c r="F4765" i="2"/>
  <c r="E4765" i="2"/>
  <c r="D4765" i="2"/>
  <c r="G4764" i="2"/>
  <c r="D4764" i="2"/>
  <c r="F4764" i="2" s="1"/>
  <c r="G4763" i="2"/>
  <c r="D4763" i="2"/>
  <c r="G4762" i="2"/>
  <c r="D4762" i="2"/>
  <c r="G4761" i="2"/>
  <c r="D4761" i="2"/>
  <c r="F4761" i="2" s="1"/>
  <c r="G4760" i="2"/>
  <c r="D4760" i="2"/>
  <c r="F4760" i="2" s="1"/>
  <c r="G4759" i="2"/>
  <c r="D4759" i="2"/>
  <c r="E4759" i="2" s="1"/>
  <c r="G4758" i="2"/>
  <c r="F4758" i="2"/>
  <c r="E4758" i="2"/>
  <c r="D4758" i="2"/>
  <c r="G4757" i="2"/>
  <c r="F4757" i="2"/>
  <c r="D4757" i="2"/>
  <c r="E4757" i="2" s="1"/>
  <c r="G4756" i="2"/>
  <c r="D4756" i="2"/>
  <c r="F4756" i="2" s="1"/>
  <c r="G4755" i="2"/>
  <c r="D4755" i="2"/>
  <c r="E4755" i="2" s="1"/>
  <c r="J4754" i="2"/>
  <c r="G4754" i="2"/>
  <c r="D4754" i="2"/>
  <c r="E4754" i="2" s="1"/>
  <c r="G4753" i="2"/>
  <c r="D4753" i="2"/>
  <c r="F4753" i="2" s="1"/>
  <c r="G4752" i="2"/>
  <c r="F4752" i="2"/>
  <c r="D4752" i="2"/>
  <c r="E4752" i="2" s="1"/>
  <c r="G4751" i="2"/>
  <c r="D4751" i="2"/>
  <c r="G4750" i="2"/>
  <c r="D4750" i="2"/>
  <c r="G4749" i="2"/>
  <c r="D4749" i="2"/>
  <c r="F4749" i="2" s="1"/>
  <c r="G4748" i="2"/>
  <c r="D4748" i="2"/>
  <c r="F4748" i="2" s="1"/>
  <c r="G4747" i="2"/>
  <c r="D4747" i="2"/>
  <c r="E4747" i="2" s="1"/>
  <c r="G4746" i="2"/>
  <c r="D4746" i="2"/>
  <c r="G4745" i="2"/>
  <c r="F4745" i="2"/>
  <c r="D4745" i="2"/>
  <c r="E4745" i="2" s="1"/>
  <c r="G4744" i="2"/>
  <c r="D4744" i="2"/>
  <c r="E4744" i="2" s="1"/>
  <c r="G4743" i="2"/>
  <c r="F4743" i="2"/>
  <c r="D4743" i="2"/>
  <c r="E4743" i="2" s="1"/>
  <c r="G4742" i="2"/>
  <c r="D4742" i="2"/>
  <c r="G4741" i="2"/>
  <c r="D4741" i="2"/>
  <c r="G4740" i="2"/>
  <c r="D4740" i="2"/>
  <c r="G4739" i="2"/>
  <c r="D4739" i="2"/>
  <c r="E4739" i="2" s="1"/>
  <c r="G4738" i="2"/>
  <c r="D4738" i="2"/>
  <c r="E4738" i="2" s="1"/>
  <c r="G4737" i="2"/>
  <c r="D4737" i="2"/>
  <c r="E4737" i="2" s="1"/>
  <c r="G4736" i="2"/>
  <c r="D4736" i="2"/>
  <c r="E4736" i="2" s="1"/>
  <c r="G4735" i="2"/>
  <c r="D4735" i="2"/>
  <c r="E4735" i="2" s="1"/>
  <c r="G4734" i="2"/>
  <c r="D4734" i="2"/>
  <c r="F4734" i="2" s="1"/>
  <c r="G4733" i="2"/>
  <c r="D4733" i="2"/>
  <c r="F4733" i="2" s="1"/>
  <c r="G4732" i="2"/>
  <c r="D4732" i="2"/>
  <c r="G4731" i="2"/>
  <c r="D4731" i="2"/>
  <c r="E4731" i="2" s="1"/>
  <c r="J4730" i="2"/>
  <c r="G4730" i="2"/>
  <c r="F4730" i="2"/>
  <c r="D4730" i="2"/>
  <c r="E4730" i="2" s="1"/>
  <c r="G4729" i="2"/>
  <c r="D4729" i="2"/>
  <c r="E4729" i="2" s="1"/>
  <c r="G4728" i="2"/>
  <c r="F4728" i="2"/>
  <c r="D4728" i="2"/>
  <c r="E4728" i="2" s="1"/>
  <c r="G4727" i="2"/>
  <c r="D4727" i="2"/>
  <c r="G4726" i="2"/>
  <c r="D4726" i="2"/>
  <c r="F4726" i="2" s="1"/>
  <c r="G4725" i="2"/>
  <c r="D4725" i="2"/>
  <c r="F4725" i="2" s="1"/>
  <c r="G4724" i="2"/>
  <c r="F4724" i="2"/>
  <c r="D4724" i="2"/>
  <c r="E4724" i="2" s="1"/>
  <c r="G4723" i="2"/>
  <c r="D4723" i="2"/>
  <c r="G4722" i="2"/>
  <c r="D4722" i="2"/>
  <c r="E4722" i="2" s="1"/>
  <c r="G4721" i="2"/>
  <c r="D4721" i="2"/>
  <c r="F4721" i="2" s="1"/>
  <c r="G4720" i="2"/>
  <c r="D4720" i="2"/>
  <c r="F4720" i="2" s="1"/>
  <c r="G4719" i="2"/>
  <c r="D4719" i="2"/>
  <c r="G4718" i="2"/>
  <c r="F4718" i="2"/>
  <c r="E4718" i="2"/>
  <c r="D4718" i="2"/>
  <c r="G4717" i="2"/>
  <c r="D4717" i="2"/>
  <c r="G4716" i="2"/>
  <c r="D4716" i="2"/>
  <c r="G4715" i="2"/>
  <c r="D4715" i="2"/>
  <c r="E4715" i="2" s="1"/>
  <c r="G4714" i="2"/>
  <c r="D4714" i="2"/>
  <c r="E4714" i="2" s="1"/>
  <c r="G4713" i="2"/>
  <c r="D4713" i="2"/>
  <c r="F4713" i="2" s="1"/>
  <c r="G4712" i="2"/>
  <c r="F4712" i="2"/>
  <c r="H4712" i="2" s="1"/>
  <c r="D4712" i="2"/>
  <c r="E4712" i="2" s="1"/>
  <c r="G4711" i="2"/>
  <c r="E4711" i="2"/>
  <c r="D4711" i="2"/>
  <c r="F4711" i="2" s="1"/>
  <c r="G4710" i="2"/>
  <c r="D4710" i="2"/>
  <c r="E4710" i="2" s="1"/>
  <c r="G4709" i="2"/>
  <c r="F4709" i="2"/>
  <c r="E4709" i="2"/>
  <c r="D4709" i="2"/>
  <c r="G4708" i="2"/>
  <c r="D4708" i="2"/>
  <c r="G4707" i="2"/>
  <c r="D4707" i="2"/>
  <c r="J4706" i="2"/>
  <c r="G4706" i="2"/>
  <c r="D4706" i="2"/>
  <c r="G4705" i="2"/>
  <c r="E4705" i="2"/>
  <c r="H4705" i="2" s="1"/>
  <c r="D4705" i="2"/>
  <c r="F4705" i="2" s="1"/>
  <c r="G4704" i="2"/>
  <c r="D4704" i="2"/>
  <c r="G4703" i="2"/>
  <c r="F4703" i="2"/>
  <c r="D4703" i="2"/>
  <c r="E4703" i="2" s="1"/>
  <c r="G4702" i="2"/>
  <c r="D4702" i="2"/>
  <c r="F4702" i="2" s="1"/>
  <c r="G4701" i="2"/>
  <c r="E4701" i="2"/>
  <c r="D4701" i="2"/>
  <c r="F4701" i="2" s="1"/>
  <c r="G4700" i="2"/>
  <c r="D4700" i="2"/>
  <c r="G4699" i="2"/>
  <c r="E4699" i="2"/>
  <c r="D4699" i="2"/>
  <c r="F4699" i="2" s="1"/>
  <c r="G4698" i="2"/>
  <c r="D4698" i="2"/>
  <c r="F4698" i="2" s="1"/>
  <c r="G4697" i="2"/>
  <c r="E4697" i="2"/>
  <c r="D4697" i="2"/>
  <c r="F4697" i="2" s="1"/>
  <c r="G4696" i="2"/>
  <c r="D4696" i="2"/>
  <c r="F4696" i="2" s="1"/>
  <c r="G4695" i="2"/>
  <c r="F4695" i="2"/>
  <c r="D4695" i="2"/>
  <c r="E4695" i="2" s="1"/>
  <c r="G4694" i="2"/>
  <c r="D4694" i="2"/>
  <c r="F4694" i="2" s="1"/>
  <c r="G4693" i="2"/>
  <c r="D4693" i="2"/>
  <c r="F4693" i="2" s="1"/>
  <c r="G4692" i="2"/>
  <c r="D4692" i="2"/>
  <c r="G4691" i="2"/>
  <c r="D4691" i="2"/>
  <c r="F4691" i="2" s="1"/>
  <c r="G4690" i="2"/>
  <c r="D4690" i="2"/>
  <c r="F4690" i="2" s="1"/>
  <c r="G4689" i="2"/>
  <c r="D4689" i="2"/>
  <c r="F4689" i="2" s="1"/>
  <c r="G4688" i="2"/>
  <c r="D4688" i="2"/>
  <c r="G4687" i="2"/>
  <c r="D4687" i="2"/>
  <c r="E4687" i="2" s="1"/>
  <c r="G4686" i="2"/>
  <c r="D4686" i="2"/>
  <c r="G4685" i="2"/>
  <c r="D4685" i="2"/>
  <c r="G4684" i="2"/>
  <c r="D4684" i="2"/>
  <c r="G4683" i="2"/>
  <c r="D4683" i="2"/>
  <c r="F4683" i="2" s="1"/>
  <c r="J4682" i="2"/>
  <c r="G4682" i="2"/>
  <c r="D4682" i="2"/>
  <c r="E4682" i="2" s="1"/>
  <c r="G4681" i="2"/>
  <c r="D4681" i="2"/>
  <c r="G4680" i="2"/>
  <c r="D4680" i="2"/>
  <c r="G4679" i="2"/>
  <c r="D4679" i="2"/>
  <c r="G4678" i="2"/>
  <c r="D4678" i="2"/>
  <c r="F4678" i="2" s="1"/>
  <c r="G4677" i="2"/>
  <c r="D4677" i="2"/>
  <c r="G4676" i="2"/>
  <c r="D4676" i="2"/>
  <c r="G4675" i="2"/>
  <c r="D4675" i="2"/>
  <c r="E4675" i="2" s="1"/>
  <c r="G4674" i="2"/>
  <c r="D4674" i="2"/>
  <c r="E4674" i="2" s="1"/>
  <c r="G4673" i="2"/>
  <c r="D4673" i="2"/>
  <c r="G4672" i="2"/>
  <c r="D4672" i="2"/>
  <c r="G4671" i="2"/>
  <c r="D4671" i="2"/>
  <c r="F4671" i="2" s="1"/>
  <c r="G4670" i="2"/>
  <c r="D4670" i="2"/>
  <c r="E4670" i="2" s="1"/>
  <c r="G4669" i="2"/>
  <c r="D4669" i="2"/>
  <c r="G4668" i="2"/>
  <c r="D4668" i="2"/>
  <c r="G4667" i="2"/>
  <c r="E4667" i="2"/>
  <c r="D4667" i="2"/>
  <c r="F4667" i="2" s="1"/>
  <c r="G4666" i="2"/>
  <c r="D4666" i="2"/>
  <c r="F4666" i="2" s="1"/>
  <c r="G4665" i="2"/>
  <c r="D4665" i="2"/>
  <c r="G4664" i="2"/>
  <c r="D4664" i="2"/>
  <c r="G4663" i="2"/>
  <c r="D4663" i="2"/>
  <c r="E4663" i="2" s="1"/>
  <c r="G4662" i="2"/>
  <c r="D4662" i="2"/>
  <c r="E4662" i="2" s="1"/>
  <c r="G4661" i="2"/>
  <c r="D4661" i="2"/>
  <c r="G4660" i="2"/>
  <c r="D4660" i="2"/>
  <c r="G4659" i="2"/>
  <c r="D4659" i="2"/>
  <c r="F4659" i="2" s="1"/>
  <c r="J4658" i="2"/>
  <c r="G4658" i="2"/>
  <c r="D4658" i="2"/>
  <c r="G4657" i="2"/>
  <c r="D4657" i="2"/>
  <c r="G4656" i="2"/>
  <c r="D4656" i="2"/>
  <c r="G4655" i="2"/>
  <c r="D4655" i="2"/>
  <c r="G4654" i="2"/>
  <c r="D4654" i="2"/>
  <c r="F4654" i="2" s="1"/>
  <c r="G4653" i="2"/>
  <c r="D4653" i="2"/>
  <c r="G4652" i="2"/>
  <c r="D4652" i="2"/>
  <c r="E4652" i="2" s="1"/>
  <c r="G4651" i="2"/>
  <c r="D4651" i="2"/>
  <c r="F4651" i="2" s="1"/>
  <c r="G4650" i="2"/>
  <c r="D4650" i="2"/>
  <c r="F4650" i="2" s="1"/>
  <c r="G4649" i="2"/>
  <c r="D4649" i="2"/>
  <c r="G4648" i="2"/>
  <c r="D4648" i="2"/>
  <c r="E4648" i="2" s="1"/>
  <c r="G4647" i="2"/>
  <c r="D4647" i="2"/>
  <c r="E4647" i="2" s="1"/>
  <c r="G4646" i="2"/>
  <c r="D4646" i="2"/>
  <c r="E4646" i="2" s="1"/>
  <c r="G4645" i="2"/>
  <c r="D4645" i="2"/>
  <c r="G4644" i="2"/>
  <c r="D4644" i="2"/>
  <c r="E4644" i="2" s="1"/>
  <c r="G4643" i="2"/>
  <c r="D4643" i="2"/>
  <c r="E4643" i="2" s="1"/>
  <c r="G4642" i="2"/>
  <c r="D4642" i="2"/>
  <c r="F4642" i="2" s="1"/>
  <c r="G4641" i="2"/>
  <c r="D4641" i="2"/>
  <c r="G4640" i="2"/>
  <c r="F4640" i="2"/>
  <c r="D4640" i="2"/>
  <c r="E4640" i="2" s="1"/>
  <c r="G4639" i="2"/>
  <c r="D4639" i="2"/>
  <c r="F4639" i="2" s="1"/>
  <c r="G4638" i="2"/>
  <c r="E4638" i="2"/>
  <c r="H4638" i="2" s="1"/>
  <c r="D4638" i="2"/>
  <c r="F4638" i="2" s="1"/>
  <c r="G4637" i="2"/>
  <c r="D4637" i="2"/>
  <c r="G4636" i="2"/>
  <c r="D4636" i="2"/>
  <c r="E4636" i="2" s="1"/>
  <c r="G4635" i="2"/>
  <c r="D4635" i="2"/>
  <c r="F4635" i="2" s="1"/>
  <c r="J4634" i="2"/>
  <c r="G4634" i="2"/>
  <c r="D4634" i="2"/>
  <c r="F4634" i="2" s="1"/>
  <c r="G4633" i="2"/>
  <c r="D4633" i="2"/>
  <c r="G4632" i="2"/>
  <c r="D4632" i="2"/>
  <c r="E4632" i="2" s="1"/>
  <c r="G4631" i="2"/>
  <c r="D4631" i="2"/>
  <c r="G4630" i="2"/>
  <c r="D4630" i="2"/>
  <c r="G4629" i="2"/>
  <c r="D4629" i="2"/>
  <c r="G4628" i="2"/>
  <c r="D4628" i="2"/>
  <c r="E4628" i="2" s="1"/>
  <c r="G4627" i="2"/>
  <c r="D4627" i="2"/>
  <c r="F4627" i="2" s="1"/>
  <c r="G4626" i="2"/>
  <c r="D4626" i="2"/>
  <c r="F4626" i="2" s="1"/>
  <c r="G4625" i="2"/>
  <c r="D4625" i="2"/>
  <c r="G4624" i="2"/>
  <c r="D4624" i="2"/>
  <c r="E4624" i="2" s="1"/>
  <c r="G4623" i="2"/>
  <c r="F4623" i="2"/>
  <c r="D4623" i="2"/>
  <c r="E4623" i="2" s="1"/>
  <c r="G4622" i="2"/>
  <c r="D4622" i="2"/>
  <c r="E4622" i="2" s="1"/>
  <c r="G4621" i="2"/>
  <c r="D4621" i="2"/>
  <c r="G4620" i="2"/>
  <c r="D4620" i="2"/>
  <c r="E4620" i="2" s="1"/>
  <c r="G4619" i="2"/>
  <c r="D4619" i="2"/>
  <c r="G4618" i="2"/>
  <c r="D4618" i="2"/>
  <c r="G4617" i="2"/>
  <c r="D4617" i="2"/>
  <c r="G4616" i="2"/>
  <c r="D4616" i="2"/>
  <c r="G4615" i="2"/>
  <c r="D4615" i="2"/>
  <c r="G4614" i="2"/>
  <c r="D4614" i="2"/>
  <c r="G4613" i="2"/>
  <c r="D4613" i="2"/>
  <c r="G4612" i="2"/>
  <c r="D4612" i="2"/>
  <c r="G4611" i="2"/>
  <c r="D4611" i="2"/>
  <c r="J4610" i="2"/>
  <c r="G4610" i="2"/>
  <c r="D4610" i="2"/>
  <c r="G4609" i="2"/>
  <c r="D4609" i="2"/>
  <c r="G4608" i="2"/>
  <c r="D4608" i="2"/>
  <c r="E4608" i="2" s="1"/>
  <c r="G4607" i="2"/>
  <c r="D4607" i="2"/>
  <c r="E4607" i="2" s="1"/>
  <c r="G4606" i="2"/>
  <c r="D4606" i="2"/>
  <c r="G4605" i="2"/>
  <c r="D4605" i="2"/>
  <c r="G4604" i="2"/>
  <c r="D4604" i="2"/>
  <c r="G4603" i="2"/>
  <c r="D4603" i="2"/>
  <c r="G4602" i="2"/>
  <c r="D4602" i="2"/>
  <c r="G4601" i="2"/>
  <c r="D4601" i="2"/>
  <c r="G4600" i="2"/>
  <c r="D4600" i="2"/>
  <c r="G4599" i="2"/>
  <c r="D4599" i="2"/>
  <c r="G4598" i="2"/>
  <c r="D4598" i="2"/>
  <c r="G4597" i="2"/>
  <c r="D4597" i="2"/>
  <c r="G4596" i="2"/>
  <c r="D4596" i="2"/>
  <c r="G4595" i="2"/>
  <c r="F4595" i="2"/>
  <c r="D4595" i="2"/>
  <c r="E4595" i="2" s="1"/>
  <c r="G4594" i="2"/>
  <c r="D4594" i="2"/>
  <c r="E4594" i="2" s="1"/>
  <c r="G4593" i="2"/>
  <c r="D4593" i="2"/>
  <c r="G4592" i="2"/>
  <c r="D4592" i="2"/>
  <c r="E4592" i="2" s="1"/>
  <c r="G4591" i="2"/>
  <c r="D4591" i="2"/>
  <c r="E4591" i="2" s="1"/>
  <c r="G4590" i="2"/>
  <c r="D4590" i="2"/>
  <c r="F4590" i="2" s="1"/>
  <c r="G4589" i="2"/>
  <c r="D4589" i="2"/>
  <c r="G4588" i="2"/>
  <c r="D4588" i="2"/>
  <c r="G4587" i="2"/>
  <c r="D4587" i="2"/>
  <c r="J4586" i="2"/>
  <c r="G4586" i="2"/>
  <c r="D4586" i="2"/>
  <c r="G4585" i="2"/>
  <c r="D4585" i="2"/>
  <c r="G4584" i="2"/>
  <c r="D4584" i="2"/>
  <c r="G4583" i="2"/>
  <c r="D4583" i="2"/>
  <c r="G4582" i="2"/>
  <c r="D4582" i="2"/>
  <c r="G4581" i="2"/>
  <c r="D4581" i="2"/>
  <c r="G4580" i="2"/>
  <c r="D4580" i="2"/>
  <c r="G4579" i="2"/>
  <c r="F4579" i="2"/>
  <c r="D4579" i="2"/>
  <c r="E4579" i="2" s="1"/>
  <c r="G4578" i="2"/>
  <c r="D4578" i="2"/>
  <c r="E4578" i="2" s="1"/>
  <c r="G4577" i="2"/>
  <c r="D4577" i="2"/>
  <c r="G4576" i="2"/>
  <c r="D4576" i="2"/>
  <c r="E4576" i="2" s="1"/>
  <c r="G4575" i="2"/>
  <c r="D4575" i="2"/>
  <c r="E4575" i="2" s="1"/>
  <c r="G4574" i="2"/>
  <c r="D4574" i="2"/>
  <c r="E4574" i="2" s="1"/>
  <c r="G4573" i="2"/>
  <c r="D4573" i="2"/>
  <c r="G4572" i="2"/>
  <c r="D4572" i="2"/>
  <c r="G4571" i="2"/>
  <c r="D4571" i="2"/>
  <c r="G4570" i="2"/>
  <c r="D4570" i="2"/>
  <c r="G4569" i="2"/>
  <c r="D4569" i="2"/>
  <c r="G4568" i="2"/>
  <c r="D4568" i="2"/>
  <c r="G4567" i="2"/>
  <c r="D4567" i="2"/>
  <c r="G4566" i="2"/>
  <c r="D4566" i="2"/>
  <c r="G4565" i="2"/>
  <c r="D4565" i="2"/>
  <c r="G4564" i="2"/>
  <c r="D4564" i="2"/>
  <c r="G4563" i="2"/>
  <c r="D4563" i="2"/>
  <c r="E4563" i="2" s="1"/>
  <c r="J4562" i="2"/>
  <c r="G4562" i="2"/>
  <c r="D4562" i="2"/>
  <c r="E4562" i="2" s="1"/>
  <c r="G4561" i="2"/>
  <c r="D4561" i="2"/>
  <c r="G4560" i="2"/>
  <c r="D4560" i="2"/>
  <c r="G4559" i="2"/>
  <c r="F4559" i="2"/>
  <c r="D4559" i="2"/>
  <c r="E4559" i="2" s="1"/>
  <c r="G4558" i="2"/>
  <c r="F4558" i="2"/>
  <c r="D4558" i="2"/>
  <c r="E4558" i="2" s="1"/>
  <c r="G4557" i="2"/>
  <c r="D4557" i="2"/>
  <c r="G4556" i="2"/>
  <c r="D4556" i="2"/>
  <c r="G4555" i="2"/>
  <c r="F4555" i="2"/>
  <c r="D4555" i="2"/>
  <c r="E4555" i="2" s="1"/>
  <c r="G4554" i="2"/>
  <c r="F4554" i="2"/>
  <c r="D4554" i="2"/>
  <c r="E4554" i="2" s="1"/>
  <c r="G4553" i="2"/>
  <c r="D4553" i="2"/>
  <c r="G4552" i="2"/>
  <c r="D4552" i="2"/>
  <c r="G4551" i="2"/>
  <c r="D4551" i="2"/>
  <c r="G4550" i="2"/>
  <c r="D4550" i="2"/>
  <c r="G4549" i="2"/>
  <c r="D4549" i="2"/>
  <c r="G4548" i="2"/>
  <c r="D4548" i="2"/>
  <c r="G4547" i="2"/>
  <c r="D4547" i="2"/>
  <c r="E4547" i="2" s="1"/>
  <c r="G4546" i="2"/>
  <c r="D4546" i="2"/>
  <c r="E4546" i="2" s="1"/>
  <c r="G4545" i="2"/>
  <c r="D4545" i="2"/>
  <c r="G4544" i="2"/>
  <c r="D4544" i="2"/>
  <c r="G4543" i="2"/>
  <c r="D4543" i="2"/>
  <c r="E4543" i="2" s="1"/>
  <c r="G4542" i="2"/>
  <c r="D4542" i="2"/>
  <c r="E4542" i="2" s="1"/>
  <c r="G4541" i="2"/>
  <c r="D4541" i="2"/>
  <c r="G4540" i="2"/>
  <c r="D4540" i="2"/>
  <c r="G4539" i="2"/>
  <c r="D4539" i="2"/>
  <c r="E4539" i="2" s="1"/>
  <c r="J4538" i="2"/>
  <c r="G4538" i="2"/>
  <c r="D4538" i="2"/>
  <c r="E4538" i="2" s="1"/>
  <c r="G4537" i="2"/>
  <c r="D4537" i="2"/>
  <c r="G4536" i="2"/>
  <c r="D4536" i="2"/>
  <c r="G4535" i="2"/>
  <c r="D4535" i="2"/>
  <c r="G4534" i="2"/>
  <c r="D4534" i="2"/>
  <c r="G4533" i="2"/>
  <c r="D4533" i="2"/>
  <c r="G4532" i="2"/>
  <c r="D4532" i="2"/>
  <c r="G4531" i="2"/>
  <c r="D4531" i="2"/>
  <c r="E4531" i="2" s="1"/>
  <c r="G4530" i="2"/>
  <c r="D4530" i="2"/>
  <c r="E4530" i="2" s="1"/>
  <c r="G4529" i="2"/>
  <c r="D4529" i="2"/>
  <c r="G4528" i="2"/>
  <c r="D4528" i="2"/>
  <c r="G4527" i="2"/>
  <c r="D4527" i="2"/>
  <c r="E4527" i="2" s="1"/>
  <c r="G4526" i="2"/>
  <c r="D4526" i="2"/>
  <c r="E4526" i="2" s="1"/>
  <c r="G4525" i="2"/>
  <c r="D4525" i="2"/>
  <c r="G4524" i="2"/>
  <c r="D4524" i="2"/>
  <c r="G4523" i="2"/>
  <c r="D4523" i="2"/>
  <c r="G4522" i="2"/>
  <c r="D4522" i="2"/>
  <c r="E4522" i="2" s="1"/>
  <c r="G4521" i="2"/>
  <c r="D4521" i="2"/>
  <c r="G4520" i="2"/>
  <c r="D4520" i="2"/>
  <c r="G4519" i="2"/>
  <c r="D4519" i="2"/>
  <c r="G4518" i="2"/>
  <c r="D4518" i="2"/>
  <c r="G4517" i="2"/>
  <c r="D4517" i="2"/>
  <c r="G4516" i="2"/>
  <c r="D4516" i="2"/>
  <c r="G4515" i="2"/>
  <c r="F4515" i="2"/>
  <c r="D4515" i="2"/>
  <c r="E4515" i="2" s="1"/>
  <c r="J4514" i="2"/>
  <c r="G4514" i="2"/>
  <c r="D4514" i="2"/>
  <c r="E4514" i="2" s="1"/>
  <c r="G4513" i="2"/>
  <c r="D4513" i="2"/>
  <c r="G4512" i="2"/>
  <c r="D4512" i="2"/>
  <c r="G4511" i="2"/>
  <c r="D4511" i="2"/>
  <c r="F4511" i="2" s="1"/>
  <c r="G4510" i="2"/>
  <c r="D4510" i="2"/>
  <c r="G4509" i="2"/>
  <c r="E4509" i="2"/>
  <c r="D4509" i="2"/>
  <c r="F4509" i="2" s="1"/>
  <c r="G4508" i="2"/>
  <c r="F4508" i="2"/>
  <c r="D4508" i="2"/>
  <c r="E4508" i="2" s="1"/>
  <c r="G4507" i="2"/>
  <c r="D4507" i="2"/>
  <c r="E4507" i="2" s="1"/>
  <c r="G4506" i="2"/>
  <c r="D4506" i="2"/>
  <c r="G4505" i="2"/>
  <c r="E4505" i="2"/>
  <c r="H4505" i="2" s="1"/>
  <c r="D4505" i="2"/>
  <c r="F4505" i="2" s="1"/>
  <c r="G4504" i="2"/>
  <c r="F4504" i="2"/>
  <c r="D4504" i="2"/>
  <c r="E4504" i="2" s="1"/>
  <c r="G4503" i="2"/>
  <c r="F4503" i="2"/>
  <c r="E4503" i="2"/>
  <c r="D4503" i="2"/>
  <c r="G4502" i="2"/>
  <c r="D4502" i="2"/>
  <c r="E4502" i="2" s="1"/>
  <c r="G4501" i="2"/>
  <c r="D4501" i="2"/>
  <c r="G4500" i="2"/>
  <c r="D4500" i="2"/>
  <c r="G4499" i="2"/>
  <c r="D4499" i="2"/>
  <c r="F4499" i="2" s="1"/>
  <c r="G4498" i="2"/>
  <c r="F4498" i="2"/>
  <c r="E4498" i="2"/>
  <c r="D4498" i="2"/>
  <c r="G4497" i="2"/>
  <c r="E4497" i="2"/>
  <c r="D4497" i="2"/>
  <c r="F4497" i="2" s="1"/>
  <c r="G4496" i="2"/>
  <c r="D4496" i="2"/>
  <c r="G4495" i="2"/>
  <c r="F4495" i="2"/>
  <c r="D4495" i="2"/>
  <c r="E4495" i="2" s="1"/>
  <c r="G4494" i="2"/>
  <c r="D4494" i="2"/>
  <c r="F4494" i="2" s="1"/>
  <c r="G4493" i="2"/>
  <c r="D4493" i="2"/>
  <c r="F4493" i="2" s="1"/>
  <c r="G4492" i="2"/>
  <c r="F4492" i="2"/>
  <c r="D4492" i="2"/>
  <c r="E4492" i="2" s="1"/>
  <c r="G4491" i="2"/>
  <c r="F4491" i="2"/>
  <c r="D4491" i="2"/>
  <c r="E4491" i="2" s="1"/>
  <c r="J4490" i="2"/>
  <c r="G4490" i="2"/>
  <c r="D4490" i="2"/>
  <c r="E4490" i="2" s="1"/>
  <c r="G4489" i="2"/>
  <c r="D4489" i="2"/>
  <c r="G4488" i="2"/>
  <c r="D4488" i="2"/>
  <c r="G4487" i="2"/>
  <c r="D4487" i="2"/>
  <c r="F4487" i="2" s="1"/>
  <c r="G4486" i="2"/>
  <c r="E4486" i="2"/>
  <c r="D4486" i="2"/>
  <c r="F4486" i="2" s="1"/>
  <c r="G4485" i="2"/>
  <c r="D4485" i="2"/>
  <c r="F4485" i="2" s="1"/>
  <c r="G4484" i="2"/>
  <c r="F4484" i="2"/>
  <c r="D4484" i="2"/>
  <c r="E4484" i="2" s="1"/>
  <c r="G4483" i="2"/>
  <c r="D4483" i="2"/>
  <c r="E4483" i="2" s="1"/>
  <c r="G4482" i="2"/>
  <c r="D4482" i="2"/>
  <c r="E4482" i="2" s="1"/>
  <c r="G4481" i="2"/>
  <c r="D4481" i="2"/>
  <c r="F4481" i="2" s="1"/>
  <c r="G4480" i="2"/>
  <c r="D4480" i="2"/>
  <c r="E4480" i="2" s="1"/>
  <c r="G4479" i="2"/>
  <c r="F4479" i="2"/>
  <c r="E4479" i="2"/>
  <c r="H4479" i="2" s="1"/>
  <c r="N4479" i="2" s="1"/>
  <c r="D4479" i="2"/>
  <c r="G4478" i="2"/>
  <c r="D4478" i="2"/>
  <c r="E4478" i="2" s="1"/>
  <c r="G4477" i="2"/>
  <c r="D4477" i="2"/>
  <c r="G4476" i="2"/>
  <c r="D4476" i="2"/>
  <c r="G4475" i="2"/>
  <c r="D4475" i="2"/>
  <c r="F4475" i="2" s="1"/>
  <c r="G4474" i="2"/>
  <c r="F4474" i="2"/>
  <c r="E4474" i="2"/>
  <c r="D4474" i="2"/>
  <c r="G4473" i="2"/>
  <c r="E4473" i="2"/>
  <c r="H4473" i="2" s="1"/>
  <c r="D4473" i="2"/>
  <c r="F4473" i="2" s="1"/>
  <c r="G4472" i="2"/>
  <c r="D4472" i="2"/>
  <c r="E4472" i="2" s="1"/>
  <c r="G4471" i="2"/>
  <c r="D4471" i="2"/>
  <c r="E4471" i="2" s="1"/>
  <c r="G4470" i="2"/>
  <c r="D4470" i="2"/>
  <c r="G4469" i="2"/>
  <c r="D4469" i="2"/>
  <c r="F4469" i="2" s="1"/>
  <c r="G4468" i="2"/>
  <c r="D4468" i="2"/>
  <c r="E4468" i="2" s="1"/>
  <c r="G4467" i="2"/>
  <c r="D4467" i="2"/>
  <c r="F4467" i="2" s="1"/>
  <c r="J4466" i="2"/>
  <c r="G4466" i="2"/>
  <c r="D4466" i="2"/>
  <c r="E4466" i="2" s="1"/>
  <c r="G4465" i="2"/>
  <c r="D4465" i="2"/>
  <c r="G4464" i="2"/>
  <c r="D4464" i="2"/>
  <c r="G4463" i="2"/>
  <c r="D4463" i="2"/>
  <c r="F4463" i="2" s="1"/>
  <c r="G4462" i="2"/>
  <c r="D4462" i="2"/>
  <c r="E4462" i="2" s="1"/>
  <c r="G4461" i="2"/>
  <c r="D4461" i="2"/>
  <c r="F4461" i="2" s="1"/>
  <c r="G4460" i="2"/>
  <c r="D4460" i="2"/>
  <c r="E4460" i="2" s="1"/>
  <c r="G4459" i="2"/>
  <c r="F4459" i="2"/>
  <c r="D4459" i="2"/>
  <c r="E4459" i="2" s="1"/>
  <c r="H4459" i="2" s="1"/>
  <c r="M4459" i="2" s="1"/>
  <c r="G4458" i="2"/>
  <c r="D4458" i="2"/>
  <c r="F4458" i="2" s="1"/>
  <c r="G4457" i="2"/>
  <c r="E4457" i="2"/>
  <c r="D4457" i="2"/>
  <c r="F4457" i="2" s="1"/>
  <c r="G4456" i="2"/>
  <c r="F4456" i="2"/>
  <c r="D4456" i="2"/>
  <c r="E4456" i="2" s="1"/>
  <c r="G4455" i="2"/>
  <c r="F4455" i="2"/>
  <c r="D4455" i="2"/>
  <c r="E4455" i="2" s="1"/>
  <c r="G4454" i="2"/>
  <c r="F4454" i="2"/>
  <c r="D4454" i="2"/>
  <c r="E4454" i="2" s="1"/>
  <c r="G4453" i="2"/>
  <c r="D4453" i="2"/>
  <c r="G4452" i="2"/>
  <c r="D4452" i="2"/>
  <c r="G4451" i="2"/>
  <c r="D4451" i="2"/>
  <c r="F4451" i="2" s="1"/>
  <c r="G4450" i="2"/>
  <c r="E4450" i="2"/>
  <c r="H4450" i="2" s="1"/>
  <c r="D4450" i="2"/>
  <c r="F4450" i="2" s="1"/>
  <c r="G4449" i="2"/>
  <c r="E4449" i="2"/>
  <c r="D4449" i="2"/>
  <c r="F4449" i="2" s="1"/>
  <c r="G4448" i="2"/>
  <c r="D4448" i="2"/>
  <c r="G4447" i="2"/>
  <c r="D4447" i="2"/>
  <c r="E4447" i="2" s="1"/>
  <c r="G4446" i="2"/>
  <c r="E4446" i="2"/>
  <c r="H4446" i="2" s="1"/>
  <c r="D4446" i="2"/>
  <c r="F4446" i="2" s="1"/>
  <c r="G4445" i="2"/>
  <c r="D4445" i="2"/>
  <c r="F4445" i="2" s="1"/>
  <c r="G4444" i="2"/>
  <c r="D4444" i="2"/>
  <c r="E4444" i="2" s="1"/>
  <c r="G4443" i="2"/>
  <c r="F4443" i="2"/>
  <c r="D4443" i="2"/>
  <c r="E4443" i="2" s="1"/>
  <c r="J4442" i="2"/>
  <c r="G4442" i="2"/>
  <c r="F4442" i="2"/>
  <c r="D4442" i="2"/>
  <c r="E4442" i="2" s="1"/>
  <c r="G4441" i="2"/>
  <c r="D4441" i="2"/>
  <c r="G4440" i="2"/>
  <c r="D4440" i="2"/>
  <c r="G4439" i="2"/>
  <c r="D4439" i="2"/>
  <c r="F4439" i="2" s="1"/>
  <c r="G4438" i="2"/>
  <c r="D4438" i="2"/>
  <c r="F4438" i="2" s="1"/>
  <c r="G4437" i="2"/>
  <c r="D4437" i="2"/>
  <c r="F4437" i="2" s="1"/>
  <c r="G4436" i="2"/>
  <c r="D4436" i="2"/>
  <c r="E4436" i="2" s="1"/>
  <c r="G4435" i="2"/>
  <c r="F4435" i="2"/>
  <c r="D4435" i="2"/>
  <c r="E4435" i="2" s="1"/>
  <c r="G4434" i="2"/>
  <c r="F4434" i="2"/>
  <c r="D4434" i="2"/>
  <c r="E4434" i="2" s="1"/>
  <c r="G4433" i="2"/>
  <c r="D4433" i="2"/>
  <c r="F4433" i="2" s="1"/>
  <c r="G4432" i="2"/>
  <c r="F4432" i="2"/>
  <c r="H4432" i="2" s="1"/>
  <c r="D4432" i="2"/>
  <c r="E4432" i="2" s="1"/>
  <c r="G4431" i="2"/>
  <c r="F4431" i="2"/>
  <c r="E4431" i="2"/>
  <c r="D4431" i="2"/>
  <c r="G4430" i="2"/>
  <c r="D4430" i="2"/>
  <c r="E4430" i="2" s="1"/>
  <c r="G4429" i="2"/>
  <c r="D4429" i="2"/>
  <c r="G4428" i="2"/>
  <c r="D4428" i="2"/>
  <c r="G4427" i="2"/>
  <c r="E4427" i="2"/>
  <c r="H4427" i="2" s="1"/>
  <c r="N4427" i="2" s="1"/>
  <c r="D4427" i="2"/>
  <c r="F4427" i="2" s="1"/>
  <c r="G4426" i="2"/>
  <c r="D4426" i="2"/>
  <c r="F4426" i="2" s="1"/>
  <c r="G4425" i="2"/>
  <c r="E4425" i="2"/>
  <c r="H4425" i="2" s="1"/>
  <c r="D4425" i="2"/>
  <c r="F4425" i="2" s="1"/>
  <c r="G4424" i="2"/>
  <c r="D4424" i="2"/>
  <c r="E4424" i="2" s="1"/>
  <c r="G4423" i="2"/>
  <c r="F4423" i="2"/>
  <c r="D4423" i="2"/>
  <c r="E4423" i="2" s="1"/>
  <c r="G4422" i="2"/>
  <c r="E4422" i="2"/>
  <c r="D4422" i="2"/>
  <c r="F4422" i="2" s="1"/>
  <c r="G4421" i="2"/>
  <c r="E4421" i="2"/>
  <c r="D4421" i="2"/>
  <c r="F4421" i="2" s="1"/>
  <c r="G4420" i="2"/>
  <c r="D4420" i="2"/>
  <c r="E4420" i="2" s="1"/>
  <c r="G4419" i="2"/>
  <c r="E4419" i="2"/>
  <c r="D4419" i="2"/>
  <c r="F4419" i="2" s="1"/>
  <c r="J4418" i="2"/>
  <c r="G4418" i="2"/>
  <c r="D4418" i="2"/>
  <c r="E4418" i="2" s="1"/>
  <c r="G4417" i="2"/>
  <c r="D4417" i="2"/>
  <c r="G4416" i="2"/>
  <c r="D4416" i="2"/>
  <c r="G4415" i="2"/>
  <c r="E4415" i="2"/>
  <c r="D4415" i="2"/>
  <c r="F4415" i="2" s="1"/>
  <c r="G4414" i="2"/>
  <c r="F4414" i="2"/>
  <c r="E4414" i="2"/>
  <c r="D4414" i="2"/>
  <c r="G4413" i="2"/>
  <c r="D4413" i="2"/>
  <c r="F4413" i="2" s="1"/>
  <c r="G4412" i="2"/>
  <c r="D4412" i="2"/>
  <c r="E4412" i="2" s="1"/>
  <c r="G4411" i="2"/>
  <c r="D4411" i="2"/>
  <c r="E4411" i="2" s="1"/>
  <c r="G4410" i="2"/>
  <c r="F4410" i="2"/>
  <c r="E4410" i="2"/>
  <c r="H4410" i="2" s="1"/>
  <c r="D4410" i="2"/>
  <c r="G4409" i="2"/>
  <c r="E4409" i="2"/>
  <c r="H4409" i="2" s="1"/>
  <c r="D4409" i="2"/>
  <c r="F4409" i="2" s="1"/>
  <c r="G4408" i="2"/>
  <c r="D4408" i="2"/>
  <c r="E4408" i="2" s="1"/>
  <c r="G4407" i="2"/>
  <c r="F4407" i="2"/>
  <c r="D4407" i="2"/>
  <c r="E4407" i="2" s="1"/>
  <c r="G4406" i="2"/>
  <c r="D4406" i="2"/>
  <c r="E4406" i="2" s="1"/>
  <c r="G4405" i="2"/>
  <c r="D4405" i="2"/>
  <c r="G4404" i="2"/>
  <c r="D4404" i="2"/>
  <c r="G4403" i="2"/>
  <c r="D4403" i="2"/>
  <c r="F4403" i="2" s="1"/>
  <c r="G4402" i="2"/>
  <c r="F4402" i="2"/>
  <c r="D4402" i="2"/>
  <c r="E4402" i="2" s="1"/>
  <c r="G4401" i="2"/>
  <c r="D4401" i="2"/>
  <c r="F4401" i="2" s="1"/>
  <c r="G4400" i="2"/>
  <c r="F4400" i="2"/>
  <c r="D4400" i="2"/>
  <c r="E4400" i="2" s="1"/>
  <c r="G4399" i="2"/>
  <c r="D4399" i="2"/>
  <c r="F4399" i="2" s="1"/>
  <c r="G4398" i="2"/>
  <c r="F4398" i="2"/>
  <c r="D4398" i="2"/>
  <c r="E4398" i="2" s="1"/>
  <c r="H4398" i="2" s="1"/>
  <c r="G4397" i="2"/>
  <c r="D4397" i="2"/>
  <c r="F4397" i="2" s="1"/>
  <c r="G4396" i="2"/>
  <c r="F4396" i="2"/>
  <c r="D4396" i="2"/>
  <c r="E4396" i="2" s="1"/>
  <c r="G4395" i="2"/>
  <c r="D4395" i="2"/>
  <c r="F4395" i="2" s="1"/>
  <c r="J4394" i="2"/>
  <c r="G4394" i="2"/>
  <c r="D4394" i="2"/>
  <c r="E4394" i="2" s="1"/>
  <c r="G4393" i="2"/>
  <c r="D4393" i="2"/>
  <c r="G4392" i="2"/>
  <c r="D4392" i="2"/>
  <c r="G4391" i="2"/>
  <c r="D4391" i="2"/>
  <c r="F4391" i="2" s="1"/>
  <c r="G4390" i="2"/>
  <c r="D4390" i="2"/>
  <c r="F4390" i="2" s="1"/>
  <c r="G4389" i="2"/>
  <c r="D4389" i="2"/>
  <c r="F4389" i="2" s="1"/>
  <c r="G4388" i="2"/>
  <c r="D4388" i="2"/>
  <c r="E4388" i="2" s="1"/>
  <c r="G4387" i="2"/>
  <c r="F4387" i="2"/>
  <c r="E4387" i="2"/>
  <c r="D4387" i="2"/>
  <c r="G4386" i="2"/>
  <c r="D4386" i="2"/>
  <c r="E4386" i="2" s="1"/>
  <c r="G4385" i="2"/>
  <c r="D4385" i="2"/>
  <c r="F4385" i="2" s="1"/>
  <c r="G4384" i="2"/>
  <c r="F4384" i="2"/>
  <c r="D4384" i="2"/>
  <c r="E4384" i="2" s="1"/>
  <c r="G4383" i="2"/>
  <c r="F4383" i="2"/>
  <c r="E4383" i="2"/>
  <c r="H4383" i="2" s="1"/>
  <c r="D4383" i="2"/>
  <c r="G4382" i="2"/>
  <c r="D4382" i="2"/>
  <c r="E4382" i="2" s="1"/>
  <c r="G4381" i="2"/>
  <c r="D4381" i="2"/>
  <c r="G4380" i="2"/>
  <c r="D4380" i="2"/>
  <c r="G4379" i="2"/>
  <c r="D4379" i="2"/>
  <c r="F4379" i="2" s="1"/>
  <c r="G4378" i="2"/>
  <c r="E4378" i="2"/>
  <c r="D4378" i="2"/>
  <c r="F4378" i="2" s="1"/>
  <c r="G4377" i="2"/>
  <c r="D4377" i="2"/>
  <c r="F4377" i="2" s="1"/>
  <c r="G4376" i="2"/>
  <c r="D4376" i="2"/>
  <c r="E4376" i="2" s="1"/>
  <c r="G4375" i="2"/>
  <c r="D4375" i="2"/>
  <c r="F4375" i="2" s="1"/>
  <c r="G4374" i="2"/>
  <c r="D4374" i="2"/>
  <c r="G4373" i="2"/>
  <c r="E4373" i="2"/>
  <c r="D4373" i="2"/>
  <c r="F4373" i="2" s="1"/>
  <c r="G4372" i="2"/>
  <c r="D4372" i="2"/>
  <c r="E4372" i="2" s="1"/>
  <c r="G4371" i="2"/>
  <c r="F4371" i="2"/>
  <c r="E4371" i="2"/>
  <c r="D4371" i="2"/>
  <c r="J4370" i="2"/>
  <c r="G4370" i="2"/>
  <c r="D4370" i="2"/>
  <c r="E4370" i="2" s="1"/>
  <c r="G4369" i="2"/>
  <c r="D4369" i="2"/>
  <c r="G4368" i="2"/>
  <c r="D4368" i="2"/>
  <c r="G4367" i="2"/>
  <c r="D4367" i="2"/>
  <c r="F4367" i="2" s="1"/>
  <c r="G4366" i="2"/>
  <c r="D4366" i="2"/>
  <c r="G4365" i="2"/>
  <c r="D4365" i="2"/>
  <c r="F4365" i="2" s="1"/>
  <c r="G4364" i="2"/>
  <c r="D4364" i="2"/>
  <c r="E4364" i="2" s="1"/>
  <c r="G4363" i="2"/>
  <c r="D4363" i="2"/>
  <c r="F4363" i="2" s="1"/>
  <c r="G4362" i="2"/>
  <c r="D4362" i="2"/>
  <c r="F4362" i="2" s="1"/>
  <c r="G4361" i="2"/>
  <c r="D4361" i="2"/>
  <c r="F4361" i="2" s="1"/>
  <c r="G4360" i="2"/>
  <c r="F4360" i="2"/>
  <c r="H4360" i="2" s="1"/>
  <c r="D4360" i="2"/>
  <c r="E4360" i="2" s="1"/>
  <c r="G4359" i="2"/>
  <c r="F4359" i="2"/>
  <c r="E4359" i="2"/>
  <c r="D4359" i="2"/>
  <c r="G4358" i="2"/>
  <c r="D4358" i="2"/>
  <c r="E4358" i="2" s="1"/>
  <c r="G4357" i="2"/>
  <c r="D4357" i="2"/>
  <c r="G4356" i="2"/>
  <c r="D4356" i="2"/>
  <c r="G4355" i="2"/>
  <c r="D4355" i="2"/>
  <c r="F4355" i="2" s="1"/>
  <c r="G4354" i="2"/>
  <c r="D4354" i="2"/>
  <c r="G4353" i="2"/>
  <c r="D4353" i="2"/>
  <c r="F4353" i="2" s="1"/>
  <c r="G4352" i="2"/>
  <c r="D4352" i="2"/>
  <c r="E4352" i="2" s="1"/>
  <c r="G4351" i="2"/>
  <c r="D4351" i="2"/>
  <c r="F4351" i="2" s="1"/>
  <c r="G4350" i="2"/>
  <c r="D4350" i="2"/>
  <c r="F4350" i="2" s="1"/>
  <c r="G4349" i="2"/>
  <c r="E4349" i="2"/>
  <c r="D4349" i="2"/>
  <c r="F4349" i="2" s="1"/>
  <c r="G4348" i="2"/>
  <c r="H4348" i="2" s="1"/>
  <c r="F4348" i="2"/>
  <c r="D4348" i="2"/>
  <c r="E4348" i="2" s="1"/>
  <c r="G4347" i="2"/>
  <c r="F4347" i="2"/>
  <c r="E4347" i="2"/>
  <c r="D4347" i="2"/>
  <c r="J4346" i="2"/>
  <c r="G4346" i="2"/>
  <c r="D4346" i="2"/>
  <c r="E4346" i="2" s="1"/>
  <c r="G4345" i="2"/>
  <c r="D4345" i="2"/>
  <c r="G4344" i="2"/>
  <c r="D4344" i="2"/>
  <c r="G4343" i="2"/>
  <c r="D4343" i="2"/>
  <c r="F4343" i="2" s="1"/>
  <c r="G4342" i="2"/>
  <c r="F4342" i="2"/>
  <c r="D4342" i="2"/>
  <c r="E4342" i="2" s="1"/>
  <c r="G4341" i="2"/>
  <c r="D4341" i="2"/>
  <c r="F4341" i="2" s="1"/>
  <c r="G4340" i="2"/>
  <c r="D4340" i="2"/>
  <c r="E4340" i="2" s="1"/>
  <c r="G4339" i="2"/>
  <c r="F4339" i="2"/>
  <c r="E4339" i="2"/>
  <c r="D4339" i="2"/>
  <c r="G4338" i="2"/>
  <c r="F4338" i="2"/>
  <c r="D4338" i="2"/>
  <c r="E4338" i="2" s="1"/>
  <c r="G4337" i="2"/>
  <c r="D4337" i="2"/>
  <c r="F4337" i="2" s="1"/>
  <c r="G4336" i="2"/>
  <c r="D4336" i="2"/>
  <c r="E4336" i="2" s="1"/>
  <c r="G4335" i="2"/>
  <c r="E4335" i="2"/>
  <c r="D4335" i="2"/>
  <c r="F4335" i="2" s="1"/>
  <c r="G4334" i="2"/>
  <c r="D4334" i="2"/>
  <c r="F4334" i="2" s="1"/>
  <c r="G4333" i="2"/>
  <c r="D4333" i="2"/>
  <c r="F4333" i="2" s="1"/>
  <c r="G4332" i="2"/>
  <c r="D4332" i="2"/>
  <c r="E4332" i="2" s="1"/>
  <c r="G4331" i="2"/>
  <c r="E4331" i="2"/>
  <c r="D4331" i="2"/>
  <c r="F4331" i="2" s="1"/>
  <c r="G4330" i="2"/>
  <c r="F4330" i="2"/>
  <c r="D4330" i="2"/>
  <c r="E4330" i="2" s="1"/>
  <c r="G4329" i="2"/>
  <c r="D4329" i="2"/>
  <c r="F4329" i="2" s="1"/>
  <c r="G4328" i="2"/>
  <c r="D4328" i="2"/>
  <c r="E4328" i="2" s="1"/>
  <c r="G4327" i="2"/>
  <c r="D4327" i="2"/>
  <c r="F4327" i="2" s="1"/>
  <c r="G4326" i="2"/>
  <c r="F4326" i="2"/>
  <c r="D4326" i="2"/>
  <c r="E4326" i="2" s="1"/>
  <c r="H4326" i="2" s="1"/>
  <c r="G4325" i="2"/>
  <c r="D4325" i="2"/>
  <c r="F4325" i="2" s="1"/>
  <c r="G4324" i="2"/>
  <c r="D4324" i="2"/>
  <c r="E4324" i="2" s="1"/>
  <c r="G4323" i="2"/>
  <c r="D4323" i="2"/>
  <c r="J4322" i="2"/>
  <c r="G4322" i="2"/>
  <c r="F4322" i="2"/>
  <c r="D4322" i="2"/>
  <c r="E4322" i="2" s="1"/>
  <c r="H4322" i="2" s="1"/>
  <c r="O4322" i="2" s="1"/>
  <c r="Q4322" i="2" s="1"/>
  <c r="G4321" i="2"/>
  <c r="E4321" i="2"/>
  <c r="D4321" i="2"/>
  <c r="F4321" i="2" s="1"/>
  <c r="G4320" i="2"/>
  <c r="D4320" i="2"/>
  <c r="E4320" i="2" s="1"/>
  <c r="G4319" i="2"/>
  <c r="D4319" i="2"/>
  <c r="F4319" i="2" s="1"/>
  <c r="G4318" i="2"/>
  <c r="D4318" i="2"/>
  <c r="F4318" i="2" s="1"/>
  <c r="G4317" i="2"/>
  <c r="E4317" i="2"/>
  <c r="D4317" i="2"/>
  <c r="F4317" i="2" s="1"/>
  <c r="G4316" i="2"/>
  <c r="D4316" i="2"/>
  <c r="E4316" i="2" s="1"/>
  <c r="G4315" i="2"/>
  <c r="D4315" i="2"/>
  <c r="E4315" i="2" s="1"/>
  <c r="G4314" i="2"/>
  <c r="D4314" i="2"/>
  <c r="F4314" i="2" s="1"/>
  <c r="G4313" i="2"/>
  <c r="D4313" i="2"/>
  <c r="F4313" i="2" s="1"/>
  <c r="G4312" i="2"/>
  <c r="D4312" i="2"/>
  <c r="E4312" i="2" s="1"/>
  <c r="G4311" i="2"/>
  <c r="F4311" i="2"/>
  <c r="D4311" i="2"/>
  <c r="E4311" i="2" s="1"/>
  <c r="G4310" i="2"/>
  <c r="D4310" i="2"/>
  <c r="F4310" i="2" s="1"/>
  <c r="G4309" i="2"/>
  <c r="D4309" i="2"/>
  <c r="F4309" i="2" s="1"/>
  <c r="G4308" i="2"/>
  <c r="D4308" i="2"/>
  <c r="E4308" i="2" s="1"/>
  <c r="G4307" i="2"/>
  <c r="D4307" i="2"/>
  <c r="F4307" i="2" s="1"/>
  <c r="G4306" i="2"/>
  <c r="D4306" i="2"/>
  <c r="E4306" i="2" s="1"/>
  <c r="G4305" i="2"/>
  <c r="D4305" i="2"/>
  <c r="F4305" i="2" s="1"/>
  <c r="G4304" i="2"/>
  <c r="D4304" i="2"/>
  <c r="E4304" i="2" s="1"/>
  <c r="G4303" i="2"/>
  <c r="D4303" i="2"/>
  <c r="G4302" i="2"/>
  <c r="F4302" i="2"/>
  <c r="E4302" i="2"/>
  <c r="D4302" i="2"/>
  <c r="G4301" i="2"/>
  <c r="D4301" i="2"/>
  <c r="F4301" i="2" s="1"/>
  <c r="G4300" i="2"/>
  <c r="D4300" i="2"/>
  <c r="E4300" i="2" s="1"/>
  <c r="G4299" i="2"/>
  <c r="E4299" i="2"/>
  <c r="D4299" i="2"/>
  <c r="F4299" i="2" s="1"/>
  <c r="J4298" i="2"/>
  <c r="G4298" i="2"/>
  <c r="F4298" i="2"/>
  <c r="D4298" i="2"/>
  <c r="E4298" i="2" s="1"/>
  <c r="H4298" i="2" s="1"/>
  <c r="G4297" i="2"/>
  <c r="E4297" i="2"/>
  <c r="D4297" i="2"/>
  <c r="F4297" i="2" s="1"/>
  <c r="G4296" i="2"/>
  <c r="F4296" i="2"/>
  <c r="D4296" i="2"/>
  <c r="E4296" i="2" s="1"/>
  <c r="G4295" i="2"/>
  <c r="D4295" i="2"/>
  <c r="F4295" i="2" s="1"/>
  <c r="G4294" i="2"/>
  <c r="E4294" i="2"/>
  <c r="D4294" i="2"/>
  <c r="F4294" i="2" s="1"/>
  <c r="G4293" i="2"/>
  <c r="D4293" i="2"/>
  <c r="F4293" i="2" s="1"/>
  <c r="G4292" i="2"/>
  <c r="D4292" i="2"/>
  <c r="G4291" i="2"/>
  <c r="F4291" i="2"/>
  <c r="E4291" i="2"/>
  <c r="D4291" i="2"/>
  <c r="G4290" i="2"/>
  <c r="D4290" i="2"/>
  <c r="E4290" i="2" s="1"/>
  <c r="G4289" i="2"/>
  <c r="D4289" i="2"/>
  <c r="F4289" i="2" s="1"/>
  <c r="G4288" i="2"/>
  <c r="D4288" i="2"/>
  <c r="G4287" i="2"/>
  <c r="F4287" i="2"/>
  <c r="E4287" i="2"/>
  <c r="H4287" i="2" s="1"/>
  <c r="D4287" i="2"/>
  <c r="G4286" i="2"/>
  <c r="D4286" i="2"/>
  <c r="E4286" i="2" s="1"/>
  <c r="G4285" i="2"/>
  <c r="D4285" i="2"/>
  <c r="G4284" i="2"/>
  <c r="D4284" i="2"/>
  <c r="G4283" i="2"/>
  <c r="D4283" i="2"/>
  <c r="F4283" i="2" s="1"/>
  <c r="G4282" i="2"/>
  <c r="D4282" i="2"/>
  <c r="E4282" i="2" s="1"/>
  <c r="G4281" i="2"/>
  <c r="D4281" i="2"/>
  <c r="G4280" i="2"/>
  <c r="D4280" i="2"/>
  <c r="G4279" i="2"/>
  <c r="E4279" i="2"/>
  <c r="D4279" i="2"/>
  <c r="F4279" i="2" s="1"/>
  <c r="G4278" i="2"/>
  <c r="D4278" i="2"/>
  <c r="E4278" i="2" s="1"/>
  <c r="G4277" i="2"/>
  <c r="D4277" i="2"/>
  <c r="G4276" i="2"/>
  <c r="D4276" i="2"/>
  <c r="G4275" i="2"/>
  <c r="F4275" i="2"/>
  <c r="E4275" i="2"/>
  <c r="D4275" i="2"/>
  <c r="J4274" i="2"/>
  <c r="G4274" i="2"/>
  <c r="F4274" i="2"/>
  <c r="D4274" i="2"/>
  <c r="E4274" i="2" s="1"/>
  <c r="H4274" i="2" s="1"/>
  <c r="G4273" i="2"/>
  <c r="D4273" i="2"/>
  <c r="F4273" i="2" s="1"/>
  <c r="G4272" i="2"/>
  <c r="D4272" i="2"/>
  <c r="E4272" i="2" s="1"/>
  <c r="G4271" i="2"/>
  <c r="D4271" i="2"/>
  <c r="G4270" i="2"/>
  <c r="D4270" i="2"/>
  <c r="F4270" i="2" s="1"/>
  <c r="G4269" i="2"/>
  <c r="D4269" i="2"/>
  <c r="F4269" i="2" s="1"/>
  <c r="G4268" i="2"/>
  <c r="D4268" i="2"/>
  <c r="E4268" i="2" s="1"/>
  <c r="G4267" i="2"/>
  <c r="F4267" i="2"/>
  <c r="E4267" i="2"/>
  <c r="D4267" i="2"/>
  <c r="G4266" i="2"/>
  <c r="D4266" i="2"/>
  <c r="E4266" i="2" s="1"/>
  <c r="G4265" i="2"/>
  <c r="D4265" i="2"/>
  <c r="G4264" i="2"/>
  <c r="D4264" i="2"/>
  <c r="G4263" i="2"/>
  <c r="D4263" i="2"/>
  <c r="F4263" i="2" s="1"/>
  <c r="G4262" i="2"/>
  <c r="D4262" i="2"/>
  <c r="E4262" i="2" s="1"/>
  <c r="G4261" i="2"/>
  <c r="D4261" i="2"/>
  <c r="G4260" i="2"/>
  <c r="D4260" i="2"/>
  <c r="G4259" i="2"/>
  <c r="E4259" i="2"/>
  <c r="D4259" i="2"/>
  <c r="F4259" i="2" s="1"/>
  <c r="G4258" i="2"/>
  <c r="D4258" i="2"/>
  <c r="F4258" i="2" s="1"/>
  <c r="G4257" i="2"/>
  <c r="E4257" i="2"/>
  <c r="H4257" i="2" s="1"/>
  <c r="D4257" i="2"/>
  <c r="F4257" i="2" s="1"/>
  <c r="G4256" i="2"/>
  <c r="D4256" i="2"/>
  <c r="E4256" i="2" s="1"/>
  <c r="G4255" i="2"/>
  <c r="F4255" i="2"/>
  <c r="D4255" i="2"/>
  <c r="E4255" i="2" s="1"/>
  <c r="G4254" i="2"/>
  <c r="D4254" i="2"/>
  <c r="F4254" i="2" s="1"/>
  <c r="G4253" i="2"/>
  <c r="E4253" i="2"/>
  <c r="H4253" i="2" s="1"/>
  <c r="N4253" i="2" s="1"/>
  <c r="D4253" i="2"/>
  <c r="F4253" i="2" s="1"/>
  <c r="G4252" i="2"/>
  <c r="D4252" i="2"/>
  <c r="E4252" i="2" s="1"/>
  <c r="G4251" i="2"/>
  <c r="F4251" i="2"/>
  <c r="E4251" i="2"/>
  <c r="D4251" i="2"/>
  <c r="J4250" i="2"/>
  <c r="H4250" i="2"/>
  <c r="G4250" i="2"/>
  <c r="F4250" i="2"/>
  <c r="D4250" i="2"/>
  <c r="E4250" i="2" s="1"/>
  <c r="G4249" i="2"/>
  <c r="D4249" i="2"/>
  <c r="F4249" i="2" s="1"/>
  <c r="G4248" i="2"/>
  <c r="F4248" i="2"/>
  <c r="D4248" i="2"/>
  <c r="E4248" i="2" s="1"/>
  <c r="G4247" i="2"/>
  <c r="E4247" i="2"/>
  <c r="D4247" i="2"/>
  <c r="F4247" i="2" s="1"/>
  <c r="G4246" i="2"/>
  <c r="D4246" i="2"/>
  <c r="F4246" i="2" s="1"/>
  <c r="G4245" i="2"/>
  <c r="D4245" i="2"/>
  <c r="F4245" i="2" s="1"/>
  <c r="G4244" i="2"/>
  <c r="D4244" i="2"/>
  <c r="E4244" i="2" s="1"/>
  <c r="G4243" i="2"/>
  <c r="D4243" i="2"/>
  <c r="E4243" i="2" s="1"/>
  <c r="G4242" i="2"/>
  <c r="D4242" i="2"/>
  <c r="F4242" i="2" s="1"/>
  <c r="G4241" i="2"/>
  <c r="F4241" i="2"/>
  <c r="E4241" i="2"/>
  <c r="D4241" i="2"/>
  <c r="G4240" i="2"/>
  <c r="D4240" i="2"/>
  <c r="E4240" i="2" s="1"/>
  <c r="G4239" i="2"/>
  <c r="D4239" i="2"/>
  <c r="F4239" i="2" s="1"/>
  <c r="G4238" i="2"/>
  <c r="D4238" i="2"/>
  <c r="F4238" i="2" s="1"/>
  <c r="G4237" i="2"/>
  <c r="E4237" i="2"/>
  <c r="D4237" i="2"/>
  <c r="F4237" i="2" s="1"/>
  <c r="H4237" i="2" s="1"/>
  <c r="G4236" i="2"/>
  <c r="D4236" i="2"/>
  <c r="E4236" i="2" s="1"/>
  <c r="G4235" i="2"/>
  <c r="D4235" i="2"/>
  <c r="F4235" i="2" s="1"/>
  <c r="G4234" i="2"/>
  <c r="D4234" i="2"/>
  <c r="F4234" i="2" s="1"/>
  <c r="G4233" i="2"/>
  <c r="D4233" i="2"/>
  <c r="E4233" i="2" s="1"/>
  <c r="G4232" i="2"/>
  <c r="D4232" i="2"/>
  <c r="E4232" i="2" s="1"/>
  <c r="G4231" i="2"/>
  <c r="E4231" i="2"/>
  <c r="D4231" i="2"/>
  <c r="F4231" i="2" s="1"/>
  <c r="G4230" i="2"/>
  <c r="D4230" i="2"/>
  <c r="F4230" i="2" s="1"/>
  <c r="G4229" i="2"/>
  <c r="D4229" i="2"/>
  <c r="G4228" i="2"/>
  <c r="D4228" i="2"/>
  <c r="E4228" i="2" s="1"/>
  <c r="G4227" i="2"/>
  <c r="D4227" i="2"/>
  <c r="F4227" i="2" s="1"/>
  <c r="J4226" i="2"/>
  <c r="G4226" i="2"/>
  <c r="F4226" i="2"/>
  <c r="D4226" i="2"/>
  <c r="E4226" i="2" s="1"/>
  <c r="G4225" i="2"/>
  <c r="D4225" i="2"/>
  <c r="F4225" i="2" s="1"/>
  <c r="G4224" i="2"/>
  <c r="D4224" i="2"/>
  <c r="F4224" i="2" s="1"/>
  <c r="G4223" i="2"/>
  <c r="D4223" i="2"/>
  <c r="G4222" i="2"/>
  <c r="D4222" i="2"/>
  <c r="F4222" i="2" s="1"/>
  <c r="G4221" i="2"/>
  <c r="D4221" i="2"/>
  <c r="F4221" i="2" s="1"/>
  <c r="G4220" i="2"/>
  <c r="D4220" i="2"/>
  <c r="F4220" i="2" s="1"/>
  <c r="G4219" i="2"/>
  <c r="D4219" i="2"/>
  <c r="G4218" i="2"/>
  <c r="D4218" i="2"/>
  <c r="F4218" i="2" s="1"/>
  <c r="G4217" i="2"/>
  <c r="D4217" i="2"/>
  <c r="F4217" i="2" s="1"/>
  <c r="G4216" i="2"/>
  <c r="D4216" i="2"/>
  <c r="F4216" i="2" s="1"/>
  <c r="G4215" i="2"/>
  <c r="D4215" i="2"/>
  <c r="G4214" i="2"/>
  <c r="D4214" i="2"/>
  <c r="G4213" i="2"/>
  <c r="D4213" i="2"/>
  <c r="F4213" i="2" s="1"/>
  <c r="G4212" i="2"/>
  <c r="E4212" i="2"/>
  <c r="H4212" i="2" s="1"/>
  <c r="D4212" i="2"/>
  <c r="F4212" i="2" s="1"/>
  <c r="G4211" i="2"/>
  <c r="D4211" i="2"/>
  <c r="G4210" i="2"/>
  <c r="D4210" i="2"/>
  <c r="F4210" i="2" s="1"/>
  <c r="G4209" i="2"/>
  <c r="D4209" i="2"/>
  <c r="F4209" i="2" s="1"/>
  <c r="G4208" i="2"/>
  <c r="D4208" i="2"/>
  <c r="F4208" i="2" s="1"/>
  <c r="G4207" i="2"/>
  <c r="D4207" i="2"/>
  <c r="G4206" i="2"/>
  <c r="D4206" i="2"/>
  <c r="F4206" i="2" s="1"/>
  <c r="G4205" i="2"/>
  <c r="D4205" i="2"/>
  <c r="F4205" i="2" s="1"/>
  <c r="G4204" i="2"/>
  <c r="D4204" i="2"/>
  <c r="F4204" i="2" s="1"/>
  <c r="G4203" i="2"/>
  <c r="D4203" i="2"/>
  <c r="J4202" i="2"/>
  <c r="G4202" i="2"/>
  <c r="E4202" i="2"/>
  <c r="D4202" i="2"/>
  <c r="F4202" i="2" s="1"/>
  <c r="G4201" i="2"/>
  <c r="D4201" i="2"/>
  <c r="F4201" i="2" s="1"/>
  <c r="G4200" i="2"/>
  <c r="D4200" i="2"/>
  <c r="F4200" i="2" s="1"/>
  <c r="G4199" i="2"/>
  <c r="D4199" i="2"/>
  <c r="G4198" i="2"/>
  <c r="F4198" i="2"/>
  <c r="D4198" i="2"/>
  <c r="E4198" i="2" s="1"/>
  <c r="G4197" i="2"/>
  <c r="E4197" i="2"/>
  <c r="D4197" i="2"/>
  <c r="F4197" i="2" s="1"/>
  <c r="G4196" i="2"/>
  <c r="D4196" i="2"/>
  <c r="F4196" i="2" s="1"/>
  <c r="G4195" i="2"/>
  <c r="D4195" i="2"/>
  <c r="G4194" i="2"/>
  <c r="D4194" i="2"/>
  <c r="F4194" i="2" s="1"/>
  <c r="G4193" i="2"/>
  <c r="D4193" i="2"/>
  <c r="F4193" i="2" s="1"/>
  <c r="G4192" i="2"/>
  <c r="D4192" i="2"/>
  <c r="F4192" i="2" s="1"/>
  <c r="G4191" i="2"/>
  <c r="D4191" i="2"/>
  <c r="G4190" i="2"/>
  <c r="D4190" i="2"/>
  <c r="F4190" i="2" s="1"/>
  <c r="G4189" i="2"/>
  <c r="D4189" i="2"/>
  <c r="F4189" i="2" s="1"/>
  <c r="G4188" i="2"/>
  <c r="D4188" i="2"/>
  <c r="F4188" i="2" s="1"/>
  <c r="G4187" i="2"/>
  <c r="D4187" i="2"/>
  <c r="G4186" i="2"/>
  <c r="E4186" i="2"/>
  <c r="D4186" i="2"/>
  <c r="F4186" i="2" s="1"/>
  <c r="G4185" i="2"/>
  <c r="D4185" i="2"/>
  <c r="F4185" i="2" s="1"/>
  <c r="G4184" i="2"/>
  <c r="D4184" i="2"/>
  <c r="F4184" i="2" s="1"/>
  <c r="G4183" i="2"/>
  <c r="D4183" i="2"/>
  <c r="G4182" i="2"/>
  <c r="F4182" i="2"/>
  <c r="D4182" i="2"/>
  <c r="E4182" i="2" s="1"/>
  <c r="G4181" i="2"/>
  <c r="E4181" i="2"/>
  <c r="H4181" i="2" s="1"/>
  <c r="D4181" i="2"/>
  <c r="F4181" i="2" s="1"/>
  <c r="G4180" i="2"/>
  <c r="D4180" i="2"/>
  <c r="F4180" i="2" s="1"/>
  <c r="G4179" i="2"/>
  <c r="D4179" i="2"/>
  <c r="J4178" i="2"/>
  <c r="G4178" i="2"/>
  <c r="D4178" i="2"/>
  <c r="F4178" i="2" s="1"/>
  <c r="G4177" i="2"/>
  <c r="D4177" i="2"/>
  <c r="F4177" i="2" s="1"/>
  <c r="G4176" i="2"/>
  <c r="D4176" i="2"/>
  <c r="F4176" i="2" s="1"/>
  <c r="G4175" i="2"/>
  <c r="D4175" i="2"/>
  <c r="G4174" i="2"/>
  <c r="D4174" i="2"/>
  <c r="F4174" i="2" s="1"/>
  <c r="G4173" i="2"/>
  <c r="D4173" i="2"/>
  <c r="F4173" i="2" s="1"/>
  <c r="G4172" i="2"/>
  <c r="F4172" i="2"/>
  <c r="D4172" i="2"/>
  <c r="E4172" i="2" s="1"/>
  <c r="G4171" i="2"/>
  <c r="D4171" i="2"/>
  <c r="G4170" i="2"/>
  <c r="E4170" i="2"/>
  <c r="D4170" i="2"/>
  <c r="F4170" i="2" s="1"/>
  <c r="G4169" i="2"/>
  <c r="D4169" i="2"/>
  <c r="F4169" i="2" s="1"/>
  <c r="G4168" i="2"/>
  <c r="D4168" i="2"/>
  <c r="F4168" i="2" s="1"/>
  <c r="G4167" i="2"/>
  <c r="D4167" i="2"/>
  <c r="G4166" i="2"/>
  <c r="D4166" i="2"/>
  <c r="E4166" i="2" s="1"/>
  <c r="G4165" i="2"/>
  <c r="E4165" i="2"/>
  <c r="H4165" i="2" s="1"/>
  <c r="D4165" i="2"/>
  <c r="F4165" i="2" s="1"/>
  <c r="G4164" i="2"/>
  <c r="D4164" i="2"/>
  <c r="F4164" i="2" s="1"/>
  <c r="G4163" i="2"/>
  <c r="D4163" i="2"/>
  <c r="G4162" i="2"/>
  <c r="D4162" i="2"/>
  <c r="F4162" i="2" s="1"/>
  <c r="G4161" i="2"/>
  <c r="D4161" i="2"/>
  <c r="F4161" i="2" s="1"/>
  <c r="G4160" i="2"/>
  <c r="D4160" i="2"/>
  <c r="F4160" i="2" s="1"/>
  <c r="G4159" i="2"/>
  <c r="D4159" i="2"/>
  <c r="G4158" i="2"/>
  <c r="D4158" i="2"/>
  <c r="F4158" i="2" s="1"/>
  <c r="G4157" i="2"/>
  <c r="D4157" i="2"/>
  <c r="F4157" i="2" s="1"/>
  <c r="G4156" i="2"/>
  <c r="D4156" i="2"/>
  <c r="E4156" i="2" s="1"/>
  <c r="G4155" i="2"/>
  <c r="D4155" i="2"/>
  <c r="J4154" i="2"/>
  <c r="G4154" i="2"/>
  <c r="D4154" i="2"/>
  <c r="F4154" i="2" s="1"/>
  <c r="G4153" i="2"/>
  <c r="D4153" i="2"/>
  <c r="F4153" i="2" s="1"/>
  <c r="G4152" i="2"/>
  <c r="D4152" i="2"/>
  <c r="F4152" i="2" s="1"/>
  <c r="G4151" i="2"/>
  <c r="D4151" i="2"/>
  <c r="G4150" i="2"/>
  <c r="D4150" i="2"/>
  <c r="E4150" i="2" s="1"/>
  <c r="G4149" i="2"/>
  <c r="D4149" i="2"/>
  <c r="F4149" i="2" s="1"/>
  <c r="G4148" i="2"/>
  <c r="D4148" i="2"/>
  <c r="G4147" i="2"/>
  <c r="D4147" i="2"/>
  <c r="G4146" i="2"/>
  <c r="D4146" i="2"/>
  <c r="F4146" i="2" s="1"/>
  <c r="G4145" i="2"/>
  <c r="D4145" i="2"/>
  <c r="F4145" i="2" s="1"/>
  <c r="G4144" i="2"/>
  <c r="D4144" i="2"/>
  <c r="F4144" i="2" s="1"/>
  <c r="G4143" i="2"/>
  <c r="D4143" i="2"/>
  <c r="G4142" i="2"/>
  <c r="D4142" i="2"/>
  <c r="F4142" i="2" s="1"/>
  <c r="G4141" i="2"/>
  <c r="D4141" i="2"/>
  <c r="F4141" i="2" s="1"/>
  <c r="G4140" i="2"/>
  <c r="D4140" i="2"/>
  <c r="E4140" i="2" s="1"/>
  <c r="G4139" i="2"/>
  <c r="D4139" i="2"/>
  <c r="G4138" i="2"/>
  <c r="E4138" i="2"/>
  <c r="D4138" i="2"/>
  <c r="F4138" i="2" s="1"/>
  <c r="G4137" i="2"/>
  <c r="D4137" i="2"/>
  <c r="F4137" i="2" s="1"/>
  <c r="G4136" i="2"/>
  <c r="D4136" i="2"/>
  <c r="F4136" i="2" s="1"/>
  <c r="G4135" i="2"/>
  <c r="D4135" i="2"/>
  <c r="G4134" i="2"/>
  <c r="D4134" i="2"/>
  <c r="E4134" i="2" s="1"/>
  <c r="G4133" i="2"/>
  <c r="E4133" i="2"/>
  <c r="D4133" i="2"/>
  <c r="F4133" i="2" s="1"/>
  <c r="G4132" i="2"/>
  <c r="F4132" i="2"/>
  <c r="D4132" i="2"/>
  <c r="E4132" i="2" s="1"/>
  <c r="G4131" i="2"/>
  <c r="D4131" i="2"/>
  <c r="J4130" i="2"/>
  <c r="G4130" i="2"/>
  <c r="D4130" i="2"/>
  <c r="F4130" i="2" s="1"/>
  <c r="G4129" i="2"/>
  <c r="D4129" i="2"/>
  <c r="F4129" i="2" s="1"/>
  <c r="G4128" i="2"/>
  <c r="D4128" i="2"/>
  <c r="F4128" i="2" s="1"/>
  <c r="G4127" i="2"/>
  <c r="D4127" i="2"/>
  <c r="G4126" i="2"/>
  <c r="D4126" i="2"/>
  <c r="F4126" i="2" s="1"/>
  <c r="G4125" i="2"/>
  <c r="D4125" i="2"/>
  <c r="F4125" i="2" s="1"/>
  <c r="G4124" i="2"/>
  <c r="D4124" i="2"/>
  <c r="E4124" i="2" s="1"/>
  <c r="G4123" i="2"/>
  <c r="D4123" i="2"/>
  <c r="G4122" i="2"/>
  <c r="E4122" i="2"/>
  <c r="D4122" i="2"/>
  <c r="F4122" i="2" s="1"/>
  <c r="G4121" i="2"/>
  <c r="D4121" i="2"/>
  <c r="F4121" i="2" s="1"/>
  <c r="G4120" i="2"/>
  <c r="D4120" i="2"/>
  <c r="F4120" i="2" s="1"/>
  <c r="G4119" i="2"/>
  <c r="D4119" i="2"/>
  <c r="G4118" i="2"/>
  <c r="F4118" i="2"/>
  <c r="D4118" i="2"/>
  <c r="E4118" i="2" s="1"/>
  <c r="G4117" i="2"/>
  <c r="E4117" i="2"/>
  <c r="D4117" i="2"/>
  <c r="F4117" i="2" s="1"/>
  <c r="G4116" i="2"/>
  <c r="F4116" i="2"/>
  <c r="D4116" i="2"/>
  <c r="E4116" i="2" s="1"/>
  <c r="H4116" i="2" s="1"/>
  <c r="G4115" i="2"/>
  <c r="D4115" i="2"/>
  <c r="G4114" i="2"/>
  <c r="D4114" i="2"/>
  <c r="F4114" i="2" s="1"/>
  <c r="G4113" i="2"/>
  <c r="D4113" i="2"/>
  <c r="F4113" i="2" s="1"/>
  <c r="G4112" i="2"/>
  <c r="D4112" i="2"/>
  <c r="F4112" i="2" s="1"/>
  <c r="G4111" i="2"/>
  <c r="D4111" i="2"/>
  <c r="G4110" i="2"/>
  <c r="D4110" i="2"/>
  <c r="F4110" i="2" s="1"/>
  <c r="G4109" i="2"/>
  <c r="D4109" i="2"/>
  <c r="F4109" i="2" s="1"/>
  <c r="G4108" i="2"/>
  <c r="F4108" i="2"/>
  <c r="D4108" i="2"/>
  <c r="E4108" i="2" s="1"/>
  <c r="G4107" i="2"/>
  <c r="D4107" i="2"/>
  <c r="J4106" i="2"/>
  <c r="G4106" i="2"/>
  <c r="E4106" i="2"/>
  <c r="D4106" i="2"/>
  <c r="F4106" i="2" s="1"/>
  <c r="G4105" i="2"/>
  <c r="D4105" i="2"/>
  <c r="F4105" i="2" s="1"/>
  <c r="G4104" i="2"/>
  <c r="D4104" i="2"/>
  <c r="F4104" i="2" s="1"/>
  <c r="G4103" i="2"/>
  <c r="D4103" i="2"/>
  <c r="G4102" i="2"/>
  <c r="F4102" i="2"/>
  <c r="D4102" i="2"/>
  <c r="E4102" i="2" s="1"/>
  <c r="G4101" i="2"/>
  <c r="E4101" i="2"/>
  <c r="D4101" i="2"/>
  <c r="F4101" i="2" s="1"/>
  <c r="G4100" i="2"/>
  <c r="D4100" i="2"/>
  <c r="F4100" i="2" s="1"/>
  <c r="G4099" i="2"/>
  <c r="D4099" i="2"/>
  <c r="G4098" i="2"/>
  <c r="D4098" i="2"/>
  <c r="F4098" i="2" s="1"/>
  <c r="G4097" i="2"/>
  <c r="D4097" i="2"/>
  <c r="F4097" i="2" s="1"/>
  <c r="G4096" i="2"/>
  <c r="D4096" i="2"/>
  <c r="F4096" i="2" s="1"/>
  <c r="G4095" i="2"/>
  <c r="D4095" i="2"/>
  <c r="G4094" i="2"/>
  <c r="D4094" i="2"/>
  <c r="F4094" i="2" s="1"/>
  <c r="G4093" i="2"/>
  <c r="D4093" i="2"/>
  <c r="F4093" i="2" s="1"/>
  <c r="G4092" i="2"/>
  <c r="F4092" i="2"/>
  <c r="D4092" i="2"/>
  <c r="E4092" i="2" s="1"/>
  <c r="G4091" i="2"/>
  <c r="D4091" i="2"/>
  <c r="G4090" i="2"/>
  <c r="E4090" i="2"/>
  <c r="D4090" i="2"/>
  <c r="F4090" i="2" s="1"/>
  <c r="G4089" i="2"/>
  <c r="D4089" i="2"/>
  <c r="F4089" i="2" s="1"/>
  <c r="G4088" i="2"/>
  <c r="D4088" i="2"/>
  <c r="F4088" i="2" s="1"/>
  <c r="G4087" i="2"/>
  <c r="D4087" i="2"/>
  <c r="G4086" i="2"/>
  <c r="D4086" i="2"/>
  <c r="E4086" i="2" s="1"/>
  <c r="G4085" i="2"/>
  <c r="D4085" i="2"/>
  <c r="F4085" i="2" s="1"/>
  <c r="G4084" i="2"/>
  <c r="D4084" i="2"/>
  <c r="F4084" i="2" s="1"/>
  <c r="G4083" i="2"/>
  <c r="D4083" i="2"/>
  <c r="J4082" i="2"/>
  <c r="G4082" i="2"/>
  <c r="D4082" i="2"/>
  <c r="F4082" i="2" s="1"/>
  <c r="G4081" i="2"/>
  <c r="D4081" i="2"/>
  <c r="F4081" i="2" s="1"/>
  <c r="G4080" i="2"/>
  <c r="D4080" i="2"/>
  <c r="F4080" i="2" s="1"/>
  <c r="G4079" i="2"/>
  <c r="D4079" i="2"/>
  <c r="G4078" i="2"/>
  <c r="D4078" i="2"/>
  <c r="F4078" i="2" s="1"/>
  <c r="G4077" i="2"/>
  <c r="D4077" i="2"/>
  <c r="F4077" i="2" s="1"/>
  <c r="G4076" i="2"/>
  <c r="D4076" i="2"/>
  <c r="E4076" i="2" s="1"/>
  <c r="G4075" i="2"/>
  <c r="D4075" i="2"/>
  <c r="G4074" i="2"/>
  <c r="D4074" i="2"/>
  <c r="F4074" i="2" s="1"/>
  <c r="G4073" i="2"/>
  <c r="D4073" i="2"/>
  <c r="F4073" i="2" s="1"/>
  <c r="G4072" i="2"/>
  <c r="F4072" i="2"/>
  <c r="D4072" i="2"/>
  <c r="E4072" i="2" s="1"/>
  <c r="G4071" i="2"/>
  <c r="D4071" i="2"/>
  <c r="G4070" i="2"/>
  <c r="D4070" i="2"/>
  <c r="G4069" i="2"/>
  <c r="D4069" i="2"/>
  <c r="F4069" i="2" s="1"/>
  <c r="G4068" i="2"/>
  <c r="D4068" i="2"/>
  <c r="G4067" i="2"/>
  <c r="D4067" i="2"/>
  <c r="G4066" i="2"/>
  <c r="D4066" i="2"/>
  <c r="F4066" i="2" s="1"/>
  <c r="G4065" i="2"/>
  <c r="D4065" i="2"/>
  <c r="F4065" i="2" s="1"/>
  <c r="G4064" i="2"/>
  <c r="D4064" i="2"/>
  <c r="F4064" i="2" s="1"/>
  <c r="G4063" i="2"/>
  <c r="D4063" i="2"/>
  <c r="G4062" i="2"/>
  <c r="D4062" i="2"/>
  <c r="F4062" i="2" s="1"/>
  <c r="G4061" i="2"/>
  <c r="D4061" i="2"/>
  <c r="F4061" i="2" s="1"/>
  <c r="G4060" i="2"/>
  <c r="D4060" i="2"/>
  <c r="E4060" i="2" s="1"/>
  <c r="G4059" i="2"/>
  <c r="D4059" i="2"/>
  <c r="J4058" i="2"/>
  <c r="G4058" i="2"/>
  <c r="E4058" i="2"/>
  <c r="D4058" i="2"/>
  <c r="F4058" i="2" s="1"/>
  <c r="G4057" i="2"/>
  <c r="D4057" i="2"/>
  <c r="F4057" i="2" s="1"/>
  <c r="G4056" i="2"/>
  <c r="F4056" i="2"/>
  <c r="D4056" i="2"/>
  <c r="E4056" i="2" s="1"/>
  <c r="G4055" i="2"/>
  <c r="D4055" i="2"/>
  <c r="G4054" i="2"/>
  <c r="D4054" i="2"/>
  <c r="G4053" i="2"/>
  <c r="E4053" i="2"/>
  <c r="H4053" i="2" s="1"/>
  <c r="D4053" i="2"/>
  <c r="F4053" i="2" s="1"/>
  <c r="G4052" i="2"/>
  <c r="D4052" i="2"/>
  <c r="F4052" i="2" s="1"/>
  <c r="G4051" i="2"/>
  <c r="D4051" i="2"/>
  <c r="G4050" i="2"/>
  <c r="D4050" i="2"/>
  <c r="F4050" i="2" s="1"/>
  <c r="G4049" i="2"/>
  <c r="D4049" i="2"/>
  <c r="F4049" i="2" s="1"/>
  <c r="G4048" i="2"/>
  <c r="D4048" i="2"/>
  <c r="F4048" i="2" s="1"/>
  <c r="G4047" i="2"/>
  <c r="D4047" i="2"/>
  <c r="G4046" i="2"/>
  <c r="D4046" i="2"/>
  <c r="F4046" i="2" s="1"/>
  <c r="G4045" i="2"/>
  <c r="D4045" i="2"/>
  <c r="F4045" i="2" s="1"/>
  <c r="G4044" i="2"/>
  <c r="D4044" i="2"/>
  <c r="E4044" i="2" s="1"/>
  <c r="G4043" i="2"/>
  <c r="D4043" i="2"/>
  <c r="G4042" i="2"/>
  <c r="E4042" i="2"/>
  <c r="D4042" i="2"/>
  <c r="F4042" i="2" s="1"/>
  <c r="G4041" i="2"/>
  <c r="D4041" i="2"/>
  <c r="F4041" i="2" s="1"/>
  <c r="G4040" i="2"/>
  <c r="F4040" i="2"/>
  <c r="D4040" i="2"/>
  <c r="E4040" i="2" s="1"/>
  <c r="G4039" i="2"/>
  <c r="D4039" i="2"/>
  <c r="G4038" i="2"/>
  <c r="D4038" i="2"/>
  <c r="G4037" i="2"/>
  <c r="E4037" i="2"/>
  <c r="D4037" i="2"/>
  <c r="F4037" i="2" s="1"/>
  <c r="G4036" i="2"/>
  <c r="F4036" i="2"/>
  <c r="D4036" i="2"/>
  <c r="E4036" i="2" s="1"/>
  <c r="H4036" i="2" s="1"/>
  <c r="G4035" i="2"/>
  <c r="D4035" i="2"/>
  <c r="J4034" i="2"/>
  <c r="G4034" i="2"/>
  <c r="D4034" i="2"/>
  <c r="F4034" i="2" s="1"/>
  <c r="G4033" i="2"/>
  <c r="D4033" i="2"/>
  <c r="F4033" i="2" s="1"/>
  <c r="G4032" i="2"/>
  <c r="D4032" i="2"/>
  <c r="F4032" i="2" s="1"/>
  <c r="G4031" i="2"/>
  <c r="D4031" i="2"/>
  <c r="G4030" i="2"/>
  <c r="D4030" i="2"/>
  <c r="F4030" i="2" s="1"/>
  <c r="G4029" i="2"/>
  <c r="D4029" i="2"/>
  <c r="F4029" i="2" s="1"/>
  <c r="G4028" i="2"/>
  <c r="F4028" i="2"/>
  <c r="D4028" i="2"/>
  <c r="E4028" i="2" s="1"/>
  <c r="G4027" i="2"/>
  <c r="D4027" i="2"/>
  <c r="H4026" i="2"/>
  <c r="G4026" i="2"/>
  <c r="F4026" i="2"/>
  <c r="E4026" i="2"/>
  <c r="D4026" i="2"/>
  <c r="G4025" i="2"/>
  <c r="D4025" i="2"/>
  <c r="F4025" i="2" s="1"/>
  <c r="G4024" i="2"/>
  <c r="D4024" i="2"/>
  <c r="G4023" i="2"/>
  <c r="D4023" i="2"/>
  <c r="F4023" i="2" s="1"/>
  <c r="G4022" i="2"/>
  <c r="D4022" i="2"/>
  <c r="F4022" i="2" s="1"/>
  <c r="G4021" i="2"/>
  <c r="D4021" i="2"/>
  <c r="F4021" i="2" s="1"/>
  <c r="G4020" i="2"/>
  <c r="F4020" i="2"/>
  <c r="E4020" i="2"/>
  <c r="H4020" i="2" s="1"/>
  <c r="O4020" i="2" s="1"/>
  <c r="Q4020" i="2" s="1"/>
  <c r="D4020" i="2"/>
  <c r="G4019" i="2"/>
  <c r="D4019" i="2"/>
  <c r="F4019" i="2" s="1"/>
  <c r="G4018" i="2"/>
  <c r="D4018" i="2"/>
  <c r="F4018" i="2" s="1"/>
  <c r="G4017" i="2"/>
  <c r="D4017" i="2"/>
  <c r="F4017" i="2" s="1"/>
  <c r="G4016" i="2"/>
  <c r="E4016" i="2"/>
  <c r="H4016" i="2" s="1"/>
  <c r="N4016" i="2" s="1"/>
  <c r="D4016" i="2"/>
  <c r="F4016" i="2" s="1"/>
  <c r="G4015" i="2"/>
  <c r="E4015" i="2"/>
  <c r="D4015" i="2"/>
  <c r="F4015" i="2" s="1"/>
  <c r="G4014" i="2"/>
  <c r="D4014" i="2"/>
  <c r="F4014" i="2" s="1"/>
  <c r="G4013" i="2"/>
  <c r="D4013" i="2"/>
  <c r="F4013" i="2" s="1"/>
  <c r="G4012" i="2"/>
  <c r="D4012" i="2"/>
  <c r="F4012" i="2" s="1"/>
  <c r="G4011" i="2"/>
  <c r="D4011" i="2"/>
  <c r="J4010" i="2"/>
  <c r="G4010" i="2"/>
  <c r="D4010" i="2"/>
  <c r="G4009" i="2"/>
  <c r="D4009" i="2"/>
  <c r="G4008" i="2"/>
  <c r="D4008" i="2"/>
  <c r="F4008" i="2" s="1"/>
  <c r="G4007" i="2"/>
  <c r="D4007" i="2"/>
  <c r="G4006" i="2"/>
  <c r="D4006" i="2"/>
  <c r="E4006" i="2" s="1"/>
  <c r="G4005" i="2"/>
  <c r="D4005" i="2"/>
  <c r="F4005" i="2" s="1"/>
  <c r="G4004" i="2"/>
  <c r="D4004" i="2"/>
  <c r="F4004" i="2" s="1"/>
  <c r="G4003" i="2"/>
  <c r="D4003" i="2"/>
  <c r="G4002" i="2"/>
  <c r="F4002" i="2"/>
  <c r="D4002" i="2"/>
  <c r="E4002" i="2" s="1"/>
  <c r="G4001" i="2"/>
  <c r="D4001" i="2"/>
  <c r="F4001" i="2" s="1"/>
  <c r="G4000" i="2"/>
  <c r="F4000" i="2"/>
  <c r="D4000" i="2"/>
  <c r="E4000" i="2" s="1"/>
  <c r="G3999" i="2"/>
  <c r="D3999" i="2"/>
  <c r="F3999" i="2" s="1"/>
  <c r="G3998" i="2"/>
  <c r="D3998" i="2"/>
  <c r="F3998" i="2" s="1"/>
  <c r="G3997" i="2"/>
  <c r="D3997" i="2"/>
  <c r="F3997" i="2" s="1"/>
  <c r="G3996" i="2"/>
  <c r="F3996" i="2"/>
  <c r="E3996" i="2"/>
  <c r="D3996" i="2"/>
  <c r="G3995" i="2"/>
  <c r="E3995" i="2"/>
  <c r="D3995" i="2"/>
  <c r="F3995" i="2" s="1"/>
  <c r="G3994" i="2"/>
  <c r="D3994" i="2"/>
  <c r="F3994" i="2" s="1"/>
  <c r="G3993" i="2"/>
  <c r="D3993" i="2"/>
  <c r="F3993" i="2" s="1"/>
  <c r="G3992" i="2"/>
  <c r="D3992" i="2"/>
  <c r="F3992" i="2" s="1"/>
  <c r="G3991" i="2"/>
  <c r="E3991" i="2"/>
  <c r="H3991" i="2" s="1"/>
  <c r="D3991" i="2"/>
  <c r="F3991" i="2" s="1"/>
  <c r="G3990" i="2"/>
  <c r="D3990" i="2"/>
  <c r="F3990" i="2" s="1"/>
  <c r="G3989" i="2"/>
  <c r="D3989" i="2"/>
  <c r="F3989" i="2" s="1"/>
  <c r="G3988" i="2"/>
  <c r="F3988" i="2"/>
  <c r="D3988" i="2"/>
  <c r="E3988" i="2" s="1"/>
  <c r="G3987" i="2"/>
  <c r="E3987" i="2"/>
  <c r="H3987" i="2" s="1"/>
  <c r="D3987" i="2"/>
  <c r="F3987" i="2" s="1"/>
  <c r="J3986" i="2"/>
  <c r="G3986" i="2"/>
  <c r="D3986" i="2"/>
  <c r="G3985" i="2"/>
  <c r="D3985" i="2"/>
  <c r="G3984" i="2"/>
  <c r="F3984" i="2"/>
  <c r="D3984" i="2"/>
  <c r="E3984" i="2" s="1"/>
  <c r="G3983" i="2"/>
  <c r="E3983" i="2"/>
  <c r="D3983" i="2"/>
  <c r="F3983" i="2" s="1"/>
  <c r="G3982" i="2"/>
  <c r="F3982" i="2"/>
  <c r="D3982" i="2"/>
  <c r="E3982" i="2" s="1"/>
  <c r="G3981" i="2"/>
  <c r="D3981" i="2"/>
  <c r="F3981" i="2" s="1"/>
  <c r="G3980" i="2"/>
  <c r="E3980" i="2"/>
  <c r="D3980" i="2"/>
  <c r="F3980" i="2" s="1"/>
  <c r="G3979" i="2"/>
  <c r="E3979" i="2"/>
  <c r="D3979" i="2"/>
  <c r="F3979" i="2" s="1"/>
  <c r="G3978" i="2"/>
  <c r="D3978" i="2"/>
  <c r="F3978" i="2" s="1"/>
  <c r="G3977" i="2"/>
  <c r="E3977" i="2"/>
  <c r="D3977" i="2"/>
  <c r="F3977" i="2" s="1"/>
  <c r="G3976" i="2"/>
  <c r="D3976" i="2"/>
  <c r="E3976" i="2" s="1"/>
  <c r="G3975" i="2"/>
  <c r="D3975" i="2"/>
  <c r="F3975" i="2" s="1"/>
  <c r="G3974" i="2"/>
  <c r="D3974" i="2"/>
  <c r="F3974" i="2" s="1"/>
  <c r="G3973" i="2"/>
  <c r="D3973" i="2"/>
  <c r="F3973" i="2" s="1"/>
  <c r="G3972" i="2"/>
  <c r="D3972" i="2"/>
  <c r="F3972" i="2" s="1"/>
  <c r="G3971" i="2"/>
  <c r="E3971" i="2"/>
  <c r="D3971" i="2"/>
  <c r="F3971" i="2" s="1"/>
  <c r="G3970" i="2"/>
  <c r="D3970" i="2"/>
  <c r="F3970" i="2" s="1"/>
  <c r="G3969" i="2"/>
  <c r="D3969" i="2"/>
  <c r="F3969" i="2" s="1"/>
  <c r="G3968" i="2"/>
  <c r="E3968" i="2"/>
  <c r="D3968" i="2"/>
  <c r="F3968" i="2" s="1"/>
  <c r="G3967" i="2"/>
  <c r="D3967" i="2"/>
  <c r="F3967" i="2" s="1"/>
  <c r="G3966" i="2"/>
  <c r="D3966" i="2"/>
  <c r="F3966" i="2" s="1"/>
  <c r="G3965" i="2"/>
  <c r="D3965" i="2"/>
  <c r="F3965" i="2" s="1"/>
  <c r="G3964" i="2"/>
  <c r="F3964" i="2"/>
  <c r="E3964" i="2"/>
  <c r="D3964" i="2"/>
  <c r="G3963" i="2"/>
  <c r="D3963" i="2"/>
  <c r="F3963" i="2" s="1"/>
  <c r="J3962" i="2"/>
  <c r="G3962" i="2"/>
  <c r="D3962" i="2"/>
  <c r="G3961" i="2"/>
  <c r="D3961" i="2"/>
  <c r="G3960" i="2"/>
  <c r="F3960" i="2"/>
  <c r="E3960" i="2"/>
  <c r="H3960" i="2" s="1"/>
  <c r="D3960" i="2"/>
  <c r="G3959" i="2"/>
  <c r="D3959" i="2"/>
  <c r="F3959" i="2" s="1"/>
  <c r="G3958" i="2"/>
  <c r="F3958" i="2"/>
  <c r="D3958" i="2"/>
  <c r="E3958" i="2" s="1"/>
  <c r="G3957" i="2"/>
  <c r="D3957" i="2"/>
  <c r="G3956" i="2"/>
  <c r="D3956" i="2"/>
  <c r="G3955" i="2"/>
  <c r="E3955" i="2"/>
  <c r="H3955" i="2" s="1"/>
  <c r="D3955" i="2"/>
  <c r="F3955" i="2" s="1"/>
  <c r="G3954" i="2"/>
  <c r="F3954" i="2"/>
  <c r="E3954" i="2"/>
  <c r="D3954" i="2"/>
  <c r="G3953" i="2"/>
  <c r="E3953" i="2"/>
  <c r="D3953" i="2"/>
  <c r="F3953" i="2" s="1"/>
  <c r="G3952" i="2"/>
  <c r="F3952" i="2"/>
  <c r="D3952" i="2"/>
  <c r="E3952" i="2" s="1"/>
  <c r="G3951" i="2"/>
  <c r="D3951" i="2"/>
  <c r="F3951" i="2" s="1"/>
  <c r="G3950" i="2"/>
  <c r="D3950" i="2"/>
  <c r="F3950" i="2" s="1"/>
  <c r="G3949" i="2"/>
  <c r="D3949" i="2"/>
  <c r="F3949" i="2" s="1"/>
  <c r="G3948" i="2"/>
  <c r="D3948" i="2"/>
  <c r="G3947" i="2"/>
  <c r="E3947" i="2"/>
  <c r="H3947" i="2" s="1"/>
  <c r="D3947" i="2"/>
  <c r="F3947" i="2" s="1"/>
  <c r="G3946" i="2"/>
  <c r="D3946" i="2"/>
  <c r="F3946" i="2" s="1"/>
  <c r="G3945" i="2"/>
  <c r="D3945" i="2"/>
  <c r="F3945" i="2" s="1"/>
  <c r="G3944" i="2"/>
  <c r="E3944" i="2"/>
  <c r="D3944" i="2"/>
  <c r="F3944" i="2" s="1"/>
  <c r="G3943" i="2"/>
  <c r="D3943" i="2"/>
  <c r="F3943" i="2" s="1"/>
  <c r="G3942" i="2"/>
  <c r="D3942" i="2"/>
  <c r="F3942" i="2" s="1"/>
  <c r="G3941" i="2"/>
  <c r="D3941" i="2"/>
  <c r="F3941" i="2" s="1"/>
  <c r="G3940" i="2"/>
  <c r="D3940" i="2"/>
  <c r="G3939" i="2"/>
  <c r="D3939" i="2"/>
  <c r="J3938" i="2"/>
  <c r="G3938" i="2"/>
  <c r="D3938" i="2"/>
  <c r="F3938" i="2" s="1"/>
  <c r="G3937" i="2"/>
  <c r="D3937" i="2"/>
  <c r="G3936" i="2"/>
  <c r="F3936" i="2"/>
  <c r="H3936" i="2" s="1"/>
  <c r="D3936" i="2"/>
  <c r="E3936" i="2" s="1"/>
  <c r="G3935" i="2"/>
  <c r="D3935" i="2"/>
  <c r="F3935" i="2" s="1"/>
  <c r="G3934" i="2"/>
  <c r="D3934" i="2"/>
  <c r="F3934" i="2" s="1"/>
  <c r="G3933" i="2"/>
  <c r="D3933" i="2"/>
  <c r="F3933" i="2" s="1"/>
  <c r="G3932" i="2"/>
  <c r="D3932" i="2"/>
  <c r="G3931" i="2"/>
  <c r="F3931" i="2"/>
  <c r="E3931" i="2"/>
  <c r="H3931" i="2" s="1"/>
  <c r="D3931" i="2"/>
  <c r="G3930" i="2"/>
  <c r="D3930" i="2"/>
  <c r="F3930" i="2" s="1"/>
  <c r="G3929" i="2"/>
  <c r="E3929" i="2"/>
  <c r="H3929" i="2" s="1"/>
  <c r="D3929" i="2"/>
  <c r="F3929" i="2" s="1"/>
  <c r="G3928" i="2"/>
  <c r="D3928" i="2"/>
  <c r="F3928" i="2" s="1"/>
  <c r="G3927" i="2"/>
  <c r="D3927" i="2"/>
  <c r="F3927" i="2" s="1"/>
  <c r="G3926" i="2"/>
  <c r="D3926" i="2"/>
  <c r="F3926" i="2" s="1"/>
  <c r="G3925" i="2"/>
  <c r="D3925" i="2"/>
  <c r="F3925" i="2" s="1"/>
  <c r="G3924" i="2"/>
  <c r="F3924" i="2"/>
  <c r="E3924" i="2"/>
  <c r="D3924" i="2"/>
  <c r="G3923" i="2"/>
  <c r="D3923" i="2"/>
  <c r="F3923" i="2" s="1"/>
  <c r="G3922" i="2"/>
  <c r="D3922" i="2"/>
  <c r="E3922" i="2" s="1"/>
  <c r="G3921" i="2"/>
  <c r="D3921" i="2"/>
  <c r="F3921" i="2" s="1"/>
  <c r="G3920" i="2"/>
  <c r="D3920" i="2"/>
  <c r="F3920" i="2" s="1"/>
  <c r="G3919" i="2"/>
  <c r="D3919" i="2"/>
  <c r="F3919" i="2" s="1"/>
  <c r="G3918" i="2"/>
  <c r="D3918" i="2"/>
  <c r="G3917" i="2"/>
  <c r="E3917" i="2"/>
  <c r="D3917" i="2"/>
  <c r="F3917" i="2" s="1"/>
  <c r="G3916" i="2"/>
  <c r="D3916" i="2"/>
  <c r="F3916" i="2" s="1"/>
  <c r="G3915" i="2"/>
  <c r="F3915" i="2"/>
  <c r="D3915" i="2"/>
  <c r="E3915" i="2" s="1"/>
  <c r="J3914" i="2"/>
  <c r="G3914" i="2"/>
  <c r="F3914" i="2"/>
  <c r="E3914" i="2"/>
  <c r="D3914" i="2"/>
  <c r="G3913" i="2"/>
  <c r="D3913" i="2"/>
  <c r="F3913" i="2" s="1"/>
  <c r="G3912" i="2"/>
  <c r="D3912" i="2"/>
  <c r="F3912" i="2" s="1"/>
  <c r="G3911" i="2"/>
  <c r="D3911" i="2"/>
  <c r="G3910" i="2"/>
  <c r="D3910" i="2"/>
  <c r="E3910" i="2" s="1"/>
  <c r="G3909" i="2"/>
  <c r="D3909" i="2"/>
  <c r="G3908" i="2"/>
  <c r="F3908" i="2"/>
  <c r="D3908" i="2"/>
  <c r="E3908" i="2" s="1"/>
  <c r="G3907" i="2"/>
  <c r="F3907" i="2"/>
  <c r="E3907" i="2"/>
  <c r="H3907" i="2" s="1"/>
  <c r="D3907" i="2"/>
  <c r="G3906" i="2"/>
  <c r="D3906" i="2"/>
  <c r="G3905" i="2"/>
  <c r="D3905" i="2"/>
  <c r="F3905" i="2" s="1"/>
  <c r="G3904" i="2"/>
  <c r="D3904" i="2"/>
  <c r="G3903" i="2"/>
  <c r="D3903" i="2"/>
  <c r="E3903" i="2" s="1"/>
  <c r="G3902" i="2"/>
  <c r="E3902" i="2"/>
  <c r="D3902" i="2"/>
  <c r="F3902" i="2" s="1"/>
  <c r="G3901" i="2"/>
  <c r="D3901" i="2"/>
  <c r="F3901" i="2" s="1"/>
  <c r="G3900" i="2"/>
  <c r="D3900" i="2"/>
  <c r="F3900" i="2" s="1"/>
  <c r="G3899" i="2"/>
  <c r="E3899" i="2"/>
  <c r="H3899" i="2" s="1"/>
  <c r="D3899" i="2"/>
  <c r="F3899" i="2" s="1"/>
  <c r="G3898" i="2"/>
  <c r="D3898" i="2"/>
  <c r="G3897" i="2"/>
  <c r="D3897" i="2"/>
  <c r="G3896" i="2"/>
  <c r="D3896" i="2"/>
  <c r="E3896" i="2" s="1"/>
  <c r="G3895" i="2"/>
  <c r="D3895" i="2"/>
  <c r="G3894" i="2"/>
  <c r="D3894" i="2"/>
  <c r="F3894" i="2" s="1"/>
  <c r="G3893" i="2"/>
  <c r="D3893" i="2"/>
  <c r="F3893" i="2" s="1"/>
  <c r="G3892" i="2"/>
  <c r="D3892" i="2"/>
  <c r="F3892" i="2" s="1"/>
  <c r="G3891" i="2"/>
  <c r="D3891" i="2"/>
  <c r="J3890" i="2"/>
  <c r="G3890" i="2"/>
  <c r="F3890" i="2"/>
  <c r="D3890" i="2"/>
  <c r="E3890" i="2" s="1"/>
  <c r="G3889" i="2"/>
  <c r="D3889" i="2"/>
  <c r="G3888" i="2"/>
  <c r="D3888" i="2"/>
  <c r="G3887" i="2"/>
  <c r="D3887" i="2"/>
  <c r="F3887" i="2" s="1"/>
  <c r="G3886" i="2"/>
  <c r="D3886" i="2"/>
  <c r="F3886" i="2" s="1"/>
  <c r="G3885" i="2"/>
  <c r="D3885" i="2"/>
  <c r="F3885" i="2" s="1"/>
  <c r="G3884" i="2"/>
  <c r="F3884" i="2"/>
  <c r="E3884" i="2"/>
  <c r="D3884" i="2"/>
  <c r="G3883" i="2"/>
  <c r="F3883" i="2"/>
  <c r="D3883" i="2"/>
  <c r="E3883" i="2" s="1"/>
  <c r="H3883" i="2" s="1"/>
  <c r="G3882" i="2"/>
  <c r="D3882" i="2"/>
  <c r="F3882" i="2" s="1"/>
  <c r="G3881" i="2"/>
  <c r="D3881" i="2"/>
  <c r="F3881" i="2" s="1"/>
  <c r="G3880" i="2"/>
  <c r="D3880" i="2"/>
  <c r="F3880" i="2" s="1"/>
  <c r="G3879" i="2"/>
  <c r="D3879" i="2"/>
  <c r="F3879" i="2" s="1"/>
  <c r="G3878" i="2"/>
  <c r="D3878" i="2"/>
  <c r="F3878" i="2" s="1"/>
  <c r="G3877" i="2"/>
  <c r="E3877" i="2"/>
  <c r="H3877" i="2" s="1"/>
  <c r="N3877" i="2" s="1"/>
  <c r="D3877" i="2"/>
  <c r="F3877" i="2" s="1"/>
  <c r="G3876" i="2"/>
  <c r="F3876" i="2"/>
  <c r="E3876" i="2"/>
  <c r="D3876" i="2"/>
  <c r="G3875" i="2"/>
  <c r="E3875" i="2"/>
  <c r="D3875" i="2"/>
  <c r="F3875" i="2" s="1"/>
  <c r="G3874" i="2"/>
  <c r="F3874" i="2"/>
  <c r="D3874" i="2"/>
  <c r="E3874" i="2" s="1"/>
  <c r="G3873" i="2"/>
  <c r="D3873" i="2"/>
  <c r="F3873" i="2" s="1"/>
  <c r="G3872" i="2"/>
  <c r="D3872" i="2"/>
  <c r="F3872" i="2" s="1"/>
  <c r="G3871" i="2"/>
  <c r="D3871" i="2"/>
  <c r="F3871" i="2" s="1"/>
  <c r="G3870" i="2"/>
  <c r="D3870" i="2"/>
  <c r="G3869" i="2"/>
  <c r="D3869" i="2"/>
  <c r="G3868" i="2"/>
  <c r="D3868" i="2"/>
  <c r="F3868" i="2" s="1"/>
  <c r="G3867" i="2"/>
  <c r="D3867" i="2"/>
  <c r="E3867" i="2" s="1"/>
  <c r="J3866" i="2"/>
  <c r="G3866" i="2"/>
  <c r="F3866" i="2"/>
  <c r="D3866" i="2"/>
  <c r="E3866" i="2" s="1"/>
  <c r="H3866" i="2" s="1"/>
  <c r="G3865" i="2"/>
  <c r="D3865" i="2"/>
  <c r="F3865" i="2" s="1"/>
  <c r="G3864" i="2"/>
  <c r="D3864" i="2"/>
  <c r="F3864" i="2" s="1"/>
  <c r="G3863" i="2"/>
  <c r="D3863" i="2"/>
  <c r="G3862" i="2"/>
  <c r="D3862" i="2"/>
  <c r="E3862" i="2" s="1"/>
  <c r="G3861" i="2"/>
  <c r="E3861" i="2"/>
  <c r="D3861" i="2"/>
  <c r="F3861" i="2" s="1"/>
  <c r="G3860" i="2"/>
  <c r="F3860" i="2"/>
  <c r="D3860" i="2"/>
  <c r="E3860" i="2" s="1"/>
  <c r="G3859" i="2"/>
  <c r="E3859" i="2"/>
  <c r="D3859" i="2"/>
  <c r="F3859" i="2" s="1"/>
  <c r="H3859" i="2" s="1"/>
  <c r="G3858" i="2"/>
  <c r="D3858" i="2"/>
  <c r="G3857" i="2"/>
  <c r="D3857" i="2"/>
  <c r="F3857" i="2" s="1"/>
  <c r="G3856" i="2"/>
  <c r="D3856" i="2"/>
  <c r="G3855" i="2"/>
  <c r="D3855" i="2"/>
  <c r="E3855" i="2" s="1"/>
  <c r="G3854" i="2"/>
  <c r="F3854" i="2"/>
  <c r="H3854" i="2" s="1"/>
  <c r="E3854" i="2"/>
  <c r="D3854" i="2"/>
  <c r="G3853" i="2"/>
  <c r="D3853" i="2"/>
  <c r="F3853" i="2" s="1"/>
  <c r="G3852" i="2"/>
  <c r="D3852" i="2"/>
  <c r="E3852" i="2" s="1"/>
  <c r="G3851" i="2"/>
  <c r="D3851" i="2"/>
  <c r="F3851" i="2" s="1"/>
  <c r="G3850" i="2"/>
  <c r="D3850" i="2"/>
  <c r="G3849" i="2"/>
  <c r="D3849" i="2"/>
  <c r="G3848" i="2"/>
  <c r="D3848" i="2"/>
  <c r="E3848" i="2" s="1"/>
  <c r="G3847" i="2"/>
  <c r="D3847" i="2"/>
  <c r="F3847" i="2" s="1"/>
  <c r="G3846" i="2"/>
  <c r="D3846" i="2"/>
  <c r="F3846" i="2" s="1"/>
  <c r="G3845" i="2"/>
  <c r="E3845" i="2"/>
  <c r="H3845" i="2" s="1"/>
  <c r="D3845" i="2"/>
  <c r="F3845" i="2" s="1"/>
  <c r="G3844" i="2"/>
  <c r="D3844" i="2"/>
  <c r="F3844" i="2" s="1"/>
  <c r="G3843" i="2"/>
  <c r="F3843" i="2"/>
  <c r="D3843" i="2"/>
  <c r="E3843" i="2" s="1"/>
  <c r="J3842" i="2"/>
  <c r="G3842" i="2"/>
  <c r="E3842" i="2"/>
  <c r="D3842" i="2"/>
  <c r="F3842" i="2" s="1"/>
  <c r="G3841" i="2"/>
  <c r="D3841" i="2"/>
  <c r="G3840" i="2"/>
  <c r="F3840" i="2"/>
  <c r="D3840" i="2"/>
  <c r="E3840" i="2" s="1"/>
  <c r="G3839" i="2"/>
  <c r="D3839" i="2"/>
  <c r="F3839" i="2" s="1"/>
  <c r="G3838" i="2"/>
  <c r="D3838" i="2"/>
  <c r="F3838" i="2" s="1"/>
  <c r="G3837" i="2"/>
  <c r="D3837" i="2"/>
  <c r="F3837" i="2" s="1"/>
  <c r="G3836" i="2"/>
  <c r="F3836" i="2"/>
  <c r="E3836" i="2"/>
  <c r="H3836" i="2" s="1"/>
  <c r="D3836" i="2"/>
  <c r="G3835" i="2"/>
  <c r="F3835" i="2"/>
  <c r="E3835" i="2"/>
  <c r="D3835" i="2"/>
  <c r="G3834" i="2"/>
  <c r="D3834" i="2"/>
  <c r="F3834" i="2" s="1"/>
  <c r="G3833" i="2"/>
  <c r="E3833" i="2"/>
  <c r="D3833" i="2"/>
  <c r="F3833" i="2" s="1"/>
  <c r="G3832" i="2"/>
  <c r="D3832" i="2"/>
  <c r="F3832" i="2" s="1"/>
  <c r="G3831" i="2"/>
  <c r="D3831" i="2"/>
  <c r="F3831" i="2" s="1"/>
  <c r="G3830" i="2"/>
  <c r="D3830" i="2"/>
  <c r="F3830" i="2" s="1"/>
  <c r="G3829" i="2"/>
  <c r="D3829" i="2"/>
  <c r="F3829" i="2" s="1"/>
  <c r="G3828" i="2"/>
  <c r="F3828" i="2"/>
  <c r="D3828" i="2"/>
  <c r="E3828" i="2" s="1"/>
  <c r="H3828" i="2" s="1"/>
  <c r="O3828" i="2" s="1"/>
  <c r="Q3828" i="2" s="1"/>
  <c r="G3827" i="2"/>
  <c r="D3827" i="2"/>
  <c r="F3827" i="2" s="1"/>
  <c r="G3826" i="2"/>
  <c r="D3826" i="2"/>
  <c r="G3825" i="2"/>
  <c r="D3825" i="2"/>
  <c r="F3825" i="2" s="1"/>
  <c r="G3824" i="2"/>
  <c r="D3824" i="2"/>
  <c r="F3824" i="2" s="1"/>
  <c r="G3823" i="2"/>
  <c r="D3823" i="2"/>
  <c r="F3823" i="2" s="1"/>
  <c r="G3822" i="2"/>
  <c r="F3822" i="2"/>
  <c r="D3822" i="2"/>
  <c r="E3822" i="2" s="1"/>
  <c r="G3821" i="2"/>
  <c r="E3821" i="2"/>
  <c r="H3821" i="2" s="1"/>
  <c r="D3821" i="2"/>
  <c r="F3821" i="2" s="1"/>
  <c r="G3820" i="2"/>
  <c r="E3820" i="2"/>
  <c r="H3820" i="2" s="1"/>
  <c r="D3820" i="2"/>
  <c r="F3820" i="2" s="1"/>
  <c r="G3819" i="2"/>
  <c r="D3819" i="2"/>
  <c r="E3819" i="2" s="1"/>
  <c r="J3818" i="2"/>
  <c r="G3818" i="2"/>
  <c r="E3818" i="2"/>
  <c r="D3818" i="2"/>
  <c r="F3818" i="2" s="1"/>
  <c r="G3817" i="2"/>
  <c r="D3817" i="2"/>
  <c r="F3817" i="2" s="1"/>
  <c r="G3816" i="2"/>
  <c r="D3816" i="2"/>
  <c r="G3815" i="2"/>
  <c r="D3815" i="2"/>
  <c r="E3815" i="2" s="1"/>
  <c r="G3814" i="2"/>
  <c r="D3814" i="2"/>
  <c r="E3814" i="2" s="1"/>
  <c r="G3813" i="2"/>
  <c r="D3813" i="2"/>
  <c r="F3813" i="2" s="1"/>
  <c r="G3812" i="2"/>
  <c r="D3812" i="2"/>
  <c r="E3812" i="2" s="1"/>
  <c r="G3811" i="2"/>
  <c r="F3811" i="2"/>
  <c r="D3811" i="2"/>
  <c r="E3811" i="2" s="1"/>
  <c r="G3810" i="2"/>
  <c r="E3810" i="2"/>
  <c r="D3810" i="2"/>
  <c r="F3810" i="2" s="1"/>
  <c r="G3809" i="2"/>
  <c r="D3809" i="2"/>
  <c r="G3808" i="2"/>
  <c r="D3808" i="2"/>
  <c r="E3808" i="2" s="1"/>
  <c r="G3807" i="2"/>
  <c r="D3807" i="2"/>
  <c r="E3807" i="2" s="1"/>
  <c r="G3806" i="2"/>
  <c r="D3806" i="2"/>
  <c r="F3806" i="2" s="1"/>
  <c r="G3805" i="2"/>
  <c r="D3805" i="2"/>
  <c r="F3805" i="2" s="1"/>
  <c r="H3804" i="2"/>
  <c r="N3804" i="2" s="1"/>
  <c r="G3804" i="2"/>
  <c r="F3804" i="2"/>
  <c r="E3804" i="2"/>
  <c r="D3804" i="2"/>
  <c r="G3803" i="2"/>
  <c r="D3803" i="2"/>
  <c r="F3803" i="2" s="1"/>
  <c r="G3802" i="2"/>
  <c r="D3802" i="2"/>
  <c r="G3801" i="2"/>
  <c r="D3801" i="2"/>
  <c r="G3800" i="2"/>
  <c r="D3800" i="2"/>
  <c r="E3800" i="2" s="1"/>
  <c r="G3799" i="2"/>
  <c r="E3799" i="2"/>
  <c r="H3799" i="2" s="1"/>
  <c r="D3799" i="2"/>
  <c r="F3799" i="2" s="1"/>
  <c r="G3798" i="2"/>
  <c r="D3798" i="2"/>
  <c r="F3798" i="2" s="1"/>
  <c r="G3797" i="2"/>
  <c r="D3797" i="2"/>
  <c r="G3796" i="2"/>
  <c r="D3796" i="2"/>
  <c r="F3796" i="2" s="1"/>
  <c r="G3795" i="2"/>
  <c r="E3795" i="2"/>
  <c r="D3795" i="2"/>
  <c r="F3795" i="2" s="1"/>
  <c r="J3794" i="2"/>
  <c r="G3794" i="2"/>
  <c r="D3794" i="2"/>
  <c r="E3794" i="2" s="1"/>
  <c r="G3793" i="2"/>
  <c r="D3793" i="2"/>
  <c r="G3792" i="2"/>
  <c r="D3792" i="2"/>
  <c r="F3792" i="2" s="1"/>
  <c r="G3791" i="2"/>
  <c r="D3791" i="2"/>
  <c r="F3791" i="2" s="1"/>
  <c r="G3790" i="2"/>
  <c r="D3790" i="2"/>
  <c r="F3790" i="2" s="1"/>
  <c r="G3789" i="2"/>
  <c r="E3789" i="2"/>
  <c r="H3789" i="2" s="1"/>
  <c r="D3789" i="2"/>
  <c r="F3789" i="2" s="1"/>
  <c r="G3788" i="2"/>
  <c r="D3788" i="2"/>
  <c r="F3788" i="2" s="1"/>
  <c r="G3787" i="2"/>
  <c r="D3787" i="2"/>
  <c r="E3787" i="2" s="1"/>
  <c r="G3786" i="2"/>
  <c r="D3786" i="2"/>
  <c r="F3786" i="2" s="1"/>
  <c r="G3785" i="2"/>
  <c r="D3785" i="2"/>
  <c r="F3785" i="2" s="1"/>
  <c r="G3784" i="2"/>
  <c r="D3784" i="2"/>
  <c r="F3784" i="2" s="1"/>
  <c r="G3783" i="2"/>
  <c r="D3783" i="2"/>
  <c r="G3782" i="2"/>
  <c r="E3782" i="2"/>
  <c r="H3782" i="2" s="1"/>
  <c r="D3782" i="2"/>
  <c r="F3782" i="2" s="1"/>
  <c r="G3781" i="2"/>
  <c r="E3781" i="2"/>
  <c r="D3781" i="2"/>
  <c r="F3781" i="2" s="1"/>
  <c r="G3780" i="2"/>
  <c r="F3780" i="2"/>
  <c r="E3780" i="2"/>
  <c r="H3780" i="2" s="1"/>
  <c r="D3780" i="2"/>
  <c r="G3779" i="2"/>
  <c r="E3779" i="2"/>
  <c r="D3779" i="2"/>
  <c r="F3779" i="2" s="1"/>
  <c r="G3778" i="2"/>
  <c r="F3778" i="2"/>
  <c r="D3778" i="2"/>
  <c r="E3778" i="2" s="1"/>
  <c r="G3777" i="2"/>
  <c r="D3777" i="2"/>
  <c r="F3777" i="2" s="1"/>
  <c r="G3776" i="2"/>
  <c r="D3776" i="2"/>
  <c r="G3775" i="2"/>
  <c r="D3775" i="2"/>
  <c r="F3775" i="2" s="1"/>
  <c r="G3774" i="2"/>
  <c r="F3774" i="2"/>
  <c r="D3774" i="2"/>
  <c r="E3774" i="2" s="1"/>
  <c r="G3773" i="2"/>
  <c r="D3773" i="2"/>
  <c r="F3773" i="2" s="1"/>
  <c r="G3772" i="2"/>
  <c r="E3772" i="2"/>
  <c r="H3772" i="2" s="1"/>
  <c r="D3772" i="2"/>
  <c r="F3772" i="2" s="1"/>
  <c r="G3771" i="2"/>
  <c r="F3771" i="2"/>
  <c r="D3771" i="2"/>
  <c r="E3771" i="2" s="1"/>
  <c r="J3770" i="2"/>
  <c r="G3770" i="2"/>
  <c r="F3770" i="2"/>
  <c r="E3770" i="2"/>
  <c r="D3770" i="2"/>
  <c r="G3769" i="2"/>
  <c r="D3769" i="2"/>
  <c r="G3768" i="2"/>
  <c r="D3768" i="2"/>
  <c r="F3768" i="2" s="1"/>
  <c r="G3767" i="2"/>
  <c r="D3767" i="2"/>
  <c r="E3767" i="2" s="1"/>
  <c r="G3766" i="2"/>
  <c r="D3766" i="2"/>
  <c r="E3766" i="2" s="1"/>
  <c r="G3765" i="2"/>
  <c r="D3765" i="2"/>
  <c r="F3765" i="2" s="1"/>
  <c r="G3764" i="2"/>
  <c r="D3764" i="2"/>
  <c r="G3763" i="2"/>
  <c r="D3763" i="2"/>
  <c r="G3762" i="2"/>
  <c r="D3762" i="2"/>
  <c r="F3762" i="2" s="1"/>
  <c r="G3761" i="2"/>
  <c r="D3761" i="2"/>
  <c r="F3761" i="2" s="1"/>
  <c r="G3760" i="2"/>
  <c r="D3760" i="2"/>
  <c r="G3759" i="2"/>
  <c r="D3759" i="2"/>
  <c r="E3759" i="2" s="1"/>
  <c r="G3758" i="2"/>
  <c r="D3758" i="2"/>
  <c r="G3757" i="2"/>
  <c r="D3757" i="2"/>
  <c r="F3757" i="2" s="1"/>
  <c r="G3756" i="2"/>
  <c r="D3756" i="2"/>
  <c r="F3756" i="2" s="1"/>
  <c r="G3755" i="2"/>
  <c r="D3755" i="2"/>
  <c r="F3755" i="2" s="1"/>
  <c r="G3754" i="2"/>
  <c r="E3754" i="2"/>
  <c r="D3754" i="2"/>
  <c r="F3754" i="2" s="1"/>
  <c r="G3753" i="2"/>
  <c r="D3753" i="2"/>
  <c r="G3752" i="2"/>
  <c r="D3752" i="2"/>
  <c r="E3752" i="2" s="1"/>
  <c r="G3751" i="2"/>
  <c r="F3751" i="2"/>
  <c r="D3751" i="2"/>
  <c r="E3751" i="2" s="1"/>
  <c r="H3751" i="2" s="1"/>
  <c r="G3750" i="2"/>
  <c r="D3750" i="2"/>
  <c r="G3749" i="2"/>
  <c r="E3749" i="2"/>
  <c r="H3749" i="2" s="1"/>
  <c r="D3749" i="2"/>
  <c r="F3749" i="2" s="1"/>
  <c r="G3748" i="2"/>
  <c r="E3748" i="2"/>
  <c r="D3748" i="2"/>
  <c r="F3748" i="2" s="1"/>
  <c r="G3747" i="2"/>
  <c r="D3747" i="2"/>
  <c r="J3746" i="2"/>
  <c r="G3746" i="2"/>
  <c r="D3746" i="2"/>
  <c r="E3746" i="2" s="1"/>
  <c r="G3745" i="2"/>
  <c r="D3745" i="2"/>
  <c r="G3744" i="2"/>
  <c r="E3744" i="2"/>
  <c r="D3744" i="2"/>
  <c r="F3744" i="2" s="1"/>
  <c r="G3743" i="2"/>
  <c r="D3743" i="2"/>
  <c r="G3742" i="2"/>
  <c r="D3742" i="2"/>
  <c r="G3741" i="2"/>
  <c r="D3741" i="2"/>
  <c r="F3741" i="2" s="1"/>
  <c r="G3740" i="2"/>
  <c r="D3740" i="2"/>
  <c r="G3739" i="2"/>
  <c r="D3739" i="2"/>
  <c r="G3738" i="2"/>
  <c r="D3738" i="2"/>
  <c r="F3738" i="2" s="1"/>
  <c r="G3737" i="2"/>
  <c r="E3737" i="2"/>
  <c r="D3737" i="2"/>
  <c r="F3737" i="2" s="1"/>
  <c r="G3736" i="2"/>
  <c r="D3736" i="2"/>
  <c r="G3735" i="2"/>
  <c r="D3735" i="2"/>
  <c r="E3735" i="2" s="1"/>
  <c r="G3734" i="2"/>
  <c r="D3734" i="2"/>
  <c r="E3734" i="2" s="1"/>
  <c r="G3733" i="2"/>
  <c r="E3733" i="2"/>
  <c r="H3733" i="2" s="1"/>
  <c r="D3733" i="2"/>
  <c r="F3733" i="2" s="1"/>
  <c r="G3732" i="2"/>
  <c r="D3732" i="2"/>
  <c r="F3732" i="2" s="1"/>
  <c r="G3731" i="2"/>
  <c r="D3731" i="2"/>
  <c r="F3731" i="2" s="1"/>
  <c r="G3730" i="2"/>
  <c r="D3730" i="2"/>
  <c r="G3729" i="2"/>
  <c r="D3729" i="2"/>
  <c r="G3728" i="2"/>
  <c r="D3728" i="2"/>
  <c r="E3728" i="2" s="1"/>
  <c r="G3727" i="2"/>
  <c r="D3727" i="2"/>
  <c r="F3727" i="2" s="1"/>
  <c r="G3726" i="2"/>
  <c r="D3726" i="2"/>
  <c r="E3726" i="2" s="1"/>
  <c r="G3725" i="2"/>
  <c r="E3725" i="2"/>
  <c r="H3725" i="2" s="1"/>
  <c r="D3725" i="2"/>
  <c r="F3725" i="2" s="1"/>
  <c r="G3724" i="2"/>
  <c r="D3724" i="2"/>
  <c r="F3724" i="2" s="1"/>
  <c r="G3723" i="2"/>
  <c r="F3723" i="2"/>
  <c r="D3723" i="2"/>
  <c r="E3723" i="2" s="1"/>
  <c r="J3722" i="2"/>
  <c r="G3722" i="2"/>
  <c r="D3722" i="2"/>
  <c r="G3721" i="2"/>
  <c r="D3721" i="2"/>
  <c r="G3720" i="2"/>
  <c r="D3720" i="2"/>
  <c r="F3720" i="2" s="1"/>
  <c r="G3719" i="2"/>
  <c r="D3719" i="2"/>
  <c r="E3719" i="2" s="1"/>
  <c r="G3718" i="2"/>
  <c r="F3718" i="2"/>
  <c r="D3718" i="2"/>
  <c r="E3718" i="2" s="1"/>
  <c r="G3717" i="2"/>
  <c r="D3717" i="2"/>
  <c r="F3717" i="2" s="1"/>
  <c r="G3716" i="2"/>
  <c r="D3716" i="2"/>
  <c r="E3716" i="2" s="1"/>
  <c r="G3715" i="2"/>
  <c r="F3715" i="2"/>
  <c r="D3715" i="2"/>
  <c r="E3715" i="2" s="1"/>
  <c r="G3714" i="2"/>
  <c r="D3714" i="2"/>
  <c r="F3714" i="2" s="1"/>
  <c r="G3713" i="2"/>
  <c r="D3713" i="2"/>
  <c r="F3713" i="2" s="1"/>
  <c r="G3712" i="2"/>
  <c r="D3712" i="2"/>
  <c r="E3712" i="2" s="1"/>
  <c r="G3711" i="2"/>
  <c r="D3711" i="2"/>
  <c r="E3711" i="2" s="1"/>
  <c r="G3710" i="2"/>
  <c r="D3710" i="2"/>
  <c r="G3709" i="2"/>
  <c r="D3709" i="2"/>
  <c r="F3709" i="2" s="1"/>
  <c r="G3708" i="2"/>
  <c r="D3708" i="2"/>
  <c r="F3708" i="2" s="1"/>
  <c r="G3707" i="2"/>
  <c r="E3707" i="2"/>
  <c r="H3707" i="2" s="1"/>
  <c r="D3707" i="2"/>
  <c r="F3707" i="2" s="1"/>
  <c r="G3706" i="2"/>
  <c r="F3706" i="2"/>
  <c r="E3706" i="2"/>
  <c r="D3706" i="2"/>
  <c r="G3705" i="2"/>
  <c r="E3705" i="2"/>
  <c r="H3705" i="2" s="1"/>
  <c r="D3705" i="2"/>
  <c r="F3705" i="2" s="1"/>
  <c r="G3704" i="2"/>
  <c r="D3704" i="2"/>
  <c r="E3704" i="2" s="1"/>
  <c r="G3703" i="2"/>
  <c r="D3703" i="2"/>
  <c r="G3702" i="2"/>
  <c r="D3702" i="2"/>
  <c r="G3701" i="2"/>
  <c r="D3701" i="2"/>
  <c r="F3701" i="2" s="1"/>
  <c r="G3700" i="2"/>
  <c r="D3700" i="2"/>
  <c r="F3700" i="2" s="1"/>
  <c r="G3699" i="2"/>
  <c r="D3699" i="2"/>
  <c r="F3699" i="2" s="1"/>
  <c r="J3698" i="2"/>
  <c r="G3698" i="2"/>
  <c r="D3698" i="2"/>
  <c r="E3698" i="2" s="1"/>
  <c r="G3697" i="2"/>
  <c r="D3697" i="2"/>
  <c r="G3696" i="2"/>
  <c r="F3696" i="2"/>
  <c r="E3696" i="2"/>
  <c r="H3696" i="2" s="1"/>
  <c r="D3696" i="2"/>
  <c r="G3695" i="2"/>
  <c r="D3695" i="2"/>
  <c r="G3694" i="2"/>
  <c r="D3694" i="2"/>
  <c r="E3694" i="2" s="1"/>
  <c r="G3693" i="2"/>
  <c r="D3693" i="2"/>
  <c r="F3693" i="2" s="1"/>
  <c r="G3692" i="2"/>
  <c r="D3692" i="2"/>
  <c r="F3692" i="2" s="1"/>
  <c r="G3691" i="2"/>
  <c r="F3691" i="2"/>
  <c r="E3691" i="2"/>
  <c r="H3691" i="2" s="1"/>
  <c r="D3691" i="2"/>
  <c r="G3690" i="2"/>
  <c r="D3690" i="2"/>
  <c r="F3690" i="2" s="1"/>
  <c r="G3689" i="2"/>
  <c r="D3689" i="2"/>
  <c r="G3688" i="2"/>
  <c r="D3688" i="2"/>
  <c r="G3687" i="2"/>
  <c r="D3687" i="2"/>
  <c r="E3687" i="2" s="1"/>
  <c r="G3686" i="2"/>
  <c r="D3686" i="2"/>
  <c r="F3686" i="2" s="1"/>
  <c r="G3685" i="2"/>
  <c r="D3685" i="2"/>
  <c r="G3684" i="2"/>
  <c r="F3684" i="2"/>
  <c r="D3684" i="2"/>
  <c r="E3684" i="2" s="1"/>
  <c r="G3683" i="2"/>
  <c r="D3683" i="2"/>
  <c r="F3683" i="2" s="1"/>
  <c r="G3682" i="2"/>
  <c r="D3682" i="2"/>
  <c r="E3682" i="2" s="1"/>
  <c r="G3681" i="2"/>
  <c r="D3681" i="2"/>
  <c r="G3680" i="2"/>
  <c r="D3680" i="2"/>
  <c r="G3679" i="2"/>
  <c r="D3679" i="2"/>
  <c r="G3678" i="2"/>
  <c r="D3678" i="2"/>
  <c r="E3678" i="2" s="1"/>
  <c r="G3677" i="2"/>
  <c r="D3677" i="2"/>
  <c r="F3677" i="2" s="1"/>
  <c r="G3676" i="2"/>
  <c r="D3676" i="2"/>
  <c r="G3675" i="2"/>
  <c r="D3675" i="2"/>
  <c r="E3675" i="2" s="1"/>
  <c r="J3674" i="2"/>
  <c r="H3674" i="2"/>
  <c r="G3674" i="2"/>
  <c r="E3674" i="2"/>
  <c r="D3674" i="2"/>
  <c r="F3674" i="2" s="1"/>
  <c r="G3673" i="2"/>
  <c r="D3673" i="2"/>
  <c r="G3672" i="2"/>
  <c r="D3672" i="2"/>
  <c r="F3672" i="2" s="1"/>
  <c r="G3671" i="2"/>
  <c r="E3671" i="2"/>
  <c r="D3671" i="2"/>
  <c r="F3671" i="2" s="1"/>
  <c r="G3670" i="2"/>
  <c r="D3670" i="2"/>
  <c r="E3670" i="2" s="1"/>
  <c r="G3669" i="2"/>
  <c r="D3669" i="2"/>
  <c r="F3669" i="2" s="1"/>
  <c r="G3668" i="2"/>
  <c r="D3668" i="2"/>
  <c r="G3667" i="2"/>
  <c r="F3667" i="2"/>
  <c r="D3667" i="2"/>
  <c r="E3667" i="2" s="1"/>
  <c r="G3666" i="2"/>
  <c r="D3666" i="2"/>
  <c r="F3666" i="2" s="1"/>
  <c r="G3665" i="2"/>
  <c r="D3665" i="2"/>
  <c r="F3665" i="2" s="1"/>
  <c r="G3664" i="2"/>
  <c r="D3664" i="2"/>
  <c r="F3664" i="2" s="1"/>
  <c r="G3663" i="2"/>
  <c r="D3663" i="2"/>
  <c r="G3662" i="2"/>
  <c r="F3662" i="2"/>
  <c r="E3662" i="2"/>
  <c r="D3662" i="2"/>
  <c r="G3661" i="2"/>
  <c r="D3661" i="2"/>
  <c r="F3661" i="2" s="1"/>
  <c r="G3660" i="2"/>
  <c r="D3660" i="2"/>
  <c r="E3660" i="2" s="1"/>
  <c r="G3659" i="2"/>
  <c r="D3659" i="2"/>
  <c r="F3659" i="2" s="1"/>
  <c r="G3658" i="2"/>
  <c r="D3658" i="2"/>
  <c r="G3657" i="2"/>
  <c r="D3657" i="2"/>
  <c r="F3657" i="2" s="1"/>
  <c r="G3656" i="2"/>
  <c r="F3656" i="2"/>
  <c r="D3656" i="2"/>
  <c r="E3656" i="2" s="1"/>
  <c r="G3655" i="2"/>
  <c r="F3655" i="2"/>
  <c r="E3655" i="2"/>
  <c r="D3655" i="2"/>
  <c r="G3654" i="2"/>
  <c r="D3654" i="2"/>
  <c r="G3653" i="2"/>
  <c r="D3653" i="2"/>
  <c r="G3652" i="2"/>
  <c r="D3652" i="2"/>
  <c r="F3652" i="2" s="1"/>
  <c r="G3651" i="2"/>
  <c r="D3651" i="2"/>
  <c r="F3651" i="2" s="1"/>
  <c r="J3650" i="2"/>
  <c r="G3650" i="2"/>
  <c r="F3650" i="2"/>
  <c r="D3650" i="2"/>
  <c r="E3650" i="2" s="1"/>
  <c r="G3649" i="2"/>
  <c r="D3649" i="2"/>
  <c r="G3648" i="2"/>
  <c r="F3648" i="2"/>
  <c r="D3648" i="2"/>
  <c r="E3648" i="2" s="1"/>
  <c r="H3648" i="2" s="1"/>
  <c r="G3647" i="2"/>
  <c r="D3647" i="2"/>
  <c r="G3646" i="2"/>
  <c r="D3646" i="2"/>
  <c r="G3645" i="2"/>
  <c r="D3645" i="2"/>
  <c r="F3645" i="2" s="1"/>
  <c r="G3644" i="2"/>
  <c r="F3644" i="2"/>
  <c r="E3644" i="2"/>
  <c r="D3644" i="2"/>
  <c r="G3643" i="2"/>
  <c r="F3643" i="2"/>
  <c r="E3643" i="2"/>
  <c r="D3643" i="2"/>
  <c r="G3642" i="2"/>
  <c r="D3642" i="2"/>
  <c r="G3641" i="2"/>
  <c r="D3641" i="2"/>
  <c r="F3641" i="2" s="1"/>
  <c r="G3640" i="2"/>
  <c r="D3640" i="2"/>
  <c r="G3639" i="2"/>
  <c r="D3639" i="2"/>
  <c r="E3639" i="2" s="1"/>
  <c r="G3638" i="2"/>
  <c r="D3638" i="2"/>
  <c r="G3637" i="2"/>
  <c r="D3637" i="2"/>
  <c r="F3637" i="2" s="1"/>
  <c r="G3636" i="2"/>
  <c r="E3636" i="2"/>
  <c r="H3636" i="2" s="1"/>
  <c r="D3636" i="2"/>
  <c r="F3636" i="2" s="1"/>
  <c r="G3635" i="2"/>
  <c r="D3635" i="2"/>
  <c r="G3634" i="2"/>
  <c r="F3634" i="2"/>
  <c r="D3634" i="2"/>
  <c r="E3634" i="2" s="1"/>
  <c r="G3633" i="2"/>
  <c r="D3633" i="2"/>
  <c r="G3632" i="2"/>
  <c r="D3632" i="2"/>
  <c r="G3631" i="2"/>
  <c r="E3631" i="2"/>
  <c r="D3631" i="2"/>
  <c r="F3631" i="2" s="1"/>
  <c r="G3630" i="2"/>
  <c r="D3630" i="2"/>
  <c r="F3630" i="2" s="1"/>
  <c r="G3629" i="2"/>
  <c r="E3629" i="2"/>
  <c r="H3629" i="2" s="1"/>
  <c r="D3629" i="2"/>
  <c r="F3629" i="2" s="1"/>
  <c r="G3628" i="2"/>
  <c r="D3628" i="2"/>
  <c r="F3628" i="2" s="1"/>
  <c r="G3627" i="2"/>
  <c r="F3627" i="2"/>
  <c r="D3627" i="2"/>
  <c r="E3627" i="2" s="1"/>
  <c r="J3626" i="2"/>
  <c r="G3626" i="2"/>
  <c r="F3626" i="2"/>
  <c r="E3626" i="2"/>
  <c r="H3626" i="2" s="1"/>
  <c r="D3626" i="2"/>
  <c r="G3625" i="2"/>
  <c r="D3625" i="2"/>
  <c r="G3624" i="2"/>
  <c r="D3624" i="2"/>
  <c r="F3624" i="2" s="1"/>
  <c r="G3623" i="2"/>
  <c r="E3623" i="2"/>
  <c r="D3623" i="2"/>
  <c r="F3623" i="2" s="1"/>
  <c r="G3622" i="2"/>
  <c r="D3622" i="2"/>
  <c r="G3621" i="2"/>
  <c r="D3621" i="2"/>
  <c r="F3621" i="2" s="1"/>
  <c r="G3620" i="2"/>
  <c r="D3620" i="2"/>
  <c r="E3620" i="2" s="1"/>
  <c r="G3619" i="2"/>
  <c r="F3619" i="2"/>
  <c r="E3619" i="2"/>
  <c r="H3619" i="2" s="1"/>
  <c r="D3619" i="2"/>
  <c r="G3618" i="2"/>
  <c r="D3618" i="2"/>
  <c r="F3618" i="2" s="1"/>
  <c r="G3617" i="2"/>
  <c r="E3617" i="2"/>
  <c r="H3617" i="2" s="1"/>
  <c r="D3617" i="2"/>
  <c r="F3617" i="2" s="1"/>
  <c r="G3616" i="2"/>
  <c r="D3616" i="2"/>
  <c r="E3616" i="2" s="1"/>
  <c r="G3615" i="2"/>
  <c r="D3615" i="2"/>
  <c r="G3614" i="2"/>
  <c r="D3614" i="2"/>
  <c r="F3614" i="2" s="1"/>
  <c r="G3613" i="2"/>
  <c r="D3613" i="2"/>
  <c r="G3612" i="2"/>
  <c r="D3612" i="2"/>
  <c r="G3611" i="2"/>
  <c r="E3611" i="2"/>
  <c r="D3611" i="2"/>
  <c r="F3611" i="2" s="1"/>
  <c r="G3610" i="2"/>
  <c r="D3610" i="2"/>
  <c r="F3610" i="2" s="1"/>
  <c r="G3609" i="2"/>
  <c r="D3609" i="2"/>
  <c r="F3609" i="2" s="1"/>
  <c r="G3608" i="2"/>
  <c r="D3608" i="2"/>
  <c r="E3608" i="2" s="1"/>
  <c r="G3607" i="2"/>
  <c r="F3607" i="2"/>
  <c r="E3607" i="2"/>
  <c r="D3607" i="2"/>
  <c r="G3606" i="2"/>
  <c r="E3606" i="2"/>
  <c r="D3606" i="2"/>
  <c r="F3606" i="2" s="1"/>
  <c r="G3605" i="2"/>
  <c r="D3605" i="2"/>
  <c r="F3605" i="2" s="1"/>
  <c r="G3604" i="2"/>
  <c r="D3604" i="2"/>
  <c r="G3603" i="2"/>
  <c r="D3603" i="2"/>
  <c r="F3603" i="2" s="1"/>
  <c r="J3602" i="2"/>
  <c r="G3602" i="2"/>
  <c r="D3602" i="2"/>
  <c r="F3602" i="2" s="1"/>
  <c r="G3601" i="2"/>
  <c r="D3601" i="2"/>
  <c r="G3600" i="2"/>
  <c r="D3600" i="2"/>
  <c r="G3599" i="2"/>
  <c r="D3599" i="2"/>
  <c r="F3599" i="2" s="1"/>
  <c r="G3598" i="2"/>
  <c r="D3598" i="2"/>
  <c r="E3598" i="2" s="1"/>
  <c r="G3597" i="2"/>
  <c r="D3597" i="2"/>
  <c r="F3597" i="2" s="1"/>
  <c r="G3596" i="2"/>
  <c r="F3596" i="2"/>
  <c r="D3596" i="2"/>
  <c r="E3596" i="2" s="1"/>
  <c r="G3595" i="2"/>
  <c r="E3595" i="2"/>
  <c r="D3595" i="2"/>
  <c r="F3595" i="2" s="1"/>
  <c r="G3594" i="2"/>
  <c r="D3594" i="2"/>
  <c r="G3593" i="2"/>
  <c r="E3593" i="2"/>
  <c r="D3593" i="2"/>
  <c r="F3593" i="2" s="1"/>
  <c r="G3592" i="2"/>
  <c r="E3592" i="2"/>
  <c r="D3592" i="2"/>
  <c r="F3592" i="2" s="1"/>
  <c r="G3591" i="2"/>
  <c r="F3591" i="2"/>
  <c r="D3591" i="2"/>
  <c r="E3591" i="2" s="1"/>
  <c r="G3590" i="2"/>
  <c r="D3590" i="2"/>
  <c r="G3589" i="2"/>
  <c r="D3589" i="2"/>
  <c r="F3589" i="2" s="1"/>
  <c r="G3588" i="2"/>
  <c r="D3588" i="2"/>
  <c r="F3588" i="2" s="1"/>
  <c r="G3587" i="2"/>
  <c r="D3587" i="2"/>
  <c r="F3587" i="2" s="1"/>
  <c r="G3586" i="2"/>
  <c r="D3586" i="2"/>
  <c r="E3586" i="2" s="1"/>
  <c r="G3585" i="2"/>
  <c r="D3585" i="2"/>
  <c r="G3584" i="2"/>
  <c r="D3584" i="2"/>
  <c r="G3583" i="2"/>
  <c r="D3583" i="2"/>
  <c r="G3582" i="2"/>
  <c r="D3582" i="2"/>
  <c r="E3582" i="2" s="1"/>
  <c r="G3581" i="2"/>
  <c r="D3581" i="2"/>
  <c r="F3581" i="2" s="1"/>
  <c r="G3580" i="2"/>
  <c r="D3580" i="2"/>
  <c r="F3580" i="2" s="1"/>
  <c r="G3579" i="2"/>
  <c r="D3579" i="2"/>
  <c r="E3579" i="2" s="1"/>
  <c r="J3578" i="2"/>
  <c r="G3578" i="2"/>
  <c r="D3578" i="2"/>
  <c r="E3578" i="2" s="1"/>
  <c r="G3577" i="2"/>
  <c r="D3577" i="2"/>
  <c r="G3576" i="2"/>
  <c r="D3576" i="2"/>
  <c r="F3576" i="2" s="1"/>
  <c r="G3575" i="2"/>
  <c r="D3575" i="2"/>
  <c r="G3574" i="2"/>
  <c r="D3574" i="2"/>
  <c r="G3573" i="2"/>
  <c r="D3573" i="2"/>
  <c r="F3573" i="2" s="1"/>
  <c r="G3572" i="2"/>
  <c r="D3572" i="2"/>
  <c r="E3572" i="2" s="1"/>
  <c r="G3571" i="2"/>
  <c r="D3571" i="2"/>
  <c r="G3570" i="2"/>
  <c r="D3570" i="2"/>
  <c r="F3570" i="2" s="1"/>
  <c r="G3569" i="2"/>
  <c r="D3569" i="2"/>
  <c r="F3569" i="2" s="1"/>
  <c r="G3568" i="2"/>
  <c r="E3568" i="2"/>
  <c r="D3568" i="2"/>
  <c r="F3568" i="2" s="1"/>
  <c r="G3567" i="2"/>
  <c r="D3567" i="2"/>
  <c r="E3567" i="2" s="1"/>
  <c r="G3566" i="2"/>
  <c r="D3566" i="2"/>
  <c r="E3566" i="2" s="1"/>
  <c r="G3565" i="2"/>
  <c r="D3565" i="2"/>
  <c r="G3564" i="2"/>
  <c r="F3564" i="2"/>
  <c r="E3564" i="2"/>
  <c r="H3564" i="2" s="1"/>
  <c r="D3564" i="2"/>
  <c r="G3563" i="2"/>
  <c r="F3563" i="2"/>
  <c r="E3563" i="2"/>
  <c r="D3563" i="2"/>
  <c r="G3562" i="2"/>
  <c r="D3562" i="2"/>
  <c r="F3562" i="2" s="1"/>
  <c r="G3561" i="2"/>
  <c r="D3561" i="2"/>
  <c r="G3560" i="2"/>
  <c r="D3560" i="2"/>
  <c r="E3560" i="2" s="1"/>
  <c r="G3559" i="2"/>
  <c r="F3559" i="2"/>
  <c r="E3559" i="2"/>
  <c r="D3559" i="2"/>
  <c r="G3558" i="2"/>
  <c r="D3558" i="2"/>
  <c r="G3557" i="2"/>
  <c r="E3557" i="2"/>
  <c r="H3557" i="2" s="1"/>
  <c r="D3557" i="2"/>
  <c r="F3557" i="2" s="1"/>
  <c r="G3556" i="2"/>
  <c r="D3556" i="2"/>
  <c r="G3555" i="2"/>
  <c r="E3555" i="2"/>
  <c r="H3555" i="2" s="1"/>
  <c r="D3555" i="2"/>
  <c r="F3555" i="2" s="1"/>
  <c r="J3554" i="2"/>
  <c r="G3554" i="2"/>
  <c r="E3554" i="2"/>
  <c r="D3554" i="2"/>
  <c r="F3554" i="2" s="1"/>
  <c r="G3553" i="2"/>
  <c r="D3553" i="2"/>
  <c r="G3552" i="2"/>
  <c r="D3552" i="2"/>
  <c r="F3552" i="2" s="1"/>
  <c r="G3551" i="2"/>
  <c r="D3551" i="2"/>
  <c r="E3551" i="2" s="1"/>
  <c r="G3550" i="2"/>
  <c r="E3550" i="2"/>
  <c r="D3550" i="2"/>
  <c r="F3550" i="2" s="1"/>
  <c r="G3549" i="2"/>
  <c r="E3549" i="2"/>
  <c r="H3549" i="2" s="1"/>
  <c r="D3549" i="2"/>
  <c r="F3549" i="2" s="1"/>
  <c r="G3548" i="2"/>
  <c r="F3548" i="2"/>
  <c r="E3548" i="2"/>
  <c r="D3548" i="2"/>
  <c r="G3547" i="2"/>
  <c r="D3547" i="2"/>
  <c r="F3547" i="2" s="1"/>
  <c r="G3546" i="2"/>
  <c r="D3546" i="2"/>
  <c r="F3546" i="2" s="1"/>
  <c r="G3545" i="2"/>
  <c r="D3545" i="2"/>
  <c r="F3545" i="2" s="1"/>
  <c r="G3544" i="2"/>
  <c r="F3544" i="2"/>
  <c r="E3544" i="2"/>
  <c r="H3544" i="2" s="1"/>
  <c r="D3544" i="2"/>
  <c r="G3543" i="2"/>
  <c r="F3543" i="2"/>
  <c r="D3543" i="2"/>
  <c r="E3543" i="2" s="1"/>
  <c r="G3542" i="2"/>
  <c r="D3542" i="2"/>
  <c r="F3542" i="2" s="1"/>
  <c r="G3541" i="2"/>
  <c r="D3541" i="2"/>
  <c r="F3541" i="2" s="1"/>
  <c r="G3540" i="2"/>
  <c r="D3540" i="2"/>
  <c r="G3539" i="2"/>
  <c r="D3539" i="2"/>
  <c r="G3538" i="2"/>
  <c r="E3538" i="2"/>
  <c r="D3538" i="2"/>
  <c r="F3538" i="2" s="1"/>
  <c r="G3537" i="2"/>
  <c r="D3537" i="2"/>
  <c r="F3537" i="2" s="1"/>
  <c r="G3536" i="2"/>
  <c r="F3536" i="2"/>
  <c r="E3536" i="2"/>
  <c r="D3536" i="2"/>
  <c r="G3535" i="2"/>
  <c r="E3535" i="2"/>
  <c r="D3535" i="2"/>
  <c r="F3535" i="2" s="1"/>
  <c r="G3534" i="2"/>
  <c r="F3534" i="2"/>
  <c r="E3534" i="2"/>
  <c r="D3534" i="2"/>
  <c r="G3533" i="2"/>
  <c r="D3533" i="2"/>
  <c r="G3532" i="2"/>
  <c r="F3532" i="2"/>
  <c r="D3532" i="2"/>
  <c r="E3532" i="2" s="1"/>
  <c r="G3531" i="2"/>
  <c r="F3531" i="2"/>
  <c r="D3531" i="2"/>
  <c r="E3531" i="2" s="1"/>
  <c r="J3530" i="2"/>
  <c r="G3530" i="2"/>
  <c r="D3530" i="2"/>
  <c r="F3530" i="2" s="1"/>
  <c r="G3529" i="2"/>
  <c r="D3529" i="2"/>
  <c r="F3529" i="2" s="1"/>
  <c r="G3528" i="2"/>
  <c r="E3528" i="2"/>
  <c r="D3528" i="2"/>
  <c r="F3528" i="2" s="1"/>
  <c r="G3527" i="2"/>
  <c r="F3527" i="2"/>
  <c r="D3527" i="2"/>
  <c r="E3527" i="2" s="1"/>
  <c r="G3526" i="2"/>
  <c r="E3526" i="2"/>
  <c r="D3526" i="2"/>
  <c r="F3526" i="2" s="1"/>
  <c r="G3525" i="2"/>
  <c r="D3525" i="2"/>
  <c r="G3524" i="2"/>
  <c r="D3524" i="2"/>
  <c r="G3523" i="2"/>
  <c r="D3523" i="2"/>
  <c r="F3523" i="2" s="1"/>
  <c r="G3522" i="2"/>
  <c r="D3522" i="2"/>
  <c r="E3522" i="2" s="1"/>
  <c r="G3521" i="2"/>
  <c r="E3521" i="2"/>
  <c r="H3521" i="2" s="1"/>
  <c r="D3521" i="2"/>
  <c r="F3521" i="2" s="1"/>
  <c r="G3520" i="2"/>
  <c r="D3520" i="2"/>
  <c r="E3520" i="2" s="1"/>
  <c r="G3519" i="2"/>
  <c r="E3519" i="2"/>
  <c r="H3519" i="2" s="1"/>
  <c r="D3519" i="2"/>
  <c r="F3519" i="2" s="1"/>
  <c r="G3518" i="2"/>
  <c r="E3518" i="2"/>
  <c r="H3518" i="2" s="1"/>
  <c r="D3518" i="2"/>
  <c r="F3518" i="2" s="1"/>
  <c r="G3517" i="2"/>
  <c r="D3517" i="2"/>
  <c r="F3517" i="2" s="1"/>
  <c r="G3516" i="2"/>
  <c r="D3516" i="2"/>
  <c r="F3516" i="2" s="1"/>
  <c r="G3515" i="2"/>
  <c r="F3515" i="2"/>
  <c r="D3515" i="2"/>
  <c r="E3515" i="2" s="1"/>
  <c r="G3514" i="2"/>
  <c r="D3514" i="2"/>
  <c r="F3514" i="2" s="1"/>
  <c r="G3513" i="2"/>
  <c r="D3513" i="2"/>
  <c r="F3513" i="2" s="1"/>
  <c r="G3512" i="2"/>
  <c r="D3512" i="2"/>
  <c r="F3512" i="2" s="1"/>
  <c r="G3511" i="2"/>
  <c r="F3511" i="2"/>
  <c r="E3511" i="2"/>
  <c r="D3511" i="2"/>
  <c r="G3510" i="2"/>
  <c r="D3510" i="2"/>
  <c r="F3510" i="2" s="1"/>
  <c r="G3509" i="2"/>
  <c r="D3509" i="2"/>
  <c r="F3509" i="2" s="1"/>
  <c r="G3508" i="2"/>
  <c r="D3508" i="2"/>
  <c r="E3508" i="2" s="1"/>
  <c r="G3507" i="2"/>
  <c r="D3507" i="2"/>
  <c r="F3507" i="2" s="1"/>
  <c r="J3506" i="2"/>
  <c r="G3506" i="2"/>
  <c r="D3506" i="2"/>
  <c r="G3505" i="2"/>
  <c r="E3505" i="2"/>
  <c r="D3505" i="2"/>
  <c r="F3505" i="2" s="1"/>
  <c r="G3504" i="2"/>
  <c r="F3504" i="2"/>
  <c r="E3504" i="2"/>
  <c r="D3504" i="2"/>
  <c r="G3503" i="2"/>
  <c r="E3503" i="2"/>
  <c r="D3503" i="2"/>
  <c r="F3503" i="2" s="1"/>
  <c r="G3502" i="2"/>
  <c r="D3502" i="2"/>
  <c r="F3502" i="2" s="1"/>
  <c r="G3501" i="2"/>
  <c r="D3501" i="2"/>
  <c r="F3501" i="2" s="1"/>
  <c r="G3500" i="2"/>
  <c r="F3500" i="2"/>
  <c r="D3500" i="2"/>
  <c r="E3500" i="2" s="1"/>
  <c r="G3499" i="2"/>
  <c r="D3499" i="2"/>
  <c r="G3498" i="2"/>
  <c r="D3498" i="2"/>
  <c r="E3498" i="2" s="1"/>
  <c r="G3497" i="2"/>
  <c r="D3497" i="2"/>
  <c r="F3497" i="2" s="1"/>
  <c r="G3496" i="2"/>
  <c r="D3496" i="2"/>
  <c r="F3496" i="2" s="1"/>
  <c r="G3495" i="2"/>
  <c r="E3495" i="2"/>
  <c r="D3495" i="2"/>
  <c r="F3495" i="2" s="1"/>
  <c r="G3494" i="2"/>
  <c r="D3494" i="2"/>
  <c r="F3494" i="2" s="1"/>
  <c r="G3493" i="2"/>
  <c r="D3493" i="2"/>
  <c r="F3493" i="2" s="1"/>
  <c r="G3492" i="2"/>
  <c r="D3492" i="2"/>
  <c r="G3491" i="2"/>
  <c r="F3491" i="2"/>
  <c r="D3491" i="2"/>
  <c r="E3491" i="2" s="1"/>
  <c r="G3490" i="2"/>
  <c r="F3490" i="2"/>
  <c r="D3490" i="2"/>
  <c r="E3490" i="2" s="1"/>
  <c r="G3489" i="2"/>
  <c r="D3489" i="2"/>
  <c r="F3489" i="2" s="1"/>
  <c r="G3488" i="2"/>
  <c r="F3488" i="2"/>
  <c r="E3488" i="2"/>
  <c r="H3488" i="2" s="1"/>
  <c r="D3488" i="2"/>
  <c r="G3487" i="2"/>
  <c r="E3487" i="2"/>
  <c r="D3487" i="2"/>
  <c r="F3487" i="2" s="1"/>
  <c r="G3486" i="2"/>
  <c r="D3486" i="2"/>
  <c r="E3486" i="2" s="1"/>
  <c r="G3485" i="2"/>
  <c r="D3485" i="2"/>
  <c r="G3484" i="2"/>
  <c r="D3484" i="2"/>
  <c r="E3484" i="2" s="1"/>
  <c r="G3483" i="2"/>
  <c r="F3483" i="2"/>
  <c r="D3483" i="2"/>
  <c r="E3483" i="2" s="1"/>
  <c r="J3482" i="2"/>
  <c r="G3482" i="2"/>
  <c r="D3482" i="2"/>
  <c r="F3482" i="2" s="1"/>
  <c r="G3481" i="2"/>
  <c r="D3481" i="2"/>
  <c r="F3481" i="2" s="1"/>
  <c r="G3480" i="2"/>
  <c r="D3480" i="2"/>
  <c r="F3480" i="2" s="1"/>
  <c r="G3479" i="2"/>
  <c r="F3479" i="2"/>
  <c r="D3479" i="2"/>
  <c r="E3479" i="2" s="1"/>
  <c r="G3478" i="2"/>
  <c r="E3478" i="2"/>
  <c r="H3478" i="2" s="1"/>
  <c r="D3478" i="2"/>
  <c r="F3478" i="2" s="1"/>
  <c r="G3477" i="2"/>
  <c r="D3477" i="2"/>
  <c r="G3476" i="2"/>
  <c r="D3476" i="2"/>
  <c r="E3476" i="2" s="1"/>
  <c r="G3475" i="2"/>
  <c r="D3475" i="2"/>
  <c r="F3475" i="2" s="1"/>
  <c r="G3474" i="2"/>
  <c r="F3474" i="2"/>
  <c r="D3474" i="2"/>
  <c r="E3474" i="2" s="1"/>
  <c r="G3473" i="2"/>
  <c r="E3473" i="2"/>
  <c r="H3473" i="2" s="1"/>
  <c r="D3473" i="2"/>
  <c r="F3473" i="2" s="1"/>
  <c r="G3472" i="2"/>
  <c r="D3472" i="2"/>
  <c r="E3472" i="2" s="1"/>
  <c r="G3471" i="2"/>
  <c r="D3471" i="2"/>
  <c r="G3470" i="2"/>
  <c r="F3470" i="2"/>
  <c r="E3470" i="2"/>
  <c r="D3470" i="2"/>
  <c r="G3469" i="2"/>
  <c r="D3469" i="2"/>
  <c r="F3469" i="2" s="1"/>
  <c r="G3468" i="2"/>
  <c r="D3468" i="2"/>
  <c r="F3468" i="2" s="1"/>
  <c r="G3467" i="2"/>
  <c r="F3467" i="2"/>
  <c r="D3467" i="2"/>
  <c r="E3467" i="2" s="1"/>
  <c r="G3466" i="2"/>
  <c r="D3466" i="2"/>
  <c r="F3466" i="2" s="1"/>
  <c r="G3465" i="2"/>
  <c r="D3465" i="2"/>
  <c r="F3465" i="2" s="1"/>
  <c r="G3464" i="2"/>
  <c r="D3464" i="2"/>
  <c r="F3464" i="2" s="1"/>
  <c r="G3463" i="2"/>
  <c r="F3463" i="2"/>
  <c r="E3463" i="2"/>
  <c r="D3463" i="2"/>
  <c r="G3462" i="2"/>
  <c r="D3462" i="2"/>
  <c r="F3462" i="2" s="1"/>
  <c r="G3461" i="2"/>
  <c r="D3461" i="2"/>
  <c r="F3461" i="2" s="1"/>
  <c r="G3460" i="2"/>
  <c r="D3460" i="2"/>
  <c r="E3460" i="2" s="1"/>
  <c r="G3459" i="2"/>
  <c r="F3459" i="2"/>
  <c r="E3459" i="2"/>
  <c r="D3459" i="2"/>
  <c r="J3458" i="2"/>
  <c r="G3458" i="2"/>
  <c r="D3458" i="2"/>
  <c r="G3457" i="2"/>
  <c r="D3457" i="2"/>
  <c r="F3457" i="2" s="1"/>
  <c r="G3456" i="2"/>
  <c r="F3456" i="2"/>
  <c r="D3456" i="2"/>
  <c r="E3456" i="2" s="1"/>
  <c r="G3455" i="2"/>
  <c r="D3455" i="2"/>
  <c r="F3455" i="2" s="1"/>
  <c r="G3454" i="2"/>
  <c r="F3454" i="2"/>
  <c r="D3454" i="2"/>
  <c r="E3454" i="2" s="1"/>
  <c r="G3453" i="2"/>
  <c r="D3453" i="2"/>
  <c r="F3453" i="2" s="1"/>
  <c r="G3452" i="2"/>
  <c r="D3452" i="2"/>
  <c r="E3452" i="2" s="1"/>
  <c r="G3451" i="2"/>
  <c r="D3451" i="2"/>
  <c r="G3450" i="2"/>
  <c r="D3450" i="2"/>
  <c r="E3450" i="2" s="1"/>
  <c r="G3449" i="2"/>
  <c r="D3449" i="2"/>
  <c r="F3449" i="2" s="1"/>
  <c r="G3448" i="2"/>
  <c r="D3448" i="2"/>
  <c r="F3448" i="2" s="1"/>
  <c r="G3447" i="2"/>
  <c r="F3447" i="2"/>
  <c r="E3447" i="2"/>
  <c r="H3447" i="2" s="1"/>
  <c r="D3447" i="2"/>
  <c r="G3446" i="2"/>
  <c r="D3446" i="2"/>
  <c r="F3446" i="2" s="1"/>
  <c r="G3445" i="2"/>
  <c r="D3445" i="2"/>
  <c r="F3445" i="2" s="1"/>
  <c r="G3444" i="2"/>
  <c r="D3444" i="2"/>
  <c r="G3443" i="2"/>
  <c r="D3443" i="2"/>
  <c r="E3443" i="2" s="1"/>
  <c r="G3442" i="2"/>
  <c r="F3442" i="2"/>
  <c r="D3442" i="2"/>
  <c r="E3442" i="2" s="1"/>
  <c r="G3441" i="2"/>
  <c r="D3441" i="2"/>
  <c r="F3441" i="2" s="1"/>
  <c r="G3440" i="2"/>
  <c r="F3440" i="2"/>
  <c r="E3440" i="2"/>
  <c r="D3440" i="2"/>
  <c r="G3439" i="2"/>
  <c r="D3439" i="2"/>
  <c r="F3439" i="2" s="1"/>
  <c r="G3438" i="2"/>
  <c r="D3438" i="2"/>
  <c r="F3438" i="2" s="1"/>
  <c r="G3437" i="2"/>
  <c r="D3437" i="2"/>
  <c r="G3436" i="2"/>
  <c r="F3436" i="2"/>
  <c r="D3436" i="2"/>
  <c r="E3436" i="2" s="1"/>
  <c r="G3435" i="2"/>
  <c r="D3435" i="2"/>
  <c r="E3435" i="2" s="1"/>
  <c r="J3434" i="2"/>
  <c r="G3434" i="2"/>
  <c r="D3434" i="2"/>
  <c r="G3433" i="2"/>
  <c r="E3433" i="2"/>
  <c r="D3433" i="2"/>
  <c r="F3433" i="2" s="1"/>
  <c r="G3432" i="2"/>
  <c r="E3432" i="2"/>
  <c r="D3432" i="2"/>
  <c r="F3432" i="2" s="1"/>
  <c r="G3431" i="2"/>
  <c r="F3431" i="2"/>
  <c r="E3431" i="2"/>
  <c r="D3431" i="2"/>
  <c r="G3430" i="2"/>
  <c r="D3430" i="2"/>
  <c r="F3430" i="2" s="1"/>
  <c r="G3429" i="2"/>
  <c r="D3429" i="2"/>
  <c r="G3428" i="2"/>
  <c r="F3428" i="2"/>
  <c r="D3428" i="2"/>
  <c r="E3428" i="2" s="1"/>
  <c r="G3427" i="2"/>
  <c r="D3427" i="2"/>
  <c r="G3426" i="2"/>
  <c r="F3426" i="2"/>
  <c r="D3426" i="2"/>
  <c r="E3426" i="2" s="1"/>
  <c r="G3425" i="2"/>
  <c r="E3425" i="2"/>
  <c r="D3425" i="2"/>
  <c r="F3425" i="2" s="1"/>
  <c r="G3424" i="2"/>
  <c r="D3424" i="2"/>
  <c r="G3423" i="2"/>
  <c r="D3423" i="2"/>
  <c r="F3423" i="2" s="1"/>
  <c r="G3422" i="2"/>
  <c r="D3422" i="2"/>
  <c r="F3422" i="2" s="1"/>
  <c r="G3421" i="2"/>
  <c r="D3421" i="2"/>
  <c r="F3421" i="2" s="1"/>
  <c r="G3420" i="2"/>
  <c r="D3420" i="2"/>
  <c r="G3419" i="2"/>
  <c r="D3419" i="2"/>
  <c r="E3419" i="2" s="1"/>
  <c r="G3418" i="2"/>
  <c r="F3418" i="2"/>
  <c r="E3418" i="2"/>
  <c r="D3418" i="2"/>
  <c r="G3417" i="2"/>
  <c r="D3417" i="2"/>
  <c r="F3417" i="2" s="1"/>
  <c r="G3416" i="2"/>
  <c r="E3416" i="2"/>
  <c r="D3416" i="2"/>
  <c r="F3416" i="2" s="1"/>
  <c r="G3415" i="2"/>
  <c r="D3415" i="2"/>
  <c r="F3415" i="2" s="1"/>
  <c r="G3414" i="2"/>
  <c r="E3414" i="2"/>
  <c r="D3414" i="2"/>
  <c r="F3414" i="2" s="1"/>
  <c r="G3413" i="2"/>
  <c r="D3413" i="2"/>
  <c r="G3412" i="2"/>
  <c r="D3412" i="2"/>
  <c r="E3412" i="2" s="1"/>
  <c r="G3411" i="2"/>
  <c r="D3411" i="2"/>
  <c r="F3411" i="2" s="1"/>
  <c r="J3410" i="2"/>
  <c r="G3410" i="2"/>
  <c r="D3410" i="2"/>
  <c r="G3409" i="2"/>
  <c r="D3409" i="2"/>
  <c r="F3409" i="2" s="1"/>
  <c r="G3408" i="2"/>
  <c r="E3408" i="2"/>
  <c r="D3408" i="2"/>
  <c r="F3408" i="2" s="1"/>
  <c r="G3407" i="2"/>
  <c r="D3407" i="2"/>
  <c r="F3407" i="2" s="1"/>
  <c r="G3406" i="2"/>
  <c r="E3406" i="2"/>
  <c r="D3406" i="2"/>
  <c r="F3406" i="2" s="1"/>
  <c r="G3405" i="2"/>
  <c r="D3405" i="2"/>
  <c r="G3404" i="2"/>
  <c r="F3404" i="2"/>
  <c r="D3404" i="2"/>
  <c r="E3404" i="2" s="1"/>
  <c r="G3403" i="2"/>
  <c r="D3403" i="2"/>
  <c r="G3402" i="2"/>
  <c r="D3402" i="2"/>
  <c r="E3402" i="2" s="1"/>
  <c r="G3401" i="2"/>
  <c r="E3401" i="2"/>
  <c r="D3401" i="2"/>
  <c r="F3401" i="2" s="1"/>
  <c r="G3400" i="2"/>
  <c r="D3400" i="2"/>
  <c r="F3400" i="2" s="1"/>
  <c r="G3399" i="2"/>
  <c r="D3399" i="2"/>
  <c r="F3399" i="2" s="1"/>
  <c r="G3398" i="2"/>
  <c r="D3398" i="2"/>
  <c r="F3398" i="2" s="1"/>
  <c r="G3397" i="2"/>
  <c r="D3397" i="2"/>
  <c r="F3397" i="2" s="1"/>
  <c r="G3396" i="2"/>
  <c r="D3396" i="2"/>
  <c r="G3395" i="2"/>
  <c r="D3395" i="2"/>
  <c r="E3395" i="2" s="1"/>
  <c r="G3394" i="2"/>
  <c r="D3394" i="2"/>
  <c r="E3394" i="2" s="1"/>
  <c r="G3393" i="2"/>
  <c r="E3393" i="2"/>
  <c r="H3393" i="2" s="1"/>
  <c r="D3393" i="2"/>
  <c r="F3393" i="2" s="1"/>
  <c r="G3392" i="2"/>
  <c r="D3392" i="2"/>
  <c r="F3392" i="2" s="1"/>
  <c r="G3391" i="2"/>
  <c r="D3391" i="2"/>
  <c r="F3391" i="2" s="1"/>
  <c r="G3390" i="2"/>
  <c r="F3390" i="2"/>
  <c r="D3390" i="2"/>
  <c r="E3390" i="2" s="1"/>
  <c r="G3389" i="2"/>
  <c r="D3389" i="2"/>
  <c r="G3388" i="2"/>
  <c r="D3388" i="2"/>
  <c r="E3388" i="2" s="1"/>
  <c r="G3387" i="2"/>
  <c r="D3387" i="2"/>
  <c r="E3387" i="2" s="1"/>
  <c r="J3386" i="2"/>
  <c r="G3386" i="2"/>
  <c r="E3386" i="2"/>
  <c r="D3386" i="2"/>
  <c r="F3386" i="2" s="1"/>
  <c r="G3385" i="2"/>
  <c r="D3385" i="2"/>
  <c r="F3385" i="2" s="1"/>
  <c r="G3384" i="2"/>
  <c r="E3384" i="2"/>
  <c r="D3384" i="2"/>
  <c r="F3384" i="2" s="1"/>
  <c r="G3383" i="2"/>
  <c r="D3383" i="2"/>
  <c r="F3383" i="2" s="1"/>
  <c r="G3382" i="2"/>
  <c r="E3382" i="2"/>
  <c r="D3382" i="2"/>
  <c r="F3382" i="2" s="1"/>
  <c r="G3381" i="2"/>
  <c r="D3381" i="2"/>
  <c r="G3380" i="2"/>
  <c r="D3380" i="2"/>
  <c r="E3380" i="2" s="1"/>
  <c r="G3379" i="2"/>
  <c r="D3379" i="2"/>
  <c r="F3379" i="2" s="1"/>
  <c r="G3378" i="2"/>
  <c r="D3378" i="2"/>
  <c r="E3378" i="2" s="1"/>
  <c r="G3377" i="2"/>
  <c r="E3377" i="2"/>
  <c r="H3377" i="2" s="1"/>
  <c r="N3377" i="2" s="1"/>
  <c r="D3377" i="2"/>
  <c r="F3377" i="2" s="1"/>
  <c r="G3376" i="2"/>
  <c r="D3376" i="2"/>
  <c r="E3376" i="2" s="1"/>
  <c r="G3375" i="2"/>
  <c r="E3375" i="2"/>
  <c r="H3375" i="2" s="1"/>
  <c r="D3375" i="2"/>
  <c r="F3375" i="2" s="1"/>
  <c r="G3374" i="2"/>
  <c r="D3374" i="2"/>
  <c r="F3374" i="2" s="1"/>
  <c r="G3373" i="2"/>
  <c r="D3373" i="2"/>
  <c r="G3372" i="2"/>
  <c r="D3372" i="2"/>
  <c r="F3372" i="2" s="1"/>
  <c r="G3371" i="2"/>
  <c r="D3371" i="2"/>
  <c r="E3371" i="2" s="1"/>
  <c r="G3370" i="2"/>
  <c r="F3370" i="2"/>
  <c r="D3370" i="2"/>
  <c r="E3370" i="2" s="1"/>
  <c r="H3370" i="2" s="1"/>
  <c r="N3370" i="2" s="1"/>
  <c r="G3369" i="2"/>
  <c r="D3369" i="2"/>
  <c r="F3369" i="2" s="1"/>
  <c r="G3368" i="2"/>
  <c r="D3368" i="2"/>
  <c r="F3368" i="2" s="1"/>
  <c r="G3367" i="2"/>
  <c r="D3367" i="2"/>
  <c r="F3367" i="2" s="1"/>
  <c r="G3366" i="2"/>
  <c r="F3366" i="2"/>
  <c r="E3366" i="2"/>
  <c r="D3366" i="2"/>
  <c r="G3365" i="2"/>
  <c r="D3365" i="2"/>
  <c r="F3365" i="2" s="1"/>
  <c r="G3364" i="2"/>
  <c r="D3364" i="2"/>
  <c r="E3364" i="2" s="1"/>
  <c r="G3363" i="2"/>
  <c r="F3363" i="2"/>
  <c r="H3363" i="2" s="1"/>
  <c r="D3363" i="2"/>
  <c r="E3363" i="2" s="1"/>
  <c r="J3362" i="2"/>
  <c r="G3362" i="2"/>
  <c r="D3362" i="2"/>
  <c r="G3361" i="2"/>
  <c r="D3361" i="2"/>
  <c r="F3361" i="2" s="1"/>
  <c r="G3360" i="2"/>
  <c r="D3360" i="2"/>
  <c r="F3360" i="2" s="1"/>
  <c r="G3359" i="2"/>
  <c r="D3359" i="2"/>
  <c r="E3359" i="2" s="1"/>
  <c r="G3358" i="2"/>
  <c r="F3358" i="2"/>
  <c r="E3358" i="2"/>
  <c r="D3358" i="2"/>
  <c r="G3357" i="2"/>
  <c r="D3357" i="2"/>
  <c r="G3356" i="2"/>
  <c r="F3356" i="2"/>
  <c r="H3356" i="2" s="1"/>
  <c r="D3356" i="2"/>
  <c r="E3356" i="2" s="1"/>
  <c r="G3355" i="2"/>
  <c r="D3355" i="2"/>
  <c r="G3354" i="2"/>
  <c r="D3354" i="2"/>
  <c r="E3354" i="2" s="1"/>
  <c r="G3353" i="2"/>
  <c r="D3353" i="2"/>
  <c r="F3353" i="2" s="1"/>
  <c r="G3352" i="2"/>
  <c r="D3352" i="2"/>
  <c r="F3352" i="2" s="1"/>
  <c r="G3351" i="2"/>
  <c r="E3351" i="2"/>
  <c r="D3351" i="2"/>
  <c r="F3351" i="2" s="1"/>
  <c r="G3350" i="2"/>
  <c r="D3350" i="2"/>
  <c r="F3350" i="2" s="1"/>
  <c r="G3349" i="2"/>
  <c r="D3349" i="2"/>
  <c r="F3349" i="2" s="1"/>
  <c r="G3348" i="2"/>
  <c r="F3348" i="2"/>
  <c r="D3348" i="2"/>
  <c r="E3348" i="2" s="1"/>
  <c r="G3347" i="2"/>
  <c r="D3347" i="2"/>
  <c r="E3347" i="2" s="1"/>
  <c r="G3346" i="2"/>
  <c r="D3346" i="2"/>
  <c r="E3346" i="2" s="1"/>
  <c r="G3345" i="2"/>
  <c r="D3345" i="2"/>
  <c r="F3345" i="2" s="1"/>
  <c r="G3344" i="2"/>
  <c r="F3344" i="2"/>
  <c r="E3344" i="2"/>
  <c r="D3344" i="2"/>
  <c r="G3343" i="2"/>
  <c r="E3343" i="2"/>
  <c r="D3343" i="2"/>
  <c r="F3343" i="2" s="1"/>
  <c r="G3342" i="2"/>
  <c r="E3342" i="2"/>
  <c r="D3342" i="2"/>
  <c r="F3342" i="2" s="1"/>
  <c r="G3341" i="2"/>
  <c r="E3341" i="2"/>
  <c r="D3341" i="2"/>
  <c r="F3341" i="2" s="1"/>
  <c r="G3340" i="2"/>
  <c r="D3340" i="2"/>
  <c r="F3340" i="2" s="1"/>
  <c r="G3339" i="2"/>
  <c r="F3339" i="2"/>
  <c r="D3339" i="2"/>
  <c r="E3339" i="2" s="1"/>
  <c r="H3339" i="2" s="1"/>
  <c r="J3338" i="2"/>
  <c r="G3338" i="2"/>
  <c r="D3338" i="2"/>
  <c r="F3338" i="2" s="1"/>
  <c r="G3337" i="2"/>
  <c r="D3337" i="2"/>
  <c r="F3337" i="2" s="1"/>
  <c r="G3336" i="2"/>
  <c r="D3336" i="2"/>
  <c r="F3336" i="2" s="1"/>
  <c r="G3335" i="2"/>
  <c r="F3335" i="2"/>
  <c r="E3335" i="2"/>
  <c r="D3335" i="2"/>
  <c r="G3334" i="2"/>
  <c r="D3334" i="2"/>
  <c r="E3334" i="2" s="1"/>
  <c r="G3333" i="2"/>
  <c r="D3333" i="2"/>
  <c r="F3333" i="2" s="1"/>
  <c r="G3332" i="2"/>
  <c r="F3332" i="2"/>
  <c r="E3332" i="2"/>
  <c r="D3332" i="2"/>
  <c r="G3331" i="2"/>
  <c r="D3331" i="2"/>
  <c r="F3331" i="2" s="1"/>
  <c r="G3330" i="2"/>
  <c r="D3330" i="2"/>
  <c r="F3330" i="2" s="1"/>
  <c r="G3329" i="2"/>
  <c r="E3329" i="2"/>
  <c r="D3329" i="2"/>
  <c r="F3329" i="2" s="1"/>
  <c r="G3328" i="2"/>
  <c r="D3328" i="2"/>
  <c r="F3328" i="2" s="1"/>
  <c r="G3327" i="2"/>
  <c r="F3327" i="2"/>
  <c r="D3327" i="2"/>
  <c r="E3327" i="2" s="1"/>
  <c r="G3326" i="2"/>
  <c r="D3326" i="2"/>
  <c r="F3326" i="2" s="1"/>
  <c r="G3325" i="2"/>
  <c r="E3325" i="2"/>
  <c r="D3325" i="2"/>
  <c r="F3325" i="2" s="1"/>
  <c r="G3324" i="2"/>
  <c r="D3324" i="2"/>
  <c r="F3324" i="2" s="1"/>
  <c r="G3323" i="2"/>
  <c r="D3323" i="2"/>
  <c r="F3323" i="2" s="1"/>
  <c r="G3322" i="2"/>
  <c r="F3322" i="2"/>
  <c r="D3322" i="2"/>
  <c r="E3322" i="2" s="1"/>
  <c r="G3321" i="2"/>
  <c r="D3321" i="2"/>
  <c r="F3321" i="2" s="1"/>
  <c r="G3320" i="2"/>
  <c r="F3320" i="2"/>
  <c r="D3320" i="2"/>
  <c r="E3320" i="2" s="1"/>
  <c r="G3319" i="2"/>
  <c r="D3319" i="2"/>
  <c r="E3319" i="2" s="1"/>
  <c r="G3318" i="2"/>
  <c r="F3318" i="2"/>
  <c r="D3318" i="2"/>
  <c r="E3318" i="2" s="1"/>
  <c r="G3317" i="2"/>
  <c r="D3317" i="2"/>
  <c r="F3317" i="2" s="1"/>
  <c r="G3316" i="2"/>
  <c r="D3316" i="2"/>
  <c r="F3316" i="2" s="1"/>
  <c r="G3315" i="2"/>
  <c r="D3315" i="2"/>
  <c r="F3315" i="2" s="1"/>
  <c r="J3314" i="2"/>
  <c r="G3314" i="2"/>
  <c r="F3314" i="2"/>
  <c r="E3314" i="2"/>
  <c r="D3314" i="2"/>
  <c r="G3313" i="2"/>
  <c r="D3313" i="2"/>
  <c r="F3313" i="2" s="1"/>
  <c r="G3312" i="2"/>
  <c r="F3312" i="2"/>
  <c r="D3312" i="2"/>
  <c r="E3312" i="2" s="1"/>
  <c r="G3311" i="2"/>
  <c r="D3311" i="2"/>
  <c r="E3311" i="2" s="1"/>
  <c r="G3310" i="2"/>
  <c r="E3310" i="2"/>
  <c r="D3310" i="2"/>
  <c r="F3310" i="2" s="1"/>
  <c r="G3309" i="2"/>
  <c r="D3309" i="2"/>
  <c r="F3309" i="2" s="1"/>
  <c r="G3308" i="2"/>
  <c r="D3308" i="2"/>
  <c r="F3308" i="2" s="1"/>
  <c r="G3307" i="2"/>
  <c r="E3307" i="2"/>
  <c r="D3307" i="2"/>
  <c r="F3307" i="2" s="1"/>
  <c r="G3306" i="2"/>
  <c r="E3306" i="2"/>
  <c r="D3306" i="2"/>
  <c r="F3306" i="2" s="1"/>
  <c r="G3305" i="2"/>
  <c r="D3305" i="2"/>
  <c r="F3305" i="2" s="1"/>
  <c r="G3304" i="2"/>
  <c r="F3304" i="2"/>
  <c r="D3304" i="2"/>
  <c r="E3304" i="2" s="1"/>
  <c r="G3303" i="2"/>
  <c r="E3303" i="2"/>
  <c r="H3303" i="2" s="1"/>
  <c r="D3303" i="2"/>
  <c r="F3303" i="2" s="1"/>
  <c r="G3302" i="2"/>
  <c r="E3302" i="2"/>
  <c r="D3302" i="2"/>
  <c r="F3302" i="2" s="1"/>
  <c r="G3301" i="2"/>
  <c r="D3301" i="2"/>
  <c r="F3301" i="2" s="1"/>
  <c r="G3300" i="2"/>
  <c r="F3300" i="2"/>
  <c r="E3300" i="2"/>
  <c r="D3300" i="2"/>
  <c r="G3299" i="2"/>
  <c r="D3299" i="2"/>
  <c r="E3299" i="2" s="1"/>
  <c r="G3298" i="2"/>
  <c r="F3298" i="2"/>
  <c r="E3298" i="2"/>
  <c r="D3298" i="2"/>
  <c r="G3297" i="2"/>
  <c r="D3297" i="2"/>
  <c r="F3297" i="2" s="1"/>
  <c r="G3296" i="2"/>
  <c r="E3296" i="2"/>
  <c r="D3296" i="2"/>
  <c r="F3296" i="2" s="1"/>
  <c r="G3295" i="2"/>
  <c r="D3295" i="2"/>
  <c r="F3295" i="2" s="1"/>
  <c r="G3294" i="2"/>
  <c r="D3294" i="2"/>
  <c r="F3294" i="2" s="1"/>
  <c r="G3293" i="2"/>
  <c r="D3293" i="2"/>
  <c r="F3293" i="2" s="1"/>
  <c r="G3292" i="2"/>
  <c r="F3292" i="2"/>
  <c r="D3292" i="2"/>
  <c r="E3292" i="2" s="1"/>
  <c r="G3291" i="2"/>
  <c r="F3291" i="2"/>
  <c r="D3291" i="2"/>
  <c r="E3291" i="2" s="1"/>
  <c r="H3291" i="2" s="1"/>
  <c r="J3290" i="2"/>
  <c r="G3290" i="2"/>
  <c r="D3290" i="2"/>
  <c r="F3290" i="2" s="1"/>
  <c r="G3289" i="2"/>
  <c r="E3289" i="2"/>
  <c r="D3289" i="2"/>
  <c r="F3289" i="2" s="1"/>
  <c r="G3288" i="2"/>
  <c r="D3288" i="2"/>
  <c r="F3288" i="2" s="1"/>
  <c r="G3287" i="2"/>
  <c r="D3287" i="2"/>
  <c r="F3287" i="2" s="1"/>
  <c r="G3286" i="2"/>
  <c r="D3286" i="2"/>
  <c r="F3286" i="2" s="1"/>
  <c r="G3285" i="2"/>
  <c r="D3285" i="2"/>
  <c r="F3285" i="2" s="1"/>
  <c r="G3284" i="2"/>
  <c r="D3284" i="2"/>
  <c r="F3284" i="2" s="1"/>
  <c r="G3283" i="2"/>
  <c r="D3283" i="2"/>
  <c r="F3283" i="2" s="1"/>
  <c r="G3282" i="2"/>
  <c r="D3282" i="2"/>
  <c r="F3282" i="2" s="1"/>
  <c r="G3281" i="2"/>
  <c r="D3281" i="2"/>
  <c r="F3281" i="2" s="1"/>
  <c r="G3280" i="2"/>
  <c r="D3280" i="2"/>
  <c r="F3280" i="2" s="1"/>
  <c r="G3279" i="2"/>
  <c r="D3279" i="2"/>
  <c r="E3279" i="2" s="1"/>
  <c r="G3278" i="2"/>
  <c r="F3278" i="2"/>
  <c r="E3278" i="2"/>
  <c r="H3278" i="2" s="1"/>
  <c r="D3278" i="2"/>
  <c r="G3277" i="2"/>
  <c r="D3277" i="2"/>
  <c r="G3276" i="2"/>
  <c r="D3276" i="2"/>
  <c r="F3276" i="2" s="1"/>
  <c r="G3275" i="2"/>
  <c r="D3275" i="2"/>
  <c r="F3275" i="2" s="1"/>
  <c r="G3274" i="2"/>
  <c r="D3274" i="2"/>
  <c r="F3274" i="2" s="1"/>
  <c r="G3273" i="2"/>
  <c r="D3273" i="2"/>
  <c r="F3273" i="2" s="1"/>
  <c r="G3272" i="2"/>
  <c r="D3272" i="2"/>
  <c r="E3272" i="2" s="1"/>
  <c r="G3271" i="2"/>
  <c r="F3271" i="2"/>
  <c r="D3271" i="2"/>
  <c r="E3271" i="2" s="1"/>
  <c r="G3270" i="2"/>
  <c r="F3270" i="2"/>
  <c r="D3270" i="2"/>
  <c r="E3270" i="2" s="1"/>
  <c r="G3269" i="2"/>
  <c r="D3269" i="2"/>
  <c r="F3269" i="2" s="1"/>
  <c r="G3268" i="2"/>
  <c r="D3268" i="2"/>
  <c r="F3268" i="2" s="1"/>
  <c r="G3267" i="2"/>
  <c r="D3267" i="2"/>
  <c r="F3267" i="2" s="1"/>
  <c r="J3266" i="2"/>
  <c r="G3266" i="2"/>
  <c r="F3266" i="2"/>
  <c r="E3266" i="2"/>
  <c r="D3266" i="2"/>
  <c r="G3265" i="2"/>
  <c r="D3265" i="2"/>
  <c r="F3265" i="2" s="1"/>
  <c r="G3264" i="2"/>
  <c r="D3264" i="2"/>
  <c r="E3264" i="2" s="1"/>
  <c r="G3263" i="2"/>
  <c r="F3263" i="2"/>
  <c r="D3263" i="2"/>
  <c r="E3263" i="2" s="1"/>
  <c r="G3262" i="2"/>
  <c r="D3262" i="2"/>
  <c r="F3262" i="2" s="1"/>
  <c r="G3261" i="2"/>
  <c r="D3261" i="2"/>
  <c r="F3261" i="2" s="1"/>
  <c r="G3260" i="2"/>
  <c r="D3260" i="2"/>
  <c r="F3260" i="2" s="1"/>
  <c r="G3259" i="2"/>
  <c r="F3259" i="2"/>
  <c r="E3259" i="2"/>
  <c r="D3259" i="2"/>
  <c r="G3258" i="2"/>
  <c r="F3258" i="2"/>
  <c r="E3258" i="2"/>
  <c r="H3258" i="2" s="1"/>
  <c r="O3258" i="2" s="1"/>
  <c r="Q3258" i="2" s="1"/>
  <c r="D3258" i="2"/>
  <c r="G3257" i="2"/>
  <c r="D3257" i="2"/>
  <c r="F3257" i="2" s="1"/>
  <c r="G3256" i="2"/>
  <c r="D3256" i="2"/>
  <c r="E3256" i="2" s="1"/>
  <c r="G3255" i="2"/>
  <c r="E3255" i="2"/>
  <c r="D3255" i="2"/>
  <c r="F3255" i="2" s="1"/>
  <c r="G3254" i="2"/>
  <c r="D3254" i="2"/>
  <c r="F3254" i="2" s="1"/>
  <c r="G3253" i="2"/>
  <c r="D3253" i="2"/>
  <c r="F3253" i="2" s="1"/>
  <c r="G3252" i="2"/>
  <c r="D3252" i="2"/>
  <c r="F3252" i="2" s="1"/>
  <c r="G3251" i="2"/>
  <c r="F3251" i="2"/>
  <c r="D3251" i="2"/>
  <c r="E3251" i="2" s="1"/>
  <c r="G3250" i="2"/>
  <c r="F3250" i="2"/>
  <c r="E3250" i="2"/>
  <c r="D3250" i="2"/>
  <c r="G3249" i="2"/>
  <c r="D3249" i="2"/>
  <c r="F3249" i="2" s="1"/>
  <c r="G3248" i="2"/>
  <c r="D3248" i="2"/>
  <c r="F3248" i="2" s="1"/>
  <c r="G3247" i="2"/>
  <c r="E3247" i="2"/>
  <c r="D3247" i="2"/>
  <c r="F3247" i="2" s="1"/>
  <c r="G3246" i="2"/>
  <c r="D3246" i="2"/>
  <c r="F3246" i="2" s="1"/>
  <c r="G3245" i="2"/>
  <c r="E3245" i="2"/>
  <c r="D3245" i="2"/>
  <c r="F3245" i="2" s="1"/>
  <c r="G3244" i="2"/>
  <c r="D3244" i="2"/>
  <c r="E3244" i="2" s="1"/>
  <c r="G3243" i="2"/>
  <c r="D3243" i="2"/>
  <c r="F3243" i="2" s="1"/>
  <c r="J3242" i="2"/>
  <c r="G3242" i="2"/>
  <c r="D3242" i="2"/>
  <c r="F3242" i="2" s="1"/>
  <c r="G3241" i="2"/>
  <c r="D3241" i="2"/>
  <c r="F3241" i="2" s="1"/>
  <c r="G3240" i="2"/>
  <c r="E3240" i="2"/>
  <c r="D3240" i="2"/>
  <c r="F3240" i="2" s="1"/>
  <c r="G3239" i="2"/>
  <c r="D3239" i="2"/>
  <c r="F3239" i="2" s="1"/>
  <c r="G3238" i="2"/>
  <c r="E3238" i="2"/>
  <c r="D3238" i="2"/>
  <c r="F3238" i="2" s="1"/>
  <c r="H3238" i="2" s="1"/>
  <c r="G3237" i="2"/>
  <c r="D3237" i="2"/>
  <c r="F3237" i="2" s="1"/>
  <c r="G3236" i="2"/>
  <c r="F3236" i="2"/>
  <c r="H3236" i="2" s="1"/>
  <c r="E3236" i="2"/>
  <c r="D3236" i="2"/>
  <c r="G3235" i="2"/>
  <c r="D3235" i="2"/>
  <c r="F3235" i="2" s="1"/>
  <c r="G3234" i="2"/>
  <c r="D3234" i="2"/>
  <c r="F3234" i="2" s="1"/>
  <c r="G3233" i="2"/>
  <c r="E3233" i="2"/>
  <c r="H3233" i="2" s="1"/>
  <c r="D3233" i="2"/>
  <c r="F3233" i="2" s="1"/>
  <c r="G3232" i="2"/>
  <c r="D3232" i="2"/>
  <c r="F3232" i="2" s="1"/>
  <c r="G3231" i="2"/>
  <c r="F3231" i="2"/>
  <c r="D3231" i="2"/>
  <c r="E3231" i="2" s="1"/>
  <c r="G3230" i="2"/>
  <c r="F3230" i="2"/>
  <c r="D3230" i="2"/>
  <c r="E3230" i="2" s="1"/>
  <c r="H3230" i="2" s="1"/>
  <c r="G3229" i="2"/>
  <c r="D3229" i="2"/>
  <c r="F3229" i="2" s="1"/>
  <c r="G3228" i="2"/>
  <c r="D3228" i="2"/>
  <c r="F3228" i="2" s="1"/>
  <c r="G3227" i="2"/>
  <c r="D3227" i="2"/>
  <c r="F3227" i="2" s="1"/>
  <c r="G3226" i="2"/>
  <c r="D3226" i="2"/>
  <c r="F3226" i="2" s="1"/>
  <c r="G3225" i="2"/>
  <c r="D3225" i="2"/>
  <c r="F3225" i="2" s="1"/>
  <c r="G3224" i="2"/>
  <c r="F3224" i="2"/>
  <c r="D3224" i="2"/>
  <c r="E3224" i="2" s="1"/>
  <c r="G3223" i="2"/>
  <c r="D3223" i="2"/>
  <c r="G3222" i="2"/>
  <c r="D3222" i="2"/>
  <c r="F3222" i="2" s="1"/>
  <c r="G3221" i="2"/>
  <c r="D3221" i="2"/>
  <c r="F3221" i="2" s="1"/>
  <c r="G3220" i="2"/>
  <c r="D3220" i="2"/>
  <c r="F3220" i="2" s="1"/>
  <c r="G3219" i="2"/>
  <c r="D3219" i="2"/>
  <c r="F3219" i="2" s="1"/>
  <c r="J3218" i="2"/>
  <c r="G3218" i="2"/>
  <c r="D3218" i="2"/>
  <c r="F3218" i="2" s="1"/>
  <c r="G3217" i="2"/>
  <c r="D3217" i="2"/>
  <c r="F3217" i="2" s="1"/>
  <c r="G3216" i="2"/>
  <c r="F3216" i="2"/>
  <c r="D3216" i="2"/>
  <c r="E3216" i="2" s="1"/>
  <c r="G3215" i="2"/>
  <c r="D3215" i="2"/>
  <c r="G3214" i="2"/>
  <c r="D3214" i="2"/>
  <c r="F3214" i="2" s="1"/>
  <c r="G3213" i="2"/>
  <c r="D3213" i="2"/>
  <c r="F3213" i="2" s="1"/>
  <c r="G3212" i="2"/>
  <c r="D3212" i="2"/>
  <c r="F3212" i="2" s="1"/>
  <c r="G3211" i="2"/>
  <c r="D3211" i="2"/>
  <c r="F3211" i="2" s="1"/>
  <c r="G3210" i="2"/>
  <c r="D3210" i="2"/>
  <c r="F3210" i="2" s="1"/>
  <c r="G3209" i="2"/>
  <c r="D3209" i="2"/>
  <c r="F3209" i="2" s="1"/>
  <c r="G3208" i="2"/>
  <c r="F3208" i="2"/>
  <c r="D3208" i="2"/>
  <c r="E3208" i="2" s="1"/>
  <c r="G3207" i="2"/>
  <c r="D3207" i="2"/>
  <c r="G3206" i="2"/>
  <c r="D3206" i="2"/>
  <c r="F3206" i="2" s="1"/>
  <c r="G3205" i="2"/>
  <c r="D3205" i="2"/>
  <c r="F3205" i="2" s="1"/>
  <c r="G3204" i="2"/>
  <c r="F3204" i="2"/>
  <c r="H3204" i="2" s="1"/>
  <c r="E3204" i="2"/>
  <c r="D3204" i="2"/>
  <c r="G3203" i="2"/>
  <c r="D3203" i="2"/>
  <c r="G3202" i="2"/>
  <c r="F3202" i="2"/>
  <c r="E3202" i="2"/>
  <c r="H3202" i="2" s="1"/>
  <c r="D3202" i="2"/>
  <c r="G3201" i="2"/>
  <c r="D3201" i="2"/>
  <c r="F3201" i="2" s="1"/>
  <c r="G3200" i="2"/>
  <c r="D3200" i="2"/>
  <c r="F3200" i="2" s="1"/>
  <c r="G3199" i="2"/>
  <c r="E3199" i="2"/>
  <c r="D3199" i="2"/>
  <c r="F3199" i="2" s="1"/>
  <c r="G3198" i="2"/>
  <c r="D3198" i="2"/>
  <c r="F3198" i="2" s="1"/>
  <c r="G3197" i="2"/>
  <c r="E3197" i="2"/>
  <c r="H3197" i="2" s="1"/>
  <c r="D3197" i="2"/>
  <c r="F3197" i="2" s="1"/>
  <c r="G3196" i="2"/>
  <c r="D3196" i="2"/>
  <c r="E3196" i="2" s="1"/>
  <c r="G3195" i="2"/>
  <c r="D3195" i="2"/>
  <c r="F3195" i="2" s="1"/>
  <c r="J3194" i="2"/>
  <c r="G3194" i="2"/>
  <c r="D3194" i="2"/>
  <c r="F3194" i="2" s="1"/>
  <c r="G3193" i="2"/>
  <c r="D3193" i="2"/>
  <c r="F3193" i="2" s="1"/>
  <c r="G3192" i="2"/>
  <c r="E3192" i="2"/>
  <c r="H3192" i="2" s="1"/>
  <c r="D3192" i="2"/>
  <c r="F3192" i="2" s="1"/>
  <c r="G3191" i="2"/>
  <c r="D3191" i="2"/>
  <c r="F3191" i="2" s="1"/>
  <c r="G3190" i="2"/>
  <c r="E3190" i="2"/>
  <c r="D3190" i="2"/>
  <c r="F3190" i="2" s="1"/>
  <c r="G3189" i="2"/>
  <c r="D3189" i="2"/>
  <c r="F3189" i="2" s="1"/>
  <c r="G3188" i="2"/>
  <c r="F3188" i="2"/>
  <c r="E3188" i="2"/>
  <c r="D3188" i="2"/>
  <c r="G3187" i="2"/>
  <c r="D3187" i="2"/>
  <c r="F3187" i="2" s="1"/>
  <c r="G3186" i="2"/>
  <c r="D3186" i="2"/>
  <c r="F3186" i="2" s="1"/>
  <c r="G3185" i="2"/>
  <c r="E3185" i="2"/>
  <c r="D3185" i="2"/>
  <c r="F3185" i="2" s="1"/>
  <c r="G3184" i="2"/>
  <c r="D3184" i="2"/>
  <c r="G3183" i="2"/>
  <c r="D3183" i="2"/>
  <c r="F3183" i="2" s="1"/>
  <c r="H3182" i="2"/>
  <c r="G3182" i="2"/>
  <c r="F3182" i="2"/>
  <c r="E3182" i="2"/>
  <c r="D3182" i="2"/>
  <c r="G3181" i="2"/>
  <c r="D3181" i="2"/>
  <c r="G3180" i="2"/>
  <c r="D3180" i="2"/>
  <c r="F3180" i="2" s="1"/>
  <c r="G3179" i="2"/>
  <c r="D3179" i="2"/>
  <c r="F3179" i="2" s="1"/>
  <c r="G3178" i="2"/>
  <c r="D3178" i="2"/>
  <c r="F3178" i="2" s="1"/>
  <c r="G3177" i="2"/>
  <c r="E3177" i="2"/>
  <c r="H3177" i="2" s="1"/>
  <c r="D3177" i="2"/>
  <c r="F3177" i="2" s="1"/>
  <c r="G3176" i="2"/>
  <c r="D3176" i="2"/>
  <c r="G3175" i="2"/>
  <c r="D3175" i="2"/>
  <c r="F3175" i="2" s="1"/>
  <c r="G3174" i="2"/>
  <c r="F3174" i="2"/>
  <c r="D3174" i="2"/>
  <c r="E3174" i="2" s="1"/>
  <c r="G3173" i="2"/>
  <c r="D3173" i="2"/>
  <c r="F3173" i="2" s="1"/>
  <c r="G3172" i="2"/>
  <c r="D3172" i="2"/>
  <c r="F3172" i="2" s="1"/>
  <c r="G3171" i="2"/>
  <c r="D3171" i="2"/>
  <c r="F3171" i="2" s="1"/>
  <c r="J3170" i="2"/>
  <c r="G3170" i="2"/>
  <c r="F3170" i="2"/>
  <c r="D3170" i="2"/>
  <c r="E3170" i="2" s="1"/>
  <c r="G3169" i="2"/>
  <c r="D3169" i="2"/>
  <c r="F3169" i="2" s="1"/>
  <c r="G3168" i="2"/>
  <c r="D3168" i="2"/>
  <c r="G3167" i="2"/>
  <c r="D3167" i="2"/>
  <c r="E3167" i="2" s="1"/>
  <c r="G3166" i="2"/>
  <c r="E3166" i="2"/>
  <c r="D3166" i="2"/>
  <c r="F3166" i="2" s="1"/>
  <c r="G3165" i="2"/>
  <c r="D3165" i="2"/>
  <c r="F3165" i="2" s="1"/>
  <c r="G3164" i="2"/>
  <c r="D3164" i="2"/>
  <c r="F3164" i="2" s="1"/>
  <c r="G3163" i="2"/>
  <c r="F3163" i="2"/>
  <c r="D3163" i="2"/>
  <c r="E3163" i="2" s="1"/>
  <c r="G3162" i="2"/>
  <c r="D3162" i="2"/>
  <c r="E3162" i="2" s="1"/>
  <c r="G3161" i="2"/>
  <c r="D3161" i="2"/>
  <c r="F3161" i="2" s="1"/>
  <c r="G3160" i="2"/>
  <c r="F3160" i="2"/>
  <c r="D3160" i="2"/>
  <c r="E3160" i="2" s="1"/>
  <c r="G3159" i="2"/>
  <c r="D3159" i="2"/>
  <c r="G3158" i="2"/>
  <c r="D3158" i="2"/>
  <c r="F3158" i="2" s="1"/>
  <c r="G3157" i="2"/>
  <c r="D3157" i="2"/>
  <c r="G3156" i="2"/>
  <c r="F3156" i="2"/>
  <c r="E3156" i="2"/>
  <c r="D3156" i="2"/>
  <c r="G3155" i="2"/>
  <c r="D3155" i="2"/>
  <c r="E3155" i="2" s="1"/>
  <c r="G3154" i="2"/>
  <c r="D3154" i="2"/>
  <c r="F3154" i="2" s="1"/>
  <c r="G3153" i="2"/>
  <c r="D3153" i="2"/>
  <c r="F3153" i="2" s="1"/>
  <c r="G3152" i="2"/>
  <c r="E3152" i="2"/>
  <c r="D3152" i="2"/>
  <c r="F3152" i="2" s="1"/>
  <c r="G3151" i="2"/>
  <c r="D3151" i="2"/>
  <c r="F3151" i="2" s="1"/>
  <c r="G3150" i="2"/>
  <c r="D3150" i="2"/>
  <c r="F3150" i="2" s="1"/>
  <c r="G3149" i="2"/>
  <c r="D3149" i="2"/>
  <c r="F3149" i="2" s="1"/>
  <c r="G3148" i="2"/>
  <c r="D3148" i="2"/>
  <c r="E3148" i="2" s="1"/>
  <c r="G3147" i="2"/>
  <c r="D3147" i="2"/>
  <c r="F3147" i="2" s="1"/>
  <c r="J3146" i="2"/>
  <c r="G3146" i="2"/>
  <c r="D3146" i="2"/>
  <c r="F3146" i="2" s="1"/>
  <c r="G3145" i="2"/>
  <c r="E3145" i="2"/>
  <c r="H3145" i="2" s="1"/>
  <c r="D3145" i="2"/>
  <c r="F3145" i="2" s="1"/>
  <c r="G3144" i="2"/>
  <c r="E3144" i="2"/>
  <c r="D3144" i="2"/>
  <c r="F3144" i="2" s="1"/>
  <c r="G3143" i="2"/>
  <c r="D3143" i="2"/>
  <c r="G3142" i="2"/>
  <c r="D3142" i="2"/>
  <c r="F3142" i="2" s="1"/>
  <c r="G3141" i="2"/>
  <c r="D3141" i="2"/>
  <c r="F3141" i="2" s="1"/>
  <c r="G3140" i="2"/>
  <c r="D3140" i="2"/>
  <c r="F3140" i="2" s="1"/>
  <c r="G3139" i="2"/>
  <c r="D3139" i="2"/>
  <c r="F3139" i="2" s="1"/>
  <c r="G3138" i="2"/>
  <c r="D3138" i="2"/>
  <c r="F3138" i="2" s="1"/>
  <c r="G3137" i="2"/>
  <c r="D3137" i="2"/>
  <c r="F3137" i="2" s="1"/>
  <c r="G3136" i="2"/>
  <c r="F3136" i="2"/>
  <c r="E3136" i="2"/>
  <c r="D3136" i="2"/>
  <c r="G3135" i="2"/>
  <c r="F3135" i="2"/>
  <c r="E3135" i="2"/>
  <c r="D3135" i="2"/>
  <c r="G3134" i="2"/>
  <c r="F3134" i="2"/>
  <c r="E3134" i="2"/>
  <c r="D3134" i="2"/>
  <c r="G3133" i="2"/>
  <c r="D3133" i="2"/>
  <c r="F3133" i="2" s="1"/>
  <c r="G3132" i="2"/>
  <c r="D3132" i="2"/>
  <c r="F3132" i="2" s="1"/>
  <c r="G3131" i="2"/>
  <c r="D3131" i="2"/>
  <c r="G3130" i="2"/>
  <c r="D3130" i="2"/>
  <c r="F3130" i="2" s="1"/>
  <c r="G3129" i="2"/>
  <c r="D3129" i="2"/>
  <c r="F3129" i="2" s="1"/>
  <c r="G3128" i="2"/>
  <c r="D3128" i="2"/>
  <c r="E3128" i="2" s="1"/>
  <c r="G3127" i="2"/>
  <c r="F3127" i="2"/>
  <c r="D3127" i="2"/>
  <c r="E3127" i="2" s="1"/>
  <c r="G3126" i="2"/>
  <c r="D3126" i="2"/>
  <c r="E3126" i="2" s="1"/>
  <c r="G3125" i="2"/>
  <c r="D3125" i="2"/>
  <c r="F3125" i="2" s="1"/>
  <c r="G3124" i="2"/>
  <c r="D3124" i="2"/>
  <c r="E3124" i="2" s="1"/>
  <c r="G3123" i="2"/>
  <c r="D3123" i="2"/>
  <c r="F3123" i="2" s="1"/>
  <c r="J3122" i="2"/>
  <c r="G3122" i="2"/>
  <c r="D3122" i="2"/>
  <c r="F3122" i="2" s="1"/>
  <c r="G3121" i="2"/>
  <c r="D3121" i="2"/>
  <c r="F3121" i="2" s="1"/>
  <c r="G3120" i="2"/>
  <c r="D3120" i="2"/>
  <c r="F3120" i="2" s="1"/>
  <c r="G3119" i="2"/>
  <c r="D3119" i="2"/>
  <c r="E3119" i="2" s="1"/>
  <c r="G3118" i="2"/>
  <c r="E3118" i="2"/>
  <c r="H3118" i="2" s="1"/>
  <c r="O3118" i="2" s="1"/>
  <c r="Q3118" i="2" s="1"/>
  <c r="D3118" i="2"/>
  <c r="F3118" i="2" s="1"/>
  <c r="G3117" i="2"/>
  <c r="D3117" i="2"/>
  <c r="G3116" i="2"/>
  <c r="D3116" i="2"/>
  <c r="F3116" i="2" s="1"/>
  <c r="G3115" i="2"/>
  <c r="F3115" i="2"/>
  <c r="D3115" i="2"/>
  <c r="E3115" i="2" s="1"/>
  <c r="G3114" i="2"/>
  <c r="D3114" i="2"/>
  <c r="E3114" i="2" s="1"/>
  <c r="G3113" i="2"/>
  <c r="D3113" i="2"/>
  <c r="F3113" i="2" s="1"/>
  <c r="G3112" i="2"/>
  <c r="D3112" i="2"/>
  <c r="E3112" i="2" s="1"/>
  <c r="G3111" i="2"/>
  <c r="D3111" i="2"/>
  <c r="E3111" i="2" s="1"/>
  <c r="G3110" i="2"/>
  <c r="D3110" i="2"/>
  <c r="F3110" i="2" s="1"/>
  <c r="G3109" i="2"/>
  <c r="D3109" i="2"/>
  <c r="E3109" i="2" s="1"/>
  <c r="G3108" i="2"/>
  <c r="D3108" i="2"/>
  <c r="F3108" i="2" s="1"/>
  <c r="G3107" i="2"/>
  <c r="D3107" i="2"/>
  <c r="E3107" i="2" s="1"/>
  <c r="G3106" i="2"/>
  <c r="F3106" i="2"/>
  <c r="D3106" i="2"/>
  <c r="E3106" i="2" s="1"/>
  <c r="G3105" i="2"/>
  <c r="D3105" i="2"/>
  <c r="E3105" i="2" s="1"/>
  <c r="G3104" i="2"/>
  <c r="D3104" i="2"/>
  <c r="F3104" i="2" s="1"/>
  <c r="G3103" i="2"/>
  <c r="D3103" i="2"/>
  <c r="E3103" i="2" s="1"/>
  <c r="G3102" i="2"/>
  <c r="D3102" i="2"/>
  <c r="F3102" i="2" s="1"/>
  <c r="G3101" i="2"/>
  <c r="D3101" i="2"/>
  <c r="G3100" i="2"/>
  <c r="D3100" i="2"/>
  <c r="F3100" i="2" s="1"/>
  <c r="G3099" i="2"/>
  <c r="D3099" i="2"/>
  <c r="E3099" i="2" s="1"/>
  <c r="J3098" i="2"/>
  <c r="G3098" i="2"/>
  <c r="F3098" i="2"/>
  <c r="D3098" i="2"/>
  <c r="E3098" i="2" s="1"/>
  <c r="G3097" i="2"/>
  <c r="D3097" i="2"/>
  <c r="G3096" i="2"/>
  <c r="D3096" i="2"/>
  <c r="G3095" i="2"/>
  <c r="F3095" i="2"/>
  <c r="D3095" i="2"/>
  <c r="E3095" i="2" s="1"/>
  <c r="G3094" i="2"/>
  <c r="F3094" i="2"/>
  <c r="D3094" i="2"/>
  <c r="E3094" i="2" s="1"/>
  <c r="H3094" i="2" s="1"/>
  <c r="G3093" i="2"/>
  <c r="D3093" i="2"/>
  <c r="G3092" i="2"/>
  <c r="D3092" i="2"/>
  <c r="G3091" i="2"/>
  <c r="D3091" i="2"/>
  <c r="E3091" i="2" s="1"/>
  <c r="G3090" i="2"/>
  <c r="D3090" i="2"/>
  <c r="F3090" i="2" s="1"/>
  <c r="G3089" i="2"/>
  <c r="D3089" i="2"/>
  <c r="G3088" i="2"/>
  <c r="D3088" i="2"/>
  <c r="G3087" i="2"/>
  <c r="D3087" i="2"/>
  <c r="E3087" i="2" s="1"/>
  <c r="G3086" i="2"/>
  <c r="D3086" i="2"/>
  <c r="F3086" i="2" s="1"/>
  <c r="G3085" i="2"/>
  <c r="D3085" i="2"/>
  <c r="G3084" i="2"/>
  <c r="D3084" i="2"/>
  <c r="G3083" i="2"/>
  <c r="D3083" i="2"/>
  <c r="E3083" i="2" s="1"/>
  <c r="G3082" i="2"/>
  <c r="D3082" i="2"/>
  <c r="E3082" i="2" s="1"/>
  <c r="G3081" i="2"/>
  <c r="D3081" i="2"/>
  <c r="G3080" i="2"/>
  <c r="D3080" i="2"/>
  <c r="G3079" i="2"/>
  <c r="D3079" i="2"/>
  <c r="E3079" i="2" s="1"/>
  <c r="G3078" i="2"/>
  <c r="D3078" i="2"/>
  <c r="G3077" i="2"/>
  <c r="D3077" i="2"/>
  <c r="G3076" i="2"/>
  <c r="D3076" i="2"/>
  <c r="G3075" i="2"/>
  <c r="D3075" i="2"/>
  <c r="E3075" i="2" s="1"/>
  <c r="J3074" i="2"/>
  <c r="G3074" i="2"/>
  <c r="D3074" i="2"/>
  <c r="F3074" i="2" s="1"/>
  <c r="G3073" i="2"/>
  <c r="D3073" i="2"/>
  <c r="G3072" i="2"/>
  <c r="D3072" i="2"/>
  <c r="G3071" i="2"/>
  <c r="D3071" i="2"/>
  <c r="E3071" i="2" s="1"/>
  <c r="G3070" i="2"/>
  <c r="F3070" i="2"/>
  <c r="D3070" i="2"/>
  <c r="E3070" i="2" s="1"/>
  <c r="G3069" i="2"/>
  <c r="D3069" i="2"/>
  <c r="G3068" i="2"/>
  <c r="D3068" i="2"/>
  <c r="G3067" i="2"/>
  <c r="D3067" i="2"/>
  <c r="E3067" i="2" s="1"/>
  <c r="G3066" i="2"/>
  <c r="D3066" i="2"/>
  <c r="G3065" i="2"/>
  <c r="D3065" i="2"/>
  <c r="G3064" i="2"/>
  <c r="D3064" i="2"/>
  <c r="G3063" i="2"/>
  <c r="F3063" i="2"/>
  <c r="D3063" i="2"/>
  <c r="E3063" i="2" s="1"/>
  <c r="G3062" i="2"/>
  <c r="D3062" i="2"/>
  <c r="F3062" i="2" s="1"/>
  <c r="G3061" i="2"/>
  <c r="D3061" i="2"/>
  <c r="G3060" i="2"/>
  <c r="D3060" i="2"/>
  <c r="G3059" i="2"/>
  <c r="D3059" i="2"/>
  <c r="E3059" i="2" s="1"/>
  <c r="G3058" i="2"/>
  <c r="D3058" i="2"/>
  <c r="F3058" i="2" s="1"/>
  <c r="G3057" i="2"/>
  <c r="D3057" i="2"/>
  <c r="G3056" i="2"/>
  <c r="D3056" i="2"/>
  <c r="G3055" i="2"/>
  <c r="D3055" i="2"/>
  <c r="E3055" i="2" s="1"/>
  <c r="G3054" i="2"/>
  <c r="D3054" i="2"/>
  <c r="F3054" i="2" s="1"/>
  <c r="G3053" i="2"/>
  <c r="D3053" i="2"/>
  <c r="G3052" i="2"/>
  <c r="D3052" i="2"/>
  <c r="G3051" i="2"/>
  <c r="D3051" i="2"/>
  <c r="E3051" i="2" s="1"/>
  <c r="J3050" i="2"/>
  <c r="G3050" i="2"/>
  <c r="D3050" i="2"/>
  <c r="E3050" i="2" s="1"/>
  <c r="G3049" i="2"/>
  <c r="D3049" i="2"/>
  <c r="G3048" i="2"/>
  <c r="D3048" i="2"/>
  <c r="G3047" i="2"/>
  <c r="F3047" i="2"/>
  <c r="D3047" i="2"/>
  <c r="E3047" i="2" s="1"/>
  <c r="G3046" i="2"/>
  <c r="F3046" i="2"/>
  <c r="E3046" i="2"/>
  <c r="H3046" i="2" s="1"/>
  <c r="D3046" i="2"/>
  <c r="G3045" i="2"/>
  <c r="D3045" i="2"/>
  <c r="G3044" i="2"/>
  <c r="D3044" i="2"/>
  <c r="G3043" i="2"/>
  <c r="D3043" i="2"/>
  <c r="E3043" i="2" s="1"/>
  <c r="G3042" i="2"/>
  <c r="D3042" i="2"/>
  <c r="F3042" i="2" s="1"/>
  <c r="G3041" i="2"/>
  <c r="D3041" i="2"/>
  <c r="G3040" i="2"/>
  <c r="D3040" i="2"/>
  <c r="G3039" i="2"/>
  <c r="D3039" i="2"/>
  <c r="E3039" i="2" s="1"/>
  <c r="G3038" i="2"/>
  <c r="D3038" i="2"/>
  <c r="F3038" i="2" s="1"/>
  <c r="G3037" i="2"/>
  <c r="D3037" i="2"/>
  <c r="G3036" i="2"/>
  <c r="D3036" i="2"/>
  <c r="G3035" i="2"/>
  <c r="D3035" i="2"/>
  <c r="E3035" i="2" s="1"/>
  <c r="G3034" i="2"/>
  <c r="D3034" i="2"/>
  <c r="E3034" i="2" s="1"/>
  <c r="G3033" i="2"/>
  <c r="D3033" i="2"/>
  <c r="G3032" i="2"/>
  <c r="D3032" i="2"/>
  <c r="G3031" i="2"/>
  <c r="D3031" i="2"/>
  <c r="E3031" i="2" s="1"/>
  <c r="G3030" i="2"/>
  <c r="D3030" i="2"/>
  <c r="G3029" i="2"/>
  <c r="D3029" i="2"/>
  <c r="G3028" i="2"/>
  <c r="D3028" i="2"/>
  <c r="G3027" i="2"/>
  <c r="D3027" i="2"/>
  <c r="E3027" i="2" s="1"/>
  <c r="J3026" i="2"/>
  <c r="G3026" i="2"/>
  <c r="D3026" i="2"/>
  <c r="F3026" i="2" s="1"/>
  <c r="G3025" i="2"/>
  <c r="D3025" i="2"/>
  <c r="G3024" i="2"/>
  <c r="D3024" i="2"/>
  <c r="G3023" i="2"/>
  <c r="D3023" i="2"/>
  <c r="E3023" i="2" s="1"/>
  <c r="G3022" i="2"/>
  <c r="F3022" i="2"/>
  <c r="E3022" i="2"/>
  <c r="D3022" i="2"/>
  <c r="G3021" i="2"/>
  <c r="D3021" i="2"/>
  <c r="G3020" i="2"/>
  <c r="D3020" i="2"/>
  <c r="G3019" i="2"/>
  <c r="D3019" i="2"/>
  <c r="E3019" i="2" s="1"/>
  <c r="G3018" i="2"/>
  <c r="D3018" i="2"/>
  <c r="G3017" i="2"/>
  <c r="D3017" i="2"/>
  <c r="G3016" i="2"/>
  <c r="D3016" i="2"/>
  <c r="G3015" i="2"/>
  <c r="F3015" i="2"/>
  <c r="D3015" i="2"/>
  <c r="E3015" i="2" s="1"/>
  <c r="G3014" i="2"/>
  <c r="D3014" i="2"/>
  <c r="F3014" i="2" s="1"/>
  <c r="G3013" i="2"/>
  <c r="D3013" i="2"/>
  <c r="G3012" i="2"/>
  <c r="D3012" i="2"/>
  <c r="G3011" i="2"/>
  <c r="D3011" i="2"/>
  <c r="E3011" i="2" s="1"/>
  <c r="G3010" i="2"/>
  <c r="D3010" i="2"/>
  <c r="F3010" i="2" s="1"/>
  <c r="G3009" i="2"/>
  <c r="D3009" i="2"/>
  <c r="G3008" i="2"/>
  <c r="D3008" i="2"/>
  <c r="G3007" i="2"/>
  <c r="F3007" i="2"/>
  <c r="D3007" i="2"/>
  <c r="E3007" i="2" s="1"/>
  <c r="G3006" i="2"/>
  <c r="D3006" i="2"/>
  <c r="G3005" i="2"/>
  <c r="D3005" i="2"/>
  <c r="G3004" i="2"/>
  <c r="D3004" i="2"/>
  <c r="G3003" i="2"/>
  <c r="D3003" i="2"/>
  <c r="E3003" i="2" s="1"/>
  <c r="J3002" i="2"/>
  <c r="G3002" i="2"/>
  <c r="D3002" i="2"/>
  <c r="E3002" i="2" s="1"/>
  <c r="G3001" i="2"/>
  <c r="D3001" i="2"/>
  <c r="G3000" i="2"/>
  <c r="D3000" i="2"/>
  <c r="G2999" i="2"/>
  <c r="F2999" i="2"/>
  <c r="D2999" i="2"/>
  <c r="E2999" i="2" s="1"/>
  <c r="G2998" i="2"/>
  <c r="F2998" i="2"/>
  <c r="E2998" i="2"/>
  <c r="D2998" i="2"/>
  <c r="G2997" i="2"/>
  <c r="D2997" i="2"/>
  <c r="G2996" i="2"/>
  <c r="D2996" i="2"/>
  <c r="G2995" i="2"/>
  <c r="D2995" i="2"/>
  <c r="E2995" i="2" s="1"/>
  <c r="G2994" i="2"/>
  <c r="D2994" i="2"/>
  <c r="F2994" i="2" s="1"/>
  <c r="G2993" i="2"/>
  <c r="D2993" i="2"/>
  <c r="G2992" i="2"/>
  <c r="D2992" i="2"/>
  <c r="G2991" i="2"/>
  <c r="D2991" i="2"/>
  <c r="G2990" i="2"/>
  <c r="D2990" i="2"/>
  <c r="F2990" i="2" s="1"/>
  <c r="G2989" i="2"/>
  <c r="D2989" i="2"/>
  <c r="G2988" i="2"/>
  <c r="D2988" i="2"/>
  <c r="G2987" i="2"/>
  <c r="D2987" i="2"/>
  <c r="E2987" i="2" s="1"/>
  <c r="G2986" i="2"/>
  <c r="D2986" i="2"/>
  <c r="E2986" i="2" s="1"/>
  <c r="G2985" i="2"/>
  <c r="D2985" i="2"/>
  <c r="G2984" i="2"/>
  <c r="D2984" i="2"/>
  <c r="G2983" i="2"/>
  <c r="D2983" i="2"/>
  <c r="E2983" i="2" s="1"/>
  <c r="G2982" i="2"/>
  <c r="E2982" i="2"/>
  <c r="D2982" i="2"/>
  <c r="F2982" i="2" s="1"/>
  <c r="G2981" i="2"/>
  <c r="D2981" i="2"/>
  <c r="G2980" i="2"/>
  <c r="D2980" i="2"/>
  <c r="G2979" i="2"/>
  <c r="D2979" i="2"/>
  <c r="E2979" i="2" s="1"/>
  <c r="J2978" i="2"/>
  <c r="G2978" i="2"/>
  <c r="D2978" i="2"/>
  <c r="F2978" i="2" s="1"/>
  <c r="G2977" i="2"/>
  <c r="D2977" i="2"/>
  <c r="G2976" i="2"/>
  <c r="D2976" i="2"/>
  <c r="G2975" i="2"/>
  <c r="D2975" i="2"/>
  <c r="G2974" i="2"/>
  <c r="D2974" i="2"/>
  <c r="F2974" i="2" s="1"/>
  <c r="G2973" i="2"/>
  <c r="D2973" i="2"/>
  <c r="G2972" i="2"/>
  <c r="D2972" i="2"/>
  <c r="G2971" i="2"/>
  <c r="D2971" i="2"/>
  <c r="E2971" i="2" s="1"/>
  <c r="G2970" i="2"/>
  <c r="F2970" i="2"/>
  <c r="D2970" i="2"/>
  <c r="E2970" i="2" s="1"/>
  <c r="G2969" i="2"/>
  <c r="D2969" i="2"/>
  <c r="G2968" i="2"/>
  <c r="D2968" i="2"/>
  <c r="G2967" i="2"/>
  <c r="F2967" i="2"/>
  <c r="D2967" i="2"/>
  <c r="E2967" i="2" s="1"/>
  <c r="G2966" i="2"/>
  <c r="D2966" i="2"/>
  <c r="G2965" i="2"/>
  <c r="D2965" i="2"/>
  <c r="G2964" i="2"/>
  <c r="D2964" i="2"/>
  <c r="G2963" i="2"/>
  <c r="F2963" i="2"/>
  <c r="D2963" i="2"/>
  <c r="E2963" i="2" s="1"/>
  <c r="G2962" i="2"/>
  <c r="D2962" i="2"/>
  <c r="F2962" i="2" s="1"/>
  <c r="G2961" i="2"/>
  <c r="D2961" i="2"/>
  <c r="G2960" i="2"/>
  <c r="D2960" i="2"/>
  <c r="G2959" i="2"/>
  <c r="D2959" i="2"/>
  <c r="E2959" i="2" s="1"/>
  <c r="G2958" i="2"/>
  <c r="E2958" i="2"/>
  <c r="D2958" i="2"/>
  <c r="F2958" i="2" s="1"/>
  <c r="G2957" i="2"/>
  <c r="D2957" i="2"/>
  <c r="G2956" i="2"/>
  <c r="D2956" i="2"/>
  <c r="G2955" i="2"/>
  <c r="D2955" i="2"/>
  <c r="E2955" i="2" s="1"/>
  <c r="J2954" i="2"/>
  <c r="G2954" i="2"/>
  <c r="F2954" i="2"/>
  <c r="D2954" i="2"/>
  <c r="E2954" i="2" s="1"/>
  <c r="G2953" i="2"/>
  <c r="D2953" i="2"/>
  <c r="G2952" i="2"/>
  <c r="D2952" i="2"/>
  <c r="G2951" i="2"/>
  <c r="D2951" i="2"/>
  <c r="G2950" i="2"/>
  <c r="D2950" i="2"/>
  <c r="F2950" i="2" s="1"/>
  <c r="G2949" i="2"/>
  <c r="D2949" i="2"/>
  <c r="G2948" i="2"/>
  <c r="D2948" i="2"/>
  <c r="G2947" i="2"/>
  <c r="D2947" i="2"/>
  <c r="E2947" i="2" s="1"/>
  <c r="G2946" i="2"/>
  <c r="D2946" i="2"/>
  <c r="F2946" i="2" s="1"/>
  <c r="G2945" i="2"/>
  <c r="D2945" i="2"/>
  <c r="G2944" i="2"/>
  <c r="D2944" i="2"/>
  <c r="G2943" i="2"/>
  <c r="F2943" i="2"/>
  <c r="D2943" i="2"/>
  <c r="E2943" i="2" s="1"/>
  <c r="G2942" i="2"/>
  <c r="D2942" i="2"/>
  <c r="F2942" i="2" s="1"/>
  <c r="G2941" i="2"/>
  <c r="D2941" i="2"/>
  <c r="G2940" i="2"/>
  <c r="D2940" i="2"/>
  <c r="G2939" i="2"/>
  <c r="D2939" i="2"/>
  <c r="E2939" i="2" s="1"/>
  <c r="G2938" i="2"/>
  <c r="D2938" i="2"/>
  <c r="G2937" i="2"/>
  <c r="D2937" i="2"/>
  <c r="G2936" i="2"/>
  <c r="D2936" i="2"/>
  <c r="G2935" i="2"/>
  <c r="D2935" i="2"/>
  <c r="E2935" i="2" s="1"/>
  <c r="G2934" i="2"/>
  <c r="E2934" i="2"/>
  <c r="D2934" i="2"/>
  <c r="F2934" i="2" s="1"/>
  <c r="G2933" i="2"/>
  <c r="D2933" i="2"/>
  <c r="G2932" i="2"/>
  <c r="D2932" i="2"/>
  <c r="G2931" i="2"/>
  <c r="D2931" i="2"/>
  <c r="E2931" i="2" s="1"/>
  <c r="J2930" i="2"/>
  <c r="G2930" i="2"/>
  <c r="D2930" i="2"/>
  <c r="F2930" i="2" s="1"/>
  <c r="G2929" i="2"/>
  <c r="D2929" i="2"/>
  <c r="G2928" i="2"/>
  <c r="D2928" i="2"/>
  <c r="G2927" i="2"/>
  <c r="F2927" i="2"/>
  <c r="D2927" i="2"/>
  <c r="E2927" i="2" s="1"/>
  <c r="G2926" i="2"/>
  <c r="D2926" i="2"/>
  <c r="F2926" i="2" s="1"/>
  <c r="G2925" i="2"/>
  <c r="D2925" i="2"/>
  <c r="G2924" i="2"/>
  <c r="D2924" i="2"/>
  <c r="G2923" i="2"/>
  <c r="D2923" i="2"/>
  <c r="E2923" i="2" s="1"/>
  <c r="G2922" i="2"/>
  <c r="F2922" i="2"/>
  <c r="D2922" i="2"/>
  <c r="E2922" i="2" s="1"/>
  <c r="G2921" i="2"/>
  <c r="D2921" i="2"/>
  <c r="G2920" i="2"/>
  <c r="D2920" i="2"/>
  <c r="G2919" i="2"/>
  <c r="D2919" i="2"/>
  <c r="E2919" i="2" s="1"/>
  <c r="G2918" i="2"/>
  <c r="E2918" i="2"/>
  <c r="D2918" i="2"/>
  <c r="F2918" i="2" s="1"/>
  <c r="G2917" i="2"/>
  <c r="D2917" i="2"/>
  <c r="G2916" i="2"/>
  <c r="D2916" i="2"/>
  <c r="G2915" i="2"/>
  <c r="D2915" i="2"/>
  <c r="E2915" i="2" s="1"/>
  <c r="G2914" i="2"/>
  <c r="D2914" i="2"/>
  <c r="F2914" i="2" s="1"/>
  <c r="G2913" i="2"/>
  <c r="D2913" i="2"/>
  <c r="G2912" i="2"/>
  <c r="D2912" i="2"/>
  <c r="G2911" i="2"/>
  <c r="D2911" i="2"/>
  <c r="E2911" i="2" s="1"/>
  <c r="G2910" i="2"/>
  <c r="D2910" i="2"/>
  <c r="F2910" i="2" s="1"/>
  <c r="G2909" i="2"/>
  <c r="D2909" i="2"/>
  <c r="G2908" i="2"/>
  <c r="D2908" i="2"/>
  <c r="G2907" i="2"/>
  <c r="D2907" i="2"/>
  <c r="E2907" i="2" s="1"/>
  <c r="J2906" i="2"/>
  <c r="G2906" i="2"/>
  <c r="D2906" i="2"/>
  <c r="F2906" i="2" s="1"/>
  <c r="G2905" i="2"/>
  <c r="D2905" i="2"/>
  <c r="E2905" i="2" s="1"/>
  <c r="G2904" i="2"/>
  <c r="D2904" i="2"/>
  <c r="G2903" i="2"/>
  <c r="F2903" i="2"/>
  <c r="D2903" i="2"/>
  <c r="E2903" i="2" s="1"/>
  <c r="G2902" i="2"/>
  <c r="D2902" i="2"/>
  <c r="F2902" i="2" s="1"/>
  <c r="G2901" i="2"/>
  <c r="D2901" i="2"/>
  <c r="G2900" i="2"/>
  <c r="D2900" i="2"/>
  <c r="G2899" i="2"/>
  <c r="F2899" i="2"/>
  <c r="D2899" i="2"/>
  <c r="E2899" i="2" s="1"/>
  <c r="G2898" i="2"/>
  <c r="D2898" i="2"/>
  <c r="F2898" i="2" s="1"/>
  <c r="G2897" i="2"/>
  <c r="F2897" i="2"/>
  <c r="D2897" i="2"/>
  <c r="E2897" i="2" s="1"/>
  <c r="G2896" i="2"/>
  <c r="D2896" i="2"/>
  <c r="G2895" i="2"/>
  <c r="F2895" i="2"/>
  <c r="D2895" i="2"/>
  <c r="E2895" i="2" s="1"/>
  <c r="G2894" i="2"/>
  <c r="D2894" i="2"/>
  <c r="F2894" i="2" s="1"/>
  <c r="G2893" i="2"/>
  <c r="D2893" i="2"/>
  <c r="E2893" i="2" s="1"/>
  <c r="G2892" i="2"/>
  <c r="D2892" i="2"/>
  <c r="G2891" i="2"/>
  <c r="D2891" i="2"/>
  <c r="G2890" i="2"/>
  <c r="D2890" i="2"/>
  <c r="F2890" i="2" s="1"/>
  <c r="G2889" i="2"/>
  <c r="F2889" i="2"/>
  <c r="H2889" i="2" s="1"/>
  <c r="D2889" i="2"/>
  <c r="E2889" i="2" s="1"/>
  <c r="G2888" i="2"/>
  <c r="D2888" i="2"/>
  <c r="G2887" i="2"/>
  <c r="F2887" i="2"/>
  <c r="D2887" i="2"/>
  <c r="E2887" i="2" s="1"/>
  <c r="G2886" i="2"/>
  <c r="D2886" i="2"/>
  <c r="F2886" i="2" s="1"/>
  <c r="G2885" i="2"/>
  <c r="F2885" i="2"/>
  <c r="D2885" i="2"/>
  <c r="E2885" i="2" s="1"/>
  <c r="G2884" i="2"/>
  <c r="D2884" i="2"/>
  <c r="G2883" i="2"/>
  <c r="F2883" i="2"/>
  <c r="D2883" i="2"/>
  <c r="E2883" i="2" s="1"/>
  <c r="J2882" i="2"/>
  <c r="G2882" i="2"/>
  <c r="D2882" i="2"/>
  <c r="F2882" i="2" s="1"/>
  <c r="G2881" i="2"/>
  <c r="D2881" i="2"/>
  <c r="E2881" i="2" s="1"/>
  <c r="G2880" i="2"/>
  <c r="D2880" i="2"/>
  <c r="G2879" i="2"/>
  <c r="D2879" i="2"/>
  <c r="G2878" i="2"/>
  <c r="D2878" i="2"/>
  <c r="F2878" i="2" s="1"/>
  <c r="G2877" i="2"/>
  <c r="D2877" i="2"/>
  <c r="E2877" i="2" s="1"/>
  <c r="G2876" i="2"/>
  <c r="D2876" i="2"/>
  <c r="G2875" i="2"/>
  <c r="D2875" i="2"/>
  <c r="G2874" i="2"/>
  <c r="D2874" i="2"/>
  <c r="F2874" i="2" s="1"/>
  <c r="G2873" i="2"/>
  <c r="D2873" i="2"/>
  <c r="E2873" i="2" s="1"/>
  <c r="G2872" i="2"/>
  <c r="D2872" i="2"/>
  <c r="G2871" i="2"/>
  <c r="D2871" i="2"/>
  <c r="E2871" i="2" s="1"/>
  <c r="G2870" i="2"/>
  <c r="D2870" i="2"/>
  <c r="F2870" i="2" s="1"/>
  <c r="G2869" i="2"/>
  <c r="D2869" i="2"/>
  <c r="E2869" i="2" s="1"/>
  <c r="G2868" i="2"/>
  <c r="D2868" i="2"/>
  <c r="G2867" i="2"/>
  <c r="D2867" i="2"/>
  <c r="E2867" i="2" s="1"/>
  <c r="G2866" i="2"/>
  <c r="D2866" i="2"/>
  <c r="F2866" i="2" s="1"/>
  <c r="G2865" i="2"/>
  <c r="D2865" i="2"/>
  <c r="G2864" i="2"/>
  <c r="D2864" i="2"/>
  <c r="G2863" i="2"/>
  <c r="D2863" i="2"/>
  <c r="E2863" i="2" s="1"/>
  <c r="G2862" i="2"/>
  <c r="D2862" i="2"/>
  <c r="F2862" i="2" s="1"/>
  <c r="G2861" i="2"/>
  <c r="D2861" i="2"/>
  <c r="E2861" i="2" s="1"/>
  <c r="G2860" i="2"/>
  <c r="D2860" i="2"/>
  <c r="G2859" i="2"/>
  <c r="F2859" i="2"/>
  <c r="D2859" i="2"/>
  <c r="E2859" i="2" s="1"/>
  <c r="J2858" i="2"/>
  <c r="G2858" i="2"/>
  <c r="D2858" i="2"/>
  <c r="F2858" i="2" s="1"/>
  <c r="G2857" i="2"/>
  <c r="D2857" i="2"/>
  <c r="E2857" i="2" s="1"/>
  <c r="G2856" i="2"/>
  <c r="D2856" i="2"/>
  <c r="G2855" i="2"/>
  <c r="F2855" i="2"/>
  <c r="D2855" i="2"/>
  <c r="E2855" i="2" s="1"/>
  <c r="G2854" i="2"/>
  <c r="D2854" i="2"/>
  <c r="F2854" i="2" s="1"/>
  <c r="G2853" i="2"/>
  <c r="F2853" i="2"/>
  <c r="D2853" i="2"/>
  <c r="E2853" i="2" s="1"/>
  <c r="G2852" i="2"/>
  <c r="D2852" i="2"/>
  <c r="G2851" i="2"/>
  <c r="F2851" i="2"/>
  <c r="D2851" i="2"/>
  <c r="E2851" i="2" s="1"/>
  <c r="G2850" i="2"/>
  <c r="D2850" i="2"/>
  <c r="F2850" i="2" s="1"/>
  <c r="G2849" i="2"/>
  <c r="F2849" i="2"/>
  <c r="D2849" i="2"/>
  <c r="E2849" i="2" s="1"/>
  <c r="G2848" i="2"/>
  <c r="D2848" i="2"/>
  <c r="G2847" i="2"/>
  <c r="F2847" i="2"/>
  <c r="D2847" i="2"/>
  <c r="E2847" i="2" s="1"/>
  <c r="G2846" i="2"/>
  <c r="D2846" i="2"/>
  <c r="F2846" i="2" s="1"/>
  <c r="G2845" i="2"/>
  <c r="D2845" i="2"/>
  <c r="E2845" i="2" s="1"/>
  <c r="G2844" i="2"/>
  <c r="D2844" i="2"/>
  <c r="G2843" i="2"/>
  <c r="D2843" i="2"/>
  <c r="E2843" i="2" s="1"/>
  <c r="G2842" i="2"/>
  <c r="D2842" i="2"/>
  <c r="F2842" i="2" s="1"/>
  <c r="G2841" i="2"/>
  <c r="F2841" i="2"/>
  <c r="H2841" i="2" s="1"/>
  <c r="D2841" i="2"/>
  <c r="E2841" i="2" s="1"/>
  <c r="G2840" i="2"/>
  <c r="D2840" i="2"/>
  <c r="G2839" i="2"/>
  <c r="F2839" i="2"/>
  <c r="D2839" i="2"/>
  <c r="E2839" i="2" s="1"/>
  <c r="G2838" i="2"/>
  <c r="D2838" i="2"/>
  <c r="F2838" i="2" s="1"/>
  <c r="G2837" i="2"/>
  <c r="F2837" i="2"/>
  <c r="D2837" i="2"/>
  <c r="E2837" i="2" s="1"/>
  <c r="G2836" i="2"/>
  <c r="D2836" i="2"/>
  <c r="G2835" i="2"/>
  <c r="D2835" i="2"/>
  <c r="E2835" i="2" s="1"/>
  <c r="J2834" i="2"/>
  <c r="G2834" i="2"/>
  <c r="D2834" i="2"/>
  <c r="F2834" i="2" s="1"/>
  <c r="G2833" i="2"/>
  <c r="D2833" i="2"/>
  <c r="E2833" i="2" s="1"/>
  <c r="G2832" i="2"/>
  <c r="D2832" i="2"/>
  <c r="G2831" i="2"/>
  <c r="D2831" i="2"/>
  <c r="G2830" i="2"/>
  <c r="D2830" i="2"/>
  <c r="F2830" i="2" s="1"/>
  <c r="G2829" i="2"/>
  <c r="D2829" i="2"/>
  <c r="E2829" i="2" s="1"/>
  <c r="G2828" i="2"/>
  <c r="F2828" i="2"/>
  <c r="D2828" i="2"/>
  <c r="E2828" i="2" s="1"/>
  <c r="G2827" i="2"/>
  <c r="D2827" i="2"/>
  <c r="G2826" i="2"/>
  <c r="E2826" i="2"/>
  <c r="D2826" i="2"/>
  <c r="F2826" i="2" s="1"/>
  <c r="G2825" i="2"/>
  <c r="D2825" i="2"/>
  <c r="E2825" i="2" s="1"/>
  <c r="G2824" i="2"/>
  <c r="D2824" i="2"/>
  <c r="E2824" i="2" s="1"/>
  <c r="G2823" i="2"/>
  <c r="D2823" i="2"/>
  <c r="E2823" i="2" s="1"/>
  <c r="G2822" i="2"/>
  <c r="D2822" i="2"/>
  <c r="E2822" i="2" s="1"/>
  <c r="G2821" i="2"/>
  <c r="F2821" i="2"/>
  <c r="D2821" i="2"/>
  <c r="E2821" i="2" s="1"/>
  <c r="G2820" i="2"/>
  <c r="D2820" i="2"/>
  <c r="E2820" i="2" s="1"/>
  <c r="G2819" i="2"/>
  <c r="D2819" i="2"/>
  <c r="E2819" i="2" s="1"/>
  <c r="G2818" i="2"/>
  <c r="D2818" i="2"/>
  <c r="F2818" i="2" s="1"/>
  <c r="G2817" i="2"/>
  <c r="F2817" i="2"/>
  <c r="D2817" i="2"/>
  <c r="E2817" i="2" s="1"/>
  <c r="G2816" i="2"/>
  <c r="F2816" i="2"/>
  <c r="D2816" i="2"/>
  <c r="E2816" i="2" s="1"/>
  <c r="G2815" i="2"/>
  <c r="D2815" i="2"/>
  <c r="E2815" i="2" s="1"/>
  <c r="G2814" i="2"/>
  <c r="D2814" i="2"/>
  <c r="F2814" i="2" s="1"/>
  <c r="G2813" i="2"/>
  <c r="D2813" i="2"/>
  <c r="G2812" i="2"/>
  <c r="D2812" i="2"/>
  <c r="E2812" i="2" s="1"/>
  <c r="G2811" i="2"/>
  <c r="F2811" i="2"/>
  <c r="D2811" i="2"/>
  <c r="E2811" i="2" s="1"/>
  <c r="J2810" i="2"/>
  <c r="G2810" i="2"/>
  <c r="D2810" i="2"/>
  <c r="G2809" i="2"/>
  <c r="D2809" i="2"/>
  <c r="E2809" i="2" s="1"/>
  <c r="G2808" i="2"/>
  <c r="D2808" i="2"/>
  <c r="E2808" i="2" s="1"/>
  <c r="G2807" i="2"/>
  <c r="D2807" i="2"/>
  <c r="E2807" i="2" s="1"/>
  <c r="G2806" i="2"/>
  <c r="D2806" i="2"/>
  <c r="E2806" i="2" s="1"/>
  <c r="G2805" i="2"/>
  <c r="D2805" i="2"/>
  <c r="E2805" i="2" s="1"/>
  <c r="G2804" i="2"/>
  <c r="D2804" i="2"/>
  <c r="E2804" i="2" s="1"/>
  <c r="G2803" i="2"/>
  <c r="D2803" i="2"/>
  <c r="E2803" i="2" s="1"/>
  <c r="G2802" i="2"/>
  <c r="D2802" i="2"/>
  <c r="F2802" i="2" s="1"/>
  <c r="G2801" i="2"/>
  <c r="D2801" i="2"/>
  <c r="E2801" i="2" s="1"/>
  <c r="G2800" i="2"/>
  <c r="D2800" i="2"/>
  <c r="E2800" i="2" s="1"/>
  <c r="G2799" i="2"/>
  <c r="F2799" i="2"/>
  <c r="D2799" i="2"/>
  <c r="E2799" i="2" s="1"/>
  <c r="G2798" i="2"/>
  <c r="D2798" i="2"/>
  <c r="E2798" i="2" s="1"/>
  <c r="G2797" i="2"/>
  <c r="D2797" i="2"/>
  <c r="E2797" i="2" s="1"/>
  <c r="G2796" i="2"/>
  <c r="D2796" i="2"/>
  <c r="E2796" i="2" s="1"/>
  <c r="G2795" i="2"/>
  <c r="D2795" i="2"/>
  <c r="G2794" i="2"/>
  <c r="D2794" i="2"/>
  <c r="F2794" i="2" s="1"/>
  <c r="G2793" i="2"/>
  <c r="D2793" i="2"/>
  <c r="E2793" i="2" s="1"/>
  <c r="G2792" i="2"/>
  <c r="D2792" i="2"/>
  <c r="E2792" i="2" s="1"/>
  <c r="G2791" i="2"/>
  <c r="D2791" i="2"/>
  <c r="F2791" i="2" s="1"/>
  <c r="G2790" i="2"/>
  <c r="F2790" i="2"/>
  <c r="E2790" i="2"/>
  <c r="D2790" i="2"/>
  <c r="G2789" i="2"/>
  <c r="D2789" i="2"/>
  <c r="G2788" i="2"/>
  <c r="F2788" i="2"/>
  <c r="D2788" i="2"/>
  <c r="E2788" i="2" s="1"/>
  <c r="G2787" i="2"/>
  <c r="D2787" i="2"/>
  <c r="F2787" i="2" s="1"/>
  <c r="J2786" i="2"/>
  <c r="G2786" i="2"/>
  <c r="D2786" i="2"/>
  <c r="F2786" i="2" s="1"/>
  <c r="G2785" i="2"/>
  <c r="D2785" i="2"/>
  <c r="E2785" i="2" s="1"/>
  <c r="G2784" i="2"/>
  <c r="D2784" i="2"/>
  <c r="E2784" i="2" s="1"/>
  <c r="G2783" i="2"/>
  <c r="D2783" i="2"/>
  <c r="F2783" i="2" s="1"/>
  <c r="G2782" i="2"/>
  <c r="F2782" i="2"/>
  <c r="E2782" i="2"/>
  <c r="D2782" i="2"/>
  <c r="G2781" i="2"/>
  <c r="D2781" i="2"/>
  <c r="G2780" i="2"/>
  <c r="D2780" i="2"/>
  <c r="E2780" i="2" s="1"/>
  <c r="G2779" i="2"/>
  <c r="D2779" i="2"/>
  <c r="F2779" i="2" s="1"/>
  <c r="G2778" i="2"/>
  <c r="D2778" i="2"/>
  <c r="F2778" i="2" s="1"/>
  <c r="G2777" i="2"/>
  <c r="D2777" i="2"/>
  <c r="E2777" i="2" s="1"/>
  <c r="G2776" i="2"/>
  <c r="D2776" i="2"/>
  <c r="E2776" i="2" s="1"/>
  <c r="G2775" i="2"/>
  <c r="D2775" i="2"/>
  <c r="F2775" i="2" s="1"/>
  <c r="G2774" i="2"/>
  <c r="D2774" i="2"/>
  <c r="E2774" i="2" s="1"/>
  <c r="G2773" i="2"/>
  <c r="D2773" i="2"/>
  <c r="E2773" i="2" s="1"/>
  <c r="G2772" i="2"/>
  <c r="D2772" i="2"/>
  <c r="E2772" i="2" s="1"/>
  <c r="G2771" i="2"/>
  <c r="D2771" i="2"/>
  <c r="G2770" i="2"/>
  <c r="D2770" i="2"/>
  <c r="F2770" i="2" s="1"/>
  <c r="G2769" i="2"/>
  <c r="D2769" i="2"/>
  <c r="E2769" i="2" s="1"/>
  <c r="G2768" i="2"/>
  <c r="D2768" i="2"/>
  <c r="E2768" i="2" s="1"/>
  <c r="G2767" i="2"/>
  <c r="E2767" i="2"/>
  <c r="D2767" i="2"/>
  <c r="F2767" i="2" s="1"/>
  <c r="G2766" i="2"/>
  <c r="D2766" i="2"/>
  <c r="F2766" i="2" s="1"/>
  <c r="G2765" i="2"/>
  <c r="F2765" i="2"/>
  <c r="H2765" i="2" s="1"/>
  <c r="D2765" i="2"/>
  <c r="E2765" i="2" s="1"/>
  <c r="G2764" i="2"/>
  <c r="D2764" i="2"/>
  <c r="G2763" i="2"/>
  <c r="D2763" i="2"/>
  <c r="F2763" i="2" s="1"/>
  <c r="J2762" i="2"/>
  <c r="G2762" i="2"/>
  <c r="F2762" i="2"/>
  <c r="D2762" i="2"/>
  <c r="E2762" i="2" s="1"/>
  <c r="G2761" i="2"/>
  <c r="D2761" i="2"/>
  <c r="F2761" i="2" s="1"/>
  <c r="G2760" i="2"/>
  <c r="D2760" i="2"/>
  <c r="E2760" i="2" s="1"/>
  <c r="G2759" i="2"/>
  <c r="E2759" i="2"/>
  <c r="D2759" i="2"/>
  <c r="F2759" i="2" s="1"/>
  <c r="G2758" i="2"/>
  <c r="D2758" i="2"/>
  <c r="G2757" i="2"/>
  <c r="F2757" i="2"/>
  <c r="E2757" i="2"/>
  <c r="D2757" i="2"/>
  <c r="G2756" i="2"/>
  <c r="D2756" i="2"/>
  <c r="E2756" i="2" s="1"/>
  <c r="G2755" i="2"/>
  <c r="F2755" i="2"/>
  <c r="D2755" i="2"/>
  <c r="E2755" i="2" s="1"/>
  <c r="G2754" i="2"/>
  <c r="D2754" i="2"/>
  <c r="F2754" i="2" s="1"/>
  <c r="G2753" i="2"/>
  <c r="D2753" i="2"/>
  <c r="E2753" i="2" s="1"/>
  <c r="G2752" i="2"/>
  <c r="F2752" i="2"/>
  <c r="H2752" i="2" s="1"/>
  <c r="D2752" i="2"/>
  <c r="E2752" i="2" s="1"/>
  <c r="G2751" i="2"/>
  <c r="E2751" i="2"/>
  <c r="H2751" i="2" s="1"/>
  <c r="D2751" i="2"/>
  <c r="F2751" i="2" s="1"/>
  <c r="G2750" i="2"/>
  <c r="D2750" i="2"/>
  <c r="E2750" i="2" s="1"/>
  <c r="G2749" i="2"/>
  <c r="E2749" i="2"/>
  <c r="D2749" i="2"/>
  <c r="F2749" i="2" s="1"/>
  <c r="G2748" i="2"/>
  <c r="D2748" i="2"/>
  <c r="E2748" i="2" s="1"/>
  <c r="G2747" i="2"/>
  <c r="D2747" i="2"/>
  <c r="F2747" i="2" s="1"/>
  <c r="G2746" i="2"/>
  <c r="D2746" i="2"/>
  <c r="E2746" i="2" s="1"/>
  <c r="G2745" i="2"/>
  <c r="D2745" i="2"/>
  <c r="F2745" i="2" s="1"/>
  <c r="G2744" i="2"/>
  <c r="D2744" i="2"/>
  <c r="E2744" i="2" s="1"/>
  <c r="G2743" i="2"/>
  <c r="D2743" i="2"/>
  <c r="F2743" i="2" s="1"/>
  <c r="G2742" i="2"/>
  <c r="E2742" i="2"/>
  <c r="D2742" i="2"/>
  <c r="F2742" i="2" s="1"/>
  <c r="G2741" i="2"/>
  <c r="D2741" i="2"/>
  <c r="G2740" i="2"/>
  <c r="D2740" i="2"/>
  <c r="E2740" i="2" s="1"/>
  <c r="G2739" i="2"/>
  <c r="D2739" i="2"/>
  <c r="E2739" i="2" s="1"/>
  <c r="J2738" i="2"/>
  <c r="G2738" i="2"/>
  <c r="D2738" i="2"/>
  <c r="F2738" i="2" s="1"/>
  <c r="G2737" i="2"/>
  <c r="F2737" i="2"/>
  <c r="E2737" i="2"/>
  <c r="D2737" i="2"/>
  <c r="G2736" i="2"/>
  <c r="D2736" i="2"/>
  <c r="E2736" i="2" s="1"/>
  <c r="G2735" i="2"/>
  <c r="D2735" i="2"/>
  <c r="F2735" i="2" s="1"/>
  <c r="G2734" i="2"/>
  <c r="D2734" i="2"/>
  <c r="F2734" i="2" s="1"/>
  <c r="G2733" i="2"/>
  <c r="F2733" i="2"/>
  <c r="D2733" i="2"/>
  <c r="E2733" i="2" s="1"/>
  <c r="G2732" i="2"/>
  <c r="D2732" i="2"/>
  <c r="E2732" i="2" s="1"/>
  <c r="G2731" i="2"/>
  <c r="D2731" i="2"/>
  <c r="F2731" i="2" s="1"/>
  <c r="G2730" i="2"/>
  <c r="D2730" i="2"/>
  <c r="F2730" i="2" s="1"/>
  <c r="G2729" i="2"/>
  <c r="D2729" i="2"/>
  <c r="F2729" i="2" s="1"/>
  <c r="G2728" i="2"/>
  <c r="F2728" i="2"/>
  <c r="D2728" i="2"/>
  <c r="E2728" i="2" s="1"/>
  <c r="G2727" i="2"/>
  <c r="D2727" i="2"/>
  <c r="F2727" i="2" s="1"/>
  <c r="G2726" i="2"/>
  <c r="D2726" i="2"/>
  <c r="G2725" i="2"/>
  <c r="D2725" i="2"/>
  <c r="G2724" i="2"/>
  <c r="D2724" i="2"/>
  <c r="E2724" i="2" s="1"/>
  <c r="G2723" i="2"/>
  <c r="F2723" i="2"/>
  <c r="E2723" i="2"/>
  <c r="D2723" i="2"/>
  <c r="G2722" i="2"/>
  <c r="D2722" i="2"/>
  <c r="F2722" i="2" s="1"/>
  <c r="G2721" i="2"/>
  <c r="F2721" i="2"/>
  <c r="D2721" i="2"/>
  <c r="E2721" i="2" s="1"/>
  <c r="G2720" i="2"/>
  <c r="D2720" i="2"/>
  <c r="E2720" i="2" s="1"/>
  <c r="G2719" i="2"/>
  <c r="F2719" i="2"/>
  <c r="E2719" i="2"/>
  <c r="H2719" i="2" s="1"/>
  <c r="D2719" i="2"/>
  <c r="G2718" i="2"/>
  <c r="D2718" i="2"/>
  <c r="G2717" i="2"/>
  <c r="F2717" i="2"/>
  <c r="E2717" i="2"/>
  <c r="D2717" i="2"/>
  <c r="G2716" i="2"/>
  <c r="D2716" i="2"/>
  <c r="E2716" i="2" s="1"/>
  <c r="G2715" i="2"/>
  <c r="D2715" i="2"/>
  <c r="F2715" i="2" s="1"/>
  <c r="J2714" i="2"/>
  <c r="G2714" i="2"/>
  <c r="D2714" i="2"/>
  <c r="E2714" i="2" s="1"/>
  <c r="G2713" i="2"/>
  <c r="D2713" i="2"/>
  <c r="F2713" i="2" s="1"/>
  <c r="G2712" i="2"/>
  <c r="F2712" i="2"/>
  <c r="D2712" i="2"/>
  <c r="E2712" i="2" s="1"/>
  <c r="G2711" i="2"/>
  <c r="E2711" i="2"/>
  <c r="D2711" i="2"/>
  <c r="F2711" i="2" s="1"/>
  <c r="G2710" i="2"/>
  <c r="D2710" i="2"/>
  <c r="F2710" i="2" s="1"/>
  <c r="G2709" i="2"/>
  <c r="D2709" i="2"/>
  <c r="E2709" i="2" s="1"/>
  <c r="G2708" i="2"/>
  <c r="D2708" i="2"/>
  <c r="E2708" i="2" s="1"/>
  <c r="G2707" i="2"/>
  <c r="F2707" i="2"/>
  <c r="D2707" i="2"/>
  <c r="E2707" i="2" s="1"/>
  <c r="G2706" i="2"/>
  <c r="D2706" i="2"/>
  <c r="F2706" i="2" s="1"/>
  <c r="G2705" i="2"/>
  <c r="D2705" i="2"/>
  <c r="E2705" i="2" s="1"/>
  <c r="G2704" i="2"/>
  <c r="D2704" i="2"/>
  <c r="G2703" i="2"/>
  <c r="F2703" i="2"/>
  <c r="E2703" i="2"/>
  <c r="H2703" i="2" s="1"/>
  <c r="D2703" i="2"/>
  <c r="G2702" i="2"/>
  <c r="D2702" i="2"/>
  <c r="F2702" i="2" s="1"/>
  <c r="G2701" i="2"/>
  <c r="E2701" i="2"/>
  <c r="D2701" i="2"/>
  <c r="F2701" i="2" s="1"/>
  <c r="G2700" i="2"/>
  <c r="D2700" i="2"/>
  <c r="E2700" i="2" s="1"/>
  <c r="G2699" i="2"/>
  <c r="D2699" i="2"/>
  <c r="F2699" i="2" s="1"/>
  <c r="G2698" i="2"/>
  <c r="D2698" i="2"/>
  <c r="E2698" i="2" s="1"/>
  <c r="G2697" i="2"/>
  <c r="D2697" i="2"/>
  <c r="F2697" i="2" s="1"/>
  <c r="G2696" i="2"/>
  <c r="D2696" i="2"/>
  <c r="G2695" i="2"/>
  <c r="F2695" i="2"/>
  <c r="E2695" i="2"/>
  <c r="D2695" i="2"/>
  <c r="G2694" i="2"/>
  <c r="E2694" i="2"/>
  <c r="D2694" i="2"/>
  <c r="F2694" i="2" s="1"/>
  <c r="G2693" i="2"/>
  <c r="E2693" i="2"/>
  <c r="H2693" i="2" s="1"/>
  <c r="D2693" i="2"/>
  <c r="F2693" i="2" s="1"/>
  <c r="G2692" i="2"/>
  <c r="D2692" i="2"/>
  <c r="E2692" i="2" s="1"/>
  <c r="G2691" i="2"/>
  <c r="D2691" i="2"/>
  <c r="E2691" i="2" s="1"/>
  <c r="J2690" i="2"/>
  <c r="G2690" i="2"/>
  <c r="D2690" i="2"/>
  <c r="F2690" i="2" s="1"/>
  <c r="G2689" i="2"/>
  <c r="D2689" i="2"/>
  <c r="G2688" i="2"/>
  <c r="F2688" i="2"/>
  <c r="H2688" i="2" s="1"/>
  <c r="D2688" i="2"/>
  <c r="E2688" i="2" s="1"/>
  <c r="G2687" i="2"/>
  <c r="D2687" i="2"/>
  <c r="F2687" i="2" s="1"/>
  <c r="G2686" i="2"/>
  <c r="D2686" i="2"/>
  <c r="F2686" i="2" s="1"/>
  <c r="G2685" i="2"/>
  <c r="D2685" i="2"/>
  <c r="F2685" i="2" s="1"/>
  <c r="G2684" i="2"/>
  <c r="D2684" i="2"/>
  <c r="E2684" i="2" s="1"/>
  <c r="G2683" i="2"/>
  <c r="D2683" i="2"/>
  <c r="F2683" i="2" s="1"/>
  <c r="G2682" i="2"/>
  <c r="F2682" i="2"/>
  <c r="E2682" i="2"/>
  <c r="D2682" i="2"/>
  <c r="G2681" i="2"/>
  <c r="D2681" i="2"/>
  <c r="F2681" i="2" s="1"/>
  <c r="G2680" i="2"/>
  <c r="F2680" i="2"/>
  <c r="D2680" i="2"/>
  <c r="E2680" i="2" s="1"/>
  <c r="G2679" i="2"/>
  <c r="D2679" i="2"/>
  <c r="F2679" i="2" s="1"/>
  <c r="G2678" i="2"/>
  <c r="D2678" i="2"/>
  <c r="E2678" i="2" s="1"/>
  <c r="G2677" i="2"/>
  <c r="D2677" i="2"/>
  <c r="F2677" i="2" s="1"/>
  <c r="G2676" i="2"/>
  <c r="D2676" i="2"/>
  <c r="E2676" i="2" s="1"/>
  <c r="G2675" i="2"/>
  <c r="D2675" i="2"/>
  <c r="E2675" i="2" s="1"/>
  <c r="G2674" i="2"/>
  <c r="D2674" i="2"/>
  <c r="F2674" i="2" s="1"/>
  <c r="G2673" i="2"/>
  <c r="F2673" i="2"/>
  <c r="D2673" i="2"/>
  <c r="E2673" i="2" s="1"/>
  <c r="G2672" i="2"/>
  <c r="D2672" i="2"/>
  <c r="E2672" i="2" s="1"/>
  <c r="G2671" i="2"/>
  <c r="F2671" i="2"/>
  <c r="D2671" i="2"/>
  <c r="E2671" i="2" s="1"/>
  <c r="G2670" i="2"/>
  <c r="D2670" i="2"/>
  <c r="F2670" i="2" s="1"/>
  <c r="G2669" i="2"/>
  <c r="D2669" i="2"/>
  <c r="G2668" i="2"/>
  <c r="D2668" i="2"/>
  <c r="G2667" i="2"/>
  <c r="D2667" i="2"/>
  <c r="F2667" i="2" s="1"/>
  <c r="J2666" i="2"/>
  <c r="G2666" i="2"/>
  <c r="F2666" i="2"/>
  <c r="D2666" i="2"/>
  <c r="E2666" i="2" s="1"/>
  <c r="G2665" i="2"/>
  <c r="D2665" i="2"/>
  <c r="F2665" i="2" s="1"/>
  <c r="G2664" i="2"/>
  <c r="F2664" i="2"/>
  <c r="H2664" i="2" s="1"/>
  <c r="D2664" i="2"/>
  <c r="E2664" i="2" s="1"/>
  <c r="G2663" i="2"/>
  <c r="D2663" i="2"/>
  <c r="G2662" i="2"/>
  <c r="F2662" i="2"/>
  <c r="E2662" i="2"/>
  <c r="D2662" i="2"/>
  <c r="G2661" i="2"/>
  <c r="D2661" i="2"/>
  <c r="F2661" i="2" s="1"/>
  <c r="G2660" i="2"/>
  <c r="D2660" i="2"/>
  <c r="E2660" i="2" s="1"/>
  <c r="G2659" i="2"/>
  <c r="F2659" i="2"/>
  <c r="D2659" i="2"/>
  <c r="E2659" i="2" s="1"/>
  <c r="G2658" i="2"/>
  <c r="D2658" i="2"/>
  <c r="F2658" i="2" s="1"/>
  <c r="G2657" i="2"/>
  <c r="D2657" i="2"/>
  <c r="E2657" i="2" s="1"/>
  <c r="G2656" i="2"/>
  <c r="D2656" i="2"/>
  <c r="E2656" i="2" s="1"/>
  <c r="G2655" i="2"/>
  <c r="D2655" i="2"/>
  <c r="E2655" i="2" s="1"/>
  <c r="G2654" i="2"/>
  <c r="F2654" i="2"/>
  <c r="E2654" i="2"/>
  <c r="D2654" i="2"/>
  <c r="G2653" i="2"/>
  <c r="D2653" i="2"/>
  <c r="G2652" i="2"/>
  <c r="D2652" i="2"/>
  <c r="E2652" i="2" s="1"/>
  <c r="G2651" i="2"/>
  <c r="D2651" i="2"/>
  <c r="F2651" i="2" s="1"/>
  <c r="G2650" i="2"/>
  <c r="D2650" i="2"/>
  <c r="E2650" i="2" s="1"/>
  <c r="G2649" i="2"/>
  <c r="D2649" i="2"/>
  <c r="F2649" i="2" s="1"/>
  <c r="G2648" i="2"/>
  <c r="D2648" i="2"/>
  <c r="E2648" i="2" s="1"/>
  <c r="G2647" i="2"/>
  <c r="D2647" i="2"/>
  <c r="E2647" i="2" s="1"/>
  <c r="G2646" i="2"/>
  <c r="E2646" i="2"/>
  <c r="D2646" i="2"/>
  <c r="F2646" i="2" s="1"/>
  <c r="G2645" i="2"/>
  <c r="E2645" i="2"/>
  <c r="D2645" i="2"/>
  <c r="F2645" i="2" s="1"/>
  <c r="G2644" i="2"/>
  <c r="D2644" i="2"/>
  <c r="E2644" i="2" s="1"/>
  <c r="G2643" i="2"/>
  <c r="D2643" i="2"/>
  <c r="E2643" i="2" s="1"/>
  <c r="J2642" i="2"/>
  <c r="G2642" i="2"/>
  <c r="D2642" i="2"/>
  <c r="F2642" i="2" s="1"/>
  <c r="G2641" i="2"/>
  <c r="D2641" i="2"/>
  <c r="E2641" i="2" s="1"/>
  <c r="G2640" i="2"/>
  <c r="D2640" i="2"/>
  <c r="G2639" i="2"/>
  <c r="D2639" i="2"/>
  <c r="G2638" i="2"/>
  <c r="D2638" i="2"/>
  <c r="F2638" i="2" s="1"/>
  <c r="G2637" i="2"/>
  <c r="F2637" i="2"/>
  <c r="E2637" i="2"/>
  <c r="H2637" i="2" s="1"/>
  <c r="D2637" i="2"/>
  <c r="G2636" i="2"/>
  <c r="D2636" i="2"/>
  <c r="E2636" i="2" s="1"/>
  <c r="G2635" i="2"/>
  <c r="D2635" i="2"/>
  <c r="F2635" i="2" s="1"/>
  <c r="G2634" i="2"/>
  <c r="D2634" i="2"/>
  <c r="E2634" i="2" s="1"/>
  <c r="G2633" i="2"/>
  <c r="D2633" i="2"/>
  <c r="F2633" i="2" s="1"/>
  <c r="G2632" i="2"/>
  <c r="F2632" i="2"/>
  <c r="D2632" i="2"/>
  <c r="E2632" i="2" s="1"/>
  <c r="G2631" i="2"/>
  <c r="D2631" i="2"/>
  <c r="F2631" i="2" s="1"/>
  <c r="G2630" i="2"/>
  <c r="F2630" i="2"/>
  <c r="E2630" i="2"/>
  <c r="D2630" i="2"/>
  <c r="G2629" i="2"/>
  <c r="D2629" i="2"/>
  <c r="F2629" i="2" s="1"/>
  <c r="G2628" i="2"/>
  <c r="D2628" i="2"/>
  <c r="E2628" i="2" s="1"/>
  <c r="G2627" i="2"/>
  <c r="D2627" i="2"/>
  <c r="F2627" i="2" s="1"/>
  <c r="G2626" i="2"/>
  <c r="D2626" i="2"/>
  <c r="F2626" i="2" s="1"/>
  <c r="G2625" i="2"/>
  <c r="D2625" i="2"/>
  <c r="E2625" i="2" s="1"/>
  <c r="G2624" i="2"/>
  <c r="D2624" i="2"/>
  <c r="E2624" i="2" s="1"/>
  <c r="G2623" i="2"/>
  <c r="F2623" i="2"/>
  <c r="E2623" i="2"/>
  <c r="D2623" i="2"/>
  <c r="G2622" i="2"/>
  <c r="D2622" i="2"/>
  <c r="G2621" i="2"/>
  <c r="F2621" i="2"/>
  <c r="E2621" i="2"/>
  <c r="D2621" i="2"/>
  <c r="G2620" i="2"/>
  <c r="D2620" i="2"/>
  <c r="G2619" i="2"/>
  <c r="D2619" i="2"/>
  <c r="F2619" i="2" s="1"/>
  <c r="J2618" i="2"/>
  <c r="G2618" i="2"/>
  <c r="F2618" i="2"/>
  <c r="D2618" i="2"/>
  <c r="E2618" i="2" s="1"/>
  <c r="G2617" i="2"/>
  <c r="D2617" i="2"/>
  <c r="F2617" i="2" s="1"/>
  <c r="G2616" i="2"/>
  <c r="D2616" i="2"/>
  <c r="E2616" i="2" s="1"/>
  <c r="G2615" i="2"/>
  <c r="E2615" i="2"/>
  <c r="D2615" i="2"/>
  <c r="F2615" i="2" s="1"/>
  <c r="G2614" i="2"/>
  <c r="D2614" i="2"/>
  <c r="F2614" i="2" s="1"/>
  <c r="G2613" i="2"/>
  <c r="F2613" i="2"/>
  <c r="E2613" i="2"/>
  <c r="D2613" i="2"/>
  <c r="G2612" i="2"/>
  <c r="D2612" i="2"/>
  <c r="E2612" i="2" s="1"/>
  <c r="G2611" i="2"/>
  <c r="D2611" i="2"/>
  <c r="G2610" i="2"/>
  <c r="D2610" i="2"/>
  <c r="F2610" i="2" s="1"/>
  <c r="G2609" i="2"/>
  <c r="D2609" i="2"/>
  <c r="E2609" i="2" s="1"/>
  <c r="G2608" i="2"/>
  <c r="D2608" i="2"/>
  <c r="E2608" i="2" s="1"/>
  <c r="G2607" i="2"/>
  <c r="E2607" i="2"/>
  <c r="D2607" i="2"/>
  <c r="F2607" i="2" s="1"/>
  <c r="G2606" i="2"/>
  <c r="D2606" i="2"/>
  <c r="E2606" i="2" s="1"/>
  <c r="G2605" i="2"/>
  <c r="E2605" i="2"/>
  <c r="D2605" i="2"/>
  <c r="F2605" i="2" s="1"/>
  <c r="G2604" i="2"/>
  <c r="D2604" i="2"/>
  <c r="E2604" i="2" s="1"/>
  <c r="G2603" i="2"/>
  <c r="D2603" i="2"/>
  <c r="F2603" i="2" s="1"/>
  <c r="G2602" i="2"/>
  <c r="D2602" i="2"/>
  <c r="E2602" i="2" s="1"/>
  <c r="G2601" i="2"/>
  <c r="D2601" i="2"/>
  <c r="F2601" i="2" s="1"/>
  <c r="G2600" i="2"/>
  <c r="D2600" i="2"/>
  <c r="E2600" i="2" s="1"/>
  <c r="G2599" i="2"/>
  <c r="F2599" i="2"/>
  <c r="E2599" i="2"/>
  <c r="D2599" i="2"/>
  <c r="G2598" i="2"/>
  <c r="E2598" i="2"/>
  <c r="D2598" i="2"/>
  <c r="F2598" i="2" s="1"/>
  <c r="G2597" i="2"/>
  <c r="D2597" i="2"/>
  <c r="G2596" i="2"/>
  <c r="D2596" i="2"/>
  <c r="E2596" i="2" s="1"/>
  <c r="G2595" i="2"/>
  <c r="D2595" i="2"/>
  <c r="E2595" i="2" s="1"/>
  <c r="J2594" i="2"/>
  <c r="G2594" i="2"/>
  <c r="D2594" i="2"/>
  <c r="F2594" i="2" s="1"/>
  <c r="G2593" i="2"/>
  <c r="F2593" i="2"/>
  <c r="E2593" i="2"/>
  <c r="D2593" i="2"/>
  <c r="G2592" i="2"/>
  <c r="D2592" i="2"/>
  <c r="E2592" i="2" s="1"/>
  <c r="G2591" i="2"/>
  <c r="D2591" i="2"/>
  <c r="F2591" i="2" s="1"/>
  <c r="G2590" i="2"/>
  <c r="D2590" i="2"/>
  <c r="F2590" i="2" s="1"/>
  <c r="G2589" i="2"/>
  <c r="F2589" i="2"/>
  <c r="D2589" i="2"/>
  <c r="E2589" i="2" s="1"/>
  <c r="G2588" i="2"/>
  <c r="D2588" i="2"/>
  <c r="E2588" i="2" s="1"/>
  <c r="G2587" i="2"/>
  <c r="D2587" i="2"/>
  <c r="F2587" i="2" s="1"/>
  <c r="G2586" i="2"/>
  <c r="D2586" i="2"/>
  <c r="F2586" i="2" s="1"/>
  <c r="G2585" i="2"/>
  <c r="D2585" i="2"/>
  <c r="F2585" i="2" s="1"/>
  <c r="G2584" i="2"/>
  <c r="F2584" i="2"/>
  <c r="D2584" i="2"/>
  <c r="E2584" i="2" s="1"/>
  <c r="G2583" i="2"/>
  <c r="D2583" i="2"/>
  <c r="F2583" i="2" s="1"/>
  <c r="G2582" i="2"/>
  <c r="D2582" i="2"/>
  <c r="G2581" i="2"/>
  <c r="D2581" i="2"/>
  <c r="G2580" i="2"/>
  <c r="D2580" i="2"/>
  <c r="E2580" i="2" s="1"/>
  <c r="G2579" i="2"/>
  <c r="F2579" i="2"/>
  <c r="E2579" i="2"/>
  <c r="D2579" i="2"/>
  <c r="G2578" i="2"/>
  <c r="D2578" i="2"/>
  <c r="F2578" i="2" s="1"/>
  <c r="G2577" i="2"/>
  <c r="F2577" i="2"/>
  <c r="D2577" i="2"/>
  <c r="E2577" i="2" s="1"/>
  <c r="G2576" i="2"/>
  <c r="D2576" i="2"/>
  <c r="E2576" i="2" s="1"/>
  <c r="G2575" i="2"/>
  <c r="F2575" i="2"/>
  <c r="E2575" i="2"/>
  <c r="D2575" i="2"/>
  <c r="G2574" i="2"/>
  <c r="E2574" i="2"/>
  <c r="D2574" i="2"/>
  <c r="F2574" i="2" s="1"/>
  <c r="G2573" i="2"/>
  <c r="D2573" i="2"/>
  <c r="E2573" i="2" s="1"/>
  <c r="G2572" i="2"/>
  <c r="F2572" i="2"/>
  <c r="D2572" i="2"/>
  <c r="E2572" i="2" s="1"/>
  <c r="G2571" i="2"/>
  <c r="D2571" i="2"/>
  <c r="F2571" i="2" s="1"/>
  <c r="J2570" i="2"/>
  <c r="G2570" i="2"/>
  <c r="F2570" i="2"/>
  <c r="D2570" i="2"/>
  <c r="E2570" i="2" s="1"/>
  <c r="G2569" i="2"/>
  <c r="D2569" i="2"/>
  <c r="F2569" i="2" s="1"/>
  <c r="G2568" i="2"/>
  <c r="F2568" i="2"/>
  <c r="H2568" i="2" s="1"/>
  <c r="D2568" i="2"/>
  <c r="E2568" i="2" s="1"/>
  <c r="G2567" i="2"/>
  <c r="D2567" i="2"/>
  <c r="F2567" i="2" s="1"/>
  <c r="G2566" i="2"/>
  <c r="D2566" i="2"/>
  <c r="F2566" i="2" s="1"/>
  <c r="G2565" i="2"/>
  <c r="D2565" i="2"/>
  <c r="E2565" i="2" s="1"/>
  <c r="G2564" i="2"/>
  <c r="D2564" i="2"/>
  <c r="E2564" i="2" s="1"/>
  <c r="G2563" i="2"/>
  <c r="F2563" i="2"/>
  <c r="D2563" i="2"/>
  <c r="E2563" i="2" s="1"/>
  <c r="G2562" i="2"/>
  <c r="D2562" i="2"/>
  <c r="F2562" i="2" s="1"/>
  <c r="G2561" i="2"/>
  <c r="D2561" i="2"/>
  <c r="E2561" i="2" s="1"/>
  <c r="G2560" i="2"/>
  <c r="D2560" i="2"/>
  <c r="E2560" i="2" s="1"/>
  <c r="G2559" i="2"/>
  <c r="D2559" i="2"/>
  <c r="E2559" i="2" s="1"/>
  <c r="G2558" i="2"/>
  <c r="D2558" i="2"/>
  <c r="E2558" i="2" s="1"/>
  <c r="G2557" i="2"/>
  <c r="D2557" i="2"/>
  <c r="F2557" i="2" s="1"/>
  <c r="G2556" i="2"/>
  <c r="D2556" i="2"/>
  <c r="E2556" i="2" s="1"/>
  <c r="G2555" i="2"/>
  <c r="D2555" i="2"/>
  <c r="F2555" i="2" s="1"/>
  <c r="G2554" i="2"/>
  <c r="D2554" i="2"/>
  <c r="E2554" i="2" s="1"/>
  <c r="G2553" i="2"/>
  <c r="D2553" i="2"/>
  <c r="F2553" i="2" s="1"/>
  <c r="G2552" i="2"/>
  <c r="D2552" i="2"/>
  <c r="E2552" i="2" s="1"/>
  <c r="G2551" i="2"/>
  <c r="E2551" i="2"/>
  <c r="D2551" i="2"/>
  <c r="F2551" i="2" s="1"/>
  <c r="G2550" i="2"/>
  <c r="D2550" i="2"/>
  <c r="F2550" i="2" s="1"/>
  <c r="G2549" i="2"/>
  <c r="D2549" i="2"/>
  <c r="G2548" i="2"/>
  <c r="D2548" i="2"/>
  <c r="E2548" i="2" s="1"/>
  <c r="G2547" i="2"/>
  <c r="D2547" i="2"/>
  <c r="E2547" i="2" s="1"/>
  <c r="J2546" i="2"/>
  <c r="G2546" i="2"/>
  <c r="D2546" i="2"/>
  <c r="F2546" i="2" s="1"/>
  <c r="G2545" i="2"/>
  <c r="D2545" i="2"/>
  <c r="E2545" i="2" s="1"/>
  <c r="G2544" i="2"/>
  <c r="F2544" i="2"/>
  <c r="D2544" i="2"/>
  <c r="E2544" i="2" s="1"/>
  <c r="G2543" i="2"/>
  <c r="D2543" i="2"/>
  <c r="F2543" i="2" s="1"/>
  <c r="G2542" i="2"/>
  <c r="D2542" i="2"/>
  <c r="F2542" i="2" s="1"/>
  <c r="G2541" i="2"/>
  <c r="E2541" i="2"/>
  <c r="D2541" i="2"/>
  <c r="F2541" i="2" s="1"/>
  <c r="G2540" i="2"/>
  <c r="D2540" i="2"/>
  <c r="E2540" i="2" s="1"/>
  <c r="G2539" i="2"/>
  <c r="D2539" i="2"/>
  <c r="F2539" i="2" s="1"/>
  <c r="G2538" i="2"/>
  <c r="F2538" i="2"/>
  <c r="D2538" i="2"/>
  <c r="E2538" i="2" s="1"/>
  <c r="G2537" i="2"/>
  <c r="D2537" i="2"/>
  <c r="F2537" i="2" s="1"/>
  <c r="G2536" i="2"/>
  <c r="F2536" i="2"/>
  <c r="D2536" i="2"/>
  <c r="E2536" i="2" s="1"/>
  <c r="G2535" i="2"/>
  <c r="D2535" i="2"/>
  <c r="F2535" i="2" s="1"/>
  <c r="G2534" i="2"/>
  <c r="E2534" i="2"/>
  <c r="D2534" i="2"/>
  <c r="F2534" i="2" s="1"/>
  <c r="G2533" i="2"/>
  <c r="D2533" i="2"/>
  <c r="F2533" i="2" s="1"/>
  <c r="G2532" i="2"/>
  <c r="D2532" i="2"/>
  <c r="E2532" i="2" s="1"/>
  <c r="G2531" i="2"/>
  <c r="F2531" i="2"/>
  <c r="E2531" i="2"/>
  <c r="D2531" i="2"/>
  <c r="G2530" i="2"/>
  <c r="D2530" i="2"/>
  <c r="F2530" i="2" s="1"/>
  <c r="G2529" i="2"/>
  <c r="F2529" i="2"/>
  <c r="D2529" i="2"/>
  <c r="E2529" i="2" s="1"/>
  <c r="G2528" i="2"/>
  <c r="D2528" i="2"/>
  <c r="E2528" i="2" s="1"/>
  <c r="G2527" i="2"/>
  <c r="D2527" i="2"/>
  <c r="E2527" i="2" s="1"/>
  <c r="G2526" i="2"/>
  <c r="D2526" i="2"/>
  <c r="F2526" i="2" s="1"/>
  <c r="G2525" i="2"/>
  <c r="F2525" i="2"/>
  <c r="D2525" i="2"/>
  <c r="E2525" i="2" s="1"/>
  <c r="H2525" i="2" s="1"/>
  <c r="G2524" i="2"/>
  <c r="F2524" i="2"/>
  <c r="D2524" i="2"/>
  <c r="E2524" i="2" s="1"/>
  <c r="G2523" i="2"/>
  <c r="D2523" i="2"/>
  <c r="F2523" i="2" s="1"/>
  <c r="J2522" i="2"/>
  <c r="G2522" i="2"/>
  <c r="F2522" i="2"/>
  <c r="D2522" i="2"/>
  <c r="E2522" i="2" s="1"/>
  <c r="G2521" i="2"/>
  <c r="D2521" i="2"/>
  <c r="F2521" i="2" s="1"/>
  <c r="G2520" i="2"/>
  <c r="F2520" i="2"/>
  <c r="D2520" i="2"/>
  <c r="E2520" i="2" s="1"/>
  <c r="G2519" i="2"/>
  <c r="D2519" i="2"/>
  <c r="F2519" i="2" s="1"/>
  <c r="G2518" i="2"/>
  <c r="D2518" i="2"/>
  <c r="F2518" i="2" s="1"/>
  <c r="G2517" i="2"/>
  <c r="F2517" i="2"/>
  <c r="D2517" i="2"/>
  <c r="E2517" i="2" s="1"/>
  <c r="G2516" i="2"/>
  <c r="D2516" i="2"/>
  <c r="E2516" i="2" s="1"/>
  <c r="G2515" i="2"/>
  <c r="F2515" i="2"/>
  <c r="D2515" i="2"/>
  <c r="E2515" i="2" s="1"/>
  <c r="G2514" i="2"/>
  <c r="D2514" i="2"/>
  <c r="F2514" i="2" s="1"/>
  <c r="G2513" i="2"/>
  <c r="D2513" i="2"/>
  <c r="E2513" i="2" s="1"/>
  <c r="G2512" i="2"/>
  <c r="D2512" i="2"/>
  <c r="E2512" i="2" s="1"/>
  <c r="G2511" i="2"/>
  <c r="F2511" i="2"/>
  <c r="E2511" i="2"/>
  <c r="D2511" i="2"/>
  <c r="G2510" i="2"/>
  <c r="D2510" i="2"/>
  <c r="F2510" i="2" s="1"/>
  <c r="G2509" i="2"/>
  <c r="E2509" i="2"/>
  <c r="H2509" i="2" s="1"/>
  <c r="D2509" i="2"/>
  <c r="F2509" i="2" s="1"/>
  <c r="G2508" i="2"/>
  <c r="D2508" i="2"/>
  <c r="E2508" i="2" s="1"/>
  <c r="G2507" i="2"/>
  <c r="D2507" i="2"/>
  <c r="F2507" i="2" s="1"/>
  <c r="G2506" i="2"/>
  <c r="D2506" i="2"/>
  <c r="E2506" i="2" s="1"/>
  <c r="G2505" i="2"/>
  <c r="D2505" i="2"/>
  <c r="F2505" i="2" s="1"/>
  <c r="G2504" i="2"/>
  <c r="D2504" i="2"/>
  <c r="E2504" i="2" s="1"/>
  <c r="G2503" i="2"/>
  <c r="E2503" i="2"/>
  <c r="D2503" i="2"/>
  <c r="F2503" i="2" s="1"/>
  <c r="G2502" i="2"/>
  <c r="E2502" i="2"/>
  <c r="D2502" i="2"/>
  <c r="F2502" i="2" s="1"/>
  <c r="G2501" i="2"/>
  <c r="D2501" i="2"/>
  <c r="F2501" i="2" s="1"/>
  <c r="G2500" i="2"/>
  <c r="D2500" i="2"/>
  <c r="E2500" i="2" s="1"/>
  <c r="G2499" i="2"/>
  <c r="D2499" i="2"/>
  <c r="E2499" i="2" s="1"/>
  <c r="J2498" i="2"/>
  <c r="G2498" i="2"/>
  <c r="D2498" i="2"/>
  <c r="F2498" i="2" s="1"/>
  <c r="G2497" i="2"/>
  <c r="D2497" i="2"/>
  <c r="F2497" i="2" s="1"/>
  <c r="G2496" i="2"/>
  <c r="F2496" i="2"/>
  <c r="D2496" i="2"/>
  <c r="E2496" i="2" s="1"/>
  <c r="G2495" i="2"/>
  <c r="E2495" i="2"/>
  <c r="D2495" i="2"/>
  <c r="F2495" i="2" s="1"/>
  <c r="G2494" i="2"/>
  <c r="D2494" i="2"/>
  <c r="F2494" i="2" s="1"/>
  <c r="G2493" i="2"/>
  <c r="D2493" i="2"/>
  <c r="F2493" i="2" s="1"/>
  <c r="G2492" i="2"/>
  <c r="D2492" i="2"/>
  <c r="E2492" i="2" s="1"/>
  <c r="G2491" i="2"/>
  <c r="D2491" i="2"/>
  <c r="F2491" i="2" s="1"/>
  <c r="G2490" i="2"/>
  <c r="D2490" i="2"/>
  <c r="F2490" i="2" s="1"/>
  <c r="G2489" i="2"/>
  <c r="D2489" i="2"/>
  <c r="F2489" i="2" s="1"/>
  <c r="G2488" i="2"/>
  <c r="F2488" i="2"/>
  <c r="D2488" i="2"/>
  <c r="E2488" i="2" s="1"/>
  <c r="G2487" i="2"/>
  <c r="D2487" i="2"/>
  <c r="F2487" i="2" s="1"/>
  <c r="G2486" i="2"/>
  <c r="F2486" i="2"/>
  <c r="E2486" i="2"/>
  <c r="D2486" i="2"/>
  <c r="G2485" i="2"/>
  <c r="D2485" i="2"/>
  <c r="F2485" i="2" s="1"/>
  <c r="G2484" i="2"/>
  <c r="D2484" i="2"/>
  <c r="E2484" i="2" s="1"/>
  <c r="G2483" i="2"/>
  <c r="F2483" i="2"/>
  <c r="E2483" i="2"/>
  <c r="D2483" i="2"/>
  <c r="G2482" i="2"/>
  <c r="D2482" i="2"/>
  <c r="F2482" i="2" s="1"/>
  <c r="G2481" i="2"/>
  <c r="D2481" i="2"/>
  <c r="E2481" i="2" s="1"/>
  <c r="G2480" i="2"/>
  <c r="D2480" i="2"/>
  <c r="E2480" i="2" s="1"/>
  <c r="G2479" i="2"/>
  <c r="F2479" i="2"/>
  <c r="D2479" i="2"/>
  <c r="E2479" i="2" s="1"/>
  <c r="H2479" i="2" s="1"/>
  <c r="G2478" i="2"/>
  <c r="D2478" i="2"/>
  <c r="F2478" i="2" s="1"/>
  <c r="G2477" i="2"/>
  <c r="F2477" i="2"/>
  <c r="D2477" i="2"/>
  <c r="E2477" i="2" s="1"/>
  <c r="H2477" i="2" s="1"/>
  <c r="G2476" i="2"/>
  <c r="F2476" i="2"/>
  <c r="D2476" i="2"/>
  <c r="E2476" i="2" s="1"/>
  <c r="G2475" i="2"/>
  <c r="D2475" i="2"/>
  <c r="F2475" i="2" s="1"/>
  <c r="J2474" i="2"/>
  <c r="G2474" i="2"/>
  <c r="F2474" i="2"/>
  <c r="D2474" i="2"/>
  <c r="E2474" i="2" s="1"/>
  <c r="G2473" i="2"/>
  <c r="D2473" i="2"/>
  <c r="F2473" i="2" s="1"/>
  <c r="G2472" i="2"/>
  <c r="D2472" i="2"/>
  <c r="E2472" i="2" s="1"/>
  <c r="G2471" i="2"/>
  <c r="D2471" i="2"/>
  <c r="F2471" i="2" s="1"/>
  <c r="G2470" i="2"/>
  <c r="E2470" i="2"/>
  <c r="D2470" i="2"/>
  <c r="F2470" i="2" s="1"/>
  <c r="G2469" i="2"/>
  <c r="F2469" i="2"/>
  <c r="D2469" i="2"/>
  <c r="E2469" i="2" s="1"/>
  <c r="G2468" i="2"/>
  <c r="D2468" i="2"/>
  <c r="E2468" i="2" s="1"/>
  <c r="G2467" i="2"/>
  <c r="F2467" i="2"/>
  <c r="D2467" i="2"/>
  <c r="E2467" i="2" s="1"/>
  <c r="G2466" i="2"/>
  <c r="D2466" i="2"/>
  <c r="F2466" i="2" s="1"/>
  <c r="G2465" i="2"/>
  <c r="D2465" i="2"/>
  <c r="E2465" i="2" s="1"/>
  <c r="G2464" i="2"/>
  <c r="D2464" i="2"/>
  <c r="E2464" i="2" s="1"/>
  <c r="G2463" i="2"/>
  <c r="E2463" i="2"/>
  <c r="D2463" i="2"/>
  <c r="F2463" i="2" s="1"/>
  <c r="G2462" i="2"/>
  <c r="E2462" i="2"/>
  <c r="D2462" i="2"/>
  <c r="F2462" i="2" s="1"/>
  <c r="G2461" i="2"/>
  <c r="E2461" i="2"/>
  <c r="D2461" i="2"/>
  <c r="F2461" i="2" s="1"/>
  <c r="G2460" i="2"/>
  <c r="D2460" i="2"/>
  <c r="E2460" i="2" s="1"/>
  <c r="G2459" i="2"/>
  <c r="D2459" i="2"/>
  <c r="F2459" i="2" s="1"/>
  <c r="G2458" i="2"/>
  <c r="D2458" i="2"/>
  <c r="E2458" i="2" s="1"/>
  <c r="G2457" i="2"/>
  <c r="E2457" i="2"/>
  <c r="H2457" i="2" s="1"/>
  <c r="D2457" i="2"/>
  <c r="F2457" i="2" s="1"/>
  <c r="G2456" i="2"/>
  <c r="F2456" i="2"/>
  <c r="D2456" i="2"/>
  <c r="E2456" i="2" s="1"/>
  <c r="G2455" i="2"/>
  <c r="E2455" i="2"/>
  <c r="D2455" i="2"/>
  <c r="F2455" i="2" s="1"/>
  <c r="G2454" i="2"/>
  <c r="D2454" i="2"/>
  <c r="F2454" i="2" s="1"/>
  <c r="G2453" i="2"/>
  <c r="E2453" i="2"/>
  <c r="D2453" i="2"/>
  <c r="F2453" i="2" s="1"/>
  <c r="G2452" i="2"/>
  <c r="D2452" i="2"/>
  <c r="E2452" i="2" s="1"/>
  <c r="G2451" i="2"/>
  <c r="D2451" i="2"/>
  <c r="E2451" i="2" s="1"/>
  <c r="J2450" i="2"/>
  <c r="G2450" i="2"/>
  <c r="D2450" i="2"/>
  <c r="F2450" i="2" s="1"/>
  <c r="G2449" i="2"/>
  <c r="D2449" i="2"/>
  <c r="F2449" i="2" s="1"/>
  <c r="G2448" i="2"/>
  <c r="F2448" i="2"/>
  <c r="D2448" i="2"/>
  <c r="E2448" i="2" s="1"/>
  <c r="G2447" i="2"/>
  <c r="E2447" i="2"/>
  <c r="D2447" i="2"/>
  <c r="F2447" i="2" s="1"/>
  <c r="G2446" i="2"/>
  <c r="D2446" i="2"/>
  <c r="F2446" i="2" s="1"/>
  <c r="G2445" i="2"/>
  <c r="F2445" i="2"/>
  <c r="E2445" i="2"/>
  <c r="D2445" i="2"/>
  <c r="G2444" i="2"/>
  <c r="D2444" i="2"/>
  <c r="E2444" i="2" s="1"/>
  <c r="G2443" i="2"/>
  <c r="D2443" i="2"/>
  <c r="F2443" i="2" s="1"/>
  <c r="G2442" i="2"/>
  <c r="F2442" i="2"/>
  <c r="E2442" i="2"/>
  <c r="D2442" i="2"/>
  <c r="G2441" i="2"/>
  <c r="D2441" i="2"/>
  <c r="F2441" i="2" s="1"/>
  <c r="G2440" i="2"/>
  <c r="D2440" i="2"/>
  <c r="E2440" i="2" s="1"/>
  <c r="G2439" i="2"/>
  <c r="D2439" i="2"/>
  <c r="F2439" i="2" s="1"/>
  <c r="G2438" i="2"/>
  <c r="F2438" i="2"/>
  <c r="E2438" i="2"/>
  <c r="D2438" i="2"/>
  <c r="G2437" i="2"/>
  <c r="D2437" i="2"/>
  <c r="F2437" i="2" s="1"/>
  <c r="G2436" i="2"/>
  <c r="D2436" i="2"/>
  <c r="E2436" i="2" s="1"/>
  <c r="G2435" i="2"/>
  <c r="F2435" i="2"/>
  <c r="D2435" i="2"/>
  <c r="E2435" i="2" s="1"/>
  <c r="G2434" i="2"/>
  <c r="D2434" i="2"/>
  <c r="F2434" i="2" s="1"/>
  <c r="G2433" i="2"/>
  <c r="F2433" i="2"/>
  <c r="D2433" i="2"/>
  <c r="E2433" i="2" s="1"/>
  <c r="G2432" i="2"/>
  <c r="D2432" i="2"/>
  <c r="E2432" i="2" s="1"/>
  <c r="G2431" i="2"/>
  <c r="F2431" i="2"/>
  <c r="E2431" i="2"/>
  <c r="D2431" i="2"/>
  <c r="G2430" i="2"/>
  <c r="D2430" i="2"/>
  <c r="F2430" i="2" s="1"/>
  <c r="G2429" i="2"/>
  <c r="F2429" i="2"/>
  <c r="E2429" i="2"/>
  <c r="D2429" i="2"/>
  <c r="G2428" i="2"/>
  <c r="D2428" i="2"/>
  <c r="E2428" i="2" s="1"/>
  <c r="G2427" i="2"/>
  <c r="D2427" i="2"/>
  <c r="F2427" i="2" s="1"/>
  <c r="J2426" i="2"/>
  <c r="G2426" i="2"/>
  <c r="D2426" i="2"/>
  <c r="E2426" i="2" s="1"/>
  <c r="G2425" i="2"/>
  <c r="D2425" i="2"/>
  <c r="F2425" i="2" s="1"/>
  <c r="G2424" i="2"/>
  <c r="D2424" i="2"/>
  <c r="E2424" i="2" s="1"/>
  <c r="G2423" i="2"/>
  <c r="D2423" i="2"/>
  <c r="F2423" i="2" s="1"/>
  <c r="G2422" i="2"/>
  <c r="D2422" i="2"/>
  <c r="F2422" i="2" s="1"/>
  <c r="G2421" i="2"/>
  <c r="F2421" i="2"/>
  <c r="D2421" i="2"/>
  <c r="E2421" i="2" s="1"/>
  <c r="G2420" i="2"/>
  <c r="D2420" i="2"/>
  <c r="E2420" i="2" s="1"/>
  <c r="G2419" i="2"/>
  <c r="F2419" i="2"/>
  <c r="D2419" i="2"/>
  <c r="E2419" i="2" s="1"/>
  <c r="G2418" i="2"/>
  <c r="D2418" i="2"/>
  <c r="F2418" i="2" s="1"/>
  <c r="G2417" i="2"/>
  <c r="D2417" i="2"/>
  <c r="E2417" i="2" s="1"/>
  <c r="G2416" i="2"/>
  <c r="D2416" i="2"/>
  <c r="E2416" i="2" s="1"/>
  <c r="G2415" i="2"/>
  <c r="F2415" i="2"/>
  <c r="E2415" i="2"/>
  <c r="D2415" i="2"/>
  <c r="G2414" i="2"/>
  <c r="D2414" i="2"/>
  <c r="F2414" i="2" s="1"/>
  <c r="G2413" i="2"/>
  <c r="E2413" i="2"/>
  <c r="H2413" i="2" s="1"/>
  <c r="D2413" i="2"/>
  <c r="F2413" i="2" s="1"/>
  <c r="G2412" i="2"/>
  <c r="D2412" i="2"/>
  <c r="E2412" i="2" s="1"/>
  <c r="G2411" i="2"/>
  <c r="D2411" i="2"/>
  <c r="F2411" i="2" s="1"/>
  <c r="G2410" i="2"/>
  <c r="D2410" i="2"/>
  <c r="E2410" i="2" s="1"/>
  <c r="G2409" i="2"/>
  <c r="D2409" i="2"/>
  <c r="F2409" i="2" s="1"/>
  <c r="G2408" i="2"/>
  <c r="F2408" i="2"/>
  <c r="D2408" i="2"/>
  <c r="E2408" i="2" s="1"/>
  <c r="G2407" i="2"/>
  <c r="F2407" i="2"/>
  <c r="E2407" i="2"/>
  <c r="D2407" i="2"/>
  <c r="G2406" i="2"/>
  <c r="E2406" i="2"/>
  <c r="D2406" i="2"/>
  <c r="F2406" i="2" s="1"/>
  <c r="G2405" i="2"/>
  <c r="E2405" i="2"/>
  <c r="D2405" i="2"/>
  <c r="F2405" i="2" s="1"/>
  <c r="G2404" i="2"/>
  <c r="D2404" i="2"/>
  <c r="E2404" i="2" s="1"/>
  <c r="G2403" i="2"/>
  <c r="D2403" i="2"/>
  <c r="E2403" i="2" s="1"/>
  <c r="J2402" i="2"/>
  <c r="G2402" i="2"/>
  <c r="E2402" i="2"/>
  <c r="H2402" i="2" s="1"/>
  <c r="D2402" i="2"/>
  <c r="F2402" i="2" s="1"/>
  <c r="G2401" i="2"/>
  <c r="E2401" i="2"/>
  <c r="D2401" i="2"/>
  <c r="F2401" i="2" s="1"/>
  <c r="G2400" i="2"/>
  <c r="D2400" i="2"/>
  <c r="E2400" i="2" s="1"/>
  <c r="G2399" i="2"/>
  <c r="D2399" i="2"/>
  <c r="F2399" i="2" s="1"/>
  <c r="G2398" i="2"/>
  <c r="D2398" i="2"/>
  <c r="F2398" i="2" s="1"/>
  <c r="G2397" i="2"/>
  <c r="F2397" i="2"/>
  <c r="E2397" i="2"/>
  <c r="D2397" i="2"/>
  <c r="G2396" i="2"/>
  <c r="D2396" i="2"/>
  <c r="E2396" i="2" s="1"/>
  <c r="G2395" i="2"/>
  <c r="D2395" i="2"/>
  <c r="F2395" i="2" s="1"/>
  <c r="G2394" i="2"/>
  <c r="F2394" i="2"/>
  <c r="H2394" i="2" s="1"/>
  <c r="E2394" i="2"/>
  <c r="D2394" i="2"/>
  <c r="G2393" i="2"/>
  <c r="D2393" i="2"/>
  <c r="F2393" i="2" s="1"/>
  <c r="G2392" i="2"/>
  <c r="D2392" i="2"/>
  <c r="E2392" i="2" s="1"/>
  <c r="G2391" i="2"/>
  <c r="D2391" i="2"/>
  <c r="F2391" i="2" s="1"/>
  <c r="G2390" i="2"/>
  <c r="F2390" i="2"/>
  <c r="D2390" i="2"/>
  <c r="E2390" i="2" s="1"/>
  <c r="H2390" i="2" s="1"/>
  <c r="G2389" i="2"/>
  <c r="D2389" i="2"/>
  <c r="G2388" i="2"/>
  <c r="D2388" i="2"/>
  <c r="E2388" i="2" s="1"/>
  <c r="G2387" i="2"/>
  <c r="E2387" i="2"/>
  <c r="D2387" i="2"/>
  <c r="F2387" i="2" s="1"/>
  <c r="G2386" i="2"/>
  <c r="D2386" i="2"/>
  <c r="G2385" i="2"/>
  <c r="D2385" i="2"/>
  <c r="E2385" i="2" s="1"/>
  <c r="G2384" i="2"/>
  <c r="D2384" i="2"/>
  <c r="E2384" i="2" s="1"/>
  <c r="G2383" i="2"/>
  <c r="D2383" i="2"/>
  <c r="E2383" i="2" s="1"/>
  <c r="G2382" i="2"/>
  <c r="D2382" i="2"/>
  <c r="G2381" i="2"/>
  <c r="D2381" i="2"/>
  <c r="F2381" i="2" s="1"/>
  <c r="G2380" i="2"/>
  <c r="D2380" i="2"/>
  <c r="E2380" i="2" s="1"/>
  <c r="G2379" i="2"/>
  <c r="D2379" i="2"/>
  <c r="J2378" i="2"/>
  <c r="G2378" i="2"/>
  <c r="F2378" i="2"/>
  <c r="D2378" i="2"/>
  <c r="E2378" i="2" s="1"/>
  <c r="G2377" i="2"/>
  <c r="D2377" i="2"/>
  <c r="F2377" i="2" s="1"/>
  <c r="G2376" i="2"/>
  <c r="D2376" i="2"/>
  <c r="E2376" i="2" s="1"/>
  <c r="G2375" i="2"/>
  <c r="D2375" i="2"/>
  <c r="G2374" i="2"/>
  <c r="F2374" i="2"/>
  <c r="E2374" i="2"/>
  <c r="H2374" i="2" s="1"/>
  <c r="D2374" i="2"/>
  <c r="G2373" i="2"/>
  <c r="E2373" i="2"/>
  <c r="D2373" i="2"/>
  <c r="F2373" i="2" s="1"/>
  <c r="G2372" i="2"/>
  <c r="D2372" i="2"/>
  <c r="G2371" i="2"/>
  <c r="F2371" i="2"/>
  <c r="D2371" i="2"/>
  <c r="E2371" i="2" s="1"/>
  <c r="G2370" i="2"/>
  <c r="D2370" i="2"/>
  <c r="F2370" i="2" s="1"/>
  <c r="G2369" i="2"/>
  <c r="D2369" i="2"/>
  <c r="E2369" i="2" s="1"/>
  <c r="G2368" i="2"/>
  <c r="F2368" i="2"/>
  <c r="D2368" i="2"/>
  <c r="E2368" i="2" s="1"/>
  <c r="G2367" i="2"/>
  <c r="D2367" i="2"/>
  <c r="E2367" i="2" s="1"/>
  <c r="G2366" i="2"/>
  <c r="F2366" i="2"/>
  <c r="D2366" i="2"/>
  <c r="E2366" i="2" s="1"/>
  <c r="G2365" i="2"/>
  <c r="D2365" i="2"/>
  <c r="F2365" i="2" s="1"/>
  <c r="G2364" i="2"/>
  <c r="D2364" i="2"/>
  <c r="E2364" i="2" s="1"/>
  <c r="G2363" i="2"/>
  <c r="D2363" i="2"/>
  <c r="F2363" i="2" s="1"/>
  <c r="G2362" i="2"/>
  <c r="D2362" i="2"/>
  <c r="G2361" i="2"/>
  <c r="D2361" i="2"/>
  <c r="F2361" i="2" s="1"/>
  <c r="G2360" i="2"/>
  <c r="D2360" i="2"/>
  <c r="E2360" i="2" s="1"/>
  <c r="G2359" i="2"/>
  <c r="F2359" i="2"/>
  <c r="E2359" i="2"/>
  <c r="D2359" i="2"/>
  <c r="G2358" i="2"/>
  <c r="E2358" i="2"/>
  <c r="D2358" i="2"/>
  <c r="F2358" i="2" s="1"/>
  <c r="G2357" i="2"/>
  <c r="D2357" i="2"/>
  <c r="F2357" i="2" s="1"/>
  <c r="G2356" i="2"/>
  <c r="D2356" i="2"/>
  <c r="E2356" i="2" s="1"/>
  <c r="G2355" i="2"/>
  <c r="D2355" i="2"/>
  <c r="J2354" i="2"/>
  <c r="G2354" i="2"/>
  <c r="D2354" i="2"/>
  <c r="F2354" i="2" s="1"/>
  <c r="G2353" i="2"/>
  <c r="F2353" i="2"/>
  <c r="H2353" i="2" s="1"/>
  <c r="E2353" i="2"/>
  <c r="D2353" i="2"/>
  <c r="G2352" i="2"/>
  <c r="D2352" i="2"/>
  <c r="E2352" i="2" s="1"/>
  <c r="G2351" i="2"/>
  <c r="E2351" i="2"/>
  <c r="H2351" i="2" s="1"/>
  <c r="D2351" i="2"/>
  <c r="F2351" i="2" s="1"/>
  <c r="G2350" i="2"/>
  <c r="D2350" i="2"/>
  <c r="F2350" i="2" s="1"/>
  <c r="G2349" i="2"/>
  <c r="F2349" i="2"/>
  <c r="D2349" i="2"/>
  <c r="E2349" i="2" s="1"/>
  <c r="H2349" i="2" s="1"/>
  <c r="G2348" i="2"/>
  <c r="D2348" i="2"/>
  <c r="G2347" i="2"/>
  <c r="D2347" i="2"/>
  <c r="E2347" i="2" s="1"/>
  <c r="G2346" i="2"/>
  <c r="F2346" i="2"/>
  <c r="E2346" i="2"/>
  <c r="D2346" i="2"/>
  <c r="G2345" i="2"/>
  <c r="D2345" i="2"/>
  <c r="G2344" i="2"/>
  <c r="D2344" i="2"/>
  <c r="E2344" i="2" s="1"/>
  <c r="G2343" i="2"/>
  <c r="D2343" i="2"/>
  <c r="F2343" i="2" s="1"/>
  <c r="G2342" i="2"/>
  <c r="F2342" i="2"/>
  <c r="E2342" i="2"/>
  <c r="D2342" i="2"/>
  <c r="G2341" i="2"/>
  <c r="D2341" i="2"/>
  <c r="F2341" i="2" s="1"/>
  <c r="G2340" i="2"/>
  <c r="F2340" i="2"/>
  <c r="D2340" i="2"/>
  <c r="E2340" i="2" s="1"/>
  <c r="G2339" i="2"/>
  <c r="E2339" i="2"/>
  <c r="D2339" i="2"/>
  <c r="F2339" i="2" s="1"/>
  <c r="G2338" i="2"/>
  <c r="D2338" i="2"/>
  <c r="G2337" i="2"/>
  <c r="D2337" i="2"/>
  <c r="E2337" i="2" s="1"/>
  <c r="G2336" i="2"/>
  <c r="D2336" i="2"/>
  <c r="E2336" i="2" s="1"/>
  <c r="G2335" i="2"/>
  <c r="D2335" i="2"/>
  <c r="E2335" i="2" s="1"/>
  <c r="G2334" i="2"/>
  <c r="D2334" i="2"/>
  <c r="F2334" i="2" s="1"/>
  <c r="G2333" i="2"/>
  <c r="D2333" i="2"/>
  <c r="F2333" i="2" s="1"/>
  <c r="G2332" i="2"/>
  <c r="D2332" i="2"/>
  <c r="E2332" i="2" s="1"/>
  <c r="G2331" i="2"/>
  <c r="D2331" i="2"/>
  <c r="J2330" i="2"/>
  <c r="G2330" i="2"/>
  <c r="F2330" i="2"/>
  <c r="D2330" i="2"/>
  <c r="E2330" i="2" s="1"/>
  <c r="G2329" i="2"/>
  <c r="D2329" i="2"/>
  <c r="F2329" i="2" s="1"/>
  <c r="G2328" i="2"/>
  <c r="F2328" i="2"/>
  <c r="H2328" i="2" s="1"/>
  <c r="D2328" i="2"/>
  <c r="E2328" i="2" s="1"/>
  <c r="G2327" i="2"/>
  <c r="D2327" i="2"/>
  <c r="F2327" i="2" s="1"/>
  <c r="G2326" i="2"/>
  <c r="F2326" i="2"/>
  <c r="E2326" i="2"/>
  <c r="D2326" i="2"/>
  <c r="G2325" i="2"/>
  <c r="F2325" i="2"/>
  <c r="E2325" i="2"/>
  <c r="D2325" i="2"/>
  <c r="G2324" i="2"/>
  <c r="D2324" i="2"/>
  <c r="G2323" i="2"/>
  <c r="F2323" i="2"/>
  <c r="D2323" i="2"/>
  <c r="E2323" i="2" s="1"/>
  <c r="G2322" i="2"/>
  <c r="D2322" i="2"/>
  <c r="F2322" i="2" s="1"/>
  <c r="G2321" i="2"/>
  <c r="D2321" i="2"/>
  <c r="G2320" i="2"/>
  <c r="D2320" i="2"/>
  <c r="E2320" i="2" s="1"/>
  <c r="G2319" i="2"/>
  <c r="D2319" i="2"/>
  <c r="F2319" i="2" s="1"/>
  <c r="G2318" i="2"/>
  <c r="F2318" i="2"/>
  <c r="E2318" i="2"/>
  <c r="D2318" i="2"/>
  <c r="G2317" i="2"/>
  <c r="D2317" i="2"/>
  <c r="F2317" i="2" s="1"/>
  <c r="G2316" i="2"/>
  <c r="D2316" i="2"/>
  <c r="E2316" i="2" s="1"/>
  <c r="G2315" i="2"/>
  <c r="D2315" i="2"/>
  <c r="F2315" i="2" s="1"/>
  <c r="G2314" i="2"/>
  <c r="D2314" i="2"/>
  <c r="E2314" i="2" s="1"/>
  <c r="G2313" i="2"/>
  <c r="D2313" i="2"/>
  <c r="F2313" i="2" s="1"/>
  <c r="G2312" i="2"/>
  <c r="D2312" i="2"/>
  <c r="E2312" i="2" s="1"/>
  <c r="G2311" i="2"/>
  <c r="D2311" i="2"/>
  <c r="F2311" i="2" s="1"/>
  <c r="G2310" i="2"/>
  <c r="E2310" i="2"/>
  <c r="H2310" i="2" s="1"/>
  <c r="D2310" i="2"/>
  <c r="F2310" i="2" s="1"/>
  <c r="G2309" i="2"/>
  <c r="D2309" i="2"/>
  <c r="F2309" i="2" s="1"/>
  <c r="G2308" i="2"/>
  <c r="D2308" i="2"/>
  <c r="E2308" i="2" s="1"/>
  <c r="G2307" i="2"/>
  <c r="D2307" i="2"/>
  <c r="E2307" i="2" s="1"/>
  <c r="J2306" i="2"/>
  <c r="G2306" i="2"/>
  <c r="D2306" i="2"/>
  <c r="E2306" i="2" s="1"/>
  <c r="G2305" i="2"/>
  <c r="E2305" i="2"/>
  <c r="D2305" i="2"/>
  <c r="F2305" i="2" s="1"/>
  <c r="G2304" i="2"/>
  <c r="D2304" i="2"/>
  <c r="E2304" i="2" s="1"/>
  <c r="G2303" i="2"/>
  <c r="D2303" i="2"/>
  <c r="F2303" i="2" s="1"/>
  <c r="G2302" i="2"/>
  <c r="D2302" i="2"/>
  <c r="G2301" i="2"/>
  <c r="F2301" i="2"/>
  <c r="E2301" i="2"/>
  <c r="D2301" i="2"/>
  <c r="G2300" i="2"/>
  <c r="D2300" i="2"/>
  <c r="G2299" i="2"/>
  <c r="D2299" i="2"/>
  <c r="F2299" i="2" s="1"/>
  <c r="G2298" i="2"/>
  <c r="D2298" i="2"/>
  <c r="E2298" i="2" s="1"/>
  <c r="G2297" i="2"/>
  <c r="F2297" i="2"/>
  <c r="D2297" i="2"/>
  <c r="E2297" i="2" s="1"/>
  <c r="G2296" i="2"/>
  <c r="F2296" i="2"/>
  <c r="D2296" i="2"/>
  <c r="E2296" i="2" s="1"/>
  <c r="H2296" i="2" s="1"/>
  <c r="M2296" i="2" s="1"/>
  <c r="G2295" i="2"/>
  <c r="D2295" i="2"/>
  <c r="F2295" i="2" s="1"/>
  <c r="G2294" i="2"/>
  <c r="F2294" i="2"/>
  <c r="E2294" i="2"/>
  <c r="D2294" i="2"/>
  <c r="G2293" i="2"/>
  <c r="D2293" i="2"/>
  <c r="F2293" i="2" s="1"/>
  <c r="G2292" i="2"/>
  <c r="D2292" i="2"/>
  <c r="E2292" i="2" s="1"/>
  <c r="G2291" i="2"/>
  <c r="D2291" i="2"/>
  <c r="E2291" i="2" s="1"/>
  <c r="G2290" i="2"/>
  <c r="F2290" i="2"/>
  <c r="D2290" i="2"/>
  <c r="E2290" i="2" s="1"/>
  <c r="G2289" i="2"/>
  <c r="D2289" i="2"/>
  <c r="E2289" i="2" s="1"/>
  <c r="G2288" i="2"/>
  <c r="D2288" i="2"/>
  <c r="E2288" i="2" s="1"/>
  <c r="G2287" i="2"/>
  <c r="D2287" i="2"/>
  <c r="F2287" i="2" s="1"/>
  <c r="G2286" i="2"/>
  <c r="D2286" i="2"/>
  <c r="F2286" i="2" s="1"/>
  <c r="G2285" i="2"/>
  <c r="D2285" i="2"/>
  <c r="F2285" i="2" s="1"/>
  <c r="G2284" i="2"/>
  <c r="D2284" i="2"/>
  <c r="G2283" i="2"/>
  <c r="D2283" i="2"/>
  <c r="J2282" i="2"/>
  <c r="G2282" i="2"/>
  <c r="D2282" i="2"/>
  <c r="F2282" i="2" s="1"/>
  <c r="G2281" i="2"/>
  <c r="F2281" i="2"/>
  <c r="D2281" i="2"/>
  <c r="E2281" i="2" s="1"/>
  <c r="G2280" i="2"/>
  <c r="D2280" i="2"/>
  <c r="E2280" i="2" s="1"/>
  <c r="G2279" i="2"/>
  <c r="D2279" i="2"/>
  <c r="F2279" i="2" s="1"/>
  <c r="G2278" i="2"/>
  <c r="D2278" i="2"/>
  <c r="F2278" i="2" s="1"/>
  <c r="G2277" i="2"/>
  <c r="F2277" i="2"/>
  <c r="D2277" i="2"/>
  <c r="E2277" i="2" s="1"/>
  <c r="H2277" i="2" s="1"/>
  <c r="G2276" i="2"/>
  <c r="D2276" i="2"/>
  <c r="G2275" i="2"/>
  <c r="D2275" i="2"/>
  <c r="E2275" i="2" s="1"/>
  <c r="G2274" i="2"/>
  <c r="D2274" i="2"/>
  <c r="F2274" i="2" s="1"/>
  <c r="G2273" i="2"/>
  <c r="D2273" i="2"/>
  <c r="F2273" i="2" s="1"/>
  <c r="G2272" i="2"/>
  <c r="D2272" i="2"/>
  <c r="E2272" i="2" s="1"/>
  <c r="G2271" i="2"/>
  <c r="D2271" i="2"/>
  <c r="F2271" i="2" s="1"/>
  <c r="G2270" i="2"/>
  <c r="F2270" i="2"/>
  <c r="E2270" i="2"/>
  <c r="H2270" i="2" s="1"/>
  <c r="D2270" i="2"/>
  <c r="G2269" i="2"/>
  <c r="D2269" i="2"/>
  <c r="F2269" i="2" s="1"/>
  <c r="G2268" i="2"/>
  <c r="D2268" i="2"/>
  <c r="F2268" i="2" s="1"/>
  <c r="G2267" i="2"/>
  <c r="F2267" i="2"/>
  <c r="D2267" i="2"/>
  <c r="E2267" i="2" s="1"/>
  <c r="G2266" i="2"/>
  <c r="F2266" i="2"/>
  <c r="E2266" i="2"/>
  <c r="H2266" i="2" s="1"/>
  <c r="N2266" i="2" s="1"/>
  <c r="D2266" i="2"/>
  <c r="G2265" i="2"/>
  <c r="D2265" i="2"/>
  <c r="G2264" i="2"/>
  <c r="E2264" i="2"/>
  <c r="D2264" i="2"/>
  <c r="F2264" i="2" s="1"/>
  <c r="H2264" i="2" s="1"/>
  <c r="G2263" i="2"/>
  <c r="D2263" i="2"/>
  <c r="F2263" i="2" s="1"/>
  <c r="G2262" i="2"/>
  <c r="F2262" i="2"/>
  <c r="E2262" i="2"/>
  <c r="D2262" i="2"/>
  <c r="G2261" i="2"/>
  <c r="D2261" i="2"/>
  <c r="F2261" i="2" s="1"/>
  <c r="G2260" i="2"/>
  <c r="D2260" i="2"/>
  <c r="F2260" i="2" s="1"/>
  <c r="G2259" i="2"/>
  <c r="E2259" i="2"/>
  <c r="D2259" i="2"/>
  <c r="F2259" i="2" s="1"/>
  <c r="J2258" i="2"/>
  <c r="G2258" i="2"/>
  <c r="D2258" i="2"/>
  <c r="F2258" i="2" s="1"/>
  <c r="G2257" i="2"/>
  <c r="F2257" i="2"/>
  <c r="D2257" i="2"/>
  <c r="E2257" i="2" s="1"/>
  <c r="G2256" i="2"/>
  <c r="D2256" i="2"/>
  <c r="E2256" i="2" s="1"/>
  <c r="G2255" i="2"/>
  <c r="D2255" i="2"/>
  <c r="F2255" i="2" s="1"/>
  <c r="G2254" i="2"/>
  <c r="D2254" i="2"/>
  <c r="F2254" i="2" s="1"/>
  <c r="G2253" i="2"/>
  <c r="D2253" i="2"/>
  <c r="F2253" i="2" s="1"/>
  <c r="G2252" i="2"/>
  <c r="D2252" i="2"/>
  <c r="F2252" i="2" s="1"/>
  <c r="G2251" i="2"/>
  <c r="F2251" i="2"/>
  <c r="D2251" i="2"/>
  <c r="E2251" i="2" s="1"/>
  <c r="G2250" i="2"/>
  <c r="D2250" i="2"/>
  <c r="F2250" i="2" s="1"/>
  <c r="G2249" i="2"/>
  <c r="D2249" i="2"/>
  <c r="G2248" i="2"/>
  <c r="F2248" i="2"/>
  <c r="H2248" i="2" s="1"/>
  <c r="E2248" i="2"/>
  <c r="D2248" i="2"/>
  <c r="G2247" i="2"/>
  <c r="D2247" i="2"/>
  <c r="F2247" i="2" s="1"/>
  <c r="G2246" i="2"/>
  <c r="D2246" i="2"/>
  <c r="F2246" i="2" s="1"/>
  <c r="G2245" i="2"/>
  <c r="D2245" i="2"/>
  <c r="F2245" i="2" s="1"/>
  <c r="G2244" i="2"/>
  <c r="D2244" i="2"/>
  <c r="G2243" i="2"/>
  <c r="D2243" i="2"/>
  <c r="F2243" i="2" s="1"/>
  <c r="G2242" i="2"/>
  <c r="D2242" i="2"/>
  <c r="F2242" i="2" s="1"/>
  <c r="G2241" i="2"/>
  <c r="D2241" i="2"/>
  <c r="F2241" i="2" s="1"/>
  <c r="G2240" i="2"/>
  <c r="D2240" i="2"/>
  <c r="G2239" i="2"/>
  <c r="D2239" i="2"/>
  <c r="F2239" i="2" s="1"/>
  <c r="G2238" i="2"/>
  <c r="F2238" i="2"/>
  <c r="E2238" i="2"/>
  <c r="D2238" i="2"/>
  <c r="G2237" i="2"/>
  <c r="D2237" i="2"/>
  <c r="G2236" i="2"/>
  <c r="D2236" i="2"/>
  <c r="G2235" i="2"/>
  <c r="D2235" i="2"/>
  <c r="F2235" i="2" s="1"/>
  <c r="J2234" i="2"/>
  <c r="G2234" i="2"/>
  <c r="F2234" i="2"/>
  <c r="D2234" i="2"/>
  <c r="E2234" i="2" s="1"/>
  <c r="G2233" i="2"/>
  <c r="D2233" i="2"/>
  <c r="G2232" i="2"/>
  <c r="D2232" i="2"/>
  <c r="G2231" i="2"/>
  <c r="D2231" i="2"/>
  <c r="G2230" i="2"/>
  <c r="E2230" i="2"/>
  <c r="D2230" i="2"/>
  <c r="F2230" i="2" s="1"/>
  <c r="G2229" i="2"/>
  <c r="D2229" i="2"/>
  <c r="G2228" i="2"/>
  <c r="D2228" i="2"/>
  <c r="G2227" i="2"/>
  <c r="D2227" i="2"/>
  <c r="G2226" i="2"/>
  <c r="E2226" i="2"/>
  <c r="D2226" i="2"/>
  <c r="F2226" i="2" s="1"/>
  <c r="G2225" i="2"/>
  <c r="D2225" i="2"/>
  <c r="G2224" i="2"/>
  <c r="D2224" i="2"/>
  <c r="G2223" i="2"/>
  <c r="D2223" i="2"/>
  <c r="G2222" i="2"/>
  <c r="F2222" i="2"/>
  <c r="E2222" i="2"/>
  <c r="D2222" i="2"/>
  <c r="G2221" i="2"/>
  <c r="D2221" i="2"/>
  <c r="G2220" i="2"/>
  <c r="D2220" i="2"/>
  <c r="G2219" i="2"/>
  <c r="D2219" i="2"/>
  <c r="G2218" i="2"/>
  <c r="D2218" i="2"/>
  <c r="E2218" i="2" s="1"/>
  <c r="G2217" i="2"/>
  <c r="D2217" i="2"/>
  <c r="G2216" i="2"/>
  <c r="D2216" i="2"/>
  <c r="G2215" i="2"/>
  <c r="D2215" i="2"/>
  <c r="G2214" i="2"/>
  <c r="D2214" i="2"/>
  <c r="E2214" i="2" s="1"/>
  <c r="G2213" i="2"/>
  <c r="D2213" i="2"/>
  <c r="G2212" i="2"/>
  <c r="D2212" i="2"/>
  <c r="F2212" i="2" s="1"/>
  <c r="G2211" i="2"/>
  <c r="D2211" i="2"/>
  <c r="J2210" i="2"/>
  <c r="G2210" i="2"/>
  <c r="D2210" i="2"/>
  <c r="E2210" i="2" s="1"/>
  <c r="G2209" i="2"/>
  <c r="D2209" i="2"/>
  <c r="G2208" i="2"/>
  <c r="D2208" i="2"/>
  <c r="F2208" i="2" s="1"/>
  <c r="G2207" i="2"/>
  <c r="D2207" i="2"/>
  <c r="G2206" i="2"/>
  <c r="D2206" i="2"/>
  <c r="E2206" i="2" s="1"/>
  <c r="G2205" i="2"/>
  <c r="D2205" i="2"/>
  <c r="G2204" i="2"/>
  <c r="D2204" i="2"/>
  <c r="F2204" i="2" s="1"/>
  <c r="G2203" i="2"/>
  <c r="D2203" i="2"/>
  <c r="G2202" i="2"/>
  <c r="D2202" i="2"/>
  <c r="E2202" i="2" s="1"/>
  <c r="G2201" i="2"/>
  <c r="D2201" i="2"/>
  <c r="G2200" i="2"/>
  <c r="D2200" i="2"/>
  <c r="F2200" i="2" s="1"/>
  <c r="G2199" i="2"/>
  <c r="D2199" i="2"/>
  <c r="G2198" i="2"/>
  <c r="D2198" i="2"/>
  <c r="E2198" i="2" s="1"/>
  <c r="G2197" i="2"/>
  <c r="D2197" i="2"/>
  <c r="G2196" i="2"/>
  <c r="D2196" i="2"/>
  <c r="F2196" i="2" s="1"/>
  <c r="G2195" i="2"/>
  <c r="D2195" i="2"/>
  <c r="G2194" i="2"/>
  <c r="D2194" i="2"/>
  <c r="E2194" i="2" s="1"/>
  <c r="G2193" i="2"/>
  <c r="D2193" i="2"/>
  <c r="G2192" i="2"/>
  <c r="D2192" i="2"/>
  <c r="F2192" i="2" s="1"/>
  <c r="G2191" i="2"/>
  <c r="D2191" i="2"/>
  <c r="G2190" i="2"/>
  <c r="D2190" i="2"/>
  <c r="E2190" i="2" s="1"/>
  <c r="G2189" i="2"/>
  <c r="D2189" i="2"/>
  <c r="G2188" i="2"/>
  <c r="D2188" i="2"/>
  <c r="F2188" i="2" s="1"/>
  <c r="G2187" i="2"/>
  <c r="D2187" i="2"/>
  <c r="J2186" i="2"/>
  <c r="G2186" i="2"/>
  <c r="D2186" i="2"/>
  <c r="E2186" i="2" s="1"/>
  <c r="G2185" i="2"/>
  <c r="D2185" i="2"/>
  <c r="G2184" i="2"/>
  <c r="D2184" i="2"/>
  <c r="F2184" i="2" s="1"/>
  <c r="G2183" i="2"/>
  <c r="D2183" i="2"/>
  <c r="G2182" i="2"/>
  <c r="D2182" i="2"/>
  <c r="E2182" i="2" s="1"/>
  <c r="G2181" i="2"/>
  <c r="D2181" i="2"/>
  <c r="G2180" i="2"/>
  <c r="D2180" i="2"/>
  <c r="F2180" i="2" s="1"/>
  <c r="G2179" i="2"/>
  <c r="D2179" i="2"/>
  <c r="G2178" i="2"/>
  <c r="D2178" i="2"/>
  <c r="E2178" i="2" s="1"/>
  <c r="G2177" i="2"/>
  <c r="D2177" i="2"/>
  <c r="G2176" i="2"/>
  <c r="D2176" i="2"/>
  <c r="F2176" i="2" s="1"/>
  <c r="G2175" i="2"/>
  <c r="D2175" i="2"/>
  <c r="G2174" i="2"/>
  <c r="D2174" i="2"/>
  <c r="G2173" i="2"/>
  <c r="D2173" i="2"/>
  <c r="G2172" i="2"/>
  <c r="D2172" i="2"/>
  <c r="F2172" i="2" s="1"/>
  <c r="G2171" i="2"/>
  <c r="D2171" i="2"/>
  <c r="G2170" i="2"/>
  <c r="D2170" i="2"/>
  <c r="F2170" i="2" s="1"/>
  <c r="G2169" i="2"/>
  <c r="D2169" i="2"/>
  <c r="G2168" i="2"/>
  <c r="E2168" i="2"/>
  <c r="H2168" i="2" s="1"/>
  <c r="D2168" i="2"/>
  <c r="F2168" i="2" s="1"/>
  <c r="G2167" i="2"/>
  <c r="D2167" i="2"/>
  <c r="G2166" i="2"/>
  <c r="D2166" i="2"/>
  <c r="F2166" i="2" s="1"/>
  <c r="G2165" i="2"/>
  <c r="D2165" i="2"/>
  <c r="G2164" i="2"/>
  <c r="D2164" i="2"/>
  <c r="F2164" i="2" s="1"/>
  <c r="G2163" i="2"/>
  <c r="D2163" i="2"/>
  <c r="J2162" i="2"/>
  <c r="G2162" i="2"/>
  <c r="D2162" i="2"/>
  <c r="F2162" i="2" s="1"/>
  <c r="G2161" i="2"/>
  <c r="D2161" i="2"/>
  <c r="G2160" i="2"/>
  <c r="D2160" i="2"/>
  <c r="F2160" i="2" s="1"/>
  <c r="G2159" i="2"/>
  <c r="D2159" i="2"/>
  <c r="G2158" i="2"/>
  <c r="D2158" i="2"/>
  <c r="E2158" i="2" s="1"/>
  <c r="G2157" i="2"/>
  <c r="D2157" i="2"/>
  <c r="G2156" i="2"/>
  <c r="E2156" i="2"/>
  <c r="D2156" i="2"/>
  <c r="F2156" i="2" s="1"/>
  <c r="G2155" i="2"/>
  <c r="D2155" i="2"/>
  <c r="G2154" i="2"/>
  <c r="E2154" i="2"/>
  <c r="D2154" i="2"/>
  <c r="F2154" i="2" s="1"/>
  <c r="G2153" i="2"/>
  <c r="D2153" i="2"/>
  <c r="G2152" i="2"/>
  <c r="D2152" i="2"/>
  <c r="G2151" i="2"/>
  <c r="D2151" i="2"/>
  <c r="G2150" i="2"/>
  <c r="D2150" i="2"/>
  <c r="F2150" i="2" s="1"/>
  <c r="G2149" i="2"/>
  <c r="D2149" i="2"/>
  <c r="G2148" i="2"/>
  <c r="D2148" i="2"/>
  <c r="F2148" i="2" s="1"/>
  <c r="G2147" i="2"/>
  <c r="D2147" i="2"/>
  <c r="G2146" i="2"/>
  <c r="F2146" i="2"/>
  <c r="D2146" i="2"/>
  <c r="E2146" i="2" s="1"/>
  <c r="G2145" i="2"/>
  <c r="D2145" i="2"/>
  <c r="G2144" i="2"/>
  <c r="D2144" i="2"/>
  <c r="F2144" i="2" s="1"/>
  <c r="G2143" i="2"/>
  <c r="D2143" i="2"/>
  <c r="G2142" i="2"/>
  <c r="F2142" i="2"/>
  <c r="D2142" i="2"/>
  <c r="E2142" i="2" s="1"/>
  <c r="H2142" i="2" s="1"/>
  <c r="G2141" i="2"/>
  <c r="D2141" i="2"/>
  <c r="G2140" i="2"/>
  <c r="D2140" i="2"/>
  <c r="F2140" i="2" s="1"/>
  <c r="G2139" i="2"/>
  <c r="D2139" i="2"/>
  <c r="J2138" i="2"/>
  <c r="G2138" i="2"/>
  <c r="D2138" i="2"/>
  <c r="F2138" i="2" s="1"/>
  <c r="G2137" i="2"/>
  <c r="D2137" i="2"/>
  <c r="G2136" i="2"/>
  <c r="D2136" i="2"/>
  <c r="F2136" i="2" s="1"/>
  <c r="G2135" i="2"/>
  <c r="D2135" i="2"/>
  <c r="G2134" i="2"/>
  <c r="D2134" i="2"/>
  <c r="E2134" i="2" s="1"/>
  <c r="G2133" i="2"/>
  <c r="D2133" i="2"/>
  <c r="G2132" i="2"/>
  <c r="D2132" i="2"/>
  <c r="F2132" i="2" s="1"/>
  <c r="G2131" i="2"/>
  <c r="D2131" i="2"/>
  <c r="G2130" i="2"/>
  <c r="F2130" i="2"/>
  <c r="E2130" i="2"/>
  <c r="H2130" i="2" s="1"/>
  <c r="D2130" i="2"/>
  <c r="G2129" i="2"/>
  <c r="D2129" i="2"/>
  <c r="G2128" i="2"/>
  <c r="D2128" i="2"/>
  <c r="F2128" i="2" s="1"/>
  <c r="G2127" i="2"/>
  <c r="D2127" i="2"/>
  <c r="G2126" i="2"/>
  <c r="D2126" i="2"/>
  <c r="G2125" i="2"/>
  <c r="D2125" i="2"/>
  <c r="G2124" i="2"/>
  <c r="D2124" i="2"/>
  <c r="F2124" i="2" s="1"/>
  <c r="G2123" i="2"/>
  <c r="D2123" i="2"/>
  <c r="G2122" i="2"/>
  <c r="D2122" i="2"/>
  <c r="F2122" i="2" s="1"/>
  <c r="G2121" i="2"/>
  <c r="D2121" i="2"/>
  <c r="G2120" i="2"/>
  <c r="D2120" i="2"/>
  <c r="F2120" i="2" s="1"/>
  <c r="G2119" i="2"/>
  <c r="D2119" i="2"/>
  <c r="G2118" i="2"/>
  <c r="D2118" i="2"/>
  <c r="F2118" i="2" s="1"/>
  <c r="G2117" i="2"/>
  <c r="D2117" i="2"/>
  <c r="G2116" i="2"/>
  <c r="D2116" i="2"/>
  <c r="F2116" i="2" s="1"/>
  <c r="G2115" i="2"/>
  <c r="D2115" i="2"/>
  <c r="J2114" i="2"/>
  <c r="G2114" i="2"/>
  <c r="D2114" i="2"/>
  <c r="F2114" i="2" s="1"/>
  <c r="G2113" i="2"/>
  <c r="D2113" i="2"/>
  <c r="G2112" i="2"/>
  <c r="D2112" i="2"/>
  <c r="F2112" i="2" s="1"/>
  <c r="G2111" i="2"/>
  <c r="D2111" i="2"/>
  <c r="G2110" i="2"/>
  <c r="D2110" i="2"/>
  <c r="E2110" i="2" s="1"/>
  <c r="G2109" i="2"/>
  <c r="D2109" i="2"/>
  <c r="G2108" i="2"/>
  <c r="D2108" i="2"/>
  <c r="F2108" i="2" s="1"/>
  <c r="G2107" i="2"/>
  <c r="D2107" i="2"/>
  <c r="G2106" i="2"/>
  <c r="F2106" i="2"/>
  <c r="E2106" i="2"/>
  <c r="D2106" i="2"/>
  <c r="G2105" i="2"/>
  <c r="D2105" i="2"/>
  <c r="G2104" i="2"/>
  <c r="D2104" i="2"/>
  <c r="G2103" i="2"/>
  <c r="D2103" i="2"/>
  <c r="G2102" i="2"/>
  <c r="D2102" i="2"/>
  <c r="F2102" i="2" s="1"/>
  <c r="G2101" i="2"/>
  <c r="D2101" i="2"/>
  <c r="G2100" i="2"/>
  <c r="D2100" i="2"/>
  <c r="F2100" i="2" s="1"/>
  <c r="G2099" i="2"/>
  <c r="D2099" i="2"/>
  <c r="G2098" i="2"/>
  <c r="F2098" i="2"/>
  <c r="D2098" i="2"/>
  <c r="E2098" i="2" s="1"/>
  <c r="G2097" i="2"/>
  <c r="D2097" i="2"/>
  <c r="G2096" i="2"/>
  <c r="D2096" i="2"/>
  <c r="F2096" i="2" s="1"/>
  <c r="G2095" i="2"/>
  <c r="D2095" i="2"/>
  <c r="G2094" i="2"/>
  <c r="D2094" i="2"/>
  <c r="F2094" i="2" s="1"/>
  <c r="G2093" i="2"/>
  <c r="D2093" i="2"/>
  <c r="G2092" i="2"/>
  <c r="D2092" i="2"/>
  <c r="F2092" i="2" s="1"/>
  <c r="G2091" i="2"/>
  <c r="D2091" i="2"/>
  <c r="J2090" i="2"/>
  <c r="G2090" i="2"/>
  <c r="D2090" i="2"/>
  <c r="F2090" i="2" s="1"/>
  <c r="G2089" i="2"/>
  <c r="D2089" i="2"/>
  <c r="G2088" i="2"/>
  <c r="D2088" i="2"/>
  <c r="F2088" i="2" s="1"/>
  <c r="G2087" i="2"/>
  <c r="D2087" i="2"/>
  <c r="G2086" i="2"/>
  <c r="F2086" i="2"/>
  <c r="D2086" i="2"/>
  <c r="E2086" i="2" s="1"/>
  <c r="G2085" i="2"/>
  <c r="D2085" i="2"/>
  <c r="G2084" i="2"/>
  <c r="D2084" i="2"/>
  <c r="F2084" i="2" s="1"/>
  <c r="G2083" i="2"/>
  <c r="D2083" i="2"/>
  <c r="G2082" i="2"/>
  <c r="E2082" i="2"/>
  <c r="D2082" i="2"/>
  <c r="F2082" i="2" s="1"/>
  <c r="G2081" i="2"/>
  <c r="D2081" i="2"/>
  <c r="G2080" i="2"/>
  <c r="D2080" i="2"/>
  <c r="F2080" i="2" s="1"/>
  <c r="G2079" i="2"/>
  <c r="D2079" i="2"/>
  <c r="G2078" i="2"/>
  <c r="D2078" i="2"/>
  <c r="G2077" i="2"/>
  <c r="D2077" i="2"/>
  <c r="G2076" i="2"/>
  <c r="D2076" i="2"/>
  <c r="F2076" i="2" s="1"/>
  <c r="G2075" i="2"/>
  <c r="D2075" i="2"/>
  <c r="G2074" i="2"/>
  <c r="D2074" i="2"/>
  <c r="F2074" i="2" s="1"/>
  <c r="G2073" i="2"/>
  <c r="D2073" i="2"/>
  <c r="G2072" i="2"/>
  <c r="D2072" i="2"/>
  <c r="F2072" i="2" s="1"/>
  <c r="G2071" i="2"/>
  <c r="D2071" i="2"/>
  <c r="G2070" i="2"/>
  <c r="D2070" i="2"/>
  <c r="F2070" i="2" s="1"/>
  <c r="G2069" i="2"/>
  <c r="D2069" i="2"/>
  <c r="G2068" i="2"/>
  <c r="D2068" i="2"/>
  <c r="F2068" i="2" s="1"/>
  <c r="G2067" i="2"/>
  <c r="D2067" i="2"/>
  <c r="J2066" i="2"/>
  <c r="G2066" i="2"/>
  <c r="D2066" i="2"/>
  <c r="F2066" i="2" s="1"/>
  <c r="G2065" i="2"/>
  <c r="D2065" i="2"/>
  <c r="G2064" i="2"/>
  <c r="D2064" i="2"/>
  <c r="F2064" i="2" s="1"/>
  <c r="G2063" i="2"/>
  <c r="D2063" i="2"/>
  <c r="G2062" i="2"/>
  <c r="F2062" i="2"/>
  <c r="D2062" i="2"/>
  <c r="E2062" i="2" s="1"/>
  <c r="G2061" i="2"/>
  <c r="D2061" i="2"/>
  <c r="G2060" i="2"/>
  <c r="E2060" i="2"/>
  <c r="D2060" i="2"/>
  <c r="F2060" i="2" s="1"/>
  <c r="G2059" i="2"/>
  <c r="D2059" i="2"/>
  <c r="G2058" i="2"/>
  <c r="D2058" i="2"/>
  <c r="F2058" i="2" s="1"/>
  <c r="G2057" i="2"/>
  <c r="D2057" i="2"/>
  <c r="G2056" i="2"/>
  <c r="D2056" i="2"/>
  <c r="G2055" i="2"/>
  <c r="D2055" i="2"/>
  <c r="G2054" i="2"/>
  <c r="D2054" i="2"/>
  <c r="F2054" i="2" s="1"/>
  <c r="G2053" i="2"/>
  <c r="D2053" i="2"/>
  <c r="G2052" i="2"/>
  <c r="D2052" i="2"/>
  <c r="F2052" i="2" s="1"/>
  <c r="G2051" i="2"/>
  <c r="D2051" i="2"/>
  <c r="G2050" i="2"/>
  <c r="F2050" i="2"/>
  <c r="D2050" i="2"/>
  <c r="E2050" i="2" s="1"/>
  <c r="G2049" i="2"/>
  <c r="D2049" i="2"/>
  <c r="G2048" i="2"/>
  <c r="D2048" i="2"/>
  <c r="F2048" i="2" s="1"/>
  <c r="G2047" i="2"/>
  <c r="D2047" i="2"/>
  <c r="G2046" i="2"/>
  <c r="E2046" i="2"/>
  <c r="D2046" i="2"/>
  <c r="F2046" i="2" s="1"/>
  <c r="G2045" i="2"/>
  <c r="D2045" i="2"/>
  <c r="G2044" i="2"/>
  <c r="E2044" i="2"/>
  <c r="H2044" i="2" s="1"/>
  <c r="D2044" i="2"/>
  <c r="F2044" i="2" s="1"/>
  <c r="G2043" i="2"/>
  <c r="D2043" i="2"/>
  <c r="J2042" i="2"/>
  <c r="G2042" i="2"/>
  <c r="D2042" i="2"/>
  <c r="F2042" i="2" s="1"/>
  <c r="G2041" i="2"/>
  <c r="D2041" i="2"/>
  <c r="G2040" i="2"/>
  <c r="D2040" i="2"/>
  <c r="F2040" i="2" s="1"/>
  <c r="G2039" i="2"/>
  <c r="D2039" i="2"/>
  <c r="G2038" i="2"/>
  <c r="D2038" i="2"/>
  <c r="E2038" i="2" s="1"/>
  <c r="G2037" i="2"/>
  <c r="D2037" i="2"/>
  <c r="G2036" i="2"/>
  <c r="E2036" i="2"/>
  <c r="D2036" i="2"/>
  <c r="F2036" i="2" s="1"/>
  <c r="G2035" i="2"/>
  <c r="D2035" i="2"/>
  <c r="G2034" i="2"/>
  <c r="F2034" i="2"/>
  <c r="D2034" i="2"/>
  <c r="E2034" i="2" s="1"/>
  <c r="H2034" i="2" s="1"/>
  <c r="G2033" i="2"/>
  <c r="D2033" i="2"/>
  <c r="G2032" i="2"/>
  <c r="D2032" i="2"/>
  <c r="F2032" i="2" s="1"/>
  <c r="G2031" i="2"/>
  <c r="D2031" i="2"/>
  <c r="G2030" i="2"/>
  <c r="D2030" i="2"/>
  <c r="G2029" i="2"/>
  <c r="D2029" i="2"/>
  <c r="G2028" i="2"/>
  <c r="D2028" i="2"/>
  <c r="F2028" i="2" s="1"/>
  <c r="G2027" i="2"/>
  <c r="D2027" i="2"/>
  <c r="G2026" i="2"/>
  <c r="D2026" i="2"/>
  <c r="F2026" i="2" s="1"/>
  <c r="G2025" i="2"/>
  <c r="D2025" i="2"/>
  <c r="G2024" i="2"/>
  <c r="E2024" i="2"/>
  <c r="D2024" i="2"/>
  <c r="F2024" i="2" s="1"/>
  <c r="G2023" i="2"/>
  <c r="D2023" i="2"/>
  <c r="G2022" i="2"/>
  <c r="F2022" i="2"/>
  <c r="D2022" i="2"/>
  <c r="E2022" i="2" s="1"/>
  <c r="G2021" i="2"/>
  <c r="D2021" i="2"/>
  <c r="G2020" i="2"/>
  <c r="F2020" i="2"/>
  <c r="D2020" i="2"/>
  <c r="E2020" i="2" s="1"/>
  <c r="H2020" i="2" s="1"/>
  <c r="G2019" i="2"/>
  <c r="D2019" i="2"/>
  <c r="J2018" i="2"/>
  <c r="G2018" i="2"/>
  <c r="E2018" i="2"/>
  <c r="D2018" i="2"/>
  <c r="F2018" i="2" s="1"/>
  <c r="G2017" i="2"/>
  <c r="D2017" i="2"/>
  <c r="G2016" i="2"/>
  <c r="F2016" i="2"/>
  <c r="D2016" i="2"/>
  <c r="E2016" i="2" s="1"/>
  <c r="G2015" i="2"/>
  <c r="D2015" i="2"/>
  <c r="G2014" i="2"/>
  <c r="D2014" i="2"/>
  <c r="F2014" i="2" s="1"/>
  <c r="G2013" i="2"/>
  <c r="D2013" i="2"/>
  <c r="G2012" i="2"/>
  <c r="D2012" i="2"/>
  <c r="F2012" i="2" s="1"/>
  <c r="G2011" i="2"/>
  <c r="D2011" i="2"/>
  <c r="G2010" i="2"/>
  <c r="D2010" i="2"/>
  <c r="E2010" i="2" s="1"/>
  <c r="G2009" i="2"/>
  <c r="D2009" i="2"/>
  <c r="G2008" i="2"/>
  <c r="D2008" i="2"/>
  <c r="F2008" i="2" s="1"/>
  <c r="G2007" i="2"/>
  <c r="D2007" i="2"/>
  <c r="G2006" i="2"/>
  <c r="D2006" i="2"/>
  <c r="F2006" i="2" s="1"/>
  <c r="G2005" i="2"/>
  <c r="D2005" i="2"/>
  <c r="G2004" i="2"/>
  <c r="D2004" i="2"/>
  <c r="E2004" i="2" s="1"/>
  <c r="G2003" i="2"/>
  <c r="D2003" i="2"/>
  <c r="G2002" i="2"/>
  <c r="F2002" i="2"/>
  <c r="E2002" i="2"/>
  <c r="D2002" i="2"/>
  <c r="G2001" i="2"/>
  <c r="D2001" i="2"/>
  <c r="G2000" i="2"/>
  <c r="D2000" i="2"/>
  <c r="F2000" i="2" s="1"/>
  <c r="G1999" i="2"/>
  <c r="D1999" i="2"/>
  <c r="G1998" i="2"/>
  <c r="D1998" i="2"/>
  <c r="F1998" i="2" s="1"/>
  <c r="G1997" i="2"/>
  <c r="D1997" i="2"/>
  <c r="G1996" i="2"/>
  <c r="F1996" i="2"/>
  <c r="E1996" i="2"/>
  <c r="H1996" i="2" s="1"/>
  <c r="D1996" i="2"/>
  <c r="G1995" i="2"/>
  <c r="D1995" i="2"/>
  <c r="J1994" i="2"/>
  <c r="G1994" i="2"/>
  <c r="D1994" i="2"/>
  <c r="F1994" i="2" s="1"/>
  <c r="G1993" i="2"/>
  <c r="D1993" i="2"/>
  <c r="G1992" i="2"/>
  <c r="D1992" i="2"/>
  <c r="F1992" i="2" s="1"/>
  <c r="G1991" i="2"/>
  <c r="D1991" i="2"/>
  <c r="G1990" i="2"/>
  <c r="D1990" i="2"/>
  <c r="F1990" i="2" s="1"/>
  <c r="G1989" i="2"/>
  <c r="D1989" i="2"/>
  <c r="G1988" i="2"/>
  <c r="D1988" i="2"/>
  <c r="F1988" i="2" s="1"/>
  <c r="G1987" i="2"/>
  <c r="D1987" i="2"/>
  <c r="G1986" i="2"/>
  <c r="D1986" i="2"/>
  <c r="F1986" i="2" s="1"/>
  <c r="G1985" i="2"/>
  <c r="D1985" i="2"/>
  <c r="G1984" i="2"/>
  <c r="F1984" i="2"/>
  <c r="E1984" i="2"/>
  <c r="D1984" i="2"/>
  <c r="G1983" i="2"/>
  <c r="D1983" i="2"/>
  <c r="G1982" i="2"/>
  <c r="D1982" i="2"/>
  <c r="F1982" i="2" s="1"/>
  <c r="G1981" i="2"/>
  <c r="D1981" i="2"/>
  <c r="G1980" i="2"/>
  <c r="D1980" i="2"/>
  <c r="F1980" i="2" s="1"/>
  <c r="G1979" i="2"/>
  <c r="D1979" i="2"/>
  <c r="G1978" i="2"/>
  <c r="D1978" i="2"/>
  <c r="F1978" i="2" s="1"/>
  <c r="G1977" i="2"/>
  <c r="D1977" i="2"/>
  <c r="G1976" i="2"/>
  <c r="D1976" i="2"/>
  <c r="F1976" i="2" s="1"/>
  <c r="G1975" i="2"/>
  <c r="D1975" i="2"/>
  <c r="G1974" i="2"/>
  <c r="D1974" i="2"/>
  <c r="F1974" i="2" s="1"/>
  <c r="G1973" i="2"/>
  <c r="D1973" i="2"/>
  <c r="G1972" i="2"/>
  <c r="D1972" i="2"/>
  <c r="F1972" i="2" s="1"/>
  <c r="G1971" i="2"/>
  <c r="D1971" i="2"/>
  <c r="J1970" i="2"/>
  <c r="G1970" i="2"/>
  <c r="D1970" i="2"/>
  <c r="F1970" i="2" s="1"/>
  <c r="G1969" i="2"/>
  <c r="D1969" i="2"/>
  <c r="G1968" i="2"/>
  <c r="D1968" i="2"/>
  <c r="F1968" i="2" s="1"/>
  <c r="G1967" i="2"/>
  <c r="D1967" i="2"/>
  <c r="G1966" i="2"/>
  <c r="F1966" i="2"/>
  <c r="E1966" i="2"/>
  <c r="H1966" i="2" s="1"/>
  <c r="D1966" i="2"/>
  <c r="G1965" i="2"/>
  <c r="D1965" i="2"/>
  <c r="G1964" i="2"/>
  <c r="D1964" i="2"/>
  <c r="F1964" i="2" s="1"/>
  <c r="G1963" i="2"/>
  <c r="D1963" i="2"/>
  <c r="G1962" i="2"/>
  <c r="D1962" i="2"/>
  <c r="F1962" i="2" s="1"/>
  <c r="G1961" i="2"/>
  <c r="D1961" i="2"/>
  <c r="G1960" i="2"/>
  <c r="D1960" i="2"/>
  <c r="F1960" i="2" s="1"/>
  <c r="G1959" i="2"/>
  <c r="D1959" i="2"/>
  <c r="G1958" i="2"/>
  <c r="D1958" i="2"/>
  <c r="F1958" i="2" s="1"/>
  <c r="G1957" i="2"/>
  <c r="D1957" i="2"/>
  <c r="G1956" i="2"/>
  <c r="D1956" i="2"/>
  <c r="F1956" i="2" s="1"/>
  <c r="G1955" i="2"/>
  <c r="D1955" i="2"/>
  <c r="G1954" i="2"/>
  <c r="D1954" i="2"/>
  <c r="F1954" i="2" s="1"/>
  <c r="G1953" i="2"/>
  <c r="D1953" i="2"/>
  <c r="G1952" i="2"/>
  <c r="D1952" i="2"/>
  <c r="F1952" i="2" s="1"/>
  <c r="G1951" i="2"/>
  <c r="D1951" i="2"/>
  <c r="G1950" i="2"/>
  <c r="D1950" i="2"/>
  <c r="F1950" i="2" s="1"/>
  <c r="G1949" i="2"/>
  <c r="D1949" i="2"/>
  <c r="G1948" i="2"/>
  <c r="F1948" i="2"/>
  <c r="D1948" i="2"/>
  <c r="E1948" i="2" s="1"/>
  <c r="G1947" i="2"/>
  <c r="D1947" i="2"/>
  <c r="J1946" i="2"/>
  <c r="G1946" i="2"/>
  <c r="D1946" i="2"/>
  <c r="F1946" i="2" s="1"/>
  <c r="G1945" i="2"/>
  <c r="D1945" i="2"/>
  <c r="G1944" i="2"/>
  <c r="D1944" i="2"/>
  <c r="F1944" i="2" s="1"/>
  <c r="G1943" i="2"/>
  <c r="D1943" i="2"/>
  <c r="G1942" i="2"/>
  <c r="E1942" i="2"/>
  <c r="D1942" i="2"/>
  <c r="F1942" i="2" s="1"/>
  <c r="G1941" i="2"/>
  <c r="D1941" i="2"/>
  <c r="G1940" i="2"/>
  <c r="D1940" i="2"/>
  <c r="F1940" i="2" s="1"/>
  <c r="G1939" i="2"/>
  <c r="D1939" i="2"/>
  <c r="G1938" i="2"/>
  <c r="D1938" i="2"/>
  <c r="F1938" i="2" s="1"/>
  <c r="G1937" i="2"/>
  <c r="D1937" i="2"/>
  <c r="G1936" i="2"/>
  <c r="F1936" i="2"/>
  <c r="E1936" i="2"/>
  <c r="H1936" i="2" s="1"/>
  <c r="M1936" i="2" s="1"/>
  <c r="D1936" i="2"/>
  <c r="G1935" i="2"/>
  <c r="D1935" i="2"/>
  <c r="G1934" i="2"/>
  <c r="D1934" i="2"/>
  <c r="F1934" i="2" s="1"/>
  <c r="G1933" i="2"/>
  <c r="D1933" i="2"/>
  <c r="G1932" i="2"/>
  <c r="D1932" i="2"/>
  <c r="F1932" i="2" s="1"/>
  <c r="G1931" i="2"/>
  <c r="D1931" i="2"/>
  <c r="G1930" i="2"/>
  <c r="D1930" i="2"/>
  <c r="F1930" i="2" s="1"/>
  <c r="G1929" i="2"/>
  <c r="D1929" i="2"/>
  <c r="G1928" i="2"/>
  <c r="D1928" i="2"/>
  <c r="F1928" i="2" s="1"/>
  <c r="G1927" i="2"/>
  <c r="D1927" i="2"/>
  <c r="G1926" i="2"/>
  <c r="D1926" i="2"/>
  <c r="F1926" i="2" s="1"/>
  <c r="G1925" i="2"/>
  <c r="D1925" i="2"/>
  <c r="G1924" i="2"/>
  <c r="D1924" i="2"/>
  <c r="F1924" i="2" s="1"/>
  <c r="G1923" i="2"/>
  <c r="D1923" i="2"/>
  <c r="J1922" i="2"/>
  <c r="G1922" i="2"/>
  <c r="D1922" i="2"/>
  <c r="F1922" i="2" s="1"/>
  <c r="G1921" i="2"/>
  <c r="D1921" i="2"/>
  <c r="G1920" i="2"/>
  <c r="D1920" i="2"/>
  <c r="F1920" i="2" s="1"/>
  <c r="G1919" i="2"/>
  <c r="D1919" i="2"/>
  <c r="G1918" i="2"/>
  <c r="E1918" i="2"/>
  <c r="D1918" i="2"/>
  <c r="F1918" i="2" s="1"/>
  <c r="G1917" i="2"/>
  <c r="D1917" i="2"/>
  <c r="G1916" i="2"/>
  <c r="D1916" i="2"/>
  <c r="F1916" i="2" s="1"/>
  <c r="G1915" i="2"/>
  <c r="D1915" i="2"/>
  <c r="G1914" i="2"/>
  <c r="D1914" i="2"/>
  <c r="F1914" i="2" s="1"/>
  <c r="G1913" i="2"/>
  <c r="D1913" i="2"/>
  <c r="G1912" i="2"/>
  <c r="E1912" i="2"/>
  <c r="D1912" i="2"/>
  <c r="F1912" i="2" s="1"/>
  <c r="G1911" i="2"/>
  <c r="D1911" i="2"/>
  <c r="G1910" i="2"/>
  <c r="D1910" i="2"/>
  <c r="F1910" i="2" s="1"/>
  <c r="G1909" i="2"/>
  <c r="D1909" i="2"/>
  <c r="G1908" i="2"/>
  <c r="D1908" i="2"/>
  <c r="F1908" i="2" s="1"/>
  <c r="G1907" i="2"/>
  <c r="D1907" i="2"/>
  <c r="G1906" i="2"/>
  <c r="E1906" i="2"/>
  <c r="D1906" i="2"/>
  <c r="F1906" i="2" s="1"/>
  <c r="G1905" i="2"/>
  <c r="D1905" i="2"/>
  <c r="G1904" i="2"/>
  <c r="D1904" i="2"/>
  <c r="F1904" i="2" s="1"/>
  <c r="G1903" i="2"/>
  <c r="D1903" i="2"/>
  <c r="G1902" i="2"/>
  <c r="D1902" i="2"/>
  <c r="F1902" i="2" s="1"/>
  <c r="G1901" i="2"/>
  <c r="D1901" i="2"/>
  <c r="G1900" i="2"/>
  <c r="D1900" i="2"/>
  <c r="F1900" i="2" s="1"/>
  <c r="G1899" i="2"/>
  <c r="D1899" i="2"/>
  <c r="J1898" i="2"/>
  <c r="G1898" i="2"/>
  <c r="D1898" i="2"/>
  <c r="F1898" i="2" s="1"/>
  <c r="G1897" i="2"/>
  <c r="D1897" i="2"/>
  <c r="G1896" i="2"/>
  <c r="D1896" i="2"/>
  <c r="F1896" i="2" s="1"/>
  <c r="G1895" i="2"/>
  <c r="D1895" i="2"/>
  <c r="G1894" i="2"/>
  <c r="D1894" i="2"/>
  <c r="F1894" i="2" s="1"/>
  <c r="G1893" i="2"/>
  <c r="D1893" i="2"/>
  <c r="G1892" i="2"/>
  <c r="D1892" i="2"/>
  <c r="F1892" i="2" s="1"/>
  <c r="G1891" i="2"/>
  <c r="D1891" i="2"/>
  <c r="G1890" i="2"/>
  <c r="D1890" i="2"/>
  <c r="F1890" i="2" s="1"/>
  <c r="G1889" i="2"/>
  <c r="D1889" i="2"/>
  <c r="G1888" i="2"/>
  <c r="D1888" i="2"/>
  <c r="F1888" i="2" s="1"/>
  <c r="G1887" i="2"/>
  <c r="D1887" i="2"/>
  <c r="G1886" i="2"/>
  <c r="D1886" i="2"/>
  <c r="F1886" i="2" s="1"/>
  <c r="G1885" i="2"/>
  <c r="D1885" i="2"/>
  <c r="G1884" i="2"/>
  <c r="D1884" i="2"/>
  <c r="F1884" i="2" s="1"/>
  <c r="G1883" i="2"/>
  <c r="D1883" i="2"/>
  <c r="G1882" i="2"/>
  <c r="D1882" i="2"/>
  <c r="F1882" i="2" s="1"/>
  <c r="G1881" i="2"/>
  <c r="D1881" i="2"/>
  <c r="G1880" i="2"/>
  <c r="D1880" i="2"/>
  <c r="F1880" i="2" s="1"/>
  <c r="G1879" i="2"/>
  <c r="D1879" i="2"/>
  <c r="G1878" i="2"/>
  <c r="D1878" i="2"/>
  <c r="G1877" i="2"/>
  <c r="D1877" i="2"/>
  <c r="G1876" i="2"/>
  <c r="D1876" i="2"/>
  <c r="F1876" i="2" s="1"/>
  <c r="G1875" i="2"/>
  <c r="D1875" i="2"/>
  <c r="J1874" i="2"/>
  <c r="G1874" i="2"/>
  <c r="D1874" i="2"/>
  <c r="F1874" i="2" s="1"/>
  <c r="G1873" i="2"/>
  <c r="D1873" i="2"/>
  <c r="G1872" i="2"/>
  <c r="D1872" i="2"/>
  <c r="G1871" i="2"/>
  <c r="D1871" i="2"/>
  <c r="G1870" i="2"/>
  <c r="D1870" i="2"/>
  <c r="F1870" i="2" s="1"/>
  <c r="G1869" i="2"/>
  <c r="D1869" i="2"/>
  <c r="G1868" i="2"/>
  <c r="D1868" i="2"/>
  <c r="G1867" i="2"/>
  <c r="D1867" i="2"/>
  <c r="G1866" i="2"/>
  <c r="D1866" i="2"/>
  <c r="G1865" i="2"/>
  <c r="D1865" i="2"/>
  <c r="G1864" i="2"/>
  <c r="D1864" i="2"/>
  <c r="F1864" i="2" s="1"/>
  <c r="G1863" i="2"/>
  <c r="D1863" i="2"/>
  <c r="G1862" i="2"/>
  <c r="D1862" i="2"/>
  <c r="G1861" i="2"/>
  <c r="D1861" i="2"/>
  <c r="G1860" i="2"/>
  <c r="D1860" i="2"/>
  <c r="G1859" i="2"/>
  <c r="D1859" i="2"/>
  <c r="G1858" i="2"/>
  <c r="D1858" i="2"/>
  <c r="F1858" i="2" s="1"/>
  <c r="G1857" i="2"/>
  <c r="D1857" i="2"/>
  <c r="G1856" i="2"/>
  <c r="D1856" i="2"/>
  <c r="G1855" i="2"/>
  <c r="D1855" i="2"/>
  <c r="G1854" i="2"/>
  <c r="D1854" i="2"/>
  <c r="G1853" i="2"/>
  <c r="D1853" i="2"/>
  <c r="G1852" i="2"/>
  <c r="D1852" i="2"/>
  <c r="F1852" i="2" s="1"/>
  <c r="G1851" i="2"/>
  <c r="D1851" i="2"/>
  <c r="J1850" i="2"/>
  <c r="G1850" i="2"/>
  <c r="D1850" i="2"/>
  <c r="G1849" i="2"/>
  <c r="D1849" i="2"/>
  <c r="G1848" i="2"/>
  <c r="D1848" i="2"/>
  <c r="G1847" i="2"/>
  <c r="D1847" i="2"/>
  <c r="G1846" i="2"/>
  <c r="D1846" i="2"/>
  <c r="F1846" i="2" s="1"/>
  <c r="G1845" i="2"/>
  <c r="D1845" i="2"/>
  <c r="G1844" i="2"/>
  <c r="D1844" i="2"/>
  <c r="G1843" i="2"/>
  <c r="D1843" i="2"/>
  <c r="G1842" i="2"/>
  <c r="D1842" i="2"/>
  <c r="G1841" i="2"/>
  <c r="D1841" i="2"/>
  <c r="G1840" i="2"/>
  <c r="D1840" i="2"/>
  <c r="F1840" i="2" s="1"/>
  <c r="G1839" i="2"/>
  <c r="D1839" i="2"/>
  <c r="G1838" i="2"/>
  <c r="D1838" i="2"/>
  <c r="G1837" i="2"/>
  <c r="D1837" i="2"/>
  <c r="G1836" i="2"/>
  <c r="D1836" i="2"/>
  <c r="G1835" i="2"/>
  <c r="D1835" i="2"/>
  <c r="G1834" i="2"/>
  <c r="D1834" i="2"/>
  <c r="F1834" i="2" s="1"/>
  <c r="G1833" i="2"/>
  <c r="D1833" i="2"/>
  <c r="G1832" i="2"/>
  <c r="D1832" i="2"/>
  <c r="G1831" i="2"/>
  <c r="D1831" i="2"/>
  <c r="G1830" i="2"/>
  <c r="D1830" i="2"/>
  <c r="G1829" i="2"/>
  <c r="D1829" i="2"/>
  <c r="G1828" i="2"/>
  <c r="D1828" i="2"/>
  <c r="F1828" i="2" s="1"/>
  <c r="G1827" i="2"/>
  <c r="D1827" i="2"/>
  <c r="J1826" i="2"/>
  <c r="G1826" i="2"/>
  <c r="D1826" i="2"/>
  <c r="G1825" i="2"/>
  <c r="D1825" i="2"/>
  <c r="G1824" i="2"/>
  <c r="D1824" i="2"/>
  <c r="G1823" i="2"/>
  <c r="D1823" i="2"/>
  <c r="G1822" i="2"/>
  <c r="D1822" i="2"/>
  <c r="F1822" i="2" s="1"/>
  <c r="G1821" i="2"/>
  <c r="D1821" i="2"/>
  <c r="G1820" i="2"/>
  <c r="D1820" i="2"/>
  <c r="G1819" i="2"/>
  <c r="D1819" i="2"/>
  <c r="G1818" i="2"/>
  <c r="D1818" i="2"/>
  <c r="G1817" i="2"/>
  <c r="D1817" i="2"/>
  <c r="G1816" i="2"/>
  <c r="D1816" i="2"/>
  <c r="F1816" i="2" s="1"/>
  <c r="G1815" i="2"/>
  <c r="D1815" i="2"/>
  <c r="G1814" i="2"/>
  <c r="D1814" i="2"/>
  <c r="G1813" i="2"/>
  <c r="D1813" i="2"/>
  <c r="G1812" i="2"/>
  <c r="D1812" i="2"/>
  <c r="G1811" i="2"/>
  <c r="D1811" i="2"/>
  <c r="G1810" i="2"/>
  <c r="D1810" i="2"/>
  <c r="F1810" i="2" s="1"/>
  <c r="G1809" i="2"/>
  <c r="D1809" i="2"/>
  <c r="G1808" i="2"/>
  <c r="D1808" i="2"/>
  <c r="G1807" i="2"/>
  <c r="D1807" i="2"/>
  <c r="G1806" i="2"/>
  <c r="D1806" i="2"/>
  <c r="G1805" i="2"/>
  <c r="D1805" i="2"/>
  <c r="G1804" i="2"/>
  <c r="D1804" i="2"/>
  <c r="F1804" i="2" s="1"/>
  <c r="G1803" i="2"/>
  <c r="D1803" i="2"/>
  <c r="J1802" i="2"/>
  <c r="G1802" i="2"/>
  <c r="D1802" i="2"/>
  <c r="G1801" i="2"/>
  <c r="D1801" i="2"/>
  <c r="G1800" i="2"/>
  <c r="D1800" i="2"/>
  <c r="G1799" i="2"/>
  <c r="D1799" i="2"/>
  <c r="G1798" i="2"/>
  <c r="D1798" i="2"/>
  <c r="F1798" i="2" s="1"/>
  <c r="G1797" i="2"/>
  <c r="D1797" i="2"/>
  <c r="G1796" i="2"/>
  <c r="D1796" i="2"/>
  <c r="G1795" i="2"/>
  <c r="D1795" i="2"/>
  <c r="G1794" i="2"/>
  <c r="D1794" i="2"/>
  <c r="G1793" i="2"/>
  <c r="D1793" i="2"/>
  <c r="G1792" i="2"/>
  <c r="D1792" i="2"/>
  <c r="F1792" i="2" s="1"/>
  <c r="G1791" i="2"/>
  <c r="D1791" i="2"/>
  <c r="G1790" i="2"/>
  <c r="D1790" i="2"/>
  <c r="G1789" i="2"/>
  <c r="D1789" i="2"/>
  <c r="G1788" i="2"/>
  <c r="D1788" i="2"/>
  <c r="G1787" i="2"/>
  <c r="D1787" i="2"/>
  <c r="G1786" i="2"/>
  <c r="D1786" i="2"/>
  <c r="F1786" i="2" s="1"/>
  <c r="G1785" i="2"/>
  <c r="D1785" i="2"/>
  <c r="G1784" i="2"/>
  <c r="D1784" i="2"/>
  <c r="G1783" i="2"/>
  <c r="D1783" i="2"/>
  <c r="G1782" i="2"/>
  <c r="D1782" i="2"/>
  <c r="G1781" i="2"/>
  <c r="D1781" i="2"/>
  <c r="G1780" i="2"/>
  <c r="D1780" i="2"/>
  <c r="F1780" i="2" s="1"/>
  <c r="G1779" i="2"/>
  <c r="D1779" i="2"/>
  <c r="J1778" i="2"/>
  <c r="G1778" i="2"/>
  <c r="D1778" i="2"/>
  <c r="G1777" i="2"/>
  <c r="D1777" i="2"/>
  <c r="G1776" i="2"/>
  <c r="D1776" i="2"/>
  <c r="G1775" i="2"/>
  <c r="D1775" i="2"/>
  <c r="G1774" i="2"/>
  <c r="D1774" i="2"/>
  <c r="F1774" i="2" s="1"/>
  <c r="G1773" i="2"/>
  <c r="D1773" i="2"/>
  <c r="F1773" i="2" s="1"/>
  <c r="G1772" i="2"/>
  <c r="D1772" i="2"/>
  <c r="F1772" i="2" s="1"/>
  <c r="G1771" i="2"/>
  <c r="D1771" i="2"/>
  <c r="G1770" i="2"/>
  <c r="F1770" i="2"/>
  <c r="E1770" i="2"/>
  <c r="D1770" i="2"/>
  <c r="G1769" i="2"/>
  <c r="D1769" i="2"/>
  <c r="F1769" i="2" s="1"/>
  <c r="G1768" i="2"/>
  <c r="E1768" i="2"/>
  <c r="H1768" i="2" s="1"/>
  <c r="M1768" i="2" s="1"/>
  <c r="D1768" i="2"/>
  <c r="F1768" i="2" s="1"/>
  <c r="G1767" i="2"/>
  <c r="D1767" i="2"/>
  <c r="G1766" i="2"/>
  <c r="F1766" i="2"/>
  <c r="D1766" i="2"/>
  <c r="E1766" i="2" s="1"/>
  <c r="G1765" i="2"/>
  <c r="E1765" i="2"/>
  <c r="D1765" i="2"/>
  <c r="F1765" i="2" s="1"/>
  <c r="G1764" i="2"/>
  <c r="F1764" i="2"/>
  <c r="D1764" i="2"/>
  <c r="E1764" i="2" s="1"/>
  <c r="G1763" i="2"/>
  <c r="D1763" i="2"/>
  <c r="G1762" i="2"/>
  <c r="D1762" i="2"/>
  <c r="G1761" i="2"/>
  <c r="E1761" i="2"/>
  <c r="D1761" i="2"/>
  <c r="F1761" i="2" s="1"/>
  <c r="G1760" i="2"/>
  <c r="F1760" i="2"/>
  <c r="D1760" i="2"/>
  <c r="E1760" i="2" s="1"/>
  <c r="G1759" i="2"/>
  <c r="D1759" i="2"/>
  <c r="G1758" i="2"/>
  <c r="F1758" i="2"/>
  <c r="E1758" i="2"/>
  <c r="D1758" i="2"/>
  <c r="G1757" i="2"/>
  <c r="D1757" i="2"/>
  <c r="F1757" i="2" s="1"/>
  <c r="G1756" i="2"/>
  <c r="D1756" i="2"/>
  <c r="F1756" i="2" s="1"/>
  <c r="G1755" i="2"/>
  <c r="D1755" i="2"/>
  <c r="J1754" i="2"/>
  <c r="G1754" i="2"/>
  <c r="D1754" i="2"/>
  <c r="F1754" i="2" s="1"/>
  <c r="G1753" i="2"/>
  <c r="D1753" i="2"/>
  <c r="F1753" i="2" s="1"/>
  <c r="G1752" i="2"/>
  <c r="D1752" i="2"/>
  <c r="F1752" i="2" s="1"/>
  <c r="G1751" i="2"/>
  <c r="D1751" i="2"/>
  <c r="G1750" i="2"/>
  <c r="D1750" i="2"/>
  <c r="E1750" i="2" s="1"/>
  <c r="G1749" i="2"/>
  <c r="D1749" i="2"/>
  <c r="F1749" i="2" s="1"/>
  <c r="G1748" i="2"/>
  <c r="D1748" i="2"/>
  <c r="F1748" i="2" s="1"/>
  <c r="G1747" i="2"/>
  <c r="D1747" i="2"/>
  <c r="G1746" i="2"/>
  <c r="D1746" i="2"/>
  <c r="G1745" i="2"/>
  <c r="E1745" i="2"/>
  <c r="D1745" i="2"/>
  <c r="F1745" i="2" s="1"/>
  <c r="G1744" i="2"/>
  <c r="D1744" i="2"/>
  <c r="F1744" i="2" s="1"/>
  <c r="G1743" i="2"/>
  <c r="D1743" i="2"/>
  <c r="G1742" i="2"/>
  <c r="D1742" i="2"/>
  <c r="E1742" i="2" s="1"/>
  <c r="G1741" i="2"/>
  <c r="E1741" i="2"/>
  <c r="H1741" i="2" s="1"/>
  <c r="D1741" i="2"/>
  <c r="F1741" i="2" s="1"/>
  <c r="G1740" i="2"/>
  <c r="D1740" i="2"/>
  <c r="F1740" i="2" s="1"/>
  <c r="G1739" i="2"/>
  <c r="D1739" i="2"/>
  <c r="G1738" i="2"/>
  <c r="D1738" i="2"/>
  <c r="F1738" i="2" s="1"/>
  <c r="G1737" i="2"/>
  <c r="D1737" i="2"/>
  <c r="F1737" i="2" s="1"/>
  <c r="G1736" i="2"/>
  <c r="D1736" i="2"/>
  <c r="F1736" i="2" s="1"/>
  <c r="G1735" i="2"/>
  <c r="D1735" i="2"/>
  <c r="G1734" i="2"/>
  <c r="D1734" i="2"/>
  <c r="E1734" i="2" s="1"/>
  <c r="G1733" i="2"/>
  <c r="D1733" i="2"/>
  <c r="F1733" i="2" s="1"/>
  <c r="G1732" i="2"/>
  <c r="D1732" i="2"/>
  <c r="F1732" i="2" s="1"/>
  <c r="G1731" i="2"/>
  <c r="D1731" i="2"/>
  <c r="J1730" i="2"/>
  <c r="G1730" i="2"/>
  <c r="D1730" i="2"/>
  <c r="G1729" i="2"/>
  <c r="D1729" i="2"/>
  <c r="F1729" i="2" s="1"/>
  <c r="G1728" i="2"/>
  <c r="F1728" i="2"/>
  <c r="D1728" i="2"/>
  <c r="E1728" i="2" s="1"/>
  <c r="G1727" i="2"/>
  <c r="D1727" i="2"/>
  <c r="G1726" i="2"/>
  <c r="D1726" i="2"/>
  <c r="E1726" i="2" s="1"/>
  <c r="G1725" i="2"/>
  <c r="D1725" i="2"/>
  <c r="F1725" i="2" s="1"/>
  <c r="G1724" i="2"/>
  <c r="D1724" i="2"/>
  <c r="F1724" i="2" s="1"/>
  <c r="G1723" i="2"/>
  <c r="D1723" i="2"/>
  <c r="G1722" i="2"/>
  <c r="D1722" i="2"/>
  <c r="F1722" i="2" s="1"/>
  <c r="G1721" i="2"/>
  <c r="D1721" i="2"/>
  <c r="F1721" i="2" s="1"/>
  <c r="G1720" i="2"/>
  <c r="E1720" i="2"/>
  <c r="H1720" i="2" s="1"/>
  <c r="D1720" i="2"/>
  <c r="F1720" i="2" s="1"/>
  <c r="G1719" i="2"/>
  <c r="D1719" i="2"/>
  <c r="G1718" i="2"/>
  <c r="F1718" i="2"/>
  <c r="D1718" i="2"/>
  <c r="E1718" i="2" s="1"/>
  <c r="G1717" i="2"/>
  <c r="D1717" i="2"/>
  <c r="F1717" i="2" s="1"/>
  <c r="G1716" i="2"/>
  <c r="D1716" i="2"/>
  <c r="F1716" i="2" s="1"/>
  <c r="G1715" i="2"/>
  <c r="D1715" i="2"/>
  <c r="G1714" i="2"/>
  <c r="D1714" i="2"/>
  <c r="G1713" i="2"/>
  <c r="D1713" i="2"/>
  <c r="F1713" i="2" s="1"/>
  <c r="G1712" i="2"/>
  <c r="D1712" i="2"/>
  <c r="E1712" i="2" s="1"/>
  <c r="G1711" i="2"/>
  <c r="D1711" i="2"/>
  <c r="G1710" i="2"/>
  <c r="F1710" i="2"/>
  <c r="D1710" i="2"/>
  <c r="E1710" i="2" s="1"/>
  <c r="G1709" i="2"/>
  <c r="D1709" i="2"/>
  <c r="F1709" i="2" s="1"/>
  <c r="G1708" i="2"/>
  <c r="D1708" i="2"/>
  <c r="F1708" i="2" s="1"/>
  <c r="G1707" i="2"/>
  <c r="D1707" i="2"/>
  <c r="J1706" i="2"/>
  <c r="G1706" i="2"/>
  <c r="D1706" i="2"/>
  <c r="F1706" i="2" s="1"/>
  <c r="G1705" i="2"/>
  <c r="D1705" i="2"/>
  <c r="F1705" i="2" s="1"/>
  <c r="G1704" i="2"/>
  <c r="D1704" i="2"/>
  <c r="F1704" i="2" s="1"/>
  <c r="G1703" i="2"/>
  <c r="D1703" i="2"/>
  <c r="G1702" i="2"/>
  <c r="D1702" i="2"/>
  <c r="E1702" i="2" s="1"/>
  <c r="G1701" i="2"/>
  <c r="D1701" i="2"/>
  <c r="F1701" i="2" s="1"/>
  <c r="G1700" i="2"/>
  <c r="D1700" i="2"/>
  <c r="F1700" i="2" s="1"/>
  <c r="G1699" i="2"/>
  <c r="D1699" i="2"/>
  <c r="G1698" i="2"/>
  <c r="D1698" i="2"/>
  <c r="G1697" i="2"/>
  <c r="D1697" i="2"/>
  <c r="F1697" i="2" s="1"/>
  <c r="G1696" i="2"/>
  <c r="D1696" i="2"/>
  <c r="E1696" i="2" s="1"/>
  <c r="G1695" i="2"/>
  <c r="D1695" i="2"/>
  <c r="E1695" i="2" s="1"/>
  <c r="G1694" i="2"/>
  <c r="D1694" i="2"/>
  <c r="G1693" i="2"/>
  <c r="D1693" i="2"/>
  <c r="G1692" i="2"/>
  <c r="D1692" i="2"/>
  <c r="F1692" i="2" s="1"/>
  <c r="G1691" i="2"/>
  <c r="D1691" i="2"/>
  <c r="E1691" i="2" s="1"/>
  <c r="G1690" i="2"/>
  <c r="F1690" i="2"/>
  <c r="E1690" i="2"/>
  <c r="D1690" i="2"/>
  <c r="G1689" i="2"/>
  <c r="D1689" i="2"/>
  <c r="F1689" i="2" s="1"/>
  <c r="G1688" i="2"/>
  <c r="D1688" i="2"/>
  <c r="E1688" i="2" s="1"/>
  <c r="G1687" i="2"/>
  <c r="D1687" i="2"/>
  <c r="E1687" i="2" s="1"/>
  <c r="G1686" i="2"/>
  <c r="D1686" i="2"/>
  <c r="G1685" i="2"/>
  <c r="D1685" i="2"/>
  <c r="G1684" i="2"/>
  <c r="D1684" i="2"/>
  <c r="F1684" i="2" s="1"/>
  <c r="G1683" i="2"/>
  <c r="D1683" i="2"/>
  <c r="E1683" i="2" s="1"/>
  <c r="J1682" i="2"/>
  <c r="G1682" i="2"/>
  <c r="D1682" i="2"/>
  <c r="F1682" i="2" s="1"/>
  <c r="G1681" i="2"/>
  <c r="D1681" i="2"/>
  <c r="F1681" i="2" s="1"/>
  <c r="G1680" i="2"/>
  <c r="F1680" i="2"/>
  <c r="D1680" i="2"/>
  <c r="E1680" i="2" s="1"/>
  <c r="G1679" i="2"/>
  <c r="D1679" i="2"/>
  <c r="E1679" i="2" s="1"/>
  <c r="G1678" i="2"/>
  <c r="D1678" i="2"/>
  <c r="F1678" i="2" s="1"/>
  <c r="G1677" i="2"/>
  <c r="D1677" i="2"/>
  <c r="F1677" i="2" s="1"/>
  <c r="G1676" i="2"/>
  <c r="D1676" i="2"/>
  <c r="F1676" i="2" s="1"/>
  <c r="G1675" i="2"/>
  <c r="F1675" i="2"/>
  <c r="D1675" i="2"/>
  <c r="E1675" i="2" s="1"/>
  <c r="G1674" i="2"/>
  <c r="D1674" i="2"/>
  <c r="F1674" i="2" s="1"/>
  <c r="G1673" i="2"/>
  <c r="D1673" i="2"/>
  <c r="F1673" i="2" s="1"/>
  <c r="G1672" i="2"/>
  <c r="F1672" i="2"/>
  <c r="D1672" i="2"/>
  <c r="E1672" i="2" s="1"/>
  <c r="G1671" i="2"/>
  <c r="D1671" i="2"/>
  <c r="E1671" i="2" s="1"/>
  <c r="G1670" i="2"/>
  <c r="D1670" i="2"/>
  <c r="G1669" i="2"/>
  <c r="D1669" i="2"/>
  <c r="G1668" i="2"/>
  <c r="D1668" i="2"/>
  <c r="F1668" i="2" s="1"/>
  <c r="G1667" i="2"/>
  <c r="D1667" i="2"/>
  <c r="E1667" i="2" s="1"/>
  <c r="G1666" i="2"/>
  <c r="F1666" i="2"/>
  <c r="E1666" i="2"/>
  <c r="D1666" i="2"/>
  <c r="G1665" i="2"/>
  <c r="D1665" i="2"/>
  <c r="F1665" i="2" s="1"/>
  <c r="G1664" i="2"/>
  <c r="D1664" i="2"/>
  <c r="E1664" i="2" s="1"/>
  <c r="G1663" i="2"/>
  <c r="D1663" i="2"/>
  <c r="E1663" i="2" s="1"/>
  <c r="G1662" i="2"/>
  <c r="D1662" i="2"/>
  <c r="G1661" i="2"/>
  <c r="D1661" i="2"/>
  <c r="G1660" i="2"/>
  <c r="D1660" i="2"/>
  <c r="F1660" i="2" s="1"/>
  <c r="G1659" i="2"/>
  <c r="D1659" i="2"/>
  <c r="E1659" i="2" s="1"/>
  <c r="J1658" i="2"/>
  <c r="G1658" i="2"/>
  <c r="D1658" i="2"/>
  <c r="F1658" i="2" s="1"/>
  <c r="G1657" i="2"/>
  <c r="D1657" i="2"/>
  <c r="F1657" i="2" s="1"/>
  <c r="G1656" i="2"/>
  <c r="F1656" i="2"/>
  <c r="D1656" i="2"/>
  <c r="E1656" i="2" s="1"/>
  <c r="G1655" i="2"/>
  <c r="D1655" i="2"/>
  <c r="E1655" i="2" s="1"/>
  <c r="G1654" i="2"/>
  <c r="D1654" i="2"/>
  <c r="F1654" i="2" s="1"/>
  <c r="G1653" i="2"/>
  <c r="E1653" i="2"/>
  <c r="D1653" i="2"/>
  <c r="F1653" i="2" s="1"/>
  <c r="G1652" i="2"/>
  <c r="D1652" i="2"/>
  <c r="F1652" i="2" s="1"/>
  <c r="G1651" i="2"/>
  <c r="D1651" i="2"/>
  <c r="E1651" i="2" s="1"/>
  <c r="G1650" i="2"/>
  <c r="F1650" i="2"/>
  <c r="D1650" i="2"/>
  <c r="E1650" i="2" s="1"/>
  <c r="G1649" i="2"/>
  <c r="E1649" i="2"/>
  <c r="D1649" i="2"/>
  <c r="F1649" i="2" s="1"/>
  <c r="G1648" i="2"/>
  <c r="F1648" i="2"/>
  <c r="D1648" i="2"/>
  <c r="E1648" i="2" s="1"/>
  <c r="G1647" i="2"/>
  <c r="D1647" i="2"/>
  <c r="E1647" i="2" s="1"/>
  <c r="G1646" i="2"/>
  <c r="D1646" i="2"/>
  <c r="G1645" i="2"/>
  <c r="D1645" i="2"/>
  <c r="G1644" i="2"/>
  <c r="D1644" i="2"/>
  <c r="F1644" i="2" s="1"/>
  <c r="G1643" i="2"/>
  <c r="D1643" i="2"/>
  <c r="E1643" i="2" s="1"/>
  <c r="G1642" i="2"/>
  <c r="D1642" i="2"/>
  <c r="F1642" i="2" s="1"/>
  <c r="G1641" i="2"/>
  <c r="E1641" i="2"/>
  <c r="D1641" i="2"/>
  <c r="F1641" i="2" s="1"/>
  <c r="G1640" i="2"/>
  <c r="D1640" i="2"/>
  <c r="E1640" i="2" s="1"/>
  <c r="G1639" i="2"/>
  <c r="D1639" i="2"/>
  <c r="E1639" i="2" s="1"/>
  <c r="G1638" i="2"/>
  <c r="D1638" i="2"/>
  <c r="F1638" i="2" s="1"/>
  <c r="G1637" i="2"/>
  <c r="D1637" i="2"/>
  <c r="F1637" i="2" s="1"/>
  <c r="G1636" i="2"/>
  <c r="D1636" i="2"/>
  <c r="F1636" i="2" s="1"/>
  <c r="G1635" i="2"/>
  <c r="D1635" i="2"/>
  <c r="E1635" i="2" s="1"/>
  <c r="J1634" i="2"/>
  <c r="G1634" i="2"/>
  <c r="D1634" i="2"/>
  <c r="F1634" i="2" s="1"/>
  <c r="G1633" i="2"/>
  <c r="D1633" i="2"/>
  <c r="F1633" i="2" s="1"/>
  <c r="G1632" i="2"/>
  <c r="D1632" i="2"/>
  <c r="F1632" i="2" s="1"/>
  <c r="G1631" i="2"/>
  <c r="D1631" i="2"/>
  <c r="E1631" i="2" s="1"/>
  <c r="G1630" i="2"/>
  <c r="F1630" i="2"/>
  <c r="E1630" i="2"/>
  <c r="D1630" i="2"/>
  <c r="G1629" i="2"/>
  <c r="D1629" i="2"/>
  <c r="F1629" i="2" s="1"/>
  <c r="G1628" i="2"/>
  <c r="D1628" i="2"/>
  <c r="F1628" i="2" s="1"/>
  <c r="G1627" i="2"/>
  <c r="E1627" i="2"/>
  <c r="D1627" i="2"/>
  <c r="F1627" i="2" s="1"/>
  <c r="G1626" i="2"/>
  <c r="F1626" i="2"/>
  <c r="D1626" i="2"/>
  <c r="E1626" i="2" s="1"/>
  <c r="G1625" i="2"/>
  <c r="E1625" i="2"/>
  <c r="D1625" i="2"/>
  <c r="F1625" i="2" s="1"/>
  <c r="G1624" i="2"/>
  <c r="D1624" i="2"/>
  <c r="F1624" i="2" s="1"/>
  <c r="G1623" i="2"/>
  <c r="F1623" i="2"/>
  <c r="D1623" i="2"/>
  <c r="E1623" i="2" s="1"/>
  <c r="G1622" i="2"/>
  <c r="D1622" i="2"/>
  <c r="F1622" i="2" s="1"/>
  <c r="G1621" i="2"/>
  <c r="D1621" i="2"/>
  <c r="F1621" i="2" s="1"/>
  <c r="G1620" i="2"/>
  <c r="D1620" i="2"/>
  <c r="F1620" i="2" s="1"/>
  <c r="G1619" i="2"/>
  <c r="D1619" i="2"/>
  <c r="F1619" i="2" s="1"/>
  <c r="G1618" i="2"/>
  <c r="D1618" i="2"/>
  <c r="F1618" i="2" s="1"/>
  <c r="G1617" i="2"/>
  <c r="D1617" i="2"/>
  <c r="F1617" i="2" s="1"/>
  <c r="G1616" i="2"/>
  <c r="D1616" i="2"/>
  <c r="F1616" i="2" s="1"/>
  <c r="G1615" i="2"/>
  <c r="D1615" i="2"/>
  <c r="F1615" i="2" s="1"/>
  <c r="G1614" i="2"/>
  <c r="D1614" i="2"/>
  <c r="F1614" i="2" s="1"/>
  <c r="G1613" i="2"/>
  <c r="D1613" i="2"/>
  <c r="F1613" i="2" s="1"/>
  <c r="G1612" i="2"/>
  <c r="D1612" i="2"/>
  <c r="F1612" i="2" s="1"/>
  <c r="G1611" i="2"/>
  <c r="F1611" i="2"/>
  <c r="D1611" i="2"/>
  <c r="E1611" i="2" s="1"/>
  <c r="J1610" i="2"/>
  <c r="G1610" i="2"/>
  <c r="D1610" i="2"/>
  <c r="F1610" i="2" s="1"/>
  <c r="G1609" i="2"/>
  <c r="D1609" i="2"/>
  <c r="F1609" i="2" s="1"/>
  <c r="G1608" i="2"/>
  <c r="D1608" i="2"/>
  <c r="F1608" i="2" s="1"/>
  <c r="G1607" i="2"/>
  <c r="D1607" i="2"/>
  <c r="F1607" i="2" s="1"/>
  <c r="G1606" i="2"/>
  <c r="D1606" i="2"/>
  <c r="F1606" i="2" s="1"/>
  <c r="G1605" i="2"/>
  <c r="D1605" i="2"/>
  <c r="F1605" i="2" s="1"/>
  <c r="G1604" i="2"/>
  <c r="E1604" i="2"/>
  <c r="D1604" i="2"/>
  <c r="F1604" i="2" s="1"/>
  <c r="G1603" i="2"/>
  <c r="F1603" i="2"/>
  <c r="D1603" i="2"/>
  <c r="E1603" i="2" s="1"/>
  <c r="G1602" i="2"/>
  <c r="D1602" i="2"/>
  <c r="F1602" i="2" s="1"/>
  <c r="G1601" i="2"/>
  <c r="D1601" i="2"/>
  <c r="F1601" i="2" s="1"/>
  <c r="G1600" i="2"/>
  <c r="D1600" i="2"/>
  <c r="F1600" i="2" s="1"/>
  <c r="G1599" i="2"/>
  <c r="F1599" i="2"/>
  <c r="E1599" i="2"/>
  <c r="D1599" i="2"/>
  <c r="G1598" i="2"/>
  <c r="D1598" i="2"/>
  <c r="E1598" i="2" s="1"/>
  <c r="G1597" i="2"/>
  <c r="D1597" i="2"/>
  <c r="F1597" i="2" s="1"/>
  <c r="G1596" i="2"/>
  <c r="D1596" i="2"/>
  <c r="F1596" i="2" s="1"/>
  <c r="G1595" i="2"/>
  <c r="D1595" i="2"/>
  <c r="F1595" i="2" s="1"/>
  <c r="G1594" i="2"/>
  <c r="F1594" i="2"/>
  <c r="D1594" i="2"/>
  <c r="E1594" i="2" s="1"/>
  <c r="G1593" i="2"/>
  <c r="D1593" i="2"/>
  <c r="F1593" i="2" s="1"/>
  <c r="G1592" i="2"/>
  <c r="D1592" i="2"/>
  <c r="F1592" i="2" s="1"/>
  <c r="G1591" i="2"/>
  <c r="D1591" i="2"/>
  <c r="F1591" i="2" s="1"/>
  <c r="G1590" i="2"/>
  <c r="E1590" i="2"/>
  <c r="D1590" i="2"/>
  <c r="F1590" i="2" s="1"/>
  <c r="G1589" i="2"/>
  <c r="D1589" i="2"/>
  <c r="F1589" i="2" s="1"/>
  <c r="G1588" i="2"/>
  <c r="D1588" i="2"/>
  <c r="F1588" i="2" s="1"/>
  <c r="G1587" i="2"/>
  <c r="D1587" i="2"/>
  <c r="F1587" i="2" s="1"/>
  <c r="J1586" i="2"/>
  <c r="G1586" i="2"/>
  <c r="E1586" i="2"/>
  <c r="D1586" i="2"/>
  <c r="F1586" i="2" s="1"/>
  <c r="G1585" i="2"/>
  <c r="D1585" i="2"/>
  <c r="F1585" i="2" s="1"/>
  <c r="G1584" i="2"/>
  <c r="D1584" i="2"/>
  <c r="F1584" i="2" s="1"/>
  <c r="G1583" i="2"/>
  <c r="D1583" i="2"/>
  <c r="F1583" i="2" s="1"/>
  <c r="G1582" i="2"/>
  <c r="E1582" i="2"/>
  <c r="D1582" i="2"/>
  <c r="F1582" i="2" s="1"/>
  <c r="G1581" i="2"/>
  <c r="E1581" i="2"/>
  <c r="H1581" i="2" s="1"/>
  <c r="D1581" i="2"/>
  <c r="F1581" i="2" s="1"/>
  <c r="G1580" i="2"/>
  <c r="D1580" i="2"/>
  <c r="F1580" i="2" s="1"/>
  <c r="G1579" i="2"/>
  <c r="D1579" i="2"/>
  <c r="F1579" i="2" s="1"/>
  <c r="G1578" i="2"/>
  <c r="D1578" i="2"/>
  <c r="F1578" i="2" s="1"/>
  <c r="G1577" i="2"/>
  <c r="D1577" i="2"/>
  <c r="F1577" i="2" s="1"/>
  <c r="G1576" i="2"/>
  <c r="D1576" i="2"/>
  <c r="F1576" i="2" s="1"/>
  <c r="G1575" i="2"/>
  <c r="F1575" i="2"/>
  <c r="E1575" i="2"/>
  <c r="D1575" i="2"/>
  <c r="G1574" i="2"/>
  <c r="D1574" i="2"/>
  <c r="E1574" i="2" s="1"/>
  <c r="G1573" i="2"/>
  <c r="D1573" i="2"/>
  <c r="F1573" i="2" s="1"/>
  <c r="G1572" i="2"/>
  <c r="D1572" i="2"/>
  <c r="F1572" i="2" s="1"/>
  <c r="G1571" i="2"/>
  <c r="D1571" i="2"/>
  <c r="F1571" i="2" s="1"/>
  <c r="G1570" i="2"/>
  <c r="D1570" i="2"/>
  <c r="E1570" i="2" s="1"/>
  <c r="G1569" i="2"/>
  <c r="D1569" i="2"/>
  <c r="F1569" i="2" s="1"/>
  <c r="G1568" i="2"/>
  <c r="D1568" i="2"/>
  <c r="F1568" i="2" s="1"/>
  <c r="G1567" i="2"/>
  <c r="D1567" i="2"/>
  <c r="F1567" i="2" s="1"/>
  <c r="G1566" i="2"/>
  <c r="D1566" i="2"/>
  <c r="F1566" i="2" s="1"/>
  <c r="G1565" i="2"/>
  <c r="D1565" i="2"/>
  <c r="F1565" i="2" s="1"/>
  <c r="G1564" i="2"/>
  <c r="D1564" i="2"/>
  <c r="F1564" i="2" s="1"/>
  <c r="G1563" i="2"/>
  <c r="E1563" i="2"/>
  <c r="D1563" i="2"/>
  <c r="F1563" i="2" s="1"/>
  <c r="J1562" i="2"/>
  <c r="G1562" i="2"/>
  <c r="D1562" i="2"/>
  <c r="F1562" i="2" s="1"/>
  <c r="G1561" i="2"/>
  <c r="D1561" i="2"/>
  <c r="F1561" i="2" s="1"/>
  <c r="G1560" i="2"/>
  <c r="D1560" i="2"/>
  <c r="F1560" i="2" s="1"/>
  <c r="G1559" i="2"/>
  <c r="D1559" i="2"/>
  <c r="F1559" i="2" s="1"/>
  <c r="G1558" i="2"/>
  <c r="D1558" i="2"/>
  <c r="F1558" i="2" s="1"/>
  <c r="G1557" i="2"/>
  <c r="D1557" i="2"/>
  <c r="F1557" i="2" s="1"/>
  <c r="G1556" i="2"/>
  <c r="E1556" i="2"/>
  <c r="H1556" i="2" s="1"/>
  <c r="D1556" i="2"/>
  <c r="F1556" i="2" s="1"/>
  <c r="G1555" i="2"/>
  <c r="E1555" i="2"/>
  <c r="D1555" i="2"/>
  <c r="F1555" i="2" s="1"/>
  <c r="G1554" i="2"/>
  <c r="D1554" i="2"/>
  <c r="G1553" i="2"/>
  <c r="D1553" i="2"/>
  <c r="G1552" i="2"/>
  <c r="D1552" i="2"/>
  <c r="G1551" i="2"/>
  <c r="D1551" i="2"/>
  <c r="F1551" i="2" s="1"/>
  <c r="G1550" i="2"/>
  <c r="F1550" i="2"/>
  <c r="D1550" i="2"/>
  <c r="E1550" i="2" s="1"/>
  <c r="G1549" i="2"/>
  <c r="D1549" i="2"/>
  <c r="F1549" i="2" s="1"/>
  <c r="G1548" i="2"/>
  <c r="D1548" i="2"/>
  <c r="F1548" i="2" s="1"/>
  <c r="G1547" i="2"/>
  <c r="E1547" i="2"/>
  <c r="D1547" i="2"/>
  <c r="F1547" i="2" s="1"/>
  <c r="G1546" i="2"/>
  <c r="F1546" i="2"/>
  <c r="D1546" i="2"/>
  <c r="E1546" i="2" s="1"/>
  <c r="G1545" i="2"/>
  <c r="D1545" i="2"/>
  <c r="F1545" i="2" s="1"/>
  <c r="G1544" i="2"/>
  <c r="D1544" i="2"/>
  <c r="F1544" i="2" s="1"/>
  <c r="G1543" i="2"/>
  <c r="D1543" i="2"/>
  <c r="F1543" i="2" s="1"/>
  <c r="G1542" i="2"/>
  <c r="D1542" i="2"/>
  <c r="F1542" i="2" s="1"/>
  <c r="G1541" i="2"/>
  <c r="D1541" i="2"/>
  <c r="F1541" i="2" s="1"/>
  <c r="G1540" i="2"/>
  <c r="D1540" i="2"/>
  <c r="F1540" i="2" s="1"/>
  <c r="G1539" i="2"/>
  <c r="E1539" i="2"/>
  <c r="H1539" i="2" s="1"/>
  <c r="D1539" i="2"/>
  <c r="F1539" i="2" s="1"/>
  <c r="J1538" i="2"/>
  <c r="G1538" i="2"/>
  <c r="F1538" i="2"/>
  <c r="D1538" i="2"/>
  <c r="E1538" i="2" s="1"/>
  <c r="G1537" i="2"/>
  <c r="D1537" i="2"/>
  <c r="F1537" i="2" s="1"/>
  <c r="G1536" i="2"/>
  <c r="D1536" i="2"/>
  <c r="F1536" i="2" s="1"/>
  <c r="G1535" i="2"/>
  <c r="D1535" i="2"/>
  <c r="F1535" i="2" s="1"/>
  <c r="G1534" i="2"/>
  <c r="D1534" i="2"/>
  <c r="F1534" i="2" s="1"/>
  <c r="G1533" i="2"/>
  <c r="D1533" i="2"/>
  <c r="F1533" i="2" s="1"/>
  <c r="G1532" i="2"/>
  <c r="D1532" i="2"/>
  <c r="F1532" i="2" s="1"/>
  <c r="G1531" i="2"/>
  <c r="F1531" i="2"/>
  <c r="E1531" i="2"/>
  <c r="D1531" i="2"/>
  <c r="G1530" i="2"/>
  <c r="D1530" i="2"/>
  <c r="G1529" i="2"/>
  <c r="D1529" i="2"/>
  <c r="G1528" i="2"/>
  <c r="D1528" i="2"/>
  <c r="G1527" i="2"/>
  <c r="F1527" i="2"/>
  <c r="E1527" i="2"/>
  <c r="D1527" i="2"/>
  <c r="G1526" i="2"/>
  <c r="D1526" i="2"/>
  <c r="E1526" i="2" s="1"/>
  <c r="G1525" i="2"/>
  <c r="D1525" i="2"/>
  <c r="F1525" i="2" s="1"/>
  <c r="G1524" i="2"/>
  <c r="D1524" i="2"/>
  <c r="F1524" i="2" s="1"/>
  <c r="G1523" i="2"/>
  <c r="D1523" i="2"/>
  <c r="F1523" i="2" s="1"/>
  <c r="G1522" i="2"/>
  <c r="F1522" i="2"/>
  <c r="D1522" i="2"/>
  <c r="E1522" i="2" s="1"/>
  <c r="G1521" i="2"/>
  <c r="D1521" i="2"/>
  <c r="F1521" i="2" s="1"/>
  <c r="G1520" i="2"/>
  <c r="D1520" i="2"/>
  <c r="F1520" i="2" s="1"/>
  <c r="G1519" i="2"/>
  <c r="D1519" i="2"/>
  <c r="F1519" i="2" s="1"/>
  <c r="G1518" i="2"/>
  <c r="D1518" i="2"/>
  <c r="F1518" i="2" s="1"/>
  <c r="G1517" i="2"/>
  <c r="D1517" i="2"/>
  <c r="F1517" i="2" s="1"/>
  <c r="G1516" i="2"/>
  <c r="D1516" i="2"/>
  <c r="F1516" i="2" s="1"/>
  <c r="G1515" i="2"/>
  <c r="D1515" i="2"/>
  <c r="F1515" i="2" s="1"/>
  <c r="J1514" i="2"/>
  <c r="G1514" i="2"/>
  <c r="D1514" i="2"/>
  <c r="E1514" i="2" s="1"/>
  <c r="G1513" i="2"/>
  <c r="D1513" i="2"/>
  <c r="F1513" i="2" s="1"/>
  <c r="G1512" i="2"/>
  <c r="D1512" i="2"/>
  <c r="F1512" i="2" s="1"/>
  <c r="G1511" i="2"/>
  <c r="D1511" i="2"/>
  <c r="F1511" i="2" s="1"/>
  <c r="G1510" i="2"/>
  <c r="D1510" i="2"/>
  <c r="E1510" i="2" s="1"/>
  <c r="G1509" i="2"/>
  <c r="D1509" i="2"/>
  <c r="F1509" i="2" s="1"/>
  <c r="G1508" i="2"/>
  <c r="D1508" i="2"/>
  <c r="F1508" i="2" s="1"/>
  <c r="G1507" i="2"/>
  <c r="D1507" i="2"/>
  <c r="F1507" i="2" s="1"/>
  <c r="G1506" i="2"/>
  <c r="D1506" i="2"/>
  <c r="G1505" i="2"/>
  <c r="D1505" i="2"/>
  <c r="G1504" i="2"/>
  <c r="D1504" i="2"/>
  <c r="G1503" i="2"/>
  <c r="F1503" i="2"/>
  <c r="E1503" i="2"/>
  <c r="D1503" i="2"/>
  <c r="G1502" i="2"/>
  <c r="D1502" i="2"/>
  <c r="E1502" i="2" s="1"/>
  <c r="G1501" i="2"/>
  <c r="D1501" i="2"/>
  <c r="F1501" i="2" s="1"/>
  <c r="G1500" i="2"/>
  <c r="D1500" i="2"/>
  <c r="F1500" i="2" s="1"/>
  <c r="G1499" i="2"/>
  <c r="E1499" i="2"/>
  <c r="D1499" i="2"/>
  <c r="F1499" i="2" s="1"/>
  <c r="G1498" i="2"/>
  <c r="D1498" i="2"/>
  <c r="E1498" i="2" s="1"/>
  <c r="G1497" i="2"/>
  <c r="D1497" i="2"/>
  <c r="F1497" i="2" s="1"/>
  <c r="G1496" i="2"/>
  <c r="D1496" i="2"/>
  <c r="F1496" i="2" s="1"/>
  <c r="G1495" i="2"/>
  <c r="D1495" i="2"/>
  <c r="F1495" i="2" s="1"/>
  <c r="G1494" i="2"/>
  <c r="D1494" i="2"/>
  <c r="F1494" i="2" s="1"/>
  <c r="G1493" i="2"/>
  <c r="D1493" i="2"/>
  <c r="F1493" i="2" s="1"/>
  <c r="G1492" i="2"/>
  <c r="D1492" i="2"/>
  <c r="F1492" i="2" s="1"/>
  <c r="G1491" i="2"/>
  <c r="D1491" i="2"/>
  <c r="F1491" i="2" s="1"/>
  <c r="J1490" i="2"/>
  <c r="G1490" i="2"/>
  <c r="D1490" i="2"/>
  <c r="E1490" i="2" s="1"/>
  <c r="G1489" i="2"/>
  <c r="D1489" i="2"/>
  <c r="F1489" i="2" s="1"/>
  <c r="G1488" i="2"/>
  <c r="D1488" i="2"/>
  <c r="F1488" i="2" s="1"/>
  <c r="G1487" i="2"/>
  <c r="D1487" i="2"/>
  <c r="F1487" i="2" s="1"/>
  <c r="G1486" i="2"/>
  <c r="F1486" i="2"/>
  <c r="D1486" i="2"/>
  <c r="E1486" i="2" s="1"/>
  <c r="G1485" i="2"/>
  <c r="D1485" i="2"/>
  <c r="F1485" i="2" s="1"/>
  <c r="G1484" i="2"/>
  <c r="D1484" i="2"/>
  <c r="F1484" i="2" s="1"/>
  <c r="G1483" i="2"/>
  <c r="F1483" i="2"/>
  <c r="E1483" i="2"/>
  <c r="D1483" i="2"/>
  <c r="G1482" i="2"/>
  <c r="D1482" i="2"/>
  <c r="G1481" i="2"/>
  <c r="D1481" i="2"/>
  <c r="G1480" i="2"/>
  <c r="D1480" i="2"/>
  <c r="G1479" i="2"/>
  <c r="D1479" i="2"/>
  <c r="F1479" i="2" s="1"/>
  <c r="G1478" i="2"/>
  <c r="D1478" i="2"/>
  <c r="E1478" i="2" s="1"/>
  <c r="G1477" i="2"/>
  <c r="D1477" i="2"/>
  <c r="F1477" i="2" s="1"/>
  <c r="G1476" i="2"/>
  <c r="D1476" i="2"/>
  <c r="F1476" i="2" s="1"/>
  <c r="G1475" i="2"/>
  <c r="D1475" i="2"/>
  <c r="F1475" i="2" s="1"/>
  <c r="G1474" i="2"/>
  <c r="F1474" i="2"/>
  <c r="D1474" i="2"/>
  <c r="E1474" i="2" s="1"/>
  <c r="G1473" i="2"/>
  <c r="D1473" i="2"/>
  <c r="F1473" i="2" s="1"/>
  <c r="G1472" i="2"/>
  <c r="D1472" i="2"/>
  <c r="F1472" i="2" s="1"/>
  <c r="G1471" i="2"/>
  <c r="D1471" i="2"/>
  <c r="F1471" i="2" s="1"/>
  <c r="G1470" i="2"/>
  <c r="D1470" i="2"/>
  <c r="F1470" i="2" s="1"/>
  <c r="G1469" i="2"/>
  <c r="D1469" i="2"/>
  <c r="F1469" i="2" s="1"/>
  <c r="G1468" i="2"/>
  <c r="D1468" i="2"/>
  <c r="F1468" i="2" s="1"/>
  <c r="G1467" i="2"/>
  <c r="D1467" i="2"/>
  <c r="F1467" i="2" s="1"/>
  <c r="J1466" i="2"/>
  <c r="G1466" i="2"/>
  <c r="F1466" i="2"/>
  <c r="D1466" i="2"/>
  <c r="E1466" i="2" s="1"/>
  <c r="G1465" i="2"/>
  <c r="D1465" i="2"/>
  <c r="F1465" i="2" s="1"/>
  <c r="G1464" i="2"/>
  <c r="D1464" i="2"/>
  <c r="F1464" i="2" s="1"/>
  <c r="G1463" i="2"/>
  <c r="D1463" i="2"/>
  <c r="F1463" i="2" s="1"/>
  <c r="G1462" i="2"/>
  <c r="F1462" i="2"/>
  <c r="D1462" i="2"/>
  <c r="E1462" i="2" s="1"/>
  <c r="G1461" i="2"/>
  <c r="D1461" i="2"/>
  <c r="F1461" i="2" s="1"/>
  <c r="G1460" i="2"/>
  <c r="D1460" i="2"/>
  <c r="F1460" i="2" s="1"/>
  <c r="G1459" i="2"/>
  <c r="F1459" i="2"/>
  <c r="D1459" i="2"/>
  <c r="E1459" i="2" s="1"/>
  <c r="H1459" i="2" s="1"/>
  <c r="G1458" i="2"/>
  <c r="D1458" i="2"/>
  <c r="G1457" i="2"/>
  <c r="D1457" i="2"/>
  <c r="G1456" i="2"/>
  <c r="D1456" i="2"/>
  <c r="G1455" i="2"/>
  <c r="E1455" i="2"/>
  <c r="D1455" i="2"/>
  <c r="F1455" i="2" s="1"/>
  <c r="G1454" i="2"/>
  <c r="D1454" i="2"/>
  <c r="E1454" i="2" s="1"/>
  <c r="G1453" i="2"/>
  <c r="D1453" i="2"/>
  <c r="F1453" i="2" s="1"/>
  <c r="G1452" i="2"/>
  <c r="D1452" i="2"/>
  <c r="F1452" i="2" s="1"/>
  <c r="G1451" i="2"/>
  <c r="D1451" i="2"/>
  <c r="F1451" i="2" s="1"/>
  <c r="G1450" i="2"/>
  <c r="D1450" i="2"/>
  <c r="E1450" i="2" s="1"/>
  <c r="G1449" i="2"/>
  <c r="D1449" i="2"/>
  <c r="F1449" i="2" s="1"/>
  <c r="G1448" i="2"/>
  <c r="D1448" i="2"/>
  <c r="F1448" i="2" s="1"/>
  <c r="G1447" i="2"/>
  <c r="D1447" i="2"/>
  <c r="F1447" i="2" s="1"/>
  <c r="G1446" i="2"/>
  <c r="D1446" i="2"/>
  <c r="F1446" i="2" s="1"/>
  <c r="G1445" i="2"/>
  <c r="D1445" i="2"/>
  <c r="F1445" i="2" s="1"/>
  <c r="G1444" i="2"/>
  <c r="D1444" i="2"/>
  <c r="F1444" i="2" s="1"/>
  <c r="G1443" i="2"/>
  <c r="E1443" i="2"/>
  <c r="D1443" i="2"/>
  <c r="F1443" i="2" s="1"/>
  <c r="J1442" i="2"/>
  <c r="G1442" i="2"/>
  <c r="D1442" i="2"/>
  <c r="E1442" i="2" s="1"/>
  <c r="G1441" i="2"/>
  <c r="D1441" i="2"/>
  <c r="F1441" i="2" s="1"/>
  <c r="G1440" i="2"/>
  <c r="D1440" i="2"/>
  <c r="F1440" i="2" s="1"/>
  <c r="G1439" i="2"/>
  <c r="E1439" i="2"/>
  <c r="H1439" i="2" s="1"/>
  <c r="D1439" i="2"/>
  <c r="F1439" i="2" s="1"/>
  <c r="G1438" i="2"/>
  <c r="D1438" i="2"/>
  <c r="E1438" i="2" s="1"/>
  <c r="G1437" i="2"/>
  <c r="D1437" i="2"/>
  <c r="F1437" i="2" s="1"/>
  <c r="G1436" i="2"/>
  <c r="D1436" i="2"/>
  <c r="F1436" i="2" s="1"/>
  <c r="G1435" i="2"/>
  <c r="E1435" i="2"/>
  <c r="D1435" i="2"/>
  <c r="F1435" i="2" s="1"/>
  <c r="G1434" i="2"/>
  <c r="D1434" i="2"/>
  <c r="G1433" i="2"/>
  <c r="D1433" i="2"/>
  <c r="G1432" i="2"/>
  <c r="D1432" i="2"/>
  <c r="G1431" i="2"/>
  <c r="D1431" i="2"/>
  <c r="F1431" i="2" s="1"/>
  <c r="G1430" i="2"/>
  <c r="F1430" i="2"/>
  <c r="D1430" i="2"/>
  <c r="E1430" i="2" s="1"/>
  <c r="G1429" i="2"/>
  <c r="D1429" i="2"/>
  <c r="F1429" i="2" s="1"/>
  <c r="G1428" i="2"/>
  <c r="D1428" i="2"/>
  <c r="F1428" i="2" s="1"/>
  <c r="G1427" i="2"/>
  <c r="F1427" i="2"/>
  <c r="D1427" i="2"/>
  <c r="E1427" i="2" s="1"/>
  <c r="G1426" i="2"/>
  <c r="F1426" i="2"/>
  <c r="D1426" i="2"/>
  <c r="E1426" i="2" s="1"/>
  <c r="G1425" i="2"/>
  <c r="D1425" i="2"/>
  <c r="F1425" i="2" s="1"/>
  <c r="G1424" i="2"/>
  <c r="D1424" i="2"/>
  <c r="F1424" i="2" s="1"/>
  <c r="G1423" i="2"/>
  <c r="E1423" i="2"/>
  <c r="D1423" i="2"/>
  <c r="F1423" i="2" s="1"/>
  <c r="G1422" i="2"/>
  <c r="D1422" i="2"/>
  <c r="F1422" i="2" s="1"/>
  <c r="G1421" i="2"/>
  <c r="D1421" i="2"/>
  <c r="F1421" i="2" s="1"/>
  <c r="G1420" i="2"/>
  <c r="D1420" i="2"/>
  <c r="F1420" i="2" s="1"/>
  <c r="G1419" i="2"/>
  <c r="D1419" i="2"/>
  <c r="F1419" i="2" s="1"/>
  <c r="J1418" i="2"/>
  <c r="G1418" i="2"/>
  <c r="D1418" i="2"/>
  <c r="E1418" i="2" s="1"/>
  <c r="G1417" i="2"/>
  <c r="D1417" i="2"/>
  <c r="F1417" i="2" s="1"/>
  <c r="G1416" i="2"/>
  <c r="D1416" i="2"/>
  <c r="F1416" i="2" s="1"/>
  <c r="G1415" i="2"/>
  <c r="D1415" i="2"/>
  <c r="F1415" i="2" s="1"/>
  <c r="G1414" i="2"/>
  <c r="F1414" i="2"/>
  <c r="D1414" i="2"/>
  <c r="E1414" i="2" s="1"/>
  <c r="G1413" i="2"/>
  <c r="D1413" i="2"/>
  <c r="F1413" i="2" s="1"/>
  <c r="G1412" i="2"/>
  <c r="D1412" i="2"/>
  <c r="F1412" i="2" s="1"/>
  <c r="G1411" i="2"/>
  <c r="F1411" i="2"/>
  <c r="E1411" i="2"/>
  <c r="H1411" i="2" s="1"/>
  <c r="D1411" i="2"/>
  <c r="G1410" i="2"/>
  <c r="D1410" i="2"/>
  <c r="G1409" i="2"/>
  <c r="D1409" i="2"/>
  <c r="G1408" i="2"/>
  <c r="D1408" i="2"/>
  <c r="G1407" i="2"/>
  <c r="F1407" i="2"/>
  <c r="E1407" i="2"/>
  <c r="D1407" i="2"/>
  <c r="G1406" i="2"/>
  <c r="D1406" i="2"/>
  <c r="E1406" i="2" s="1"/>
  <c r="G1405" i="2"/>
  <c r="D1405" i="2"/>
  <c r="F1405" i="2" s="1"/>
  <c r="G1404" i="2"/>
  <c r="D1404" i="2"/>
  <c r="F1404" i="2" s="1"/>
  <c r="G1403" i="2"/>
  <c r="E1403" i="2"/>
  <c r="D1403" i="2"/>
  <c r="F1403" i="2" s="1"/>
  <c r="G1402" i="2"/>
  <c r="D1402" i="2"/>
  <c r="E1402" i="2" s="1"/>
  <c r="G1401" i="2"/>
  <c r="D1401" i="2"/>
  <c r="F1401" i="2" s="1"/>
  <c r="G1400" i="2"/>
  <c r="D1400" i="2"/>
  <c r="F1400" i="2" s="1"/>
  <c r="G1399" i="2"/>
  <c r="D1399" i="2"/>
  <c r="F1399" i="2" s="1"/>
  <c r="G1398" i="2"/>
  <c r="D1398" i="2"/>
  <c r="F1398" i="2" s="1"/>
  <c r="G1397" i="2"/>
  <c r="D1397" i="2"/>
  <c r="G1396" i="2"/>
  <c r="D1396" i="2"/>
  <c r="G1395" i="2"/>
  <c r="E1395" i="2"/>
  <c r="H1395" i="2" s="1"/>
  <c r="D1395" i="2"/>
  <c r="F1395" i="2" s="1"/>
  <c r="J1394" i="2"/>
  <c r="G1394" i="2"/>
  <c r="F1394" i="2"/>
  <c r="D1394" i="2"/>
  <c r="E1394" i="2" s="1"/>
  <c r="G1393" i="2"/>
  <c r="D1393" i="2"/>
  <c r="G1392" i="2"/>
  <c r="D1392" i="2"/>
  <c r="G1391" i="2"/>
  <c r="E1391" i="2"/>
  <c r="D1391" i="2"/>
  <c r="F1391" i="2" s="1"/>
  <c r="G1390" i="2"/>
  <c r="D1390" i="2"/>
  <c r="E1390" i="2" s="1"/>
  <c r="G1389" i="2"/>
  <c r="D1389" i="2"/>
  <c r="G1388" i="2"/>
  <c r="D1388" i="2"/>
  <c r="G1387" i="2"/>
  <c r="D1387" i="2"/>
  <c r="F1387" i="2" s="1"/>
  <c r="G1386" i="2"/>
  <c r="D1386" i="2"/>
  <c r="E1386" i="2" s="1"/>
  <c r="G1385" i="2"/>
  <c r="D1385" i="2"/>
  <c r="G1384" i="2"/>
  <c r="D1384" i="2"/>
  <c r="G1383" i="2"/>
  <c r="F1383" i="2"/>
  <c r="D1383" i="2"/>
  <c r="E1383" i="2" s="1"/>
  <c r="H1383" i="2" s="1"/>
  <c r="G1382" i="2"/>
  <c r="F1382" i="2"/>
  <c r="D1382" i="2"/>
  <c r="E1382" i="2" s="1"/>
  <c r="G1381" i="2"/>
  <c r="D1381" i="2"/>
  <c r="G1380" i="2"/>
  <c r="D1380" i="2"/>
  <c r="G1379" i="2"/>
  <c r="F1379" i="2"/>
  <c r="D1379" i="2"/>
  <c r="E1379" i="2" s="1"/>
  <c r="G1378" i="2"/>
  <c r="F1378" i="2"/>
  <c r="D1378" i="2"/>
  <c r="E1378" i="2" s="1"/>
  <c r="G1377" i="2"/>
  <c r="D1377" i="2"/>
  <c r="F1377" i="2" s="1"/>
  <c r="G1376" i="2"/>
  <c r="D1376" i="2"/>
  <c r="F1376" i="2" s="1"/>
  <c r="G1375" i="2"/>
  <c r="D1375" i="2"/>
  <c r="F1375" i="2" s="1"/>
  <c r="G1374" i="2"/>
  <c r="D1374" i="2"/>
  <c r="G1373" i="2"/>
  <c r="D1373" i="2"/>
  <c r="G1372" i="2"/>
  <c r="D1372" i="2"/>
  <c r="G1371" i="2"/>
  <c r="D1371" i="2"/>
  <c r="F1371" i="2" s="1"/>
  <c r="J1370" i="2"/>
  <c r="G1370" i="2"/>
  <c r="D1370" i="2"/>
  <c r="E1370" i="2" s="1"/>
  <c r="G1369" i="2"/>
  <c r="D1369" i="2"/>
  <c r="G1368" i="2"/>
  <c r="D1368" i="2"/>
  <c r="G1367" i="2"/>
  <c r="D1367" i="2"/>
  <c r="F1367" i="2" s="1"/>
  <c r="G1366" i="2"/>
  <c r="F1366" i="2"/>
  <c r="D1366" i="2"/>
  <c r="E1366" i="2" s="1"/>
  <c r="G1365" i="2"/>
  <c r="D1365" i="2"/>
  <c r="G1364" i="2"/>
  <c r="D1364" i="2"/>
  <c r="G1363" i="2"/>
  <c r="F1363" i="2"/>
  <c r="E1363" i="2"/>
  <c r="D1363" i="2"/>
  <c r="G1362" i="2"/>
  <c r="D1362" i="2"/>
  <c r="G1361" i="2"/>
  <c r="D1361" i="2"/>
  <c r="G1360" i="2"/>
  <c r="D1360" i="2"/>
  <c r="G1359" i="2"/>
  <c r="E1359" i="2"/>
  <c r="D1359" i="2"/>
  <c r="F1359" i="2" s="1"/>
  <c r="G1358" i="2"/>
  <c r="D1358" i="2"/>
  <c r="E1358" i="2" s="1"/>
  <c r="G1357" i="2"/>
  <c r="D1357" i="2"/>
  <c r="G1356" i="2"/>
  <c r="D1356" i="2"/>
  <c r="G1355" i="2"/>
  <c r="D1355" i="2"/>
  <c r="F1355" i="2" s="1"/>
  <c r="G1354" i="2"/>
  <c r="D1354" i="2"/>
  <c r="E1354" i="2" s="1"/>
  <c r="G1353" i="2"/>
  <c r="D1353" i="2"/>
  <c r="F1353" i="2" s="1"/>
  <c r="G1352" i="2"/>
  <c r="D1352" i="2"/>
  <c r="F1352" i="2" s="1"/>
  <c r="G1351" i="2"/>
  <c r="D1351" i="2"/>
  <c r="F1351" i="2" s="1"/>
  <c r="G1350" i="2"/>
  <c r="D1350" i="2"/>
  <c r="G1349" i="2"/>
  <c r="D1349" i="2"/>
  <c r="G1348" i="2"/>
  <c r="D1348" i="2"/>
  <c r="G1347" i="2"/>
  <c r="E1347" i="2"/>
  <c r="H1347" i="2" s="1"/>
  <c r="N1347" i="2" s="1"/>
  <c r="D1347" i="2"/>
  <c r="F1347" i="2" s="1"/>
  <c r="J1346" i="2"/>
  <c r="G1346" i="2"/>
  <c r="F1346" i="2"/>
  <c r="D1346" i="2"/>
  <c r="E1346" i="2" s="1"/>
  <c r="G1345" i="2"/>
  <c r="D1345" i="2"/>
  <c r="G1344" i="2"/>
  <c r="D1344" i="2"/>
  <c r="G1343" i="2"/>
  <c r="E1343" i="2"/>
  <c r="D1343" i="2"/>
  <c r="F1343" i="2" s="1"/>
  <c r="G1342" i="2"/>
  <c r="D1342" i="2"/>
  <c r="E1342" i="2" s="1"/>
  <c r="G1341" i="2"/>
  <c r="D1341" i="2"/>
  <c r="G1340" i="2"/>
  <c r="D1340" i="2"/>
  <c r="G1339" i="2"/>
  <c r="D1339" i="2"/>
  <c r="F1339" i="2" s="1"/>
  <c r="G1338" i="2"/>
  <c r="D1338" i="2"/>
  <c r="E1338" i="2" s="1"/>
  <c r="G1337" i="2"/>
  <c r="D1337" i="2"/>
  <c r="G1336" i="2"/>
  <c r="D1336" i="2"/>
  <c r="G1335" i="2"/>
  <c r="F1335" i="2"/>
  <c r="E1335" i="2"/>
  <c r="D1335" i="2"/>
  <c r="G1334" i="2"/>
  <c r="D1334" i="2"/>
  <c r="E1334" i="2" s="1"/>
  <c r="G1333" i="2"/>
  <c r="D1333" i="2"/>
  <c r="G1332" i="2"/>
  <c r="D1332" i="2"/>
  <c r="G1331" i="2"/>
  <c r="D1331" i="2"/>
  <c r="F1331" i="2" s="1"/>
  <c r="G1330" i="2"/>
  <c r="D1330" i="2"/>
  <c r="E1330" i="2" s="1"/>
  <c r="G1329" i="2"/>
  <c r="D1329" i="2"/>
  <c r="F1329" i="2" s="1"/>
  <c r="G1328" i="2"/>
  <c r="D1328" i="2"/>
  <c r="F1328" i="2" s="1"/>
  <c r="G1327" i="2"/>
  <c r="D1327" i="2"/>
  <c r="F1327" i="2" s="1"/>
  <c r="G1326" i="2"/>
  <c r="D1326" i="2"/>
  <c r="G1325" i="2"/>
  <c r="D1325" i="2"/>
  <c r="G1324" i="2"/>
  <c r="D1324" i="2"/>
  <c r="G1323" i="2"/>
  <c r="D1323" i="2"/>
  <c r="J1322" i="2"/>
  <c r="G1322" i="2"/>
  <c r="D1322" i="2"/>
  <c r="E1322" i="2" s="1"/>
  <c r="G1321" i="2"/>
  <c r="D1321" i="2"/>
  <c r="G1320" i="2"/>
  <c r="D1320" i="2"/>
  <c r="G1319" i="2"/>
  <c r="E1319" i="2"/>
  <c r="D1319" i="2"/>
  <c r="F1319" i="2" s="1"/>
  <c r="G1318" i="2"/>
  <c r="F1318" i="2"/>
  <c r="H1318" i="2" s="1"/>
  <c r="D1318" i="2"/>
  <c r="E1318" i="2" s="1"/>
  <c r="G1317" i="2"/>
  <c r="D1317" i="2"/>
  <c r="G1316" i="2"/>
  <c r="D1316" i="2"/>
  <c r="G1315" i="2"/>
  <c r="D1315" i="2"/>
  <c r="G1314" i="2"/>
  <c r="D1314" i="2"/>
  <c r="G1313" i="2"/>
  <c r="D1313" i="2"/>
  <c r="G1312" i="2"/>
  <c r="D1312" i="2"/>
  <c r="G1311" i="2"/>
  <c r="D1311" i="2"/>
  <c r="F1311" i="2" s="1"/>
  <c r="G1310" i="2"/>
  <c r="F1310" i="2"/>
  <c r="H1310" i="2" s="1"/>
  <c r="D1310" i="2"/>
  <c r="E1310" i="2" s="1"/>
  <c r="G1309" i="2"/>
  <c r="D1309" i="2"/>
  <c r="G1308" i="2"/>
  <c r="D1308" i="2"/>
  <c r="G1307" i="2"/>
  <c r="F1307" i="2"/>
  <c r="D1307" i="2"/>
  <c r="E1307" i="2" s="1"/>
  <c r="G1306" i="2"/>
  <c r="F1306" i="2"/>
  <c r="H1306" i="2" s="1"/>
  <c r="D1306" i="2"/>
  <c r="E1306" i="2" s="1"/>
  <c r="G1305" i="2"/>
  <c r="D1305" i="2"/>
  <c r="F1305" i="2" s="1"/>
  <c r="G1304" i="2"/>
  <c r="D1304" i="2"/>
  <c r="G1303" i="2"/>
  <c r="E1303" i="2"/>
  <c r="D1303" i="2"/>
  <c r="F1303" i="2" s="1"/>
  <c r="G1302" i="2"/>
  <c r="D1302" i="2"/>
  <c r="E1302" i="2" s="1"/>
  <c r="G1301" i="2"/>
  <c r="D1301" i="2"/>
  <c r="G1300" i="2"/>
  <c r="D1300" i="2"/>
  <c r="G1299" i="2"/>
  <c r="D1299" i="2"/>
  <c r="F1299" i="2" s="1"/>
  <c r="J1298" i="2"/>
  <c r="G1298" i="2"/>
  <c r="D1298" i="2"/>
  <c r="E1298" i="2" s="1"/>
  <c r="G1297" i="2"/>
  <c r="D1297" i="2"/>
  <c r="G1296" i="2"/>
  <c r="D1296" i="2"/>
  <c r="G1295" i="2"/>
  <c r="E1295" i="2"/>
  <c r="D1295" i="2"/>
  <c r="F1295" i="2" s="1"/>
  <c r="G1294" i="2"/>
  <c r="D1294" i="2"/>
  <c r="E1294" i="2" s="1"/>
  <c r="G1293" i="2"/>
  <c r="D1293" i="2"/>
  <c r="G1292" i="2"/>
  <c r="D1292" i="2"/>
  <c r="G1291" i="2"/>
  <c r="F1291" i="2"/>
  <c r="E1291" i="2"/>
  <c r="D1291" i="2"/>
  <c r="G1290" i="2"/>
  <c r="D1290" i="2"/>
  <c r="E1290" i="2" s="1"/>
  <c r="G1289" i="2"/>
  <c r="D1289" i="2"/>
  <c r="G1288" i="2"/>
  <c r="D1288" i="2"/>
  <c r="G1287" i="2"/>
  <c r="D1287" i="2"/>
  <c r="E1287" i="2" s="1"/>
  <c r="G1286" i="2"/>
  <c r="D1286" i="2"/>
  <c r="E1286" i="2" s="1"/>
  <c r="G1285" i="2"/>
  <c r="D1285" i="2"/>
  <c r="G1284" i="2"/>
  <c r="D1284" i="2"/>
  <c r="G1283" i="2"/>
  <c r="F1283" i="2"/>
  <c r="E1283" i="2"/>
  <c r="D1283" i="2"/>
  <c r="G1282" i="2"/>
  <c r="D1282" i="2"/>
  <c r="E1282" i="2" s="1"/>
  <c r="G1281" i="2"/>
  <c r="D1281" i="2"/>
  <c r="G1280" i="2"/>
  <c r="D1280" i="2"/>
  <c r="G1279" i="2"/>
  <c r="D1279" i="2"/>
  <c r="F1279" i="2" s="1"/>
  <c r="G1278" i="2"/>
  <c r="F1278" i="2"/>
  <c r="D1278" i="2"/>
  <c r="E1278" i="2" s="1"/>
  <c r="G1277" i="2"/>
  <c r="D1277" i="2"/>
  <c r="G1276" i="2"/>
  <c r="D1276" i="2"/>
  <c r="G1275" i="2"/>
  <c r="E1275" i="2"/>
  <c r="D1275" i="2"/>
  <c r="F1275" i="2" s="1"/>
  <c r="J1274" i="2"/>
  <c r="G1274" i="2"/>
  <c r="F1274" i="2"/>
  <c r="D1274" i="2"/>
  <c r="E1274" i="2" s="1"/>
  <c r="G1273" i="2"/>
  <c r="D1273" i="2"/>
  <c r="G1272" i="2"/>
  <c r="D1272" i="2"/>
  <c r="G1271" i="2"/>
  <c r="E1271" i="2"/>
  <c r="H1271" i="2" s="1"/>
  <c r="D1271" i="2"/>
  <c r="F1271" i="2" s="1"/>
  <c r="G1270" i="2"/>
  <c r="D1270" i="2"/>
  <c r="G1269" i="2"/>
  <c r="D1269" i="2"/>
  <c r="G1268" i="2"/>
  <c r="D1268" i="2"/>
  <c r="G1267" i="2"/>
  <c r="E1267" i="2"/>
  <c r="D1267" i="2"/>
  <c r="F1267" i="2" s="1"/>
  <c r="G1266" i="2"/>
  <c r="D1266" i="2"/>
  <c r="E1266" i="2" s="1"/>
  <c r="G1265" i="2"/>
  <c r="D1265" i="2"/>
  <c r="G1264" i="2"/>
  <c r="D1264" i="2"/>
  <c r="G1263" i="2"/>
  <c r="D1263" i="2"/>
  <c r="F1263" i="2" s="1"/>
  <c r="G1262" i="2"/>
  <c r="D1262" i="2"/>
  <c r="E1262" i="2" s="1"/>
  <c r="G1261" i="2"/>
  <c r="D1261" i="2"/>
  <c r="G1260" i="2"/>
  <c r="D1260" i="2"/>
  <c r="G1259" i="2"/>
  <c r="F1259" i="2"/>
  <c r="D1259" i="2"/>
  <c r="E1259" i="2" s="1"/>
  <c r="H1259" i="2" s="1"/>
  <c r="N1259" i="2" s="1"/>
  <c r="G1258" i="2"/>
  <c r="F1258" i="2"/>
  <c r="D1258" i="2"/>
  <c r="E1258" i="2" s="1"/>
  <c r="G1257" i="2"/>
  <c r="D1257" i="2"/>
  <c r="G1256" i="2"/>
  <c r="D1256" i="2"/>
  <c r="G1255" i="2"/>
  <c r="E1255" i="2"/>
  <c r="D1255" i="2"/>
  <c r="F1255" i="2" s="1"/>
  <c r="G1254" i="2"/>
  <c r="D1254" i="2"/>
  <c r="E1254" i="2" s="1"/>
  <c r="G1253" i="2"/>
  <c r="D1253" i="2"/>
  <c r="G1252" i="2"/>
  <c r="D1252" i="2"/>
  <c r="G1251" i="2"/>
  <c r="D1251" i="2"/>
  <c r="F1251" i="2" s="1"/>
  <c r="J1250" i="2"/>
  <c r="G1250" i="2"/>
  <c r="F1250" i="2"/>
  <c r="D1250" i="2"/>
  <c r="E1250" i="2" s="1"/>
  <c r="H1250" i="2" s="1"/>
  <c r="G1249" i="2"/>
  <c r="D1249" i="2"/>
  <c r="G1248" i="2"/>
  <c r="D1248" i="2"/>
  <c r="G1247" i="2"/>
  <c r="D1247" i="2"/>
  <c r="F1247" i="2" s="1"/>
  <c r="G1246" i="2"/>
  <c r="F1246" i="2"/>
  <c r="D1246" i="2"/>
  <c r="E1246" i="2" s="1"/>
  <c r="G1245" i="2"/>
  <c r="D1245" i="2"/>
  <c r="G1244" i="2"/>
  <c r="D1244" i="2"/>
  <c r="G1243" i="2"/>
  <c r="F1243" i="2"/>
  <c r="E1243" i="2"/>
  <c r="D1243" i="2"/>
  <c r="G1242" i="2"/>
  <c r="D1242" i="2"/>
  <c r="E1242" i="2" s="1"/>
  <c r="G1241" i="2"/>
  <c r="D1241" i="2"/>
  <c r="G1240" i="2"/>
  <c r="D1240" i="2"/>
  <c r="G1239" i="2"/>
  <c r="D1239" i="2"/>
  <c r="G1238" i="2"/>
  <c r="D1238" i="2"/>
  <c r="E1238" i="2" s="1"/>
  <c r="G1237" i="2"/>
  <c r="D1237" i="2"/>
  <c r="G1236" i="2"/>
  <c r="D1236" i="2"/>
  <c r="G1235" i="2"/>
  <c r="F1235" i="2"/>
  <c r="D1235" i="2"/>
  <c r="E1235" i="2" s="1"/>
  <c r="H1235" i="2" s="1"/>
  <c r="N1235" i="2" s="1"/>
  <c r="G1234" i="2"/>
  <c r="D1234" i="2"/>
  <c r="E1234" i="2" s="1"/>
  <c r="G1233" i="2"/>
  <c r="D1233" i="2"/>
  <c r="G1232" i="2"/>
  <c r="D1232" i="2"/>
  <c r="G1231" i="2"/>
  <c r="E1231" i="2"/>
  <c r="H1231" i="2" s="1"/>
  <c r="D1231" i="2"/>
  <c r="F1231" i="2" s="1"/>
  <c r="G1230" i="2"/>
  <c r="D1230" i="2"/>
  <c r="E1230" i="2" s="1"/>
  <c r="G1229" i="2"/>
  <c r="D1229" i="2"/>
  <c r="G1228" i="2"/>
  <c r="D1228" i="2"/>
  <c r="G1227" i="2"/>
  <c r="D1227" i="2"/>
  <c r="F1227" i="2" s="1"/>
  <c r="J1226" i="2"/>
  <c r="G1226" i="2"/>
  <c r="D1226" i="2"/>
  <c r="E1226" i="2" s="1"/>
  <c r="G1225" i="2"/>
  <c r="D1225" i="2"/>
  <c r="G1224" i="2"/>
  <c r="D1224" i="2"/>
  <c r="G1223" i="2"/>
  <c r="D1223" i="2"/>
  <c r="G1222" i="2"/>
  <c r="D1222" i="2"/>
  <c r="E1222" i="2" s="1"/>
  <c r="G1221" i="2"/>
  <c r="D1221" i="2"/>
  <c r="G1220" i="2"/>
  <c r="D1220" i="2"/>
  <c r="G1219" i="2"/>
  <c r="F1219" i="2"/>
  <c r="D1219" i="2"/>
  <c r="E1219" i="2" s="1"/>
  <c r="G1218" i="2"/>
  <c r="D1218" i="2"/>
  <c r="E1218" i="2" s="1"/>
  <c r="G1217" i="2"/>
  <c r="D1217" i="2"/>
  <c r="G1216" i="2"/>
  <c r="D1216" i="2"/>
  <c r="G1215" i="2"/>
  <c r="F1215" i="2"/>
  <c r="E1215" i="2"/>
  <c r="D1215" i="2"/>
  <c r="G1214" i="2"/>
  <c r="D1214" i="2"/>
  <c r="E1214" i="2" s="1"/>
  <c r="G1213" i="2"/>
  <c r="D1213" i="2"/>
  <c r="G1212" i="2"/>
  <c r="D1212" i="2"/>
  <c r="G1211" i="2"/>
  <c r="F1211" i="2"/>
  <c r="D1211" i="2"/>
  <c r="E1211" i="2" s="1"/>
  <c r="G1210" i="2"/>
  <c r="D1210" i="2"/>
  <c r="E1210" i="2" s="1"/>
  <c r="G1209" i="2"/>
  <c r="D1209" i="2"/>
  <c r="G1208" i="2"/>
  <c r="D1208" i="2"/>
  <c r="G1207" i="2"/>
  <c r="D1207" i="2"/>
  <c r="F1207" i="2" s="1"/>
  <c r="G1206" i="2"/>
  <c r="D1206" i="2"/>
  <c r="E1206" i="2" s="1"/>
  <c r="G1205" i="2"/>
  <c r="D1205" i="2"/>
  <c r="G1204" i="2"/>
  <c r="D1204" i="2"/>
  <c r="G1203" i="2"/>
  <c r="D1203" i="2"/>
  <c r="F1203" i="2" s="1"/>
  <c r="J1202" i="2"/>
  <c r="G1202" i="2"/>
  <c r="D1202" i="2"/>
  <c r="E1202" i="2" s="1"/>
  <c r="G1201" i="2"/>
  <c r="D1201" i="2"/>
  <c r="G1200" i="2"/>
  <c r="D1200" i="2"/>
  <c r="G1199" i="2"/>
  <c r="E1199" i="2"/>
  <c r="H1199" i="2" s="1"/>
  <c r="M1199" i="2" s="1"/>
  <c r="D1199" i="2"/>
  <c r="F1199" i="2" s="1"/>
  <c r="G1198" i="2"/>
  <c r="D1198" i="2"/>
  <c r="G1197" i="2"/>
  <c r="D1197" i="2"/>
  <c r="F1197" i="2" s="1"/>
  <c r="G1196" i="2"/>
  <c r="D1196" i="2"/>
  <c r="F1196" i="2" s="1"/>
  <c r="G1195" i="2"/>
  <c r="E1195" i="2"/>
  <c r="D1195" i="2"/>
  <c r="F1195" i="2" s="1"/>
  <c r="G1194" i="2"/>
  <c r="D1194" i="2"/>
  <c r="E1194" i="2" s="1"/>
  <c r="G1193" i="2"/>
  <c r="D1193" i="2"/>
  <c r="G1192" i="2"/>
  <c r="D1192" i="2"/>
  <c r="G1191" i="2"/>
  <c r="D1191" i="2"/>
  <c r="G1190" i="2"/>
  <c r="D1190" i="2"/>
  <c r="E1190" i="2" s="1"/>
  <c r="G1189" i="2"/>
  <c r="D1189" i="2"/>
  <c r="G1188" i="2"/>
  <c r="D1188" i="2"/>
  <c r="G1187" i="2"/>
  <c r="F1187" i="2"/>
  <c r="D1187" i="2"/>
  <c r="E1187" i="2" s="1"/>
  <c r="G1186" i="2"/>
  <c r="D1186" i="2"/>
  <c r="E1186" i="2" s="1"/>
  <c r="G1185" i="2"/>
  <c r="D1185" i="2"/>
  <c r="G1184" i="2"/>
  <c r="D1184" i="2"/>
  <c r="G1183" i="2"/>
  <c r="D1183" i="2"/>
  <c r="G1182" i="2"/>
  <c r="D1182" i="2"/>
  <c r="E1182" i="2" s="1"/>
  <c r="G1181" i="2"/>
  <c r="D1181" i="2"/>
  <c r="G1180" i="2"/>
  <c r="D1180" i="2"/>
  <c r="G1179" i="2"/>
  <c r="D1179" i="2"/>
  <c r="F1179" i="2" s="1"/>
  <c r="J1178" i="2"/>
  <c r="G1178" i="2"/>
  <c r="D1178" i="2"/>
  <c r="E1178" i="2" s="1"/>
  <c r="G1177" i="2"/>
  <c r="D1177" i="2"/>
  <c r="G1176" i="2"/>
  <c r="D1176" i="2"/>
  <c r="G1175" i="2"/>
  <c r="D1175" i="2"/>
  <c r="G1174" i="2"/>
  <c r="D1174" i="2"/>
  <c r="G1173" i="2"/>
  <c r="D1173" i="2"/>
  <c r="F1173" i="2" s="1"/>
  <c r="G1172" i="2"/>
  <c r="D1172" i="2"/>
  <c r="F1172" i="2" s="1"/>
  <c r="G1171" i="2"/>
  <c r="D1171" i="2"/>
  <c r="G1170" i="2"/>
  <c r="D1170" i="2"/>
  <c r="E1170" i="2" s="1"/>
  <c r="G1169" i="2"/>
  <c r="D1169" i="2"/>
  <c r="G1168" i="2"/>
  <c r="D1168" i="2"/>
  <c r="G1167" i="2"/>
  <c r="F1167" i="2"/>
  <c r="D1167" i="2"/>
  <c r="E1167" i="2" s="1"/>
  <c r="H1167" i="2" s="1"/>
  <c r="G1166" i="2"/>
  <c r="D1166" i="2"/>
  <c r="E1166" i="2" s="1"/>
  <c r="G1165" i="2"/>
  <c r="D1165" i="2"/>
  <c r="G1164" i="2"/>
  <c r="D1164" i="2"/>
  <c r="G1163" i="2"/>
  <c r="D1163" i="2"/>
  <c r="F1163" i="2" s="1"/>
  <c r="G1162" i="2"/>
  <c r="D1162" i="2"/>
  <c r="E1162" i="2" s="1"/>
  <c r="G1161" i="2"/>
  <c r="D1161" i="2"/>
  <c r="G1160" i="2"/>
  <c r="D1160" i="2"/>
  <c r="G1159" i="2"/>
  <c r="D1159" i="2"/>
  <c r="F1159" i="2" s="1"/>
  <c r="G1158" i="2"/>
  <c r="D1158" i="2"/>
  <c r="E1158" i="2" s="1"/>
  <c r="G1157" i="2"/>
  <c r="D1157" i="2"/>
  <c r="G1156" i="2"/>
  <c r="D1156" i="2"/>
  <c r="G1155" i="2"/>
  <c r="E1155" i="2"/>
  <c r="H1155" i="2" s="1"/>
  <c r="N1155" i="2" s="1"/>
  <c r="D1155" i="2"/>
  <c r="F1155" i="2" s="1"/>
  <c r="J1154" i="2"/>
  <c r="G1154" i="2"/>
  <c r="D1154" i="2"/>
  <c r="E1154" i="2" s="1"/>
  <c r="G1153" i="2"/>
  <c r="D1153" i="2"/>
  <c r="G1152" i="2"/>
  <c r="D1152" i="2"/>
  <c r="G1151" i="2"/>
  <c r="D1151" i="2"/>
  <c r="F1151" i="2" s="1"/>
  <c r="G1150" i="2"/>
  <c r="D1150" i="2"/>
  <c r="F1150" i="2" s="1"/>
  <c r="G1149" i="2"/>
  <c r="D1149" i="2"/>
  <c r="F1149" i="2" s="1"/>
  <c r="G1148" i="2"/>
  <c r="D1148" i="2"/>
  <c r="F1148" i="2" s="1"/>
  <c r="G1147" i="2"/>
  <c r="D1147" i="2"/>
  <c r="F1147" i="2" s="1"/>
  <c r="G1146" i="2"/>
  <c r="D1146" i="2"/>
  <c r="E1146" i="2" s="1"/>
  <c r="G1145" i="2"/>
  <c r="D1145" i="2"/>
  <c r="G1144" i="2"/>
  <c r="D1144" i="2"/>
  <c r="G1143" i="2"/>
  <c r="F1143" i="2"/>
  <c r="E1143" i="2"/>
  <c r="D1143" i="2"/>
  <c r="G1142" i="2"/>
  <c r="D1142" i="2"/>
  <c r="E1142" i="2" s="1"/>
  <c r="G1141" i="2"/>
  <c r="D1141" i="2"/>
  <c r="G1140" i="2"/>
  <c r="D1140" i="2"/>
  <c r="G1139" i="2"/>
  <c r="E1139" i="2"/>
  <c r="D1139" i="2"/>
  <c r="F1139" i="2" s="1"/>
  <c r="G1138" i="2"/>
  <c r="D1138" i="2"/>
  <c r="E1138" i="2" s="1"/>
  <c r="G1137" i="2"/>
  <c r="D1137" i="2"/>
  <c r="G1136" i="2"/>
  <c r="D1136" i="2"/>
  <c r="G1135" i="2"/>
  <c r="D1135" i="2"/>
  <c r="G1134" i="2"/>
  <c r="F1134" i="2"/>
  <c r="D1134" i="2"/>
  <c r="E1134" i="2" s="1"/>
  <c r="G1133" i="2"/>
  <c r="D1133" i="2"/>
  <c r="G1132" i="2"/>
  <c r="D1132" i="2"/>
  <c r="G1131" i="2"/>
  <c r="F1131" i="2"/>
  <c r="E1131" i="2"/>
  <c r="D1131" i="2"/>
  <c r="J1130" i="2"/>
  <c r="G1130" i="2"/>
  <c r="D1130" i="2"/>
  <c r="E1130" i="2" s="1"/>
  <c r="G1129" i="2"/>
  <c r="D1129" i="2"/>
  <c r="G1128" i="2"/>
  <c r="D1128" i="2"/>
  <c r="G1127" i="2"/>
  <c r="D1127" i="2"/>
  <c r="G1126" i="2"/>
  <c r="D1126" i="2"/>
  <c r="F1126" i="2" s="1"/>
  <c r="G1125" i="2"/>
  <c r="D1125" i="2"/>
  <c r="F1125" i="2" s="1"/>
  <c r="G1124" i="2"/>
  <c r="D1124" i="2"/>
  <c r="F1124" i="2" s="1"/>
  <c r="G1123" i="2"/>
  <c r="F1123" i="2"/>
  <c r="D1123" i="2"/>
  <c r="E1123" i="2" s="1"/>
  <c r="G1122" i="2"/>
  <c r="D1122" i="2"/>
  <c r="E1122" i="2" s="1"/>
  <c r="G1121" i="2"/>
  <c r="D1121" i="2"/>
  <c r="G1120" i="2"/>
  <c r="D1120" i="2"/>
  <c r="G1119" i="2"/>
  <c r="F1119" i="2"/>
  <c r="E1119" i="2"/>
  <c r="H1119" i="2" s="1"/>
  <c r="D1119" i="2"/>
  <c r="G1118" i="2"/>
  <c r="D1118" i="2"/>
  <c r="E1118" i="2" s="1"/>
  <c r="G1117" i="2"/>
  <c r="D1117" i="2"/>
  <c r="G1116" i="2"/>
  <c r="D1116" i="2"/>
  <c r="G1115" i="2"/>
  <c r="E1115" i="2"/>
  <c r="D1115" i="2"/>
  <c r="F1115" i="2" s="1"/>
  <c r="G1114" i="2"/>
  <c r="F1114" i="2"/>
  <c r="D1114" i="2"/>
  <c r="E1114" i="2" s="1"/>
  <c r="G1113" i="2"/>
  <c r="D1113" i="2"/>
  <c r="G1112" i="2"/>
  <c r="D1112" i="2"/>
  <c r="G1111" i="2"/>
  <c r="E1111" i="2"/>
  <c r="D1111" i="2"/>
  <c r="F1111" i="2" s="1"/>
  <c r="G1110" i="2"/>
  <c r="D1110" i="2"/>
  <c r="E1110" i="2" s="1"/>
  <c r="G1109" i="2"/>
  <c r="D1109" i="2"/>
  <c r="G1108" i="2"/>
  <c r="D1108" i="2"/>
  <c r="G1107" i="2"/>
  <c r="F1107" i="2"/>
  <c r="E1107" i="2"/>
  <c r="D1107" i="2"/>
  <c r="J1106" i="2"/>
  <c r="G1106" i="2"/>
  <c r="D1106" i="2"/>
  <c r="E1106" i="2" s="1"/>
  <c r="G1105" i="2"/>
  <c r="D1105" i="2"/>
  <c r="G1104" i="2"/>
  <c r="D1104" i="2"/>
  <c r="G1103" i="2"/>
  <c r="D1103" i="2"/>
  <c r="F1103" i="2" s="1"/>
  <c r="G1102" i="2"/>
  <c r="D1102" i="2"/>
  <c r="F1102" i="2" s="1"/>
  <c r="G1101" i="2"/>
  <c r="D1101" i="2"/>
  <c r="F1101" i="2" s="1"/>
  <c r="G1100" i="2"/>
  <c r="E1100" i="2"/>
  <c r="H1100" i="2" s="1"/>
  <c r="D1100" i="2"/>
  <c r="F1100" i="2" s="1"/>
  <c r="G1099" i="2"/>
  <c r="F1099" i="2"/>
  <c r="D1099" i="2"/>
  <c r="E1099" i="2" s="1"/>
  <c r="G1098" i="2"/>
  <c r="F1098" i="2"/>
  <c r="D1098" i="2"/>
  <c r="E1098" i="2" s="1"/>
  <c r="G1097" i="2"/>
  <c r="D1097" i="2"/>
  <c r="G1096" i="2"/>
  <c r="D1096" i="2"/>
  <c r="G1095" i="2"/>
  <c r="F1095" i="2"/>
  <c r="D1095" i="2"/>
  <c r="E1095" i="2" s="1"/>
  <c r="G1094" i="2"/>
  <c r="F1094" i="2"/>
  <c r="D1094" i="2"/>
  <c r="E1094" i="2" s="1"/>
  <c r="G1093" i="2"/>
  <c r="D1093" i="2"/>
  <c r="G1092" i="2"/>
  <c r="D1092" i="2"/>
  <c r="G1091" i="2"/>
  <c r="D1091" i="2"/>
  <c r="F1091" i="2" s="1"/>
  <c r="G1090" i="2"/>
  <c r="D1090" i="2"/>
  <c r="E1090" i="2" s="1"/>
  <c r="G1089" i="2"/>
  <c r="D1089" i="2"/>
  <c r="G1088" i="2"/>
  <c r="D1088" i="2"/>
  <c r="G1087" i="2"/>
  <c r="D1087" i="2"/>
  <c r="F1087" i="2" s="1"/>
  <c r="G1086" i="2"/>
  <c r="D1086" i="2"/>
  <c r="E1086" i="2" s="1"/>
  <c r="G1085" i="2"/>
  <c r="D1085" i="2"/>
  <c r="G1084" i="2"/>
  <c r="D1084" i="2"/>
  <c r="G1083" i="2"/>
  <c r="F1083" i="2"/>
  <c r="D1083" i="2"/>
  <c r="E1083" i="2" s="1"/>
  <c r="J1082" i="2"/>
  <c r="G1082" i="2"/>
  <c r="D1082" i="2"/>
  <c r="E1082" i="2" s="1"/>
  <c r="G1081" i="2"/>
  <c r="D1081" i="2"/>
  <c r="G1080" i="2"/>
  <c r="D1080" i="2"/>
  <c r="G1079" i="2"/>
  <c r="D1079" i="2"/>
  <c r="F1079" i="2" s="1"/>
  <c r="G1078" i="2"/>
  <c r="D1078" i="2"/>
  <c r="F1078" i="2" s="1"/>
  <c r="G1077" i="2"/>
  <c r="D1077" i="2"/>
  <c r="F1077" i="2" s="1"/>
  <c r="G1076" i="2"/>
  <c r="D1076" i="2"/>
  <c r="F1076" i="2" s="1"/>
  <c r="G1075" i="2"/>
  <c r="D1075" i="2"/>
  <c r="G1074" i="2"/>
  <c r="D1074" i="2"/>
  <c r="E1074" i="2" s="1"/>
  <c r="G1073" i="2"/>
  <c r="D1073" i="2"/>
  <c r="G1072" i="2"/>
  <c r="D1072" i="2"/>
  <c r="G1071" i="2"/>
  <c r="F1071" i="2"/>
  <c r="D1071" i="2"/>
  <c r="E1071" i="2" s="1"/>
  <c r="G1070" i="2"/>
  <c r="D1070" i="2"/>
  <c r="E1070" i="2" s="1"/>
  <c r="G1069" i="2"/>
  <c r="D1069" i="2"/>
  <c r="G1068" i="2"/>
  <c r="D1068" i="2"/>
  <c r="G1067" i="2"/>
  <c r="D1067" i="2"/>
  <c r="G1066" i="2"/>
  <c r="D1066" i="2"/>
  <c r="E1066" i="2" s="1"/>
  <c r="G1065" i="2"/>
  <c r="D1065" i="2"/>
  <c r="G1064" i="2"/>
  <c r="D1064" i="2"/>
  <c r="G1063" i="2"/>
  <c r="E1063" i="2"/>
  <c r="D1063" i="2"/>
  <c r="F1063" i="2" s="1"/>
  <c r="G1062" i="2"/>
  <c r="D1062" i="2"/>
  <c r="G1061" i="2"/>
  <c r="D1061" i="2"/>
  <c r="G1060" i="2"/>
  <c r="D1060" i="2"/>
  <c r="G1059" i="2"/>
  <c r="D1059" i="2"/>
  <c r="E1059" i="2" s="1"/>
  <c r="J1058" i="2"/>
  <c r="G1058" i="2"/>
  <c r="D1058" i="2"/>
  <c r="E1058" i="2" s="1"/>
  <c r="G1057" i="2"/>
  <c r="D1057" i="2"/>
  <c r="G1056" i="2"/>
  <c r="D1056" i="2"/>
  <c r="G1055" i="2"/>
  <c r="D1055" i="2"/>
  <c r="G1054" i="2"/>
  <c r="D1054" i="2"/>
  <c r="G1053" i="2"/>
  <c r="D1053" i="2"/>
  <c r="F1053" i="2" s="1"/>
  <c r="G1052" i="2"/>
  <c r="D1052" i="2"/>
  <c r="F1052" i="2" s="1"/>
  <c r="G1051" i="2"/>
  <c r="D1051" i="2"/>
  <c r="E1051" i="2" s="1"/>
  <c r="G1050" i="2"/>
  <c r="F1050" i="2"/>
  <c r="D1050" i="2"/>
  <c r="E1050" i="2" s="1"/>
  <c r="G1049" i="2"/>
  <c r="D1049" i="2"/>
  <c r="G1048" i="2"/>
  <c r="D1048" i="2"/>
  <c r="G1047" i="2"/>
  <c r="F1047" i="2"/>
  <c r="E1047" i="2"/>
  <c r="D1047" i="2"/>
  <c r="G1046" i="2"/>
  <c r="D1046" i="2"/>
  <c r="E1046" i="2" s="1"/>
  <c r="G1045" i="2"/>
  <c r="D1045" i="2"/>
  <c r="G1044" i="2"/>
  <c r="D1044" i="2"/>
  <c r="G1043" i="2"/>
  <c r="D1043" i="2"/>
  <c r="G1042" i="2"/>
  <c r="D1042" i="2"/>
  <c r="E1042" i="2" s="1"/>
  <c r="G1041" i="2"/>
  <c r="D1041" i="2"/>
  <c r="G1040" i="2"/>
  <c r="D1040" i="2"/>
  <c r="G1039" i="2"/>
  <c r="E1039" i="2"/>
  <c r="D1039" i="2"/>
  <c r="F1039" i="2" s="1"/>
  <c r="G1038" i="2"/>
  <c r="D1038" i="2"/>
  <c r="F1038" i="2" s="1"/>
  <c r="G1037" i="2"/>
  <c r="D1037" i="2"/>
  <c r="F1037" i="2" s="1"/>
  <c r="G1036" i="2"/>
  <c r="D1036" i="2"/>
  <c r="F1036" i="2" s="1"/>
  <c r="G1035" i="2"/>
  <c r="D1035" i="2"/>
  <c r="J1034" i="2"/>
  <c r="G1034" i="2"/>
  <c r="D1034" i="2"/>
  <c r="F1034" i="2" s="1"/>
  <c r="G1033" i="2"/>
  <c r="E1033" i="2"/>
  <c r="H1033" i="2" s="1"/>
  <c r="D1033" i="2"/>
  <c r="F1033" i="2" s="1"/>
  <c r="G1032" i="2"/>
  <c r="D1032" i="2"/>
  <c r="F1032" i="2" s="1"/>
  <c r="G1031" i="2"/>
  <c r="D1031" i="2"/>
  <c r="G1030" i="2"/>
  <c r="D1030" i="2"/>
  <c r="F1030" i="2" s="1"/>
  <c r="G1029" i="2"/>
  <c r="D1029" i="2"/>
  <c r="F1029" i="2" s="1"/>
  <c r="G1028" i="2"/>
  <c r="D1028" i="2"/>
  <c r="F1028" i="2" s="1"/>
  <c r="G1027" i="2"/>
  <c r="D1027" i="2"/>
  <c r="F1027" i="2" s="1"/>
  <c r="G1026" i="2"/>
  <c r="D1026" i="2"/>
  <c r="F1026" i="2" s="1"/>
  <c r="G1025" i="2"/>
  <c r="D1025" i="2"/>
  <c r="F1025" i="2" s="1"/>
  <c r="G1024" i="2"/>
  <c r="D1024" i="2"/>
  <c r="F1024" i="2" s="1"/>
  <c r="G1023" i="2"/>
  <c r="F1023" i="2"/>
  <c r="E1023" i="2"/>
  <c r="H1023" i="2" s="1"/>
  <c r="D1023" i="2"/>
  <c r="G1022" i="2"/>
  <c r="D1022" i="2"/>
  <c r="E1022" i="2" s="1"/>
  <c r="G1021" i="2"/>
  <c r="D1021" i="2"/>
  <c r="G1020" i="2"/>
  <c r="D1020" i="2"/>
  <c r="G1019" i="2"/>
  <c r="D1019" i="2"/>
  <c r="F1019" i="2" s="1"/>
  <c r="G1018" i="2"/>
  <c r="F1018" i="2"/>
  <c r="D1018" i="2"/>
  <c r="E1018" i="2" s="1"/>
  <c r="G1017" i="2"/>
  <c r="D1017" i="2"/>
  <c r="G1016" i="2"/>
  <c r="D1016" i="2"/>
  <c r="G1015" i="2"/>
  <c r="D1015" i="2"/>
  <c r="F1015" i="2" s="1"/>
  <c r="G1014" i="2"/>
  <c r="D1014" i="2"/>
  <c r="E1014" i="2" s="1"/>
  <c r="G1013" i="2"/>
  <c r="D1013" i="2"/>
  <c r="F1013" i="2" s="1"/>
  <c r="G1012" i="2"/>
  <c r="E1012" i="2"/>
  <c r="D1012" i="2"/>
  <c r="F1012" i="2" s="1"/>
  <c r="G1011" i="2"/>
  <c r="D1011" i="2"/>
  <c r="F1011" i="2" s="1"/>
  <c r="J1010" i="2"/>
  <c r="G1010" i="2"/>
  <c r="D1010" i="2"/>
  <c r="E1010" i="2" s="1"/>
  <c r="G1009" i="2"/>
  <c r="D1009" i="2"/>
  <c r="F1009" i="2" s="1"/>
  <c r="G1008" i="2"/>
  <c r="D1008" i="2"/>
  <c r="F1008" i="2" s="1"/>
  <c r="G1007" i="2"/>
  <c r="D1007" i="2"/>
  <c r="F1007" i="2" s="1"/>
  <c r="G1006" i="2"/>
  <c r="F1006" i="2"/>
  <c r="D1006" i="2"/>
  <c r="E1006" i="2" s="1"/>
  <c r="G1005" i="2"/>
  <c r="D1005" i="2"/>
  <c r="F1005" i="2" s="1"/>
  <c r="G1004" i="2"/>
  <c r="E1004" i="2"/>
  <c r="D1004" i="2"/>
  <c r="F1004" i="2" s="1"/>
  <c r="G1003" i="2"/>
  <c r="D1003" i="2"/>
  <c r="F1003" i="2" s="1"/>
  <c r="G1002" i="2"/>
  <c r="D1002" i="2"/>
  <c r="G1001" i="2"/>
  <c r="D1001" i="2"/>
  <c r="F1001" i="2" s="1"/>
  <c r="G1000" i="2"/>
  <c r="D1000" i="2"/>
  <c r="F1000" i="2" s="1"/>
  <c r="G999" i="2"/>
  <c r="D999" i="2"/>
  <c r="E999" i="2" s="1"/>
  <c r="G998" i="2"/>
  <c r="D998" i="2"/>
  <c r="E998" i="2" s="1"/>
  <c r="G997" i="2"/>
  <c r="D997" i="2"/>
  <c r="G996" i="2"/>
  <c r="D996" i="2"/>
  <c r="G995" i="2"/>
  <c r="E995" i="2"/>
  <c r="H995" i="2" s="1"/>
  <c r="D995" i="2"/>
  <c r="F995" i="2" s="1"/>
  <c r="G994" i="2"/>
  <c r="D994" i="2"/>
  <c r="E994" i="2" s="1"/>
  <c r="G993" i="2"/>
  <c r="D993" i="2"/>
  <c r="G992" i="2"/>
  <c r="D992" i="2"/>
  <c r="G991" i="2"/>
  <c r="D991" i="2"/>
  <c r="F991" i="2" s="1"/>
  <c r="G990" i="2"/>
  <c r="D990" i="2"/>
  <c r="F990" i="2" s="1"/>
  <c r="G989" i="2"/>
  <c r="D989" i="2"/>
  <c r="F989" i="2" s="1"/>
  <c r="G988" i="2"/>
  <c r="D988" i="2"/>
  <c r="F988" i="2" s="1"/>
  <c r="G987" i="2"/>
  <c r="F987" i="2"/>
  <c r="D987" i="2"/>
  <c r="E987" i="2" s="1"/>
  <c r="J986" i="2"/>
  <c r="G986" i="2"/>
  <c r="D986" i="2"/>
  <c r="F986" i="2" s="1"/>
  <c r="G985" i="2"/>
  <c r="D985" i="2"/>
  <c r="F985" i="2" s="1"/>
  <c r="G984" i="2"/>
  <c r="D984" i="2"/>
  <c r="G983" i="2"/>
  <c r="D983" i="2"/>
  <c r="F983" i="2" s="1"/>
  <c r="G982" i="2"/>
  <c r="D982" i="2"/>
  <c r="F982" i="2" s="1"/>
  <c r="G981" i="2"/>
  <c r="D981" i="2"/>
  <c r="F981" i="2" s="1"/>
  <c r="G980" i="2"/>
  <c r="D980" i="2"/>
  <c r="F980" i="2" s="1"/>
  <c r="G979" i="2"/>
  <c r="D979" i="2"/>
  <c r="G978" i="2"/>
  <c r="F978" i="2"/>
  <c r="D978" i="2"/>
  <c r="E978" i="2" s="1"/>
  <c r="G977" i="2"/>
  <c r="D977" i="2"/>
  <c r="F977" i="2" s="1"/>
  <c r="G976" i="2"/>
  <c r="D976" i="2"/>
  <c r="G975" i="2"/>
  <c r="E975" i="2"/>
  <c r="D975" i="2"/>
  <c r="F975" i="2" s="1"/>
  <c r="G974" i="2"/>
  <c r="D974" i="2"/>
  <c r="E974" i="2" s="1"/>
  <c r="G973" i="2"/>
  <c r="D973" i="2"/>
  <c r="G972" i="2"/>
  <c r="D972" i="2"/>
  <c r="G971" i="2"/>
  <c r="D971" i="2"/>
  <c r="G970" i="2"/>
  <c r="D970" i="2"/>
  <c r="E970" i="2" s="1"/>
  <c r="G969" i="2"/>
  <c r="D969" i="2"/>
  <c r="G968" i="2"/>
  <c r="D968" i="2"/>
  <c r="G967" i="2"/>
  <c r="D967" i="2"/>
  <c r="G966" i="2"/>
  <c r="D966" i="2"/>
  <c r="G965" i="2"/>
  <c r="D965" i="2"/>
  <c r="F965" i="2" s="1"/>
  <c r="G964" i="2"/>
  <c r="D964" i="2"/>
  <c r="F964" i="2" s="1"/>
  <c r="G963" i="2"/>
  <c r="D963" i="2"/>
  <c r="F963" i="2" s="1"/>
  <c r="J962" i="2"/>
  <c r="G962" i="2"/>
  <c r="D962" i="2"/>
  <c r="G961" i="2"/>
  <c r="E961" i="2"/>
  <c r="H961" i="2" s="1"/>
  <c r="D961" i="2"/>
  <c r="F961" i="2" s="1"/>
  <c r="G960" i="2"/>
  <c r="D960" i="2"/>
  <c r="F960" i="2" s="1"/>
  <c r="G959" i="2"/>
  <c r="D959" i="2"/>
  <c r="G958" i="2"/>
  <c r="D958" i="2"/>
  <c r="G957" i="2"/>
  <c r="D957" i="2"/>
  <c r="F957" i="2" s="1"/>
  <c r="G956" i="2"/>
  <c r="D956" i="2"/>
  <c r="F956" i="2" s="1"/>
  <c r="G955" i="2"/>
  <c r="D955" i="2"/>
  <c r="E955" i="2" s="1"/>
  <c r="G954" i="2"/>
  <c r="D954" i="2"/>
  <c r="G953" i="2"/>
  <c r="D953" i="2"/>
  <c r="F953" i="2" s="1"/>
  <c r="G952" i="2"/>
  <c r="D952" i="2"/>
  <c r="F952" i="2" s="1"/>
  <c r="G951" i="2"/>
  <c r="F951" i="2"/>
  <c r="D951" i="2"/>
  <c r="E951" i="2" s="1"/>
  <c r="G950" i="2"/>
  <c r="D950" i="2"/>
  <c r="G949" i="2"/>
  <c r="D949" i="2"/>
  <c r="G948" i="2"/>
  <c r="D948" i="2"/>
  <c r="G947" i="2"/>
  <c r="D947" i="2"/>
  <c r="G946" i="2"/>
  <c r="D946" i="2"/>
  <c r="G945" i="2"/>
  <c r="D945" i="2"/>
  <c r="G944" i="2"/>
  <c r="D944" i="2"/>
  <c r="G943" i="2"/>
  <c r="D943" i="2"/>
  <c r="F943" i="2" s="1"/>
  <c r="G942" i="2"/>
  <c r="F942" i="2"/>
  <c r="D942" i="2"/>
  <c r="E942" i="2" s="1"/>
  <c r="G941" i="2"/>
  <c r="D941" i="2"/>
  <c r="G940" i="2"/>
  <c r="D940" i="2"/>
  <c r="F940" i="2" s="1"/>
  <c r="G939" i="2"/>
  <c r="D939" i="2"/>
  <c r="F939" i="2" s="1"/>
  <c r="J938" i="2"/>
  <c r="G938" i="2"/>
  <c r="F938" i="2"/>
  <c r="D938" i="2"/>
  <c r="E938" i="2" s="1"/>
  <c r="G937" i="2"/>
  <c r="D937" i="2"/>
  <c r="G936" i="2"/>
  <c r="E936" i="2"/>
  <c r="H936" i="2" s="1"/>
  <c r="D936" i="2"/>
  <c r="F936" i="2" s="1"/>
  <c r="G935" i="2"/>
  <c r="D935" i="2"/>
  <c r="F935" i="2" s="1"/>
  <c r="G934" i="2"/>
  <c r="D934" i="2"/>
  <c r="G933" i="2"/>
  <c r="D933" i="2"/>
  <c r="G932" i="2"/>
  <c r="D932" i="2"/>
  <c r="F932" i="2" s="1"/>
  <c r="G931" i="2"/>
  <c r="D931" i="2"/>
  <c r="F931" i="2" s="1"/>
  <c r="G930" i="2"/>
  <c r="D930" i="2"/>
  <c r="E930" i="2" s="1"/>
  <c r="G929" i="2"/>
  <c r="D929" i="2"/>
  <c r="G928" i="2"/>
  <c r="D928" i="2"/>
  <c r="G927" i="2"/>
  <c r="D927" i="2"/>
  <c r="F927" i="2" s="1"/>
  <c r="G926" i="2"/>
  <c r="D926" i="2"/>
  <c r="E926" i="2" s="1"/>
  <c r="G925" i="2"/>
  <c r="D925" i="2"/>
  <c r="G924" i="2"/>
  <c r="D924" i="2"/>
  <c r="G923" i="2"/>
  <c r="E923" i="2"/>
  <c r="H923" i="2" s="1"/>
  <c r="D923" i="2"/>
  <c r="F923" i="2" s="1"/>
  <c r="G922" i="2"/>
  <c r="D922" i="2"/>
  <c r="E922" i="2" s="1"/>
  <c r="G921" i="2"/>
  <c r="D921" i="2"/>
  <c r="G920" i="2"/>
  <c r="D920" i="2"/>
  <c r="G919" i="2"/>
  <c r="E919" i="2"/>
  <c r="D919" i="2"/>
  <c r="F919" i="2" s="1"/>
  <c r="G918" i="2"/>
  <c r="E918" i="2"/>
  <c r="D918" i="2"/>
  <c r="F918" i="2" s="1"/>
  <c r="G917" i="2"/>
  <c r="D917" i="2"/>
  <c r="G916" i="2"/>
  <c r="D916" i="2"/>
  <c r="G915" i="2"/>
  <c r="D915" i="2"/>
  <c r="F915" i="2" s="1"/>
  <c r="J914" i="2"/>
  <c r="G914" i="2"/>
  <c r="D914" i="2"/>
  <c r="G913" i="2"/>
  <c r="D913" i="2"/>
  <c r="F913" i="2" s="1"/>
  <c r="G912" i="2"/>
  <c r="D912" i="2"/>
  <c r="G911" i="2"/>
  <c r="F911" i="2"/>
  <c r="D911" i="2"/>
  <c r="E911" i="2" s="1"/>
  <c r="G910" i="2"/>
  <c r="E910" i="2"/>
  <c r="H910" i="2" s="1"/>
  <c r="D910" i="2"/>
  <c r="F910" i="2" s="1"/>
  <c r="G909" i="2"/>
  <c r="D909" i="2"/>
  <c r="G908" i="2"/>
  <c r="D908" i="2"/>
  <c r="G907" i="2"/>
  <c r="D907" i="2"/>
  <c r="E907" i="2" s="1"/>
  <c r="G906" i="2"/>
  <c r="D906" i="2"/>
  <c r="G905" i="2"/>
  <c r="D905" i="2"/>
  <c r="F905" i="2" s="1"/>
  <c r="G904" i="2"/>
  <c r="D904" i="2"/>
  <c r="G903" i="2"/>
  <c r="D903" i="2"/>
  <c r="E903" i="2" s="1"/>
  <c r="G902" i="2"/>
  <c r="D902" i="2"/>
  <c r="E902" i="2" s="1"/>
  <c r="G901" i="2"/>
  <c r="D901" i="2"/>
  <c r="G900" i="2"/>
  <c r="D900" i="2"/>
  <c r="G899" i="2"/>
  <c r="D899" i="2"/>
  <c r="F899" i="2" s="1"/>
  <c r="G898" i="2"/>
  <c r="F898" i="2"/>
  <c r="D898" i="2"/>
  <c r="E898" i="2" s="1"/>
  <c r="G897" i="2"/>
  <c r="D897" i="2"/>
  <c r="G896" i="2"/>
  <c r="D896" i="2"/>
  <c r="G895" i="2"/>
  <c r="D895" i="2"/>
  <c r="G894" i="2"/>
  <c r="D894" i="2"/>
  <c r="G893" i="2"/>
  <c r="D893" i="2"/>
  <c r="G892" i="2"/>
  <c r="D892" i="2"/>
  <c r="F892" i="2" s="1"/>
  <c r="G891" i="2"/>
  <c r="D891" i="2"/>
  <c r="E891" i="2" s="1"/>
  <c r="J890" i="2"/>
  <c r="G890" i="2"/>
  <c r="E890" i="2"/>
  <c r="D890" i="2"/>
  <c r="F890" i="2" s="1"/>
  <c r="G889" i="2"/>
  <c r="D889" i="2"/>
  <c r="G888" i="2"/>
  <c r="D888" i="2"/>
  <c r="G887" i="2"/>
  <c r="D887" i="2"/>
  <c r="E887" i="2" s="1"/>
  <c r="G886" i="2"/>
  <c r="D886" i="2"/>
  <c r="F886" i="2" s="1"/>
  <c r="G885" i="2"/>
  <c r="D885" i="2"/>
  <c r="G884" i="2"/>
  <c r="E884" i="2"/>
  <c r="H884" i="2" s="1"/>
  <c r="D884" i="2"/>
  <c r="F884" i="2" s="1"/>
  <c r="G883" i="2"/>
  <c r="D883" i="2"/>
  <c r="E883" i="2" s="1"/>
  <c r="G882" i="2"/>
  <c r="D882" i="2"/>
  <c r="F882" i="2" s="1"/>
  <c r="G881" i="2"/>
  <c r="D881" i="2"/>
  <c r="E881" i="2" s="1"/>
  <c r="G880" i="2"/>
  <c r="D880" i="2"/>
  <c r="F880" i="2" s="1"/>
  <c r="G879" i="2"/>
  <c r="D879" i="2"/>
  <c r="E879" i="2" s="1"/>
  <c r="G878" i="2"/>
  <c r="D878" i="2"/>
  <c r="F878" i="2" s="1"/>
  <c r="G877" i="2"/>
  <c r="D877" i="2"/>
  <c r="E877" i="2" s="1"/>
  <c r="G876" i="2"/>
  <c r="D876" i="2"/>
  <c r="F876" i="2" s="1"/>
  <c r="G875" i="2"/>
  <c r="F875" i="2"/>
  <c r="H875" i="2" s="1"/>
  <c r="D875" i="2"/>
  <c r="E875" i="2" s="1"/>
  <c r="G874" i="2"/>
  <c r="D874" i="2"/>
  <c r="F874" i="2" s="1"/>
  <c r="G873" i="2"/>
  <c r="F873" i="2"/>
  <c r="H873" i="2" s="1"/>
  <c r="D873" i="2"/>
  <c r="E873" i="2" s="1"/>
  <c r="G872" i="2"/>
  <c r="D872" i="2"/>
  <c r="G871" i="2"/>
  <c r="D871" i="2"/>
  <c r="E871" i="2" s="1"/>
  <c r="G870" i="2"/>
  <c r="D870" i="2"/>
  <c r="F870" i="2" s="1"/>
  <c r="G869" i="2"/>
  <c r="D869" i="2"/>
  <c r="G868" i="2"/>
  <c r="F868" i="2"/>
  <c r="E868" i="2"/>
  <c r="D868" i="2"/>
  <c r="G867" i="2"/>
  <c r="F867" i="2"/>
  <c r="H867" i="2" s="1"/>
  <c r="D867" i="2"/>
  <c r="E867" i="2" s="1"/>
  <c r="J866" i="2"/>
  <c r="G866" i="2"/>
  <c r="E866" i="2"/>
  <c r="H866" i="2" s="1"/>
  <c r="M866" i="2" s="1"/>
  <c r="D866" i="2"/>
  <c r="F866" i="2" s="1"/>
  <c r="G865" i="2"/>
  <c r="F865" i="2"/>
  <c r="D865" i="2"/>
  <c r="E865" i="2" s="1"/>
  <c r="G864" i="2"/>
  <c r="D864" i="2"/>
  <c r="F864" i="2" s="1"/>
  <c r="G863" i="2"/>
  <c r="D863" i="2"/>
  <c r="E863" i="2" s="1"/>
  <c r="G862" i="2"/>
  <c r="D862" i="2"/>
  <c r="F862" i="2" s="1"/>
  <c r="G861" i="2"/>
  <c r="D861" i="2"/>
  <c r="G860" i="2"/>
  <c r="F860" i="2"/>
  <c r="D860" i="2"/>
  <c r="E860" i="2" s="1"/>
  <c r="G859" i="2"/>
  <c r="D859" i="2"/>
  <c r="E859" i="2" s="1"/>
  <c r="G858" i="2"/>
  <c r="E858" i="2"/>
  <c r="D858" i="2"/>
  <c r="F858" i="2" s="1"/>
  <c r="G857" i="2"/>
  <c r="D857" i="2"/>
  <c r="G856" i="2"/>
  <c r="D856" i="2"/>
  <c r="G855" i="2"/>
  <c r="D855" i="2"/>
  <c r="E855" i="2" s="1"/>
  <c r="G854" i="2"/>
  <c r="E854" i="2"/>
  <c r="H854" i="2" s="1"/>
  <c r="M854" i="2" s="1"/>
  <c r="D854" i="2"/>
  <c r="F854" i="2" s="1"/>
  <c r="G853" i="2"/>
  <c r="D853" i="2"/>
  <c r="E853" i="2" s="1"/>
  <c r="G852" i="2"/>
  <c r="D852" i="2"/>
  <c r="F852" i="2" s="1"/>
  <c r="G851" i="2"/>
  <c r="D851" i="2"/>
  <c r="E851" i="2" s="1"/>
  <c r="G850" i="2"/>
  <c r="D850" i="2"/>
  <c r="F850" i="2" s="1"/>
  <c r="G849" i="2"/>
  <c r="D849" i="2"/>
  <c r="F849" i="2" s="1"/>
  <c r="G848" i="2"/>
  <c r="D848" i="2"/>
  <c r="E848" i="2" s="1"/>
  <c r="G847" i="2"/>
  <c r="D847" i="2"/>
  <c r="E847" i="2" s="1"/>
  <c r="G846" i="2"/>
  <c r="D846" i="2"/>
  <c r="F846" i="2" s="1"/>
  <c r="G845" i="2"/>
  <c r="D845" i="2"/>
  <c r="G844" i="2"/>
  <c r="E844" i="2"/>
  <c r="D844" i="2"/>
  <c r="F844" i="2" s="1"/>
  <c r="G843" i="2"/>
  <c r="F843" i="2"/>
  <c r="H843" i="2" s="1"/>
  <c r="D843" i="2"/>
  <c r="E843" i="2" s="1"/>
  <c r="J842" i="2"/>
  <c r="G842" i="2"/>
  <c r="E842" i="2"/>
  <c r="H842" i="2" s="1"/>
  <c r="D842" i="2"/>
  <c r="F842" i="2" s="1"/>
  <c r="G841" i="2"/>
  <c r="D841" i="2"/>
  <c r="G840" i="2"/>
  <c r="D840" i="2"/>
  <c r="F840" i="2" s="1"/>
  <c r="G839" i="2"/>
  <c r="D839" i="2"/>
  <c r="G838" i="2"/>
  <c r="D838" i="2"/>
  <c r="G837" i="2"/>
  <c r="D837" i="2"/>
  <c r="F837" i="2" s="1"/>
  <c r="G836" i="2"/>
  <c r="D836" i="2"/>
  <c r="F836" i="2" s="1"/>
  <c r="G835" i="2"/>
  <c r="F835" i="2"/>
  <c r="H835" i="2" s="1"/>
  <c r="D835" i="2"/>
  <c r="E835" i="2" s="1"/>
  <c r="G834" i="2"/>
  <c r="E834" i="2"/>
  <c r="D834" i="2"/>
  <c r="F834" i="2" s="1"/>
  <c r="G833" i="2"/>
  <c r="D833" i="2"/>
  <c r="E833" i="2" s="1"/>
  <c r="G832" i="2"/>
  <c r="D832" i="2"/>
  <c r="F832" i="2" s="1"/>
  <c r="G831" i="2"/>
  <c r="F831" i="2"/>
  <c r="D831" i="2"/>
  <c r="E831" i="2" s="1"/>
  <c r="H831" i="2" s="1"/>
  <c r="G830" i="2"/>
  <c r="E830" i="2"/>
  <c r="D830" i="2"/>
  <c r="F830" i="2" s="1"/>
  <c r="G829" i="2"/>
  <c r="D829" i="2"/>
  <c r="E829" i="2" s="1"/>
  <c r="G828" i="2"/>
  <c r="D828" i="2"/>
  <c r="F828" i="2" s="1"/>
  <c r="G827" i="2"/>
  <c r="D827" i="2"/>
  <c r="E827" i="2" s="1"/>
  <c r="G826" i="2"/>
  <c r="E826" i="2"/>
  <c r="D826" i="2"/>
  <c r="F826" i="2" s="1"/>
  <c r="G825" i="2"/>
  <c r="D825" i="2"/>
  <c r="F825" i="2" s="1"/>
  <c r="G824" i="2"/>
  <c r="D824" i="2"/>
  <c r="E824" i="2" s="1"/>
  <c r="G823" i="2"/>
  <c r="D823" i="2"/>
  <c r="G822" i="2"/>
  <c r="D822" i="2"/>
  <c r="G821" i="2"/>
  <c r="E821" i="2"/>
  <c r="H821" i="2" s="1"/>
  <c r="N821" i="2" s="1"/>
  <c r="D821" i="2"/>
  <c r="F821" i="2" s="1"/>
  <c r="G820" i="2"/>
  <c r="D820" i="2"/>
  <c r="F820" i="2" s="1"/>
  <c r="G819" i="2"/>
  <c r="F819" i="2"/>
  <c r="D819" i="2"/>
  <c r="E819" i="2" s="1"/>
  <c r="J818" i="2"/>
  <c r="G818" i="2"/>
  <c r="D818" i="2"/>
  <c r="F818" i="2" s="1"/>
  <c r="G817" i="2"/>
  <c r="D817" i="2"/>
  <c r="E817" i="2" s="1"/>
  <c r="G816" i="2"/>
  <c r="D816" i="2"/>
  <c r="G815" i="2"/>
  <c r="D815" i="2"/>
  <c r="G814" i="2"/>
  <c r="D814" i="2"/>
  <c r="G813" i="2"/>
  <c r="D813" i="2"/>
  <c r="F813" i="2" s="1"/>
  <c r="G812" i="2"/>
  <c r="D812" i="2"/>
  <c r="F812" i="2" s="1"/>
  <c r="G811" i="2"/>
  <c r="D811" i="2"/>
  <c r="E811" i="2" s="1"/>
  <c r="G810" i="2"/>
  <c r="E810" i="2"/>
  <c r="D810" i="2"/>
  <c r="F810" i="2" s="1"/>
  <c r="G809" i="2"/>
  <c r="F809" i="2"/>
  <c r="D809" i="2"/>
  <c r="E809" i="2" s="1"/>
  <c r="G808" i="2"/>
  <c r="D808" i="2"/>
  <c r="F808" i="2" s="1"/>
  <c r="G807" i="2"/>
  <c r="D807" i="2"/>
  <c r="E807" i="2" s="1"/>
  <c r="G806" i="2"/>
  <c r="E806" i="2"/>
  <c r="D806" i="2"/>
  <c r="F806" i="2" s="1"/>
  <c r="G805" i="2"/>
  <c r="D805" i="2"/>
  <c r="E805" i="2" s="1"/>
  <c r="G804" i="2"/>
  <c r="D804" i="2"/>
  <c r="F804" i="2" s="1"/>
  <c r="G803" i="2"/>
  <c r="F803" i="2"/>
  <c r="D803" i="2"/>
  <c r="E803" i="2" s="1"/>
  <c r="G802" i="2"/>
  <c r="D802" i="2"/>
  <c r="F802" i="2" s="1"/>
  <c r="G801" i="2"/>
  <c r="D801" i="2"/>
  <c r="E801" i="2" s="1"/>
  <c r="G800" i="2"/>
  <c r="D800" i="2"/>
  <c r="E800" i="2" s="1"/>
  <c r="G799" i="2"/>
  <c r="D799" i="2"/>
  <c r="G798" i="2"/>
  <c r="D798" i="2"/>
  <c r="G797" i="2"/>
  <c r="D797" i="2"/>
  <c r="F797" i="2" s="1"/>
  <c r="G796" i="2"/>
  <c r="F796" i="2"/>
  <c r="D796" i="2"/>
  <c r="E796" i="2" s="1"/>
  <c r="H796" i="2" s="1"/>
  <c r="O796" i="2" s="1"/>
  <c r="Q796" i="2" s="1"/>
  <c r="G795" i="2"/>
  <c r="F795" i="2"/>
  <c r="D795" i="2"/>
  <c r="E795" i="2" s="1"/>
  <c r="J794" i="2"/>
  <c r="G794" i="2"/>
  <c r="E794" i="2"/>
  <c r="H794" i="2" s="1"/>
  <c r="D794" i="2"/>
  <c r="F794" i="2" s="1"/>
  <c r="G793" i="2"/>
  <c r="F793" i="2"/>
  <c r="D793" i="2"/>
  <c r="E793" i="2" s="1"/>
  <c r="G792" i="2"/>
  <c r="D792" i="2"/>
  <c r="G791" i="2"/>
  <c r="D791" i="2"/>
  <c r="G790" i="2"/>
  <c r="D790" i="2"/>
  <c r="G789" i="2"/>
  <c r="E789" i="2"/>
  <c r="H789" i="2" s="1"/>
  <c r="D789" i="2"/>
  <c r="F789" i="2" s="1"/>
  <c r="G788" i="2"/>
  <c r="D788" i="2"/>
  <c r="F788" i="2" s="1"/>
  <c r="G787" i="2"/>
  <c r="D787" i="2"/>
  <c r="E787" i="2" s="1"/>
  <c r="G786" i="2"/>
  <c r="E786" i="2"/>
  <c r="D786" i="2"/>
  <c r="F786" i="2" s="1"/>
  <c r="G785" i="2"/>
  <c r="F785" i="2"/>
  <c r="D785" i="2"/>
  <c r="E785" i="2" s="1"/>
  <c r="G784" i="2"/>
  <c r="D784" i="2"/>
  <c r="F784" i="2" s="1"/>
  <c r="G783" i="2"/>
  <c r="D783" i="2"/>
  <c r="E783" i="2" s="1"/>
  <c r="G782" i="2"/>
  <c r="D782" i="2"/>
  <c r="F782" i="2" s="1"/>
  <c r="G781" i="2"/>
  <c r="E781" i="2"/>
  <c r="D781" i="2"/>
  <c r="F781" i="2" s="1"/>
  <c r="G780" i="2"/>
  <c r="D780" i="2"/>
  <c r="F780" i="2" s="1"/>
  <c r="G779" i="2"/>
  <c r="D779" i="2"/>
  <c r="E779" i="2" s="1"/>
  <c r="G778" i="2"/>
  <c r="D778" i="2"/>
  <c r="F778" i="2" s="1"/>
  <c r="G777" i="2"/>
  <c r="D777" i="2"/>
  <c r="F777" i="2" s="1"/>
  <c r="G776" i="2"/>
  <c r="D776" i="2"/>
  <c r="E776" i="2" s="1"/>
  <c r="G775" i="2"/>
  <c r="D775" i="2"/>
  <c r="G774" i="2"/>
  <c r="D774" i="2"/>
  <c r="G773" i="2"/>
  <c r="D773" i="2"/>
  <c r="F773" i="2" s="1"/>
  <c r="G772" i="2"/>
  <c r="F772" i="2"/>
  <c r="D772" i="2"/>
  <c r="E772" i="2" s="1"/>
  <c r="G771" i="2"/>
  <c r="D771" i="2"/>
  <c r="E771" i="2" s="1"/>
  <c r="J770" i="2"/>
  <c r="G770" i="2"/>
  <c r="D770" i="2"/>
  <c r="G769" i="2"/>
  <c r="D769" i="2"/>
  <c r="E769" i="2" s="1"/>
  <c r="G768" i="2"/>
  <c r="D768" i="2"/>
  <c r="G767" i="2"/>
  <c r="D767" i="2"/>
  <c r="G766" i="2"/>
  <c r="D766" i="2"/>
  <c r="G765" i="2"/>
  <c r="D765" i="2"/>
  <c r="G764" i="2"/>
  <c r="D764" i="2"/>
  <c r="F764" i="2" s="1"/>
  <c r="G763" i="2"/>
  <c r="D763" i="2"/>
  <c r="E763" i="2" s="1"/>
  <c r="G762" i="2"/>
  <c r="D762" i="2"/>
  <c r="F762" i="2" s="1"/>
  <c r="G761" i="2"/>
  <c r="D761" i="2"/>
  <c r="F761" i="2" s="1"/>
  <c r="G760" i="2"/>
  <c r="D760" i="2"/>
  <c r="F760" i="2" s="1"/>
  <c r="G759" i="2"/>
  <c r="F759" i="2"/>
  <c r="D759" i="2"/>
  <c r="E759" i="2" s="1"/>
  <c r="G758" i="2"/>
  <c r="E758" i="2"/>
  <c r="D758" i="2"/>
  <c r="F758" i="2" s="1"/>
  <c r="G757" i="2"/>
  <c r="D757" i="2"/>
  <c r="F757" i="2" s="1"/>
  <c r="G756" i="2"/>
  <c r="F756" i="2"/>
  <c r="D756" i="2"/>
  <c r="E756" i="2" s="1"/>
  <c r="G755" i="2"/>
  <c r="D755" i="2"/>
  <c r="E755" i="2" s="1"/>
  <c r="G754" i="2"/>
  <c r="D754" i="2"/>
  <c r="F754" i="2" s="1"/>
  <c r="G753" i="2"/>
  <c r="F753" i="2"/>
  <c r="E753" i="2"/>
  <c r="D753" i="2"/>
  <c r="G752" i="2"/>
  <c r="D752" i="2"/>
  <c r="E752" i="2" s="1"/>
  <c r="G751" i="2"/>
  <c r="D751" i="2"/>
  <c r="G750" i="2"/>
  <c r="D750" i="2"/>
  <c r="G749" i="2"/>
  <c r="D749" i="2"/>
  <c r="E749" i="2" s="1"/>
  <c r="G748" i="2"/>
  <c r="D748" i="2"/>
  <c r="E748" i="2" s="1"/>
  <c r="G747" i="2"/>
  <c r="F747" i="2"/>
  <c r="D747" i="2"/>
  <c r="E747" i="2" s="1"/>
  <c r="H747" i="2" s="1"/>
  <c r="J746" i="2"/>
  <c r="G746" i="2"/>
  <c r="H746" i="2" s="1"/>
  <c r="F746" i="2"/>
  <c r="D746" i="2"/>
  <c r="E746" i="2" s="1"/>
  <c r="G745" i="2"/>
  <c r="F745" i="2"/>
  <c r="D745" i="2"/>
  <c r="E745" i="2" s="1"/>
  <c r="G744" i="2"/>
  <c r="F744" i="2"/>
  <c r="E744" i="2"/>
  <c r="D744" i="2"/>
  <c r="G743" i="2"/>
  <c r="D743" i="2"/>
  <c r="F743" i="2" s="1"/>
  <c r="G742" i="2"/>
  <c r="D742" i="2"/>
  <c r="E742" i="2" s="1"/>
  <c r="G741" i="2"/>
  <c r="D741" i="2"/>
  <c r="E741" i="2" s="1"/>
  <c r="G740" i="2"/>
  <c r="D740" i="2"/>
  <c r="F740" i="2" s="1"/>
  <c r="G739" i="2"/>
  <c r="F739" i="2"/>
  <c r="D739" i="2"/>
  <c r="E739" i="2" s="1"/>
  <c r="G738" i="2"/>
  <c r="D738" i="2"/>
  <c r="E738" i="2" s="1"/>
  <c r="G737" i="2"/>
  <c r="D737" i="2"/>
  <c r="E737" i="2" s="1"/>
  <c r="G736" i="2"/>
  <c r="E736" i="2"/>
  <c r="D736" i="2"/>
  <c r="F736" i="2" s="1"/>
  <c r="G735" i="2"/>
  <c r="D735" i="2"/>
  <c r="F735" i="2" s="1"/>
  <c r="G734" i="2"/>
  <c r="D734" i="2"/>
  <c r="E734" i="2" s="1"/>
  <c r="G733" i="2"/>
  <c r="D733" i="2"/>
  <c r="E733" i="2" s="1"/>
  <c r="G732" i="2"/>
  <c r="E732" i="2"/>
  <c r="D732" i="2"/>
  <c r="F732" i="2" s="1"/>
  <c r="G731" i="2"/>
  <c r="F731" i="2"/>
  <c r="D731" i="2"/>
  <c r="E731" i="2" s="1"/>
  <c r="G730" i="2"/>
  <c r="D730" i="2"/>
  <c r="E730" i="2" s="1"/>
  <c r="G729" i="2"/>
  <c r="D729" i="2"/>
  <c r="E729" i="2" s="1"/>
  <c r="G728" i="2"/>
  <c r="F728" i="2"/>
  <c r="E728" i="2"/>
  <c r="D728" i="2"/>
  <c r="G727" i="2"/>
  <c r="D727" i="2"/>
  <c r="F727" i="2" s="1"/>
  <c r="G726" i="2"/>
  <c r="D726" i="2"/>
  <c r="E726" i="2" s="1"/>
  <c r="G725" i="2"/>
  <c r="D725" i="2"/>
  <c r="E725" i="2" s="1"/>
  <c r="G724" i="2"/>
  <c r="D724" i="2"/>
  <c r="F724" i="2" s="1"/>
  <c r="G723" i="2"/>
  <c r="D723" i="2"/>
  <c r="E723" i="2" s="1"/>
  <c r="J722" i="2"/>
  <c r="G722" i="2"/>
  <c r="D722" i="2"/>
  <c r="E722" i="2" s="1"/>
  <c r="G721" i="2"/>
  <c r="D721" i="2"/>
  <c r="E721" i="2" s="1"/>
  <c r="G720" i="2"/>
  <c r="E720" i="2"/>
  <c r="D720" i="2"/>
  <c r="F720" i="2" s="1"/>
  <c r="G719" i="2"/>
  <c r="D719" i="2"/>
  <c r="F719" i="2" s="1"/>
  <c r="G718" i="2"/>
  <c r="D718" i="2"/>
  <c r="E718" i="2" s="1"/>
  <c r="G717" i="2"/>
  <c r="D717" i="2"/>
  <c r="E717" i="2" s="1"/>
  <c r="G716" i="2"/>
  <c r="E716" i="2"/>
  <c r="D716" i="2"/>
  <c r="F716" i="2" s="1"/>
  <c r="G715" i="2"/>
  <c r="F715" i="2"/>
  <c r="D715" i="2"/>
  <c r="E715" i="2" s="1"/>
  <c r="G714" i="2"/>
  <c r="D714" i="2"/>
  <c r="E714" i="2" s="1"/>
  <c r="G713" i="2"/>
  <c r="D713" i="2"/>
  <c r="E713" i="2" s="1"/>
  <c r="G712" i="2"/>
  <c r="E712" i="2"/>
  <c r="D712" i="2"/>
  <c r="F712" i="2" s="1"/>
  <c r="G711" i="2"/>
  <c r="D711" i="2"/>
  <c r="F711" i="2" s="1"/>
  <c r="G710" i="2"/>
  <c r="D710" i="2"/>
  <c r="E710" i="2" s="1"/>
  <c r="G709" i="2"/>
  <c r="D709" i="2"/>
  <c r="G708" i="2"/>
  <c r="D708" i="2"/>
  <c r="F708" i="2" s="1"/>
  <c r="G707" i="2"/>
  <c r="F707" i="2"/>
  <c r="D707" i="2"/>
  <c r="E707" i="2" s="1"/>
  <c r="H707" i="2" s="1"/>
  <c r="G706" i="2"/>
  <c r="F706" i="2"/>
  <c r="H706" i="2" s="1"/>
  <c r="D706" i="2"/>
  <c r="E706" i="2" s="1"/>
  <c r="G705" i="2"/>
  <c r="F705" i="2"/>
  <c r="D705" i="2"/>
  <c r="E705" i="2" s="1"/>
  <c r="G704" i="2"/>
  <c r="D704" i="2"/>
  <c r="F704" i="2" s="1"/>
  <c r="G703" i="2"/>
  <c r="D703" i="2"/>
  <c r="F703" i="2" s="1"/>
  <c r="G702" i="2"/>
  <c r="D702" i="2"/>
  <c r="E702" i="2" s="1"/>
  <c r="G701" i="2"/>
  <c r="D701" i="2"/>
  <c r="G700" i="2"/>
  <c r="D700" i="2"/>
  <c r="F700" i="2" s="1"/>
  <c r="G699" i="2"/>
  <c r="F699" i="2"/>
  <c r="D699" i="2"/>
  <c r="E699" i="2" s="1"/>
  <c r="J698" i="2"/>
  <c r="G698" i="2"/>
  <c r="D698" i="2"/>
  <c r="E698" i="2" s="1"/>
  <c r="G697" i="2"/>
  <c r="D697" i="2"/>
  <c r="E697" i="2" s="1"/>
  <c r="G696" i="2"/>
  <c r="D696" i="2"/>
  <c r="F696" i="2" s="1"/>
  <c r="G695" i="2"/>
  <c r="D695" i="2"/>
  <c r="G694" i="2"/>
  <c r="D694" i="2"/>
  <c r="G693" i="2"/>
  <c r="D693" i="2"/>
  <c r="G692" i="2"/>
  <c r="F692" i="2"/>
  <c r="D692" i="2"/>
  <c r="E692" i="2" s="1"/>
  <c r="H692" i="2" s="1"/>
  <c r="G691" i="2"/>
  <c r="D691" i="2"/>
  <c r="E691" i="2" s="1"/>
  <c r="G690" i="2"/>
  <c r="D690" i="2"/>
  <c r="E690" i="2" s="1"/>
  <c r="G689" i="2"/>
  <c r="D689" i="2"/>
  <c r="E689" i="2" s="1"/>
  <c r="G688" i="2"/>
  <c r="D688" i="2"/>
  <c r="F688" i="2" s="1"/>
  <c r="G687" i="2"/>
  <c r="D687" i="2"/>
  <c r="E687" i="2" s="1"/>
  <c r="G686" i="2"/>
  <c r="D686" i="2"/>
  <c r="G685" i="2"/>
  <c r="D685" i="2"/>
  <c r="G684" i="2"/>
  <c r="D684" i="2"/>
  <c r="F684" i="2" s="1"/>
  <c r="G683" i="2"/>
  <c r="E683" i="2"/>
  <c r="D683" i="2"/>
  <c r="F683" i="2" s="1"/>
  <c r="H683" i="2" s="1"/>
  <c r="G682" i="2"/>
  <c r="D682" i="2"/>
  <c r="E682" i="2" s="1"/>
  <c r="G681" i="2"/>
  <c r="D681" i="2"/>
  <c r="E681" i="2" s="1"/>
  <c r="G680" i="2"/>
  <c r="F680" i="2"/>
  <c r="E680" i="2"/>
  <c r="D680" i="2"/>
  <c r="G679" i="2"/>
  <c r="D679" i="2"/>
  <c r="G678" i="2"/>
  <c r="D678" i="2"/>
  <c r="G677" i="2"/>
  <c r="D677" i="2"/>
  <c r="G676" i="2"/>
  <c r="E676" i="2"/>
  <c r="D676" i="2"/>
  <c r="F676" i="2" s="1"/>
  <c r="G675" i="2"/>
  <c r="F675" i="2"/>
  <c r="D675" i="2"/>
  <c r="E675" i="2" s="1"/>
  <c r="J674" i="2"/>
  <c r="G674" i="2"/>
  <c r="D674" i="2"/>
  <c r="E674" i="2" s="1"/>
  <c r="G673" i="2"/>
  <c r="D673" i="2"/>
  <c r="E673" i="2" s="1"/>
  <c r="G672" i="2"/>
  <c r="E672" i="2"/>
  <c r="D672" i="2"/>
  <c r="F672" i="2" s="1"/>
  <c r="G671" i="2"/>
  <c r="D671" i="2"/>
  <c r="G670" i="2"/>
  <c r="D670" i="2"/>
  <c r="G669" i="2"/>
  <c r="D669" i="2"/>
  <c r="G668" i="2"/>
  <c r="D668" i="2"/>
  <c r="F668" i="2" s="1"/>
  <c r="G667" i="2"/>
  <c r="D667" i="2"/>
  <c r="E667" i="2" s="1"/>
  <c r="G666" i="2"/>
  <c r="D666" i="2"/>
  <c r="G665" i="2"/>
  <c r="D665" i="2"/>
  <c r="G664" i="2"/>
  <c r="E664" i="2"/>
  <c r="H664" i="2" s="1"/>
  <c r="D664" i="2"/>
  <c r="F664" i="2" s="1"/>
  <c r="G663" i="2"/>
  <c r="D663" i="2"/>
  <c r="E663" i="2" s="1"/>
  <c r="G662" i="2"/>
  <c r="D662" i="2"/>
  <c r="G661" i="2"/>
  <c r="D661" i="2"/>
  <c r="G660" i="2"/>
  <c r="D660" i="2"/>
  <c r="F660" i="2" s="1"/>
  <c r="G659" i="2"/>
  <c r="E659" i="2"/>
  <c r="D659" i="2"/>
  <c r="F659" i="2" s="1"/>
  <c r="G658" i="2"/>
  <c r="F658" i="2"/>
  <c r="D658" i="2"/>
  <c r="E658" i="2" s="1"/>
  <c r="G657" i="2"/>
  <c r="F657" i="2"/>
  <c r="D657" i="2"/>
  <c r="E657" i="2" s="1"/>
  <c r="G656" i="2"/>
  <c r="F656" i="2"/>
  <c r="E656" i="2"/>
  <c r="D656" i="2"/>
  <c r="G655" i="2"/>
  <c r="D655" i="2"/>
  <c r="G654" i="2"/>
  <c r="D654" i="2"/>
  <c r="G653" i="2"/>
  <c r="D653" i="2"/>
  <c r="G652" i="2"/>
  <c r="D652" i="2"/>
  <c r="F652" i="2" s="1"/>
  <c r="G651" i="2"/>
  <c r="D651" i="2"/>
  <c r="E651" i="2" s="1"/>
  <c r="J650" i="2"/>
  <c r="G650" i="2"/>
  <c r="D650" i="2"/>
  <c r="E650" i="2" s="1"/>
  <c r="G649" i="2"/>
  <c r="D649" i="2"/>
  <c r="E649" i="2" s="1"/>
  <c r="G648" i="2"/>
  <c r="D648" i="2"/>
  <c r="F648" i="2" s="1"/>
  <c r="G647" i="2"/>
  <c r="D647" i="2"/>
  <c r="G646" i="2"/>
  <c r="D646" i="2"/>
  <c r="G645" i="2"/>
  <c r="D645" i="2"/>
  <c r="G644" i="2"/>
  <c r="F644" i="2"/>
  <c r="E644" i="2"/>
  <c r="D644" i="2"/>
  <c r="G643" i="2"/>
  <c r="F643" i="2"/>
  <c r="D643" i="2"/>
  <c r="E643" i="2" s="1"/>
  <c r="G642" i="2"/>
  <c r="D642" i="2"/>
  <c r="G641" i="2"/>
  <c r="D641" i="2"/>
  <c r="G640" i="2"/>
  <c r="D640" i="2"/>
  <c r="F640" i="2" s="1"/>
  <c r="G639" i="2"/>
  <c r="D639" i="2"/>
  <c r="E639" i="2" s="1"/>
  <c r="G638" i="2"/>
  <c r="D638" i="2"/>
  <c r="G637" i="2"/>
  <c r="D637" i="2"/>
  <c r="G636" i="2"/>
  <c r="E636" i="2"/>
  <c r="D636" i="2"/>
  <c r="F636" i="2" s="1"/>
  <c r="G635" i="2"/>
  <c r="D635" i="2"/>
  <c r="F635" i="2" s="1"/>
  <c r="G634" i="2"/>
  <c r="D634" i="2"/>
  <c r="E634" i="2" s="1"/>
  <c r="G633" i="2"/>
  <c r="D633" i="2"/>
  <c r="E633" i="2" s="1"/>
  <c r="G632" i="2"/>
  <c r="F632" i="2"/>
  <c r="E632" i="2"/>
  <c r="D632" i="2"/>
  <c r="G631" i="2"/>
  <c r="D631" i="2"/>
  <c r="E631" i="2" s="1"/>
  <c r="G630" i="2"/>
  <c r="D630" i="2"/>
  <c r="G629" i="2"/>
  <c r="D629" i="2"/>
  <c r="G628" i="2"/>
  <c r="E628" i="2"/>
  <c r="D628" i="2"/>
  <c r="F628" i="2" s="1"/>
  <c r="G627" i="2"/>
  <c r="F627" i="2"/>
  <c r="D627" i="2"/>
  <c r="E627" i="2" s="1"/>
  <c r="J626" i="2"/>
  <c r="G626" i="2"/>
  <c r="D626" i="2"/>
  <c r="E626" i="2" s="1"/>
  <c r="G625" i="2"/>
  <c r="D625" i="2"/>
  <c r="G624" i="2"/>
  <c r="E624" i="2"/>
  <c r="D624" i="2"/>
  <c r="F624" i="2" s="1"/>
  <c r="G623" i="2"/>
  <c r="D623" i="2"/>
  <c r="E623" i="2" s="1"/>
  <c r="G622" i="2"/>
  <c r="D622" i="2"/>
  <c r="G621" i="2"/>
  <c r="D621" i="2"/>
  <c r="G620" i="2"/>
  <c r="E620" i="2"/>
  <c r="D620" i="2"/>
  <c r="F620" i="2" s="1"/>
  <c r="G619" i="2"/>
  <c r="D619" i="2"/>
  <c r="E619" i="2" s="1"/>
  <c r="G618" i="2"/>
  <c r="D618" i="2"/>
  <c r="G617" i="2"/>
  <c r="D617" i="2"/>
  <c r="G616" i="2"/>
  <c r="D616" i="2"/>
  <c r="F616" i="2" s="1"/>
  <c r="G615" i="2"/>
  <c r="F615" i="2"/>
  <c r="H615" i="2" s="1"/>
  <c r="D615" i="2"/>
  <c r="E615" i="2" s="1"/>
  <c r="G614" i="2"/>
  <c r="D614" i="2"/>
  <c r="G613" i="2"/>
  <c r="D613" i="2"/>
  <c r="G612" i="2"/>
  <c r="E612" i="2"/>
  <c r="H612" i="2" s="1"/>
  <c r="D612" i="2"/>
  <c r="F612" i="2" s="1"/>
  <c r="G611" i="2"/>
  <c r="D611" i="2"/>
  <c r="F611" i="2" s="1"/>
  <c r="G610" i="2"/>
  <c r="D610" i="2"/>
  <c r="E610" i="2" s="1"/>
  <c r="G609" i="2"/>
  <c r="D609" i="2"/>
  <c r="E609" i="2" s="1"/>
  <c r="G608" i="2"/>
  <c r="D608" i="2"/>
  <c r="F608" i="2" s="1"/>
  <c r="G607" i="2"/>
  <c r="D607" i="2"/>
  <c r="E607" i="2" s="1"/>
  <c r="G606" i="2"/>
  <c r="D606" i="2"/>
  <c r="G605" i="2"/>
  <c r="D605" i="2"/>
  <c r="G604" i="2"/>
  <c r="F604" i="2"/>
  <c r="E604" i="2"/>
  <c r="D604" i="2"/>
  <c r="G603" i="2"/>
  <c r="D603" i="2"/>
  <c r="E603" i="2" s="1"/>
  <c r="J602" i="2"/>
  <c r="G602" i="2"/>
  <c r="D602" i="2"/>
  <c r="G601" i="2"/>
  <c r="D601" i="2"/>
  <c r="G600" i="2"/>
  <c r="E600" i="2"/>
  <c r="D600" i="2"/>
  <c r="F600" i="2" s="1"/>
  <c r="G599" i="2"/>
  <c r="D599" i="2"/>
  <c r="E599" i="2" s="1"/>
  <c r="G598" i="2"/>
  <c r="D598" i="2"/>
  <c r="G597" i="2"/>
  <c r="D597" i="2"/>
  <c r="G596" i="2"/>
  <c r="F596" i="2"/>
  <c r="D596" i="2"/>
  <c r="E596" i="2" s="1"/>
  <c r="H596" i="2" s="1"/>
  <c r="O596" i="2" s="1"/>
  <c r="Q596" i="2" s="1"/>
  <c r="G595" i="2"/>
  <c r="D595" i="2"/>
  <c r="E595" i="2" s="1"/>
  <c r="G594" i="2"/>
  <c r="D594" i="2"/>
  <c r="G593" i="2"/>
  <c r="D593" i="2"/>
  <c r="G592" i="2"/>
  <c r="D592" i="2"/>
  <c r="F592" i="2" s="1"/>
  <c r="G591" i="2"/>
  <c r="D591" i="2"/>
  <c r="E591" i="2" s="1"/>
  <c r="G590" i="2"/>
  <c r="D590" i="2"/>
  <c r="G589" i="2"/>
  <c r="D589" i="2"/>
  <c r="G588" i="2"/>
  <c r="E588" i="2"/>
  <c r="D588" i="2"/>
  <c r="F588" i="2" s="1"/>
  <c r="G587" i="2"/>
  <c r="D587" i="2"/>
  <c r="F587" i="2" s="1"/>
  <c r="G586" i="2"/>
  <c r="F586" i="2"/>
  <c r="D586" i="2"/>
  <c r="E586" i="2" s="1"/>
  <c r="G585" i="2"/>
  <c r="D585" i="2"/>
  <c r="E585" i="2" s="1"/>
  <c r="G584" i="2"/>
  <c r="F584" i="2"/>
  <c r="D584" i="2"/>
  <c r="E584" i="2" s="1"/>
  <c r="G583" i="2"/>
  <c r="D583" i="2"/>
  <c r="E583" i="2" s="1"/>
  <c r="G582" i="2"/>
  <c r="D582" i="2"/>
  <c r="G581" i="2"/>
  <c r="D581" i="2"/>
  <c r="G580" i="2"/>
  <c r="E580" i="2"/>
  <c r="D580" i="2"/>
  <c r="F580" i="2" s="1"/>
  <c r="G579" i="2"/>
  <c r="D579" i="2"/>
  <c r="E579" i="2" s="1"/>
  <c r="J578" i="2"/>
  <c r="G578" i="2"/>
  <c r="D578" i="2"/>
  <c r="G577" i="2"/>
  <c r="D577" i="2"/>
  <c r="G576" i="2"/>
  <c r="E576" i="2"/>
  <c r="D576" i="2"/>
  <c r="F576" i="2" s="1"/>
  <c r="G575" i="2"/>
  <c r="D575" i="2"/>
  <c r="E575" i="2" s="1"/>
  <c r="G574" i="2"/>
  <c r="D574" i="2"/>
  <c r="G573" i="2"/>
  <c r="D573" i="2"/>
  <c r="G572" i="2"/>
  <c r="D572" i="2"/>
  <c r="F572" i="2" s="1"/>
  <c r="G571" i="2"/>
  <c r="D571" i="2"/>
  <c r="E571" i="2" s="1"/>
  <c r="G570" i="2"/>
  <c r="D570" i="2"/>
  <c r="G569" i="2"/>
  <c r="D569" i="2"/>
  <c r="G568" i="2"/>
  <c r="D568" i="2"/>
  <c r="F568" i="2" s="1"/>
  <c r="G567" i="2"/>
  <c r="D567" i="2"/>
  <c r="E567" i="2" s="1"/>
  <c r="G566" i="2"/>
  <c r="D566" i="2"/>
  <c r="E566" i="2" s="1"/>
  <c r="G565" i="2"/>
  <c r="D565" i="2"/>
  <c r="E565" i="2" s="1"/>
  <c r="G564" i="2"/>
  <c r="F564" i="2"/>
  <c r="E564" i="2"/>
  <c r="D564" i="2"/>
  <c r="G563" i="2"/>
  <c r="D563" i="2"/>
  <c r="F563" i="2" s="1"/>
  <c r="G562" i="2"/>
  <c r="D562" i="2"/>
  <c r="E562" i="2" s="1"/>
  <c r="G561" i="2"/>
  <c r="D561" i="2"/>
  <c r="E561" i="2" s="1"/>
  <c r="G560" i="2"/>
  <c r="E560" i="2"/>
  <c r="D560" i="2"/>
  <c r="F560" i="2" s="1"/>
  <c r="G559" i="2"/>
  <c r="D559" i="2"/>
  <c r="E559" i="2" s="1"/>
  <c r="G558" i="2"/>
  <c r="D558" i="2"/>
  <c r="G557" i="2"/>
  <c r="D557" i="2"/>
  <c r="G556" i="2"/>
  <c r="F556" i="2"/>
  <c r="E556" i="2"/>
  <c r="D556" i="2"/>
  <c r="G555" i="2"/>
  <c r="D555" i="2"/>
  <c r="E555" i="2" s="1"/>
  <c r="J554" i="2"/>
  <c r="G554" i="2"/>
  <c r="D554" i="2"/>
  <c r="G553" i="2"/>
  <c r="D553" i="2"/>
  <c r="G552" i="2"/>
  <c r="F552" i="2"/>
  <c r="D552" i="2"/>
  <c r="E552" i="2" s="1"/>
  <c r="G551" i="2"/>
  <c r="D551" i="2"/>
  <c r="E551" i="2" s="1"/>
  <c r="G550" i="2"/>
  <c r="D550" i="2"/>
  <c r="G549" i="2"/>
  <c r="D549" i="2"/>
  <c r="G548" i="2"/>
  <c r="D548" i="2"/>
  <c r="F548" i="2" s="1"/>
  <c r="G547" i="2"/>
  <c r="D547" i="2"/>
  <c r="E547" i="2" s="1"/>
  <c r="G546" i="2"/>
  <c r="D546" i="2"/>
  <c r="G545" i="2"/>
  <c r="D545" i="2"/>
  <c r="G544" i="2"/>
  <c r="D544" i="2"/>
  <c r="F544" i="2" s="1"/>
  <c r="G543" i="2"/>
  <c r="E543" i="2"/>
  <c r="D543" i="2"/>
  <c r="F543" i="2" s="1"/>
  <c r="G542" i="2"/>
  <c r="D542" i="2"/>
  <c r="E542" i="2" s="1"/>
  <c r="G541" i="2"/>
  <c r="D541" i="2"/>
  <c r="E541" i="2" s="1"/>
  <c r="G540" i="2"/>
  <c r="D540" i="2"/>
  <c r="E540" i="2" s="1"/>
  <c r="G539" i="2"/>
  <c r="F539" i="2"/>
  <c r="E539" i="2"/>
  <c r="H539" i="2" s="1"/>
  <c r="D539" i="2"/>
  <c r="G538" i="2"/>
  <c r="D538" i="2"/>
  <c r="E538" i="2" s="1"/>
  <c r="G537" i="2"/>
  <c r="D537" i="2"/>
  <c r="E537" i="2" s="1"/>
  <c r="G536" i="2"/>
  <c r="D536" i="2"/>
  <c r="F536" i="2" s="1"/>
  <c r="G535" i="2"/>
  <c r="F535" i="2"/>
  <c r="D535" i="2"/>
  <c r="E535" i="2" s="1"/>
  <c r="G534" i="2"/>
  <c r="D534" i="2"/>
  <c r="G533" i="2"/>
  <c r="D533" i="2"/>
  <c r="G532" i="2"/>
  <c r="D532" i="2"/>
  <c r="F532" i="2" s="1"/>
  <c r="G531" i="2"/>
  <c r="F531" i="2"/>
  <c r="D531" i="2"/>
  <c r="E531" i="2" s="1"/>
  <c r="J530" i="2"/>
  <c r="G530" i="2"/>
  <c r="E530" i="2"/>
  <c r="D530" i="2"/>
  <c r="F530" i="2" s="1"/>
  <c r="G529" i="2"/>
  <c r="D529" i="2"/>
  <c r="G528" i="2"/>
  <c r="D528" i="2"/>
  <c r="E528" i="2" s="1"/>
  <c r="G527" i="2"/>
  <c r="D527" i="2"/>
  <c r="F527" i="2" s="1"/>
  <c r="G526" i="2"/>
  <c r="F526" i="2"/>
  <c r="E526" i="2"/>
  <c r="D526" i="2"/>
  <c r="G525" i="2"/>
  <c r="F525" i="2"/>
  <c r="D525" i="2"/>
  <c r="E525" i="2" s="1"/>
  <c r="G524" i="2"/>
  <c r="F524" i="2"/>
  <c r="E524" i="2"/>
  <c r="D524" i="2"/>
  <c r="G523" i="2"/>
  <c r="E523" i="2"/>
  <c r="D523" i="2"/>
  <c r="F523" i="2" s="1"/>
  <c r="G522" i="2"/>
  <c r="D522" i="2"/>
  <c r="F522" i="2" s="1"/>
  <c r="G521" i="2"/>
  <c r="D521" i="2"/>
  <c r="G520" i="2"/>
  <c r="E520" i="2"/>
  <c r="D520" i="2"/>
  <c r="F520" i="2" s="1"/>
  <c r="G519" i="2"/>
  <c r="F519" i="2"/>
  <c r="D519" i="2"/>
  <c r="E519" i="2" s="1"/>
  <c r="G518" i="2"/>
  <c r="E518" i="2"/>
  <c r="D518" i="2"/>
  <c r="F518" i="2" s="1"/>
  <c r="G517" i="2"/>
  <c r="F517" i="2"/>
  <c r="H517" i="2" s="1"/>
  <c r="D517" i="2"/>
  <c r="E517" i="2" s="1"/>
  <c r="G516" i="2"/>
  <c r="D516" i="2"/>
  <c r="E516" i="2" s="1"/>
  <c r="G515" i="2"/>
  <c r="D515" i="2"/>
  <c r="F515" i="2" s="1"/>
  <c r="G514" i="2"/>
  <c r="F514" i="2"/>
  <c r="D514" i="2"/>
  <c r="E514" i="2" s="1"/>
  <c r="G513" i="2"/>
  <c r="D513" i="2"/>
  <c r="F513" i="2" s="1"/>
  <c r="G512" i="2"/>
  <c r="D512" i="2"/>
  <c r="E512" i="2" s="1"/>
  <c r="G511" i="2"/>
  <c r="D511" i="2"/>
  <c r="F511" i="2" s="1"/>
  <c r="G510" i="2"/>
  <c r="D510" i="2"/>
  <c r="F510" i="2" s="1"/>
  <c r="G509" i="2"/>
  <c r="D509" i="2"/>
  <c r="E509" i="2" s="1"/>
  <c r="G508" i="2"/>
  <c r="D508" i="2"/>
  <c r="E508" i="2" s="1"/>
  <c r="G507" i="2"/>
  <c r="D507" i="2"/>
  <c r="F507" i="2" s="1"/>
  <c r="J506" i="2"/>
  <c r="G506" i="2"/>
  <c r="F506" i="2"/>
  <c r="E506" i="2"/>
  <c r="D506" i="2"/>
  <c r="G505" i="2"/>
  <c r="F505" i="2"/>
  <c r="D505" i="2"/>
  <c r="E505" i="2" s="1"/>
  <c r="G504" i="2"/>
  <c r="D504" i="2"/>
  <c r="E504" i="2" s="1"/>
  <c r="G503" i="2"/>
  <c r="D503" i="2"/>
  <c r="F503" i="2" s="1"/>
  <c r="G502" i="2"/>
  <c r="D502" i="2"/>
  <c r="F502" i="2" s="1"/>
  <c r="G501" i="2"/>
  <c r="D501" i="2"/>
  <c r="E501" i="2" s="1"/>
  <c r="G500" i="2"/>
  <c r="D500" i="2"/>
  <c r="E500" i="2" s="1"/>
  <c r="G499" i="2"/>
  <c r="D499" i="2"/>
  <c r="F499" i="2" s="1"/>
  <c r="G498" i="2"/>
  <c r="F498" i="2"/>
  <c r="E498" i="2"/>
  <c r="D498" i="2"/>
  <c r="G497" i="2"/>
  <c r="F497" i="2"/>
  <c r="D497" i="2"/>
  <c r="E497" i="2" s="1"/>
  <c r="G496" i="2"/>
  <c r="D496" i="2"/>
  <c r="E496" i="2" s="1"/>
  <c r="G495" i="2"/>
  <c r="D495" i="2"/>
  <c r="F495" i="2" s="1"/>
  <c r="G494" i="2"/>
  <c r="E494" i="2"/>
  <c r="D494" i="2"/>
  <c r="F494" i="2" s="1"/>
  <c r="G493" i="2"/>
  <c r="D493" i="2"/>
  <c r="F493" i="2" s="1"/>
  <c r="G492" i="2"/>
  <c r="D492" i="2"/>
  <c r="E492" i="2" s="1"/>
  <c r="G491" i="2"/>
  <c r="D491" i="2"/>
  <c r="F491" i="2" s="1"/>
  <c r="G490" i="2"/>
  <c r="D490" i="2"/>
  <c r="F490" i="2" s="1"/>
  <c r="G489" i="2"/>
  <c r="D489" i="2"/>
  <c r="E489" i="2" s="1"/>
  <c r="G488" i="2"/>
  <c r="D488" i="2"/>
  <c r="E488" i="2" s="1"/>
  <c r="G487" i="2"/>
  <c r="D487" i="2"/>
  <c r="F487" i="2" s="1"/>
  <c r="G486" i="2"/>
  <c r="E486" i="2"/>
  <c r="D486" i="2"/>
  <c r="F486" i="2" s="1"/>
  <c r="G485" i="2"/>
  <c r="D485" i="2"/>
  <c r="E485" i="2" s="1"/>
  <c r="G484" i="2"/>
  <c r="D484" i="2"/>
  <c r="E484" i="2" s="1"/>
  <c r="G483" i="2"/>
  <c r="D483" i="2"/>
  <c r="F483" i="2" s="1"/>
  <c r="J482" i="2"/>
  <c r="G482" i="2"/>
  <c r="D482" i="2"/>
  <c r="F482" i="2" s="1"/>
  <c r="G481" i="2"/>
  <c r="D481" i="2"/>
  <c r="E481" i="2" s="1"/>
  <c r="G480" i="2"/>
  <c r="D480" i="2"/>
  <c r="E480" i="2" s="1"/>
  <c r="G479" i="2"/>
  <c r="D479" i="2"/>
  <c r="F479" i="2" s="1"/>
  <c r="G478" i="2"/>
  <c r="E478" i="2"/>
  <c r="D478" i="2"/>
  <c r="F478" i="2" s="1"/>
  <c r="G477" i="2"/>
  <c r="F477" i="2"/>
  <c r="D477" i="2"/>
  <c r="E477" i="2" s="1"/>
  <c r="G476" i="2"/>
  <c r="D476" i="2"/>
  <c r="E476" i="2" s="1"/>
  <c r="G475" i="2"/>
  <c r="D475" i="2"/>
  <c r="F475" i="2" s="1"/>
  <c r="G474" i="2"/>
  <c r="D474" i="2"/>
  <c r="F474" i="2" s="1"/>
  <c r="G473" i="2"/>
  <c r="D473" i="2"/>
  <c r="E473" i="2" s="1"/>
  <c r="G472" i="2"/>
  <c r="D472" i="2"/>
  <c r="E472" i="2" s="1"/>
  <c r="G471" i="2"/>
  <c r="D471" i="2"/>
  <c r="F471" i="2" s="1"/>
  <c r="G470" i="2"/>
  <c r="D470" i="2"/>
  <c r="F470" i="2" s="1"/>
  <c r="G469" i="2"/>
  <c r="D469" i="2"/>
  <c r="F469" i="2" s="1"/>
  <c r="G468" i="2"/>
  <c r="D468" i="2"/>
  <c r="E468" i="2" s="1"/>
  <c r="G467" i="2"/>
  <c r="D467" i="2"/>
  <c r="F467" i="2" s="1"/>
  <c r="G466" i="2"/>
  <c r="D466" i="2"/>
  <c r="F466" i="2" s="1"/>
  <c r="G465" i="2"/>
  <c r="F465" i="2"/>
  <c r="D465" i="2"/>
  <c r="E465" i="2" s="1"/>
  <c r="G464" i="2"/>
  <c r="D464" i="2"/>
  <c r="E464" i="2" s="1"/>
  <c r="G463" i="2"/>
  <c r="D463" i="2"/>
  <c r="F463" i="2" s="1"/>
  <c r="G462" i="2"/>
  <c r="D462" i="2"/>
  <c r="F462" i="2" s="1"/>
  <c r="G461" i="2"/>
  <c r="D461" i="2"/>
  <c r="E461" i="2" s="1"/>
  <c r="G460" i="2"/>
  <c r="D460" i="2"/>
  <c r="E460" i="2" s="1"/>
  <c r="G459" i="2"/>
  <c r="D459" i="2"/>
  <c r="F459" i="2" s="1"/>
  <c r="J458" i="2"/>
  <c r="G458" i="2"/>
  <c r="E458" i="2"/>
  <c r="D458" i="2"/>
  <c r="F458" i="2" s="1"/>
  <c r="G457" i="2"/>
  <c r="D457" i="2"/>
  <c r="E457" i="2" s="1"/>
  <c r="G456" i="2"/>
  <c r="D456" i="2"/>
  <c r="E456" i="2" s="1"/>
  <c r="G455" i="2"/>
  <c r="D455" i="2"/>
  <c r="F455" i="2" s="1"/>
  <c r="G454" i="2"/>
  <c r="E454" i="2"/>
  <c r="D454" i="2"/>
  <c r="F454" i="2" s="1"/>
  <c r="G453" i="2"/>
  <c r="F453" i="2"/>
  <c r="D453" i="2"/>
  <c r="E453" i="2" s="1"/>
  <c r="G452" i="2"/>
  <c r="D452" i="2"/>
  <c r="E452" i="2" s="1"/>
  <c r="G451" i="2"/>
  <c r="D451" i="2"/>
  <c r="F451" i="2" s="1"/>
  <c r="G450" i="2"/>
  <c r="E450" i="2"/>
  <c r="D450" i="2"/>
  <c r="F450" i="2" s="1"/>
  <c r="G449" i="2"/>
  <c r="F449" i="2"/>
  <c r="D449" i="2"/>
  <c r="E449" i="2" s="1"/>
  <c r="G448" i="2"/>
  <c r="D448" i="2"/>
  <c r="E448" i="2" s="1"/>
  <c r="G447" i="2"/>
  <c r="D447" i="2"/>
  <c r="F447" i="2" s="1"/>
  <c r="G446" i="2"/>
  <c r="E446" i="2"/>
  <c r="D446" i="2"/>
  <c r="F446" i="2" s="1"/>
  <c r="G445" i="2"/>
  <c r="D445" i="2"/>
  <c r="F445" i="2" s="1"/>
  <c r="G444" i="2"/>
  <c r="D444" i="2"/>
  <c r="E444" i="2" s="1"/>
  <c r="G443" i="2"/>
  <c r="D443" i="2"/>
  <c r="F443" i="2" s="1"/>
  <c r="G442" i="2"/>
  <c r="F442" i="2"/>
  <c r="E442" i="2"/>
  <c r="D442" i="2"/>
  <c r="G441" i="2"/>
  <c r="D441" i="2"/>
  <c r="E441" i="2" s="1"/>
  <c r="G440" i="2"/>
  <c r="D440" i="2"/>
  <c r="E440" i="2" s="1"/>
  <c r="G439" i="2"/>
  <c r="D439" i="2"/>
  <c r="F439" i="2" s="1"/>
  <c r="G438" i="2"/>
  <c r="D438" i="2"/>
  <c r="F438" i="2" s="1"/>
  <c r="G437" i="2"/>
  <c r="D437" i="2"/>
  <c r="E437" i="2" s="1"/>
  <c r="G436" i="2"/>
  <c r="D436" i="2"/>
  <c r="E436" i="2" s="1"/>
  <c r="G435" i="2"/>
  <c r="D435" i="2"/>
  <c r="F435" i="2" s="1"/>
  <c r="J434" i="2"/>
  <c r="G434" i="2"/>
  <c r="E434" i="2"/>
  <c r="D434" i="2"/>
  <c r="F434" i="2" s="1"/>
  <c r="G433" i="2"/>
  <c r="D433" i="2"/>
  <c r="E433" i="2" s="1"/>
  <c r="G432" i="2"/>
  <c r="D432" i="2"/>
  <c r="E432" i="2" s="1"/>
  <c r="G431" i="2"/>
  <c r="D431" i="2"/>
  <c r="F431" i="2" s="1"/>
  <c r="G430" i="2"/>
  <c r="D430" i="2"/>
  <c r="F430" i="2" s="1"/>
  <c r="G429" i="2"/>
  <c r="D429" i="2"/>
  <c r="E429" i="2" s="1"/>
  <c r="G428" i="2"/>
  <c r="D428" i="2"/>
  <c r="E428" i="2" s="1"/>
  <c r="G427" i="2"/>
  <c r="D427" i="2"/>
  <c r="F427" i="2" s="1"/>
  <c r="G426" i="2"/>
  <c r="F426" i="2"/>
  <c r="E426" i="2"/>
  <c r="D426" i="2"/>
  <c r="G425" i="2"/>
  <c r="F425" i="2"/>
  <c r="D425" i="2"/>
  <c r="E425" i="2" s="1"/>
  <c r="G424" i="2"/>
  <c r="D424" i="2"/>
  <c r="E424" i="2" s="1"/>
  <c r="G423" i="2"/>
  <c r="D423" i="2"/>
  <c r="F423" i="2" s="1"/>
  <c r="G422" i="2"/>
  <c r="D422" i="2"/>
  <c r="F422" i="2" s="1"/>
  <c r="G421" i="2"/>
  <c r="D421" i="2"/>
  <c r="F421" i="2" s="1"/>
  <c r="G420" i="2"/>
  <c r="D420" i="2"/>
  <c r="E420" i="2" s="1"/>
  <c r="G419" i="2"/>
  <c r="D419" i="2"/>
  <c r="F419" i="2" s="1"/>
  <c r="G418" i="2"/>
  <c r="F418" i="2"/>
  <c r="D418" i="2"/>
  <c r="E418" i="2" s="1"/>
  <c r="G417" i="2"/>
  <c r="F417" i="2"/>
  <c r="D417" i="2"/>
  <c r="E417" i="2" s="1"/>
  <c r="G416" i="2"/>
  <c r="D416" i="2"/>
  <c r="E416" i="2" s="1"/>
  <c r="G415" i="2"/>
  <c r="D415" i="2"/>
  <c r="F415" i="2" s="1"/>
  <c r="G414" i="2"/>
  <c r="D414" i="2"/>
  <c r="F414" i="2" s="1"/>
  <c r="G413" i="2"/>
  <c r="D413" i="2"/>
  <c r="E413" i="2" s="1"/>
  <c r="G412" i="2"/>
  <c r="D412" i="2"/>
  <c r="E412" i="2" s="1"/>
  <c r="G411" i="2"/>
  <c r="D411" i="2"/>
  <c r="F411" i="2" s="1"/>
  <c r="J410" i="2"/>
  <c r="G410" i="2"/>
  <c r="D410" i="2"/>
  <c r="F410" i="2" s="1"/>
  <c r="G409" i="2"/>
  <c r="F409" i="2"/>
  <c r="D409" i="2"/>
  <c r="E409" i="2" s="1"/>
  <c r="G408" i="2"/>
  <c r="D408" i="2"/>
  <c r="E408" i="2" s="1"/>
  <c r="G407" i="2"/>
  <c r="D407" i="2"/>
  <c r="F407" i="2" s="1"/>
  <c r="G406" i="2"/>
  <c r="E406" i="2"/>
  <c r="D406" i="2"/>
  <c r="F406" i="2" s="1"/>
  <c r="G405" i="2"/>
  <c r="D405" i="2"/>
  <c r="E405" i="2" s="1"/>
  <c r="G404" i="2"/>
  <c r="D404" i="2"/>
  <c r="E404" i="2" s="1"/>
  <c r="G403" i="2"/>
  <c r="D403" i="2"/>
  <c r="F403" i="2" s="1"/>
  <c r="G402" i="2"/>
  <c r="D402" i="2"/>
  <c r="F402" i="2" s="1"/>
  <c r="G401" i="2"/>
  <c r="D401" i="2"/>
  <c r="F401" i="2" s="1"/>
  <c r="G400" i="2"/>
  <c r="D400" i="2"/>
  <c r="E400" i="2" s="1"/>
  <c r="G399" i="2"/>
  <c r="D399" i="2"/>
  <c r="F399" i="2" s="1"/>
  <c r="G398" i="2"/>
  <c r="D398" i="2"/>
  <c r="F398" i="2" s="1"/>
  <c r="G397" i="2"/>
  <c r="D397" i="2"/>
  <c r="F397" i="2" s="1"/>
  <c r="G396" i="2"/>
  <c r="D396" i="2"/>
  <c r="E396" i="2" s="1"/>
  <c r="G395" i="2"/>
  <c r="D395" i="2"/>
  <c r="F395" i="2" s="1"/>
  <c r="G394" i="2"/>
  <c r="F394" i="2"/>
  <c r="D394" i="2"/>
  <c r="E394" i="2" s="1"/>
  <c r="G393" i="2"/>
  <c r="F393" i="2"/>
  <c r="D393" i="2"/>
  <c r="E393" i="2" s="1"/>
  <c r="G392" i="2"/>
  <c r="D392" i="2"/>
  <c r="E392" i="2" s="1"/>
  <c r="G391" i="2"/>
  <c r="D391" i="2"/>
  <c r="F391" i="2" s="1"/>
  <c r="G390" i="2"/>
  <c r="D390" i="2"/>
  <c r="F390" i="2" s="1"/>
  <c r="G389" i="2"/>
  <c r="D389" i="2"/>
  <c r="E389" i="2" s="1"/>
  <c r="G388" i="2"/>
  <c r="D388" i="2"/>
  <c r="E388" i="2" s="1"/>
  <c r="G387" i="2"/>
  <c r="D387" i="2"/>
  <c r="F387" i="2" s="1"/>
  <c r="J386" i="2"/>
  <c r="G386" i="2"/>
  <c r="D386" i="2"/>
  <c r="F386" i="2" s="1"/>
  <c r="G385" i="2"/>
  <c r="F385" i="2"/>
  <c r="D385" i="2"/>
  <c r="E385" i="2" s="1"/>
  <c r="G384" i="2"/>
  <c r="D384" i="2"/>
  <c r="E384" i="2" s="1"/>
  <c r="G383" i="2"/>
  <c r="D383" i="2"/>
  <c r="F383" i="2" s="1"/>
  <c r="G382" i="2"/>
  <c r="F382" i="2"/>
  <c r="E382" i="2"/>
  <c r="D382" i="2"/>
  <c r="G381" i="2"/>
  <c r="D381" i="2"/>
  <c r="E381" i="2" s="1"/>
  <c r="G380" i="2"/>
  <c r="D380" i="2"/>
  <c r="E380" i="2" s="1"/>
  <c r="G379" i="2"/>
  <c r="D379" i="2"/>
  <c r="F379" i="2" s="1"/>
  <c r="G378" i="2"/>
  <c r="E378" i="2"/>
  <c r="D378" i="2"/>
  <c r="F378" i="2" s="1"/>
  <c r="G377" i="2"/>
  <c r="D377" i="2"/>
  <c r="F377" i="2" s="1"/>
  <c r="G376" i="2"/>
  <c r="D376" i="2"/>
  <c r="E376" i="2" s="1"/>
  <c r="G375" i="2"/>
  <c r="D375" i="2"/>
  <c r="F375" i="2" s="1"/>
  <c r="G374" i="2"/>
  <c r="E374" i="2"/>
  <c r="D374" i="2"/>
  <c r="F374" i="2" s="1"/>
  <c r="G373" i="2"/>
  <c r="D373" i="2"/>
  <c r="F373" i="2" s="1"/>
  <c r="G372" i="2"/>
  <c r="D372" i="2"/>
  <c r="E372" i="2" s="1"/>
  <c r="G371" i="2"/>
  <c r="D371" i="2"/>
  <c r="F371" i="2" s="1"/>
  <c r="G370" i="2"/>
  <c r="F370" i="2"/>
  <c r="E370" i="2"/>
  <c r="H370" i="2" s="1"/>
  <c r="D370" i="2"/>
  <c r="G369" i="2"/>
  <c r="F369" i="2"/>
  <c r="D369" i="2"/>
  <c r="E369" i="2" s="1"/>
  <c r="G368" i="2"/>
  <c r="D368" i="2"/>
  <c r="E368" i="2" s="1"/>
  <c r="G367" i="2"/>
  <c r="D367" i="2"/>
  <c r="F367" i="2" s="1"/>
  <c r="G366" i="2"/>
  <c r="E366" i="2"/>
  <c r="D366" i="2"/>
  <c r="F366" i="2" s="1"/>
  <c r="G365" i="2"/>
  <c r="D365" i="2"/>
  <c r="E365" i="2" s="1"/>
  <c r="G364" i="2"/>
  <c r="D364" i="2"/>
  <c r="E364" i="2" s="1"/>
  <c r="G363" i="2"/>
  <c r="D363" i="2"/>
  <c r="F363" i="2" s="1"/>
  <c r="J362" i="2"/>
  <c r="G362" i="2"/>
  <c r="D362" i="2"/>
  <c r="F362" i="2" s="1"/>
  <c r="G361" i="2"/>
  <c r="D361" i="2"/>
  <c r="E361" i="2" s="1"/>
  <c r="G360" i="2"/>
  <c r="D360" i="2"/>
  <c r="E360" i="2" s="1"/>
  <c r="G359" i="2"/>
  <c r="D359" i="2"/>
  <c r="F359" i="2" s="1"/>
  <c r="G358" i="2"/>
  <c r="D358" i="2"/>
  <c r="F358" i="2" s="1"/>
  <c r="G357" i="2"/>
  <c r="F357" i="2"/>
  <c r="D357" i="2"/>
  <c r="E357" i="2" s="1"/>
  <c r="G356" i="2"/>
  <c r="D356" i="2"/>
  <c r="E356" i="2" s="1"/>
  <c r="G355" i="2"/>
  <c r="D355" i="2"/>
  <c r="F355" i="2" s="1"/>
  <c r="G354" i="2"/>
  <c r="F354" i="2"/>
  <c r="E354" i="2"/>
  <c r="D354" i="2"/>
  <c r="G353" i="2"/>
  <c r="D353" i="2"/>
  <c r="E353" i="2" s="1"/>
  <c r="G352" i="2"/>
  <c r="D352" i="2"/>
  <c r="E352" i="2" s="1"/>
  <c r="G351" i="2"/>
  <c r="D351" i="2"/>
  <c r="F351" i="2" s="1"/>
  <c r="G350" i="2"/>
  <c r="D350" i="2"/>
  <c r="F350" i="2" s="1"/>
  <c r="G349" i="2"/>
  <c r="D349" i="2"/>
  <c r="F349" i="2" s="1"/>
  <c r="G348" i="2"/>
  <c r="D348" i="2"/>
  <c r="E348" i="2" s="1"/>
  <c r="G347" i="2"/>
  <c r="D347" i="2"/>
  <c r="F347" i="2" s="1"/>
  <c r="G346" i="2"/>
  <c r="E346" i="2"/>
  <c r="D346" i="2"/>
  <c r="F346" i="2" s="1"/>
  <c r="G345" i="2"/>
  <c r="F345" i="2"/>
  <c r="D345" i="2"/>
  <c r="E345" i="2" s="1"/>
  <c r="G344" i="2"/>
  <c r="D344" i="2"/>
  <c r="E344" i="2" s="1"/>
  <c r="G343" i="2"/>
  <c r="D343" i="2"/>
  <c r="F343" i="2" s="1"/>
  <c r="G342" i="2"/>
  <c r="E342" i="2"/>
  <c r="H342" i="2" s="1"/>
  <c r="D342" i="2"/>
  <c r="F342" i="2" s="1"/>
  <c r="G341" i="2"/>
  <c r="D341" i="2"/>
  <c r="E341" i="2" s="1"/>
  <c r="G340" i="2"/>
  <c r="D340" i="2"/>
  <c r="E340" i="2" s="1"/>
  <c r="G339" i="2"/>
  <c r="D339" i="2"/>
  <c r="F339" i="2" s="1"/>
  <c r="J338" i="2"/>
  <c r="G338" i="2"/>
  <c r="E338" i="2"/>
  <c r="D338" i="2"/>
  <c r="F338" i="2" s="1"/>
  <c r="G337" i="2"/>
  <c r="D337" i="2"/>
  <c r="E337" i="2" s="1"/>
  <c r="G336" i="2"/>
  <c r="D336" i="2"/>
  <c r="E336" i="2" s="1"/>
  <c r="G335" i="2"/>
  <c r="D335" i="2"/>
  <c r="F335" i="2" s="1"/>
  <c r="G334" i="2"/>
  <c r="D334" i="2"/>
  <c r="F334" i="2" s="1"/>
  <c r="G333" i="2"/>
  <c r="F333" i="2"/>
  <c r="D333" i="2"/>
  <c r="E333" i="2" s="1"/>
  <c r="G332" i="2"/>
  <c r="D332" i="2"/>
  <c r="E332" i="2" s="1"/>
  <c r="G331" i="2"/>
  <c r="D331" i="2"/>
  <c r="F331" i="2" s="1"/>
  <c r="G330" i="2"/>
  <c r="D330" i="2"/>
  <c r="F330" i="2" s="1"/>
  <c r="G329" i="2"/>
  <c r="D329" i="2"/>
  <c r="E329" i="2" s="1"/>
  <c r="G328" i="2"/>
  <c r="D328" i="2"/>
  <c r="E328" i="2" s="1"/>
  <c r="G327" i="2"/>
  <c r="D327" i="2"/>
  <c r="F327" i="2" s="1"/>
  <c r="G326" i="2"/>
  <c r="E326" i="2"/>
  <c r="D326" i="2"/>
  <c r="F326" i="2" s="1"/>
  <c r="G325" i="2"/>
  <c r="D325" i="2"/>
  <c r="F325" i="2" s="1"/>
  <c r="G324" i="2"/>
  <c r="D324" i="2"/>
  <c r="E324" i="2" s="1"/>
  <c r="G323" i="2"/>
  <c r="D323" i="2"/>
  <c r="F323" i="2" s="1"/>
  <c r="G322" i="2"/>
  <c r="D322" i="2"/>
  <c r="F322" i="2" s="1"/>
  <c r="G321" i="2"/>
  <c r="D321" i="2"/>
  <c r="E321" i="2" s="1"/>
  <c r="G320" i="2"/>
  <c r="D320" i="2"/>
  <c r="E320" i="2" s="1"/>
  <c r="G319" i="2"/>
  <c r="D319" i="2"/>
  <c r="F319" i="2" s="1"/>
  <c r="G318" i="2"/>
  <c r="E318" i="2"/>
  <c r="D318" i="2"/>
  <c r="F318" i="2" s="1"/>
  <c r="G317" i="2"/>
  <c r="D317" i="2"/>
  <c r="E317" i="2" s="1"/>
  <c r="G316" i="2"/>
  <c r="D316" i="2"/>
  <c r="E316" i="2" s="1"/>
  <c r="G315" i="2"/>
  <c r="D315" i="2"/>
  <c r="F315" i="2" s="1"/>
  <c r="J314" i="2"/>
  <c r="G314" i="2"/>
  <c r="E314" i="2"/>
  <c r="D314" i="2"/>
  <c r="F314" i="2" s="1"/>
  <c r="G313" i="2"/>
  <c r="D313" i="2"/>
  <c r="F313" i="2" s="1"/>
  <c r="G312" i="2"/>
  <c r="D312" i="2"/>
  <c r="E312" i="2" s="1"/>
  <c r="G311" i="2"/>
  <c r="D311" i="2"/>
  <c r="F311" i="2" s="1"/>
  <c r="G310" i="2"/>
  <c r="F310" i="2"/>
  <c r="E310" i="2"/>
  <c r="H310" i="2" s="1"/>
  <c r="D310" i="2"/>
  <c r="G309" i="2"/>
  <c r="D309" i="2"/>
  <c r="E309" i="2" s="1"/>
  <c r="G308" i="2"/>
  <c r="D308" i="2"/>
  <c r="E308" i="2" s="1"/>
  <c r="G307" i="2"/>
  <c r="D307" i="2"/>
  <c r="F307" i="2" s="1"/>
  <c r="G306" i="2"/>
  <c r="D306" i="2"/>
  <c r="F306" i="2" s="1"/>
  <c r="G305" i="2"/>
  <c r="F305" i="2"/>
  <c r="D305" i="2"/>
  <c r="E305" i="2" s="1"/>
  <c r="G304" i="2"/>
  <c r="D304" i="2"/>
  <c r="E304" i="2" s="1"/>
  <c r="G303" i="2"/>
  <c r="D303" i="2"/>
  <c r="F303" i="2" s="1"/>
  <c r="G302" i="2"/>
  <c r="D302" i="2"/>
  <c r="F302" i="2" s="1"/>
  <c r="G301" i="2"/>
  <c r="D301" i="2"/>
  <c r="F301" i="2" s="1"/>
  <c r="G300" i="2"/>
  <c r="D300" i="2"/>
  <c r="E300" i="2" s="1"/>
  <c r="G299" i="2"/>
  <c r="D299" i="2"/>
  <c r="F299" i="2" s="1"/>
  <c r="G298" i="2"/>
  <c r="E298" i="2"/>
  <c r="D298" i="2"/>
  <c r="F298" i="2" s="1"/>
  <c r="G297" i="2"/>
  <c r="D297" i="2"/>
  <c r="E297" i="2" s="1"/>
  <c r="G296" i="2"/>
  <c r="D296" i="2"/>
  <c r="E296" i="2" s="1"/>
  <c r="G295" i="2"/>
  <c r="D295" i="2"/>
  <c r="F295" i="2" s="1"/>
  <c r="G294" i="2"/>
  <c r="E294" i="2"/>
  <c r="D294" i="2"/>
  <c r="F294" i="2" s="1"/>
  <c r="G293" i="2"/>
  <c r="D293" i="2"/>
  <c r="E293" i="2" s="1"/>
  <c r="G292" i="2"/>
  <c r="D292" i="2"/>
  <c r="E292" i="2" s="1"/>
  <c r="G291" i="2"/>
  <c r="D291" i="2"/>
  <c r="F291" i="2" s="1"/>
  <c r="J290" i="2"/>
  <c r="G290" i="2"/>
  <c r="D290" i="2"/>
  <c r="F290" i="2" s="1"/>
  <c r="G289" i="2"/>
  <c r="D289" i="2"/>
  <c r="F289" i="2" s="1"/>
  <c r="G288" i="2"/>
  <c r="D288" i="2"/>
  <c r="E288" i="2" s="1"/>
  <c r="G287" i="2"/>
  <c r="D287" i="2"/>
  <c r="F287" i="2" s="1"/>
  <c r="G286" i="2"/>
  <c r="F286" i="2"/>
  <c r="D286" i="2"/>
  <c r="E286" i="2" s="1"/>
  <c r="H286" i="2" s="1"/>
  <c r="G285" i="2"/>
  <c r="F285" i="2"/>
  <c r="D285" i="2"/>
  <c r="E285" i="2" s="1"/>
  <c r="G284" i="2"/>
  <c r="D284" i="2"/>
  <c r="E284" i="2" s="1"/>
  <c r="G283" i="2"/>
  <c r="D283" i="2"/>
  <c r="F283" i="2" s="1"/>
  <c r="G282" i="2"/>
  <c r="F282" i="2"/>
  <c r="E282" i="2"/>
  <c r="H282" i="2" s="1"/>
  <c r="D282" i="2"/>
  <c r="G281" i="2"/>
  <c r="D281" i="2"/>
  <c r="E281" i="2" s="1"/>
  <c r="G280" i="2"/>
  <c r="D280" i="2"/>
  <c r="E280" i="2" s="1"/>
  <c r="G279" i="2"/>
  <c r="D279" i="2"/>
  <c r="F279" i="2" s="1"/>
  <c r="G278" i="2"/>
  <c r="D278" i="2"/>
  <c r="F278" i="2" s="1"/>
  <c r="G277" i="2"/>
  <c r="D277" i="2"/>
  <c r="F277" i="2" s="1"/>
  <c r="G276" i="2"/>
  <c r="D276" i="2"/>
  <c r="E276" i="2" s="1"/>
  <c r="G275" i="2"/>
  <c r="D275" i="2"/>
  <c r="F275" i="2" s="1"/>
  <c r="G274" i="2"/>
  <c r="F274" i="2"/>
  <c r="E274" i="2"/>
  <c r="D274" i="2"/>
  <c r="G273" i="2"/>
  <c r="D273" i="2"/>
  <c r="E273" i="2" s="1"/>
  <c r="G272" i="2"/>
  <c r="D272" i="2"/>
  <c r="E272" i="2" s="1"/>
  <c r="G271" i="2"/>
  <c r="D271" i="2"/>
  <c r="F271" i="2" s="1"/>
  <c r="G270" i="2"/>
  <c r="D270" i="2"/>
  <c r="F270" i="2" s="1"/>
  <c r="G269" i="2"/>
  <c r="D269" i="2"/>
  <c r="E269" i="2" s="1"/>
  <c r="G268" i="2"/>
  <c r="D268" i="2"/>
  <c r="E268" i="2" s="1"/>
  <c r="G267" i="2"/>
  <c r="D267" i="2"/>
  <c r="F267" i="2" s="1"/>
  <c r="J266" i="2"/>
  <c r="G266" i="2"/>
  <c r="E266" i="2"/>
  <c r="D266" i="2"/>
  <c r="F266" i="2" s="1"/>
  <c r="G265" i="2"/>
  <c r="D265" i="2"/>
  <c r="F265" i="2" s="1"/>
  <c r="G264" i="2"/>
  <c r="D264" i="2"/>
  <c r="E264" i="2" s="1"/>
  <c r="G263" i="2"/>
  <c r="D263" i="2"/>
  <c r="F263" i="2" s="1"/>
  <c r="G262" i="2"/>
  <c r="D262" i="2"/>
  <c r="F262" i="2" s="1"/>
  <c r="G261" i="2"/>
  <c r="D261" i="2"/>
  <c r="F261" i="2" s="1"/>
  <c r="G260" i="2"/>
  <c r="D260" i="2"/>
  <c r="E260" i="2" s="1"/>
  <c r="G259" i="2"/>
  <c r="D259" i="2"/>
  <c r="F259" i="2" s="1"/>
  <c r="G258" i="2"/>
  <c r="F258" i="2"/>
  <c r="D258" i="2"/>
  <c r="E258" i="2" s="1"/>
  <c r="G257" i="2"/>
  <c r="F257" i="2"/>
  <c r="D257" i="2"/>
  <c r="E257" i="2" s="1"/>
  <c r="G256" i="2"/>
  <c r="D256" i="2"/>
  <c r="E256" i="2" s="1"/>
  <c r="G255" i="2"/>
  <c r="D255" i="2"/>
  <c r="F255" i="2" s="1"/>
  <c r="G254" i="2"/>
  <c r="D254" i="2"/>
  <c r="F254" i="2" s="1"/>
  <c r="G253" i="2"/>
  <c r="D253" i="2"/>
  <c r="F253" i="2" s="1"/>
  <c r="G252" i="2"/>
  <c r="D252" i="2"/>
  <c r="E252" i="2" s="1"/>
  <c r="G251" i="2"/>
  <c r="D251" i="2"/>
  <c r="F251" i="2" s="1"/>
  <c r="G250" i="2"/>
  <c r="F250" i="2"/>
  <c r="D250" i="2"/>
  <c r="E250" i="2" s="1"/>
  <c r="H250" i="2" s="1"/>
  <c r="G249" i="2"/>
  <c r="F249" i="2"/>
  <c r="D249" i="2"/>
  <c r="E249" i="2" s="1"/>
  <c r="G248" i="2"/>
  <c r="D248" i="2"/>
  <c r="E248" i="2" s="1"/>
  <c r="G247" i="2"/>
  <c r="D247" i="2"/>
  <c r="F247" i="2" s="1"/>
  <c r="G246" i="2"/>
  <c r="E246" i="2"/>
  <c r="D246" i="2"/>
  <c r="F246" i="2" s="1"/>
  <c r="G245" i="2"/>
  <c r="D245" i="2"/>
  <c r="E245" i="2" s="1"/>
  <c r="G244" i="2"/>
  <c r="D244" i="2"/>
  <c r="E244" i="2" s="1"/>
  <c r="G243" i="2"/>
  <c r="D243" i="2"/>
  <c r="F243" i="2" s="1"/>
  <c r="J242" i="2"/>
  <c r="G242" i="2"/>
  <c r="D242" i="2"/>
  <c r="F242" i="2" s="1"/>
  <c r="G241" i="2"/>
  <c r="D241" i="2"/>
  <c r="F241" i="2" s="1"/>
  <c r="G240" i="2"/>
  <c r="D240" i="2"/>
  <c r="E240" i="2" s="1"/>
  <c r="G239" i="2"/>
  <c r="D239" i="2"/>
  <c r="F239" i="2" s="1"/>
  <c r="G238" i="2"/>
  <c r="E238" i="2"/>
  <c r="D238" i="2"/>
  <c r="F238" i="2" s="1"/>
  <c r="G237" i="2"/>
  <c r="D237" i="2"/>
  <c r="F237" i="2" s="1"/>
  <c r="G236" i="2"/>
  <c r="D236" i="2"/>
  <c r="E236" i="2" s="1"/>
  <c r="G235" i="2"/>
  <c r="D235" i="2"/>
  <c r="F235" i="2" s="1"/>
  <c r="G234" i="2"/>
  <c r="F234" i="2"/>
  <c r="E234" i="2"/>
  <c r="D234" i="2"/>
  <c r="G233" i="2"/>
  <c r="F233" i="2"/>
  <c r="D233" i="2"/>
  <c r="E233" i="2" s="1"/>
  <c r="G232" i="2"/>
  <c r="D232" i="2"/>
  <c r="E232" i="2" s="1"/>
  <c r="G231" i="2"/>
  <c r="D231" i="2"/>
  <c r="F231" i="2" s="1"/>
  <c r="G230" i="2"/>
  <c r="D230" i="2"/>
  <c r="G229" i="2"/>
  <c r="D229" i="2"/>
  <c r="F229" i="2" s="1"/>
  <c r="G228" i="2"/>
  <c r="D228" i="2"/>
  <c r="E228" i="2" s="1"/>
  <c r="G227" i="2"/>
  <c r="D227" i="2"/>
  <c r="F227" i="2" s="1"/>
  <c r="G226" i="2"/>
  <c r="D226" i="2"/>
  <c r="F226" i="2" s="1"/>
  <c r="G225" i="2"/>
  <c r="F225" i="2"/>
  <c r="D225" i="2"/>
  <c r="E225" i="2" s="1"/>
  <c r="G224" i="2"/>
  <c r="D224" i="2"/>
  <c r="E224" i="2" s="1"/>
  <c r="G223" i="2"/>
  <c r="D223" i="2"/>
  <c r="F223" i="2" s="1"/>
  <c r="G222" i="2"/>
  <c r="E222" i="2"/>
  <c r="D222" i="2"/>
  <c r="F222" i="2" s="1"/>
  <c r="G221" i="2"/>
  <c r="D221" i="2"/>
  <c r="E221" i="2" s="1"/>
  <c r="G220" i="2"/>
  <c r="D220" i="2"/>
  <c r="E220" i="2" s="1"/>
  <c r="G219" i="2"/>
  <c r="D219" i="2"/>
  <c r="F219" i="2" s="1"/>
  <c r="J218" i="2"/>
  <c r="G218" i="2"/>
  <c r="E218" i="2"/>
  <c r="D218" i="2"/>
  <c r="F218" i="2" s="1"/>
  <c r="G217" i="2"/>
  <c r="D217" i="2"/>
  <c r="F217" i="2" s="1"/>
  <c r="G216" i="2"/>
  <c r="D216" i="2"/>
  <c r="E216" i="2" s="1"/>
  <c r="G215" i="2"/>
  <c r="D215" i="2"/>
  <c r="F215" i="2" s="1"/>
  <c r="G214" i="2"/>
  <c r="F214" i="2"/>
  <c r="E214" i="2"/>
  <c r="D214" i="2"/>
  <c r="G213" i="2"/>
  <c r="F213" i="2"/>
  <c r="D213" i="2"/>
  <c r="E213" i="2" s="1"/>
  <c r="H213" i="2" s="1"/>
  <c r="G212" i="2"/>
  <c r="D212" i="2"/>
  <c r="G211" i="2"/>
  <c r="D211" i="2"/>
  <c r="F211" i="2" s="1"/>
  <c r="G210" i="2"/>
  <c r="F210" i="2"/>
  <c r="D210" i="2"/>
  <c r="E210" i="2" s="1"/>
  <c r="G209" i="2"/>
  <c r="F209" i="2"/>
  <c r="D209" i="2"/>
  <c r="E209" i="2" s="1"/>
  <c r="G208" i="2"/>
  <c r="D208" i="2"/>
  <c r="F208" i="2" s="1"/>
  <c r="G207" i="2"/>
  <c r="E207" i="2"/>
  <c r="H207" i="2" s="1"/>
  <c r="D207" i="2"/>
  <c r="F207" i="2" s="1"/>
  <c r="G206" i="2"/>
  <c r="F206" i="2"/>
  <c r="E206" i="2"/>
  <c r="D206" i="2"/>
  <c r="G205" i="2"/>
  <c r="E205" i="2"/>
  <c r="D205" i="2"/>
  <c r="F205" i="2" s="1"/>
  <c r="G204" i="2"/>
  <c r="D204" i="2"/>
  <c r="G203" i="2"/>
  <c r="D203" i="2"/>
  <c r="F203" i="2" s="1"/>
  <c r="G202" i="2"/>
  <c r="F202" i="2"/>
  <c r="D202" i="2"/>
  <c r="E202" i="2" s="1"/>
  <c r="G201" i="2"/>
  <c r="D201" i="2"/>
  <c r="F201" i="2" s="1"/>
  <c r="G200" i="2"/>
  <c r="D200" i="2"/>
  <c r="E200" i="2" s="1"/>
  <c r="G199" i="2"/>
  <c r="E199" i="2"/>
  <c r="D199" i="2"/>
  <c r="F199" i="2" s="1"/>
  <c r="G198" i="2"/>
  <c r="E198" i="2"/>
  <c r="D198" i="2"/>
  <c r="F198" i="2" s="1"/>
  <c r="G197" i="2"/>
  <c r="F197" i="2"/>
  <c r="D197" i="2"/>
  <c r="E197" i="2" s="1"/>
  <c r="H197" i="2" s="1"/>
  <c r="G196" i="2"/>
  <c r="F196" i="2"/>
  <c r="E196" i="2"/>
  <c r="D196" i="2"/>
  <c r="G195" i="2"/>
  <c r="D195" i="2"/>
  <c r="F195" i="2" s="1"/>
  <c r="J194" i="2"/>
  <c r="G194" i="2"/>
  <c r="D194" i="2"/>
  <c r="F194" i="2" s="1"/>
  <c r="G193" i="2"/>
  <c r="D193" i="2"/>
  <c r="E193" i="2" s="1"/>
  <c r="G192" i="2"/>
  <c r="D192" i="2"/>
  <c r="G191" i="2"/>
  <c r="H191" i="2" s="1"/>
  <c r="E191" i="2"/>
  <c r="D191" i="2"/>
  <c r="F191" i="2" s="1"/>
  <c r="G190" i="2"/>
  <c r="F190" i="2"/>
  <c r="E190" i="2"/>
  <c r="D190" i="2"/>
  <c r="G189" i="2"/>
  <c r="D189" i="2"/>
  <c r="G188" i="2"/>
  <c r="D188" i="2"/>
  <c r="F188" i="2" s="1"/>
  <c r="G187" i="2"/>
  <c r="D187" i="2"/>
  <c r="F187" i="2" s="1"/>
  <c r="G186" i="2"/>
  <c r="F186" i="2"/>
  <c r="D186" i="2"/>
  <c r="E186" i="2" s="1"/>
  <c r="G185" i="2"/>
  <c r="D185" i="2"/>
  <c r="E185" i="2" s="1"/>
  <c r="G184" i="2"/>
  <c r="D184" i="2"/>
  <c r="F184" i="2" s="1"/>
  <c r="G183" i="2"/>
  <c r="E183" i="2"/>
  <c r="H183" i="2" s="1"/>
  <c r="D183" i="2"/>
  <c r="F183" i="2" s="1"/>
  <c r="G182" i="2"/>
  <c r="F182" i="2"/>
  <c r="E182" i="2"/>
  <c r="D182" i="2"/>
  <c r="G181" i="2"/>
  <c r="D181" i="2"/>
  <c r="F181" i="2" s="1"/>
  <c r="G180" i="2"/>
  <c r="F180" i="2"/>
  <c r="D180" i="2"/>
  <c r="E180" i="2" s="1"/>
  <c r="H180" i="2" s="1"/>
  <c r="G179" i="2"/>
  <c r="D179" i="2"/>
  <c r="F179" i="2" s="1"/>
  <c r="G178" i="2"/>
  <c r="F178" i="2"/>
  <c r="D178" i="2"/>
  <c r="E178" i="2" s="1"/>
  <c r="G177" i="2"/>
  <c r="D177" i="2"/>
  <c r="F177" i="2" s="1"/>
  <c r="G176" i="2"/>
  <c r="F176" i="2"/>
  <c r="D176" i="2"/>
  <c r="E176" i="2" s="1"/>
  <c r="G175" i="2"/>
  <c r="D175" i="2"/>
  <c r="F175" i="2" s="1"/>
  <c r="G174" i="2"/>
  <c r="D174" i="2"/>
  <c r="F174" i="2" s="1"/>
  <c r="G173" i="2"/>
  <c r="E173" i="2"/>
  <c r="D173" i="2"/>
  <c r="F173" i="2" s="1"/>
  <c r="G172" i="2"/>
  <c r="F172" i="2"/>
  <c r="E172" i="2"/>
  <c r="D172" i="2"/>
  <c r="G171" i="2"/>
  <c r="D171" i="2"/>
  <c r="F171" i="2" s="1"/>
  <c r="J170" i="2"/>
  <c r="G170" i="2"/>
  <c r="D170" i="2"/>
  <c r="F170" i="2" s="1"/>
  <c r="G169" i="2"/>
  <c r="D169" i="2"/>
  <c r="F169" i="2" s="1"/>
  <c r="G168" i="2"/>
  <c r="D168" i="2"/>
  <c r="E168" i="2" s="1"/>
  <c r="G167" i="2"/>
  <c r="E167" i="2"/>
  <c r="H167" i="2" s="1"/>
  <c r="D167" i="2"/>
  <c r="F167" i="2" s="1"/>
  <c r="G166" i="2"/>
  <c r="D166" i="2"/>
  <c r="E166" i="2" s="1"/>
  <c r="G165" i="2"/>
  <c r="F165" i="2"/>
  <c r="D165" i="2"/>
  <c r="E165" i="2" s="1"/>
  <c r="G164" i="2"/>
  <c r="D164" i="2"/>
  <c r="F164" i="2" s="1"/>
  <c r="G163" i="2"/>
  <c r="D163" i="2"/>
  <c r="F163" i="2" s="1"/>
  <c r="G162" i="2"/>
  <c r="D162" i="2"/>
  <c r="F162" i="2" s="1"/>
  <c r="G161" i="2"/>
  <c r="D161" i="2"/>
  <c r="E161" i="2" s="1"/>
  <c r="G160" i="2"/>
  <c r="D160" i="2"/>
  <c r="F160" i="2" s="1"/>
  <c r="G159" i="2"/>
  <c r="D159" i="2"/>
  <c r="F159" i="2" s="1"/>
  <c r="G158" i="2"/>
  <c r="D158" i="2"/>
  <c r="F158" i="2" s="1"/>
  <c r="G157" i="2"/>
  <c r="D157" i="2"/>
  <c r="F157" i="2" s="1"/>
  <c r="G156" i="2"/>
  <c r="F156" i="2"/>
  <c r="E156" i="2"/>
  <c r="D156" i="2"/>
  <c r="G155" i="2"/>
  <c r="D155" i="2"/>
  <c r="F155" i="2" s="1"/>
  <c r="G154" i="2"/>
  <c r="D154" i="2"/>
  <c r="E154" i="2" s="1"/>
  <c r="G153" i="2"/>
  <c r="D153" i="2"/>
  <c r="F153" i="2" s="1"/>
  <c r="G152" i="2"/>
  <c r="D152" i="2"/>
  <c r="E152" i="2" s="1"/>
  <c r="G151" i="2"/>
  <c r="D151" i="2"/>
  <c r="F151" i="2" s="1"/>
  <c r="G150" i="2"/>
  <c r="D150" i="2"/>
  <c r="F150" i="2" s="1"/>
  <c r="G149" i="2"/>
  <c r="F149" i="2"/>
  <c r="E149" i="2"/>
  <c r="H149" i="2" s="1"/>
  <c r="D149" i="2"/>
  <c r="G148" i="2"/>
  <c r="F148" i="2"/>
  <c r="D148" i="2"/>
  <c r="E148" i="2" s="1"/>
  <c r="G147" i="2"/>
  <c r="D147" i="2"/>
  <c r="F147" i="2" s="1"/>
  <c r="J146" i="2"/>
  <c r="G146" i="2"/>
  <c r="D146" i="2"/>
  <c r="F146" i="2" s="1"/>
  <c r="G145" i="2"/>
  <c r="F145" i="2"/>
  <c r="D145" i="2"/>
  <c r="E145" i="2" s="1"/>
  <c r="G144" i="2"/>
  <c r="F144" i="2"/>
  <c r="D144" i="2"/>
  <c r="E144" i="2" s="1"/>
  <c r="G143" i="2"/>
  <c r="D143" i="2"/>
  <c r="F143" i="2" s="1"/>
  <c r="G142" i="2"/>
  <c r="D142" i="2"/>
  <c r="F142" i="2" s="1"/>
  <c r="G141" i="2"/>
  <c r="F141" i="2"/>
  <c r="E141" i="2"/>
  <c r="D141" i="2"/>
  <c r="G140" i="2"/>
  <c r="E140" i="2"/>
  <c r="D140" i="2"/>
  <c r="F140" i="2" s="1"/>
  <c r="G139" i="2"/>
  <c r="D139" i="2"/>
  <c r="F139" i="2" s="1"/>
  <c r="G138" i="2"/>
  <c r="D138" i="2"/>
  <c r="F138" i="2" s="1"/>
  <c r="G137" i="2"/>
  <c r="D137" i="2"/>
  <c r="E137" i="2" s="1"/>
  <c r="G136" i="2"/>
  <c r="D136" i="2"/>
  <c r="F136" i="2" s="1"/>
  <c r="G135" i="2"/>
  <c r="E135" i="2"/>
  <c r="H135" i="2" s="1"/>
  <c r="D135" i="2"/>
  <c r="F135" i="2" s="1"/>
  <c r="G134" i="2"/>
  <c r="D134" i="2"/>
  <c r="G133" i="2"/>
  <c r="D133" i="2"/>
  <c r="F133" i="2" s="1"/>
  <c r="G132" i="2"/>
  <c r="D132" i="2"/>
  <c r="F132" i="2" s="1"/>
  <c r="G131" i="2"/>
  <c r="D131" i="2"/>
  <c r="F131" i="2" s="1"/>
  <c r="G130" i="2"/>
  <c r="D130" i="2"/>
  <c r="G129" i="2"/>
  <c r="D129" i="2"/>
  <c r="F129" i="2" s="1"/>
  <c r="G128" i="2"/>
  <c r="D128" i="2"/>
  <c r="F128" i="2" s="1"/>
  <c r="G127" i="2"/>
  <c r="D127" i="2"/>
  <c r="F127" i="2" s="1"/>
  <c r="G126" i="2"/>
  <c r="D126" i="2"/>
  <c r="F126" i="2" s="1"/>
  <c r="G125" i="2"/>
  <c r="F125" i="2"/>
  <c r="E125" i="2"/>
  <c r="D125" i="2"/>
  <c r="G124" i="2"/>
  <c r="F124" i="2"/>
  <c r="D124" i="2"/>
  <c r="E124" i="2" s="1"/>
  <c r="G123" i="2"/>
  <c r="D123" i="2"/>
  <c r="F123" i="2" s="1"/>
  <c r="J122" i="2"/>
  <c r="G122" i="2"/>
  <c r="D122" i="2"/>
  <c r="F122" i="2" s="1"/>
  <c r="G121" i="2"/>
  <c r="D121" i="2"/>
  <c r="F121" i="2" s="1"/>
  <c r="G120" i="2"/>
  <c r="F120" i="2"/>
  <c r="D120" i="2"/>
  <c r="E120" i="2" s="1"/>
  <c r="G119" i="2"/>
  <c r="E119" i="2"/>
  <c r="D119" i="2"/>
  <c r="F119" i="2" s="1"/>
  <c r="G118" i="2"/>
  <c r="D118" i="2"/>
  <c r="G117" i="2"/>
  <c r="E117" i="2"/>
  <c r="D117" i="2"/>
  <c r="F117" i="2" s="1"/>
  <c r="G116" i="2"/>
  <c r="D116" i="2"/>
  <c r="F116" i="2" s="1"/>
  <c r="G115" i="2"/>
  <c r="D115" i="2"/>
  <c r="F115" i="2" s="1"/>
  <c r="G114" i="2"/>
  <c r="D114" i="2"/>
  <c r="F114" i="2" s="1"/>
  <c r="G113" i="2"/>
  <c r="F113" i="2"/>
  <c r="D113" i="2"/>
  <c r="E113" i="2" s="1"/>
  <c r="G112" i="2"/>
  <c r="F112" i="2"/>
  <c r="D112" i="2"/>
  <c r="E112" i="2" s="1"/>
  <c r="H112" i="2" s="1"/>
  <c r="G111" i="2"/>
  <c r="D111" i="2"/>
  <c r="E111" i="2" s="1"/>
  <c r="G110" i="2"/>
  <c r="D110" i="2"/>
  <c r="F110" i="2" s="1"/>
  <c r="G109" i="2"/>
  <c r="F109" i="2"/>
  <c r="D109" i="2"/>
  <c r="E109" i="2" s="1"/>
  <c r="G108" i="2"/>
  <c r="F108" i="2"/>
  <c r="E108" i="2"/>
  <c r="D108" i="2"/>
  <c r="G107" i="2"/>
  <c r="D107" i="2"/>
  <c r="G106" i="2"/>
  <c r="F106" i="2"/>
  <c r="D106" i="2"/>
  <c r="E106" i="2" s="1"/>
  <c r="H106" i="2" s="1"/>
  <c r="G105" i="2"/>
  <c r="D105" i="2"/>
  <c r="E105" i="2" s="1"/>
  <c r="G104" i="2"/>
  <c r="D104" i="2"/>
  <c r="F104" i="2" s="1"/>
  <c r="G103" i="2"/>
  <c r="D103" i="2"/>
  <c r="E103" i="2" s="1"/>
  <c r="G102" i="2"/>
  <c r="E102" i="2"/>
  <c r="D102" i="2"/>
  <c r="F102" i="2" s="1"/>
  <c r="G101" i="2"/>
  <c r="D101" i="2"/>
  <c r="E101" i="2" s="1"/>
  <c r="G100" i="2"/>
  <c r="D100" i="2"/>
  <c r="G99" i="2"/>
  <c r="F99" i="2"/>
  <c r="D99" i="2"/>
  <c r="E99" i="2" s="1"/>
  <c r="J98" i="2"/>
  <c r="G98" i="2"/>
  <c r="D98" i="2"/>
  <c r="F98" i="2" s="1"/>
  <c r="G97" i="2"/>
  <c r="D97" i="2"/>
  <c r="E97" i="2" s="1"/>
  <c r="G96" i="2"/>
  <c r="F96" i="2"/>
  <c r="D96" i="2"/>
  <c r="E96" i="2" s="1"/>
  <c r="H96" i="2" s="1"/>
  <c r="G95" i="2"/>
  <c r="F95" i="2"/>
  <c r="D95" i="2"/>
  <c r="E95" i="2" s="1"/>
  <c r="G94" i="2"/>
  <c r="D94" i="2"/>
  <c r="F94" i="2" s="1"/>
  <c r="G93" i="2"/>
  <c r="D93" i="2"/>
  <c r="E93" i="2" s="1"/>
  <c r="G92" i="2"/>
  <c r="F92" i="2"/>
  <c r="E92" i="2"/>
  <c r="D92" i="2"/>
  <c r="G91" i="2"/>
  <c r="F91" i="2"/>
  <c r="D91" i="2"/>
  <c r="E91" i="2" s="1"/>
  <c r="G90" i="2"/>
  <c r="E90" i="2"/>
  <c r="D90" i="2"/>
  <c r="F90" i="2" s="1"/>
  <c r="G89" i="2"/>
  <c r="D89" i="2"/>
  <c r="G88" i="2"/>
  <c r="E88" i="2"/>
  <c r="D88" i="2"/>
  <c r="F88" i="2" s="1"/>
  <c r="G87" i="2"/>
  <c r="F87" i="2"/>
  <c r="D87" i="2"/>
  <c r="E87" i="2" s="1"/>
  <c r="G86" i="2"/>
  <c r="E86" i="2"/>
  <c r="D86" i="2"/>
  <c r="F86" i="2" s="1"/>
  <c r="G85" i="2"/>
  <c r="D85" i="2"/>
  <c r="G84" i="2"/>
  <c r="E84" i="2"/>
  <c r="D84" i="2"/>
  <c r="F84" i="2" s="1"/>
  <c r="G83" i="2"/>
  <c r="F83" i="2"/>
  <c r="D83" i="2"/>
  <c r="E83" i="2" s="1"/>
  <c r="G82" i="2"/>
  <c r="E82" i="2"/>
  <c r="D82" i="2"/>
  <c r="F82" i="2" s="1"/>
  <c r="G81" i="2"/>
  <c r="D81" i="2"/>
  <c r="G80" i="2"/>
  <c r="E80" i="2"/>
  <c r="D80" i="2"/>
  <c r="F80" i="2" s="1"/>
  <c r="G79" i="2"/>
  <c r="F79" i="2"/>
  <c r="D79" i="2"/>
  <c r="E79" i="2" s="1"/>
  <c r="G78" i="2"/>
  <c r="E78" i="2"/>
  <c r="D78" i="2"/>
  <c r="F78" i="2" s="1"/>
  <c r="G77" i="2"/>
  <c r="D77" i="2"/>
  <c r="G76" i="2"/>
  <c r="E76" i="2"/>
  <c r="D76" i="2"/>
  <c r="F76" i="2" s="1"/>
  <c r="G75" i="2"/>
  <c r="F75" i="2"/>
  <c r="D75" i="2"/>
  <c r="E75" i="2" s="1"/>
  <c r="J74" i="2"/>
  <c r="G74" i="2"/>
  <c r="D74" i="2"/>
  <c r="F74" i="2" s="1"/>
  <c r="G73" i="2"/>
  <c r="D73" i="2"/>
  <c r="E73" i="2" s="1"/>
  <c r="G72" i="2"/>
  <c r="D72" i="2"/>
  <c r="F72" i="2" s="1"/>
  <c r="G71" i="2"/>
  <c r="D71" i="2"/>
  <c r="E71" i="2" s="1"/>
  <c r="G70" i="2"/>
  <c r="D70" i="2"/>
  <c r="F70" i="2" s="1"/>
  <c r="G69" i="2"/>
  <c r="D69" i="2"/>
  <c r="E69" i="2" s="1"/>
  <c r="G68" i="2"/>
  <c r="D68" i="2"/>
  <c r="G67" i="2"/>
  <c r="D67" i="2"/>
  <c r="F67" i="2" s="1"/>
  <c r="G66" i="2"/>
  <c r="E66" i="2"/>
  <c r="D66" i="2"/>
  <c r="F66" i="2" s="1"/>
  <c r="G65" i="2"/>
  <c r="D65" i="2"/>
  <c r="G64" i="2"/>
  <c r="E64" i="2"/>
  <c r="D64" i="2"/>
  <c r="F64" i="2" s="1"/>
  <c r="G63" i="2"/>
  <c r="D63" i="2"/>
  <c r="F63" i="2" s="1"/>
  <c r="G62" i="2"/>
  <c r="D62" i="2"/>
  <c r="F62" i="2" s="1"/>
  <c r="G61" i="2"/>
  <c r="D61" i="2"/>
  <c r="E61" i="2" s="1"/>
  <c r="G60" i="2"/>
  <c r="D60" i="2"/>
  <c r="F60" i="2" s="1"/>
  <c r="G59" i="2"/>
  <c r="D59" i="2"/>
  <c r="F59" i="2" s="1"/>
  <c r="G58" i="2"/>
  <c r="D58" i="2"/>
  <c r="F58" i="2" s="1"/>
  <c r="G57" i="2"/>
  <c r="D57" i="2"/>
  <c r="E57" i="2" s="1"/>
  <c r="G56" i="2"/>
  <c r="D56" i="2"/>
  <c r="G55" i="2"/>
  <c r="D55" i="2"/>
  <c r="F55" i="2" s="1"/>
  <c r="G54" i="2"/>
  <c r="E54" i="2"/>
  <c r="D54" i="2"/>
  <c r="F54" i="2" s="1"/>
  <c r="G53" i="2"/>
  <c r="D53" i="2"/>
  <c r="E53" i="2" s="1"/>
  <c r="G52" i="2"/>
  <c r="D52" i="2"/>
  <c r="F52" i="2" s="1"/>
  <c r="G51" i="2"/>
  <c r="D51" i="2"/>
  <c r="F51" i="2" s="1"/>
  <c r="J50" i="2"/>
  <c r="G50" i="2"/>
  <c r="D50" i="2"/>
  <c r="G49" i="2"/>
  <c r="D49" i="2"/>
  <c r="E49" i="2" s="1"/>
  <c r="G48" i="2"/>
  <c r="E48" i="2"/>
  <c r="D48" i="2"/>
  <c r="F48" i="2" s="1"/>
  <c r="G47" i="2"/>
  <c r="D47" i="2"/>
  <c r="F47" i="2" s="1"/>
  <c r="G46" i="2"/>
  <c r="E46" i="2"/>
  <c r="D46" i="2"/>
  <c r="F46" i="2" s="1"/>
  <c r="G45" i="2"/>
  <c r="D45" i="2"/>
  <c r="E45" i="2" s="1"/>
  <c r="G44" i="2"/>
  <c r="D44" i="2"/>
  <c r="F44" i="2" s="1"/>
  <c r="G43" i="2"/>
  <c r="D43" i="2"/>
  <c r="F43" i="2" s="1"/>
  <c r="G42" i="2"/>
  <c r="D42" i="2"/>
  <c r="G41" i="2"/>
  <c r="D41" i="2"/>
  <c r="E41" i="2" s="1"/>
  <c r="G40" i="2"/>
  <c r="E40" i="2"/>
  <c r="D40" i="2"/>
  <c r="F40" i="2" s="1"/>
  <c r="G39" i="2"/>
  <c r="D39" i="2"/>
  <c r="F39" i="2" s="1"/>
  <c r="G38" i="2"/>
  <c r="D38" i="2"/>
  <c r="F38" i="2" s="1"/>
  <c r="G37" i="2"/>
  <c r="D37" i="2"/>
  <c r="E37" i="2" s="1"/>
  <c r="G36" i="2"/>
  <c r="D36" i="2"/>
  <c r="E36" i="2" s="1"/>
  <c r="G35" i="2"/>
  <c r="D35" i="2"/>
  <c r="F35" i="2" s="1"/>
  <c r="G34" i="2"/>
  <c r="D34" i="2"/>
  <c r="F34" i="2" s="1"/>
  <c r="G33" i="2"/>
  <c r="D33" i="2"/>
  <c r="E33" i="2" s="1"/>
  <c r="G32" i="2"/>
  <c r="D32" i="2"/>
  <c r="F32" i="2" s="1"/>
  <c r="G31" i="2"/>
  <c r="D31" i="2"/>
  <c r="F31" i="2" s="1"/>
  <c r="G30" i="2"/>
  <c r="D30" i="2"/>
  <c r="G29" i="2"/>
  <c r="D29" i="2"/>
  <c r="E29" i="2" s="1"/>
  <c r="G28" i="2"/>
  <c r="D28" i="2"/>
  <c r="E28" i="2" s="1"/>
  <c r="G27" i="2"/>
  <c r="D27" i="2"/>
  <c r="F27" i="2" s="1"/>
  <c r="J26" i="2"/>
  <c r="G26" i="2"/>
  <c r="D26" i="2"/>
  <c r="F26" i="2" s="1"/>
  <c r="G25" i="2"/>
  <c r="D25" i="2"/>
  <c r="E25" i="2" s="1"/>
  <c r="G24" i="2"/>
  <c r="D24" i="2"/>
  <c r="E24" i="2" s="1"/>
  <c r="G23" i="2"/>
  <c r="D23" i="2"/>
  <c r="F23" i="2" s="1"/>
  <c r="G22" i="2"/>
  <c r="D22" i="2"/>
  <c r="F22" i="2" s="1"/>
  <c r="G21" i="2"/>
  <c r="D21" i="2"/>
  <c r="E21" i="2" s="1"/>
  <c r="G20" i="2"/>
  <c r="D20" i="2"/>
  <c r="F20" i="2" s="1"/>
  <c r="G19" i="2"/>
  <c r="D19" i="2"/>
  <c r="E19" i="2" s="1"/>
  <c r="G18" i="2"/>
  <c r="D18" i="2"/>
  <c r="F18" i="2" s="1"/>
  <c r="G17" i="2"/>
  <c r="D17" i="2"/>
  <c r="E17" i="2" s="1"/>
  <c r="G16" i="2"/>
  <c r="D16" i="2"/>
  <c r="E16" i="2" s="1"/>
  <c r="G15" i="2"/>
  <c r="D15" i="2"/>
  <c r="F15" i="2" s="1"/>
  <c r="G14" i="2"/>
  <c r="D14" i="2"/>
  <c r="F14" i="2" s="1"/>
  <c r="G13" i="2"/>
  <c r="D13" i="2"/>
  <c r="E13" i="2" s="1"/>
  <c r="G12" i="2"/>
  <c r="D12" i="2"/>
  <c r="F12" i="2" s="1"/>
  <c r="G11" i="2"/>
  <c r="D11" i="2"/>
  <c r="F11" i="2" s="1"/>
  <c r="G10" i="2"/>
  <c r="D10" i="2"/>
  <c r="F10" i="2" s="1"/>
  <c r="G9" i="2"/>
  <c r="D9" i="2"/>
  <c r="E9" i="2" s="1"/>
  <c r="G8" i="2"/>
  <c r="D8" i="2"/>
  <c r="E8" i="2" s="1"/>
  <c r="G7" i="2"/>
  <c r="D7" i="2"/>
  <c r="F7" i="2" s="1"/>
  <c r="G6" i="2"/>
  <c r="D6" i="2"/>
  <c r="F6" i="2" s="1"/>
  <c r="G5" i="2"/>
  <c r="D5" i="2"/>
  <c r="E5" i="2" s="1"/>
  <c r="G4" i="2"/>
  <c r="D4" i="2"/>
  <c r="F4" i="2" s="1"/>
  <c r="G3" i="2"/>
  <c r="D3" i="2"/>
  <c r="F3" i="2" s="1"/>
  <c r="J2" i="2"/>
  <c r="G2" i="2"/>
  <c r="D2" i="2"/>
  <c r="F2" i="2" s="1"/>
  <c r="B10" i="1"/>
  <c r="B9" i="1"/>
  <c r="B8" i="1"/>
  <c r="I2" i="2" s="1"/>
  <c r="H119" i="2" l="1"/>
  <c r="O119" i="2" s="1"/>
  <c r="Q119" i="2" s="1"/>
  <c r="H535" i="2"/>
  <c r="H819" i="2"/>
  <c r="H1653" i="2"/>
  <c r="H1761" i="2"/>
  <c r="H2036" i="2"/>
  <c r="H2408" i="2"/>
  <c r="H2442" i="2"/>
  <c r="H2456" i="2"/>
  <c r="H2520" i="2"/>
  <c r="H2524" i="2"/>
  <c r="H2544" i="2"/>
  <c r="M2544" i="2" s="1"/>
  <c r="H3329" i="2"/>
  <c r="H3505" i="2"/>
  <c r="H3980" i="2"/>
  <c r="H4015" i="2"/>
  <c r="H4259" i="2"/>
  <c r="H4457" i="2"/>
  <c r="H5051" i="2"/>
  <c r="H5257" i="2"/>
  <c r="N5257" i="2" s="1"/>
  <c r="H5697" i="2"/>
  <c r="H5905" i="2"/>
  <c r="H6014" i="2"/>
  <c r="N6014" i="2" s="1"/>
  <c r="H6058" i="2"/>
  <c r="H6397" i="2"/>
  <c r="H6522" i="2"/>
  <c r="H6694" i="2"/>
  <c r="H6799" i="2"/>
  <c r="N6799" i="2" s="1"/>
  <c r="H6809" i="2"/>
  <c r="M6809" i="2" s="1"/>
  <c r="H6928" i="2"/>
  <c r="H7013" i="2"/>
  <c r="H7634" i="2"/>
  <c r="H8231" i="2"/>
  <c r="H8446" i="2"/>
  <c r="M8446" i="2" s="1"/>
  <c r="H8481" i="2"/>
  <c r="H8556" i="2"/>
  <c r="K2" i="2"/>
  <c r="H588" i="2"/>
  <c r="N588" i="2" s="1"/>
  <c r="H3134" i="2"/>
  <c r="H4887" i="2"/>
  <c r="H5276" i="2"/>
  <c r="H6039" i="2"/>
  <c r="H6168" i="2"/>
  <c r="H6272" i="2"/>
  <c r="H6296" i="2"/>
  <c r="H7028" i="2"/>
  <c r="H7421" i="2"/>
  <c r="H7478" i="2"/>
  <c r="H7543" i="2"/>
  <c r="H7666" i="2"/>
  <c r="H7770" i="2"/>
  <c r="H7889" i="2"/>
  <c r="H8095" i="2"/>
  <c r="H8186" i="2"/>
  <c r="H8302" i="2"/>
  <c r="H8307" i="2"/>
  <c r="N8307" i="2" s="1"/>
  <c r="H8404" i="2"/>
  <c r="O8404" i="2" s="1"/>
  <c r="Q8404" i="2" s="1"/>
  <c r="H8515" i="2"/>
  <c r="H8529" i="2"/>
  <c r="H8553" i="2"/>
  <c r="H918" i="2"/>
  <c r="H1984" i="2"/>
  <c r="H5359" i="2"/>
  <c r="H531" i="2"/>
  <c r="H1391" i="2"/>
  <c r="H2346" i="2"/>
  <c r="H3325" i="2"/>
  <c r="H3348" i="2"/>
  <c r="O3348" i="2" s="1"/>
  <c r="Q3348" i="2" s="1"/>
  <c r="H3715" i="2"/>
  <c r="H3811" i="2"/>
  <c r="H4321" i="2"/>
  <c r="H7786" i="2"/>
  <c r="H8405" i="2"/>
  <c r="H8464" i="2"/>
  <c r="H8539" i="2"/>
  <c r="H8622" i="2"/>
  <c r="H92" i="2"/>
  <c r="H1018" i="2"/>
  <c r="H1050" i="2"/>
  <c r="H2496" i="2"/>
  <c r="H2572" i="2"/>
  <c r="H4133" i="2"/>
  <c r="H4903" i="2"/>
  <c r="O4903" i="2" s="1"/>
  <c r="Q4903" i="2" s="1"/>
  <c r="H4981" i="2"/>
  <c r="H6723" i="2"/>
  <c r="H6757" i="2"/>
  <c r="H6806" i="2"/>
  <c r="H6820" i="2"/>
  <c r="H7030" i="2"/>
  <c r="H7035" i="2"/>
  <c r="H7070" i="2"/>
  <c r="H7098" i="2"/>
  <c r="H7160" i="2"/>
  <c r="H7192" i="2"/>
  <c r="H7259" i="2"/>
  <c r="H7513" i="2"/>
  <c r="M7513" i="2" s="1"/>
  <c r="H7802" i="2"/>
  <c r="H7880" i="2"/>
  <c r="H8689" i="2"/>
  <c r="H795" i="2"/>
  <c r="H826" i="2"/>
  <c r="H975" i="2"/>
  <c r="H1503" i="2"/>
  <c r="H1546" i="2"/>
  <c r="H2448" i="2"/>
  <c r="O2448" i="2" s="1"/>
  <c r="Q2448" i="2" s="1"/>
  <c r="H3425" i="2"/>
  <c r="N3425" i="2" s="1"/>
  <c r="H4317" i="2"/>
  <c r="H4342" i="2"/>
  <c r="H4421" i="2"/>
  <c r="H5356" i="2"/>
  <c r="H3483" i="2"/>
  <c r="H4037" i="2"/>
  <c r="H4701" i="2"/>
  <c r="H6175" i="2"/>
  <c r="H6185" i="2"/>
  <c r="H6198" i="2"/>
  <c r="H6219" i="2"/>
  <c r="H6224" i="2"/>
  <c r="H6323" i="2"/>
  <c r="H6492" i="2"/>
  <c r="H6530" i="2"/>
  <c r="H6650" i="2"/>
  <c r="H6696" i="2"/>
  <c r="H6956" i="2"/>
  <c r="H7071" i="2"/>
  <c r="H7187" i="2"/>
  <c r="H7285" i="2"/>
  <c r="H7369" i="2"/>
  <c r="M7369" i="2" s="1"/>
  <c r="H7385" i="2"/>
  <c r="H7696" i="2"/>
  <c r="H8299" i="2"/>
  <c r="H8309" i="2"/>
  <c r="H8590" i="2"/>
  <c r="H8604" i="2"/>
  <c r="H406" i="2"/>
  <c r="H1366" i="2"/>
  <c r="H2294" i="2"/>
  <c r="H2757" i="2"/>
  <c r="H3341" i="2"/>
  <c r="H3459" i="2"/>
  <c r="H4002" i="2"/>
  <c r="H4378" i="2"/>
  <c r="H5397" i="2"/>
  <c r="H6017" i="2"/>
  <c r="N6017" i="2" s="1"/>
  <c r="H6552" i="2"/>
  <c r="H6856" i="2"/>
  <c r="H8387" i="2"/>
  <c r="H8430" i="2"/>
  <c r="H8564" i="2"/>
  <c r="H858" i="2"/>
  <c r="H1672" i="2"/>
  <c r="H2613" i="2"/>
  <c r="H2821" i="2"/>
  <c r="H3270" i="2"/>
  <c r="O3270" i="2" s="1"/>
  <c r="Q3270" i="2" s="1"/>
  <c r="H3318" i="2"/>
  <c r="H3968" i="2"/>
  <c r="N3968" i="2" s="1"/>
  <c r="H3983" i="2"/>
  <c r="H5856" i="2"/>
  <c r="H6758" i="2"/>
  <c r="H8403" i="2"/>
  <c r="O8403" i="2" s="1"/>
  <c r="Q8403" i="2" s="1"/>
  <c r="H8560" i="2"/>
  <c r="H199" i="2"/>
  <c r="H1630" i="2"/>
  <c r="H3914" i="2"/>
  <c r="H3979" i="2"/>
  <c r="H4808" i="2"/>
  <c r="H4847" i="2"/>
  <c r="H5284" i="2"/>
  <c r="H6798" i="2"/>
  <c r="H7908" i="2"/>
  <c r="H8295" i="2"/>
  <c r="H8310" i="2"/>
  <c r="H148" i="2"/>
  <c r="H196" i="2"/>
  <c r="H418" i="2"/>
  <c r="H1107" i="2"/>
  <c r="N1107" i="2" s="1"/>
  <c r="H1522" i="2"/>
  <c r="H1728" i="2"/>
  <c r="H2257" i="2"/>
  <c r="H2853" i="2"/>
  <c r="H3592" i="2"/>
  <c r="H4765" i="2"/>
  <c r="H4828" i="2"/>
  <c r="H5593" i="2"/>
  <c r="H5857" i="2"/>
  <c r="H5862" i="2"/>
  <c r="H5920" i="2"/>
  <c r="H6138" i="2"/>
  <c r="H6612" i="2"/>
  <c r="H6721" i="2"/>
  <c r="H6857" i="2"/>
  <c r="O6857" i="2" s="1"/>
  <c r="Q6857" i="2" s="1"/>
  <c r="H7437" i="2"/>
  <c r="M7437" i="2" s="1"/>
  <c r="H7814" i="2"/>
  <c r="H7945" i="2"/>
  <c r="H8431" i="2"/>
  <c r="N8431" i="2" s="1"/>
  <c r="H8485" i="2"/>
  <c r="H8661" i="2"/>
  <c r="H6832" i="2"/>
  <c r="H806" i="2"/>
  <c r="O806" i="2" s="1"/>
  <c r="Q806" i="2" s="1"/>
  <c r="H1039" i="2"/>
  <c r="H3156" i="2"/>
  <c r="H3401" i="2"/>
  <c r="M3401" i="2" s="1"/>
  <c r="H3684" i="2"/>
  <c r="N3684" i="2" s="1"/>
  <c r="H3876" i="2"/>
  <c r="N3876" i="2" s="1"/>
  <c r="H4101" i="2"/>
  <c r="O4427" i="2"/>
  <c r="Q4427" i="2" s="1"/>
  <c r="H4492" i="2"/>
  <c r="H4497" i="2"/>
  <c r="H5709" i="2"/>
  <c r="M5709" i="2" s="1"/>
  <c r="H5808" i="2"/>
  <c r="M5808" i="2" s="1"/>
  <c r="H6190" i="2"/>
  <c r="M6190" i="2" s="1"/>
  <c r="H6257" i="2"/>
  <c r="H6329" i="2"/>
  <c r="O6329" i="2" s="1"/>
  <c r="Q6329" i="2" s="1"/>
  <c r="H6453" i="2"/>
  <c r="O6453" i="2" s="1"/>
  <c r="Q6453" i="2" s="1"/>
  <c r="H6739" i="2"/>
  <c r="H6762" i="2"/>
  <c r="M6762" i="2" s="1"/>
  <c r="H7239" i="2"/>
  <c r="N7239" i="2" s="1"/>
  <c r="H7649" i="2"/>
  <c r="H7744" i="2"/>
  <c r="H7974" i="2"/>
  <c r="N7974" i="2" s="1"/>
  <c r="O8446" i="2"/>
  <c r="Q8446" i="2" s="1"/>
  <c r="H8543" i="2"/>
  <c r="H124" i="2"/>
  <c r="H898" i="2"/>
  <c r="H1095" i="2"/>
  <c r="N1095" i="2" s="1"/>
  <c r="H3861" i="2"/>
  <c r="H3995" i="2"/>
  <c r="H4251" i="2"/>
  <c r="N4251" i="2" s="1"/>
  <c r="H5269" i="2"/>
  <c r="H5294" i="2"/>
  <c r="N5294" i="2" s="1"/>
  <c r="M6837" i="2"/>
  <c r="H7838" i="2"/>
  <c r="N7838" i="2" s="1"/>
  <c r="H3266" i="2"/>
  <c r="H3971" i="2"/>
  <c r="H4117" i="2"/>
  <c r="H4311" i="2"/>
  <c r="H4349" i="2"/>
  <c r="N4349" i="2" s="1"/>
  <c r="H6536" i="2"/>
  <c r="H6662" i="2"/>
  <c r="H7335" i="2"/>
  <c r="N7335" i="2" s="1"/>
  <c r="H8136" i="2"/>
  <c r="H8632" i="2"/>
  <c r="O8632" i="2" s="1"/>
  <c r="Q8632" i="2" s="1"/>
  <c r="H1625" i="2"/>
  <c r="H3606" i="2"/>
  <c r="H3770" i="2"/>
  <c r="H3774" i="2"/>
  <c r="H3977" i="2"/>
  <c r="H5925" i="2"/>
  <c r="O5925" i="2" s="1"/>
  <c r="Q5925" i="2" s="1"/>
  <c r="H6438" i="2"/>
  <c r="H6602" i="2"/>
  <c r="O6602" i="2" s="1"/>
  <c r="Q6602" i="2" s="1"/>
  <c r="H6851" i="2"/>
  <c r="H6940" i="2"/>
  <c r="H7132" i="2"/>
  <c r="H498" i="2"/>
  <c r="H659" i="2"/>
  <c r="H756" i="2"/>
  <c r="H772" i="2"/>
  <c r="O772" i="2" s="1"/>
  <c r="Q772" i="2" s="1"/>
  <c r="H1531" i="2"/>
  <c r="H1594" i="2"/>
  <c r="H1764" i="2"/>
  <c r="O1764" i="2" s="1"/>
  <c r="Q1764" i="2" s="1"/>
  <c r="H2366" i="2"/>
  <c r="H3504" i="2"/>
  <c r="H3611" i="2"/>
  <c r="H3779" i="2"/>
  <c r="O3779" i="2" s="1"/>
  <c r="Q3779" i="2" s="1"/>
  <c r="H3917" i="2"/>
  <c r="H3996" i="2"/>
  <c r="O3996" i="2" s="1"/>
  <c r="Q3996" i="2" s="1"/>
  <c r="H5195" i="2"/>
  <c r="H5794" i="2"/>
  <c r="H7357" i="2"/>
  <c r="N7357" i="2" s="1"/>
  <c r="H8383" i="2"/>
  <c r="O8383" i="2" s="1"/>
  <c r="Q8383" i="2" s="1"/>
  <c r="H8639" i="2"/>
  <c r="H8653" i="2"/>
  <c r="N8653" i="2" s="1"/>
  <c r="H1004" i="2"/>
  <c r="H1063" i="2"/>
  <c r="H1604" i="2"/>
  <c r="H1626" i="2"/>
  <c r="O1626" i="2" s="1"/>
  <c r="Q1626" i="2" s="1"/>
  <c r="H2060" i="2"/>
  <c r="H2318" i="2"/>
  <c r="H2630" i="2"/>
  <c r="H2645" i="2"/>
  <c r="H3188" i="2"/>
  <c r="H3343" i="2"/>
  <c r="H3408" i="2"/>
  <c r="M3408" i="2" s="1"/>
  <c r="H3744" i="2"/>
  <c r="M3744" i="2" s="1"/>
  <c r="H4454" i="2"/>
  <c r="H6750" i="2"/>
  <c r="H6784" i="2"/>
  <c r="H7821" i="2"/>
  <c r="M7821" i="2" s="1"/>
  <c r="H3607" i="2"/>
  <c r="H4816" i="2"/>
  <c r="H4869" i="2"/>
  <c r="H5074" i="2"/>
  <c r="H5147" i="2"/>
  <c r="H5425" i="2"/>
  <c r="H5877" i="2"/>
  <c r="O5877" i="2" s="1"/>
  <c r="Q5877" i="2" s="1"/>
  <c r="H6028" i="2"/>
  <c r="N6028" i="2" s="1"/>
  <c r="H6608" i="2"/>
  <c r="H6755" i="2"/>
  <c r="N6755" i="2" s="1"/>
  <c r="H7766" i="2"/>
  <c r="H7946" i="2"/>
  <c r="H8008" i="2"/>
  <c r="H8235" i="2"/>
  <c r="H890" i="2"/>
  <c r="N890" i="2" s="1"/>
  <c r="J891" i="2" s="1"/>
  <c r="H1563" i="2"/>
  <c r="H3144" i="2"/>
  <c r="H4504" i="2"/>
  <c r="O4504" i="2" s="1"/>
  <c r="Q4504" i="2" s="1"/>
  <c r="H4917" i="2"/>
  <c r="H8282" i="2"/>
  <c r="H8665" i="2"/>
  <c r="H258" i="2"/>
  <c r="H394" i="2"/>
  <c r="H442" i="2"/>
  <c r="H524" i="2"/>
  <c r="O588" i="2"/>
  <c r="Q588" i="2" s="1"/>
  <c r="H978" i="2"/>
  <c r="H1283" i="2"/>
  <c r="M1283" i="2" s="1"/>
  <c r="H1379" i="2"/>
  <c r="H1575" i="2"/>
  <c r="H1765" i="2"/>
  <c r="H2106" i="2"/>
  <c r="H2421" i="2"/>
  <c r="O2421" i="2" s="1"/>
  <c r="Q2421" i="2" s="1"/>
  <c r="H2662" i="2"/>
  <c r="H3289" i="2"/>
  <c r="H3344" i="2"/>
  <c r="N3344" i="2" s="1"/>
  <c r="H3433" i="2"/>
  <c r="H3538" i="2"/>
  <c r="H3667" i="2"/>
  <c r="M3667" i="2" s="1"/>
  <c r="H3884" i="2"/>
  <c r="H3988" i="2"/>
  <c r="H4431" i="2"/>
  <c r="O4431" i="2" s="1"/>
  <c r="Q4431" i="2" s="1"/>
  <c r="H4486" i="2"/>
  <c r="H4773" i="2"/>
  <c r="H4836" i="2"/>
  <c r="H5262" i="2"/>
  <c r="H5822" i="2"/>
  <c r="H5838" i="2"/>
  <c r="N5838" i="2" s="1"/>
  <c r="H6751" i="2"/>
  <c r="H7072" i="2"/>
  <c r="H7497" i="2"/>
  <c r="H7636" i="2"/>
  <c r="N7636" i="2" s="1"/>
  <c r="H7846" i="2"/>
  <c r="H7957" i="2"/>
  <c r="H8166" i="2"/>
  <c r="H8251" i="2"/>
  <c r="H8454" i="2"/>
  <c r="H8457" i="2"/>
  <c r="H8605" i="2"/>
  <c r="H8610" i="2"/>
  <c r="H108" i="2"/>
  <c r="H753" i="2"/>
  <c r="H830" i="2"/>
  <c r="H844" i="2"/>
  <c r="H1098" i="2"/>
  <c r="H1243" i="2"/>
  <c r="H1258" i="2"/>
  <c r="H1278" i="2"/>
  <c r="H1627" i="2"/>
  <c r="H1770" i="2"/>
  <c r="H1948" i="2"/>
  <c r="H2156" i="2"/>
  <c r="M2156" i="2" s="1"/>
  <c r="H2445" i="2"/>
  <c r="H2607" i="2"/>
  <c r="H2712" i="2"/>
  <c r="N2712" i="2" s="1"/>
  <c r="H2717" i="2"/>
  <c r="N2717" i="2" s="1"/>
  <c r="H3185" i="2"/>
  <c r="H3190" i="2"/>
  <c r="H3245" i="2"/>
  <c r="H3250" i="2"/>
  <c r="H3259" i="2"/>
  <c r="H3454" i="2"/>
  <c r="H3534" i="2"/>
  <c r="H3840" i="2"/>
  <c r="M3840" i="2" s="1"/>
  <c r="H3890" i="2"/>
  <c r="H3964" i="2"/>
  <c r="H3984" i="2"/>
  <c r="H4197" i="2"/>
  <c r="H4294" i="2"/>
  <c r="H4373" i="2"/>
  <c r="N4373" i="2" s="1"/>
  <c r="H4422" i="2"/>
  <c r="H4743" i="2"/>
  <c r="H4799" i="2"/>
  <c r="H4976" i="2"/>
  <c r="N4976" i="2" s="1"/>
  <c r="H5306" i="2"/>
  <c r="H5380" i="2"/>
  <c r="N5380" i="2" s="1"/>
  <c r="H5436" i="2"/>
  <c r="H5780" i="2"/>
  <c r="H5992" i="2"/>
  <c r="N5992" i="2" s="1"/>
  <c r="H6069" i="2"/>
  <c r="M6069" i="2" s="1"/>
  <c r="H6113" i="2"/>
  <c r="H6197" i="2"/>
  <c r="H6457" i="2"/>
  <c r="H6518" i="2"/>
  <c r="H7017" i="2"/>
  <c r="H7023" i="2"/>
  <c r="H7194" i="2"/>
  <c r="H7822" i="2"/>
  <c r="M7822" i="2" s="1"/>
  <c r="H7978" i="2"/>
  <c r="H8268" i="2"/>
  <c r="H8450" i="2"/>
  <c r="H8476" i="2"/>
  <c r="H8676" i="2"/>
  <c r="N8676" i="2" s="1"/>
  <c r="H8690" i="2"/>
  <c r="E65" i="2"/>
  <c r="F65" i="2"/>
  <c r="E204" i="2"/>
  <c r="F204" i="2"/>
  <c r="E60" i="2"/>
  <c r="E110" i="2"/>
  <c r="H110" i="2" s="1"/>
  <c r="F50" i="2"/>
  <c r="E50" i="2"/>
  <c r="E89" i="2"/>
  <c r="F89" i="2"/>
  <c r="E107" i="2"/>
  <c r="F107" i="2"/>
  <c r="E130" i="2"/>
  <c r="H130" i="2" s="1"/>
  <c r="F130" i="2"/>
  <c r="H173" i="2"/>
  <c r="F56" i="2"/>
  <c r="E56" i="2"/>
  <c r="E85" i="2"/>
  <c r="H85" i="2" s="1"/>
  <c r="N85" i="2" s="1"/>
  <c r="F85" i="2"/>
  <c r="H125" i="2"/>
  <c r="H165" i="2"/>
  <c r="M165" i="2" s="1"/>
  <c r="E192" i="2"/>
  <c r="H192" i="2" s="1"/>
  <c r="F192" i="2"/>
  <c r="F230" i="2"/>
  <c r="E230" i="2"/>
  <c r="E81" i="2"/>
  <c r="F81" i="2"/>
  <c r="H73" i="2"/>
  <c r="M73" i="2" s="1"/>
  <c r="E77" i="2"/>
  <c r="H77" i="2" s="1"/>
  <c r="F77" i="2"/>
  <c r="F103" i="2"/>
  <c r="H103" i="2" s="1"/>
  <c r="N103" i="2" s="1"/>
  <c r="E189" i="2"/>
  <c r="H189" i="2" s="1"/>
  <c r="F189" i="2"/>
  <c r="F30" i="2"/>
  <c r="E30" i="2"/>
  <c r="F68" i="2"/>
  <c r="E68" i="2"/>
  <c r="F73" i="2"/>
  <c r="F42" i="2"/>
  <c r="E42" i="2"/>
  <c r="H42" i="2" s="1"/>
  <c r="E142" i="2"/>
  <c r="H142" i="2" s="1"/>
  <c r="F161" i="2"/>
  <c r="H161" i="2" s="1"/>
  <c r="F118" i="2"/>
  <c r="E118" i="2"/>
  <c r="F212" i="2"/>
  <c r="E212" i="2"/>
  <c r="F69" i="2"/>
  <c r="H69" i="2" s="1"/>
  <c r="E100" i="2"/>
  <c r="F100" i="2"/>
  <c r="F134" i="2"/>
  <c r="E134" i="2"/>
  <c r="H134" i="2" s="1"/>
  <c r="E157" i="2"/>
  <c r="H157" i="2" s="1"/>
  <c r="E72" i="2"/>
  <c r="H99" i="2"/>
  <c r="H113" i="2"/>
  <c r="E133" i="2"/>
  <c r="F137" i="2"/>
  <c r="H145" i="2"/>
  <c r="F152" i="2"/>
  <c r="H152" i="2" s="1"/>
  <c r="N152" i="2" s="1"/>
  <c r="F168" i="2"/>
  <c r="H168" i="2" s="1"/>
  <c r="E188" i="2"/>
  <c r="H188" i="2" s="1"/>
  <c r="E262" i="2"/>
  <c r="H262" i="2" s="1"/>
  <c r="M262" i="2" s="1"/>
  <c r="F281" i="2"/>
  <c r="E290" i="2"/>
  <c r="H305" i="2"/>
  <c r="O305" i="2" s="1"/>
  <c r="Q305" i="2" s="1"/>
  <c r="F309" i="2"/>
  <c r="H333" i="2"/>
  <c r="F337" i="2"/>
  <c r="E398" i="2"/>
  <c r="H398" i="2" s="1"/>
  <c r="E422" i="2"/>
  <c r="F441" i="2"/>
  <c r="H441" i="2" s="1"/>
  <c r="H465" i="2"/>
  <c r="E474" i="2"/>
  <c r="H474" i="2" s="1"/>
  <c r="E502" i="2"/>
  <c r="F538" i="2"/>
  <c r="H538" i="2" s="1"/>
  <c r="F542" i="2"/>
  <c r="E592" i="2"/>
  <c r="E668" i="2"/>
  <c r="H668" i="2" s="1"/>
  <c r="O668" i="2" s="1"/>
  <c r="Q668" i="2" s="1"/>
  <c r="E684" i="2"/>
  <c r="H684" i="2" s="1"/>
  <c r="E724" i="2"/>
  <c r="H724" i="2" s="1"/>
  <c r="O724" i="2" s="1"/>
  <c r="Q724" i="2" s="1"/>
  <c r="E764" i="2"/>
  <c r="F769" i="2"/>
  <c r="E777" i="2"/>
  <c r="H777" i="2" s="1"/>
  <c r="E852" i="2"/>
  <c r="H852" i="2" s="1"/>
  <c r="O852" i="2" s="1"/>
  <c r="Q852" i="2" s="1"/>
  <c r="F856" i="2"/>
  <c r="E856" i="2"/>
  <c r="H856" i="2" s="1"/>
  <c r="E935" i="2"/>
  <c r="H935" i="2" s="1"/>
  <c r="F955" i="2"/>
  <c r="H955" i="2" s="1"/>
  <c r="F971" i="2"/>
  <c r="E971" i="2"/>
  <c r="E986" i="2"/>
  <c r="H986" i="2" s="1"/>
  <c r="H1047" i="2"/>
  <c r="E1270" i="2"/>
  <c r="H1270" i="2" s="1"/>
  <c r="M1270" i="2" s="1"/>
  <c r="F1270" i="2"/>
  <c r="O2349" i="2"/>
  <c r="Q2349" i="2" s="1"/>
  <c r="M2349" i="2"/>
  <c r="H176" i="2"/>
  <c r="H225" i="2"/>
  <c r="O225" i="2" s="1"/>
  <c r="Q225" i="2" s="1"/>
  <c r="H234" i="2"/>
  <c r="H716" i="2"/>
  <c r="O716" i="2" s="1"/>
  <c r="Q716" i="2" s="1"/>
  <c r="E882" i="2"/>
  <c r="H882" i="2" s="1"/>
  <c r="E915" i="2"/>
  <c r="H915" i="2" s="1"/>
  <c r="M915" i="2" s="1"/>
  <c r="F930" i="2"/>
  <c r="H951" i="2"/>
  <c r="E1002" i="2"/>
  <c r="F1002" i="2"/>
  <c r="F1043" i="2"/>
  <c r="E1043" i="2"/>
  <c r="H1043" i="2" s="1"/>
  <c r="N1043" i="2" s="1"/>
  <c r="O1155" i="2"/>
  <c r="Q1155" i="2" s="1"/>
  <c r="H249" i="2"/>
  <c r="F329" i="2"/>
  <c r="H329" i="2" s="1"/>
  <c r="O329" i="2" s="1"/>
  <c r="Q329" i="2" s="1"/>
  <c r="H357" i="2"/>
  <c r="F361" i="2"/>
  <c r="H361" i="2" s="1"/>
  <c r="H385" i="2"/>
  <c r="H409" i="2"/>
  <c r="E470" i="2"/>
  <c r="F489" i="2"/>
  <c r="H489" i="2" s="1"/>
  <c r="E616" i="2"/>
  <c r="F651" i="2"/>
  <c r="H651" i="2" s="1"/>
  <c r="N651" i="2" s="1"/>
  <c r="F681" i="2"/>
  <c r="H681" i="2" s="1"/>
  <c r="F729" i="2"/>
  <c r="H739" i="2"/>
  <c r="F770" i="2"/>
  <c r="E770" i="2"/>
  <c r="H803" i="2"/>
  <c r="F807" i="2"/>
  <c r="H807" i="2" s="1"/>
  <c r="F811" i="2"/>
  <c r="F848" i="2"/>
  <c r="E857" i="2"/>
  <c r="F857" i="2"/>
  <c r="E874" i="2"/>
  <c r="H874" i="2" s="1"/>
  <c r="O874" i="2" s="1"/>
  <c r="Q874" i="2" s="1"/>
  <c r="E878" i="2"/>
  <c r="H878" i="2" s="1"/>
  <c r="F891" i="2"/>
  <c r="H891" i="2" s="1"/>
  <c r="F1135" i="2"/>
  <c r="E1135" i="2"/>
  <c r="E1172" i="2"/>
  <c r="H1172" i="2" s="1"/>
  <c r="F1183" i="2"/>
  <c r="E1183" i="2"/>
  <c r="N2479" i="2"/>
  <c r="F765" i="2"/>
  <c r="E765" i="2"/>
  <c r="H902" i="2"/>
  <c r="H907" i="2"/>
  <c r="E946" i="2"/>
  <c r="F946" i="2"/>
  <c r="F1054" i="2"/>
  <c r="E1054" i="2"/>
  <c r="H1054" i="2" s="1"/>
  <c r="O1054" i="2" s="1"/>
  <c r="Q1054" i="2" s="1"/>
  <c r="E1075" i="2"/>
  <c r="H1075" i="2" s="1"/>
  <c r="F1075" i="2"/>
  <c r="E1091" i="2"/>
  <c r="N2390" i="2"/>
  <c r="O2390" i="2"/>
  <c r="Q2390" i="2" s="1"/>
  <c r="E181" i="2"/>
  <c r="F185" i="2"/>
  <c r="F221" i="2"/>
  <c r="H221" i="2" s="1"/>
  <c r="E254" i="2"/>
  <c r="H254" i="2" s="1"/>
  <c r="F273" i="2"/>
  <c r="H273" i="2" s="1"/>
  <c r="E306" i="2"/>
  <c r="H306" i="2" s="1"/>
  <c r="O306" i="2" s="1"/>
  <c r="Q306" i="2" s="1"/>
  <c r="E334" i="2"/>
  <c r="H334" i="2" s="1"/>
  <c r="F353" i="2"/>
  <c r="H353" i="2" s="1"/>
  <c r="M353" i="2" s="1"/>
  <c r="F381" i="2"/>
  <c r="H381" i="2" s="1"/>
  <c r="E390" i="2"/>
  <c r="E414" i="2"/>
  <c r="F433" i="2"/>
  <c r="H433" i="2" s="1"/>
  <c r="E466" i="2"/>
  <c r="H466" i="2" s="1"/>
  <c r="E513" i="2"/>
  <c r="H513" i="2" s="1"/>
  <c r="N513" i="2" s="1"/>
  <c r="E548" i="2"/>
  <c r="H576" i="2"/>
  <c r="H580" i="2"/>
  <c r="N580" i="2" s="1"/>
  <c r="F691" i="2"/>
  <c r="H691" i="2" s="1"/>
  <c r="E704" i="2"/>
  <c r="E761" i="2"/>
  <c r="H761" i="2" s="1"/>
  <c r="F787" i="2"/>
  <c r="E820" i="2"/>
  <c r="H820" i="2" s="1"/>
  <c r="E836" i="2"/>
  <c r="H836" i="2" s="1"/>
  <c r="F888" i="2"/>
  <c r="E888" i="2"/>
  <c r="F902" i="2"/>
  <c r="F907" i="2"/>
  <c r="H1211" i="2"/>
  <c r="N1211" i="2" s="1"/>
  <c r="F61" i="2"/>
  <c r="F93" i="2"/>
  <c r="H93" i="2" s="1"/>
  <c r="H97" i="2"/>
  <c r="E104" i="2"/>
  <c r="H104" i="2" s="1"/>
  <c r="E126" i="2"/>
  <c r="E150" i="2"/>
  <c r="F154" i="2"/>
  <c r="H154" i="2" s="1"/>
  <c r="E158" i="2"/>
  <c r="H158" i="2" s="1"/>
  <c r="F166" i="2"/>
  <c r="H166" i="2" s="1"/>
  <c r="M166" i="2" s="1"/>
  <c r="F200" i="2"/>
  <c r="H200" i="2" s="1"/>
  <c r="E226" i="2"/>
  <c r="H226" i="2" s="1"/>
  <c r="F245" i="2"/>
  <c r="H245" i="2" s="1"/>
  <c r="E278" i="2"/>
  <c r="F297" i="2"/>
  <c r="H297" i="2" s="1"/>
  <c r="N297" i="2" s="1"/>
  <c r="E330" i="2"/>
  <c r="H330" i="2" s="1"/>
  <c r="E362" i="2"/>
  <c r="F405" i="2"/>
  <c r="H405" i="2" s="1"/>
  <c r="O405" i="2" s="1"/>
  <c r="Q405" i="2" s="1"/>
  <c r="E438" i="2"/>
  <c r="F457" i="2"/>
  <c r="H457" i="2" s="1"/>
  <c r="E490" i="2"/>
  <c r="H490" i="2" s="1"/>
  <c r="E532" i="2"/>
  <c r="H532" i="2" s="1"/>
  <c r="N532" i="2" s="1"/>
  <c r="E536" i="2"/>
  <c r="E608" i="2"/>
  <c r="E648" i="2"/>
  <c r="E652" i="2"/>
  <c r="H652" i="2" s="1"/>
  <c r="N652" i="2" s="1"/>
  <c r="F682" i="2"/>
  <c r="H682" i="2" s="1"/>
  <c r="F722" i="2"/>
  <c r="F730" i="2"/>
  <c r="H730" i="2" s="1"/>
  <c r="E808" i="2"/>
  <c r="H808" i="2" s="1"/>
  <c r="E812" i="2"/>
  <c r="H812" i="2" s="1"/>
  <c r="F824" i="2"/>
  <c r="H824" i="2" s="1"/>
  <c r="E832" i="2"/>
  <c r="H832" i="2" s="1"/>
  <c r="E841" i="2"/>
  <c r="F841" i="2"/>
  <c r="E849" i="2"/>
  <c r="H849" i="2" s="1"/>
  <c r="N849" i="2" s="1"/>
  <c r="F879" i="2"/>
  <c r="H879" i="2" s="1"/>
  <c r="F883" i="2"/>
  <c r="H883" i="2" s="1"/>
  <c r="E892" i="2"/>
  <c r="H892" i="2" s="1"/>
  <c r="O892" i="2" s="1"/>
  <c r="Q892" i="2" s="1"/>
  <c r="H942" i="2"/>
  <c r="F947" i="2"/>
  <c r="E947" i="2"/>
  <c r="E983" i="2"/>
  <c r="H983" i="2" s="1"/>
  <c r="N1039" i="2"/>
  <c r="O1039" i="2"/>
  <c r="Q1039" i="2" s="1"/>
  <c r="F1055" i="2"/>
  <c r="E1055" i="2"/>
  <c r="F1059" i="2"/>
  <c r="F1323" i="2"/>
  <c r="E1323" i="2"/>
  <c r="H1323" i="2" s="1"/>
  <c r="E38" i="2"/>
  <c r="H38" i="2" s="1"/>
  <c r="E52" i="2"/>
  <c r="H52" i="2" s="1"/>
  <c r="E70" i="2"/>
  <c r="H70" i="2" s="1"/>
  <c r="E74" i="2"/>
  <c r="H74" i="2" s="1"/>
  <c r="F97" i="2"/>
  <c r="F111" i="2"/>
  <c r="H111" i="2" s="1"/>
  <c r="E143" i="2"/>
  <c r="H143" i="2" s="1"/>
  <c r="M143" i="2" s="1"/>
  <c r="E174" i="2"/>
  <c r="H174" i="2" s="1"/>
  <c r="H178" i="2"/>
  <c r="N178" i="2" s="1"/>
  <c r="H186" i="2"/>
  <c r="F193" i="2"/>
  <c r="H193" i="2" s="1"/>
  <c r="H209" i="2"/>
  <c r="F269" i="2"/>
  <c r="H269" i="2" s="1"/>
  <c r="E302" i="2"/>
  <c r="H302" i="2" s="1"/>
  <c r="F321" i="2"/>
  <c r="H321" i="2" s="1"/>
  <c r="E358" i="2"/>
  <c r="H358" i="2" s="1"/>
  <c r="E386" i="2"/>
  <c r="H386" i="2" s="1"/>
  <c r="E410" i="2"/>
  <c r="H410" i="2" s="1"/>
  <c r="N410" i="2" s="1"/>
  <c r="J411" i="2" s="1"/>
  <c r="H425" i="2"/>
  <c r="F429" i="2"/>
  <c r="H429" i="2" s="1"/>
  <c r="H453" i="2"/>
  <c r="O453" i="2" s="1"/>
  <c r="Q453" i="2" s="1"/>
  <c r="E462" i="2"/>
  <c r="H462" i="2" s="1"/>
  <c r="M462" i="2" s="1"/>
  <c r="F481" i="2"/>
  <c r="H481" i="2" s="1"/>
  <c r="H505" i="2"/>
  <c r="E522" i="2"/>
  <c r="H522" i="2" s="1"/>
  <c r="H525" i="2"/>
  <c r="E544" i="2"/>
  <c r="H544" i="2" s="1"/>
  <c r="F567" i="2"/>
  <c r="H567" i="2" s="1"/>
  <c r="E572" i="2"/>
  <c r="E635" i="2"/>
  <c r="H635" i="2" s="1"/>
  <c r="N635" i="2" s="1"/>
  <c r="F639" i="2"/>
  <c r="H639" i="2" s="1"/>
  <c r="E660" i="2"/>
  <c r="H660" i="2" s="1"/>
  <c r="E696" i="2"/>
  <c r="E700" i="2"/>
  <c r="H700" i="2" s="1"/>
  <c r="O700" i="2" s="1"/>
  <c r="Q700" i="2" s="1"/>
  <c r="E708" i="2"/>
  <c r="H708" i="2" s="1"/>
  <c r="N708" i="2" s="1"/>
  <c r="H722" i="2"/>
  <c r="E740" i="2"/>
  <c r="H740" i="2" s="1"/>
  <c r="M740" i="2" s="1"/>
  <c r="F748" i="2"/>
  <c r="H748" i="2" s="1"/>
  <c r="F771" i="2"/>
  <c r="E804" i="2"/>
  <c r="H804" i="2" s="1"/>
  <c r="O804" i="2" s="1"/>
  <c r="Q804" i="2" s="1"/>
  <c r="F817" i="2"/>
  <c r="H817" i="2" s="1"/>
  <c r="E889" i="2"/>
  <c r="H889" i="2" s="1"/>
  <c r="F889" i="2"/>
  <c r="E927" i="2"/>
  <c r="H927" i="2" s="1"/>
  <c r="O927" i="2" s="1"/>
  <c r="Q927" i="2" s="1"/>
  <c r="E1029" i="2"/>
  <c r="H1029" i="2" s="1"/>
  <c r="F1127" i="2"/>
  <c r="E1127" i="2"/>
  <c r="H1127" i="2" s="1"/>
  <c r="E1163" i="2"/>
  <c r="E1174" i="2"/>
  <c r="F1174" i="2"/>
  <c r="E1179" i="2"/>
  <c r="H1179" i="2" s="1"/>
  <c r="E1247" i="2"/>
  <c r="E1251" i="2"/>
  <c r="H1251" i="2" s="1"/>
  <c r="F1287" i="2"/>
  <c r="H61" i="2"/>
  <c r="H182" i="2"/>
  <c r="N182" i="2" s="1"/>
  <c r="H190" i="2"/>
  <c r="H274" i="2"/>
  <c r="H345" i="2"/>
  <c r="H354" i="2"/>
  <c r="H382" i="2"/>
  <c r="H449" i="2"/>
  <c r="H477" i="2"/>
  <c r="H514" i="2"/>
  <c r="H627" i="2"/>
  <c r="H644" i="2"/>
  <c r="H731" i="2"/>
  <c r="N731" i="2" s="1"/>
  <c r="E784" i="2"/>
  <c r="H784" i="2" s="1"/>
  <c r="N784" i="2" s="1"/>
  <c r="E788" i="2"/>
  <c r="H788" i="2" s="1"/>
  <c r="H793" i="2"/>
  <c r="F903" i="2"/>
  <c r="E953" i="2"/>
  <c r="H953" i="2" s="1"/>
  <c r="E963" i="2"/>
  <c r="H963" i="2" s="1"/>
  <c r="O963" i="2" s="1"/>
  <c r="Q963" i="2" s="1"/>
  <c r="F999" i="2"/>
  <c r="F1014" i="2"/>
  <c r="H1014" i="2" s="1"/>
  <c r="E1019" i="2"/>
  <c r="H1019" i="2" s="1"/>
  <c r="N1019" i="2" s="1"/>
  <c r="F1122" i="2"/>
  <c r="H1122" i="2" s="1"/>
  <c r="F1158" i="2"/>
  <c r="H1158" i="2" s="1"/>
  <c r="M1243" i="2"/>
  <c r="E1362" i="2"/>
  <c r="F1362" i="2"/>
  <c r="H71" i="2"/>
  <c r="E94" i="2"/>
  <c r="H94" i="2" s="1"/>
  <c r="E116" i="2"/>
  <c r="E151" i="2"/>
  <c r="H151" i="2" s="1"/>
  <c r="H298" i="2"/>
  <c r="H378" i="2"/>
  <c r="H530" i="2"/>
  <c r="M530" i="2" s="1"/>
  <c r="H600" i="2"/>
  <c r="O600" i="2" s="1"/>
  <c r="Q600" i="2" s="1"/>
  <c r="E825" i="2"/>
  <c r="H825" i="2" s="1"/>
  <c r="F859" i="2"/>
  <c r="H859" i="2" s="1"/>
  <c r="E872" i="2"/>
  <c r="F872" i="2"/>
  <c r="E880" i="2"/>
  <c r="H880" i="2" s="1"/>
  <c r="F928" i="2"/>
  <c r="E928" i="2"/>
  <c r="F959" i="2"/>
  <c r="E959" i="2"/>
  <c r="H959" i="2" s="1"/>
  <c r="M959" i="2" s="1"/>
  <c r="E979" i="2"/>
  <c r="H979" i="2" s="1"/>
  <c r="F979" i="2"/>
  <c r="H999" i="2"/>
  <c r="O999" i="2" s="1"/>
  <c r="Q999" i="2" s="1"/>
  <c r="F1010" i="2"/>
  <c r="H1010" i="2" s="1"/>
  <c r="F1035" i="2"/>
  <c r="E1035" i="2"/>
  <c r="H1071" i="2"/>
  <c r="F1175" i="2"/>
  <c r="E1175" i="2"/>
  <c r="F1191" i="2"/>
  <c r="E1191" i="2"/>
  <c r="E1207" i="2"/>
  <c r="H1207" i="2" s="1"/>
  <c r="E1314" i="2"/>
  <c r="F1314" i="2"/>
  <c r="H2462" i="2"/>
  <c r="N2462" i="2" s="1"/>
  <c r="H185" i="2"/>
  <c r="E62" i="2"/>
  <c r="F101" i="2"/>
  <c r="H101" i="2" s="1"/>
  <c r="N101" i="2" s="1"/>
  <c r="E127" i="2"/>
  <c r="H127" i="2" s="1"/>
  <c r="E132" i="2"/>
  <c r="H132" i="2" s="1"/>
  <c r="E34" i="2"/>
  <c r="H34" i="2" s="1"/>
  <c r="E44" i="2"/>
  <c r="H44" i="2" s="1"/>
  <c r="E58" i="2"/>
  <c r="H58" i="2" s="1"/>
  <c r="F71" i="2"/>
  <c r="H75" i="2"/>
  <c r="H79" i="2"/>
  <c r="N79" i="2" s="1"/>
  <c r="H83" i="2"/>
  <c r="N83" i="2" s="1"/>
  <c r="H87" i="2"/>
  <c r="H91" i="2"/>
  <c r="E98" i="2"/>
  <c r="H98" i="2" s="1"/>
  <c r="F105" i="2"/>
  <c r="H105" i="2" s="1"/>
  <c r="H144" i="2"/>
  <c r="E159" i="2"/>
  <c r="H159" i="2" s="1"/>
  <c r="E164" i="2"/>
  <c r="H164" i="2" s="1"/>
  <c r="E175" i="2"/>
  <c r="H175" i="2" s="1"/>
  <c r="H202" i="2"/>
  <c r="H210" i="2"/>
  <c r="H233" i="2"/>
  <c r="O233" i="2" s="1"/>
  <c r="Q233" i="2" s="1"/>
  <c r="E242" i="2"/>
  <c r="H242" i="2" s="1"/>
  <c r="E270" i="2"/>
  <c r="E322" i="2"/>
  <c r="H322" i="2" s="1"/>
  <c r="E350" i="2"/>
  <c r="H369" i="2"/>
  <c r="E402" i="2"/>
  <c r="H402" i="2" s="1"/>
  <c r="E430" i="2"/>
  <c r="H430" i="2" s="1"/>
  <c r="F473" i="2"/>
  <c r="H473" i="2" s="1"/>
  <c r="O473" i="2" s="1"/>
  <c r="Q473" i="2" s="1"/>
  <c r="E482" i="2"/>
  <c r="H482" i="2" s="1"/>
  <c r="H497" i="2"/>
  <c r="F501" i="2"/>
  <c r="H501" i="2" s="1"/>
  <c r="E510" i="2"/>
  <c r="H519" i="2"/>
  <c r="N519" i="2" s="1"/>
  <c r="F537" i="2"/>
  <c r="F541" i="2"/>
  <c r="E568" i="2"/>
  <c r="F591" i="2"/>
  <c r="H591" i="2" s="1"/>
  <c r="E640" i="2"/>
  <c r="E688" i="2"/>
  <c r="H715" i="2"/>
  <c r="F723" i="2"/>
  <c r="H723" i="2" s="1"/>
  <c r="F763" i="2"/>
  <c r="F776" i="2"/>
  <c r="H776" i="2" s="1"/>
  <c r="F801" i="2"/>
  <c r="H801" i="2" s="1"/>
  <c r="M801" i="2" s="1"/>
  <c r="E813" i="2"/>
  <c r="H813" i="2" s="1"/>
  <c r="E818" i="2"/>
  <c r="F855" i="2"/>
  <c r="H855" i="2" s="1"/>
  <c r="E876" i="2"/>
  <c r="E899" i="2"/>
  <c r="H899" i="2" s="1"/>
  <c r="E934" i="2"/>
  <c r="F934" i="2"/>
  <c r="F1051" i="2"/>
  <c r="H1051" i="2" s="1"/>
  <c r="H1094" i="2"/>
  <c r="N1094" i="2" s="1"/>
  <c r="F1186" i="2"/>
  <c r="H1186" i="2" s="1"/>
  <c r="H1274" i="2"/>
  <c r="O1274" i="2" s="1"/>
  <c r="Q1274" i="2" s="1"/>
  <c r="H95" i="2"/>
  <c r="H109" i="2"/>
  <c r="H120" i="2"/>
  <c r="H141" i="2"/>
  <c r="H156" i="2"/>
  <c r="H172" i="2"/>
  <c r="H206" i="2"/>
  <c r="H214" i="2"/>
  <c r="H257" i="2"/>
  <c r="H285" i="2"/>
  <c r="M285" i="2" s="1"/>
  <c r="H393" i="2"/>
  <c r="H417" i="2"/>
  <c r="H426" i="2"/>
  <c r="O426" i="2" s="1"/>
  <c r="Q426" i="2" s="1"/>
  <c r="H506" i="2"/>
  <c r="H526" i="2"/>
  <c r="H632" i="2"/>
  <c r="M632" i="2" s="1"/>
  <c r="H759" i="2"/>
  <c r="H860" i="2"/>
  <c r="O860" i="2" s="1"/>
  <c r="Q860" i="2" s="1"/>
  <c r="H868" i="2"/>
  <c r="O868" i="2" s="1"/>
  <c r="Q868" i="2" s="1"/>
  <c r="F1031" i="2"/>
  <c r="E1031" i="2"/>
  <c r="H1031" i="2" s="1"/>
  <c r="F1067" i="2"/>
  <c r="H1067" i="2" s="1"/>
  <c r="E1067" i="2"/>
  <c r="F1223" i="2"/>
  <c r="E1223" i="2"/>
  <c r="E1239" i="2"/>
  <c r="F1239" i="2"/>
  <c r="E1315" i="2"/>
  <c r="F1315" i="2"/>
  <c r="N1379" i="2"/>
  <c r="O1379" i="2"/>
  <c r="Q1379" i="2" s="1"/>
  <c r="H117" i="2"/>
  <c r="H137" i="2"/>
  <c r="H238" i="2"/>
  <c r="M238" i="2" s="1"/>
  <c r="H281" i="2"/>
  <c r="H309" i="2"/>
  <c r="H337" i="2"/>
  <c r="M337" i="2" s="1"/>
  <c r="H346" i="2"/>
  <c r="H450" i="2"/>
  <c r="H523" i="2"/>
  <c r="H560" i="2"/>
  <c r="H620" i="2"/>
  <c r="H628" i="2"/>
  <c r="H676" i="2"/>
  <c r="H769" i="2"/>
  <c r="H781" i="2"/>
  <c r="E1062" i="2"/>
  <c r="F1062" i="2"/>
  <c r="H1062" i="2" s="1"/>
  <c r="E1171" i="2"/>
  <c r="F1171" i="2"/>
  <c r="H1187" i="2"/>
  <c r="N1187" i="2" s="1"/>
  <c r="F1198" i="2"/>
  <c r="E1198" i="2"/>
  <c r="H1219" i="2"/>
  <c r="F1234" i="2"/>
  <c r="H1234" i="2" s="1"/>
  <c r="E1147" i="2"/>
  <c r="H1147" i="2" s="1"/>
  <c r="F1194" i="2"/>
  <c r="H1194" i="2" s="1"/>
  <c r="F1266" i="2"/>
  <c r="H1266" i="2" s="1"/>
  <c r="E1279" i="2"/>
  <c r="F1298" i="2"/>
  <c r="H1298" i="2" s="1"/>
  <c r="N1298" i="2" s="1"/>
  <c r="F1302" i="2"/>
  <c r="E1311" i="2"/>
  <c r="E1339" i="2"/>
  <c r="F1358" i="2"/>
  <c r="H1358" i="2" s="1"/>
  <c r="F1390" i="2"/>
  <c r="H1390" i="2" s="1"/>
  <c r="E1431" i="2"/>
  <c r="H1431" i="2" s="1"/>
  <c r="F1454" i="2"/>
  <c r="H1454" i="2" s="1"/>
  <c r="E1463" i="2"/>
  <c r="H1510" i="2"/>
  <c r="E1519" i="2"/>
  <c r="H1519" i="2" s="1"/>
  <c r="N1519" i="2" s="1"/>
  <c r="E1551" i="2"/>
  <c r="H1551" i="2" s="1"/>
  <c r="M1551" i="2" s="1"/>
  <c r="F1570" i="2"/>
  <c r="H1570" i="2" s="1"/>
  <c r="E1579" i="2"/>
  <c r="H1579" i="2" s="1"/>
  <c r="M1579" i="2" s="1"/>
  <c r="E1608" i="2"/>
  <c r="H1608" i="2" s="1"/>
  <c r="E1620" i="2"/>
  <c r="H1620" i="2" s="1"/>
  <c r="E1673" i="2"/>
  <c r="E1677" i="2"/>
  <c r="H1677" i="2" s="1"/>
  <c r="E1701" i="2"/>
  <c r="E1716" i="2"/>
  <c r="H1716" i="2" s="1"/>
  <c r="E1729" i="2"/>
  <c r="H1729" i="2" s="1"/>
  <c r="N1729" i="2" s="1"/>
  <c r="E1733" i="2"/>
  <c r="F1742" i="2"/>
  <c r="E1840" i="2"/>
  <c r="H1918" i="2"/>
  <c r="M1918" i="2" s="1"/>
  <c r="E1978" i="2"/>
  <c r="H1978" i="2" s="1"/>
  <c r="E2008" i="2"/>
  <c r="H2008" i="2" s="1"/>
  <c r="E2026" i="2"/>
  <c r="H2026" i="2" s="1"/>
  <c r="H2046" i="2"/>
  <c r="H2154" i="2"/>
  <c r="H2226" i="2"/>
  <c r="H2272" i="2"/>
  <c r="F2335" i="2"/>
  <c r="H2335" i="2" s="1"/>
  <c r="F2347" i="2"/>
  <c r="H2347" i="2" s="1"/>
  <c r="F2367" i="2"/>
  <c r="F2383" i="2"/>
  <c r="H2433" i="2"/>
  <c r="E2454" i="2"/>
  <c r="H2454" i="2" s="1"/>
  <c r="H2467" i="2"/>
  <c r="H2529" i="2"/>
  <c r="E2533" i="2"/>
  <c r="H2533" i="2" s="1"/>
  <c r="F2545" i="2"/>
  <c r="H2545" i="2" s="1"/>
  <c r="E2550" i="2"/>
  <c r="F2559" i="2"/>
  <c r="H2559" i="2" s="1"/>
  <c r="F2573" i="2"/>
  <c r="H2573" i="2" s="1"/>
  <c r="N2573" i="2" s="1"/>
  <c r="F2581" i="2"/>
  <c r="E2581" i="2"/>
  <c r="E2586" i="2"/>
  <c r="E2614" i="2"/>
  <c r="H2614" i="2" s="1"/>
  <c r="H2623" i="2"/>
  <c r="F2641" i="2"/>
  <c r="H2641" i="2" s="1"/>
  <c r="F2678" i="2"/>
  <c r="H2678" i="2" s="1"/>
  <c r="E2696" i="2"/>
  <c r="F2696" i="2"/>
  <c r="H2728" i="2"/>
  <c r="H2733" i="2"/>
  <c r="F2812" i="2"/>
  <c r="H2812" i="2" s="1"/>
  <c r="E2891" i="2"/>
  <c r="F2891" i="2"/>
  <c r="H3127" i="2"/>
  <c r="N3127" i="2" s="1"/>
  <c r="H1006" i="2"/>
  <c r="E1025" i="2"/>
  <c r="H1025" i="2" s="1"/>
  <c r="H1114" i="2"/>
  <c r="E1203" i="2"/>
  <c r="H1203" i="2" s="1"/>
  <c r="F1330" i="2"/>
  <c r="H1330" i="2" s="1"/>
  <c r="F1354" i="2"/>
  <c r="H1354" i="2" s="1"/>
  <c r="E1367" i="2"/>
  <c r="F1418" i="2"/>
  <c r="H1418" i="2" s="1"/>
  <c r="M1418" i="2" s="1"/>
  <c r="F1450" i="2"/>
  <c r="H1450" i="2" s="1"/>
  <c r="F1478" i="2"/>
  <c r="E1487" i="2"/>
  <c r="H1487" i="2" s="1"/>
  <c r="E1491" i="2"/>
  <c r="H1491" i="2" s="1"/>
  <c r="M1491" i="2" s="1"/>
  <c r="F1510" i="2"/>
  <c r="E1533" i="2"/>
  <c r="H1533" i="2" s="1"/>
  <c r="E1605" i="2"/>
  <c r="H1605" i="2" s="1"/>
  <c r="E1617" i="2"/>
  <c r="H1617" i="2" s="1"/>
  <c r="E1628" i="2"/>
  <c r="H1628" i="2" s="1"/>
  <c r="E1637" i="2"/>
  <c r="H1637" i="2" s="1"/>
  <c r="F1664" i="2"/>
  <c r="H1673" i="2"/>
  <c r="O1673" i="2" s="1"/>
  <c r="Q1673" i="2" s="1"/>
  <c r="E1725" i="2"/>
  <c r="H1725" i="2" s="1"/>
  <c r="H2022" i="2"/>
  <c r="O2022" i="2" s="1"/>
  <c r="Q2022" i="2" s="1"/>
  <c r="H2062" i="2"/>
  <c r="E2072" i="2"/>
  <c r="H2072" i="2" s="1"/>
  <c r="H2098" i="2"/>
  <c r="E2108" i="2"/>
  <c r="H2108" i="2" s="1"/>
  <c r="F2134" i="2"/>
  <c r="H2134" i="2" s="1"/>
  <c r="F2272" i="2"/>
  <c r="H2290" i="2"/>
  <c r="F2298" i="2"/>
  <c r="H2298" i="2" s="1"/>
  <c r="F2332" i="2"/>
  <c r="H2332" i="2" s="1"/>
  <c r="F2344" i="2"/>
  <c r="H2344" i="2" s="1"/>
  <c r="N2344" i="2" s="1"/>
  <c r="F2376" i="2"/>
  <c r="H2376" i="2" s="1"/>
  <c r="F2380" i="2"/>
  <c r="H2380" i="2" s="1"/>
  <c r="N2380" i="2" s="1"/>
  <c r="F2392" i="2"/>
  <c r="H2392" i="2" s="1"/>
  <c r="N2392" i="2" s="1"/>
  <c r="H2429" i="2"/>
  <c r="F2771" i="2"/>
  <c r="E2771" i="2"/>
  <c r="F3006" i="2"/>
  <c r="E3006" i="2"/>
  <c r="F3078" i="2"/>
  <c r="E3078" i="2"/>
  <c r="N3341" i="2"/>
  <c r="O3341" i="2"/>
  <c r="Q3341" i="2" s="1"/>
  <c r="H1378" i="2"/>
  <c r="H1382" i="2"/>
  <c r="O1382" i="2" s="1"/>
  <c r="Q1382" i="2" s="1"/>
  <c r="H1414" i="2"/>
  <c r="M1414" i="2" s="1"/>
  <c r="H1474" i="2"/>
  <c r="H1483" i="2"/>
  <c r="H1538" i="2"/>
  <c r="M1538" i="2" s="1"/>
  <c r="H1702" i="2"/>
  <c r="O1702" i="2" s="1"/>
  <c r="Q1702" i="2" s="1"/>
  <c r="H1760" i="2"/>
  <c r="H2397" i="2"/>
  <c r="H2438" i="2"/>
  <c r="H2488" i="2"/>
  <c r="M2488" i="2" s="1"/>
  <c r="F2504" i="2"/>
  <c r="H2504" i="2" s="1"/>
  <c r="H2517" i="2"/>
  <c r="H2522" i="2"/>
  <c r="F2565" i="2"/>
  <c r="F2582" i="2"/>
  <c r="E2582" i="2"/>
  <c r="H2582" i="2" s="1"/>
  <c r="F2592" i="2"/>
  <c r="H2592" i="2" s="1"/>
  <c r="F2600" i="2"/>
  <c r="H2600" i="2" s="1"/>
  <c r="F2656" i="2"/>
  <c r="H2656" i="2" s="1"/>
  <c r="E2661" i="2"/>
  <c r="E2670" i="2"/>
  <c r="E2702" i="2"/>
  <c r="H2702" i="2" s="1"/>
  <c r="H2762" i="2"/>
  <c r="E2766" i="2"/>
  <c r="H2766" i="2" s="1"/>
  <c r="H2782" i="2"/>
  <c r="E2813" i="2"/>
  <c r="H2813" i="2" s="1"/>
  <c r="N2813" i="2" s="1"/>
  <c r="F2813" i="2"/>
  <c r="E3168" i="2"/>
  <c r="F3168" i="2"/>
  <c r="F1218" i="2"/>
  <c r="H1218" i="2" s="1"/>
  <c r="H1442" i="2"/>
  <c r="H1455" i="2"/>
  <c r="H1502" i="2"/>
  <c r="E1515" i="2"/>
  <c r="H1515" i="2" s="1"/>
  <c r="E1588" i="2"/>
  <c r="H1588" i="2" s="1"/>
  <c r="E1674" i="2"/>
  <c r="F1688" i="2"/>
  <c r="F1702" i="2"/>
  <c r="F1712" i="2"/>
  <c r="H1712" i="2" s="1"/>
  <c r="F1734" i="2"/>
  <c r="H1734" i="2" s="1"/>
  <c r="E1772" i="2"/>
  <c r="H1772" i="2" s="1"/>
  <c r="E1882" i="2"/>
  <c r="E1924" i="2"/>
  <c r="H1924" i="2" s="1"/>
  <c r="E1954" i="2"/>
  <c r="H1954" i="2" s="1"/>
  <c r="F2004" i="2"/>
  <c r="H2004" i="2" s="1"/>
  <c r="E2014" i="2"/>
  <c r="H2014" i="2" s="1"/>
  <c r="O2014" i="2" s="1"/>
  <c r="Q2014" i="2" s="1"/>
  <c r="E2058" i="2"/>
  <c r="H2058" i="2" s="1"/>
  <c r="E2114" i="2"/>
  <c r="E2140" i="2"/>
  <c r="H2140" i="2" s="1"/>
  <c r="N2140" i="2" s="1"/>
  <c r="E2246" i="2"/>
  <c r="E2250" i="2"/>
  <c r="H2250" i="2" s="1"/>
  <c r="E2282" i="2"/>
  <c r="H2282" i="2" s="1"/>
  <c r="E2311" i="2"/>
  <c r="H2325" i="2"/>
  <c r="E2329" i="2"/>
  <c r="H2329" i="2" s="1"/>
  <c r="N2329" i="2" s="1"/>
  <c r="F2352" i="2"/>
  <c r="H2352" i="2" s="1"/>
  <c r="E2365" i="2"/>
  <c r="H2534" i="2"/>
  <c r="N2534" i="2" s="1"/>
  <c r="H2538" i="2"/>
  <c r="E2611" i="2"/>
  <c r="F2611" i="2"/>
  <c r="E2620" i="2"/>
  <c r="F2620" i="2"/>
  <c r="H2798" i="2"/>
  <c r="E2865" i="2"/>
  <c r="F2865" i="2"/>
  <c r="E2991" i="2"/>
  <c r="F2991" i="2"/>
  <c r="F3018" i="2"/>
  <c r="E3018" i="2"/>
  <c r="H3018" i="2" s="1"/>
  <c r="F3143" i="2"/>
  <c r="E3143" i="2"/>
  <c r="H3163" i="2"/>
  <c r="M3163" i="2" s="1"/>
  <c r="O3202" i="2"/>
  <c r="Q3202" i="2" s="1"/>
  <c r="N3202" i="2"/>
  <c r="O3291" i="2"/>
  <c r="Q3291" i="2" s="1"/>
  <c r="H911" i="2"/>
  <c r="H987" i="2"/>
  <c r="H1134" i="2"/>
  <c r="H1143" i="2"/>
  <c r="F1214" i="2"/>
  <c r="H1214" i="2" s="1"/>
  <c r="F1222" i="2"/>
  <c r="H1222" i="2" s="1"/>
  <c r="E1263" i="2"/>
  <c r="F1290" i="2"/>
  <c r="H1290" i="2" s="1"/>
  <c r="E1299" i="2"/>
  <c r="H1299" i="2" s="1"/>
  <c r="E1331" i="2"/>
  <c r="E1355" i="2"/>
  <c r="E1387" i="2"/>
  <c r="F1442" i="2"/>
  <c r="E1451" i="2"/>
  <c r="H1451" i="2" s="1"/>
  <c r="E1479" i="2"/>
  <c r="H1479" i="2" s="1"/>
  <c r="F1502" i="2"/>
  <c r="E1511" i="2"/>
  <c r="E1534" i="2"/>
  <c r="H1534" i="2" s="1"/>
  <c r="E1571" i="2"/>
  <c r="E1580" i="2"/>
  <c r="H1580" i="2" s="1"/>
  <c r="E1606" i="2"/>
  <c r="H1606" i="2" s="1"/>
  <c r="E1618" i="2"/>
  <c r="H1618" i="2" s="1"/>
  <c r="E1638" i="2"/>
  <c r="H1638" i="2" s="1"/>
  <c r="H1651" i="2"/>
  <c r="F1655" i="2"/>
  <c r="H1655" i="2" s="1"/>
  <c r="E1665" i="2"/>
  <c r="E1717" i="2"/>
  <c r="H1717" i="2" s="1"/>
  <c r="F1726" i="2"/>
  <c r="H1726" i="2" s="1"/>
  <c r="M1726" i="2" s="1"/>
  <c r="E1748" i="2"/>
  <c r="E1888" i="2"/>
  <c r="H1888" i="2" s="1"/>
  <c r="E1990" i="2"/>
  <c r="H1990" i="2" s="1"/>
  <c r="E2084" i="2"/>
  <c r="H2084" i="2" s="1"/>
  <c r="E2094" i="2"/>
  <c r="H2094" i="2" s="1"/>
  <c r="E2254" i="2"/>
  <c r="H2254" i="2" s="1"/>
  <c r="E2273" i="2"/>
  <c r="E2287" i="2"/>
  <c r="H2287" i="2" s="1"/>
  <c r="E2303" i="2"/>
  <c r="H2337" i="2"/>
  <c r="F2360" i="2"/>
  <c r="H2360" i="2" s="1"/>
  <c r="E2409" i="2"/>
  <c r="E2414" i="2"/>
  <c r="H2414" i="2" s="1"/>
  <c r="F2426" i="2"/>
  <c r="H2426" i="2" s="1"/>
  <c r="F2472" i="2"/>
  <c r="H2472" i="2" s="1"/>
  <c r="M2472" i="2" s="1"/>
  <c r="H2476" i="2"/>
  <c r="N2476" i="2" s="1"/>
  <c r="E2493" i="2"/>
  <c r="H2493" i="2" s="1"/>
  <c r="E2501" i="2"/>
  <c r="H2501" i="2" s="1"/>
  <c r="E2510" i="2"/>
  <c r="H2510" i="2" s="1"/>
  <c r="E2518" i="2"/>
  <c r="H2518" i="2" s="1"/>
  <c r="E2543" i="2"/>
  <c r="F2597" i="2"/>
  <c r="E2597" i="2"/>
  <c r="F2606" i="2"/>
  <c r="E2629" i="2"/>
  <c r="H2629" i="2" s="1"/>
  <c r="F2647" i="2"/>
  <c r="F2653" i="2"/>
  <c r="E2653" i="2"/>
  <c r="H2671" i="2"/>
  <c r="F2675" i="2"/>
  <c r="F2716" i="2"/>
  <c r="H2716" i="2" s="1"/>
  <c r="N2719" i="2"/>
  <c r="F2798" i="2"/>
  <c r="F3207" i="2"/>
  <c r="E3207" i="2"/>
  <c r="E3223" i="2"/>
  <c r="F3223" i="2"/>
  <c r="E1507" i="2"/>
  <c r="H1507" i="2" s="1"/>
  <c r="E1557" i="2"/>
  <c r="H1557" i="2" s="1"/>
  <c r="M1557" i="2" s="1"/>
  <c r="E1610" i="2"/>
  <c r="H1610" i="2" s="1"/>
  <c r="O1610" i="2" s="1"/>
  <c r="Q1610" i="2" s="1"/>
  <c r="E1614" i="2"/>
  <c r="E1622" i="2"/>
  <c r="H1622" i="2" s="1"/>
  <c r="E1642" i="2"/>
  <c r="F1651" i="2"/>
  <c r="E1744" i="2"/>
  <c r="E1930" i="2"/>
  <c r="H1930" i="2" s="1"/>
  <c r="E1960" i="2"/>
  <c r="H1960" i="2" s="1"/>
  <c r="H2010" i="2"/>
  <c r="M2010" i="2" s="1"/>
  <c r="F2038" i="2"/>
  <c r="H2038" i="2" s="1"/>
  <c r="E2120" i="2"/>
  <c r="H2120" i="2" s="1"/>
  <c r="F2218" i="2"/>
  <c r="E2242" i="2"/>
  <c r="H2242" i="2" s="1"/>
  <c r="E2258" i="2"/>
  <c r="H2258" i="2" s="1"/>
  <c r="M2258" i="2" s="1"/>
  <c r="E2278" i="2"/>
  <c r="F2291" i="2"/>
  <c r="H2291" i="2" s="1"/>
  <c r="E2317" i="2"/>
  <c r="H2317" i="2" s="1"/>
  <c r="E2333" i="2"/>
  <c r="F2337" i="2"/>
  <c r="H2373" i="2"/>
  <c r="M2373" i="2" s="1"/>
  <c r="E2381" i="2"/>
  <c r="F2385" i="2"/>
  <c r="E2422" i="2"/>
  <c r="H2422" i="2" s="1"/>
  <c r="E2497" i="2"/>
  <c r="H2497" i="2" s="1"/>
  <c r="E2557" i="2"/>
  <c r="H2557" i="2" s="1"/>
  <c r="E2566" i="2"/>
  <c r="H2566" i="2" s="1"/>
  <c r="F2689" i="2"/>
  <c r="E2689" i="2"/>
  <c r="F2758" i="2"/>
  <c r="E2758" i="2"/>
  <c r="F2810" i="2"/>
  <c r="E2810" i="2"/>
  <c r="H2810" i="2" s="1"/>
  <c r="F2835" i="2"/>
  <c r="E2975" i="2"/>
  <c r="F2975" i="2"/>
  <c r="F3159" i="2"/>
  <c r="E3159" i="2"/>
  <c r="F3184" i="2"/>
  <c r="E3184" i="2"/>
  <c r="E1027" i="2"/>
  <c r="E1077" i="2"/>
  <c r="H1077" i="2" s="1"/>
  <c r="M1077" i="2" s="1"/>
  <c r="E1087" i="2"/>
  <c r="E1159" i="2"/>
  <c r="H1159" i="2" s="1"/>
  <c r="F1178" i="2"/>
  <c r="H1178" i="2" s="1"/>
  <c r="E1227" i="2"/>
  <c r="H1246" i="2"/>
  <c r="M1246" i="2" s="1"/>
  <c r="E1327" i="2"/>
  <c r="E1351" i="2"/>
  <c r="F1402" i="2"/>
  <c r="H1402" i="2" s="1"/>
  <c r="F1406" i="2"/>
  <c r="E1415" i="2"/>
  <c r="E1419" i="2"/>
  <c r="H1419" i="2" s="1"/>
  <c r="F1438" i="2"/>
  <c r="H1438" i="2" s="1"/>
  <c r="E1447" i="2"/>
  <c r="H1447" i="2" s="1"/>
  <c r="H1466" i="2"/>
  <c r="E1475" i="2"/>
  <c r="H1475" i="2" s="1"/>
  <c r="N1475" i="2" s="1"/>
  <c r="F1498" i="2"/>
  <c r="H1498" i="2" s="1"/>
  <c r="F1526" i="2"/>
  <c r="E1585" i="2"/>
  <c r="H1585" i="2" s="1"/>
  <c r="E1589" i="2"/>
  <c r="H1589" i="2" s="1"/>
  <c r="F1598" i="2"/>
  <c r="H1598" i="2" s="1"/>
  <c r="N1598" i="2" s="1"/>
  <c r="H1603" i="2"/>
  <c r="H1656" i="2"/>
  <c r="H1675" i="2"/>
  <c r="F1679" i="2"/>
  <c r="H1679" i="2" s="1"/>
  <c r="E1689" i="2"/>
  <c r="E1740" i="2"/>
  <c r="H1740" i="2" s="1"/>
  <c r="E1894" i="2"/>
  <c r="H1894" i="2" s="1"/>
  <c r="F2010" i="2"/>
  <c r="F2110" i="2"/>
  <c r="H2110" i="2" s="1"/>
  <c r="H2146" i="2"/>
  <c r="H2262" i="2"/>
  <c r="H2330" i="2"/>
  <c r="H2419" i="2"/>
  <c r="H2515" i="2"/>
  <c r="F2527" i="2"/>
  <c r="H2527" i="2" s="1"/>
  <c r="F2552" i="2"/>
  <c r="H2552" i="2" s="1"/>
  <c r="H2575" i="2"/>
  <c r="H2584" i="2"/>
  <c r="H2589" i="2"/>
  <c r="M2589" i="2" s="1"/>
  <c r="H2621" i="2"/>
  <c r="F2625" i="2"/>
  <c r="H2625" i="2" s="1"/>
  <c r="F2634" i="2"/>
  <c r="H2634" i="2" s="1"/>
  <c r="F2639" i="2"/>
  <c r="E2639" i="2"/>
  <c r="E2685" i="2"/>
  <c r="H2685" i="2" s="1"/>
  <c r="F2725" i="2"/>
  <c r="E2725" i="2"/>
  <c r="E2730" i="2"/>
  <c r="H2730" i="2" s="1"/>
  <c r="F2744" i="2"/>
  <c r="H2744" i="2" s="1"/>
  <c r="H2799" i="2"/>
  <c r="F3030" i="2"/>
  <c r="E3030" i="2"/>
  <c r="E3203" i="2"/>
  <c r="F3203" i="2"/>
  <c r="F3277" i="2"/>
  <c r="E3277" i="2"/>
  <c r="H1614" i="2"/>
  <c r="H1744" i="2"/>
  <c r="F2304" i="2"/>
  <c r="H2304" i="2" s="1"/>
  <c r="F2308" i="2"/>
  <c r="H2308" i="2" s="1"/>
  <c r="H2342" i="2"/>
  <c r="E2789" i="2"/>
  <c r="F2789" i="2"/>
  <c r="E2831" i="2"/>
  <c r="F2831" i="2"/>
  <c r="E2879" i="2"/>
  <c r="F2879" i="2"/>
  <c r="E1375" i="2"/>
  <c r="H1375" i="2" s="1"/>
  <c r="H1430" i="2"/>
  <c r="H1462" i="2"/>
  <c r="E1471" i="2"/>
  <c r="H1471" i="2" s="1"/>
  <c r="O1471" i="2" s="1"/>
  <c r="Q1471" i="2" s="1"/>
  <c r="F1490" i="2"/>
  <c r="H1490" i="2" s="1"/>
  <c r="N1490" i="2" s="1"/>
  <c r="E1535" i="2"/>
  <c r="H1550" i="2"/>
  <c r="E1558" i="2"/>
  <c r="H1558" i="2" s="1"/>
  <c r="H1590" i="2"/>
  <c r="E1607" i="2"/>
  <c r="H1607" i="2" s="1"/>
  <c r="E1619" i="2"/>
  <c r="H1619" i="2" s="1"/>
  <c r="H1623" i="2"/>
  <c r="H1648" i="2"/>
  <c r="H1680" i="2"/>
  <c r="E1700" i="2"/>
  <c r="H1718" i="2"/>
  <c r="N1718" i="2" s="1"/>
  <c r="E1732" i="2"/>
  <c r="H1732" i="2" s="1"/>
  <c r="E1749" i="2"/>
  <c r="E1754" i="2"/>
  <c r="H1766" i="2"/>
  <c r="E1900" i="2"/>
  <c r="H1900" i="2" s="1"/>
  <c r="H2016" i="2"/>
  <c r="H2086" i="2"/>
  <c r="E2132" i="2"/>
  <c r="H2132" i="2" s="1"/>
  <c r="E2162" i="2"/>
  <c r="H2251" i="2"/>
  <c r="E2255" i="2"/>
  <c r="H2255" i="2" s="1"/>
  <c r="F2288" i="2"/>
  <c r="H2288" i="2" s="1"/>
  <c r="N2288" i="2" s="1"/>
  <c r="H2301" i="2"/>
  <c r="H2323" i="2"/>
  <c r="M2323" i="2" s="1"/>
  <c r="E2399" i="2"/>
  <c r="F2440" i="2"/>
  <c r="H2440" i="2" s="1"/>
  <c r="H2469" i="2"/>
  <c r="H2474" i="2"/>
  <c r="F2481" i="2"/>
  <c r="H2481" i="2" s="1"/>
  <c r="E2490" i="2"/>
  <c r="H2490" i="2" s="1"/>
  <c r="H2536" i="2"/>
  <c r="F2558" i="2"/>
  <c r="H2563" i="2"/>
  <c r="E2640" i="2"/>
  <c r="H2640" i="2" s="1"/>
  <c r="M2640" i="2" s="1"/>
  <c r="F2640" i="2"/>
  <c r="H2659" i="2"/>
  <c r="F2663" i="2"/>
  <c r="E2663" i="2"/>
  <c r="E2704" i="2"/>
  <c r="F2704" i="2"/>
  <c r="F2709" i="2"/>
  <c r="F2726" i="2"/>
  <c r="E2726" i="2"/>
  <c r="F2736" i="2"/>
  <c r="H2736" i="2" s="1"/>
  <c r="F2750" i="2"/>
  <c r="E2764" i="2"/>
  <c r="H2764" i="2" s="1"/>
  <c r="F2764" i="2"/>
  <c r="E2938" i="2"/>
  <c r="F2938" i="2"/>
  <c r="F3181" i="2"/>
  <c r="E3181" i="2"/>
  <c r="H1407" i="2"/>
  <c r="H1426" i="2"/>
  <c r="H1486" i="2"/>
  <c r="H1527" i="2"/>
  <c r="H1599" i="2"/>
  <c r="H1611" i="2"/>
  <c r="H1690" i="2"/>
  <c r="N1690" i="2" s="1"/>
  <c r="H1710" i="2"/>
  <c r="H2002" i="2"/>
  <c r="H2050" i="2"/>
  <c r="N2050" i="2" s="1"/>
  <c r="H2297" i="2"/>
  <c r="H2371" i="2"/>
  <c r="H2486" i="2"/>
  <c r="F2549" i="2"/>
  <c r="E2549" i="2"/>
  <c r="H2558" i="2"/>
  <c r="H2618" i="2"/>
  <c r="F2622" i="2"/>
  <c r="E2622" i="2"/>
  <c r="H2654" i="2"/>
  <c r="E2668" i="2"/>
  <c r="F2668" i="2"/>
  <c r="F2795" i="2"/>
  <c r="E2795" i="2"/>
  <c r="F2966" i="2"/>
  <c r="E2966" i="2"/>
  <c r="E3176" i="2"/>
  <c r="F3176" i="2"/>
  <c r="N3363" i="2"/>
  <c r="H1435" i="2"/>
  <c r="H1555" i="2"/>
  <c r="H1582" i="2"/>
  <c r="O1582" i="2" s="1"/>
  <c r="Q1582" i="2" s="1"/>
  <c r="H1745" i="2"/>
  <c r="E1822" i="2"/>
  <c r="H1822" i="2" s="1"/>
  <c r="H1912" i="2"/>
  <c r="M1912" i="2" s="1"/>
  <c r="H1942" i="2"/>
  <c r="E1972" i="2"/>
  <c r="H1972" i="2" s="1"/>
  <c r="H2082" i="2"/>
  <c r="H2230" i="2"/>
  <c r="H2259" i="2"/>
  <c r="H2305" i="2"/>
  <c r="F2428" i="2"/>
  <c r="E2449" i="2"/>
  <c r="H2449" i="2" s="1"/>
  <c r="H2470" i="2"/>
  <c r="H2541" i="2"/>
  <c r="H2668" i="2"/>
  <c r="F2714" i="2"/>
  <c r="H2714" i="2" s="1"/>
  <c r="F2718" i="2"/>
  <c r="E2718" i="2"/>
  <c r="F2741" i="2"/>
  <c r="E2741" i="2"/>
  <c r="E2775" i="2"/>
  <c r="H2775" i="2" s="1"/>
  <c r="N2775" i="2" s="1"/>
  <c r="E2827" i="2"/>
  <c r="F2827" i="2"/>
  <c r="E3215" i="2"/>
  <c r="H3215" i="2" s="1"/>
  <c r="F3215" i="2"/>
  <c r="H1302" i="2"/>
  <c r="E1371" i="2"/>
  <c r="H1371" i="2" s="1"/>
  <c r="E1399" i="2"/>
  <c r="E1467" i="2"/>
  <c r="H1467" i="2" s="1"/>
  <c r="E1495" i="2"/>
  <c r="F1514" i="2"/>
  <c r="H1514" i="2" s="1"/>
  <c r="M1514" i="2" s="1"/>
  <c r="E1523" i="2"/>
  <c r="H1523" i="2" s="1"/>
  <c r="N1523" i="2" s="1"/>
  <c r="F1574" i="2"/>
  <c r="H1574" i="2" s="1"/>
  <c r="N1574" i="2" s="1"/>
  <c r="E1595" i="2"/>
  <c r="F1640" i="2"/>
  <c r="H1649" i="2"/>
  <c r="F1696" i="2"/>
  <c r="H1696" i="2" s="1"/>
  <c r="E1737" i="2"/>
  <c r="H1737" i="2" s="1"/>
  <c r="H1742" i="2"/>
  <c r="F1750" i="2"/>
  <c r="E2066" i="2"/>
  <c r="E2092" i="2"/>
  <c r="H2092" i="2" s="1"/>
  <c r="F2158" i="2"/>
  <c r="H2158" i="2" s="1"/>
  <c r="M2158" i="2" s="1"/>
  <c r="H2267" i="2"/>
  <c r="F2289" i="2"/>
  <c r="H2289" i="2" s="1"/>
  <c r="N2289" i="2" s="1"/>
  <c r="E2354" i="2"/>
  <c r="F2400" i="2"/>
  <c r="H2400" i="2" s="1"/>
  <c r="F2424" i="2"/>
  <c r="H2424" i="2" s="1"/>
  <c r="H2428" i="2"/>
  <c r="H2586" i="2"/>
  <c r="E2627" i="2"/>
  <c r="F2655" i="2"/>
  <c r="H2655" i="2" s="1"/>
  <c r="N2655" i="2" s="1"/>
  <c r="F2669" i="2"/>
  <c r="E2669" i="2"/>
  <c r="H2682" i="2"/>
  <c r="M2682" i="2" s="1"/>
  <c r="E2687" i="2"/>
  <c r="E2710" i="2"/>
  <c r="H2710" i="2" s="1"/>
  <c r="E2781" i="2"/>
  <c r="H2781" i="2" s="1"/>
  <c r="F2781" i="2"/>
  <c r="E2875" i="2"/>
  <c r="F2875" i="2"/>
  <c r="E2901" i="2"/>
  <c r="F2901" i="2"/>
  <c r="E2951" i="2"/>
  <c r="F2951" i="2"/>
  <c r="F3066" i="2"/>
  <c r="H3066" i="2" s="1"/>
  <c r="E3066" i="2"/>
  <c r="H2954" i="2"/>
  <c r="H3170" i="2"/>
  <c r="H3306" i="2"/>
  <c r="N3459" i="2"/>
  <c r="M3459" i="2"/>
  <c r="E3524" i="2"/>
  <c r="H3524" i="2" s="1"/>
  <c r="F3524" i="2"/>
  <c r="E3622" i="2"/>
  <c r="F3622" i="2"/>
  <c r="F3703" i="2"/>
  <c r="E3703" i="2"/>
  <c r="F3722" i="2"/>
  <c r="E3722" i="2"/>
  <c r="E3742" i="2"/>
  <c r="F3742" i="2"/>
  <c r="E3764" i="2"/>
  <c r="F3764" i="2"/>
  <c r="H3787" i="2"/>
  <c r="F3932" i="2"/>
  <c r="E3932" i="2"/>
  <c r="H3932" i="2" s="1"/>
  <c r="F3948" i="2"/>
  <c r="E3948" i="2"/>
  <c r="F4354" i="2"/>
  <c r="E4354" i="2"/>
  <c r="F4374" i="2"/>
  <c r="E4374" i="2"/>
  <c r="O5417" i="2"/>
  <c r="Q5417" i="2" s="1"/>
  <c r="F3126" i="2"/>
  <c r="H3126" i="2" s="1"/>
  <c r="E3137" i="2"/>
  <c r="H3137" i="2" s="1"/>
  <c r="E3149" i="2"/>
  <c r="E3175" i="2"/>
  <c r="H3175" i="2" s="1"/>
  <c r="E3198" i="2"/>
  <c r="E3222" i="2"/>
  <c r="H3222" i="2" s="1"/>
  <c r="E3246" i="2"/>
  <c r="E3254" i="2"/>
  <c r="E3262" i="2"/>
  <c r="E3295" i="2"/>
  <c r="F3299" i="2"/>
  <c r="H3299" i="2" s="1"/>
  <c r="F3311" i="2"/>
  <c r="H3311" i="2" s="1"/>
  <c r="F3319" i="2"/>
  <c r="H3319" i="2" s="1"/>
  <c r="H3332" i="2"/>
  <c r="F3359" i="2"/>
  <c r="H3359" i="2" s="1"/>
  <c r="E3367" i="2"/>
  <c r="H3367" i="2" s="1"/>
  <c r="E3374" i="2"/>
  <c r="E3383" i="2"/>
  <c r="H3383" i="2" s="1"/>
  <c r="F3394" i="2"/>
  <c r="H3394" i="2" s="1"/>
  <c r="E3415" i="2"/>
  <c r="H3415" i="2" s="1"/>
  <c r="E3424" i="2"/>
  <c r="H3424" i="2" s="1"/>
  <c r="F3424" i="2"/>
  <c r="E3480" i="2"/>
  <c r="H3480" i="2" s="1"/>
  <c r="E3497" i="2"/>
  <c r="H3497" i="2" s="1"/>
  <c r="F3508" i="2"/>
  <c r="H3508" i="2" s="1"/>
  <c r="E3512" i="2"/>
  <c r="H3512" i="2" s="1"/>
  <c r="F3520" i="2"/>
  <c r="H3520" i="2" s="1"/>
  <c r="N3520" i="2" s="1"/>
  <c r="H3536" i="2"/>
  <c r="N3536" i="2" s="1"/>
  <c r="H3548" i="2"/>
  <c r="E3552" i="2"/>
  <c r="H3552" i="2" s="1"/>
  <c r="F3600" i="2"/>
  <c r="E3600" i="2"/>
  <c r="H3644" i="2"/>
  <c r="E3732" i="2"/>
  <c r="E3760" i="2"/>
  <c r="F3760" i="2"/>
  <c r="F3787" i="2"/>
  <c r="F3888" i="2"/>
  <c r="E3888" i="2"/>
  <c r="F4506" i="2"/>
  <c r="E4506" i="2"/>
  <c r="H2817" i="2"/>
  <c r="H2885" i="2"/>
  <c r="F2919" i="2"/>
  <c r="E2950" i="2"/>
  <c r="H2950" i="2" s="1"/>
  <c r="F2959" i="2"/>
  <c r="E2974" i="2"/>
  <c r="E3014" i="2"/>
  <c r="F3023" i="2"/>
  <c r="F3039" i="2"/>
  <c r="E3054" i="2"/>
  <c r="F3059" i="2"/>
  <c r="E3122" i="2"/>
  <c r="H3122" i="2" s="1"/>
  <c r="E3130" i="2"/>
  <c r="E3142" i="2"/>
  <c r="H3167" i="2"/>
  <c r="E3183" i="2"/>
  <c r="H3183" i="2" s="1"/>
  <c r="E3191" i="2"/>
  <c r="H3191" i="2" s="1"/>
  <c r="E3195" i="2"/>
  <c r="H3195" i="2" s="1"/>
  <c r="O3195" i="2" s="1"/>
  <c r="Q3195" i="2" s="1"/>
  <c r="E3210" i="2"/>
  <c r="H3210" i="2" s="1"/>
  <c r="E3218" i="2"/>
  <c r="H3218" i="2" s="1"/>
  <c r="N3218" i="2" s="1"/>
  <c r="E3239" i="2"/>
  <c r="E3243" i="2"/>
  <c r="H3243" i="2" s="1"/>
  <c r="O3243" i="2" s="1"/>
  <c r="Q3243" i="2" s="1"/>
  <c r="F3279" i="2"/>
  <c r="H3279" i="2" s="1"/>
  <c r="E3284" i="2"/>
  <c r="H3284" i="2" s="1"/>
  <c r="M3284" i="2" s="1"/>
  <c r="E3288" i="2"/>
  <c r="H3288" i="2" s="1"/>
  <c r="H3307" i="2"/>
  <c r="E3399" i="2"/>
  <c r="H3399" i="2" s="1"/>
  <c r="E3407" i="2"/>
  <c r="E3411" i="2"/>
  <c r="H3411" i="2" s="1"/>
  <c r="H3440" i="2"/>
  <c r="F3460" i="2"/>
  <c r="H3460" i="2" s="1"/>
  <c r="E3464" i="2"/>
  <c r="H3464" i="2" s="1"/>
  <c r="F3472" i="2"/>
  <c r="H3472" i="2" s="1"/>
  <c r="M3472" i="2" s="1"/>
  <c r="F3476" i="2"/>
  <c r="H3476" i="2" s="1"/>
  <c r="M3476" i="2" s="1"/>
  <c r="F3556" i="2"/>
  <c r="E3556" i="2"/>
  <c r="H3568" i="2"/>
  <c r="H3578" i="2"/>
  <c r="F3582" i="2"/>
  <c r="H3582" i="2" s="1"/>
  <c r="N3582" i="2" s="1"/>
  <c r="F3653" i="2"/>
  <c r="E3653" i="2"/>
  <c r="H3653" i="2" s="1"/>
  <c r="H3671" i="2"/>
  <c r="F3747" i="2"/>
  <c r="E3747" i="2"/>
  <c r="H3747" i="2" s="1"/>
  <c r="F3869" i="2"/>
  <c r="E3869" i="2"/>
  <c r="F4007" i="2"/>
  <c r="E4007" i="2"/>
  <c r="N4326" i="2"/>
  <c r="F4953" i="2"/>
  <c r="E4953" i="2"/>
  <c r="F5171" i="2"/>
  <c r="E5171" i="2"/>
  <c r="F3034" i="2"/>
  <c r="H3034" i="2" s="1"/>
  <c r="O3034" i="2" s="1"/>
  <c r="Q3034" i="2" s="1"/>
  <c r="H3050" i="2"/>
  <c r="F3119" i="2"/>
  <c r="H3119" i="2" s="1"/>
  <c r="E3154" i="2"/>
  <c r="H3154" i="2" s="1"/>
  <c r="N3154" i="2" s="1"/>
  <c r="E3158" i="2"/>
  <c r="F3167" i="2"/>
  <c r="E3206" i="2"/>
  <c r="H3206" i="2" s="1"/>
  <c r="E3214" i="2"/>
  <c r="H3214" i="2" s="1"/>
  <c r="H3231" i="2"/>
  <c r="H3251" i="2"/>
  <c r="H3263" i="2"/>
  <c r="H3271" i="2"/>
  <c r="H3312" i="2"/>
  <c r="H3320" i="2"/>
  <c r="N3320" i="2" s="1"/>
  <c r="E3337" i="2"/>
  <c r="H3337" i="2" s="1"/>
  <c r="E3391" i="2"/>
  <c r="H3391" i="2" s="1"/>
  <c r="N3391" i="2" s="1"/>
  <c r="E3457" i="2"/>
  <c r="H3457" i="2" s="1"/>
  <c r="E3573" i="2"/>
  <c r="H3573" i="2" s="1"/>
  <c r="F3578" i="2"/>
  <c r="F3675" i="2"/>
  <c r="E3680" i="2"/>
  <c r="F3680" i="2"/>
  <c r="H3718" i="2"/>
  <c r="E3756" i="2"/>
  <c r="H3756" i="2" s="1"/>
  <c r="E3765" i="2"/>
  <c r="H3765" i="2" s="1"/>
  <c r="F3797" i="2"/>
  <c r="E3797" i="2"/>
  <c r="F3802" i="2"/>
  <c r="E3802" i="2"/>
  <c r="H3802" i="2" s="1"/>
  <c r="E3826" i="2"/>
  <c r="F3826" i="2"/>
  <c r="F3850" i="2"/>
  <c r="E3850" i="2"/>
  <c r="F3909" i="2"/>
  <c r="E3909" i="2"/>
  <c r="H3909" i="2" s="1"/>
  <c r="E4292" i="2"/>
  <c r="F4292" i="2"/>
  <c r="H2565" i="2"/>
  <c r="H2570" i="2"/>
  <c r="H2577" i="2"/>
  <c r="N2577" i="2" s="1"/>
  <c r="H2593" i="2"/>
  <c r="H2606" i="2"/>
  <c r="H2680" i="2"/>
  <c r="H2709" i="2"/>
  <c r="H2721" i="2"/>
  <c r="H2737" i="2"/>
  <c r="H2750" i="2"/>
  <c r="H2755" i="2"/>
  <c r="H2837" i="2"/>
  <c r="F2861" i="2"/>
  <c r="H2861" i="2" s="1"/>
  <c r="N2861" i="2" s="1"/>
  <c r="F2871" i="2"/>
  <c r="E2910" i="2"/>
  <c r="F2915" i="2"/>
  <c r="F3050" i="2"/>
  <c r="F3111" i="2"/>
  <c r="E3150" i="2"/>
  <c r="H3292" i="2"/>
  <c r="H3300" i="2"/>
  <c r="H3304" i="2"/>
  <c r="H3351" i="2"/>
  <c r="H3384" i="2"/>
  <c r="H3404" i="2"/>
  <c r="E3449" i="2"/>
  <c r="H3449" i="2" s="1"/>
  <c r="E3481" i="2"/>
  <c r="H3481" i="2" s="1"/>
  <c r="E3494" i="2"/>
  <c r="H3494" i="2" s="1"/>
  <c r="E3502" i="2"/>
  <c r="H3502" i="2" s="1"/>
  <c r="E3529" i="2"/>
  <c r="H3529" i="2" s="1"/>
  <c r="E3588" i="2"/>
  <c r="H3588" i="2" s="1"/>
  <c r="E3605" i="2"/>
  <c r="H3605" i="2" s="1"/>
  <c r="E3614" i="2"/>
  <c r="H3614" i="2" s="1"/>
  <c r="E3632" i="2"/>
  <c r="F3632" i="2"/>
  <c r="E3641" i="2"/>
  <c r="H3650" i="2"/>
  <c r="O3650" i="2" s="1"/>
  <c r="Q3650" i="2" s="1"/>
  <c r="E3708" i="2"/>
  <c r="H3708" i="2" s="1"/>
  <c r="F3752" i="2"/>
  <c r="H3752" i="2" s="1"/>
  <c r="N3752" i="2" s="1"/>
  <c r="E3761" i="2"/>
  <c r="H3761" i="2" s="1"/>
  <c r="F3939" i="2"/>
  <c r="E3939" i="2"/>
  <c r="H3939" i="2" s="1"/>
  <c r="E4366" i="2"/>
  <c r="F4366" i="2"/>
  <c r="F3658" i="2"/>
  <c r="E3658" i="2"/>
  <c r="F3676" i="2"/>
  <c r="E3676" i="2"/>
  <c r="O3836" i="2"/>
  <c r="Q3836" i="2" s="1"/>
  <c r="M3836" i="2"/>
  <c r="F3895" i="2"/>
  <c r="E3895" i="2"/>
  <c r="F3906" i="2"/>
  <c r="E3906" i="2"/>
  <c r="E4024" i="2"/>
  <c r="F4024" i="2"/>
  <c r="E4787" i="2"/>
  <c r="F4787" i="2"/>
  <c r="H2790" i="2"/>
  <c r="H3115" i="2"/>
  <c r="H3135" i="2"/>
  <c r="N3135" i="2" s="1"/>
  <c r="F3334" i="2"/>
  <c r="H3334" i="2" s="1"/>
  <c r="E3338" i="2"/>
  <c r="H3338" i="2" s="1"/>
  <c r="E3352" i="2"/>
  <c r="E3361" i="2"/>
  <c r="H3361" i="2" s="1"/>
  <c r="E3368" i="2"/>
  <c r="H3368" i="2" s="1"/>
  <c r="F3388" i="2"/>
  <c r="E3392" i="2"/>
  <c r="H3392" i="2" s="1"/>
  <c r="E3400" i="2"/>
  <c r="E3441" i="2"/>
  <c r="H3441" i="2" s="1"/>
  <c r="F3486" i="2"/>
  <c r="H3486" i="2" s="1"/>
  <c r="H3503" i="2"/>
  <c r="E3510" i="2"/>
  <c r="E3514" i="2"/>
  <c r="H3514" i="2" s="1"/>
  <c r="E3542" i="2"/>
  <c r="H3542" i="2" s="1"/>
  <c r="E3562" i="2"/>
  <c r="E3602" i="2"/>
  <c r="H3602" i="2" s="1"/>
  <c r="E3637" i="2"/>
  <c r="H3637" i="2" s="1"/>
  <c r="F3642" i="2"/>
  <c r="E3642" i="2"/>
  <c r="E3646" i="2"/>
  <c r="F3646" i="2"/>
  <c r="H3734" i="2"/>
  <c r="N3734" i="2" s="1"/>
  <c r="F3739" i="2"/>
  <c r="E3739" i="2"/>
  <c r="H3739" i="2" s="1"/>
  <c r="F3794" i="2"/>
  <c r="H3794" i="2" s="1"/>
  <c r="F3940" i="2"/>
  <c r="E3940" i="2"/>
  <c r="F4003" i="2"/>
  <c r="E4003" i="2"/>
  <c r="H4003" i="2" s="1"/>
  <c r="H4338" i="2"/>
  <c r="F4762" i="2"/>
  <c r="E4762" i="2"/>
  <c r="E2787" i="2"/>
  <c r="F2805" i="2"/>
  <c r="H2805" i="2" s="1"/>
  <c r="F2867" i="2"/>
  <c r="F2877" i="2"/>
  <c r="H2877" i="2" s="1"/>
  <c r="H2897" i="2"/>
  <c r="F2911" i="2"/>
  <c r="E2926" i="2"/>
  <c r="F2986" i="2"/>
  <c r="H2986" i="2" s="1"/>
  <c r="F3011" i="2"/>
  <c r="F3112" i="2"/>
  <c r="H3112" i="2" s="1"/>
  <c r="E3120" i="2"/>
  <c r="H3120" i="2" s="1"/>
  <c r="E3147" i="2"/>
  <c r="H3147" i="2" s="1"/>
  <c r="E3151" i="2"/>
  <c r="H3151" i="2" s="1"/>
  <c r="F3196" i="2"/>
  <c r="H3196" i="2" s="1"/>
  <c r="E3200" i="2"/>
  <c r="H3200" i="2" s="1"/>
  <c r="E3211" i="2"/>
  <c r="H3211" i="2" s="1"/>
  <c r="M3211" i="2" s="1"/>
  <c r="F3244" i="2"/>
  <c r="H3244" i="2" s="1"/>
  <c r="E3248" i="2"/>
  <c r="H3248" i="2" s="1"/>
  <c r="E3252" i="2"/>
  <c r="H3252" i="2" s="1"/>
  <c r="F3256" i="2"/>
  <c r="H3256" i="2" s="1"/>
  <c r="F3264" i="2"/>
  <c r="H3264" i="2" s="1"/>
  <c r="F3272" i="2"/>
  <c r="H3272" i="2" s="1"/>
  <c r="N3272" i="2" s="1"/>
  <c r="E3281" i="2"/>
  <c r="H3281" i="2" s="1"/>
  <c r="E3326" i="2"/>
  <c r="H3326" i="2" s="1"/>
  <c r="O3326" i="2" s="1"/>
  <c r="Q3326" i="2" s="1"/>
  <c r="N3348" i="2"/>
  <c r="E3372" i="2"/>
  <c r="H3372" i="2" s="1"/>
  <c r="N3372" i="2" s="1"/>
  <c r="F3376" i="2"/>
  <c r="E3430" i="2"/>
  <c r="H3430" i="2" s="1"/>
  <c r="E3438" i="2"/>
  <c r="H3438" i="2" s="1"/>
  <c r="E3446" i="2"/>
  <c r="E3462" i="2"/>
  <c r="H3462" i="2" s="1"/>
  <c r="E3466" i="2"/>
  <c r="H3466" i="2" s="1"/>
  <c r="H3495" i="2"/>
  <c r="H3550" i="2"/>
  <c r="H3554" i="2"/>
  <c r="E3575" i="2"/>
  <c r="F3575" i="2"/>
  <c r="E3663" i="2"/>
  <c r="F3663" i="2"/>
  <c r="E3668" i="2"/>
  <c r="F3668" i="2"/>
  <c r="E3701" i="2"/>
  <c r="H3701" i="2" s="1"/>
  <c r="F3734" i="2"/>
  <c r="F3758" i="2"/>
  <c r="E3758" i="2"/>
  <c r="H3818" i="2"/>
  <c r="F4148" i="2"/>
  <c r="E4148" i="2"/>
  <c r="F4470" i="2"/>
  <c r="E4470" i="2"/>
  <c r="E2591" i="2"/>
  <c r="F2616" i="2"/>
  <c r="H2616" i="2" s="1"/>
  <c r="H2620" i="2"/>
  <c r="H2632" i="2"/>
  <c r="F2648" i="2"/>
  <c r="H2648" i="2" s="1"/>
  <c r="H2661" i="2"/>
  <c r="H2673" i="2"/>
  <c r="E2677" i="2"/>
  <c r="H2677" i="2" s="1"/>
  <c r="H2707" i="2"/>
  <c r="M2707" i="2" s="1"/>
  <c r="E2735" i="2"/>
  <c r="E2743" i="2"/>
  <c r="F2760" i="2"/>
  <c r="H2760" i="2" s="1"/>
  <c r="F2829" i="2"/>
  <c r="H2829" i="2" s="1"/>
  <c r="O2829" i="2" s="1"/>
  <c r="Q2829" i="2" s="1"/>
  <c r="F2843" i="2"/>
  <c r="F3002" i="2"/>
  <c r="H3002" i="2" s="1"/>
  <c r="F3071" i="2"/>
  <c r="F3087" i="2"/>
  <c r="E3140" i="2"/>
  <c r="H3140" i="2" s="1"/>
  <c r="H3160" i="2"/>
  <c r="E3193" i="2"/>
  <c r="H3193" i="2" s="1"/>
  <c r="H3208" i="2"/>
  <c r="O3208" i="2" s="1"/>
  <c r="Q3208" i="2" s="1"/>
  <c r="H3216" i="2"/>
  <c r="H3224" i="2"/>
  <c r="E3229" i="2"/>
  <c r="E3241" i="2"/>
  <c r="H3241" i="2" s="1"/>
  <c r="E3286" i="2"/>
  <c r="H3286" i="2" s="1"/>
  <c r="E3293" i="2"/>
  <c r="H3293" i="2" s="1"/>
  <c r="H3322" i="2"/>
  <c r="E3385" i="2"/>
  <c r="H3385" i="2" s="1"/>
  <c r="E3409" i="2"/>
  <c r="H3409" i="2" s="1"/>
  <c r="E3422" i="2"/>
  <c r="E3455" i="2"/>
  <c r="H3455" i="2" s="1"/>
  <c r="H3474" i="2"/>
  <c r="H3500" i="2"/>
  <c r="E3507" i="2"/>
  <c r="H3507" i="2" s="1"/>
  <c r="F3522" i="2"/>
  <c r="H3522" i="2" s="1"/>
  <c r="H3527" i="2"/>
  <c r="H3543" i="2"/>
  <c r="N3543" i="2" s="1"/>
  <c r="E3547" i="2"/>
  <c r="F3566" i="2"/>
  <c r="H3566" i="2" s="1"/>
  <c r="N3566" i="2" s="1"/>
  <c r="E3589" i="2"/>
  <c r="H3589" i="2" s="1"/>
  <c r="N3589" i="2" s="1"/>
  <c r="E3659" i="2"/>
  <c r="H3659" i="2" s="1"/>
  <c r="N3659" i="2" s="1"/>
  <c r="E3677" i="2"/>
  <c r="H3677" i="2" s="1"/>
  <c r="O3677" i="2" s="1"/>
  <c r="Q3677" i="2" s="1"/>
  <c r="F3710" i="2"/>
  <c r="E3710" i="2"/>
  <c r="H3710" i="2" s="1"/>
  <c r="N3710" i="2" s="1"/>
  <c r="E3730" i="2"/>
  <c r="F3730" i="2"/>
  <c r="F3740" i="2"/>
  <c r="E3740" i="2"/>
  <c r="N3749" i="2"/>
  <c r="E3762" i="2"/>
  <c r="H3762" i="2" s="1"/>
  <c r="E3776" i="2"/>
  <c r="F3776" i="2"/>
  <c r="H3842" i="2"/>
  <c r="F3852" i="2"/>
  <c r="H3852" i="2" s="1"/>
  <c r="O3852" i="2" s="1"/>
  <c r="Q3852" i="2" s="1"/>
  <c r="H3902" i="2"/>
  <c r="H4132" i="2"/>
  <c r="O4132" i="2" s="1"/>
  <c r="Q4132" i="2" s="1"/>
  <c r="E4214" i="2"/>
  <c r="H4214" i="2" s="1"/>
  <c r="F4214" i="2"/>
  <c r="F4323" i="2"/>
  <c r="E4323" i="2"/>
  <c r="F4706" i="2"/>
  <c r="E4706" i="2"/>
  <c r="H4706" i="2" s="1"/>
  <c r="H2666" i="2"/>
  <c r="F2774" i="2"/>
  <c r="H2774" i="2" s="1"/>
  <c r="E2783" i="2"/>
  <c r="E2791" i="2"/>
  <c r="H2849" i="2"/>
  <c r="F2863" i="2"/>
  <c r="F2873" i="2"/>
  <c r="H2873" i="2" s="1"/>
  <c r="O2873" i="2" s="1"/>
  <c r="Q2873" i="2" s="1"/>
  <c r="F2907" i="2"/>
  <c r="H2998" i="2"/>
  <c r="F3082" i="2"/>
  <c r="H3082" i="2" s="1"/>
  <c r="H3098" i="2"/>
  <c r="F3128" i="2"/>
  <c r="H3128" i="2" s="1"/>
  <c r="E3133" i="2"/>
  <c r="H3133" i="2" s="1"/>
  <c r="H3174" i="2"/>
  <c r="H3229" i="2"/>
  <c r="H3298" i="2"/>
  <c r="H3314" i="2"/>
  <c r="H3335" i="2"/>
  <c r="M3335" i="2" s="1"/>
  <c r="H3358" i="2"/>
  <c r="H3442" i="2"/>
  <c r="N3442" i="2" s="1"/>
  <c r="H3479" i="2"/>
  <c r="H3511" i="2"/>
  <c r="H3531" i="2"/>
  <c r="F3571" i="2"/>
  <c r="E3571" i="2"/>
  <c r="H3655" i="2"/>
  <c r="F3891" i="2"/>
  <c r="E3891" i="2"/>
  <c r="F3956" i="2"/>
  <c r="E3956" i="2"/>
  <c r="F4303" i="2"/>
  <c r="E4303" i="2"/>
  <c r="H3302" i="2"/>
  <c r="H3406" i="2"/>
  <c r="F3612" i="2"/>
  <c r="E3612" i="2"/>
  <c r="F3763" i="2"/>
  <c r="E3763" i="2"/>
  <c r="F3858" i="2"/>
  <c r="E3858" i="2"/>
  <c r="H3858" i="2" s="1"/>
  <c r="M3858" i="2" s="1"/>
  <c r="F4068" i="2"/>
  <c r="E4068" i="2"/>
  <c r="E3113" i="2"/>
  <c r="H3113" i="2" s="1"/>
  <c r="H3327" i="2"/>
  <c r="F3346" i="2"/>
  <c r="H3346" i="2" s="1"/>
  <c r="E3350" i="2"/>
  <c r="H3350" i="2" s="1"/>
  <c r="E3398" i="2"/>
  <c r="H3418" i="2"/>
  <c r="E3423" i="2"/>
  <c r="H3431" i="2"/>
  <c r="F3435" i="2"/>
  <c r="H3435" i="2" s="1"/>
  <c r="E3439" i="2"/>
  <c r="H3439" i="2" s="1"/>
  <c r="N3439" i="2" s="1"/>
  <c r="F3452" i="2"/>
  <c r="H3452" i="2" s="1"/>
  <c r="M3452" i="2" s="1"/>
  <c r="F3471" i="2"/>
  <c r="E3471" i="2"/>
  <c r="H3515" i="2"/>
  <c r="E3539" i="2"/>
  <c r="F3539" i="2"/>
  <c r="E3581" i="2"/>
  <c r="H3581" i="2" s="1"/>
  <c r="F3586" i="2"/>
  <c r="F3590" i="2"/>
  <c r="E3590" i="2"/>
  <c r="E3603" i="2"/>
  <c r="E3630" i="2"/>
  <c r="H3630" i="2" s="1"/>
  <c r="F3635" i="2"/>
  <c r="E3635" i="2"/>
  <c r="F3639" i="2"/>
  <c r="E3652" i="2"/>
  <c r="H3652" i="2" s="1"/>
  <c r="F3660" i="2"/>
  <c r="H3660" i="2" s="1"/>
  <c r="F3678" i="2"/>
  <c r="H3678" i="2" s="1"/>
  <c r="F3689" i="2"/>
  <c r="E3689" i="2"/>
  <c r="F3698" i="2"/>
  <c r="H3698" i="2" s="1"/>
  <c r="F3716" i="2"/>
  <c r="F3746" i="2"/>
  <c r="H3746" i="2" s="1"/>
  <c r="M3746" i="2" s="1"/>
  <c r="H3843" i="2"/>
  <c r="N3843" i="2" s="1"/>
  <c r="F3898" i="2"/>
  <c r="E3898" i="2"/>
  <c r="F4011" i="2"/>
  <c r="E4011" i="2"/>
  <c r="H4011" i="2" s="1"/>
  <c r="F4510" i="2"/>
  <c r="E4510" i="2"/>
  <c r="H4510" i="2" s="1"/>
  <c r="E4658" i="2"/>
  <c r="F4658" i="2"/>
  <c r="H3490" i="2"/>
  <c r="H3547" i="2"/>
  <c r="H3627" i="2"/>
  <c r="H4000" i="2"/>
  <c r="M4000" i="2" s="1"/>
  <c r="H4028" i="2"/>
  <c r="H4296" i="2"/>
  <c r="H4396" i="2"/>
  <c r="H4474" i="2"/>
  <c r="F4686" i="2"/>
  <c r="E4686" i="2"/>
  <c r="H4686" i="2" s="1"/>
  <c r="F4716" i="2"/>
  <c r="E4716" i="2"/>
  <c r="N4806" i="2"/>
  <c r="F4905" i="2"/>
  <c r="E4905" i="2"/>
  <c r="F5077" i="2"/>
  <c r="E5077" i="2"/>
  <c r="F5204" i="2"/>
  <c r="E5204" i="2"/>
  <c r="H5204" i="2" s="1"/>
  <c r="F5311" i="2"/>
  <c r="E5311" i="2"/>
  <c r="H5311" i="2" s="1"/>
  <c r="H3835" i="2"/>
  <c r="H3915" i="2"/>
  <c r="H3924" i="2"/>
  <c r="H3958" i="2"/>
  <c r="H4108" i="2"/>
  <c r="H4118" i="2"/>
  <c r="H4241" i="2"/>
  <c r="H4435" i="2"/>
  <c r="H4506" i="2"/>
  <c r="O4506" i="2" s="1"/>
  <c r="Q4506" i="2" s="1"/>
  <c r="H4711" i="2"/>
  <c r="F4788" i="2"/>
  <c r="E4788" i="2"/>
  <c r="H4802" i="2"/>
  <c r="E4829" i="2"/>
  <c r="F4829" i="2"/>
  <c r="H4994" i="2"/>
  <c r="F5423" i="2"/>
  <c r="E5423" i="2"/>
  <c r="H4670" i="2"/>
  <c r="F4707" i="2"/>
  <c r="E4707" i="2"/>
  <c r="E4727" i="2"/>
  <c r="H4727" i="2" s="1"/>
  <c r="F4727" i="2"/>
  <c r="F5184" i="2"/>
  <c r="E5184" i="2"/>
  <c r="H5184" i="2" s="1"/>
  <c r="F5199" i="2"/>
  <c r="E5199" i="2"/>
  <c r="E3792" i="2"/>
  <c r="H3792" i="2" s="1"/>
  <c r="H3795" i="2"/>
  <c r="N3795" i="2" s="1"/>
  <c r="H3954" i="2"/>
  <c r="F3976" i="2"/>
  <c r="H3976" i="2" s="1"/>
  <c r="M3976" i="2" s="1"/>
  <c r="E4008" i="2"/>
  <c r="H4008" i="2" s="1"/>
  <c r="E4012" i="2"/>
  <c r="H4012" i="2" s="1"/>
  <c r="E4025" i="2"/>
  <c r="H4025" i="2" s="1"/>
  <c r="E4084" i="2"/>
  <c r="H4084" i="2" s="1"/>
  <c r="H4124" i="2"/>
  <c r="E4164" i="2"/>
  <c r="H4226" i="2"/>
  <c r="E4230" i="2"/>
  <c r="H4230" i="2" s="1"/>
  <c r="O4230" i="2" s="1"/>
  <c r="Q4230" i="2" s="1"/>
  <c r="E4234" i="2"/>
  <c r="E4238" i="2"/>
  <c r="H4238" i="2" s="1"/>
  <c r="N4238" i="2" s="1"/>
  <c r="E4263" i="2"/>
  <c r="E4293" i="2"/>
  <c r="H4293" i="2" s="1"/>
  <c r="H4297" i="2"/>
  <c r="E4314" i="2"/>
  <c r="H4314" i="2" s="1"/>
  <c r="F4336" i="2"/>
  <c r="H4336" i="2" s="1"/>
  <c r="E4343" i="2"/>
  <c r="H4343" i="2" s="1"/>
  <c r="E4355" i="2"/>
  <c r="H4355" i="2" s="1"/>
  <c r="E4363" i="2"/>
  <c r="H4363" i="2" s="1"/>
  <c r="E4367" i="2"/>
  <c r="E4375" i="2"/>
  <c r="H4375" i="2" s="1"/>
  <c r="H4414" i="2"/>
  <c r="F4462" i="2"/>
  <c r="H4462" i="2" s="1"/>
  <c r="M4462" i="2" s="1"/>
  <c r="E4467" i="2"/>
  <c r="H4467" i="2" s="1"/>
  <c r="H4498" i="2"/>
  <c r="F4507" i="2"/>
  <c r="F4670" i="2"/>
  <c r="H4703" i="2"/>
  <c r="O4703" i="2" s="1"/>
  <c r="Q4703" i="2" s="1"/>
  <c r="E4717" i="2"/>
  <c r="F4717" i="2"/>
  <c r="H4902" i="2"/>
  <c r="O4946" i="2"/>
  <c r="Q4946" i="2" s="1"/>
  <c r="N4970" i="2"/>
  <c r="F4974" i="2"/>
  <c r="E4974" i="2"/>
  <c r="H4974" i="2" s="1"/>
  <c r="N5025" i="2"/>
  <c r="F5146" i="2"/>
  <c r="E5146" i="2"/>
  <c r="H3643" i="2"/>
  <c r="E3788" i="2"/>
  <c r="H3788" i="2" s="1"/>
  <c r="E3803" i="2"/>
  <c r="H3803" i="2" s="1"/>
  <c r="N3803" i="2" s="1"/>
  <c r="E3806" i="2"/>
  <c r="H3806" i="2" s="1"/>
  <c r="E3847" i="2"/>
  <c r="H3847" i="2" s="1"/>
  <c r="E3851" i="2"/>
  <c r="F3867" i="2"/>
  <c r="H3867" i="2" s="1"/>
  <c r="N3867" i="2" s="1"/>
  <c r="E3881" i="2"/>
  <c r="H3881" i="2" s="1"/>
  <c r="M3881" i="2" s="1"/>
  <c r="E3900" i="2"/>
  <c r="H3900" i="2" s="1"/>
  <c r="N3900" i="2" s="1"/>
  <c r="E3938" i="2"/>
  <c r="H3938" i="2" s="1"/>
  <c r="E3972" i="2"/>
  <c r="H3972" i="2" s="1"/>
  <c r="O3972" i="2" s="1"/>
  <c r="Q3972" i="2" s="1"/>
  <c r="E3992" i="2"/>
  <c r="E4001" i="2"/>
  <c r="H4001" i="2" s="1"/>
  <c r="E4004" i="2"/>
  <c r="H4004" i="2" s="1"/>
  <c r="F4044" i="2"/>
  <c r="H4044" i="2" s="1"/>
  <c r="E4069" i="2"/>
  <c r="H4069" i="2" s="1"/>
  <c r="E4074" i="2"/>
  <c r="E4100" i="2"/>
  <c r="H4100" i="2" s="1"/>
  <c r="F4124" i="2"/>
  <c r="E4149" i="2"/>
  <c r="H4149" i="2" s="1"/>
  <c r="E4154" i="2"/>
  <c r="E4221" i="2"/>
  <c r="H4221" i="2" s="1"/>
  <c r="M4221" i="2" s="1"/>
  <c r="F4290" i="2"/>
  <c r="H4290" i="2" s="1"/>
  <c r="E4318" i="2"/>
  <c r="F4324" i="2"/>
  <c r="H4324" i="2" s="1"/>
  <c r="E4327" i="2"/>
  <c r="E4351" i="2"/>
  <c r="E4379" i="2"/>
  <c r="H4379" i="2" s="1"/>
  <c r="E4397" i="2"/>
  <c r="H4397" i="2" s="1"/>
  <c r="H4419" i="2"/>
  <c r="E4708" i="2"/>
  <c r="F4708" i="2"/>
  <c r="E4840" i="2"/>
  <c r="F4840" i="2"/>
  <c r="F4850" i="2"/>
  <c r="E4850" i="2"/>
  <c r="F4941" i="2"/>
  <c r="E4941" i="2"/>
  <c r="F5168" i="2"/>
  <c r="E5168" i="2"/>
  <c r="F5217" i="2"/>
  <c r="E5217" i="2"/>
  <c r="H3428" i="2"/>
  <c r="H3467" i="2"/>
  <c r="N3467" i="2" s="1"/>
  <c r="F3560" i="2"/>
  <c r="F3682" i="2"/>
  <c r="E3686" i="2"/>
  <c r="H3686" i="2" s="1"/>
  <c r="N3686" i="2" s="1"/>
  <c r="H3732" i="2"/>
  <c r="E3773" i="2"/>
  <c r="H3773" i="2" s="1"/>
  <c r="E3785" i="2"/>
  <c r="H3785" i="2" s="1"/>
  <c r="F3819" i="2"/>
  <c r="E3916" i="2"/>
  <c r="E3925" i="2"/>
  <c r="H3925" i="2" s="1"/>
  <c r="E3930" i="2"/>
  <c r="E3959" i="2"/>
  <c r="H3959" i="2" s="1"/>
  <c r="M3959" i="2" s="1"/>
  <c r="E3963" i="2"/>
  <c r="H3963" i="2" s="1"/>
  <c r="H4040" i="2"/>
  <c r="F4134" i="2"/>
  <c r="H4134" i="2" s="1"/>
  <c r="E4180" i="2"/>
  <c r="E4196" i="2"/>
  <c r="F4268" i="2"/>
  <c r="F4286" i="2"/>
  <c r="H4286" i="2" s="1"/>
  <c r="E4301" i="2"/>
  <c r="H4301" i="2" s="1"/>
  <c r="F4372" i="2"/>
  <c r="H4372" i="2" s="1"/>
  <c r="H4384" i="2"/>
  <c r="H4402" i="2"/>
  <c r="F4436" i="2"/>
  <c r="H4436" i="2" s="1"/>
  <c r="F4472" i="2"/>
  <c r="E4481" i="2"/>
  <c r="H4481" i="2" s="1"/>
  <c r="H4508" i="2"/>
  <c r="F4522" i="2"/>
  <c r="F4594" i="2"/>
  <c r="F4622" i="2"/>
  <c r="H4622" i="2" s="1"/>
  <c r="N4622" i="2" s="1"/>
  <c r="F4643" i="2"/>
  <c r="H4643" i="2" s="1"/>
  <c r="N4643" i="2" s="1"/>
  <c r="F4655" i="2"/>
  <c r="E4655" i="2"/>
  <c r="H4728" i="2"/>
  <c r="O4728" i="2" s="1"/>
  <c r="Q4728" i="2" s="1"/>
  <c r="N4887" i="2"/>
  <c r="E5048" i="2"/>
  <c r="F5048" i="2"/>
  <c r="H5265" i="2"/>
  <c r="E4606" i="2"/>
  <c r="F4606" i="2"/>
  <c r="E4704" i="2"/>
  <c r="F4704" i="2"/>
  <c r="F4750" i="2"/>
  <c r="E4750" i="2"/>
  <c r="F5018" i="2"/>
  <c r="E5018" i="2"/>
  <c r="F5085" i="2"/>
  <c r="E5085" i="2"/>
  <c r="F5101" i="2"/>
  <c r="E5101" i="2"/>
  <c r="H5101" i="2" s="1"/>
  <c r="F5180" i="2"/>
  <c r="E5180" i="2"/>
  <c r="H5180" i="2" s="1"/>
  <c r="E5816" i="2"/>
  <c r="H5816" i="2" s="1"/>
  <c r="F5816" i="2"/>
  <c r="H3781" i="2"/>
  <c r="H3860" i="2"/>
  <c r="E3882" i="2"/>
  <c r="E3893" i="2"/>
  <c r="H3893" i="2" s="1"/>
  <c r="N3893" i="2" s="1"/>
  <c r="F3922" i="2"/>
  <c r="H4056" i="2"/>
  <c r="F4060" i="2"/>
  <c r="H4060" i="2" s="1"/>
  <c r="N4060" i="2" s="1"/>
  <c r="E4085" i="2"/>
  <c r="H4085" i="2" s="1"/>
  <c r="F4140" i="2"/>
  <c r="H4140" i="2" s="1"/>
  <c r="F4150" i="2"/>
  <c r="H4150" i="2" s="1"/>
  <c r="F4243" i="2"/>
  <c r="F4306" i="2"/>
  <c r="H4306" i="2" s="1"/>
  <c r="F4315" i="2"/>
  <c r="H4315" i="2" s="1"/>
  <c r="E4325" i="2"/>
  <c r="H4325" i="2" s="1"/>
  <c r="F4411" i="2"/>
  <c r="H4411" i="2" s="1"/>
  <c r="E4523" i="2"/>
  <c r="H4523" i="2" s="1"/>
  <c r="F4523" i="2"/>
  <c r="H4623" i="2"/>
  <c r="E4639" i="2"/>
  <c r="H4695" i="2"/>
  <c r="H4724" i="2"/>
  <c r="E4775" i="2"/>
  <c r="F4775" i="2"/>
  <c r="H4775" i="2" s="1"/>
  <c r="E4870" i="2"/>
  <c r="F4870" i="2"/>
  <c r="H5223" i="2"/>
  <c r="E4496" i="2"/>
  <c r="F4496" i="2"/>
  <c r="H4496" i="2" s="1"/>
  <c r="E4700" i="2"/>
  <c r="H4700" i="2" s="1"/>
  <c r="F4700" i="2"/>
  <c r="E4751" i="2"/>
  <c r="H4751" i="2" s="1"/>
  <c r="F4751" i="2"/>
  <c r="F4813" i="2"/>
  <c r="E4813" i="2"/>
  <c r="F5044" i="2"/>
  <c r="E5044" i="2"/>
  <c r="F5208" i="2"/>
  <c r="E5208" i="2"/>
  <c r="F5351" i="2"/>
  <c r="E5351" i="2"/>
  <c r="H5351" i="2" s="1"/>
  <c r="M5351" i="2" s="1"/>
  <c r="E5545" i="2"/>
  <c r="H5545" i="2" s="1"/>
  <c r="O5545" i="2" s="1"/>
  <c r="Q5545" i="2" s="1"/>
  <c r="F5545" i="2"/>
  <c r="F5600" i="2"/>
  <c r="E5600" i="2"/>
  <c r="O6272" i="2"/>
  <c r="Q6272" i="2" s="1"/>
  <c r="N6272" i="2"/>
  <c r="E3978" i="2"/>
  <c r="H3978" i="2" s="1"/>
  <c r="F4006" i="2"/>
  <c r="E4052" i="2"/>
  <c r="H4052" i="2" s="1"/>
  <c r="F4076" i="2"/>
  <c r="H4076" i="2" s="1"/>
  <c r="F4166" i="2"/>
  <c r="H4166" i="2" s="1"/>
  <c r="E4213" i="2"/>
  <c r="H4213" i="2" s="1"/>
  <c r="N4213" i="2" s="1"/>
  <c r="E4218" i="2"/>
  <c r="F4240" i="2"/>
  <c r="H4240" i="2" s="1"/>
  <c r="F4278" i="2"/>
  <c r="H4278" i="2" s="1"/>
  <c r="H4302" i="2"/>
  <c r="F4320" i="2"/>
  <c r="H4320" i="2" s="1"/>
  <c r="O4320" i="2" s="1"/>
  <c r="Q4320" i="2" s="1"/>
  <c r="E4361" i="2"/>
  <c r="H4361" i="2" s="1"/>
  <c r="E4385" i="2"/>
  <c r="H4385" i="2" s="1"/>
  <c r="E4395" i="2"/>
  <c r="E4451" i="2"/>
  <c r="F4607" i="2"/>
  <c r="F4662" i="2"/>
  <c r="H4662" i="2" s="1"/>
  <c r="F4679" i="2"/>
  <c r="H4679" i="2" s="1"/>
  <c r="E4679" i="2"/>
  <c r="E4690" i="2"/>
  <c r="H4690" i="2" s="1"/>
  <c r="H4709" i="2"/>
  <c r="E4719" i="2"/>
  <c r="F4719" i="2"/>
  <c r="E4895" i="2"/>
  <c r="F4895" i="2"/>
  <c r="F4997" i="2"/>
  <c r="E4997" i="2"/>
  <c r="H4997" i="2" s="1"/>
  <c r="H5039" i="2"/>
  <c r="F5060" i="2"/>
  <c r="E5060" i="2"/>
  <c r="F5081" i="2"/>
  <c r="E5081" i="2"/>
  <c r="F3812" i="2"/>
  <c r="E3829" i="2"/>
  <c r="H3829" i="2" s="1"/>
  <c r="E3923" i="2"/>
  <c r="H3982" i="2"/>
  <c r="E4019" i="2"/>
  <c r="H4019" i="2" s="1"/>
  <c r="H4092" i="2"/>
  <c r="H4102" i="2"/>
  <c r="F4156" i="2"/>
  <c r="H4156" i="2" s="1"/>
  <c r="H4172" i="2"/>
  <c r="H4182" i="2"/>
  <c r="N4182" i="2" s="1"/>
  <c r="H4198" i="2"/>
  <c r="F4228" i="2"/>
  <c r="F4252" i="2"/>
  <c r="H4252" i="2" s="1"/>
  <c r="E4270" i="2"/>
  <c r="H4270" i="2" s="1"/>
  <c r="E4283" i="2"/>
  <c r="E4307" i="2"/>
  <c r="F4316" i="2"/>
  <c r="H4316" i="2" s="1"/>
  <c r="H4330" i="2"/>
  <c r="F4346" i="2"/>
  <c r="H4346" i="2" s="1"/>
  <c r="H4434" i="2"/>
  <c r="E4448" i="2"/>
  <c r="F4448" i="2"/>
  <c r="H4448" i="2" s="1"/>
  <c r="F4483" i="2"/>
  <c r="F4514" i="2"/>
  <c r="F4530" i="2"/>
  <c r="F4547" i="2"/>
  <c r="F4591" i="2"/>
  <c r="H4591" i="2" s="1"/>
  <c r="F4746" i="2"/>
  <c r="E4746" i="2"/>
  <c r="E4814" i="2"/>
  <c r="F4814" i="2"/>
  <c r="H4876" i="2"/>
  <c r="H4909" i="2"/>
  <c r="F4977" i="2"/>
  <c r="E4977" i="2"/>
  <c r="H5097" i="2"/>
  <c r="H5149" i="2"/>
  <c r="M5277" i="2"/>
  <c r="H4757" i="2"/>
  <c r="H4849" i="2"/>
  <c r="H4855" i="2"/>
  <c r="H5155" i="2"/>
  <c r="E5453" i="2"/>
  <c r="F5453" i="2"/>
  <c r="H5753" i="2"/>
  <c r="E5858" i="2"/>
  <c r="F5858" i="2"/>
  <c r="E6032" i="2"/>
  <c r="F6032" i="2"/>
  <c r="H6087" i="2"/>
  <c r="H4456" i="2"/>
  <c r="F4674" i="2"/>
  <c r="H4674" i="2" s="1"/>
  <c r="F4783" i="2"/>
  <c r="H4783" i="2" s="1"/>
  <c r="F4791" i="2"/>
  <c r="H4791" i="2" s="1"/>
  <c r="N4791" i="2" s="1"/>
  <c r="H4795" i="2"/>
  <c r="F4817" i="2"/>
  <c r="H4817" i="2" s="1"/>
  <c r="H4833" i="2"/>
  <c r="N4833" i="2" s="1"/>
  <c r="F4849" i="2"/>
  <c r="H4853" i="2"/>
  <c r="H4879" i="2"/>
  <c r="F4891" i="2"/>
  <c r="H4922" i="2"/>
  <c r="F4929" i="2"/>
  <c r="H4929" i="2" s="1"/>
  <c r="F4991" i="2"/>
  <c r="H4991" i="2" s="1"/>
  <c r="E5004" i="2"/>
  <c r="H5004" i="2" s="1"/>
  <c r="H5009" i="2"/>
  <c r="E5030" i="2"/>
  <c r="H5030" i="2" s="1"/>
  <c r="N5030" i="2" s="1"/>
  <c r="F5052" i="2"/>
  <c r="H5052" i="2" s="1"/>
  <c r="N5052" i="2" s="1"/>
  <c r="F5095" i="2"/>
  <c r="H5095" i="2" s="1"/>
  <c r="N5095" i="2" s="1"/>
  <c r="E5098" i="2"/>
  <c r="E5109" i="2"/>
  <c r="H5109" i="2" s="1"/>
  <c r="H5121" i="2"/>
  <c r="N5121" i="2" s="1"/>
  <c r="H5146" i="2"/>
  <c r="F5155" i="2"/>
  <c r="F5159" i="2"/>
  <c r="H5159" i="2" s="1"/>
  <c r="E5175" i="2"/>
  <c r="E5220" i="2"/>
  <c r="H5220" i="2" s="1"/>
  <c r="F5237" i="2"/>
  <c r="H5237" i="2" s="1"/>
  <c r="F5241" i="2"/>
  <c r="H5241" i="2" s="1"/>
  <c r="E5250" i="2"/>
  <c r="H5250" i="2" s="1"/>
  <c r="E5281" i="2"/>
  <c r="H5281" i="2" s="1"/>
  <c r="M5281" i="2" s="1"/>
  <c r="F5286" i="2"/>
  <c r="E5286" i="2"/>
  <c r="H5286" i="2" s="1"/>
  <c r="H5342" i="2"/>
  <c r="H5368" i="2"/>
  <c r="H5437" i="2"/>
  <c r="N5437" i="2" s="1"/>
  <c r="E5557" i="2"/>
  <c r="H5557" i="2" s="1"/>
  <c r="F5557" i="2"/>
  <c r="F6248" i="2"/>
  <c r="E6248" i="2"/>
  <c r="H4758" i="2"/>
  <c r="H4809" i="2"/>
  <c r="N4809" i="2" s="1"/>
  <c r="H4826" i="2"/>
  <c r="H4860" i="2"/>
  <c r="H4953" i="2"/>
  <c r="H4957" i="2"/>
  <c r="H5098" i="2"/>
  <c r="H5125" i="2"/>
  <c r="F5347" i="2"/>
  <c r="E5347" i="2"/>
  <c r="F5685" i="2"/>
  <c r="E5685" i="2"/>
  <c r="E5712" i="2"/>
  <c r="H5712" i="2" s="1"/>
  <c r="F5712" i="2"/>
  <c r="F5901" i="2"/>
  <c r="E5901" i="2"/>
  <c r="H5966" i="2"/>
  <c r="N5966" i="2" s="1"/>
  <c r="E5185" i="2"/>
  <c r="H5185" i="2" s="1"/>
  <c r="E5209" i="2"/>
  <c r="H5209" i="2" s="1"/>
  <c r="E5255" i="2"/>
  <c r="H5255" i="2" s="1"/>
  <c r="M5255" i="2" s="1"/>
  <c r="F5266" i="2"/>
  <c r="H5266" i="2" s="1"/>
  <c r="E5270" i="2"/>
  <c r="H5270" i="2" s="1"/>
  <c r="E5274" i="2"/>
  <c r="H5274" i="2" s="1"/>
  <c r="E5282" i="2"/>
  <c r="H5282" i="2" s="1"/>
  <c r="F5282" i="2"/>
  <c r="F5287" i="2"/>
  <c r="E5287" i="2"/>
  <c r="H5287" i="2" s="1"/>
  <c r="N5287" i="2" s="1"/>
  <c r="E5312" i="2"/>
  <c r="F5320" i="2"/>
  <c r="H5320" i="2" s="1"/>
  <c r="E5329" i="2"/>
  <c r="H5329" i="2" s="1"/>
  <c r="F5378" i="2"/>
  <c r="E5392" i="2"/>
  <c r="F5392" i="2"/>
  <c r="H5392" i="2" s="1"/>
  <c r="F5652" i="2"/>
  <c r="E5652" i="2"/>
  <c r="E5812" i="2"/>
  <c r="F5812" i="2"/>
  <c r="F5922" i="2"/>
  <c r="E5922" i="2"/>
  <c r="E5953" i="2"/>
  <c r="F5953" i="2"/>
  <c r="F6049" i="2"/>
  <c r="E6049" i="2"/>
  <c r="F6226" i="2"/>
  <c r="E6226" i="2"/>
  <c r="F6265" i="2"/>
  <c r="E6265" i="2"/>
  <c r="F4918" i="2"/>
  <c r="F4938" i="2"/>
  <c r="H4938" i="2" s="1"/>
  <c r="E4954" i="2"/>
  <c r="H4968" i="2"/>
  <c r="F4975" i="2"/>
  <c r="H4975" i="2" s="1"/>
  <c r="O4975" i="2" s="1"/>
  <c r="Q4975" i="2" s="1"/>
  <c r="F4978" i="2"/>
  <c r="H4978" i="2" s="1"/>
  <c r="N4978" i="2" s="1"/>
  <c r="E4992" i="2"/>
  <c r="F4998" i="2"/>
  <c r="H4998" i="2" s="1"/>
  <c r="N4998" i="2" s="1"/>
  <c r="E5005" i="2"/>
  <c r="H5005" i="2" s="1"/>
  <c r="N5005" i="2" s="1"/>
  <c r="E5053" i="2"/>
  <c r="H5053" i="2" s="1"/>
  <c r="E5057" i="2"/>
  <c r="H5057" i="2" s="1"/>
  <c r="F5071" i="2"/>
  <c r="H5071" i="2" s="1"/>
  <c r="E5078" i="2"/>
  <c r="H5078" i="2" s="1"/>
  <c r="E5099" i="2"/>
  <c r="H5099" i="2" s="1"/>
  <c r="E5102" i="2"/>
  <c r="H5102" i="2" s="1"/>
  <c r="E5122" i="2"/>
  <c r="F5131" i="2"/>
  <c r="H5131" i="2" s="1"/>
  <c r="M5131" i="2" s="1"/>
  <c r="F5135" i="2"/>
  <c r="E5151" i="2"/>
  <c r="H5151" i="2" s="1"/>
  <c r="E5156" i="2"/>
  <c r="H5156" i="2" s="1"/>
  <c r="M5156" i="2" s="1"/>
  <c r="E5160" i="2"/>
  <c r="H5160" i="2" s="1"/>
  <c r="M5160" i="2" s="1"/>
  <c r="E5172" i="2"/>
  <c r="H5172" i="2" s="1"/>
  <c r="E5181" i="2"/>
  <c r="H5181" i="2" s="1"/>
  <c r="E5205" i="2"/>
  <c r="H5205" i="2" s="1"/>
  <c r="E5221" i="2"/>
  <c r="H5221" i="2" s="1"/>
  <c r="E5225" i="2"/>
  <c r="H5225" i="2" s="1"/>
  <c r="E5238" i="2"/>
  <c r="H5238" i="2" s="1"/>
  <c r="F5242" i="2"/>
  <c r="H5242" i="2" s="1"/>
  <c r="E5251" i="2"/>
  <c r="H5325" i="2"/>
  <c r="E5365" i="2"/>
  <c r="H5365" i="2" s="1"/>
  <c r="F5382" i="2"/>
  <c r="E5382" i="2"/>
  <c r="H5382" i="2" s="1"/>
  <c r="N5382" i="2" s="1"/>
  <c r="F6188" i="2"/>
  <c r="E6188" i="2"/>
  <c r="F6336" i="2"/>
  <c r="E6336" i="2"/>
  <c r="F6385" i="2"/>
  <c r="E6385" i="2"/>
  <c r="H4710" i="2"/>
  <c r="E4721" i="2"/>
  <c r="H4721" i="2" s="1"/>
  <c r="H4744" i="2"/>
  <c r="E4772" i="2"/>
  <c r="H4772" i="2" s="1"/>
  <c r="E4780" i="2"/>
  <c r="H4780" i="2" s="1"/>
  <c r="N4780" i="2" s="1"/>
  <c r="F4842" i="2"/>
  <c r="H4842" i="2" s="1"/>
  <c r="M4842" i="2" s="1"/>
  <c r="E4846" i="2"/>
  <c r="E4864" i="2"/>
  <c r="H4864" i="2" s="1"/>
  <c r="F4888" i="2"/>
  <c r="H4888" i="2" s="1"/>
  <c r="F4897" i="2"/>
  <c r="H4897" i="2" s="1"/>
  <c r="M4897" i="2" s="1"/>
  <c r="F4935" i="2"/>
  <c r="H4935" i="2" s="1"/>
  <c r="H4992" i="2"/>
  <c r="H5001" i="2"/>
  <c r="E5010" i="2"/>
  <c r="E5027" i="2"/>
  <c r="H5027" i="2" s="1"/>
  <c r="E5050" i="2"/>
  <c r="E5096" i="2"/>
  <c r="H5096" i="2" s="1"/>
  <c r="F5107" i="2"/>
  <c r="H5107" i="2" s="1"/>
  <c r="H5122" i="2"/>
  <c r="H5197" i="2"/>
  <c r="F5247" i="2"/>
  <c r="E5247" i="2"/>
  <c r="H5247" i="2" s="1"/>
  <c r="O5247" i="2" s="1"/>
  <c r="Q5247" i="2" s="1"/>
  <c r="F5293" i="2"/>
  <c r="E5293" i="2"/>
  <c r="H5293" i="2" s="1"/>
  <c r="E5330" i="2"/>
  <c r="F5330" i="2"/>
  <c r="E5388" i="2"/>
  <c r="F5388" i="2"/>
  <c r="E5402" i="2"/>
  <c r="H5402" i="2" s="1"/>
  <c r="F6099" i="2"/>
  <c r="E6099" i="2"/>
  <c r="F4624" i="2"/>
  <c r="F4644" i="2"/>
  <c r="F4710" i="2"/>
  <c r="F4729" i="2"/>
  <c r="H4729" i="2" s="1"/>
  <c r="F4744" i="2"/>
  <c r="E4748" i="2"/>
  <c r="E4764" i="2"/>
  <c r="H4764" i="2" s="1"/>
  <c r="F4792" i="2"/>
  <c r="H4792" i="2" s="1"/>
  <c r="E4804" i="2"/>
  <c r="F4822" i="2"/>
  <c r="H4822" i="2" s="1"/>
  <c r="F4839" i="2"/>
  <c r="H4839" i="2" s="1"/>
  <c r="E4854" i="2"/>
  <c r="H4854" i="2" s="1"/>
  <c r="E4861" i="2"/>
  <c r="H4861" i="2" s="1"/>
  <c r="N4861" i="2" s="1"/>
  <c r="E4893" i="2"/>
  <c r="E4901" i="2"/>
  <c r="H4901" i="2" s="1"/>
  <c r="E4969" i="2"/>
  <c r="H4969" i="2" s="1"/>
  <c r="H4979" i="2"/>
  <c r="E5016" i="2"/>
  <c r="E5046" i="2"/>
  <c r="H5046" i="2" s="1"/>
  <c r="N5046" i="2" s="1"/>
  <c r="H5050" i="2"/>
  <c r="H5075" i="2"/>
  <c r="E5120" i="2"/>
  <c r="H5120" i="2" s="1"/>
  <c r="E5194" i="2"/>
  <c r="H5194" i="2" s="1"/>
  <c r="F5239" i="2"/>
  <c r="E5239" i="2"/>
  <c r="F5278" i="2"/>
  <c r="F5297" i="2"/>
  <c r="E5313" i="2"/>
  <c r="H5313" i="2" s="1"/>
  <c r="N5313" i="2" s="1"/>
  <c r="E5317" i="2"/>
  <c r="H5317" i="2" s="1"/>
  <c r="F5335" i="2"/>
  <c r="E5335" i="2"/>
  <c r="H5335" i="2" s="1"/>
  <c r="F5361" i="2"/>
  <c r="H5361" i="2" s="1"/>
  <c r="E5374" i="2"/>
  <c r="F5374" i="2"/>
  <c r="F5383" i="2"/>
  <c r="E5383" i="2"/>
  <c r="H5383" i="2" s="1"/>
  <c r="F5421" i="2"/>
  <c r="H5421" i="2" s="1"/>
  <c r="H5468" i="2"/>
  <c r="F5829" i="2"/>
  <c r="E5829" i="2"/>
  <c r="F6218" i="2"/>
  <c r="E6218" i="2"/>
  <c r="H6218" i="2" s="1"/>
  <c r="F4682" i="2"/>
  <c r="H4682" i="2" s="1"/>
  <c r="E4691" i="2"/>
  <c r="F4714" i="2"/>
  <c r="H4714" i="2" s="1"/>
  <c r="E4726" i="2"/>
  <c r="E4756" i="2"/>
  <c r="H4756" i="2" s="1"/>
  <c r="H4843" i="2"/>
  <c r="F4881" i="2"/>
  <c r="H4881" i="2" s="1"/>
  <c r="F4919" i="2"/>
  <c r="F4927" i="2"/>
  <c r="H4927" i="2" s="1"/>
  <c r="F4939" i="2"/>
  <c r="H4939" i="2" s="1"/>
  <c r="H4955" i="2"/>
  <c r="F4979" i="2"/>
  <c r="F4999" i="2"/>
  <c r="H4999" i="2" s="1"/>
  <c r="O4999" i="2" s="1"/>
  <c r="Q4999" i="2" s="1"/>
  <c r="F5002" i="2"/>
  <c r="H5002" i="2" s="1"/>
  <c r="N5002" i="2" s="1"/>
  <c r="E5072" i="2"/>
  <c r="H5072" i="2" s="1"/>
  <c r="E5088" i="2"/>
  <c r="F5103" i="2"/>
  <c r="H5103" i="2" s="1"/>
  <c r="F5111" i="2"/>
  <c r="H5111" i="2" s="1"/>
  <c r="E5132" i="2"/>
  <c r="H5132" i="2" s="1"/>
  <c r="E5136" i="2"/>
  <c r="H5136" i="2" s="1"/>
  <c r="E5148" i="2"/>
  <c r="H5148" i="2" s="1"/>
  <c r="H5157" i="2"/>
  <c r="H5169" i="2"/>
  <c r="F5222" i="2"/>
  <c r="E5222" i="2"/>
  <c r="H5326" i="2"/>
  <c r="E5349" i="2"/>
  <c r="H5349" i="2" s="1"/>
  <c r="F5389" i="2"/>
  <c r="E5389" i="2"/>
  <c r="E5406" i="2"/>
  <c r="H5406" i="2" s="1"/>
  <c r="H5500" i="2"/>
  <c r="H5516" i="2"/>
  <c r="E5761" i="2"/>
  <c r="H5761" i="2" s="1"/>
  <c r="F5761" i="2"/>
  <c r="F6003" i="2"/>
  <c r="E6003" i="2"/>
  <c r="F6065" i="2"/>
  <c r="H6065" i="2" s="1"/>
  <c r="E6065" i="2"/>
  <c r="H6095" i="2"/>
  <c r="H4718" i="2"/>
  <c r="H4745" i="2"/>
  <c r="H4752" i="2"/>
  <c r="H4805" i="2"/>
  <c r="H4812" i="2"/>
  <c r="H4820" i="2"/>
  <c r="M4820" i="2" s="1"/>
  <c r="H4874" i="2"/>
  <c r="N4874" i="2" s="1"/>
  <c r="H4877" i="2"/>
  <c r="H4898" i="2"/>
  <c r="N4898" i="2" s="1"/>
  <c r="J4899" i="2" s="1"/>
  <c r="H4993" i="2"/>
  <c r="H5047" i="2"/>
  <c r="H5123" i="2"/>
  <c r="F5216" i="2"/>
  <c r="E5216" i="2"/>
  <c r="H5289" i="2"/>
  <c r="F5344" i="2"/>
  <c r="H5344" i="2" s="1"/>
  <c r="H5354" i="2"/>
  <c r="H5358" i="2"/>
  <c r="O5358" i="2" s="1"/>
  <c r="Q5358" i="2" s="1"/>
  <c r="F5375" i="2"/>
  <c r="E5375" i="2"/>
  <c r="H5375" i="2" s="1"/>
  <c r="M5375" i="2" s="1"/>
  <c r="F5435" i="2"/>
  <c r="E5435" i="2"/>
  <c r="H5898" i="2"/>
  <c r="E6120" i="2"/>
  <c r="F6120" i="2"/>
  <c r="H6120" i="2" s="1"/>
  <c r="F6256" i="2"/>
  <c r="E6256" i="2"/>
  <c r="H6256" i="2" s="1"/>
  <c r="F6322" i="2"/>
  <c r="E6322" i="2"/>
  <c r="H6322" i="2" s="1"/>
  <c r="H4801" i="2"/>
  <c r="E5170" i="2"/>
  <c r="F5183" i="2"/>
  <c r="H5183" i="2" s="1"/>
  <c r="E5192" i="2"/>
  <c r="H5192" i="2" s="1"/>
  <c r="E5198" i="2"/>
  <c r="H5198" i="2" s="1"/>
  <c r="F5207" i="2"/>
  <c r="H5207" i="2" s="1"/>
  <c r="E5232" i="2"/>
  <c r="H5232" i="2" s="1"/>
  <c r="H5253" i="2"/>
  <c r="O5253" i="2" s="1"/>
  <c r="Q5253" i="2" s="1"/>
  <c r="E5512" i="2"/>
  <c r="F5512" i="2"/>
  <c r="E5605" i="2"/>
  <c r="F5605" i="2"/>
  <c r="E5841" i="2"/>
  <c r="F5841" i="2"/>
  <c r="F5914" i="2"/>
  <c r="E5914" i="2"/>
  <c r="H6061" i="2"/>
  <c r="N6061" i="2" s="1"/>
  <c r="H4697" i="2"/>
  <c r="E4790" i="2"/>
  <c r="F4890" i="2"/>
  <c r="H4890" i="2" s="1"/>
  <c r="H4936" i="2"/>
  <c r="F4945" i="2"/>
  <c r="H4945" i="2" s="1"/>
  <c r="H4949" i="2"/>
  <c r="H4973" i="2"/>
  <c r="E4980" i="2"/>
  <c r="H4980" i="2" s="1"/>
  <c r="N4980" i="2" s="1"/>
  <c r="H4985" i="2"/>
  <c r="M4985" i="2" s="1"/>
  <c r="F5003" i="2"/>
  <c r="H5003" i="2" s="1"/>
  <c r="E5064" i="2"/>
  <c r="H5080" i="2"/>
  <c r="H5100" i="2"/>
  <c r="E5104" i="2"/>
  <c r="H5104" i="2" s="1"/>
  <c r="E5112" i="2"/>
  <c r="H5145" i="2"/>
  <c r="H5170" i="2"/>
  <c r="E5187" i="2"/>
  <c r="H5187" i="2" s="1"/>
  <c r="H5211" i="2"/>
  <c r="H5219" i="2"/>
  <c r="N5219" i="2" s="1"/>
  <c r="E5240" i="2"/>
  <c r="H5240" i="2" s="1"/>
  <c r="H5272" i="2"/>
  <c r="F5318" i="2"/>
  <c r="H5318" i="2" s="1"/>
  <c r="H5332" i="2"/>
  <c r="E5395" i="2"/>
  <c r="H5395" i="2" s="1"/>
  <c r="E5399" i="2"/>
  <c r="H5399" i="2" s="1"/>
  <c r="M5399" i="2" s="1"/>
  <c r="F5413" i="2"/>
  <c r="E5413" i="2"/>
  <c r="F5469" i="2"/>
  <c r="H5469" i="2" s="1"/>
  <c r="E5501" i="2"/>
  <c r="H5501" i="2" s="1"/>
  <c r="F5726" i="2"/>
  <c r="E5726" i="2"/>
  <c r="E6037" i="2"/>
  <c r="H6037" i="2" s="1"/>
  <c r="F6037" i="2"/>
  <c r="F6427" i="2"/>
  <c r="E6427" i="2"/>
  <c r="E6489" i="2"/>
  <c r="H6489" i="2" s="1"/>
  <c r="F6489" i="2"/>
  <c r="F6748" i="2"/>
  <c r="E6748" i="2"/>
  <c r="F7103" i="2"/>
  <c r="E7103" i="2"/>
  <c r="E7278" i="2"/>
  <c r="F7278" i="2"/>
  <c r="H5484" i="2"/>
  <c r="H5624" i="2"/>
  <c r="H5695" i="2"/>
  <c r="H5703" i="2"/>
  <c r="H5738" i="2"/>
  <c r="H5776" i="2"/>
  <c r="H5786" i="2"/>
  <c r="H5804" i="2"/>
  <c r="H5821" i="2"/>
  <c r="H5967" i="2"/>
  <c r="H6103" i="2"/>
  <c r="N6103" i="2" s="1"/>
  <c r="H6196" i="2"/>
  <c r="F6327" i="2"/>
  <c r="E6327" i="2"/>
  <c r="E6389" i="2"/>
  <c r="H6389" i="2" s="1"/>
  <c r="N6389" i="2" s="1"/>
  <c r="E6393" i="2"/>
  <c r="F6461" i="2"/>
  <c r="E6461" i="2"/>
  <c r="F6478" i="2"/>
  <c r="E6478" i="2"/>
  <c r="E6548" i="2"/>
  <c r="H6548" i="2" s="1"/>
  <c r="E6558" i="2"/>
  <c r="H6558" i="2" s="1"/>
  <c r="O6558" i="2" s="1"/>
  <c r="Q6558" i="2" s="1"/>
  <c r="F6590" i="2"/>
  <c r="E6590" i="2"/>
  <c r="E6682" i="2"/>
  <c r="H6682" i="2" s="1"/>
  <c r="F6682" i="2"/>
  <c r="F6706" i="2"/>
  <c r="E6706" i="2"/>
  <c r="E6896" i="2"/>
  <c r="F6896" i="2"/>
  <c r="E7059" i="2"/>
  <c r="F7059" i="2"/>
  <c r="H7137" i="2"/>
  <c r="E7511" i="2"/>
  <c r="F7511" i="2"/>
  <c r="H7511" i="2" s="1"/>
  <c r="E8510" i="2"/>
  <c r="H8510" i="2" s="1"/>
  <c r="F8510" i="2"/>
  <c r="H5750" i="2"/>
  <c r="N5750" i="2" s="1"/>
  <c r="H5884" i="2"/>
  <c r="H5893" i="2"/>
  <c r="E5932" i="2"/>
  <c r="F5932" i="2"/>
  <c r="H5957" i="2"/>
  <c r="H6024" i="2"/>
  <c r="H6167" i="2"/>
  <c r="H6200" i="2"/>
  <c r="O6200" i="2" s="1"/>
  <c r="Q6200" i="2" s="1"/>
  <c r="E6210" i="2"/>
  <c r="H6210" i="2" s="1"/>
  <c r="F6210" i="2"/>
  <c r="E6318" i="2"/>
  <c r="F6318" i="2"/>
  <c r="E7295" i="2"/>
  <c r="F7295" i="2"/>
  <c r="E7644" i="2"/>
  <c r="F7644" i="2"/>
  <c r="N7814" i="2"/>
  <c r="M7814" i="2"/>
  <c r="F8468" i="2"/>
  <c r="E8468" i="2"/>
  <c r="E5734" i="2"/>
  <c r="H5734" i="2" s="1"/>
  <c r="H5742" i="2"/>
  <c r="H5758" i="2"/>
  <c r="H5845" i="2"/>
  <c r="E5850" i="2"/>
  <c r="H5850" i="2" s="1"/>
  <c r="E5855" i="2"/>
  <c r="E5919" i="2"/>
  <c r="H5919" i="2" s="1"/>
  <c r="F5919" i="2"/>
  <c r="H5965" i="2"/>
  <c r="H6042" i="2"/>
  <c r="M6042" i="2" s="1"/>
  <c r="H6046" i="2"/>
  <c r="M6046" i="2" s="1"/>
  <c r="E6088" i="2"/>
  <c r="F6088" i="2"/>
  <c r="F6126" i="2"/>
  <c r="H6126" i="2" s="1"/>
  <c r="E6135" i="2"/>
  <c r="H6135" i="2" s="1"/>
  <c r="E6143" i="2"/>
  <c r="H6143" i="2" s="1"/>
  <c r="E6158" i="2"/>
  <c r="H6158" i="2" s="1"/>
  <c r="E6205" i="2"/>
  <c r="F6205" i="2"/>
  <c r="E6227" i="2"/>
  <c r="H6227" i="2" s="1"/>
  <c r="E6252" i="2"/>
  <c r="H6252" i="2" s="1"/>
  <c r="E6273" i="2"/>
  <c r="H6273" i="2" s="1"/>
  <c r="N6273" i="2" s="1"/>
  <c r="E6289" i="2"/>
  <c r="H6289" i="2" s="1"/>
  <c r="F6310" i="2"/>
  <c r="E6310" i="2"/>
  <c r="E6337" i="2"/>
  <c r="E6344" i="2"/>
  <c r="E6348" i="2"/>
  <c r="H6348" i="2" s="1"/>
  <c r="E6366" i="2"/>
  <c r="H6366" i="2" s="1"/>
  <c r="E6381" i="2"/>
  <c r="H6381" i="2" s="1"/>
  <c r="E6413" i="2"/>
  <c r="H6413" i="2" s="1"/>
  <c r="N6413" i="2" s="1"/>
  <c r="E6428" i="2"/>
  <c r="H6428" i="2" s="1"/>
  <c r="F6452" i="2"/>
  <c r="H6452" i="2" s="1"/>
  <c r="H6725" i="2"/>
  <c r="N6725" i="2" s="1"/>
  <c r="E7235" i="2"/>
  <c r="F7235" i="2"/>
  <c r="H7235" i="2" s="1"/>
  <c r="E7506" i="2"/>
  <c r="H7506" i="2" s="1"/>
  <c r="F7506" i="2"/>
  <c r="E7534" i="2"/>
  <c r="F7534" i="2"/>
  <c r="E8344" i="2"/>
  <c r="H8344" i="2" s="1"/>
  <c r="F8344" i="2"/>
  <c r="H5312" i="2"/>
  <c r="H5452" i="2"/>
  <c r="H5620" i="2"/>
  <c r="N5620" i="2" s="1"/>
  <c r="H5717" i="2"/>
  <c r="N5717" i="2" s="1"/>
  <c r="E5762" i="2"/>
  <c r="H5762" i="2" s="1"/>
  <c r="E5791" i="2"/>
  <c r="E5809" i="2"/>
  <c r="H5809" i="2" s="1"/>
  <c r="E5817" i="2"/>
  <c r="H5817" i="2" s="1"/>
  <c r="F5834" i="2"/>
  <c r="H5834" i="2" s="1"/>
  <c r="F5842" i="2"/>
  <c r="H5842" i="2" s="1"/>
  <c r="F5872" i="2"/>
  <c r="F5906" i="2"/>
  <c r="H5906" i="2" s="1"/>
  <c r="M5906" i="2" s="1"/>
  <c r="H5933" i="2"/>
  <c r="E5942" i="2"/>
  <c r="H5942" i="2" s="1"/>
  <c r="M5942" i="2" s="1"/>
  <c r="E5954" i="2"/>
  <c r="H5954" i="2" s="1"/>
  <c r="N5954" i="2" s="1"/>
  <c r="F5989" i="2"/>
  <c r="H5989" i="2" s="1"/>
  <c r="O5989" i="2" s="1"/>
  <c r="Q5989" i="2" s="1"/>
  <c r="E6038" i="2"/>
  <c r="H6038" i="2" s="1"/>
  <c r="E6117" i="2"/>
  <c r="H6117" i="2" s="1"/>
  <c r="E6131" i="2"/>
  <c r="E6150" i="2"/>
  <c r="H6150" i="2" s="1"/>
  <c r="N6150" i="2" s="1"/>
  <c r="E6154" i="2"/>
  <c r="H6154" i="2" s="1"/>
  <c r="F6172" i="2"/>
  <c r="H6172" i="2" s="1"/>
  <c r="E6215" i="2"/>
  <c r="H6215" i="2" s="1"/>
  <c r="E6232" i="2"/>
  <c r="E6236" i="2"/>
  <c r="H6236" i="2" s="1"/>
  <c r="E6241" i="2"/>
  <c r="H6241" i="2" s="1"/>
  <c r="F6245" i="2"/>
  <c r="H6245" i="2" s="1"/>
  <c r="F6261" i="2"/>
  <c r="H6261" i="2" s="1"/>
  <c r="E6270" i="2"/>
  <c r="F6285" i="2"/>
  <c r="H6285" i="2" s="1"/>
  <c r="F6293" i="2"/>
  <c r="E6293" i="2"/>
  <c r="F6340" i="2"/>
  <c r="H6340" i="2" s="1"/>
  <c r="E6353" i="2"/>
  <c r="H6353" i="2" s="1"/>
  <c r="F6372" i="2"/>
  <c r="H6372" i="2" s="1"/>
  <c r="E6433" i="2"/>
  <c r="H6433" i="2" s="1"/>
  <c r="F6618" i="2"/>
  <c r="E6618" i="2"/>
  <c r="F6624" i="2"/>
  <c r="E6624" i="2"/>
  <c r="H6624" i="2" s="1"/>
  <c r="F6745" i="2"/>
  <c r="H6745" i="2" s="1"/>
  <c r="E6745" i="2"/>
  <c r="F6803" i="2"/>
  <c r="E6803" i="2"/>
  <c r="H6803" i="2" s="1"/>
  <c r="F7311" i="2"/>
  <c r="E7311" i="2"/>
  <c r="E7495" i="2"/>
  <c r="F7495" i="2"/>
  <c r="F7639" i="2"/>
  <c r="E7639" i="2"/>
  <c r="H5569" i="2"/>
  <c r="M5569" i="2" s="1"/>
  <c r="F5903" i="2"/>
  <c r="H5903" i="2" s="1"/>
  <c r="E5903" i="2"/>
  <c r="O5980" i="2"/>
  <c r="Q5980" i="2" s="1"/>
  <c r="H6400" i="2"/>
  <c r="F6404" i="2"/>
  <c r="H6404" i="2" s="1"/>
  <c r="H6420" i="2"/>
  <c r="F6534" i="2"/>
  <c r="E6534" i="2"/>
  <c r="F6630" i="2"/>
  <c r="E6630" i="2"/>
  <c r="F6989" i="2"/>
  <c r="E6989" i="2"/>
  <c r="H6989" i="2" s="1"/>
  <c r="E7326" i="2"/>
  <c r="F7326" i="2"/>
  <c r="F7741" i="2"/>
  <c r="E7741" i="2"/>
  <c r="N8147" i="2"/>
  <c r="F8174" i="2"/>
  <c r="H8174" i="2" s="1"/>
  <c r="E8174" i="2"/>
  <c r="N8194" i="2"/>
  <c r="H5701" i="2"/>
  <c r="H5735" i="2"/>
  <c r="H5751" i="2"/>
  <c r="H5778" i="2"/>
  <c r="E5814" i="2"/>
  <c r="H5814" i="2" s="1"/>
  <c r="M5814" i="2" s="1"/>
  <c r="H5818" i="2"/>
  <c r="H5929" i="2"/>
  <c r="F6025" i="2"/>
  <c r="H6030" i="2"/>
  <c r="H6047" i="2"/>
  <c r="H6062" i="2"/>
  <c r="F6076" i="2"/>
  <c r="H6076" i="2" s="1"/>
  <c r="F6085" i="2"/>
  <c r="H6136" i="2"/>
  <c r="O6136" i="2" s="1"/>
  <c r="Q6136" i="2" s="1"/>
  <c r="E6262" i="2"/>
  <c r="F6262" i="2"/>
  <c r="H6262" i="2" s="1"/>
  <c r="F6449" i="2"/>
  <c r="E6449" i="2"/>
  <c r="E6513" i="2"/>
  <c r="H6513" i="2" s="1"/>
  <c r="F6513" i="2"/>
  <c r="F7223" i="2"/>
  <c r="E7223" i="2"/>
  <c r="E7463" i="2"/>
  <c r="F7463" i="2"/>
  <c r="H5797" i="2"/>
  <c r="E5943" i="2"/>
  <c r="H5943" i="2" s="1"/>
  <c r="N5943" i="2" s="1"/>
  <c r="H5951" i="2"/>
  <c r="O5951" i="2" s="1"/>
  <c r="Q5951" i="2" s="1"/>
  <c r="H5958" i="2"/>
  <c r="N5958" i="2" s="1"/>
  <c r="H5962" i="2"/>
  <c r="H5973" i="2"/>
  <c r="H6021" i="2"/>
  <c r="H6216" i="2"/>
  <c r="E6246" i="2"/>
  <c r="H6246" i="2" s="1"/>
  <c r="F6286" i="2"/>
  <c r="H6286" i="2" s="1"/>
  <c r="F6294" i="2"/>
  <c r="H6294" i="2" s="1"/>
  <c r="E6315" i="2"/>
  <c r="H6315" i="2" s="1"/>
  <c r="E6320" i="2"/>
  <c r="E6338" i="2"/>
  <c r="H6338" i="2" s="1"/>
  <c r="N6338" i="2" s="1"/>
  <c r="E6341" i="2"/>
  <c r="H6341" i="2" s="1"/>
  <c r="E6373" i="2"/>
  <c r="H6373" i="2" s="1"/>
  <c r="H6396" i="2"/>
  <c r="E6425" i="2"/>
  <c r="H6425" i="2" s="1"/>
  <c r="E6429" i="2"/>
  <c r="E6444" i="2"/>
  <c r="F6444" i="2"/>
  <c r="H6765" i="2"/>
  <c r="F7156" i="2"/>
  <c r="E7156" i="2"/>
  <c r="F7307" i="2"/>
  <c r="E7307" i="2"/>
  <c r="H7635" i="2"/>
  <c r="E5612" i="2"/>
  <c r="H5612" i="2" s="1"/>
  <c r="M5612" i="2" s="1"/>
  <c r="E5682" i="2"/>
  <c r="E5686" i="2"/>
  <c r="E5690" i="2"/>
  <c r="H5690" i="2" s="1"/>
  <c r="E5694" i="2"/>
  <c r="H5694" i="2" s="1"/>
  <c r="N5694" i="2" s="1"/>
  <c r="E5727" i="2"/>
  <c r="F5797" i="2"/>
  <c r="F5802" i="2"/>
  <c r="H5802" i="2" s="1"/>
  <c r="M5802" i="2" s="1"/>
  <c r="F5827" i="2"/>
  <c r="E5831" i="2"/>
  <c r="H5831" i="2" s="1"/>
  <c r="M5831" i="2" s="1"/>
  <c r="E5843" i="2"/>
  <c r="F5865" i="2"/>
  <c r="H5865" i="2" s="1"/>
  <c r="O5865" i="2" s="1"/>
  <c r="Q5865" i="2" s="1"/>
  <c r="F5886" i="2"/>
  <c r="H5886" i="2" s="1"/>
  <c r="F5899" i="2"/>
  <c r="H5899" i="2" s="1"/>
  <c r="F5904" i="2"/>
  <c r="E5939" i="2"/>
  <c r="E5955" i="2"/>
  <c r="H5955" i="2" s="1"/>
  <c r="M5955" i="2" s="1"/>
  <c r="E5969" i="2"/>
  <c r="H5969" i="2" s="1"/>
  <c r="E5998" i="2"/>
  <c r="H5998" i="2" s="1"/>
  <c r="E6035" i="2"/>
  <c r="E6051" i="2"/>
  <c r="F6072" i="2"/>
  <c r="H6072" i="2" s="1"/>
  <c r="E6090" i="2"/>
  <c r="H6090" i="2" s="1"/>
  <c r="E6094" i="2"/>
  <c r="H6094" i="2" s="1"/>
  <c r="O6094" i="2" s="1"/>
  <c r="Q6094" i="2" s="1"/>
  <c r="F6141" i="2"/>
  <c r="E6141" i="2"/>
  <c r="H6174" i="2"/>
  <c r="E6202" i="2"/>
  <c r="H6202" i="2" s="1"/>
  <c r="O6202" i="2" s="1"/>
  <c r="Q6202" i="2" s="1"/>
  <c r="E6212" i="2"/>
  <c r="H6212" i="2" s="1"/>
  <c r="E6229" i="2"/>
  <c r="H6229" i="2" s="1"/>
  <c r="N6229" i="2" s="1"/>
  <c r="F6242" i="2"/>
  <c r="H6242" i="2" s="1"/>
  <c r="E6254" i="2"/>
  <c r="F6258" i="2"/>
  <c r="E6290" i="2"/>
  <c r="H6290" i="2" s="1"/>
  <c r="E6298" i="2"/>
  <c r="H6298" i="2" s="1"/>
  <c r="E6312" i="2"/>
  <c r="H6312" i="2" s="1"/>
  <c r="E6334" i="2"/>
  <c r="E6391" i="2"/>
  <c r="H6391" i="2" s="1"/>
  <c r="F6401" i="2"/>
  <c r="E6401" i="2"/>
  <c r="F6421" i="2"/>
  <c r="E6421" i="2"/>
  <c r="F6439" i="2"/>
  <c r="E6439" i="2"/>
  <c r="F6620" i="2"/>
  <c r="E6620" i="2"/>
  <c r="F6676" i="2"/>
  <c r="E6676" i="2"/>
  <c r="H6709" i="2"/>
  <c r="E7458" i="2"/>
  <c r="F7458" i="2"/>
  <c r="F7721" i="2"/>
  <c r="E7721" i="2"/>
  <c r="F7921" i="2"/>
  <c r="E7921" i="2"/>
  <c r="F7971" i="2"/>
  <c r="E7971" i="2"/>
  <c r="E5602" i="2"/>
  <c r="E5672" i="2"/>
  <c r="F5760" i="2"/>
  <c r="H5760" i="2" s="1"/>
  <c r="F5769" i="2"/>
  <c r="H5769" i="2" s="1"/>
  <c r="E5774" i="2"/>
  <c r="F5784" i="2"/>
  <c r="H5784" i="2" s="1"/>
  <c r="F5793" i="2"/>
  <c r="H5793" i="2" s="1"/>
  <c r="E5807" i="2"/>
  <c r="E5815" i="2"/>
  <c r="F5823" i="2"/>
  <c r="H5823" i="2" s="1"/>
  <c r="N5823" i="2" s="1"/>
  <c r="H5904" i="2"/>
  <c r="E5917" i="2"/>
  <c r="H5917" i="2" s="1"/>
  <c r="N5917" i="2" s="1"/>
  <c r="E5921" i="2"/>
  <c r="H5921" i="2" s="1"/>
  <c r="F5978" i="2"/>
  <c r="F5982" i="2"/>
  <c r="H5982" i="2" s="1"/>
  <c r="E5994" i="2"/>
  <c r="H5994" i="2" s="1"/>
  <c r="F6044" i="2"/>
  <c r="E6086" i="2"/>
  <c r="H6086" i="2" s="1"/>
  <c r="E6102" i="2"/>
  <c r="H6102" i="2" s="1"/>
  <c r="N6102" i="2" s="1"/>
  <c r="E6106" i="2"/>
  <c r="H6106" i="2" s="1"/>
  <c r="F6128" i="2"/>
  <c r="H6128" i="2" s="1"/>
  <c r="E6133" i="2"/>
  <c r="F6133" i="2"/>
  <c r="F6151" i="2"/>
  <c r="H6151" i="2" s="1"/>
  <c r="E6165" i="2"/>
  <c r="H6165" i="2" s="1"/>
  <c r="H6208" i="2"/>
  <c r="H6225" i="2"/>
  <c r="F6325" i="2"/>
  <c r="H6330" i="2"/>
  <c r="E6388" i="2"/>
  <c r="F6388" i="2"/>
  <c r="F6416" i="2"/>
  <c r="E6416" i="2"/>
  <c r="H6416" i="2" s="1"/>
  <c r="F6493" i="2"/>
  <c r="E6493" i="2"/>
  <c r="E6504" i="2"/>
  <c r="F6504" i="2"/>
  <c r="F6588" i="2"/>
  <c r="E6588" i="2"/>
  <c r="F6654" i="2"/>
  <c r="E6654" i="2"/>
  <c r="H6695" i="2"/>
  <c r="F6791" i="2"/>
  <c r="E6791" i="2"/>
  <c r="E7068" i="2"/>
  <c r="F7068" i="2"/>
  <c r="F7287" i="2"/>
  <c r="E7287" i="2"/>
  <c r="F7425" i="2"/>
  <c r="E7425" i="2"/>
  <c r="O7846" i="2"/>
  <c r="Q7846" i="2" s="1"/>
  <c r="M7846" i="2"/>
  <c r="H5310" i="2"/>
  <c r="H5513" i="2"/>
  <c r="E5517" i="2"/>
  <c r="H5517" i="2" s="1"/>
  <c r="H5533" i="2"/>
  <c r="O5533" i="2" s="1"/>
  <c r="Q5533" i="2" s="1"/>
  <c r="E5576" i="2"/>
  <c r="H5608" i="2"/>
  <c r="H5698" i="2"/>
  <c r="F5702" i="2"/>
  <c r="H5702" i="2" s="1"/>
  <c r="N5702" i="2" s="1"/>
  <c r="H5710" i="2"/>
  <c r="E5719" i="2"/>
  <c r="H5719" i="2" s="1"/>
  <c r="H5724" i="2"/>
  <c r="H5728" i="2"/>
  <c r="H5745" i="2"/>
  <c r="E5789" i="2"/>
  <c r="H5789" i="2" s="1"/>
  <c r="E5848" i="2"/>
  <c r="F5848" i="2"/>
  <c r="E5870" i="2"/>
  <c r="H5870" i="2" s="1"/>
  <c r="F5896" i="2"/>
  <c r="H5896" i="2" s="1"/>
  <c r="F5913" i="2"/>
  <c r="H5913" i="2" s="1"/>
  <c r="F5944" i="2"/>
  <c r="H5944" i="2" s="1"/>
  <c r="F5948" i="2"/>
  <c r="E5974" i="2"/>
  <c r="E5987" i="2"/>
  <c r="H5987" i="2" s="1"/>
  <c r="N5987" i="2" s="1"/>
  <c r="H6006" i="2"/>
  <c r="F6010" i="2"/>
  <c r="H6010" i="2" s="1"/>
  <c r="F6040" i="2"/>
  <c r="H6040" i="2" s="1"/>
  <c r="F6055" i="2"/>
  <c r="H6055" i="2" s="1"/>
  <c r="N6055" i="2" s="1"/>
  <c r="H6078" i="2"/>
  <c r="H6110" i="2"/>
  <c r="F6119" i="2"/>
  <c r="E6124" i="2"/>
  <c r="F6124" i="2"/>
  <c r="E6179" i="2"/>
  <c r="H6179" i="2" s="1"/>
  <c r="E6187" i="2"/>
  <c r="H6187" i="2" s="1"/>
  <c r="E6191" i="2"/>
  <c r="H6191" i="2" s="1"/>
  <c r="N6191" i="2" s="1"/>
  <c r="E6208" i="2"/>
  <c r="E6234" i="2"/>
  <c r="H6234" i="2" s="1"/>
  <c r="E6275" i="2"/>
  <c r="H6275" i="2" s="1"/>
  <c r="F6316" i="2"/>
  <c r="H6316" i="2" s="1"/>
  <c r="F6355" i="2"/>
  <c r="E6355" i="2"/>
  <c r="E6426" i="2"/>
  <c r="H6426" i="2" s="1"/>
  <c r="E6445" i="2"/>
  <c r="H6445" i="2" s="1"/>
  <c r="E6578" i="2"/>
  <c r="H6578" i="2" s="1"/>
  <c r="F6600" i="2"/>
  <c r="E6600" i="2"/>
  <c r="F6644" i="2"/>
  <c r="E6644" i="2"/>
  <c r="F6666" i="2"/>
  <c r="E6666" i="2"/>
  <c r="H6686" i="2"/>
  <c r="F6781" i="2"/>
  <c r="E6781" i="2"/>
  <c r="E6867" i="2"/>
  <c r="F6867" i="2"/>
  <c r="E7338" i="2"/>
  <c r="F7338" i="2"/>
  <c r="F7453" i="2"/>
  <c r="E7453" i="2"/>
  <c r="H5733" i="2"/>
  <c r="H5741" i="2"/>
  <c r="H5757" i="2"/>
  <c r="H5770" i="2"/>
  <c r="H5866" i="2"/>
  <c r="N5866" i="2" s="1"/>
  <c r="H5936" i="2"/>
  <c r="H5991" i="2"/>
  <c r="H6142" i="2"/>
  <c r="H6145" i="2"/>
  <c r="H6157" i="2"/>
  <c r="F6230" i="2"/>
  <c r="E6230" i="2"/>
  <c r="H6251" i="2"/>
  <c r="E6259" i="2"/>
  <c r="H6259" i="2" s="1"/>
  <c r="F6268" i="2"/>
  <c r="H6268" i="2" s="1"/>
  <c r="N6268" i="2" s="1"/>
  <c r="E6299" i="2"/>
  <c r="H6299" i="2" s="1"/>
  <c r="F6308" i="2"/>
  <c r="F6339" i="2"/>
  <c r="E6339" i="2"/>
  <c r="E6402" i="2"/>
  <c r="H6402" i="2" s="1"/>
  <c r="E6440" i="2"/>
  <c r="H6440" i="2" s="1"/>
  <c r="E6477" i="2"/>
  <c r="H6477" i="2" s="1"/>
  <c r="E6505" i="2"/>
  <c r="H6505" i="2" s="1"/>
  <c r="F6505" i="2"/>
  <c r="H6858" i="2"/>
  <c r="H6863" i="2"/>
  <c r="E6912" i="2"/>
  <c r="F6912" i="2"/>
  <c r="F7299" i="2"/>
  <c r="E7299" i="2"/>
  <c r="F7627" i="2"/>
  <c r="E7627" i="2"/>
  <c r="F7697" i="2"/>
  <c r="E7697" i="2"/>
  <c r="H5882" i="2"/>
  <c r="H5975" i="2"/>
  <c r="H6564" i="2"/>
  <c r="H6699" i="2"/>
  <c r="H6810" i="2"/>
  <c r="M6810" i="2" s="1"/>
  <c r="H6828" i="2"/>
  <c r="H7116" i="2"/>
  <c r="H7211" i="2"/>
  <c r="H7231" i="2"/>
  <c r="H7315" i="2"/>
  <c r="M7315" i="2" s="1"/>
  <c r="H7530" i="2"/>
  <c r="E7668" i="2"/>
  <c r="H7668" i="2" s="1"/>
  <c r="F7668" i="2"/>
  <c r="E7764" i="2"/>
  <c r="F7764" i="2"/>
  <c r="E7827" i="2"/>
  <c r="F7827" i="2"/>
  <c r="H7966" i="2"/>
  <c r="F8324" i="2"/>
  <c r="E8324" i="2"/>
  <c r="H6365" i="2"/>
  <c r="H6424" i="2"/>
  <c r="H6714" i="2"/>
  <c r="H6743" i="2"/>
  <c r="H6777" i="2"/>
  <c r="H6948" i="2"/>
  <c r="H7089" i="2"/>
  <c r="O7089" i="2" s="1"/>
  <c r="Q7089" i="2" s="1"/>
  <c r="H7207" i="2"/>
  <c r="H7215" i="2"/>
  <c r="H7227" i="2"/>
  <c r="H7256" i="2"/>
  <c r="H7283" i="2"/>
  <c r="H7352" i="2"/>
  <c r="E7367" i="2"/>
  <c r="E7381" i="2"/>
  <c r="F7398" i="2"/>
  <c r="H7398" i="2" s="1"/>
  <c r="F7430" i="2"/>
  <c r="F7486" i="2"/>
  <c r="H7486" i="2" s="1"/>
  <c r="M7486" i="2" s="1"/>
  <c r="F7526" i="2"/>
  <c r="H7526" i="2" s="1"/>
  <c r="N7526" i="2" s="1"/>
  <c r="F7530" i="2"/>
  <c r="E7545" i="2"/>
  <c r="H7545" i="2" s="1"/>
  <c r="F7612" i="2"/>
  <c r="F7632" i="2"/>
  <c r="H7632" i="2" s="1"/>
  <c r="F7659" i="2"/>
  <c r="E7659" i="2"/>
  <c r="H7659" i="2" s="1"/>
  <c r="F7683" i="2"/>
  <c r="E7683" i="2"/>
  <c r="F7688" i="2"/>
  <c r="H7688" i="2" s="1"/>
  <c r="F7736" i="2"/>
  <c r="H7736" i="2" s="1"/>
  <c r="F7866" i="2"/>
  <c r="E7866" i="2"/>
  <c r="H7866" i="2" s="1"/>
  <c r="F7875" i="2"/>
  <c r="H7933" i="2"/>
  <c r="F8142" i="2"/>
  <c r="H8142" i="2" s="1"/>
  <c r="E8142" i="2"/>
  <c r="H7056" i="2"/>
  <c r="F7655" i="2"/>
  <c r="E7655" i="2"/>
  <c r="H7655" i="2" s="1"/>
  <c r="F7732" i="2"/>
  <c r="E7732" i="2"/>
  <c r="H7752" i="2"/>
  <c r="H7793" i="2"/>
  <c r="H7833" i="2"/>
  <c r="H7872" i="2"/>
  <c r="F8122" i="2"/>
  <c r="H8122" i="2" s="1"/>
  <c r="E8122" i="2"/>
  <c r="F8170" i="2"/>
  <c r="E8170" i="2"/>
  <c r="H6687" i="2"/>
  <c r="E6703" i="2"/>
  <c r="H6703" i="2" s="1"/>
  <c r="N6703" i="2" s="1"/>
  <c r="E6707" i="2"/>
  <c r="H6707" i="2" s="1"/>
  <c r="H6710" i="2"/>
  <c r="E6736" i="2"/>
  <c r="H6736" i="2" s="1"/>
  <c r="E6773" i="2"/>
  <c r="E6792" i="2"/>
  <c r="H6792" i="2" s="1"/>
  <c r="E6796" i="2"/>
  <c r="H6796" i="2" s="1"/>
  <c r="F6836" i="2"/>
  <c r="H6836" i="2" s="1"/>
  <c r="H6844" i="2"/>
  <c r="E6864" i="2"/>
  <c r="H6864" i="2" s="1"/>
  <c r="M6864" i="2" s="1"/>
  <c r="E6868" i="2"/>
  <c r="H6868" i="2" s="1"/>
  <c r="F6908" i="2"/>
  <c r="H6908" i="2" s="1"/>
  <c r="O6908" i="2" s="1"/>
  <c r="Q6908" i="2" s="1"/>
  <c r="E6918" i="2"/>
  <c r="E6990" i="2"/>
  <c r="E7001" i="2"/>
  <c r="H7001" i="2" s="1"/>
  <c r="E7039" i="2"/>
  <c r="F7052" i="2"/>
  <c r="F7056" i="2"/>
  <c r="E7060" i="2"/>
  <c r="H7060" i="2" s="1"/>
  <c r="O7060" i="2" s="1"/>
  <c r="Q7060" i="2" s="1"/>
  <c r="E7069" i="2"/>
  <c r="H7069" i="2" s="1"/>
  <c r="E7108" i="2"/>
  <c r="H7108" i="2" s="1"/>
  <c r="E7125" i="2"/>
  <c r="E7153" i="2"/>
  <c r="H7153" i="2" s="1"/>
  <c r="F7157" i="2"/>
  <c r="H7157" i="2" s="1"/>
  <c r="H7166" i="2"/>
  <c r="E7171" i="2"/>
  <c r="H7171" i="2" s="1"/>
  <c r="E7175" i="2"/>
  <c r="H7175" i="2" s="1"/>
  <c r="E7199" i="2"/>
  <c r="H7199" i="2" s="1"/>
  <c r="E7216" i="2"/>
  <c r="H7216" i="2" s="1"/>
  <c r="F7220" i="2"/>
  <c r="H7220" i="2" s="1"/>
  <c r="H7232" i="2"/>
  <c r="H7260" i="2"/>
  <c r="E7267" i="2"/>
  <c r="H7267" i="2" s="1"/>
  <c r="E7271" i="2"/>
  <c r="H7271" i="2" s="1"/>
  <c r="E7275" i="2"/>
  <c r="H7275" i="2" s="1"/>
  <c r="E7300" i="2"/>
  <c r="H7300" i="2" s="1"/>
  <c r="E7323" i="2"/>
  <c r="H7323" i="2" s="1"/>
  <c r="E7339" i="2"/>
  <c r="H7339" i="2" s="1"/>
  <c r="F7343" i="2"/>
  <c r="H7343" i="2" s="1"/>
  <c r="F7348" i="2"/>
  <c r="H7348" i="2" s="1"/>
  <c r="E7363" i="2"/>
  <c r="E7395" i="2"/>
  <c r="H7395" i="2" s="1"/>
  <c r="E7417" i="2"/>
  <c r="H7417" i="2" s="1"/>
  <c r="M7417" i="2" s="1"/>
  <c r="F7426" i="2"/>
  <c r="E7449" i="2"/>
  <c r="H7449" i="2" s="1"/>
  <c r="F7454" i="2"/>
  <c r="H7454" i="2" s="1"/>
  <c r="O7454" i="2" s="1"/>
  <c r="Q7454" i="2" s="1"/>
  <c r="E7469" i="2"/>
  <c r="H7469" i="2" s="1"/>
  <c r="E7535" i="2"/>
  <c r="E7618" i="2"/>
  <c r="F7679" i="2"/>
  <c r="E7679" i="2"/>
  <c r="F8291" i="2"/>
  <c r="E8291" i="2"/>
  <c r="H8291" i="2" s="1"/>
  <c r="E8352" i="2"/>
  <c r="F8352" i="2"/>
  <c r="F8460" i="2"/>
  <c r="E8460" i="2"/>
  <c r="E6546" i="2"/>
  <c r="H6546" i="2" s="1"/>
  <c r="E6566" i="2"/>
  <c r="H6566" i="2" s="1"/>
  <c r="E6576" i="2"/>
  <c r="H6576" i="2" s="1"/>
  <c r="H6746" i="2"/>
  <c r="E7033" i="2"/>
  <c r="H7033" i="2" s="1"/>
  <c r="E7036" i="2"/>
  <c r="H7036" i="2" s="1"/>
  <c r="E7048" i="2"/>
  <c r="H7048" i="2" s="1"/>
  <c r="E7077" i="2"/>
  <c r="F7082" i="2"/>
  <c r="F7130" i="2"/>
  <c r="H7130" i="2" s="1"/>
  <c r="E7139" i="2"/>
  <c r="H7139" i="2" s="1"/>
  <c r="H7144" i="2"/>
  <c r="H7185" i="2"/>
  <c r="M7185" i="2" s="1"/>
  <c r="E7292" i="2"/>
  <c r="F7331" i="2"/>
  <c r="H7331" i="2" s="1"/>
  <c r="F7368" i="2"/>
  <c r="H7368" i="2" s="1"/>
  <c r="E7413" i="2"/>
  <c r="H7413" i="2" s="1"/>
  <c r="F7431" i="2"/>
  <c r="E7445" i="2"/>
  <c r="H7445" i="2" s="1"/>
  <c r="E7465" i="2"/>
  <c r="H7465" i="2" s="1"/>
  <c r="F7522" i="2"/>
  <c r="H7522" i="2" s="1"/>
  <c r="E7527" i="2"/>
  <c r="E7531" i="2"/>
  <c r="E7613" i="2"/>
  <c r="H7613" i="2" s="1"/>
  <c r="F7633" i="2"/>
  <c r="E7633" i="2"/>
  <c r="H7633" i="2" s="1"/>
  <c r="H7660" i="2"/>
  <c r="E7665" i="2"/>
  <c r="H7665" i="2" s="1"/>
  <c r="H7756" i="2"/>
  <c r="E7785" i="2"/>
  <c r="F8063" i="2"/>
  <c r="E8063" i="2"/>
  <c r="E8221" i="2"/>
  <c r="H8221" i="2" s="1"/>
  <c r="O8221" i="2" s="1"/>
  <c r="Q8221" i="2" s="1"/>
  <c r="F8221" i="2"/>
  <c r="E8493" i="2"/>
  <c r="F8493" i="2"/>
  <c r="N8524" i="2"/>
  <c r="E6510" i="2"/>
  <c r="H6510" i="2" s="1"/>
  <c r="N6510" i="2" s="1"/>
  <c r="E6626" i="2"/>
  <c r="H6626" i="2" s="1"/>
  <c r="O6626" i="2" s="1"/>
  <c r="Q6626" i="2" s="1"/>
  <c r="E6636" i="2"/>
  <c r="E6656" i="2"/>
  <c r="H6656" i="2" s="1"/>
  <c r="E6672" i="2"/>
  <c r="H6672" i="2" s="1"/>
  <c r="E6744" i="2"/>
  <c r="H6744" i="2" s="1"/>
  <c r="E6753" i="2"/>
  <c r="F6763" i="2"/>
  <c r="H6763" i="2" s="1"/>
  <c r="M6763" i="2" s="1"/>
  <c r="F6808" i="2"/>
  <c r="H6808" i="2" s="1"/>
  <c r="E6873" i="2"/>
  <c r="H6873" i="2" s="1"/>
  <c r="E6881" i="2"/>
  <c r="F6924" i="2"/>
  <c r="H6924" i="2" s="1"/>
  <c r="E6965" i="2"/>
  <c r="H6965" i="2" s="1"/>
  <c r="O6965" i="2" s="1"/>
  <c r="Q6965" i="2" s="1"/>
  <c r="F7021" i="2"/>
  <c r="H7021" i="2" s="1"/>
  <c r="O7021" i="2" s="1"/>
  <c r="Q7021" i="2" s="1"/>
  <c r="F7029" i="2"/>
  <c r="H7029" i="2" s="1"/>
  <c r="H7053" i="2"/>
  <c r="H7109" i="2"/>
  <c r="H7163" i="2"/>
  <c r="E7167" i="2"/>
  <c r="H7167" i="2" s="1"/>
  <c r="H7204" i="2"/>
  <c r="E7208" i="2"/>
  <c r="H7208" i="2" s="1"/>
  <c r="H7225" i="2"/>
  <c r="E7237" i="2"/>
  <c r="H7237" i="2" s="1"/>
  <c r="N7237" i="2" s="1"/>
  <c r="E7245" i="2"/>
  <c r="F7257" i="2"/>
  <c r="E7261" i="2"/>
  <c r="E7264" i="2"/>
  <c r="H7264" i="2" s="1"/>
  <c r="F7280" i="2"/>
  <c r="H7280" i="2" s="1"/>
  <c r="F7288" i="2"/>
  <c r="E7297" i="2"/>
  <c r="H7297" i="2" s="1"/>
  <c r="N7297" i="2" s="1"/>
  <c r="E7312" i="2"/>
  <c r="E7316" i="2"/>
  <c r="H7316" i="2" s="1"/>
  <c r="E7328" i="2"/>
  <c r="H7328" i="2" s="1"/>
  <c r="E7353" i="2"/>
  <c r="F7391" i="2"/>
  <c r="F7399" i="2"/>
  <c r="E7409" i="2"/>
  <c r="H7409" i="2" s="1"/>
  <c r="O7409" i="2" s="1"/>
  <c r="Q7409" i="2" s="1"/>
  <c r="F7422" i="2"/>
  <c r="F7474" i="2"/>
  <c r="H7474" i="2" s="1"/>
  <c r="F7479" i="2"/>
  <c r="H7539" i="2"/>
  <c r="N7539" i="2" s="1"/>
  <c r="F7675" i="2"/>
  <c r="E7675" i="2"/>
  <c r="E7776" i="2"/>
  <c r="F7776" i="2"/>
  <c r="F7834" i="2"/>
  <c r="E7834" i="2"/>
  <c r="F8010" i="2"/>
  <c r="E8010" i="2"/>
  <c r="F8119" i="2"/>
  <c r="E8119" i="2"/>
  <c r="F8202" i="2"/>
  <c r="E8202" i="2"/>
  <c r="F8236" i="2"/>
  <c r="E8236" i="2"/>
  <c r="E6476" i="2"/>
  <c r="E6502" i="2"/>
  <c r="H6502" i="2" s="1"/>
  <c r="E6596" i="2"/>
  <c r="H6596" i="2" s="1"/>
  <c r="H6636" i="2"/>
  <c r="O6636" i="2" s="1"/>
  <c r="Q6636" i="2" s="1"/>
  <c r="H6680" i="2"/>
  <c r="N6680" i="2" s="1"/>
  <c r="N6700" i="2"/>
  <c r="H6830" i="2"/>
  <c r="H6854" i="2"/>
  <c r="H6886" i="2"/>
  <c r="H6890" i="2"/>
  <c r="H7026" i="2"/>
  <c r="F7221" i="2"/>
  <c r="H7276" i="2"/>
  <c r="H7293" i="2"/>
  <c r="H7305" i="2"/>
  <c r="H7324" i="2"/>
  <c r="N7324" i="2" s="1"/>
  <c r="H7336" i="2"/>
  <c r="O7336" i="2" s="1"/>
  <c r="Q7336" i="2" s="1"/>
  <c r="F7364" i="2"/>
  <c r="H7396" i="2"/>
  <c r="H7536" i="2"/>
  <c r="E7547" i="2"/>
  <c r="H7705" i="2"/>
  <c r="H7729" i="2"/>
  <c r="N7729" i="2" s="1"/>
  <c r="E7829" i="2"/>
  <c r="H7829" i="2" s="1"/>
  <c r="H7898" i="2"/>
  <c r="E6642" i="2"/>
  <c r="E6728" i="2"/>
  <c r="H6728" i="2" s="1"/>
  <c r="F6770" i="2"/>
  <c r="E6774" i="2"/>
  <c r="H6774" i="2" s="1"/>
  <c r="E6805" i="2"/>
  <c r="H6805" i="2" s="1"/>
  <c r="H7087" i="2"/>
  <c r="H7096" i="2"/>
  <c r="H7217" i="2"/>
  <c r="H7268" i="2"/>
  <c r="H7442" i="2"/>
  <c r="H7528" i="2"/>
  <c r="E7734" i="2"/>
  <c r="F7734" i="2"/>
  <c r="E7816" i="2"/>
  <c r="F7816" i="2"/>
  <c r="F8178" i="2"/>
  <c r="E8178" i="2"/>
  <c r="F8258" i="2"/>
  <c r="E8258" i="2"/>
  <c r="F8348" i="2"/>
  <c r="E8348" i="2"/>
  <c r="H8348" i="2" s="1"/>
  <c r="E8489" i="2"/>
  <c r="H8489" i="2" s="1"/>
  <c r="F8489" i="2"/>
  <c r="M8590" i="2"/>
  <c r="H6681" i="2"/>
  <c r="O6681" i="2" s="1"/>
  <c r="Q6681" i="2" s="1"/>
  <c r="H6874" i="2"/>
  <c r="H6900" i="2"/>
  <c r="H7041" i="2"/>
  <c r="H7205" i="2"/>
  <c r="H7226" i="2"/>
  <c r="F7238" i="2"/>
  <c r="H7238" i="2" s="1"/>
  <c r="F7254" i="2"/>
  <c r="H7254" i="2" s="1"/>
  <c r="H7273" i="2"/>
  <c r="H7302" i="2"/>
  <c r="H7317" i="2"/>
  <c r="O7317" i="2" s="1"/>
  <c r="Q7317" i="2" s="1"/>
  <c r="F7350" i="2"/>
  <c r="H7350" i="2" s="1"/>
  <c r="N7350" i="2" s="1"/>
  <c r="F7374" i="2"/>
  <c r="F7442" i="2"/>
  <c r="F7470" i="2"/>
  <c r="H7470" i="2" s="1"/>
  <c r="F7588" i="2"/>
  <c r="F7652" i="2"/>
  <c r="H7652" i="2" s="1"/>
  <c r="E7671" i="2"/>
  <c r="H7671" i="2" s="1"/>
  <c r="E7681" i="2"/>
  <c r="E7701" i="2"/>
  <c r="F7710" i="2"/>
  <c r="H7710" i="2" s="1"/>
  <c r="H7720" i="2"/>
  <c r="F7757" i="2"/>
  <c r="F7762" i="2"/>
  <c r="E7762" i="2"/>
  <c r="E7772" i="2"/>
  <c r="F7772" i="2"/>
  <c r="F7812" i="2"/>
  <c r="H7812" i="2" s="1"/>
  <c r="E7840" i="2"/>
  <c r="F7840" i="2"/>
  <c r="F7894" i="2"/>
  <c r="E7894" i="2"/>
  <c r="E7925" i="2"/>
  <c r="F7925" i="2"/>
  <c r="H7998" i="2"/>
  <c r="O7998" i="2" s="1"/>
  <c r="Q7998" i="2" s="1"/>
  <c r="E8025" i="2"/>
  <c r="F8025" i="2"/>
  <c r="O8115" i="2"/>
  <c r="Q8115" i="2" s="1"/>
  <c r="N8115" i="2"/>
  <c r="E8396" i="2"/>
  <c r="F8396" i="2"/>
  <c r="H8693" i="2"/>
  <c r="H6717" i="2"/>
  <c r="E7037" i="2"/>
  <c r="H7123" i="2"/>
  <c r="O7123" i="2" s="1"/>
  <c r="Q7123" i="2" s="1"/>
  <c r="H7151" i="2"/>
  <c r="F7164" i="2"/>
  <c r="H7164" i="2" s="1"/>
  <c r="H7201" i="2"/>
  <c r="F7410" i="2"/>
  <c r="H7410" i="2" s="1"/>
  <c r="E7433" i="2"/>
  <c r="H7433" i="2" s="1"/>
  <c r="F7462" i="2"/>
  <c r="H7462" i="2" s="1"/>
  <c r="F7494" i="2"/>
  <c r="H7494" i="2" s="1"/>
  <c r="O7494" i="2" s="1"/>
  <c r="Q7494" i="2" s="1"/>
  <c r="F7510" i="2"/>
  <c r="H7510" i="2" s="1"/>
  <c r="O7543" i="2"/>
  <c r="Q7543" i="2" s="1"/>
  <c r="E7594" i="2"/>
  <c r="E7643" i="2"/>
  <c r="H7643" i="2" s="1"/>
  <c r="O7643" i="2" s="1"/>
  <c r="Q7643" i="2" s="1"/>
  <c r="H7754" i="2"/>
  <c r="F7778" i="2"/>
  <c r="E7778" i="2"/>
  <c r="H7778" i="2" s="1"/>
  <c r="F7826" i="2"/>
  <c r="E7826" i="2"/>
  <c r="E7884" i="2"/>
  <c r="H7884" i="2" s="1"/>
  <c r="F7884" i="2"/>
  <c r="E7955" i="2"/>
  <c r="H7955" i="2" s="1"/>
  <c r="F7955" i="2"/>
  <c r="F8365" i="2"/>
  <c r="E8365" i="2"/>
  <c r="E6638" i="2"/>
  <c r="H6638" i="2" s="1"/>
  <c r="H6648" i="2"/>
  <c r="F6690" i="2"/>
  <c r="H6690" i="2" s="1"/>
  <c r="F6729" i="2"/>
  <c r="H6729" i="2" s="1"/>
  <c r="H6738" i="2"/>
  <c r="H6843" i="2"/>
  <c r="F6855" i="2"/>
  <c r="H6855" i="2" s="1"/>
  <c r="F6887" i="2"/>
  <c r="H6887" i="2" s="1"/>
  <c r="H6891" i="2"/>
  <c r="F6916" i="2"/>
  <c r="H6916" i="2" s="1"/>
  <c r="H6932" i="2"/>
  <c r="F6951" i="2"/>
  <c r="E7018" i="2"/>
  <c r="F7050" i="2"/>
  <c r="H7050" i="2" s="1"/>
  <c r="F7146" i="2"/>
  <c r="H7146" i="2" s="1"/>
  <c r="F7178" i="2"/>
  <c r="H7178" i="2" s="1"/>
  <c r="F7230" i="2"/>
  <c r="H7230" i="2" s="1"/>
  <c r="H7247" i="2"/>
  <c r="F7269" i="2"/>
  <c r="F7290" i="2"/>
  <c r="H7290" i="2" s="1"/>
  <c r="H7329" i="2"/>
  <c r="O7329" i="2" s="1"/>
  <c r="Q7329" i="2" s="1"/>
  <c r="F7341" i="2"/>
  <c r="H7341" i="2" s="1"/>
  <c r="H7351" i="2"/>
  <c r="F7380" i="2"/>
  <c r="H7380" i="2" s="1"/>
  <c r="N7380" i="2" s="1"/>
  <c r="F7384" i="2"/>
  <c r="H7384" i="2" s="1"/>
  <c r="O7384" i="2" s="1"/>
  <c r="Q7384" i="2" s="1"/>
  <c r="E7397" i="2"/>
  <c r="E7401" i="2"/>
  <c r="H7401" i="2" s="1"/>
  <c r="F7406" i="2"/>
  <c r="F7415" i="2"/>
  <c r="E7429" i="2"/>
  <c r="H7429" i="2" s="1"/>
  <c r="H7438" i="2"/>
  <c r="F7447" i="2"/>
  <c r="E7481" i="2"/>
  <c r="H7481" i="2" s="1"/>
  <c r="M7485" i="2"/>
  <c r="F7600" i="2"/>
  <c r="E7631" i="2"/>
  <c r="H7631" i="2" s="1"/>
  <c r="M7631" i="2" s="1"/>
  <c r="H7677" i="2"/>
  <c r="E7687" i="2"/>
  <c r="E7735" i="2"/>
  <c r="H7735" i="2" s="1"/>
  <c r="E7745" i="2"/>
  <c r="H7745" i="2" s="1"/>
  <c r="F7754" i="2"/>
  <c r="E7809" i="2"/>
  <c r="H7809" i="2" s="1"/>
  <c r="H7910" i="2"/>
  <c r="E8020" i="2"/>
  <c r="F8020" i="2"/>
  <c r="H8020" i="2" s="1"/>
  <c r="H8126" i="2"/>
  <c r="F8451" i="2"/>
  <c r="E8451" i="2"/>
  <c r="F7956" i="2"/>
  <c r="E7964" i="2"/>
  <c r="H7964" i="2" s="1"/>
  <c r="F7976" i="2"/>
  <c r="E7993" i="2"/>
  <c r="H7996" i="2"/>
  <c r="E8014" i="2"/>
  <c r="H8014" i="2" s="1"/>
  <c r="E8021" i="2"/>
  <c r="H8021" i="2" s="1"/>
  <c r="E8127" i="2"/>
  <c r="H8127" i="2" s="1"/>
  <c r="H8135" i="2"/>
  <c r="F8175" i="2"/>
  <c r="E8187" i="2"/>
  <c r="H8187" i="2" s="1"/>
  <c r="E8199" i="2"/>
  <c r="H8199" i="2" s="1"/>
  <c r="E8203" i="2"/>
  <c r="H8203" i="2" s="1"/>
  <c r="F8214" i="2"/>
  <c r="H8214" i="2" s="1"/>
  <c r="F8264" i="2"/>
  <c r="F8288" i="2"/>
  <c r="F8337" i="2"/>
  <c r="H8337" i="2" s="1"/>
  <c r="F8345" i="2"/>
  <c r="H8345" i="2" s="1"/>
  <c r="H8349" i="2"/>
  <c r="E8380" i="2"/>
  <c r="H8380" i="2" s="1"/>
  <c r="H8419" i="2"/>
  <c r="F8435" i="2"/>
  <c r="H8435" i="2" s="1"/>
  <c r="N8435" i="2" s="1"/>
  <c r="E8452" i="2"/>
  <c r="E8469" i="2"/>
  <c r="H8469" i="2" s="1"/>
  <c r="F8486" i="2"/>
  <c r="H8486" i="2" s="1"/>
  <c r="F8490" i="2"/>
  <c r="H8490" i="2" s="1"/>
  <c r="F8549" i="2"/>
  <c r="H8549" i="2" s="1"/>
  <c r="H8596" i="2"/>
  <c r="H8667" i="2"/>
  <c r="H8686" i="2"/>
  <c r="H7490" i="2"/>
  <c r="E7771" i="2"/>
  <c r="H7771" i="2" s="1"/>
  <c r="E7774" i="2"/>
  <c r="H7774" i="2" s="1"/>
  <c r="M7774" i="2" s="1"/>
  <c r="F7799" i="2"/>
  <c r="F7864" i="2"/>
  <c r="H7873" i="2"/>
  <c r="F7881" i="2"/>
  <c r="F7885" i="2"/>
  <c r="H7885" i="2" s="1"/>
  <c r="H7952" i="2"/>
  <c r="E8139" i="2"/>
  <c r="E8163" i="2"/>
  <c r="H8163" i="2" s="1"/>
  <c r="F8207" i="2"/>
  <c r="H8207" i="2" s="1"/>
  <c r="E8218" i="2"/>
  <c r="H8218" i="2" s="1"/>
  <c r="E8222" i="2"/>
  <c r="E8226" i="2"/>
  <c r="H8238" i="2"/>
  <c r="E8242" i="2"/>
  <c r="H8242" i="2" s="1"/>
  <c r="E8246" i="2"/>
  <c r="E8250" i="2"/>
  <c r="F8273" i="2"/>
  <c r="F8285" i="2"/>
  <c r="E8317" i="2"/>
  <c r="H8317" i="2" s="1"/>
  <c r="E8325" i="2"/>
  <c r="H8325" i="2" s="1"/>
  <c r="F8349" i="2"/>
  <c r="E8366" i="2"/>
  <c r="H8366" i="2" s="1"/>
  <c r="F8393" i="2"/>
  <c r="H8393" i="2" s="1"/>
  <c r="E8423" i="2"/>
  <c r="H8449" i="2"/>
  <c r="E8461" i="2"/>
  <c r="H8461" i="2" s="1"/>
  <c r="E8480" i="2"/>
  <c r="H8480" i="2" s="1"/>
  <c r="F8498" i="2"/>
  <c r="H8498" i="2" s="1"/>
  <c r="H8530" i="2"/>
  <c r="F8534" i="2"/>
  <c r="H8534" i="2" s="1"/>
  <c r="F8542" i="2"/>
  <c r="H8542" i="2" s="1"/>
  <c r="E8545" i="2"/>
  <c r="H8545" i="2" s="1"/>
  <c r="E8584" i="2"/>
  <c r="H8584" i="2" s="1"/>
  <c r="E8589" i="2"/>
  <c r="H8589" i="2" s="1"/>
  <c r="E8672" i="2"/>
  <c r="H8672" i="2" s="1"/>
  <c r="E8694" i="2"/>
  <c r="H8694" i="2" s="1"/>
  <c r="N8694" i="2" s="1"/>
  <c r="E8702" i="2"/>
  <c r="H8702" i="2" s="1"/>
  <c r="E8712" i="2"/>
  <c r="H8712" i="2" s="1"/>
  <c r="H8285" i="2"/>
  <c r="H8512" i="2"/>
  <c r="E8680" i="2"/>
  <c r="H8680" i="2" s="1"/>
  <c r="F7767" i="2"/>
  <c r="H7767" i="2" s="1"/>
  <c r="E7782" i="2"/>
  <c r="H7839" i="2"/>
  <c r="F7855" i="2"/>
  <c r="H7865" i="2"/>
  <c r="H7886" i="2"/>
  <c r="N7886" i="2" s="1"/>
  <c r="F7948" i="2"/>
  <c r="F7969" i="2"/>
  <c r="H7969" i="2" s="1"/>
  <c r="E7985" i="2"/>
  <c r="F7990" i="2"/>
  <c r="H7990" i="2" s="1"/>
  <c r="H7997" i="2"/>
  <c r="E8018" i="2"/>
  <c r="E8093" i="2"/>
  <c r="H8093" i="2" s="1"/>
  <c r="F8144" i="2"/>
  <c r="H8168" i="2"/>
  <c r="F8197" i="2"/>
  <c r="H8197" i="2" s="1"/>
  <c r="F8278" i="2"/>
  <c r="F8289" i="2"/>
  <c r="H8289" i="2" s="1"/>
  <c r="O8289" i="2" s="1"/>
  <c r="Q8289" i="2" s="1"/>
  <c r="E8358" i="2"/>
  <c r="H8358" i="2" s="1"/>
  <c r="H8363" i="2"/>
  <c r="F8385" i="2"/>
  <c r="H8385" i="2" s="1"/>
  <c r="F8389" i="2"/>
  <c r="H8436" i="2"/>
  <c r="H8458" i="2"/>
  <c r="H8466" i="2"/>
  <c r="H8580" i="2"/>
  <c r="H8215" i="2"/>
  <c r="N8215" i="2" s="1"/>
  <c r="H8266" i="2"/>
  <c r="H8286" i="2"/>
  <c r="H8407" i="2"/>
  <c r="N8407" i="2" s="1"/>
  <c r="H8484" i="2"/>
  <c r="H8504" i="2"/>
  <c r="E8657" i="2"/>
  <c r="H8657" i="2" s="1"/>
  <c r="F8673" i="2"/>
  <c r="H8673" i="2" s="1"/>
  <c r="E8687" i="2"/>
  <c r="H8687" i="2" s="1"/>
  <c r="F8699" i="2"/>
  <c r="H7845" i="2"/>
  <c r="M7845" i="2" s="1"/>
  <c r="H7874" i="2"/>
  <c r="N7874" i="2" s="1"/>
  <c r="J7875" i="2" s="1"/>
  <c r="F7899" i="2"/>
  <c r="F7941" i="2"/>
  <c r="H7941" i="2" s="1"/>
  <c r="H7986" i="2"/>
  <c r="E8078" i="2"/>
  <c r="E8118" i="2"/>
  <c r="H8118" i="2" s="1"/>
  <c r="E8134" i="2"/>
  <c r="H8134" i="2" s="1"/>
  <c r="M8134" i="2" s="1"/>
  <c r="H8343" i="2"/>
  <c r="H8372" i="2"/>
  <c r="H8412" i="2"/>
  <c r="H8477" i="2"/>
  <c r="H8488" i="2"/>
  <c r="H8492" i="2"/>
  <c r="H8568" i="2"/>
  <c r="H8597" i="2"/>
  <c r="H7982" i="2"/>
  <c r="F8129" i="2"/>
  <c r="F8201" i="2"/>
  <c r="H8201" i="2" s="1"/>
  <c r="E8228" i="2"/>
  <c r="H8248" i="2"/>
  <c r="E8275" i="2"/>
  <c r="H8275" i="2" s="1"/>
  <c r="E8279" i="2"/>
  <c r="H8279" i="2" s="1"/>
  <c r="E8290" i="2"/>
  <c r="H8290" i="2" s="1"/>
  <c r="F8303" i="2"/>
  <c r="H8303" i="2" s="1"/>
  <c r="E8331" i="2"/>
  <c r="H8331" i="2" s="1"/>
  <c r="E8339" i="2"/>
  <c r="E8347" i="2"/>
  <c r="F8351" i="2"/>
  <c r="H8351" i="2" s="1"/>
  <c r="H8355" i="2"/>
  <c r="H8359" i="2"/>
  <c r="H8400" i="2"/>
  <c r="H8500" i="2"/>
  <c r="E8521" i="2"/>
  <c r="H8521" i="2" s="1"/>
  <c r="E8528" i="2"/>
  <c r="H8528" i="2" s="1"/>
  <c r="E8540" i="2"/>
  <c r="H8540" i="2" s="1"/>
  <c r="E8577" i="2"/>
  <c r="E8606" i="2"/>
  <c r="E8646" i="2"/>
  <c r="H8646" i="2" s="1"/>
  <c r="F8678" i="2"/>
  <c r="H8678" i="2" s="1"/>
  <c r="E8681" i="2"/>
  <c r="E8709" i="2"/>
  <c r="H8709" i="2" s="1"/>
  <c r="H7797" i="2"/>
  <c r="H7897" i="2"/>
  <c r="F7919" i="2"/>
  <c r="F7923" i="2"/>
  <c r="F7937" i="2"/>
  <c r="H7937" i="2" s="1"/>
  <c r="F7962" i="2"/>
  <c r="H7962" i="2" s="1"/>
  <c r="O7962" i="2" s="1"/>
  <c r="Q7962" i="2" s="1"/>
  <c r="F8001" i="2"/>
  <c r="H8001" i="2" s="1"/>
  <c r="H8005" i="2"/>
  <c r="E8029" i="2"/>
  <c r="H8029" i="2" s="1"/>
  <c r="F8057" i="2"/>
  <c r="F8137" i="2"/>
  <c r="H8137" i="2" s="1"/>
  <c r="F8165" i="2"/>
  <c r="H8165" i="2" s="1"/>
  <c r="F8181" i="2"/>
  <c r="H8181" i="2" s="1"/>
  <c r="F8205" i="2"/>
  <c r="F8212" i="2"/>
  <c r="H8212" i="2" s="1"/>
  <c r="F8224" i="2"/>
  <c r="H8373" i="2"/>
  <c r="H8552" i="2"/>
  <c r="H8573" i="2"/>
  <c r="H8611" i="2"/>
  <c r="N8650" i="2"/>
  <c r="E8700" i="2"/>
  <c r="H8700" i="2" s="1"/>
  <c r="N8700" i="2" s="1"/>
  <c r="F8573" i="2"/>
  <c r="E8598" i="2"/>
  <c r="H8598" i="2" s="1"/>
  <c r="F8611" i="2"/>
  <c r="E8658" i="2"/>
  <c r="H8658" i="2" s="1"/>
  <c r="F8666" i="2"/>
  <c r="H8666" i="2" s="1"/>
  <c r="H8685" i="2"/>
  <c r="H8276" i="2"/>
  <c r="H8287" i="2"/>
  <c r="E8544" i="2"/>
  <c r="H8544" i="2" s="1"/>
  <c r="E8643" i="2"/>
  <c r="H8643" i="2" s="1"/>
  <c r="F8662" i="2"/>
  <c r="H8662" i="2" s="1"/>
  <c r="H8679" i="2"/>
  <c r="E8691" i="2"/>
  <c r="H8691" i="2" s="1"/>
  <c r="E8697" i="2"/>
  <c r="H8697" i="2" s="1"/>
  <c r="H8002" i="2"/>
  <c r="F8058" i="2"/>
  <c r="E8206" i="2"/>
  <c r="H8206" i="2" s="1"/>
  <c r="E8210" i="2"/>
  <c r="H8210" i="2" s="1"/>
  <c r="F8225" i="2"/>
  <c r="F8229" i="2"/>
  <c r="H8229" i="2" s="1"/>
  <c r="F8245" i="2"/>
  <c r="H8245" i="2" s="1"/>
  <c r="E8272" i="2"/>
  <c r="H8272" i="2" s="1"/>
  <c r="O8272" i="2" s="1"/>
  <c r="Q8272" i="2" s="1"/>
  <c r="F8276" i="2"/>
  <c r="E8300" i="2"/>
  <c r="H8300" i="2" s="1"/>
  <c r="E8340" i="2"/>
  <c r="H8340" i="2" s="1"/>
  <c r="F8356" i="2"/>
  <c r="H8356" i="2" s="1"/>
  <c r="E8370" i="2"/>
  <c r="H8370" i="2" s="1"/>
  <c r="E8392" i="2"/>
  <c r="E8422" i="2"/>
  <c r="F8482" i="2"/>
  <c r="H8482" i="2" s="1"/>
  <c r="F8497" i="2"/>
  <c r="H8497" i="2" s="1"/>
  <c r="F8501" i="2"/>
  <c r="H8501" i="2" s="1"/>
  <c r="F8518" i="2"/>
  <c r="H8518" i="2" s="1"/>
  <c r="M8518" i="2" s="1"/>
  <c r="H8525" i="2"/>
  <c r="F8537" i="2"/>
  <c r="H8537" i="2" s="1"/>
  <c r="E8583" i="2"/>
  <c r="H8583" i="2" s="1"/>
  <c r="F8629" i="2"/>
  <c r="H8651" i="2"/>
  <c r="F8671" i="2"/>
  <c r="H7956" i="2"/>
  <c r="H8175" i="2"/>
  <c r="H8324" i="2"/>
  <c r="H8365" i="2"/>
  <c r="N8365" i="2" s="1"/>
  <c r="H8591" i="2"/>
  <c r="H48" i="2"/>
  <c r="H66" i="2"/>
  <c r="H78" i="2"/>
  <c r="H82" i="2"/>
  <c r="H86" i="2"/>
  <c r="H90" i="2"/>
  <c r="N135" i="2"/>
  <c r="M135" i="2"/>
  <c r="H140" i="2"/>
  <c r="M190" i="2"/>
  <c r="H205" i="2"/>
  <c r="H222" i="2"/>
  <c r="N274" i="2"/>
  <c r="H326" i="2"/>
  <c r="O345" i="2"/>
  <c r="Q345" i="2" s="1"/>
  <c r="M354" i="2"/>
  <c r="O382" i="2"/>
  <c r="Q382" i="2" s="1"/>
  <c r="H434" i="2"/>
  <c r="M477" i="2"/>
  <c r="H486" i="2"/>
  <c r="H518" i="2"/>
  <c r="N627" i="2"/>
  <c r="O52" i="2"/>
  <c r="Q52" i="2" s="1"/>
  <c r="N52" i="2"/>
  <c r="O525" i="2"/>
  <c r="Q525" i="2" s="1"/>
  <c r="M525" i="2"/>
  <c r="H62" i="2"/>
  <c r="O71" i="2"/>
  <c r="Q71" i="2" s="1"/>
  <c r="M71" i="2"/>
  <c r="H116" i="2"/>
  <c r="N127" i="2"/>
  <c r="N132" i="2"/>
  <c r="H218" i="2"/>
  <c r="H246" i="2"/>
  <c r="N298" i="2"/>
  <c r="O406" i="2"/>
  <c r="Q406" i="2" s="1"/>
  <c r="H458" i="2"/>
  <c r="N197" i="2"/>
  <c r="O358" i="2"/>
  <c r="Q358" i="2" s="1"/>
  <c r="N34" i="2"/>
  <c r="M44" i="2"/>
  <c r="O44" i="2"/>
  <c r="Q44" i="2" s="1"/>
  <c r="N75" i="2"/>
  <c r="N87" i="2"/>
  <c r="M91" i="2"/>
  <c r="N112" i="2"/>
  <c r="O124" i="2"/>
  <c r="Q124" i="2" s="1"/>
  <c r="N124" i="2"/>
  <c r="N144" i="2"/>
  <c r="M144" i="2"/>
  <c r="N148" i="2"/>
  <c r="M159" i="2"/>
  <c r="M164" i="2"/>
  <c r="M202" i="2"/>
  <c r="M210" i="2"/>
  <c r="H270" i="2"/>
  <c r="N322" i="2"/>
  <c r="H350" i="2"/>
  <c r="O369" i="2"/>
  <c r="Q369" i="2" s="1"/>
  <c r="O402" i="2"/>
  <c r="Q402" i="2" s="1"/>
  <c r="O430" i="2"/>
  <c r="Q430" i="2" s="1"/>
  <c r="M430" i="2"/>
  <c r="O497" i="2"/>
  <c r="Q497" i="2" s="1"/>
  <c r="H510" i="2"/>
  <c r="N683" i="2"/>
  <c r="O425" i="2"/>
  <c r="Q425" i="2" s="1"/>
  <c r="N109" i="2"/>
  <c r="O109" i="2"/>
  <c r="Q109" i="2" s="1"/>
  <c r="M120" i="2"/>
  <c r="M141" i="2"/>
  <c r="N156" i="2"/>
  <c r="N172" i="2"/>
  <c r="H198" i="2"/>
  <c r="N206" i="2"/>
  <c r="M214" i="2"/>
  <c r="M257" i="2"/>
  <c r="H266" i="2"/>
  <c r="H294" i="2"/>
  <c r="O393" i="2"/>
  <c r="Q393" i="2" s="1"/>
  <c r="N417" i="2"/>
  <c r="O417" i="2"/>
  <c r="Q417" i="2" s="1"/>
  <c r="H454" i="2"/>
  <c r="N506" i="2"/>
  <c r="M526" i="2"/>
  <c r="O526" i="2"/>
  <c r="Q526" i="2" s="1"/>
  <c r="N38" i="2"/>
  <c r="N302" i="2"/>
  <c r="H40" i="2"/>
  <c r="H54" i="2"/>
  <c r="H102" i="2"/>
  <c r="O117" i="2"/>
  <c r="Q117" i="2" s="1"/>
  <c r="M117" i="2"/>
  <c r="N183" i="2"/>
  <c r="O281" i="2"/>
  <c r="Q281" i="2" s="1"/>
  <c r="M309" i="2"/>
  <c r="H318" i="2"/>
  <c r="M346" i="2"/>
  <c r="H374" i="2"/>
  <c r="M450" i="2"/>
  <c r="H478" i="2"/>
  <c r="O523" i="2"/>
  <c r="Q523" i="2" s="1"/>
  <c r="M523" i="2"/>
  <c r="M209" i="2"/>
  <c r="H30" i="2"/>
  <c r="H50" i="2"/>
  <c r="H68" i="2"/>
  <c r="H72" i="2"/>
  <c r="N106" i="2"/>
  <c r="O113" i="2"/>
  <c r="Q113" i="2" s="1"/>
  <c r="H133" i="2"/>
  <c r="N145" i="2"/>
  <c r="M145" i="2"/>
  <c r="N180" i="2"/>
  <c r="H290" i="2"/>
  <c r="O333" i="2"/>
  <c r="Q333" i="2" s="1"/>
  <c r="M333" i="2"/>
  <c r="O398" i="2"/>
  <c r="Q398" i="2" s="1"/>
  <c r="H422" i="2"/>
  <c r="N465" i="2"/>
  <c r="H502" i="2"/>
  <c r="N538" i="2"/>
  <c r="N174" i="2"/>
  <c r="H64" i="2"/>
  <c r="H76" i="2"/>
  <c r="H80" i="2"/>
  <c r="H84" i="2"/>
  <c r="H88" i="2"/>
  <c r="M92" i="2"/>
  <c r="N125" i="2"/>
  <c r="N149" i="2"/>
  <c r="N176" i="2"/>
  <c r="O234" i="2"/>
  <c r="Q234" i="2" s="1"/>
  <c r="H314" i="2"/>
  <c r="N342" i="2"/>
  <c r="O370" i="2"/>
  <c r="Q370" i="2" s="1"/>
  <c r="H446" i="2"/>
  <c r="M498" i="2"/>
  <c r="J507" i="2"/>
  <c r="M213" i="2"/>
  <c r="O386" i="2"/>
  <c r="Q386" i="2" s="1"/>
  <c r="H46" i="2"/>
  <c r="H60" i="2"/>
  <c r="M96" i="2"/>
  <c r="N130" i="2"/>
  <c r="O142" i="2"/>
  <c r="Q142" i="2" s="1"/>
  <c r="M142" i="2"/>
  <c r="N173" i="2"/>
  <c r="O196" i="2"/>
  <c r="Q196" i="2" s="1"/>
  <c r="N196" i="2"/>
  <c r="N207" i="2"/>
  <c r="M207" i="2"/>
  <c r="O258" i="2"/>
  <c r="Q258" i="2" s="1"/>
  <c r="M258" i="2"/>
  <c r="M286" i="2"/>
  <c r="N385" i="2"/>
  <c r="O394" i="2"/>
  <c r="Q394" i="2" s="1"/>
  <c r="N394" i="2"/>
  <c r="N409" i="2"/>
  <c r="O418" i="2"/>
  <c r="Q418" i="2" s="1"/>
  <c r="N418" i="2"/>
  <c r="H470" i="2"/>
  <c r="M70" i="2"/>
  <c r="N250" i="2"/>
  <c r="N77" i="2"/>
  <c r="M185" i="2"/>
  <c r="H212" i="2"/>
  <c r="H230" i="2"/>
  <c r="M282" i="2"/>
  <c r="M310" i="2"/>
  <c r="H338" i="2"/>
  <c r="H366" i="2"/>
  <c r="H494" i="2"/>
  <c r="O539" i="2"/>
  <c r="Q539" i="2" s="1"/>
  <c r="H543" i="2"/>
  <c r="H56" i="2"/>
  <c r="N61" i="2"/>
  <c r="O61" i="2"/>
  <c r="Q61" i="2" s="1"/>
  <c r="H181" i="2"/>
  <c r="H390" i="2"/>
  <c r="H414" i="2"/>
  <c r="O466" i="2"/>
  <c r="Q466" i="2" s="1"/>
  <c r="M97" i="2"/>
  <c r="N104" i="2"/>
  <c r="H126" i="2"/>
  <c r="H150" i="2"/>
  <c r="H278" i="2"/>
  <c r="O330" i="2"/>
  <c r="Q330" i="2" s="1"/>
  <c r="H362" i="2"/>
  <c r="H438" i="2"/>
  <c r="N490" i="2"/>
  <c r="F19" i="2"/>
  <c r="H19" i="2" s="1"/>
  <c r="F5" i="2"/>
  <c r="H5" i="2" s="1"/>
  <c r="F9" i="2"/>
  <c r="H9" i="2" s="1"/>
  <c r="F13" i="2"/>
  <c r="H13" i="2" s="1"/>
  <c r="F17" i="2"/>
  <c r="H17" i="2" s="1"/>
  <c r="F21" i="2"/>
  <c r="H21" i="2" s="1"/>
  <c r="F25" i="2"/>
  <c r="H25" i="2" s="1"/>
  <c r="F29" i="2"/>
  <c r="H29" i="2" s="1"/>
  <c r="F33" i="2"/>
  <c r="H33" i="2" s="1"/>
  <c r="F37" i="2"/>
  <c r="H37" i="2" s="1"/>
  <c r="F41" i="2"/>
  <c r="H41" i="2" s="1"/>
  <c r="F45" i="2"/>
  <c r="H45" i="2" s="1"/>
  <c r="F49" i="2"/>
  <c r="H49" i="2" s="1"/>
  <c r="F53" i="2"/>
  <c r="H53" i="2" s="1"/>
  <c r="F57" i="2"/>
  <c r="H57" i="2" s="1"/>
  <c r="F293" i="2"/>
  <c r="H293" i="2" s="1"/>
  <c r="F317" i="2"/>
  <c r="H317" i="2" s="1"/>
  <c r="F341" i="2"/>
  <c r="H341" i="2" s="1"/>
  <c r="F365" i="2"/>
  <c r="H365" i="2" s="1"/>
  <c r="F389" i="2"/>
  <c r="H389" i="2" s="1"/>
  <c r="F413" i="2"/>
  <c r="H413" i="2" s="1"/>
  <c r="F437" i="2"/>
  <c r="H437" i="2" s="1"/>
  <c r="F461" i="2"/>
  <c r="H461" i="2" s="1"/>
  <c r="F485" i="2"/>
  <c r="H485" i="2" s="1"/>
  <c r="F509" i="2"/>
  <c r="H509" i="2" s="1"/>
  <c r="F516" i="2"/>
  <c r="H516" i="2" s="1"/>
  <c r="E527" i="2"/>
  <c r="H527" i="2" s="1"/>
  <c r="F540" i="2"/>
  <c r="H540" i="2" s="1"/>
  <c r="E569" i="2"/>
  <c r="F569" i="2"/>
  <c r="H572" i="2"/>
  <c r="E581" i="2"/>
  <c r="F581" i="2"/>
  <c r="M596" i="2"/>
  <c r="E601" i="2"/>
  <c r="F601" i="2"/>
  <c r="H604" i="2"/>
  <c r="E621" i="2"/>
  <c r="F621" i="2"/>
  <c r="H624" i="2"/>
  <c r="H636" i="2"/>
  <c r="E654" i="2"/>
  <c r="F654" i="2"/>
  <c r="H658" i="2"/>
  <c r="E686" i="2"/>
  <c r="F686" i="2"/>
  <c r="N722" i="2"/>
  <c r="O722" i="2"/>
  <c r="Q722" i="2" s="1"/>
  <c r="N730" i="2"/>
  <c r="N756" i="2"/>
  <c r="O781" i="2"/>
  <c r="Q781" i="2" s="1"/>
  <c r="M789" i="2"/>
  <c r="E12" i="2"/>
  <c r="H12" i="2" s="1"/>
  <c r="E114" i="2"/>
  <c r="H114" i="2" s="1"/>
  <c r="E121" i="2"/>
  <c r="H121" i="2" s="1"/>
  <c r="E128" i="2"/>
  <c r="H128" i="2" s="1"/>
  <c r="E155" i="2"/>
  <c r="H155" i="2" s="1"/>
  <c r="E162" i="2"/>
  <c r="H162" i="2" s="1"/>
  <c r="E169" i="2"/>
  <c r="H169" i="2" s="1"/>
  <c r="E203" i="2"/>
  <c r="H203" i="2" s="1"/>
  <c r="E223" i="2"/>
  <c r="H223" i="2" s="1"/>
  <c r="F224" i="2"/>
  <c r="H224" i="2" s="1"/>
  <c r="E247" i="2"/>
  <c r="H247" i="2" s="1"/>
  <c r="F248" i="2"/>
  <c r="H248" i="2" s="1"/>
  <c r="E271" i="2"/>
  <c r="H271" i="2" s="1"/>
  <c r="F272" i="2"/>
  <c r="H272" i="2" s="1"/>
  <c r="E295" i="2"/>
  <c r="H295" i="2" s="1"/>
  <c r="F296" i="2"/>
  <c r="H296" i="2" s="1"/>
  <c r="E319" i="2"/>
  <c r="H319" i="2" s="1"/>
  <c r="F320" i="2"/>
  <c r="H320" i="2" s="1"/>
  <c r="E343" i="2"/>
  <c r="H343" i="2" s="1"/>
  <c r="F344" i="2"/>
  <c r="H344" i="2" s="1"/>
  <c r="E367" i="2"/>
  <c r="H367" i="2" s="1"/>
  <c r="F368" i="2"/>
  <c r="H368" i="2" s="1"/>
  <c r="E391" i="2"/>
  <c r="H391" i="2" s="1"/>
  <c r="F392" i="2"/>
  <c r="H392" i="2" s="1"/>
  <c r="E415" i="2"/>
  <c r="H415" i="2" s="1"/>
  <c r="F416" i="2"/>
  <c r="H416" i="2" s="1"/>
  <c r="E439" i="2"/>
  <c r="H439" i="2" s="1"/>
  <c r="F440" i="2"/>
  <c r="H440" i="2" s="1"/>
  <c r="E463" i="2"/>
  <c r="H463" i="2" s="1"/>
  <c r="F464" i="2"/>
  <c r="H464" i="2" s="1"/>
  <c r="E487" i="2"/>
  <c r="H487" i="2" s="1"/>
  <c r="F488" i="2"/>
  <c r="H488" i="2" s="1"/>
  <c r="E511" i="2"/>
  <c r="H511" i="2" s="1"/>
  <c r="F512" i="2"/>
  <c r="H512" i="2" s="1"/>
  <c r="E515" i="2"/>
  <c r="H515" i="2" s="1"/>
  <c r="H536" i="2"/>
  <c r="F562" i="2"/>
  <c r="H562" i="2" s="1"/>
  <c r="H586" i="2"/>
  <c r="E589" i="2"/>
  <c r="F589" i="2"/>
  <c r="H592" i="2"/>
  <c r="E646" i="2"/>
  <c r="F646" i="2"/>
  <c r="E665" i="2"/>
  <c r="F665" i="2"/>
  <c r="E701" i="2"/>
  <c r="H701" i="2" s="1"/>
  <c r="F701" i="2"/>
  <c r="E20" i="2"/>
  <c r="H20" i="2" s="1"/>
  <c r="E10" i="2"/>
  <c r="H10" i="2" s="1"/>
  <c r="E18" i="2"/>
  <c r="H18" i="2" s="1"/>
  <c r="E26" i="2"/>
  <c r="H26" i="2" s="1"/>
  <c r="N199" i="2"/>
  <c r="E546" i="2"/>
  <c r="H546" i="2" s="1"/>
  <c r="F546" i="2"/>
  <c r="E550" i="2"/>
  <c r="H550" i="2" s="1"/>
  <c r="F550" i="2"/>
  <c r="E554" i="2"/>
  <c r="F554" i="2"/>
  <c r="E558" i="2"/>
  <c r="F558" i="2"/>
  <c r="N615" i="2"/>
  <c r="E629" i="2"/>
  <c r="F629" i="2"/>
  <c r="M644" i="2"/>
  <c r="E678" i="2"/>
  <c r="H678" i="2" s="1"/>
  <c r="F678" i="2"/>
  <c r="E694" i="2"/>
  <c r="F694" i="2"/>
  <c r="H699" i="2"/>
  <c r="E4" i="2"/>
  <c r="H4" i="2" s="1"/>
  <c r="E32" i="2"/>
  <c r="H32" i="2" s="1"/>
  <c r="E2" i="2"/>
  <c r="H2" i="2" s="1"/>
  <c r="E6" i="2"/>
  <c r="H6" i="2" s="1"/>
  <c r="E14" i="2"/>
  <c r="H14" i="2" s="1"/>
  <c r="E22" i="2"/>
  <c r="H22" i="2" s="1"/>
  <c r="N151" i="2"/>
  <c r="E115" i="2"/>
  <c r="H115" i="2" s="1"/>
  <c r="E122" i="2"/>
  <c r="H122" i="2" s="1"/>
  <c r="E129" i="2"/>
  <c r="H129" i="2" s="1"/>
  <c r="E136" i="2"/>
  <c r="H136" i="2" s="1"/>
  <c r="E163" i="2"/>
  <c r="H163" i="2" s="1"/>
  <c r="E170" i="2"/>
  <c r="H170" i="2" s="1"/>
  <c r="E177" i="2"/>
  <c r="H177" i="2" s="1"/>
  <c r="E184" i="2"/>
  <c r="H184" i="2" s="1"/>
  <c r="E211" i="2"/>
  <c r="H211" i="2" s="1"/>
  <c r="E227" i="2"/>
  <c r="H227" i="2" s="1"/>
  <c r="F228" i="2"/>
  <c r="H228" i="2" s="1"/>
  <c r="E229" i="2"/>
  <c r="H229" i="2" s="1"/>
  <c r="E251" i="2"/>
  <c r="H251" i="2" s="1"/>
  <c r="F252" i="2"/>
  <c r="H252" i="2" s="1"/>
  <c r="E253" i="2"/>
  <c r="H253" i="2" s="1"/>
  <c r="E275" i="2"/>
  <c r="H275" i="2" s="1"/>
  <c r="F276" i="2"/>
  <c r="H276" i="2" s="1"/>
  <c r="E277" i="2"/>
  <c r="H277" i="2" s="1"/>
  <c r="E299" i="2"/>
  <c r="H299" i="2" s="1"/>
  <c r="F300" i="2"/>
  <c r="H300" i="2" s="1"/>
  <c r="E301" i="2"/>
  <c r="H301" i="2" s="1"/>
  <c r="E323" i="2"/>
  <c r="H323" i="2" s="1"/>
  <c r="F324" i="2"/>
  <c r="H324" i="2" s="1"/>
  <c r="E325" i="2"/>
  <c r="H325" i="2" s="1"/>
  <c r="E347" i="2"/>
  <c r="H347" i="2" s="1"/>
  <c r="F348" i="2"/>
  <c r="H348" i="2" s="1"/>
  <c r="E349" i="2"/>
  <c r="H349" i="2" s="1"/>
  <c r="E371" i="2"/>
  <c r="H371" i="2" s="1"/>
  <c r="F372" i="2"/>
  <c r="H372" i="2" s="1"/>
  <c r="E373" i="2"/>
  <c r="H373" i="2" s="1"/>
  <c r="E395" i="2"/>
  <c r="H395" i="2" s="1"/>
  <c r="F396" i="2"/>
  <c r="H396" i="2" s="1"/>
  <c r="E397" i="2"/>
  <c r="H397" i="2" s="1"/>
  <c r="E419" i="2"/>
  <c r="H419" i="2" s="1"/>
  <c r="F420" i="2"/>
  <c r="H420" i="2" s="1"/>
  <c r="E421" i="2"/>
  <c r="H421" i="2" s="1"/>
  <c r="E443" i="2"/>
  <c r="H443" i="2" s="1"/>
  <c r="F444" i="2"/>
  <c r="H444" i="2" s="1"/>
  <c r="E445" i="2"/>
  <c r="H445" i="2" s="1"/>
  <c r="E467" i="2"/>
  <c r="H467" i="2" s="1"/>
  <c r="F468" i="2"/>
  <c r="H468" i="2" s="1"/>
  <c r="E469" i="2"/>
  <c r="H469" i="2" s="1"/>
  <c r="E491" i="2"/>
  <c r="H491" i="2" s="1"/>
  <c r="F492" i="2"/>
  <c r="H492" i="2" s="1"/>
  <c r="E493" i="2"/>
  <c r="H493" i="2" s="1"/>
  <c r="H542" i="2"/>
  <c r="F565" i="2"/>
  <c r="H565" i="2" s="1"/>
  <c r="F571" i="2"/>
  <c r="H571" i="2" s="1"/>
  <c r="E574" i="2"/>
  <c r="F574" i="2"/>
  <c r="F583" i="2"/>
  <c r="H583" i="2" s="1"/>
  <c r="E594" i="2"/>
  <c r="F594" i="2"/>
  <c r="F603" i="2"/>
  <c r="H603" i="2" s="1"/>
  <c r="E606" i="2"/>
  <c r="F606" i="2"/>
  <c r="F609" i="2"/>
  <c r="H609" i="2" s="1"/>
  <c r="F623" i="2"/>
  <c r="H623" i="2" s="1"/>
  <c r="F631" i="2"/>
  <c r="H631" i="2" s="1"/>
  <c r="E642" i="2"/>
  <c r="F642" i="2"/>
  <c r="F663" i="2"/>
  <c r="H663" i="2" s="1"/>
  <c r="E670" i="2"/>
  <c r="H670" i="2" s="1"/>
  <c r="F670" i="2"/>
  <c r="N707" i="2"/>
  <c r="O707" i="2"/>
  <c r="Q707" i="2" s="1"/>
  <c r="O715" i="2"/>
  <c r="Q715" i="2" s="1"/>
  <c r="O731" i="2"/>
  <c r="Q731" i="2" s="1"/>
  <c r="E577" i="2"/>
  <c r="F577" i="2"/>
  <c r="E597" i="2"/>
  <c r="F597" i="2"/>
  <c r="E614" i="2"/>
  <c r="F614" i="2"/>
  <c r="E617" i="2"/>
  <c r="H617" i="2" s="1"/>
  <c r="F617" i="2"/>
  <c r="E637" i="2"/>
  <c r="F637" i="2"/>
  <c r="N753" i="2"/>
  <c r="E3" i="2"/>
  <c r="H3" i="2" s="1"/>
  <c r="E7" i="2"/>
  <c r="H7" i="2" s="1"/>
  <c r="E11" i="2"/>
  <c r="H11" i="2" s="1"/>
  <c r="E15" i="2"/>
  <c r="H15" i="2" s="1"/>
  <c r="E23" i="2"/>
  <c r="H23" i="2" s="1"/>
  <c r="E27" i="2"/>
  <c r="H27" i="2" s="1"/>
  <c r="E31" i="2"/>
  <c r="H31" i="2" s="1"/>
  <c r="E35" i="2"/>
  <c r="H35" i="2" s="1"/>
  <c r="E39" i="2"/>
  <c r="H39" i="2" s="1"/>
  <c r="E43" i="2"/>
  <c r="H43" i="2" s="1"/>
  <c r="E47" i="2"/>
  <c r="H47" i="2" s="1"/>
  <c r="E51" i="2"/>
  <c r="H51" i="2" s="1"/>
  <c r="E55" i="2"/>
  <c r="H55" i="2" s="1"/>
  <c r="E59" i="2"/>
  <c r="H59" i="2" s="1"/>
  <c r="E63" i="2"/>
  <c r="H63" i="2" s="1"/>
  <c r="E67" i="2"/>
  <c r="H67" i="2" s="1"/>
  <c r="M119" i="2"/>
  <c r="E123" i="2"/>
  <c r="H123" i="2" s="1"/>
  <c r="E171" i="2"/>
  <c r="H171" i="2" s="1"/>
  <c r="E231" i="2"/>
  <c r="H231" i="2" s="1"/>
  <c r="F232" i="2"/>
  <c r="H232" i="2" s="1"/>
  <c r="E255" i="2"/>
  <c r="H255" i="2" s="1"/>
  <c r="F256" i="2"/>
  <c r="H256" i="2" s="1"/>
  <c r="E279" i="2"/>
  <c r="H279" i="2" s="1"/>
  <c r="F280" i="2"/>
  <c r="H280" i="2" s="1"/>
  <c r="E303" i="2"/>
  <c r="H303" i="2" s="1"/>
  <c r="F304" i="2"/>
  <c r="H304" i="2" s="1"/>
  <c r="E327" i="2"/>
  <c r="H327" i="2" s="1"/>
  <c r="F328" i="2"/>
  <c r="H328" i="2" s="1"/>
  <c r="E351" i="2"/>
  <c r="H351" i="2" s="1"/>
  <c r="F352" i="2"/>
  <c r="H352" i="2" s="1"/>
  <c r="E375" i="2"/>
  <c r="H375" i="2" s="1"/>
  <c r="F376" i="2"/>
  <c r="H376" i="2" s="1"/>
  <c r="E377" i="2"/>
  <c r="H377" i="2" s="1"/>
  <c r="E399" i="2"/>
  <c r="H399" i="2" s="1"/>
  <c r="F400" i="2"/>
  <c r="H400" i="2" s="1"/>
  <c r="E401" i="2"/>
  <c r="H401" i="2" s="1"/>
  <c r="E423" i="2"/>
  <c r="H423" i="2" s="1"/>
  <c r="F424" i="2"/>
  <c r="H424" i="2" s="1"/>
  <c r="E447" i="2"/>
  <c r="H447" i="2" s="1"/>
  <c r="F448" i="2"/>
  <c r="H448" i="2" s="1"/>
  <c r="E471" i="2"/>
  <c r="H471" i="2" s="1"/>
  <c r="F472" i="2"/>
  <c r="H472" i="2" s="1"/>
  <c r="E495" i="2"/>
  <c r="H495" i="2" s="1"/>
  <c r="F496" i="2"/>
  <c r="H496" i="2" s="1"/>
  <c r="F561" i="2"/>
  <c r="H561" i="2" s="1"/>
  <c r="H568" i="2"/>
  <c r="E611" i="2"/>
  <c r="H611" i="2" s="1"/>
  <c r="F633" i="2"/>
  <c r="H633" i="2" s="1"/>
  <c r="F655" i="2"/>
  <c r="E655" i="2"/>
  <c r="O660" i="2"/>
  <c r="Q660" i="2" s="1"/>
  <c r="E666" i="2"/>
  <c r="H666" i="2" s="1"/>
  <c r="F666" i="2"/>
  <c r="F687" i="2"/>
  <c r="H687" i="2" s="1"/>
  <c r="M692" i="2"/>
  <c r="N807" i="2"/>
  <c r="O524" i="2"/>
  <c r="Q524" i="2" s="1"/>
  <c r="M524" i="2"/>
  <c r="N530" i="2"/>
  <c r="N531" i="2"/>
  <c r="E545" i="2"/>
  <c r="F545" i="2"/>
  <c r="E549" i="2"/>
  <c r="F549" i="2"/>
  <c r="E553" i="2"/>
  <c r="F553" i="2"/>
  <c r="E557" i="2"/>
  <c r="H557" i="2" s="1"/>
  <c r="F557" i="2"/>
  <c r="H564" i="2"/>
  <c r="O612" i="2"/>
  <c r="Q612" i="2" s="1"/>
  <c r="O644" i="2"/>
  <c r="Q644" i="2" s="1"/>
  <c r="F647" i="2"/>
  <c r="E647" i="2"/>
  <c r="O652" i="2"/>
  <c r="Q652" i="2" s="1"/>
  <c r="E661" i="2"/>
  <c r="F661" i="2"/>
  <c r="F695" i="2"/>
  <c r="E695" i="2"/>
  <c r="E131" i="2"/>
  <c r="H131" i="2" s="1"/>
  <c r="E138" i="2"/>
  <c r="H138" i="2" s="1"/>
  <c r="E179" i="2"/>
  <c r="H179" i="2" s="1"/>
  <c r="E235" i="2"/>
  <c r="H235" i="2" s="1"/>
  <c r="F236" i="2"/>
  <c r="H236" i="2" s="1"/>
  <c r="E237" i="2"/>
  <c r="H237" i="2" s="1"/>
  <c r="E259" i="2"/>
  <c r="H259" i="2" s="1"/>
  <c r="F260" i="2"/>
  <c r="H260" i="2" s="1"/>
  <c r="E261" i="2"/>
  <c r="H261" i="2" s="1"/>
  <c r="E283" i="2"/>
  <c r="H283" i="2" s="1"/>
  <c r="F284" i="2"/>
  <c r="H284" i="2" s="1"/>
  <c r="E307" i="2"/>
  <c r="H307" i="2" s="1"/>
  <c r="F308" i="2"/>
  <c r="H308" i="2" s="1"/>
  <c r="E331" i="2"/>
  <c r="H331" i="2" s="1"/>
  <c r="F332" i="2"/>
  <c r="H332" i="2" s="1"/>
  <c r="E355" i="2"/>
  <c r="H355" i="2" s="1"/>
  <c r="F356" i="2"/>
  <c r="H356" i="2" s="1"/>
  <c r="E379" i="2"/>
  <c r="H379" i="2" s="1"/>
  <c r="F380" i="2"/>
  <c r="H380" i="2" s="1"/>
  <c r="E403" i="2"/>
  <c r="H403" i="2" s="1"/>
  <c r="F404" i="2"/>
  <c r="H404" i="2" s="1"/>
  <c r="E427" i="2"/>
  <c r="H427" i="2" s="1"/>
  <c r="F428" i="2"/>
  <c r="H428" i="2" s="1"/>
  <c r="E451" i="2"/>
  <c r="H451" i="2" s="1"/>
  <c r="F452" i="2"/>
  <c r="H452" i="2" s="1"/>
  <c r="E475" i="2"/>
  <c r="H475" i="2" s="1"/>
  <c r="F476" i="2"/>
  <c r="H476" i="2" s="1"/>
  <c r="E499" i="2"/>
  <c r="H499" i="2" s="1"/>
  <c r="F500" i="2"/>
  <c r="H500" i="2" s="1"/>
  <c r="N517" i="2"/>
  <c r="E521" i="2"/>
  <c r="F521" i="2"/>
  <c r="E534" i="2"/>
  <c r="F534" i="2"/>
  <c r="H541" i="2"/>
  <c r="E570" i="2"/>
  <c r="F570" i="2"/>
  <c r="F579" i="2"/>
  <c r="H579" i="2" s="1"/>
  <c r="E582" i="2"/>
  <c r="F582" i="2"/>
  <c r="F585" i="2"/>
  <c r="H585" i="2" s="1"/>
  <c r="F599" i="2"/>
  <c r="H599" i="2" s="1"/>
  <c r="E602" i="2"/>
  <c r="F602" i="2"/>
  <c r="H608" i="2"/>
  <c r="F619" i="2"/>
  <c r="H619" i="2" s="1"/>
  <c r="E622" i="2"/>
  <c r="F622" i="2"/>
  <c r="H640" i="2"/>
  <c r="H643" i="2"/>
  <c r="E653" i="2"/>
  <c r="F653" i="2"/>
  <c r="F679" i="2"/>
  <c r="E679" i="2"/>
  <c r="O684" i="2"/>
  <c r="Q684" i="2" s="1"/>
  <c r="H520" i="2"/>
  <c r="E529" i="2"/>
  <c r="F529" i="2"/>
  <c r="E573" i="2"/>
  <c r="F573" i="2"/>
  <c r="E590" i="2"/>
  <c r="F590" i="2"/>
  <c r="E593" i="2"/>
  <c r="F593" i="2"/>
  <c r="E605" i="2"/>
  <c r="F605" i="2"/>
  <c r="E625" i="2"/>
  <c r="F625" i="2"/>
  <c r="E630" i="2"/>
  <c r="F630" i="2"/>
  <c r="E638" i="2"/>
  <c r="F638" i="2"/>
  <c r="E645" i="2"/>
  <c r="F645" i="2"/>
  <c r="F671" i="2"/>
  <c r="E671" i="2"/>
  <c r="H675" i="2"/>
  <c r="E685" i="2"/>
  <c r="F685" i="2"/>
  <c r="O708" i="2"/>
  <c r="Q708" i="2" s="1"/>
  <c r="N746" i="2"/>
  <c r="J747" i="2" s="1"/>
  <c r="N808" i="2"/>
  <c r="O832" i="2"/>
  <c r="Q832" i="2" s="1"/>
  <c r="L2" i="2"/>
  <c r="F8" i="2"/>
  <c r="H8" i="2" s="1"/>
  <c r="F16" i="2"/>
  <c r="H16" i="2" s="1"/>
  <c r="F24" i="2"/>
  <c r="H24" i="2" s="1"/>
  <c r="F28" i="2"/>
  <c r="H28" i="2" s="1"/>
  <c r="F36" i="2"/>
  <c r="H36" i="2" s="1"/>
  <c r="E139" i="2"/>
  <c r="H139" i="2" s="1"/>
  <c r="E146" i="2"/>
  <c r="H146" i="2" s="1"/>
  <c r="E153" i="2"/>
  <c r="H153" i="2" s="1"/>
  <c r="E160" i="2"/>
  <c r="H160" i="2" s="1"/>
  <c r="E187" i="2"/>
  <c r="H187" i="2" s="1"/>
  <c r="E194" i="2"/>
  <c r="H194" i="2" s="1"/>
  <c r="E201" i="2"/>
  <c r="H201" i="2" s="1"/>
  <c r="E208" i="2"/>
  <c r="H208" i="2" s="1"/>
  <c r="E215" i="2"/>
  <c r="H215" i="2" s="1"/>
  <c r="F216" i="2"/>
  <c r="H216" i="2" s="1"/>
  <c r="E217" i="2"/>
  <c r="H217" i="2" s="1"/>
  <c r="E239" i="2"/>
  <c r="H239" i="2" s="1"/>
  <c r="F240" i="2"/>
  <c r="H240" i="2" s="1"/>
  <c r="E241" i="2"/>
  <c r="H241" i="2" s="1"/>
  <c r="E263" i="2"/>
  <c r="H263" i="2" s="1"/>
  <c r="F264" i="2"/>
  <c r="H264" i="2" s="1"/>
  <c r="E265" i="2"/>
  <c r="H265" i="2" s="1"/>
  <c r="E287" i="2"/>
  <c r="H287" i="2" s="1"/>
  <c r="F288" i="2"/>
  <c r="H288" i="2" s="1"/>
  <c r="E289" i="2"/>
  <c r="H289" i="2" s="1"/>
  <c r="E311" i="2"/>
  <c r="H311" i="2" s="1"/>
  <c r="F312" i="2"/>
  <c r="H312" i="2" s="1"/>
  <c r="E313" i="2"/>
  <c r="H313" i="2" s="1"/>
  <c r="E335" i="2"/>
  <c r="H335" i="2" s="1"/>
  <c r="F336" i="2"/>
  <c r="H336" i="2" s="1"/>
  <c r="E359" i="2"/>
  <c r="H359" i="2" s="1"/>
  <c r="F360" i="2"/>
  <c r="H360" i="2" s="1"/>
  <c r="E383" i="2"/>
  <c r="H383" i="2" s="1"/>
  <c r="F384" i="2"/>
  <c r="H384" i="2" s="1"/>
  <c r="E407" i="2"/>
  <c r="H407" i="2" s="1"/>
  <c r="F408" i="2"/>
  <c r="H408" i="2" s="1"/>
  <c r="E431" i="2"/>
  <c r="H431" i="2" s="1"/>
  <c r="F432" i="2"/>
  <c r="H432" i="2" s="1"/>
  <c r="E455" i="2"/>
  <c r="H455" i="2" s="1"/>
  <c r="F456" i="2"/>
  <c r="H456" i="2" s="1"/>
  <c r="E479" i="2"/>
  <c r="H479" i="2" s="1"/>
  <c r="F480" i="2"/>
  <c r="H480" i="2" s="1"/>
  <c r="E503" i="2"/>
  <c r="H503" i="2" s="1"/>
  <c r="F504" i="2"/>
  <c r="H504" i="2" s="1"/>
  <c r="H537" i="2"/>
  <c r="H548" i="2"/>
  <c r="H552" i="2"/>
  <c r="H556" i="2"/>
  <c r="E563" i="2"/>
  <c r="H563" i="2" s="1"/>
  <c r="E587" i="2"/>
  <c r="H587" i="2" s="1"/>
  <c r="E613" i="2"/>
  <c r="F613" i="2"/>
  <c r="H616" i="2"/>
  <c r="O664" i="2"/>
  <c r="Q664" i="2" s="1"/>
  <c r="E677" i="2"/>
  <c r="F677" i="2"/>
  <c r="N875" i="2"/>
  <c r="F610" i="2"/>
  <c r="H610" i="2" s="1"/>
  <c r="N632" i="2"/>
  <c r="P632" i="2" s="1"/>
  <c r="O659" i="2"/>
  <c r="Q659" i="2" s="1"/>
  <c r="E662" i="2"/>
  <c r="F662" i="2"/>
  <c r="F667" i="2"/>
  <c r="H667" i="2" s="1"/>
  <c r="E669" i="2"/>
  <c r="F669" i="2"/>
  <c r="E693" i="2"/>
  <c r="F693" i="2"/>
  <c r="M739" i="2"/>
  <c r="E147" i="2"/>
  <c r="H147" i="2" s="1"/>
  <c r="E195" i="2"/>
  <c r="H195" i="2" s="1"/>
  <c r="E219" i="2"/>
  <c r="H219" i="2" s="1"/>
  <c r="F220" i="2"/>
  <c r="H220" i="2" s="1"/>
  <c r="E243" i="2"/>
  <c r="H243" i="2" s="1"/>
  <c r="F244" i="2"/>
  <c r="H244" i="2" s="1"/>
  <c r="E267" i="2"/>
  <c r="H267" i="2" s="1"/>
  <c r="F268" i="2"/>
  <c r="H268" i="2" s="1"/>
  <c r="E291" i="2"/>
  <c r="H291" i="2" s="1"/>
  <c r="F292" i="2"/>
  <c r="H292" i="2" s="1"/>
  <c r="E315" i="2"/>
  <c r="H315" i="2" s="1"/>
  <c r="F316" i="2"/>
  <c r="H316" i="2" s="1"/>
  <c r="E339" i="2"/>
  <c r="H339" i="2" s="1"/>
  <c r="F340" i="2"/>
  <c r="H340" i="2" s="1"/>
  <c r="E363" i="2"/>
  <c r="H363" i="2" s="1"/>
  <c r="F364" i="2"/>
  <c r="H364" i="2" s="1"/>
  <c r="E387" i="2"/>
  <c r="H387" i="2" s="1"/>
  <c r="F388" i="2"/>
  <c r="H388" i="2" s="1"/>
  <c r="E411" i="2"/>
  <c r="H411" i="2" s="1"/>
  <c r="F412" i="2"/>
  <c r="H412" i="2" s="1"/>
  <c r="E435" i="2"/>
  <c r="H435" i="2" s="1"/>
  <c r="F436" i="2"/>
  <c r="H436" i="2" s="1"/>
  <c r="E459" i="2"/>
  <c r="H459" i="2" s="1"/>
  <c r="F460" i="2"/>
  <c r="H460" i="2" s="1"/>
  <c r="E483" i="2"/>
  <c r="H483" i="2" s="1"/>
  <c r="F484" i="2"/>
  <c r="H484" i="2" s="1"/>
  <c r="E507" i="2"/>
  <c r="H507" i="2" s="1"/>
  <c r="F508" i="2"/>
  <c r="H508" i="2" s="1"/>
  <c r="F528" i="2"/>
  <c r="H528" i="2" s="1"/>
  <c r="E533" i="2"/>
  <c r="F533" i="2"/>
  <c r="F547" i="2"/>
  <c r="H547" i="2" s="1"/>
  <c r="F551" i="2"/>
  <c r="H551" i="2" s="1"/>
  <c r="F555" i="2"/>
  <c r="H555" i="2" s="1"/>
  <c r="F559" i="2"/>
  <c r="H559" i="2" s="1"/>
  <c r="F566" i="2"/>
  <c r="H566" i="2" s="1"/>
  <c r="F575" i="2"/>
  <c r="H575" i="2" s="1"/>
  <c r="E578" i="2"/>
  <c r="F578" i="2"/>
  <c r="H584" i="2"/>
  <c r="F595" i="2"/>
  <c r="H595" i="2" s="1"/>
  <c r="E598" i="2"/>
  <c r="H598" i="2" s="1"/>
  <c r="F598" i="2"/>
  <c r="F607" i="2"/>
  <c r="H607" i="2" s="1"/>
  <c r="E618" i="2"/>
  <c r="F618" i="2"/>
  <c r="F634" i="2"/>
  <c r="H634" i="2" s="1"/>
  <c r="E641" i="2"/>
  <c r="F641" i="2"/>
  <c r="H688" i="2"/>
  <c r="N706" i="2"/>
  <c r="O706" i="2"/>
  <c r="Q706" i="2" s="1"/>
  <c r="E709" i="2"/>
  <c r="F709" i="2"/>
  <c r="N747" i="2"/>
  <c r="O747" i="2"/>
  <c r="Q747" i="2" s="1"/>
  <c r="F774" i="2"/>
  <c r="E774" i="2"/>
  <c r="N831" i="2"/>
  <c r="O843" i="2"/>
  <c r="Q843" i="2" s="1"/>
  <c r="M911" i="2"/>
  <c r="F925" i="2"/>
  <c r="E925" i="2"/>
  <c r="F967" i="2"/>
  <c r="E967" i="2"/>
  <c r="F976" i="2"/>
  <c r="E976" i="2"/>
  <c r="O979" i="2"/>
  <c r="Q979" i="2" s="1"/>
  <c r="M979" i="2"/>
  <c r="N1071" i="2"/>
  <c r="O1158" i="2"/>
  <c r="Q1158" i="2" s="1"/>
  <c r="N1158" i="2"/>
  <c r="N1186" i="2"/>
  <c r="O1218" i="2"/>
  <c r="Q1218" i="2" s="1"/>
  <c r="M1218" i="2"/>
  <c r="H732" i="2"/>
  <c r="O740" i="2"/>
  <c r="Q740" i="2" s="1"/>
  <c r="E791" i="2"/>
  <c r="F791" i="2"/>
  <c r="F800" i="2"/>
  <c r="H800" i="2" s="1"/>
  <c r="H810" i="2"/>
  <c r="F833" i="2"/>
  <c r="H833" i="2" s="1"/>
  <c r="F838" i="2"/>
  <c r="E838" i="2"/>
  <c r="H857" i="2"/>
  <c r="H865" i="2"/>
  <c r="N899" i="2"/>
  <c r="F909" i="2"/>
  <c r="E909" i="2"/>
  <c r="N918" i="2"/>
  <c r="F937" i="2"/>
  <c r="E937" i="2"/>
  <c r="M986" i="2"/>
  <c r="O1031" i="2"/>
  <c r="Q1031" i="2" s="1"/>
  <c r="N1134" i="2"/>
  <c r="N1143" i="2"/>
  <c r="N1214" i="2"/>
  <c r="F710" i="2"/>
  <c r="H710" i="2" s="1"/>
  <c r="E711" i="2"/>
  <c r="H711" i="2" s="1"/>
  <c r="F733" i="2"/>
  <c r="H733" i="2" s="1"/>
  <c r="F734" i="2"/>
  <c r="H734" i="2" s="1"/>
  <c r="E735" i="2"/>
  <c r="H735" i="2" s="1"/>
  <c r="F755" i="2"/>
  <c r="H755" i="2" s="1"/>
  <c r="E760" i="2"/>
  <c r="H760" i="2" s="1"/>
  <c r="F816" i="2"/>
  <c r="E816" i="2"/>
  <c r="H816" i="2" s="1"/>
  <c r="N830" i="2"/>
  <c r="F845" i="2"/>
  <c r="E845" i="2"/>
  <c r="F861" i="2"/>
  <c r="E861" i="2"/>
  <c r="N902" i="2"/>
  <c r="F904" i="2"/>
  <c r="E904" i="2"/>
  <c r="F914" i="2"/>
  <c r="E914" i="2"/>
  <c r="F916" i="2"/>
  <c r="E916" i="2"/>
  <c r="H916" i="2" s="1"/>
  <c r="F954" i="2"/>
  <c r="E954" i="2"/>
  <c r="H954" i="2" s="1"/>
  <c r="O983" i="2"/>
  <c r="Q983" i="2" s="1"/>
  <c r="M983" i="2"/>
  <c r="O1050" i="2"/>
  <c r="Q1050" i="2" s="1"/>
  <c r="M1050" i="2"/>
  <c r="H712" i="2"/>
  <c r="H736" i="2"/>
  <c r="E780" i="2"/>
  <c r="H780" i="2" s="1"/>
  <c r="E797" i="2"/>
  <c r="H797" i="2" s="1"/>
  <c r="M819" i="2"/>
  <c r="F822" i="2"/>
  <c r="E822" i="2"/>
  <c r="F853" i="2"/>
  <c r="H853" i="2" s="1"/>
  <c r="M867" i="2"/>
  <c r="F869" i="2"/>
  <c r="E869" i="2"/>
  <c r="F881" i="2"/>
  <c r="H881" i="2" s="1"/>
  <c r="F885" i="2"/>
  <c r="E885" i="2"/>
  <c r="H885" i="2" s="1"/>
  <c r="F895" i="2"/>
  <c r="E895" i="2"/>
  <c r="F941" i="2"/>
  <c r="E941" i="2"/>
  <c r="N951" i="2"/>
  <c r="O961" i="2"/>
  <c r="Q961" i="2" s="1"/>
  <c r="H1027" i="2"/>
  <c r="N1178" i="2"/>
  <c r="F689" i="2"/>
  <c r="H689" i="2" s="1"/>
  <c r="F690" i="2"/>
  <c r="H690" i="2" s="1"/>
  <c r="F713" i="2"/>
  <c r="H713" i="2" s="1"/>
  <c r="F714" i="2"/>
  <c r="H714" i="2" s="1"/>
  <c r="N724" i="2"/>
  <c r="F737" i="2"/>
  <c r="H737" i="2" s="1"/>
  <c r="F738" i="2"/>
  <c r="H738" i="2" s="1"/>
  <c r="E754" i="2"/>
  <c r="H754" i="2" s="1"/>
  <c r="M761" i="2"/>
  <c r="H764" i="2"/>
  <c r="E773" i="2"/>
  <c r="H773" i="2" s="1"/>
  <c r="H787" i="2"/>
  <c r="H809" i="2"/>
  <c r="F827" i="2"/>
  <c r="H827" i="2" s="1"/>
  <c r="F851" i="2"/>
  <c r="H851" i="2" s="1"/>
  <c r="F877" i="2"/>
  <c r="H877" i="2" s="1"/>
  <c r="H938" i="2"/>
  <c r="F958" i="2"/>
  <c r="E958" i="2"/>
  <c r="N1018" i="2"/>
  <c r="N1023" i="2"/>
  <c r="O1318" i="2"/>
  <c r="Q1318" i="2" s="1"/>
  <c r="M1318" i="2"/>
  <c r="F768" i="2"/>
  <c r="E768" i="2"/>
  <c r="M788" i="2"/>
  <c r="F790" i="2"/>
  <c r="E790" i="2"/>
  <c r="E799" i="2"/>
  <c r="F799" i="2"/>
  <c r="N843" i="2"/>
  <c r="N855" i="2"/>
  <c r="M855" i="2"/>
  <c r="O891" i="2"/>
  <c r="Q891" i="2" s="1"/>
  <c r="F893" i="2"/>
  <c r="E893" i="2"/>
  <c r="H893" i="2" s="1"/>
  <c r="F900" i="2"/>
  <c r="E900" i="2"/>
  <c r="O907" i="2"/>
  <c r="Q907" i="2" s="1"/>
  <c r="M907" i="2"/>
  <c r="F912" i="2"/>
  <c r="E912" i="2"/>
  <c r="F917" i="2"/>
  <c r="E917" i="2"/>
  <c r="O923" i="2"/>
  <c r="Q923" i="2" s="1"/>
  <c r="F984" i="2"/>
  <c r="E984" i="2"/>
  <c r="N995" i="2"/>
  <c r="F717" i="2"/>
  <c r="H717" i="2" s="1"/>
  <c r="F718" i="2"/>
  <c r="H718" i="2" s="1"/>
  <c r="E719" i="2"/>
  <c r="H719" i="2" s="1"/>
  <c r="F741" i="2"/>
  <c r="H741" i="2" s="1"/>
  <c r="F742" i="2"/>
  <c r="H742" i="2" s="1"/>
  <c r="E743" i="2"/>
  <c r="H743" i="2" s="1"/>
  <c r="F752" i="2"/>
  <c r="H752" i="2" s="1"/>
  <c r="H763" i="2"/>
  <c r="E802" i="2"/>
  <c r="H802" i="2" s="1"/>
  <c r="F805" i="2"/>
  <c r="H805" i="2" s="1"/>
  <c r="E815" i="2"/>
  <c r="F815" i="2"/>
  <c r="F829" i="2"/>
  <c r="H829" i="2" s="1"/>
  <c r="M835" i="2"/>
  <c r="E837" i="2"/>
  <c r="H837" i="2" s="1"/>
  <c r="N923" i="2"/>
  <c r="O935" i="2"/>
  <c r="Q935" i="2" s="1"/>
  <c r="M935" i="2"/>
  <c r="F962" i="2"/>
  <c r="E962" i="2"/>
  <c r="M987" i="2"/>
  <c r="O1004" i="2"/>
  <c r="Q1004" i="2" s="1"/>
  <c r="M1004" i="2"/>
  <c r="N1310" i="2"/>
  <c r="N1426" i="2"/>
  <c r="H648" i="2"/>
  <c r="H672" i="2"/>
  <c r="H696" i="2"/>
  <c r="H720" i="2"/>
  <c r="H744" i="2"/>
  <c r="H745" i="2"/>
  <c r="E751" i="2"/>
  <c r="F751" i="2"/>
  <c r="F779" i="2"/>
  <c r="H779" i="2" s="1"/>
  <c r="F783" i="2"/>
  <c r="H783" i="2" s="1"/>
  <c r="O794" i="2"/>
  <c r="Q794" i="2" s="1"/>
  <c r="H818" i="2"/>
  <c r="N889" i="2"/>
  <c r="O898" i="2"/>
  <c r="Q898" i="2" s="1"/>
  <c r="N898" i="2"/>
  <c r="F929" i="2"/>
  <c r="E929" i="2"/>
  <c r="O1019" i="2"/>
  <c r="Q1019" i="2" s="1"/>
  <c r="N1033" i="2"/>
  <c r="O1098" i="2"/>
  <c r="Q1098" i="2" s="1"/>
  <c r="M1098" i="2"/>
  <c r="O1122" i="2"/>
  <c r="Q1122" i="2" s="1"/>
  <c r="M1122" i="2"/>
  <c r="O1306" i="2"/>
  <c r="Q1306" i="2" s="1"/>
  <c r="N1306" i="2"/>
  <c r="M1366" i="2"/>
  <c r="F626" i="2"/>
  <c r="H626" i="2" s="1"/>
  <c r="F649" i="2"/>
  <c r="H649" i="2" s="1"/>
  <c r="F650" i="2"/>
  <c r="H650" i="2" s="1"/>
  <c r="F673" i="2"/>
  <c r="H673" i="2" s="1"/>
  <c r="F674" i="2"/>
  <c r="H674" i="2" s="1"/>
  <c r="F697" i="2"/>
  <c r="H697" i="2" s="1"/>
  <c r="F698" i="2"/>
  <c r="H698" i="2" s="1"/>
  <c r="F721" i="2"/>
  <c r="H721" i="2" s="1"/>
  <c r="H758" i="2"/>
  <c r="E767" i="2"/>
  <c r="F767" i="2"/>
  <c r="H771" i="2"/>
  <c r="E775" i="2"/>
  <c r="H775" i="2" s="1"/>
  <c r="F775" i="2"/>
  <c r="H786" i="2"/>
  <c r="N806" i="2"/>
  <c r="H834" i="2"/>
  <c r="E839" i="2"/>
  <c r="F839" i="2"/>
  <c r="H848" i="2"/>
  <c r="M858" i="2"/>
  <c r="M860" i="2"/>
  <c r="F924" i="2"/>
  <c r="E924" i="2"/>
  <c r="F972" i="2"/>
  <c r="E972" i="2"/>
  <c r="N975" i="2"/>
  <c r="N1047" i="2"/>
  <c r="H1198" i="2"/>
  <c r="O1302" i="2"/>
  <c r="Q1302" i="2" s="1"/>
  <c r="N1302" i="2"/>
  <c r="F750" i="2"/>
  <c r="E750" i="2"/>
  <c r="N772" i="2"/>
  <c r="F792" i="2"/>
  <c r="E792" i="2"/>
  <c r="H811" i="2"/>
  <c r="N826" i="2"/>
  <c r="N884" i="2"/>
  <c r="M884" i="2"/>
  <c r="N891" i="2"/>
  <c r="F901" i="2"/>
  <c r="E901" i="2"/>
  <c r="H903" i="2"/>
  <c r="O910" i="2"/>
  <c r="Q910" i="2" s="1"/>
  <c r="M910" i="2"/>
  <c r="N915" i="2"/>
  <c r="F966" i="2"/>
  <c r="E966" i="2"/>
  <c r="N1358" i="2"/>
  <c r="N1450" i="2"/>
  <c r="F702" i="2"/>
  <c r="H702" i="2" s="1"/>
  <c r="E703" i="2"/>
  <c r="H703" i="2" s="1"/>
  <c r="F725" i="2"/>
  <c r="H725" i="2" s="1"/>
  <c r="F726" i="2"/>
  <c r="H726" i="2" s="1"/>
  <c r="E727" i="2"/>
  <c r="H727" i="2" s="1"/>
  <c r="F749" i="2"/>
  <c r="H749" i="2" s="1"/>
  <c r="E757" i="2"/>
  <c r="H757" i="2" s="1"/>
  <c r="E762" i="2"/>
  <c r="H762" i="2" s="1"/>
  <c r="E782" i="2"/>
  <c r="H782" i="2" s="1"/>
  <c r="N793" i="2"/>
  <c r="F798" i="2"/>
  <c r="E798" i="2"/>
  <c r="N804" i="2"/>
  <c r="M812" i="2"/>
  <c r="F814" i="2"/>
  <c r="E814" i="2"/>
  <c r="E823" i="2"/>
  <c r="F823" i="2"/>
  <c r="O842" i="2"/>
  <c r="Q842" i="2" s="1"/>
  <c r="E850" i="2"/>
  <c r="H850" i="2" s="1"/>
  <c r="O880" i="2"/>
  <c r="Q880" i="2" s="1"/>
  <c r="F894" i="2"/>
  <c r="E894" i="2"/>
  <c r="F908" i="2"/>
  <c r="E908" i="2"/>
  <c r="F933" i="2"/>
  <c r="E933" i="2"/>
  <c r="M936" i="2"/>
  <c r="O1006" i="2"/>
  <c r="Q1006" i="2" s="1"/>
  <c r="M1006" i="2"/>
  <c r="O1025" i="2"/>
  <c r="Q1025" i="2" s="1"/>
  <c r="M1025" i="2"/>
  <c r="O1043" i="2"/>
  <c r="Q1043" i="2" s="1"/>
  <c r="N1114" i="2"/>
  <c r="N1167" i="2"/>
  <c r="M1167" i="2"/>
  <c r="O1354" i="2"/>
  <c r="Q1354" i="2" s="1"/>
  <c r="N1354" i="2"/>
  <c r="H656" i="2"/>
  <c r="H657" i="2"/>
  <c r="H680" i="2"/>
  <c r="H704" i="2"/>
  <c r="H705" i="2"/>
  <c r="H728" i="2"/>
  <c r="H729" i="2"/>
  <c r="F766" i="2"/>
  <c r="E766" i="2"/>
  <c r="E778" i="2"/>
  <c r="H778" i="2" s="1"/>
  <c r="H785" i="2"/>
  <c r="E828" i="2"/>
  <c r="H828" i="2" s="1"/>
  <c r="O858" i="2"/>
  <c r="Q858" i="2" s="1"/>
  <c r="N874" i="2"/>
  <c r="H876" i="2"/>
  <c r="N892" i="2"/>
  <c r="F906" i="2"/>
  <c r="E906" i="2"/>
  <c r="H930" i="2"/>
  <c r="E950" i="2"/>
  <c r="F950" i="2"/>
  <c r="N963" i="2"/>
  <c r="N1119" i="2"/>
  <c r="J1299" i="2"/>
  <c r="O1378" i="2"/>
  <c r="Q1378" i="2" s="1"/>
  <c r="N1378" i="2"/>
  <c r="O1474" i="2"/>
  <c r="Q1474" i="2" s="1"/>
  <c r="F920" i="2"/>
  <c r="E920" i="2"/>
  <c r="H920" i="2" s="1"/>
  <c r="F945" i="2"/>
  <c r="E945" i="2"/>
  <c r="E980" i="2"/>
  <c r="H980" i="2" s="1"/>
  <c r="E988" i="2"/>
  <c r="H988" i="2" s="1"/>
  <c r="E1005" i="2"/>
  <c r="H1005" i="2" s="1"/>
  <c r="E1013" i="2"/>
  <c r="H1013" i="2" s="1"/>
  <c r="F1022" i="2"/>
  <c r="H1022" i="2" s="1"/>
  <c r="E1030" i="2"/>
  <c r="H1030" i="2" s="1"/>
  <c r="E1037" i="2"/>
  <c r="H1037" i="2" s="1"/>
  <c r="F1042" i="2"/>
  <c r="H1042" i="2" s="1"/>
  <c r="F1074" i="2"/>
  <c r="H1074" i="2" s="1"/>
  <c r="F1105" i="2"/>
  <c r="E1105" i="2"/>
  <c r="F1128" i="2"/>
  <c r="E1128" i="2"/>
  <c r="H1131" i="2"/>
  <c r="E1151" i="2"/>
  <c r="H1151" i="2" s="1"/>
  <c r="F1162" i="2"/>
  <c r="H1162" i="2" s="1"/>
  <c r="F1165" i="2"/>
  <c r="E1165" i="2"/>
  <c r="H1171" i="2"/>
  <c r="F1182" i="2"/>
  <c r="H1182" i="2" s="1"/>
  <c r="F1188" i="2"/>
  <c r="E1188" i="2"/>
  <c r="H1188" i="2" s="1"/>
  <c r="F1206" i="2"/>
  <c r="H1206" i="2" s="1"/>
  <c r="F1213" i="2"/>
  <c r="E1213" i="2"/>
  <c r="F1260" i="2"/>
  <c r="E1260" i="2"/>
  <c r="F1333" i="2"/>
  <c r="E1333" i="2"/>
  <c r="F1337" i="2"/>
  <c r="E1337" i="2"/>
  <c r="H1337" i="2" s="1"/>
  <c r="F1341" i="2"/>
  <c r="E1341" i="2"/>
  <c r="F1349" i="2"/>
  <c r="E1349" i="2"/>
  <c r="F1392" i="2"/>
  <c r="E1392" i="2"/>
  <c r="O1395" i="2"/>
  <c r="Q1395" i="2" s="1"/>
  <c r="N1395" i="2"/>
  <c r="F1432" i="2"/>
  <c r="E1432" i="2"/>
  <c r="N1502" i="2"/>
  <c r="F1554" i="2"/>
  <c r="E1554" i="2"/>
  <c r="N1588" i="2"/>
  <c r="O1712" i="2"/>
  <c r="Q1712" i="2" s="1"/>
  <c r="N1712" i="2"/>
  <c r="O1726" i="2"/>
  <c r="Q1726" i="2" s="1"/>
  <c r="M1772" i="2"/>
  <c r="E846" i="2"/>
  <c r="H846" i="2" s="1"/>
  <c r="F847" i="2"/>
  <c r="H847" i="2" s="1"/>
  <c r="E870" i="2"/>
  <c r="H870" i="2" s="1"/>
  <c r="F871" i="2"/>
  <c r="H871" i="2" s="1"/>
  <c r="F970" i="2"/>
  <c r="H970" i="2" s="1"/>
  <c r="F996" i="2"/>
  <c r="E996" i="2"/>
  <c r="F1021" i="2"/>
  <c r="E1021" i="2"/>
  <c r="F1045" i="2"/>
  <c r="E1045" i="2"/>
  <c r="F1065" i="2"/>
  <c r="E1065" i="2"/>
  <c r="F1068" i="2"/>
  <c r="E1068" i="2"/>
  <c r="F1082" i="2"/>
  <c r="H1082" i="2" s="1"/>
  <c r="F1085" i="2"/>
  <c r="E1085" i="2"/>
  <c r="F1088" i="2"/>
  <c r="E1088" i="2"/>
  <c r="H1091" i="2"/>
  <c r="E1102" i="2"/>
  <c r="H1102" i="2" s="1"/>
  <c r="F1108" i="2"/>
  <c r="E1108" i="2"/>
  <c r="H1111" i="2"/>
  <c r="E1125" i="2"/>
  <c r="H1125" i="2" s="1"/>
  <c r="F1142" i="2"/>
  <c r="H1142" i="2" s="1"/>
  <c r="F1145" i="2"/>
  <c r="E1145" i="2"/>
  <c r="E1148" i="2"/>
  <c r="H1148" i="2" s="1"/>
  <c r="F1168" i="2"/>
  <c r="E1168" i="2"/>
  <c r="F1241" i="2"/>
  <c r="E1241" i="2"/>
  <c r="F1262" i="2"/>
  <c r="H1262" i="2" s="1"/>
  <c r="H1267" i="2"/>
  <c r="F1288" i="2"/>
  <c r="E1288" i="2"/>
  <c r="H1288" i="2" s="1"/>
  <c r="H1331" i="2"/>
  <c r="H1335" i="2"/>
  <c r="H1339" i="2"/>
  <c r="H1343" i="2"/>
  <c r="F1380" i="2"/>
  <c r="E1380" i="2"/>
  <c r="H1380" i="2" s="1"/>
  <c r="H1399" i="2"/>
  <c r="O1402" i="2"/>
  <c r="Q1402" i="2" s="1"/>
  <c r="N1402" i="2"/>
  <c r="O1411" i="2"/>
  <c r="Q1411" i="2" s="1"/>
  <c r="M1411" i="2"/>
  <c r="O1462" i="2"/>
  <c r="Q1462" i="2" s="1"/>
  <c r="M1462" i="2"/>
  <c r="F1480" i="2"/>
  <c r="E1480" i="2"/>
  <c r="O1510" i="2"/>
  <c r="Q1510" i="2" s="1"/>
  <c r="M1510" i="2"/>
  <c r="F1528" i="2"/>
  <c r="E1528" i="2"/>
  <c r="H1528" i="2" s="1"/>
  <c r="H1571" i="2"/>
  <c r="O1618" i="2"/>
  <c r="Q1618" i="2" s="1"/>
  <c r="M1651" i="2"/>
  <c r="O1651" i="2"/>
  <c r="Q1651" i="2" s="1"/>
  <c r="O1655" i="2"/>
  <c r="Q1655" i="2" s="1"/>
  <c r="M1655" i="2"/>
  <c r="H919" i="2"/>
  <c r="F944" i="2"/>
  <c r="E944" i="2"/>
  <c r="F969" i="2"/>
  <c r="E969" i="2"/>
  <c r="H969" i="2" s="1"/>
  <c r="H1012" i="2"/>
  <c r="F1041" i="2"/>
  <c r="E1041" i="2"/>
  <c r="F1048" i="2"/>
  <c r="E1048" i="2"/>
  <c r="F1153" i="2"/>
  <c r="E1153" i="2"/>
  <c r="F1156" i="2"/>
  <c r="E1156" i="2"/>
  <c r="F1176" i="2"/>
  <c r="E1176" i="2"/>
  <c r="F1201" i="2"/>
  <c r="E1201" i="2"/>
  <c r="F1208" i="2"/>
  <c r="E1208" i="2"/>
  <c r="F1220" i="2"/>
  <c r="E1220" i="2"/>
  <c r="H1227" i="2"/>
  <c r="F1229" i="2"/>
  <c r="E1229" i="2"/>
  <c r="F1248" i="2"/>
  <c r="E1248" i="2"/>
  <c r="H1255" i="2"/>
  <c r="F1257" i="2"/>
  <c r="E1257" i="2"/>
  <c r="F1269" i="2"/>
  <c r="E1269" i="2"/>
  <c r="F1276" i="2"/>
  <c r="E1276" i="2"/>
  <c r="H1295" i="2"/>
  <c r="F1297" i="2"/>
  <c r="E1297" i="2"/>
  <c r="F1304" i="2"/>
  <c r="E1304" i="2"/>
  <c r="H1304" i="2" s="1"/>
  <c r="F1322" i="2"/>
  <c r="H1322" i="2" s="1"/>
  <c r="H1351" i="2"/>
  <c r="F1369" i="2"/>
  <c r="E1369" i="2"/>
  <c r="H1387" i="2"/>
  <c r="N1407" i="2"/>
  <c r="M1407" i="2"/>
  <c r="F1433" i="2"/>
  <c r="E1433" i="2"/>
  <c r="H1443" i="2"/>
  <c r="H1535" i="2"/>
  <c r="F994" i="2"/>
  <c r="H994" i="2" s="1"/>
  <c r="E1003" i="2"/>
  <c r="H1003" i="2" s="1"/>
  <c r="E1011" i="2"/>
  <c r="H1011" i="2" s="1"/>
  <c r="F1020" i="2"/>
  <c r="E1020" i="2"/>
  <c r="E1036" i="2"/>
  <c r="H1036" i="2" s="1"/>
  <c r="F1056" i="2"/>
  <c r="E1056" i="2"/>
  <c r="H1056" i="2" s="1"/>
  <c r="H1059" i="2"/>
  <c r="N1063" i="2"/>
  <c r="E1079" i="2"/>
  <c r="H1079" i="2" s="1"/>
  <c r="F1093" i="2"/>
  <c r="E1093" i="2"/>
  <c r="H1099" i="2"/>
  <c r="F1113" i="2"/>
  <c r="E1113" i="2"/>
  <c r="F1116" i="2"/>
  <c r="E1116" i="2"/>
  <c r="F1130" i="2"/>
  <c r="H1130" i="2" s="1"/>
  <c r="F1133" i="2"/>
  <c r="E1133" i="2"/>
  <c r="F1136" i="2"/>
  <c r="E1136" i="2"/>
  <c r="H1136" i="2" s="1"/>
  <c r="H1139" i="2"/>
  <c r="E1150" i="2"/>
  <c r="H1150" i="2" s="1"/>
  <c r="E1173" i="2"/>
  <c r="H1173" i="2" s="1"/>
  <c r="F1190" i="2"/>
  <c r="H1190" i="2" s="1"/>
  <c r="F1193" i="2"/>
  <c r="E1193" i="2"/>
  <c r="E1196" i="2"/>
  <c r="H1196" i="2" s="1"/>
  <c r="F1210" i="2"/>
  <c r="H1210" i="2" s="1"/>
  <c r="H1215" i="2"/>
  <c r="F1236" i="2"/>
  <c r="E1236" i="2"/>
  <c r="F1285" i="2"/>
  <c r="E1285" i="2"/>
  <c r="F1320" i="2"/>
  <c r="E1320" i="2"/>
  <c r="F1324" i="2"/>
  <c r="E1324" i="2"/>
  <c r="F1326" i="2"/>
  <c r="E1326" i="2"/>
  <c r="F1357" i="2"/>
  <c r="E1357" i="2"/>
  <c r="F1361" i="2"/>
  <c r="E1361" i="2"/>
  <c r="F1365" i="2"/>
  <c r="E1365" i="2"/>
  <c r="F1373" i="2"/>
  <c r="E1373" i="2"/>
  <c r="F1385" i="2"/>
  <c r="E1385" i="2"/>
  <c r="F1393" i="2"/>
  <c r="E1393" i="2"/>
  <c r="F1396" i="2"/>
  <c r="E1396" i="2"/>
  <c r="H1403" i="2"/>
  <c r="N1447" i="2"/>
  <c r="O1459" i="2"/>
  <c r="Q1459" i="2" s="1"/>
  <c r="F1481" i="2"/>
  <c r="E1481" i="2"/>
  <c r="H1481" i="2" s="1"/>
  <c r="N1491" i="2"/>
  <c r="F1529" i="2"/>
  <c r="E1529" i="2"/>
  <c r="M1589" i="2"/>
  <c r="N1610" i="2"/>
  <c r="J1611" i="2" s="1"/>
  <c r="N1622" i="2"/>
  <c r="M1656" i="2"/>
  <c r="M1675" i="2"/>
  <c r="O1675" i="2"/>
  <c r="Q1675" i="2" s="1"/>
  <c r="M1679" i="2"/>
  <c r="F926" i="2"/>
  <c r="H926" i="2" s="1"/>
  <c r="E943" i="2"/>
  <c r="H943" i="2" s="1"/>
  <c r="E952" i="2"/>
  <c r="H952" i="2" s="1"/>
  <c r="E960" i="2"/>
  <c r="H960" i="2" s="1"/>
  <c r="F968" i="2"/>
  <c r="E968" i="2"/>
  <c r="E977" i="2"/>
  <c r="H977" i="2" s="1"/>
  <c r="E985" i="2"/>
  <c r="H985" i="2" s="1"/>
  <c r="F993" i="2"/>
  <c r="E993" i="2"/>
  <c r="E1028" i="2"/>
  <c r="H1028" i="2" s="1"/>
  <c r="E1053" i="2"/>
  <c r="H1053" i="2" s="1"/>
  <c r="F1070" i="2"/>
  <c r="H1070" i="2" s="1"/>
  <c r="F1073" i="2"/>
  <c r="E1073" i="2"/>
  <c r="E1076" i="2"/>
  <c r="H1076" i="2" s="1"/>
  <c r="F1090" i="2"/>
  <c r="H1090" i="2" s="1"/>
  <c r="F1096" i="2"/>
  <c r="E1096" i="2"/>
  <c r="H1096" i="2" s="1"/>
  <c r="F1110" i="2"/>
  <c r="H1110" i="2" s="1"/>
  <c r="F1161" i="2"/>
  <c r="E1161" i="2"/>
  <c r="F1170" i="2"/>
  <c r="H1170" i="2" s="1"/>
  <c r="F1181" i="2"/>
  <c r="E1181" i="2"/>
  <c r="F1184" i="2"/>
  <c r="E1184" i="2"/>
  <c r="F1217" i="2"/>
  <c r="E1217" i="2"/>
  <c r="F1238" i="2"/>
  <c r="H1238" i="2" s="1"/>
  <c r="F1264" i="2"/>
  <c r="E1264" i="2"/>
  <c r="F1308" i="2"/>
  <c r="E1308" i="2"/>
  <c r="F1312" i="2"/>
  <c r="E1312" i="2"/>
  <c r="F1316" i="2"/>
  <c r="E1316" i="2"/>
  <c r="H1346" i="2"/>
  <c r="H1355" i="2"/>
  <c r="H1359" i="2"/>
  <c r="H1363" i="2"/>
  <c r="H1367" i="2"/>
  <c r="H1415" i="2"/>
  <c r="F1434" i="2"/>
  <c r="E1434" i="2"/>
  <c r="N1455" i="2"/>
  <c r="M1455" i="2"/>
  <c r="H1495" i="2"/>
  <c r="N1503" i="2"/>
  <c r="M1555" i="2"/>
  <c r="O1581" i="2"/>
  <c r="Q1581" i="2" s="1"/>
  <c r="M1581" i="2"/>
  <c r="N1614" i="2"/>
  <c r="N1744" i="2"/>
  <c r="F1040" i="2"/>
  <c r="E1040" i="2"/>
  <c r="H1040" i="2" s="1"/>
  <c r="F1081" i="2"/>
  <c r="E1081" i="2"/>
  <c r="F1104" i="2"/>
  <c r="E1104" i="2"/>
  <c r="F1141" i="2"/>
  <c r="E1141" i="2"/>
  <c r="F1164" i="2"/>
  <c r="E1164" i="2"/>
  <c r="F1205" i="2"/>
  <c r="E1205" i="2"/>
  <c r="F1224" i="2"/>
  <c r="E1224" i="2"/>
  <c r="H1224" i="2" s="1"/>
  <c r="F1233" i="2"/>
  <c r="E1233" i="2"/>
  <c r="F1245" i="2"/>
  <c r="E1245" i="2"/>
  <c r="F1252" i="2"/>
  <c r="E1252" i="2"/>
  <c r="F1273" i="2"/>
  <c r="E1273" i="2"/>
  <c r="F1280" i="2"/>
  <c r="E1280" i="2"/>
  <c r="H1280" i="2" s="1"/>
  <c r="F1292" i="2"/>
  <c r="E1292" i="2"/>
  <c r="H1292" i="2" s="1"/>
  <c r="F1301" i="2"/>
  <c r="E1301" i="2"/>
  <c r="F1408" i="2"/>
  <c r="E1408" i="2"/>
  <c r="N1430" i="2"/>
  <c r="N1451" i="2"/>
  <c r="F1482" i="2"/>
  <c r="E1482" i="2"/>
  <c r="F1530" i="2"/>
  <c r="E1530" i="2"/>
  <c r="H1530" i="2" s="1"/>
  <c r="O1533" i="2"/>
  <c r="Q1533" i="2" s="1"/>
  <c r="M1533" i="2"/>
  <c r="N1539" i="2"/>
  <c r="N1546" i="2"/>
  <c r="M1558" i="2"/>
  <c r="N1590" i="2"/>
  <c r="M1607" i="2"/>
  <c r="N1623" i="2"/>
  <c r="N1648" i="2"/>
  <c r="M1648" i="2"/>
  <c r="M1680" i="2"/>
  <c r="F992" i="2"/>
  <c r="E992" i="2"/>
  <c r="E1001" i="2"/>
  <c r="H1001" i="2" s="1"/>
  <c r="E1009" i="2"/>
  <c r="H1009" i="2" s="1"/>
  <c r="F1017" i="2"/>
  <c r="E1017" i="2"/>
  <c r="E1026" i="2"/>
  <c r="H1026" i="2" s="1"/>
  <c r="E1034" i="2"/>
  <c r="H1034" i="2" s="1"/>
  <c r="F1044" i="2"/>
  <c r="E1044" i="2"/>
  <c r="F1058" i="2"/>
  <c r="H1058" i="2" s="1"/>
  <c r="F1061" i="2"/>
  <c r="E1061" i="2"/>
  <c r="F1064" i="2"/>
  <c r="E1064" i="2"/>
  <c r="E1078" i="2"/>
  <c r="H1078" i="2" s="1"/>
  <c r="F1084" i="2"/>
  <c r="E1084" i="2"/>
  <c r="H1087" i="2"/>
  <c r="E1101" i="2"/>
  <c r="H1101" i="2" s="1"/>
  <c r="F1118" i="2"/>
  <c r="H1118" i="2" s="1"/>
  <c r="F1121" i="2"/>
  <c r="E1121" i="2"/>
  <c r="E1124" i="2"/>
  <c r="H1124" i="2" s="1"/>
  <c r="F1138" i="2"/>
  <c r="H1138" i="2" s="1"/>
  <c r="F1144" i="2"/>
  <c r="E1144" i="2"/>
  <c r="N1159" i="2"/>
  <c r="F1212" i="2"/>
  <c r="E1212" i="2"/>
  <c r="F1226" i="2"/>
  <c r="H1226" i="2" s="1"/>
  <c r="F1254" i="2"/>
  <c r="H1254" i="2" s="1"/>
  <c r="F1261" i="2"/>
  <c r="E1261" i="2"/>
  <c r="H1261" i="2" s="1"/>
  <c r="F1282" i="2"/>
  <c r="H1282" i="2" s="1"/>
  <c r="H1287" i="2"/>
  <c r="F1294" i="2"/>
  <c r="H1294" i="2" s="1"/>
  <c r="F1334" i="2"/>
  <c r="H1334" i="2" s="1"/>
  <c r="F1338" i="2"/>
  <c r="H1338" i="2" s="1"/>
  <c r="F1342" i="2"/>
  <c r="H1342" i="2" s="1"/>
  <c r="F1344" i="2"/>
  <c r="E1344" i="2"/>
  <c r="F1348" i="2"/>
  <c r="E1348" i="2"/>
  <c r="F1350" i="2"/>
  <c r="E1350" i="2"/>
  <c r="F1381" i="2"/>
  <c r="E1381" i="2"/>
  <c r="H1381" i="2" s="1"/>
  <c r="O1383" i="2"/>
  <c r="Q1383" i="2" s="1"/>
  <c r="N1383" i="2"/>
  <c r="H1394" i="2"/>
  <c r="F1397" i="2"/>
  <c r="E1397" i="2"/>
  <c r="H1463" i="2"/>
  <c r="H1478" i="2"/>
  <c r="H1499" i="2"/>
  <c r="H1511" i="2"/>
  <c r="H1526" i="2"/>
  <c r="H1586" i="2"/>
  <c r="N1599" i="2"/>
  <c r="N1611" i="2"/>
  <c r="O1710" i="2"/>
  <c r="Q1710" i="2" s="1"/>
  <c r="N1710" i="2"/>
  <c r="O1741" i="2"/>
  <c r="Q1741" i="2" s="1"/>
  <c r="N1741" i="2"/>
  <c r="F949" i="2"/>
  <c r="E949" i="2"/>
  <c r="F1129" i="2"/>
  <c r="E1129" i="2"/>
  <c r="F1152" i="2"/>
  <c r="E1152" i="2"/>
  <c r="H1175" i="2"/>
  <c r="F1189" i="2"/>
  <c r="E1189" i="2"/>
  <c r="H1195" i="2"/>
  <c r="F1240" i="2"/>
  <c r="E1240" i="2"/>
  <c r="H1240" i="2" s="1"/>
  <c r="M1250" i="2"/>
  <c r="F1289" i="2"/>
  <c r="E1289" i="2"/>
  <c r="F1332" i="2"/>
  <c r="E1332" i="2"/>
  <c r="H1332" i="2" s="1"/>
  <c r="F1336" i="2"/>
  <c r="E1336" i="2"/>
  <c r="F1340" i="2"/>
  <c r="E1340" i="2"/>
  <c r="H1340" i="2" s="1"/>
  <c r="O1371" i="2"/>
  <c r="Q1371" i="2" s="1"/>
  <c r="F1388" i="2"/>
  <c r="E1388" i="2"/>
  <c r="H1388" i="2" s="1"/>
  <c r="F1409" i="2"/>
  <c r="E1409" i="2"/>
  <c r="F1456" i="2"/>
  <c r="E1456" i="2"/>
  <c r="M1466" i="2"/>
  <c r="F1504" i="2"/>
  <c r="E1504" i="2"/>
  <c r="M1539" i="2"/>
  <c r="H1547" i="2"/>
  <c r="M1582" i="2"/>
  <c r="M1604" i="2"/>
  <c r="O1627" i="2"/>
  <c r="Q1627" i="2" s="1"/>
  <c r="O1672" i="2"/>
  <c r="Q1672" i="2" s="1"/>
  <c r="M1672" i="2"/>
  <c r="M1728" i="2"/>
  <c r="F897" i="2"/>
  <c r="E897" i="2"/>
  <c r="E932" i="2"/>
  <c r="H932" i="2" s="1"/>
  <c r="E940" i="2"/>
  <c r="H940" i="2" s="1"/>
  <c r="E957" i="2"/>
  <c r="H957" i="2" s="1"/>
  <c r="E965" i="2"/>
  <c r="H965" i="2" s="1"/>
  <c r="F974" i="2"/>
  <c r="H974" i="2" s="1"/>
  <c r="E982" i="2"/>
  <c r="H982" i="2" s="1"/>
  <c r="E990" i="2"/>
  <c r="H990" i="2" s="1"/>
  <c r="E991" i="2"/>
  <c r="H991" i="2" s="1"/>
  <c r="E1000" i="2"/>
  <c r="H1000" i="2" s="1"/>
  <c r="E1008" i="2"/>
  <c r="H1008" i="2" s="1"/>
  <c r="F1016" i="2"/>
  <c r="E1016" i="2"/>
  <c r="F1069" i="2"/>
  <c r="E1069" i="2"/>
  <c r="F1089" i="2"/>
  <c r="E1089" i="2"/>
  <c r="F1092" i="2"/>
  <c r="E1092" i="2"/>
  <c r="F1106" i="2"/>
  <c r="H1106" i="2" s="1"/>
  <c r="F1109" i="2"/>
  <c r="E1109" i="2"/>
  <c r="H1109" i="2" s="1"/>
  <c r="F1112" i="2"/>
  <c r="E1112" i="2"/>
  <c r="H1115" i="2"/>
  <c r="E1126" i="2"/>
  <c r="H1126" i="2" s="1"/>
  <c r="M1127" i="2"/>
  <c r="F1132" i="2"/>
  <c r="E1132" i="2"/>
  <c r="H1135" i="2"/>
  <c r="E1149" i="2"/>
  <c r="H1149" i="2" s="1"/>
  <c r="F1166" i="2"/>
  <c r="H1166" i="2" s="1"/>
  <c r="F1169" i="2"/>
  <c r="E1169" i="2"/>
  <c r="H1169" i="2" s="1"/>
  <c r="F1192" i="2"/>
  <c r="E1192" i="2"/>
  <c r="F1200" i="2"/>
  <c r="E1200" i="2"/>
  <c r="M1203" i="2"/>
  <c r="F1209" i="2"/>
  <c r="E1209" i="2"/>
  <c r="F1221" i="2"/>
  <c r="E1221" i="2"/>
  <c r="H1221" i="2" s="1"/>
  <c r="F1228" i="2"/>
  <c r="E1228" i="2"/>
  <c r="F1242" i="2"/>
  <c r="H1242" i="2" s="1"/>
  <c r="H1247" i="2"/>
  <c r="F1249" i="2"/>
  <c r="E1249" i="2"/>
  <c r="F1256" i="2"/>
  <c r="E1256" i="2"/>
  <c r="F1268" i="2"/>
  <c r="E1268" i="2"/>
  <c r="M1271" i="2"/>
  <c r="H1275" i="2"/>
  <c r="F1277" i="2"/>
  <c r="E1277" i="2"/>
  <c r="F1296" i="2"/>
  <c r="E1296" i="2"/>
  <c r="H1303" i="2"/>
  <c r="F1321" i="2"/>
  <c r="E1321" i="2"/>
  <c r="F1370" i="2"/>
  <c r="H1370" i="2" s="1"/>
  <c r="M1375" i="2"/>
  <c r="F1386" i="2"/>
  <c r="H1386" i="2" s="1"/>
  <c r="H1423" i="2"/>
  <c r="O1435" i="2"/>
  <c r="Q1435" i="2" s="1"/>
  <c r="M1435" i="2"/>
  <c r="N1442" i="2"/>
  <c r="F1552" i="2"/>
  <c r="E1552" i="2"/>
  <c r="H1595" i="2"/>
  <c r="N1649" i="2"/>
  <c r="N1742" i="2"/>
  <c r="E840" i="2"/>
  <c r="H840" i="2" s="1"/>
  <c r="E862" i="2"/>
  <c r="H862" i="2" s="1"/>
  <c r="F863" i="2"/>
  <c r="H863" i="2" s="1"/>
  <c r="E864" i="2"/>
  <c r="H864" i="2" s="1"/>
  <c r="E886" i="2"/>
  <c r="H886" i="2" s="1"/>
  <c r="F887" i="2"/>
  <c r="H887" i="2" s="1"/>
  <c r="F922" i="2"/>
  <c r="H922" i="2" s="1"/>
  <c r="E931" i="2"/>
  <c r="H931" i="2" s="1"/>
  <c r="E939" i="2"/>
  <c r="H939" i="2" s="1"/>
  <c r="F948" i="2"/>
  <c r="E948" i="2"/>
  <c r="F973" i="2"/>
  <c r="E973" i="2"/>
  <c r="E1007" i="2"/>
  <c r="H1007" i="2" s="1"/>
  <c r="E1038" i="2"/>
  <c r="H1038" i="2" s="1"/>
  <c r="F1046" i="2"/>
  <c r="H1046" i="2" s="1"/>
  <c r="F1049" i="2"/>
  <c r="E1049" i="2"/>
  <c r="E1052" i="2"/>
  <c r="H1052" i="2" s="1"/>
  <c r="F1066" i="2"/>
  <c r="H1066" i="2" s="1"/>
  <c r="F1072" i="2"/>
  <c r="E1072" i="2"/>
  <c r="F1086" i="2"/>
  <c r="H1086" i="2" s="1"/>
  <c r="F1146" i="2"/>
  <c r="H1146" i="2" s="1"/>
  <c r="M1147" i="2"/>
  <c r="F1157" i="2"/>
  <c r="E1157" i="2"/>
  <c r="F1160" i="2"/>
  <c r="E1160" i="2"/>
  <c r="H1163" i="2"/>
  <c r="F1177" i="2"/>
  <c r="E1177" i="2"/>
  <c r="F1180" i="2"/>
  <c r="E1180" i="2"/>
  <c r="H1180" i="2" s="1"/>
  <c r="H1183" i="2"/>
  <c r="F1202" i="2"/>
  <c r="H1202" i="2" s="1"/>
  <c r="F1230" i="2"/>
  <c r="H1230" i="2" s="1"/>
  <c r="O1231" i="2"/>
  <c r="Q1231" i="2" s="1"/>
  <c r="F1237" i="2"/>
  <c r="E1237" i="2"/>
  <c r="H1263" i="2"/>
  <c r="O1271" i="2"/>
  <c r="Q1271" i="2" s="1"/>
  <c r="F1284" i="2"/>
  <c r="E1284" i="2"/>
  <c r="H1284" i="2" s="1"/>
  <c r="F1309" i="2"/>
  <c r="E1309" i="2"/>
  <c r="H1309" i="2" s="1"/>
  <c r="F1313" i="2"/>
  <c r="E1313" i="2"/>
  <c r="F1317" i="2"/>
  <c r="E1317" i="2"/>
  <c r="F1325" i="2"/>
  <c r="E1325" i="2"/>
  <c r="F1368" i="2"/>
  <c r="E1368" i="2"/>
  <c r="F1372" i="2"/>
  <c r="E1372" i="2"/>
  <c r="F1374" i="2"/>
  <c r="E1374" i="2"/>
  <c r="O1375" i="2"/>
  <c r="Q1375" i="2" s="1"/>
  <c r="M1391" i="2"/>
  <c r="F1410" i="2"/>
  <c r="E1410" i="2"/>
  <c r="M1419" i="2"/>
  <c r="N1431" i="2"/>
  <c r="F1457" i="2"/>
  <c r="E1457" i="2"/>
  <c r="O1467" i="2"/>
  <c r="Q1467" i="2" s="1"/>
  <c r="O1483" i="2"/>
  <c r="Q1483" i="2" s="1"/>
  <c r="F1505" i="2"/>
  <c r="E1505" i="2"/>
  <c r="O1531" i="2"/>
  <c r="Q1531" i="2" s="1"/>
  <c r="M1556" i="2"/>
  <c r="N1620" i="2"/>
  <c r="F896" i="2"/>
  <c r="E896" i="2"/>
  <c r="H896" i="2" s="1"/>
  <c r="E905" i="2"/>
  <c r="H905" i="2" s="1"/>
  <c r="E913" i="2"/>
  <c r="H913" i="2" s="1"/>
  <c r="F921" i="2"/>
  <c r="E921" i="2"/>
  <c r="E956" i="2"/>
  <c r="H956" i="2" s="1"/>
  <c r="E964" i="2"/>
  <c r="H964" i="2" s="1"/>
  <c r="E981" i="2"/>
  <c r="H981" i="2" s="1"/>
  <c r="E989" i="2"/>
  <c r="H989" i="2" s="1"/>
  <c r="F998" i="2"/>
  <c r="H998" i="2" s="1"/>
  <c r="E1015" i="2"/>
  <c r="H1015" i="2" s="1"/>
  <c r="E1024" i="2"/>
  <c r="H1024" i="2" s="1"/>
  <c r="E1032" i="2"/>
  <c r="H1032" i="2" s="1"/>
  <c r="F1057" i="2"/>
  <c r="E1057" i="2"/>
  <c r="F1080" i="2"/>
  <c r="E1080" i="2"/>
  <c r="H1083" i="2"/>
  <c r="E1103" i="2"/>
  <c r="H1103" i="2" s="1"/>
  <c r="F1117" i="2"/>
  <c r="E1117" i="2"/>
  <c r="H1123" i="2"/>
  <c r="F1137" i="2"/>
  <c r="E1137" i="2"/>
  <c r="F1140" i="2"/>
  <c r="E1140" i="2"/>
  <c r="F1154" i="2"/>
  <c r="H1154" i="2" s="1"/>
  <c r="E1197" i="2"/>
  <c r="H1197" i="2" s="1"/>
  <c r="F1216" i="2"/>
  <c r="E1216" i="2"/>
  <c r="O1259" i="2"/>
  <c r="Q1259" i="2" s="1"/>
  <c r="F1265" i="2"/>
  <c r="E1265" i="2"/>
  <c r="F1286" i="2"/>
  <c r="H1286" i="2" s="1"/>
  <c r="H1291" i="2"/>
  <c r="H1307" i="2"/>
  <c r="H1311" i="2"/>
  <c r="H1315" i="2"/>
  <c r="H1319" i="2"/>
  <c r="F1356" i="2"/>
  <c r="E1356" i="2"/>
  <c r="F1360" i="2"/>
  <c r="E1360" i="2"/>
  <c r="F1364" i="2"/>
  <c r="E1364" i="2"/>
  <c r="H1406" i="2"/>
  <c r="H1427" i="2"/>
  <c r="N1479" i="2"/>
  <c r="N1522" i="2"/>
  <c r="O1527" i="2"/>
  <c r="Q1527" i="2" s="1"/>
  <c r="F1553" i="2"/>
  <c r="E1553" i="2"/>
  <c r="O1605" i="2"/>
  <c r="Q1605" i="2" s="1"/>
  <c r="M1605" i="2"/>
  <c r="N1617" i="2"/>
  <c r="N1637" i="2"/>
  <c r="M1673" i="2"/>
  <c r="M1725" i="2"/>
  <c r="O1725" i="2"/>
  <c r="Q1725" i="2" s="1"/>
  <c r="F997" i="2"/>
  <c r="E997" i="2"/>
  <c r="F1060" i="2"/>
  <c r="E1060" i="2"/>
  <c r="O1077" i="2"/>
  <c r="Q1077" i="2" s="1"/>
  <c r="F1097" i="2"/>
  <c r="E1097" i="2"/>
  <c r="O1100" i="2"/>
  <c r="Q1100" i="2" s="1"/>
  <c r="M1100" i="2"/>
  <c r="F1120" i="2"/>
  <c r="E1120" i="2"/>
  <c r="F1185" i="2"/>
  <c r="E1185" i="2"/>
  <c r="F1204" i="2"/>
  <c r="E1204" i="2"/>
  <c r="F1225" i="2"/>
  <c r="E1225" i="2"/>
  <c r="H1225" i="2" s="1"/>
  <c r="F1232" i="2"/>
  <c r="E1232" i="2"/>
  <c r="F1244" i="2"/>
  <c r="E1244" i="2"/>
  <c r="F1253" i="2"/>
  <c r="E1253" i="2"/>
  <c r="N1258" i="2"/>
  <c r="O1270" i="2"/>
  <c r="Q1270" i="2" s="1"/>
  <c r="F1272" i="2"/>
  <c r="E1272" i="2"/>
  <c r="H1279" i="2"/>
  <c r="F1281" i="2"/>
  <c r="E1281" i="2"/>
  <c r="F1293" i="2"/>
  <c r="E1293" i="2"/>
  <c r="F1300" i="2"/>
  <c r="E1300" i="2"/>
  <c r="H1300" i="2" s="1"/>
  <c r="H1327" i="2"/>
  <c r="F1345" i="2"/>
  <c r="E1345" i="2"/>
  <c r="F1384" i="2"/>
  <c r="E1384" i="2"/>
  <c r="F1389" i="2"/>
  <c r="E1389" i="2"/>
  <c r="J1443" i="2"/>
  <c r="F1458" i="2"/>
  <c r="E1458" i="2"/>
  <c r="F1506" i="2"/>
  <c r="E1506" i="2"/>
  <c r="O1563" i="2"/>
  <c r="Q1563" i="2" s="1"/>
  <c r="N1563" i="2"/>
  <c r="N1570" i="2"/>
  <c r="N1575" i="2"/>
  <c r="O1720" i="2"/>
  <c r="Q1720" i="2" s="1"/>
  <c r="O1716" i="2"/>
  <c r="Q1716" i="2" s="1"/>
  <c r="N1716" i="2"/>
  <c r="F1781" i="2"/>
  <c r="E1781" i="2"/>
  <c r="F1783" i="2"/>
  <c r="E1783" i="2"/>
  <c r="H1783" i="2" s="1"/>
  <c r="F1785" i="2"/>
  <c r="E1785" i="2"/>
  <c r="F1818" i="2"/>
  <c r="E1818" i="2"/>
  <c r="F1820" i="2"/>
  <c r="E1820" i="2"/>
  <c r="O1822" i="2"/>
  <c r="Q1822" i="2" s="1"/>
  <c r="F1853" i="2"/>
  <c r="E1853" i="2"/>
  <c r="F1855" i="2"/>
  <c r="E1855" i="2"/>
  <c r="F1857" i="2"/>
  <c r="E1857" i="2"/>
  <c r="H1857" i="2" s="1"/>
  <c r="F1878" i="2"/>
  <c r="E1878" i="2"/>
  <c r="F1885" i="2"/>
  <c r="E1885" i="2"/>
  <c r="F1907" i="2"/>
  <c r="E1907" i="2"/>
  <c r="H1907" i="2" s="1"/>
  <c r="O1924" i="2"/>
  <c r="Q1924" i="2" s="1"/>
  <c r="N1924" i="2"/>
  <c r="O1930" i="2"/>
  <c r="Q1930" i="2" s="1"/>
  <c r="N1930" i="2"/>
  <c r="F2045" i="2"/>
  <c r="E2045" i="2"/>
  <c r="M2108" i="2"/>
  <c r="M2134" i="2"/>
  <c r="F2167" i="2"/>
  <c r="E2167" i="2"/>
  <c r="F2191" i="2"/>
  <c r="E2191" i="2"/>
  <c r="O2325" i="2"/>
  <c r="Q2325" i="2" s="1"/>
  <c r="M2325" i="2"/>
  <c r="E1576" i="2"/>
  <c r="H1576" i="2" s="1"/>
  <c r="E1577" i="2"/>
  <c r="H1577" i="2" s="1"/>
  <c r="E1578" i="2"/>
  <c r="H1578" i="2" s="1"/>
  <c r="E1600" i="2"/>
  <c r="H1600" i="2" s="1"/>
  <c r="E1601" i="2"/>
  <c r="H1601" i="2" s="1"/>
  <c r="E1602" i="2"/>
  <c r="H1602" i="2" s="1"/>
  <c r="E1613" i="2"/>
  <c r="H1613" i="2" s="1"/>
  <c r="E1615" i="2"/>
  <c r="H1615" i="2" s="1"/>
  <c r="E1616" i="2"/>
  <c r="H1616" i="2" s="1"/>
  <c r="E1634" i="2"/>
  <c r="H1634" i="2" s="1"/>
  <c r="E1644" i="2"/>
  <c r="H1644" i="2" s="1"/>
  <c r="E1652" i="2"/>
  <c r="H1652" i="2" s="1"/>
  <c r="E1668" i="2"/>
  <c r="H1668" i="2" s="1"/>
  <c r="E1676" i="2"/>
  <c r="H1676" i="2" s="1"/>
  <c r="E1692" i="2"/>
  <c r="H1692" i="2" s="1"/>
  <c r="F1707" i="2"/>
  <c r="E1707" i="2"/>
  <c r="F1723" i="2"/>
  <c r="E1723" i="2"/>
  <c r="H1723" i="2" s="1"/>
  <c r="N1732" i="2"/>
  <c r="E1736" i="2"/>
  <c r="H1736" i="2" s="1"/>
  <c r="F1747" i="2"/>
  <c r="E1747" i="2"/>
  <c r="H1750" i="2"/>
  <c r="E1753" i="2"/>
  <c r="H1753" i="2" s="1"/>
  <c r="E1756" i="2"/>
  <c r="H1756" i="2" s="1"/>
  <c r="N1770" i="2"/>
  <c r="M1770" i="2"/>
  <c r="F1775" i="2"/>
  <c r="E1775" i="2"/>
  <c r="F1777" i="2"/>
  <c r="E1777" i="2"/>
  <c r="F1779" i="2"/>
  <c r="E1779" i="2"/>
  <c r="F1812" i="2"/>
  <c r="E1812" i="2"/>
  <c r="F1814" i="2"/>
  <c r="E1814" i="2"/>
  <c r="H1814" i="2" s="1"/>
  <c r="E1816" i="2"/>
  <c r="H1816" i="2" s="1"/>
  <c r="F1847" i="2"/>
  <c r="E1847" i="2"/>
  <c r="F1849" i="2"/>
  <c r="E1849" i="2"/>
  <c r="F1851" i="2"/>
  <c r="E1851" i="2"/>
  <c r="M2014" i="2"/>
  <c r="F2126" i="2"/>
  <c r="E2126" i="2"/>
  <c r="E1609" i="2"/>
  <c r="H1609" i="2" s="1"/>
  <c r="E1612" i="2"/>
  <c r="H1612" i="2" s="1"/>
  <c r="M1653" i="2"/>
  <c r="F1659" i="2"/>
  <c r="H1659" i="2" s="1"/>
  <c r="M1677" i="2"/>
  <c r="F1683" i="2"/>
  <c r="H1683" i="2" s="1"/>
  <c r="F1699" i="2"/>
  <c r="E1699" i="2"/>
  <c r="N1765" i="2"/>
  <c r="F1806" i="2"/>
  <c r="E1806" i="2"/>
  <c r="F1808" i="2"/>
  <c r="E1808" i="2"/>
  <c r="E1810" i="2"/>
  <c r="H1810" i="2" s="1"/>
  <c r="F1841" i="2"/>
  <c r="E1841" i="2"/>
  <c r="F1843" i="2"/>
  <c r="E1843" i="2"/>
  <c r="F1845" i="2"/>
  <c r="E1845" i="2"/>
  <c r="F1891" i="2"/>
  <c r="E1891" i="2"/>
  <c r="F1899" i="2"/>
  <c r="E1899" i="2"/>
  <c r="F2207" i="2"/>
  <c r="E2207" i="2"/>
  <c r="E1412" i="2"/>
  <c r="H1412" i="2" s="1"/>
  <c r="E1413" i="2"/>
  <c r="H1413" i="2" s="1"/>
  <c r="E1436" i="2"/>
  <c r="H1436" i="2" s="1"/>
  <c r="E1437" i="2"/>
  <c r="H1437" i="2" s="1"/>
  <c r="E1460" i="2"/>
  <c r="H1460" i="2" s="1"/>
  <c r="E1461" i="2"/>
  <c r="H1461" i="2" s="1"/>
  <c r="E1484" i="2"/>
  <c r="H1484" i="2" s="1"/>
  <c r="E1485" i="2"/>
  <c r="H1485" i="2" s="1"/>
  <c r="E1508" i="2"/>
  <c r="H1508" i="2" s="1"/>
  <c r="E1509" i="2"/>
  <c r="H1509" i="2" s="1"/>
  <c r="E1532" i="2"/>
  <c r="H1532" i="2" s="1"/>
  <c r="M1628" i="2"/>
  <c r="F1715" i="2"/>
  <c r="E1715" i="2"/>
  <c r="H1758" i="2"/>
  <c r="F1800" i="2"/>
  <c r="E1800" i="2"/>
  <c r="F1802" i="2"/>
  <c r="E1802" i="2"/>
  <c r="H1802" i="2" s="1"/>
  <c r="E1804" i="2"/>
  <c r="H1804" i="2" s="1"/>
  <c r="M1822" i="2"/>
  <c r="F1835" i="2"/>
  <c r="E1835" i="2"/>
  <c r="F1837" i="2"/>
  <c r="E1837" i="2"/>
  <c r="H1837" i="2" s="1"/>
  <c r="F1839" i="2"/>
  <c r="E1839" i="2"/>
  <c r="F1872" i="2"/>
  <c r="E1872" i="2"/>
  <c r="H1872" i="2" s="1"/>
  <c r="E1876" i="2"/>
  <c r="H1876" i="2" s="1"/>
  <c r="F1883" i="2"/>
  <c r="E1883" i="2"/>
  <c r="H1883" i="2" s="1"/>
  <c r="F1913" i="2"/>
  <c r="E1913" i="2"/>
  <c r="H1913" i="2" s="1"/>
  <c r="F1919" i="2"/>
  <c r="E1919" i="2"/>
  <c r="N1948" i="2"/>
  <c r="O1960" i="2"/>
  <c r="Q1960" i="2" s="1"/>
  <c r="F2071" i="2"/>
  <c r="E2071" i="2"/>
  <c r="O2230" i="2"/>
  <c r="Q2230" i="2" s="1"/>
  <c r="M2230" i="2"/>
  <c r="E1559" i="2"/>
  <c r="H1559" i="2" s="1"/>
  <c r="E1583" i="2"/>
  <c r="H1583" i="2" s="1"/>
  <c r="M1630" i="2"/>
  <c r="E1633" i="2"/>
  <c r="H1633" i="2" s="1"/>
  <c r="F1643" i="2"/>
  <c r="H1643" i="2" s="1"/>
  <c r="E1658" i="2"/>
  <c r="H1658" i="2" s="1"/>
  <c r="F1667" i="2"/>
  <c r="H1667" i="2" s="1"/>
  <c r="E1682" i="2"/>
  <c r="H1682" i="2" s="1"/>
  <c r="F1691" i="2"/>
  <c r="H1691" i="2" s="1"/>
  <c r="E1706" i="2"/>
  <c r="H1706" i="2" s="1"/>
  <c r="E1709" i="2"/>
  <c r="H1709" i="2" s="1"/>
  <c r="F1731" i="2"/>
  <c r="E1731" i="2"/>
  <c r="F1794" i="2"/>
  <c r="E1794" i="2"/>
  <c r="F1796" i="2"/>
  <c r="E1796" i="2"/>
  <c r="E1798" i="2"/>
  <c r="H1798" i="2" s="1"/>
  <c r="F1829" i="2"/>
  <c r="E1829" i="2"/>
  <c r="F1831" i="2"/>
  <c r="E1831" i="2"/>
  <c r="F1833" i="2"/>
  <c r="E1833" i="2"/>
  <c r="F1866" i="2"/>
  <c r="E1866" i="2"/>
  <c r="F1868" i="2"/>
  <c r="E1868" i="2"/>
  <c r="H1868" i="2" s="1"/>
  <c r="E1870" i="2"/>
  <c r="H1870" i="2" s="1"/>
  <c r="F1897" i="2"/>
  <c r="E1897" i="2"/>
  <c r="F1905" i="2"/>
  <c r="E1905" i="2"/>
  <c r="F1925" i="2"/>
  <c r="E1925" i="2"/>
  <c r="O1972" i="2"/>
  <c r="Q1972" i="2" s="1"/>
  <c r="N1972" i="2"/>
  <c r="N1984" i="2"/>
  <c r="N2022" i="2"/>
  <c r="M2034" i="2"/>
  <c r="F2093" i="2"/>
  <c r="E2093" i="2"/>
  <c r="H2093" i="2" s="1"/>
  <c r="F2152" i="2"/>
  <c r="E2152" i="2"/>
  <c r="F2183" i="2"/>
  <c r="E2183" i="2"/>
  <c r="H2183" i="2" s="1"/>
  <c r="E1416" i="2"/>
  <c r="H1416" i="2" s="1"/>
  <c r="E1417" i="2"/>
  <c r="H1417" i="2" s="1"/>
  <c r="E1440" i="2"/>
  <c r="H1440" i="2" s="1"/>
  <c r="E1441" i="2"/>
  <c r="H1441" i="2" s="1"/>
  <c r="E1464" i="2"/>
  <c r="H1464" i="2" s="1"/>
  <c r="E1465" i="2"/>
  <c r="H1465" i="2" s="1"/>
  <c r="E1488" i="2"/>
  <c r="H1488" i="2" s="1"/>
  <c r="E1489" i="2"/>
  <c r="H1489" i="2" s="1"/>
  <c r="E1512" i="2"/>
  <c r="H1512" i="2" s="1"/>
  <c r="E1513" i="2"/>
  <c r="H1513" i="2" s="1"/>
  <c r="E1536" i="2"/>
  <c r="H1536" i="2" s="1"/>
  <c r="E1537" i="2"/>
  <c r="H1537" i="2" s="1"/>
  <c r="E1560" i="2"/>
  <c r="H1560" i="2" s="1"/>
  <c r="E1561" i="2"/>
  <c r="H1561" i="2" s="1"/>
  <c r="E1562" i="2"/>
  <c r="H1562" i="2" s="1"/>
  <c r="E1584" i="2"/>
  <c r="H1584" i="2" s="1"/>
  <c r="N1594" i="2"/>
  <c r="F1662" i="2"/>
  <c r="E1662" i="2"/>
  <c r="F1686" i="2"/>
  <c r="E1686" i="2"/>
  <c r="E1722" i="2"/>
  <c r="H1722" i="2" s="1"/>
  <c r="E1752" i="2"/>
  <c r="H1752" i="2" s="1"/>
  <c r="F1763" i="2"/>
  <c r="E1763" i="2"/>
  <c r="E1769" i="2"/>
  <c r="H1769" i="2" s="1"/>
  <c r="F1788" i="2"/>
  <c r="E1788" i="2"/>
  <c r="F1790" i="2"/>
  <c r="E1790" i="2"/>
  <c r="E1792" i="2"/>
  <c r="H1792" i="2" s="1"/>
  <c r="F1823" i="2"/>
  <c r="E1823" i="2"/>
  <c r="F1825" i="2"/>
  <c r="E1825" i="2"/>
  <c r="F1827" i="2"/>
  <c r="E1827" i="2"/>
  <c r="F1860" i="2"/>
  <c r="E1860" i="2"/>
  <c r="F1862" i="2"/>
  <c r="E1862" i="2"/>
  <c r="E1864" i="2"/>
  <c r="H1864" i="2" s="1"/>
  <c r="F1879" i="2"/>
  <c r="E1879" i="2"/>
  <c r="F1881" i="2"/>
  <c r="E1881" i="2"/>
  <c r="H1881" i="2" s="1"/>
  <c r="F1889" i="2"/>
  <c r="E1889" i="2"/>
  <c r="N1996" i="2"/>
  <c r="N2004" i="2"/>
  <c r="F2030" i="2"/>
  <c r="E2030" i="2"/>
  <c r="E1587" i="2"/>
  <c r="H1587" i="2" s="1"/>
  <c r="N1625" i="2"/>
  <c r="E1632" i="2"/>
  <c r="H1632" i="2" s="1"/>
  <c r="H1642" i="2"/>
  <c r="E1654" i="2"/>
  <c r="H1654" i="2" s="1"/>
  <c r="H1666" i="2"/>
  <c r="E1678" i="2"/>
  <c r="H1678" i="2" s="1"/>
  <c r="F1698" i="2"/>
  <c r="E1698" i="2"/>
  <c r="F1711" i="2"/>
  <c r="E1711" i="2"/>
  <c r="H1711" i="2" s="1"/>
  <c r="F1727" i="2"/>
  <c r="E1727" i="2"/>
  <c r="H1727" i="2" s="1"/>
  <c r="E1738" i="2"/>
  <c r="H1738" i="2" s="1"/>
  <c r="F1743" i="2"/>
  <c r="E1743" i="2"/>
  <c r="F1746" i="2"/>
  <c r="E1746" i="2"/>
  <c r="H1749" i="2"/>
  <c r="E1774" i="2"/>
  <c r="H1774" i="2" s="1"/>
  <c r="F1782" i="2"/>
  <c r="E1782" i="2"/>
  <c r="F1784" i="2"/>
  <c r="E1784" i="2"/>
  <c r="E1786" i="2"/>
  <c r="H1786" i="2" s="1"/>
  <c r="F1817" i="2"/>
  <c r="E1817" i="2"/>
  <c r="F1819" i="2"/>
  <c r="E1819" i="2"/>
  <c r="H1819" i="2" s="1"/>
  <c r="F1821" i="2"/>
  <c r="E1821" i="2"/>
  <c r="F1854" i="2"/>
  <c r="E1854" i="2"/>
  <c r="H1854" i="2" s="1"/>
  <c r="F1856" i="2"/>
  <c r="E1856" i="2"/>
  <c r="H1856" i="2" s="1"/>
  <c r="E1858" i="2"/>
  <c r="H1858" i="2" s="1"/>
  <c r="O1942" i="2"/>
  <c r="Q1942" i="2" s="1"/>
  <c r="N2008" i="2"/>
  <c r="P2008" i="2" s="1"/>
  <c r="M2008" i="2"/>
  <c r="N2098" i="2"/>
  <c r="F2174" i="2"/>
  <c r="E2174" i="2"/>
  <c r="E1398" i="2"/>
  <c r="H1398" i="2" s="1"/>
  <c r="E1420" i="2"/>
  <c r="H1420" i="2" s="1"/>
  <c r="E1421" i="2"/>
  <c r="H1421" i="2" s="1"/>
  <c r="E1422" i="2"/>
  <c r="H1422" i="2" s="1"/>
  <c r="E1444" i="2"/>
  <c r="H1444" i="2" s="1"/>
  <c r="E1445" i="2"/>
  <c r="H1445" i="2" s="1"/>
  <c r="E1446" i="2"/>
  <c r="H1446" i="2" s="1"/>
  <c r="E1468" i="2"/>
  <c r="H1468" i="2" s="1"/>
  <c r="E1469" i="2"/>
  <c r="H1469" i="2" s="1"/>
  <c r="E1470" i="2"/>
  <c r="H1470" i="2" s="1"/>
  <c r="E1492" i="2"/>
  <c r="H1492" i="2" s="1"/>
  <c r="E1493" i="2"/>
  <c r="H1493" i="2" s="1"/>
  <c r="E1494" i="2"/>
  <c r="H1494" i="2" s="1"/>
  <c r="E1516" i="2"/>
  <c r="H1516" i="2" s="1"/>
  <c r="E1517" i="2"/>
  <c r="H1517" i="2" s="1"/>
  <c r="E1518" i="2"/>
  <c r="H1518" i="2" s="1"/>
  <c r="E1540" i="2"/>
  <c r="H1540" i="2" s="1"/>
  <c r="E1541" i="2"/>
  <c r="H1541" i="2" s="1"/>
  <c r="E1542" i="2"/>
  <c r="H1542" i="2" s="1"/>
  <c r="E1564" i="2"/>
  <c r="H1564" i="2" s="1"/>
  <c r="E1565" i="2"/>
  <c r="H1565" i="2" s="1"/>
  <c r="E1566" i="2"/>
  <c r="H1566" i="2" s="1"/>
  <c r="F1646" i="2"/>
  <c r="E1646" i="2"/>
  <c r="F1670" i="2"/>
  <c r="E1670" i="2"/>
  <c r="F1694" i="2"/>
  <c r="E1694" i="2"/>
  <c r="F1714" i="2"/>
  <c r="E1714" i="2"/>
  <c r="F1776" i="2"/>
  <c r="E1776" i="2"/>
  <c r="F1778" i="2"/>
  <c r="E1778" i="2"/>
  <c r="E1780" i="2"/>
  <c r="H1780" i="2" s="1"/>
  <c r="F1811" i="2"/>
  <c r="E1811" i="2"/>
  <c r="F1813" i="2"/>
  <c r="E1813" i="2"/>
  <c r="F1815" i="2"/>
  <c r="E1815" i="2"/>
  <c r="F1848" i="2"/>
  <c r="E1848" i="2"/>
  <c r="F1850" i="2"/>
  <c r="E1850" i="2"/>
  <c r="E1852" i="2"/>
  <c r="H1852" i="2" s="1"/>
  <c r="F1877" i="2"/>
  <c r="E1877" i="2"/>
  <c r="F1895" i="2"/>
  <c r="E1895" i="2"/>
  <c r="O1900" i="2"/>
  <c r="Q1900" i="2" s="1"/>
  <c r="N1900" i="2"/>
  <c r="F1903" i="2"/>
  <c r="E1903" i="2"/>
  <c r="M2016" i="2"/>
  <c r="F2056" i="2"/>
  <c r="E2056" i="2"/>
  <c r="F2119" i="2"/>
  <c r="E2119" i="2"/>
  <c r="F2199" i="2"/>
  <c r="E2199" i="2"/>
  <c r="H2199" i="2" s="1"/>
  <c r="E1543" i="2"/>
  <c r="H1543" i="2" s="1"/>
  <c r="E1567" i="2"/>
  <c r="H1567" i="2" s="1"/>
  <c r="E1591" i="2"/>
  <c r="H1591" i="2" s="1"/>
  <c r="E1636" i="2"/>
  <c r="H1636" i="2" s="1"/>
  <c r="H1650" i="2"/>
  <c r="E1657" i="2"/>
  <c r="H1657" i="2" s="1"/>
  <c r="F1661" i="2"/>
  <c r="E1661" i="2"/>
  <c r="H1674" i="2"/>
  <c r="E1681" i="2"/>
  <c r="H1681" i="2" s="1"/>
  <c r="F1685" i="2"/>
  <c r="E1685" i="2"/>
  <c r="H1685" i="2" s="1"/>
  <c r="E1705" i="2"/>
  <c r="H1705" i="2" s="1"/>
  <c r="E1708" i="2"/>
  <c r="H1708" i="2" s="1"/>
  <c r="E1724" i="2"/>
  <c r="H1724" i="2" s="1"/>
  <c r="F1730" i="2"/>
  <c r="E1730" i="2"/>
  <c r="E1757" i="2"/>
  <c r="H1757" i="2" s="1"/>
  <c r="N1761" i="2"/>
  <c r="F1805" i="2"/>
  <c r="E1805" i="2"/>
  <c r="H1805" i="2" s="1"/>
  <c r="F1807" i="2"/>
  <c r="E1807" i="2"/>
  <c r="F1809" i="2"/>
  <c r="E1809" i="2"/>
  <c r="H1809" i="2" s="1"/>
  <c r="F1842" i="2"/>
  <c r="E1842" i="2"/>
  <c r="F1844" i="2"/>
  <c r="E1844" i="2"/>
  <c r="E1846" i="2"/>
  <c r="H1846" i="2" s="1"/>
  <c r="F1939" i="2"/>
  <c r="E1939" i="2"/>
  <c r="O2060" i="2"/>
  <c r="Q2060" i="2" s="1"/>
  <c r="M2060" i="2"/>
  <c r="M2082" i="2"/>
  <c r="O2086" i="2"/>
  <c r="Q2086" i="2" s="1"/>
  <c r="M2086" i="2"/>
  <c r="F2141" i="2"/>
  <c r="E2141" i="2"/>
  <c r="H2141" i="2" s="1"/>
  <c r="E1305" i="2"/>
  <c r="H1305" i="2" s="1"/>
  <c r="E1328" i="2"/>
  <c r="H1328" i="2" s="1"/>
  <c r="E1329" i="2"/>
  <c r="H1329" i="2" s="1"/>
  <c r="E1352" i="2"/>
  <c r="H1352" i="2" s="1"/>
  <c r="E1353" i="2"/>
  <c r="H1353" i="2" s="1"/>
  <c r="E1376" i="2"/>
  <c r="H1376" i="2" s="1"/>
  <c r="E1377" i="2"/>
  <c r="H1377" i="2" s="1"/>
  <c r="E1400" i="2"/>
  <c r="H1400" i="2" s="1"/>
  <c r="E1401" i="2"/>
  <c r="H1401" i="2" s="1"/>
  <c r="E1424" i="2"/>
  <c r="H1424" i="2" s="1"/>
  <c r="E1425" i="2"/>
  <c r="H1425" i="2" s="1"/>
  <c r="E1448" i="2"/>
  <c r="H1448" i="2" s="1"/>
  <c r="E1449" i="2"/>
  <c r="H1449" i="2" s="1"/>
  <c r="E1472" i="2"/>
  <c r="H1472" i="2" s="1"/>
  <c r="E1473" i="2"/>
  <c r="H1473" i="2" s="1"/>
  <c r="E1496" i="2"/>
  <c r="H1496" i="2" s="1"/>
  <c r="E1497" i="2"/>
  <c r="H1497" i="2" s="1"/>
  <c r="E1520" i="2"/>
  <c r="H1520" i="2" s="1"/>
  <c r="E1521" i="2"/>
  <c r="H1521" i="2" s="1"/>
  <c r="E1544" i="2"/>
  <c r="H1544" i="2" s="1"/>
  <c r="E1545" i="2"/>
  <c r="H1545" i="2" s="1"/>
  <c r="E1568" i="2"/>
  <c r="H1568" i="2" s="1"/>
  <c r="E1569" i="2"/>
  <c r="H1569" i="2" s="1"/>
  <c r="E1592" i="2"/>
  <c r="H1592" i="2" s="1"/>
  <c r="E1593" i="2"/>
  <c r="H1593" i="2" s="1"/>
  <c r="E1629" i="2"/>
  <c r="H1629" i="2" s="1"/>
  <c r="F1631" i="2"/>
  <c r="H1631" i="2" s="1"/>
  <c r="H1641" i="2"/>
  <c r="H1665" i="2"/>
  <c r="H1689" i="2"/>
  <c r="H1701" i="2"/>
  <c r="M1702" i="2"/>
  <c r="E1721" i="2"/>
  <c r="H1721" i="2" s="1"/>
  <c r="H1748" i="2"/>
  <c r="H1754" i="2"/>
  <c r="F1799" i="2"/>
  <c r="E1799" i="2"/>
  <c r="F1801" i="2"/>
  <c r="E1801" i="2"/>
  <c r="F1803" i="2"/>
  <c r="E1803" i="2"/>
  <c r="F1836" i="2"/>
  <c r="E1836" i="2"/>
  <c r="H1836" i="2" s="1"/>
  <c r="F1838" i="2"/>
  <c r="E1838" i="2"/>
  <c r="H1840" i="2"/>
  <c r="F1871" i="2"/>
  <c r="E1871" i="2"/>
  <c r="H1871" i="2" s="1"/>
  <c r="F1873" i="2"/>
  <c r="E1873" i="2"/>
  <c r="F1875" i="2"/>
  <c r="E1875" i="2"/>
  <c r="F1887" i="2"/>
  <c r="E1887" i="2"/>
  <c r="H1887" i="2" s="1"/>
  <c r="H1906" i="2"/>
  <c r="F1909" i="2"/>
  <c r="E1909" i="2"/>
  <c r="M1942" i="2"/>
  <c r="N1954" i="2"/>
  <c r="O1966" i="2"/>
  <c r="Q1966" i="2" s="1"/>
  <c r="M1966" i="2"/>
  <c r="F2078" i="2"/>
  <c r="E2078" i="2"/>
  <c r="M2272" i="2"/>
  <c r="F1645" i="2"/>
  <c r="E1645" i="2"/>
  <c r="F1669" i="2"/>
  <c r="E1669" i="2"/>
  <c r="F1693" i="2"/>
  <c r="E1693" i="2"/>
  <c r="H1693" i="2" s="1"/>
  <c r="N1737" i="2"/>
  <c r="F1759" i="2"/>
  <c r="E1759" i="2"/>
  <c r="F1762" i="2"/>
  <c r="E1762" i="2"/>
  <c r="H1762" i="2" s="1"/>
  <c r="N1766" i="2"/>
  <c r="F1793" i="2"/>
  <c r="E1793" i="2"/>
  <c r="H1793" i="2" s="1"/>
  <c r="F1795" i="2"/>
  <c r="E1795" i="2"/>
  <c r="F1797" i="2"/>
  <c r="E1797" i="2"/>
  <c r="F1830" i="2"/>
  <c r="E1830" i="2"/>
  <c r="F1832" i="2"/>
  <c r="E1832" i="2"/>
  <c r="E1834" i="2"/>
  <c r="H1834" i="2" s="1"/>
  <c r="F1865" i="2"/>
  <c r="E1865" i="2"/>
  <c r="F1867" i="2"/>
  <c r="E1867" i="2"/>
  <c r="H1867" i="2" s="1"/>
  <c r="F1869" i="2"/>
  <c r="E1869" i="2"/>
  <c r="H1869" i="2" s="1"/>
  <c r="F1901" i="2"/>
  <c r="E1901" i="2"/>
  <c r="F1915" i="2"/>
  <c r="E1915" i="2"/>
  <c r="F1921" i="2"/>
  <c r="E1921" i="2"/>
  <c r="H1921" i="2" s="1"/>
  <c r="N1978" i="2"/>
  <c r="O1990" i="2"/>
  <c r="Q1990" i="2" s="1"/>
  <c r="M1990" i="2"/>
  <c r="N2020" i="2"/>
  <c r="F2228" i="2"/>
  <c r="E2228" i="2"/>
  <c r="E1404" i="2"/>
  <c r="H1404" i="2" s="1"/>
  <c r="E1405" i="2"/>
  <c r="H1405" i="2" s="1"/>
  <c r="E1428" i="2"/>
  <c r="H1428" i="2" s="1"/>
  <c r="E1429" i="2"/>
  <c r="H1429" i="2" s="1"/>
  <c r="E1452" i="2"/>
  <c r="H1452" i="2" s="1"/>
  <c r="E1453" i="2"/>
  <c r="H1453" i="2" s="1"/>
  <c r="E1476" i="2"/>
  <c r="H1476" i="2" s="1"/>
  <c r="E1477" i="2"/>
  <c r="H1477" i="2" s="1"/>
  <c r="E1500" i="2"/>
  <c r="H1500" i="2" s="1"/>
  <c r="E1501" i="2"/>
  <c r="H1501" i="2" s="1"/>
  <c r="E1524" i="2"/>
  <c r="H1524" i="2" s="1"/>
  <c r="E1525" i="2"/>
  <c r="H1525" i="2" s="1"/>
  <c r="E1548" i="2"/>
  <c r="H1548" i="2" s="1"/>
  <c r="E1549" i="2"/>
  <c r="H1549" i="2" s="1"/>
  <c r="E1572" i="2"/>
  <c r="H1572" i="2" s="1"/>
  <c r="E1573" i="2"/>
  <c r="H1573" i="2" s="1"/>
  <c r="E1596" i="2"/>
  <c r="H1596" i="2" s="1"/>
  <c r="E1597" i="2"/>
  <c r="H1597" i="2" s="1"/>
  <c r="E1621" i="2"/>
  <c r="H1621" i="2" s="1"/>
  <c r="E1624" i="2"/>
  <c r="H1624" i="2" s="1"/>
  <c r="F1635" i="2"/>
  <c r="H1635" i="2" s="1"/>
  <c r="H1640" i="2"/>
  <c r="E1660" i="2"/>
  <c r="H1660" i="2" s="1"/>
  <c r="H1664" i="2"/>
  <c r="E1684" i="2"/>
  <c r="H1684" i="2" s="1"/>
  <c r="H1688" i="2"/>
  <c r="H1700" i="2"/>
  <c r="E1704" i="2"/>
  <c r="H1704" i="2" s="1"/>
  <c r="H1733" i="2"/>
  <c r="E1773" i="2"/>
  <c r="H1773" i="2" s="1"/>
  <c r="F1787" i="2"/>
  <c r="E1787" i="2"/>
  <c r="F1789" i="2"/>
  <c r="E1789" i="2"/>
  <c r="F1791" i="2"/>
  <c r="E1791" i="2"/>
  <c r="F1824" i="2"/>
  <c r="E1824" i="2"/>
  <c r="F1826" i="2"/>
  <c r="E1826" i="2"/>
  <c r="E1828" i="2"/>
  <c r="H1828" i="2" s="1"/>
  <c r="F1859" i="2"/>
  <c r="E1859" i="2"/>
  <c r="F1861" i="2"/>
  <c r="E1861" i="2"/>
  <c r="F1863" i="2"/>
  <c r="E1863" i="2"/>
  <c r="H1882" i="2"/>
  <c r="F1893" i="2"/>
  <c r="E1893" i="2"/>
  <c r="O1918" i="2"/>
  <c r="Q1918" i="2" s="1"/>
  <c r="F1927" i="2"/>
  <c r="E1927" i="2"/>
  <c r="F1933" i="2"/>
  <c r="E1933" i="2"/>
  <c r="H1933" i="2" s="1"/>
  <c r="N2002" i="2"/>
  <c r="F2104" i="2"/>
  <c r="E2104" i="2"/>
  <c r="F1739" i="2"/>
  <c r="E1739" i="2"/>
  <c r="F1755" i="2"/>
  <c r="E1755" i="2"/>
  <c r="F1771" i="2"/>
  <c r="E1771" i="2"/>
  <c r="F2041" i="2"/>
  <c r="E2041" i="2"/>
  <c r="F2067" i="2"/>
  <c r="E2067" i="2"/>
  <c r="H2067" i="2" s="1"/>
  <c r="F2089" i="2"/>
  <c r="E2089" i="2"/>
  <c r="F2115" i="2"/>
  <c r="E2115" i="2"/>
  <c r="F2137" i="2"/>
  <c r="E2137" i="2"/>
  <c r="F2163" i="2"/>
  <c r="E2163" i="2"/>
  <c r="F2224" i="2"/>
  <c r="E2224" i="2"/>
  <c r="F2237" i="2"/>
  <c r="E2237" i="2"/>
  <c r="O2254" i="2"/>
  <c r="Q2254" i="2" s="1"/>
  <c r="M2254" i="2"/>
  <c r="N2257" i="2"/>
  <c r="M2257" i="2"/>
  <c r="N2282" i="2"/>
  <c r="O2291" i="2"/>
  <c r="Q2291" i="2" s="1"/>
  <c r="N2291" i="2"/>
  <c r="N2360" i="2"/>
  <c r="F1911" i="2"/>
  <c r="E1911" i="2"/>
  <c r="F1917" i="2"/>
  <c r="E1917" i="2"/>
  <c r="H1917" i="2" s="1"/>
  <c r="F1923" i="2"/>
  <c r="E1923" i="2"/>
  <c r="F1929" i="2"/>
  <c r="E1929" i="2"/>
  <c r="F1935" i="2"/>
  <c r="E1935" i="2"/>
  <c r="H1935" i="2" s="1"/>
  <c r="F1941" i="2"/>
  <c r="E1941" i="2"/>
  <c r="H1941" i="2" s="1"/>
  <c r="F1947" i="2"/>
  <c r="E1947" i="2"/>
  <c r="F1953" i="2"/>
  <c r="E1953" i="2"/>
  <c r="H1953" i="2" s="1"/>
  <c r="F1959" i="2"/>
  <c r="E1959" i="2"/>
  <c r="F1965" i="2"/>
  <c r="E1965" i="2"/>
  <c r="F1971" i="2"/>
  <c r="E1971" i="2"/>
  <c r="H1971" i="2" s="1"/>
  <c r="F1977" i="2"/>
  <c r="E1977" i="2"/>
  <c r="H1977" i="2" s="1"/>
  <c r="F1983" i="2"/>
  <c r="E1983" i="2"/>
  <c r="H1983" i="2" s="1"/>
  <c r="F1989" i="2"/>
  <c r="E1989" i="2"/>
  <c r="H1989" i="2" s="1"/>
  <c r="F1995" i="2"/>
  <c r="E1995" i="2"/>
  <c r="F2001" i="2"/>
  <c r="E2001" i="2"/>
  <c r="F2007" i="2"/>
  <c r="E2007" i="2"/>
  <c r="H2007" i="2" s="1"/>
  <c r="F2013" i="2"/>
  <c r="E2013" i="2"/>
  <c r="H2013" i="2" s="1"/>
  <c r="F2019" i="2"/>
  <c r="E2019" i="2"/>
  <c r="H2019" i="2" s="1"/>
  <c r="F2025" i="2"/>
  <c r="E2025" i="2"/>
  <c r="H2025" i="2" s="1"/>
  <c r="F2037" i="2"/>
  <c r="E2037" i="2"/>
  <c r="E2052" i="2"/>
  <c r="H2052" i="2" s="1"/>
  <c r="F2063" i="2"/>
  <c r="E2063" i="2"/>
  <c r="E2074" i="2"/>
  <c r="H2074" i="2" s="1"/>
  <c r="F2085" i="2"/>
  <c r="E2085" i="2"/>
  <c r="H2085" i="2" s="1"/>
  <c r="E2100" i="2"/>
  <c r="H2100" i="2" s="1"/>
  <c r="F2111" i="2"/>
  <c r="E2111" i="2"/>
  <c r="E2122" i="2"/>
  <c r="H2122" i="2" s="1"/>
  <c r="F2133" i="2"/>
  <c r="E2133" i="2"/>
  <c r="E2148" i="2"/>
  <c r="H2148" i="2" s="1"/>
  <c r="F2159" i="2"/>
  <c r="E2159" i="2"/>
  <c r="E2170" i="2"/>
  <c r="H2170" i="2" s="1"/>
  <c r="E2180" i="2"/>
  <c r="H2180" i="2" s="1"/>
  <c r="E2188" i="2"/>
  <c r="H2188" i="2" s="1"/>
  <c r="E2196" i="2"/>
  <c r="H2196" i="2" s="1"/>
  <c r="E2204" i="2"/>
  <c r="H2204" i="2" s="1"/>
  <c r="E2212" i="2"/>
  <c r="H2212" i="2" s="1"/>
  <c r="F2220" i="2"/>
  <c r="E2220" i="2"/>
  <c r="H2222" i="2"/>
  <c r="O2242" i="2"/>
  <c r="Q2242" i="2" s="1"/>
  <c r="N2242" i="2"/>
  <c r="F2033" i="2"/>
  <c r="E2033" i="2"/>
  <c r="E2048" i="2"/>
  <c r="H2048" i="2" s="1"/>
  <c r="F2059" i="2"/>
  <c r="E2059" i="2"/>
  <c r="E2070" i="2"/>
  <c r="H2070" i="2" s="1"/>
  <c r="F2081" i="2"/>
  <c r="E2081" i="2"/>
  <c r="E2096" i="2"/>
  <c r="H2096" i="2" s="1"/>
  <c r="F2107" i="2"/>
  <c r="E2107" i="2"/>
  <c r="E2118" i="2"/>
  <c r="H2118" i="2" s="1"/>
  <c r="F2129" i="2"/>
  <c r="E2129" i="2"/>
  <c r="E2144" i="2"/>
  <c r="H2144" i="2" s="1"/>
  <c r="F2155" i="2"/>
  <c r="E2155" i="2"/>
  <c r="E2166" i="2"/>
  <c r="H2166" i="2" s="1"/>
  <c r="F2177" i="2"/>
  <c r="E2177" i="2"/>
  <c r="F2185" i="2"/>
  <c r="E2185" i="2"/>
  <c r="F2193" i="2"/>
  <c r="E2193" i="2"/>
  <c r="F2201" i="2"/>
  <c r="E2201" i="2"/>
  <c r="F2209" i="2"/>
  <c r="E2209" i="2"/>
  <c r="F2214" i="2"/>
  <c r="H2214" i="2" s="1"/>
  <c r="F2216" i="2"/>
  <c r="E2216" i="2"/>
  <c r="H2218" i="2"/>
  <c r="M2251" i="2"/>
  <c r="O2251" i="2"/>
  <c r="Q2251" i="2" s="1"/>
  <c r="J2283" i="2"/>
  <c r="F1703" i="2"/>
  <c r="E1703" i="2"/>
  <c r="F1719" i="2"/>
  <c r="E1719" i="2"/>
  <c r="H1719" i="2" s="1"/>
  <c r="F1735" i="2"/>
  <c r="E1735" i="2"/>
  <c r="F1751" i="2"/>
  <c r="E1751" i="2"/>
  <c r="F1767" i="2"/>
  <c r="E1767" i="2"/>
  <c r="E1874" i="2"/>
  <c r="H1874" i="2" s="1"/>
  <c r="E1880" i="2"/>
  <c r="H1880" i="2" s="1"/>
  <c r="E1886" i="2"/>
  <c r="H1886" i="2" s="1"/>
  <c r="E1892" i="2"/>
  <c r="H1892" i="2" s="1"/>
  <c r="E1898" i="2"/>
  <c r="H1898" i="2" s="1"/>
  <c r="E1904" i="2"/>
  <c r="H1904" i="2" s="1"/>
  <c r="E1910" i="2"/>
  <c r="H1910" i="2" s="1"/>
  <c r="E1916" i="2"/>
  <c r="H1916" i="2" s="1"/>
  <c r="E1922" i="2"/>
  <c r="H1922" i="2" s="1"/>
  <c r="E1928" i="2"/>
  <c r="H1928" i="2" s="1"/>
  <c r="E1934" i="2"/>
  <c r="H1934" i="2" s="1"/>
  <c r="E1940" i="2"/>
  <c r="H1940" i="2" s="1"/>
  <c r="E1946" i="2"/>
  <c r="H1946" i="2" s="1"/>
  <c r="E1952" i="2"/>
  <c r="H1952" i="2" s="1"/>
  <c r="E1958" i="2"/>
  <c r="H1958" i="2" s="1"/>
  <c r="E1964" i="2"/>
  <c r="H1964" i="2" s="1"/>
  <c r="E1970" i="2"/>
  <c r="H1970" i="2" s="1"/>
  <c r="E1976" i="2"/>
  <c r="H1976" i="2" s="1"/>
  <c r="E1982" i="2"/>
  <c r="H1982" i="2" s="1"/>
  <c r="E1988" i="2"/>
  <c r="H1988" i="2" s="1"/>
  <c r="E1994" i="2"/>
  <c r="H1994" i="2" s="1"/>
  <c r="E2000" i="2"/>
  <c r="H2000" i="2" s="1"/>
  <c r="E2006" i="2"/>
  <c r="H2006" i="2" s="1"/>
  <c r="E2012" i="2"/>
  <c r="H2012" i="2" s="1"/>
  <c r="H2018" i="2"/>
  <c r="H2024" i="2"/>
  <c r="F2029" i="2"/>
  <c r="E2029" i="2"/>
  <c r="O2044" i="2"/>
  <c r="Q2044" i="2" s="1"/>
  <c r="N2044" i="2"/>
  <c r="F2055" i="2"/>
  <c r="E2055" i="2"/>
  <c r="H2066" i="2"/>
  <c r="F2077" i="2"/>
  <c r="E2077" i="2"/>
  <c r="N2092" i="2"/>
  <c r="F2103" i="2"/>
  <c r="E2103" i="2"/>
  <c r="H2114" i="2"/>
  <c r="F2125" i="2"/>
  <c r="E2125" i="2"/>
  <c r="F2151" i="2"/>
  <c r="E2151" i="2"/>
  <c r="H2162" i="2"/>
  <c r="F2173" i="2"/>
  <c r="E2173" i="2"/>
  <c r="F2233" i="2"/>
  <c r="E2233" i="2"/>
  <c r="H2233" i="2" s="1"/>
  <c r="M2248" i="2"/>
  <c r="E2283" i="2"/>
  <c r="F2283" i="2"/>
  <c r="N2304" i="2"/>
  <c r="M2304" i="2"/>
  <c r="F1639" i="2"/>
  <c r="H1639" i="2" s="1"/>
  <c r="F1663" i="2"/>
  <c r="H1663" i="2" s="1"/>
  <c r="F1687" i="2"/>
  <c r="H1687" i="2" s="1"/>
  <c r="E2040" i="2"/>
  <c r="H2040" i="2" s="1"/>
  <c r="F2051" i="2"/>
  <c r="E2051" i="2"/>
  <c r="F2073" i="2"/>
  <c r="E2073" i="2"/>
  <c r="E2088" i="2"/>
  <c r="H2088" i="2" s="1"/>
  <c r="F2099" i="2"/>
  <c r="E2099" i="2"/>
  <c r="F2121" i="2"/>
  <c r="E2121" i="2"/>
  <c r="H2121" i="2" s="1"/>
  <c r="E2136" i="2"/>
  <c r="H2136" i="2" s="1"/>
  <c r="F2147" i="2"/>
  <c r="E2147" i="2"/>
  <c r="F2169" i="2"/>
  <c r="E2169" i="2"/>
  <c r="F2182" i="2"/>
  <c r="H2182" i="2" s="1"/>
  <c r="F2190" i="2"/>
  <c r="H2190" i="2" s="1"/>
  <c r="F2198" i="2"/>
  <c r="H2198" i="2" s="1"/>
  <c r="F2206" i="2"/>
  <c r="H2206" i="2" s="1"/>
  <c r="M2226" i="2"/>
  <c r="F2229" i="2"/>
  <c r="E2229" i="2"/>
  <c r="H2229" i="2" s="1"/>
  <c r="F2240" i="2"/>
  <c r="E2240" i="2"/>
  <c r="N2270" i="2"/>
  <c r="H2273" i="2"/>
  <c r="F1945" i="2"/>
  <c r="E1945" i="2"/>
  <c r="F1951" i="2"/>
  <c r="E1951" i="2"/>
  <c r="F1957" i="2"/>
  <c r="E1957" i="2"/>
  <c r="H1957" i="2" s="1"/>
  <c r="F1963" i="2"/>
  <c r="E1963" i="2"/>
  <c r="F1969" i="2"/>
  <c r="E1969" i="2"/>
  <c r="F1975" i="2"/>
  <c r="E1975" i="2"/>
  <c r="F1981" i="2"/>
  <c r="E1981" i="2"/>
  <c r="F1987" i="2"/>
  <c r="E1987" i="2"/>
  <c r="F1993" i="2"/>
  <c r="E1993" i="2"/>
  <c r="H1993" i="2" s="1"/>
  <c r="F1999" i="2"/>
  <c r="E1999" i="2"/>
  <c r="F2005" i="2"/>
  <c r="E2005" i="2"/>
  <c r="F2011" i="2"/>
  <c r="E2011" i="2"/>
  <c r="F2017" i="2"/>
  <c r="E2017" i="2"/>
  <c r="F2023" i="2"/>
  <c r="E2023" i="2"/>
  <c r="O2036" i="2"/>
  <c r="Q2036" i="2" s="1"/>
  <c r="F2047" i="2"/>
  <c r="E2047" i="2"/>
  <c r="F2069" i="2"/>
  <c r="E2069" i="2"/>
  <c r="F2095" i="2"/>
  <c r="E2095" i="2"/>
  <c r="F2117" i="2"/>
  <c r="E2117" i="2"/>
  <c r="F2143" i="2"/>
  <c r="E2143" i="2"/>
  <c r="F2165" i="2"/>
  <c r="E2165" i="2"/>
  <c r="F2179" i="2"/>
  <c r="E2179" i="2"/>
  <c r="F2187" i="2"/>
  <c r="E2187" i="2"/>
  <c r="F2195" i="2"/>
  <c r="E2195" i="2"/>
  <c r="F2203" i="2"/>
  <c r="E2203" i="2"/>
  <c r="F2211" i="2"/>
  <c r="E2211" i="2"/>
  <c r="F2225" i="2"/>
  <c r="E2225" i="2"/>
  <c r="F2231" i="2"/>
  <c r="E2231" i="2"/>
  <c r="F2249" i="2"/>
  <c r="E2249" i="2"/>
  <c r="M2255" i="2"/>
  <c r="O2277" i="2"/>
  <c r="Q2277" i="2" s="1"/>
  <c r="M2277" i="2"/>
  <c r="E2284" i="2"/>
  <c r="F2284" i="2"/>
  <c r="M2297" i="2"/>
  <c r="E2032" i="2"/>
  <c r="H2032" i="2" s="1"/>
  <c r="F2043" i="2"/>
  <c r="E2043" i="2"/>
  <c r="H2043" i="2" s="1"/>
  <c r="E2054" i="2"/>
  <c r="H2054" i="2" s="1"/>
  <c r="F2065" i="2"/>
  <c r="E2065" i="2"/>
  <c r="E2080" i="2"/>
  <c r="H2080" i="2" s="1"/>
  <c r="F2091" i="2"/>
  <c r="E2091" i="2"/>
  <c r="E2102" i="2"/>
  <c r="H2102" i="2" s="1"/>
  <c r="F2113" i="2"/>
  <c r="E2113" i="2"/>
  <c r="E2128" i="2"/>
  <c r="H2128" i="2" s="1"/>
  <c r="F2139" i="2"/>
  <c r="E2139" i="2"/>
  <c r="H2139" i="2" s="1"/>
  <c r="E2150" i="2"/>
  <c r="H2150" i="2" s="1"/>
  <c r="F2161" i="2"/>
  <c r="E2161" i="2"/>
  <c r="E2176" i="2"/>
  <c r="H2176" i="2" s="1"/>
  <c r="F2221" i="2"/>
  <c r="E2221" i="2"/>
  <c r="F2227" i="2"/>
  <c r="E2227" i="2"/>
  <c r="H2238" i="2"/>
  <c r="H2246" i="2"/>
  <c r="N2264" i="2"/>
  <c r="O2318" i="2"/>
  <c r="Q2318" i="2" s="1"/>
  <c r="N2318" i="2"/>
  <c r="E1884" i="2"/>
  <c r="H1884" i="2" s="1"/>
  <c r="E1890" i="2"/>
  <c r="H1890" i="2" s="1"/>
  <c r="E1896" i="2"/>
  <c r="H1896" i="2" s="1"/>
  <c r="E1902" i="2"/>
  <c r="H1902" i="2" s="1"/>
  <c r="E1908" i="2"/>
  <c r="H1908" i="2" s="1"/>
  <c r="E1914" i="2"/>
  <c r="H1914" i="2" s="1"/>
  <c r="E1920" i="2"/>
  <c r="H1920" i="2" s="1"/>
  <c r="E1926" i="2"/>
  <c r="H1926" i="2" s="1"/>
  <c r="E1932" i="2"/>
  <c r="H1932" i="2" s="1"/>
  <c r="E1938" i="2"/>
  <c r="H1938" i="2" s="1"/>
  <c r="E1944" i="2"/>
  <c r="H1944" i="2" s="1"/>
  <c r="E1950" i="2"/>
  <c r="H1950" i="2" s="1"/>
  <c r="E1956" i="2"/>
  <c r="H1956" i="2" s="1"/>
  <c r="E1962" i="2"/>
  <c r="H1962" i="2" s="1"/>
  <c r="E1968" i="2"/>
  <c r="H1968" i="2" s="1"/>
  <c r="E1974" i="2"/>
  <c r="H1974" i="2" s="1"/>
  <c r="E1980" i="2"/>
  <c r="H1980" i="2" s="1"/>
  <c r="E1986" i="2"/>
  <c r="H1986" i="2" s="1"/>
  <c r="E1992" i="2"/>
  <c r="H1992" i="2" s="1"/>
  <c r="E1998" i="2"/>
  <c r="H1998" i="2" s="1"/>
  <c r="E2028" i="2"/>
  <c r="H2028" i="2" s="1"/>
  <c r="F2039" i="2"/>
  <c r="E2039" i="2"/>
  <c r="H2039" i="2" s="1"/>
  <c r="F2061" i="2"/>
  <c r="E2061" i="2"/>
  <c r="E2076" i="2"/>
  <c r="H2076" i="2" s="1"/>
  <c r="F2087" i="2"/>
  <c r="E2087" i="2"/>
  <c r="F2109" i="2"/>
  <c r="E2109" i="2"/>
  <c r="E2124" i="2"/>
  <c r="H2124" i="2" s="1"/>
  <c r="F2135" i="2"/>
  <c r="E2135" i="2"/>
  <c r="H2135" i="2" s="1"/>
  <c r="F2157" i="2"/>
  <c r="E2157" i="2"/>
  <c r="H2157" i="2" s="1"/>
  <c r="E2172" i="2"/>
  <c r="H2172" i="2" s="1"/>
  <c r="E2184" i="2"/>
  <c r="H2184" i="2" s="1"/>
  <c r="E2192" i="2"/>
  <c r="H2192" i="2" s="1"/>
  <c r="E2200" i="2"/>
  <c r="H2200" i="2" s="1"/>
  <c r="E2208" i="2"/>
  <c r="H2208" i="2" s="1"/>
  <c r="F2213" i="2"/>
  <c r="E2213" i="2"/>
  <c r="H2213" i="2" s="1"/>
  <c r="F2223" i="2"/>
  <c r="E2223" i="2"/>
  <c r="H2281" i="2"/>
  <c r="F1647" i="2"/>
  <c r="H1647" i="2" s="1"/>
  <c r="F1671" i="2"/>
  <c r="H1671" i="2" s="1"/>
  <c r="F1695" i="2"/>
  <c r="H1695" i="2" s="1"/>
  <c r="E1697" i="2"/>
  <c r="H1697" i="2" s="1"/>
  <c r="E1713" i="2"/>
  <c r="H1713" i="2" s="1"/>
  <c r="F2035" i="2"/>
  <c r="E2035" i="2"/>
  <c r="O2046" i="2"/>
  <c r="Q2046" i="2" s="1"/>
  <c r="N2046" i="2"/>
  <c r="F2057" i="2"/>
  <c r="E2057" i="2"/>
  <c r="N2072" i="2"/>
  <c r="F2083" i="2"/>
  <c r="E2083" i="2"/>
  <c r="N2094" i="2"/>
  <c r="F2105" i="2"/>
  <c r="E2105" i="2"/>
  <c r="F2131" i="2"/>
  <c r="E2131" i="2"/>
  <c r="N2142" i="2"/>
  <c r="F2153" i="2"/>
  <c r="E2153" i="2"/>
  <c r="N2168" i="2"/>
  <c r="F2181" i="2"/>
  <c r="E2181" i="2"/>
  <c r="F2189" i="2"/>
  <c r="E2189" i="2"/>
  <c r="F2197" i="2"/>
  <c r="E2197" i="2"/>
  <c r="F2205" i="2"/>
  <c r="E2205" i="2"/>
  <c r="H2205" i="2" s="1"/>
  <c r="F2215" i="2"/>
  <c r="E2215" i="2"/>
  <c r="F2217" i="2"/>
  <c r="E2217" i="2"/>
  <c r="F2219" i="2"/>
  <c r="E2219" i="2"/>
  <c r="F2236" i="2"/>
  <c r="E2236" i="2"/>
  <c r="F2265" i="2"/>
  <c r="E2265" i="2"/>
  <c r="H2265" i="2" s="1"/>
  <c r="M2298" i="2"/>
  <c r="N2310" i="2"/>
  <c r="F1931" i="2"/>
  <c r="E1931" i="2"/>
  <c r="F1937" i="2"/>
  <c r="E1937" i="2"/>
  <c r="F1943" i="2"/>
  <c r="E1943" i="2"/>
  <c r="F1949" i="2"/>
  <c r="E1949" i="2"/>
  <c r="F1955" i="2"/>
  <c r="E1955" i="2"/>
  <c r="H1955" i="2" s="1"/>
  <c r="F1961" i="2"/>
  <c r="E1961" i="2"/>
  <c r="F1967" i="2"/>
  <c r="E1967" i="2"/>
  <c r="F1973" i="2"/>
  <c r="E1973" i="2"/>
  <c r="F1979" i="2"/>
  <c r="E1979" i="2"/>
  <c r="F1985" i="2"/>
  <c r="E1985" i="2"/>
  <c r="F1991" i="2"/>
  <c r="E1991" i="2"/>
  <c r="H1991" i="2" s="1"/>
  <c r="F1997" i="2"/>
  <c r="E1997" i="2"/>
  <c r="F2003" i="2"/>
  <c r="E2003" i="2"/>
  <c r="F2009" i="2"/>
  <c r="E2009" i="2"/>
  <c r="F2015" i="2"/>
  <c r="E2015" i="2"/>
  <c r="H2015" i="2" s="1"/>
  <c r="F2021" i="2"/>
  <c r="E2021" i="2"/>
  <c r="F2027" i="2"/>
  <c r="E2027" i="2"/>
  <c r="H2027" i="2" s="1"/>
  <c r="F2031" i="2"/>
  <c r="E2031" i="2"/>
  <c r="E2042" i="2"/>
  <c r="H2042" i="2" s="1"/>
  <c r="F2053" i="2"/>
  <c r="E2053" i="2"/>
  <c r="H2053" i="2" s="1"/>
  <c r="E2068" i="2"/>
  <c r="H2068" i="2" s="1"/>
  <c r="F2079" i="2"/>
  <c r="E2079" i="2"/>
  <c r="H2079" i="2" s="1"/>
  <c r="E2090" i="2"/>
  <c r="H2090" i="2" s="1"/>
  <c r="F2101" i="2"/>
  <c r="E2101" i="2"/>
  <c r="E2116" i="2"/>
  <c r="H2116" i="2" s="1"/>
  <c r="F2127" i="2"/>
  <c r="E2127" i="2"/>
  <c r="E2138" i="2"/>
  <c r="H2138" i="2" s="1"/>
  <c r="F2149" i="2"/>
  <c r="E2149" i="2"/>
  <c r="H2149" i="2" s="1"/>
  <c r="E2164" i="2"/>
  <c r="H2164" i="2" s="1"/>
  <c r="F2175" i="2"/>
  <c r="E2175" i="2"/>
  <c r="H2175" i="2" s="1"/>
  <c r="H2202" i="2"/>
  <c r="F2244" i="2"/>
  <c r="E2244" i="2"/>
  <c r="N2262" i="2"/>
  <c r="N2290" i="2"/>
  <c r="M2036" i="2"/>
  <c r="F2049" i="2"/>
  <c r="E2049" i="2"/>
  <c r="M2058" i="2"/>
  <c r="E2064" i="2"/>
  <c r="H2064" i="2" s="1"/>
  <c r="F2075" i="2"/>
  <c r="E2075" i="2"/>
  <c r="H2075" i="2" s="1"/>
  <c r="F2097" i="2"/>
  <c r="E2097" i="2"/>
  <c r="M2106" i="2"/>
  <c r="E2112" i="2"/>
  <c r="H2112" i="2" s="1"/>
  <c r="F2123" i="2"/>
  <c r="E2123" i="2"/>
  <c r="M2132" i="2"/>
  <c r="F2145" i="2"/>
  <c r="E2145" i="2"/>
  <c r="H2145" i="2" s="1"/>
  <c r="M2154" i="2"/>
  <c r="E2160" i="2"/>
  <c r="H2160" i="2" s="1"/>
  <c r="F2171" i="2"/>
  <c r="E2171" i="2"/>
  <c r="F2178" i="2"/>
  <c r="H2178" i="2" s="1"/>
  <c r="F2186" i="2"/>
  <c r="H2186" i="2" s="1"/>
  <c r="F2194" i="2"/>
  <c r="H2194" i="2" s="1"/>
  <c r="F2202" i="2"/>
  <c r="F2210" i="2"/>
  <c r="H2210" i="2" s="1"/>
  <c r="F2232" i="2"/>
  <c r="E2232" i="2"/>
  <c r="H2234" i="2"/>
  <c r="N2259" i="2"/>
  <c r="H2278" i="2"/>
  <c r="N2294" i="2"/>
  <c r="F2256" i="2"/>
  <c r="H2256" i="2" s="1"/>
  <c r="F2275" i="2"/>
  <c r="H2275" i="2" s="1"/>
  <c r="E2276" i="2"/>
  <c r="F2276" i="2"/>
  <c r="F2306" i="2"/>
  <c r="H2306" i="2" s="1"/>
  <c r="N2328" i="2"/>
  <c r="F2375" i="2"/>
  <c r="E2375" i="2"/>
  <c r="N2426" i="2"/>
  <c r="J2427" i="2" s="1"/>
  <c r="H2605" i="2"/>
  <c r="O2613" i="2"/>
  <c r="Q2613" i="2" s="1"/>
  <c r="M2613" i="2"/>
  <c r="H2670" i="2"/>
  <c r="O2678" i="2"/>
  <c r="Q2678" i="2" s="1"/>
  <c r="N2678" i="2"/>
  <c r="H2749" i="2"/>
  <c r="O2757" i="2"/>
  <c r="Q2757" i="2" s="1"/>
  <c r="M2757" i="2"/>
  <c r="E2300" i="2"/>
  <c r="H2300" i="2" s="1"/>
  <c r="F2300" i="2"/>
  <c r="N2332" i="2"/>
  <c r="F2338" i="2"/>
  <c r="E2338" i="2"/>
  <c r="H2340" i="2"/>
  <c r="N2366" i="2"/>
  <c r="F2382" i="2"/>
  <c r="E2382" i="2"/>
  <c r="O2493" i="2"/>
  <c r="Q2493" i="2" s="1"/>
  <c r="M2493" i="2"/>
  <c r="N2501" i="2"/>
  <c r="O2501" i="2"/>
  <c r="Q2501" i="2" s="1"/>
  <c r="O2518" i="2"/>
  <c r="Q2518" i="2" s="1"/>
  <c r="M2518" i="2"/>
  <c r="M2538" i="2"/>
  <c r="M2568" i="2"/>
  <c r="N2572" i="2"/>
  <c r="M2584" i="2"/>
  <c r="N2618" i="2"/>
  <c r="N2641" i="2"/>
  <c r="N2654" i="2"/>
  <c r="M2728" i="2"/>
  <c r="N2728" i="2"/>
  <c r="P2728" i="2" s="1"/>
  <c r="N2744" i="2"/>
  <c r="N2762" i="2"/>
  <c r="M2762" i="2"/>
  <c r="N2798" i="2"/>
  <c r="M2798" i="2"/>
  <c r="N2821" i="2"/>
  <c r="M2954" i="2"/>
  <c r="E2252" i="2"/>
  <c r="H2252" i="2" s="1"/>
  <c r="E2268" i="2"/>
  <c r="H2268" i="2" s="1"/>
  <c r="F2320" i="2"/>
  <c r="H2320" i="2" s="1"/>
  <c r="E2327" i="2"/>
  <c r="H2327" i="2" s="1"/>
  <c r="E2355" i="2"/>
  <c r="F2355" i="2"/>
  <c r="F2389" i="2"/>
  <c r="E2389" i="2"/>
  <c r="H2401" i="2"/>
  <c r="O2422" i="2"/>
  <c r="Q2422" i="2" s="1"/>
  <c r="M2422" i="2"/>
  <c r="M2614" i="2"/>
  <c r="H2646" i="2"/>
  <c r="N2716" i="2"/>
  <c r="M2781" i="2"/>
  <c r="N2889" i="2"/>
  <c r="E2247" i="2"/>
  <c r="H2247" i="2" s="1"/>
  <c r="E2263" i="2"/>
  <c r="H2263" i="2" s="1"/>
  <c r="E2279" i="2"/>
  <c r="H2279" i="2" s="1"/>
  <c r="E2299" i="2"/>
  <c r="H2299" i="2" s="1"/>
  <c r="F2312" i="2"/>
  <c r="H2312" i="2" s="1"/>
  <c r="O2332" i="2"/>
  <c r="Q2332" i="2" s="1"/>
  <c r="E2348" i="2"/>
  <c r="F2348" i="2"/>
  <c r="E2361" i="2"/>
  <c r="H2361" i="2" s="1"/>
  <c r="H2365" i="2"/>
  <c r="M2419" i="2"/>
  <c r="O2419" i="2"/>
  <c r="Q2419" i="2" s="1"/>
  <c r="N2477" i="2"/>
  <c r="N2497" i="2"/>
  <c r="M2515" i="2"/>
  <c r="O2515" i="2"/>
  <c r="Q2515" i="2" s="1"/>
  <c r="M2733" i="2"/>
  <c r="N2817" i="2"/>
  <c r="N2885" i="2"/>
  <c r="N3122" i="2"/>
  <c r="J3123" i="2" s="1"/>
  <c r="E2235" i="2"/>
  <c r="H2235" i="2" s="1"/>
  <c r="E2239" i="2"/>
  <c r="H2239" i="2" s="1"/>
  <c r="E2243" i="2"/>
  <c r="H2243" i="2" s="1"/>
  <c r="E2253" i="2"/>
  <c r="H2253" i="2" s="1"/>
  <c r="E2269" i="2"/>
  <c r="H2269" i="2" s="1"/>
  <c r="F2280" i="2"/>
  <c r="H2280" i="2" s="1"/>
  <c r="N2287" i="2"/>
  <c r="F2331" i="2"/>
  <c r="E2331" i="2"/>
  <c r="H2378" i="2"/>
  <c r="H2405" i="2"/>
  <c r="N2414" i="2"/>
  <c r="N2456" i="2"/>
  <c r="H2461" i="2"/>
  <c r="N2481" i="2"/>
  <c r="H2502" i="2"/>
  <c r="J2619" i="2"/>
  <c r="N2630" i="2"/>
  <c r="M2634" i="2"/>
  <c r="H2701" i="2"/>
  <c r="J2763" i="2"/>
  <c r="N2841" i="2"/>
  <c r="N3050" i="2"/>
  <c r="E2324" i="2"/>
  <c r="F2324" i="2"/>
  <c r="H2333" i="2"/>
  <c r="H2367" i="2"/>
  <c r="O2394" i="2"/>
  <c r="Q2394" i="2" s="1"/>
  <c r="M2394" i="2"/>
  <c r="N2402" i="2"/>
  <c r="O2408" i="2"/>
  <c r="Q2408" i="2" s="1"/>
  <c r="N2408" i="2"/>
  <c r="M2469" i="2"/>
  <c r="N2474" i="2"/>
  <c r="J2475" i="2" s="1"/>
  <c r="N2557" i="2"/>
  <c r="O2593" i="2"/>
  <c r="Q2593" i="2" s="1"/>
  <c r="N2606" i="2"/>
  <c r="M2680" i="2"/>
  <c r="N2680" i="2"/>
  <c r="O2709" i="2"/>
  <c r="Q2709" i="2" s="1"/>
  <c r="M2709" i="2"/>
  <c r="M2721" i="2"/>
  <c r="N2737" i="2"/>
  <c r="M2737" i="2"/>
  <c r="N2750" i="2"/>
  <c r="M2755" i="2"/>
  <c r="O2837" i="2"/>
  <c r="Q2837" i="2" s="1"/>
  <c r="N2837" i="2"/>
  <c r="O2317" i="2"/>
  <c r="Q2317" i="2" s="1"/>
  <c r="N2342" i="2"/>
  <c r="N2346" i="2"/>
  <c r="O2380" i="2"/>
  <c r="Q2380" i="2" s="1"/>
  <c r="H2385" i="2"/>
  <c r="O2445" i="2"/>
  <c r="Q2445" i="2" s="1"/>
  <c r="M2445" i="2"/>
  <c r="H2453" i="2"/>
  <c r="N2486" i="2"/>
  <c r="M2490" i="2"/>
  <c r="M2536" i="2"/>
  <c r="N2552" i="2"/>
  <c r="H2598" i="2"/>
  <c r="M2656" i="2"/>
  <c r="N2664" i="2"/>
  <c r="P2664" i="2" s="1"/>
  <c r="M2664" i="2"/>
  <c r="O2668" i="2"/>
  <c r="Q2668" i="2" s="1"/>
  <c r="N2668" i="2"/>
  <c r="N2714" i="2"/>
  <c r="M2714" i="2"/>
  <c r="H2742" i="2"/>
  <c r="E2285" i="2"/>
  <c r="H2285" i="2" s="1"/>
  <c r="E2293" i="2"/>
  <c r="H2293" i="2" s="1"/>
  <c r="E2295" i="2"/>
  <c r="H2295" i="2" s="1"/>
  <c r="H2303" i="2"/>
  <c r="F2314" i="2"/>
  <c r="H2314" i="2" s="1"/>
  <c r="E2319" i="2"/>
  <c r="H2319" i="2" s="1"/>
  <c r="N2337" i="2"/>
  <c r="E2341" i="2"/>
  <c r="H2341" i="2" s="1"/>
  <c r="H2354" i="2"/>
  <c r="E2372" i="2"/>
  <c r="F2372" i="2"/>
  <c r="O2374" i="2"/>
  <c r="Q2374" i="2" s="1"/>
  <c r="M2374" i="2"/>
  <c r="J2403" i="2"/>
  <c r="N2457" i="2"/>
  <c r="M2470" i="2"/>
  <c r="O2520" i="2"/>
  <c r="Q2520" i="2" s="1"/>
  <c r="M2520" i="2"/>
  <c r="N2524" i="2"/>
  <c r="M2566" i="2"/>
  <c r="H2574" i="2"/>
  <c r="O2685" i="2"/>
  <c r="Q2685" i="2" s="1"/>
  <c r="M2685" i="2"/>
  <c r="N2693" i="2"/>
  <c r="O2710" i="2"/>
  <c r="Q2710" i="2" s="1"/>
  <c r="M2710" i="2"/>
  <c r="N2790" i="2"/>
  <c r="N2986" i="2"/>
  <c r="M3115" i="2"/>
  <c r="E2260" i="2"/>
  <c r="H2260" i="2" s="1"/>
  <c r="E2271" i="2"/>
  <c r="H2271" i="2" s="1"/>
  <c r="E2286" i="2"/>
  <c r="H2286" i="2" s="1"/>
  <c r="F2292" i="2"/>
  <c r="H2292" i="2" s="1"/>
  <c r="E2321" i="2"/>
  <c r="H2321" i="2" s="1"/>
  <c r="F2321" i="2"/>
  <c r="H2326" i="2"/>
  <c r="F2345" i="2"/>
  <c r="E2345" i="2"/>
  <c r="M2352" i="2"/>
  <c r="H2358" i="2"/>
  <c r="H2381" i="2"/>
  <c r="E2395" i="2"/>
  <c r="H2395" i="2" s="1"/>
  <c r="M2397" i="2"/>
  <c r="H2406" i="2"/>
  <c r="H2409" i="2"/>
  <c r="O2424" i="2"/>
  <c r="Q2424" i="2" s="1"/>
  <c r="N2428" i="2"/>
  <c r="O2541" i="2"/>
  <c r="Q2541" i="2" s="1"/>
  <c r="M2541" i="2"/>
  <c r="H2549" i="2"/>
  <c r="N2582" i="2"/>
  <c r="M2586" i="2"/>
  <c r="H2653" i="2"/>
  <c r="H2718" i="2"/>
  <c r="M2730" i="2"/>
  <c r="N3002" i="2"/>
  <c r="F2302" i="2"/>
  <c r="E2302" i="2"/>
  <c r="E2362" i="2"/>
  <c r="F2362" i="2"/>
  <c r="F2379" i="2"/>
  <c r="E2379" i="2"/>
  <c r="H2379" i="2" s="1"/>
  <c r="O2397" i="2"/>
  <c r="Q2397" i="2" s="1"/>
  <c r="N2413" i="2"/>
  <c r="N2433" i="2"/>
  <c r="O2433" i="2"/>
  <c r="Q2433" i="2" s="1"/>
  <c r="N2454" i="2"/>
  <c r="M2467" i="2"/>
  <c r="N2525" i="2"/>
  <c r="O2525" i="2"/>
  <c r="Q2525" i="2" s="1"/>
  <c r="M2563" i="2"/>
  <c r="M2616" i="2"/>
  <c r="O2620" i="2"/>
  <c r="Q2620" i="2" s="1"/>
  <c r="N2620" i="2"/>
  <c r="M2632" i="2"/>
  <c r="N2648" i="2"/>
  <c r="O2661" i="2"/>
  <c r="Q2661" i="2" s="1"/>
  <c r="M2661" i="2"/>
  <c r="N2673" i="2"/>
  <c r="N2677" i="2"/>
  <c r="N2702" i="2"/>
  <c r="J2715" i="2"/>
  <c r="M2760" i="2"/>
  <c r="N2774" i="2"/>
  <c r="N3082" i="2"/>
  <c r="N3128" i="2"/>
  <c r="E2241" i="2"/>
  <c r="H2241" i="2" s="1"/>
  <c r="E2245" i="2"/>
  <c r="H2245" i="2" s="1"/>
  <c r="E2261" i="2"/>
  <c r="H2261" i="2" s="1"/>
  <c r="E2274" i="2"/>
  <c r="H2274" i="2" s="1"/>
  <c r="F2307" i="2"/>
  <c r="H2307" i="2" s="1"/>
  <c r="E2313" i="2"/>
  <c r="H2313" i="2" s="1"/>
  <c r="O2323" i="2"/>
  <c r="Q2323" i="2" s="1"/>
  <c r="N2330" i="2"/>
  <c r="H2368" i="2"/>
  <c r="F2388" i="2"/>
  <c r="H2388" i="2" s="1"/>
  <c r="M2400" i="2"/>
  <c r="N2429" i="2"/>
  <c r="N2509" i="2"/>
  <c r="O2509" i="2"/>
  <c r="Q2509" i="2" s="1"/>
  <c r="N2529" i="2"/>
  <c r="O2529" i="2"/>
  <c r="Q2529" i="2" s="1"/>
  <c r="N2533" i="2"/>
  <c r="O2533" i="2"/>
  <c r="Q2533" i="2" s="1"/>
  <c r="N2545" i="2"/>
  <c r="M2545" i="2"/>
  <c r="N2558" i="2"/>
  <c r="N2666" i="2"/>
  <c r="H2694" i="2"/>
  <c r="N2849" i="2"/>
  <c r="N3098" i="2"/>
  <c r="E2334" i="2"/>
  <c r="H2334" i="2" s="1"/>
  <c r="M2351" i="2"/>
  <c r="O2351" i="2"/>
  <c r="Q2351" i="2" s="1"/>
  <c r="F2386" i="2"/>
  <c r="E2386" i="2"/>
  <c r="O2438" i="2"/>
  <c r="Q2438" i="2" s="1"/>
  <c r="N2438" i="2"/>
  <c r="O2442" i="2"/>
  <c r="Q2442" i="2" s="1"/>
  <c r="M2442" i="2"/>
  <c r="O2504" i="2"/>
  <c r="Q2504" i="2" s="1"/>
  <c r="N2504" i="2"/>
  <c r="N2522" i="2"/>
  <c r="H2550" i="2"/>
  <c r="N2621" i="2"/>
  <c r="M2637" i="2"/>
  <c r="N2645" i="2"/>
  <c r="O2662" i="2"/>
  <c r="Q2662" i="2" s="1"/>
  <c r="M2662" i="2"/>
  <c r="J3003" i="2"/>
  <c r="F2369" i="2"/>
  <c r="H2369" i="2" s="1"/>
  <c r="H2383" i="2"/>
  <c r="F2403" i="2"/>
  <c r="H2403" i="2" s="1"/>
  <c r="F2410" i="2"/>
  <c r="H2410" i="2" s="1"/>
  <c r="F2417" i="2"/>
  <c r="H2417" i="2" s="1"/>
  <c r="H2431" i="2"/>
  <c r="F2451" i="2"/>
  <c r="H2451" i="2" s="1"/>
  <c r="F2458" i="2"/>
  <c r="H2458" i="2" s="1"/>
  <c r="F2465" i="2"/>
  <c r="H2465" i="2" s="1"/>
  <c r="F2499" i="2"/>
  <c r="H2499" i="2" s="1"/>
  <c r="F2506" i="2"/>
  <c r="H2506" i="2" s="1"/>
  <c r="F2513" i="2"/>
  <c r="H2513" i="2" s="1"/>
  <c r="F2547" i="2"/>
  <c r="H2547" i="2" s="1"/>
  <c r="F2554" i="2"/>
  <c r="H2554" i="2" s="1"/>
  <c r="F2561" i="2"/>
  <c r="H2561" i="2" s="1"/>
  <c r="F2595" i="2"/>
  <c r="H2595" i="2" s="1"/>
  <c r="F2602" i="2"/>
  <c r="H2602" i="2" s="1"/>
  <c r="F2609" i="2"/>
  <c r="H2609" i="2" s="1"/>
  <c r="F2643" i="2"/>
  <c r="H2643" i="2" s="1"/>
  <c r="F2650" i="2"/>
  <c r="H2650" i="2" s="1"/>
  <c r="F2657" i="2"/>
  <c r="H2657" i="2" s="1"/>
  <c r="F2691" i="2"/>
  <c r="H2691" i="2" s="1"/>
  <c r="F2698" i="2"/>
  <c r="H2698" i="2" s="1"/>
  <c r="F2705" i="2"/>
  <c r="H2705" i="2" s="1"/>
  <c r="F2739" i="2"/>
  <c r="H2739" i="2" s="1"/>
  <c r="F2746" i="2"/>
  <c r="H2746" i="2" s="1"/>
  <c r="F2753" i="2"/>
  <c r="H2753" i="2" s="1"/>
  <c r="F2806" i="2"/>
  <c r="H2806" i="2" s="1"/>
  <c r="F2822" i="2"/>
  <c r="H2822" i="2" s="1"/>
  <c r="M2829" i="2"/>
  <c r="E2913" i="2"/>
  <c r="F2913" i="2"/>
  <c r="F2928" i="2"/>
  <c r="E2928" i="2"/>
  <c r="E2961" i="2"/>
  <c r="H2961" i="2" s="1"/>
  <c r="F2961" i="2"/>
  <c r="F2976" i="2"/>
  <c r="E2976" i="2"/>
  <c r="E3009" i="2"/>
  <c r="H3009" i="2" s="1"/>
  <c r="F3009" i="2"/>
  <c r="F3024" i="2"/>
  <c r="E3024" i="2"/>
  <c r="N3046" i="2"/>
  <c r="E3057" i="2"/>
  <c r="H3057" i="2" s="1"/>
  <c r="F3057" i="2"/>
  <c r="F3072" i="2"/>
  <c r="E3072" i="2"/>
  <c r="O3094" i="2"/>
  <c r="Q3094" i="2" s="1"/>
  <c r="E3101" i="2"/>
  <c r="H3101" i="2" s="1"/>
  <c r="F3101" i="2"/>
  <c r="F3117" i="2"/>
  <c r="E3117" i="2"/>
  <c r="N3134" i="2"/>
  <c r="M3190" i="2"/>
  <c r="M3238" i="2"/>
  <c r="N3327" i="2"/>
  <c r="N3339" i="2"/>
  <c r="N3418" i="2"/>
  <c r="E2315" i="2"/>
  <c r="H2315" i="2" s="1"/>
  <c r="E2322" i="2"/>
  <c r="H2322" i="2" s="1"/>
  <c r="F2356" i="2"/>
  <c r="H2356" i="2" s="1"/>
  <c r="E2363" i="2"/>
  <c r="H2363" i="2" s="1"/>
  <c r="E2370" i="2"/>
  <c r="H2370" i="2" s="1"/>
  <c r="E2377" i="2"/>
  <c r="H2377" i="2" s="1"/>
  <c r="F2404" i="2"/>
  <c r="H2404" i="2" s="1"/>
  <c r="E2411" i="2"/>
  <c r="H2411" i="2" s="1"/>
  <c r="E2418" i="2"/>
  <c r="H2418" i="2" s="1"/>
  <c r="E2425" i="2"/>
  <c r="H2425" i="2" s="1"/>
  <c r="M2448" i="2"/>
  <c r="F2452" i="2"/>
  <c r="H2452" i="2" s="1"/>
  <c r="E2459" i="2"/>
  <c r="H2459" i="2" s="1"/>
  <c r="E2466" i="2"/>
  <c r="H2466" i="2" s="1"/>
  <c r="E2473" i="2"/>
  <c r="H2473" i="2" s="1"/>
  <c r="M2496" i="2"/>
  <c r="F2500" i="2"/>
  <c r="H2500" i="2" s="1"/>
  <c r="E2507" i="2"/>
  <c r="H2507" i="2" s="1"/>
  <c r="E2514" i="2"/>
  <c r="H2514" i="2" s="1"/>
  <c r="E2521" i="2"/>
  <c r="H2521" i="2" s="1"/>
  <c r="F2548" i="2"/>
  <c r="H2548" i="2" s="1"/>
  <c r="E2555" i="2"/>
  <c r="H2555" i="2" s="1"/>
  <c r="E2562" i="2"/>
  <c r="H2562" i="2" s="1"/>
  <c r="E2569" i="2"/>
  <c r="H2569" i="2" s="1"/>
  <c r="M2592" i="2"/>
  <c r="F2596" i="2"/>
  <c r="H2596" i="2" s="1"/>
  <c r="E2603" i="2"/>
  <c r="H2603" i="2" s="1"/>
  <c r="E2610" i="2"/>
  <c r="H2610" i="2" s="1"/>
  <c r="E2617" i="2"/>
  <c r="H2617" i="2" s="1"/>
  <c r="F2644" i="2"/>
  <c r="H2644" i="2" s="1"/>
  <c r="E2651" i="2"/>
  <c r="H2651" i="2" s="1"/>
  <c r="E2658" i="2"/>
  <c r="H2658" i="2" s="1"/>
  <c r="E2665" i="2"/>
  <c r="H2665" i="2" s="1"/>
  <c r="M2688" i="2"/>
  <c r="F2692" i="2"/>
  <c r="H2692" i="2" s="1"/>
  <c r="E2699" i="2"/>
  <c r="H2699" i="2" s="1"/>
  <c r="E2706" i="2"/>
  <c r="H2706" i="2" s="1"/>
  <c r="E2713" i="2"/>
  <c r="H2713" i="2" s="1"/>
  <c r="M2736" i="2"/>
  <c r="F2740" i="2"/>
  <c r="H2740" i="2" s="1"/>
  <c r="E2747" i="2"/>
  <c r="H2747" i="2" s="1"/>
  <c r="E2754" i="2"/>
  <c r="H2754" i="2" s="1"/>
  <c r="E2761" i="2"/>
  <c r="H2761" i="2" s="1"/>
  <c r="F2776" i="2"/>
  <c r="H2776" i="2" s="1"/>
  <c r="F2777" i="2"/>
  <c r="H2777" i="2" s="1"/>
  <c r="E2778" i="2"/>
  <c r="H2778" i="2" s="1"/>
  <c r="F2800" i="2"/>
  <c r="H2800" i="2" s="1"/>
  <c r="F2801" i="2"/>
  <c r="H2801" i="2" s="1"/>
  <c r="E2802" i="2"/>
  <c r="H2802" i="2" s="1"/>
  <c r="F2804" i="2"/>
  <c r="H2804" i="2" s="1"/>
  <c r="F2820" i="2"/>
  <c r="H2820" i="2" s="1"/>
  <c r="F2832" i="2"/>
  <c r="E2832" i="2"/>
  <c r="E2838" i="2"/>
  <c r="H2838" i="2" s="1"/>
  <c r="F2844" i="2"/>
  <c r="E2844" i="2"/>
  <c r="E2850" i="2"/>
  <c r="H2850" i="2" s="1"/>
  <c r="F2856" i="2"/>
  <c r="E2856" i="2"/>
  <c r="E2862" i="2"/>
  <c r="H2862" i="2" s="1"/>
  <c r="F2868" i="2"/>
  <c r="E2868" i="2"/>
  <c r="E2874" i="2"/>
  <c r="H2874" i="2" s="1"/>
  <c r="F2880" i="2"/>
  <c r="E2880" i="2"/>
  <c r="E2886" i="2"/>
  <c r="H2886" i="2" s="1"/>
  <c r="F2892" i="2"/>
  <c r="E2892" i="2"/>
  <c r="H2892" i="2" s="1"/>
  <c r="E2898" i="2"/>
  <c r="H2898" i="2" s="1"/>
  <c r="F2904" i="2"/>
  <c r="E2904" i="2"/>
  <c r="E2909" i="2"/>
  <c r="H2909" i="2" s="1"/>
  <c r="F2909" i="2"/>
  <c r="F2924" i="2"/>
  <c r="E2924" i="2"/>
  <c r="F2939" i="2"/>
  <c r="H2939" i="2" s="1"/>
  <c r="E2946" i="2"/>
  <c r="H2946" i="2" s="1"/>
  <c r="E2957" i="2"/>
  <c r="H2957" i="2" s="1"/>
  <c r="F2957" i="2"/>
  <c r="F2972" i="2"/>
  <c r="E2972" i="2"/>
  <c r="F2987" i="2"/>
  <c r="H2987" i="2" s="1"/>
  <c r="E2994" i="2"/>
  <c r="H2994" i="2" s="1"/>
  <c r="E3005" i="2"/>
  <c r="H3005" i="2" s="1"/>
  <c r="F3005" i="2"/>
  <c r="F3020" i="2"/>
  <c r="E3020" i="2"/>
  <c r="F3035" i="2"/>
  <c r="H3035" i="2" s="1"/>
  <c r="E3042" i="2"/>
  <c r="H3042" i="2" s="1"/>
  <c r="E3053" i="2"/>
  <c r="H3053" i="2" s="1"/>
  <c r="F3053" i="2"/>
  <c r="F3068" i="2"/>
  <c r="E3068" i="2"/>
  <c r="F3083" i="2"/>
  <c r="H3083" i="2" s="1"/>
  <c r="E3090" i="2"/>
  <c r="H3090" i="2" s="1"/>
  <c r="F3131" i="2"/>
  <c r="E3131" i="2"/>
  <c r="H3152" i="2"/>
  <c r="H3166" i="2"/>
  <c r="N3170" i="2"/>
  <c r="J3171" i="2" s="1"/>
  <c r="O3250" i="2"/>
  <c r="Q3250" i="2" s="1"/>
  <c r="M3266" i="2"/>
  <c r="O3299" i="2"/>
  <c r="Q3299" i="2" s="1"/>
  <c r="N3299" i="2"/>
  <c r="O3306" i="2"/>
  <c r="Q3306" i="2" s="1"/>
  <c r="M3306" i="2"/>
  <c r="O3311" i="2"/>
  <c r="Q3311" i="2" s="1"/>
  <c r="M3311" i="2"/>
  <c r="N3319" i="2"/>
  <c r="M3359" i="2"/>
  <c r="H3386" i="2"/>
  <c r="E2309" i="2"/>
  <c r="H2309" i="2" s="1"/>
  <c r="F2336" i="2"/>
  <c r="H2336" i="2" s="1"/>
  <c r="E2343" i="2"/>
  <c r="H2343" i="2" s="1"/>
  <c r="E2350" i="2"/>
  <c r="H2350" i="2" s="1"/>
  <c r="E2357" i="2"/>
  <c r="H2357" i="2" s="1"/>
  <c r="F2384" i="2"/>
  <c r="H2384" i="2" s="1"/>
  <c r="E2391" i="2"/>
  <c r="H2391" i="2" s="1"/>
  <c r="E2398" i="2"/>
  <c r="H2398" i="2" s="1"/>
  <c r="M2421" i="2"/>
  <c r="F2432" i="2"/>
  <c r="H2432" i="2" s="1"/>
  <c r="E2439" i="2"/>
  <c r="H2439" i="2" s="1"/>
  <c r="E2446" i="2"/>
  <c r="H2446" i="2" s="1"/>
  <c r="F2480" i="2"/>
  <c r="H2480" i="2" s="1"/>
  <c r="E2487" i="2"/>
  <c r="H2487" i="2" s="1"/>
  <c r="E2494" i="2"/>
  <c r="H2494" i="2" s="1"/>
  <c r="N2510" i="2"/>
  <c r="F2528" i="2"/>
  <c r="H2528" i="2" s="1"/>
  <c r="E2535" i="2"/>
  <c r="H2535" i="2" s="1"/>
  <c r="E2542" i="2"/>
  <c r="H2542" i="2" s="1"/>
  <c r="F2576" i="2"/>
  <c r="H2576" i="2" s="1"/>
  <c r="E2583" i="2"/>
  <c r="H2583" i="2" s="1"/>
  <c r="E2590" i="2"/>
  <c r="H2590" i="2" s="1"/>
  <c r="N2592" i="2"/>
  <c r="F2624" i="2"/>
  <c r="H2624" i="2" s="1"/>
  <c r="E2631" i="2"/>
  <c r="H2631" i="2" s="1"/>
  <c r="E2638" i="2"/>
  <c r="H2638" i="2" s="1"/>
  <c r="F2672" i="2"/>
  <c r="H2672" i="2" s="1"/>
  <c r="E2679" i="2"/>
  <c r="H2679" i="2" s="1"/>
  <c r="E2686" i="2"/>
  <c r="H2686" i="2" s="1"/>
  <c r="N2688" i="2"/>
  <c r="F2720" i="2"/>
  <c r="H2720" i="2" s="1"/>
  <c r="E2727" i="2"/>
  <c r="H2727" i="2" s="1"/>
  <c r="E2734" i="2"/>
  <c r="H2734" i="2" s="1"/>
  <c r="E2779" i="2"/>
  <c r="H2779" i="2" s="1"/>
  <c r="F2803" i="2"/>
  <c r="H2803" i="2" s="1"/>
  <c r="E2818" i="2"/>
  <c r="H2818" i="2" s="1"/>
  <c r="F2819" i="2"/>
  <c r="H2819" i="2" s="1"/>
  <c r="F2920" i="2"/>
  <c r="E2920" i="2"/>
  <c r="F2935" i="2"/>
  <c r="H2935" i="2" s="1"/>
  <c r="E2942" i="2"/>
  <c r="H2942" i="2" s="1"/>
  <c r="E2953" i="2"/>
  <c r="F2953" i="2"/>
  <c r="F2968" i="2"/>
  <c r="E2968" i="2"/>
  <c r="F2983" i="2"/>
  <c r="H2983" i="2" s="1"/>
  <c r="E2990" i="2"/>
  <c r="H2990" i="2" s="1"/>
  <c r="E3001" i="2"/>
  <c r="F3001" i="2"/>
  <c r="F3016" i="2"/>
  <c r="E3016" i="2"/>
  <c r="F3031" i="2"/>
  <c r="H3031" i="2" s="1"/>
  <c r="E3038" i="2"/>
  <c r="H3038" i="2" s="1"/>
  <c r="E3049" i="2"/>
  <c r="F3049" i="2"/>
  <c r="F3064" i="2"/>
  <c r="E3064" i="2"/>
  <c r="F3079" i="2"/>
  <c r="H3079" i="2" s="1"/>
  <c r="E3086" i="2"/>
  <c r="H3086" i="2" s="1"/>
  <c r="E3097" i="2"/>
  <c r="H3097" i="2" s="1"/>
  <c r="F3097" i="2"/>
  <c r="O3120" i="2"/>
  <c r="Q3120" i="2" s="1"/>
  <c r="M3120" i="2"/>
  <c r="E3129" i="2"/>
  <c r="H3129" i="2" s="1"/>
  <c r="H3143" i="2"/>
  <c r="H3149" i="2"/>
  <c r="H3198" i="2"/>
  <c r="H3246" i="2"/>
  <c r="H3254" i="2"/>
  <c r="H3262" i="2"/>
  <c r="H3295" i="2"/>
  <c r="M3332" i="2"/>
  <c r="F2316" i="2"/>
  <c r="H2316" i="2" s="1"/>
  <c r="F2364" i="2"/>
  <c r="H2364" i="2" s="1"/>
  <c r="F2412" i="2"/>
  <c r="H2412" i="2" s="1"/>
  <c r="F2460" i="2"/>
  <c r="H2460" i="2" s="1"/>
  <c r="F2508" i="2"/>
  <c r="H2508" i="2" s="1"/>
  <c r="F2556" i="2"/>
  <c r="H2556" i="2" s="1"/>
  <c r="M2559" i="2"/>
  <c r="F2604" i="2"/>
  <c r="H2604" i="2" s="1"/>
  <c r="F2652" i="2"/>
  <c r="H2652" i="2" s="1"/>
  <c r="F2700" i="2"/>
  <c r="H2700" i="2" s="1"/>
  <c r="F2748" i="2"/>
  <c r="H2748" i="2" s="1"/>
  <c r="F2780" i="2"/>
  <c r="H2780" i="2" s="1"/>
  <c r="H2816" i="2"/>
  <c r="H2831" i="2"/>
  <c r="H2843" i="2"/>
  <c r="H2855" i="2"/>
  <c r="H2867" i="2"/>
  <c r="H2879" i="2"/>
  <c r="H2891" i="2"/>
  <c r="H2903" i="2"/>
  <c r="F2916" i="2"/>
  <c r="E2916" i="2"/>
  <c r="H2916" i="2" s="1"/>
  <c r="H2927" i="2"/>
  <c r="F2931" i="2"/>
  <c r="H2931" i="2" s="1"/>
  <c r="E2949" i="2"/>
  <c r="F2949" i="2"/>
  <c r="F2964" i="2"/>
  <c r="E2964" i="2"/>
  <c r="H2975" i="2"/>
  <c r="F2979" i="2"/>
  <c r="H2979" i="2" s="1"/>
  <c r="E2997" i="2"/>
  <c r="F2997" i="2"/>
  <c r="F3012" i="2"/>
  <c r="E3012" i="2"/>
  <c r="H3012" i="2" s="1"/>
  <c r="H3023" i="2"/>
  <c r="F3027" i="2"/>
  <c r="H3027" i="2" s="1"/>
  <c r="E3045" i="2"/>
  <c r="H3045" i="2" s="1"/>
  <c r="F3045" i="2"/>
  <c r="F3060" i="2"/>
  <c r="E3060" i="2"/>
  <c r="H3071" i="2"/>
  <c r="F3075" i="2"/>
  <c r="H3075" i="2" s="1"/>
  <c r="E3093" i="2"/>
  <c r="F3093" i="2"/>
  <c r="H3106" i="2"/>
  <c r="H3111" i="2"/>
  <c r="O3133" i="2"/>
  <c r="Q3133" i="2" s="1"/>
  <c r="N3133" i="2"/>
  <c r="N3140" i="2"/>
  <c r="O3167" i="2"/>
  <c r="Q3167" i="2" s="1"/>
  <c r="M3167" i="2"/>
  <c r="M3191" i="2"/>
  <c r="H3239" i="2"/>
  <c r="M3288" i="2"/>
  <c r="O3288" i="2"/>
  <c r="Q3288" i="2" s="1"/>
  <c r="N3303" i="2"/>
  <c r="M3307" i="2"/>
  <c r="N3343" i="2"/>
  <c r="H2399" i="2"/>
  <c r="H2447" i="2"/>
  <c r="H2495" i="2"/>
  <c r="H2543" i="2"/>
  <c r="N2559" i="2"/>
  <c r="H2591" i="2"/>
  <c r="N2607" i="2"/>
  <c r="H2639" i="2"/>
  <c r="H2687" i="2"/>
  <c r="N2703" i="2"/>
  <c r="H2735" i="2"/>
  <c r="N2751" i="2"/>
  <c r="H2783" i="2"/>
  <c r="F2912" i="2"/>
  <c r="E2912" i="2"/>
  <c r="H2934" i="2"/>
  <c r="E2945" i="2"/>
  <c r="F2945" i="2"/>
  <c r="F2960" i="2"/>
  <c r="E2960" i="2"/>
  <c r="H2982" i="2"/>
  <c r="E2993" i="2"/>
  <c r="F2993" i="2"/>
  <c r="F3008" i="2"/>
  <c r="E3008" i="2"/>
  <c r="H3008" i="2" s="1"/>
  <c r="H3030" i="2"/>
  <c r="E3041" i="2"/>
  <c r="F3041" i="2"/>
  <c r="F3056" i="2"/>
  <c r="E3056" i="2"/>
  <c r="H3078" i="2"/>
  <c r="E3089" i="2"/>
  <c r="F3089" i="2"/>
  <c r="O3137" i="2"/>
  <c r="Q3137" i="2" s="1"/>
  <c r="M3183" i="2"/>
  <c r="N3206" i="2"/>
  <c r="O3214" i="2"/>
  <c r="Q3214" i="2" s="1"/>
  <c r="M3214" i="2"/>
  <c r="M3231" i="2"/>
  <c r="O3251" i="2"/>
  <c r="Q3251" i="2" s="1"/>
  <c r="N3251" i="2"/>
  <c r="M3263" i="2"/>
  <c r="N3271" i="2"/>
  <c r="M3312" i="2"/>
  <c r="N3411" i="2"/>
  <c r="M3549" i="2"/>
  <c r="E2393" i="2"/>
  <c r="H2393" i="2" s="1"/>
  <c r="F2420" i="2"/>
  <c r="H2420" i="2" s="1"/>
  <c r="E2427" i="2"/>
  <c r="H2427" i="2" s="1"/>
  <c r="E2434" i="2"/>
  <c r="H2434" i="2" s="1"/>
  <c r="E2441" i="2"/>
  <c r="H2441" i="2" s="1"/>
  <c r="F2468" i="2"/>
  <c r="H2468" i="2" s="1"/>
  <c r="E2475" i="2"/>
  <c r="H2475" i="2" s="1"/>
  <c r="E2482" i="2"/>
  <c r="H2482" i="2" s="1"/>
  <c r="E2489" i="2"/>
  <c r="H2489" i="2" s="1"/>
  <c r="F2516" i="2"/>
  <c r="H2516" i="2" s="1"/>
  <c r="E2523" i="2"/>
  <c r="H2523" i="2" s="1"/>
  <c r="E2530" i="2"/>
  <c r="H2530" i="2" s="1"/>
  <c r="E2537" i="2"/>
  <c r="H2537" i="2" s="1"/>
  <c r="F2564" i="2"/>
  <c r="H2564" i="2" s="1"/>
  <c r="E2571" i="2"/>
  <c r="H2571" i="2" s="1"/>
  <c r="E2578" i="2"/>
  <c r="H2578" i="2" s="1"/>
  <c r="E2585" i="2"/>
  <c r="H2585" i="2" s="1"/>
  <c r="F2612" i="2"/>
  <c r="H2612" i="2" s="1"/>
  <c r="E2619" i="2"/>
  <c r="H2619" i="2" s="1"/>
  <c r="E2626" i="2"/>
  <c r="H2626" i="2" s="1"/>
  <c r="E2633" i="2"/>
  <c r="H2633" i="2" s="1"/>
  <c r="F2660" i="2"/>
  <c r="H2660" i="2" s="1"/>
  <c r="E2667" i="2"/>
  <c r="H2667" i="2" s="1"/>
  <c r="E2674" i="2"/>
  <c r="H2674" i="2" s="1"/>
  <c r="E2681" i="2"/>
  <c r="H2681" i="2" s="1"/>
  <c r="F2708" i="2"/>
  <c r="H2708" i="2" s="1"/>
  <c r="E2715" i="2"/>
  <c r="H2715" i="2" s="1"/>
  <c r="E2722" i="2"/>
  <c r="H2722" i="2" s="1"/>
  <c r="E2729" i="2"/>
  <c r="H2729" i="2" s="1"/>
  <c r="F2756" i="2"/>
  <c r="H2756" i="2" s="1"/>
  <c r="E2763" i="2"/>
  <c r="H2763" i="2" s="1"/>
  <c r="F2784" i="2"/>
  <c r="H2784" i="2" s="1"/>
  <c r="F2785" i="2"/>
  <c r="H2785" i="2" s="1"/>
  <c r="E2786" i="2"/>
  <c r="H2786" i="2" s="1"/>
  <c r="E2814" i="2"/>
  <c r="H2814" i="2" s="1"/>
  <c r="F2815" i="2"/>
  <c r="H2815" i="2" s="1"/>
  <c r="E2830" i="2"/>
  <c r="H2830" i="2" s="1"/>
  <c r="F2836" i="2"/>
  <c r="E2836" i="2"/>
  <c r="E2842" i="2"/>
  <c r="H2842" i="2" s="1"/>
  <c r="F2848" i="2"/>
  <c r="E2848" i="2"/>
  <c r="E2854" i="2"/>
  <c r="H2854" i="2" s="1"/>
  <c r="F2860" i="2"/>
  <c r="E2860" i="2"/>
  <c r="E2866" i="2"/>
  <c r="H2866" i="2" s="1"/>
  <c r="F2872" i="2"/>
  <c r="E2872" i="2"/>
  <c r="E2878" i="2"/>
  <c r="H2878" i="2" s="1"/>
  <c r="F2884" i="2"/>
  <c r="E2884" i="2"/>
  <c r="H2884" i="2" s="1"/>
  <c r="E2890" i="2"/>
  <c r="H2890" i="2" s="1"/>
  <c r="F2896" i="2"/>
  <c r="E2896" i="2"/>
  <c r="E2902" i="2"/>
  <c r="H2902" i="2" s="1"/>
  <c r="F2908" i="2"/>
  <c r="E2908" i="2"/>
  <c r="H2919" i="2"/>
  <c r="F2923" i="2"/>
  <c r="H2923" i="2" s="1"/>
  <c r="E2930" i="2"/>
  <c r="H2930" i="2" s="1"/>
  <c r="E2941" i="2"/>
  <c r="H2941" i="2" s="1"/>
  <c r="F2941" i="2"/>
  <c r="M2950" i="2"/>
  <c r="F2956" i="2"/>
  <c r="E2956" i="2"/>
  <c r="H2967" i="2"/>
  <c r="F2971" i="2"/>
  <c r="H2971" i="2" s="1"/>
  <c r="E2978" i="2"/>
  <c r="H2978" i="2" s="1"/>
  <c r="E2989" i="2"/>
  <c r="F2989" i="2"/>
  <c r="M2998" i="2"/>
  <c r="F3004" i="2"/>
  <c r="E3004" i="2"/>
  <c r="H3004" i="2" s="1"/>
  <c r="H3015" i="2"/>
  <c r="F3019" i="2"/>
  <c r="H3019" i="2" s="1"/>
  <c r="E3026" i="2"/>
  <c r="H3026" i="2" s="1"/>
  <c r="E3037" i="2"/>
  <c r="F3037" i="2"/>
  <c r="M3046" i="2"/>
  <c r="F3052" i="2"/>
  <c r="E3052" i="2"/>
  <c r="H3063" i="2"/>
  <c r="F3067" i="2"/>
  <c r="H3067" i="2" s="1"/>
  <c r="E3074" i="2"/>
  <c r="H3074" i="2" s="1"/>
  <c r="E3085" i="2"/>
  <c r="H3085" i="2" s="1"/>
  <c r="F3085" i="2"/>
  <c r="M3094" i="2"/>
  <c r="F3103" i="2"/>
  <c r="H3103" i="2" s="1"/>
  <c r="E3116" i="2"/>
  <c r="H3116" i="2" s="1"/>
  <c r="F3124" i="2"/>
  <c r="H3124" i="2" s="1"/>
  <c r="N3126" i="2"/>
  <c r="H3150" i="2"/>
  <c r="O3156" i="2"/>
  <c r="Q3156" i="2" s="1"/>
  <c r="N3156" i="2"/>
  <c r="H3199" i="2"/>
  <c r="H3247" i="2"/>
  <c r="H3255" i="2"/>
  <c r="N3292" i="2"/>
  <c r="H3296" i="2"/>
  <c r="O3300" i="2"/>
  <c r="Q3300" i="2" s="1"/>
  <c r="N3300" i="2"/>
  <c r="N3304" i="2"/>
  <c r="M3304" i="2"/>
  <c r="N3351" i="2"/>
  <c r="M3351" i="2"/>
  <c r="M3356" i="2"/>
  <c r="M3384" i="2"/>
  <c r="H2311" i="2"/>
  <c r="H2359" i="2"/>
  <c r="H2407" i="2"/>
  <c r="H2455" i="2"/>
  <c r="H2503" i="2"/>
  <c r="H2551" i="2"/>
  <c r="H2599" i="2"/>
  <c r="H2647" i="2"/>
  <c r="H2695" i="2"/>
  <c r="H2743" i="2"/>
  <c r="H2787" i="2"/>
  <c r="H2788" i="2"/>
  <c r="H2828" i="2"/>
  <c r="H2915" i="2"/>
  <c r="H2926" i="2"/>
  <c r="E2937" i="2"/>
  <c r="H2937" i="2" s="1"/>
  <c r="F2937" i="2"/>
  <c r="F2952" i="2"/>
  <c r="E2952" i="2"/>
  <c r="H2963" i="2"/>
  <c r="H2974" i="2"/>
  <c r="E2985" i="2"/>
  <c r="F2985" i="2"/>
  <c r="F3000" i="2"/>
  <c r="E3000" i="2"/>
  <c r="H3011" i="2"/>
  <c r="H3022" i="2"/>
  <c r="E3033" i="2"/>
  <c r="H3033" i="2" s="1"/>
  <c r="F3033" i="2"/>
  <c r="F3048" i="2"/>
  <c r="E3048" i="2"/>
  <c r="H3048" i="2" s="1"/>
  <c r="H3059" i="2"/>
  <c r="H3070" i="2"/>
  <c r="E3081" i="2"/>
  <c r="F3081" i="2"/>
  <c r="F3096" i="2"/>
  <c r="E3096" i="2"/>
  <c r="M3144" i="2"/>
  <c r="M3160" i="2"/>
  <c r="M3188" i="2"/>
  <c r="M3192" i="2"/>
  <c r="O3215" i="2"/>
  <c r="Q3215" i="2" s="1"/>
  <c r="M3215" i="2"/>
  <c r="J3219" i="2"/>
  <c r="O3236" i="2"/>
  <c r="Q3236" i="2" s="1"/>
  <c r="M3236" i="2"/>
  <c r="H3240" i="2"/>
  <c r="O3259" i="2"/>
  <c r="Q3259" i="2" s="1"/>
  <c r="O3289" i="2"/>
  <c r="Q3289" i="2" s="1"/>
  <c r="M3289" i="2"/>
  <c r="N3325" i="2"/>
  <c r="O3334" i="2"/>
  <c r="Q3334" i="2" s="1"/>
  <c r="M3334" i="2"/>
  <c r="H2339" i="2"/>
  <c r="H2387" i="2"/>
  <c r="H2435" i="2"/>
  <c r="H2483" i="2"/>
  <c r="H2531" i="2"/>
  <c r="H2579" i="2"/>
  <c r="H2627" i="2"/>
  <c r="H2675" i="2"/>
  <c r="H2723" i="2"/>
  <c r="H2811" i="2"/>
  <c r="H2827" i="2"/>
  <c r="H2835" i="2"/>
  <c r="H2847" i="2"/>
  <c r="H2859" i="2"/>
  <c r="H2871" i="2"/>
  <c r="H2883" i="2"/>
  <c r="H2895" i="2"/>
  <c r="H2907" i="2"/>
  <c r="H2911" i="2"/>
  <c r="H2922" i="2"/>
  <c r="E2933" i="2"/>
  <c r="F2933" i="2"/>
  <c r="F2948" i="2"/>
  <c r="E2948" i="2"/>
  <c r="H2948" i="2" s="1"/>
  <c r="H2959" i="2"/>
  <c r="H2970" i="2"/>
  <c r="E2981" i="2"/>
  <c r="F2981" i="2"/>
  <c r="F2996" i="2"/>
  <c r="E2996" i="2"/>
  <c r="H3007" i="2"/>
  <c r="E3029" i="2"/>
  <c r="H3029" i="2" s="1"/>
  <c r="F3029" i="2"/>
  <c r="F3044" i="2"/>
  <c r="E3044" i="2"/>
  <c r="H3044" i="2" s="1"/>
  <c r="E3077" i="2"/>
  <c r="F3077" i="2"/>
  <c r="F3092" i="2"/>
  <c r="E3092" i="2"/>
  <c r="H3092" i="2" s="1"/>
  <c r="H3130" i="2"/>
  <c r="N3147" i="2"/>
  <c r="F3157" i="2"/>
  <c r="E3157" i="2"/>
  <c r="H3184" i="2"/>
  <c r="H3207" i="2"/>
  <c r="O3244" i="2"/>
  <c r="Q3244" i="2" s="1"/>
  <c r="N3244" i="2"/>
  <c r="O3256" i="2"/>
  <c r="Q3256" i="2" s="1"/>
  <c r="O3264" i="2"/>
  <c r="Q3264" i="2" s="1"/>
  <c r="M3264" i="2"/>
  <c r="N3338" i="2"/>
  <c r="N3531" i="2"/>
  <c r="H2415" i="2"/>
  <c r="H2463" i="2"/>
  <c r="H2511" i="2"/>
  <c r="H2767" i="2"/>
  <c r="H2791" i="2"/>
  <c r="H2826" i="2"/>
  <c r="H2918" i="2"/>
  <c r="E2929" i="2"/>
  <c r="H2929" i="2" s="1"/>
  <c r="F2929" i="2"/>
  <c r="F2944" i="2"/>
  <c r="E2944" i="2"/>
  <c r="H2966" i="2"/>
  <c r="E2977" i="2"/>
  <c r="H2977" i="2" s="1"/>
  <c r="F2977" i="2"/>
  <c r="F2992" i="2"/>
  <c r="E2992" i="2"/>
  <c r="H3014" i="2"/>
  <c r="E3025" i="2"/>
  <c r="F3025" i="2"/>
  <c r="F3040" i="2"/>
  <c r="E3040" i="2"/>
  <c r="F3055" i="2"/>
  <c r="H3055" i="2" s="1"/>
  <c r="E3062" i="2"/>
  <c r="H3062" i="2" s="1"/>
  <c r="E3073" i="2"/>
  <c r="F3073" i="2"/>
  <c r="F3088" i="2"/>
  <c r="E3088" i="2"/>
  <c r="E3102" i="2"/>
  <c r="H3102" i="2" s="1"/>
  <c r="E3110" i="2"/>
  <c r="H3110" i="2" s="1"/>
  <c r="M3113" i="2"/>
  <c r="O3248" i="2"/>
  <c r="Q3248" i="2" s="1"/>
  <c r="N3248" i="2"/>
  <c r="O3252" i="2"/>
  <c r="Q3252" i="2" s="1"/>
  <c r="N3252" i="2"/>
  <c r="N3281" i="2"/>
  <c r="F2436" i="2"/>
  <c r="H2436" i="2" s="1"/>
  <c r="E2443" i="2"/>
  <c r="H2443" i="2" s="1"/>
  <c r="E2450" i="2"/>
  <c r="H2450" i="2" s="1"/>
  <c r="F2484" i="2"/>
  <c r="H2484" i="2" s="1"/>
  <c r="E2491" i="2"/>
  <c r="H2491" i="2" s="1"/>
  <c r="E2498" i="2"/>
  <c r="H2498" i="2" s="1"/>
  <c r="E2505" i="2"/>
  <c r="H2505" i="2" s="1"/>
  <c r="F2532" i="2"/>
  <c r="H2532" i="2" s="1"/>
  <c r="E2539" i="2"/>
  <c r="H2539" i="2" s="1"/>
  <c r="E2546" i="2"/>
  <c r="H2546" i="2" s="1"/>
  <c r="E2553" i="2"/>
  <c r="H2553" i="2" s="1"/>
  <c r="F2580" i="2"/>
  <c r="H2580" i="2" s="1"/>
  <c r="E2587" i="2"/>
  <c r="H2587" i="2" s="1"/>
  <c r="E2594" i="2"/>
  <c r="H2594" i="2" s="1"/>
  <c r="E2601" i="2"/>
  <c r="H2601" i="2" s="1"/>
  <c r="F2628" i="2"/>
  <c r="H2628" i="2" s="1"/>
  <c r="E2635" i="2"/>
  <c r="H2635" i="2" s="1"/>
  <c r="E2642" i="2"/>
  <c r="H2642" i="2" s="1"/>
  <c r="E2649" i="2"/>
  <c r="H2649" i="2" s="1"/>
  <c r="F2676" i="2"/>
  <c r="H2676" i="2" s="1"/>
  <c r="E2683" i="2"/>
  <c r="H2683" i="2" s="1"/>
  <c r="E2690" i="2"/>
  <c r="H2690" i="2" s="1"/>
  <c r="E2697" i="2"/>
  <c r="H2697" i="2" s="1"/>
  <c r="F2724" i="2"/>
  <c r="H2724" i="2" s="1"/>
  <c r="E2731" i="2"/>
  <c r="H2731" i="2" s="1"/>
  <c r="E2738" i="2"/>
  <c r="H2738" i="2" s="1"/>
  <c r="E2745" i="2"/>
  <c r="H2745" i="2" s="1"/>
  <c r="F2768" i="2"/>
  <c r="H2768" i="2" s="1"/>
  <c r="F2769" i="2"/>
  <c r="H2769" i="2" s="1"/>
  <c r="E2770" i="2"/>
  <c r="H2770" i="2" s="1"/>
  <c r="F2792" i="2"/>
  <c r="H2792" i="2" s="1"/>
  <c r="F2793" i="2"/>
  <c r="H2793" i="2" s="1"/>
  <c r="E2794" i="2"/>
  <c r="H2794" i="2" s="1"/>
  <c r="F2809" i="2"/>
  <c r="H2809" i="2" s="1"/>
  <c r="F2825" i="2"/>
  <c r="H2825" i="2" s="1"/>
  <c r="E2834" i="2"/>
  <c r="H2834" i="2" s="1"/>
  <c r="F2840" i="2"/>
  <c r="E2840" i="2"/>
  <c r="E2846" i="2"/>
  <c r="H2846" i="2" s="1"/>
  <c r="F2852" i="2"/>
  <c r="E2852" i="2"/>
  <c r="E2858" i="2"/>
  <c r="H2858" i="2" s="1"/>
  <c r="F2864" i="2"/>
  <c r="E2864" i="2"/>
  <c r="E2870" i="2"/>
  <c r="H2870" i="2" s="1"/>
  <c r="F2876" i="2"/>
  <c r="E2876" i="2"/>
  <c r="H2876" i="2" s="1"/>
  <c r="E2882" i="2"/>
  <c r="H2882" i="2" s="1"/>
  <c r="F2888" i="2"/>
  <c r="E2888" i="2"/>
  <c r="E2894" i="2"/>
  <c r="H2894" i="2" s="1"/>
  <c r="F2900" i="2"/>
  <c r="E2900" i="2"/>
  <c r="E2906" i="2"/>
  <c r="H2906" i="2" s="1"/>
  <c r="E2914" i="2"/>
  <c r="H2914" i="2" s="1"/>
  <c r="E2925" i="2"/>
  <c r="F2925" i="2"/>
  <c r="F2940" i="2"/>
  <c r="E2940" i="2"/>
  <c r="H2940" i="2" s="1"/>
  <c r="H2951" i="2"/>
  <c r="F2955" i="2"/>
  <c r="H2955" i="2" s="1"/>
  <c r="E2962" i="2"/>
  <c r="H2962" i="2" s="1"/>
  <c r="E2973" i="2"/>
  <c r="F2973" i="2"/>
  <c r="F2988" i="2"/>
  <c r="E2988" i="2"/>
  <c r="H2999" i="2"/>
  <c r="F3003" i="2"/>
  <c r="H3003" i="2" s="1"/>
  <c r="E3010" i="2"/>
  <c r="H3010" i="2" s="1"/>
  <c r="E3021" i="2"/>
  <c r="F3021" i="2"/>
  <c r="F3036" i="2"/>
  <c r="E3036" i="2"/>
  <c r="H3047" i="2"/>
  <c r="F3051" i="2"/>
  <c r="H3051" i="2" s="1"/>
  <c r="E3058" i="2"/>
  <c r="H3058" i="2" s="1"/>
  <c r="E3069" i="2"/>
  <c r="F3069" i="2"/>
  <c r="F3084" i="2"/>
  <c r="E3084" i="2"/>
  <c r="H3095" i="2"/>
  <c r="F3099" i="2"/>
  <c r="H3099" i="2" s="1"/>
  <c r="E3123" i="2"/>
  <c r="H3123" i="2" s="1"/>
  <c r="N3151" i="2"/>
  <c r="N3193" i="2"/>
  <c r="N3241" i="2"/>
  <c r="N3293" i="2"/>
  <c r="N3322" i="2"/>
  <c r="N3606" i="2"/>
  <c r="F2416" i="2"/>
  <c r="H2416" i="2" s="1"/>
  <c r="E2423" i="2"/>
  <c r="H2423" i="2" s="1"/>
  <c r="E2430" i="2"/>
  <c r="H2430" i="2" s="1"/>
  <c r="E2437" i="2"/>
  <c r="H2437" i="2" s="1"/>
  <c r="F2464" i="2"/>
  <c r="H2464" i="2" s="1"/>
  <c r="E2471" i="2"/>
  <c r="H2471" i="2" s="1"/>
  <c r="E2478" i="2"/>
  <c r="H2478" i="2" s="1"/>
  <c r="E2485" i="2"/>
  <c r="H2485" i="2" s="1"/>
  <c r="F2512" i="2"/>
  <c r="H2512" i="2" s="1"/>
  <c r="E2519" i="2"/>
  <c r="H2519" i="2" s="1"/>
  <c r="E2526" i="2"/>
  <c r="H2526" i="2" s="1"/>
  <c r="F2560" i="2"/>
  <c r="H2560" i="2" s="1"/>
  <c r="E2567" i="2"/>
  <c r="H2567" i="2" s="1"/>
  <c r="F2608" i="2"/>
  <c r="H2608" i="2" s="1"/>
  <c r="H2615" i="2"/>
  <c r="H2663" i="2"/>
  <c r="H2711" i="2"/>
  <c r="H2759" i="2"/>
  <c r="H2771" i="2"/>
  <c r="H2795" i="2"/>
  <c r="F2808" i="2"/>
  <c r="H2808" i="2" s="1"/>
  <c r="F2824" i="2"/>
  <c r="H2824" i="2" s="1"/>
  <c r="H2910" i="2"/>
  <c r="E2921" i="2"/>
  <c r="F2921" i="2"/>
  <c r="F2936" i="2"/>
  <c r="E2936" i="2"/>
  <c r="H2958" i="2"/>
  <c r="E2969" i="2"/>
  <c r="F2969" i="2"/>
  <c r="F2984" i="2"/>
  <c r="E2984" i="2"/>
  <c r="H3006" i="2"/>
  <c r="E3017" i="2"/>
  <c r="H3017" i="2" s="1"/>
  <c r="F3017" i="2"/>
  <c r="F3032" i="2"/>
  <c r="E3032" i="2"/>
  <c r="H3032" i="2" s="1"/>
  <c r="H3054" i="2"/>
  <c r="E3065" i="2"/>
  <c r="F3065" i="2"/>
  <c r="F3080" i="2"/>
  <c r="E3080" i="2"/>
  <c r="M3118" i="2"/>
  <c r="M3145" i="2"/>
  <c r="O3174" i="2"/>
  <c r="Q3174" i="2" s="1"/>
  <c r="N3174" i="2"/>
  <c r="N3177" i="2"/>
  <c r="M3185" i="2"/>
  <c r="N3229" i="2"/>
  <c r="M3233" i="2"/>
  <c r="O3233" i="2"/>
  <c r="Q3233" i="2" s="1"/>
  <c r="O3286" i="2"/>
  <c r="Q3286" i="2" s="1"/>
  <c r="M3286" i="2"/>
  <c r="O3298" i="2"/>
  <c r="Q3298" i="2" s="1"/>
  <c r="N3298" i="2"/>
  <c r="M3314" i="2"/>
  <c r="O3335" i="2"/>
  <c r="Q3335" i="2" s="1"/>
  <c r="J3339" i="2"/>
  <c r="J3340" i="2" s="1"/>
  <c r="N3490" i="2"/>
  <c r="F2396" i="2"/>
  <c r="H2396" i="2" s="1"/>
  <c r="F2444" i="2"/>
  <c r="H2444" i="2" s="1"/>
  <c r="F2492" i="2"/>
  <c r="H2492" i="2" s="1"/>
  <c r="F2540" i="2"/>
  <c r="H2540" i="2" s="1"/>
  <c r="F2588" i="2"/>
  <c r="H2588" i="2" s="1"/>
  <c r="F2636" i="2"/>
  <c r="H2636" i="2" s="1"/>
  <c r="F2684" i="2"/>
  <c r="H2684" i="2" s="1"/>
  <c r="F2732" i="2"/>
  <c r="H2732" i="2" s="1"/>
  <c r="F2772" i="2"/>
  <c r="H2772" i="2" s="1"/>
  <c r="F2773" i="2"/>
  <c r="H2773" i="2" s="1"/>
  <c r="F2796" i="2"/>
  <c r="H2796" i="2" s="1"/>
  <c r="F2797" i="2"/>
  <c r="H2797" i="2" s="1"/>
  <c r="F2807" i="2"/>
  <c r="H2807" i="2" s="1"/>
  <c r="F2823" i="2"/>
  <c r="H2823" i="2" s="1"/>
  <c r="F2833" i="2"/>
  <c r="H2833" i="2" s="1"/>
  <c r="H2839" i="2"/>
  <c r="F2845" i="2"/>
  <c r="H2845" i="2" s="1"/>
  <c r="H2851" i="2"/>
  <c r="F2857" i="2"/>
  <c r="H2857" i="2" s="1"/>
  <c r="H2863" i="2"/>
  <c r="F2869" i="2"/>
  <c r="H2869" i="2" s="1"/>
  <c r="H2875" i="2"/>
  <c r="F2881" i="2"/>
  <c r="H2881" i="2" s="1"/>
  <c r="H2887" i="2"/>
  <c r="F2893" i="2"/>
  <c r="H2893" i="2" s="1"/>
  <c r="H2899" i="2"/>
  <c r="F2905" i="2"/>
  <c r="H2905" i="2" s="1"/>
  <c r="E2917" i="2"/>
  <c r="F2917" i="2"/>
  <c r="F2932" i="2"/>
  <c r="E2932" i="2"/>
  <c r="H2932" i="2" s="1"/>
  <c r="H2943" i="2"/>
  <c r="F2947" i="2"/>
  <c r="H2947" i="2" s="1"/>
  <c r="E2965" i="2"/>
  <c r="F2965" i="2"/>
  <c r="F2980" i="2"/>
  <c r="E2980" i="2"/>
  <c r="H2991" i="2"/>
  <c r="F2995" i="2"/>
  <c r="H2995" i="2" s="1"/>
  <c r="E3013" i="2"/>
  <c r="F3013" i="2"/>
  <c r="F3028" i="2"/>
  <c r="E3028" i="2"/>
  <c r="H3028" i="2" s="1"/>
  <c r="H3039" i="2"/>
  <c r="F3043" i="2"/>
  <c r="H3043" i="2" s="1"/>
  <c r="E3061" i="2"/>
  <c r="F3061" i="2"/>
  <c r="F3076" i="2"/>
  <c r="E3076" i="2"/>
  <c r="H3076" i="2" s="1"/>
  <c r="H3087" i="2"/>
  <c r="F3091" i="2"/>
  <c r="H3091" i="2" s="1"/>
  <c r="F3107" i="2"/>
  <c r="H3107" i="2" s="1"/>
  <c r="H3136" i="2"/>
  <c r="H3142" i="2"/>
  <c r="H3158" i="2"/>
  <c r="O3197" i="2"/>
  <c r="Q3197" i="2" s="1"/>
  <c r="N3197" i="2"/>
  <c r="O3204" i="2"/>
  <c r="Q3204" i="2" s="1"/>
  <c r="N3204" i="2"/>
  <c r="N3245" i="2"/>
  <c r="N3302" i="2"/>
  <c r="H3310" i="2"/>
  <c r="N3346" i="2"/>
  <c r="N3393" i="2"/>
  <c r="F3105" i="2"/>
  <c r="H3105" i="2" s="1"/>
  <c r="F3109" i="2"/>
  <c r="H3109" i="2" s="1"/>
  <c r="F3114" i="2"/>
  <c r="H3114" i="2" s="1"/>
  <c r="E3121" i="2"/>
  <c r="H3121" i="2" s="1"/>
  <c r="F3148" i="2"/>
  <c r="H3148" i="2" s="1"/>
  <c r="F3155" i="2"/>
  <c r="H3155" i="2" s="1"/>
  <c r="F3162" i="2"/>
  <c r="H3162" i="2" s="1"/>
  <c r="E3169" i="2"/>
  <c r="H3169" i="2" s="1"/>
  <c r="E3217" i="2"/>
  <c r="H3217" i="2" s="1"/>
  <c r="E3265" i="2"/>
  <c r="H3265" i="2" s="1"/>
  <c r="E3313" i="2"/>
  <c r="H3313" i="2" s="1"/>
  <c r="F3362" i="2"/>
  <c r="E3362" i="2"/>
  <c r="H3400" i="2"/>
  <c r="F3402" i="2"/>
  <c r="F3410" i="2"/>
  <c r="E3410" i="2"/>
  <c r="H3410" i="2" s="1"/>
  <c r="H3432" i="2"/>
  <c r="F3437" i="2"/>
  <c r="E3437" i="2"/>
  <c r="F3443" i="2"/>
  <c r="F3451" i="2"/>
  <c r="E3451" i="2"/>
  <c r="H3451" i="2" s="1"/>
  <c r="H3456" i="2"/>
  <c r="H3471" i="2"/>
  <c r="M3479" i="2"/>
  <c r="F3484" i="2"/>
  <c r="F3492" i="2"/>
  <c r="E3492" i="2"/>
  <c r="H3492" i="2" s="1"/>
  <c r="H3510" i="2"/>
  <c r="N3515" i="2"/>
  <c r="H3528" i="2"/>
  <c r="N3557" i="2"/>
  <c r="F3561" i="2"/>
  <c r="E3561" i="2"/>
  <c r="H3561" i="2" s="1"/>
  <c r="F3616" i="2"/>
  <c r="N3780" i="2"/>
  <c r="O3780" i="2"/>
  <c r="Q3780" i="2" s="1"/>
  <c r="F3381" i="2"/>
  <c r="E3381" i="2"/>
  <c r="N3385" i="2"/>
  <c r="M3497" i="2"/>
  <c r="N3518" i="2"/>
  <c r="M3518" i="2"/>
  <c r="F3585" i="2"/>
  <c r="E3585" i="2"/>
  <c r="N3607" i="2"/>
  <c r="O3607" i="2"/>
  <c r="Q3607" i="2" s="1"/>
  <c r="N3854" i="2"/>
  <c r="M3854" i="2"/>
  <c r="E3225" i="2"/>
  <c r="H3225" i="2" s="1"/>
  <c r="E3232" i="2"/>
  <c r="H3232" i="2" s="1"/>
  <c r="E3273" i="2"/>
  <c r="H3273" i="2" s="1"/>
  <c r="E3280" i="2"/>
  <c r="H3280" i="2" s="1"/>
  <c r="E3287" i="2"/>
  <c r="H3287" i="2" s="1"/>
  <c r="E3294" i="2"/>
  <c r="H3294" i="2" s="1"/>
  <c r="E3321" i="2"/>
  <c r="H3321" i="2" s="1"/>
  <c r="E3328" i="2"/>
  <c r="H3328" i="2" s="1"/>
  <c r="E3345" i="2"/>
  <c r="H3345" i="2" s="1"/>
  <c r="F3354" i="2"/>
  <c r="H3354" i="2" s="1"/>
  <c r="F3378" i="2"/>
  <c r="H3378" i="2" s="1"/>
  <c r="F3412" i="2"/>
  <c r="H3412" i="2" s="1"/>
  <c r="H3414" i="2"/>
  <c r="H3416" i="2"/>
  <c r="M3454" i="2"/>
  <c r="H3487" i="2"/>
  <c r="M3495" i="2"/>
  <c r="F3506" i="2"/>
  <c r="E3506" i="2"/>
  <c r="H3506" i="2" s="1"/>
  <c r="N3508" i="2"/>
  <c r="H3526" i="2"/>
  <c r="N3538" i="2"/>
  <c r="F3558" i="2"/>
  <c r="E3558" i="2"/>
  <c r="N3611" i="2"/>
  <c r="N3629" i="2"/>
  <c r="N3655" i="2"/>
  <c r="F3679" i="2"/>
  <c r="E3679" i="2"/>
  <c r="N3806" i="2"/>
  <c r="N3847" i="2"/>
  <c r="E3164" i="2"/>
  <c r="H3164" i="2" s="1"/>
  <c r="E3171" i="2"/>
  <c r="H3171" i="2" s="1"/>
  <c r="E3178" i="2"/>
  <c r="H3178" i="2" s="1"/>
  <c r="E3205" i="2"/>
  <c r="H3205" i="2" s="1"/>
  <c r="E3212" i="2"/>
  <c r="H3212" i="2" s="1"/>
  <c r="E3219" i="2"/>
  <c r="H3219" i="2" s="1"/>
  <c r="E3226" i="2"/>
  <c r="H3226" i="2" s="1"/>
  <c r="E3253" i="2"/>
  <c r="H3253" i="2" s="1"/>
  <c r="E3260" i="2"/>
  <c r="H3260" i="2" s="1"/>
  <c r="E3267" i="2"/>
  <c r="H3267" i="2" s="1"/>
  <c r="E3274" i="2"/>
  <c r="H3274" i="2" s="1"/>
  <c r="E3301" i="2"/>
  <c r="H3301" i="2" s="1"/>
  <c r="E3308" i="2"/>
  <c r="H3308" i="2" s="1"/>
  <c r="E3315" i="2"/>
  <c r="H3315" i="2" s="1"/>
  <c r="E3336" i="2"/>
  <c r="H3336" i="2" s="1"/>
  <c r="E3365" i="2"/>
  <c r="H3365" i="2" s="1"/>
  <c r="F3387" i="2"/>
  <c r="H3387" i="2" s="1"/>
  <c r="H3390" i="2"/>
  <c r="N3394" i="2"/>
  <c r="F3420" i="2"/>
  <c r="E3420" i="2"/>
  <c r="H3422" i="2"/>
  <c r="H3426" i="2"/>
  <c r="N3441" i="2"/>
  <c r="H3446" i="2"/>
  <c r="F3485" i="2"/>
  <c r="E3485" i="2"/>
  <c r="F3498" i="2"/>
  <c r="H3498" i="2" s="1"/>
  <c r="O3534" i="2"/>
  <c r="Q3534" i="2" s="1"/>
  <c r="N3534" i="2"/>
  <c r="H3539" i="2"/>
  <c r="H3562" i="2"/>
  <c r="N3588" i="2"/>
  <c r="N3605" i="2"/>
  <c r="N3617" i="2"/>
  <c r="N3626" i="2"/>
  <c r="N3636" i="2"/>
  <c r="O3715" i="2"/>
  <c r="Q3715" i="2" s="1"/>
  <c r="N3732" i="2"/>
  <c r="O3732" i="2"/>
  <c r="Q3732" i="2" s="1"/>
  <c r="N3751" i="2"/>
  <c r="O3751" i="2"/>
  <c r="Q3751" i="2" s="1"/>
  <c r="N3773" i="2"/>
  <c r="N3840" i="2"/>
  <c r="F3357" i="2"/>
  <c r="E3357" i="2"/>
  <c r="N3399" i="2"/>
  <c r="F3444" i="2"/>
  <c r="E3444" i="2"/>
  <c r="F3477" i="2"/>
  <c r="E3477" i="2"/>
  <c r="N3511" i="2"/>
  <c r="N3555" i="2"/>
  <c r="M3555" i="2"/>
  <c r="M3573" i="2"/>
  <c r="F3594" i="2"/>
  <c r="E3594" i="2"/>
  <c r="H3594" i="2" s="1"/>
  <c r="O3611" i="2"/>
  <c r="Q3611" i="2" s="1"/>
  <c r="F3673" i="2"/>
  <c r="E3673" i="2"/>
  <c r="M3691" i="2"/>
  <c r="M3696" i="2"/>
  <c r="M3770" i="2"/>
  <c r="O3955" i="2"/>
  <c r="Q3955" i="2" s="1"/>
  <c r="M3955" i="2"/>
  <c r="E3138" i="2"/>
  <c r="H3138" i="2" s="1"/>
  <c r="E3165" i="2"/>
  <c r="H3165" i="2" s="1"/>
  <c r="E3172" i="2"/>
  <c r="H3172" i="2" s="1"/>
  <c r="E3179" i="2"/>
  <c r="H3179" i="2" s="1"/>
  <c r="E3186" i="2"/>
  <c r="H3186" i="2" s="1"/>
  <c r="N3195" i="2"/>
  <c r="E3213" i="2"/>
  <c r="H3213" i="2" s="1"/>
  <c r="E3220" i="2"/>
  <c r="H3220" i="2" s="1"/>
  <c r="E3227" i="2"/>
  <c r="H3227" i="2" s="1"/>
  <c r="E3234" i="2"/>
  <c r="H3234" i="2" s="1"/>
  <c r="N3243" i="2"/>
  <c r="E3261" i="2"/>
  <c r="H3261" i="2" s="1"/>
  <c r="E3268" i="2"/>
  <c r="H3268" i="2" s="1"/>
  <c r="N3270" i="2"/>
  <c r="E3275" i="2"/>
  <c r="H3275" i="2" s="1"/>
  <c r="E3282" i="2"/>
  <c r="H3282" i="2" s="1"/>
  <c r="E3309" i="2"/>
  <c r="H3309" i="2" s="1"/>
  <c r="E3316" i="2"/>
  <c r="H3316" i="2" s="1"/>
  <c r="N3318" i="2"/>
  <c r="E3323" i="2"/>
  <c r="H3323" i="2" s="1"/>
  <c r="E3330" i="2"/>
  <c r="H3330" i="2" s="1"/>
  <c r="E3353" i="2"/>
  <c r="H3353" i="2" s="1"/>
  <c r="H3374" i="2"/>
  <c r="F3395" i="2"/>
  <c r="H3395" i="2" s="1"/>
  <c r="F3403" i="2"/>
  <c r="E3403" i="2"/>
  <c r="F3405" i="2"/>
  <c r="E3405" i="2"/>
  <c r="M3433" i="2"/>
  <c r="N3457" i="2"/>
  <c r="M3457" i="2"/>
  <c r="P3459" i="2"/>
  <c r="M3529" i="2"/>
  <c r="H3532" i="2"/>
  <c r="H3559" i="2"/>
  <c r="M3568" i="2"/>
  <c r="F3633" i="2"/>
  <c r="E3633" i="2"/>
  <c r="H3656" i="2"/>
  <c r="H3662" i="2"/>
  <c r="N3733" i="2"/>
  <c r="M3765" i="2"/>
  <c r="O3781" i="2"/>
  <c r="Q3781" i="2" s="1"/>
  <c r="N3781" i="2"/>
  <c r="N3175" i="2"/>
  <c r="F3371" i="2"/>
  <c r="H3371" i="2" s="1"/>
  <c r="N3375" i="2"/>
  <c r="F3380" i="2"/>
  <c r="H3380" i="2" s="1"/>
  <c r="F3389" i="2"/>
  <c r="E3389" i="2"/>
  <c r="F3429" i="2"/>
  <c r="E3429" i="2"/>
  <c r="M3431" i="2"/>
  <c r="O3431" i="2"/>
  <c r="Q3431" i="2" s="1"/>
  <c r="O3438" i="2"/>
  <c r="Q3438" i="2" s="1"/>
  <c r="N3438" i="2"/>
  <c r="N3440" i="2"/>
  <c r="N3462" i="2"/>
  <c r="M3480" i="2"/>
  <c r="F3499" i="2"/>
  <c r="E3499" i="2"/>
  <c r="M3504" i="2"/>
  <c r="N3519" i="2"/>
  <c r="M3519" i="2"/>
  <c r="M3527" i="2"/>
  <c r="M3544" i="2"/>
  <c r="M3550" i="2"/>
  <c r="F3553" i="2"/>
  <c r="E3553" i="2"/>
  <c r="H3553" i="2" s="1"/>
  <c r="E3574" i="2"/>
  <c r="H3574" i="2" s="1"/>
  <c r="F3574" i="2"/>
  <c r="H3623" i="2"/>
  <c r="E3125" i="2"/>
  <c r="H3125" i="2" s="1"/>
  <c r="E3132" i="2"/>
  <c r="H3132" i="2" s="1"/>
  <c r="E3139" i="2"/>
  <c r="H3139" i="2" s="1"/>
  <c r="E3146" i="2"/>
  <c r="H3146" i="2" s="1"/>
  <c r="E3173" i="2"/>
  <c r="H3173" i="2" s="1"/>
  <c r="E3180" i="2"/>
  <c r="H3180" i="2" s="1"/>
  <c r="N3182" i="2"/>
  <c r="E3187" i="2"/>
  <c r="H3187" i="2" s="1"/>
  <c r="E3194" i="2"/>
  <c r="H3194" i="2" s="1"/>
  <c r="E3221" i="2"/>
  <c r="H3221" i="2" s="1"/>
  <c r="E3228" i="2"/>
  <c r="H3228" i="2" s="1"/>
  <c r="N3230" i="2"/>
  <c r="E3235" i="2"/>
  <c r="H3235" i="2" s="1"/>
  <c r="E3242" i="2"/>
  <c r="H3242" i="2" s="1"/>
  <c r="E3269" i="2"/>
  <c r="H3269" i="2" s="1"/>
  <c r="E3276" i="2"/>
  <c r="H3276" i="2" s="1"/>
  <c r="N3278" i="2"/>
  <c r="E3283" i="2"/>
  <c r="H3283" i="2" s="1"/>
  <c r="E3290" i="2"/>
  <c r="H3290" i="2" s="1"/>
  <c r="E3317" i="2"/>
  <c r="H3317" i="2" s="1"/>
  <c r="E3324" i="2"/>
  <c r="H3324" i="2" s="1"/>
  <c r="N3326" i="2"/>
  <c r="E3331" i="2"/>
  <c r="H3331" i="2" s="1"/>
  <c r="E3340" i="2"/>
  <c r="H3340" i="2" s="1"/>
  <c r="H3342" i="2"/>
  <c r="E3360" i="2"/>
  <c r="H3360" i="2" s="1"/>
  <c r="F3364" i="2"/>
  <c r="H3364" i="2" s="1"/>
  <c r="H3407" i="2"/>
  <c r="N3409" i="2"/>
  <c r="M3409" i="2"/>
  <c r="F3413" i="2"/>
  <c r="E3413" i="2"/>
  <c r="H3436" i="2"/>
  <c r="H3470" i="2"/>
  <c r="N3488" i="2"/>
  <c r="F3540" i="2"/>
  <c r="E3540" i="2"/>
  <c r="N3542" i="2"/>
  <c r="H3563" i="2"/>
  <c r="H3595" i="2"/>
  <c r="M3643" i="2"/>
  <c r="N3650" i="2"/>
  <c r="M3909" i="2"/>
  <c r="E3100" i="2"/>
  <c r="H3100" i="2" s="1"/>
  <c r="E3104" i="2"/>
  <c r="H3104" i="2" s="1"/>
  <c r="E3108" i="2"/>
  <c r="H3108" i="2" s="1"/>
  <c r="E3153" i="2"/>
  <c r="H3153" i="2" s="1"/>
  <c r="E3201" i="2"/>
  <c r="H3201" i="2" s="1"/>
  <c r="E3249" i="2"/>
  <c r="H3249" i="2" s="1"/>
  <c r="E3297" i="2"/>
  <c r="H3297" i="2" s="1"/>
  <c r="H3352" i="2"/>
  <c r="M3377" i="2"/>
  <c r="P3377" i="2" s="1"/>
  <c r="N3392" i="2"/>
  <c r="M3392" i="2"/>
  <c r="F3427" i="2"/>
  <c r="E3427" i="2"/>
  <c r="N3447" i="2"/>
  <c r="M3447" i="2"/>
  <c r="O3455" i="2"/>
  <c r="Q3455" i="2" s="1"/>
  <c r="M3455" i="2"/>
  <c r="F3458" i="2"/>
  <c r="E3458" i="2"/>
  <c r="H3458" i="2" s="1"/>
  <c r="M3478" i="2"/>
  <c r="H3491" i="2"/>
  <c r="O3502" i="2"/>
  <c r="Q3502" i="2" s="1"/>
  <c r="M3502" i="2"/>
  <c r="H3535" i="2"/>
  <c r="N3578" i="2"/>
  <c r="F3583" i="2"/>
  <c r="E3583" i="2"/>
  <c r="N3677" i="2"/>
  <c r="N3794" i="2"/>
  <c r="N3361" i="2"/>
  <c r="N3368" i="2"/>
  <c r="F3373" i="2"/>
  <c r="E3373" i="2"/>
  <c r="H3376" i="2"/>
  <c r="E3379" i="2"/>
  <c r="H3379" i="2" s="1"/>
  <c r="H3382" i="2"/>
  <c r="H3423" i="2"/>
  <c r="F3434" i="2"/>
  <c r="E3434" i="2"/>
  <c r="H3434" i="2" s="1"/>
  <c r="F3450" i="2"/>
  <c r="H3450" i="2" s="1"/>
  <c r="N3494" i="2"/>
  <c r="O3512" i="2"/>
  <c r="Q3512" i="2" s="1"/>
  <c r="N3512" i="2"/>
  <c r="M3524" i="2"/>
  <c r="F3533" i="2"/>
  <c r="E3533" i="2"/>
  <c r="H3560" i="2"/>
  <c r="E3615" i="2"/>
  <c r="H3615" i="2" s="1"/>
  <c r="F3615" i="2"/>
  <c r="M3644" i="2"/>
  <c r="N3705" i="2"/>
  <c r="O3705" i="2"/>
  <c r="Q3705" i="2" s="1"/>
  <c r="N3725" i="2"/>
  <c r="O3725" i="2"/>
  <c r="Q3725" i="2" s="1"/>
  <c r="M3861" i="2"/>
  <c r="M3936" i="2"/>
  <c r="E3161" i="2"/>
  <c r="H3161" i="2" s="1"/>
  <c r="E3209" i="2"/>
  <c r="H3209" i="2" s="1"/>
  <c r="E3257" i="2"/>
  <c r="H3257" i="2" s="1"/>
  <c r="E3305" i="2"/>
  <c r="H3305" i="2" s="1"/>
  <c r="F3347" i="2"/>
  <c r="H3347" i="2" s="1"/>
  <c r="F3355" i="2"/>
  <c r="E3355" i="2"/>
  <c r="H3388" i="2"/>
  <c r="F3396" i="2"/>
  <c r="E3396" i="2"/>
  <c r="H3398" i="2"/>
  <c r="F3419" i="2"/>
  <c r="H3419" i="2" s="1"/>
  <c r="H3463" i="2"/>
  <c r="N3483" i="2"/>
  <c r="F3525" i="2"/>
  <c r="E3525" i="2"/>
  <c r="F3551" i="2"/>
  <c r="H3551" i="2" s="1"/>
  <c r="M3554" i="2"/>
  <c r="H3596" i="2"/>
  <c r="O3660" i="2"/>
  <c r="Q3660" i="2" s="1"/>
  <c r="N3660" i="2"/>
  <c r="M3671" i="2"/>
  <c r="O3671" i="2"/>
  <c r="Q3671" i="2" s="1"/>
  <c r="F3685" i="2"/>
  <c r="E3685" i="2"/>
  <c r="N3698" i="2"/>
  <c r="N3902" i="2"/>
  <c r="E3141" i="2"/>
  <c r="H3141" i="2" s="1"/>
  <c r="E3189" i="2"/>
  <c r="H3189" i="2" s="1"/>
  <c r="E3237" i="2"/>
  <c r="H3237" i="2" s="1"/>
  <c r="E3285" i="2"/>
  <c r="H3285" i="2" s="1"/>
  <c r="E3333" i="2"/>
  <c r="H3333" i="2" s="1"/>
  <c r="H3366" i="2"/>
  <c r="H3402" i="2"/>
  <c r="O3406" i="2"/>
  <c r="Q3406" i="2" s="1"/>
  <c r="M3406" i="2"/>
  <c r="H3443" i="2"/>
  <c r="H3484" i="2"/>
  <c r="N3505" i="2"/>
  <c r="M3505" i="2"/>
  <c r="N3564" i="2"/>
  <c r="N3581" i="2"/>
  <c r="E3584" i="2"/>
  <c r="F3584" i="2"/>
  <c r="F3604" i="2"/>
  <c r="E3604" i="2"/>
  <c r="H3616" i="2"/>
  <c r="H3631" i="2"/>
  <c r="F3638" i="2"/>
  <c r="E3638" i="2"/>
  <c r="N3678" i="2"/>
  <c r="F3702" i="2"/>
  <c r="E3702" i="2"/>
  <c r="O3707" i="2"/>
  <c r="Q3707" i="2" s="1"/>
  <c r="F3743" i="2"/>
  <c r="E3743" i="2"/>
  <c r="H3743" i="2" s="1"/>
  <c r="N3779" i="2"/>
  <c r="F3793" i="2"/>
  <c r="E3793" i="2"/>
  <c r="O3802" i="2"/>
  <c r="Q3802" i="2" s="1"/>
  <c r="N3802" i="2"/>
  <c r="F3841" i="2"/>
  <c r="E3841" i="2"/>
  <c r="M3860" i="2"/>
  <c r="N3915" i="2"/>
  <c r="E3918" i="2"/>
  <c r="H3918" i="2" s="1"/>
  <c r="F3918" i="2"/>
  <c r="F3937" i="2"/>
  <c r="E3937" i="2"/>
  <c r="N4084" i="2"/>
  <c r="O4133" i="2"/>
  <c r="Q4133" i="2" s="1"/>
  <c r="N4133" i="2"/>
  <c r="M3473" i="2"/>
  <c r="M3566" i="2"/>
  <c r="P3566" i="2" s="1"/>
  <c r="F3649" i="2"/>
  <c r="E3649" i="2"/>
  <c r="E3690" i="2"/>
  <c r="H3690" i="2" s="1"/>
  <c r="F3719" i="2"/>
  <c r="H3719" i="2" s="1"/>
  <c r="E3727" i="2"/>
  <c r="H3727" i="2" s="1"/>
  <c r="E3731" i="2"/>
  <c r="H3731" i="2" s="1"/>
  <c r="O3752" i="2"/>
  <c r="Q3752" i="2" s="1"/>
  <c r="E3755" i="2"/>
  <c r="H3755" i="2" s="1"/>
  <c r="F3800" i="2"/>
  <c r="H3800" i="2" s="1"/>
  <c r="E3813" i="2"/>
  <c r="H3813" i="2" s="1"/>
  <c r="F3815" i="2"/>
  <c r="H3815" i="2" s="1"/>
  <c r="N3845" i="2"/>
  <c r="E3856" i="2"/>
  <c r="F3856" i="2"/>
  <c r="F3910" i="2"/>
  <c r="H3910" i="2" s="1"/>
  <c r="N3924" i="2"/>
  <c r="M3963" i="2"/>
  <c r="O3983" i="2"/>
  <c r="Q3983" i="2" s="1"/>
  <c r="M3983" i="2"/>
  <c r="M4002" i="2"/>
  <c r="O4124" i="2"/>
  <c r="Q4124" i="2" s="1"/>
  <c r="M4124" i="2"/>
  <c r="H4164" i="2"/>
  <c r="N4226" i="2"/>
  <c r="F3625" i="2"/>
  <c r="E3625" i="2"/>
  <c r="H3632" i="2"/>
  <c r="E3666" i="2"/>
  <c r="H3666" i="2" s="1"/>
  <c r="E3672" i="2"/>
  <c r="H3672" i="2" s="1"/>
  <c r="F3695" i="2"/>
  <c r="E3695" i="2"/>
  <c r="F3711" i="2"/>
  <c r="H3711" i="2" s="1"/>
  <c r="H3723" i="2"/>
  <c r="F3735" i="2"/>
  <c r="H3735" i="2" s="1"/>
  <c r="F3767" i="2"/>
  <c r="H3767" i="2" s="1"/>
  <c r="E3775" i="2"/>
  <c r="H3775" i="2" s="1"/>
  <c r="E3863" i="2"/>
  <c r="F3863" i="2"/>
  <c r="O3877" i="2"/>
  <c r="Q3877" i="2" s="1"/>
  <c r="M3932" i="2"/>
  <c r="O3987" i="2"/>
  <c r="Q3987" i="2" s="1"/>
  <c r="N3987" i="2"/>
  <c r="M4100" i="2"/>
  <c r="O4134" i="2"/>
  <c r="Q4134" i="2" s="1"/>
  <c r="N4134" i="2"/>
  <c r="H3593" i="2"/>
  <c r="E3624" i="2"/>
  <c r="H3624" i="2" s="1"/>
  <c r="F3654" i="2"/>
  <c r="E3654" i="2"/>
  <c r="H3706" i="2"/>
  <c r="E3714" i="2"/>
  <c r="H3714" i="2" s="1"/>
  <c r="E3738" i="2"/>
  <c r="H3738" i="2" s="1"/>
  <c r="H3742" i="2"/>
  <c r="F3759" i="2"/>
  <c r="H3759" i="2" s="1"/>
  <c r="H3771" i="2"/>
  <c r="M3788" i="2"/>
  <c r="M3811" i="2"/>
  <c r="O3811" i="2"/>
  <c r="Q3811" i="2" s="1"/>
  <c r="H3819" i="2"/>
  <c r="M3835" i="2"/>
  <c r="E3870" i="2"/>
  <c r="F3870" i="2"/>
  <c r="H3953" i="2"/>
  <c r="N3960" i="2"/>
  <c r="M3960" i="2"/>
  <c r="M3979" i="2"/>
  <c r="M4026" i="2"/>
  <c r="N4037" i="2"/>
  <c r="M4053" i="2"/>
  <c r="H4180" i="2"/>
  <c r="H4196" i="2"/>
  <c r="E3369" i="2"/>
  <c r="H3369" i="2" s="1"/>
  <c r="E3417" i="2"/>
  <c r="H3417" i="2" s="1"/>
  <c r="E3465" i="2"/>
  <c r="H3465" i="2" s="1"/>
  <c r="E3513" i="2"/>
  <c r="H3513" i="2" s="1"/>
  <c r="F3572" i="2"/>
  <c r="H3572" i="2" s="1"/>
  <c r="H3603" i="2"/>
  <c r="F3613" i="2"/>
  <c r="E3613" i="2"/>
  <c r="N3707" i="2"/>
  <c r="H3730" i="2"/>
  <c r="F3750" i="2"/>
  <c r="E3750" i="2"/>
  <c r="H3754" i="2"/>
  <c r="N3756" i="2"/>
  <c r="O3762" i="2"/>
  <c r="Q3762" i="2" s="1"/>
  <c r="H3778" i="2"/>
  <c r="H3875" i="2"/>
  <c r="H3908" i="2"/>
  <c r="E3911" i="2"/>
  <c r="F3911" i="2"/>
  <c r="H3922" i="2"/>
  <c r="H3930" i="2"/>
  <c r="N3938" i="2"/>
  <c r="M3938" i="2"/>
  <c r="H3956" i="2"/>
  <c r="M3977" i="2"/>
  <c r="M3984" i="2"/>
  <c r="N4011" i="2"/>
  <c r="N4069" i="2"/>
  <c r="O4140" i="2"/>
  <c r="Q4140" i="2" s="1"/>
  <c r="N4140" i="2"/>
  <c r="O4150" i="2"/>
  <c r="Q4150" i="2" s="1"/>
  <c r="M4150" i="2"/>
  <c r="N4165" i="2"/>
  <c r="O4212" i="2"/>
  <c r="Q4212" i="2" s="1"/>
  <c r="N4212" i="2"/>
  <c r="E3349" i="2"/>
  <c r="H3349" i="2" s="1"/>
  <c r="E3397" i="2"/>
  <c r="H3397" i="2" s="1"/>
  <c r="E3445" i="2"/>
  <c r="H3445" i="2" s="1"/>
  <c r="E3493" i="2"/>
  <c r="H3493" i="2" s="1"/>
  <c r="E3541" i="2"/>
  <c r="H3541" i="2" s="1"/>
  <c r="E3570" i="2"/>
  <c r="H3570" i="2" s="1"/>
  <c r="H3591" i="2"/>
  <c r="F3601" i="2"/>
  <c r="E3601" i="2"/>
  <c r="F3647" i="2"/>
  <c r="E3647" i="2"/>
  <c r="H3647" i="2" s="1"/>
  <c r="E3665" i="2"/>
  <c r="H3665" i="2" s="1"/>
  <c r="E3683" i="2"/>
  <c r="H3683" i="2" s="1"/>
  <c r="F3694" i="2"/>
  <c r="H3694" i="2" s="1"/>
  <c r="E3700" i="2"/>
  <c r="H3700" i="2" s="1"/>
  <c r="F3726" i="2"/>
  <c r="H3726" i="2" s="1"/>
  <c r="O3756" i="2"/>
  <c r="Q3756" i="2" s="1"/>
  <c r="F3766" i="2"/>
  <c r="H3766" i="2" s="1"/>
  <c r="N3772" i="2"/>
  <c r="N3782" i="2"/>
  <c r="M3785" i="2"/>
  <c r="F3808" i="2"/>
  <c r="H3808" i="2" s="1"/>
  <c r="H3810" i="2"/>
  <c r="N3821" i="2"/>
  <c r="M3842" i="2"/>
  <c r="F3848" i="2"/>
  <c r="H3848" i="2" s="1"/>
  <c r="F3903" i="2"/>
  <c r="H3903" i="2" s="1"/>
  <c r="H3916" i="2"/>
  <c r="N3964" i="2"/>
  <c r="N3971" i="2"/>
  <c r="M3980" i="2"/>
  <c r="N3991" i="2"/>
  <c r="O4003" i="2"/>
  <c r="Q4003" i="2" s="1"/>
  <c r="M4003" i="2"/>
  <c r="E4038" i="2"/>
  <c r="F4038" i="2"/>
  <c r="E4054" i="2"/>
  <c r="F4054" i="2"/>
  <c r="N4085" i="2"/>
  <c r="O4116" i="2"/>
  <c r="Q4116" i="2" s="1"/>
  <c r="N4116" i="2"/>
  <c r="O3614" i="2"/>
  <c r="Q3614" i="2" s="1"/>
  <c r="F3688" i="2"/>
  <c r="E3688" i="2"/>
  <c r="O3718" i="2"/>
  <c r="Q3718" i="2" s="1"/>
  <c r="M3718" i="2"/>
  <c r="F3721" i="2"/>
  <c r="E3721" i="2"/>
  <c r="F3745" i="2"/>
  <c r="E3745" i="2"/>
  <c r="H3745" i="2" s="1"/>
  <c r="M3787" i="2"/>
  <c r="F3801" i="2"/>
  <c r="E3801" i="2"/>
  <c r="H3801" i="2" s="1"/>
  <c r="O3804" i="2"/>
  <c r="Q3804" i="2" s="1"/>
  <c r="F3816" i="2"/>
  <c r="E3816" i="2"/>
  <c r="H3816" i="2" s="1"/>
  <c r="H3833" i="2"/>
  <c r="E3868" i="2"/>
  <c r="H3868" i="2" s="1"/>
  <c r="F3896" i="2"/>
  <c r="H3896" i="2" s="1"/>
  <c r="F3957" i="2"/>
  <c r="E3957" i="2"/>
  <c r="F3961" i="2"/>
  <c r="E3961" i="2"/>
  <c r="N3988" i="2"/>
  <c r="E4070" i="2"/>
  <c r="F4070" i="2"/>
  <c r="M4101" i="2"/>
  <c r="O4166" i="2"/>
  <c r="Q4166" i="2" s="1"/>
  <c r="N4166" i="2"/>
  <c r="N4181" i="2"/>
  <c r="E3453" i="2"/>
  <c r="H3453" i="2" s="1"/>
  <c r="E3501" i="2"/>
  <c r="H3501" i="2" s="1"/>
  <c r="E3569" i="2"/>
  <c r="H3569" i="2" s="1"/>
  <c r="E3580" i="2"/>
  <c r="H3580" i="2" s="1"/>
  <c r="E3599" i="2"/>
  <c r="H3599" i="2" s="1"/>
  <c r="E3610" i="2"/>
  <c r="H3610" i="2" s="1"/>
  <c r="E3621" i="2"/>
  <c r="H3621" i="2" s="1"/>
  <c r="H3641" i="2"/>
  <c r="H3646" i="2"/>
  <c r="E3664" i="2"/>
  <c r="H3664" i="2" s="1"/>
  <c r="F3670" i="2"/>
  <c r="H3670" i="2" s="1"/>
  <c r="N3674" i="2"/>
  <c r="H3682" i="2"/>
  <c r="E3693" i="2"/>
  <c r="H3693" i="2" s="1"/>
  <c r="E3699" i="2"/>
  <c r="H3699" i="2" s="1"/>
  <c r="E3713" i="2"/>
  <c r="H3713" i="2" s="1"/>
  <c r="E3717" i="2"/>
  <c r="H3717" i="2" s="1"/>
  <c r="F3729" i="2"/>
  <c r="E3729" i="2"/>
  <c r="H3737" i="2"/>
  <c r="E3741" i="2"/>
  <c r="H3741" i="2" s="1"/>
  <c r="F3753" i="2"/>
  <c r="E3753" i="2"/>
  <c r="F3769" i="2"/>
  <c r="E3769" i="2"/>
  <c r="H3769" i="2" s="1"/>
  <c r="E3786" i="2"/>
  <c r="H3786" i="2" s="1"/>
  <c r="H3812" i="2"/>
  <c r="F3814" i="2"/>
  <c r="H3814" i="2" s="1"/>
  <c r="F3889" i="2"/>
  <c r="E3889" i="2"/>
  <c r="H3889" i="2" s="1"/>
  <c r="O3925" i="2"/>
  <c r="Q3925" i="2" s="1"/>
  <c r="F3985" i="2"/>
  <c r="E3985" i="2"/>
  <c r="H3985" i="2" s="1"/>
  <c r="O3991" i="2"/>
  <c r="Q3991" i="2" s="1"/>
  <c r="N3995" i="2"/>
  <c r="O3995" i="2"/>
  <c r="Q3995" i="2" s="1"/>
  <c r="O4004" i="2"/>
  <c r="Q4004" i="2" s="1"/>
  <c r="M4004" i="2"/>
  <c r="N4015" i="2"/>
  <c r="M4028" i="2"/>
  <c r="F4039" i="2"/>
  <c r="E4039" i="2"/>
  <c r="F4055" i="2"/>
  <c r="E4055" i="2"/>
  <c r="O4156" i="2"/>
  <c r="Q4156" i="2" s="1"/>
  <c r="N4156" i="2"/>
  <c r="H3620" i="2"/>
  <c r="F3783" i="2"/>
  <c r="E3783" i="2"/>
  <c r="H3783" i="2" s="1"/>
  <c r="M3789" i="2"/>
  <c r="O3792" i="2"/>
  <c r="Q3792" i="2" s="1"/>
  <c r="M3792" i="2"/>
  <c r="H3822" i="2"/>
  <c r="O3899" i="2"/>
  <c r="Q3899" i="2" s="1"/>
  <c r="E3904" i="2"/>
  <c r="H3904" i="2" s="1"/>
  <c r="F3904" i="2"/>
  <c r="M3958" i="2"/>
  <c r="E3962" i="2"/>
  <c r="F3962" i="2"/>
  <c r="N4012" i="2"/>
  <c r="M4025" i="2"/>
  <c r="F4071" i="2"/>
  <c r="E4071" i="2"/>
  <c r="N4092" i="2"/>
  <c r="O4102" i="2"/>
  <c r="Q4102" i="2" s="1"/>
  <c r="M4102" i="2"/>
  <c r="N4132" i="2"/>
  <c r="N4252" i="2"/>
  <c r="O4270" i="2"/>
  <c r="Q4270" i="2" s="1"/>
  <c r="M4270" i="2"/>
  <c r="E3461" i="2"/>
  <c r="H3461" i="2" s="1"/>
  <c r="E3468" i="2"/>
  <c r="H3468" i="2" s="1"/>
  <c r="E3475" i="2"/>
  <c r="H3475" i="2" s="1"/>
  <c r="E3482" i="2"/>
  <c r="H3482" i="2" s="1"/>
  <c r="E3509" i="2"/>
  <c r="H3509" i="2" s="1"/>
  <c r="E3516" i="2"/>
  <c r="H3516" i="2" s="1"/>
  <c r="E3523" i="2"/>
  <c r="H3523" i="2" s="1"/>
  <c r="E3530" i="2"/>
  <c r="H3530" i="2" s="1"/>
  <c r="E3545" i="2"/>
  <c r="H3545" i="2" s="1"/>
  <c r="E3546" i="2"/>
  <c r="H3546" i="2" s="1"/>
  <c r="F3577" i="2"/>
  <c r="E3577" i="2"/>
  <c r="H3577" i="2" s="1"/>
  <c r="F3579" i="2"/>
  <c r="H3579" i="2" s="1"/>
  <c r="M3592" i="2"/>
  <c r="F3598" i="2"/>
  <c r="H3598" i="2" s="1"/>
  <c r="E3609" i="2"/>
  <c r="H3609" i="2" s="1"/>
  <c r="F3620" i="2"/>
  <c r="N3637" i="2"/>
  <c r="F3640" i="2"/>
  <c r="E3640" i="2"/>
  <c r="E3657" i="2"/>
  <c r="H3657" i="2" s="1"/>
  <c r="O3659" i="2"/>
  <c r="Q3659" i="2" s="1"/>
  <c r="E3669" i="2"/>
  <c r="H3669" i="2" s="1"/>
  <c r="F3681" i="2"/>
  <c r="E3681" i="2"/>
  <c r="F3687" i="2"/>
  <c r="H3687" i="2" s="1"/>
  <c r="E3692" i="2"/>
  <c r="H3692" i="2" s="1"/>
  <c r="F3704" i="2"/>
  <c r="H3704" i="2" s="1"/>
  <c r="E3720" i="2"/>
  <c r="H3720" i="2" s="1"/>
  <c r="N3799" i="2"/>
  <c r="O3820" i="2"/>
  <c r="Q3820" i="2" s="1"/>
  <c r="N3820" i="2"/>
  <c r="F3849" i="2"/>
  <c r="E3849" i="2"/>
  <c r="F3855" i="2"/>
  <c r="H3855" i="2" s="1"/>
  <c r="M3859" i="2"/>
  <c r="N3866" i="2"/>
  <c r="M3866" i="2"/>
  <c r="F3897" i="2"/>
  <c r="E3897" i="2"/>
  <c r="H3923" i="2"/>
  <c r="N3925" i="2"/>
  <c r="M3982" i="2"/>
  <c r="E3986" i="2"/>
  <c r="F3986" i="2"/>
  <c r="H3992" i="2"/>
  <c r="F4009" i="2"/>
  <c r="E4009" i="2"/>
  <c r="N4019" i="2"/>
  <c r="O4019" i="2"/>
  <c r="Q4019" i="2" s="1"/>
  <c r="N4040" i="2"/>
  <c r="M4056" i="2"/>
  <c r="M4076" i="2"/>
  <c r="O4117" i="2"/>
  <c r="Q4117" i="2" s="1"/>
  <c r="N4117" i="2"/>
  <c r="E3448" i="2"/>
  <c r="H3448" i="2" s="1"/>
  <c r="E3489" i="2"/>
  <c r="H3489" i="2" s="1"/>
  <c r="E3496" i="2"/>
  <c r="H3496" i="2" s="1"/>
  <c r="E3537" i="2"/>
  <c r="H3537" i="2" s="1"/>
  <c r="F3567" i="2"/>
  <c r="H3567" i="2" s="1"/>
  <c r="E3576" i="2"/>
  <c r="H3576" i="2" s="1"/>
  <c r="E3587" i="2"/>
  <c r="H3587" i="2" s="1"/>
  <c r="E3597" i="2"/>
  <c r="H3597" i="2" s="1"/>
  <c r="E3618" i="2"/>
  <c r="H3618" i="2" s="1"/>
  <c r="H3634" i="2"/>
  <c r="E3645" i="2"/>
  <c r="H3645" i="2" s="1"/>
  <c r="M3648" i="2"/>
  <c r="E3651" i="2"/>
  <c r="H3651" i="2" s="1"/>
  <c r="H3675" i="2"/>
  <c r="F3697" i="2"/>
  <c r="E3697" i="2"/>
  <c r="H3697" i="2" s="1"/>
  <c r="H3716" i="2"/>
  <c r="F3736" i="2"/>
  <c r="E3736" i="2"/>
  <c r="H3740" i="2"/>
  <c r="N3746" i="2"/>
  <c r="E3768" i="2"/>
  <c r="H3768" i="2" s="1"/>
  <c r="F3809" i="2"/>
  <c r="E3809" i="2"/>
  <c r="O3818" i="2"/>
  <c r="Q3818" i="2" s="1"/>
  <c r="N3818" i="2"/>
  <c r="E3827" i="2"/>
  <c r="H3827" i="2" s="1"/>
  <c r="E3834" i="2"/>
  <c r="H3834" i="2" s="1"/>
  <c r="H3851" i="2"/>
  <c r="F3862" i="2"/>
  <c r="H3862" i="2" s="1"/>
  <c r="H3944" i="2"/>
  <c r="H3952" i="2"/>
  <c r="N4036" i="2"/>
  <c r="M4052" i="2"/>
  <c r="H4072" i="2"/>
  <c r="N4237" i="2"/>
  <c r="O4237" i="2"/>
  <c r="Q4237" i="2" s="1"/>
  <c r="E3421" i="2"/>
  <c r="H3421" i="2" s="1"/>
  <c r="E3469" i="2"/>
  <c r="H3469" i="2" s="1"/>
  <c r="E3517" i="2"/>
  <c r="H3517" i="2" s="1"/>
  <c r="F3565" i="2"/>
  <c r="E3565" i="2"/>
  <c r="H3586" i="2"/>
  <c r="F3608" i="2"/>
  <c r="H3608" i="2" s="1"/>
  <c r="N3614" i="2"/>
  <c r="E3628" i="2"/>
  <c r="H3628" i="2" s="1"/>
  <c r="H3639" i="2"/>
  <c r="H3668" i="2"/>
  <c r="H3680" i="2"/>
  <c r="F3712" i="2"/>
  <c r="H3712" i="2" s="1"/>
  <c r="E3724" i="2"/>
  <c r="H3724" i="2" s="1"/>
  <c r="F3728" i="2"/>
  <c r="H3728" i="2" s="1"/>
  <c r="H3748" i="2"/>
  <c r="H3764" i="2"/>
  <c r="N3774" i="2"/>
  <c r="H3776" i="2"/>
  <c r="F3807" i="2"/>
  <c r="H3807" i="2" s="1"/>
  <c r="H3874" i="2"/>
  <c r="H3882" i="2"/>
  <c r="N3890" i="2"/>
  <c r="M3890" i="2"/>
  <c r="N3899" i="2"/>
  <c r="N3939" i="2"/>
  <c r="N3947" i="2"/>
  <c r="O3947" i="2"/>
  <c r="Q3947" i="2" s="1"/>
  <c r="M3978" i="2"/>
  <c r="H4006" i="2"/>
  <c r="E4010" i="2"/>
  <c r="H4010" i="2" s="1"/>
  <c r="F4010" i="2"/>
  <c r="N4108" i="2"/>
  <c r="N4118" i="2"/>
  <c r="N3972" i="2"/>
  <c r="N3996" i="2"/>
  <c r="N4020" i="2"/>
  <c r="F4086" i="2"/>
  <c r="H4086" i="2" s="1"/>
  <c r="F4285" i="2"/>
  <c r="E4285" i="2"/>
  <c r="E4288" i="2"/>
  <c r="F4288" i="2"/>
  <c r="M4294" i="2"/>
  <c r="M4297" i="2"/>
  <c r="O4422" i="2"/>
  <c r="Q4422" i="2" s="1"/>
  <c r="N4422" i="2"/>
  <c r="E3823" i="2"/>
  <c r="H3823" i="2" s="1"/>
  <c r="E3830" i="2"/>
  <c r="H3830" i="2" s="1"/>
  <c r="E3857" i="2"/>
  <c r="H3857" i="2" s="1"/>
  <c r="E3864" i="2"/>
  <c r="H3864" i="2" s="1"/>
  <c r="E3871" i="2"/>
  <c r="H3871" i="2" s="1"/>
  <c r="E3878" i="2"/>
  <c r="H3878" i="2" s="1"/>
  <c r="O3900" i="2"/>
  <c r="Q3900" i="2" s="1"/>
  <c r="E3905" i="2"/>
  <c r="H3905" i="2" s="1"/>
  <c r="E3912" i="2"/>
  <c r="H3912" i="2" s="1"/>
  <c r="N3914" i="2"/>
  <c r="E3919" i="2"/>
  <c r="H3919" i="2" s="1"/>
  <c r="E3926" i="2"/>
  <c r="H3926" i="2" s="1"/>
  <c r="E3941" i="2"/>
  <c r="H3941" i="2" s="1"/>
  <c r="E3942" i="2"/>
  <c r="H3942" i="2" s="1"/>
  <c r="E3965" i="2"/>
  <c r="H3965" i="2" s="1"/>
  <c r="E3966" i="2"/>
  <c r="H3966" i="2" s="1"/>
  <c r="E3989" i="2"/>
  <c r="H3989" i="2" s="1"/>
  <c r="E3990" i="2"/>
  <c r="H3990" i="2" s="1"/>
  <c r="E4013" i="2"/>
  <c r="H4013" i="2" s="1"/>
  <c r="E4014" i="2"/>
  <c r="H4014" i="2" s="1"/>
  <c r="F4035" i="2"/>
  <c r="E4035" i="2"/>
  <c r="F4051" i="2"/>
  <c r="E4051" i="2"/>
  <c r="F4067" i="2"/>
  <c r="E4067" i="2"/>
  <c r="H4067" i="2" s="1"/>
  <c r="F4083" i="2"/>
  <c r="E4083" i="2"/>
  <c r="F4099" i="2"/>
  <c r="E4099" i="2"/>
  <c r="F4115" i="2"/>
  <c r="E4115" i="2"/>
  <c r="H4115" i="2" s="1"/>
  <c r="F4131" i="2"/>
  <c r="E4131" i="2"/>
  <c r="F4147" i="2"/>
  <c r="E4147" i="2"/>
  <c r="F4163" i="2"/>
  <c r="E4163" i="2"/>
  <c r="H4163" i="2" s="1"/>
  <c r="F4179" i="2"/>
  <c r="E4179" i="2"/>
  <c r="F4195" i="2"/>
  <c r="E4195" i="2"/>
  <c r="H4195" i="2" s="1"/>
  <c r="F4211" i="2"/>
  <c r="E4211" i="2"/>
  <c r="H4211" i="2" s="1"/>
  <c r="E4227" i="2"/>
  <c r="H4227" i="2" s="1"/>
  <c r="H4247" i="2"/>
  <c r="E4258" i="2"/>
  <c r="H4258" i="2" s="1"/>
  <c r="H4263" i="2"/>
  <c r="N4324" i="2"/>
  <c r="O4414" i="2"/>
  <c r="Q4414" i="2" s="1"/>
  <c r="M4414" i="2"/>
  <c r="M4457" i="2"/>
  <c r="O4510" i="2"/>
  <c r="Q4510" i="2" s="1"/>
  <c r="M4510" i="2"/>
  <c r="E3796" i="2"/>
  <c r="H3796" i="2" s="1"/>
  <c r="E3837" i="2"/>
  <c r="H3837" i="2" s="1"/>
  <c r="E3844" i="2"/>
  <c r="H3844" i="2" s="1"/>
  <c r="E3885" i="2"/>
  <c r="H3885" i="2" s="1"/>
  <c r="E3892" i="2"/>
  <c r="H3892" i="2" s="1"/>
  <c r="E3933" i="2"/>
  <c r="H3933" i="2" s="1"/>
  <c r="E3943" i="2"/>
  <c r="H3943" i="2" s="1"/>
  <c r="E3967" i="2"/>
  <c r="H3967" i="2" s="1"/>
  <c r="E4034" i="2"/>
  <c r="H4034" i="2" s="1"/>
  <c r="E4050" i="2"/>
  <c r="H4050" i="2" s="1"/>
  <c r="E4066" i="2"/>
  <c r="H4066" i="2" s="1"/>
  <c r="E4082" i="2"/>
  <c r="H4082" i="2" s="1"/>
  <c r="E4098" i="2"/>
  <c r="H4098" i="2" s="1"/>
  <c r="E4114" i="2"/>
  <c r="H4114" i="2" s="1"/>
  <c r="E4130" i="2"/>
  <c r="H4130" i="2" s="1"/>
  <c r="E4146" i="2"/>
  <c r="H4146" i="2" s="1"/>
  <c r="E4162" i="2"/>
  <c r="H4162" i="2" s="1"/>
  <c r="E4178" i="2"/>
  <c r="H4178" i="2" s="1"/>
  <c r="E4194" i="2"/>
  <c r="H4194" i="2" s="1"/>
  <c r="E4210" i="2"/>
  <c r="H4210" i="2" s="1"/>
  <c r="E4225" i="2"/>
  <c r="H4225" i="2" s="1"/>
  <c r="E4246" i="2"/>
  <c r="H4246" i="2" s="1"/>
  <c r="F4265" i="2"/>
  <c r="E4265" i="2"/>
  <c r="E4280" i="2"/>
  <c r="H4280" i="2" s="1"/>
  <c r="F4280" i="2"/>
  <c r="H4318" i="2"/>
  <c r="N4397" i="2"/>
  <c r="O4397" i="2"/>
  <c r="Q4397" i="2" s="1"/>
  <c r="E3790" i="2"/>
  <c r="H3790" i="2" s="1"/>
  <c r="E3817" i="2"/>
  <c r="H3817" i="2" s="1"/>
  <c r="E3824" i="2"/>
  <c r="H3824" i="2" s="1"/>
  <c r="E3831" i="2"/>
  <c r="H3831" i="2" s="1"/>
  <c r="E3838" i="2"/>
  <c r="H3838" i="2" s="1"/>
  <c r="E3865" i="2"/>
  <c r="H3865" i="2" s="1"/>
  <c r="E3872" i="2"/>
  <c r="H3872" i="2" s="1"/>
  <c r="E3879" i="2"/>
  <c r="H3879" i="2" s="1"/>
  <c r="E3886" i="2"/>
  <c r="H3886" i="2" s="1"/>
  <c r="E3913" i="2"/>
  <c r="H3913" i="2" s="1"/>
  <c r="E3920" i="2"/>
  <c r="H3920" i="2" s="1"/>
  <c r="E3927" i="2"/>
  <c r="H3927" i="2" s="1"/>
  <c r="E3934" i="2"/>
  <c r="H3934" i="2" s="1"/>
  <c r="E3945" i="2"/>
  <c r="H3945" i="2" s="1"/>
  <c r="E3946" i="2"/>
  <c r="H3946" i="2" s="1"/>
  <c r="E3969" i="2"/>
  <c r="H3969" i="2" s="1"/>
  <c r="E3970" i="2"/>
  <c r="H3970" i="2" s="1"/>
  <c r="E3993" i="2"/>
  <c r="H3993" i="2" s="1"/>
  <c r="E3994" i="2"/>
  <c r="H3994" i="2" s="1"/>
  <c r="E4017" i="2"/>
  <c r="H4017" i="2" s="1"/>
  <c r="E4018" i="2"/>
  <c r="H4018" i="2" s="1"/>
  <c r="E4032" i="2"/>
  <c r="H4032" i="2" s="1"/>
  <c r="E4033" i="2"/>
  <c r="H4033" i="2" s="1"/>
  <c r="E4048" i="2"/>
  <c r="H4048" i="2" s="1"/>
  <c r="E4049" i="2"/>
  <c r="H4049" i="2" s="1"/>
  <c r="E4064" i="2"/>
  <c r="H4064" i="2" s="1"/>
  <c r="E4065" i="2"/>
  <c r="H4065" i="2" s="1"/>
  <c r="E4080" i="2"/>
  <c r="H4080" i="2" s="1"/>
  <c r="E4081" i="2"/>
  <c r="H4081" i="2" s="1"/>
  <c r="E4096" i="2"/>
  <c r="H4096" i="2" s="1"/>
  <c r="E4097" i="2"/>
  <c r="H4097" i="2" s="1"/>
  <c r="E4112" i="2"/>
  <c r="H4112" i="2" s="1"/>
  <c r="E4113" i="2"/>
  <c r="H4113" i="2" s="1"/>
  <c r="E4128" i="2"/>
  <c r="H4128" i="2" s="1"/>
  <c r="E4129" i="2"/>
  <c r="H4129" i="2" s="1"/>
  <c r="E4144" i="2"/>
  <c r="H4144" i="2" s="1"/>
  <c r="E4145" i="2"/>
  <c r="H4145" i="2" s="1"/>
  <c r="E4160" i="2"/>
  <c r="H4160" i="2" s="1"/>
  <c r="E4161" i="2"/>
  <c r="H4161" i="2" s="1"/>
  <c r="E4176" i="2"/>
  <c r="H4176" i="2" s="1"/>
  <c r="E4177" i="2"/>
  <c r="H4177" i="2" s="1"/>
  <c r="E4192" i="2"/>
  <c r="H4192" i="2" s="1"/>
  <c r="E4193" i="2"/>
  <c r="H4193" i="2" s="1"/>
  <c r="E4208" i="2"/>
  <c r="H4208" i="2" s="1"/>
  <c r="E4209" i="2"/>
  <c r="H4209" i="2" s="1"/>
  <c r="E4224" i="2"/>
  <c r="H4224" i="2" s="1"/>
  <c r="E4235" i="2"/>
  <c r="H4235" i="2" s="1"/>
  <c r="E4245" i="2"/>
  <c r="H4245" i="2" s="1"/>
  <c r="H4255" i="2"/>
  <c r="N4301" i="2"/>
  <c r="M4384" i="2"/>
  <c r="O4402" i="2"/>
  <c r="Q4402" i="2" s="1"/>
  <c r="N4402" i="2"/>
  <c r="N4454" i="2"/>
  <c r="F4031" i="2"/>
  <c r="E4031" i="2"/>
  <c r="H4031" i="2" s="1"/>
  <c r="F4047" i="2"/>
  <c r="E4047" i="2"/>
  <c r="F4063" i="2"/>
  <c r="E4063" i="2"/>
  <c r="F4079" i="2"/>
  <c r="E4079" i="2"/>
  <c r="F4095" i="2"/>
  <c r="E4095" i="2"/>
  <c r="F4111" i="2"/>
  <c r="E4111" i="2"/>
  <c r="F4127" i="2"/>
  <c r="E4127" i="2"/>
  <c r="H4127" i="2" s="1"/>
  <c r="F4143" i="2"/>
  <c r="E4143" i="2"/>
  <c r="F4159" i="2"/>
  <c r="E4159" i="2"/>
  <c r="F4175" i="2"/>
  <c r="E4175" i="2"/>
  <c r="F4191" i="2"/>
  <c r="E4191" i="2"/>
  <c r="F4207" i="2"/>
  <c r="E4207" i="2"/>
  <c r="F4223" i="2"/>
  <c r="E4223" i="2"/>
  <c r="H4223" i="2" s="1"/>
  <c r="N4230" i="2"/>
  <c r="H4234" i="2"/>
  <c r="E4260" i="2"/>
  <c r="F4260" i="2"/>
  <c r="H4267" i="2"/>
  <c r="N4306" i="2"/>
  <c r="N4360" i="2"/>
  <c r="M4360" i="2"/>
  <c r="M4411" i="2"/>
  <c r="M4432" i="2"/>
  <c r="N4446" i="2"/>
  <c r="M4481" i="2"/>
  <c r="E3777" i="2"/>
  <c r="H3777" i="2" s="1"/>
  <c r="E3784" i="2"/>
  <c r="H3784" i="2" s="1"/>
  <c r="E3791" i="2"/>
  <c r="H3791" i="2" s="1"/>
  <c r="E3798" i="2"/>
  <c r="H3798" i="2" s="1"/>
  <c r="E3825" i="2"/>
  <c r="H3825" i="2" s="1"/>
  <c r="E3832" i="2"/>
  <c r="H3832" i="2" s="1"/>
  <c r="E3839" i="2"/>
  <c r="H3839" i="2" s="1"/>
  <c r="E3846" i="2"/>
  <c r="H3846" i="2" s="1"/>
  <c r="E3873" i="2"/>
  <c r="H3873" i="2" s="1"/>
  <c r="E3880" i="2"/>
  <c r="H3880" i="2" s="1"/>
  <c r="E3887" i="2"/>
  <c r="H3887" i="2" s="1"/>
  <c r="E3894" i="2"/>
  <c r="H3894" i="2" s="1"/>
  <c r="E3921" i="2"/>
  <c r="H3921" i="2" s="1"/>
  <c r="E3928" i="2"/>
  <c r="H3928" i="2" s="1"/>
  <c r="E3935" i="2"/>
  <c r="H3935" i="2" s="1"/>
  <c r="E3949" i="2"/>
  <c r="H3949" i="2" s="1"/>
  <c r="E3950" i="2"/>
  <c r="H3950" i="2" s="1"/>
  <c r="E3973" i="2"/>
  <c r="H3973" i="2" s="1"/>
  <c r="E3974" i="2"/>
  <c r="H3974" i="2" s="1"/>
  <c r="E3997" i="2"/>
  <c r="H3997" i="2" s="1"/>
  <c r="E3998" i="2"/>
  <c r="H3998" i="2" s="1"/>
  <c r="E4021" i="2"/>
  <c r="H4021" i="2" s="1"/>
  <c r="E4022" i="2"/>
  <c r="H4022" i="2" s="1"/>
  <c r="E4030" i="2"/>
  <c r="H4030" i="2" s="1"/>
  <c r="E4046" i="2"/>
  <c r="H4046" i="2" s="1"/>
  <c r="E4062" i="2"/>
  <c r="H4062" i="2" s="1"/>
  <c r="E4078" i="2"/>
  <c r="H4078" i="2" s="1"/>
  <c r="E4094" i="2"/>
  <c r="H4094" i="2" s="1"/>
  <c r="E4110" i="2"/>
  <c r="H4110" i="2" s="1"/>
  <c r="E4126" i="2"/>
  <c r="H4126" i="2" s="1"/>
  <c r="E4142" i="2"/>
  <c r="H4142" i="2" s="1"/>
  <c r="E4158" i="2"/>
  <c r="H4158" i="2" s="1"/>
  <c r="E4174" i="2"/>
  <c r="H4174" i="2" s="1"/>
  <c r="E4190" i="2"/>
  <c r="H4190" i="2" s="1"/>
  <c r="E4206" i="2"/>
  <c r="H4206" i="2" s="1"/>
  <c r="E4222" i="2"/>
  <c r="H4222" i="2" s="1"/>
  <c r="F4244" i="2"/>
  <c r="H4244" i="2" s="1"/>
  <c r="F4262" i="2"/>
  <c r="H4262" i="2" s="1"/>
  <c r="E4276" i="2"/>
  <c r="F4276" i="2"/>
  <c r="H4283" i="2"/>
  <c r="N4325" i="2"/>
  <c r="O4398" i="2"/>
  <c r="Q4398" i="2" s="1"/>
  <c r="N4398" i="2"/>
  <c r="E3661" i="2"/>
  <c r="H3661" i="2" s="1"/>
  <c r="E3709" i="2"/>
  <c r="H3709" i="2" s="1"/>
  <c r="E3757" i="2"/>
  <c r="H3757" i="2" s="1"/>
  <c r="E3805" i="2"/>
  <c r="H3805" i="2" s="1"/>
  <c r="E3853" i="2"/>
  <c r="H3853" i="2" s="1"/>
  <c r="E3901" i="2"/>
  <c r="H3901" i="2" s="1"/>
  <c r="E3951" i="2"/>
  <c r="H3951" i="2" s="1"/>
  <c r="E3975" i="2"/>
  <c r="H3975" i="2" s="1"/>
  <c r="E3999" i="2"/>
  <c r="H3999" i="2" s="1"/>
  <c r="E4023" i="2"/>
  <c r="H4023" i="2" s="1"/>
  <c r="E4029" i="2"/>
  <c r="H4029" i="2" s="1"/>
  <c r="E4045" i="2"/>
  <c r="H4045" i="2" s="1"/>
  <c r="E4061" i="2"/>
  <c r="H4061" i="2" s="1"/>
  <c r="E4077" i="2"/>
  <c r="H4077" i="2" s="1"/>
  <c r="E4093" i="2"/>
  <c r="H4093" i="2" s="1"/>
  <c r="E4109" i="2"/>
  <c r="H4109" i="2" s="1"/>
  <c r="E4125" i="2"/>
  <c r="H4125" i="2" s="1"/>
  <c r="E4141" i="2"/>
  <c r="H4141" i="2" s="1"/>
  <c r="E4157" i="2"/>
  <c r="H4157" i="2" s="1"/>
  <c r="E4173" i="2"/>
  <c r="H4173" i="2" s="1"/>
  <c r="E4188" i="2"/>
  <c r="H4188" i="2" s="1"/>
  <c r="E4189" i="2"/>
  <c r="H4189" i="2" s="1"/>
  <c r="E4204" i="2"/>
  <c r="H4204" i="2" s="1"/>
  <c r="E4205" i="2"/>
  <c r="H4205" i="2" s="1"/>
  <c r="E4220" i="2"/>
  <c r="H4220" i="2" s="1"/>
  <c r="J4227" i="2"/>
  <c r="F4233" i="2"/>
  <c r="H4233" i="2" s="1"/>
  <c r="H4243" i="2"/>
  <c r="E4254" i="2"/>
  <c r="H4254" i="2" s="1"/>
  <c r="N4257" i="2"/>
  <c r="N4274" i="2"/>
  <c r="F4281" i="2"/>
  <c r="E4281" i="2"/>
  <c r="N4298" i="2"/>
  <c r="J4299" i="2" s="1"/>
  <c r="M4298" i="2"/>
  <c r="F4027" i="2"/>
  <c r="E4027" i="2"/>
  <c r="H4027" i="2" s="1"/>
  <c r="F4043" i="2"/>
  <c r="E4043" i="2"/>
  <c r="H4043" i="2" s="1"/>
  <c r="F4059" i="2"/>
  <c r="E4059" i="2"/>
  <c r="F4075" i="2"/>
  <c r="E4075" i="2"/>
  <c r="H4075" i="2" s="1"/>
  <c r="F4091" i="2"/>
  <c r="E4091" i="2"/>
  <c r="F4107" i="2"/>
  <c r="E4107" i="2"/>
  <c r="F4123" i="2"/>
  <c r="E4123" i="2"/>
  <c r="H4123" i="2" s="1"/>
  <c r="F4139" i="2"/>
  <c r="E4139" i="2"/>
  <c r="H4139" i="2" s="1"/>
  <c r="F4155" i="2"/>
  <c r="E4155" i="2"/>
  <c r="F4171" i="2"/>
  <c r="E4171" i="2"/>
  <c r="H4171" i="2" s="1"/>
  <c r="F4187" i="2"/>
  <c r="E4187" i="2"/>
  <c r="F4203" i="2"/>
  <c r="E4203" i="2"/>
  <c r="F4219" i="2"/>
  <c r="E4219" i="2"/>
  <c r="H4219" i="2" s="1"/>
  <c r="F4232" i="2"/>
  <c r="H4232" i="2" s="1"/>
  <c r="E4242" i="2"/>
  <c r="H4242" i="2" s="1"/>
  <c r="E4269" i="2"/>
  <c r="H4269" i="2" s="1"/>
  <c r="N4302" i="2"/>
  <c r="N4346" i="2"/>
  <c r="O4486" i="2"/>
  <c r="Q4486" i="2" s="1"/>
  <c r="M4486" i="2"/>
  <c r="H4042" i="2"/>
  <c r="H4058" i="2"/>
  <c r="H4074" i="2"/>
  <c r="H4090" i="2"/>
  <c r="H4106" i="2"/>
  <c r="H4122" i="2"/>
  <c r="H4138" i="2"/>
  <c r="H4154" i="2"/>
  <c r="H4170" i="2"/>
  <c r="H4186" i="2"/>
  <c r="H4202" i="2"/>
  <c r="H4218" i="2"/>
  <c r="H4231" i="2"/>
  <c r="E4264" i="2"/>
  <c r="H4264" i="2" s="1"/>
  <c r="F4264" i="2"/>
  <c r="F4271" i="2"/>
  <c r="E4271" i="2"/>
  <c r="H4271" i="2" s="1"/>
  <c r="N4278" i="2"/>
  <c r="M4293" i="2"/>
  <c r="N4330" i="2"/>
  <c r="M4338" i="2"/>
  <c r="O4434" i="2"/>
  <c r="Q4434" i="2" s="1"/>
  <c r="M4434" i="2"/>
  <c r="E3981" i="2"/>
  <c r="H3981" i="2" s="1"/>
  <c r="E4005" i="2"/>
  <c r="H4005" i="2" s="1"/>
  <c r="E4041" i="2"/>
  <c r="H4041" i="2" s="1"/>
  <c r="E4057" i="2"/>
  <c r="H4057" i="2" s="1"/>
  <c r="E4073" i="2"/>
  <c r="H4073" i="2" s="1"/>
  <c r="E4088" i="2"/>
  <c r="H4088" i="2" s="1"/>
  <c r="E4089" i="2"/>
  <c r="H4089" i="2" s="1"/>
  <c r="E4104" i="2"/>
  <c r="H4104" i="2" s="1"/>
  <c r="E4105" i="2"/>
  <c r="H4105" i="2" s="1"/>
  <c r="E4120" i="2"/>
  <c r="H4120" i="2" s="1"/>
  <c r="E4121" i="2"/>
  <c r="H4121" i="2" s="1"/>
  <c r="E4136" i="2"/>
  <c r="H4136" i="2" s="1"/>
  <c r="E4137" i="2"/>
  <c r="H4137" i="2" s="1"/>
  <c r="E4152" i="2"/>
  <c r="H4152" i="2" s="1"/>
  <c r="E4153" i="2"/>
  <c r="H4153" i="2" s="1"/>
  <c r="E4168" i="2"/>
  <c r="H4168" i="2" s="1"/>
  <c r="E4169" i="2"/>
  <c r="H4169" i="2" s="1"/>
  <c r="E4184" i="2"/>
  <c r="H4184" i="2" s="1"/>
  <c r="E4185" i="2"/>
  <c r="H4185" i="2" s="1"/>
  <c r="E4200" i="2"/>
  <c r="H4200" i="2" s="1"/>
  <c r="E4201" i="2"/>
  <c r="H4201" i="2" s="1"/>
  <c r="E4216" i="2"/>
  <c r="H4216" i="2" s="1"/>
  <c r="E4217" i="2"/>
  <c r="H4217" i="2" s="1"/>
  <c r="E4249" i="2"/>
  <c r="H4249" i="2" s="1"/>
  <c r="F4266" i="2"/>
  <c r="H4266" i="2" s="1"/>
  <c r="E4284" i="2"/>
  <c r="F4284" i="2"/>
  <c r="M4409" i="2"/>
  <c r="N4421" i="2"/>
  <c r="N4456" i="2"/>
  <c r="M4456" i="2"/>
  <c r="F4087" i="2"/>
  <c r="E4087" i="2"/>
  <c r="F4103" i="2"/>
  <c r="E4103" i="2"/>
  <c r="H4103" i="2" s="1"/>
  <c r="F4119" i="2"/>
  <c r="E4119" i="2"/>
  <c r="F4135" i="2"/>
  <c r="E4135" i="2"/>
  <c r="F4151" i="2"/>
  <c r="E4151" i="2"/>
  <c r="H4151" i="2" s="1"/>
  <c r="F4167" i="2"/>
  <c r="E4167" i="2"/>
  <c r="F4183" i="2"/>
  <c r="E4183" i="2"/>
  <c r="F4199" i="2"/>
  <c r="E4199" i="2"/>
  <c r="H4199" i="2" s="1"/>
  <c r="F4215" i="2"/>
  <c r="E4215" i="2"/>
  <c r="F4229" i="2"/>
  <c r="E4229" i="2"/>
  <c r="N4250" i="2"/>
  <c r="N4259" i="2"/>
  <c r="F4261" i="2"/>
  <c r="E4261" i="2"/>
  <c r="F4277" i="2"/>
  <c r="E4277" i="2"/>
  <c r="H4279" i="2"/>
  <c r="H4303" i="2"/>
  <c r="H4354" i="2"/>
  <c r="H4374" i="2"/>
  <c r="O4396" i="2"/>
  <c r="Q4396" i="2" s="1"/>
  <c r="N4396" i="2"/>
  <c r="O4505" i="2"/>
  <c r="Q4505" i="2" s="1"/>
  <c r="H4228" i="2"/>
  <c r="E4239" i="2"/>
  <c r="H4239" i="2" s="1"/>
  <c r="H4248" i="2"/>
  <c r="F4256" i="2"/>
  <c r="H4256" i="2" s="1"/>
  <c r="H4268" i="2"/>
  <c r="H4275" i="2"/>
  <c r="F4282" i="2"/>
  <c r="H4282" i="2" s="1"/>
  <c r="O4287" i="2"/>
  <c r="Q4287" i="2" s="1"/>
  <c r="M4317" i="2"/>
  <c r="O4474" i="2"/>
  <c r="Q4474" i="2" s="1"/>
  <c r="N4474" i="2"/>
  <c r="N4492" i="2"/>
  <c r="O4492" i="2"/>
  <c r="Q4492" i="2" s="1"/>
  <c r="F4308" i="2"/>
  <c r="H4308" i="2" s="1"/>
  <c r="E4309" i="2"/>
  <c r="H4309" i="2" s="1"/>
  <c r="E4310" i="2"/>
  <c r="H4310" i="2" s="1"/>
  <c r="M4320" i="2"/>
  <c r="F4332" i="2"/>
  <c r="H4332" i="2" s="1"/>
  <c r="E4333" i="2"/>
  <c r="H4333" i="2" s="1"/>
  <c r="E4334" i="2"/>
  <c r="H4334" i="2" s="1"/>
  <c r="H4335" i="2"/>
  <c r="N4348" i="2"/>
  <c r="F4352" i="2"/>
  <c r="E4377" i="2"/>
  <c r="H4377" i="2" s="1"/>
  <c r="F4386" i="2"/>
  <c r="H4386" i="2" s="1"/>
  <c r="F4394" i="2"/>
  <c r="H4394" i="2" s="1"/>
  <c r="E4403" i="2"/>
  <c r="H4403" i="2" s="1"/>
  <c r="F4420" i="2"/>
  <c r="H4420" i="2" s="1"/>
  <c r="E4428" i="2"/>
  <c r="F4428" i="2"/>
  <c r="H4443" i="2"/>
  <c r="H4455" i="2"/>
  <c r="F4460" i="2"/>
  <c r="F4471" i="2"/>
  <c r="H4471" i="2" s="1"/>
  <c r="F4482" i="2"/>
  <c r="H4482" i="2" s="1"/>
  <c r="F4490" i="2"/>
  <c r="F4502" i="2"/>
  <c r="E4519" i="2"/>
  <c r="F4519" i="2"/>
  <c r="E4528" i="2"/>
  <c r="F4528" i="2"/>
  <c r="H4530" i="2"/>
  <c r="F4546" i="2"/>
  <c r="H4546" i="2" s="1"/>
  <c r="F4553" i="2"/>
  <c r="E4553" i="2"/>
  <c r="H4553" i="2" s="1"/>
  <c r="E4564" i="2"/>
  <c r="F4564" i="2"/>
  <c r="E4582" i="2"/>
  <c r="F4582" i="2"/>
  <c r="F4602" i="2"/>
  <c r="E4602" i="2"/>
  <c r="H4607" i="2"/>
  <c r="E4616" i="2"/>
  <c r="F4616" i="2"/>
  <c r="O4690" i="2"/>
  <c r="Q4690" i="2" s="1"/>
  <c r="N4690" i="2"/>
  <c r="O4709" i="2"/>
  <c r="Q4709" i="2" s="1"/>
  <c r="N4709" i="2"/>
  <c r="M4321" i="2"/>
  <c r="H4351" i="2"/>
  <c r="E4368" i="2"/>
  <c r="F4368" i="2"/>
  <c r="N4378" i="2"/>
  <c r="F4393" i="2"/>
  <c r="E4393" i="2"/>
  <c r="H4442" i="2"/>
  <c r="H4449" i="2"/>
  <c r="E4494" i="2"/>
  <c r="H4494" i="2" s="1"/>
  <c r="H4509" i="2"/>
  <c r="E4512" i="2"/>
  <c r="F4512" i="2"/>
  <c r="H4514" i="2"/>
  <c r="F4537" i="2"/>
  <c r="E4537" i="2"/>
  <c r="E4548" i="2"/>
  <c r="H4548" i="2" s="1"/>
  <c r="F4548" i="2"/>
  <c r="H4555" i="2"/>
  <c r="H4594" i="2"/>
  <c r="E4289" i="2"/>
  <c r="H4289" i="2" s="1"/>
  <c r="F4312" i="2"/>
  <c r="H4312" i="2" s="1"/>
  <c r="E4313" i="2"/>
  <c r="H4313" i="2" s="1"/>
  <c r="E4350" i="2"/>
  <c r="H4350" i="2" s="1"/>
  <c r="H4359" i="2"/>
  <c r="F4376" i="2"/>
  <c r="H4376" i="2" s="1"/>
  <c r="E4401" i="2"/>
  <c r="H4401" i="2" s="1"/>
  <c r="F4418" i="2"/>
  <c r="H4418" i="2" s="1"/>
  <c r="E4426" i="2"/>
  <c r="H4426" i="2" s="1"/>
  <c r="O4450" i="2"/>
  <c r="Q4450" i="2" s="1"/>
  <c r="N4450" i="2"/>
  <c r="E4464" i="2"/>
  <c r="F4464" i="2"/>
  <c r="E4476" i="2"/>
  <c r="F4476" i="2"/>
  <c r="F4521" i="2"/>
  <c r="E4521" i="2"/>
  <c r="H4521" i="2" s="1"/>
  <c r="E4532" i="2"/>
  <c r="F4532" i="2"/>
  <c r="F4557" i="2"/>
  <c r="E4557" i="2"/>
  <c r="E4566" i="2"/>
  <c r="H4566" i="2" s="1"/>
  <c r="F4566" i="2"/>
  <c r="E4580" i="2"/>
  <c r="F4580" i="2"/>
  <c r="F4587" i="2"/>
  <c r="E4587" i="2"/>
  <c r="H4587" i="2" s="1"/>
  <c r="N4623" i="2"/>
  <c r="E4630" i="2"/>
  <c r="F4630" i="2"/>
  <c r="N4682" i="2"/>
  <c r="H4291" i="2"/>
  <c r="E4341" i="2"/>
  <c r="H4341" i="2" s="1"/>
  <c r="F4358" i="2"/>
  <c r="H4358" i="2" s="1"/>
  <c r="H4367" i="2"/>
  <c r="E4392" i="2"/>
  <c r="F4392" i="2"/>
  <c r="H4400" i="2"/>
  <c r="F4417" i="2"/>
  <c r="E4417" i="2"/>
  <c r="F4489" i="2"/>
  <c r="E4489" i="2"/>
  <c r="H4489" i="2" s="1"/>
  <c r="F4501" i="2"/>
  <c r="E4501" i="2"/>
  <c r="E4516" i="2"/>
  <c r="F4516" i="2"/>
  <c r="F4539" i="2"/>
  <c r="H4539" i="2" s="1"/>
  <c r="F4541" i="2"/>
  <c r="E4541" i="2"/>
  <c r="E4550" i="2"/>
  <c r="F4550" i="2"/>
  <c r="H4559" i="2"/>
  <c r="F4578" i="2"/>
  <c r="H4578" i="2" s="1"/>
  <c r="E4600" i="2"/>
  <c r="F4600" i="2"/>
  <c r="F4610" i="2"/>
  <c r="E4610" i="2"/>
  <c r="F4357" i="2"/>
  <c r="E4357" i="2"/>
  <c r="N4425" i="2"/>
  <c r="F4441" i="2"/>
  <c r="E4441" i="2"/>
  <c r="F4453" i="2"/>
  <c r="E4453" i="2"/>
  <c r="E4458" i="2"/>
  <c r="H4458" i="2" s="1"/>
  <c r="E4469" i="2"/>
  <c r="H4469" i="2" s="1"/>
  <c r="E4485" i="2"/>
  <c r="H4485" i="2" s="1"/>
  <c r="E4493" i="2"/>
  <c r="H4493" i="2" s="1"/>
  <c r="N4497" i="2"/>
  <c r="F4525" i="2"/>
  <c r="E4525" i="2"/>
  <c r="E4534" i="2"/>
  <c r="F4534" i="2"/>
  <c r="F4561" i="2"/>
  <c r="E4561" i="2"/>
  <c r="E4568" i="2"/>
  <c r="F4568" i="2"/>
  <c r="F4603" i="2"/>
  <c r="E4603" i="2"/>
  <c r="E4631" i="2"/>
  <c r="H4631" i="2" s="1"/>
  <c r="F4631" i="2"/>
  <c r="E4295" i="2"/>
  <c r="H4295" i="2" s="1"/>
  <c r="E4319" i="2"/>
  <c r="H4319" i="2" s="1"/>
  <c r="F4340" i="2"/>
  <c r="H4340" i="2" s="1"/>
  <c r="M4361" i="2"/>
  <c r="E4365" i="2"/>
  <c r="H4365" i="2" s="1"/>
  <c r="F4382" i="2"/>
  <c r="H4382" i="2" s="1"/>
  <c r="E4390" i="2"/>
  <c r="H4390" i="2" s="1"/>
  <c r="E4391" i="2"/>
  <c r="H4391" i="2" s="1"/>
  <c r="E4399" i="2"/>
  <c r="H4399" i="2" s="1"/>
  <c r="F4408" i="2"/>
  <c r="H4408" i="2" s="1"/>
  <c r="E4416" i="2"/>
  <c r="H4416" i="2" s="1"/>
  <c r="F4416" i="2"/>
  <c r="E4433" i="2"/>
  <c r="H4433" i="2" s="1"/>
  <c r="F4447" i="2"/>
  <c r="H4447" i="2" s="1"/>
  <c r="E4463" i="2"/>
  <c r="H4463" i="2" s="1"/>
  <c r="E4475" i="2"/>
  <c r="H4475" i="2" s="1"/>
  <c r="F4480" i="2"/>
  <c r="H4480" i="2" s="1"/>
  <c r="E4518" i="2"/>
  <c r="H4518" i="2" s="1"/>
  <c r="F4518" i="2"/>
  <c r="F4543" i="2"/>
  <c r="H4543" i="2" s="1"/>
  <c r="F4545" i="2"/>
  <c r="E4545" i="2"/>
  <c r="E4552" i="2"/>
  <c r="F4552" i="2"/>
  <c r="F4570" i="2"/>
  <c r="E4570" i="2"/>
  <c r="E4572" i="2"/>
  <c r="F4572" i="2"/>
  <c r="F4574" i="2"/>
  <c r="H4574" i="2" s="1"/>
  <c r="E4583" i="2"/>
  <c r="H4583" i="2" s="1"/>
  <c r="F4583" i="2"/>
  <c r="M4623" i="2"/>
  <c r="N4662" i="2"/>
  <c r="M4701" i="2"/>
  <c r="F4236" i="2"/>
  <c r="H4236" i="2" s="1"/>
  <c r="F4272" i="2"/>
  <c r="H4272" i="2" s="1"/>
  <c r="E4273" i="2"/>
  <c r="H4273" i="2" s="1"/>
  <c r="H4339" i="2"/>
  <c r="M4343" i="2"/>
  <c r="E4356" i="2"/>
  <c r="F4356" i="2"/>
  <c r="F4381" i="2"/>
  <c r="E4381" i="2"/>
  <c r="H4407" i="2"/>
  <c r="F4424" i="2"/>
  <c r="H4424" i="2" s="1"/>
  <c r="F4468" i="2"/>
  <c r="H4468" i="2" s="1"/>
  <c r="H4484" i="2"/>
  <c r="E4511" i="2"/>
  <c r="H4511" i="2" s="1"/>
  <c r="F4527" i="2"/>
  <c r="H4527" i="2" s="1"/>
  <c r="F4529" i="2"/>
  <c r="E4529" i="2"/>
  <c r="E4536" i="2"/>
  <c r="F4536" i="2"/>
  <c r="H4547" i="2"/>
  <c r="H4554" i="2"/>
  <c r="F4563" i="2"/>
  <c r="H4563" i="2" s="1"/>
  <c r="H4595" i="2"/>
  <c r="H4606" i="2"/>
  <c r="E4614" i="2"/>
  <c r="F4614" i="2"/>
  <c r="M4697" i="2"/>
  <c r="H4299" i="2"/>
  <c r="H4323" i="2"/>
  <c r="H4347" i="2"/>
  <c r="F4364" i="2"/>
  <c r="H4364" i="2" s="1"/>
  <c r="E4389" i="2"/>
  <c r="H4389" i="2" s="1"/>
  <c r="F4406" i="2"/>
  <c r="H4406" i="2" s="1"/>
  <c r="H4415" i="2"/>
  <c r="H4423" i="2"/>
  <c r="E4440" i="2"/>
  <c r="F4440" i="2"/>
  <c r="E4452" i="2"/>
  <c r="F4452" i="2"/>
  <c r="E4488" i="2"/>
  <c r="H4488" i="2" s="1"/>
  <c r="F4488" i="2"/>
  <c r="E4500" i="2"/>
  <c r="F4500" i="2"/>
  <c r="F4513" i="2"/>
  <c r="E4513" i="2"/>
  <c r="H4513" i="2" s="1"/>
  <c r="E4520" i="2"/>
  <c r="F4520" i="2"/>
  <c r="E4588" i="2"/>
  <c r="F4588" i="2"/>
  <c r="E4598" i="2"/>
  <c r="H4598" i="2" s="1"/>
  <c r="F4598" i="2"/>
  <c r="F4611" i="2"/>
  <c r="E4611" i="2"/>
  <c r="H4611" i="2" s="1"/>
  <c r="F4618" i="2"/>
  <c r="E4618" i="2"/>
  <c r="H4618" i="2" s="1"/>
  <c r="F4300" i="2"/>
  <c r="H4300" i="2" s="1"/>
  <c r="M4342" i="2"/>
  <c r="E4380" i="2"/>
  <c r="F4380" i="2"/>
  <c r="F4405" i="2"/>
  <c r="E4405" i="2"/>
  <c r="O4459" i="2"/>
  <c r="Q4459" i="2" s="1"/>
  <c r="N4473" i="2"/>
  <c r="H4507" i="2"/>
  <c r="H4515" i="2"/>
  <c r="H4522" i="2"/>
  <c r="F4531" i="2"/>
  <c r="H4531" i="2" s="1"/>
  <c r="F4538" i="2"/>
  <c r="H4538" i="2" s="1"/>
  <c r="E4556" i="2"/>
  <c r="F4556" i="2"/>
  <c r="H4558" i="2"/>
  <c r="H4579" i="2"/>
  <c r="E4604" i="2"/>
  <c r="F4604" i="2"/>
  <c r="N4638" i="2"/>
  <c r="N4706" i="2"/>
  <c r="M4706" i="2"/>
  <c r="H4327" i="2"/>
  <c r="E4337" i="2"/>
  <c r="H4337" i="2" s="1"/>
  <c r="F4345" i="2"/>
  <c r="E4345" i="2"/>
  <c r="E4362" i="2"/>
  <c r="H4362" i="2" s="1"/>
  <c r="H4371" i="2"/>
  <c r="M4383" i="2"/>
  <c r="F4388" i="2"/>
  <c r="H4388" i="2" s="1"/>
  <c r="E4413" i="2"/>
  <c r="H4413" i="2" s="1"/>
  <c r="F4430" i="2"/>
  <c r="H4430" i="2" s="1"/>
  <c r="E4438" i="2"/>
  <c r="H4438" i="2" s="1"/>
  <c r="E4439" i="2"/>
  <c r="H4439" i="2" s="1"/>
  <c r="E4445" i="2"/>
  <c r="H4445" i="2" s="1"/>
  <c r="E4461" i="2"/>
  <c r="H4461" i="2" s="1"/>
  <c r="F4466" i="2"/>
  <c r="H4466" i="2" s="1"/>
  <c r="H4472" i="2"/>
  <c r="F4478" i="2"/>
  <c r="H4478" i="2" s="1"/>
  <c r="H4483" i="2"/>
  <c r="H4491" i="2"/>
  <c r="H4495" i="2"/>
  <c r="H4503" i="2"/>
  <c r="M4508" i="2"/>
  <c r="E4540" i="2"/>
  <c r="F4540" i="2"/>
  <c r="E4567" i="2"/>
  <c r="F4567" i="2"/>
  <c r="F4577" i="2"/>
  <c r="E4577" i="2"/>
  <c r="F4586" i="2"/>
  <c r="E4586" i="2"/>
  <c r="F4593" i="2"/>
  <c r="E4593" i="2"/>
  <c r="E4615" i="2"/>
  <c r="F4615" i="2"/>
  <c r="F4304" i="2"/>
  <c r="H4304" i="2" s="1"/>
  <c r="E4305" i="2"/>
  <c r="H4305" i="2" s="1"/>
  <c r="F4328" i="2"/>
  <c r="H4328" i="2" s="1"/>
  <c r="E4329" i="2"/>
  <c r="H4329" i="2" s="1"/>
  <c r="E4353" i="2"/>
  <c r="H4353" i="2" s="1"/>
  <c r="F4370" i="2"/>
  <c r="H4370" i="2" s="1"/>
  <c r="H4387" i="2"/>
  <c r="E4404" i="2"/>
  <c r="F4404" i="2"/>
  <c r="F4429" i="2"/>
  <c r="E4429" i="2"/>
  <c r="H4451" i="2"/>
  <c r="E4524" i="2"/>
  <c r="F4524" i="2"/>
  <c r="F4542" i="2"/>
  <c r="H4542" i="2" s="1"/>
  <c r="E4551" i="2"/>
  <c r="F4551" i="2"/>
  <c r="E4560" i="2"/>
  <c r="F4560" i="2"/>
  <c r="E4584" i="2"/>
  <c r="F4584" i="2"/>
  <c r="N4591" i="2"/>
  <c r="F4619" i="2"/>
  <c r="E4619" i="2"/>
  <c r="H4307" i="2"/>
  <c r="H4331" i="2"/>
  <c r="E4344" i="2"/>
  <c r="F4344" i="2"/>
  <c r="H4352" i="2"/>
  <c r="F4369" i="2"/>
  <c r="E4369" i="2"/>
  <c r="H4395" i="2"/>
  <c r="F4412" i="2"/>
  <c r="H4412" i="2" s="1"/>
  <c r="E4437" i="2"/>
  <c r="H4437" i="2" s="1"/>
  <c r="F4444" i="2"/>
  <c r="H4444" i="2" s="1"/>
  <c r="H4460" i="2"/>
  <c r="F4465" i="2"/>
  <c r="E4465" i="2"/>
  <c r="H4465" i="2" s="1"/>
  <c r="F4477" i="2"/>
  <c r="E4477" i="2"/>
  <c r="E4487" i="2"/>
  <c r="H4487" i="2" s="1"/>
  <c r="H4490" i="2"/>
  <c r="E4499" i="2"/>
  <c r="H4499" i="2" s="1"/>
  <c r="H4502" i="2"/>
  <c r="F4526" i="2"/>
  <c r="H4526" i="2" s="1"/>
  <c r="E4535" i="2"/>
  <c r="F4535" i="2"/>
  <c r="E4544" i="2"/>
  <c r="F4544" i="2"/>
  <c r="F4562" i="2"/>
  <c r="H4562" i="2" s="1"/>
  <c r="F4571" i="2"/>
  <c r="E4571" i="2"/>
  <c r="H4571" i="2" s="1"/>
  <c r="F4573" i="2"/>
  <c r="E4573" i="2"/>
  <c r="F4575" i="2"/>
  <c r="H4575" i="2" s="1"/>
  <c r="E4596" i="2"/>
  <c r="F4596" i="2"/>
  <c r="E4599" i="2"/>
  <c r="F4599" i="2"/>
  <c r="E4612" i="2"/>
  <c r="F4612" i="2"/>
  <c r="M4695" i="2"/>
  <c r="F4517" i="2"/>
  <c r="E4517" i="2"/>
  <c r="F4533" i="2"/>
  <c r="E4533" i="2"/>
  <c r="F4549" i="2"/>
  <c r="E4549" i="2"/>
  <c r="F4565" i="2"/>
  <c r="E4565" i="2"/>
  <c r="F4581" i="2"/>
  <c r="E4581" i="2"/>
  <c r="F4597" i="2"/>
  <c r="E4597" i="2"/>
  <c r="F4613" i="2"/>
  <c r="E4613" i="2"/>
  <c r="F4629" i="2"/>
  <c r="E4629" i="2"/>
  <c r="F4645" i="2"/>
  <c r="E4645" i="2"/>
  <c r="F4646" i="2"/>
  <c r="H4646" i="2" s="1"/>
  <c r="F4647" i="2"/>
  <c r="H4647" i="2" s="1"/>
  <c r="F4663" i="2"/>
  <c r="H4663" i="2" s="1"/>
  <c r="F4675" i="2"/>
  <c r="H4675" i="2" s="1"/>
  <c r="F4687" i="2"/>
  <c r="H4687" i="2" s="1"/>
  <c r="E4720" i="2"/>
  <c r="H4720" i="2" s="1"/>
  <c r="M4775" i="2"/>
  <c r="O4775" i="2"/>
  <c r="Q4775" i="2" s="1"/>
  <c r="H4644" i="2"/>
  <c r="F4656" i="2"/>
  <c r="E4656" i="2"/>
  <c r="F4668" i="2"/>
  <c r="E4668" i="2"/>
  <c r="F4680" i="2"/>
  <c r="E4680" i="2"/>
  <c r="H4691" i="2"/>
  <c r="H4699" i="2"/>
  <c r="N4711" i="2"/>
  <c r="F4740" i="2"/>
  <c r="E4740" i="2"/>
  <c r="M4745" i="2"/>
  <c r="O4757" i="2"/>
  <c r="Q4757" i="2" s="1"/>
  <c r="N4757" i="2"/>
  <c r="N4864" i="2"/>
  <c r="E4626" i="2"/>
  <c r="H4626" i="2" s="1"/>
  <c r="E4627" i="2"/>
  <c r="H4627" i="2" s="1"/>
  <c r="F4628" i="2"/>
  <c r="H4628" i="2" s="1"/>
  <c r="E4642" i="2"/>
  <c r="H4642" i="2" s="1"/>
  <c r="F4661" i="2"/>
  <c r="E4661" i="2"/>
  <c r="F4673" i="2"/>
  <c r="E4673" i="2"/>
  <c r="F4685" i="2"/>
  <c r="E4685" i="2"/>
  <c r="F4609" i="2"/>
  <c r="E4609" i="2"/>
  <c r="F4625" i="2"/>
  <c r="E4625" i="2"/>
  <c r="H4625" i="2" s="1"/>
  <c r="F4641" i="2"/>
  <c r="E4641" i="2"/>
  <c r="H4655" i="2"/>
  <c r="H4667" i="2"/>
  <c r="N4686" i="2"/>
  <c r="M4727" i="2"/>
  <c r="F4741" i="2"/>
  <c r="E4741" i="2"/>
  <c r="N4758" i="2"/>
  <c r="N4765" i="2"/>
  <c r="N4785" i="2"/>
  <c r="M4857" i="2"/>
  <c r="H4624" i="2"/>
  <c r="H4640" i="2"/>
  <c r="E4654" i="2"/>
  <c r="H4654" i="2" s="1"/>
  <c r="E4666" i="2"/>
  <c r="H4666" i="2" s="1"/>
  <c r="E4678" i="2"/>
  <c r="H4678" i="2" s="1"/>
  <c r="E4694" i="2"/>
  <c r="H4694" i="2" s="1"/>
  <c r="E4698" i="2"/>
  <c r="H4698" i="2" s="1"/>
  <c r="E4702" i="2"/>
  <c r="H4702" i="2" s="1"/>
  <c r="M4703" i="2"/>
  <c r="F4715" i="2"/>
  <c r="H4715" i="2" s="1"/>
  <c r="H4717" i="2"/>
  <c r="F4576" i="2"/>
  <c r="H4576" i="2" s="1"/>
  <c r="E4590" i="2"/>
  <c r="H4590" i="2" s="1"/>
  <c r="F4592" i="2"/>
  <c r="H4592" i="2" s="1"/>
  <c r="F4608" i="2"/>
  <c r="H4608" i="2" s="1"/>
  <c r="H4639" i="2"/>
  <c r="F4660" i="2"/>
  <c r="E4660" i="2"/>
  <c r="F4672" i="2"/>
  <c r="E4672" i="2"/>
  <c r="F4684" i="2"/>
  <c r="E4684" i="2"/>
  <c r="H4719" i="2"/>
  <c r="F4742" i="2"/>
  <c r="E4742" i="2"/>
  <c r="M4801" i="2"/>
  <c r="M4816" i="2"/>
  <c r="F4589" i="2"/>
  <c r="E4589" i="2"/>
  <c r="H4589" i="2" s="1"/>
  <c r="F4605" i="2"/>
  <c r="E4605" i="2"/>
  <c r="F4621" i="2"/>
  <c r="E4621" i="2"/>
  <c r="F4637" i="2"/>
  <c r="E4637" i="2"/>
  <c r="H4637" i="2" s="1"/>
  <c r="F4653" i="2"/>
  <c r="E4653" i="2"/>
  <c r="F4665" i="2"/>
  <c r="E4665" i="2"/>
  <c r="F4677" i="2"/>
  <c r="E4677" i="2"/>
  <c r="H4677" i="2" s="1"/>
  <c r="O4727" i="2"/>
  <c r="Q4727" i="2" s="1"/>
  <c r="M4752" i="2"/>
  <c r="M4773" i="2"/>
  <c r="E4659" i="2"/>
  <c r="H4659" i="2" s="1"/>
  <c r="E4671" i="2"/>
  <c r="H4671" i="2" s="1"/>
  <c r="E4683" i="2"/>
  <c r="H4683" i="2" s="1"/>
  <c r="N4712" i="2"/>
  <c r="F4620" i="2"/>
  <c r="H4620" i="2" s="1"/>
  <c r="E4634" i="2"/>
  <c r="H4634" i="2" s="1"/>
  <c r="E4635" i="2"/>
  <c r="H4635" i="2" s="1"/>
  <c r="F4636" i="2"/>
  <c r="H4636" i="2" s="1"/>
  <c r="E4650" i="2"/>
  <c r="H4650" i="2" s="1"/>
  <c r="E4651" i="2"/>
  <c r="H4651" i="2" s="1"/>
  <c r="F4652" i="2"/>
  <c r="H4652" i="2" s="1"/>
  <c r="M4705" i="2"/>
  <c r="M4743" i="2"/>
  <c r="N4756" i="2"/>
  <c r="M4849" i="2"/>
  <c r="F4569" i="2"/>
  <c r="E4569" i="2"/>
  <c r="F4585" i="2"/>
  <c r="E4585" i="2"/>
  <c r="F4601" i="2"/>
  <c r="E4601" i="2"/>
  <c r="F4617" i="2"/>
  <c r="E4617" i="2"/>
  <c r="F4633" i="2"/>
  <c r="E4633" i="2"/>
  <c r="F4649" i="2"/>
  <c r="E4649" i="2"/>
  <c r="F4664" i="2"/>
  <c r="E4664" i="2"/>
  <c r="F4676" i="2"/>
  <c r="E4676" i="2"/>
  <c r="F4688" i="2"/>
  <c r="E4688" i="2"/>
  <c r="N4714" i="2"/>
  <c r="F4732" i="2"/>
  <c r="E4732" i="2"/>
  <c r="H4732" i="2" s="1"/>
  <c r="F4657" i="2"/>
  <c r="E4657" i="2"/>
  <c r="F4669" i="2"/>
  <c r="E4669" i="2"/>
  <c r="F4681" i="2"/>
  <c r="E4681" i="2"/>
  <c r="F4692" i="2"/>
  <c r="E4692" i="2"/>
  <c r="M4744" i="2"/>
  <c r="N4764" i="2"/>
  <c r="F4632" i="2"/>
  <c r="H4632" i="2" s="1"/>
  <c r="F4648" i="2"/>
  <c r="H4648" i="2" s="1"/>
  <c r="N4718" i="2"/>
  <c r="M4728" i="2"/>
  <c r="E4733" i="2"/>
  <c r="H4733" i="2" s="1"/>
  <c r="E4734" i="2"/>
  <c r="H4734" i="2" s="1"/>
  <c r="F4735" i="2"/>
  <c r="H4735" i="2" s="1"/>
  <c r="F4736" i="2"/>
  <c r="H4736" i="2" s="1"/>
  <c r="F4737" i="2"/>
  <c r="H4737" i="2" s="1"/>
  <c r="F4738" i="2"/>
  <c r="H4738" i="2" s="1"/>
  <c r="E4753" i="2"/>
  <c r="H4753" i="2" s="1"/>
  <c r="F4754" i="2"/>
  <c r="H4754" i="2" s="1"/>
  <c r="F4767" i="2"/>
  <c r="H4767" i="2" s="1"/>
  <c r="E4781" i="2"/>
  <c r="H4781" i="2" s="1"/>
  <c r="E4830" i="2"/>
  <c r="H4830" i="2" s="1"/>
  <c r="E4837" i="2"/>
  <c r="H4837" i="2" s="1"/>
  <c r="F4871" i="2"/>
  <c r="H4871" i="2" s="1"/>
  <c r="H4905" i="2"/>
  <c r="M4968" i="2"/>
  <c r="N5078" i="2"/>
  <c r="H4730" i="2"/>
  <c r="F4731" i="2"/>
  <c r="H4731" i="2" s="1"/>
  <c r="H4766" i="2"/>
  <c r="N4808" i="2"/>
  <c r="O4888" i="2"/>
  <c r="Q4888" i="2" s="1"/>
  <c r="N4908" i="2"/>
  <c r="F4913" i="2"/>
  <c r="E4913" i="2"/>
  <c r="H4918" i="2"/>
  <c r="O4992" i="2"/>
  <c r="Q4992" i="2" s="1"/>
  <c r="M4992" i="2"/>
  <c r="O5001" i="2"/>
  <c r="Q5001" i="2" s="1"/>
  <c r="E4723" i="2"/>
  <c r="F4723" i="2"/>
  <c r="E4725" i="2"/>
  <c r="H4725" i="2" s="1"/>
  <c r="H4726" i="2"/>
  <c r="E4811" i="2"/>
  <c r="F4811" i="2"/>
  <c r="M4821" i="2"/>
  <c r="M4844" i="2"/>
  <c r="H4891" i="2"/>
  <c r="M4916" i="2"/>
  <c r="N4922" i="2"/>
  <c r="M4922" i="2"/>
  <c r="N4924" i="2"/>
  <c r="O4924" i="2"/>
  <c r="Q4924" i="2" s="1"/>
  <c r="O4979" i="2"/>
  <c r="Q4979" i="2" s="1"/>
  <c r="N4979" i="2"/>
  <c r="N5050" i="2"/>
  <c r="N5075" i="2"/>
  <c r="N5103" i="2"/>
  <c r="F4722" i="2"/>
  <c r="H4722" i="2" s="1"/>
  <c r="E4749" i="2"/>
  <c r="H4749" i="2" s="1"/>
  <c r="E4763" i="2"/>
  <c r="F4763" i="2"/>
  <c r="E4774" i="2"/>
  <c r="H4774" i="2" s="1"/>
  <c r="H4788" i="2"/>
  <c r="F4824" i="2"/>
  <c r="H4824" i="2" s="1"/>
  <c r="E4859" i="2"/>
  <c r="F4859" i="2"/>
  <c r="F4865" i="2"/>
  <c r="H4865" i="2" s="1"/>
  <c r="E4878" i="2"/>
  <c r="H4878" i="2" s="1"/>
  <c r="E4899" i="2"/>
  <c r="F4899" i="2"/>
  <c r="M4969" i="2"/>
  <c r="O5032" i="2"/>
  <c r="Q5032" i="2" s="1"/>
  <c r="E4696" i="2"/>
  <c r="H4696" i="2" s="1"/>
  <c r="H4748" i="2"/>
  <c r="H4762" i="2"/>
  <c r="E4779" i="2"/>
  <c r="F4779" i="2"/>
  <c r="F4784" i="2"/>
  <c r="E4784" i="2"/>
  <c r="H4784" i="2" s="1"/>
  <c r="F4793" i="2"/>
  <c r="E4793" i="2"/>
  <c r="N4828" i="2"/>
  <c r="H4831" i="2"/>
  <c r="M4869" i="2"/>
  <c r="F4906" i="2"/>
  <c r="E4906" i="2"/>
  <c r="H4919" i="2"/>
  <c r="H4925" i="2"/>
  <c r="H4932" i="2"/>
  <c r="M4993" i="2"/>
  <c r="H5028" i="2"/>
  <c r="N5072" i="2"/>
  <c r="E4761" i="2"/>
  <c r="H4761" i="2" s="1"/>
  <c r="M4797" i="2"/>
  <c r="E4803" i="2"/>
  <c r="F4803" i="2"/>
  <c r="F4818" i="2"/>
  <c r="E4818" i="2"/>
  <c r="N4838" i="2"/>
  <c r="E4851" i="2"/>
  <c r="F4851" i="2"/>
  <c r="F4872" i="2"/>
  <c r="H4872" i="2" s="1"/>
  <c r="O4929" i="2"/>
  <c r="Q4929" i="2" s="1"/>
  <c r="N4929" i="2"/>
  <c r="M4945" i="2"/>
  <c r="N5054" i="2"/>
  <c r="M5054" i="2"/>
  <c r="E4713" i="2"/>
  <c r="H4713" i="2" s="1"/>
  <c r="F4747" i="2"/>
  <c r="H4747" i="2" s="1"/>
  <c r="E4760" i="2"/>
  <c r="H4760" i="2" s="1"/>
  <c r="H4778" i="2"/>
  <c r="H4790" i="2"/>
  <c r="O4799" i="2"/>
  <c r="Q4799" i="2" s="1"/>
  <c r="M4799" i="2"/>
  <c r="N4855" i="2"/>
  <c r="N4876" i="2"/>
  <c r="O4876" i="2"/>
  <c r="Q4876" i="2" s="1"/>
  <c r="H4884" i="2"/>
  <c r="E4892" i="2"/>
  <c r="H4892" i="2" s="1"/>
  <c r="N4909" i="2"/>
  <c r="O4936" i="2"/>
  <c r="Q4936" i="2" s="1"/>
  <c r="O4973" i="2"/>
  <c r="Q4973" i="2" s="1"/>
  <c r="N4973" i="2"/>
  <c r="N5003" i="2"/>
  <c r="M5080" i="2"/>
  <c r="N5100" i="2"/>
  <c r="E4689" i="2"/>
  <c r="H4689" i="2" s="1"/>
  <c r="E4693" i="2"/>
  <c r="H4693" i="2" s="1"/>
  <c r="H4746" i="2"/>
  <c r="N4812" i="2"/>
  <c r="O4812" i="2"/>
  <c r="Q4812" i="2" s="1"/>
  <c r="F4825" i="2"/>
  <c r="E4825" i="2"/>
  <c r="H4829" i="2"/>
  <c r="N4836" i="2"/>
  <c r="O4836" i="2"/>
  <c r="Q4836" i="2" s="1"/>
  <c r="M4845" i="2"/>
  <c r="O4847" i="2"/>
  <c r="Q4847" i="2" s="1"/>
  <c r="M4847" i="2"/>
  <c r="F4866" i="2"/>
  <c r="E4866" i="2"/>
  <c r="H4870" i="2"/>
  <c r="N4879" i="2"/>
  <c r="F4926" i="2"/>
  <c r="E4926" i="2"/>
  <c r="H4926" i="2" s="1"/>
  <c r="N4956" i="2"/>
  <c r="O4956" i="2"/>
  <c r="Q4956" i="2" s="1"/>
  <c r="O5039" i="2"/>
  <c r="Q5039" i="2" s="1"/>
  <c r="M5039" i="2"/>
  <c r="N5073" i="2"/>
  <c r="F4759" i="2"/>
  <c r="H4759" i="2" s="1"/>
  <c r="F4770" i="2"/>
  <c r="E4770" i="2"/>
  <c r="H4770" i="2" s="1"/>
  <c r="F4777" i="2"/>
  <c r="E4777" i="2"/>
  <c r="H4777" i="2" s="1"/>
  <c r="O4874" i="2"/>
  <c r="Q4874" i="2" s="1"/>
  <c r="H4900" i="2"/>
  <c r="H4941" i="2"/>
  <c r="F4832" i="2"/>
  <c r="E4832" i="2"/>
  <c r="M4843" i="2"/>
  <c r="O4845" i="2"/>
  <c r="Q4845" i="2" s="1"/>
  <c r="F4873" i="2"/>
  <c r="E4873" i="2"/>
  <c r="H4912" i="2"/>
  <c r="J4971" i="2"/>
  <c r="N5004" i="2"/>
  <c r="M5009" i="2"/>
  <c r="E4768" i="2"/>
  <c r="H4768" i="2" s="1"/>
  <c r="E4776" i="2"/>
  <c r="H4776" i="2" s="1"/>
  <c r="E4782" i="2"/>
  <c r="H4782" i="2" s="1"/>
  <c r="H4804" i="2"/>
  <c r="F4810" i="2"/>
  <c r="H4810" i="2" s="1"/>
  <c r="F4823" i="2"/>
  <c r="H4823" i="2" s="1"/>
  <c r="H4852" i="2"/>
  <c r="E4885" i="2"/>
  <c r="H4885" i="2" s="1"/>
  <c r="N4904" i="2"/>
  <c r="N4953" i="2"/>
  <c r="O4957" i="2"/>
  <c r="Q4957" i="2" s="1"/>
  <c r="N4957" i="2"/>
  <c r="O4991" i="2"/>
  <c r="Q4991" i="2" s="1"/>
  <c r="M4991" i="2"/>
  <c r="O4997" i="2"/>
  <c r="Q4997" i="2" s="1"/>
  <c r="N4997" i="2"/>
  <c r="N5098" i="2"/>
  <c r="F4739" i="2"/>
  <c r="H4739" i="2" s="1"/>
  <c r="F4755" i="2"/>
  <c r="H4755" i="2" s="1"/>
  <c r="F4786" i="2"/>
  <c r="H4786" i="2" s="1"/>
  <c r="E4789" i="2"/>
  <c r="H4789" i="2" s="1"/>
  <c r="H4794" i="2"/>
  <c r="E4796" i="2"/>
  <c r="H4796" i="2" s="1"/>
  <c r="N4802" i="2"/>
  <c r="M4802" i="2"/>
  <c r="F4858" i="2"/>
  <c r="H4858" i="2" s="1"/>
  <c r="M4868" i="2"/>
  <c r="J4875" i="2"/>
  <c r="H4893" i="2"/>
  <c r="N5071" i="2"/>
  <c r="N5102" i="2"/>
  <c r="O5104" i="2"/>
  <c r="Q5104" i="2" s="1"/>
  <c r="M5108" i="2"/>
  <c r="O5147" i="2"/>
  <c r="Q5147" i="2" s="1"/>
  <c r="N5147" i="2"/>
  <c r="N5151" i="2"/>
  <c r="O5172" i="2"/>
  <c r="Q5172" i="2" s="1"/>
  <c r="N5172" i="2"/>
  <c r="N5341" i="2"/>
  <c r="N5354" i="2"/>
  <c r="J5355" i="2" s="1"/>
  <c r="E4933" i="2"/>
  <c r="H4933" i="2" s="1"/>
  <c r="E4940" i="2"/>
  <c r="H4940" i="2" s="1"/>
  <c r="E4958" i="2"/>
  <c r="H4958" i="2" s="1"/>
  <c r="E4982" i="2"/>
  <c r="H4982" i="2" s="1"/>
  <c r="E5006" i="2"/>
  <c r="H5006" i="2" s="1"/>
  <c r="E5035" i="2"/>
  <c r="H5035" i="2" s="1"/>
  <c r="E5037" i="2"/>
  <c r="H5037" i="2" s="1"/>
  <c r="F5038" i="2"/>
  <c r="E5038" i="2"/>
  <c r="H5038" i="2" s="1"/>
  <c r="E5040" i="2"/>
  <c r="H5040" i="2" s="1"/>
  <c r="E5041" i="2"/>
  <c r="H5041" i="2" s="1"/>
  <c r="E5042" i="2"/>
  <c r="H5042" i="2" s="1"/>
  <c r="F5043" i="2"/>
  <c r="H5043" i="2" s="1"/>
  <c r="F5045" i="2"/>
  <c r="H5045" i="2" s="1"/>
  <c r="E5067" i="2"/>
  <c r="H5067" i="2" s="1"/>
  <c r="E5090" i="2"/>
  <c r="H5090" i="2" s="1"/>
  <c r="O5197" i="2"/>
  <c r="Q5197" i="2" s="1"/>
  <c r="N5197" i="2"/>
  <c r="N5221" i="2"/>
  <c r="N5258" i="2"/>
  <c r="J5259" i="2" s="1"/>
  <c r="N5289" i="2"/>
  <c r="N5317" i="2"/>
  <c r="E4920" i="2"/>
  <c r="H4920" i="2" s="1"/>
  <c r="F4959" i="2"/>
  <c r="H4959" i="2" s="1"/>
  <c r="E4960" i="2"/>
  <c r="H4960" i="2" s="1"/>
  <c r="E4961" i="2"/>
  <c r="H4961" i="2" s="1"/>
  <c r="F4983" i="2"/>
  <c r="H4983" i="2" s="1"/>
  <c r="E4984" i="2"/>
  <c r="H4984" i="2" s="1"/>
  <c r="F5007" i="2"/>
  <c r="H5007" i="2" s="1"/>
  <c r="E5008" i="2"/>
  <c r="H5008" i="2" s="1"/>
  <c r="E5031" i="2"/>
  <c r="H5031" i="2" s="1"/>
  <c r="E5033" i="2"/>
  <c r="H5033" i="2" s="1"/>
  <c r="E5034" i="2"/>
  <c r="H5034" i="2" s="1"/>
  <c r="F5036" i="2"/>
  <c r="H5036" i="2" s="1"/>
  <c r="E5056" i="2"/>
  <c r="H5056" i="2" s="1"/>
  <c r="E5062" i="2"/>
  <c r="H5062" i="2" s="1"/>
  <c r="E5082" i="2"/>
  <c r="H5082" i="2" s="1"/>
  <c r="E5114" i="2"/>
  <c r="H5114" i="2" s="1"/>
  <c r="O5225" i="2"/>
  <c r="Q5225" i="2" s="1"/>
  <c r="N5238" i="2"/>
  <c r="N5262" i="2"/>
  <c r="M5329" i="2"/>
  <c r="H4886" i="2"/>
  <c r="H4934" i="2"/>
  <c r="H4962" i="2"/>
  <c r="H4986" i="2"/>
  <c r="H5010" i="2"/>
  <c r="E5079" i="2"/>
  <c r="H5079" i="2" s="1"/>
  <c r="F5087" i="2"/>
  <c r="H5087" i="2" s="1"/>
  <c r="M5102" i="2"/>
  <c r="M5111" i="2"/>
  <c r="O5122" i="2"/>
  <c r="Q5122" i="2" s="1"/>
  <c r="N5125" i="2"/>
  <c r="M5136" i="2"/>
  <c r="O5148" i="2"/>
  <c r="Q5148" i="2" s="1"/>
  <c r="N5148" i="2"/>
  <c r="O5157" i="2"/>
  <c r="Q5157" i="2" s="1"/>
  <c r="M5157" i="2"/>
  <c r="N5161" i="2"/>
  <c r="M5161" i="2"/>
  <c r="O5169" i="2"/>
  <c r="Q5169" i="2" s="1"/>
  <c r="N5169" i="2"/>
  <c r="O5173" i="2"/>
  <c r="Q5173" i="2" s="1"/>
  <c r="N5173" i="2"/>
  <c r="O5235" i="2"/>
  <c r="Q5235" i="2" s="1"/>
  <c r="N5235" i="2"/>
  <c r="O5242" i="2"/>
  <c r="Q5242" i="2" s="1"/>
  <c r="N5242" i="2"/>
  <c r="N5270" i="2"/>
  <c r="O5274" i="2"/>
  <c r="Q5274" i="2" s="1"/>
  <c r="M5306" i="2"/>
  <c r="E4880" i="2"/>
  <c r="H4880" i="2" s="1"/>
  <c r="F4907" i="2"/>
  <c r="H4907" i="2" s="1"/>
  <c r="E4914" i="2"/>
  <c r="H4914" i="2" s="1"/>
  <c r="E4921" i="2"/>
  <c r="H4921" i="2" s="1"/>
  <c r="E4928" i="2"/>
  <c r="H4928" i="2" s="1"/>
  <c r="F4963" i="2"/>
  <c r="H4963" i="2" s="1"/>
  <c r="E4964" i="2"/>
  <c r="H4964" i="2" s="1"/>
  <c r="E4965" i="2"/>
  <c r="H4965" i="2" s="1"/>
  <c r="F4987" i="2"/>
  <c r="H4987" i="2" s="1"/>
  <c r="E4988" i="2"/>
  <c r="H4988" i="2" s="1"/>
  <c r="E4989" i="2"/>
  <c r="H4989" i="2" s="1"/>
  <c r="F5011" i="2"/>
  <c r="H5011" i="2" s="1"/>
  <c r="E5012" i="2"/>
  <c r="H5012" i="2" s="1"/>
  <c r="E5013" i="2"/>
  <c r="H5013" i="2" s="1"/>
  <c r="E5019" i="2"/>
  <c r="H5019" i="2" s="1"/>
  <c r="E5020" i="2"/>
  <c r="H5020" i="2" s="1"/>
  <c r="E5021" i="2"/>
  <c r="H5021" i="2" s="1"/>
  <c r="F5022" i="2"/>
  <c r="E5022" i="2"/>
  <c r="H5023" i="2"/>
  <c r="E5024" i="2"/>
  <c r="H5024" i="2" s="1"/>
  <c r="E5026" i="2"/>
  <c r="H5026" i="2" s="1"/>
  <c r="F5029" i="2"/>
  <c r="H5029" i="2" s="1"/>
  <c r="N5053" i="2"/>
  <c r="E5055" i="2"/>
  <c r="H5055" i="2" s="1"/>
  <c r="E5061" i="2"/>
  <c r="H5061" i="2" s="1"/>
  <c r="E5066" i="2"/>
  <c r="H5066" i="2" s="1"/>
  <c r="N5074" i="2"/>
  <c r="E5076" i="2"/>
  <c r="H5076" i="2" s="1"/>
  <c r="F5092" i="2"/>
  <c r="E5092" i="2"/>
  <c r="N5122" i="2"/>
  <c r="O5207" i="2"/>
  <c r="Q5207" i="2" s="1"/>
  <c r="M5207" i="2"/>
  <c r="M5282" i="2"/>
  <c r="H4750" i="2"/>
  <c r="H4798" i="2"/>
  <c r="H4846" i="2"/>
  <c r="H4894" i="2"/>
  <c r="N4903" i="2"/>
  <c r="H4942" i="2"/>
  <c r="E4966" i="2"/>
  <c r="H4966" i="2" s="1"/>
  <c r="N4975" i="2"/>
  <c r="E4990" i="2"/>
  <c r="H4990" i="2" s="1"/>
  <c r="E5014" i="2"/>
  <c r="H5014" i="2" s="1"/>
  <c r="E5015" i="2"/>
  <c r="H5015" i="2" s="1"/>
  <c r="H5016" i="2"/>
  <c r="E5017" i="2"/>
  <c r="H5017" i="2" s="1"/>
  <c r="O5074" i="2"/>
  <c r="Q5074" i="2" s="1"/>
  <c r="H5089" i="2"/>
  <c r="H5112" i="2"/>
  <c r="M5132" i="2"/>
  <c r="N5198" i="2"/>
  <c r="N5286" i="2"/>
  <c r="N5310" i="2"/>
  <c r="F4771" i="2"/>
  <c r="H4771" i="2" s="1"/>
  <c r="F4819" i="2"/>
  <c r="H4819" i="2" s="1"/>
  <c r="F4867" i="2"/>
  <c r="H4867" i="2" s="1"/>
  <c r="F4915" i="2"/>
  <c r="H4915" i="2" s="1"/>
  <c r="F4943" i="2"/>
  <c r="H4943" i="2" s="1"/>
  <c r="E4944" i="2"/>
  <c r="H4944" i="2" s="1"/>
  <c r="F4967" i="2"/>
  <c r="H4967" i="2" s="1"/>
  <c r="O5000" i="2"/>
  <c r="Q5000" i="2" s="1"/>
  <c r="H5065" i="2"/>
  <c r="H5081" i="2"/>
  <c r="N5101" i="2"/>
  <c r="M5109" i="2"/>
  <c r="N5120" i="2"/>
  <c r="H5133" i="2"/>
  <c r="N5137" i="2"/>
  <c r="N5145" i="2"/>
  <c r="O5149" i="2"/>
  <c r="Q5149" i="2" s="1"/>
  <c r="N5149" i="2"/>
  <c r="O5170" i="2"/>
  <c r="Q5170" i="2" s="1"/>
  <c r="N5170" i="2"/>
  <c r="O5187" i="2"/>
  <c r="Q5187" i="2" s="1"/>
  <c r="N5187" i="2"/>
  <c r="M5303" i="2"/>
  <c r="N5318" i="2"/>
  <c r="M5396" i="2"/>
  <c r="N5051" i="2"/>
  <c r="F5069" i="2"/>
  <c r="E5069" i="2"/>
  <c r="E5115" i="2"/>
  <c r="H5115" i="2" s="1"/>
  <c r="O5123" i="2"/>
  <c r="Q5123" i="2" s="1"/>
  <c r="N5123" i="2"/>
  <c r="N5195" i="2"/>
  <c r="N5232" i="2"/>
  <c r="M5232" i="2"/>
  <c r="N5425" i="2"/>
  <c r="E4800" i="2"/>
  <c r="H4800" i="2" s="1"/>
  <c r="F4827" i="2"/>
  <c r="H4827" i="2" s="1"/>
  <c r="E4834" i="2"/>
  <c r="H4834" i="2" s="1"/>
  <c r="E4841" i="2"/>
  <c r="H4841" i="2" s="1"/>
  <c r="E4848" i="2"/>
  <c r="H4848" i="2" s="1"/>
  <c r="F4875" i="2"/>
  <c r="H4875" i="2" s="1"/>
  <c r="E4882" i="2"/>
  <c r="H4882" i="2" s="1"/>
  <c r="E4889" i="2"/>
  <c r="H4889" i="2" s="1"/>
  <c r="E4896" i="2"/>
  <c r="H4896" i="2" s="1"/>
  <c r="F4923" i="2"/>
  <c r="H4923" i="2" s="1"/>
  <c r="E4930" i="2"/>
  <c r="H4930" i="2" s="1"/>
  <c r="E4937" i="2"/>
  <c r="H4937" i="2" s="1"/>
  <c r="F4947" i="2"/>
  <c r="H4947" i="2" s="1"/>
  <c r="E4948" i="2"/>
  <c r="H4948" i="2" s="1"/>
  <c r="F4971" i="2"/>
  <c r="H4971" i="2" s="1"/>
  <c r="E4972" i="2"/>
  <c r="H4972" i="2" s="1"/>
  <c r="F4995" i="2"/>
  <c r="H4995" i="2" s="1"/>
  <c r="M5084" i="2"/>
  <c r="F5086" i="2"/>
  <c r="E5086" i="2"/>
  <c r="O5159" i="2"/>
  <c r="Q5159" i="2" s="1"/>
  <c r="M5159" i="2"/>
  <c r="O5184" i="2"/>
  <c r="Q5184" i="2" s="1"/>
  <c r="M5184" i="2"/>
  <c r="N5223" i="2"/>
  <c r="F4807" i="2"/>
  <c r="H4807" i="2" s="1"/>
  <c r="H4862" i="2"/>
  <c r="H4910" i="2"/>
  <c r="H4950" i="2"/>
  <c r="H5064" i="2"/>
  <c r="E5083" i="2"/>
  <c r="H5083" i="2" s="1"/>
  <c r="E5091" i="2"/>
  <c r="H5091" i="2" s="1"/>
  <c r="N5099" i="2"/>
  <c r="H5113" i="2"/>
  <c r="N5146" i="2"/>
  <c r="H5175" i="2"/>
  <c r="M5300" i="2"/>
  <c r="M5368" i="2"/>
  <c r="F4835" i="2"/>
  <c r="H4835" i="2" s="1"/>
  <c r="F4883" i="2"/>
  <c r="H4883" i="2" s="1"/>
  <c r="F4931" i="2"/>
  <c r="H4931" i="2" s="1"/>
  <c r="F4951" i="2"/>
  <c r="H4951" i="2" s="1"/>
  <c r="F5058" i="2"/>
  <c r="E5058" i="2"/>
  <c r="F5068" i="2"/>
  <c r="E5068" i="2"/>
  <c r="H5088" i="2"/>
  <c r="N5196" i="2"/>
  <c r="N5220" i="2"/>
  <c r="O5237" i="2"/>
  <c r="Q5237" i="2" s="1"/>
  <c r="N5237" i="2"/>
  <c r="O5245" i="2"/>
  <c r="Q5245" i="2" s="1"/>
  <c r="N5245" i="2"/>
  <c r="O5272" i="2"/>
  <c r="Q5272" i="2" s="1"/>
  <c r="F4815" i="2"/>
  <c r="H4815" i="2" s="1"/>
  <c r="F4863" i="2"/>
  <c r="H4863" i="2" s="1"/>
  <c r="F4911" i="2"/>
  <c r="H4911" i="2" s="1"/>
  <c r="H4954" i="2"/>
  <c r="E5049" i="2"/>
  <c r="H5049" i="2" s="1"/>
  <c r="E5063" i="2"/>
  <c r="H5063" i="2" s="1"/>
  <c r="F5093" i="2"/>
  <c r="E5093" i="2"/>
  <c r="F5116" i="2"/>
  <c r="E5116" i="2"/>
  <c r="O5121" i="2"/>
  <c r="Q5121" i="2" s="1"/>
  <c r="O5124" i="2"/>
  <c r="Q5124" i="2" s="1"/>
  <c r="N5124" i="2"/>
  <c r="H5135" i="2"/>
  <c r="O5181" i="2"/>
  <c r="Q5181" i="2" s="1"/>
  <c r="M5181" i="2"/>
  <c r="O5185" i="2"/>
  <c r="Q5185" i="2" s="1"/>
  <c r="M5185" i="2"/>
  <c r="M5205" i="2"/>
  <c r="O5209" i="2"/>
  <c r="Q5209" i="2" s="1"/>
  <c r="M5209" i="2"/>
  <c r="N5241" i="2"/>
  <c r="N5265" i="2"/>
  <c r="N5312" i="2"/>
  <c r="E5110" i="2"/>
  <c r="H5110" i="2" s="1"/>
  <c r="E5134" i="2"/>
  <c r="H5134" i="2" s="1"/>
  <c r="N5144" i="2"/>
  <c r="E5158" i="2"/>
  <c r="H5158" i="2" s="1"/>
  <c r="E5182" i="2"/>
  <c r="H5182" i="2" s="1"/>
  <c r="N5192" i="2"/>
  <c r="E5206" i="2"/>
  <c r="H5206" i="2" s="1"/>
  <c r="H5246" i="2"/>
  <c r="F5256" i="2"/>
  <c r="H5256" i="2" s="1"/>
  <c r="H5263" i="2"/>
  <c r="E5268" i="2"/>
  <c r="H5268" i="2" s="1"/>
  <c r="E5291" i="2"/>
  <c r="H5291" i="2" s="1"/>
  <c r="H5314" i="2"/>
  <c r="E5334" i="2"/>
  <c r="H5334" i="2" s="1"/>
  <c r="H5405" i="2"/>
  <c r="H5412" i="2"/>
  <c r="F5465" i="2"/>
  <c r="E5465" i="2"/>
  <c r="F5472" i="2"/>
  <c r="E5472" i="2"/>
  <c r="H5472" i="2" s="1"/>
  <c r="F5480" i="2"/>
  <c r="E5480" i="2"/>
  <c r="N5485" i="2"/>
  <c r="N5193" i="2"/>
  <c r="N5194" i="2"/>
  <c r="N5218" i="2"/>
  <c r="F5302" i="2"/>
  <c r="E5302" i="2"/>
  <c r="O5359" i="2"/>
  <c r="Q5359" i="2" s="1"/>
  <c r="N5359" i="2"/>
  <c r="F5391" i="2"/>
  <c r="E5391" i="2"/>
  <c r="F5393" i="2"/>
  <c r="E5393" i="2"/>
  <c r="F5414" i="2"/>
  <c r="E5414" i="2"/>
  <c r="F5439" i="2"/>
  <c r="E5439" i="2"/>
  <c r="F5444" i="2"/>
  <c r="E5444" i="2"/>
  <c r="H5444" i="2" s="1"/>
  <c r="M5469" i="2"/>
  <c r="M5516" i="2"/>
  <c r="E5138" i="2"/>
  <c r="H5138" i="2" s="1"/>
  <c r="E5139" i="2"/>
  <c r="H5139" i="2" s="1"/>
  <c r="E5162" i="2"/>
  <c r="H5162" i="2" s="1"/>
  <c r="E5163" i="2"/>
  <c r="H5163" i="2" s="1"/>
  <c r="E5186" i="2"/>
  <c r="H5186" i="2" s="1"/>
  <c r="E5210" i="2"/>
  <c r="H5210" i="2" s="1"/>
  <c r="E5244" i="2"/>
  <c r="H5244" i="2" s="1"/>
  <c r="E5254" i="2"/>
  <c r="H5254" i="2" s="1"/>
  <c r="F5280" i="2"/>
  <c r="H5280" i="2" s="1"/>
  <c r="E5298" i="2"/>
  <c r="H5298" i="2" s="1"/>
  <c r="F5321" i="2"/>
  <c r="H5321" i="2" s="1"/>
  <c r="E5348" i="2"/>
  <c r="H5348" i="2" s="1"/>
  <c r="O5356" i="2"/>
  <c r="Q5356" i="2" s="1"/>
  <c r="F5369" i="2"/>
  <c r="H5369" i="2" s="1"/>
  <c r="F5379" i="2"/>
  <c r="E5379" i="2"/>
  <c r="E5384" i="2"/>
  <c r="H5384" i="2" s="1"/>
  <c r="O5397" i="2"/>
  <c r="Q5397" i="2" s="1"/>
  <c r="M5397" i="2"/>
  <c r="F5403" i="2"/>
  <c r="E5403" i="2"/>
  <c r="F5426" i="2"/>
  <c r="E5426" i="2"/>
  <c r="F5433" i="2"/>
  <c r="E5433" i="2"/>
  <c r="H5433" i="2" s="1"/>
  <c r="F5458" i="2"/>
  <c r="E5458" i="2"/>
  <c r="O5501" i="2"/>
  <c r="Q5501" i="2" s="1"/>
  <c r="N5501" i="2"/>
  <c r="E5117" i="2"/>
  <c r="H5117" i="2" s="1"/>
  <c r="E5140" i="2"/>
  <c r="H5140" i="2" s="1"/>
  <c r="E5141" i="2"/>
  <c r="H5141" i="2" s="1"/>
  <c r="E5164" i="2"/>
  <c r="H5164" i="2" s="1"/>
  <c r="E5165" i="2"/>
  <c r="H5165" i="2" s="1"/>
  <c r="E5188" i="2"/>
  <c r="H5188" i="2" s="1"/>
  <c r="E5189" i="2"/>
  <c r="H5189" i="2" s="1"/>
  <c r="E5212" i="2"/>
  <c r="H5212" i="2" s="1"/>
  <c r="E5213" i="2"/>
  <c r="H5213" i="2" s="1"/>
  <c r="E5261" i="2"/>
  <c r="H5261" i="2" s="1"/>
  <c r="E5267" i="2"/>
  <c r="H5267" i="2" s="1"/>
  <c r="E5305" i="2"/>
  <c r="H5305" i="2" s="1"/>
  <c r="F5309" i="2"/>
  <c r="E5309" i="2"/>
  <c r="E5327" i="2"/>
  <c r="H5327" i="2" s="1"/>
  <c r="E5336" i="2"/>
  <c r="H5336" i="2" s="1"/>
  <c r="F5339" i="2"/>
  <c r="E5339" i="2"/>
  <c r="N5342" i="2"/>
  <c r="M5372" i="2"/>
  <c r="O5422" i="2"/>
  <c r="Q5422" i="2" s="1"/>
  <c r="M5422" i="2"/>
  <c r="F5466" i="2"/>
  <c r="E5466" i="2"/>
  <c r="F5473" i="2"/>
  <c r="E5473" i="2"/>
  <c r="N5690" i="2"/>
  <c r="O5705" i="2"/>
  <c r="Q5705" i="2" s="1"/>
  <c r="E5059" i="2"/>
  <c r="H5059" i="2" s="1"/>
  <c r="E5070" i="2"/>
  <c r="H5070" i="2" s="1"/>
  <c r="E5094" i="2"/>
  <c r="H5094" i="2" s="1"/>
  <c r="E5118" i="2"/>
  <c r="H5118" i="2" s="1"/>
  <c r="E5119" i="2"/>
  <c r="H5119" i="2" s="1"/>
  <c r="E5142" i="2"/>
  <c r="H5142" i="2" s="1"/>
  <c r="E5143" i="2"/>
  <c r="H5143" i="2" s="1"/>
  <c r="E5166" i="2"/>
  <c r="H5166" i="2" s="1"/>
  <c r="E5167" i="2"/>
  <c r="H5167" i="2" s="1"/>
  <c r="E5190" i="2"/>
  <c r="H5190" i="2" s="1"/>
  <c r="E5191" i="2"/>
  <c r="H5191" i="2" s="1"/>
  <c r="E5214" i="2"/>
  <c r="H5214" i="2" s="1"/>
  <c r="E5215" i="2"/>
  <c r="H5215" i="2" s="1"/>
  <c r="E5243" i="2"/>
  <c r="H5243" i="2" s="1"/>
  <c r="E5252" i="2"/>
  <c r="H5252" i="2" s="1"/>
  <c r="N5269" i="2"/>
  <c r="F5273" i="2"/>
  <c r="H5273" i="2" s="1"/>
  <c r="E5279" i="2"/>
  <c r="H5279" i="2" s="1"/>
  <c r="F5285" i="2"/>
  <c r="H5285" i="2" s="1"/>
  <c r="F5290" i="2"/>
  <c r="H5290" i="2" s="1"/>
  <c r="H5301" i="2"/>
  <c r="M5325" i="2"/>
  <c r="H5333" i="2"/>
  <c r="F5345" i="2"/>
  <c r="H5345" i="2" s="1"/>
  <c r="F5386" i="2"/>
  <c r="E5386" i="2"/>
  <c r="E5408" i="2"/>
  <c r="H5408" i="2" s="1"/>
  <c r="E5431" i="2"/>
  <c r="H5431" i="2" s="1"/>
  <c r="F5442" i="2"/>
  <c r="E5442" i="2"/>
  <c r="H5442" i="2" s="1"/>
  <c r="F5448" i="2"/>
  <c r="E5448" i="2"/>
  <c r="N5581" i="2"/>
  <c r="N5617" i="2"/>
  <c r="M5180" i="2"/>
  <c r="M5204" i="2"/>
  <c r="M5228" i="2"/>
  <c r="H5260" i="2"/>
  <c r="H5297" i="2"/>
  <c r="F5316" i="2"/>
  <c r="E5316" i="2"/>
  <c r="E5363" i="2"/>
  <c r="H5363" i="2" s="1"/>
  <c r="F5376" i="2"/>
  <c r="H5376" i="2" s="1"/>
  <c r="H5429" i="2"/>
  <c r="M5437" i="2"/>
  <c r="P5437" i="2" s="1"/>
  <c r="F5445" i="2"/>
  <c r="E5445" i="2"/>
  <c r="H5445" i="2" s="1"/>
  <c r="O5513" i="2"/>
  <c r="Q5513" i="2" s="1"/>
  <c r="N5533" i="2"/>
  <c r="M5608" i="2"/>
  <c r="O5698" i="2"/>
  <c r="Q5698" i="2" s="1"/>
  <c r="N5236" i="2"/>
  <c r="H5251" i="2"/>
  <c r="H5278" i="2"/>
  <c r="H5304" i="2"/>
  <c r="H5308" i="2"/>
  <c r="M5324" i="2"/>
  <c r="F5350" i="2"/>
  <c r="E5350" i="2"/>
  <c r="N5356" i="2"/>
  <c r="N5366" i="2"/>
  <c r="H5378" i="2"/>
  <c r="H5381" i="2"/>
  <c r="H5388" i="2"/>
  <c r="M5395" i="2"/>
  <c r="O5399" i="2"/>
  <c r="Q5399" i="2" s="1"/>
  <c r="O5406" i="2"/>
  <c r="Q5406" i="2" s="1"/>
  <c r="N5406" i="2"/>
  <c r="F5415" i="2"/>
  <c r="E5415" i="2"/>
  <c r="F5440" i="2"/>
  <c r="E5440" i="2"/>
  <c r="F5259" i="2"/>
  <c r="E5259" i="2"/>
  <c r="H5259" i="2" s="1"/>
  <c r="F5271" i="2"/>
  <c r="E5271" i="2"/>
  <c r="F5283" i="2"/>
  <c r="E5283" i="2"/>
  <c r="M5326" i="2"/>
  <c r="F5355" i="2"/>
  <c r="E5355" i="2"/>
  <c r="H5390" i="2"/>
  <c r="F5400" i="2"/>
  <c r="E5400" i="2"/>
  <c r="F5404" i="2"/>
  <c r="H5404" i="2" s="1"/>
  <c r="F5427" i="2"/>
  <c r="E5427" i="2"/>
  <c r="F5449" i="2"/>
  <c r="E5449" i="2"/>
  <c r="H5449" i="2" s="1"/>
  <c r="M5593" i="2"/>
  <c r="E5126" i="2"/>
  <c r="H5126" i="2" s="1"/>
  <c r="E5127" i="2"/>
  <c r="H5127" i="2" s="1"/>
  <c r="E5150" i="2"/>
  <c r="H5150" i="2" s="1"/>
  <c r="E5174" i="2"/>
  <c r="H5174" i="2" s="1"/>
  <c r="M5253" i="2"/>
  <c r="E5288" i="2"/>
  <c r="H5288" i="2" s="1"/>
  <c r="F5338" i="2"/>
  <c r="H5338" i="2" s="1"/>
  <c r="E5370" i="2"/>
  <c r="H5370" i="2" s="1"/>
  <c r="N5383" i="2"/>
  <c r="F5398" i="2"/>
  <c r="E5398" i="2"/>
  <c r="M5421" i="2"/>
  <c r="N5436" i="2"/>
  <c r="F5438" i="2"/>
  <c r="E5438" i="2"/>
  <c r="F5456" i="2"/>
  <c r="E5456" i="2"/>
  <c r="H5456" i="2" s="1"/>
  <c r="N5484" i="2"/>
  <c r="N5624" i="2"/>
  <c r="E5105" i="2"/>
  <c r="H5105" i="2" s="1"/>
  <c r="E5128" i="2"/>
  <c r="H5128" i="2" s="1"/>
  <c r="E5129" i="2"/>
  <c r="H5129" i="2" s="1"/>
  <c r="E5152" i="2"/>
  <c r="H5152" i="2" s="1"/>
  <c r="E5153" i="2"/>
  <c r="H5153" i="2" s="1"/>
  <c r="E5176" i="2"/>
  <c r="H5176" i="2" s="1"/>
  <c r="E5177" i="2"/>
  <c r="H5177" i="2" s="1"/>
  <c r="E5200" i="2"/>
  <c r="H5200" i="2" s="1"/>
  <c r="E5201" i="2"/>
  <c r="H5201" i="2" s="1"/>
  <c r="E5224" i="2"/>
  <c r="H5224" i="2" s="1"/>
  <c r="E5231" i="2"/>
  <c r="H5231" i="2" s="1"/>
  <c r="E5233" i="2"/>
  <c r="H5233" i="2" s="1"/>
  <c r="E5234" i="2"/>
  <c r="H5234" i="2" s="1"/>
  <c r="F5249" i="2"/>
  <c r="H5249" i="2" s="1"/>
  <c r="E5264" i="2"/>
  <c r="H5264" i="2" s="1"/>
  <c r="F5292" i="2"/>
  <c r="H5292" i="2" s="1"/>
  <c r="N5293" i="2"/>
  <c r="F5307" i="2"/>
  <c r="E5307" i="2"/>
  <c r="E5315" i="2"/>
  <c r="H5315" i="2" s="1"/>
  <c r="E5322" i="2"/>
  <c r="H5322" i="2" s="1"/>
  <c r="H5352" i="2"/>
  <c r="F5357" i="2"/>
  <c r="E5357" i="2"/>
  <c r="N5358" i="2"/>
  <c r="H5385" i="2"/>
  <c r="F5409" i="2"/>
  <c r="E5409" i="2"/>
  <c r="H5423" i="2"/>
  <c r="E5432" i="2"/>
  <c r="H5432" i="2" s="1"/>
  <c r="F5464" i="2"/>
  <c r="E5464" i="2"/>
  <c r="H5464" i="2" s="1"/>
  <c r="M5468" i="2"/>
  <c r="E5106" i="2"/>
  <c r="H5106" i="2" s="1"/>
  <c r="E5130" i="2"/>
  <c r="H5130" i="2" s="1"/>
  <c r="E5154" i="2"/>
  <c r="H5154" i="2" s="1"/>
  <c r="E5178" i="2"/>
  <c r="H5178" i="2" s="1"/>
  <c r="E5179" i="2"/>
  <c r="H5179" i="2" s="1"/>
  <c r="E5202" i="2"/>
  <c r="H5202" i="2" s="1"/>
  <c r="E5203" i="2"/>
  <c r="H5203" i="2" s="1"/>
  <c r="E5226" i="2"/>
  <c r="H5226" i="2" s="1"/>
  <c r="E5227" i="2"/>
  <c r="H5227" i="2" s="1"/>
  <c r="E5229" i="2"/>
  <c r="H5229" i="2" s="1"/>
  <c r="E5230" i="2"/>
  <c r="H5230" i="2" s="1"/>
  <c r="F5248" i="2"/>
  <c r="H5248" i="2" s="1"/>
  <c r="N5311" i="2"/>
  <c r="M5349" i="2"/>
  <c r="F5450" i="2"/>
  <c r="E5450" i="2"/>
  <c r="O5500" i="2"/>
  <c r="Q5500" i="2" s="1"/>
  <c r="N5500" i="2"/>
  <c r="N5557" i="2"/>
  <c r="F5275" i="2"/>
  <c r="E5275" i="2"/>
  <c r="H5275" i="2" s="1"/>
  <c r="F5295" i="2"/>
  <c r="E5295" i="2"/>
  <c r="F5328" i="2"/>
  <c r="H5328" i="2" s="1"/>
  <c r="F5331" i="2"/>
  <c r="E5331" i="2"/>
  <c r="H5340" i="2"/>
  <c r="F5343" i="2"/>
  <c r="E5343" i="2"/>
  <c r="F5346" i="2"/>
  <c r="E5346" i="2"/>
  <c r="H5346" i="2" s="1"/>
  <c r="F5362" i="2"/>
  <c r="H5362" i="2" s="1"/>
  <c r="F5364" i="2"/>
  <c r="E5364" i="2"/>
  <c r="N5365" i="2"/>
  <c r="E5377" i="2"/>
  <c r="H5377" i="2" s="1"/>
  <c r="E5407" i="2"/>
  <c r="H5407" i="2" s="1"/>
  <c r="F5416" i="2"/>
  <c r="E5416" i="2"/>
  <c r="H5428" i="2"/>
  <c r="E5430" i="2"/>
  <c r="H5430" i="2" s="1"/>
  <c r="F5441" i="2"/>
  <c r="E5441" i="2"/>
  <c r="F5457" i="2"/>
  <c r="E5457" i="2"/>
  <c r="E5353" i="2"/>
  <c r="H5353" i="2" s="1"/>
  <c r="E5360" i="2"/>
  <c r="H5360" i="2" s="1"/>
  <c r="E5387" i="2"/>
  <c r="H5387" i="2" s="1"/>
  <c r="E5394" i="2"/>
  <c r="H5394" i="2" s="1"/>
  <c r="E5401" i="2"/>
  <c r="H5401" i="2" s="1"/>
  <c r="E5418" i="2"/>
  <c r="H5418" i="2" s="1"/>
  <c r="E5419" i="2"/>
  <c r="H5419" i="2" s="1"/>
  <c r="E5420" i="2"/>
  <c r="H5420" i="2" s="1"/>
  <c r="E5534" i="2"/>
  <c r="H5534" i="2" s="1"/>
  <c r="E5546" i="2"/>
  <c r="H5546" i="2" s="1"/>
  <c r="E5558" i="2"/>
  <c r="H5558" i="2" s="1"/>
  <c r="E5570" i="2"/>
  <c r="H5570" i="2" s="1"/>
  <c r="E5582" i="2"/>
  <c r="H5582" i="2" s="1"/>
  <c r="E5594" i="2"/>
  <c r="H5594" i="2" s="1"/>
  <c r="E5606" i="2"/>
  <c r="H5606" i="2" s="1"/>
  <c r="E5618" i="2"/>
  <c r="H5618" i="2" s="1"/>
  <c r="F5627" i="2"/>
  <c r="E5627" i="2"/>
  <c r="H5627" i="2" s="1"/>
  <c r="E5636" i="2"/>
  <c r="H5636" i="2" s="1"/>
  <c r="E5644" i="2"/>
  <c r="H5644" i="2" s="1"/>
  <c r="H5652" i="2"/>
  <c r="H5660" i="2"/>
  <c r="H5668" i="2"/>
  <c r="H5676" i="2"/>
  <c r="E5692" i="2"/>
  <c r="F5692" i="2"/>
  <c r="O5742" i="2"/>
  <c r="Q5742" i="2" s="1"/>
  <c r="N5745" i="2"/>
  <c r="E5748" i="2"/>
  <c r="F5748" i="2"/>
  <c r="O5822" i="2"/>
  <c r="Q5822" i="2" s="1"/>
  <c r="N5822" i="2"/>
  <c r="E5319" i="2"/>
  <c r="H5319" i="2" s="1"/>
  <c r="E5367" i="2"/>
  <c r="H5367" i="2" s="1"/>
  <c r="E5454" i="2"/>
  <c r="H5454" i="2" s="1"/>
  <c r="E5470" i="2"/>
  <c r="H5470" i="2" s="1"/>
  <c r="H5486" i="2"/>
  <c r="H5502" i="2"/>
  <c r="H5518" i="2"/>
  <c r="F5527" i="2"/>
  <c r="E5527" i="2"/>
  <c r="F5539" i="2"/>
  <c r="E5539" i="2"/>
  <c r="F5551" i="2"/>
  <c r="E5551" i="2"/>
  <c r="H5551" i="2" s="1"/>
  <c r="F5563" i="2"/>
  <c r="E5563" i="2"/>
  <c r="F5575" i="2"/>
  <c r="E5575" i="2"/>
  <c r="F5587" i="2"/>
  <c r="E5587" i="2"/>
  <c r="H5587" i="2" s="1"/>
  <c r="F5599" i="2"/>
  <c r="E5599" i="2"/>
  <c r="F5611" i="2"/>
  <c r="E5611" i="2"/>
  <c r="F5623" i="2"/>
  <c r="E5623" i="2"/>
  <c r="H5623" i="2" s="1"/>
  <c r="E5680" i="2"/>
  <c r="H5680" i="2" s="1"/>
  <c r="O5709" i="2"/>
  <c r="Q5709" i="2" s="1"/>
  <c r="M5778" i="2"/>
  <c r="N5818" i="2"/>
  <c r="F5451" i="2"/>
  <c r="E5451" i="2"/>
  <c r="F5467" i="2"/>
  <c r="E5467" i="2"/>
  <c r="F5483" i="2"/>
  <c r="E5483" i="2"/>
  <c r="F5499" i="2"/>
  <c r="E5499" i="2"/>
  <c r="F5515" i="2"/>
  <c r="E5515" i="2"/>
  <c r="H5515" i="2" s="1"/>
  <c r="F5633" i="2"/>
  <c r="E5633" i="2"/>
  <c r="F5641" i="2"/>
  <c r="E5641" i="2"/>
  <c r="F5649" i="2"/>
  <c r="E5649" i="2"/>
  <c r="F5657" i="2"/>
  <c r="E5657" i="2"/>
  <c r="F5665" i="2"/>
  <c r="E5665" i="2"/>
  <c r="F5673" i="2"/>
  <c r="E5673" i="2"/>
  <c r="H5673" i="2" s="1"/>
  <c r="N5703" i="2"/>
  <c r="F5721" i="2"/>
  <c r="E5721" i="2"/>
  <c r="H5721" i="2" s="1"/>
  <c r="O5724" i="2"/>
  <c r="Q5724" i="2" s="1"/>
  <c r="N5724" i="2"/>
  <c r="E5740" i="2"/>
  <c r="F5740" i="2"/>
  <c r="E5532" i="2"/>
  <c r="H5532" i="2" s="1"/>
  <c r="E5544" i="2"/>
  <c r="H5544" i="2" s="1"/>
  <c r="E5556" i="2"/>
  <c r="H5556" i="2" s="1"/>
  <c r="E5568" i="2"/>
  <c r="H5568" i="2" s="1"/>
  <c r="E5580" i="2"/>
  <c r="H5580" i="2" s="1"/>
  <c r="E5592" i="2"/>
  <c r="H5592" i="2" s="1"/>
  <c r="E5604" i="2"/>
  <c r="H5604" i="2" s="1"/>
  <c r="E5616" i="2"/>
  <c r="H5616" i="2" s="1"/>
  <c r="F5630" i="2"/>
  <c r="E5630" i="2"/>
  <c r="F5638" i="2"/>
  <c r="E5638" i="2"/>
  <c r="F5646" i="2"/>
  <c r="E5646" i="2"/>
  <c r="F5654" i="2"/>
  <c r="E5654" i="2"/>
  <c r="H5654" i="2" s="1"/>
  <c r="F5662" i="2"/>
  <c r="E5662" i="2"/>
  <c r="F5670" i="2"/>
  <c r="E5670" i="2"/>
  <c r="H5670" i="2" s="1"/>
  <c r="H5682" i="2"/>
  <c r="H5686" i="2"/>
  <c r="N5742" i="2"/>
  <c r="N5769" i="2"/>
  <c r="N5784" i="2"/>
  <c r="M5784" i="2"/>
  <c r="E5481" i="2"/>
  <c r="H5481" i="2" s="1"/>
  <c r="E5482" i="2"/>
  <c r="H5482" i="2" s="1"/>
  <c r="E5496" i="2"/>
  <c r="H5496" i="2" s="1"/>
  <c r="E5497" i="2"/>
  <c r="H5497" i="2" s="1"/>
  <c r="E5498" i="2"/>
  <c r="H5498" i="2" s="1"/>
  <c r="E5514" i="2"/>
  <c r="H5514" i="2" s="1"/>
  <c r="E5526" i="2"/>
  <c r="H5526" i="2" s="1"/>
  <c r="E5538" i="2"/>
  <c r="H5538" i="2" s="1"/>
  <c r="E5550" i="2"/>
  <c r="H5550" i="2" s="1"/>
  <c r="E5562" i="2"/>
  <c r="H5562" i="2" s="1"/>
  <c r="E5574" i="2"/>
  <c r="H5574" i="2" s="1"/>
  <c r="E5586" i="2"/>
  <c r="H5586" i="2" s="1"/>
  <c r="E5598" i="2"/>
  <c r="H5598" i="2" s="1"/>
  <c r="E5610" i="2"/>
  <c r="H5610" i="2" s="1"/>
  <c r="E5622" i="2"/>
  <c r="H5622" i="2" s="1"/>
  <c r="F5626" i="2"/>
  <c r="E5626" i="2"/>
  <c r="F5635" i="2"/>
  <c r="E5635" i="2"/>
  <c r="F5643" i="2"/>
  <c r="E5643" i="2"/>
  <c r="F5651" i="2"/>
  <c r="E5651" i="2"/>
  <c r="F5659" i="2"/>
  <c r="E5659" i="2"/>
  <c r="H5659" i="2" s="1"/>
  <c r="F5667" i="2"/>
  <c r="E5667" i="2"/>
  <c r="F5675" i="2"/>
  <c r="E5675" i="2"/>
  <c r="F5699" i="2"/>
  <c r="H5699" i="2" s="1"/>
  <c r="O5710" i="2"/>
  <c r="Q5710" i="2" s="1"/>
  <c r="M5710" i="2"/>
  <c r="H5727" i="2"/>
  <c r="H5749" i="2"/>
  <c r="F5447" i="2"/>
  <c r="E5447" i="2"/>
  <c r="H5447" i="2" s="1"/>
  <c r="F5463" i="2"/>
  <c r="E5463" i="2"/>
  <c r="F5479" i="2"/>
  <c r="E5479" i="2"/>
  <c r="F5495" i="2"/>
  <c r="E5495" i="2"/>
  <c r="H5495" i="2" s="1"/>
  <c r="F5511" i="2"/>
  <c r="E5511" i="2"/>
  <c r="H5511" i="2" s="1"/>
  <c r="F5531" i="2"/>
  <c r="E5531" i="2"/>
  <c r="F5543" i="2"/>
  <c r="E5543" i="2"/>
  <c r="H5543" i="2" s="1"/>
  <c r="F5555" i="2"/>
  <c r="E5555" i="2"/>
  <c r="F5567" i="2"/>
  <c r="E5567" i="2"/>
  <c r="F5579" i="2"/>
  <c r="E5579" i="2"/>
  <c r="H5579" i="2" s="1"/>
  <c r="F5591" i="2"/>
  <c r="E5591" i="2"/>
  <c r="H5591" i="2" s="1"/>
  <c r="F5603" i="2"/>
  <c r="E5603" i="2"/>
  <c r="F5615" i="2"/>
  <c r="E5615" i="2"/>
  <c r="H5615" i="2" s="1"/>
  <c r="J5691" i="2"/>
  <c r="H5693" i="2"/>
  <c r="F5713" i="2"/>
  <c r="H5713" i="2" s="1"/>
  <c r="O5789" i="2"/>
  <c r="Q5789" i="2" s="1"/>
  <c r="F5525" i="2"/>
  <c r="H5525" i="2" s="1"/>
  <c r="F5537" i="2"/>
  <c r="H5537" i="2" s="1"/>
  <c r="F5549" i="2"/>
  <c r="H5549" i="2" s="1"/>
  <c r="F5561" i="2"/>
  <c r="H5561" i="2" s="1"/>
  <c r="F5573" i="2"/>
  <c r="H5573" i="2" s="1"/>
  <c r="F5585" i="2"/>
  <c r="H5585" i="2" s="1"/>
  <c r="F5597" i="2"/>
  <c r="H5597" i="2" s="1"/>
  <c r="F5609" i="2"/>
  <c r="H5609" i="2" s="1"/>
  <c r="F5621" i="2"/>
  <c r="H5621" i="2" s="1"/>
  <c r="E5632" i="2"/>
  <c r="H5632" i="2" s="1"/>
  <c r="E5640" i="2"/>
  <c r="H5640" i="2" s="1"/>
  <c r="E5648" i="2"/>
  <c r="H5648" i="2" s="1"/>
  <c r="E5656" i="2"/>
  <c r="H5656" i="2" s="1"/>
  <c r="E5664" i="2"/>
  <c r="H5664" i="2" s="1"/>
  <c r="H5672" i="2"/>
  <c r="O5695" i="2"/>
  <c r="Q5695" i="2" s="1"/>
  <c r="N5719" i="2"/>
  <c r="M5733" i="2"/>
  <c r="N5770" i="2"/>
  <c r="E5446" i="2"/>
  <c r="H5446" i="2" s="1"/>
  <c r="E5460" i="2"/>
  <c r="H5460" i="2" s="1"/>
  <c r="E5461" i="2"/>
  <c r="H5461" i="2" s="1"/>
  <c r="E5462" i="2"/>
  <c r="H5462" i="2" s="1"/>
  <c r="E5476" i="2"/>
  <c r="H5476" i="2" s="1"/>
  <c r="E5477" i="2"/>
  <c r="H5477" i="2" s="1"/>
  <c r="E5478" i="2"/>
  <c r="H5478" i="2" s="1"/>
  <c r="E5492" i="2"/>
  <c r="H5492" i="2" s="1"/>
  <c r="E5493" i="2"/>
  <c r="H5493" i="2" s="1"/>
  <c r="E5494" i="2"/>
  <c r="H5494" i="2" s="1"/>
  <c r="E5508" i="2"/>
  <c r="H5508" i="2" s="1"/>
  <c r="E5509" i="2"/>
  <c r="H5509" i="2" s="1"/>
  <c r="E5510" i="2"/>
  <c r="H5510" i="2" s="1"/>
  <c r="E5524" i="2"/>
  <c r="H5524" i="2" s="1"/>
  <c r="E5536" i="2"/>
  <c r="H5536" i="2" s="1"/>
  <c r="E5548" i="2"/>
  <c r="H5548" i="2" s="1"/>
  <c r="E5560" i="2"/>
  <c r="H5560" i="2" s="1"/>
  <c r="E5572" i="2"/>
  <c r="H5572" i="2" s="1"/>
  <c r="E5584" i="2"/>
  <c r="H5584" i="2" s="1"/>
  <c r="E5596" i="2"/>
  <c r="H5596" i="2" s="1"/>
  <c r="H5625" i="2"/>
  <c r="F5629" i="2"/>
  <c r="H5629" i="2" s="1"/>
  <c r="F5679" i="2"/>
  <c r="E5679" i="2"/>
  <c r="H5691" i="2"/>
  <c r="N5697" i="2"/>
  <c r="O5697" i="2"/>
  <c r="Q5697" i="2" s="1"/>
  <c r="E5704" i="2"/>
  <c r="F5704" i="2"/>
  <c r="F5706" i="2"/>
  <c r="H5706" i="2" s="1"/>
  <c r="O5750" i="2"/>
  <c r="Q5750" i="2" s="1"/>
  <c r="M5761" i="2"/>
  <c r="M5780" i="2"/>
  <c r="E5323" i="2"/>
  <c r="H5323" i="2" s="1"/>
  <c r="E5371" i="2"/>
  <c r="H5371" i="2" s="1"/>
  <c r="E5410" i="2"/>
  <c r="H5410" i="2" s="1"/>
  <c r="E5411" i="2"/>
  <c r="H5411" i="2" s="1"/>
  <c r="E5434" i="2"/>
  <c r="H5434" i="2" s="1"/>
  <c r="F5443" i="2"/>
  <c r="E5443" i="2"/>
  <c r="F5459" i="2"/>
  <c r="E5459" i="2"/>
  <c r="F5475" i="2"/>
  <c r="E5475" i="2"/>
  <c r="F5491" i="2"/>
  <c r="E5491" i="2"/>
  <c r="H5491" i="2" s="1"/>
  <c r="F5507" i="2"/>
  <c r="E5507" i="2"/>
  <c r="H5507" i="2" s="1"/>
  <c r="F5523" i="2"/>
  <c r="E5523" i="2"/>
  <c r="E5530" i="2"/>
  <c r="H5530" i="2" s="1"/>
  <c r="E5542" i="2"/>
  <c r="H5542" i="2" s="1"/>
  <c r="E5554" i="2"/>
  <c r="H5554" i="2" s="1"/>
  <c r="E5566" i="2"/>
  <c r="H5566" i="2" s="1"/>
  <c r="E5578" i="2"/>
  <c r="H5578" i="2" s="1"/>
  <c r="H5590" i="2"/>
  <c r="H5602" i="2"/>
  <c r="H5614" i="2"/>
  <c r="F5637" i="2"/>
  <c r="E5637" i="2"/>
  <c r="H5637" i="2" s="1"/>
  <c r="F5645" i="2"/>
  <c r="E5645" i="2"/>
  <c r="F5653" i="2"/>
  <c r="E5653" i="2"/>
  <c r="F5661" i="2"/>
  <c r="E5661" i="2"/>
  <c r="F5669" i="2"/>
  <c r="E5669" i="2"/>
  <c r="E5700" i="2"/>
  <c r="F5700" i="2"/>
  <c r="F5714" i="2"/>
  <c r="E5714" i="2"/>
  <c r="H5714" i="2" s="1"/>
  <c r="O5728" i="2"/>
  <c r="Q5728" i="2" s="1"/>
  <c r="N5746" i="2"/>
  <c r="M5776" i="2"/>
  <c r="N5786" i="2"/>
  <c r="O5804" i="2"/>
  <c r="Q5804" i="2" s="1"/>
  <c r="N5821" i="2"/>
  <c r="O5862" i="2"/>
  <c r="Q5862" i="2" s="1"/>
  <c r="N5862" i="2"/>
  <c r="F5535" i="2"/>
  <c r="E5535" i="2"/>
  <c r="F5547" i="2"/>
  <c r="E5547" i="2"/>
  <c r="F5559" i="2"/>
  <c r="E5559" i="2"/>
  <c r="F5571" i="2"/>
  <c r="E5571" i="2"/>
  <c r="F5583" i="2"/>
  <c r="E5583" i="2"/>
  <c r="H5583" i="2" s="1"/>
  <c r="F5595" i="2"/>
  <c r="E5595" i="2"/>
  <c r="F5607" i="2"/>
  <c r="E5607" i="2"/>
  <c r="F5619" i="2"/>
  <c r="E5619" i="2"/>
  <c r="E5628" i="2"/>
  <c r="H5628" i="2" s="1"/>
  <c r="F5634" i="2"/>
  <c r="E5634" i="2"/>
  <c r="H5634" i="2" s="1"/>
  <c r="F5642" i="2"/>
  <c r="E5642" i="2"/>
  <c r="F5650" i="2"/>
  <c r="E5650" i="2"/>
  <c r="F5658" i="2"/>
  <c r="E5658" i="2"/>
  <c r="F5666" i="2"/>
  <c r="E5666" i="2"/>
  <c r="F5674" i="2"/>
  <c r="E5674" i="2"/>
  <c r="H5683" i="2"/>
  <c r="H5685" i="2"/>
  <c r="H5689" i="2"/>
  <c r="H5747" i="2"/>
  <c r="H5766" i="2"/>
  <c r="E5474" i="2"/>
  <c r="H5474" i="2" s="1"/>
  <c r="E5488" i="2"/>
  <c r="H5488" i="2" s="1"/>
  <c r="E5489" i="2"/>
  <c r="H5489" i="2" s="1"/>
  <c r="E5490" i="2"/>
  <c r="H5490" i="2" s="1"/>
  <c r="E5504" i="2"/>
  <c r="H5504" i="2" s="1"/>
  <c r="E5505" i="2"/>
  <c r="H5505" i="2" s="1"/>
  <c r="E5506" i="2"/>
  <c r="H5506" i="2" s="1"/>
  <c r="E5520" i="2"/>
  <c r="H5520" i="2" s="1"/>
  <c r="E5521" i="2"/>
  <c r="H5521" i="2" s="1"/>
  <c r="E5522" i="2"/>
  <c r="H5522" i="2" s="1"/>
  <c r="F5529" i="2"/>
  <c r="H5529" i="2" s="1"/>
  <c r="F5541" i="2"/>
  <c r="H5541" i="2" s="1"/>
  <c r="F5553" i="2"/>
  <c r="H5553" i="2" s="1"/>
  <c r="F5565" i="2"/>
  <c r="H5565" i="2" s="1"/>
  <c r="F5577" i="2"/>
  <c r="H5577" i="2" s="1"/>
  <c r="F5589" i="2"/>
  <c r="H5589" i="2" s="1"/>
  <c r="F5601" i="2"/>
  <c r="H5601" i="2" s="1"/>
  <c r="F5613" i="2"/>
  <c r="H5613" i="2" s="1"/>
  <c r="F5631" i="2"/>
  <c r="E5631" i="2"/>
  <c r="H5631" i="2" s="1"/>
  <c r="F5639" i="2"/>
  <c r="E5639" i="2"/>
  <c r="H5639" i="2" s="1"/>
  <c r="F5647" i="2"/>
  <c r="E5647" i="2"/>
  <c r="F5655" i="2"/>
  <c r="E5655" i="2"/>
  <c r="F5663" i="2"/>
  <c r="E5663" i="2"/>
  <c r="F5671" i="2"/>
  <c r="E5671" i="2"/>
  <c r="H5720" i="2"/>
  <c r="H5739" i="2"/>
  <c r="O5753" i="2"/>
  <c r="Q5753" i="2" s="1"/>
  <c r="O5758" i="2"/>
  <c r="Q5758" i="2" s="1"/>
  <c r="M5758" i="2"/>
  <c r="O5800" i="2"/>
  <c r="Q5800" i="2" s="1"/>
  <c r="N5834" i="2"/>
  <c r="M5834" i="2"/>
  <c r="N5845" i="2"/>
  <c r="F5455" i="2"/>
  <c r="E5455" i="2"/>
  <c r="H5455" i="2" s="1"/>
  <c r="F5471" i="2"/>
  <c r="E5471" i="2"/>
  <c r="F5487" i="2"/>
  <c r="E5487" i="2"/>
  <c r="F5503" i="2"/>
  <c r="E5503" i="2"/>
  <c r="H5503" i="2" s="1"/>
  <c r="F5519" i="2"/>
  <c r="E5519" i="2"/>
  <c r="H5519" i="2" s="1"/>
  <c r="H5528" i="2"/>
  <c r="H5540" i="2"/>
  <c r="H5552" i="2"/>
  <c r="H5564" i="2"/>
  <c r="H5576" i="2"/>
  <c r="H5588" i="2"/>
  <c r="H5600" i="2"/>
  <c r="N5695" i="2"/>
  <c r="F5707" i="2"/>
  <c r="E5707" i="2"/>
  <c r="H5707" i="2" s="1"/>
  <c r="N5751" i="2"/>
  <c r="H5754" i="2"/>
  <c r="M5762" i="2"/>
  <c r="O5809" i="2"/>
  <c r="Q5809" i="2" s="1"/>
  <c r="N5817" i="2"/>
  <c r="F5779" i="2"/>
  <c r="E5779" i="2"/>
  <c r="H5803" i="2"/>
  <c r="F5813" i="2"/>
  <c r="E5813" i="2"/>
  <c r="F5835" i="2"/>
  <c r="H5846" i="2"/>
  <c r="N5882" i="2"/>
  <c r="J5883" i="2" s="1"/>
  <c r="O5694" i="2"/>
  <c r="Q5694" i="2" s="1"/>
  <c r="E5777" i="2"/>
  <c r="H5777" i="2" s="1"/>
  <c r="E5792" i="2"/>
  <c r="F5792" i="2"/>
  <c r="H5812" i="2"/>
  <c r="E5833" i="2"/>
  <c r="H5833" i="2" s="1"/>
  <c r="E5853" i="2"/>
  <c r="H5853" i="2" s="1"/>
  <c r="H5889" i="2"/>
  <c r="N5893" i="2"/>
  <c r="H5901" i="2"/>
  <c r="N5962" i="2"/>
  <c r="M5973" i="2"/>
  <c r="H5791" i="2"/>
  <c r="F5849" i="2"/>
  <c r="E5849" i="2"/>
  <c r="N5969" i="2"/>
  <c r="M5969" i="2"/>
  <c r="E5755" i="2"/>
  <c r="H5755" i="2" s="1"/>
  <c r="E5763" i="2"/>
  <c r="H5763" i="2" s="1"/>
  <c r="F5764" i="2"/>
  <c r="H5764" i="2" s="1"/>
  <c r="E5765" i="2"/>
  <c r="H5765" i="2" s="1"/>
  <c r="F5775" i="2"/>
  <c r="E5775" i="2"/>
  <c r="H5775" i="2" s="1"/>
  <c r="E5790" i="2"/>
  <c r="H5790" i="2" s="1"/>
  <c r="F5801" i="2"/>
  <c r="H5801" i="2" s="1"/>
  <c r="E5810" i="2"/>
  <c r="H5810" i="2" s="1"/>
  <c r="E5811" i="2"/>
  <c r="H5811" i="2" s="1"/>
  <c r="F5832" i="2"/>
  <c r="H5832" i="2" s="1"/>
  <c r="E5840" i="2"/>
  <c r="F5840" i="2"/>
  <c r="F5860" i="2"/>
  <c r="H5860" i="2" s="1"/>
  <c r="H5910" i="2"/>
  <c r="N6013" i="2"/>
  <c r="M6013" i="2"/>
  <c r="E5677" i="2"/>
  <c r="H5677" i="2" s="1"/>
  <c r="E5681" i="2"/>
  <c r="H5681" i="2" s="1"/>
  <c r="H5687" i="2"/>
  <c r="E5773" i="2"/>
  <c r="H5773" i="2" s="1"/>
  <c r="H5774" i="2"/>
  <c r="M5857" i="2"/>
  <c r="N5869" i="2"/>
  <c r="F5883" i="2"/>
  <c r="E5883" i="2"/>
  <c r="H5883" i="2" s="1"/>
  <c r="O5886" i="2"/>
  <c r="Q5886" i="2" s="1"/>
  <c r="N5886" i="2"/>
  <c r="H5922" i="2"/>
  <c r="H5974" i="2"/>
  <c r="F5708" i="2"/>
  <c r="H5708" i="2" s="1"/>
  <c r="E5715" i="2"/>
  <c r="H5715" i="2" s="1"/>
  <c r="E5722" i="2"/>
  <c r="H5722" i="2" s="1"/>
  <c r="E5729" i="2"/>
  <c r="H5729" i="2" s="1"/>
  <c r="F5756" i="2"/>
  <c r="H5756" i="2" s="1"/>
  <c r="E5767" i="2"/>
  <c r="H5767" i="2" s="1"/>
  <c r="F5768" i="2"/>
  <c r="H5768" i="2" s="1"/>
  <c r="F5772" i="2"/>
  <c r="H5772" i="2" s="1"/>
  <c r="F5788" i="2"/>
  <c r="H5788" i="2" s="1"/>
  <c r="F5799" i="2"/>
  <c r="E5799" i="2"/>
  <c r="E5819" i="2"/>
  <c r="H5819" i="2" s="1"/>
  <c r="E5830" i="2"/>
  <c r="H5830" i="2" s="1"/>
  <c r="E5839" i="2"/>
  <c r="H5839" i="2" s="1"/>
  <c r="F5852" i="2"/>
  <c r="H5852" i="2" s="1"/>
  <c r="N5919" i="2"/>
  <c r="F5688" i="2"/>
  <c r="H5688" i="2" s="1"/>
  <c r="F5736" i="2"/>
  <c r="H5736" i="2" s="1"/>
  <c r="E5743" i="2"/>
  <c r="H5743" i="2" s="1"/>
  <c r="F5771" i="2"/>
  <c r="E5771" i="2"/>
  <c r="H5771" i="2" s="1"/>
  <c r="F5787" i="2"/>
  <c r="E5787" i="2"/>
  <c r="E5798" i="2"/>
  <c r="H5798" i="2" s="1"/>
  <c r="O5824" i="2"/>
  <c r="Q5824" i="2" s="1"/>
  <c r="N5842" i="2"/>
  <c r="E5844" i="2"/>
  <c r="F5844" i="2"/>
  <c r="O5856" i="2"/>
  <c r="Q5856" i="2" s="1"/>
  <c r="H5872" i="2"/>
  <c r="H5875" i="2"/>
  <c r="N6006" i="2"/>
  <c r="E5678" i="2"/>
  <c r="H5678" i="2" s="1"/>
  <c r="F5716" i="2"/>
  <c r="H5716" i="2" s="1"/>
  <c r="E5723" i="2"/>
  <c r="H5723" i="2" s="1"/>
  <c r="E5730" i="2"/>
  <c r="H5730" i="2" s="1"/>
  <c r="E5737" i="2"/>
  <c r="H5737" i="2" s="1"/>
  <c r="E5785" i="2"/>
  <c r="H5785" i="2" s="1"/>
  <c r="N5794" i="2"/>
  <c r="H5807" i="2"/>
  <c r="E5828" i="2"/>
  <c r="F5828" i="2"/>
  <c r="H5855" i="2"/>
  <c r="E5859" i="2"/>
  <c r="H5859" i="2" s="1"/>
  <c r="N5884" i="2"/>
  <c r="O5899" i="2"/>
  <c r="Q5899" i="2" s="1"/>
  <c r="F5696" i="2"/>
  <c r="H5696" i="2" s="1"/>
  <c r="F5744" i="2"/>
  <c r="H5744" i="2" s="1"/>
  <c r="F5806" i="2"/>
  <c r="E5806" i="2"/>
  <c r="H5806" i="2" s="1"/>
  <c r="H5827" i="2"/>
  <c r="E5837" i="2"/>
  <c r="H5837" i="2" s="1"/>
  <c r="E5864" i="2"/>
  <c r="F5864" i="2"/>
  <c r="N5933" i="2"/>
  <c r="H5731" i="2"/>
  <c r="F5783" i="2"/>
  <c r="E5783" i="2"/>
  <c r="H5783" i="2" s="1"/>
  <c r="F5796" i="2"/>
  <c r="H5796" i="2" s="1"/>
  <c r="E5805" i="2"/>
  <c r="H5805" i="2" s="1"/>
  <c r="E5826" i="2"/>
  <c r="H5826" i="2" s="1"/>
  <c r="H5843" i="2"/>
  <c r="F5847" i="2"/>
  <c r="E5847" i="2"/>
  <c r="F5851" i="2"/>
  <c r="H5851" i="2" s="1"/>
  <c r="N5870" i="2"/>
  <c r="M5896" i="2"/>
  <c r="O5920" i="2"/>
  <c r="Q5920" i="2" s="1"/>
  <c r="M5924" i="2"/>
  <c r="M5929" i="2"/>
  <c r="N5965" i="2"/>
  <c r="E5711" i="2"/>
  <c r="H5711" i="2" s="1"/>
  <c r="E5718" i="2"/>
  <c r="H5718" i="2" s="1"/>
  <c r="E5725" i="2"/>
  <c r="H5725" i="2" s="1"/>
  <c r="F5752" i="2"/>
  <c r="H5752" i="2" s="1"/>
  <c r="E5759" i="2"/>
  <c r="H5759" i="2" s="1"/>
  <c r="E5781" i="2"/>
  <c r="H5781" i="2" s="1"/>
  <c r="E5782" i="2"/>
  <c r="H5782" i="2" s="1"/>
  <c r="E5795" i="2"/>
  <c r="H5795" i="2" s="1"/>
  <c r="H5815" i="2"/>
  <c r="E5825" i="2"/>
  <c r="H5825" i="2" s="1"/>
  <c r="O5831" i="2"/>
  <c r="Q5831" i="2" s="1"/>
  <c r="F5836" i="2"/>
  <c r="H5836" i="2" s="1"/>
  <c r="F5854" i="2"/>
  <c r="E5854" i="2"/>
  <c r="M5856" i="2"/>
  <c r="O5866" i="2"/>
  <c r="Q5866" i="2" s="1"/>
  <c r="O5873" i="2"/>
  <c r="Q5873" i="2" s="1"/>
  <c r="E5876" i="2"/>
  <c r="F5876" i="2"/>
  <c r="O5884" i="2"/>
  <c r="Q5884" i="2" s="1"/>
  <c r="F5684" i="2"/>
  <c r="H5684" i="2" s="1"/>
  <c r="F5732" i="2"/>
  <c r="H5732" i="2" s="1"/>
  <c r="H5835" i="2"/>
  <c r="N5881" i="2"/>
  <c r="M5913" i="2"/>
  <c r="M6024" i="2"/>
  <c r="E5861" i="2"/>
  <c r="H5861" i="2" s="1"/>
  <c r="F5867" i="2"/>
  <c r="H5867" i="2" s="1"/>
  <c r="F5874" i="2"/>
  <c r="H5874" i="2" s="1"/>
  <c r="F5888" i="2"/>
  <c r="H5888" i="2" s="1"/>
  <c r="E5895" i="2"/>
  <c r="H5895" i="2" s="1"/>
  <c r="E5902" i="2"/>
  <c r="H5902" i="2" s="1"/>
  <c r="E5909" i="2"/>
  <c r="H5909" i="2" s="1"/>
  <c r="E5918" i="2"/>
  <c r="H5918" i="2" s="1"/>
  <c r="F5926" i="2"/>
  <c r="H5926" i="2" s="1"/>
  <c r="F5941" i="2"/>
  <c r="N5942" i="2"/>
  <c r="P5942" i="2" s="1"/>
  <c r="H5948" i="2"/>
  <c r="E5961" i="2"/>
  <c r="H5961" i="2" s="1"/>
  <c r="F5970" i="2"/>
  <c r="H5970" i="2" s="1"/>
  <c r="O5987" i="2"/>
  <c r="Q5987" i="2" s="1"/>
  <c r="F6015" i="2"/>
  <c r="E6015" i="2"/>
  <c r="F6019" i="2"/>
  <c r="E6019" i="2"/>
  <c r="H6019" i="2" s="1"/>
  <c r="H6023" i="2"/>
  <c r="M6187" i="2"/>
  <c r="E6213" i="2"/>
  <c r="F6213" i="2"/>
  <c r="M6596" i="2"/>
  <c r="F5820" i="2"/>
  <c r="H5820" i="2" s="1"/>
  <c r="F5868" i="2"/>
  <c r="H5868" i="2" s="1"/>
  <c r="M5905" i="2"/>
  <c r="F5931" i="2"/>
  <c r="H5931" i="2" s="1"/>
  <c r="F5977" i="2"/>
  <c r="H5977" i="2" s="1"/>
  <c r="E5997" i="2"/>
  <c r="H5997" i="2" s="1"/>
  <c r="H6007" i="2"/>
  <c r="E6012" i="2"/>
  <c r="F6012" i="2"/>
  <c r="N6174" i="2"/>
  <c r="O6196" i="2"/>
  <c r="Q6196" i="2" s="1"/>
  <c r="N6196" i="2"/>
  <c r="F6240" i="2"/>
  <c r="E6240" i="2"/>
  <c r="E5956" i="2"/>
  <c r="F5956" i="2"/>
  <c r="M5966" i="2"/>
  <c r="E5988" i="2"/>
  <c r="F5988" i="2"/>
  <c r="N5991" i="2"/>
  <c r="O6010" i="2"/>
  <c r="Q6010" i="2" s="1"/>
  <c r="N6030" i="2"/>
  <c r="M6094" i="2"/>
  <c r="N6126" i="2"/>
  <c r="O6142" i="2"/>
  <c r="Q6142" i="2" s="1"/>
  <c r="M6142" i="2"/>
  <c r="N6157" i="2"/>
  <c r="F6214" i="2"/>
  <c r="E6214" i="2"/>
  <c r="N6298" i="2"/>
  <c r="E5890" i="2"/>
  <c r="H5890" i="2" s="1"/>
  <c r="E5897" i="2"/>
  <c r="H5897" i="2" s="1"/>
  <c r="F5923" i="2"/>
  <c r="H5923" i="2" s="1"/>
  <c r="F5930" i="2"/>
  <c r="H5930" i="2" s="1"/>
  <c r="E5935" i="2"/>
  <c r="H5935" i="2" s="1"/>
  <c r="F5940" i="2"/>
  <c r="H5940" i="2" s="1"/>
  <c r="H5960" i="2"/>
  <c r="E5964" i="2"/>
  <c r="H5964" i="2" s="1"/>
  <c r="F5964" i="2"/>
  <c r="F5985" i="2"/>
  <c r="H5985" i="2" s="1"/>
  <c r="H6003" i="2"/>
  <c r="H6071" i="2"/>
  <c r="H6085" i="2"/>
  <c r="H6119" i="2"/>
  <c r="H6133" i="2"/>
  <c r="H6181" i="2"/>
  <c r="M6185" i="2"/>
  <c r="N6219" i="2"/>
  <c r="N6278" i="2"/>
  <c r="O6426" i="2"/>
  <c r="Q6426" i="2" s="1"/>
  <c r="H5863" i="2"/>
  <c r="H5911" i="2"/>
  <c r="H5947" i="2"/>
  <c r="F5979" i="2"/>
  <c r="E5979" i="2"/>
  <c r="H5979" i="2" s="1"/>
  <c r="M6040" i="2"/>
  <c r="E6052" i="2"/>
  <c r="F6052" i="2"/>
  <c r="N6097" i="2"/>
  <c r="M6097" i="2"/>
  <c r="E6100" i="2"/>
  <c r="F6100" i="2"/>
  <c r="M6145" i="2"/>
  <c r="E6148" i="2"/>
  <c r="H6148" i="2" s="1"/>
  <c r="F6148" i="2"/>
  <c r="N6292" i="2"/>
  <c r="F6311" i="2"/>
  <c r="E6311" i="2"/>
  <c r="H6311" i="2" s="1"/>
  <c r="H5891" i="2"/>
  <c r="E5968" i="2"/>
  <c r="F5968" i="2"/>
  <c r="E5972" i="2"/>
  <c r="F5972" i="2"/>
  <c r="F5976" i="2"/>
  <c r="H5976" i="2" s="1"/>
  <c r="H5996" i="2"/>
  <c r="O6175" i="2"/>
  <c r="Q6175" i="2" s="1"/>
  <c r="N6175" i="2"/>
  <c r="N6220" i="2"/>
  <c r="O6285" i="2"/>
  <c r="Q6285" i="2" s="1"/>
  <c r="M6285" i="2"/>
  <c r="O6347" i="2"/>
  <c r="Q6347" i="2" s="1"/>
  <c r="N6347" i="2"/>
  <c r="E5871" i="2"/>
  <c r="H5871" i="2" s="1"/>
  <c r="E5878" i="2"/>
  <c r="H5878" i="2" s="1"/>
  <c r="E5885" i="2"/>
  <c r="H5885" i="2" s="1"/>
  <c r="F5912" i="2"/>
  <c r="H5912" i="2" s="1"/>
  <c r="F5934" i="2"/>
  <c r="H5934" i="2" s="1"/>
  <c r="H5939" i="2"/>
  <c r="H5950" i="2"/>
  <c r="F5993" i="2"/>
  <c r="E5993" i="2"/>
  <c r="H5993" i="2" s="1"/>
  <c r="M6014" i="2"/>
  <c r="H6018" i="2"/>
  <c r="M6021" i="2"/>
  <c r="H6031" i="2"/>
  <c r="N6040" i="2"/>
  <c r="H6044" i="2"/>
  <c r="H6079" i="2"/>
  <c r="H6092" i="2"/>
  <c r="H6127" i="2"/>
  <c r="H6140" i="2"/>
  <c r="N6151" i="2"/>
  <c r="O6154" i="2"/>
  <c r="Q6154" i="2" s="1"/>
  <c r="N6154" i="2"/>
  <c r="M6168" i="2"/>
  <c r="N6197" i="2"/>
  <c r="M6211" i="2"/>
  <c r="O6215" i="2"/>
  <c r="Q6215" i="2" s="1"/>
  <c r="M6215" i="2"/>
  <c r="O6224" i="2"/>
  <c r="Q6224" i="2" s="1"/>
  <c r="N6224" i="2"/>
  <c r="N6251" i="2"/>
  <c r="O6299" i="2"/>
  <c r="Q6299" i="2" s="1"/>
  <c r="N6299" i="2"/>
  <c r="F5892" i="2"/>
  <c r="H5892" i="2" s="1"/>
  <c r="M5917" i="2"/>
  <c r="F5928" i="2"/>
  <c r="H5928" i="2" s="1"/>
  <c r="M5944" i="2"/>
  <c r="H5946" i="2"/>
  <c r="H5959" i="2"/>
  <c r="F5963" i="2"/>
  <c r="H5963" i="2" s="1"/>
  <c r="E5981" i="2"/>
  <c r="H5981" i="2" s="1"/>
  <c r="O5991" i="2"/>
  <c r="Q5991" i="2" s="1"/>
  <c r="F6002" i="2"/>
  <c r="E6002" i="2"/>
  <c r="H6005" i="2"/>
  <c r="F6011" i="2"/>
  <c r="H6011" i="2" s="1"/>
  <c r="N6038" i="2"/>
  <c r="F6059" i="2"/>
  <c r="E6059" i="2"/>
  <c r="N6072" i="2"/>
  <c r="M6072" i="2"/>
  <c r="N6086" i="2"/>
  <c r="F6107" i="2"/>
  <c r="E6107" i="2"/>
  <c r="N6120" i="2"/>
  <c r="M6120" i="2"/>
  <c r="H6134" i="2"/>
  <c r="M6161" i="2"/>
  <c r="N6172" i="2"/>
  <c r="H6182" i="2"/>
  <c r="M6186" i="2"/>
  <c r="O6208" i="2"/>
  <c r="Q6208" i="2" s="1"/>
  <c r="O6227" i="2"/>
  <c r="Q6227" i="2" s="1"/>
  <c r="N6227" i="2"/>
  <c r="O6261" i="2"/>
  <c r="Q6261" i="2" s="1"/>
  <c r="M6261" i="2"/>
  <c r="M6286" i="2"/>
  <c r="N6296" i="2"/>
  <c r="H5879" i="2"/>
  <c r="H5978" i="2"/>
  <c r="O5994" i="2"/>
  <c r="Q5994" i="2" s="1"/>
  <c r="H6008" i="2"/>
  <c r="H6025" i="2"/>
  <c r="H6053" i="2"/>
  <c r="O6065" i="2"/>
  <c r="Q6065" i="2" s="1"/>
  <c r="O6076" i="2"/>
  <c r="Q6076" i="2" s="1"/>
  <c r="N6076" i="2"/>
  <c r="N6101" i="2"/>
  <c r="N6113" i="2"/>
  <c r="N6149" i="2"/>
  <c r="F6155" i="2"/>
  <c r="E6155" i="2"/>
  <c r="N6158" i="2"/>
  <c r="M6158" i="2"/>
  <c r="M6165" i="2"/>
  <c r="F6169" i="2"/>
  <c r="E6169" i="2"/>
  <c r="H6169" i="2" s="1"/>
  <c r="O6275" i="2"/>
  <c r="Q6275" i="2" s="1"/>
  <c r="N6275" i="2"/>
  <c r="F5900" i="2"/>
  <c r="H5900" i="2" s="1"/>
  <c r="E5907" i="2"/>
  <c r="H5907" i="2" s="1"/>
  <c r="E5915" i="2"/>
  <c r="H5915" i="2" s="1"/>
  <c r="H5927" i="2"/>
  <c r="F5938" i="2"/>
  <c r="H5938" i="2" s="1"/>
  <c r="M5943" i="2"/>
  <c r="P5943" i="2" s="1"/>
  <c r="E5949" i="2"/>
  <c r="H5949" i="2" s="1"/>
  <c r="F5971" i="2"/>
  <c r="H5971" i="2" s="1"/>
  <c r="M5975" i="2"/>
  <c r="N5984" i="2"/>
  <c r="N6062" i="2"/>
  <c r="F6073" i="2"/>
  <c r="E6073" i="2"/>
  <c r="N6110" i="2"/>
  <c r="O6117" i="2"/>
  <c r="Q6117" i="2" s="1"/>
  <c r="M6117" i="2"/>
  <c r="F6121" i="2"/>
  <c r="E6121" i="2"/>
  <c r="H6121" i="2" s="1"/>
  <c r="F6162" i="2"/>
  <c r="E6162" i="2"/>
  <c r="N6176" i="2"/>
  <c r="F6183" i="2"/>
  <c r="E6183" i="2"/>
  <c r="M6192" i="2"/>
  <c r="N6198" i="2"/>
  <c r="F6228" i="2"/>
  <c r="E6228" i="2"/>
  <c r="O6262" i="2"/>
  <c r="Q6262" i="2" s="1"/>
  <c r="M6262" i="2"/>
  <c r="E6276" i="2"/>
  <c r="F6276" i="2"/>
  <c r="F5880" i="2"/>
  <c r="H5880" i="2" s="1"/>
  <c r="E5887" i="2"/>
  <c r="H5887" i="2" s="1"/>
  <c r="E5894" i="2"/>
  <c r="H5894" i="2" s="1"/>
  <c r="E5916" i="2"/>
  <c r="F5916" i="2"/>
  <c r="F5927" i="2"/>
  <c r="F5945" i="2"/>
  <c r="E5945" i="2"/>
  <c r="M5951" i="2"/>
  <c r="F5986" i="2"/>
  <c r="E5986" i="2"/>
  <c r="N5989" i="2"/>
  <c r="F5995" i="2"/>
  <c r="E5995" i="2"/>
  <c r="H6045" i="2"/>
  <c r="F6066" i="2"/>
  <c r="E6066" i="2"/>
  <c r="O6080" i="2"/>
  <c r="Q6080" i="2" s="1"/>
  <c r="N6080" i="2"/>
  <c r="H6093" i="2"/>
  <c r="F6114" i="2"/>
  <c r="E6114" i="2"/>
  <c r="N6128" i="2"/>
  <c r="H6141" i="2"/>
  <c r="M6212" i="2"/>
  <c r="M6216" i="2"/>
  <c r="O6246" i="2"/>
  <c r="Q6246" i="2" s="1"/>
  <c r="N6246" i="2"/>
  <c r="N6252" i="2"/>
  <c r="F6266" i="2"/>
  <c r="E6266" i="2"/>
  <c r="O6286" i="2"/>
  <c r="Q6286" i="2" s="1"/>
  <c r="F5908" i="2"/>
  <c r="H5908" i="2" s="1"/>
  <c r="F5937" i="2"/>
  <c r="H5937" i="2" s="1"/>
  <c r="H5941" i="2"/>
  <c r="J5955" i="2"/>
  <c r="O5955" i="2"/>
  <c r="Q5955" i="2" s="1"/>
  <c r="M5957" i="2"/>
  <c r="E5983" i="2"/>
  <c r="H5983" i="2" s="1"/>
  <c r="M5999" i="2"/>
  <c r="H6001" i="2"/>
  <c r="E6004" i="2"/>
  <c r="F6004" i="2"/>
  <c r="M6090" i="2"/>
  <c r="O6138" i="2"/>
  <c r="Q6138" i="2" s="1"/>
  <c r="F6184" i="2"/>
  <c r="E6184" i="2"/>
  <c r="H6184" i="2" s="1"/>
  <c r="H6270" i="2"/>
  <c r="O6061" i="2"/>
  <c r="Q6061" i="2" s="1"/>
  <c r="M6191" i="2"/>
  <c r="P6191" i="2" s="1"/>
  <c r="F6199" i="2"/>
  <c r="E6199" i="2"/>
  <c r="H6334" i="2"/>
  <c r="N6397" i="2"/>
  <c r="F6287" i="2"/>
  <c r="E6287" i="2"/>
  <c r="O6323" i="2"/>
  <c r="Q6323" i="2" s="1"/>
  <c r="N6323" i="2"/>
  <c r="N6366" i="2"/>
  <c r="E6026" i="2"/>
  <c r="H6026" i="2" s="1"/>
  <c r="E6033" i="2"/>
  <c r="H6033" i="2" s="1"/>
  <c r="F6060" i="2"/>
  <c r="H6060" i="2" s="1"/>
  <c r="E6067" i="2"/>
  <c r="H6067" i="2" s="1"/>
  <c r="E6074" i="2"/>
  <c r="H6074" i="2" s="1"/>
  <c r="E6081" i="2"/>
  <c r="H6081" i="2" s="1"/>
  <c r="F6108" i="2"/>
  <c r="H6108" i="2" s="1"/>
  <c r="E6115" i="2"/>
  <c r="H6115" i="2" s="1"/>
  <c r="E6122" i="2"/>
  <c r="H6122" i="2" s="1"/>
  <c r="E6129" i="2"/>
  <c r="H6129" i="2" s="1"/>
  <c r="F6156" i="2"/>
  <c r="H6156" i="2" s="1"/>
  <c r="E6163" i="2"/>
  <c r="H6163" i="2" s="1"/>
  <c r="E6170" i="2"/>
  <c r="H6170" i="2" s="1"/>
  <c r="E6177" i="2"/>
  <c r="H6177" i="2" s="1"/>
  <c r="E6201" i="2"/>
  <c r="H6201" i="2" s="1"/>
  <c r="E6217" i="2"/>
  <c r="H6217" i="2" s="1"/>
  <c r="E6221" i="2"/>
  <c r="H6221" i="2" s="1"/>
  <c r="E6222" i="2"/>
  <c r="H6222" i="2" s="1"/>
  <c r="E6223" i="2"/>
  <c r="H6223" i="2" s="1"/>
  <c r="E6239" i="2"/>
  <c r="H6239" i="2" s="1"/>
  <c r="E6269" i="2"/>
  <c r="H6269" i="2" s="1"/>
  <c r="N6282" i="2"/>
  <c r="P6282" i="2" s="1"/>
  <c r="N6193" i="2"/>
  <c r="O6234" i="2"/>
  <c r="Q6234" i="2" s="1"/>
  <c r="O6284" i="2"/>
  <c r="Q6284" i="2" s="1"/>
  <c r="M6284" i="2"/>
  <c r="M6290" i="2"/>
  <c r="M6305" i="2"/>
  <c r="F6321" i="2"/>
  <c r="E6321" i="2"/>
  <c r="H6321" i="2" s="1"/>
  <c r="F6324" i="2"/>
  <c r="E6324" i="2"/>
  <c r="N6341" i="2"/>
  <c r="N6360" i="2"/>
  <c r="N6424" i="2"/>
  <c r="F6020" i="2"/>
  <c r="H6020" i="2" s="1"/>
  <c r="E6027" i="2"/>
  <c r="H6027" i="2" s="1"/>
  <c r="E6034" i="2"/>
  <c r="H6034" i="2" s="1"/>
  <c r="E6041" i="2"/>
  <c r="H6041" i="2" s="1"/>
  <c r="F6068" i="2"/>
  <c r="H6068" i="2" s="1"/>
  <c r="E6075" i="2"/>
  <c r="H6075" i="2" s="1"/>
  <c r="E6082" i="2"/>
  <c r="H6082" i="2" s="1"/>
  <c r="E6089" i="2"/>
  <c r="H6089" i="2" s="1"/>
  <c r="F6116" i="2"/>
  <c r="H6116" i="2" s="1"/>
  <c r="E6123" i="2"/>
  <c r="H6123" i="2" s="1"/>
  <c r="E6130" i="2"/>
  <c r="H6130" i="2" s="1"/>
  <c r="E6137" i="2"/>
  <c r="H6137" i="2" s="1"/>
  <c r="F6164" i="2"/>
  <c r="H6164" i="2" s="1"/>
  <c r="E6171" i="2"/>
  <c r="H6171" i="2" s="1"/>
  <c r="E6178" i="2"/>
  <c r="H6178" i="2" s="1"/>
  <c r="E6189" i="2"/>
  <c r="H6189" i="2" s="1"/>
  <c r="E6203" i="2"/>
  <c r="H6203" i="2" s="1"/>
  <c r="E6204" i="2"/>
  <c r="H6204" i="2" s="1"/>
  <c r="E6237" i="2"/>
  <c r="H6237" i="2" s="1"/>
  <c r="F6238" i="2"/>
  <c r="H6238" i="2" s="1"/>
  <c r="F6247" i="2"/>
  <c r="E6247" i="2"/>
  <c r="H6247" i="2" s="1"/>
  <c r="E6255" i="2"/>
  <c r="H6255" i="2" s="1"/>
  <c r="F6260" i="2"/>
  <c r="H6260" i="2" s="1"/>
  <c r="E6264" i="2"/>
  <c r="H6264" i="2" s="1"/>
  <c r="M6281" i="2"/>
  <c r="F6319" i="2"/>
  <c r="E6319" i="2"/>
  <c r="H6319" i="2" s="1"/>
  <c r="J6339" i="2"/>
  <c r="F5952" i="2"/>
  <c r="H5952" i="2" s="1"/>
  <c r="F6000" i="2"/>
  <c r="H6000" i="2" s="1"/>
  <c r="F6048" i="2"/>
  <c r="H6048" i="2" s="1"/>
  <c r="F6096" i="2"/>
  <c r="H6096" i="2" s="1"/>
  <c r="F6144" i="2"/>
  <c r="H6144" i="2" s="1"/>
  <c r="F6280" i="2"/>
  <c r="E6280" i="2"/>
  <c r="N6348" i="2"/>
  <c r="O6403" i="2"/>
  <c r="Q6403" i="2" s="1"/>
  <c r="H6408" i="2"/>
  <c r="H6035" i="2"/>
  <c r="H6083" i="2"/>
  <c r="H6131" i="2"/>
  <c r="F6235" i="2"/>
  <c r="E6235" i="2"/>
  <c r="H6254" i="2"/>
  <c r="N6300" i="2"/>
  <c r="M6312" i="2"/>
  <c r="N6372" i="2"/>
  <c r="N6391" i="2"/>
  <c r="N6400" i="2"/>
  <c r="N6505" i="2"/>
  <c r="E6022" i="2"/>
  <c r="H6022" i="2" s="1"/>
  <c r="E6029" i="2"/>
  <c r="H6029" i="2" s="1"/>
  <c r="F6056" i="2"/>
  <c r="H6056" i="2" s="1"/>
  <c r="E6063" i="2"/>
  <c r="H6063" i="2" s="1"/>
  <c r="E6070" i="2"/>
  <c r="H6070" i="2" s="1"/>
  <c r="E6077" i="2"/>
  <c r="H6077" i="2" s="1"/>
  <c r="F6104" i="2"/>
  <c r="H6104" i="2" s="1"/>
  <c r="E6111" i="2"/>
  <c r="H6111" i="2" s="1"/>
  <c r="E6118" i="2"/>
  <c r="H6118" i="2" s="1"/>
  <c r="E6125" i="2"/>
  <c r="H6125" i="2" s="1"/>
  <c r="F6152" i="2"/>
  <c r="H6152" i="2" s="1"/>
  <c r="E6159" i="2"/>
  <c r="H6159" i="2" s="1"/>
  <c r="E6166" i="2"/>
  <c r="H6166" i="2" s="1"/>
  <c r="E6173" i="2"/>
  <c r="H6173" i="2" s="1"/>
  <c r="F6206" i="2"/>
  <c r="H6206" i="2" s="1"/>
  <c r="E6207" i="2"/>
  <c r="H6207" i="2" s="1"/>
  <c r="E6244" i="2"/>
  <c r="H6244" i="2" s="1"/>
  <c r="F6263" i="2"/>
  <c r="E6263" i="2"/>
  <c r="E6277" i="2"/>
  <c r="H6277" i="2" s="1"/>
  <c r="F6297" i="2"/>
  <c r="H6297" i="2" s="1"/>
  <c r="E6301" i="2"/>
  <c r="H6301" i="2" s="1"/>
  <c r="F6301" i="2"/>
  <c r="H6308" i="2"/>
  <c r="H6310" i="2"/>
  <c r="F6317" i="2"/>
  <c r="H6317" i="2" s="1"/>
  <c r="H6325" i="2"/>
  <c r="N6433" i="2"/>
  <c r="E6009" i="2"/>
  <c r="H6009" i="2" s="1"/>
  <c r="F6036" i="2"/>
  <c r="H6036" i="2" s="1"/>
  <c r="E6043" i="2"/>
  <c r="H6043" i="2" s="1"/>
  <c r="E6050" i="2"/>
  <c r="H6050" i="2" s="1"/>
  <c r="E6057" i="2"/>
  <c r="H6057" i="2" s="1"/>
  <c r="F6084" i="2"/>
  <c r="H6084" i="2" s="1"/>
  <c r="M6087" i="2"/>
  <c r="E6091" i="2"/>
  <c r="H6091" i="2" s="1"/>
  <c r="E6098" i="2"/>
  <c r="H6098" i="2" s="1"/>
  <c r="E6105" i="2"/>
  <c r="H6105" i="2" s="1"/>
  <c r="F6132" i="2"/>
  <c r="H6132" i="2" s="1"/>
  <c r="E6139" i="2"/>
  <c r="H6139" i="2" s="1"/>
  <c r="E6146" i="2"/>
  <c r="H6146" i="2" s="1"/>
  <c r="E6153" i="2"/>
  <c r="H6153" i="2" s="1"/>
  <c r="F6180" i="2"/>
  <c r="H6180" i="2" s="1"/>
  <c r="E6194" i="2"/>
  <c r="H6194" i="2" s="1"/>
  <c r="E6209" i="2"/>
  <c r="H6209" i="2" s="1"/>
  <c r="N6225" i="2"/>
  <c r="E6233" i="2"/>
  <c r="H6233" i="2" s="1"/>
  <c r="O6250" i="2"/>
  <c r="Q6250" i="2" s="1"/>
  <c r="F6253" i="2"/>
  <c r="H6253" i="2" s="1"/>
  <c r="F6271" i="2"/>
  <c r="E6271" i="2"/>
  <c r="E6283" i="2"/>
  <c r="H6283" i="2" s="1"/>
  <c r="N6322" i="2"/>
  <c r="N6330" i="2"/>
  <c r="N6373" i="2"/>
  <c r="O6396" i="2"/>
  <c r="Q6396" i="2" s="1"/>
  <c r="N6396" i="2"/>
  <c r="N6404" i="2"/>
  <c r="F6016" i="2"/>
  <c r="H6016" i="2" s="1"/>
  <c r="N6039" i="2"/>
  <c r="F6064" i="2"/>
  <c r="H6064" i="2" s="1"/>
  <c r="N6087" i="2"/>
  <c r="F6112" i="2"/>
  <c r="H6112" i="2" s="1"/>
  <c r="N6135" i="2"/>
  <c r="F6160" i="2"/>
  <c r="H6160" i="2" s="1"/>
  <c r="E6195" i="2"/>
  <c r="H6195" i="2" s="1"/>
  <c r="H6232" i="2"/>
  <c r="E6243" i="2"/>
  <c r="H6243" i="2" s="1"/>
  <c r="H6258" i="2"/>
  <c r="E6267" i="2"/>
  <c r="H6267" i="2" s="1"/>
  <c r="H6051" i="2"/>
  <c r="H6099" i="2"/>
  <c r="H6147" i="2"/>
  <c r="F6231" i="2"/>
  <c r="E6231" i="2"/>
  <c r="H6231" i="2" s="1"/>
  <c r="H6274" i="2"/>
  <c r="F6279" i="2"/>
  <c r="E6279" i="2"/>
  <c r="H6279" i="2" s="1"/>
  <c r="H6288" i="2"/>
  <c r="F6291" i="2"/>
  <c r="E6291" i="2"/>
  <c r="H6291" i="2" s="1"/>
  <c r="F6304" i="2"/>
  <c r="E6304" i="2"/>
  <c r="F6295" i="2"/>
  <c r="E6295" i="2"/>
  <c r="H6313" i="2"/>
  <c r="F6335" i="2"/>
  <c r="E6335" i="2"/>
  <c r="F6351" i="2"/>
  <c r="E6351" i="2"/>
  <c r="F6362" i="2"/>
  <c r="E6362" i="2"/>
  <c r="F6387" i="2"/>
  <c r="E6387" i="2"/>
  <c r="H6401" i="2"/>
  <c r="H6429" i="2"/>
  <c r="O6450" i="2"/>
  <c r="Q6450" i="2" s="1"/>
  <c r="F6454" i="2"/>
  <c r="E6454" i="2"/>
  <c r="N6462" i="2"/>
  <c r="N6494" i="2"/>
  <c r="M6494" i="2"/>
  <c r="F6517" i="2"/>
  <c r="E6517" i="2"/>
  <c r="O6552" i="2"/>
  <c r="Q6552" i="2" s="1"/>
  <c r="M6552" i="2"/>
  <c r="O6572" i="2"/>
  <c r="Q6572" i="2" s="1"/>
  <c r="M6572" i="2"/>
  <c r="F6302" i="2"/>
  <c r="H6302" i="2" s="1"/>
  <c r="E6307" i="2"/>
  <c r="H6307" i="2" s="1"/>
  <c r="F6358" i="2"/>
  <c r="E6358" i="2"/>
  <c r="H6358" i="2" s="1"/>
  <c r="E6369" i="2"/>
  <c r="H6369" i="2" s="1"/>
  <c r="F6376" i="2"/>
  <c r="H6376" i="2" s="1"/>
  <c r="F6383" i="2"/>
  <c r="E6383" i="2"/>
  <c r="N6437" i="2"/>
  <c r="H6509" i="2"/>
  <c r="M6530" i="2"/>
  <c r="O6632" i="2"/>
  <c r="Q6632" i="2" s="1"/>
  <c r="N6632" i="2"/>
  <c r="M6668" i="2"/>
  <c r="N6677" i="2"/>
  <c r="F6406" i="2"/>
  <c r="E6406" i="2"/>
  <c r="F6411" i="2"/>
  <c r="E6411" i="2"/>
  <c r="N6420" i="2"/>
  <c r="F6430" i="2"/>
  <c r="E6430" i="2"/>
  <c r="F6434" i="2"/>
  <c r="E6434" i="2"/>
  <c r="O6440" i="2"/>
  <c r="Q6440" i="2" s="1"/>
  <c r="F6455" i="2"/>
  <c r="E6455" i="2"/>
  <c r="O6612" i="2"/>
  <c r="Q6612" i="2" s="1"/>
  <c r="N6612" i="2"/>
  <c r="H6306" i="2"/>
  <c r="E6328" i="2"/>
  <c r="H6328" i="2" s="1"/>
  <c r="E6345" i="2"/>
  <c r="H6345" i="2" s="1"/>
  <c r="E6354" i="2"/>
  <c r="H6354" i="2" s="1"/>
  <c r="E6368" i="2"/>
  <c r="H6368" i="2" s="1"/>
  <c r="E6379" i="2"/>
  <c r="H6379" i="2" s="1"/>
  <c r="E6390" i="2"/>
  <c r="H6390" i="2" s="1"/>
  <c r="H6427" i="2"/>
  <c r="H6451" i="2"/>
  <c r="N6518" i="2"/>
  <c r="M6518" i="2"/>
  <c r="O6648" i="2"/>
  <c r="Q6648" i="2" s="1"/>
  <c r="F6350" i="2"/>
  <c r="E6350" i="2"/>
  <c r="F6375" i="2"/>
  <c r="E6375" i="2"/>
  <c r="F6386" i="2"/>
  <c r="E6386" i="2"/>
  <c r="H6386" i="2" s="1"/>
  <c r="F6431" i="2"/>
  <c r="E6431" i="2"/>
  <c r="H6431" i="2" s="1"/>
  <c r="F6456" i="2"/>
  <c r="E6456" i="2"/>
  <c r="N6608" i="2"/>
  <c r="O6682" i="2"/>
  <c r="Q6682" i="2" s="1"/>
  <c r="F6333" i="2"/>
  <c r="H6333" i="2" s="1"/>
  <c r="H6344" i="2"/>
  <c r="E6357" i="2"/>
  <c r="H6357" i="2" s="1"/>
  <c r="F6364" i="2"/>
  <c r="H6364" i="2" s="1"/>
  <c r="F6371" i="2"/>
  <c r="E6371" i="2"/>
  <c r="F6382" i="2"/>
  <c r="E6382" i="2"/>
  <c r="H6382" i="2" s="1"/>
  <c r="H6393" i="2"/>
  <c r="F6398" i="2"/>
  <c r="E6398" i="2"/>
  <c r="H6409" i="2"/>
  <c r="H6476" i="2"/>
  <c r="O6564" i="2"/>
  <c r="Q6564" i="2" s="1"/>
  <c r="N6564" i="2"/>
  <c r="N6699" i="2"/>
  <c r="M6402" i="2"/>
  <c r="F6407" i="2"/>
  <c r="E6407" i="2"/>
  <c r="N6425" i="2"/>
  <c r="F6435" i="2"/>
  <c r="E6435" i="2"/>
  <c r="O6445" i="2"/>
  <c r="Q6445" i="2" s="1"/>
  <c r="N6445" i="2"/>
  <c r="O6452" i="2"/>
  <c r="Q6452" i="2" s="1"/>
  <c r="H6460" i="2"/>
  <c r="N6624" i="2"/>
  <c r="F6332" i="2"/>
  <c r="H6332" i="2" s="1"/>
  <c r="F6343" i="2"/>
  <c r="E6343" i="2"/>
  <c r="F6349" i="2"/>
  <c r="H6349" i="2" s="1"/>
  <c r="E6356" i="2"/>
  <c r="H6356" i="2" s="1"/>
  <c r="N6365" i="2"/>
  <c r="E6367" i="2"/>
  <c r="H6367" i="2" s="1"/>
  <c r="E6378" i="2"/>
  <c r="H6378" i="2" s="1"/>
  <c r="E6392" i="2"/>
  <c r="H6392" i="2" s="1"/>
  <c r="F6412" i="2"/>
  <c r="H6412" i="2" s="1"/>
  <c r="F6432" i="2"/>
  <c r="H6432" i="2" s="1"/>
  <c r="O6560" i="2"/>
  <c r="Q6560" i="2" s="1"/>
  <c r="N6560" i="2"/>
  <c r="H6337" i="2"/>
  <c r="F6363" i="2"/>
  <c r="E6363" i="2"/>
  <c r="H6363" i="2" s="1"/>
  <c r="F6374" i="2"/>
  <c r="E6374" i="2"/>
  <c r="H6449" i="2"/>
  <c r="N6457" i="2"/>
  <c r="O6477" i="2"/>
  <c r="Q6477" i="2" s="1"/>
  <c r="N6489" i="2"/>
  <c r="F6309" i="2"/>
  <c r="H6309" i="2" s="1"/>
  <c r="H6320" i="2"/>
  <c r="F6326" i="2"/>
  <c r="H6326" i="2" s="1"/>
  <c r="E6331" i="2"/>
  <c r="H6331" i="2" s="1"/>
  <c r="F6352" i="2"/>
  <c r="H6352" i="2" s="1"/>
  <c r="F6359" i="2"/>
  <c r="E6359" i="2"/>
  <c r="F6370" i="2"/>
  <c r="E6370" i="2"/>
  <c r="F6410" i="2"/>
  <c r="E6410" i="2"/>
  <c r="H6410" i="2" s="1"/>
  <c r="M6416" i="2"/>
  <c r="H6461" i="2"/>
  <c r="H6493" i="2"/>
  <c r="H6524" i="2"/>
  <c r="E6303" i="2"/>
  <c r="H6303" i="2" s="1"/>
  <c r="E6314" i="2"/>
  <c r="H6314" i="2" s="1"/>
  <c r="F6342" i="2"/>
  <c r="H6342" i="2" s="1"/>
  <c r="H6377" i="2"/>
  <c r="F6384" i="2"/>
  <c r="H6384" i="2" s="1"/>
  <c r="E6405" i="2"/>
  <c r="H6405" i="2" s="1"/>
  <c r="O6428" i="2"/>
  <c r="Q6428" i="2" s="1"/>
  <c r="N6508" i="2"/>
  <c r="F6529" i="2"/>
  <c r="E6529" i="2"/>
  <c r="M6576" i="2"/>
  <c r="O6656" i="2"/>
  <c r="Q6656" i="2" s="1"/>
  <c r="N6656" i="2"/>
  <c r="O6672" i="2"/>
  <c r="Q6672" i="2" s="1"/>
  <c r="M6672" i="2"/>
  <c r="E6394" i="2"/>
  <c r="H6394" i="2" s="1"/>
  <c r="E6395" i="2"/>
  <c r="H6395" i="2" s="1"/>
  <c r="F6417" i="2"/>
  <c r="H6417" i="2" s="1"/>
  <c r="E6418" i="2"/>
  <c r="H6418" i="2" s="1"/>
  <c r="E6419" i="2"/>
  <c r="H6419" i="2" s="1"/>
  <c r="F6441" i="2"/>
  <c r="H6441" i="2" s="1"/>
  <c r="E6442" i="2"/>
  <c r="H6442" i="2" s="1"/>
  <c r="E6443" i="2"/>
  <c r="H6443" i="2" s="1"/>
  <c r="F6467" i="2"/>
  <c r="E6467" i="2"/>
  <c r="H6467" i="2" s="1"/>
  <c r="F6468" i="2"/>
  <c r="H6468" i="2" s="1"/>
  <c r="F6469" i="2"/>
  <c r="H6469" i="2" s="1"/>
  <c r="F6483" i="2"/>
  <c r="E6483" i="2"/>
  <c r="F6484" i="2"/>
  <c r="H6484" i="2" s="1"/>
  <c r="F6485" i="2"/>
  <c r="H6485" i="2" s="1"/>
  <c r="F6499" i="2"/>
  <c r="E6499" i="2"/>
  <c r="F6500" i="2"/>
  <c r="H6500" i="2" s="1"/>
  <c r="F6501" i="2"/>
  <c r="H6501" i="2" s="1"/>
  <c r="E6520" i="2"/>
  <c r="H6520" i="2" s="1"/>
  <c r="E6532" i="2"/>
  <c r="H6532" i="2" s="1"/>
  <c r="E6544" i="2"/>
  <c r="H6544" i="2" s="1"/>
  <c r="E6556" i="2"/>
  <c r="H6556" i="2" s="1"/>
  <c r="E6568" i="2"/>
  <c r="H6568" i="2" s="1"/>
  <c r="E6580" i="2"/>
  <c r="H6580" i="2" s="1"/>
  <c r="E6592" i="2"/>
  <c r="H6592" i="2" s="1"/>
  <c r="E6604" i="2"/>
  <c r="H6604" i="2" s="1"/>
  <c r="E6616" i="2"/>
  <c r="H6616" i="2" s="1"/>
  <c r="E6628" i="2"/>
  <c r="H6628" i="2" s="1"/>
  <c r="E6640" i="2"/>
  <c r="H6640" i="2" s="1"/>
  <c r="E6652" i="2"/>
  <c r="H6652" i="2" s="1"/>
  <c r="E6664" i="2"/>
  <c r="H6664" i="2" s="1"/>
  <c r="E6674" i="2"/>
  <c r="H6674" i="2" s="1"/>
  <c r="M6694" i="2"/>
  <c r="N6721" i="2"/>
  <c r="M6721" i="2"/>
  <c r="E6514" i="2"/>
  <c r="H6514" i="2" s="1"/>
  <c r="E6526" i="2"/>
  <c r="H6526" i="2" s="1"/>
  <c r="E6538" i="2"/>
  <c r="H6538" i="2" s="1"/>
  <c r="E6550" i="2"/>
  <c r="H6550" i="2" s="1"/>
  <c r="E6562" i="2"/>
  <c r="H6562" i="2" s="1"/>
  <c r="E6574" i="2"/>
  <c r="H6574" i="2" s="1"/>
  <c r="E6586" i="2"/>
  <c r="H6586" i="2" s="1"/>
  <c r="E6598" i="2"/>
  <c r="H6598" i="2" s="1"/>
  <c r="E6610" i="2"/>
  <c r="H6610" i="2" s="1"/>
  <c r="E6622" i="2"/>
  <c r="H6622" i="2" s="1"/>
  <c r="E6634" i="2"/>
  <c r="H6634" i="2" s="1"/>
  <c r="E6646" i="2"/>
  <c r="H6646" i="2" s="1"/>
  <c r="E6658" i="2"/>
  <c r="H6658" i="2" s="1"/>
  <c r="E6669" i="2"/>
  <c r="H6669" i="2" s="1"/>
  <c r="F6689" i="2"/>
  <c r="E6689" i="2"/>
  <c r="H6689" i="2" s="1"/>
  <c r="N6696" i="2"/>
  <c r="N6940" i="2"/>
  <c r="N7013" i="2"/>
  <c r="N7017" i="2"/>
  <c r="E6399" i="2"/>
  <c r="H6399" i="2" s="1"/>
  <c r="E6422" i="2"/>
  <c r="H6422" i="2" s="1"/>
  <c r="E6423" i="2"/>
  <c r="H6423" i="2" s="1"/>
  <c r="E6446" i="2"/>
  <c r="H6446" i="2" s="1"/>
  <c r="E6447" i="2"/>
  <c r="H6447" i="2" s="1"/>
  <c r="E6448" i="2"/>
  <c r="H6448" i="2" s="1"/>
  <c r="E6464" i="2"/>
  <c r="H6464" i="2" s="1"/>
  <c r="E6465" i="2"/>
  <c r="H6465" i="2" s="1"/>
  <c r="E6466" i="2"/>
  <c r="H6466" i="2" s="1"/>
  <c r="E6480" i="2"/>
  <c r="H6480" i="2" s="1"/>
  <c r="E6481" i="2"/>
  <c r="H6481" i="2" s="1"/>
  <c r="E6482" i="2"/>
  <c r="H6482" i="2" s="1"/>
  <c r="E6496" i="2"/>
  <c r="H6496" i="2" s="1"/>
  <c r="E6497" i="2"/>
  <c r="H6497" i="2" s="1"/>
  <c r="E6498" i="2"/>
  <c r="H6498" i="2" s="1"/>
  <c r="E6512" i="2"/>
  <c r="H6512" i="2" s="1"/>
  <c r="F6519" i="2"/>
  <c r="E6519" i="2"/>
  <c r="N6522" i="2"/>
  <c r="E6525" i="2"/>
  <c r="H6525" i="2" s="1"/>
  <c r="F6531" i="2"/>
  <c r="E6531" i="2"/>
  <c r="H6531" i="2" s="1"/>
  <c r="E6537" i="2"/>
  <c r="H6537" i="2" s="1"/>
  <c r="F6543" i="2"/>
  <c r="E6543" i="2"/>
  <c r="H6543" i="2" s="1"/>
  <c r="E6549" i="2"/>
  <c r="H6549" i="2" s="1"/>
  <c r="F6555" i="2"/>
  <c r="E6555" i="2"/>
  <c r="H6555" i="2" s="1"/>
  <c r="N6558" i="2"/>
  <c r="E6561" i="2"/>
  <c r="H6561" i="2" s="1"/>
  <c r="F6567" i="2"/>
  <c r="E6567" i="2"/>
  <c r="E6573" i="2"/>
  <c r="H6573" i="2" s="1"/>
  <c r="F6579" i="2"/>
  <c r="E6579" i="2"/>
  <c r="N6582" i="2"/>
  <c r="E6585" i="2"/>
  <c r="H6585" i="2" s="1"/>
  <c r="F6591" i="2"/>
  <c r="E6591" i="2"/>
  <c r="E6597" i="2"/>
  <c r="H6597" i="2" s="1"/>
  <c r="F6603" i="2"/>
  <c r="E6603" i="2"/>
  <c r="E6609" i="2"/>
  <c r="H6609" i="2" s="1"/>
  <c r="F6615" i="2"/>
  <c r="E6615" i="2"/>
  <c r="E6621" i="2"/>
  <c r="H6621" i="2" s="1"/>
  <c r="F6627" i="2"/>
  <c r="E6627" i="2"/>
  <c r="E6633" i="2"/>
  <c r="H6633" i="2" s="1"/>
  <c r="F6639" i="2"/>
  <c r="E6639" i="2"/>
  <c r="E6645" i="2"/>
  <c r="H6645" i="2" s="1"/>
  <c r="F6651" i="2"/>
  <c r="E6651" i="2"/>
  <c r="E6657" i="2"/>
  <c r="H6657" i="2" s="1"/>
  <c r="F6663" i="2"/>
  <c r="E6663" i="2"/>
  <c r="E6673" i="2"/>
  <c r="H6673" i="2" s="1"/>
  <c r="H6718" i="2"/>
  <c r="M6739" i="2"/>
  <c r="M6743" i="2"/>
  <c r="F6463" i="2"/>
  <c r="E6463" i="2"/>
  <c r="F6479" i="2"/>
  <c r="E6479" i="2"/>
  <c r="F6495" i="2"/>
  <c r="E6495" i="2"/>
  <c r="F6511" i="2"/>
  <c r="E6511" i="2"/>
  <c r="H6678" i="2"/>
  <c r="M6707" i="2"/>
  <c r="M6732" i="2"/>
  <c r="M6745" i="2"/>
  <c r="N6745" i="2"/>
  <c r="N6702" i="2"/>
  <c r="N6710" i="2"/>
  <c r="F6708" i="2"/>
  <c r="E6708" i="2"/>
  <c r="F6719" i="2"/>
  <c r="E6719" i="2"/>
  <c r="F6459" i="2"/>
  <c r="E6459" i="2"/>
  <c r="F6475" i="2"/>
  <c r="E6475" i="2"/>
  <c r="F6491" i="2"/>
  <c r="E6491" i="2"/>
  <c r="F6507" i="2"/>
  <c r="E6507" i="2"/>
  <c r="H6507" i="2" s="1"/>
  <c r="F6523" i="2"/>
  <c r="E6523" i="2"/>
  <c r="F6535" i="2"/>
  <c r="E6535" i="2"/>
  <c r="H6535" i="2" s="1"/>
  <c r="E6541" i="2"/>
  <c r="H6541" i="2" s="1"/>
  <c r="F6547" i="2"/>
  <c r="E6547" i="2"/>
  <c r="E6553" i="2"/>
  <c r="H6553" i="2" s="1"/>
  <c r="F6559" i="2"/>
  <c r="E6559" i="2"/>
  <c r="E6565" i="2"/>
  <c r="H6565" i="2" s="1"/>
  <c r="F6571" i="2"/>
  <c r="E6571" i="2"/>
  <c r="E6577" i="2"/>
  <c r="H6577" i="2" s="1"/>
  <c r="F6583" i="2"/>
  <c r="E6583" i="2"/>
  <c r="H6583" i="2" s="1"/>
  <c r="E6589" i="2"/>
  <c r="H6589" i="2" s="1"/>
  <c r="F6595" i="2"/>
  <c r="E6595" i="2"/>
  <c r="E6601" i="2"/>
  <c r="H6601" i="2" s="1"/>
  <c r="F6607" i="2"/>
  <c r="E6607" i="2"/>
  <c r="E6613" i="2"/>
  <c r="H6613" i="2" s="1"/>
  <c r="F6619" i="2"/>
  <c r="E6619" i="2"/>
  <c r="E6625" i="2"/>
  <c r="H6625" i="2" s="1"/>
  <c r="F6631" i="2"/>
  <c r="E6631" i="2"/>
  <c r="H6631" i="2" s="1"/>
  <c r="E6637" i="2"/>
  <c r="H6637" i="2" s="1"/>
  <c r="F6643" i="2"/>
  <c r="E6643" i="2"/>
  <c r="E6649" i="2"/>
  <c r="H6649" i="2" s="1"/>
  <c r="F6655" i="2"/>
  <c r="E6655" i="2"/>
  <c r="E6661" i="2"/>
  <c r="H6661" i="2" s="1"/>
  <c r="F6667" i="2"/>
  <c r="E6667" i="2"/>
  <c r="F6683" i="2"/>
  <c r="H6683" i="2" s="1"/>
  <c r="F6671" i="2"/>
  <c r="E6671" i="2"/>
  <c r="H6671" i="2" s="1"/>
  <c r="H6705" i="2"/>
  <c r="F6720" i="2"/>
  <c r="E6720" i="2"/>
  <c r="E6436" i="2"/>
  <c r="H6436" i="2" s="1"/>
  <c r="E6458" i="2"/>
  <c r="H6458" i="2" s="1"/>
  <c r="E6472" i="2"/>
  <c r="H6472" i="2" s="1"/>
  <c r="E6473" i="2"/>
  <c r="H6473" i="2" s="1"/>
  <c r="E6474" i="2"/>
  <c r="H6474" i="2" s="1"/>
  <c r="E6488" i="2"/>
  <c r="H6488" i="2" s="1"/>
  <c r="E6490" i="2"/>
  <c r="H6490" i="2" s="1"/>
  <c r="E6506" i="2"/>
  <c r="H6506" i="2" s="1"/>
  <c r="E6516" i="2"/>
  <c r="H6516" i="2" s="1"/>
  <c r="E6528" i="2"/>
  <c r="H6528" i="2" s="1"/>
  <c r="E6540" i="2"/>
  <c r="H6540" i="2" s="1"/>
  <c r="E6660" i="2"/>
  <c r="H6660" i="2" s="1"/>
  <c r="M6690" i="2"/>
  <c r="O6695" i="2"/>
  <c r="Q6695" i="2" s="1"/>
  <c r="O6729" i="2"/>
  <c r="Q6729" i="2" s="1"/>
  <c r="M6765" i="2"/>
  <c r="F6471" i="2"/>
  <c r="E6471" i="2"/>
  <c r="H6471" i="2" s="1"/>
  <c r="F6487" i="2"/>
  <c r="E6487" i="2"/>
  <c r="H6487" i="2" s="1"/>
  <c r="F6503" i="2"/>
  <c r="E6503" i="2"/>
  <c r="M6542" i="2"/>
  <c r="H6630" i="2"/>
  <c r="H6642" i="2"/>
  <c r="M6650" i="2"/>
  <c r="H6654" i="2"/>
  <c r="H6666" i="2"/>
  <c r="F6675" i="2"/>
  <c r="E6675" i="2"/>
  <c r="H6675" i="2" s="1"/>
  <c r="F6688" i="2"/>
  <c r="E6688" i="2"/>
  <c r="M6717" i="2"/>
  <c r="N6723" i="2"/>
  <c r="O6833" i="2"/>
  <c r="Q6833" i="2" s="1"/>
  <c r="E6414" i="2"/>
  <c r="H6414" i="2" s="1"/>
  <c r="E6415" i="2"/>
  <c r="H6415" i="2" s="1"/>
  <c r="F6515" i="2"/>
  <c r="E6515" i="2"/>
  <c r="H6515" i="2" s="1"/>
  <c r="E6521" i="2"/>
  <c r="H6521" i="2" s="1"/>
  <c r="F6527" i="2"/>
  <c r="E6527" i="2"/>
  <c r="E6533" i="2"/>
  <c r="H6533" i="2" s="1"/>
  <c r="F6539" i="2"/>
  <c r="E6539" i="2"/>
  <c r="N6542" i="2"/>
  <c r="E6545" i="2"/>
  <c r="H6545" i="2" s="1"/>
  <c r="F6551" i="2"/>
  <c r="E6551" i="2"/>
  <c r="E6557" i="2"/>
  <c r="H6557" i="2" s="1"/>
  <c r="F6563" i="2"/>
  <c r="E6563" i="2"/>
  <c r="E6569" i="2"/>
  <c r="H6569" i="2" s="1"/>
  <c r="F6575" i="2"/>
  <c r="E6575" i="2"/>
  <c r="E6581" i="2"/>
  <c r="H6581" i="2" s="1"/>
  <c r="F6587" i="2"/>
  <c r="E6587" i="2"/>
  <c r="E6593" i="2"/>
  <c r="H6593" i="2" s="1"/>
  <c r="F6599" i="2"/>
  <c r="E6599" i="2"/>
  <c r="N6602" i="2"/>
  <c r="E6605" i="2"/>
  <c r="H6605" i="2" s="1"/>
  <c r="F6611" i="2"/>
  <c r="E6611" i="2"/>
  <c r="H6611" i="2" s="1"/>
  <c r="N6614" i="2"/>
  <c r="E6617" i="2"/>
  <c r="H6617" i="2" s="1"/>
  <c r="F6623" i="2"/>
  <c r="E6623" i="2"/>
  <c r="N6626" i="2"/>
  <c r="E6629" i="2"/>
  <c r="H6629" i="2" s="1"/>
  <c r="F6635" i="2"/>
  <c r="E6635" i="2"/>
  <c r="E6641" i="2"/>
  <c r="H6641" i="2" s="1"/>
  <c r="F6647" i="2"/>
  <c r="E6647" i="2"/>
  <c r="N6650" i="2"/>
  <c r="E6653" i="2"/>
  <c r="H6653" i="2" s="1"/>
  <c r="F6659" i="2"/>
  <c r="E6659" i="2"/>
  <c r="N6662" i="2"/>
  <c r="E6665" i="2"/>
  <c r="H6665" i="2" s="1"/>
  <c r="F6679" i="2"/>
  <c r="E6679" i="2"/>
  <c r="O6738" i="2"/>
  <c r="Q6738" i="2" s="1"/>
  <c r="E6470" i="2"/>
  <c r="H6470" i="2" s="1"/>
  <c r="E6486" i="2"/>
  <c r="H6486" i="2" s="1"/>
  <c r="E6670" i="2"/>
  <c r="H6670" i="2" s="1"/>
  <c r="H6691" i="2"/>
  <c r="H6706" i="2"/>
  <c r="M6714" i="2"/>
  <c r="O6757" i="2"/>
  <c r="Q6757" i="2" s="1"/>
  <c r="N6757" i="2"/>
  <c r="F6685" i="2"/>
  <c r="H6685" i="2" s="1"/>
  <c r="F6711" i="2"/>
  <c r="H6711" i="2" s="1"/>
  <c r="F6722" i="2"/>
  <c r="H6722" i="2" s="1"/>
  <c r="H6770" i="2"/>
  <c r="H6781" i="2"/>
  <c r="N6784" i="2"/>
  <c r="H6787" i="2"/>
  <c r="N6798" i="2"/>
  <c r="H6741" i="2"/>
  <c r="H6759" i="2"/>
  <c r="H6862" i="2"/>
  <c r="H6727" i="2"/>
  <c r="E6735" i="2"/>
  <c r="F6735" i="2"/>
  <c r="H6753" i="2"/>
  <c r="H6773" i="2"/>
  <c r="F6785" i="2"/>
  <c r="E6785" i="2"/>
  <c r="N6803" i="2"/>
  <c r="N6855" i="2"/>
  <c r="F6764" i="2"/>
  <c r="E6764" i="2"/>
  <c r="F6788" i="2"/>
  <c r="E6788" i="2"/>
  <c r="N6796" i="2"/>
  <c r="N6801" i="2"/>
  <c r="E6824" i="2"/>
  <c r="H6824" i="2" s="1"/>
  <c r="F6824" i="2"/>
  <c r="N6844" i="2"/>
  <c r="N6851" i="2"/>
  <c r="O6851" i="2"/>
  <c r="Q6851" i="2" s="1"/>
  <c r="N6892" i="2"/>
  <c r="F6716" i="2"/>
  <c r="E6716" i="2"/>
  <c r="E6726" i="2"/>
  <c r="H6726" i="2" s="1"/>
  <c r="F6731" i="2"/>
  <c r="H6731" i="2" s="1"/>
  <c r="F6747" i="2"/>
  <c r="E6747" i="2"/>
  <c r="H6747" i="2" s="1"/>
  <c r="F6771" i="2"/>
  <c r="E6771" i="2"/>
  <c r="E6704" i="2"/>
  <c r="H6704" i="2" s="1"/>
  <c r="H6766" i="2"/>
  <c r="H6794" i="2"/>
  <c r="M6820" i="2"/>
  <c r="F6715" i="2"/>
  <c r="H6715" i="2" s="1"/>
  <c r="F6734" i="2"/>
  <c r="H6734" i="2" s="1"/>
  <c r="N6751" i="2"/>
  <c r="O6751" i="2"/>
  <c r="Q6751" i="2" s="1"/>
  <c r="O6755" i="2"/>
  <c r="Q6755" i="2" s="1"/>
  <c r="E6760" i="2"/>
  <c r="H6760" i="2" s="1"/>
  <c r="N6774" i="2"/>
  <c r="N6777" i="2"/>
  <c r="N6805" i="2"/>
  <c r="M6808" i="2"/>
  <c r="O6825" i="2"/>
  <c r="Q6825" i="2" s="1"/>
  <c r="E6692" i="2"/>
  <c r="H6692" i="2" s="1"/>
  <c r="E6693" i="2"/>
  <c r="H6693" i="2" s="1"/>
  <c r="E6701" i="2"/>
  <c r="H6701" i="2" s="1"/>
  <c r="N6709" i="2"/>
  <c r="E6713" i="2"/>
  <c r="H6713" i="2" s="1"/>
  <c r="F6730" i="2"/>
  <c r="H6730" i="2" s="1"/>
  <c r="E6740" i="2"/>
  <c r="H6740" i="2" s="1"/>
  <c r="F6754" i="2"/>
  <c r="E6754" i="2"/>
  <c r="H6754" i="2" s="1"/>
  <c r="H6780" i="2"/>
  <c r="H6811" i="2"/>
  <c r="H6838" i="2"/>
  <c r="H6882" i="2"/>
  <c r="O6886" i="2"/>
  <c r="Q6886" i="2" s="1"/>
  <c r="M6886" i="2"/>
  <c r="E6724" i="2"/>
  <c r="H6724" i="2" s="1"/>
  <c r="E6733" i="2"/>
  <c r="H6733" i="2" s="1"/>
  <c r="F6737" i="2"/>
  <c r="H6737" i="2" s="1"/>
  <c r="N6750" i="2"/>
  <c r="M6792" i="2"/>
  <c r="N6845" i="2"/>
  <c r="N6856" i="2"/>
  <c r="E6684" i="2"/>
  <c r="H6684" i="2" s="1"/>
  <c r="E6697" i="2"/>
  <c r="H6697" i="2" s="1"/>
  <c r="E6698" i="2"/>
  <c r="H6698" i="2" s="1"/>
  <c r="H6712" i="2"/>
  <c r="O6767" i="2"/>
  <c r="Q6767" i="2" s="1"/>
  <c r="M6767" i="2"/>
  <c r="N6746" i="2"/>
  <c r="N6758" i="2"/>
  <c r="F6761" i="2"/>
  <c r="E6761" i="2"/>
  <c r="F6778" i="2"/>
  <c r="E6778" i="2"/>
  <c r="F6795" i="2"/>
  <c r="E6795" i="2"/>
  <c r="H6795" i="2" s="1"/>
  <c r="N6843" i="2"/>
  <c r="M6843" i="2"/>
  <c r="F6742" i="2"/>
  <c r="H6742" i="2" s="1"/>
  <c r="F6749" i="2"/>
  <c r="H6749" i="2" s="1"/>
  <c r="E6756" i="2"/>
  <c r="H6756" i="2" s="1"/>
  <c r="F6783" i="2"/>
  <c r="H6783" i="2" s="1"/>
  <c r="F6790" i="2"/>
  <c r="H6790" i="2" s="1"/>
  <c r="F6797" i="2"/>
  <c r="H6797" i="2" s="1"/>
  <c r="O6799" i="2"/>
  <c r="Q6799" i="2" s="1"/>
  <c r="E6804" i="2"/>
  <c r="H6804" i="2" s="1"/>
  <c r="H6826" i="2"/>
  <c r="H6850" i="2"/>
  <c r="F6859" i="2"/>
  <c r="H6859" i="2" s="1"/>
  <c r="E6869" i="2"/>
  <c r="H6869" i="2" s="1"/>
  <c r="H6896" i="2"/>
  <c r="H6849" i="2"/>
  <c r="H6888" i="2"/>
  <c r="N6900" i="2"/>
  <c r="O6900" i="2"/>
  <c r="Q6900" i="2" s="1"/>
  <c r="N6977" i="2"/>
  <c r="E6823" i="2"/>
  <c r="F6823" i="2"/>
  <c r="F6865" i="2"/>
  <c r="E6865" i="2"/>
  <c r="O6874" i="2"/>
  <c r="Q6874" i="2" s="1"/>
  <c r="O6891" i="2"/>
  <c r="Q6891" i="2" s="1"/>
  <c r="F6906" i="2"/>
  <c r="E6906" i="2"/>
  <c r="F6910" i="2"/>
  <c r="E6910" i="2"/>
  <c r="H6910" i="2" s="1"/>
  <c r="M6956" i="2"/>
  <c r="E6772" i="2"/>
  <c r="H6772" i="2" s="1"/>
  <c r="E6779" i="2"/>
  <c r="H6779" i="2" s="1"/>
  <c r="E6786" i="2"/>
  <c r="H6786" i="2" s="1"/>
  <c r="E6793" i="2"/>
  <c r="H6793" i="2" s="1"/>
  <c r="E6807" i="2"/>
  <c r="H6807" i="2" s="1"/>
  <c r="F6842" i="2"/>
  <c r="H6842" i="2" s="1"/>
  <c r="F6848" i="2"/>
  <c r="H6848" i="2" s="1"/>
  <c r="M6932" i="2"/>
  <c r="E6752" i="2"/>
  <c r="H6752" i="2" s="1"/>
  <c r="E6800" i="2"/>
  <c r="H6800" i="2" s="1"/>
  <c r="E6822" i="2"/>
  <c r="H6822" i="2" s="1"/>
  <c r="F6831" i="2"/>
  <c r="H6831" i="2" s="1"/>
  <c r="E6861" i="2"/>
  <c r="H6861" i="2" s="1"/>
  <c r="H6819" i="2"/>
  <c r="O6832" i="2"/>
  <c r="Q6832" i="2" s="1"/>
  <c r="F6841" i="2"/>
  <c r="E6841" i="2"/>
  <c r="E6847" i="2"/>
  <c r="F6847" i="2"/>
  <c r="H6867" i="2"/>
  <c r="F6876" i="2"/>
  <c r="E6876" i="2"/>
  <c r="N6879" i="2"/>
  <c r="H6881" i="2"/>
  <c r="E6907" i="2"/>
  <c r="F6907" i="2"/>
  <c r="O6989" i="2"/>
  <c r="Q6989" i="2" s="1"/>
  <c r="H6818" i="2"/>
  <c r="O6873" i="2"/>
  <c r="Q6873" i="2" s="1"/>
  <c r="N6948" i="2"/>
  <c r="E6802" i="2"/>
  <c r="H6802" i="2" s="1"/>
  <c r="E6812" i="2"/>
  <c r="H6812" i="2" s="1"/>
  <c r="E6816" i="2"/>
  <c r="H6816" i="2" s="1"/>
  <c r="E6817" i="2"/>
  <c r="H6817" i="2" s="1"/>
  <c r="E6829" i="2"/>
  <c r="H6829" i="2" s="1"/>
  <c r="F6835" i="2"/>
  <c r="H6835" i="2" s="1"/>
  <c r="E6860" i="2"/>
  <c r="H6860" i="2" s="1"/>
  <c r="E6870" i="2"/>
  <c r="H6870" i="2" s="1"/>
  <c r="H6878" i="2"/>
  <c r="F6883" i="2"/>
  <c r="H6883" i="2" s="1"/>
  <c r="E6768" i="2"/>
  <c r="H6768" i="2" s="1"/>
  <c r="E6775" i="2"/>
  <c r="H6775" i="2" s="1"/>
  <c r="E6782" i="2"/>
  <c r="H6782" i="2" s="1"/>
  <c r="E6789" i="2"/>
  <c r="H6789" i="2" s="1"/>
  <c r="E6813" i="2"/>
  <c r="H6813" i="2" s="1"/>
  <c r="E6814" i="2"/>
  <c r="H6814" i="2" s="1"/>
  <c r="F6815" i="2"/>
  <c r="H6815" i="2" s="1"/>
  <c r="E6840" i="2"/>
  <c r="H6840" i="2" s="1"/>
  <c r="E6846" i="2"/>
  <c r="H6846" i="2" s="1"/>
  <c r="E6852" i="2"/>
  <c r="H6852" i="2" s="1"/>
  <c r="N6858" i="2"/>
  <c r="O7001" i="2"/>
  <c r="Q7001" i="2" s="1"/>
  <c r="H6834" i="2"/>
  <c r="N6854" i="2"/>
  <c r="H6866" i="2"/>
  <c r="H6872" i="2"/>
  <c r="M6887" i="2"/>
  <c r="N6890" i="2"/>
  <c r="N6916" i="2"/>
  <c r="M6944" i="2"/>
  <c r="E6776" i="2"/>
  <c r="H6776" i="2" s="1"/>
  <c r="N6806" i="2"/>
  <c r="F6827" i="2"/>
  <c r="H6827" i="2" s="1"/>
  <c r="F6839" i="2"/>
  <c r="H6839" i="2" s="1"/>
  <c r="E6875" i="2"/>
  <c r="F6875" i="2"/>
  <c r="H6880" i="2"/>
  <c r="H6947" i="2"/>
  <c r="H7014" i="2"/>
  <c r="O7023" i="2"/>
  <c r="Q7023" i="2" s="1"/>
  <c r="N7035" i="2"/>
  <c r="H7057" i="2"/>
  <c r="E6893" i="2"/>
  <c r="H6893" i="2" s="1"/>
  <c r="E6894" i="2"/>
  <c r="H6894" i="2" s="1"/>
  <c r="E6898" i="2"/>
  <c r="H6898" i="2" s="1"/>
  <c r="F6899" i="2"/>
  <c r="H6899" i="2" s="1"/>
  <c r="E6914" i="2"/>
  <c r="H6914" i="2" s="1"/>
  <c r="F6915" i="2"/>
  <c r="H6915" i="2" s="1"/>
  <c r="E6930" i="2"/>
  <c r="H6930" i="2" s="1"/>
  <c r="F6931" i="2"/>
  <c r="H6931" i="2" s="1"/>
  <c r="E6946" i="2"/>
  <c r="H6946" i="2" s="1"/>
  <c r="F6960" i="2"/>
  <c r="E6960" i="2"/>
  <c r="H6960" i="2" s="1"/>
  <c r="H6966" i="2"/>
  <c r="F6972" i="2"/>
  <c r="E6972" i="2"/>
  <c r="H6972" i="2" s="1"/>
  <c r="H6978" i="2"/>
  <c r="F6984" i="2"/>
  <c r="E6984" i="2"/>
  <c r="H6990" i="2"/>
  <c r="F6996" i="2"/>
  <c r="E6996" i="2"/>
  <c r="H7002" i="2"/>
  <c r="F7008" i="2"/>
  <c r="E7008" i="2"/>
  <c r="H7008" i="2" s="1"/>
  <c r="H7018" i="2"/>
  <c r="M7028" i="2"/>
  <c r="E7046" i="2"/>
  <c r="H7046" i="2" s="1"/>
  <c r="F7046" i="2"/>
  <c r="F7051" i="2"/>
  <c r="H7051" i="2" s="1"/>
  <c r="F6871" i="2"/>
  <c r="H6871" i="2" s="1"/>
  <c r="F6895" i="2"/>
  <c r="H6895" i="2" s="1"/>
  <c r="E6897" i="2"/>
  <c r="H6897" i="2" s="1"/>
  <c r="E6913" i="2"/>
  <c r="H6913" i="2" s="1"/>
  <c r="E6929" i="2"/>
  <c r="H6929" i="2" s="1"/>
  <c r="E6945" i="2"/>
  <c r="H6945" i="2" s="1"/>
  <c r="F7025" i="2"/>
  <c r="H7025" i="2" s="1"/>
  <c r="E7040" i="2"/>
  <c r="H7040" i="2" s="1"/>
  <c r="N7084" i="2"/>
  <c r="F7027" i="2"/>
  <c r="E7027" i="2"/>
  <c r="M7030" i="2"/>
  <c r="F7044" i="2"/>
  <c r="E7044" i="2"/>
  <c r="N7070" i="2"/>
  <c r="O7070" i="2"/>
  <c r="Q7070" i="2" s="1"/>
  <c r="N7091" i="2"/>
  <c r="O7091" i="2"/>
  <c r="Q7091" i="2" s="1"/>
  <c r="F6911" i="2"/>
  <c r="H6911" i="2" s="1"/>
  <c r="E6926" i="2"/>
  <c r="H6926" i="2" s="1"/>
  <c r="F6927" i="2"/>
  <c r="H6927" i="2" s="1"/>
  <c r="E6942" i="2"/>
  <c r="H6942" i="2" s="1"/>
  <c r="F6943" i="2"/>
  <c r="H6943" i="2" s="1"/>
  <c r="E6958" i="2"/>
  <c r="H6958" i="2" s="1"/>
  <c r="F6959" i="2"/>
  <c r="H6959" i="2" s="1"/>
  <c r="F6971" i="2"/>
  <c r="H6971" i="2" s="1"/>
  <c r="F6983" i="2"/>
  <c r="H6983" i="2" s="1"/>
  <c r="F6995" i="2"/>
  <c r="H6995" i="2" s="1"/>
  <c r="F7007" i="2"/>
  <c r="H7007" i="2" s="1"/>
  <c r="F7038" i="2"/>
  <c r="H7038" i="2" s="1"/>
  <c r="E7049" i="2"/>
  <c r="F7049" i="2"/>
  <c r="H7052" i="2"/>
  <c r="H7055" i="2"/>
  <c r="E6853" i="2"/>
  <c r="H6853" i="2" s="1"/>
  <c r="E6877" i="2"/>
  <c r="H6877" i="2" s="1"/>
  <c r="E6909" i="2"/>
  <c r="H6909" i="2" s="1"/>
  <c r="E6925" i="2"/>
  <c r="H6925" i="2" s="1"/>
  <c r="E6941" i="2"/>
  <c r="H6941" i="2" s="1"/>
  <c r="E6957" i="2"/>
  <c r="H6957" i="2" s="1"/>
  <c r="F6964" i="2"/>
  <c r="E6964" i="2"/>
  <c r="E6970" i="2"/>
  <c r="H6970" i="2" s="1"/>
  <c r="F6976" i="2"/>
  <c r="E6976" i="2"/>
  <c r="H6976" i="2" s="1"/>
  <c r="E6982" i="2"/>
  <c r="H6982" i="2" s="1"/>
  <c r="F6988" i="2"/>
  <c r="E6988" i="2"/>
  <c r="E6994" i="2"/>
  <c r="H6994" i="2" s="1"/>
  <c r="F7000" i="2"/>
  <c r="E7000" i="2"/>
  <c r="H7000" i="2" s="1"/>
  <c r="E7006" i="2"/>
  <c r="H7006" i="2" s="1"/>
  <c r="F7012" i="2"/>
  <c r="E7012" i="2"/>
  <c r="E7024" i="2"/>
  <c r="H7024" i="2" s="1"/>
  <c r="N7132" i="2"/>
  <c r="F7016" i="2"/>
  <c r="E7016" i="2"/>
  <c r="H7047" i="2"/>
  <c r="E6922" i="2"/>
  <c r="H6922" i="2" s="1"/>
  <c r="F6923" i="2"/>
  <c r="H6923" i="2" s="1"/>
  <c r="E6938" i="2"/>
  <c r="H6938" i="2" s="1"/>
  <c r="F6939" i="2"/>
  <c r="H6939" i="2" s="1"/>
  <c r="E6954" i="2"/>
  <c r="H6954" i="2" s="1"/>
  <c r="F6955" i="2"/>
  <c r="H6955" i="2" s="1"/>
  <c r="E6969" i="2"/>
  <c r="H6969" i="2" s="1"/>
  <c r="E6981" i="2"/>
  <c r="H6981" i="2" s="1"/>
  <c r="E6993" i="2"/>
  <c r="H6993" i="2" s="1"/>
  <c r="E7005" i="2"/>
  <c r="H7005" i="2" s="1"/>
  <c r="F7020" i="2"/>
  <c r="E7020" i="2"/>
  <c r="E7031" i="2"/>
  <c r="H7031" i="2" s="1"/>
  <c r="E6905" i="2"/>
  <c r="H6905" i="2" s="1"/>
  <c r="E6921" i="2"/>
  <c r="H6921" i="2" s="1"/>
  <c r="E6937" i="2"/>
  <c r="H6937" i="2" s="1"/>
  <c r="E6953" i="2"/>
  <c r="H6953" i="2" s="1"/>
  <c r="F6963" i="2"/>
  <c r="H6963" i="2" s="1"/>
  <c r="F6975" i="2"/>
  <c r="H6975" i="2" s="1"/>
  <c r="F6987" i="2"/>
  <c r="H6987" i="2" s="1"/>
  <c r="F6999" i="2"/>
  <c r="H6999" i="2" s="1"/>
  <c r="F7011" i="2"/>
  <c r="H7011" i="2" s="1"/>
  <c r="N7036" i="2"/>
  <c r="H7039" i="2"/>
  <c r="F7045" i="2"/>
  <c r="E7045" i="2"/>
  <c r="O7050" i="2"/>
  <c r="Q7050" i="2" s="1"/>
  <c r="M7053" i="2"/>
  <c r="M7056" i="2"/>
  <c r="N7071" i="2"/>
  <c r="O7098" i="2"/>
  <c r="Q7098" i="2" s="1"/>
  <c r="E6885" i="2"/>
  <c r="H6885" i="2" s="1"/>
  <c r="H6903" i="2"/>
  <c r="F6904" i="2"/>
  <c r="H6904" i="2" s="1"/>
  <c r="H6919" i="2"/>
  <c r="F6920" i="2"/>
  <c r="H6920" i="2" s="1"/>
  <c r="H6935" i="2"/>
  <c r="F6936" i="2"/>
  <c r="H6936" i="2" s="1"/>
  <c r="H6951" i="2"/>
  <c r="F6952" i="2"/>
  <c r="H6952" i="2" s="1"/>
  <c r="E6962" i="2"/>
  <c r="H6962" i="2" s="1"/>
  <c r="F6968" i="2"/>
  <c r="E6968" i="2"/>
  <c r="E6974" i="2"/>
  <c r="H6974" i="2" s="1"/>
  <c r="F6980" i="2"/>
  <c r="E6980" i="2"/>
  <c r="E6986" i="2"/>
  <c r="H6986" i="2" s="1"/>
  <c r="F6992" i="2"/>
  <c r="E6992" i="2"/>
  <c r="E6998" i="2"/>
  <c r="H6998" i="2" s="1"/>
  <c r="F7004" i="2"/>
  <c r="E7004" i="2"/>
  <c r="H7004" i="2" s="1"/>
  <c r="E7010" i="2"/>
  <c r="H7010" i="2" s="1"/>
  <c r="H7015" i="2"/>
  <c r="N7083" i="2"/>
  <c r="E6902" i="2"/>
  <c r="H6902" i="2" s="1"/>
  <c r="H6918" i="2"/>
  <c r="H6934" i="2"/>
  <c r="H6950" i="2"/>
  <c r="N7072" i="2"/>
  <c r="E6889" i="2"/>
  <c r="H6889" i="2" s="1"/>
  <c r="E6901" i="2"/>
  <c r="H6901" i="2" s="1"/>
  <c r="E6917" i="2"/>
  <c r="H6917" i="2" s="1"/>
  <c r="E6933" i="2"/>
  <c r="H6933" i="2" s="1"/>
  <c r="E6949" i="2"/>
  <c r="H6949" i="2" s="1"/>
  <c r="E6961" i="2"/>
  <c r="H6961" i="2" s="1"/>
  <c r="H6967" i="2"/>
  <c r="E6973" i="2"/>
  <c r="H6973" i="2" s="1"/>
  <c r="H6979" i="2"/>
  <c r="E6985" i="2"/>
  <c r="H6985" i="2" s="1"/>
  <c r="H6991" i="2"/>
  <c r="E6997" i="2"/>
  <c r="H6997" i="2" s="1"/>
  <c r="H7003" i="2"/>
  <c r="E7009" i="2"/>
  <c r="H7009" i="2" s="1"/>
  <c r="F7019" i="2"/>
  <c r="H7019" i="2" s="1"/>
  <c r="N7021" i="2"/>
  <c r="M7029" i="2"/>
  <c r="M7033" i="2"/>
  <c r="H7037" i="2"/>
  <c r="O7048" i="2"/>
  <c r="Q7048" i="2" s="1"/>
  <c r="N7069" i="2"/>
  <c r="M7069" i="2"/>
  <c r="N7087" i="2"/>
  <c r="H7061" i="2"/>
  <c r="H7082" i="2"/>
  <c r="E7090" i="2"/>
  <c r="F7090" i="2"/>
  <c r="O7127" i="2"/>
  <c r="Q7127" i="2" s="1"/>
  <c r="M7127" i="2"/>
  <c r="M7167" i="2"/>
  <c r="E7054" i="2"/>
  <c r="F7054" i="2"/>
  <c r="F7058" i="2"/>
  <c r="H7058" i="2" s="1"/>
  <c r="E7076" i="2"/>
  <c r="H7076" i="2" s="1"/>
  <c r="N7118" i="2"/>
  <c r="F7140" i="2"/>
  <c r="E7140" i="2"/>
  <c r="O7157" i="2"/>
  <c r="Q7157" i="2" s="1"/>
  <c r="N7157" i="2"/>
  <c r="N7164" i="2"/>
  <c r="E7174" i="2"/>
  <c r="H7174" i="2" s="1"/>
  <c r="F7174" i="2"/>
  <c r="M7268" i="2"/>
  <c r="F7097" i="2"/>
  <c r="E7097" i="2"/>
  <c r="F7104" i="2"/>
  <c r="E7104" i="2"/>
  <c r="N7109" i="2"/>
  <c r="N7130" i="2"/>
  <c r="O7146" i="2"/>
  <c r="Q7146" i="2" s="1"/>
  <c r="M7171" i="2"/>
  <c r="N7178" i="2"/>
  <c r="N7205" i="2"/>
  <c r="M7205" i="2"/>
  <c r="N7226" i="2"/>
  <c r="N7238" i="2"/>
  <c r="E7042" i="2"/>
  <c r="H7042" i="2" s="1"/>
  <c r="F7042" i="2"/>
  <c r="H7068" i="2"/>
  <c r="H7075" i="2"/>
  <c r="F7081" i="2"/>
  <c r="E7081" i="2"/>
  <c r="E7092" i="2"/>
  <c r="H7092" i="2" s="1"/>
  <c r="E7099" i="2"/>
  <c r="H7099" i="2" s="1"/>
  <c r="E7113" i="2"/>
  <c r="H7113" i="2" s="1"/>
  <c r="O7118" i="2"/>
  <c r="Q7118" i="2" s="1"/>
  <c r="M7222" i="2"/>
  <c r="N7230" i="2"/>
  <c r="E7032" i="2"/>
  <c r="H7032" i="2" s="1"/>
  <c r="E7067" i="2"/>
  <c r="H7067" i="2" s="1"/>
  <c r="F7106" i="2"/>
  <c r="H7106" i="2" s="1"/>
  <c r="F7117" i="2"/>
  <c r="E7117" i="2"/>
  <c r="H7117" i="2" s="1"/>
  <c r="H7066" i="2"/>
  <c r="E7074" i="2"/>
  <c r="F7074" i="2"/>
  <c r="E7080" i="2"/>
  <c r="H7080" i="2" s="1"/>
  <c r="F7086" i="2"/>
  <c r="H7086" i="2" s="1"/>
  <c r="H7119" i="2"/>
  <c r="F7147" i="2"/>
  <c r="E7147" i="2"/>
  <c r="M7175" i="2"/>
  <c r="J7179" i="2"/>
  <c r="N7187" i="2"/>
  <c r="O7187" i="2"/>
  <c r="Q7187" i="2" s="1"/>
  <c r="M7153" i="2"/>
  <c r="N7211" i="2"/>
  <c r="O7211" i="2"/>
  <c r="Q7211" i="2" s="1"/>
  <c r="N7060" i="2"/>
  <c r="E7065" i="2"/>
  <c r="H7065" i="2" s="1"/>
  <c r="E7073" i="2"/>
  <c r="H7073" i="2" s="1"/>
  <c r="E7079" i="2"/>
  <c r="H7079" i="2" s="1"/>
  <c r="E7085" i="2"/>
  <c r="H7085" i="2" s="1"/>
  <c r="O7096" i="2"/>
  <c r="Q7096" i="2" s="1"/>
  <c r="E7126" i="2"/>
  <c r="F7126" i="2"/>
  <c r="F7131" i="2"/>
  <c r="E7131" i="2"/>
  <c r="H7131" i="2" s="1"/>
  <c r="F7133" i="2"/>
  <c r="H7133" i="2" s="1"/>
  <c r="N7215" i="2"/>
  <c r="N7227" i="2"/>
  <c r="N7235" i="2"/>
  <c r="O7235" i="2"/>
  <c r="Q7235" i="2" s="1"/>
  <c r="N7256" i="2"/>
  <c r="F7034" i="2"/>
  <c r="H7034" i="2" s="1"/>
  <c r="E7064" i="2"/>
  <c r="H7064" i="2" s="1"/>
  <c r="M7115" i="2"/>
  <c r="P7115" i="2" s="1"/>
  <c r="F7124" i="2"/>
  <c r="E7124" i="2"/>
  <c r="H7124" i="2" s="1"/>
  <c r="M7220" i="2"/>
  <c r="O7267" i="2"/>
  <c r="Q7267" i="2" s="1"/>
  <c r="M7267" i="2"/>
  <c r="H7105" i="2"/>
  <c r="F7110" i="2"/>
  <c r="H7110" i="2" s="1"/>
  <c r="H7112" i="2"/>
  <c r="N7153" i="2"/>
  <c r="N7163" i="2"/>
  <c r="O7199" i="2"/>
  <c r="Q7199" i="2" s="1"/>
  <c r="O7216" i="2"/>
  <c r="Q7216" i="2" s="1"/>
  <c r="O7232" i="2"/>
  <c r="Q7232" i="2" s="1"/>
  <c r="N7260" i="2"/>
  <c r="N7275" i="2"/>
  <c r="O7275" i="2"/>
  <c r="Q7275" i="2" s="1"/>
  <c r="M7041" i="2"/>
  <c r="F7063" i="2"/>
  <c r="H7063" i="2" s="1"/>
  <c r="F7078" i="2"/>
  <c r="H7078" i="2" s="1"/>
  <c r="F7093" i="2"/>
  <c r="E7093" i="2"/>
  <c r="F7100" i="2"/>
  <c r="E7100" i="2"/>
  <c r="O7116" i="2"/>
  <c r="Q7116" i="2" s="1"/>
  <c r="N7116" i="2"/>
  <c r="N7139" i="2"/>
  <c r="M7166" i="2"/>
  <c r="M7194" i="2"/>
  <c r="O7212" i="2"/>
  <c r="Q7212" i="2" s="1"/>
  <c r="N7212" i="2"/>
  <c r="F7022" i="2"/>
  <c r="H7022" i="2" s="1"/>
  <c r="F7062" i="2"/>
  <c r="H7062" i="2" s="1"/>
  <c r="F7107" i="2"/>
  <c r="E7107" i="2"/>
  <c r="H7120" i="2"/>
  <c r="O7160" i="2"/>
  <c r="Q7160" i="2" s="1"/>
  <c r="N7160" i="2"/>
  <c r="N7180" i="2"/>
  <c r="N7204" i="2"/>
  <c r="O7208" i="2"/>
  <c r="Q7208" i="2" s="1"/>
  <c r="N7225" i="2"/>
  <c r="E7282" i="2"/>
  <c r="F7282" i="2"/>
  <c r="O7316" i="2"/>
  <c r="Q7316" i="2" s="1"/>
  <c r="M7316" i="2"/>
  <c r="O7319" i="2"/>
  <c r="Q7319" i="2" s="1"/>
  <c r="M7319" i="2"/>
  <c r="F7345" i="2"/>
  <c r="E7345" i="2"/>
  <c r="F7407" i="2"/>
  <c r="E7407" i="2"/>
  <c r="H7407" i="2" s="1"/>
  <c r="E7181" i="2"/>
  <c r="H7181" i="2" s="1"/>
  <c r="E7188" i="2"/>
  <c r="H7188" i="2" s="1"/>
  <c r="E7195" i="2"/>
  <c r="H7195" i="2" s="1"/>
  <c r="E7209" i="2"/>
  <c r="H7209" i="2" s="1"/>
  <c r="E7224" i="2"/>
  <c r="H7224" i="2" s="1"/>
  <c r="E7236" i="2"/>
  <c r="H7236" i="2" s="1"/>
  <c r="H7249" i="2"/>
  <c r="H7261" i="2"/>
  <c r="M7273" i="2"/>
  <c r="M7290" i="2"/>
  <c r="M7293" i="2"/>
  <c r="F7313" i="2"/>
  <c r="E7313" i="2"/>
  <c r="N7396" i="2"/>
  <c r="F7154" i="2"/>
  <c r="H7154" i="2" s="1"/>
  <c r="E7161" i="2"/>
  <c r="H7161" i="2" s="1"/>
  <c r="E7168" i="2"/>
  <c r="H7168" i="2" s="1"/>
  <c r="F7202" i="2"/>
  <c r="H7202" i="2" s="1"/>
  <c r="F7210" i="2"/>
  <c r="H7210" i="2" s="1"/>
  <c r="H7233" i="2"/>
  <c r="F7234" i="2"/>
  <c r="H7234" i="2" s="1"/>
  <c r="N7285" i="2"/>
  <c r="F7296" i="2"/>
  <c r="E7296" i="2"/>
  <c r="H7296" i="2" s="1"/>
  <c r="H7326" i="2"/>
  <c r="N7445" i="2"/>
  <c r="M7445" i="2"/>
  <c r="M7510" i="2"/>
  <c r="F7134" i="2"/>
  <c r="H7134" i="2" s="1"/>
  <c r="E7141" i="2"/>
  <c r="H7141" i="2" s="1"/>
  <c r="E7148" i="2"/>
  <c r="H7148" i="2" s="1"/>
  <c r="E7155" i="2"/>
  <c r="H7155" i="2" s="1"/>
  <c r="F7182" i="2"/>
  <c r="H7182" i="2" s="1"/>
  <c r="E7189" i="2"/>
  <c r="H7189" i="2" s="1"/>
  <c r="E7196" i="2"/>
  <c r="H7196" i="2" s="1"/>
  <c r="E7203" i="2"/>
  <c r="H7203" i="2" s="1"/>
  <c r="H7229" i="2"/>
  <c r="N7242" i="2"/>
  <c r="F7265" i="2"/>
  <c r="E7265" i="2"/>
  <c r="O7271" i="2"/>
  <c r="Q7271" i="2" s="1"/>
  <c r="M7271" i="2"/>
  <c r="F7320" i="2"/>
  <c r="E7320" i="2"/>
  <c r="N7490" i="2"/>
  <c r="J7491" i="2" s="1"/>
  <c r="M7490" i="2"/>
  <c r="F7525" i="2"/>
  <c r="E7525" i="2"/>
  <c r="H7525" i="2" s="1"/>
  <c r="O7528" i="2"/>
  <c r="Q7528" i="2" s="1"/>
  <c r="F7114" i="2"/>
  <c r="H7114" i="2" s="1"/>
  <c r="E7121" i="2"/>
  <c r="H7121" i="2" s="1"/>
  <c r="E7128" i="2"/>
  <c r="H7128" i="2" s="1"/>
  <c r="E7135" i="2"/>
  <c r="H7135" i="2" s="1"/>
  <c r="F7162" i="2"/>
  <c r="H7162" i="2" s="1"/>
  <c r="E7169" i="2"/>
  <c r="H7169" i="2" s="1"/>
  <c r="E7176" i="2"/>
  <c r="H7176" i="2" s="1"/>
  <c r="E7183" i="2"/>
  <c r="H7183" i="2" s="1"/>
  <c r="E7213" i="2"/>
  <c r="H7213" i="2" s="1"/>
  <c r="O7217" i="2"/>
  <c r="Q7217" i="2" s="1"/>
  <c r="F7228" i="2"/>
  <c r="H7228" i="2" s="1"/>
  <c r="E7241" i="2"/>
  <c r="H7241" i="2" s="1"/>
  <c r="E7258" i="2"/>
  <c r="F7258" i="2"/>
  <c r="H7269" i="2"/>
  <c r="N7280" i="2"/>
  <c r="H7288" i="2"/>
  <c r="N7323" i="2"/>
  <c r="H7333" i="2"/>
  <c r="E7382" i="2"/>
  <c r="H7382" i="2" s="1"/>
  <c r="F7382" i="2"/>
  <c r="F7094" i="2"/>
  <c r="H7094" i="2" s="1"/>
  <c r="E7101" i="2"/>
  <c r="H7101" i="2" s="1"/>
  <c r="F7142" i="2"/>
  <c r="H7142" i="2" s="1"/>
  <c r="E7149" i="2"/>
  <c r="H7149" i="2" s="1"/>
  <c r="F7190" i="2"/>
  <c r="H7190" i="2" s="1"/>
  <c r="E7197" i="2"/>
  <c r="H7197" i="2" s="1"/>
  <c r="E7214" i="2"/>
  <c r="F7214" i="2"/>
  <c r="E7248" i="2"/>
  <c r="H7248" i="2" s="1"/>
  <c r="O7283" i="2"/>
  <c r="Q7283" i="2" s="1"/>
  <c r="N7304" i="2"/>
  <c r="F7327" i="2"/>
  <c r="E7327" i="2"/>
  <c r="E7394" i="2"/>
  <c r="F7394" i="2"/>
  <c r="E7088" i="2"/>
  <c r="H7088" i="2" s="1"/>
  <c r="E7095" i="2"/>
  <c r="H7095" i="2" s="1"/>
  <c r="F7122" i="2"/>
  <c r="H7122" i="2" s="1"/>
  <c r="E7129" i="2"/>
  <c r="H7129" i="2" s="1"/>
  <c r="E7136" i="2"/>
  <c r="H7136" i="2" s="1"/>
  <c r="E7143" i="2"/>
  <c r="H7143" i="2" s="1"/>
  <c r="F7170" i="2"/>
  <c r="H7170" i="2" s="1"/>
  <c r="E7177" i="2"/>
  <c r="H7177" i="2" s="1"/>
  <c r="E7184" i="2"/>
  <c r="H7184" i="2" s="1"/>
  <c r="E7191" i="2"/>
  <c r="H7191" i="2" s="1"/>
  <c r="O7237" i="2"/>
  <c r="Q7237" i="2" s="1"/>
  <c r="E7244" i="2"/>
  <c r="H7244" i="2" s="1"/>
  <c r="O7273" i="2"/>
  <c r="Q7273" i="2" s="1"/>
  <c r="O7276" i="2"/>
  <c r="Q7276" i="2" s="1"/>
  <c r="N7276" i="2"/>
  <c r="N7302" i="2"/>
  <c r="O7305" i="2"/>
  <c r="Q7305" i="2" s="1"/>
  <c r="N7305" i="2"/>
  <c r="O7343" i="2"/>
  <c r="Q7343" i="2" s="1"/>
  <c r="N7351" i="2"/>
  <c r="F7102" i="2"/>
  <c r="H7102" i="2" s="1"/>
  <c r="F7150" i="2"/>
  <c r="H7150" i="2" s="1"/>
  <c r="F7198" i="2"/>
  <c r="H7198" i="2" s="1"/>
  <c r="H7240" i="2"/>
  <c r="N7252" i="2"/>
  <c r="E7262" i="2"/>
  <c r="F7262" i="2"/>
  <c r="H7281" i="2"/>
  <c r="O7315" i="2"/>
  <c r="Q7315" i="2" s="1"/>
  <c r="M7339" i="2"/>
  <c r="O7339" i="2"/>
  <c r="Q7339" i="2" s="1"/>
  <c r="H7367" i="2"/>
  <c r="H7379" i="2"/>
  <c r="F7272" i="2"/>
  <c r="E7272" i="2"/>
  <c r="F7279" i="2"/>
  <c r="E7279" i="2"/>
  <c r="F7289" i="2"/>
  <c r="E7289" i="2"/>
  <c r="F7355" i="2"/>
  <c r="E7355" i="2"/>
  <c r="F7371" i="2"/>
  <c r="E7371" i="2"/>
  <c r="H7371" i="2" s="1"/>
  <c r="F7158" i="2"/>
  <c r="H7158" i="2" s="1"/>
  <c r="E7165" i="2"/>
  <c r="H7165" i="2" s="1"/>
  <c r="E7172" i="2"/>
  <c r="H7172" i="2" s="1"/>
  <c r="E7179" i="2"/>
  <c r="H7179" i="2" s="1"/>
  <c r="F7206" i="2"/>
  <c r="H7206" i="2" s="1"/>
  <c r="F7218" i="2"/>
  <c r="H7218" i="2" s="1"/>
  <c r="E7219" i="2"/>
  <c r="H7219" i="2" s="1"/>
  <c r="E7243" i="2"/>
  <c r="H7243" i="2" s="1"/>
  <c r="M7247" i="2"/>
  <c r="F7250" i="2"/>
  <c r="H7250" i="2" s="1"/>
  <c r="E7255" i="2"/>
  <c r="H7255" i="2" s="1"/>
  <c r="E7270" i="2"/>
  <c r="H7270" i="2" s="1"/>
  <c r="F7270" i="2"/>
  <c r="H7292" i="2"/>
  <c r="E7306" i="2"/>
  <c r="H7306" i="2" s="1"/>
  <c r="F7306" i="2"/>
  <c r="N7331" i="2"/>
  <c r="E7111" i="2"/>
  <c r="H7111" i="2" s="1"/>
  <c r="F7138" i="2"/>
  <c r="H7138" i="2" s="1"/>
  <c r="E7145" i="2"/>
  <c r="H7145" i="2" s="1"/>
  <c r="E7152" i="2"/>
  <c r="H7152" i="2" s="1"/>
  <c r="E7159" i="2"/>
  <c r="H7159" i="2" s="1"/>
  <c r="F7186" i="2"/>
  <c r="H7186" i="2" s="1"/>
  <c r="E7193" i="2"/>
  <c r="H7193" i="2" s="1"/>
  <c r="E7200" i="2"/>
  <c r="H7200" i="2" s="1"/>
  <c r="H7257" i="2"/>
  <c r="H7295" i="2"/>
  <c r="H7312" i="2"/>
  <c r="N7348" i="2"/>
  <c r="O7352" i="2"/>
  <c r="Q7352" i="2" s="1"/>
  <c r="H7364" i="2"/>
  <c r="M7368" i="2"/>
  <c r="H7077" i="2"/>
  <c r="H7125" i="2"/>
  <c r="H7173" i="2"/>
  <c r="H7221" i="2"/>
  <c r="N7259" i="2"/>
  <c r="F7277" i="2"/>
  <c r="E7277" i="2"/>
  <c r="H7277" i="2" s="1"/>
  <c r="O7300" i="2"/>
  <c r="Q7300" i="2" s="1"/>
  <c r="N7300" i="2"/>
  <c r="M7341" i="2"/>
  <c r="N7398" i="2"/>
  <c r="F7435" i="2"/>
  <c r="E7435" i="2"/>
  <c r="E7360" i="2"/>
  <c r="H7360" i="2" s="1"/>
  <c r="F7360" i="2"/>
  <c r="H7390" i="2"/>
  <c r="E7400" i="2"/>
  <c r="H7400" i="2" s="1"/>
  <c r="F7400" i="2"/>
  <c r="N7442" i="2"/>
  <c r="J7443" i="2" s="1"/>
  <c r="M7442" i="2"/>
  <c r="N7454" i="2"/>
  <c r="H7245" i="2"/>
  <c r="F7286" i="2"/>
  <c r="H7286" i="2" s="1"/>
  <c r="N7309" i="2"/>
  <c r="F7334" i="2"/>
  <c r="H7334" i="2" s="1"/>
  <c r="E7349" i="2"/>
  <c r="H7349" i="2" s="1"/>
  <c r="F7375" i="2"/>
  <c r="H7375" i="2" s="1"/>
  <c r="H7397" i="2"/>
  <c r="H7422" i="2"/>
  <c r="M7462" i="2"/>
  <c r="F7266" i="2"/>
  <c r="H7266" i="2" s="1"/>
  <c r="F7314" i="2"/>
  <c r="H7314" i="2" s="1"/>
  <c r="H7321" i="2"/>
  <c r="O7357" i="2"/>
  <c r="Q7357" i="2" s="1"/>
  <c r="H7363" i="2"/>
  <c r="O7385" i="2"/>
  <c r="Q7385" i="2" s="1"/>
  <c r="F7403" i="2"/>
  <c r="E7403" i="2"/>
  <c r="H7403" i="2" s="1"/>
  <c r="H7415" i="2"/>
  <c r="E7424" i="2"/>
  <c r="F7424" i="2"/>
  <c r="H7446" i="2"/>
  <c r="N7522" i="2"/>
  <c r="F7579" i="2"/>
  <c r="E7579" i="2"/>
  <c r="F7246" i="2"/>
  <c r="H7246" i="2" s="1"/>
  <c r="E7253" i="2"/>
  <c r="H7253" i="2" s="1"/>
  <c r="F7294" i="2"/>
  <c r="H7294" i="2" s="1"/>
  <c r="M7297" i="2"/>
  <c r="P7297" i="2" s="1"/>
  <c r="E7301" i="2"/>
  <c r="H7301" i="2" s="1"/>
  <c r="E7308" i="2"/>
  <c r="H7308" i="2" s="1"/>
  <c r="F7344" i="2"/>
  <c r="H7344" i="2" s="1"/>
  <c r="H7353" i="2"/>
  <c r="E7359" i="2"/>
  <c r="H7359" i="2" s="1"/>
  <c r="F7366" i="2"/>
  <c r="H7366" i="2" s="1"/>
  <c r="H7374" i="2"/>
  <c r="F7378" i="2"/>
  <c r="H7378" i="2" s="1"/>
  <c r="E7389" i="2"/>
  <c r="H7389" i="2" s="1"/>
  <c r="E7393" i="2"/>
  <c r="H7393" i="2" s="1"/>
  <c r="H7406" i="2"/>
  <c r="F7411" i="2"/>
  <c r="H7411" i="2" s="1"/>
  <c r="O7417" i="2"/>
  <c r="Q7417" i="2" s="1"/>
  <c r="H7426" i="2"/>
  <c r="E7428" i="2"/>
  <c r="F7428" i="2"/>
  <c r="F7477" i="2"/>
  <c r="E7477" i="2"/>
  <c r="N7536" i="2"/>
  <c r="F7274" i="2"/>
  <c r="H7274" i="2" s="1"/>
  <c r="F7322" i="2"/>
  <c r="H7322" i="2" s="1"/>
  <c r="H7381" i="2"/>
  <c r="H7399" i="2"/>
  <c r="F7419" i="2"/>
  <c r="E7419" i="2"/>
  <c r="H7430" i="2"/>
  <c r="H7447" i="2"/>
  <c r="E7388" i="2"/>
  <c r="H7388" i="2" s="1"/>
  <c r="F7388" i="2"/>
  <c r="E7436" i="2"/>
  <c r="F7436" i="2"/>
  <c r="F7443" i="2"/>
  <c r="E7443" i="2"/>
  <c r="F7459" i="2"/>
  <c r="E7459" i="2"/>
  <c r="N7470" i="2"/>
  <c r="E7540" i="2"/>
  <c r="H7540" i="2" s="1"/>
  <c r="F7540" i="2"/>
  <c r="E7303" i="2"/>
  <c r="H7303" i="2" s="1"/>
  <c r="F7330" i="2"/>
  <c r="H7330" i="2" s="1"/>
  <c r="E7337" i="2"/>
  <c r="H7337" i="2" s="1"/>
  <c r="F7342" i="2"/>
  <c r="H7342" i="2" s="1"/>
  <c r="E7347" i="2"/>
  <c r="H7347" i="2" s="1"/>
  <c r="F7358" i="2"/>
  <c r="H7358" i="2" s="1"/>
  <c r="F7362" i="2"/>
  <c r="H7362" i="2" s="1"/>
  <c r="E7373" i="2"/>
  <c r="H7373" i="2" s="1"/>
  <c r="E7377" i="2"/>
  <c r="H7377" i="2" s="1"/>
  <c r="E7392" i="2"/>
  <c r="H7392" i="2" s="1"/>
  <c r="F7392" i="2"/>
  <c r="E7408" i="2"/>
  <c r="F7408" i="2"/>
  <c r="M7413" i="2"/>
  <c r="N7421" i="2"/>
  <c r="N7474" i="2"/>
  <c r="N7478" i="2"/>
  <c r="F7310" i="2"/>
  <c r="H7310" i="2" s="1"/>
  <c r="E7365" i="2"/>
  <c r="H7365" i="2" s="1"/>
  <c r="H7405" i="2"/>
  <c r="E7372" i="2"/>
  <c r="F7372" i="2"/>
  <c r="N7383" i="2"/>
  <c r="F7387" i="2"/>
  <c r="E7387" i="2"/>
  <c r="H7387" i="2" s="1"/>
  <c r="M7410" i="2"/>
  <c r="E7412" i="2"/>
  <c r="F7412" i="2"/>
  <c r="E7416" i="2"/>
  <c r="H7416" i="2" s="1"/>
  <c r="F7416" i="2"/>
  <c r="F7423" i="2"/>
  <c r="E7423" i="2"/>
  <c r="M7438" i="2"/>
  <c r="E7444" i="2"/>
  <c r="F7444" i="2"/>
  <c r="H7479" i="2"/>
  <c r="F7509" i="2"/>
  <c r="E7509" i="2"/>
  <c r="E7284" i="2"/>
  <c r="H7284" i="2" s="1"/>
  <c r="E7291" i="2"/>
  <c r="H7291" i="2" s="1"/>
  <c r="F7318" i="2"/>
  <c r="H7318" i="2" s="1"/>
  <c r="E7325" i="2"/>
  <c r="H7325" i="2" s="1"/>
  <c r="E7332" i="2"/>
  <c r="H7332" i="2" s="1"/>
  <c r="F7340" i="2"/>
  <c r="H7340" i="2" s="1"/>
  <c r="F7346" i="2"/>
  <c r="H7346" i="2" s="1"/>
  <c r="E7356" i="2"/>
  <c r="F7356" i="2"/>
  <c r="E7361" i="2"/>
  <c r="H7361" i="2" s="1"/>
  <c r="E7376" i="2"/>
  <c r="F7376" i="2"/>
  <c r="H7391" i="2"/>
  <c r="H7414" i="2"/>
  <c r="N7429" i="2"/>
  <c r="H7431" i="2"/>
  <c r="F7493" i="2"/>
  <c r="E7493" i="2"/>
  <c r="N7643" i="2"/>
  <c r="F7298" i="2"/>
  <c r="H7298" i="2" s="1"/>
  <c r="E7404" i="2"/>
  <c r="F7404" i="2"/>
  <c r="E7420" i="2"/>
  <c r="H7420" i="2" s="1"/>
  <c r="F7420" i="2"/>
  <c r="F7427" i="2"/>
  <c r="H7427" i="2" s="1"/>
  <c r="F7439" i="2"/>
  <c r="E7439" i="2"/>
  <c r="H7439" i="2" s="1"/>
  <c r="F7461" i="2"/>
  <c r="E7461" i="2"/>
  <c r="F7571" i="2"/>
  <c r="E7571" i="2"/>
  <c r="F7573" i="2"/>
  <c r="E7573" i="2"/>
  <c r="F7575" i="2"/>
  <c r="E7575" i="2"/>
  <c r="H7575" i="2" s="1"/>
  <c r="F7586" i="2"/>
  <c r="E7586" i="2"/>
  <c r="E7596" i="2"/>
  <c r="F7596" i="2"/>
  <c r="F7599" i="2"/>
  <c r="E7599" i="2"/>
  <c r="F7460" i="2"/>
  <c r="H7460" i="2" s="1"/>
  <c r="E7475" i="2"/>
  <c r="H7475" i="2" s="1"/>
  <c r="F7476" i="2"/>
  <c r="H7476" i="2" s="1"/>
  <c r="E7491" i="2"/>
  <c r="H7491" i="2" s="1"/>
  <c r="F7492" i="2"/>
  <c r="H7492" i="2" s="1"/>
  <c r="E7507" i="2"/>
  <c r="H7507" i="2" s="1"/>
  <c r="F7508" i="2"/>
  <c r="H7508" i="2" s="1"/>
  <c r="E7523" i="2"/>
  <c r="H7523" i="2" s="1"/>
  <c r="F7524" i="2"/>
  <c r="H7524" i="2" s="1"/>
  <c r="E7533" i="2"/>
  <c r="H7533" i="2" s="1"/>
  <c r="F7565" i="2"/>
  <c r="E7565" i="2"/>
  <c r="H7565" i="2" s="1"/>
  <c r="F7567" i="2"/>
  <c r="E7567" i="2"/>
  <c r="F7569" i="2"/>
  <c r="E7569" i="2"/>
  <c r="H7569" i="2" s="1"/>
  <c r="E7584" i="2"/>
  <c r="H7584" i="2" s="1"/>
  <c r="F7584" i="2"/>
  <c r="H7606" i="2"/>
  <c r="M7633" i="2"/>
  <c r="F7559" i="2"/>
  <c r="E7559" i="2"/>
  <c r="F7561" i="2"/>
  <c r="E7561" i="2"/>
  <c r="H7561" i="2" s="1"/>
  <c r="F7563" i="2"/>
  <c r="E7563" i="2"/>
  <c r="E7582" i="2"/>
  <c r="H7582" i="2" s="1"/>
  <c r="F7591" i="2"/>
  <c r="E7591" i="2"/>
  <c r="E7441" i="2"/>
  <c r="H7441" i="2" s="1"/>
  <c r="E7457" i="2"/>
  <c r="H7457" i="2" s="1"/>
  <c r="E7473" i="2"/>
  <c r="H7473" i="2" s="1"/>
  <c r="E7489" i="2"/>
  <c r="H7489" i="2" s="1"/>
  <c r="E7505" i="2"/>
  <c r="H7505" i="2" s="1"/>
  <c r="E7521" i="2"/>
  <c r="H7521" i="2" s="1"/>
  <c r="F7532" i="2"/>
  <c r="H7532" i="2" s="1"/>
  <c r="F7544" i="2"/>
  <c r="H7544" i="2" s="1"/>
  <c r="F7553" i="2"/>
  <c r="E7553" i="2"/>
  <c r="F7555" i="2"/>
  <c r="E7555" i="2"/>
  <c r="F7557" i="2"/>
  <c r="E7557" i="2"/>
  <c r="H7557" i="2" s="1"/>
  <c r="H7594" i="2"/>
  <c r="H7600" i="2"/>
  <c r="O7613" i="2"/>
  <c r="Q7613" i="2" s="1"/>
  <c r="N7668" i="2"/>
  <c r="F7440" i="2"/>
  <c r="H7440" i="2" s="1"/>
  <c r="O7449" i="2"/>
  <c r="Q7449" i="2" s="1"/>
  <c r="E7455" i="2"/>
  <c r="H7455" i="2" s="1"/>
  <c r="F7456" i="2"/>
  <c r="H7456" i="2" s="1"/>
  <c r="E7471" i="2"/>
  <c r="H7471" i="2" s="1"/>
  <c r="F7472" i="2"/>
  <c r="H7472" i="2" s="1"/>
  <c r="E7487" i="2"/>
  <c r="H7487" i="2" s="1"/>
  <c r="F7488" i="2"/>
  <c r="H7488" i="2" s="1"/>
  <c r="O7497" i="2"/>
  <c r="Q7497" i="2" s="1"/>
  <c r="E7503" i="2"/>
  <c r="H7503" i="2" s="1"/>
  <c r="F7504" i="2"/>
  <c r="H7504" i="2" s="1"/>
  <c r="E7519" i="2"/>
  <c r="H7519" i="2" s="1"/>
  <c r="F7520" i="2"/>
  <c r="H7520" i="2" s="1"/>
  <c r="H7531" i="2"/>
  <c r="F7538" i="2"/>
  <c r="H7538" i="2" s="1"/>
  <c r="H7549" i="2"/>
  <c r="F7551" i="2"/>
  <c r="E7551" i="2"/>
  <c r="H7551" i="2" s="1"/>
  <c r="E7580" i="2"/>
  <c r="F7580" i="2"/>
  <c r="F7617" i="2"/>
  <c r="E7617" i="2"/>
  <c r="H7617" i="2" s="1"/>
  <c r="N7634" i="2"/>
  <c r="F7502" i="2"/>
  <c r="H7502" i="2" s="1"/>
  <c r="F7518" i="2"/>
  <c r="H7518" i="2" s="1"/>
  <c r="F7578" i="2"/>
  <c r="E7578" i="2"/>
  <c r="F7587" i="2"/>
  <c r="E7587" i="2"/>
  <c r="H7587" i="2" s="1"/>
  <c r="E7501" i="2"/>
  <c r="H7501" i="2" s="1"/>
  <c r="E7517" i="2"/>
  <c r="H7517" i="2" s="1"/>
  <c r="F7548" i="2"/>
  <c r="H7548" i="2" s="1"/>
  <c r="E7572" i="2"/>
  <c r="F7572" i="2"/>
  <c r="F7574" i="2"/>
  <c r="E7574" i="2"/>
  <c r="H7574" i="2" s="1"/>
  <c r="F7576" i="2"/>
  <c r="H7576" i="2" s="1"/>
  <c r="E7451" i="2"/>
  <c r="H7451" i="2" s="1"/>
  <c r="F7452" i="2"/>
  <c r="H7452" i="2" s="1"/>
  <c r="E7467" i="2"/>
  <c r="H7467" i="2" s="1"/>
  <c r="F7468" i="2"/>
  <c r="H7468" i="2" s="1"/>
  <c r="E7483" i="2"/>
  <c r="H7483" i="2" s="1"/>
  <c r="F7484" i="2"/>
  <c r="H7484" i="2" s="1"/>
  <c r="E7499" i="2"/>
  <c r="H7499" i="2" s="1"/>
  <c r="F7500" i="2"/>
  <c r="H7500" i="2" s="1"/>
  <c r="E7515" i="2"/>
  <c r="H7515" i="2" s="1"/>
  <c r="F7516" i="2"/>
  <c r="H7516" i="2" s="1"/>
  <c r="E7529" i="2"/>
  <c r="H7529" i="2" s="1"/>
  <c r="M7539" i="2"/>
  <c r="O7545" i="2"/>
  <c r="Q7545" i="2" s="1"/>
  <c r="F7566" i="2"/>
  <c r="E7566" i="2"/>
  <c r="E7568" i="2"/>
  <c r="F7568" i="2"/>
  <c r="E7570" i="2"/>
  <c r="H7570" i="2" s="1"/>
  <c r="F7585" i="2"/>
  <c r="E7585" i="2"/>
  <c r="F7611" i="2"/>
  <c r="E7611" i="2"/>
  <c r="H7618" i="2"/>
  <c r="H7628" i="2"/>
  <c r="F7354" i="2"/>
  <c r="H7354" i="2" s="1"/>
  <c r="F7370" i="2"/>
  <c r="H7370" i="2" s="1"/>
  <c r="F7386" i="2"/>
  <c r="H7386" i="2" s="1"/>
  <c r="F7402" i="2"/>
  <c r="H7402" i="2" s="1"/>
  <c r="F7418" i="2"/>
  <c r="H7418" i="2" s="1"/>
  <c r="F7434" i="2"/>
  <c r="H7434" i="2" s="1"/>
  <c r="F7450" i="2"/>
  <c r="H7450" i="2" s="1"/>
  <c r="F7466" i="2"/>
  <c r="H7466" i="2" s="1"/>
  <c r="F7482" i="2"/>
  <c r="H7482" i="2" s="1"/>
  <c r="F7498" i="2"/>
  <c r="H7498" i="2" s="1"/>
  <c r="F7514" i="2"/>
  <c r="H7514" i="2" s="1"/>
  <c r="H7547" i="2"/>
  <c r="E7560" i="2"/>
  <c r="F7560" i="2"/>
  <c r="F7562" i="2"/>
  <c r="E7562" i="2"/>
  <c r="F7564" i="2"/>
  <c r="H7564" i="2" s="1"/>
  <c r="O7542" i="2"/>
  <c r="Q7542" i="2" s="1"/>
  <c r="F7554" i="2"/>
  <c r="E7554" i="2"/>
  <c r="H7554" i="2" s="1"/>
  <c r="E7556" i="2"/>
  <c r="H7556" i="2" s="1"/>
  <c r="F7556" i="2"/>
  <c r="E7558" i="2"/>
  <c r="H7558" i="2" s="1"/>
  <c r="F7581" i="2"/>
  <c r="E7581" i="2"/>
  <c r="H7588" i="2"/>
  <c r="F7590" i="2"/>
  <c r="E7590" i="2"/>
  <c r="H7612" i="2"/>
  <c r="M7632" i="2"/>
  <c r="F7432" i="2"/>
  <c r="H7432" i="2" s="1"/>
  <c r="F7448" i="2"/>
  <c r="H7448" i="2" s="1"/>
  <c r="F7464" i="2"/>
  <c r="H7464" i="2" s="1"/>
  <c r="F7480" i="2"/>
  <c r="H7480" i="2" s="1"/>
  <c r="F7496" i="2"/>
  <c r="H7496" i="2" s="1"/>
  <c r="F7512" i="2"/>
  <c r="H7512" i="2" s="1"/>
  <c r="H7527" i="2"/>
  <c r="H7535" i="2"/>
  <c r="H7541" i="2"/>
  <c r="F7546" i="2"/>
  <c r="H7546" i="2" s="1"/>
  <c r="F7550" i="2"/>
  <c r="E7550" i="2"/>
  <c r="F7552" i="2"/>
  <c r="H7552" i="2" s="1"/>
  <c r="F7593" i="2"/>
  <c r="E7593" i="2"/>
  <c r="H7593" i="2" s="1"/>
  <c r="F7605" i="2"/>
  <c r="E7605" i="2"/>
  <c r="H7605" i="2" s="1"/>
  <c r="H7623" i="2"/>
  <c r="F7641" i="2"/>
  <c r="E7641" i="2"/>
  <c r="O7649" i="2"/>
  <c r="Q7649" i="2" s="1"/>
  <c r="H7627" i="2"/>
  <c r="M7696" i="2"/>
  <c r="N7696" i="2"/>
  <c r="M7770" i="2"/>
  <c r="F7592" i="2"/>
  <c r="H7592" i="2" s="1"/>
  <c r="E7598" i="2"/>
  <c r="H7598" i="2" s="1"/>
  <c r="F7604" i="2"/>
  <c r="H7604" i="2" s="1"/>
  <c r="E7610" i="2"/>
  <c r="H7610" i="2" s="1"/>
  <c r="F7616" i="2"/>
  <c r="H7616" i="2" s="1"/>
  <c r="E7622" i="2"/>
  <c r="H7622" i="2" s="1"/>
  <c r="E7630" i="2"/>
  <c r="H7630" i="2" s="1"/>
  <c r="M7652" i="2"/>
  <c r="N7692" i="2"/>
  <c r="M7692" i="2"/>
  <c r="E7626" i="2"/>
  <c r="H7626" i="2" s="1"/>
  <c r="O7710" i="2"/>
  <c r="Q7710" i="2" s="1"/>
  <c r="N7710" i="2"/>
  <c r="O7745" i="2"/>
  <c r="Q7745" i="2" s="1"/>
  <c r="N7766" i="2"/>
  <c r="E7597" i="2"/>
  <c r="H7597" i="2" s="1"/>
  <c r="E7603" i="2"/>
  <c r="H7603" i="2" s="1"/>
  <c r="E7609" i="2"/>
  <c r="H7609" i="2" s="1"/>
  <c r="E7615" i="2"/>
  <c r="H7615" i="2" s="1"/>
  <c r="E7621" i="2"/>
  <c r="H7621" i="2" s="1"/>
  <c r="H7644" i="2"/>
  <c r="E7702" i="2"/>
  <c r="F7702" i="2"/>
  <c r="O7736" i="2"/>
  <c r="Q7736" i="2" s="1"/>
  <c r="E7642" i="2"/>
  <c r="F7642" i="2"/>
  <c r="O7650" i="2"/>
  <c r="Q7650" i="2" s="1"/>
  <c r="N7811" i="2"/>
  <c r="E7602" i="2"/>
  <c r="H7602" i="2" s="1"/>
  <c r="F7608" i="2"/>
  <c r="H7608" i="2" s="1"/>
  <c r="E7614" i="2"/>
  <c r="H7614" i="2" s="1"/>
  <c r="F7620" i="2"/>
  <c r="H7620" i="2" s="1"/>
  <c r="E7625" i="2"/>
  <c r="H7625" i="2" s="1"/>
  <c r="E7629" i="2"/>
  <c r="H7629" i="2" s="1"/>
  <c r="E7698" i="2"/>
  <c r="F7698" i="2"/>
  <c r="E7577" i="2"/>
  <c r="H7577" i="2" s="1"/>
  <c r="E7583" i="2"/>
  <c r="H7583" i="2" s="1"/>
  <c r="E7589" i="2"/>
  <c r="H7589" i="2" s="1"/>
  <c r="E7595" i="2"/>
  <c r="H7595" i="2" s="1"/>
  <c r="E7601" i="2"/>
  <c r="H7601" i="2" s="1"/>
  <c r="E7607" i="2"/>
  <c r="H7607" i="2" s="1"/>
  <c r="E7648" i="2"/>
  <c r="F7648" i="2"/>
  <c r="E7664" i="2"/>
  <c r="H7664" i="2" s="1"/>
  <c r="F7664" i="2"/>
  <c r="F7624" i="2"/>
  <c r="H7624" i="2" s="1"/>
  <c r="N7635" i="2"/>
  <c r="F7645" i="2"/>
  <c r="E7645" i="2"/>
  <c r="H7645" i="2" s="1"/>
  <c r="F7657" i="2"/>
  <c r="E7657" i="2"/>
  <c r="H7657" i="2" s="1"/>
  <c r="E7706" i="2"/>
  <c r="F7706" i="2"/>
  <c r="F7790" i="2"/>
  <c r="E7790" i="2"/>
  <c r="E7647" i="2"/>
  <c r="H7647" i="2" s="1"/>
  <c r="E7663" i="2"/>
  <c r="H7663" i="2" s="1"/>
  <c r="F7682" i="2"/>
  <c r="H7682" i="2" s="1"/>
  <c r="E7689" i="2"/>
  <c r="H7689" i="2" s="1"/>
  <c r="F7691" i="2"/>
  <c r="E7691" i="2"/>
  <c r="H7691" i="2" s="1"/>
  <c r="F7723" i="2"/>
  <c r="E7723" i="2"/>
  <c r="E7798" i="2"/>
  <c r="H7798" i="2" s="1"/>
  <c r="F7798" i="2"/>
  <c r="F7646" i="2"/>
  <c r="H7646" i="2" s="1"/>
  <c r="E7661" i="2"/>
  <c r="H7661" i="2" s="1"/>
  <c r="F7662" i="2"/>
  <c r="H7662" i="2" s="1"/>
  <c r="F7676" i="2"/>
  <c r="H7676" i="2" s="1"/>
  <c r="F7686" i="2"/>
  <c r="H7686" i="2" s="1"/>
  <c r="F7715" i="2"/>
  <c r="E7715" i="2"/>
  <c r="H7734" i="2"/>
  <c r="N7767" i="2"/>
  <c r="N7809" i="2"/>
  <c r="M7812" i="2"/>
  <c r="N7812" i="2"/>
  <c r="H7681" i="2"/>
  <c r="E7726" i="2"/>
  <c r="F7726" i="2"/>
  <c r="F7737" i="2"/>
  <c r="E7737" i="2"/>
  <c r="N7755" i="2"/>
  <c r="H7693" i="2"/>
  <c r="F7699" i="2"/>
  <c r="E7699" i="2"/>
  <c r="F7703" i="2"/>
  <c r="E7703" i="2"/>
  <c r="H7703" i="2" s="1"/>
  <c r="E7713" i="2"/>
  <c r="H7713" i="2" s="1"/>
  <c r="N7756" i="2"/>
  <c r="M7795" i="2"/>
  <c r="M7802" i="2"/>
  <c r="N7802" i="2"/>
  <c r="F7658" i="2"/>
  <c r="H7658" i="2" s="1"/>
  <c r="E7673" i="2"/>
  <c r="H7673" i="2" s="1"/>
  <c r="F7674" i="2"/>
  <c r="H7674" i="2" s="1"/>
  <c r="M7677" i="2"/>
  <c r="F7680" i="2"/>
  <c r="H7680" i="2" s="1"/>
  <c r="F7685" i="2"/>
  <c r="H7685" i="2" s="1"/>
  <c r="H7701" i="2"/>
  <c r="N7705" i="2"/>
  <c r="M7705" i="2"/>
  <c r="F7724" i="2"/>
  <c r="H7724" i="2" s="1"/>
  <c r="N7778" i="2"/>
  <c r="F7640" i="2"/>
  <c r="H7640" i="2" s="1"/>
  <c r="F7656" i="2"/>
  <c r="H7656" i="2" s="1"/>
  <c r="F7672" i="2"/>
  <c r="H7672" i="2" s="1"/>
  <c r="H7697" i="2"/>
  <c r="H7732" i="2"/>
  <c r="E7690" i="2"/>
  <c r="F7690" i="2"/>
  <c r="H7721" i="2"/>
  <c r="O7735" i="2"/>
  <c r="Q7735" i="2" s="1"/>
  <c r="O7744" i="2"/>
  <c r="Q7744" i="2" s="1"/>
  <c r="H7757" i="2"/>
  <c r="N7806" i="2"/>
  <c r="E7637" i="2"/>
  <c r="H7637" i="2" s="1"/>
  <c r="F7638" i="2"/>
  <c r="H7638" i="2" s="1"/>
  <c r="E7653" i="2"/>
  <c r="H7653" i="2" s="1"/>
  <c r="F7654" i="2"/>
  <c r="H7654" i="2" s="1"/>
  <c r="E7669" i="2"/>
  <c r="H7669" i="2" s="1"/>
  <c r="F7670" i="2"/>
  <c r="H7670" i="2" s="1"/>
  <c r="H7679" i="2"/>
  <c r="F7684" i="2"/>
  <c r="H7684" i="2" s="1"/>
  <c r="N7688" i="2"/>
  <c r="F7769" i="2"/>
  <c r="E7769" i="2"/>
  <c r="F7817" i="2"/>
  <c r="E7817" i="2"/>
  <c r="E7714" i="2"/>
  <c r="F7714" i="2"/>
  <c r="E7651" i="2"/>
  <c r="H7651" i="2" s="1"/>
  <c r="E7667" i="2"/>
  <c r="H7667" i="2" s="1"/>
  <c r="F7678" i="2"/>
  <c r="H7678" i="2" s="1"/>
  <c r="H7687" i="2"/>
  <c r="F7700" i="2"/>
  <c r="H7700" i="2" s="1"/>
  <c r="F7704" i="2"/>
  <c r="H7704" i="2" s="1"/>
  <c r="H7712" i="2"/>
  <c r="E7722" i="2"/>
  <c r="F7722" i="2"/>
  <c r="M7725" i="2"/>
  <c r="H7733" i="2"/>
  <c r="O7752" i="2"/>
  <c r="Q7752" i="2" s="1"/>
  <c r="N7754" i="2"/>
  <c r="M7797" i="2"/>
  <c r="M7749" i="2"/>
  <c r="E7784" i="2"/>
  <c r="F7784" i="2"/>
  <c r="E7813" i="2"/>
  <c r="F7813" i="2"/>
  <c r="E7716" i="2"/>
  <c r="H7716" i="2" s="1"/>
  <c r="F7738" i="2"/>
  <c r="H7738" i="2" s="1"/>
  <c r="E7739" i="2"/>
  <c r="H7739" i="2" s="1"/>
  <c r="E7740" i="2"/>
  <c r="H7740" i="2" s="1"/>
  <c r="E7777" i="2"/>
  <c r="H7777" i="2" s="1"/>
  <c r="F7805" i="2"/>
  <c r="H7805" i="2" s="1"/>
  <c r="N7952" i="2"/>
  <c r="H7717" i="2"/>
  <c r="M7729" i="2"/>
  <c r="P7729" i="2" s="1"/>
  <c r="H7741" i="2"/>
  <c r="F7768" i="2"/>
  <c r="H7768" i="2" s="1"/>
  <c r="E7783" i="2"/>
  <c r="H7783" i="2" s="1"/>
  <c r="E7794" i="2"/>
  <c r="H7794" i="2" s="1"/>
  <c r="E7807" i="2"/>
  <c r="H7807" i="2" s="1"/>
  <c r="H7834" i="2"/>
  <c r="F7694" i="2"/>
  <c r="H7694" i="2" s="1"/>
  <c r="E7695" i="2"/>
  <c r="H7695" i="2" s="1"/>
  <c r="F7718" i="2"/>
  <c r="H7718" i="2" s="1"/>
  <c r="E7719" i="2"/>
  <c r="H7719" i="2" s="1"/>
  <c r="F7742" i="2"/>
  <c r="H7742" i="2" s="1"/>
  <c r="E7743" i="2"/>
  <c r="H7743" i="2" s="1"/>
  <c r="H7776" i="2"/>
  <c r="E7789" i="2"/>
  <c r="H7789" i="2" s="1"/>
  <c r="E7830" i="2"/>
  <c r="H7830" i="2" s="1"/>
  <c r="H7782" i="2"/>
  <c r="N7801" i="2"/>
  <c r="F7849" i="2"/>
  <c r="E7849" i="2"/>
  <c r="H7849" i="2" s="1"/>
  <c r="E7929" i="2"/>
  <c r="F7929" i="2"/>
  <c r="F7746" i="2"/>
  <c r="H7746" i="2" s="1"/>
  <c r="E7747" i="2"/>
  <c r="H7747" i="2" s="1"/>
  <c r="E7748" i="2"/>
  <c r="H7748" i="2" s="1"/>
  <c r="E7765" i="2"/>
  <c r="H7765" i="2" s="1"/>
  <c r="E7775" i="2"/>
  <c r="H7775" i="2" s="1"/>
  <c r="F7800" i="2"/>
  <c r="H7800" i="2" s="1"/>
  <c r="H7828" i="2"/>
  <c r="H7781" i="2"/>
  <c r="E7788" i="2"/>
  <c r="F7788" i="2"/>
  <c r="E7792" i="2"/>
  <c r="F7792" i="2"/>
  <c r="N7839" i="2"/>
  <c r="E7727" i="2"/>
  <c r="H7727" i="2" s="1"/>
  <c r="E7728" i="2"/>
  <c r="H7728" i="2" s="1"/>
  <c r="F7750" i="2"/>
  <c r="H7750" i="2" s="1"/>
  <c r="E7751" i="2"/>
  <c r="H7751" i="2" s="1"/>
  <c r="E7773" i="2"/>
  <c r="H7773" i="2" s="1"/>
  <c r="M7801" i="2"/>
  <c r="N7825" i="2"/>
  <c r="M7825" i="2"/>
  <c r="N7885" i="2"/>
  <c r="H7753" i="2"/>
  <c r="E7763" i="2"/>
  <c r="H7763" i="2" s="1"/>
  <c r="E7787" i="2"/>
  <c r="H7787" i="2" s="1"/>
  <c r="F7796" i="2"/>
  <c r="H7796" i="2" s="1"/>
  <c r="E7808" i="2"/>
  <c r="F7808" i="2"/>
  <c r="E7707" i="2"/>
  <c r="H7707" i="2" s="1"/>
  <c r="E7708" i="2"/>
  <c r="H7708" i="2" s="1"/>
  <c r="F7730" i="2"/>
  <c r="H7730" i="2" s="1"/>
  <c r="E7731" i="2"/>
  <c r="H7731" i="2" s="1"/>
  <c r="H7762" i="2"/>
  <c r="F7780" i="2"/>
  <c r="H7780" i="2" s="1"/>
  <c r="E7791" i="2"/>
  <c r="F7791" i="2"/>
  <c r="H7709" i="2"/>
  <c r="E7758" i="2"/>
  <c r="H7758" i="2" s="1"/>
  <c r="H7759" i="2"/>
  <c r="F7760" i="2"/>
  <c r="H7760" i="2" s="1"/>
  <c r="F7761" i="2"/>
  <c r="H7761" i="2" s="1"/>
  <c r="H7779" i="2"/>
  <c r="H7785" i="2"/>
  <c r="M7793" i="2"/>
  <c r="N7829" i="2"/>
  <c r="N7833" i="2"/>
  <c r="H7837" i="2"/>
  <c r="N7889" i="2"/>
  <c r="M7889" i="2"/>
  <c r="H7799" i="2"/>
  <c r="F7914" i="2"/>
  <c r="E7914" i="2"/>
  <c r="H7816" i="2"/>
  <c r="F7842" i="2"/>
  <c r="E7842" i="2"/>
  <c r="E7852" i="2"/>
  <c r="F7852" i="2"/>
  <c r="H7857" i="2"/>
  <c r="N7880" i="2"/>
  <c r="O7946" i="2"/>
  <c r="Q7946" i="2" s="1"/>
  <c r="N7946" i="2"/>
  <c r="J7947" i="2" s="1"/>
  <c r="E7835" i="2"/>
  <c r="F7835" i="2"/>
  <c r="H7840" i="2"/>
  <c r="N7884" i="2"/>
  <c r="E7904" i="2"/>
  <c r="H7904" i="2" s="1"/>
  <c r="F7904" i="2"/>
  <c r="N7908" i="2"/>
  <c r="O7908" i="2"/>
  <c r="Q7908" i="2" s="1"/>
  <c r="E7943" i="2"/>
  <c r="F7943" i="2"/>
  <c r="N8017" i="2"/>
  <c r="N8021" i="2"/>
  <c r="F7877" i="2"/>
  <c r="E7877" i="2"/>
  <c r="H7877" i="2" s="1"/>
  <c r="H7881" i="2"/>
  <c r="O7930" i="2"/>
  <c r="Q7930" i="2" s="1"/>
  <c r="N7930" i="2"/>
  <c r="N7933" i="2"/>
  <c r="O7933" i="2"/>
  <c r="Q7933" i="2" s="1"/>
  <c r="E7940" i="2"/>
  <c r="F7940" i="2"/>
  <c r="E7831" i="2"/>
  <c r="H7831" i="2" s="1"/>
  <c r="F7831" i="2"/>
  <c r="E7905" i="2"/>
  <c r="F7905" i="2"/>
  <c r="F7950" i="2"/>
  <c r="E7950" i="2"/>
  <c r="H7815" i="2"/>
  <c r="H7858" i="2"/>
  <c r="M7941" i="2"/>
  <c r="O7941" i="2"/>
  <c r="Q7941" i="2" s="1"/>
  <c r="E8004" i="2"/>
  <c r="H8004" i="2" s="1"/>
  <c r="F8004" i="2"/>
  <c r="F7804" i="2"/>
  <c r="H7804" i="2" s="1"/>
  <c r="H7810" i="2"/>
  <c r="E7836" i="2"/>
  <c r="H7836" i="2" s="1"/>
  <c r="F7836" i="2"/>
  <c r="F7878" i="2"/>
  <c r="E7878" i="2"/>
  <c r="H7878" i="2" s="1"/>
  <c r="H7882" i="2"/>
  <c r="M7897" i="2"/>
  <c r="E7931" i="2"/>
  <c r="H7931" i="2" s="1"/>
  <c r="F7931" i="2"/>
  <c r="O7845" i="2"/>
  <c r="Q7845" i="2" s="1"/>
  <c r="O7865" i="2"/>
  <c r="Q7865" i="2" s="1"/>
  <c r="N7906" i="2"/>
  <c r="E7912" i="2"/>
  <c r="F7912" i="2"/>
  <c r="H7803" i="2"/>
  <c r="E7818" i="2"/>
  <c r="H7818" i="2" s="1"/>
  <c r="E7841" i="2"/>
  <c r="H7841" i="2" s="1"/>
  <c r="N7873" i="2"/>
  <c r="F7922" i="2"/>
  <c r="H7922" i="2" s="1"/>
  <c r="E7856" i="2"/>
  <c r="F7856" i="2"/>
  <c r="E7879" i="2"/>
  <c r="H7879" i="2" s="1"/>
  <c r="F7879" i="2"/>
  <c r="E7883" i="2"/>
  <c r="H7883" i="2" s="1"/>
  <c r="F7883" i="2"/>
  <c r="H7913" i="2"/>
  <c r="M7945" i="2"/>
  <c r="H7855" i="2"/>
  <c r="H7936" i="2"/>
  <c r="H7948" i="2"/>
  <c r="O7964" i="2"/>
  <c r="Q7964" i="2" s="1"/>
  <c r="M7964" i="2"/>
  <c r="F8009" i="2"/>
  <c r="E8009" i="2"/>
  <c r="H8009" i="2" s="1"/>
  <c r="F8056" i="2"/>
  <c r="E8056" i="2"/>
  <c r="E7850" i="2"/>
  <c r="H7850" i="2" s="1"/>
  <c r="F7851" i="2"/>
  <c r="H7851" i="2" s="1"/>
  <c r="H7875" i="2"/>
  <c r="F7876" i="2"/>
  <c r="H7876" i="2" s="1"/>
  <c r="E7901" i="2"/>
  <c r="H7901" i="2" s="1"/>
  <c r="E7902" i="2"/>
  <c r="H7902" i="2" s="1"/>
  <c r="F7903" i="2"/>
  <c r="H7903" i="2" s="1"/>
  <c r="F7920" i="2"/>
  <c r="H7920" i="2" s="1"/>
  <c r="E7928" i="2"/>
  <c r="F7928" i="2"/>
  <c r="E7954" i="2"/>
  <c r="H7954" i="2" s="1"/>
  <c r="M7966" i="2"/>
  <c r="M7990" i="2"/>
  <c r="N8002" i="2"/>
  <c r="E8143" i="2"/>
  <c r="F8143" i="2"/>
  <c r="F7819" i="2"/>
  <c r="H7819" i="2" s="1"/>
  <c r="F7820" i="2"/>
  <c r="H7820" i="2" s="1"/>
  <c r="F7843" i="2"/>
  <c r="H7843" i="2" s="1"/>
  <c r="F7844" i="2"/>
  <c r="H7844" i="2" s="1"/>
  <c r="H7847" i="2"/>
  <c r="F7848" i="2"/>
  <c r="H7848" i="2" s="1"/>
  <c r="H7899" i="2"/>
  <c r="F7900" i="2"/>
  <c r="H7900" i="2" s="1"/>
  <c r="F7911" i="2"/>
  <c r="H7911" i="2" s="1"/>
  <c r="H7919" i="2"/>
  <c r="F7935" i="2"/>
  <c r="H7935" i="2" s="1"/>
  <c r="H7958" i="2"/>
  <c r="H7960" i="2"/>
  <c r="E7927" i="2"/>
  <c r="F7927" i="2"/>
  <c r="E7939" i="2"/>
  <c r="F7939" i="2"/>
  <c r="M7962" i="2"/>
  <c r="N7978" i="2"/>
  <c r="E7994" i="2"/>
  <c r="H7994" i="2" s="1"/>
  <c r="F7994" i="2"/>
  <c r="F7823" i="2"/>
  <c r="H7823" i="2" s="1"/>
  <c r="F7824" i="2"/>
  <c r="H7824" i="2" s="1"/>
  <c r="E7868" i="2"/>
  <c r="F7868" i="2"/>
  <c r="F7869" i="2"/>
  <c r="H7869" i="2" s="1"/>
  <c r="H7870" i="2"/>
  <c r="F7871" i="2"/>
  <c r="H7871" i="2" s="1"/>
  <c r="F7896" i="2"/>
  <c r="H7896" i="2" s="1"/>
  <c r="E7909" i="2"/>
  <c r="H7909" i="2" s="1"/>
  <c r="H7918" i="2"/>
  <c r="E7934" i="2"/>
  <c r="H7934" i="2" s="1"/>
  <c r="H7942" i="2"/>
  <c r="O7997" i="2"/>
  <c r="Q7997" i="2" s="1"/>
  <c r="E8037" i="2"/>
  <c r="F8037" i="2"/>
  <c r="H7826" i="2"/>
  <c r="H7827" i="2"/>
  <c r="H7864" i="2"/>
  <c r="E7867" i="2"/>
  <c r="F7867" i="2"/>
  <c r="E7892" i="2"/>
  <c r="H7892" i="2" s="1"/>
  <c r="F7892" i="2"/>
  <c r="F7893" i="2"/>
  <c r="H7893" i="2" s="1"/>
  <c r="H7894" i="2"/>
  <c r="F7895" i="2"/>
  <c r="H7895" i="2" s="1"/>
  <c r="F7917" i="2"/>
  <c r="H7917" i="2" s="1"/>
  <c r="E7926" i="2"/>
  <c r="H7926" i="2" s="1"/>
  <c r="F7947" i="2"/>
  <c r="H7947" i="2" s="1"/>
  <c r="H7949" i="2"/>
  <c r="H7991" i="2"/>
  <c r="E7891" i="2"/>
  <c r="H7891" i="2" s="1"/>
  <c r="F7891" i="2"/>
  <c r="E7916" i="2"/>
  <c r="H7916" i="2" s="1"/>
  <c r="F7916" i="2"/>
  <c r="E7951" i="2"/>
  <c r="H7951" i="2" s="1"/>
  <c r="F7951" i="2"/>
  <c r="F8028" i="2"/>
  <c r="E8028" i="2"/>
  <c r="E7861" i="2"/>
  <c r="H7861" i="2" s="1"/>
  <c r="E7862" i="2"/>
  <c r="H7862" i="2" s="1"/>
  <c r="F7863" i="2"/>
  <c r="H7863" i="2" s="1"/>
  <c r="F7888" i="2"/>
  <c r="H7888" i="2" s="1"/>
  <c r="E7890" i="2"/>
  <c r="H7890" i="2" s="1"/>
  <c r="F7924" i="2"/>
  <c r="H7924" i="2" s="1"/>
  <c r="H7938" i="2"/>
  <c r="F7944" i="2"/>
  <c r="H7944" i="2" s="1"/>
  <c r="E7953" i="2"/>
  <c r="H7953" i="2" s="1"/>
  <c r="N7957" i="2"/>
  <c r="M7969" i="2"/>
  <c r="E7988" i="2"/>
  <c r="F7988" i="2"/>
  <c r="F7832" i="2"/>
  <c r="H7832" i="2" s="1"/>
  <c r="H7859" i="2"/>
  <c r="F7860" i="2"/>
  <c r="H7860" i="2" s="1"/>
  <c r="F7887" i="2"/>
  <c r="H7887" i="2" s="1"/>
  <c r="F7907" i="2"/>
  <c r="H7907" i="2" s="1"/>
  <c r="E7915" i="2"/>
  <c r="F7915" i="2"/>
  <c r="H7923" i="2"/>
  <c r="F7932" i="2"/>
  <c r="H7932" i="2" s="1"/>
  <c r="F7961" i="2"/>
  <c r="H7961" i="2" s="1"/>
  <c r="F8085" i="2"/>
  <c r="E8085" i="2"/>
  <c r="H8085" i="2" s="1"/>
  <c r="H7981" i="2"/>
  <c r="H8011" i="2"/>
  <c r="F8019" i="2"/>
  <c r="E8019" i="2"/>
  <c r="F7970" i="2"/>
  <c r="E7970" i="2"/>
  <c r="E8034" i="2"/>
  <c r="F8034" i="2"/>
  <c r="F8031" i="2"/>
  <c r="E8031" i="2"/>
  <c r="E8038" i="2"/>
  <c r="F8038" i="2"/>
  <c r="E8065" i="2"/>
  <c r="F8065" i="2"/>
  <c r="N8140" i="2"/>
  <c r="N8005" i="2"/>
  <c r="O8095" i="2"/>
  <c r="Q8095" i="2" s="1"/>
  <c r="F7977" i="2"/>
  <c r="E7977" i="2"/>
  <c r="H7977" i="2" s="1"/>
  <c r="E7980" i="2"/>
  <c r="F7980" i="2"/>
  <c r="F7992" i="2"/>
  <c r="H7992" i="2" s="1"/>
  <c r="F8042" i="2"/>
  <c r="H8042" i="2" s="1"/>
  <c r="H8078" i="2"/>
  <c r="F7968" i="2"/>
  <c r="H7968" i="2" s="1"/>
  <c r="N8029" i="2"/>
  <c r="F8070" i="2"/>
  <c r="E8070" i="2"/>
  <c r="E7967" i="2"/>
  <c r="H7967" i="2" s="1"/>
  <c r="E7973" i="2"/>
  <c r="H7973" i="2" s="1"/>
  <c r="M8137" i="2"/>
  <c r="N8137" i="2"/>
  <c r="O8001" i="2"/>
  <c r="Q8001" i="2" s="1"/>
  <c r="M8012" i="2"/>
  <c r="F8083" i="2"/>
  <c r="E8083" i="2"/>
  <c r="E7965" i="2"/>
  <c r="H7965" i="2" s="1"/>
  <c r="H7976" i="2"/>
  <c r="E7979" i="2"/>
  <c r="H7979" i="2" s="1"/>
  <c r="H7985" i="2"/>
  <c r="H7995" i="2"/>
  <c r="F8051" i="2"/>
  <c r="E8051" i="2"/>
  <c r="H7959" i="2"/>
  <c r="F7963" i="2"/>
  <c r="H7963" i="2" s="1"/>
  <c r="F7972" i="2"/>
  <c r="H7972" i="2" s="1"/>
  <c r="E7987" i="2"/>
  <c r="H7987" i="2" s="1"/>
  <c r="F7987" i="2"/>
  <c r="F7989" i="2"/>
  <c r="E7989" i="2"/>
  <c r="H7993" i="2"/>
  <c r="F8105" i="2"/>
  <c r="E8105" i="2"/>
  <c r="H8105" i="2" s="1"/>
  <c r="F8024" i="2"/>
  <c r="E8024" i="2"/>
  <c r="F8044" i="2"/>
  <c r="E8044" i="2"/>
  <c r="H8058" i="2"/>
  <c r="F8067" i="2"/>
  <c r="E8067" i="2"/>
  <c r="F8074" i="2"/>
  <c r="E8074" i="2"/>
  <c r="F8090" i="2"/>
  <c r="E8090" i="2"/>
  <c r="H8090" i="2" s="1"/>
  <c r="N8287" i="2"/>
  <c r="E8046" i="2"/>
  <c r="H8046" i="2" s="1"/>
  <c r="F8060" i="2"/>
  <c r="E8060" i="2"/>
  <c r="H8060" i="2" s="1"/>
  <c r="E8081" i="2"/>
  <c r="F8081" i="2"/>
  <c r="E8117" i="2"/>
  <c r="F8117" i="2"/>
  <c r="M8135" i="2"/>
  <c r="F8164" i="2"/>
  <c r="E8164" i="2"/>
  <c r="H8164" i="2" s="1"/>
  <c r="N8168" i="2"/>
  <c r="H8018" i="2"/>
  <c r="F8027" i="2"/>
  <c r="E8027" i="2"/>
  <c r="F8039" i="2"/>
  <c r="E8039" i="2"/>
  <c r="F8053" i="2"/>
  <c r="E8053" i="2"/>
  <c r="H8053" i="2" s="1"/>
  <c r="E8062" i="2"/>
  <c r="H8062" i="2" s="1"/>
  <c r="E8109" i="2"/>
  <c r="H8109" i="2" s="1"/>
  <c r="F8192" i="2"/>
  <c r="E8192" i="2"/>
  <c r="H8192" i="2" s="1"/>
  <c r="E7983" i="2"/>
  <c r="H7983" i="2" s="1"/>
  <c r="E8007" i="2"/>
  <c r="H8007" i="2" s="1"/>
  <c r="H8030" i="2"/>
  <c r="E8033" i="2"/>
  <c r="F8033" i="2"/>
  <c r="F8036" i="2"/>
  <c r="E8036" i="2"/>
  <c r="H8036" i="2" s="1"/>
  <c r="F8069" i="2"/>
  <c r="E8069" i="2"/>
  <c r="N8079" i="2"/>
  <c r="N8093" i="2"/>
  <c r="F8106" i="2"/>
  <c r="E8106" i="2"/>
  <c r="F8150" i="2"/>
  <c r="E8150" i="2"/>
  <c r="H8150" i="2" s="1"/>
  <c r="E7975" i="2"/>
  <c r="H7975" i="2" s="1"/>
  <c r="F7984" i="2"/>
  <c r="H7984" i="2" s="1"/>
  <c r="H8006" i="2"/>
  <c r="E8016" i="2"/>
  <c r="F8016" i="2"/>
  <c r="F8023" i="2"/>
  <c r="E8023" i="2"/>
  <c r="F8041" i="2"/>
  <c r="H8041" i="2" s="1"/>
  <c r="E8050" i="2"/>
  <c r="F8050" i="2"/>
  <c r="F8055" i="2"/>
  <c r="E8055" i="2"/>
  <c r="H8055" i="2" s="1"/>
  <c r="H8015" i="2"/>
  <c r="H8026" i="2"/>
  <c r="H8057" i="2"/>
  <c r="E8066" i="2"/>
  <c r="F8066" i="2"/>
  <c r="F8071" i="2"/>
  <c r="E8071" i="2"/>
  <c r="E8077" i="2"/>
  <c r="H8077" i="2" s="1"/>
  <c r="E8110" i="2"/>
  <c r="H8110" i="2" s="1"/>
  <c r="N8127" i="2"/>
  <c r="F8043" i="2"/>
  <c r="E8043" i="2"/>
  <c r="H8043" i="2" s="1"/>
  <c r="H8045" i="2"/>
  <c r="F8073" i="2"/>
  <c r="E8073" i="2"/>
  <c r="F8075" i="2"/>
  <c r="E8075" i="2"/>
  <c r="H8075" i="2" s="1"/>
  <c r="E8082" i="2"/>
  <c r="F8082" i="2"/>
  <c r="F8091" i="2"/>
  <c r="E8091" i="2"/>
  <c r="N8118" i="2"/>
  <c r="F8123" i="2"/>
  <c r="E8123" i="2"/>
  <c r="E8128" i="2"/>
  <c r="F8128" i="2"/>
  <c r="M8136" i="2"/>
  <c r="F8035" i="2"/>
  <c r="E8035" i="2"/>
  <c r="F8059" i="2"/>
  <c r="E8059" i="2"/>
  <c r="E8061" i="2"/>
  <c r="H8061" i="2" s="1"/>
  <c r="F8089" i="2"/>
  <c r="E8089" i="2"/>
  <c r="E8094" i="2"/>
  <c r="H8094" i="2" s="1"/>
  <c r="H8102" i="2"/>
  <c r="F8107" i="2"/>
  <c r="E8107" i="2"/>
  <c r="H8003" i="2"/>
  <c r="F8013" i="2"/>
  <c r="H8013" i="2" s="1"/>
  <c r="F8022" i="2"/>
  <c r="H8022" i="2" s="1"/>
  <c r="H8025" i="2"/>
  <c r="E8047" i="2"/>
  <c r="H8047" i="2" s="1"/>
  <c r="E8111" i="2"/>
  <c r="H8111" i="2" s="1"/>
  <c r="H8139" i="2"/>
  <c r="H7999" i="2"/>
  <c r="O8008" i="2"/>
  <c r="Q8008" i="2" s="1"/>
  <c r="F8040" i="2"/>
  <c r="E8040" i="2"/>
  <c r="E8049" i="2"/>
  <c r="H8049" i="2" s="1"/>
  <c r="F8049" i="2"/>
  <c r="F8054" i="2"/>
  <c r="E8054" i="2"/>
  <c r="H8054" i="2" s="1"/>
  <c r="H8063" i="2"/>
  <c r="E8124" i="2"/>
  <c r="H8124" i="2" s="1"/>
  <c r="F8124" i="2"/>
  <c r="H8129" i="2"/>
  <c r="F8152" i="2"/>
  <c r="E8152" i="2"/>
  <c r="H8152" i="2" s="1"/>
  <c r="F8032" i="2"/>
  <c r="E8032" i="2"/>
  <c r="F8048" i="2"/>
  <c r="E8048" i="2"/>
  <c r="F8064" i="2"/>
  <c r="E8064" i="2"/>
  <c r="H8064" i="2" s="1"/>
  <c r="F8080" i="2"/>
  <c r="E8080" i="2"/>
  <c r="H8080" i="2" s="1"/>
  <c r="F8096" i="2"/>
  <c r="E8096" i="2"/>
  <c r="F8097" i="2"/>
  <c r="H8097" i="2" s="1"/>
  <c r="F8098" i="2"/>
  <c r="H8098" i="2" s="1"/>
  <c r="F8112" i="2"/>
  <c r="E8112" i="2"/>
  <c r="N8126" i="2"/>
  <c r="O8126" i="2"/>
  <c r="Q8126" i="2" s="1"/>
  <c r="F8167" i="2"/>
  <c r="E8167" i="2"/>
  <c r="H8172" i="2"/>
  <c r="F8076" i="2"/>
  <c r="E8076" i="2"/>
  <c r="F8092" i="2"/>
  <c r="E8092" i="2"/>
  <c r="F8108" i="2"/>
  <c r="E8108" i="2"/>
  <c r="F8132" i="2"/>
  <c r="E8132" i="2"/>
  <c r="H8132" i="2" s="1"/>
  <c r="M8203" i="2"/>
  <c r="F8158" i="2"/>
  <c r="E8158" i="2"/>
  <c r="M8207" i="2"/>
  <c r="F8072" i="2"/>
  <c r="E8072" i="2"/>
  <c r="F8088" i="2"/>
  <c r="E8088" i="2"/>
  <c r="F8104" i="2"/>
  <c r="E8104" i="2"/>
  <c r="H8104" i="2" s="1"/>
  <c r="E8116" i="2"/>
  <c r="H8116" i="2" s="1"/>
  <c r="N8142" i="2"/>
  <c r="E8176" i="2"/>
  <c r="F8176" i="2"/>
  <c r="F8179" i="2"/>
  <c r="H8179" i="2" s="1"/>
  <c r="M8186" i="2"/>
  <c r="F8131" i="2"/>
  <c r="H8131" i="2" s="1"/>
  <c r="E8138" i="2"/>
  <c r="H8138" i="2" s="1"/>
  <c r="N8174" i="2"/>
  <c r="E8086" i="2"/>
  <c r="H8086" i="2" s="1"/>
  <c r="E8087" i="2"/>
  <c r="H8087" i="2" s="1"/>
  <c r="E8101" i="2"/>
  <c r="H8101" i="2" s="1"/>
  <c r="F8151" i="2"/>
  <c r="E8151" i="2"/>
  <c r="N8163" i="2"/>
  <c r="E8171" i="2"/>
  <c r="F8171" i="2"/>
  <c r="M8211" i="2"/>
  <c r="N8211" i="2"/>
  <c r="F8052" i="2"/>
  <c r="E8052" i="2"/>
  <c r="F8068" i="2"/>
  <c r="E8068" i="2"/>
  <c r="F8084" i="2"/>
  <c r="E8084" i="2"/>
  <c r="F8100" i="2"/>
  <c r="E8100" i="2"/>
  <c r="H8100" i="2" s="1"/>
  <c r="E8114" i="2"/>
  <c r="H8114" i="2" s="1"/>
  <c r="E8121" i="2"/>
  <c r="H8121" i="2" s="1"/>
  <c r="F8121" i="2"/>
  <c r="E8130" i="2"/>
  <c r="H8130" i="2" s="1"/>
  <c r="H8144" i="2"/>
  <c r="M8154" i="2"/>
  <c r="N8166" i="2"/>
  <c r="N8180" i="2"/>
  <c r="M8180" i="2"/>
  <c r="O8201" i="2"/>
  <c r="Q8201" i="2" s="1"/>
  <c r="F8159" i="2"/>
  <c r="E8159" i="2"/>
  <c r="E8099" i="2"/>
  <c r="H8099" i="2" s="1"/>
  <c r="F8113" i="2"/>
  <c r="H8113" i="2" s="1"/>
  <c r="E8125" i="2"/>
  <c r="F8125" i="2"/>
  <c r="O8198" i="2"/>
  <c r="Q8198" i="2" s="1"/>
  <c r="F8188" i="2"/>
  <c r="E8188" i="2"/>
  <c r="F8227" i="2"/>
  <c r="E8227" i="2"/>
  <c r="O8266" i="2"/>
  <c r="Q8266" i="2" s="1"/>
  <c r="F8161" i="2"/>
  <c r="H8161" i="2" s="1"/>
  <c r="F8162" i="2"/>
  <c r="H8162" i="2" s="1"/>
  <c r="O8206" i="2"/>
  <c r="Q8206" i="2" s="1"/>
  <c r="M8206" i="2"/>
  <c r="E8153" i="2"/>
  <c r="H8153" i="2" s="1"/>
  <c r="F8153" i="2"/>
  <c r="E8156" i="2"/>
  <c r="H8156" i="2" s="1"/>
  <c r="F8157" i="2"/>
  <c r="H8157" i="2" s="1"/>
  <c r="F8160" i="2"/>
  <c r="H8160" i="2" s="1"/>
  <c r="E8169" i="2"/>
  <c r="F8169" i="2"/>
  <c r="F8183" i="2"/>
  <c r="H8183" i="2" s="1"/>
  <c r="N8214" i="2"/>
  <c r="E8146" i="2"/>
  <c r="H8146" i="2" s="1"/>
  <c r="F8149" i="2"/>
  <c r="H8149" i="2" s="1"/>
  <c r="F8155" i="2"/>
  <c r="H8155" i="2" s="1"/>
  <c r="F8185" i="2"/>
  <c r="H8185" i="2" s="1"/>
  <c r="E8141" i="2"/>
  <c r="F8141" i="2"/>
  <c r="F8145" i="2"/>
  <c r="H8145" i="2" s="1"/>
  <c r="F8148" i="2"/>
  <c r="H8148" i="2" s="1"/>
  <c r="N8199" i="2"/>
  <c r="N8238" i="2"/>
  <c r="N8282" i="2"/>
  <c r="F8191" i="2"/>
  <c r="E8191" i="2"/>
  <c r="F8195" i="2"/>
  <c r="E8195" i="2"/>
  <c r="H8195" i="2" s="1"/>
  <c r="N8218" i="2"/>
  <c r="O8218" i="2"/>
  <c r="Q8218" i="2" s="1"/>
  <c r="E8182" i="2"/>
  <c r="H8182" i="2" s="1"/>
  <c r="O8187" i="2"/>
  <c r="Q8187" i="2" s="1"/>
  <c r="E8189" i="2"/>
  <c r="F8189" i="2"/>
  <c r="H8225" i="2"/>
  <c r="N8290" i="2"/>
  <c r="F8177" i="2"/>
  <c r="H8177" i="2" s="1"/>
  <c r="N8212" i="2"/>
  <c r="N8235" i="2"/>
  <c r="F8133" i="2"/>
  <c r="H8133" i="2" s="1"/>
  <c r="F8173" i="2"/>
  <c r="H8173" i="2" s="1"/>
  <c r="H8184" i="2"/>
  <c r="N8210" i="2"/>
  <c r="J8211" i="2" s="1"/>
  <c r="J8212" i="2" s="1"/>
  <c r="M8210" i="2"/>
  <c r="F8219" i="2"/>
  <c r="E8219" i="2"/>
  <c r="H8219" i="2" s="1"/>
  <c r="O8229" i="2"/>
  <c r="Q8229" i="2" s="1"/>
  <c r="M8229" i="2"/>
  <c r="H8222" i="2"/>
  <c r="H8246" i="2"/>
  <c r="E8277" i="2"/>
  <c r="F8277" i="2"/>
  <c r="H8200" i="2"/>
  <c r="E8213" i="2"/>
  <c r="F8213" i="2"/>
  <c r="H8224" i="2"/>
  <c r="E8240" i="2"/>
  <c r="H8240" i="2" s="1"/>
  <c r="O8231" i="2"/>
  <c r="Q8231" i="2" s="1"/>
  <c r="M8231" i="2"/>
  <c r="F8234" i="2"/>
  <c r="E8234" i="2"/>
  <c r="H8234" i="2" s="1"/>
  <c r="M8275" i="2"/>
  <c r="M8300" i="2"/>
  <c r="N8311" i="2"/>
  <c r="O8337" i="2"/>
  <c r="Q8337" i="2" s="1"/>
  <c r="F8216" i="2"/>
  <c r="H8216" i="2" s="1"/>
  <c r="H8226" i="2"/>
  <c r="F8267" i="2"/>
  <c r="E8267" i="2"/>
  <c r="E8193" i="2"/>
  <c r="H8193" i="2" s="1"/>
  <c r="F8193" i="2"/>
  <c r="E8196" i="2"/>
  <c r="H8196" i="2" s="1"/>
  <c r="E8209" i="2"/>
  <c r="F8209" i="2"/>
  <c r="E8247" i="2"/>
  <c r="H8247" i="2" s="1"/>
  <c r="F8190" i="2"/>
  <c r="H8190" i="2" s="1"/>
  <c r="H8205" i="2"/>
  <c r="H8232" i="2"/>
  <c r="H8273" i="2"/>
  <c r="N8286" i="2"/>
  <c r="M8324" i="2"/>
  <c r="O8324" i="2"/>
  <c r="Q8324" i="2" s="1"/>
  <c r="F8223" i="2"/>
  <c r="E8223" i="2"/>
  <c r="M8251" i="2"/>
  <c r="F8298" i="2"/>
  <c r="E8298" i="2"/>
  <c r="H8298" i="2" s="1"/>
  <c r="O8243" i="2"/>
  <c r="Q8243" i="2" s="1"/>
  <c r="N8268" i="2"/>
  <c r="E8281" i="2"/>
  <c r="F8281" i="2"/>
  <c r="H8208" i="2"/>
  <c r="F8220" i="2"/>
  <c r="E8220" i="2"/>
  <c r="N8221" i="2"/>
  <c r="H8239" i="2"/>
  <c r="M8276" i="2"/>
  <c r="E8292" i="2"/>
  <c r="H8292" i="2" s="1"/>
  <c r="N8314" i="2"/>
  <c r="H8233" i="2"/>
  <c r="H8250" i="2"/>
  <c r="N8344" i="2"/>
  <c r="F8306" i="2"/>
  <c r="E8306" i="2"/>
  <c r="H8315" i="2"/>
  <c r="H8320" i="2"/>
  <c r="O8419" i="2"/>
  <c r="Q8419" i="2" s="1"/>
  <c r="F8241" i="2"/>
  <c r="H8241" i="2" s="1"/>
  <c r="M8295" i="2"/>
  <c r="F8304" i="2"/>
  <c r="H8304" i="2" s="1"/>
  <c r="N8317" i="2"/>
  <c r="O8325" i="2"/>
  <c r="Q8325" i="2" s="1"/>
  <c r="M8325" i="2"/>
  <c r="H8228" i="2"/>
  <c r="F8294" i="2"/>
  <c r="E8294" i="2"/>
  <c r="H8294" i="2" s="1"/>
  <c r="F8297" i="2"/>
  <c r="E8297" i="2"/>
  <c r="F8312" i="2"/>
  <c r="E8312" i="2"/>
  <c r="H8312" i="2" s="1"/>
  <c r="M8329" i="2"/>
  <c r="F8249" i="2"/>
  <c r="H8249" i="2" s="1"/>
  <c r="F8265" i="2"/>
  <c r="H8265" i="2" s="1"/>
  <c r="F8284" i="2"/>
  <c r="E8284" i="2"/>
  <c r="N8310" i="2"/>
  <c r="F8321" i="2"/>
  <c r="E8321" i="2"/>
  <c r="H8321" i="2" s="1"/>
  <c r="H8332" i="2"/>
  <c r="H8236" i="2"/>
  <c r="E8262" i="2"/>
  <c r="H8262" i="2" s="1"/>
  <c r="E8263" i="2"/>
  <c r="H8263" i="2" s="1"/>
  <c r="H8264" i="2"/>
  <c r="H8271" i="2"/>
  <c r="N8291" i="2"/>
  <c r="M8302" i="2"/>
  <c r="F8346" i="2"/>
  <c r="E8346" i="2"/>
  <c r="H8346" i="2" s="1"/>
  <c r="E8353" i="2"/>
  <c r="F8353" i="2"/>
  <c r="E8230" i="2"/>
  <c r="H8230" i="2" s="1"/>
  <c r="E8254" i="2"/>
  <c r="H8254" i="2" s="1"/>
  <c r="E8255" i="2"/>
  <c r="H8255" i="2" s="1"/>
  <c r="E8256" i="2"/>
  <c r="H8256" i="2" s="1"/>
  <c r="E8257" i="2"/>
  <c r="F8257" i="2"/>
  <c r="E8260" i="2"/>
  <c r="H8260" i="2" s="1"/>
  <c r="F8261" i="2"/>
  <c r="H8261" i="2" s="1"/>
  <c r="H8288" i="2"/>
  <c r="E8301" i="2"/>
  <c r="H8301" i="2" s="1"/>
  <c r="F8301" i="2"/>
  <c r="F8237" i="2"/>
  <c r="H8237" i="2" s="1"/>
  <c r="E8244" i="2"/>
  <c r="H8244" i="2" s="1"/>
  <c r="F8253" i="2"/>
  <c r="H8253" i="2" s="1"/>
  <c r="F8259" i="2"/>
  <c r="H8259" i="2" s="1"/>
  <c r="E8270" i="2"/>
  <c r="H8270" i="2" s="1"/>
  <c r="E8283" i="2"/>
  <c r="H8283" i="2" s="1"/>
  <c r="M8285" i="2"/>
  <c r="E8313" i="2"/>
  <c r="H8313" i="2" s="1"/>
  <c r="F8217" i="2"/>
  <c r="H8217" i="2" s="1"/>
  <c r="F8252" i="2"/>
  <c r="H8252" i="2" s="1"/>
  <c r="E8274" i="2"/>
  <c r="H8274" i="2" s="1"/>
  <c r="H8278" i="2"/>
  <c r="E8293" i="2"/>
  <c r="H8293" i="2" s="1"/>
  <c r="M8299" i="2"/>
  <c r="F8305" i="2"/>
  <c r="H8305" i="2" s="1"/>
  <c r="F8375" i="2"/>
  <c r="E8375" i="2"/>
  <c r="H8375" i="2" s="1"/>
  <c r="H8204" i="2"/>
  <c r="H8269" i="2"/>
  <c r="F8319" i="2"/>
  <c r="E8319" i="2"/>
  <c r="O8351" i="2"/>
  <c r="Q8351" i="2" s="1"/>
  <c r="M8351" i="2"/>
  <c r="E8326" i="2"/>
  <c r="H8326" i="2" s="1"/>
  <c r="N8355" i="2"/>
  <c r="F8360" i="2"/>
  <c r="H8360" i="2" s="1"/>
  <c r="O8543" i="2"/>
  <c r="Q8543" i="2" s="1"/>
  <c r="M8543" i="2"/>
  <c r="M8560" i="2"/>
  <c r="M8564" i="2"/>
  <c r="O8336" i="2"/>
  <c r="Q8336" i="2" s="1"/>
  <c r="M8355" i="2"/>
  <c r="O8340" i="2"/>
  <c r="Q8340" i="2" s="1"/>
  <c r="N8340" i="2"/>
  <c r="N8358" i="2"/>
  <c r="F8308" i="2"/>
  <c r="H8308" i="2" s="1"/>
  <c r="E8318" i="2"/>
  <c r="H8318" i="2" s="1"/>
  <c r="E8323" i="2"/>
  <c r="H8323" i="2" s="1"/>
  <c r="H8347" i="2"/>
  <c r="M8372" i="2"/>
  <c r="N8380" i="2"/>
  <c r="M8394" i="2"/>
  <c r="O8424" i="2"/>
  <c r="Q8424" i="2" s="1"/>
  <c r="F8354" i="2"/>
  <c r="E8354" i="2"/>
  <c r="E8327" i="2"/>
  <c r="H8327" i="2" s="1"/>
  <c r="E8333" i="2"/>
  <c r="H8333" i="2" s="1"/>
  <c r="M8373" i="2"/>
  <c r="E8384" i="2"/>
  <c r="F8384" i="2"/>
  <c r="N8387" i="2"/>
  <c r="F8296" i="2"/>
  <c r="H8296" i="2" s="1"/>
  <c r="E8316" i="2"/>
  <c r="H8316" i="2" s="1"/>
  <c r="H8322" i="2"/>
  <c r="N8356" i="2"/>
  <c r="N8363" i="2"/>
  <c r="M8363" i="2"/>
  <c r="N8366" i="2"/>
  <c r="M8370" i="2"/>
  <c r="F8350" i="2"/>
  <c r="E8350" i="2"/>
  <c r="H8350" i="2" s="1"/>
  <c r="H8339" i="2"/>
  <c r="O8345" i="2"/>
  <c r="Q8345" i="2" s="1"/>
  <c r="F8367" i="2"/>
  <c r="E8367" i="2"/>
  <c r="F8374" i="2"/>
  <c r="E8374" i="2"/>
  <c r="H8392" i="2"/>
  <c r="O8400" i="2"/>
  <c r="Q8400" i="2" s="1"/>
  <c r="O8405" i="2"/>
  <c r="Q8405" i="2" s="1"/>
  <c r="N8405" i="2"/>
  <c r="F8415" i="2"/>
  <c r="E8415" i="2"/>
  <c r="F8427" i="2"/>
  <c r="E8427" i="2"/>
  <c r="H8427" i="2" s="1"/>
  <c r="N8436" i="2"/>
  <c r="E8376" i="2"/>
  <c r="H8376" i="2" s="1"/>
  <c r="E8379" i="2"/>
  <c r="H8379" i="2" s="1"/>
  <c r="E8381" i="2"/>
  <c r="H8381" i="2" s="1"/>
  <c r="E8382" i="2"/>
  <c r="H8382" i="2" s="1"/>
  <c r="E8401" i="2"/>
  <c r="H8401" i="2" s="1"/>
  <c r="N8403" i="2"/>
  <c r="F8409" i="2"/>
  <c r="E8409" i="2"/>
  <c r="O8466" i="2"/>
  <c r="Q8466" i="2" s="1"/>
  <c r="M8497" i="2"/>
  <c r="N8497" i="2"/>
  <c r="E8361" i="2"/>
  <c r="H8361" i="2" s="1"/>
  <c r="E8368" i="2"/>
  <c r="H8368" i="2" s="1"/>
  <c r="E8377" i="2"/>
  <c r="H8377" i="2" s="1"/>
  <c r="E8378" i="2"/>
  <c r="H8378" i="2" s="1"/>
  <c r="H8411" i="2"/>
  <c r="E8413" i="2"/>
  <c r="H8413" i="2" s="1"/>
  <c r="F8413" i="2"/>
  <c r="H8422" i="2"/>
  <c r="E8334" i="2"/>
  <c r="H8334" i="2" s="1"/>
  <c r="E8341" i="2"/>
  <c r="H8341" i="2" s="1"/>
  <c r="E8397" i="2"/>
  <c r="H8397" i="2" s="1"/>
  <c r="E8425" i="2"/>
  <c r="F8425" i="2"/>
  <c r="O8480" i="2"/>
  <c r="Q8480" i="2" s="1"/>
  <c r="E8328" i="2"/>
  <c r="H8328" i="2" s="1"/>
  <c r="E8335" i="2"/>
  <c r="H8335" i="2" s="1"/>
  <c r="E8362" i="2"/>
  <c r="H8362" i="2" s="1"/>
  <c r="E8369" i="2"/>
  <c r="H8369" i="2" s="1"/>
  <c r="F8391" i="2"/>
  <c r="H8391" i="2" s="1"/>
  <c r="N8450" i="2"/>
  <c r="J8451" i="2" s="1"/>
  <c r="E8342" i="2"/>
  <c r="H8342" i="2" s="1"/>
  <c r="E8390" i="2"/>
  <c r="H8390" i="2" s="1"/>
  <c r="H8420" i="2"/>
  <c r="N8430" i="2"/>
  <c r="N8442" i="2"/>
  <c r="M8442" i="2"/>
  <c r="H8389" i="2"/>
  <c r="H8396" i="2"/>
  <c r="H8423" i="2"/>
  <c r="O8484" i="2"/>
  <c r="Q8484" i="2" s="1"/>
  <c r="N8484" i="2"/>
  <c r="E8357" i="2"/>
  <c r="H8357" i="2" s="1"/>
  <c r="E8364" i="2"/>
  <c r="H8364" i="2" s="1"/>
  <c r="E8371" i="2"/>
  <c r="H8371" i="2" s="1"/>
  <c r="E8388" i="2"/>
  <c r="H8388" i="2" s="1"/>
  <c r="E8408" i="2"/>
  <c r="H8408" i="2" s="1"/>
  <c r="F8414" i="2"/>
  <c r="E8414" i="2"/>
  <c r="O8418" i="2"/>
  <c r="Q8418" i="2" s="1"/>
  <c r="F8426" i="2"/>
  <c r="E8426" i="2"/>
  <c r="O8464" i="2"/>
  <c r="Q8464" i="2" s="1"/>
  <c r="M8474" i="2"/>
  <c r="E8330" i="2"/>
  <c r="H8330" i="2" s="1"/>
  <c r="E8395" i="2"/>
  <c r="H8395" i="2" s="1"/>
  <c r="E8399" i="2"/>
  <c r="H8399" i="2" s="1"/>
  <c r="O8412" i="2"/>
  <c r="Q8412" i="2" s="1"/>
  <c r="N8412" i="2"/>
  <c r="O8430" i="2"/>
  <c r="Q8430" i="2" s="1"/>
  <c r="O8457" i="2"/>
  <c r="Q8457" i="2" s="1"/>
  <c r="F8386" i="2"/>
  <c r="E8386" i="2"/>
  <c r="F8402" i="2"/>
  <c r="E8402" i="2"/>
  <c r="N8404" i="2"/>
  <c r="H8421" i="2"/>
  <c r="H8455" i="2"/>
  <c r="O8458" i="2"/>
  <c r="Q8458" i="2" s="1"/>
  <c r="N8458" i="2"/>
  <c r="E8338" i="2"/>
  <c r="H8338" i="2" s="1"/>
  <c r="M8449" i="2"/>
  <c r="O8461" i="2"/>
  <c r="Q8461" i="2" s="1"/>
  <c r="N8461" i="2"/>
  <c r="O8481" i="2"/>
  <c r="Q8481" i="2" s="1"/>
  <c r="F8479" i="2"/>
  <c r="E8479" i="2"/>
  <c r="H8479" i="2" s="1"/>
  <c r="M8490" i="2"/>
  <c r="N8490" i="2"/>
  <c r="H8428" i="2"/>
  <c r="O8544" i="2"/>
  <c r="Q8544" i="2" s="1"/>
  <c r="M8544" i="2"/>
  <c r="E8410" i="2"/>
  <c r="H8410" i="2" s="1"/>
  <c r="F8429" i="2"/>
  <c r="H8429" i="2" s="1"/>
  <c r="H8452" i="2"/>
  <c r="H8520" i="2"/>
  <c r="H8432" i="2"/>
  <c r="N8454" i="2"/>
  <c r="F8463" i="2"/>
  <c r="E8463" i="2"/>
  <c r="O8469" i="2"/>
  <c r="Q8469" i="2" s="1"/>
  <c r="M8469" i="2"/>
  <c r="O8473" i="2"/>
  <c r="Q8473" i="2" s="1"/>
  <c r="N8485" i="2"/>
  <c r="F8495" i="2"/>
  <c r="E8495" i="2"/>
  <c r="F8433" i="2"/>
  <c r="H8433" i="2" s="1"/>
  <c r="E8434" i="2"/>
  <c r="H8434" i="2" s="1"/>
  <c r="O8477" i="2"/>
  <c r="Q8477" i="2" s="1"/>
  <c r="N8482" i="2"/>
  <c r="N8534" i="2"/>
  <c r="F8437" i="2"/>
  <c r="H8437" i="2" s="1"/>
  <c r="E8438" i="2"/>
  <c r="H8438" i="2" s="1"/>
  <c r="E8439" i="2"/>
  <c r="H8439" i="2" s="1"/>
  <c r="E8447" i="2"/>
  <c r="H8447" i="2" s="1"/>
  <c r="E8448" i="2"/>
  <c r="H8448" i="2" s="1"/>
  <c r="N8489" i="2"/>
  <c r="E8406" i="2"/>
  <c r="H8406" i="2" s="1"/>
  <c r="E8416" i="2"/>
  <c r="H8416" i="2" s="1"/>
  <c r="E8440" i="2"/>
  <c r="H8440" i="2" s="1"/>
  <c r="E8443" i="2"/>
  <c r="H8443" i="2" s="1"/>
  <c r="E8444" i="2"/>
  <c r="H8444" i="2" s="1"/>
  <c r="F8445" i="2"/>
  <c r="H8445" i="2" s="1"/>
  <c r="F8417" i="2"/>
  <c r="H8417" i="2" s="1"/>
  <c r="N8453" i="2"/>
  <c r="H8460" i="2"/>
  <c r="F8470" i="2"/>
  <c r="E8470" i="2"/>
  <c r="N8486" i="2"/>
  <c r="H8456" i="2"/>
  <c r="H8462" i="2"/>
  <c r="F8478" i="2"/>
  <c r="E8478" i="2"/>
  <c r="O8492" i="2"/>
  <c r="Q8492" i="2" s="1"/>
  <c r="M8492" i="2"/>
  <c r="N8510" i="2"/>
  <c r="O8525" i="2"/>
  <c r="Q8525" i="2" s="1"/>
  <c r="N8525" i="2"/>
  <c r="O8488" i="2"/>
  <c r="Q8488" i="2" s="1"/>
  <c r="H8514" i="2"/>
  <c r="N8529" i="2"/>
  <c r="M8556" i="2"/>
  <c r="N8556" i="2"/>
  <c r="N8532" i="2"/>
  <c r="M8532" i="2"/>
  <c r="O8539" i="2"/>
  <c r="Q8539" i="2" s="1"/>
  <c r="M8539" i="2"/>
  <c r="N8549" i="2"/>
  <c r="O8549" i="2"/>
  <c r="Q8549" i="2" s="1"/>
  <c r="N8553" i="2"/>
  <c r="E8471" i="2"/>
  <c r="H8471" i="2" s="1"/>
  <c r="M8545" i="2"/>
  <c r="E8465" i="2"/>
  <c r="H8465" i="2" s="1"/>
  <c r="E8472" i="2"/>
  <c r="H8472" i="2" s="1"/>
  <c r="M8498" i="2"/>
  <c r="O8501" i="2"/>
  <c r="Q8501" i="2" s="1"/>
  <c r="H8508" i="2"/>
  <c r="F8475" i="2"/>
  <c r="E8475" i="2"/>
  <c r="H8475" i="2" s="1"/>
  <c r="M8515" i="2"/>
  <c r="N8530" i="2"/>
  <c r="M8542" i="2"/>
  <c r="E8459" i="2"/>
  <c r="H8459" i="2" s="1"/>
  <c r="N8512" i="2"/>
  <c r="O8521" i="2"/>
  <c r="Q8521" i="2" s="1"/>
  <c r="M8521" i="2"/>
  <c r="M8563" i="2"/>
  <c r="F8502" i="2"/>
  <c r="E8502" i="2"/>
  <c r="F8509" i="2"/>
  <c r="E8509" i="2"/>
  <c r="F8516" i="2"/>
  <c r="E8516" i="2"/>
  <c r="H8516" i="2" s="1"/>
  <c r="E8467" i="2"/>
  <c r="H8467" i="2" s="1"/>
  <c r="F8487" i="2"/>
  <c r="E8487" i="2"/>
  <c r="H8494" i="2"/>
  <c r="N8522" i="2"/>
  <c r="M8522" i="2"/>
  <c r="M8496" i="2"/>
  <c r="P8496" i="2" s="1"/>
  <c r="E8507" i="2"/>
  <c r="H8507" i="2" s="1"/>
  <c r="M8517" i="2"/>
  <c r="F8571" i="2"/>
  <c r="E8571" i="2"/>
  <c r="E8535" i="2"/>
  <c r="H8535" i="2" s="1"/>
  <c r="F8558" i="2"/>
  <c r="H8558" i="2" s="1"/>
  <c r="H8561" i="2"/>
  <c r="O8583" i="2"/>
  <c r="Q8583" i="2" s="1"/>
  <c r="E8546" i="2"/>
  <c r="H8546" i="2" s="1"/>
  <c r="E8548" i="2"/>
  <c r="H8548" i="2" s="1"/>
  <c r="E8550" i="2"/>
  <c r="H8550" i="2" s="1"/>
  <c r="E8551" i="2"/>
  <c r="H8551" i="2" s="1"/>
  <c r="E8557" i="2"/>
  <c r="H8557" i="2" s="1"/>
  <c r="H8577" i="2"/>
  <c r="N8580" i="2"/>
  <c r="E8523" i="2"/>
  <c r="H8523" i="2" s="1"/>
  <c r="H8547" i="2"/>
  <c r="H8566" i="2"/>
  <c r="O8597" i="2"/>
  <c r="Q8597" i="2" s="1"/>
  <c r="E8503" i="2"/>
  <c r="H8503" i="2" s="1"/>
  <c r="M8540" i="2"/>
  <c r="N8584" i="2"/>
  <c r="M8584" i="2"/>
  <c r="E8483" i="2"/>
  <c r="H8483" i="2" s="1"/>
  <c r="E8531" i="2"/>
  <c r="H8531" i="2" s="1"/>
  <c r="E8538" i="2"/>
  <c r="H8538" i="2" s="1"/>
  <c r="H8570" i="2"/>
  <c r="N8625" i="2"/>
  <c r="E8511" i="2"/>
  <c r="H8511" i="2" s="1"/>
  <c r="M8568" i="2"/>
  <c r="M8591" i="2"/>
  <c r="E8491" i="2"/>
  <c r="H8491" i="2" s="1"/>
  <c r="F8555" i="2"/>
  <c r="E8555" i="2"/>
  <c r="H8555" i="2" s="1"/>
  <c r="F8559" i="2"/>
  <c r="E8559" i="2"/>
  <c r="H8559" i="2" s="1"/>
  <c r="F8595" i="2"/>
  <c r="E8595" i="2"/>
  <c r="H8595" i="2" s="1"/>
  <c r="E8519" i="2"/>
  <c r="H8519" i="2" s="1"/>
  <c r="E8526" i="2"/>
  <c r="H8526" i="2" s="1"/>
  <c r="E8533" i="2"/>
  <c r="H8533" i="2" s="1"/>
  <c r="F8562" i="2"/>
  <c r="E8562" i="2"/>
  <c r="F8565" i="2"/>
  <c r="H8565" i="2" s="1"/>
  <c r="N8603" i="2"/>
  <c r="E8499" i="2"/>
  <c r="H8499" i="2" s="1"/>
  <c r="E8506" i="2"/>
  <c r="H8506" i="2" s="1"/>
  <c r="E8513" i="2"/>
  <c r="H8513" i="2" s="1"/>
  <c r="E8541" i="2"/>
  <c r="H8541" i="2" s="1"/>
  <c r="M8589" i="2"/>
  <c r="E8527" i="2"/>
  <c r="H8527" i="2" s="1"/>
  <c r="H8554" i="2"/>
  <c r="F8567" i="2"/>
  <c r="E8567" i="2"/>
  <c r="O8596" i="2"/>
  <c r="Q8596" i="2" s="1"/>
  <c r="F8613" i="2"/>
  <c r="E8613" i="2"/>
  <c r="H8613" i="2" s="1"/>
  <c r="N8621" i="2"/>
  <c r="E8619" i="2"/>
  <c r="H8619" i="2" s="1"/>
  <c r="F8624" i="2"/>
  <c r="E8624" i="2"/>
  <c r="E8627" i="2"/>
  <c r="H8627" i="2" s="1"/>
  <c r="F8631" i="2"/>
  <c r="E8631" i="2"/>
  <c r="H8655" i="2"/>
  <c r="E8578" i="2"/>
  <c r="H8578" i="2" s="1"/>
  <c r="E8594" i="2"/>
  <c r="H8594" i="2" s="1"/>
  <c r="H8645" i="2"/>
  <c r="O8658" i="2"/>
  <c r="Q8658" i="2" s="1"/>
  <c r="M8658" i="2"/>
  <c r="E8572" i="2"/>
  <c r="H8572" i="2" s="1"/>
  <c r="E8593" i="2"/>
  <c r="H8593" i="2" s="1"/>
  <c r="E8607" i="2"/>
  <c r="H8607" i="2" s="1"/>
  <c r="M8611" i="2"/>
  <c r="O8667" i="2"/>
  <c r="Q8667" i="2" s="1"/>
  <c r="E8579" i="2"/>
  <c r="H8579" i="2" s="1"/>
  <c r="E8592" i="2"/>
  <c r="H8592" i="2" s="1"/>
  <c r="O8604" i="2"/>
  <c r="Q8604" i="2" s="1"/>
  <c r="N8604" i="2"/>
  <c r="N8622" i="2"/>
  <c r="M8639" i="2"/>
  <c r="E8588" i="2"/>
  <c r="H8588" i="2" s="1"/>
  <c r="N8605" i="2"/>
  <c r="M8622" i="2"/>
  <c r="E8574" i="2"/>
  <c r="H8574" i="2" s="1"/>
  <c r="E8581" i="2"/>
  <c r="H8581" i="2" s="1"/>
  <c r="E8587" i="2"/>
  <c r="H8587" i="2" s="1"/>
  <c r="E8608" i="2"/>
  <c r="H8608" i="2" s="1"/>
  <c r="E8601" i="2"/>
  <c r="H8601" i="2" s="1"/>
  <c r="O8643" i="2"/>
  <c r="Q8643" i="2" s="1"/>
  <c r="N8643" i="2"/>
  <c r="O8680" i="2"/>
  <c r="Q8680" i="2" s="1"/>
  <c r="E8575" i="2"/>
  <c r="H8575" i="2" s="1"/>
  <c r="E8582" i="2"/>
  <c r="H8582" i="2" s="1"/>
  <c r="E8586" i="2"/>
  <c r="H8586" i="2" s="1"/>
  <c r="E8600" i="2"/>
  <c r="H8600" i="2" s="1"/>
  <c r="H8606" i="2"/>
  <c r="E8612" i="2"/>
  <c r="H8612" i="2" s="1"/>
  <c r="N8618" i="2"/>
  <c r="E8569" i="2"/>
  <c r="H8569" i="2" s="1"/>
  <c r="E8576" i="2"/>
  <c r="H8576" i="2" s="1"/>
  <c r="E8585" i="2"/>
  <c r="H8585" i="2" s="1"/>
  <c r="E8599" i="2"/>
  <c r="H8599" i="2" s="1"/>
  <c r="F8633" i="2"/>
  <c r="E8633" i="2"/>
  <c r="H8633" i="2" s="1"/>
  <c r="O8651" i="2"/>
  <c r="Q8651" i="2" s="1"/>
  <c r="O8661" i="2"/>
  <c r="Q8661" i="2" s="1"/>
  <c r="M8661" i="2"/>
  <c r="M8662" i="2"/>
  <c r="O8662" i="2"/>
  <c r="Q8662" i="2" s="1"/>
  <c r="F8654" i="2"/>
  <c r="E8654" i="2"/>
  <c r="H8654" i="2" s="1"/>
  <c r="M8666" i="2"/>
  <c r="O8682" i="2"/>
  <c r="Q8682" i="2" s="1"/>
  <c r="E8620" i="2"/>
  <c r="H8620" i="2" s="1"/>
  <c r="O8657" i="2"/>
  <c r="Q8657" i="2" s="1"/>
  <c r="J8619" i="2"/>
  <c r="H8629" i="2"/>
  <c r="O8648" i="2"/>
  <c r="Q8648" i="2" s="1"/>
  <c r="N8648" i="2"/>
  <c r="N8691" i="2"/>
  <c r="F8740" i="2"/>
  <c r="E8740" i="2"/>
  <c r="F8635" i="2"/>
  <c r="E8635" i="2"/>
  <c r="O8673" i="2"/>
  <c r="Q8673" i="2" s="1"/>
  <c r="F8674" i="2"/>
  <c r="E8674" i="2"/>
  <c r="F8684" i="2"/>
  <c r="E8684" i="2"/>
  <c r="H8684" i="2" s="1"/>
  <c r="O8687" i="2"/>
  <c r="Q8687" i="2" s="1"/>
  <c r="E8659" i="2"/>
  <c r="H8659" i="2" s="1"/>
  <c r="F8659" i="2"/>
  <c r="O8665" i="2"/>
  <c r="Q8665" i="2" s="1"/>
  <c r="N8646" i="2"/>
  <c r="O8646" i="2"/>
  <c r="Q8646" i="2" s="1"/>
  <c r="F8675" i="2"/>
  <c r="E8675" i="2"/>
  <c r="H8675" i="2" s="1"/>
  <c r="E8626" i="2"/>
  <c r="H8626" i="2" s="1"/>
  <c r="F8628" i="2"/>
  <c r="E8628" i="2"/>
  <c r="E8630" i="2"/>
  <c r="F8630" i="2"/>
  <c r="N8679" i="2"/>
  <c r="E8614" i="2"/>
  <c r="H8614" i="2" s="1"/>
  <c r="F8647" i="2"/>
  <c r="E8647" i="2"/>
  <c r="H8647" i="2" s="1"/>
  <c r="M8665" i="2"/>
  <c r="E8602" i="2"/>
  <c r="H8602" i="2" s="1"/>
  <c r="H8623" i="2"/>
  <c r="F8634" i="2"/>
  <c r="E8634" i="2"/>
  <c r="O8689" i="2"/>
  <c r="Q8689" i="2" s="1"/>
  <c r="F8656" i="2"/>
  <c r="E8656" i="2"/>
  <c r="H8671" i="2"/>
  <c r="F8677" i="2"/>
  <c r="E8677" i="2"/>
  <c r="H8699" i="2"/>
  <c r="E8707" i="2"/>
  <c r="F8707" i="2"/>
  <c r="E8696" i="2"/>
  <c r="F8696" i="2"/>
  <c r="F8716" i="2"/>
  <c r="E8716" i="2"/>
  <c r="H8716" i="2" s="1"/>
  <c r="F8726" i="2"/>
  <c r="E8726" i="2"/>
  <c r="H8644" i="2"/>
  <c r="F8670" i="2"/>
  <c r="E8670" i="2"/>
  <c r="H8670" i="2" s="1"/>
  <c r="N8693" i="2"/>
  <c r="E8641" i="2"/>
  <c r="H8641" i="2" s="1"/>
  <c r="E8642" i="2"/>
  <c r="H8642" i="2" s="1"/>
  <c r="M8708" i="2"/>
  <c r="N8712" i="2"/>
  <c r="M8712" i="2"/>
  <c r="E8638" i="2"/>
  <c r="H8638" i="2" s="1"/>
  <c r="E8640" i="2"/>
  <c r="H8640" i="2" s="1"/>
  <c r="F8652" i="2"/>
  <c r="E8652" i="2"/>
  <c r="E8669" i="2"/>
  <c r="H8669" i="2" s="1"/>
  <c r="E8636" i="2"/>
  <c r="H8636" i="2" s="1"/>
  <c r="F8637" i="2"/>
  <c r="H8637" i="2" s="1"/>
  <c r="F8663" i="2"/>
  <c r="H8663" i="2" s="1"/>
  <c r="H8681" i="2"/>
  <c r="H8683" i="2"/>
  <c r="E8615" i="2"/>
  <c r="H8615" i="2" s="1"/>
  <c r="O8653" i="2"/>
  <c r="Q8653" i="2" s="1"/>
  <c r="N8688" i="2"/>
  <c r="N8690" i="2"/>
  <c r="J8691" i="2" s="1"/>
  <c r="E8609" i="2"/>
  <c r="H8609" i="2" s="1"/>
  <c r="E8649" i="2"/>
  <c r="H8649" i="2" s="1"/>
  <c r="E8668" i="2"/>
  <c r="H8668" i="2" s="1"/>
  <c r="M8697" i="2"/>
  <c r="E8616" i="2"/>
  <c r="H8616" i="2" s="1"/>
  <c r="E8660" i="2"/>
  <c r="H8660" i="2" s="1"/>
  <c r="N8697" i="2"/>
  <c r="N8705" i="2"/>
  <c r="F8729" i="2"/>
  <c r="E8729" i="2"/>
  <c r="F8752" i="2"/>
  <c r="E8752" i="2"/>
  <c r="E8711" i="2"/>
  <c r="F8711" i="2"/>
  <c r="F8718" i="2"/>
  <c r="E8718" i="2"/>
  <c r="F8724" i="2"/>
  <c r="E8724" i="2"/>
  <c r="F8732" i="2"/>
  <c r="E8732" i="2"/>
  <c r="H8732" i="2" s="1"/>
  <c r="F8749" i="2"/>
  <c r="E8749" i="2"/>
  <c r="F8720" i="2"/>
  <c r="E8720" i="2"/>
  <c r="F8722" i="2"/>
  <c r="E8722" i="2"/>
  <c r="F8738" i="2"/>
  <c r="E8738" i="2"/>
  <c r="E8713" i="2"/>
  <c r="H8713" i="2" s="1"/>
  <c r="F8741" i="2"/>
  <c r="E8741" i="2"/>
  <c r="F8753" i="2"/>
  <c r="E8753" i="2"/>
  <c r="E8695" i="2"/>
  <c r="F8695" i="2"/>
  <c r="E8704" i="2"/>
  <c r="H8704" i="2" s="1"/>
  <c r="M8709" i="2"/>
  <c r="F8730" i="2"/>
  <c r="E8730" i="2"/>
  <c r="F8744" i="2"/>
  <c r="E8744" i="2"/>
  <c r="E8698" i="2"/>
  <c r="H8698" i="2" s="1"/>
  <c r="F8701" i="2"/>
  <c r="H8701" i="2" s="1"/>
  <c r="F8706" i="2"/>
  <c r="E8706" i="2"/>
  <c r="F8733" i="2"/>
  <c r="E8733" i="2"/>
  <c r="F8717" i="2"/>
  <c r="E8717" i="2"/>
  <c r="H8717" i="2" s="1"/>
  <c r="F8725" i="2"/>
  <c r="E8725" i="2"/>
  <c r="H8725" i="2" s="1"/>
  <c r="F8736" i="2"/>
  <c r="E8736" i="2"/>
  <c r="E8664" i="2"/>
  <c r="H8664" i="2" s="1"/>
  <c r="N8702" i="2"/>
  <c r="F8710" i="2"/>
  <c r="E8710" i="2"/>
  <c r="F8742" i="2"/>
  <c r="E8742" i="2"/>
  <c r="F8721" i="2"/>
  <c r="E8721" i="2"/>
  <c r="H8721" i="2" s="1"/>
  <c r="F8728" i="2"/>
  <c r="E8728" i="2"/>
  <c r="E8703" i="2"/>
  <c r="F8703" i="2"/>
  <c r="F8714" i="2"/>
  <c r="E8714" i="2"/>
  <c r="F8734" i="2"/>
  <c r="E8734" i="2"/>
  <c r="F8748" i="2"/>
  <c r="E8748" i="2"/>
  <c r="F8737" i="2"/>
  <c r="E8737" i="2"/>
  <c r="E8745" i="2"/>
  <c r="H8745" i="2" s="1"/>
  <c r="E8760" i="2"/>
  <c r="H8760" i="2" s="1"/>
  <c r="E8761" i="2"/>
  <c r="H8761" i="2" s="1"/>
  <c r="F8727" i="2"/>
  <c r="H8727" i="2" s="1"/>
  <c r="F8743" i="2"/>
  <c r="H8743" i="2" s="1"/>
  <c r="F8759" i="2"/>
  <c r="H8759" i="2" s="1"/>
  <c r="F8758" i="2"/>
  <c r="E8758" i="2"/>
  <c r="E8756" i="2"/>
  <c r="H8756" i="2" s="1"/>
  <c r="E8757" i="2"/>
  <c r="H8757" i="2" s="1"/>
  <c r="F8723" i="2"/>
  <c r="H8723" i="2" s="1"/>
  <c r="F8739" i="2"/>
  <c r="H8739" i="2" s="1"/>
  <c r="F8755" i="2"/>
  <c r="H8755" i="2" s="1"/>
  <c r="F8754" i="2"/>
  <c r="E8754" i="2"/>
  <c r="H8754" i="2" s="1"/>
  <c r="F8719" i="2"/>
  <c r="H8719" i="2" s="1"/>
  <c r="F8735" i="2"/>
  <c r="H8735" i="2" s="1"/>
  <c r="F8751" i="2"/>
  <c r="H8751" i="2" s="1"/>
  <c r="F8750" i="2"/>
  <c r="E8750" i="2"/>
  <c r="F8715" i="2"/>
  <c r="H8715" i="2" s="1"/>
  <c r="F8731" i="2"/>
  <c r="H8731" i="2" s="1"/>
  <c r="F8747" i="2"/>
  <c r="H8747" i="2" s="1"/>
  <c r="F8746" i="2"/>
  <c r="E8746" i="2"/>
  <c r="H8746" i="2" s="1"/>
  <c r="P6014" i="2" l="1"/>
  <c r="P3960" i="2"/>
  <c r="P530" i="2"/>
  <c r="P4802" i="2"/>
  <c r="J8213" i="2"/>
  <c r="P6087" i="2"/>
  <c r="P915" i="2"/>
  <c r="H8753" i="2"/>
  <c r="H8749" i="2"/>
  <c r="H8729" i="2"/>
  <c r="H8634" i="2"/>
  <c r="H8674" i="2"/>
  <c r="H8470" i="2"/>
  <c r="H8084" i="2"/>
  <c r="H8044" i="2"/>
  <c r="H8031" i="2"/>
  <c r="H8037" i="2"/>
  <c r="H8143" i="2"/>
  <c r="H7699" i="2"/>
  <c r="H7611" i="2"/>
  <c r="H7559" i="2"/>
  <c r="H7265" i="2"/>
  <c r="H7345" i="2"/>
  <c r="H7020" i="2"/>
  <c r="H6716" i="2"/>
  <c r="H6523" i="2"/>
  <c r="H6603" i="2"/>
  <c r="H6406" i="2"/>
  <c r="H6266" i="2"/>
  <c r="O3954" i="2"/>
  <c r="Q3954" i="2" s="1"/>
  <c r="M3954" i="2"/>
  <c r="O1740" i="2"/>
  <c r="Q1740" i="2" s="1"/>
  <c r="N1740" i="2"/>
  <c r="N110" i="2"/>
  <c r="O110" i="2"/>
  <c r="Q110" i="2" s="1"/>
  <c r="O2853" i="2"/>
  <c r="Q2853" i="2" s="1"/>
  <c r="M2853" i="2"/>
  <c r="N8309" i="2"/>
  <c r="O8309" i="2"/>
  <c r="Q8309" i="2" s="1"/>
  <c r="O4981" i="2"/>
  <c r="Q4981" i="2" s="1"/>
  <c r="N4981" i="2"/>
  <c r="O3222" i="2"/>
  <c r="Q3222" i="2" s="1"/>
  <c r="N3222" i="2"/>
  <c r="N158" i="2"/>
  <c r="M158" i="2"/>
  <c r="O6864" i="2"/>
  <c r="Q6864" i="2" s="1"/>
  <c r="H8696" i="2"/>
  <c r="H8567" i="2"/>
  <c r="H8384" i="2"/>
  <c r="H8033" i="2"/>
  <c r="H7912" i="2"/>
  <c r="H7642" i="2"/>
  <c r="H7572" i="2"/>
  <c r="H7596" i="2"/>
  <c r="H7279" i="2"/>
  <c r="H7258" i="2"/>
  <c r="H7100" i="2"/>
  <c r="H7027" i="2"/>
  <c r="H6374" i="2"/>
  <c r="M1438" i="2"/>
  <c r="N1438" i="2"/>
  <c r="H8306" i="2"/>
  <c r="H8088" i="2"/>
  <c r="H8108" i="2"/>
  <c r="N7329" i="2"/>
  <c r="H6647" i="2"/>
  <c r="H6591" i="2"/>
  <c r="H6271" i="2"/>
  <c r="H6107" i="2"/>
  <c r="H6588" i="2"/>
  <c r="N6588" i="2" s="1"/>
  <c r="O5760" i="2"/>
  <c r="Q5760" i="2" s="1"/>
  <c r="M5760" i="2"/>
  <c r="O5734" i="2"/>
  <c r="Q5734" i="2" s="1"/>
  <c r="M5734" i="2"/>
  <c r="H8707" i="2"/>
  <c r="H8463" i="2"/>
  <c r="H8353" i="2"/>
  <c r="H8052" i="2"/>
  <c r="H7915" i="2"/>
  <c r="H7580" i="2"/>
  <c r="H7509" i="2"/>
  <c r="P7153" i="2"/>
  <c r="H6907" i="2"/>
  <c r="H6823" i="2"/>
  <c r="P6745" i="2"/>
  <c r="O3404" i="2"/>
  <c r="Q3404" i="2" s="1"/>
  <c r="M3404" i="2"/>
  <c r="O2565" i="2"/>
  <c r="Q2565" i="2" s="1"/>
  <c r="M2565" i="2"/>
  <c r="H8281" i="2"/>
  <c r="H6371" i="2"/>
  <c r="N3350" i="2"/>
  <c r="M3350" i="2"/>
  <c r="O1194" i="2"/>
  <c r="Q1194" i="2" s="1"/>
  <c r="M1194" i="2"/>
  <c r="M769" i="2"/>
  <c r="N769" i="2"/>
  <c r="H8677" i="2"/>
  <c r="H8426" i="2"/>
  <c r="H8284" i="2"/>
  <c r="H7928" i="2"/>
  <c r="H7568" i="2"/>
  <c r="H6771" i="2"/>
  <c r="H6551" i="2"/>
  <c r="H6627" i="2"/>
  <c r="H6304" i="2"/>
  <c r="H6162" i="2"/>
  <c r="M878" i="2"/>
  <c r="N878" i="2"/>
  <c r="H8386" i="2"/>
  <c r="H8374" i="2"/>
  <c r="H8319" i="2"/>
  <c r="H8074" i="2"/>
  <c r="H7989" i="2"/>
  <c r="H7842" i="2"/>
  <c r="H7566" i="2"/>
  <c r="H7419" i="2"/>
  <c r="H7313" i="2"/>
  <c r="H7282" i="2"/>
  <c r="H6876" i="2"/>
  <c r="N6876" i="2" s="1"/>
  <c r="H6679" i="2"/>
  <c r="H6720" i="2"/>
  <c r="H6643" i="2"/>
  <c r="H6595" i="2"/>
  <c r="H6579" i="2"/>
  <c r="O5183" i="2"/>
  <c r="Q5183" i="2" s="1"/>
  <c r="M5183" i="2"/>
  <c r="O4044" i="2"/>
  <c r="Q4044" i="2" s="1"/>
  <c r="N4044" i="2"/>
  <c r="O1534" i="2"/>
  <c r="Q1534" i="2" s="1"/>
  <c r="M1534" i="2"/>
  <c r="N1222" i="2"/>
  <c r="M1222" i="2"/>
  <c r="H8711" i="2"/>
  <c r="H8726" i="2"/>
  <c r="P8556" i="2"/>
  <c r="H8367" i="2"/>
  <c r="H8171" i="2"/>
  <c r="H8069" i="2"/>
  <c r="H8067" i="2"/>
  <c r="H8083" i="2"/>
  <c r="H8065" i="2"/>
  <c r="P7812" i="2"/>
  <c r="H7581" i="2"/>
  <c r="H7560" i="2"/>
  <c r="H7459" i="2"/>
  <c r="H6996" i="2"/>
  <c r="H6587" i="2"/>
  <c r="H6615" i="2"/>
  <c r="H6517" i="2"/>
  <c r="H6362" i="2"/>
  <c r="H6280" i="2"/>
  <c r="H6155" i="2"/>
  <c r="O4927" i="2"/>
  <c r="Q4927" i="2" s="1"/>
  <c r="N4927" i="2"/>
  <c r="N3474" i="2"/>
  <c r="P3474" i="2" s="1"/>
  <c r="M3474" i="2"/>
  <c r="M2110" i="2"/>
  <c r="O2110" i="2"/>
  <c r="Q2110" i="2" s="1"/>
  <c r="N1390" i="2"/>
  <c r="P1390" i="2" s="1"/>
  <c r="M1390" i="2"/>
  <c r="O1330" i="2"/>
  <c r="Q1330" i="2" s="1"/>
  <c r="N1330" i="2"/>
  <c r="H8695" i="2"/>
  <c r="H8425" i="2"/>
  <c r="H8016" i="2"/>
  <c r="H8038" i="2"/>
  <c r="H7808" i="2"/>
  <c r="N7808" i="2" s="1"/>
  <c r="H7784" i="2"/>
  <c r="O5344" i="2"/>
  <c r="Q5344" i="2" s="1"/>
  <c r="M5344" i="2"/>
  <c r="N4670" i="2"/>
  <c r="P4670" i="2" s="1"/>
  <c r="M4670" i="2"/>
  <c r="O4241" i="2"/>
  <c r="Q4241" i="2" s="1"/>
  <c r="M4241" i="2"/>
  <c r="M3630" i="2"/>
  <c r="N3630" i="2"/>
  <c r="P3630" i="2" s="1"/>
  <c r="O1894" i="2"/>
  <c r="Q1894" i="2" s="1"/>
  <c r="M1894" i="2"/>
  <c r="H6059" i="2"/>
  <c r="N6059" i="2" s="1"/>
  <c r="H5972" i="2"/>
  <c r="H5988" i="2"/>
  <c r="H5740" i="2"/>
  <c r="H4793" i="2"/>
  <c r="H4368" i="2"/>
  <c r="H4038" i="2"/>
  <c r="H2973" i="2"/>
  <c r="H3025" i="2"/>
  <c r="H3081" i="2"/>
  <c r="H2985" i="2"/>
  <c r="H2372" i="2"/>
  <c r="P2714" i="2"/>
  <c r="P2737" i="2"/>
  <c r="H8352" i="2"/>
  <c r="M8352" i="2" s="1"/>
  <c r="H5018" i="2"/>
  <c r="H5217" i="2"/>
  <c r="H3575" i="2"/>
  <c r="M3575" i="2" s="1"/>
  <c r="H6100" i="2"/>
  <c r="H5595" i="2"/>
  <c r="H2888" i="2"/>
  <c r="H2949" i="2"/>
  <c r="H3117" i="2"/>
  <c r="H2147" i="2"/>
  <c r="H2077" i="2"/>
  <c r="H1861" i="2"/>
  <c r="H1669" i="2"/>
  <c r="H1833" i="2"/>
  <c r="H1845" i="2"/>
  <c r="H1699" i="2"/>
  <c r="H2191" i="2"/>
  <c r="H962" i="2"/>
  <c r="H8202" i="2"/>
  <c r="O8202" i="2" s="1"/>
  <c r="Q8202" i="2" s="1"/>
  <c r="H6124" i="2"/>
  <c r="H7287" i="2"/>
  <c r="H6620" i="2"/>
  <c r="H7307" i="2"/>
  <c r="H7639" i="2"/>
  <c r="H6248" i="2"/>
  <c r="N6248" i="2" s="1"/>
  <c r="H5208" i="2"/>
  <c r="M5208" i="2" s="1"/>
  <c r="H4292" i="2"/>
  <c r="H928" i="2"/>
  <c r="H947" i="2"/>
  <c r="N947" i="2" s="1"/>
  <c r="H5635" i="2"/>
  <c r="H4621" i="2"/>
  <c r="H4609" i="2"/>
  <c r="H4285" i="2"/>
  <c r="H4612" i="2"/>
  <c r="H4356" i="2"/>
  <c r="N4356" i="2" s="1"/>
  <c r="H3420" i="2"/>
  <c r="H2993" i="2"/>
  <c r="H2868" i="2"/>
  <c r="H2976" i="2"/>
  <c r="H1384" i="2"/>
  <c r="H1360" i="2"/>
  <c r="H1144" i="2"/>
  <c r="H1285" i="2"/>
  <c r="H822" i="2"/>
  <c r="H4814" i="2"/>
  <c r="N4814" i="2" s="1"/>
  <c r="H5199" i="2"/>
  <c r="H4716" i="2"/>
  <c r="N4716" i="2" s="1"/>
  <c r="H3689" i="2"/>
  <c r="O3689" i="2" s="1"/>
  <c r="Q3689" i="2" s="1"/>
  <c r="H3758" i="2"/>
  <c r="N3758" i="2" s="1"/>
  <c r="H4787" i="2"/>
  <c r="H3760" i="2"/>
  <c r="N3760" i="2" s="1"/>
  <c r="H3176" i="2"/>
  <c r="M3176" i="2" s="1"/>
  <c r="H2865" i="2"/>
  <c r="H100" i="2"/>
  <c r="H5828" i="2"/>
  <c r="H3355" i="2"/>
  <c r="H3444" i="2"/>
  <c r="H2933" i="2"/>
  <c r="H2348" i="2"/>
  <c r="M2348" i="2" s="1"/>
  <c r="H1504" i="2"/>
  <c r="H685" i="2"/>
  <c r="H7156" i="2"/>
  <c r="H6002" i="2"/>
  <c r="H6240" i="2"/>
  <c r="H5847" i="2"/>
  <c r="H5653" i="2"/>
  <c r="H5443" i="2"/>
  <c r="H5704" i="2"/>
  <c r="H5662" i="2"/>
  <c r="H5364" i="2"/>
  <c r="H5307" i="2"/>
  <c r="H5415" i="2"/>
  <c r="H5309" i="2"/>
  <c r="H4660" i="2"/>
  <c r="H4645" i="2"/>
  <c r="H4549" i="2"/>
  <c r="H4570" i="2"/>
  <c r="H4525" i="2"/>
  <c r="H3729" i="2"/>
  <c r="H3911" i="2"/>
  <c r="H3841" i="2"/>
  <c r="H3540" i="2"/>
  <c r="H3437" i="2"/>
  <c r="H3064" i="2"/>
  <c r="H2231" i="2"/>
  <c r="H2179" i="2"/>
  <c r="H2151" i="2"/>
  <c r="H1927" i="2"/>
  <c r="H1875" i="2"/>
  <c r="H1776" i="2"/>
  <c r="H1686" i="2"/>
  <c r="H1715" i="2"/>
  <c r="H1841" i="2"/>
  <c r="H1847" i="2"/>
  <c r="H1707" i="2"/>
  <c r="O1707" i="2" s="1"/>
  <c r="Q1707" i="2" s="1"/>
  <c r="H1345" i="2"/>
  <c r="H997" i="2"/>
  <c r="H1080" i="2"/>
  <c r="H992" i="2"/>
  <c r="H1161" i="2"/>
  <c r="H993" i="2"/>
  <c r="H1153" i="2"/>
  <c r="H1068" i="2"/>
  <c r="H1432" i="2"/>
  <c r="H823" i="2"/>
  <c r="H912" i="2"/>
  <c r="H545" i="2"/>
  <c r="H8010" i="2"/>
  <c r="O8010" i="2" s="1"/>
  <c r="Q8010" i="2" s="1"/>
  <c r="H6791" i="2"/>
  <c r="H6421" i="2"/>
  <c r="N6421" i="2" s="1"/>
  <c r="H5512" i="2"/>
  <c r="O5512" i="2" s="1"/>
  <c r="Q5512" i="2" s="1"/>
  <c r="H4024" i="2"/>
  <c r="M4024" i="2" s="1"/>
  <c r="H4366" i="2"/>
  <c r="M4366" i="2" s="1"/>
  <c r="H3168" i="2"/>
  <c r="M3168" i="2" s="1"/>
  <c r="H3940" i="2"/>
  <c r="N3940" i="2" s="1"/>
  <c r="H3600" i="2"/>
  <c r="H3181" i="2"/>
  <c r="N3181" i="2" s="1"/>
  <c r="H3277" i="2"/>
  <c r="H3159" i="2"/>
  <c r="N3159" i="2" s="1"/>
  <c r="H1362" i="2"/>
  <c r="H5471" i="2"/>
  <c r="H5645" i="2"/>
  <c r="H5523" i="2"/>
  <c r="H5563" i="2"/>
  <c r="H4906" i="2"/>
  <c r="H4723" i="2"/>
  <c r="H4740" i="2"/>
  <c r="H3403" i="2"/>
  <c r="H3558" i="2"/>
  <c r="H3084" i="2"/>
  <c r="H2925" i="2"/>
  <c r="H2864" i="2"/>
  <c r="H2944" i="2"/>
  <c r="H2996" i="2"/>
  <c r="H3056" i="2"/>
  <c r="H2345" i="2"/>
  <c r="H2125" i="2"/>
  <c r="H1844" i="2"/>
  <c r="H1714" i="2"/>
  <c r="H2045" i="2"/>
  <c r="H1552" i="2"/>
  <c r="H1296" i="2"/>
  <c r="N1296" i="2" s="1"/>
  <c r="H1456" i="2"/>
  <c r="H1396" i="2"/>
  <c r="H792" i="2"/>
  <c r="H976" i="2"/>
  <c r="H558" i="2"/>
  <c r="H3556" i="2"/>
  <c r="N3556" i="2" s="1"/>
  <c r="H770" i="2"/>
  <c r="N770" i="2" s="1"/>
  <c r="J771" i="2" s="1"/>
  <c r="H971" i="2"/>
  <c r="H5849" i="2"/>
  <c r="H5671" i="2"/>
  <c r="H5674" i="2"/>
  <c r="H5665" i="2"/>
  <c r="H3695" i="2"/>
  <c r="H1893" i="2"/>
  <c r="H8170" i="2"/>
  <c r="H6230" i="2"/>
  <c r="N6230" i="2" s="1"/>
  <c r="H3040" i="2"/>
  <c r="H2324" i="2"/>
  <c r="P2762" i="2"/>
  <c r="H2211" i="2"/>
  <c r="H2283" i="2"/>
  <c r="H1228" i="2"/>
  <c r="H1269" i="2"/>
  <c r="H1045" i="2"/>
  <c r="N1045" i="2" s="1"/>
  <c r="H909" i="2"/>
  <c r="H637" i="2"/>
  <c r="H7453" i="2"/>
  <c r="H5435" i="2"/>
  <c r="N5435" i="2" s="1"/>
  <c r="H6188" i="2"/>
  <c r="M6188" i="2" s="1"/>
  <c r="H4707" i="2"/>
  <c r="H3898" i="2"/>
  <c r="N3898" i="2" s="1"/>
  <c r="H3635" i="2"/>
  <c r="N3635" i="2" s="1"/>
  <c r="H4068" i="2"/>
  <c r="N4068" i="2" s="1"/>
  <c r="H4470" i="2"/>
  <c r="N4470" i="2" s="1"/>
  <c r="H3703" i="2"/>
  <c r="H2938" i="2"/>
  <c r="N2938" i="2" s="1"/>
  <c r="H3203" i="2"/>
  <c r="O3203" i="2" s="1"/>
  <c r="Q3203" i="2" s="1"/>
  <c r="H2611" i="2"/>
  <c r="M2611" i="2" s="1"/>
  <c r="H1314" i="2"/>
  <c r="H841" i="2"/>
  <c r="N841" i="2" s="1"/>
  <c r="H6213" i="2"/>
  <c r="H5657" i="2"/>
  <c r="H5483" i="2"/>
  <c r="H5379" i="2"/>
  <c r="H5393" i="2"/>
  <c r="H4653" i="2"/>
  <c r="H4742" i="2"/>
  <c r="H4602" i="2"/>
  <c r="M4602" i="2" s="1"/>
  <c r="H4183" i="2"/>
  <c r="H3849" i="2"/>
  <c r="H3957" i="2"/>
  <c r="H4054" i="2"/>
  <c r="H3069" i="2"/>
  <c r="H2900" i="2"/>
  <c r="H2981" i="2"/>
  <c r="H3041" i="2"/>
  <c r="H2912" i="2"/>
  <c r="H2913" i="2"/>
  <c r="H2302" i="2"/>
  <c r="H2049" i="2"/>
  <c r="N2049" i="2" s="1"/>
  <c r="H2017" i="2"/>
  <c r="H1981" i="2"/>
  <c r="H1945" i="2"/>
  <c r="H2107" i="2"/>
  <c r="H2115" i="2"/>
  <c r="H1739" i="2"/>
  <c r="H1791" i="2"/>
  <c r="H1813" i="2"/>
  <c r="H2030" i="2"/>
  <c r="H1788" i="2"/>
  <c r="H1806" i="2"/>
  <c r="H1812" i="2"/>
  <c r="O1812" i="2" s="1"/>
  <c r="Q1812" i="2" s="1"/>
  <c r="H1457" i="2"/>
  <c r="H1368" i="2"/>
  <c r="H949" i="2"/>
  <c r="H1252" i="2"/>
  <c r="H1217" i="2"/>
  <c r="H1193" i="2"/>
  <c r="H1020" i="2"/>
  <c r="H1241" i="2"/>
  <c r="H6600" i="2"/>
  <c r="M6600" i="2" s="1"/>
  <c r="H6088" i="2"/>
  <c r="M6088" i="2" s="1"/>
  <c r="H4977" i="2"/>
  <c r="N4977" i="2" s="1"/>
  <c r="H5085" i="2"/>
  <c r="M5085" i="2" s="1"/>
  <c r="H5077" i="2"/>
  <c r="O5077" i="2" s="1"/>
  <c r="Q5077" i="2" s="1"/>
  <c r="H3948" i="2"/>
  <c r="N3948" i="2" s="1"/>
  <c r="H946" i="2"/>
  <c r="P6040" i="2"/>
  <c r="P5969" i="2"/>
  <c r="P7069" i="2"/>
  <c r="P2798" i="2"/>
  <c r="P5966" i="2"/>
  <c r="P6097" i="2"/>
  <c r="P8584" i="2"/>
  <c r="P2559" i="2"/>
  <c r="P8712" i="2"/>
  <c r="P7539" i="2"/>
  <c r="P5917" i="2"/>
  <c r="P3840" i="2"/>
  <c r="P1491" i="2"/>
  <c r="J8692" i="2"/>
  <c r="J8693" i="2" s="1"/>
  <c r="J8694" i="2" s="1"/>
  <c r="J8695" i="2" s="1"/>
  <c r="P6120" i="2"/>
  <c r="P4706" i="2"/>
  <c r="P884" i="2"/>
  <c r="M8365" i="2"/>
  <c r="P8365" i="2" s="1"/>
  <c r="M7886" i="2"/>
  <c r="M1550" i="2"/>
  <c r="N1585" i="2"/>
  <c r="O2084" i="2"/>
  <c r="Q2084" i="2" s="1"/>
  <c r="M2084" i="2"/>
  <c r="O1606" i="2"/>
  <c r="Q1606" i="2" s="1"/>
  <c r="M1606" i="2"/>
  <c r="N2782" i="2"/>
  <c r="M2782" i="2"/>
  <c r="O2062" i="2"/>
  <c r="Q2062" i="2" s="1"/>
  <c r="M2062" i="2"/>
  <c r="N1487" i="2"/>
  <c r="O95" i="2"/>
  <c r="Q95" i="2" s="1"/>
  <c r="M95" i="2"/>
  <c r="P8210" i="2"/>
  <c r="O4498" i="2"/>
  <c r="Q4498" i="2" s="1"/>
  <c r="N4498" i="2"/>
  <c r="N4008" i="2"/>
  <c r="M4008" i="2"/>
  <c r="O4296" i="2"/>
  <c r="Q4296" i="2" s="1"/>
  <c r="M4296" i="2"/>
  <c r="O3224" i="2"/>
  <c r="Q3224" i="2" s="1"/>
  <c r="N3224" i="2"/>
  <c r="O3430" i="2"/>
  <c r="Q3430" i="2" s="1"/>
  <c r="M3430" i="2"/>
  <c r="O2877" i="2"/>
  <c r="Q2877" i="2" s="1"/>
  <c r="M2877" i="2"/>
  <c r="N3481" i="2"/>
  <c r="M3481" i="2"/>
  <c r="O3552" i="2"/>
  <c r="Q3552" i="2" s="1"/>
  <c r="M3552" i="2"/>
  <c r="N3415" i="2"/>
  <c r="O3415" i="2"/>
  <c r="Q3415" i="2" s="1"/>
  <c r="N3703" i="2"/>
  <c r="O3703" i="2"/>
  <c r="Q3703" i="2" s="1"/>
  <c r="N2449" i="2"/>
  <c r="M2449" i="2"/>
  <c r="N3203" i="2"/>
  <c r="O4198" i="2"/>
  <c r="Q4198" i="2" s="1"/>
  <c r="M4198" i="2"/>
  <c r="M3358" i="2"/>
  <c r="O3216" i="2"/>
  <c r="Q3216" i="2" s="1"/>
  <c r="M3216" i="2"/>
  <c r="O3200" i="2"/>
  <c r="Q3200" i="2" s="1"/>
  <c r="N3200" i="2"/>
  <c r="O3503" i="2"/>
  <c r="Q3503" i="2" s="1"/>
  <c r="M3503" i="2"/>
  <c r="O3708" i="2"/>
  <c r="Q3708" i="2" s="1"/>
  <c r="N3708" i="2"/>
  <c r="O3449" i="2"/>
  <c r="Q3449" i="2" s="1"/>
  <c r="M3449" i="2"/>
  <c r="N2570" i="2"/>
  <c r="M2570" i="2"/>
  <c r="N3337" i="2"/>
  <c r="M3337" i="2"/>
  <c r="O2267" i="2"/>
  <c r="Q2267" i="2" s="1"/>
  <c r="N2267" i="2"/>
  <c r="O186" i="2"/>
  <c r="Q186" i="2" s="1"/>
  <c r="M186" i="2"/>
  <c r="P8211" i="2"/>
  <c r="O5266" i="2"/>
  <c r="Q5266" i="2" s="1"/>
  <c r="N5266" i="2"/>
  <c r="O5712" i="2"/>
  <c r="Q5712" i="2" s="1"/>
  <c r="M5712" i="2"/>
  <c r="O4149" i="2"/>
  <c r="Q4149" i="2" s="1"/>
  <c r="M4149" i="2"/>
  <c r="M1029" i="2"/>
  <c r="O1029" i="2"/>
  <c r="Q1029" i="2" s="1"/>
  <c r="P8137" i="2"/>
  <c r="M7317" i="2"/>
  <c r="O6245" i="2"/>
  <c r="Q6245" i="2" s="1"/>
  <c r="N6245" i="2"/>
  <c r="N5967" i="2"/>
  <c r="M5967" i="2"/>
  <c r="O4877" i="2"/>
  <c r="Q4877" i="2" s="1"/>
  <c r="N4877" i="2"/>
  <c r="N5402" i="2"/>
  <c r="M1172" i="2"/>
  <c r="O1172" i="2"/>
  <c r="Q1172" i="2" s="1"/>
  <c r="M668" i="2"/>
  <c r="M6241" i="2"/>
  <c r="O6167" i="2"/>
  <c r="Q6167" i="2" s="1"/>
  <c r="M6167" i="2"/>
  <c r="N6548" i="2"/>
  <c r="M6548" i="2"/>
  <c r="N813" i="2"/>
  <c r="M813" i="2"/>
  <c r="O844" i="2"/>
  <c r="Q844" i="2" s="1"/>
  <c r="N844" i="2"/>
  <c r="P7889" i="2"/>
  <c r="N5797" i="2"/>
  <c r="O5797" i="2"/>
  <c r="Q5797" i="2" s="1"/>
  <c r="M5735" i="2"/>
  <c r="O5735" i="2"/>
  <c r="Q5735" i="2" s="1"/>
  <c r="N6438" i="2"/>
  <c r="M6438" i="2"/>
  <c r="O334" i="2"/>
  <c r="Q334" i="2" s="1"/>
  <c r="M334" i="2"/>
  <c r="O4197" i="2"/>
  <c r="Q4197" i="2" s="1"/>
  <c r="M4197" i="2"/>
  <c r="M5904" i="2"/>
  <c r="O5904" i="2"/>
  <c r="Q5904" i="2" s="1"/>
  <c r="N5701" i="2"/>
  <c r="O5701" i="2"/>
  <c r="Q5701" i="2" s="1"/>
  <c r="O6069" i="2"/>
  <c r="Q6069" i="2" s="1"/>
  <c r="O5757" i="2"/>
  <c r="Q5757" i="2" s="1"/>
  <c r="M5757" i="2"/>
  <c r="N6686" i="2"/>
  <c r="O6078" i="2"/>
  <c r="Q6078" i="2" s="1"/>
  <c r="N6078" i="2"/>
  <c r="O6791" i="2"/>
  <c r="Q6791" i="2" s="1"/>
  <c r="M6791" i="2"/>
  <c r="N6242" i="2"/>
  <c r="J6243" i="2" s="1"/>
  <c r="O5998" i="2"/>
  <c r="Q5998" i="2" s="1"/>
  <c r="M5998" i="2"/>
  <c r="M4917" i="2"/>
  <c r="N242" i="2"/>
  <c r="J243" i="2" s="1"/>
  <c r="M6863" i="2"/>
  <c r="O6863" i="2"/>
  <c r="Q6863" i="2" s="1"/>
  <c r="M6259" i="2"/>
  <c r="N6259" i="2"/>
  <c r="N5741" i="2"/>
  <c r="O5741" i="2"/>
  <c r="Q5741" i="2" s="1"/>
  <c r="O5517" i="2"/>
  <c r="Q5517" i="2" s="1"/>
  <c r="M5517" i="2"/>
  <c r="O6638" i="2"/>
  <c r="Q6638" i="2" s="1"/>
  <c r="N6638" i="2"/>
  <c r="O7151" i="2"/>
  <c r="Q7151" i="2" s="1"/>
  <c r="M7151" i="2"/>
  <c r="N6924" i="2"/>
  <c r="O6924" i="2"/>
  <c r="Q6924" i="2" s="1"/>
  <c r="N6687" i="2"/>
  <c r="P7442" i="2"/>
  <c r="J4707" i="2"/>
  <c r="P3555" i="2"/>
  <c r="M978" i="2"/>
  <c r="P5784" i="2"/>
  <c r="N4311" i="2"/>
  <c r="O3684" i="2"/>
  <c r="Q3684" i="2" s="1"/>
  <c r="P3351" i="2"/>
  <c r="O2611" i="2"/>
  <c r="Q2611" i="2" s="1"/>
  <c r="J892" i="2"/>
  <c r="J893" i="2" s="1"/>
  <c r="P7814" i="2"/>
  <c r="P3519" i="2"/>
  <c r="M600" i="2"/>
  <c r="P2592" i="2"/>
  <c r="N1764" i="2"/>
  <c r="M1054" i="2"/>
  <c r="M5877" i="2"/>
  <c r="M5925" i="2"/>
  <c r="P1167" i="2"/>
  <c r="O651" i="2"/>
  <c r="Q651" i="2" s="1"/>
  <c r="P3518" i="2"/>
  <c r="M2712" i="2"/>
  <c r="P2712" i="2" s="1"/>
  <c r="P4298" i="2"/>
  <c r="N1382" i="2"/>
  <c r="P2257" i="2"/>
  <c r="M306" i="2"/>
  <c r="P2688" i="2"/>
  <c r="H8402" i="2"/>
  <c r="N8402" i="2" s="1"/>
  <c r="H8107" i="2"/>
  <c r="O8245" i="2"/>
  <c r="Q8245" i="2" s="1"/>
  <c r="N8245" i="2"/>
  <c r="N8165" i="2"/>
  <c r="N8343" i="2"/>
  <c r="O8385" i="2"/>
  <c r="Q8385" i="2" s="1"/>
  <c r="N8242" i="2"/>
  <c r="N7201" i="2"/>
  <c r="H8748" i="2"/>
  <c r="H8112" i="2"/>
  <c r="H8032" i="2"/>
  <c r="H7791" i="2"/>
  <c r="H8750" i="2"/>
  <c r="H8758" i="2"/>
  <c r="H8720" i="2"/>
  <c r="P8532" i="2"/>
  <c r="P8497" i="2"/>
  <c r="H6968" i="2"/>
  <c r="H8710" i="2"/>
  <c r="H8706" i="2"/>
  <c r="H8752" i="2"/>
  <c r="H8631" i="2"/>
  <c r="H6655" i="2"/>
  <c r="H6607" i="2"/>
  <c r="H6559" i="2"/>
  <c r="H6491" i="2"/>
  <c r="H6483" i="2"/>
  <c r="H8354" i="2"/>
  <c r="H8189" i="2"/>
  <c r="H8703" i="2"/>
  <c r="H8630" i="2"/>
  <c r="H8478" i="2"/>
  <c r="P8697" i="2"/>
  <c r="P8622" i="2"/>
  <c r="H7126" i="2"/>
  <c r="H8718" i="2"/>
  <c r="H8414" i="2"/>
  <c r="H7493" i="2"/>
  <c r="M1323" i="2"/>
  <c r="M883" i="2"/>
  <c r="O93" i="2"/>
  <c r="Q93" i="2" s="1"/>
  <c r="M93" i="2"/>
  <c r="O381" i="2"/>
  <c r="Q381" i="2" s="1"/>
  <c r="P6072" i="2"/>
  <c r="P5232" i="2"/>
  <c r="N3279" i="2"/>
  <c r="O859" i="2"/>
  <c r="Q859" i="2" s="1"/>
  <c r="M859" i="2"/>
  <c r="H8209" i="2"/>
  <c r="H7988" i="2"/>
  <c r="H7856" i="2"/>
  <c r="H7444" i="2"/>
  <c r="H7289" i="2"/>
  <c r="H7093" i="2"/>
  <c r="H7140" i="2"/>
  <c r="H6475" i="2"/>
  <c r="H6235" i="2"/>
  <c r="H6052" i="2"/>
  <c r="H5956" i="2"/>
  <c r="H5792" i="2"/>
  <c r="H5675" i="2"/>
  <c r="H5626" i="2"/>
  <c r="H5646" i="2"/>
  <c r="H5641" i="2"/>
  <c r="H5451" i="2"/>
  <c r="H5611" i="2"/>
  <c r="H5539" i="2"/>
  <c r="H5448" i="2"/>
  <c r="P5161" i="2"/>
  <c r="H4832" i="2"/>
  <c r="H4825" i="2"/>
  <c r="H8073" i="2"/>
  <c r="H8028" i="2"/>
  <c r="H7927" i="2"/>
  <c r="H7940" i="2"/>
  <c r="H7914" i="2"/>
  <c r="H7792" i="2"/>
  <c r="M7792" i="2" s="1"/>
  <c r="H7690" i="2"/>
  <c r="H7550" i="2"/>
  <c r="H7591" i="2"/>
  <c r="H6435" i="2"/>
  <c r="H5440" i="2"/>
  <c r="H5339" i="2"/>
  <c r="H5458" i="2"/>
  <c r="H5439" i="2"/>
  <c r="H5058" i="2"/>
  <c r="M2440" i="2"/>
  <c r="N2440" i="2"/>
  <c r="P2440" i="2" s="1"/>
  <c r="N2625" i="2"/>
  <c r="O2038" i="2"/>
  <c r="Q2038" i="2" s="1"/>
  <c r="M2038" i="2"/>
  <c r="O1580" i="2"/>
  <c r="Q1580" i="2" s="1"/>
  <c r="M1580" i="2"/>
  <c r="M1290" i="2"/>
  <c r="N2766" i="2"/>
  <c r="O2517" i="2"/>
  <c r="Q2517" i="2" s="1"/>
  <c r="M2517" i="2"/>
  <c r="H8297" i="2"/>
  <c r="P8180" i="2"/>
  <c r="H7868" i="2"/>
  <c r="H7585" i="2"/>
  <c r="H7423" i="2"/>
  <c r="H7443" i="2"/>
  <c r="H7081" i="2"/>
  <c r="H7049" i="2"/>
  <c r="H6459" i="2"/>
  <c r="H6387" i="2"/>
  <c r="H5779" i="2"/>
  <c r="H5555" i="2"/>
  <c r="H5463" i="2"/>
  <c r="H5638" i="2"/>
  <c r="H5633" i="2"/>
  <c r="H5599" i="2"/>
  <c r="N5599" i="2" s="1"/>
  <c r="H5527" i="2"/>
  <c r="H5450" i="2"/>
  <c r="H4605" i="2"/>
  <c r="H4614" i="2"/>
  <c r="O3196" i="2"/>
  <c r="Q3196" i="2" s="1"/>
  <c r="N3196" i="2"/>
  <c r="M2805" i="2"/>
  <c r="N3486" i="2"/>
  <c r="H8277" i="2"/>
  <c r="H8068" i="2"/>
  <c r="H8123" i="2"/>
  <c r="H7943" i="2"/>
  <c r="O7943" i="2" s="1"/>
  <c r="Q7943" i="2" s="1"/>
  <c r="H7788" i="2"/>
  <c r="H7648" i="2"/>
  <c r="H7698" i="2"/>
  <c r="H5414" i="2"/>
  <c r="H5480" i="2"/>
  <c r="H5093" i="2"/>
  <c r="N3435" i="2"/>
  <c r="H8125" i="2"/>
  <c r="H6788" i="2"/>
  <c r="P6013" i="2"/>
  <c r="H5748" i="2"/>
  <c r="H4779" i="2"/>
  <c r="N4779" i="2" s="1"/>
  <c r="H4615" i="2"/>
  <c r="H7641" i="2"/>
  <c r="H7404" i="2"/>
  <c r="H7436" i="2"/>
  <c r="H6875" i="2"/>
  <c r="P6518" i="2"/>
  <c r="H7980" i="2"/>
  <c r="H8019" i="2"/>
  <c r="H7571" i="2"/>
  <c r="H7355" i="2"/>
  <c r="P6542" i="2"/>
  <c r="H6567" i="2"/>
  <c r="H6407" i="2"/>
  <c r="H6199" i="2"/>
  <c r="H5787" i="2"/>
  <c r="H5603" i="2"/>
  <c r="H5531" i="2"/>
  <c r="H5575" i="2"/>
  <c r="H5438" i="2"/>
  <c r="H5386" i="2"/>
  <c r="M4316" i="2"/>
  <c r="O4385" i="2"/>
  <c r="Q4385" i="2" s="1"/>
  <c r="N4286" i="2"/>
  <c r="H6659" i="2"/>
  <c r="N6659" i="2" s="1"/>
  <c r="H6623" i="2"/>
  <c r="M6623" i="2" s="1"/>
  <c r="H6667" i="2"/>
  <c r="H6619" i="2"/>
  <c r="H6651" i="2"/>
  <c r="H6370" i="2"/>
  <c r="H5619" i="2"/>
  <c r="H5547" i="2"/>
  <c r="H5679" i="2"/>
  <c r="H5427" i="2"/>
  <c r="H5283" i="2"/>
  <c r="H5426" i="2"/>
  <c r="H5391" i="2"/>
  <c r="N5391" i="2" s="1"/>
  <c r="H5465" i="2"/>
  <c r="M5465" i="2" s="1"/>
  <c r="H4873" i="2"/>
  <c r="H8050" i="2"/>
  <c r="H7905" i="2"/>
  <c r="H7726" i="2"/>
  <c r="H7424" i="2"/>
  <c r="H8191" i="2"/>
  <c r="H8071" i="2"/>
  <c r="H8027" i="2"/>
  <c r="H7578" i="2"/>
  <c r="H7579" i="2"/>
  <c r="O7579" i="2" s="1"/>
  <c r="Q7579" i="2" s="1"/>
  <c r="H7107" i="2"/>
  <c r="M7107" i="2" s="1"/>
  <c r="H7147" i="2"/>
  <c r="O7147" i="2" s="1"/>
  <c r="Q7147" i="2" s="1"/>
  <c r="H6988" i="2"/>
  <c r="H6841" i="2"/>
  <c r="H6778" i="2"/>
  <c r="H6575" i="2"/>
  <c r="H6519" i="2"/>
  <c r="P6721" i="2"/>
  <c r="H6359" i="2"/>
  <c r="H6398" i="2"/>
  <c r="H6411" i="2"/>
  <c r="H6335" i="2"/>
  <c r="H5986" i="2"/>
  <c r="N5986" i="2" s="1"/>
  <c r="H6214" i="2"/>
  <c r="M6214" i="2" s="1"/>
  <c r="H5799" i="2"/>
  <c r="H5487" i="2"/>
  <c r="H5647" i="2"/>
  <c r="H5607" i="2"/>
  <c r="H5535" i="2"/>
  <c r="H5692" i="2"/>
  <c r="H5357" i="2"/>
  <c r="H5271" i="2"/>
  <c r="H5403" i="2"/>
  <c r="H5092" i="2"/>
  <c r="H5022" i="2"/>
  <c r="N5022" i="2" s="1"/>
  <c r="H4803" i="2"/>
  <c r="H4668" i="2"/>
  <c r="H4477" i="2"/>
  <c r="H3654" i="2"/>
  <c r="H3584" i="2"/>
  <c r="H3477" i="2"/>
  <c r="H3080" i="2"/>
  <c r="P3304" i="2"/>
  <c r="H3052" i="2"/>
  <c r="H2989" i="2"/>
  <c r="H2908" i="2"/>
  <c r="H2968" i="2"/>
  <c r="H2173" i="2"/>
  <c r="H2185" i="2"/>
  <c r="H1787" i="2"/>
  <c r="H1901" i="2"/>
  <c r="H1801" i="2"/>
  <c r="H1778" i="2"/>
  <c r="H1808" i="2"/>
  <c r="N7264" i="2"/>
  <c r="O1498" i="2"/>
  <c r="Q1498" i="2" s="1"/>
  <c r="O1010" i="2"/>
  <c r="Q1010" i="2" s="1"/>
  <c r="N1010" i="2"/>
  <c r="J1011" i="2" s="1"/>
  <c r="N481" i="2"/>
  <c r="M481" i="2"/>
  <c r="N193" i="2"/>
  <c r="N879" i="2"/>
  <c r="N803" i="2"/>
  <c r="N361" i="2"/>
  <c r="H4665" i="2"/>
  <c r="H4641" i="2"/>
  <c r="H4656" i="2"/>
  <c r="H4560" i="2"/>
  <c r="H4586" i="2"/>
  <c r="H4155" i="2"/>
  <c r="H4059" i="2"/>
  <c r="H4260" i="2"/>
  <c r="H3736" i="2"/>
  <c r="H1979" i="2"/>
  <c r="H1943" i="2"/>
  <c r="H2161" i="2"/>
  <c r="H2065" i="2"/>
  <c r="H2001" i="2"/>
  <c r="H1965" i="2"/>
  <c r="H1929" i="2"/>
  <c r="H1862" i="2"/>
  <c r="H1831" i="2"/>
  <c r="H2071" i="2"/>
  <c r="H2126" i="2"/>
  <c r="P1770" i="2"/>
  <c r="H1855" i="2"/>
  <c r="H1505" i="2"/>
  <c r="H1157" i="2"/>
  <c r="N8678" i="2"/>
  <c r="M1266" i="2"/>
  <c r="N245" i="2"/>
  <c r="M691" i="2"/>
  <c r="M189" i="2"/>
  <c r="H4417" i="2"/>
  <c r="H4087" i="2"/>
  <c r="N4087" i="2" s="1"/>
  <c r="H4099" i="2"/>
  <c r="H3897" i="2"/>
  <c r="H2840" i="2"/>
  <c r="H3073" i="2"/>
  <c r="H2123" i="2"/>
  <c r="H2109" i="2"/>
  <c r="M7655" i="2"/>
  <c r="N4839" i="2"/>
  <c r="M501" i="2"/>
  <c r="H4551" i="2"/>
  <c r="H4577" i="2"/>
  <c r="H4552" i="2"/>
  <c r="N4552" i="2" s="1"/>
  <c r="H2936" i="2"/>
  <c r="H3077" i="2"/>
  <c r="N3077" i="2" s="1"/>
  <c r="H1751" i="2"/>
  <c r="H2216" i="2"/>
  <c r="H1730" i="2"/>
  <c r="H1848" i="2"/>
  <c r="H1897" i="2"/>
  <c r="N7982" i="2"/>
  <c r="M7771" i="2"/>
  <c r="N3112" i="2"/>
  <c r="N1454" i="2"/>
  <c r="N200" i="2"/>
  <c r="M955" i="2"/>
  <c r="O955" i="2"/>
  <c r="Q955" i="2" s="1"/>
  <c r="H4913" i="2"/>
  <c r="H4629" i="2"/>
  <c r="H4533" i="2"/>
  <c r="H4541" i="2"/>
  <c r="H4616" i="2"/>
  <c r="H4167" i="2"/>
  <c r="H4284" i="2"/>
  <c r="H4276" i="2"/>
  <c r="H4179" i="2"/>
  <c r="H3640" i="2"/>
  <c r="H4071" i="2"/>
  <c r="H2952" i="2"/>
  <c r="H3037" i="2"/>
  <c r="H973" i="2"/>
  <c r="H1268" i="2"/>
  <c r="H1324" i="2"/>
  <c r="H1369" i="2"/>
  <c r="N1369" i="2" s="1"/>
  <c r="N6294" i="2"/>
  <c r="M4336" i="2"/>
  <c r="N1234" i="2"/>
  <c r="N723" i="2"/>
  <c r="O723" i="2"/>
  <c r="Q723" i="2" s="1"/>
  <c r="N175" i="2"/>
  <c r="N58" i="2"/>
  <c r="N514" i="2"/>
  <c r="N639" i="2"/>
  <c r="H2217" i="2"/>
  <c r="H1817" i="2"/>
  <c r="H1506" i="2"/>
  <c r="H1374" i="2"/>
  <c r="H1308" i="2"/>
  <c r="H1373" i="2"/>
  <c r="M6502" i="2"/>
  <c r="O2527" i="2"/>
  <c r="Q2527" i="2" s="1"/>
  <c r="N2527" i="2"/>
  <c r="O1014" i="2"/>
  <c r="Q1014" i="2" s="1"/>
  <c r="N1014" i="2"/>
  <c r="N111" i="2"/>
  <c r="N457" i="2"/>
  <c r="H4567" i="2"/>
  <c r="H4380" i="2"/>
  <c r="O4380" i="2" s="1"/>
  <c r="Q4380" i="2" s="1"/>
  <c r="H4392" i="2"/>
  <c r="H3986" i="2"/>
  <c r="H3525" i="2"/>
  <c r="H3533" i="2"/>
  <c r="H3405" i="2"/>
  <c r="H3013" i="2"/>
  <c r="H2917" i="2"/>
  <c r="H2921" i="2"/>
  <c r="H2836" i="2"/>
  <c r="H3089" i="2"/>
  <c r="H2960" i="2"/>
  <c r="H3016" i="2"/>
  <c r="H2920" i="2"/>
  <c r="H2097" i="2"/>
  <c r="H1824" i="2"/>
  <c r="H1865" i="2"/>
  <c r="H1645" i="2"/>
  <c r="H1909" i="2"/>
  <c r="N1909" i="2" s="1"/>
  <c r="N154" i="2"/>
  <c r="N221" i="2"/>
  <c r="M474" i="2"/>
  <c r="N134" i="2"/>
  <c r="M134" i="2"/>
  <c r="H4529" i="2"/>
  <c r="H4203" i="2"/>
  <c r="H4107" i="2"/>
  <c r="H4207" i="2"/>
  <c r="H3157" i="2"/>
  <c r="H1947" i="2"/>
  <c r="H1911" i="2"/>
  <c r="H1885" i="2"/>
  <c r="H1204" i="2"/>
  <c r="H1301" i="2"/>
  <c r="N759" i="2"/>
  <c r="O567" i="2"/>
  <c r="Q567" i="2" s="1"/>
  <c r="O429" i="2"/>
  <c r="Q429" i="2" s="1"/>
  <c r="M429" i="2"/>
  <c r="O433" i="2"/>
  <c r="Q433" i="2" s="1"/>
  <c r="M433" i="2"/>
  <c r="H4664" i="2"/>
  <c r="H4569" i="2"/>
  <c r="H4573" i="2"/>
  <c r="H4429" i="2"/>
  <c r="H4610" i="2"/>
  <c r="H4229" i="2"/>
  <c r="H4135" i="2"/>
  <c r="H4147" i="2"/>
  <c r="H4051" i="2"/>
  <c r="H3809" i="2"/>
  <c r="H2244" i="2"/>
  <c r="H2227" i="2"/>
  <c r="H1784" i="2"/>
  <c r="H1794" i="2"/>
  <c r="H1835" i="2"/>
  <c r="H2207" i="2"/>
  <c r="H1777" i="2"/>
  <c r="O3119" i="2"/>
  <c r="Q3119" i="2" s="1"/>
  <c r="M3119" i="2"/>
  <c r="N591" i="2"/>
  <c r="N489" i="2"/>
  <c r="H4187" i="2"/>
  <c r="H4091" i="2"/>
  <c r="N4091" i="2" s="1"/>
  <c r="H3565" i="2"/>
  <c r="H3499" i="2"/>
  <c r="H2945" i="2"/>
  <c r="M4729" i="2"/>
  <c r="M441" i="2"/>
  <c r="N748" i="2"/>
  <c r="O748" i="2"/>
  <c r="Q748" i="2" s="1"/>
  <c r="H4453" i="2"/>
  <c r="H4501" i="2"/>
  <c r="H4215" i="2"/>
  <c r="H4119" i="2"/>
  <c r="H4281" i="2"/>
  <c r="H4131" i="2"/>
  <c r="H4035" i="2"/>
  <c r="H3750" i="2"/>
  <c r="H3673" i="2"/>
  <c r="H3381" i="2"/>
  <c r="H2984" i="2"/>
  <c r="H2992" i="2"/>
  <c r="H3096" i="2"/>
  <c r="H3000" i="2"/>
  <c r="H3060" i="2"/>
  <c r="H2964" i="2"/>
  <c r="H2904" i="2"/>
  <c r="H2856" i="2"/>
  <c r="H2331" i="2"/>
  <c r="H2103" i="2"/>
  <c r="H1789" i="2"/>
  <c r="H2228" i="2"/>
  <c r="H1877" i="2"/>
  <c r="H2174" i="2"/>
  <c r="H1879" i="2"/>
  <c r="H1775" i="2"/>
  <c r="H1785" i="2"/>
  <c r="H1289" i="2"/>
  <c r="H1129" i="2"/>
  <c r="N4901" i="2"/>
  <c r="N4935" i="2"/>
  <c r="N269" i="2"/>
  <c r="O69" i="2"/>
  <c r="Q69" i="2" s="1"/>
  <c r="M69" i="2"/>
  <c r="H1341" i="2"/>
  <c r="H839" i="2"/>
  <c r="H791" i="2"/>
  <c r="H8451" i="2"/>
  <c r="N7671" i="2"/>
  <c r="N7659" i="2"/>
  <c r="H6504" i="2"/>
  <c r="H7458" i="2"/>
  <c r="H7495" i="2"/>
  <c r="H7278" i="2"/>
  <c r="H5374" i="2"/>
  <c r="O3829" i="2"/>
  <c r="Q3829" i="2" s="1"/>
  <c r="N3829" i="2"/>
  <c r="N4707" i="2"/>
  <c r="J4708" i="2" s="1"/>
  <c r="H2689" i="2"/>
  <c r="H1239" i="2"/>
  <c r="H89" i="2"/>
  <c r="H1140" i="2"/>
  <c r="H1057" i="2"/>
  <c r="H1200" i="2"/>
  <c r="H1044" i="2"/>
  <c r="H1236" i="2"/>
  <c r="N1236" i="2" s="1"/>
  <c r="H944" i="2"/>
  <c r="H1145" i="2"/>
  <c r="H1085" i="2"/>
  <c r="H996" i="2"/>
  <c r="H904" i="2"/>
  <c r="H630" i="2"/>
  <c r="H529" i="2"/>
  <c r="M7026" i="2"/>
  <c r="H6355" i="2"/>
  <c r="H7311" i="2"/>
  <c r="H5932" i="2"/>
  <c r="H7059" i="2"/>
  <c r="H7103" i="2"/>
  <c r="H5914" i="2"/>
  <c r="H5222" i="2"/>
  <c r="H5044" i="2"/>
  <c r="H4708" i="2"/>
  <c r="N4902" i="2"/>
  <c r="O4363" i="2"/>
  <c r="Q4363" i="2" s="1"/>
  <c r="M4363" i="2"/>
  <c r="H4658" i="2"/>
  <c r="H3906" i="2"/>
  <c r="H5171" i="2"/>
  <c r="H3722" i="2"/>
  <c r="H2669" i="2"/>
  <c r="H3223" i="2"/>
  <c r="H934" i="2"/>
  <c r="H1357" i="2"/>
  <c r="H1133" i="2"/>
  <c r="H1229" i="2"/>
  <c r="M8279" i="2"/>
  <c r="H8258" i="2"/>
  <c r="H7675" i="2"/>
  <c r="O7328" i="2"/>
  <c r="Q7328" i="2" s="1"/>
  <c r="H6676" i="2"/>
  <c r="H6478" i="2"/>
  <c r="N6218" i="2"/>
  <c r="H5168" i="2"/>
  <c r="N4355" i="2"/>
  <c r="N3507" i="2"/>
  <c r="N3466" i="2"/>
  <c r="H3642" i="2"/>
  <c r="H3850" i="2"/>
  <c r="H3888" i="2"/>
  <c r="H2726" i="2"/>
  <c r="H2597" i="2"/>
  <c r="M2250" i="2"/>
  <c r="N2623" i="2"/>
  <c r="H1223" i="2"/>
  <c r="H1055" i="2"/>
  <c r="H888" i="2"/>
  <c r="H774" i="2"/>
  <c r="P158" i="2"/>
  <c r="H5848" i="2"/>
  <c r="M6353" i="2"/>
  <c r="H6318" i="2"/>
  <c r="H5726" i="2"/>
  <c r="H5841" i="2"/>
  <c r="H5216" i="2"/>
  <c r="N4854" i="2"/>
  <c r="H5330" i="2"/>
  <c r="H6265" i="2"/>
  <c r="H6032" i="2"/>
  <c r="H4813" i="2"/>
  <c r="M3500" i="2"/>
  <c r="O3701" i="2"/>
  <c r="Q3701" i="2" s="1"/>
  <c r="N3701" i="2"/>
  <c r="H3895" i="2"/>
  <c r="H2741" i="2"/>
  <c r="O1075" i="2"/>
  <c r="Q1075" i="2" s="1"/>
  <c r="M1075" i="2"/>
  <c r="N8248" i="2"/>
  <c r="M8014" i="2"/>
  <c r="N7481" i="2"/>
  <c r="H7772" i="2"/>
  <c r="H8493" i="2"/>
  <c r="N4805" i="2"/>
  <c r="N4853" i="2"/>
  <c r="N5018" i="2"/>
  <c r="N4419" i="2"/>
  <c r="O4419" i="2"/>
  <c r="Q4419" i="2" s="1"/>
  <c r="N3652" i="2"/>
  <c r="N3653" i="2"/>
  <c r="N3367" i="2"/>
  <c r="N1717" i="2"/>
  <c r="O1717" i="2"/>
  <c r="Q1717" i="2" s="1"/>
  <c r="O1207" i="2"/>
  <c r="Q1207" i="2" s="1"/>
  <c r="H1097" i="2"/>
  <c r="H1112" i="2"/>
  <c r="H1408" i="2"/>
  <c r="H1434" i="2"/>
  <c r="H1116" i="2"/>
  <c r="H1276" i="2"/>
  <c r="H966" i="2"/>
  <c r="H924" i="2"/>
  <c r="H861" i="2"/>
  <c r="M861" i="2" s="1"/>
  <c r="H838" i="2"/>
  <c r="H534" i="2"/>
  <c r="H661" i="2"/>
  <c r="H553" i="2"/>
  <c r="H8178" i="2"/>
  <c r="O6830" i="2"/>
  <c r="Q6830" i="2" s="1"/>
  <c r="N6830" i="2"/>
  <c r="H8119" i="2"/>
  <c r="N6744" i="2"/>
  <c r="M6744" i="2"/>
  <c r="H6644" i="2"/>
  <c r="H7971" i="2"/>
  <c r="H6444" i="2"/>
  <c r="H7463" i="2"/>
  <c r="H6293" i="2"/>
  <c r="H7534" i="2"/>
  <c r="M6381" i="2"/>
  <c r="O6381" i="2"/>
  <c r="Q6381" i="2" s="1"/>
  <c r="H8468" i="2"/>
  <c r="H6748" i="2"/>
  <c r="H5605" i="2"/>
  <c r="H5829" i="2"/>
  <c r="H6226" i="2"/>
  <c r="H5347" i="2"/>
  <c r="N4826" i="2"/>
  <c r="H5060" i="2"/>
  <c r="H3612" i="2"/>
  <c r="H3891" i="2"/>
  <c r="H3826" i="2"/>
  <c r="H3622" i="2"/>
  <c r="H2901" i="2"/>
  <c r="H2704" i="2"/>
  <c r="M2376" i="2"/>
  <c r="H2581" i="2"/>
  <c r="M1219" i="2"/>
  <c r="N676" i="2"/>
  <c r="H1191" i="2"/>
  <c r="N1179" i="2"/>
  <c r="M836" i="2"/>
  <c r="H81" i="2"/>
  <c r="N8175" i="2"/>
  <c r="M8175" i="2"/>
  <c r="N7910" i="2"/>
  <c r="O7433" i="2"/>
  <c r="Q7433" i="2" s="1"/>
  <c r="M6289" i="2"/>
  <c r="O4751" i="2"/>
  <c r="Q4751" i="2" s="1"/>
  <c r="M4751" i="2"/>
  <c r="N4379" i="2"/>
  <c r="O4379" i="2"/>
  <c r="Q4379" i="2" s="1"/>
  <c r="N2575" i="2"/>
  <c r="O1734" i="2"/>
  <c r="Q1734" i="2" s="1"/>
  <c r="N1734" i="2"/>
  <c r="N628" i="2"/>
  <c r="O971" i="2"/>
  <c r="Q971" i="2" s="1"/>
  <c r="N971" i="2"/>
  <c r="H645" i="2"/>
  <c r="O645" i="2" s="1"/>
  <c r="Q645" i="2" s="1"/>
  <c r="H593" i="2"/>
  <c r="H521" i="2"/>
  <c r="O521" i="2" s="1"/>
  <c r="Q521" i="2" s="1"/>
  <c r="P207" i="2"/>
  <c r="N6566" i="2"/>
  <c r="O6736" i="2"/>
  <c r="Q6736" i="2" s="1"/>
  <c r="H6388" i="2"/>
  <c r="H7921" i="2"/>
  <c r="H6439" i="2"/>
  <c r="H7223" i="2"/>
  <c r="H6205" i="2"/>
  <c r="H5413" i="2"/>
  <c r="H6385" i="2"/>
  <c r="H6049" i="2"/>
  <c r="H5858" i="2"/>
  <c r="H4850" i="2"/>
  <c r="H3663" i="2"/>
  <c r="H2622" i="2"/>
  <c r="H2758" i="2"/>
  <c r="O620" i="2"/>
  <c r="Q620" i="2" s="1"/>
  <c r="M620" i="2"/>
  <c r="H1174" i="2"/>
  <c r="O544" i="2"/>
  <c r="Q544" i="2" s="1"/>
  <c r="H1002" i="2"/>
  <c r="H1208" i="2"/>
  <c r="H1213" i="2"/>
  <c r="H1128" i="2"/>
  <c r="M1128" i="2" s="1"/>
  <c r="H908" i="2"/>
  <c r="H679" i="2"/>
  <c r="H597" i="2"/>
  <c r="O597" i="2" s="1"/>
  <c r="Q597" i="2" s="1"/>
  <c r="N8197" i="2"/>
  <c r="O8197" i="2"/>
  <c r="Q8197" i="2" s="1"/>
  <c r="H7925" i="2"/>
  <c r="N7465" i="2"/>
  <c r="M7465" i="2"/>
  <c r="H7299" i="2"/>
  <c r="H6339" i="2"/>
  <c r="H7338" i="2"/>
  <c r="H6327" i="2"/>
  <c r="H5389" i="2"/>
  <c r="H5239" i="2"/>
  <c r="N4467" i="2"/>
  <c r="H3571" i="2"/>
  <c r="H4148" i="2"/>
  <c r="O3514" i="2"/>
  <c r="Q3514" i="2" s="1"/>
  <c r="N3514" i="2"/>
  <c r="H3676" i="2"/>
  <c r="H3797" i="2"/>
  <c r="H4007" i="2"/>
  <c r="H2789" i="2"/>
  <c r="H2725" i="2"/>
  <c r="O2671" i="2"/>
  <c r="Q2671" i="2" s="1"/>
  <c r="N2671" i="2"/>
  <c r="N1638" i="2"/>
  <c r="O560" i="2"/>
  <c r="Q560" i="2" s="1"/>
  <c r="H118" i="2"/>
  <c r="H204" i="2"/>
  <c r="M6143" i="2"/>
  <c r="O6095" i="2"/>
  <c r="Q6095" i="2" s="1"/>
  <c r="M6095" i="2"/>
  <c r="H4704" i="2"/>
  <c r="H5048" i="2"/>
  <c r="N4994" i="2"/>
  <c r="J4995" i="2" s="1"/>
  <c r="M522" i="2"/>
  <c r="H1092" i="2"/>
  <c r="H1350" i="2"/>
  <c r="H1061" i="2"/>
  <c r="H1081" i="2"/>
  <c r="H1201" i="2"/>
  <c r="H1168" i="2"/>
  <c r="H1349" i="2"/>
  <c r="H1105" i="2"/>
  <c r="H917" i="2"/>
  <c r="P855" i="2"/>
  <c r="H768" i="2"/>
  <c r="H577" i="2"/>
  <c r="N8573" i="2"/>
  <c r="N7898" i="2"/>
  <c r="M7898" i="2"/>
  <c r="N7469" i="2"/>
  <c r="H7683" i="2"/>
  <c r="H7764" i="2"/>
  <c r="H6912" i="2"/>
  <c r="N5936" i="2"/>
  <c r="N6578" i="2"/>
  <c r="M6578" i="2"/>
  <c r="N6179" i="2"/>
  <c r="O6179" i="2"/>
  <c r="Q6179" i="2" s="1"/>
  <c r="H7425" i="2"/>
  <c r="H6534" i="2"/>
  <c r="H6618" i="2"/>
  <c r="H6590" i="2"/>
  <c r="H6336" i="2"/>
  <c r="H5953" i="2"/>
  <c r="H5453" i="2"/>
  <c r="H4895" i="2"/>
  <c r="H4840" i="2"/>
  <c r="H3590" i="2"/>
  <c r="H3763" i="2"/>
  <c r="H3658" i="2"/>
  <c r="H3869" i="2"/>
  <c r="M2301" i="2"/>
  <c r="O2301" i="2"/>
  <c r="Q2301" i="2" s="1"/>
  <c r="N1299" i="2"/>
  <c r="J1300" i="2" s="1"/>
  <c r="O1299" i="2"/>
  <c r="Q1299" i="2" s="1"/>
  <c r="H2696" i="2"/>
  <c r="H1035" i="2"/>
  <c r="H872" i="2"/>
  <c r="H765" i="2"/>
  <c r="H107" i="2"/>
  <c r="H65" i="2"/>
  <c r="S14" i="2" s="1"/>
  <c r="N8429" i="2"/>
  <c r="N8261" i="2"/>
  <c r="N7992" i="2"/>
  <c r="P7992" i="2" s="1"/>
  <c r="M7992" i="2"/>
  <c r="M7823" i="2"/>
  <c r="M7819" i="2"/>
  <c r="N7805" i="2"/>
  <c r="O7548" i="2"/>
  <c r="Q7548" i="2" s="1"/>
  <c r="N7548" i="2"/>
  <c r="O7520" i="2"/>
  <c r="Q7520" i="2" s="1"/>
  <c r="N7476" i="2"/>
  <c r="N7142" i="2"/>
  <c r="O7007" i="2"/>
  <c r="Q7007" i="2" s="1"/>
  <c r="M7007" i="2"/>
  <c r="M7025" i="2"/>
  <c r="M6501" i="2"/>
  <c r="N6364" i="2"/>
  <c r="O6317" i="2"/>
  <c r="Q6317" i="2" s="1"/>
  <c r="N5931" i="2"/>
  <c r="O5851" i="2"/>
  <c r="Q5851" i="2" s="1"/>
  <c r="N5573" i="2"/>
  <c r="O5573" i="2"/>
  <c r="Q5573" i="2" s="1"/>
  <c r="O5011" i="2"/>
  <c r="Q5011" i="2" s="1"/>
  <c r="N4636" i="2"/>
  <c r="N4687" i="2"/>
  <c r="O4430" i="2"/>
  <c r="Q4430" i="2" s="1"/>
  <c r="N4430" i="2"/>
  <c r="N4300" i="2"/>
  <c r="N4382" i="2"/>
  <c r="N4358" i="2"/>
  <c r="M4358" i="2"/>
  <c r="O4394" i="2"/>
  <c r="Q4394" i="2" s="1"/>
  <c r="N4394" i="2"/>
  <c r="N4308" i="2"/>
  <c r="N4282" i="2"/>
  <c r="N3687" i="2"/>
  <c r="M3598" i="2"/>
  <c r="O3694" i="2"/>
  <c r="Q3694" i="2" s="1"/>
  <c r="M3694" i="2"/>
  <c r="M3767" i="2"/>
  <c r="O3767" i="2"/>
  <c r="Q3767" i="2" s="1"/>
  <c r="N3800" i="2"/>
  <c r="N3105" i="2"/>
  <c r="N2893" i="2"/>
  <c r="M2396" i="2"/>
  <c r="N2793" i="2"/>
  <c r="O2676" i="2"/>
  <c r="Q2676" i="2" s="1"/>
  <c r="N2676" i="2"/>
  <c r="O2532" i="2"/>
  <c r="Q2532" i="2" s="1"/>
  <c r="N2532" i="2"/>
  <c r="N2815" i="2"/>
  <c r="N2604" i="2"/>
  <c r="M2804" i="2"/>
  <c r="O2500" i="2"/>
  <c r="Q2500" i="2" s="1"/>
  <c r="N2500" i="2"/>
  <c r="M2561" i="2"/>
  <c r="O2403" i="2"/>
  <c r="Q2403" i="2" s="1"/>
  <c r="N2403" i="2"/>
  <c r="N1659" i="2"/>
  <c r="O974" i="2"/>
  <c r="Q974" i="2" s="1"/>
  <c r="N974" i="2"/>
  <c r="N1238" i="2"/>
  <c r="M1322" i="2"/>
  <c r="O741" i="2"/>
  <c r="Q741" i="2" s="1"/>
  <c r="M741" i="2"/>
  <c r="O388" i="2"/>
  <c r="Q388" i="2" s="1"/>
  <c r="N244" i="2"/>
  <c r="M667" i="2"/>
  <c r="O667" i="2"/>
  <c r="Q667" i="2" s="1"/>
  <c r="O408" i="2"/>
  <c r="Q408" i="2" s="1"/>
  <c r="M288" i="2"/>
  <c r="M476" i="2"/>
  <c r="O332" i="2"/>
  <c r="Q332" i="2" s="1"/>
  <c r="M332" i="2"/>
  <c r="N512" i="2"/>
  <c r="N368" i="2"/>
  <c r="O53" i="2"/>
  <c r="Q53" i="2" s="1"/>
  <c r="N53" i="2"/>
  <c r="N5" i="2"/>
  <c r="N8162" i="2"/>
  <c r="M8162" i="2"/>
  <c r="M7893" i="2"/>
  <c r="N7694" i="2"/>
  <c r="M7694" i="2"/>
  <c r="N7685" i="2"/>
  <c r="O7616" i="2"/>
  <c r="Q7616" i="2" s="1"/>
  <c r="O7564" i="2"/>
  <c r="Q7564" i="2" s="1"/>
  <c r="N7564" i="2"/>
  <c r="O7484" i="2"/>
  <c r="Q7484" i="2" s="1"/>
  <c r="M7484" i="2"/>
  <c r="O7544" i="2"/>
  <c r="Q7544" i="2" s="1"/>
  <c r="M7411" i="2"/>
  <c r="M7250" i="2"/>
  <c r="N7134" i="2"/>
  <c r="N6920" i="2"/>
  <c r="N7011" i="2"/>
  <c r="N6995" i="2"/>
  <c r="M6384" i="2"/>
  <c r="O6084" i="2"/>
  <c r="Q6084" i="2" s="1"/>
  <c r="N6084" i="2"/>
  <c r="M6164" i="2"/>
  <c r="O5934" i="2"/>
  <c r="Q5934" i="2" s="1"/>
  <c r="N5934" i="2"/>
  <c r="N5976" i="2"/>
  <c r="M5589" i="2"/>
  <c r="M5561" i="2"/>
  <c r="O5273" i="2"/>
  <c r="Q5273" i="2" s="1"/>
  <c r="M5369" i="2"/>
  <c r="N4827" i="2"/>
  <c r="O5029" i="2"/>
  <c r="Q5029" i="2" s="1"/>
  <c r="N5029" i="2"/>
  <c r="N4738" i="2"/>
  <c r="O4482" i="2"/>
  <c r="Q4482" i="2" s="1"/>
  <c r="M4482" i="2"/>
  <c r="N3855" i="2"/>
  <c r="M3855" i="2"/>
  <c r="O3364" i="2"/>
  <c r="Q3364" i="2" s="1"/>
  <c r="N3364" i="2"/>
  <c r="O3395" i="2"/>
  <c r="Q3395" i="2" s="1"/>
  <c r="N3395" i="2"/>
  <c r="M3378" i="2"/>
  <c r="N2797" i="2"/>
  <c r="N2512" i="2"/>
  <c r="P2512" i="2" s="1"/>
  <c r="M2512" i="2"/>
  <c r="N2792" i="2"/>
  <c r="M3067" i="2"/>
  <c r="N3079" i="2"/>
  <c r="M2803" i="2"/>
  <c r="N2596" i="2"/>
  <c r="N2746" i="2"/>
  <c r="N2554" i="2"/>
  <c r="M1370" i="2"/>
  <c r="N1058" i="2"/>
  <c r="O1074" i="2"/>
  <c r="Q1074" i="2" s="1"/>
  <c r="M1074" i="2"/>
  <c r="O749" i="2"/>
  <c r="Q749" i="2" s="1"/>
  <c r="N749" i="2"/>
  <c r="O721" i="2"/>
  <c r="Q721" i="2" s="1"/>
  <c r="N829" i="2"/>
  <c r="N877" i="2"/>
  <c r="O714" i="2"/>
  <c r="Q714" i="2" s="1"/>
  <c r="O595" i="2"/>
  <c r="Q595" i="2" s="1"/>
  <c r="M595" i="2"/>
  <c r="O528" i="2"/>
  <c r="Q528" i="2" s="1"/>
  <c r="M528" i="2"/>
  <c r="N579" i="2"/>
  <c r="O424" i="2"/>
  <c r="Q424" i="2" s="1"/>
  <c r="O304" i="2"/>
  <c r="Q304" i="2" s="1"/>
  <c r="O571" i="2"/>
  <c r="Q571" i="2" s="1"/>
  <c r="M571" i="2"/>
  <c r="N509" i="2"/>
  <c r="O19" i="2"/>
  <c r="Q19" i="2" s="1"/>
  <c r="M19" i="2"/>
  <c r="N8558" i="2"/>
  <c r="M8558" i="2"/>
  <c r="O8437" i="2"/>
  <c r="Q8437" i="2" s="1"/>
  <c r="N8437" i="2"/>
  <c r="N8190" i="2"/>
  <c r="M8161" i="2"/>
  <c r="N8161" i="2"/>
  <c r="N8022" i="2"/>
  <c r="O7907" i="2"/>
  <c r="Q7907" i="2" s="1"/>
  <c r="N7907" i="2"/>
  <c r="N7935" i="2"/>
  <c r="O7920" i="2"/>
  <c r="Q7920" i="2" s="1"/>
  <c r="M7800" i="2"/>
  <c r="M7704" i="2"/>
  <c r="M7680" i="2"/>
  <c r="N7620" i="2"/>
  <c r="O7504" i="2"/>
  <c r="Q7504" i="2" s="1"/>
  <c r="M7532" i="2"/>
  <c r="O7532" i="2"/>
  <c r="Q7532" i="2" s="1"/>
  <c r="O7460" i="2"/>
  <c r="Q7460" i="2" s="1"/>
  <c r="M7460" i="2"/>
  <c r="O7330" i="2"/>
  <c r="Q7330" i="2" s="1"/>
  <c r="N7330" i="2"/>
  <c r="N7094" i="2"/>
  <c r="O6999" i="2"/>
  <c r="Q6999" i="2" s="1"/>
  <c r="O6983" i="2"/>
  <c r="Q6983" i="2" s="1"/>
  <c r="M6983" i="2"/>
  <c r="O6683" i="2"/>
  <c r="Q6683" i="2" s="1"/>
  <c r="O6441" i="2"/>
  <c r="Q6441" i="2" s="1"/>
  <c r="N6206" i="2"/>
  <c r="M6056" i="2"/>
  <c r="M5971" i="2"/>
  <c r="N5912" i="2"/>
  <c r="N5985" i="2"/>
  <c r="O5926" i="2"/>
  <c r="Q5926" i="2" s="1"/>
  <c r="M5926" i="2"/>
  <c r="N5549" i="2"/>
  <c r="N5362" i="2"/>
  <c r="O5292" i="2"/>
  <c r="Q5292" i="2" s="1"/>
  <c r="N5292" i="2"/>
  <c r="M5376" i="2"/>
  <c r="O4947" i="2"/>
  <c r="Q4947" i="2" s="1"/>
  <c r="N4959" i="2"/>
  <c r="O4663" i="2"/>
  <c r="Q4663" i="2" s="1"/>
  <c r="N4663" i="2"/>
  <c r="M4388" i="2"/>
  <c r="O3735" i="2"/>
  <c r="Q3735" i="2" s="1"/>
  <c r="M3354" i="2"/>
  <c r="N2881" i="2"/>
  <c r="N2796" i="2"/>
  <c r="M2660" i="2"/>
  <c r="N2516" i="2"/>
  <c r="M2516" i="2"/>
  <c r="N2556" i="2"/>
  <c r="O3083" i="2"/>
  <c r="Q3083" i="2" s="1"/>
  <c r="N3083" i="2"/>
  <c r="M2987" i="2"/>
  <c r="O2801" i="2"/>
  <c r="Q2801" i="2" s="1"/>
  <c r="N2739" i="2"/>
  <c r="N2547" i="2"/>
  <c r="O2369" i="2"/>
  <c r="Q2369" i="2" s="1"/>
  <c r="N1254" i="2"/>
  <c r="N1118" i="2"/>
  <c r="O1090" i="2"/>
  <c r="Q1090" i="2" s="1"/>
  <c r="N1090" i="2"/>
  <c r="N1182" i="2"/>
  <c r="O1042" i="2"/>
  <c r="Q1042" i="2" s="1"/>
  <c r="N1042" i="2"/>
  <c r="O698" i="2"/>
  <c r="Q698" i="2" s="1"/>
  <c r="O718" i="2"/>
  <c r="Q718" i="2" s="1"/>
  <c r="N851" i="2"/>
  <c r="O713" i="2"/>
  <c r="Q713" i="2" s="1"/>
  <c r="O881" i="2"/>
  <c r="Q881" i="2" s="1"/>
  <c r="N508" i="2"/>
  <c r="O364" i="2"/>
  <c r="Q364" i="2" s="1"/>
  <c r="N364" i="2"/>
  <c r="N220" i="2"/>
  <c r="N384" i="2"/>
  <c r="M452" i="2"/>
  <c r="M308" i="2"/>
  <c r="N631" i="2"/>
  <c r="N565" i="2"/>
  <c r="O420" i="2"/>
  <c r="Q420" i="2" s="1"/>
  <c r="N420" i="2"/>
  <c r="N324" i="2"/>
  <c r="N228" i="2"/>
  <c r="M45" i="2"/>
  <c r="M8565" i="2"/>
  <c r="N8305" i="2"/>
  <c r="N8216" i="2"/>
  <c r="M8183" i="2"/>
  <c r="M8013" i="2"/>
  <c r="M7887" i="2"/>
  <c r="N7924" i="2"/>
  <c r="O7924" i="2"/>
  <c r="Q7924" i="2" s="1"/>
  <c r="O7903" i="2"/>
  <c r="Q7903" i="2" s="1"/>
  <c r="N7804" i="2"/>
  <c r="M7750" i="2"/>
  <c r="M7700" i="2"/>
  <c r="N7686" i="2"/>
  <c r="M7686" i="2"/>
  <c r="M7604" i="2"/>
  <c r="N7468" i="2"/>
  <c r="M7468" i="2"/>
  <c r="N7298" i="2"/>
  <c r="O7266" i="2"/>
  <c r="Q7266" i="2" s="1"/>
  <c r="O7234" i="2"/>
  <c r="Q7234" i="2" s="1"/>
  <c r="N7234" i="2"/>
  <c r="N7133" i="2"/>
  <c r="O6904" i="2"/>
  <c r="Q6904" i="2" s="1"/>
  <c r="O6987" i="2"/>
  <c r="Q6987" i="2" s="1"/>
  <c r="O6971" i="2"/>
  <c r="Q6971" i="2" s="1"/>
  <c r="N6971" i="2"/>
  <c r="O6931" i="2"/>
  <c r="Q6931" i="2" s="1"/>
  <c r="N6342" i="2"/>
  <c r="O6342" i="2"/>
  <c r="Q6342" i="2" s="1"/>
  <c r="M6333" i="2"/>
  <c r="O6333" i="2"/>
  <c r="Q6333" i="2" s="1"/>
  <c r="N6108" i="2"/>
  <c r="O5880" i="2"/>
  <c r="Q5880" i="2" s="1"/>
  <c r="N5820" i="2"/>
  <c r="O5820" i="2"/>
  <c r="Q5820" i="2" s="1"/>
  <c r="O5708" i="2"/>
  <c r="Q5708" i="2" s="1"/>
  <c r="M5708" i="2"/>
  <c r="M5565" i="2"/>
  <c r="M5537" i="2"/>
  <c r="O4620" i="2"/>
  <c r="Q4620" i="2" s="1"/>
  <c r="N4620" i="2"/>
  <c r="N4647" i="2"/>
  <c r="M4647" i="2"/>
  <c r="N4562" i="2"/>
  <c r="N4406" i="2"/>
  <c r="M4340" i="2"/>
  <c r="M4578" i="2"/>
  <c r="N4256" i="2"/>
  <c r="O3419" i="2"/>
  <c r="Q3419" i="2" s="1"/>
  <c r="N3419" i="2"/>
  <c r="N2773" i="2"/>
  <c r="P2773" i="2" s="1"/>
  <c r="M2773" i="2"/>
  <c r="N2769" i="2"/>
  <c r="N2785" i="2"/>
  <c r="N2508" i="2"/>
  <c r="O2508" i="2"/>
  <c r="Q2508" i="2" s="1"/>
  <c r="O2800" i="2"/>
  <c r="Q2800" i="2" s="1"/>
  <c r="O2692" i="2"/>
  <c r="Q2692" i="2" s="1"/>
  <c r="N2692" i="2"/>
  <c r="N2705" i="2"/>
  <c r="M2705" i="2"/>
  <c r="M1226" i="2"/>
  <c r="M697" i="2"/>
  <c r="O717" i="2"/>
  <c r="Q717" i="2" s="1"/>
  <c r="N827" i="2"/>
  <c r="M690" i="2"/>
  <c r="N633" i="2"/>
  <c r="O280" i="2"/>
  <c r="Q280" i="2" s="1"/>
  <c r="M623" i="2"/>
  <c r="O8751" i="2"/>
  <c r="Q8751" i="2" s="1"/>
  <c r="M8759" i="2"/>
  <c r="O8663" i="2"/>
  <c r="Q8663" i="2" s="1"/>
  <c r="M8663" i="2"/>
  <c r="N8259" i="2"/>
  <c r="O8265" i="2"/>
  <c r="Q8265" i="2" s="1"/>
  <c r="M8148" i="2"/>
  <c r="N7911" i="2"/>
  <c r="M7796" i="2"/>
  <c r="O7674" i="2"/>
  <c r="Q7674" i="2" s="1"/>
  <c r="M7676" i="2"/>
  <c r="M7682" i="2"/>
  <c r="N7682" i="2"/>
  <c r="M7608" i="2"/>
  <c r="N7310" i="2"/>
  <c r="O7162" i="2"/>
  <c r="Q7162" i="2" s="1"/>
  <c r="N7162" i="2"/>
  <c r="N7034" i="2"/>
  <c r="M7034" i="2"/>
  <c r="N6975" i="2"/>
  <c r="O6959" i="2"/>
  <c r="Q6959" i="2" s="1"/>
  <c r="M6959" i="2"/>
  <c r="O6797" i="2"/>
  <c r="Q6797" i="2" s="1"/>
  <c r="N6797" i="2"/>
  <c r="N6485" i="2"/>
  <c r="N6302" i="2"/>
  <c r="N5553" i="2"/>
  <c r="N5525" i="2"/>
  <c r="O5525" i="2"/>
  <c r="Q5525" i="2" s="1"/>
  <c r="M5321" i="2"/>
  <c r="N4786" i="2"/>
  <c r="N4735" i="2"/>
  <c r="N4646" i="2"/>
  <c r="N4370" i="2"/>
  <c r="M3862" i="2"/>
  <c r="M3808" i="2"/>
  <c r="O3808" i="2"/>
  <c r="Q3808" i="2" s="1"/>
  <c r="O3711" i="2"/>
  <c r="Q3711" i="2" s="1"/>
  <c r="O3043" i="2"/>
  <c r="Q3043" i="2" s="1"/>
  <c r="M3043" i="2"/>
  <c r="M2947" i="2"/>
  <c r="O2869" i="2"/>
  <c r="Q2869" i="2" s="1"/>
  <c r="N2869" i="2"/>
  <c r="N2772" i="2"/>
  <c r="N3051" i="2"/>
  <c r="N2768" i="2"/>
  <c r="O2628" i="2"/>
  <c r="Q2628" i="2" s="1"/>
  <c r="N2628" i="2"/>
  <c r="O2484" i="2"/>
  <c r="Q2484" i="2" s="1"/>
  <c r="N2484" i="2"/>
  <c r="M2784" i="2"/>
  <c r="N2460" i="2"/>
  <c r="N2698" i="2"/>
  <c r="O2506" i="2"/>
  <c r="Q2506" i="2" s="1"/>
  <c r="N2506" i="2"/>
  <c r="N2306" i="2"/>
  <c r="O1635" i="2"/>
  <c r="Q1635" i="2" s="1"/>
  <c r="N1635" i="2"/>
  <c r="O1631" i="2"/>
  <c r="Q1631" i="2" s="1"/>
  <c r="M1631" i="2"/>
  <c r="M1142" i="2"/>
  <c r="O1082" i="2"/>
  <c r="Q1082" i="2" s="1"/>
  <c r="N1082" i="2"/>
  <c r="O725" i="2"/>
  <c r="Q725" i="2" s="1"/>
  <c r="N725" i="2"/>
  <c r="N674" i="2"/>
  <c r="O805" i="2"/>
  <c r="Q805" i="2" s="1"/>
  <c r="N805" i="2"/>
  <c r="M689" i="2"/>
  <c r="O689" i="2"/>
  <c r="Q689" i="2" s="1"/>
  <c r="O484" i="2"/>
  <c r="Q484" i="2" s="1"/>
  <c r="N340" i="2"/>
  <c r="O360" i="2"/>
  <c r="Q360" i="2" s="1"/>
  <c r="O428" i="2"/>
  <c r="Q428" i="2" s="1"/>
  <c r="M428" i="2"/>
  <c r="M284" i="2"/>
  <c r="N400" i="2"/>
  <c r="O609" i="2"/>
  <c r="Q609" i="2" s="1"/>
  <c r="M464" i="2"/>
  <c r="N37" i="2"/>
  <c r="N8735" i="2"/>
  <c r="M8735" i="2"/>
  <c r="N8743" i="2"/>
  <c r="N8701" i="2"/>
  <c r="M8253" i="2"/>
  <c r="N8249" i="2"/>
  <c r="N8145" i="2"/>
  <c r="O8041" i="2"/>
  <c r="Q8041" i="2" s="1"/>
  <c r="M8041" i="2"/>
  <c r="M7888" i="2"/>
  <c r="O7896" i="2"/>
  <c r="Q7896" i="2" s="1"/>
  <c r="M7896" i="2"/>
  <c r="N7738" i="2"/>
  <c r="N7684" i="2"/>
  <c r="N7592" i="2"/>
  <c r="N7452" i="2"/>
  <c r="M7488" i="2"/>
  <c r="N7378" i="2"/>
  <c r="N7210" i="2"/>
  <c r="N6915" i="2"/>
  <c r="N6842" i="2"/>
  <c r="M6842" i="2"/>
  <c r="O6790" i="2"/>
  <c r="Q6790" i="2" s="1"/>
  <c r="M6790" i="2"/>
  <c r="O6731" i="2"/>
  <c r="Q6731" i="2" s="1"/>
  <c r="N6484" i="2"/>
  <c r="O6417" i="2"/>
  <c r="Q6417" i="2" s="1"/>
  <c r="M6417" i="2"/>
  <c r="N6349" i="2"/>
  <c r="O6349" i="2"/>
  <c r="Q6349" i="2" s="1"/>
  <c r="N6297" i="2"/>
  <c r="M5541" i="2"/>
  <c r="N5629" i="2"/>
  <c r="O5629" i="2"/>
  <c r="Q5629" i="2" s="1"/>
  <c r="O5248" i="2"/>
  <c r="Q5248" i="2" s="1"/>
  <c r="N5404" i="2"/>
  <c r="O5345" i="2"/>
  <c r="Q5345" i="2" s="1"/>
  <c r="M5345" i="2"/>
  <c r="O4923" i="2"/>
  <c r="Q4923" i="2" s="1"/>
  <c r="N4923" i="2"/>
  <c r="M4628" i="2"/>
  <c r="N4478" i="2"/>
  <c r="M4364" i="2"/>
  <c r="N4563" i="2"/>
  <c r="O4424" i="2"/>
  <c r="Q4424" i="2" s="1"/>
  <c r="N4424" i="2"/>
  <c r="M3498" i="2"/>
  <c r="M2732" i="2"/>
  <c r="N2464" i="2"/>
  <c r="M2464" i="2"/>
  <c r="M2971" i="2"/>
  <c r="N2931" i="2"/>
  <c r="M2780" i="2"/>
  <c r="N2412" i="2"/>
  <c r="O2691" i="2"/>
  <c r="Q2691" i="2" s="1"/>
  <c r="N2691" i="2"/>
  <c r="N2499" i="2"/>
  <c r="O1691" i="2"/>
  <c r="Q1691" i="2" s="1"/>
  <c r="N1691" i="2"/>
  <c r="N1022" i="2"/>
  <c r="N673" i="2"/>
  <c r="M755" i="2"/>
  <c r="M619" i="2"/>
  <c r="M256" i="2"/>
  <c r="N492" i="2"/>
  <c r="O396" i="2"/>
  <c r="Q396" i="2" s="1"/>
  <c r="N396" i="2"/>
  <c r="N300" i="2"/>
  <c r="N413" i="2"/>
  <c r="O413" i="2"/>
  <c r="Q413" i="2" s="1"/>
  <c r="O33" i="2"/>
  <c r="Q33" i="2" s="1"/>
  <c r="N8719" i="2"/>
  <c r="N8727" i="2"/>
  <c r="M8727" i="2"/>
  <c r="M8160" i="2"/>
  <c r="M8131" i="2"/>
  <c r="O7963" i="2"/>
  <c r="Q7963" i="2" s="1"/>
  <c r="M7963" i="2"/>
  <c r="N7832" i="2"/>
  <c r="N7863" i="2"/>
  <c r="M7871" i="2"/>
  <c r="N7876" i="2"/>
  <c r="O7876" i="2"/>
  <c r="Q7876" i="2" s="1"/>
  <c r="M7658" i="2"/>
  <c r="N7658" i="2"/>
  <c r="O7524" i="2"/>
  <c r="Q7524" i="2" s="1"/>
  <c r="N7524" i="2"/>
  <c r="O7218" i="2"/>
  <c r="Q7218" i="2" s="1"/>
  <c r="M7202" i="2"/>
  <c r="N7110" i="2"/>
  <c r="M6955" i="2"/>
  <c r="N6943" i="2"/>
  <c r="O6871" i="2"/>
  <c r="Q6871" i="2" s="1"/>
  <c r="N6722" i="2"/>
  <c r="M6722" i="2"/>
  <c r="N6036" i="2"/>
  <c r="N6152" i="2"/>
  <c r="M6238" i="2"/>
  <c r="O6238" i="2"/>
  <c r="Q6238" i="2" s="1"/>
  <c r="O5529" i="2"/>
  <c r="Q5529" i="2" s="1"/>
  <c r="N5529" i="2"/>
  <c r="O5280" i="2"/>
  <c r="Q5280" i="2" s="1"/>
  <c r="M5280" i="2"/>
  <c r="N4739" i="2"/>
  <c r="O4739" i="2"/>
  <c r="Q4739" i="2" s="1"/>
  <c r="O4376" i="2"/>
  <c r="Q4376" i="2" s="1"/>
  <c r="M3719" i="2"/>
  <c r="O3719" i="2"/>
  <c r="Q3719" i="2" s="1"/>
  <c r="O3450" i="2"/>
  <c r="Q3450" i="2" s="1"/>
  <c r="M3450" i="2"/>
  <c r="M3380" i="2"/>
  <c r="N2857" i="2"/>
  <c r="M2857" i="2"/>
  <c r="M2684" i="2"/>
  <c r="M2955" i="2"/>
  <c r="M2756" i="2"/>
  <c r="M2612" i="2"/>
  <c r="M2468" i="2"/>
  <c r="N2364" i="2"/>
  <c r="N2548" i="2"/>
  <c r="N2452" i="2"/>
  <c r="N2657" i="2"/>
  <c r="N2465" i="2"/>
  <c r="M2465" i="2"/>
  <c r="M2206" i="2"/>
  <c r="O1242" i="2"/>
  <c r="Q1242" i="2" s="1"/>
  <c r="M1242" i="2"/>
  <c r="M1338" i="2"/>
  <c r="N1070" i="2"/>
  <c r="N926" i="2"/>
  <c r="O1162" i="2"/>
  <c r="Q1162" i="2" s="1"/>
  <c r="N1162" i="2"/>
  <c r="O702" i="2"/>
  <c r="Q702" i="2" s="1"/>
  <c r="N650" i="2"/>
  <c r="O650" i="2"/>
  <c r="Q650" i="2" s="1"/>
  <c r="N566" i="2"/>
  <c r="O460" i="2"/>
  <c r="Q460" i="2" s="1"/>
  <c r="N460" i="2"/>
  <c r="N316" i="2"/>
  <c r="N610" i="2"/>
  <c r="O610" i="2"/>
  <c r="Q610" i="2" s="1"/>
  <c r="N480" i="2"/>
  <c r="P480" i="2" s="1"/>
  <c r="M480" i="2"/>
  <c r="M336" i="2"/>
  <c r="M240" i="2"/>
  <c r="O404" i="2"/>
  <c r="Q404" i="2" s="1"/>
  <c r="O561" i="2"/>
  <c r="Q561" i="2" s="1"/>
  <c r="O440" i="2"/>
  <c r="Q440" i="2" s="1"/>
  <c r="O389" i="2"/>
  <c r="Q389" i="2" s="1"/>
  <c r="N29" i="2"/>
  <c r="N8308" i="2"/>
  <c r="N8237" i="2"/>
  <c r="N8157" i="2"/>
  <c r="M8157" i="2"/>
  <c r="N7746" i="2"/>
  <c r="N7670" i="2"/>
  <c r="M7724" i="2"/>
  <c r="O7646" i="2"/>
  <c r="Q7646" i="2" s="1"/>
  <c r="O7514" i="2"/>
  <c r="Q7514" i="2" s="1"/>
  <c r="N7576" i="2"/>
  <c r="O7518" i="2"/>
  <c r="Q7518" i="2" s="1"/>
  <c r="N7206" i="2"/>
  <c r="O7062" i="2"/>
  <c r="Q7062" i="2" s="1"/>
  <c r="N7062" i="2"/>
  <c r="N6734" i="2"/>
  <c r="M6711" i="2"/>
  <c r="N6711" i="2"/>
  <c r="N6060" i="2"/>
  <c r="N5963" i="2"/>
  <c r="N5940" i="2"/>
  <c r="O5736" i="2"/>
  <c r="Q5736" i="2" s="1"/>
  <c r="M5736" i="2"/>
  <c r="O5788" i="2"/>
  <c r="Q5788" i="2" s="1"/>
  <c r="N5860" i="2"/>
  <c r="N5764" i="2"/>
  <c r="O5699" i="2"/>
  <c r="Q5699" i="2" s="1"/>
  <c r="N5699" i="2"/>
  <c r="O4943" i="2"/>
  <c r="Q4943" i="2" s="1"/>
  <c r="M4943" i="2"/>
  <c r="N4872" i="2"/>
  <c r="M4872" i="2"/>
  <c r="N4592" i="2"/>
  <c r="N4542" i="2"/>
  <c r="M4328" i="2"/>
  <c r="N4466" i="2"/>
  <c r="O4232" i="2"/>
  <c r="Q4232" i="2" s="1"/>
  <c r="N4232" i="2"/>
  <c r="N3896" i="2"/>
  <c r="O3155" i="2"/>
  <c r="Q3155" i="2" s="1"/>
  <c r="M2636" i="2"/>
  <c r="N2436" i="2"/>
  <c r="O3055" i="2"/>
  <c r="Q3055" i="2" s="1"/>
  <c r="N3055" i="2"/>
  <c r="N2748" i="2"/>
  <c r="N2316" i="2"/>
  <c r="O2316" i="2"/>
  <c r="Q2316" i="2" s="1"/>
  <c r="O3031" i="2"/>
  <c r="Q3031" i="2" s="1"/>
  <c r="N3031" i="2"/>
  <c r="N2650" i="2"/>
  <c r="N2458" i="2"/>
  <c r="O2275" i="2"/>
  <c r="Q2275" i="2" s="1"/>
  <c r="M2275" i="2"/>
  <c r="N2194" i="2"/>
  <c r="O2198" i="2"/>
  <c r="Q2198" i="2" s="1"/>
  <c r="N1667" i="2"/>
  <c r="N1334" i="2"/>
  <c r="N1262" i="2"/>
  <c r="O649" i="2"/>
  <c r="Q649" i="2" s="1"/>
  <c r="M649" i="2"/>
  <c r="N734" i="2"/>
  <c r="N634" i="2"/>
  <c r="O559" i="2"/>
  <c r="Q559" i="2" s="1"/>
  <c r="O36" i="2"/>
  <c r="Q36" i="2" s="1"/>
  <c r="N36" i="2"/>
  <c r="M260" i="2"/>
  <c r="O496" i="2"/>
  <c r="Q496" i="2" s="1"/>
  <c r="O376" i="2"/>
  <c r="Q376" i="2" s="1"/>
  <c r="M376" i="2"/>
  <c r="O232" i="2"/>
  <c r="Q232" i="2" s="1"/>
  <c r="O603" i="2"/>
  <c r="Q603" i="2" s="1"/>
  <c r="N365" i="2"/>
  <c r="O8098" i="2"/>
  <c r="Q8098" i="2" s="1"/>
  <c r="M7968" i="2"/>
  <c r="N7947" i="2"/>
  <c r="J7948" i="2" s="1"/>
  <c r="J7949" i="2" s="1"/>
  <c r="M7851" i="2"/>
  <c r="N7780" i="2"/>
  <c r="N7552" i="2"/>
  <c r="N7502" i="2"/>
  <c r="M7508" i="2"/>
  <c r="O6927" i="2"/>
  <c r="Q6927" i="2" s="1"/>
  <c r="O6835" i="2"/>
  <c r="Q6835" i="2" s="1"/>
  <c r="N6749" i="2"/>
  <c r="M6715" i="2"/>
  <c r="N6685" i="2"/>
  <c r="O6469" i="2"/>
  <c r="Q6469" i="2" s="1"/>
  <c r="N6469" i="2"/>
  <c r="O6332" i="2"/>
  <c r="Q6332" i="2" s="1"/>
  <c r="N5796" i="2"/>
  <c r="O5796" i="2"/>
  <c r="Q5796" i="2" s="1"/>
  <c r="M5688" i="2"/>
  <c r="N5772" i="2"/>
  <c r="N5621" i="2"/>
  <c r="M4915" i="2"/>
  <c r="O5087" i="2"/>
  <c r="Q5087" i="2" s="1"/>
  <c r="M5087" i="2"/>
  <c r="N5043" i="2"/>
  <c r="N4858" i="2"/>
  <c r="O4759" i="2"/>
  <c r="Q4759" i="2" s="1"/>
  <c r="N4759" i="2"/>
  <c r="N4444" i="2"/>
  <c r="O4408" i="2"/>
  <c r="Q4408" i="2" s="1"/>
  <c r="N4332" i="2"/>
  <c r="O4262" i="2"/>
  <c r="Q4262" i="2" s="1"/>
  <c r="N4262" i="2"/>
  <c r="N3903" i="2"/>
  <c r="O3766" i="2"/>
  <c r="Q3766" i="2" s="1"/>
  <c r="M3766" i="2"/>
  <c r="O3551" i="2"/>
  <c r="Q3551" i="2" s="1"/>
  <c r="M3551" i="2"/>
  <c r="O3371" i="2"/>
  <c r="Q3371" i="2" s="1"/>
  <c r="N3371" i="2"/>
  <c r="O2845" i="2"/>
  <c r="Q2845" i="2" s="1"/>
  <c r="N2845" i="2"/>
  <c r="O2588" i="2"/>
  <c r="Q2588" i="2" s="1"/>
  <c r="M2588" i="2"/>
  <c r="O2724" i="2"/>
  <c r="Q2724" i="2" s="1"/>
  <c r="N2724" i="2"/>
  <c r="O2580" i="2"/>
  <c r="Q2580" i="2" s="1"/>
  <c r="N2580" i="2"/>
  <c r="O3103" i="2"/>
  <c r="Q3103" i="2" s="1"/>
  <c r="N3103" i="2"/>
  <c r="N2935" i="2"/>
  <c r="N3035" i="2"/>
  <c r="N2939" i="2"/>
  <c r="N2643" i="2"/>
  <c r="N2451" i="2"/>
  <c r="M2451" i="2"/>
  <c r="N2312" i="2"/>
  <c r="N2256" i="2"/>
  <c r="M2256" i="2"/>
  <c r="N2186" i="2"/>
  <c r="M1294" i="2"/>
  <c r="O1170" i="2"/>
  <c r="Q1170" i="2" s="1"/>
  <c r="M1170" i="2"/>
  <c r="N626" i="2"/>
  <c r="O733" i="2"/>
  <c r="Q733" i="2" s="1"/>
  <c r="N733" i="2"/>
  <c r="O555" i="2"/>
  <c r="Q555" i="2" s="1"/>
  <c r="N456" i="2"/>
  <c r="O380" i="2"/>
  <c r="Q380" i="2" s="1"/>
  <c r="N468" i="2"/>
  <c r="O372" i="2"/>
  <c r="Q372" i="2" s="1"/>
  <c r="N276" i="2"/>
  <c r="O416" i="2"/>
  <c r="Q416" i="2" s="1"/>
  <c r="N416" i="2"/>
  <c r="O272" i="2"/>
  <c r="Q272" i="2" s="1"/>
  <c r="N341" i="2"/>
  <c r="O21" i="2"/>
  <c r="Q21" i="2" s="1"/>
  <c r="M21" i="2"/>
  <c r="O8755" i="2"/>
  <c r="Q8755" i="2" s="1"/>
  <c r="M8755" i="2"/>
  <c r="O8391" i="2"/>
  <c r="Q8391" i="2" s="1"/>
  <c r="M8252" i="2"/>
  <c r="M8179" i="2"/>
  <c r="O8179" i="2"/>
  <c r="Q8179" i="2" s="1"/>
  <c r="M7961" i="2"/>
  <c r="O7844" i="2"/>
  <c r="Q7844" i="2" s="1"/>
  <c r="M7844" i="2"/>
  <c r="N7922" i="2"/>
  <c r="N7742" i="2"/>
  <c r="M7654" i="2"/>
  <c r="M7516" i="2"/>
  <c r="N7456" i="2"/>
  <c r="N7427" i="2"/>
  <c r="N7228" i="2"/>
  <c r="N7182" i="2"/>
  <c r="N7154" i="2"/>
  <c r="N7106" i="2"/>
  <c r="N7019" i="2"/>
  <c r="N6952" i="2"/>
  <c r="M6742" i="2"/>
  <c r="O6468" i="2"/>
  <c r="Q6468" i="2" s="1"/>
  <c r="N6468" i="2"/>
  <c r="N5744" i="2"/>
  <c r="N5768" i="2"/>
  <c r="O5706" i="2"/>
  <c r="Q5706" i="2" s="1"/>
  <c r="M5609" i="2"/>
  <c r="O5713" i="2"/>
  <c r="Q5713" i="2" s="1"/>
  <c r="M5713" i="2"/>
  <c r="O4875" i="2"/>
  <c r="Q4875" i="2" s="1"/>
  <c r="N4875" i="2"/>
  <c r="M4867" i="2"/>
  <c r="N5007" i="2"/>
  <c r="M5007" i="2"/>
  <c r="M4652" i="2"/>
  <c r="M4576" i="2"/>
  <c r="N4526" i="2"/>
  <c r="M4526" i="2"/>
  <c r="N4543" i="2"/>
  <c r="N4539" i="2"/>
  <c r="O4244" i="2"/>
  <c r="Q4244" i="2" s="1"/>
  <c r="M4244" i="2"/>
  <c r="N3848" i="2"/>
  <c r="O2540" i="2"/>
  <c r="Q2540" i="2" s="1"/>
  <c r="M2540" i="2"/>
  <c r="M2416" i="2"/>
  <c r="N3099" i="2"/>
  <c r="M2809" i="2"/>
  <c r="O3019" i="2"/>
  <c r="Q3019" i="2" s="1"/>
  <c r="M3019" i="2"/>
  <c r="N2700" i="2"/>
  <c r="N2820" i="2"/>
  <c r="N2822" i="2"/>
  <c r="M2822" i="2"/>
  <c r="N2609" i="2"/>
  <c r="O2182" i="2"/>
  <c r="Q2182" i="2" s="1"/>
  <c r="M2182" i="2"/>
  <c r="N752" i="2"/>
  <c r="O752" i="2"/>
  <c r="Q752" i="2" s="1"/>
  <c r="M551" i="2"/>
  <c r="M312" i="2"/>
  <c r="O216" i="2"/>
  <c r="Q216" i="2" s="1"/>
  <c r="O24" i="2"/>
  <c r="Q24" i="2" s="1"/>
  <c r="M687" i="2"/>
  <c r="N472" i="2"/>
  <c r="N352" i="2"/>
  <c r="M352" i="2"/>
  <c r="N562" i="2"/>
  <c r="N317" i="2"/>
  <c r="O17" i="2"/>
  <c r="Q17" i="2" s="1"/>
  <c r="N8739" i="2"/>
  <c r="N8433" i="2"/>
  <c r="N8217" i="2"/>
  <c r="N8042" i="2"/>
  <c r="M8042" i="2"/>
  <c r="N7932" i="2"/>
  <c r="O7932" i="2"/>
  <c r="Q7932" i="2" s="1"/>
  <c r="O7917" i="2"/>
  <c r="Q7917" i="2" s="1"/>
  <c r="M7843" i="2"/>
  <c r="O7843" i="2"/>
  <c r="Q7843" i="2" s="1"/>
  <c r="M7538" i="2"/>
  <c r="N7492" i="2"/>
  <c r="N7358" i="2"/>
  <c r="N7190" i="2"/>
  <c r="O7078" i="2"/>
  <c r="Q7078" i="2" s="1"/>
  <c r="M7078" i="2"/>
  <c r="O6923" i="2"/>
  <c r="Q6923" i="2" s="1"/>
  <c r="N6923" i="2"/>
  <c r="M6911" i="2"/>
  <c r="N6432" i="2"/>
  <c r="M6432" i="2"/>
  <c r="N6104" i="2"/>
  <c r="N5937" i="2"/>
  <c r="O5923" i="2"/>
  <c r="Q5923" i="2" s="1"/>
  <c r="O5867" i="2"/>
  <c r="Q5867" i="2" s="1"/>
  <c r="N5867" i="2"/>
  <c r="O5696" i="2"/>
  <c r="Q5696" i="2" s="1"/>
  <c r="N5696" i="2"/>
  <c r="N5597" i="2"/>
  <c r="N5290" i="2"/>
  <c r="O4823" i="2"/>
  <c r="Q4823" i="2" s="1"/>
  <c r="M4823" i="2"/>
  <c r="N4648" i="2"/>
  <c r="M4648" i="2"/>
  <c r="N4575" i="2"/>
  <c r="M4575" i="2"/>
  <c r="O4412" i="2"/>
  <c r="Q4412" i="2" s="1"/>
  <c r="M4412" i="2"/>
  <c r="N3728" i="2"/>
  <c r="O3728" i="2"/>
  <c r="Q3728" i="2" s="1"/>
  <c r="O3704" i="2"/>
  <c r="Q3704" i="2" s="1"/>
  <c r="N3704" i="2"/>
  <c r="N3387" i="2"/>
  <c r="M3114" i="2"/>
  <c r="M3091" i="2"/>
  <c r="M2905" i="2"/>
  <c r="N2833" i="2"/>
  <c r="M2492" i="2"/>
  <c r="M2560" i="2"/>
  <c r="M2708" i="2"/>
  <c r="M2564" i="2"/>
  <c r="O2420" i="2"/>
  <c r="Q2420" i="2" s="1"/>
  <c r="M2420" i="2"/>
  <c r="N2652" i="2"/>
  <c r="O2652" i="2"/>
  <c r="Q2652" i="2" s="1"/>
  <c r="N2740" i="2"/>
  <c r="M2740" i="2"/>
  <c r="M2806" i="2"/>
  <c r="N2602" i="2"/>
  <c r="M2602" i="2"/>
  <c r="O2388" i="2"/>
  <c r="Q2388" i="2" s="1"/>
  <c r="N2388" i="2"/>
  <c r="N2292" i="2"/>
  <c r="N1166" i="2"/>
  <c r="N1106" i="2"/>
  <c r="M1106" i="2"/>
  <c r="N1138" i="2"/>
  <c r="O738" i="2"/>
  <c r="Q738" i="2" s="1"/>
  <c r="N710" i="2"/>
  <c r="O710" i="2"/>
  <c r="Q710" i="2" s="1"/>
  <c r="M800" i="2"/>
  <c r="M607" i="2"/>
  <c r="M547" i="2"/>
  <c r="N412" i="2"/>
  <c r="N268" i="2"/>
  <c r="M268" i="2"/>
  <c r="O432" i="2"/>
  <c r="Q432" i="2" s="1"/>
  <c r="M432" i="2"/>
  <c r="O16" i="2"/>
  <c r="Q16" i="2" s="1"/>
  <c r="N585" i="2"/>
  <c r="M500" i="2"/>
  <c r="M236" i="2"/>
  <c r="N583" i="2"/>
  <c r="O392" i="2"/>
  <c r="Q392" i="2" s="1"/>
  <c r="N248" i="2"/>
  <c r="N540" i="2"/>
  <c r="M540" i="2"/>
  <c r="O13" i="2"/>
  <c r="Q13" i="2" s="1"/>
  <c r="N8723" i="2"/>
  <c r="N8304" i="2"/>
  <c r="M7895" i="2"/>
  <c r="O7820" i="2"/>
  <c r="Q7820" i="2" s="1"/>
  <c r="M7820" i="2"/>
  <c r="O7718" i="2"/>
  <c r="Q7718" i="2" s="1"/>
  <c r="N7638" i="2"/>
  <c r="O7500" i="2"/>
  <c r="Q7500" i="2" s="1"/>
  <c r="N7500" i="2"/>
  <c r="N7375" i="2"/>
  <c r="O7375" i="2"/>
  <c r="Q7375" i="2" s="1"/>
  <c r="O7158" i="2"/>
  <c r="Q7158" i="2" s="1"/>
  <c r="N7158" i="2"/>
  <c r="N7063" i="2"/>
  <c r="O7063" i="2"/>
  <c r="Q7063" i="2" s="1"/>
  <c r="O6936" i="2"/>
  <c r="Q6936" i="2" s="1"/>
  <c r="M6936" i="2"/>
  <c r="N7038" i="2"/>
  <c r="M6309" i="2"/>
  <c r="O6412" i="2"/>
  <c r="Q6412" i="2" s="1"/>
  <c r="O6376" i="2"/>
  <c r="Q6376" i="2" s="1"/>
  <c r="N6156" i="2"/>
  <c r="O5908" i="2"/>
  <c r="Q5908" i="2" s="1"/>
  <c r="N5908" i="2"/>
  <c r="N5977" i="2"/>
  <c r="N5836" i="2"/>
  <c r="M5832" i="2"/>
  <c r="O5613" i="2"/>
  <c r="Q5613" i="2" s="1"/>
  <c r="M5613" i="2"/>
  <c r="M5585" i="2"/>
  <c r="O5328" i="2"/>
  <c r="Q5328" i="2" s="1"/>
  <c r="M5328" i="2"/>
  <c r="O5338" i="2"/>
  <c r="Q5338" i="2" s="1"/>
  <c r="N5338" i="2"/>
  <c r="N4907" i="2"/>
  <c r="N4983" i="2"/>
  <c r="N4810" i="2"/>
  <c r="O4632" i="2"/>
  <c r="Q4632" i="2" s="1"/>
  <c r="M4632" i="2"/>
  <c r="N4715" i="2"/>
  <c r="M4531" i="2"/>
  <c r="N4086" i="2"/>
  <c r="N3109" i="2"/>
  <c r="M2823" i="2"/>
  <c r="O2444" i="2"/>
  <c r="Q2444" i="2" s="1"/>
  <c r="M2444" i="2"/>
  <c r="N2824" i="2"/>
  <c r="O3003" i="2"/>
  <c r="Q3003" i="2" s="1"/>
  <c r="N3003" i="2"/>
  <c r="J3004" i="2" s="1"/>
  <c r="N3075" i="2"/>
  <c r="N2979" i="2"/>
  <c r="O2404" i="2"/>
  <c r="Q2404" i="2" s="1"/>
  <c r="N2404" i="2"/>
  <c r="N2595" i="2"/>
  <c r="N2410" i="2"/>
  <c r="M1386" i="2"/>
  <c r="N1282" i="2"/>
  <c r="N1110" i="2"/>
  <c r="O1206" i="2"/>
  <c r="Q1206" i="2" s="1"/>
  <c r="O742" i="2"/>
  <c r="Q742" i="2" s="1"/>
  <c r="M742" i="2"/>
  <c r="N737" i="2"/>
  <c r="N8" i="2"/>
  <c r="N328" i="2"/>
  <c r="N663" i="2"/>
  <c r="O348" i="2"/>
  <c r="Q348" i="2" s="1"/>
  <c r="N252" i="2"/>
  <c r="M252" i="2"/>
  <c r="N57" i="2"/>
  <c r="M8754" i="2"/>
  <c r="O8761" i="2"/>
  <c r="Q8761" i="2" s="1"/>
  <c r="H8724" i="2"/>
  <c r="H8652" i="2"/>
  <c r="N8630" i="2"/>
  <c r="O8659" i="2"/>
  <c r="Q8659" i="2" s="1"/>
  <c r="M8659" i="2"/>
  <c r="M8612" i="2"/>
  <c r="O8601" i="2"/>
  <c r="Q8601" i="2" s="1"/>
  <c r="M8655" i="2"/>
  <c r="M8613" i="2"/>
  <c r="N8506" i="2"/>
  <c r="M8559" i="2"/>
  <c r="N8559" i="2"/>
  <c r="N8531" i="2"/>
  <c r="N8523" i="2"/>
  <c r="J8523" i="2"/>
  <c r="P8522" i="2"/>
  <c r="O8444" i="2"/>
  <c r="Q8444" i="2" s="1"/>
  <c r="M8444" i="2"/>
  <c r="M8447" i="2"/>
  <c r="M8408" i="2"/>
  <c r="N8389" i="2"/>
  <c r="N8377" i="2"/>
  <c r="M8401" i="2"/>
  <c r="H8415" i="2"/>
  <c r="M8322" i="2"/>
  <c r="M8347" i="2"/>
  <c r="O8326" i="2"/>
  <c r="Q8326" i="2" s="1"/>
  <c r="M8326" i="2"/>
  <c r="M8375" i="2"/>
  <c r="M8230" i="2"/>
  <c r="O8264" i="2"/>
  <c r="Q8264" i="2" s="1"/>
  <c r="O8315" i="2"/>
  <c r="Q8315" i="2" s="1"/>
  <c r="N8315" i="2"/>
  <c r="M8233" i="2"/>
  <c r="N8191" i="2"/>
  <c r="N8146" i="2"/>
  <c r="H8227" i="2"/>
  <c r="N8121" i="2"/>
  <c r="N8054" i="2"/>
  <c r="H8059" i="2"/>
  <c r="H8082" i="2"/>
  <c r="H8023" i="2"/>
  <c r="H8106" i="2"/>
  <c r="M8062" i="2"/>
  <c r="N8046" i="2"/>
  <c r="O7965" i="2"/>
  <c r="Q7965" i="2" s="1"/>
  <c r="M7965" i="2"/>
  <c r="M7915" i="2"/>
  <c r="O8028" i="2"/>
  <c r="Q8028" i="2" s="1"/>
  <c r="N8028" i="2"/>
  <c r="M7991" i="2"/>
  <c r="O7864" i="2"/>
  <c r="Q7864" i="2" s="1"/>
  <c r="N7934" i="2"/>
  <c r="O7847" i="2"/>
  <c r="Q7847" i="2" s="1"/>
  <c r="M7847" i="2"/>
  <c r="N7883" i="2"/>
  <c r="M7816" i="2"/>
  <c r="N7779" i="2"/>
  <c r="O7708" i="2"/>
  <c r="Q7708" i="2" s="1"/>
  <c r="N7708" i="2"/>
  <c r="N7765" i="2"/>
  <c r="P7801" i="2"/>
  <c r="H7813" i="2"/>
  <c r="H7714" i="2"/>
  <c r="J7779" i="2"/>
  <c r="N7693" i="2"/>
  <c r="M7726" i="2"/>
  <c r="M7798" i="2"/>
  <c r="N7589" i="2"/>
  <c r="M7698" i="2"/>
  <c r="N7621" i="2"/>
  <c r="P7696" i="2"/>
  <c r="N7402" i="2"/>
  <c r="N7515" i="2"/>
  <c r="N7455" i="2"/>
  <c r="M7557" i="2"/>
  <c r="N7457" i="2"/>
  <c r="N7565" i="2"/>
  <c r="O7565" i="2"/>
  <c r="Q7565" i="2" s="1"/>
  <c r="O7571" i="2"/>
  <c r="Q7571" i="2" s="1"/>
  <c r="N7284" i="2"/>
  <c r="O7423" i="2"/>
  <c r="Q7423" i="2" s="1"/>
  <c r="H7408" i="2"/>
  <c r="N7286" i="2"/>
  <c r="M7286" i="2"/>
  <c r="N7200" i="2"/>
  <c r="N7355" i="2"/>
  <c r="H7272" i="2"/>
  <c r="M7198" i="2"/>
  <c r="H7394" i="2"/>
  <c r="N7241" i="2"/>
  <c r="O7121" i="2"/>
  <c r="Q7121" i="2" s="1"/>
  <c r="M7148" i="2"/>
  <c r="N7249" i="2"/>
  <c r="M7249" i="2"/>
  <c r="N7282" i="2"/>
  <c r="O7120" i="2"/>
  <c r="Q7120" i="2" s="1"/>
  <c r="N7131" i="2"/>
  <c r="M7131" i="2"/>
  <c r="O7073" i="2"/>
  <c r="Q7073" i="2" s="1"/>
  <c r="N7117" i="2"/>
  <c r="O7075" i="2"/>
  <c r="Q7075" i="2" s="1"/>
  <c r="M7075" i="2"/>
  <c r="H7054" i="2"/>
  <c r="O6933" i="2"/>
  <c r="Q6933" i="2" s="1"/>
  <c r="M6933" i="2"/>
  <c r="H6980" i="2"/>
  <c r="N6921" i="2"/>
  <c r="N6969" i="2"/>
  <c r="H7016" i="2"/>
  <c r="O6930" i="2"/>
  <c r="Q6930" i="2" s="1"/>
  <c r="M6813" i="2"/>
  <c r="O6881" i="2"/>
  <c r="Q6881" i="2" s="1"/>
  <c r="N6910" i="2"/>
  <c r="M6910" i="2"/>
  <c r="N6804" i="2"/>
  <c r="N6724" i="2"/>
  <c r="N6701" i="2"/>
  <c r="N6771" i="2"/>
  <c r="H6785" i="2"/>
  <c r="O6759" i="2"/>
  <c r="Q6759" i="2" s="1"/>
  <c r="M6691" i="2"/>
  <c r="H6635" i="2"/>
  <c r="H6599" i="2"/>
  <c r="N6506" i="2"/>
  <c r="O6705" i="2"/>
  <c r="Q6705" i="2" s="1"/>
  <c r="O6637" i="2"/>
  <c r="Q6637" i="2" s="1"/>
  <c r="N6589" i="2"/>
  <c r="M6541" i="2"/>
  <c r="H6511" i="2"/>
  <c r="O6633" i="2"/>
  <c r="Q6633" i="2" s="1"/>
  <c r="N6633" i="2"/>
  <c r="N6464" i="2"/>
  <c r="N6658" i="2"/>
  <c r="O6616" i="2"/>
  <c r="Q6616" i="2" s="1"/>
  <c r="O6419" i="2"/>
  <c r="Q6419" i="2" s="1"/>
  <c r="N6419" i="2"/>
  <c r="M6356" i="2"/>
  <c r="O6393" i="2"/>
  <c r="Q6393" i="2" s="1"/>
  <c r="M6431" i="2"/>
  <c r="N6328" i="2"/>
  <c r="H6383" i="2"/>
  <c r="H6454" i="2"/>
  <c r="N6051" i="2"/>
  <c r="M6098" i="2"/>
  <c r="N6125" i="2"/>
  <c r="O6083" i="2"/>
  <c r="Q6083" i="2" s="1"/>
  <c r="N6083" i="2"/>
  <c r="N6204" i="2"/>
  <c r="O6075" i="2"/>
  <c r="Q6075" i="2" s="1"/>
  <c r="N6075" i="2"/>
  <c r="M6163" i="2"/>
  <c r="N6266" i="2"/>
  <c r="H5916" i="2"/>
  <c r="N6053" i="2"/>
  <c r="N6002" i="2"/>
  <c r="N6044" i="2"/>
  <c r="N5911" i="2"/>
  <c r="O5935" i="2"/>
  <c r="Q5935" i="2" s="1"/>
  <c r="N5935" i="2"/>
  <c r="M6240" i="2"/>
  <c r="N5795" i="2"/>
  <c r="O5872" i="2"/>
  <c r="Q5872" i="2" s="1"/>
  <c r="N5767" i="2"/>
  <c r="O5755" i="2"/>
  <c r="Q5755" i="2" s="1"/>
  <c r="H5813" i="2"/>
  <c r="N5552" i="2"/>
  <c r="O5474" i="2"/>
  <c r="Q5474" i="2" s="1"/>
  <c r="N5474" i="2"/>
  <c r="M5689" i="2"/>
  <c r="H5571" i="2"/>
  <c r="H5669" i="2"/>
  <c r="O5590" i="2"/>
  <c r="Q5590" i="2" s="1"/>
  <c r="M5590" i="2"/>
  <c r="H5475" i="2"/>
  <c r="O5704" i="2"/>
  <c r="Q5704" i="2" s="1"/>
  <c r="N5560" i="2"/>
  <c r="M5560" i="2"/>
  <c r="N5476" i="2"/>
  <c r="N5672" i="2"/>
  <c r="M5538" i="2"/>
  <c r="N5721" i="2"/>
  <c r="O5657" i="2"/>
  <c r="Q5657" i="2" s="1"/>
  <c r="N5483" i="2"/>
  <c r="N5618" i="2"/>
  <c r="M5394" i="2"/>
  <c r="H5457" i="2"/>
  <c r="H5331" i="2"/>
  <c r="M5202" i="2"/>
  <c r="N5234" i="2"/>
  <c r="N5127" i="2"/>
  <c r="O5167" i="2"/>
  <c r="Q5167" i="2" s="1"/>
  <c r="N5167" i="2"/>
  <c r="N5164" i="2"/>
  <c r="M5298" i="2"/>
  <c r="H5302" i="2"/>
  <c r="M5256" i="2"/>
  <c r="N4862" i="2"/>
  <c r="N4930" i="2"/>
  <c r="O4944" i="2"/>
  <c r="Q4944" i="2" s="1"/>
  <c r="M4944" i="2"/>
  <c r="M4914" i="2"/>
  <c r="O4914" i="2"/>
  <c r="Q4914" i="2" s="1"/>
  <c r="N4934" i="2"/>
  <c r="M5008" i="2"/>
  <c r="N4885" i="2"/>
  <c r="N4782" i="2"/>
  <c r="M4746" i="2"/>
  <c r="H4763" i="2"/>
  <c r="M4753" i="2"/>
  <c r="O4753" i="2"/>
  <c r="Q4753" i="2" s="1"/>
  <c r="H4649" i="2"/>
  <c r="N4639" i="2"/>
  <c r="M4629" i="2"/>
  <c r="M4533" i="2"/>
  <c r="N4612" i="2"/>
  <c r="N4546" i="2"/>
  <c r="O4471" i="2"/>
  <c r="Q4471" i="2" s="1"/>
  <c r="N4471" i="2"/>
  <c r="H4344" i="2"/>
  <c r="N4451" i="2"/>
  <c r="O4451" i="2"/>
  <c r="Q4451" i="2" s="1"/>
  <c r="M4577" i="2"/>
  <c r="M4483" i="2"/>
  <c r="O4483" i="2"/>
  <c r="Q4483" i="2" s="1"/>
  <c r="O4371" i="2"/>
  <c r="Q4371" i="2" s="1"/>
  <c r="N4598" i="2"/>
  <c r="M4488" i="2"/>
  <c r="M4389" i="2"/>
  <c r="O4511" i="2"/>
  <c r="Q4511" i="2" s="1"/>
  <c r="M4511" i="2"/>
  <c r="M4433" i="2"/>
  <c r="H4561" i="2"/>
  <c r="M4458" i="2"/>
  <c r="N4523" i="2"/>
  <c r="O4523" i="2"/>
  <c r="Q4523" i="2" s="1"/>
  <c r="N4375" i="2"/>
  <c r="P4623" i="2"/>
  <c r="H4532" i="2"/>
  <c r="M4418" i="2"/>
  <c r="O4494" i="2"/>
  <c r="Q4494" i="2" s="1"/>
  <c r="N4494" i="2"/>
  <c r="N4354" i="2"/>
  <c r="N4185" i="2"/>
  <c r="O4186" i="2"/>
  <c r="Q4186" i="2" s="1"/>
  <c r="N4186" i="2"/>
  <c r="O4205" i="2"/>
  <c r="Q4205" i="2" s="1"/>
  <c r="N4205" i="2"/>
  <c r="O4045" i="2"/>
  <c r="Q4045" i="2" s="1"/>
  <c r="N4045" i="2"/>
  <c r="N4062" i="2"/>
  <c r="N3928" i="2"/>
  <c r="M3928" i="2"/>
  <c r="N4207" i="2"/>
  <c r="O4207" i="2"/>
  <c r="Q4207" i="2" s="1"/>
  <c r="H4111" i="2"/>
  <c r="O4245" i="2"/>
  <c r="Q4245" i="2" s="1"/>
  <c r="M4245" i="2"/>
  <c r="O4160" i="2"/>
  <c r="Q4160" i="2" s="1"/>
  <c r="N4160" i="2"/>
  <c r="N4064" i="2"/>
  <c r="N3945" i="2"/>
  <c r="N3817" i="2"/>
  <c r="O4162" i="2"/>
  <c r="Q4162" i="2" s="1"/>
  <c r="N4162" i="2"/>
  <c r="N3892" i="2"/>
  <c r="N3965" i="2"/>
  <c r="M3864" i="2"/>
  <c r="N4010" i="2"/>
  <c r="M3764" i="2"/>
  <c r="N3639" i="2"/>
  <c r="M3952" i="2"/>
  <c r="O3768" i="2"/>
  <c r="Q3768" i="2" s="1"/>
  <c r="M3768" i="2"/>
  <c r="N3651" i="2"/>
  <c r="M3496" i="2"/>
  <c r="H4009" i="2"/>
  <c r="M3814" i="2"/>
  <c r="N3729" i="2"/>
  <c r="M3646" i="2"/>
  <c r="H4070" i="2"/>
  <c r="O3957" i="2"/>
  <c r="Q3957" i="2" s="1"/>
  <c r="M3957" i="2"/>
  <c r="M3647" i="2"/>
  <c r="M3908" i="2"/>
  <c r="N3513" i="2"/>
  <c r="O3714" i="2"/>
  <c r="Q3714" i="2" s="1"/>
  <c r="H3702" i="2"/>
  <c r="N3398" i="2"/>
  <c r="N3100" i="2"/>
  <c r="N3269" i="2"/>
  <c r="N3173" i="2"/>
  <c r="N3662" i="2"/>
  <c r="N3275" i="2"/>
  <c r="M3186" i="2"/>
  <c r="O3426" i="2"/>
  <c r="Q3426" i="2" s="1"/>
  <c r="N3315" i="2"/>
  <c r="N3171" i="2"/>
  <c r="N3087" i="2"/>
  <c r="M3087" i="2"/>
  <c r="N2991" i="2"/>
  <c r="M2991" i="2"/>
  <c r="M2899" i="2"/>
  <c r="M2759" i="2"/>
  <c r="M2471" i="2"/>
  <c r="M2973" i="2"/>
  <c r="N2894" i="2"/>
  <c r="N2846" i="2"/>
  <c r="M2635" i="2"/>
  <c r="N2491" i="2"/>
  <c r="M2491" i="2"/>
  <c r="O3130" i="2"/>
  <c r="Q3130" i="2" s="1"/>
  <c r="N3130" i="2"/>
  <c r="O3007" i="2"/>
  <c r="Q3007" i="2" s="1"/>
  <c r="N3007" i="2"/>
  <c r="N2911" i="2"/>
  <c r="N2675" i="2"/>
  <c r="O2407" i="2"/>
  <c r="Q2407" i="2" s="1"/>
  <c r="N2407" i="2"/>
  <c r="N2978" i="2"/>
  <c r="N2626" i="2"/>
  <c r="N2482" i="2"/>
  <c r="M2399" i="2"/>
  <c r="O2399" i="2"/>
  <c r="Q2399" i="2" s="1"/>
  <c r="M3023" i="2"/>
  <c r="O2927" i="2"/>
  <c r="Q2927" i="2" s="1"/>
  <c r="M2927" i="2"/>
  <c r="N3254" i="2"/>
  <c r="N2990" i="2"/>
  <c r="N2672" i="2"/>
  <c r="O2528" i="2"/>
  <c r="Q2528" i="2" s="1"/>
  <c r="N2528" i="2"/>
  <c r="O2398" i="2"/>
  <c r="Q2398" i="2" s="1"/>
  <c r="M2398" i="2"/>
  <c r="O3053" i="2"/>
  <c r="Q3053" i="2" s="1"/>
  <c r="N3053" i="2"/>
  <c r="O2850" i="2"/>
  <c r="Q2850" i="2" s="1"/>
  <c r="N2699" i="2"/>
  <c r="N2473" i="2"/>
  <c r="O2363" i="2"/>
  <c r="Q2363" i="2" s="1"/>
  <c r="N2363" i="2"/>
  <c r="N3057" i="2"/>
  <c r="O2245" i="2"/>
  <c r="Q2245" i="2" s="1"/>
  <c r="N2409" i="2"/>
  <c r="J2404" i="2"/>
  <c r="J2405" i="2" s="1"/>
  <c r="N2701" i="2"/>
  <c r="O2701" i="2"/>
  <c r="Q2701" i="2" s="1"/>
  <c r="N2280" i="2"/>
  <c r="M2280" i="2"/>
  <c r="N2646" i="2"/>
  <c r="N2401" i="2"/>
  <c r="J3099" i="2"/>
  <c r="J3100" i="2" s="1"/>
  <c r="J2667" i="2"/>
  <c r="H2375" i="2"/>
  <c r="H2171" i="2"/>
  <c r="N2281" i="2"/>
  <c r="N2184" i="2"/>
  <c r="H2061" i="2"/>
  <c r="O1956" i="2"/>
  <c r="Q1956" i="2" s="1"/>
  <c r="N1956" i="2"/>
  <c r="O1884" i="2"/>
  <c r="Q1884" i="2" s="1"/>
  <c r="N1884" i="2"/>
  <c r="H2099" i="2"/>
  <c r="P2304" i="2"/>
  <c r="O1970" i="2"/>
  <c r="Q1970" i="2" s="1"/>
  <c r="N1970" i="2"/>
  <c r="N1898" i="2"/>
  <c r="H2155" i="2"/>
  <c r="H2059" i="2"/>
  <c r="H2220" i="2"/>
  <c r="H2133" i="2"/>
  <c r="H2037" i="2"/>
  <c r="H1995" i="2"/>
  <c r="H1959" i="2"/>
  <c r="H1923" i="2"/>
  <c r="H1826" i="2"/>
  <c r="O1624" i="2"/>
  <c r="Q1624" i="2" s="1"/>
  <c r="N1477" i="2"/>
  <c r="H1915" i="2"/>
  <c r="H1759" i="2"/>
  <c r="H1873" i="2"/>
  <c r="N1352" i="2"/>
  <c r="H1807" i="2"/>
  <c r="H1895" i="2"/>
  <c r="N1540" i="2"/>
  <c r="O1444" i="2"/>
  <c r="Q1444" i="2" s="1"/>
  <c r="N1444" i="2"/>
  <c r="H1821" i="2"/>
  <c r="O1749" i="2"/>
  <c r="Q1749" i="2" s="1"/>
  <c r="M1749" i="2"/>
  <c r="H1698" i="2"/>
  <c r="H1889" i="2"/>
  <c r="H1763" i="2"/>
  <c r="N1562" i="2"/>
  <c r="H1866" i="2"/>
  <c r="N1876" i="2"/>
  <c r="M1532" i="2"/>
  <c r="H1843" i="2"/>
  <c r="O1634" i="2"/>
  <c r="Q1634" i="2" s="1"/>
  <c r="H1364" i="2"/>
  <c r="H1265" i="2"/>
  <c r="H1137" i="2"/>
  <c r="O905" i="2"/>
  <c r="Q905" i="2" s="1"/>
  <c r="H1177" i="2"/>
  <c r="H1072" i="2"/>
  <c r="H948" i="2"/>
  <c r="H1132" i="2"/>
  <c r="H1089" i="2"/>
  <c r="O982" i="2"/>
  <c r="Q982" i="2" s="1"/>
  <c r="M982" i="2"/>
  <c r="N1586" i="2"/>
  <c r="H1212" i="2"/>
  <c r="O1101" i="2"/>
  <c r="Q1101" i="2" s="1"/>
  <c r="M1101" i="2"/>
  <c r="H1164" i="2"/>
  <c r="H1184" i="2"/>
  <c r="H1073" i="2"/>
  <c r="O952" i="2"/>
  <c r="Q952" i="2" s="1"/>
  <c r="H1320" i="2"/>
  <c r="H1113" i="2"/>
  <c r="H1433" i="2"/>
  <c r="H1248" i="2"/>
  <c r="O1571" i="2"/>
  <c r="Q1571" i="2" s="1"/>
  <c r="N1571" i="2"/>
  <c r="H1480" i="2"/>
  <c r="O1267" i="2"/>
  <c r="Q1267" i="2" s="1"/>
  <c r="M1267" i="2"/>
  <c r="O870" i="2"/>
  <c r="Q870" i="2" s="1"/>
  <c r="H1392" i="2"/>
  <c r="M1005" i="2"/>
  <c r="M817" i="2"/>
  <c r="M762" i="2"/>
  <c r="O762" i="2"/>
  <c r="Q762" i="2" s="1"/>
  <c r="H972" i="2"/>
  <c r="N758" i="2"/>
  <c r="O764" i="2"/>
  <c r="Q764" i="2" s="1"/>
  <c r="M764" i="2"/>
  <c r="N774" i="2"/>
  <c r="O459" i="2"/>
  <c r="Q459" i="2" s="1"/>
  <c r="N459" i="2"/>
  <c r="O387" i="2"/>
  <c r="Q387" i="2" s="1"/>
  <c r="N315" i="2"/>
  <c r="N243" i="2"/>
  <c r="J244" i="2" s="1"/>
  <c r="J245" i="2" s="1"/>
  <c r="J246" i="2" s="1"/>
  <c r="N147" i="2"/>
  <c r="M147" i="2"/>
  <c r="N616" i="2"/>
  <c r="M548" i="2"/>
  <c r="M313" i="2"/>
  <c r="M263" i="2"/>
  <c r="N201" i="2"/>
  <c r="O139" i="2"/>
  <c r="Q139" i="2" s="1"/>
  <c r="M139" i="2"/>
  <c r="M451" i="2"/>
  <c r="O379" i="2"/>
  <c r="Q379" i="2" s="1"/>
  <c r="O307" i="2"/>
  <c r="Q307" i="2" s="1"/>
  <c r="M307" i="2"/>
  <c r="N237" i="2"/>
  <c r="M237" i="2"/>
  <c r="O138" i="2"/>
  <c r="Q138" i="2" s="1"/>
  <c r="M138" i="2"/>
  <c r="O557" i="2"/>
  <c r="Q557" i="2" s="1"/>
  <c r="O401" i="2"/>
  <c r="Q401" i="2" s="1"/>
  <c r="O63" i="2"/>
  <c r="Q63" i="2" s="1"/>
  <c r="N63" i="2"/>
  <c r="N39" i="2"/>
  <c r="N229" i="2"/>
  <c r="N624" i="2"/>
  <c r="N76" i="2"/>
  <c r="N102" i="2"/>
  <c r="N510" i="2"/>
  <c r="N270" i="2"/>
  <c r="M48" i="2"/>
  <c r="M8760" i="2"/>
  <c r="H8738" i="2"/>
  <c r="N8716" i="2"/>
  <c r="H8628" i="2"/>
  <c r="H8740" i="2"/>
  <c r="O8606" i="2"/>
  <c r="Q8606" i="2" s="1"/>
  <c r="N8606" i="2"/>
  <c r="M8499" i="2"/>
  <c r="N8483" i="2"/>
  <c r="O8443" i="2"/>
  <c r="Q8443" i="2" s="1"/>
  <c r="M8443" i="2"/>
  <c r="N8439" i="2"/>
  <c r="N8388" i="2"/>
  <c r="O8425" i="2"/>
  <c r="Q8425" i="2" s="1"/>
  <c r="O8368" i="2"/>
  <c r="Q8368" i="2" s="1"/>
  <c r="O8382" i="2"/>
  <c r="Q8382" i="2" s="1"/>
  <c r="N8367" i="2"/>
  <c r="M8367" i="2"/>
  <c r="N8316" i="2"/>
  <c r="O8323" i="2"/>
  <c r="Q8323" i="2" s="1"/>
  <c r="M8323" i="2"/>
  <c r="O8263" i="2"/>
  <c r="Q8263" i="2" s="1"/>
  <c r="O8239" i="2"/>
  <c r="Q8239" i="2" s="1"/>
  <c r="O8240" i="2"/>
  <c r="Q8240" i="2" s="1"/>
  <c r="M8153" i="2"/>
  <c r="N8125" i="2"/>
  <c r="N8114" i="2"/>
  <c r="M8108" i="2"/>
  <c r="O8033" i="2"/>
  <c r="Q8033" i="2" s="1"/>
  <c r="N8053" i="2"/>
  <c r="N8164" i="2"/>
  <c r="H8024" i="2"/>
  <c r="M7959" i="2"/>
  <c r="N8019" i="2"/>
  <c r="N7953" i="2"/>
  <c r="N7949" i="2"/>
  <c r="N7827" i="2"/>
  <c r="O7918" i="2"/>
  <c r="Q7918" i="2" s="1"/>
  <c r="N7948" i="2"/>
  <c r="O7948" i="2"/>
  <c r="Q7948" i="2" s="1"/>
  <c r="N7882" i="2"/>
  <c r="N8004" i="2"/>
  <c r="O7904" i="2"/>
  <c r="Q7904" i="2" s="1"/>
  <c r="N7707" i="2"/>
  <c r="O7707" i="2"/>
  <c r="Q7707" i="2" s="1"/>
  <c r="O7748" i="2"/>
  <c r="Q7748" i="2" s="1"/>
  <c r="M7695" i="2"/>
  <c r="M7653" i="2"/>
  <c r="O7734" i="2"/>
  <c r="Q7734" i="2" s="1"/>
  <c r="H7723" i="2"/>
  <c r="H7706" i="2"/>
  <c r="N7583" i="2"/>
  <c r="M7583" i="2"/>
  <c r="M7630" i="2"/>
  <c r="N7623" i="2"/>
  <c r="N7541" i="2"/>
  <c r="O7612" i="2"/>
  <c r="Q7612" i="2" s="1"/>
  <c r="O7560" i="2"/>
  <c r="Q7560" i="2" s="1"/>
  <c r="O7386" i="2"/>
  <c r="Q7386" i="2" s="1"/>
  <c r="O7570" i="2"/>
  <c r="Q7570" i="2" s="1"/>
  <c r="O7519" i="2"/>
  <c r="Q7519" i="2" s="1"/>
  <c r="N7441" i="2"/>
  <c r="N7404" i="2"/>
  <c r="H7376" i="2"/>
  <c r="N7540" i="2"/>
  <c r="O7436" i="2"/>
  <c r="Q7436" i="2" s="1"/>
  <c r="M7436" i="2"/>
  <c r="N7381" i="2"/>
  <c r="O7374" i="2"/>
  <c r="Q7374" i="2" s="1"/>
  <c r="N7374" i="2"/>
  <c r="N7446" i="2"/>
  <c r="O7245" i="2"/>
  <c r="Q7245" i="2" s="1"/>
  <c r="M7245" i="2"/>
  <c r="N7193" i="2"/>
  <c r="M7193" i="2"/>
  <c r="O7306" i="2"/>
  <c r="Q7306" i="2" s="1"/>
  <c r="N7306" i="2"/>
  <c r="O7243" i="2"/>
  <c r="Q7243" i="2" s="1"/>
  <c r="M7243" i="2"/>
  <c r="O7150" i="2"/>
  <c r="Q7150" i="2" s="1"/>
  <c r="M7150" i="2"/>
  <c r="N7191" i="2"/>
  <c r="H7327" i="2"/>
  <c r="N7141" i="2"/>
  <c r="O7326" i="2"/>
  <c r="Q7326" i="2" s="1"/>
  <c r="O7236" i="2"/>
  <c r="Q7236" i="2" s="1"/>
  <c r="N7236" i="2"/>
  <c r="O7124" i="2"/>
  <c r="Q7124" i="2" s="1"/>
  <c r="O7065" i="2"/>
  <c r="Q7065" i="2" s="1"/>
  <c r="N7086" i="2"/>
  <c r="O7086" i="2"/>
  <c r="Q7086" i="2" s="1"/>
  <c r="N7068" i="2"/>
  <c r="N6917" i="2"/>
  <c r="O6903" i="2"/>
  <c r="Q6903" i="2" s="1"/>
  <c r="N7039" i="2"/>
  <c r="N6905" i="2"/>
  <c r="M6963" i="2"/>
  <c r="M7024" i="2"/>
  <c r="N6970" i="2"/>
  <c r="O7049" i="2"/>
  <c r="Q7049" i="2" s="1"/>
  <c r="N6926" i="2"/>
  <c r="O6990" i="2"/>
  <c r="Q6990" i="2" s="1"/>
  <c r="O6872" i="2"/>
  <c r="Q6872" i="2" s="1"/>
  <c r="O6789" i="2"/>
  <c r="Q6789" i="2" s="1"/>
  <c r="M6789" i="2"/>
  <c r="O6819" i="2"/>
  <c r="Q6819" i="2" s="1"/>
  <c r="P6843" i="2"/>
  <c r="H6761" i="2"/>
  <c r="N6811" i="2"/>
  <c r="J6747" i="2"/>
  <c r="O6670" i="2"/>
  <c r="Q6670" i="2" s="1"/>
  <c r="M6670" i="2"/>
  <c r="M6551" i="2"/>
  <c r="N6490" i="2"/>
  <c r="O6671" i="2"/>
  <c r="Q6671" i="2" s="1"/>
  <c r="M6671" i="2"/>
  <c r="O6631" i="2"/>
  <c r="Q6631" i="2" s="1"/>
  <c r="N6631" i="2"/>
  <c r="O6583" i="2"/>
  <c r="Q6583" i="2" s="1"/>
  <c r="N6583" i="2"/>
  <c r="N6535" i="2"/>
  <c r="O6627" i="2"/>
  <c r="Q6627" i="2" s="1"/>
  <c r="N6591" i="2"/>
  <c r="O6555" i="2"/>
  <c r="Q6555" i="2" s="1"/>
  <c r="N6555" i="2"/>
  <c r="N6519" i="2"/>
  <c r="M6519" i="2"/>
  <c r="O6448" i="2"/>
  <c r="Q6448" i="2" s="1"/>
  <c r="O6646" i="2"/>
  <c r="Q6646" i="2" s="1"/>
  <c r="M6646" i="2"/>
  <c r="O6562" i="2"/>
  <c r="Q6562" i="2" s="1"/>
  <c r="N6562" i="2"/>
  <c r="N6604" i="2"/>
  <c r="M6604" i="2"/>
  <c r="M6524" i="2"/>
  <c r="N6352" i="2"/>
  <c r="M6352" i="2"/>
  <c r="O6449" i="2"/>
  <c r="Q6449" i="2" s="1"/>
  <c r="M6382" i="2"/>
  <c r="M6306" i="2"/>
  <c r="O6406" i="2"/>
  <c r="Q6406" i="2" s="1"/>
  <c r="M6406" i="2"/>
  <c r="N6291" i="2"/>
  <c r="N6267" i="2"/>
  <c r="M6091" i="2"/>
  <c r="H6263" i="2"/>
  <c r="O6118" i="2"/>
  <c r="Q6118" i="2" s="1"/>
  <c r="M6118" i="2"/>
  <c r="M6035" i="2"/>
  <c r="N6203" i="2"/>
  <c r="O6068" i="2"/>
  <c r="Q6068" i="2" s="1"/>
  <c r="M6068" i="2"/>
  <c r="O6269" i="2"/>
  <c r="Q6269" i="2" s="1"/>
  <c r="N6269" i="2"/>
  <c r="H6287" i="2"/>
  <c r="O5894" i="2"/>
  <c r="Q5894" i="2" s="1"/>
  <c r="N5894" i="2"/>
  <c r="M5879" i="2"/>
  <c r="N5863" i="2"/>
  <c r="N6085" i="2"/>
  <c r="H6015" i="2"/>
  <c r="N5918" i="2"/>
  <c r="M5782" i="2"/>
  <c r="M5805" i="2"/>
  <c r="M5785" i="2"/>
  <c r="N5743" i="2"/>
  <c r="H5840" i="2"/>
  <c r="O5707" i="2"/>
  <c r="Q5707" i="2" s="1"/>
  <c r="O5540" i="2"/>
  <c r="Q5540" i="2" s="1"/>
  <c r="M5540" i="2"/>
  <c r="N5647" i="2"/>
  <c r="N5634" i="2"/>
  <c r="N5578" i="2"/>
  <c r="O5578" i="2"/>
  <c r="Q5578" i="2" s="1"/>
  <c r="N5548" i="2"/>
  <c r="N5462" i="2"/>
  <c r="M5664" i="2"/>
  <c r="M5615" i="2"/>
  <c r="O5543" i="2"/>
  <c r="Q5543" i="2" s="1"/>
  <c r="M5543" i="2"/>
  <c r="M5447" i="2"/>
  <c r="O5635" i="2"/>
  <c r="Q5635" i="2" s="1"/>
  <c r="N5526" i="2"/>
  <c r="O5526" i="2"/>
  <c r="Q5526" i="2" s="1"/>
  <c r="O5527" i="2"/>
  <c r="Q5527" i="2" s="1"/>
  <c r="N5527" i="2"/>
  <c r="N5606" i="2"/>
  <c r="N5387" i="2"/>
  <c r="O5387" i="2"/>
  <c r="Q5387" i="2" s="1"/>
  <c r="M5377" i="2"/>
  <c r="N5377" i="2"/>
  <c r="O5179" i="2"/>
  <c r="Q5179" i="2" s="1"/>
  <c r="N5352" i="2"/>
  <c r="M5352" i="2"/>
  <c r="N5233" i="2"/>
  <c r="N5456" i="2"/>
  <c r="M5370" i="2"/>
  <c r="N5126" i="2"/>
  <c r="M5449" i="2"/>
  <c r="N5260" i="2"/>
  <c r="N5166" i="2"/>
  <c r="O5166" i="2"/>
  <c r="Q5166" i="2" s="1"/>
  <c r="N5141" i="2"/>
  <c r="N5458" i="2"/>
  <c r="O5246" i="2"/>
  <c r="Q5246" i="2" s="1"/>
  <c r="N5246" i="2"/>
  <c r="O5134" i="2"/>
  <c r="Q5134" i="2" s="1"/>
  <c r="M5134" i="2"/>
  <c r="N4951" i="2"/>
  <c r="N4807" i="2"/>
  <c r="M5112" i="2"/>
  <c r="N4886" i="2"/>
  <c r="M5041" i="2"/>
  <c r="O4776" i="2"/>
  <c r="Q4776" i="2" s="1"/>
  <c r="M4776" i="2"/>
  <c r="O4693" i="2"/>
  <c r="Q4693" i="2" s="1"/>
  <c r="N4693" i="2"/>
  <c r="O4822" i="2"/>
  <c r="Q4822" i="2" s="1"/>
  <c r="M4822" i="2"/>
  <c r="O4906" i="2"/>
  <c r="Q4906" i="2" s="1"/>
  <c r="N4906" i="2"/>
  <c r="N4831" i="2"/>
  <c r="M4749" i="2"/>
  <c r="N4905" i="2"/>
  <c r="N4732" i="2"/>
  <c r="N4621" i="2"/>
  <c r="O4621" i="2"/>
  <c r="Q4621" i="2" s="1"/>
  <c r="N4742" i="2"/>
  <c r="N4694" i="2"/>
  <c r="N4740" i="2"/>
  <c r="O4740" i="2"/>
  <c r="Q4740" i="2" s="1"/>
  <c r="O4668" i="2"/>
  <c r="Q4668" i="2" s="1"/>
  <c r="N4668" i="2"/>
  <c r="N4465" i="2"/>
  <c r="M4465" i="2"/>
  <c r="N4331" i="2"/>
  <c r="N4429" i="2"/>
  <c r="O4429" i="2"/>
  <c r="Q4429" i="2" s="1"/>
  <c r="O4362" i="2"/>
  <c r="Q4362" i="2" s="1"/>
  <c r="M4362" i="2"/>
  <c r="N4522" i="2"/>
  <c r="N4614" i="2"/>
  <c r="N4496" i="2"/>
  <c r="M4610" i="2"/>
  <c r="M4367" i="2"/>
  <c r="N4587" i="2"/>
  <c r="N4521" i="2"/>
  <c r="N4401" i="2"/>
  <c r="O4401" i="2"/>
  <c r="Q4401" i="2" s="1"/>
  <c r="N4449" i="2"/>
  <c r="N4229" i="2"/>
  <c r="O4135" i="2"/>
  <c r="Q4135" i="2" s="1"/>
  <c r="N4135" i="2"/>
  <c r="N4184" i="2"/>
  <c r="O4088" i="2"/>
  <c r="Q4088" i="2" s="1"/>
  <c r="O4170" i="2"/>
  <c r="Q4170" i="2" s="1"/>
  <c r="O4203" i="2"/>
  <c r="Q4203" i="2" s="1"/>
  <c r="N4203" i="2"/>
  <c r="J4275" i="2"/>
  <c r="O4204" i="2"/>
  <c r="Q4204" i="2" s="1"/>
  <c r="N4204" i="2"/>
  <c r="M4029" i="2"/>
  <c r="N4046" i="2"/>
  <c r="N3921" i="2"/>
  <c r="P3921" i="2" s="1"/>
  <c r="M3921" i="2"/>
  <c r="N3777" i="2"/>
  <c r="O4145" i="2"/>
  <c r="Q4145" i="2" s="1"/>
  <c r="M4145" i="2"/>
  <c r="M4049" i="2"/>
  <c r="O3934" i="2"/>
  <c r="Q3934" i="2" s="1"/>
  <c r="M3934" i="2"/>
  <c r="M3790" i="2"/>
  <c r="M4318" i="2"/>
  <c r="O4146" i="2"/>
  <c r="Q4146" i="2" s="1"/>
  <c r="M4146" i="2"/>
  <c r="M3885" i="2"/>
  <c r="O4163" i="2"/>
  <c r="Q4163" i="2" s="1"/>
  <c r="N4163" i="2"/>
  <c r="N4067" i="2"/>
  <c r="N3942" i="2"/>
  <c r="M3857" i="2"/>
  <c r="O4006" i="2"/>
  <c r="Q4006" i="2" s="1"/>
  <c r="M4006" i="2"/>
  <c r="O3748" i="2"/>
  <c r="Q3748" i="2" s="1"/>
  <c r="N3748" i="2"/>
  <c r="N3628" i="2"/>
  <c r="N3944" i="2"/>
  <c r="J3747" i="2"/>
  <c r="P3746" i="2"/>
  <c r="N3489" i="2"/>
  <c r="O3720" i="2"/>
  <c r="Q3720" i="2" s="1"/>
  <c r="M3720" i="2"/>
  <c r="N3516" i="2"/>
  <c r="N3822" i="2"/>
  <c r="M3812" i="2"/>
  <c r="O3641" i="2"/>
  <c r="Q3641" i="2" s="1"/>
  <c r="N3465" i="2"/>
  <c r="O3672" i="2"/>
  <c r="Q3672" i="2" s="1"/>
  <c r="M3672" i="2"/>
  <c r="N3841" i="2"/>
  <c r="N3484" i="2"/>
  <c r="M3402" i="2"/>
  <c r="H3396" i="2"/>
  <c r="M3423" i="2"/>
  <c r="H3427" i="2"/>
  <c r="O3470" i="2"/>
  <c r="Q3470" i="2" s="1"/>
  <c r="N3470" i="2"/>
  <c r="M3360" i="2"/>
  <c r="N3146" i="2"/>
  <c r="M3146" i="2"/>
  <c r="N3656" i="2"/>
  <c r="N3179" i="2"/>
  <c r="N3444" i="2"/>
  <c r="M3308" i="2"/>
  <c r="M3164" i="2"/>
  <c r="N3437" i="2"/>
  <c r="N3076" i="2"/>
  <c r="O3076" i="2"/>
  <c r="Q3076" i="2" s="1"/>
  <c r="H2980" i="2"/>
  <c r="O2711" i="2"/>
  <c r="Q2711" i="2" s="1"/>
  <c r="M2711" i="2"/>
  <c r="O3047" i="2"/>
  <c r="Q3047" i="2" s="1"/>
  <c r="M3047" i="2"/>
  <c r="N2962" i="2"/>
  <c r="N2888" i="2"/>
  <c r="N2840" i="2"/>
  <c r="O2840" i="2"/>
  <c r="Q2840" i="2" s="1"/>
  <c r="N3062" i="2"/>
  <c r="M2977" i="2"/>
  <c r="N2791" i="2"/>
  <c r="M3092" i="2"/>
  <c r="M2996" i="2"/>
  <c r="N2907" i="2"/>
  <c r="N3081" i="2"/>
  <c r="N2985" i="2"/>
  <c r="N2788" i="2"/>
  <c r="O2359" i="2"/>
  <c r="Q2359" i="2" s="1"/>
  <c r="N2359" i="2"/>
  <c r="O2902" i="2"/>
  <c r="Q2902" i="2" s="1"/>
  <c r="M2902" i="2"/>
  <c r="M2854" i="2"/>
  <c r="O2763" i="2"/>
  <c r="Q2763" i="2" s="1"/>
  <c r="N2619" i="2"/>
  <c r="N2475" i="2"/>
  <c r="M2475" i="2"/>
  <c r="N3056" i="2"/>
  <c r="N2960" i="2"/>
  <c r="M2960" i="2"/>
  <c r="M2735" i="2"/>
  <c r="O2735" i="2"/>
  <c r="Q2735" i="2" s="1"/>
  <c r="N3111" i="2"/>
  <c r="N3012" i="2"/>
  <c r="O3012" i="2"/>
  <c r="Q3012" i="2" s="1"/>
  <c r="N2916" i="2"/>
  <c r="O3246" i="2"/>
  <c r="Q3246" i="2" s="1"/>
  <c r="N3246" i="2"/>
  <c r="M3064" i="2"/>
  <c r="N2818" i="2"/>
  <c r="N2391" i="2"/>
  <c r="O3042" i="2"/>
  <c r="Q3042" i="2" s="1"/>
  <c r="M3042" i="2"/>
  <c r="N2892" i="2"/>
  <c r="O2892" i="2"/>
  <c r="Q2892" i="2" s="1"/>
  <c r="H2844" i="2"/>
  <c r="M2569" i="2"/>
  <c r="M2466" i="2"/>
  <c r="N2241" i="2"/>
  <c r="N2406" i="2"/>
  <c r="N2598" i="2"/>
  <c r="P2680" i="2"/>
  <c r="N2269" i="2"/>
  <c r="N2365" i="2"/>
  <c r="M2279" i="2"/>
  <c r="H2389" i="2"/>
  <c r="N2164" i="2"/>
  <c r="O2068" i="2"/>
  <c r="Q2068" i="2" s="1"/>
  <c r="N2068" i="2"/>
  <c r="H2009" i="2"/>
  <c r="H1973" i="2"/>
  <c r="H1937" i="2"/>
  <c r="H2197" i="2"/>
  <c r="H2131" i="2"/>
  <c r="H2057" i="2"/>
  <c r="N2172" i="2"/>
  <c r="N1950" i="2"/>
  <c r="N2150" i="2"/>
  <c r="M2150" i="2"/>
  <c r="N2054" i="2"/>
  <c r="H2203" i="2"/>
  <c r="H2143" i="2"/>
  <c r="H2069" i="2"/>
  <c r="H2011" i="2"/>
  <c r="H1975" i="2"/>
  <c r="N2114" i="2"/>
  <c r="M2114" i="2"/>
  <c r="H2029" i="2"/>
  <c r="O1964" i="2"/>
  <c r="Q1964" i="2" s="1"/>
  <c r="M1964" i="2"/>
  <c r="O1892" i="2"/>
  <c r="Q1892" i="2" s="1"/>
  <c r="M1892" i="2"/>
  <c r="H1703" i="2"/>
  <c r="H2209" i="2"/>
  <c r="H2224" i="2"/>
  <c r="H2041" i="2"/>
  <c r="H2104" i="2"/>
  <c r="O1621" i="2"/>
  <c r="Q1621" i="2" s="1"/>
  <c r="N1621" i="2"/>
  <c r="O1476" i="2"/>
  <c r="Q1476" i="2" s="1"/>
  <c r="N1476" i="2"/>
  <c r="H1830" i="2"/>
  <c r="H1799" i="2"/>
  <c r="O1473" i="2"/>
  <c r="Q1473" i="2" s="1"/>
  <c r="N1329" i="2"/>
  <c r="N1681" i="2"/>
  <c r="M1681" i="2"/>
  <c r="H2119" i="2"/>
  <c r="H1811" i="2"/>
  <c r="H1694" i="2"/>
  <c r="N1518" i="2"/>
  <c r="O1422" i="2"/>
  <c r="Q1422" i="2" s="1"/>
  <c r="H1746" i="2"/>
  <c r="H1825" i="2"/>
  <c r="N1561" i="2"/>
  <c r="M1417" i="2"/>
  <c r="H1925" i="2"/>
  <c r="H1731" i="2"/>
  <c r="H1800" i="2"/>
  <c r="O1509" i="2"/>
  <c r="Q1509" i="2" s="1"/>
  <c r="M1509" i="2"/>
  <c r="N1812" i="2"/>
  <c r="N1616" i="2"/>
  <c r="N2191" i="2"/>
  <c r="O1885" i="2"/>
  <c r="Q1885" i="2" s="1"/>
  <c r="N1885" i="2"/>
  <c r="H1820" i="2"/>
  <c r="O1327" i="2"/>
  <c r="Q1327" i="2" s="1"/>
  <c r="O1032" i="2"/>
  <c r="Q1032" i="2" s="1"/>
  <c r="N896" i="2"/>
  <c r="H1410" i="2"/>
  <c r="H1325" i="2"/>
  <c r="N1263" i="2"/>
  <c r="M1296" i="2"/>
  <c r="N1247" i="2"/>
  <c r="N1200" i="2"/>
  <c r="M1340" i="2"/>
  <c r="N1526" i="2"/>
  <c r="N1394" i="2"/>
  <c r="O1087" i="2"/>
  <c r="Q1087" i="2" s="1"/>
  <c r="N1087" i="2"/>
  <c r="N1034" i="2"/>
  <c r="O1308" i="2"/>
  <c r="Q1308" i="2" s="1"/>
  <c r="N1308" i="2"/>
  <c r="O943" i="2"/>
  <c r="Q943" i="2" s="1"/>
  <c r="H1365" i="2"/>
  <c r="N1190" i="2"/>
  <c r="O1011" i="2"/>
  <c r="Q1011" i="2" s="1"/>
  <c r="N1011" i="2"/>
  <c r="H1297" i="2"/>
  <c r="H1176" i="2"/>
  <c r="O1012" i="2"/>
  <c r="Q1012" i="2" s="1"/>
  <c r="N1012" i="2"/>
  <c r="H1108" i="2"/>
  <c r="H1065" i="2"/>
  <c r="O847" i="2"/>
  <c r="Q847" i="2" s="1"/>
  <c r="N847" i="2"/>
  <c r="N1131" i="2"/>
  <c r="N988" i="2"/>
  <c r="N876" i="2"/>
  <c r="O876" i="2"/>
  <c r="Q876" i="2" s="1"/>
  <c r="O705" i="2"/>
  <c r="Q705" i="2" s="1"/>
  <c r="O908" i="2"/>
  <c r="Q908" i="2" s="1"/>
  <c r="M908" i="2"/>
  <c r="H814" i="2"/>
  <c r="N757" i="2"/>
  <c r="M648" i="2"/>
  <c r="H958" i="2"/>
  <c r="N712" i="2"/>
  <c r="H709" i="2"/>
  <c r="H578" i="2"/>
  <c r="O455" i="2"/>
  <c r="Q455" i="2" s="1"/>
  <c r="O383" i="2"/>
  <c r="Q383" i="2" s="1"/>
  <c r="H582" i="2"/>
  <c r="M666" i="2"/>
  <c r="O666" i="2"/>
  <c r="Q666" i="2" s="1"/>
  <c r="N471" i="2"/>
  <c r="N171" i="2"/>
  <c r="N11" i="2"/>
  <c r="M597" i="2"/>
  <c r="N542" i="2"/>
  <c r="N397" i="2"/>
  <c r="O397" i="2"/>
  <c r="Q397" i="2" s="1"/>
  <c r="M163" i="2"/>
  <c r="M22" i="2"/>
  <c r="N10" i="2"/>
  <c r="N511" i="2"/>
  <c r="M511" i="2"/>
  <c r="N367" i="2"/>
  <c r="N223" i="2"/>
  <c r="N155" i="2"/>
  <c r="J723" i="2"/>
  <c r="N278" i="2"/>
  <c r="N461" i="2"/>
  <c r="O461" i="2"/>
  <c r="Q461" i="2" s="1"/>
  <c r="N366" i="2"/>
  <c r="N64" i="2"/>
  <c r="M502" i="2"/>
  <c r="N54" i="2"/>
  <c r="N222" i="2"/>
  <c r="N8745" i="2"/>
  <c r="N8703" i="2"/>
  <c r="M8710" i="2"/>
  <c r="H8733" i="2"/>
  <c r="N8718" i="2"/>
  <c r="O8668" i="2"/>
  <c r="Q8668" i="2" s="1"/>
  <c r="O8640" i="2"/>
  <c r="Q8640" i="2" s="1"/>
  <c r="M8640" i="2"/>
  <c r="N8642" i="2"/>
  <c r="M8654" i="2"/>
  <c r="O8633" i="2"/>
  <c r="Q8633" i="2" s="1"/>
  <c r="O8600" i="2"/>
  <c r="Q8600" i="2" s="1"/>
  <c r="N8607" i="2"/>
  <c r="N8555" i="2"/>
  <c r="M8561" i="2"/>
  <c r="M8494" i="2"/>
  <c r="N8438" i="2"/>
  <c r="O8434" i="2"/>
  <c r="Q8434" i="2" s="1"/>
  <c r="N8463" i="2"/>
  <c r="O8428" i="2"/>
  <c r="Q8428" i="2" s="1"/>
  <c r="N8428" i="2"/>
  <c r="O8455" i="2"/>
  <c r="Q8455" i="2" s="1"/>
  <c r="M8371" i="2"/>
  <c r="O8397" i="2"/>
  <c r="Q8397" i="2" s="1"/>
  <c r="N8381" i="2"/>
  <c r="O8318" i="2"/>
  <c r="Q8318" i="2" s="1"/>
  <c r="N8318" i="2"/>
  <c r="O8262" i="2"/>
  <c r="Q8262" i="2" s="1"/>
  <c r="N8306" i="2"/>
  <c r="O8226" i="2"/>
  <c r="Q8226" i="2" s="1"/>
  <c r="N8224" i="2"/>
  <c r="N8100" i="2"/>
  <c r="N8171" i="2"/>
  <c r="H8048" i="2"/>
  <c r="H8035" i="2"/>
  <c r="H8128" i="2"/>
  <c r="H8066" i="2"/>
  <c r="N8030" i="2"/>
  <c r="N8083" i="2"/>
  <c r="M8083" i="2"/>
  <c r="N8078" i="2"/>
  <c r="N8065" i="2"/>
  <c r="M8065" i="2"/>
  <c r="O7944" i="2"/>
  <c r="Q7944" i="2" s="1"/>
  <c r="M7944" i="2"/>
  <c r="N7955" i="2"/>
  <c r="N7826" i="2"/>
  <c r="N7909" i="2"/>
  <c r="O7909" i="2"/>
  <c r="Q7909" i="2" s="1"/>
  <c r="M7994" i="2"/>
  <c r="N7936" i="2"/>
  <c r="N7879" i="2"/>
  <c r="N7878" i="2"/>
  <c r="O7905" i="2"/>
  <c r="Q7905" i="2" s="1"/>
  <c r="N7837" i="2"/>
  <c r="O7747" i="2"/>
  <c r="Q7747" i="2" s="1"/>
  <c r="H7817" i="2"/>
  <c r="O7673" i="2"/>
  <c r="Q7673" i="2" s="1"/>
  <c r="N7681" i="2"/>
  <c r="M7681" i="2"/>
  <c r="H7715" i="2"/>
  <c r="O7577" i="2"/>
  <c r="Q7577" i="2" s="1"/>
  <c r="M7629" i="2"/>
  <c r="M7609" i="2"/>
  <c r="N7622" i="2"/>
  <c r="N7535" i="2"/>
  <c r="H7590" i="2"/>
  <c r="N7547" i="2"/>
  <c r="O7547" i="2"/>
  <c r="Q7547" i="2" s="1"/>
  <c r="N7370" i="2"/>
  <c r="N7499" i="2"/>
  <c r="O7499" i="2"/>
  <c r="Q7499" i="2" s="1"/>
  <c r="O7572" i="2"/>
  <c r="Q7572" i="2" s="1"/>
  <c r="H7555" i="2"/>
  <c r="H7599" i="2"/>
  <c r="N7431" i="2"/>
  <c r="O7361" i="2"/>
  <c r="Q7361" i="2" s="1"/>
  <c r="M7392" i="2"/>
  <c r="O7392" i="2"/>
  <c r="Q7392" i="2" s="1"/>
  <c r="M7322" i="2"/>
  <c r="O7366" i="2"/>
  <c r="Q7366" i="2" s="1"/>
  <c r="M7366" i="2"/>
  <c r="O7364" i="2"/>
  <c r="Q7364" i="2" s="1"/>
  <c r="M7364" i="2"/>
  <c r="M7219" i="2"/>
  <c r="O7102" i="2"/>
  <c r="Q7102" i="2" s="1"/>
  <c r="M7102" i="2"/>
  <c r="O7184" i="2"/>
  <c r="Q7184" i="2" s="1"/>
  <c r="N7248" i="2"/>
  <c r="P7248" i="2" s="1"/>
  <c r="M7248" i="2"/>
  <c r="H7320" i="2"/>
  <c r="O7168" i="2"/>
  <c r="Q7168" i="2" s="1"/>
  <c r="M7168" i="2"/>
  <c r="N7224" i="2"/>
  <c r="M7080" i="2"/>
  <c r="H7104" i="2"/>
  <c r="M7009" i="2"/>
  <c r="N6901" i="2"/>
  <c r="O6974" i="2"/>
  <c r="Q6974" i="2" s="1"/>
  <c r="M6885" i="2"/>
  <c r="M7031" i="2"/>
  <c r="H7012" i="2"/>
  <c r="H6964" i="2"/>
  <c r="H6984" i="2"/>
  <c r="N6914" i="2"/>
  <c r="M6914" i="2"/>
  <c r="N6866" i="2"/>
  <c r="N6782" i="2"/>
  <c r="M6860" i="2"/>
  <c r="H6906" i="2"/>
  <c r="M6692" i="2"/>
  <c r="O6773" i="2"/>
  <c r="Q6773" i="2" s="1"/>
  <c r="N6773" i="2"/>
  <c r="M6741" i="2"/>
  <c r="O6781" i="2"/>
  <c r="Q6781" i="2" s="1"/>
  <c r="N6781" i="2"/>
  <c r="N6486" i="2"/>
  <c r="N6629" i="2"/>
  <c r="O6593" i="2"/>
  <c r="Q6593" i="2" s="1"/>
  <c r="N6414" i="2"/>
  <c r="H6688" i="2"/>
  <c r="H6503" i="2"/>
  <c r="N6488" i="2"/>
  <c r="H6719" i="2"/>
  <c r="H6495" i="2"/>
  <c r="M6718" i="2"/>
  <c r="N6447" i="2"/>
  <c r="O6634" i="2"/>
  <c r="Q6634" i="2" s="1"/>
  <c r="N6634" i="2"/>
  <c r="O6592" i="2"/>
  <c r="Q6592" i="2" s="1"/>
  <c r="H6529" i="2"/>
  <c r="N6493" i="2"/>
  <c r="M6493" i="2"/>
  <c r="H6343" i="2"/>
  <c r="N6460" i="2"/>
  <c r="H6351" i="2"/>
  <c r="M6258" i="2"/>
  <c r="N6111" i="2"/>
  <c r="O6408" i="2"/>
  <c r="Q6408" i="2" s="1"/>
  <c r="M6408" i="2"/>
  <c r="M6144" i="2"/>
  <c r="M6189" i="2"/>
  <c r="O6189" i="2"/>
  <c r="Q6189" i="2" s="1"/>
  <c r="M6041" i="2"/>
  <c r="O6239" i="2"/>
  <c r="Q6239" i="2" s="1"/>
  <c r="M6239" i="2"/>
  <c r="N6129" i="2"/>
  <c r="O6129" i="2"/>
  <c r="Q6129" i="2" s="1"/>
  <c r="O6334" i="2"/>
  <c r="Q6334" i="2" s="1"/>
  <c r="M6334" i="2"/>
  <c r="N6270" i="2"/>
  <c r="O6270" i="2"/>
  <c r="Q6270" i="2" s="1"/>
  <c r="H6066" i="2"/>
  <c r="O5887" i="2"/>
  <c r="Q5887" i="2" s="1"/>
  <c r="N5887" i="2"/>
  <c r="H6073" i="2"/>
  <c r="P6158" i="2"/>
  <c r="N6031" i="2"/>
  <c r="M5950" i="2"/>
  <c r="O5950" i="2"/>
  <c r="Q5950" i="2" s="1"/>
  <c r="M5996" i="2"/>
  <c r="O5996" i="2"/>
  <c r="Q5996" i="2" s="1"/>
  <c r="N6052" i="2"/>
  <c r="M6071" i="2"/>
  <c r="N5909" i="2"/>
  <c r="O5909" i="2"/>
  <c r="Q5909" i="2" s="1"/>
  <c r="M5781" i="2"/>
  <c r="N5837" i="2"/>
  <c r="O5729" i="2"/>
  <c r="Q5729" i="2" s="1"/>
  <c r="N5889" i="2"/>
  <c r="M5803" i="2"/>
  <c r="O5528" i="2"/>
  <c r="Q5528" i="2" s="1"/>
  <c r="N5528" i="2"/>
  <c r="O5683" i="2"/>
  <c r="Q5683" i="2" s="1"/>
  <c r="H5559" i="2"/>
  <c r="H5661" i="2"/>
  <c r="M5566" i="2"/>
  <c r="H5459" i="2"/>
  <c r="M5536" i="2"/>
  <c r="N5461" i="2"/>
  <c r="O5514" i="2"/>
  <c r="Q5514" i="2" s="1"/>
  <c r="O5686" i="2"/>
  <c r="Q5686" i="2" s="1"/>
  <c r="M5686" i="2"/>
  <c r="H5630" i="2"/>
  <c r="H5649" i="2"/>
  <c r="H5467" i="2"/>
  <c r="N5594" i="2"/>
  <c r="O5594" i="2"/>
  <c r="Q5594" i="2" s="1"/>
  <c r="N5360" i="2"/>
  <c r="H5441" i="2"/>
  <c r="O5178" i="2"/>
  <c r="Q5178" i="2" s="1"/>
  <c r="M5322" i="2"/>
  <c r="O5231" i="2"/>
  <c r="Q5231" i="2" s="1"/>
  <c r="M5231" i="2"/>
  <c r="H5350" i="2"/>
  <c r="N5429" i="2"/>
  <c r="M5279" i="2"/>
  <c r="O5279" i="2"/>
  <c r="Q5279" i="2" s="1"/>
  <c r="N5143" i="2"/>
  <c r="N5140" i="2"/>
  <c r="O5254" i="2"/>
  <c r="Q5254" i="2" s="1"/>
  <c r="M5254" i="2"/>
  <c r="M5110" i="2"/>
  <c r="H5116" i="2"/>
  <c r="O4931" i="2"/>
  <c r="Q4931" i="2" s="1"/>
  <c r="N4931" i="2"/>
  <c r="N5113" i="2"/>
  <c r="M5113" i="2"/>
  <c r="H5086" i="2"/>
  <c r="M4896" i="2"/>
  <c r="M5089" i="2"/>
  <c r="M4966" i="2"/>
  <c r="O5026" i="2"/>
  <c r="Q5026" i="2" s="1"/>
  <c r="N5026" i="2"/>
  <c r="N5114" i="2"/>
  <c r="O5040" i="2"/>
  <c r="Q5040" i="2" s="1"/>
  <c r="M5040" i="2"/>
  <c r="O4768" i="2"/>
  <c r="Q4768" i="2" s="1"/>
  <c r="O4689" i="2"/>
  <c r="Q4689" i="2" s="1"/>
  <c r="N4689" i="2"/>
  <c r="N4790" i="2"/>
  <c r="H4818" i="2"/>
  <c r="N4762" i="2"/>
  <c r="H4859" i="2"/>
  <c r="O4871" i="2"/>
  <c r="Q4871" i="2" s="1"/>
  <c r="M4871" i="2"/>
  <c r="O4737" i="2"/>
  <c r="Q4737" i="2" s="1"/>
  <c r="N4737" i="2"/>
  <c r="H4692" i="2"/>
  <c r="H4633" i="2"/>
  <c r="O4683" i="2"/>
  <c r="Q4683" i="2" s="1"/>
  <c r="N4683" i="2"/>
  <c r="O4678" i="2"/>
  <c r="Q4678" i="2" s="1"/>
  <c r="M4678" i="2"/>
  <c r="H4685" i="2"/>
  <c r="H4613" i="2"/>
  <c r="H4517" i="2"/>
  <c r="H4599" i="2"/>
  <c r="H4544" i="2"/>
  <c r="N4307" i="2"/>
  <c r="N4472" i="2"/>
  <c r="H4345" i="2"/>
  <c r="N4515" i="2"/>
  <c r="O4515" i="2"/>
  <c r="Q4515" i="2" s="1"/>
  <c r="H4588" i="2"/>
  <c r="M4347" i="2"/>
  <c r="O4606" i="2"/>
  <c r="Q4606" i="2" s="1"/>
  <c r="M4606" i="2"/>
  <c r="O4484" i="2"/>
  <c r="Q4484" i="2" s="1"/>
  <c r="M4484" i="2"/>
  <c r="H4545" i="2"/>
  <c r="M4319" i="2"/>
  <c r="O4319" i="2"/>
  <c r="Q4319" i="2" s="1"/>
  <c r="H4516" i="2"/>
  <c r="O4594" i="2"/>
  <c r="Q4594" i="2" s="1"/>
  <c r="N4594" i="2"/>
  <c r="N4351" i="2"/>
  <c r="M4530" i="2"/>
  <c r="N4455" i="2"/>
  <c r="M4455" i="2"/>
  <c r="N4303" i="2"/>
  <c r="O4169" i="2"/>
  <c r="Q4169" i="2" s="1"/>
  <c r="M4154" i="2"/>
  <c r="O4189" i="2"/>
  <c r="Q4189" i="2" s="1"/>
  <c r="N4189" i="2"/>
  <c r="N4023" i="2"/>
  <c r="M4023" i="2"/>
  <c r="O4222" i="2"/>
  <c r="Q4222" i="2" s="1"/>
  <c r="M4222" i="2"/>
  <c r="O4030" i="2"/>
  <c r="Q4030" i="2" s="1"/>
  <c r="M4030" i="2"/>
  <c r="N3894" i="2"/>
  <c r="H4191" i="2"/>
  <c r="H4095" i="2"/>
  <c r="N4235" i="2"/>
  <c r="O4235" i="2"/>
  <c r="Q4235" i="2" s="1"/>
  <c r="N4048" i="2"/>
  <c r="M4048" i="2"/>
  <c r="N3927" i="2"/>
  <c r="N4130" i="2"/>
  <c r="N3844" i="2"/>
  <c r="O4263" i="2"/>
  <c r="Q4263" i="2" s="1"/>
  <c r="N3941" i="2"/>
  <c r="N3830" i="2"/>
  <c r="J3891" i="2"/>
  <c r="P3890" i="2"/>
  <c r="M3645" i="2"/>
  <c r="M3448" i="2"/>
  <c r="O3509" i="2"/>
  <c r="Q3509" i="2" s="1"/>
  <c r="N3509" i="2"/>
  <c r="O3717" i="2"/>
  <c r="Q3717" i="2" s="1"/>
  <c r="M3717" i="2"/>
  <c r="H3721" i="2"/>
  <c r="H3601" i="2"/>
  <c r="O3956" i="2"/>
  <c r="Q3956" i="2" s="1"/>
  <c r="M3956" i="2"/>
  <c r="O3730" i="2"/>
  <c r="Q3730" i="2" s="1"/>
  <c r="N3730" i="2"/>
  <c r="O3706" i="2"/>
  <c r="Q3706" i="2" s="1"/>
  <c r="N3706" i="2"/>
  <c r="O3690" i="2"/>
  <c r="Q3690" i="2" s="1"/>
  <c r="M3690" i="2"/>
  <c r="N3631" i="2"/>
  <c r="N3366" i="2"/>
  <c r="O3615" i="2"/>
  <c r="Q3615" i="2" s="1"/>
  <c r="N3615" i="2"/>
  <c r="M3595" i="2"/>
  <c r="N3342" i="2"/>
  <c r="N3242" i="2"/>
  <c r="M3574" i="2"/>
  <c r="H3429" i="2"/>
  <c r="H3633" i="2"/>
  <c r="N3268" i="2"/>
  <c r="H3485" i="2"/>
  <c r="N3301" i="2"/>
  <c r="O3301" i="2"/>
  <c r="Q3301" i="2" s="1"/>
  <c r="H3585" i="2"/>
  <c r="O3510" i="2"/>
  <c r="Q3510" i="2" s="1"/>
  <c r="N3510" i="2"/>
  <c r="H3362" i="2"/>
  <c r="N2887" i="2"/>
  <c r="O3017" i="2"/>
  <c r="Q3017" i="2" s="1"/>
  <c r="M3017" i="2"/>
  <c r="O2921" i="2"/>
  <c r="Q2921" i="2" s="1"/>
  <c r="M2663" i="2"/>
  <c r="N2437" i="2"/>
  <c r="H3036" i="2"/>
  <c r="N2745" i="2"/>
  <c r="O2601" i="2"/>
  <c r="Q2601" i="2" s="1"/>
  <c r="N2450" i="2"/>
  <c r="M2450" i="2"/>
  <c r="N2966" i="2"/>
  <c r="M2966" i="2"/>
  <c r="N3207" i="2"/>
  <c r="N2895" i="2"/>
  <c r="O2627" i="2"/>
  <c r="Q2627" i="2" s="1"/>
  <c r="N2627" i="2"/>
  <c r="M3070" i="2"/>
  <c r="M2974" i="2"/>
  <c r="N2787" i="2"/>
  <c r="N2311" i="2"/>
  <c r="N2967" i="2"/>
  <c r="M2967" i="2"/>
  <c r="H2896" i="2"/>
  <c r="H2848" i="2"/>
  <c r="J3172" i="2"/>
  <c r="N3106" i="2"/>
  <c r="O3106" i="2"/>
  <c r="Q3106" i="2" s="1"/>
  <c r="O3198" i="2"/>
  <c r="Q3198" i="2" s="1"/>
  <c r="N3198" i="2"/>
  <c r="M2638" i="2"/>
  <c r="O2384" i="2"/>
  <c r="Q2384" i="2" s="1"/>
  <c r="N2384" i="2"/>
  <c r="O3166" i="2"/>
  <c r="Q3166" i="2" s="1"/>
  <c r="M3166" i="2"/>
  <c r="N2957" i="2"/>
  <c r="M2778" i="2"/>
  <c r="M2562" i="2"/>
  <c r="M2322" i="2"/>
  <c r="M3117" i="2"/>
  <c r="O3117" i="2"/>
  <c r="Q3117" i="2" s="1"/>
  <c r="P3046" i="2"/>
  <c r="N2961" i="2"/>
  <c r="N2334" i="2"/>
  <c r="O2694" i="2"/>
  <c r="Q2694" i="2" s="1"/>
  <c r="N2694" i="2"/>
  <c r="O2379" i="2"/>
  <c r="Q2379" i="2" s="1"/>
  <c r="N2379" i="2"/>
  <c r="J2476" i="2"/>
  <c r="J2477" i="2" s="1"/>
  <c r="J2478" i="2" s="1"/>
  <c r="O2326" i="2"/>
  <c r="Q2326" i="2" s="1"/>
  <c r="M2326" i="2"/>
  <c r="N2319" i="2"/>
  <c r="O2253" i="2"/>
  <c r="Q2253" i="2" s="1"/>
  <c r="M2253" i="2"/>
  <c r="N2361" i="2"/>
  <c r="N2263" i="2"/>
  <c r="O2263" i="2"/>
  <c r="Q2263" i="2" s="1"/>
  <c r="N2340" i="2"/>
  <c r="O2075" i="2"/>
  <c r="Q2075" i="2" s="1"/>
  <c r="N2075" i="2"/>
  <c r="N2149" i="2"/>
  <c r="O2053" i="2"/>
  <c r="Q2053" i="2" s="1"/>
  <c r="N2053" i="2"/>
  <c r="M2157" i="2"/>
  <c r="O2039" i="2"/>
  <c r="Q2039" i="2" s="1"/>
  <c r="M2039" i="2"/>
  <c r="M1944" i="2"/>
  <c r="N2139" i="2"/>
  <c r="N2043" i="2"/>
  <c r="N2088" i="2"/>
  <c r="P2088" i="2" s="1"/>
  <c r="M2088" i="2"/>
  <c r="N2190" i="2"/>
  <c r="N1958" i="2"/>
  <c r="N1886" i="2"/>
  <c r="N2144" i="2"/>
  <c r="O2048" i="2"/>
  <c r="Q2048" i="2" s="1"/>
  <c r="N2048" i="2"/>
  <c r="N2214" i="2"/>
  <c r="N2025" i="2"/>
  <c r="O1989" i="2"/>
  <c r="Q1989" i="2" s="1"/>
  <c r="M1989" i="2"/>
  <c r="N1953" i="2"/>
  <c r="O1917" i="2"/>
  <c r="Q1917" i="2" s="1"/>
  <c r="M1917" i="2"/>
  <c r="O1893" i="2"/>
  <c r="Q1893" i="2" s="1"/>
  <c r="M1893" i="2"/>
  <c r="N1824" i="2"/>
  <c r="M1824" i="2"/>
  <c r="O1733" i="2"/>
  <c r="Q1733" i="2" s="1"/>
  <c r="N1733" i="2"/>
  <c r="O1597" i="2"/>
  <c r="Q1597" i="2" s="1"/>
  <c r="N1597" i="2"/>
  <c r="N1453" i="2"/>
  <c r="N1901" i="2"/>
  <c r="M1871" i="2"/>
  <c r="N1629" i="2"/>
  <c r="M1629" i="2"/>
  <c r="O1472" i="2"/>
  <c r="Q1472" i="2" s="1"/>
  <c r="M1328" i="2"/>
  <c r="O1805" i="2"/>
  <c r="Q1805" i="2" s="1"/>
  <c r="N1805" i="2"/>
  <c r="O1674" i="2"/>
  <c r="Q1674" i="2" s="1"/>
  <c r="M1674" i="2"/>
  <c r="O1877" i="2"/>
  <c r="Q1877" i="2" s="1"/>
  <c r="N1877" i="2"/>
  <c r="N1517" i="2"/>
  <c r="O1421" i="2"/>
  <c r="Q1421" i="2" s="1"/>
  <c r="M1819" i="2"/>
  <c r="M1678" i="2"/>
  <c r="N1881" i="2"/>
  <c r="M1752" i="2"/>
  <c r="N1833" i="2"/>
  <c r="M1583" i="2"/>
  <c r="O1508" i="2"/>
  <c r="Q1508" i="2" s="1"/>
  <c r="M1508" i="2"/>
  <c r="M1841" i="2"/>
  <c r="O1615" i="2"/>
  <c r="Q1615" i="2" s="1"/>
  <c r="N1615" i="2"/>
  <c r="O2045" i="2"/>
  <c r="Q2045" i="2" s="1"/>
  <c r="N2045" i="2"/>
  <c r="O1300" i="2"/>
  <c r="Q1300" i="2" s="1"/>
  <c r="N1300" i="2"/>
  <c r="O1204" i="2"/>
  <c r="Q1204" i="2" s="1"/>
  <c r="O1123" i="2"/>
  <c r="Q1123" i="2" s="1"/>
  <c r="M1123" i="2"/>
  <c r="O1024" i="2"/>
  <c r="Q1024" i="2" s="1"/>
  <c r="M1024" i="2"/>
  <c r="N1163" i="2"/>
  <c r="N1066" i="2"/>
  <c r="N939" i="2"/>
  <c r="M939" i="2"/>
  <c r="O965" i="2"/>
  <c r="Q965" i="2" s="1"/>
  <c r="N965" i="2"/>
  <c r="M1456" i="2"/>
  <c r="M1195" i="2"/>
  <c r="O1195" i="2"/>
  <c r="Q1195" i="2" s="1"/>
  <c r="H1084" i="2"/>
  <c r="O1026" i="2"/>
  <c r="Q1026" i="2" s="1"/>
  <c r="M1026" i="2"/>
  <c r="P1539" i="2"/>
  <c r="H1233" i="2"/>
  <c r="M1415" i="2"/>
  <c r="H1181" i="2"/>
  <c r="M1285" i="2"/>
  <c r="O1173" i="2"/>
  <c r="Q1173" i="2" s="1"/>
  <c r="M1173" i="2"/>
  <c r="O1099" i="2"/>
  <c r="Q1099" i="2" s="1"/>
  <c r="M1099" i="2"/>
  <c r="O1003" i="2"/>
  <c r="Q1003" i="2" s="1"/>
  <c r="M1003" i="2"/>
  <c r="O1229" i="2"/>
  <c r="Q1229" i="2" s="1"/>
  <c r="N969" i="2"/>
  <c r="O1380" i="2"/>
  <c r="Q1380" i="2" s="1"/>
  <c r="N1380" i="2"/>
  <c r="O1241" i="2"/>
  <c r="Q1241" i="2" s="1"/>
  <c r="N846" i="2"/>
  <c r="O1349" i="2"/>
  <c r="Q1349" i="2" s="1"/>
  <c r="N1349" i="2"/>
  <c r="O1213" i="2"/>
  <c r="Q1213" i="2" s="1"/>
  <c r="N1213" i="2"/>
  <c r="O980" i="2"/>
  <c r="Q980" i="2" s="1"/>
  <c r="M980" i="2"/>
  <c r="O704" i="2"/>
  <c r="Q704" i="2" s="1"/>
  <c r="N966" i="2"/>
  <c r="O903" i="2"/>
  <c r="Q903" i="2" s="1"/>
  <c r="M834" i="2"/>
  <c r="O834" i="2"/>
  <c r="Q834" i="2" s="1"/>
  <c r="O719" i="2"/>
  <c r="Q719" i="2" s="1"/>
  <c r="N754" i="2"/>
  <c r="O954" i="2"/>
  <c r="Q954" i="2" s="1"/>
  <c r="M954" i="2"/>
  <c r="N760" i="2"/>
  <c r="H662" i="2"/>
  <c r="H613" i="2"/>
  <c r="M311" i="2"/>
  <c r="N194" i="2"/>
  <c r="H638" i="2"/>
  <c r="O235" i="2"/>
  <c r="Q235" i="2" s="1"/>
  <c r="M235" i="2"/>
  <c r="O131" i="2"/>
  <c r="Q131" i="2" s="1"/>
  <c r="N131" i="2"/>
  <c r="H647" i="2"/>
  <c r="N399" i="2"/>
  <c r="O59" i="2"/>
  <c r="Q59" i="2" s="1"/>
  <c r="N59" i="2"/>
  <c r="N35" i="2"/>
  <c r="H606" i="2"/>
  <c r="N277" i="2"/>
  <c r="N227" i="2"/>
  <c r="H646" i="2"/>
  <c r="H621" i="2"/>
  <c r="O527" i="2"/>
  <c r="Q527" i="2" s="1"/>
  <c r="M527" i="2"/>
  <c r="N478" i="2"/>
  <c r="M478" i="2"/>
  <c r="O116" i="2"/>
  <c r="Q116" i="2" s="1"/>
  <c r="M116" i="2"/>
  <c r="N205" i="2"/>
  <c r="O8746" i="2"/>
  <c r="Q8746" i="2" s="1"/>
  <c r="N8746" i="2"/>
  <c r="H8737" i="2"/>
  <c r="N8704" i="2"/>
  <c r="O8649" i="2"/>
  <c r="Q8649" i="2" s="1"/>
  <c r="N8649" i="2"/>
  <c r="M8638" i="2"/>
  <c r="O8638" i="2"/>
  <c r="Q8638" i="2" s="1"/>
  <c r="N8641" i="2"/>
  <c r="N8626" i="2"/>
  <c r="M8586" i="2"/>
  <c r="O8608" i="2"/>
  <c r="Q8608" i="2" s="1"/>
  <c r="M8593" i="2"/>
  <c r="N8593" i="2"/>
  <c r="O8627" i="2"/>
  <c r="Q8627" i="2" s="1"/>
  <c r="N8627" i="2"/>
  <c r="H8487" i="2"/>
  <c r="N8416" i="2"/>
  <c r="O8421" i="2"/>
  <c r="Q8421" i="2" s="1"/>
  <c r="N8364" i="2"/>
  <c r="P8442" i="2"/>
  <c r="O8341" i="2"/>
  <c r="Q8341" i="2" s="1"/>
  <c r="N8341" i="2"/>
  <c r="M8296" i="2"/>
  <c r="M8333" i="2"/>
  <c r="M8301" i="2"/>
  <c r="N8236" i="2"/>
  <c r="M8228" i="2"/>
  <c r="H8220" i="2"/>
  <c r="O8247" i="2"/>
  <c r="Q8247" i="2" s="1"/>
  <c r="O8219" i="2"/>
  <c r="Q8219" i="2" s="1"/>
  <c r="N8219" i="2"/>
  <c r="O8177" i="2"/>
  <c r="Q8177" i="2" s="1"/>
  <c r="M8177" i="2"/>
  <c r="H8188" i="2"/>
  <c r="H8158" i="2"/>
  <c r="H8092" i="2"/>
  <c r="N8049" i="2"/>
  <c r="N8123" i="2"/>
  <c r="N8073" i="2"/>
  <c r="N8057" i="2"/>
  <c r="M8057" i="2"/>
  <c r="N8016" i="2"/>
  <c r="N8007" i="2"/>
  <c r="H8039" i="2"/>
  <c r="M8105" i="2"/>
  <c r="H8051" i="2"/>
  <c r="M8011" i="2"/>
  <c r="O7938" i="2"/>
  <c r="Q7938" i="2" s="1"/>
  <c r="N7926" i="2"/>
  <c r="O7926" i="2"/>
  <c r="Q7926" i="2" s="1"/>
  <c r="M7901" i="2"/>
  <c r="N7759" i="2"/>
  <c r="P7825" i="2"/>
  <c r="N7834" i="2"/>
  <c r="N7784" i="2"/>
  <c r="N7637" i="2"/>
  <c r="N7691" i="2"/>
  <c r="O7625" i="2"/>
  <c r="Q7625" i="2" s="1"/>
  <c r="N7642" i="2"/>
  <c r="M7603" i="2"/>
  <c r="O7527" i="2"/>
  <c r="Q7527" i="2" s="1"/>
  <c r="N7354" i="2"/>
  <c r="O7568" i="2"/>
  <c r="Q7568" i="2" s="1"/>
  <c r="O7617" i="2"/>
  <c r="Q7617" i="2" s="1"/>
  <c r="O7503" i="2"/>
  <c r="Q7503" i="2" s="1"/>
  <c r="N7591" i="2"/>
  <c r="N7533" i="2"/>
  <c r="M7509" i="2"/>
  <c r="O7416" i="2"/>
  <c r="Q7416" i="2" s="1"/>
  <c r="M7416" i="2"/>
  <c r="N7377" i="2"/>
  <c r="M7388" i="2"/>
  <c r="O7388" i="2"/>
  <c r="Q7388" i="2" s="1"/>
  <c r="N7274" i="2"/>
  <c r="N7359" i="2"/>
  <c r="O7424" i="2"/>
  <c r="Q7424" i="2" s="1"/>
  <c r="O7363" i="2"/>
  <c r="Q7363" i="2" s="1"/>
  <c r="M7363" i="2"/>
  <c r="O7400" i="2"/>
  <c r="Q7400" i="2" s="1"/>
  <c r="N7159" i="2"/>
  <c r="M7177" i="2"/>
  <c r="N7296" i="2"/>
  <c r="N7161" i="2"/>
  <c r="O7209" i="2"/>
  <c r="Q7209" i="2" s="1"/>
  <c r="O7114" i="2"/>
  <c r="Q7114" i="2" s="1"/>
  <c r="O7126" i="2"/>
  <c r="Q7126" i="2" s="1"/>
  <c r="M7126" i="2"/>
  <c r="O7042" i="2"/>
  <c r="Q7042" i="2" s="1"/>
  <c r="O7003" i="2"/>
  <c r="Q7003" i="2" s="1"/>
  <c r="O6889" i="2"/>
  <c r="Q6889" i="2" s="1"/>
  <c r="N6968" i="2"/>
  <c r="O6968" i="2"/>
  <c r="Q6968" i="2" s="1"/>
  <c r="O7020" i="2"/>
  <c r="Q7020" i="2" s="1"/>
  <c r="N7020" i="2"/>
  <c r="O6954" i="2"/>
  <c r="Q6954" i="2" s="1"/>
  <c r="M6939" i="2"/>
  <c r="M7027" i="2"/>
  <c r="N7046" i="2"/>
  <c r="M7046" i="2"/>
  <c r="N6775" i="2"/>
  <c r="N6807" i="2"/>
  <c r="M6807" i="2"/>
  <c r="M6888" i="2"/>
  <c r="N6783" i="2"/>
  <c r="O6747" i="2"/>
  <c r="Q6747" i="2" s="1"/>
  <c r="N6747" i="2"/>
  <c r="N6753" i="2"/>
  <c r="O6770" i="2"/>
  <c r="Q6770" i="2" s="1"/>
  <c r="N6770" i="2"/>
  <c r="N6470" i="2"/>
  <c r="J6627" i="2"/>
  <c r="N6587" i="2"/>
  <c r="O6474" i="2"/>
  <c r="Q6474" i="2" s="1"/>
  <c r="N6625" i="2"/>
  <c r="N6577" i="2"/>
  <c r="M6523" i="2"/>
  <c r="M6673" i="2"/>
  <c r="O6621" i="2"/>
  <c r="Q6621" i="2" s="1"/>
  <c r="M6621" i="2"/>
  <c r="O6585" i="2"/>
  <c r="Q6585" i="2" s="1"/>
  <c r="M6549" i="2"/>
  <c r="O6512" i="2"/>
  <c r="Q6512" i="2" s="1"/>
  <c r="N6446" i="2"/>
  <c r="O6622" i="2"/>
  <c r="Q6622" i="2" s="1"/>
  <c r="M6622" i="2"/>
  <c r="M6550" i="2"/>
  <c r="N6580" i="2"/>
  <c r="O6483" i="2"/>
  <c r="Q6483" i="2" s="1"/>
  <c r="N6483" i="2"/>
  <c r="O6395" i="2"/>
  <c r="Q6395" i="2" s="1"/>
  <c r="N6395" i="2"/>
  <c r="M6405" i="2"/>
  <c r="O6405" i="2"/>
  <c r="Q6405" i="2" s="1"/>
  <c r="N6461" i="2"/>
  <c r="O6461" i="2"/>
  <c r="Q6461" i="2" s="1"/>
  <c r="O6326" i="2"/>
  <c r="Q6326" i="2" s="1"/>
  <c r="N6326" i="2"/>
  <c r="N6374" i="2"/>
  <c r="M6500" i="2"/>
  <c r="N6371" i="2"/>
  <c r="M6386" i="2"/>
  <c r="M6517" i="2"/>
  <c r="N6517" i="2"/>
  <c r="M6288" i="2"/>
  <c r="O6243" i="2"/>
  <c r="Q6243" i="2" s="1"/>
  <c r="N6243" i="2"/>
  <c r="O6209" i="2"/>
  <c r="Q6209" i="2" s="1"/>
  <c r="N6325" i="2"/>
  <c r="O6096" i="2"/>
  <c r="Q6096" i="2" s="1"/>
  <c r="M6096" i="2"/>
  <c r="N6178" i="2"/>
  <c r="M6034" i="2"/>
  <c r="N6122" i="2"/>
  <c r="M6141" i="2"/>
  <c r="M6162" i="2"/>
  <c r="N5939" i="2"/>
  <c r="O5988" i="2"/>
  <c r="Q5988" i="2" s="1"/>
  <c r="M6213" i="2"/>
  <c r="O5902" i="2"/>
  <c r="Q5902" i="2" s="1"/>
  <c r="M5902" i="2"/>
  <c r="N5938" i="2"/>
  <c r="O5759" i="2"/>
  <c r="Q5759" i="2" s="1"/>
  <c r="M5759" i="2"/>
  <c r="O5868" i="2"/>
  <c r="Q5868" i="2" s="1"/>
  <c r="N5868" i="2"/>
  <c r="M5783" i="2"/>
  <c r="O5827" i="2"/>
  <c r="Q5827" i="2" s="1"/>
  <c r="M5737" i="2"/>
  <c r="N5839" i="2"/>
  <c r="N5722" i="2"/>
  <c r="M5774" i="2"/>
  <c r="O5811" i="2"/>
  <c r="Q5811" i="2" s="1"/>
  <c r="M5853" i="2"/>
  <c r="M5930" i="2"/>
  <c r="M5779" i="2"/>
  <c r="O5754" i="2"/>
  <c r="Q5754" i="2" s="1"/>
  <c r="O5519" i="2"/>
  <c r="Q5519" i="2" s="1"/>
  <c r="M5519" i="2"/>
  <c r="O5639" i="2"/>
  <c r="Q5639" i="2" s="1"/>
  <c r="M5639" i="2"/>
  <c r="O5522" i="2"/>
  <c r="Q5522" i="2" s="1"/>
  <c r="N5522" i="2"/>
  <c r="O5674" i="2"/>
  <c r="Q5674" i="2" s="1"/>
  <c r="O5628" i="2"/>
  <c r="Q5628" i="2" s="1"/>
  <c r="N5628" i="2"/>
  <c r="N5554" i="2"/>
  <c r="O5524" i="2"/>
  <c r="Q5524" i="2" s="1"/>
  <c r="N5524" i="2"/>
  <c r="N5460" i="2"/>
  <c r="N5648" i="2"/>
  <c r="N5603" i="2"/>
  <c r="N5531" i="2"/>
  <c r="O5852" i="2"/>
  <c r="Q5852" i="2" s="1"/>
  <c r="N5675" i="2"/>
  <c r="N5626" i="2"/>
  <c r="O5626" i="2"/>
  <c r="Q5626" i="2" s="1"/>
  <c r="N5498" i="2"/>
  <c r="O5682" i="2"/>
  <c r="Q5682" i="2" s="1"/>
  <c r="M5587" i="2"/>
  <c r="O5518" i="2"/>
  <c r="Q5518" i="2" s="1"/>
  <c r="M5518" i="2"/>
  <c r="O5692" i="2"/>
  <c r="Q5692" i="2" s="1"/>
  <c r="N5692" i="2"/>
  <c r="N5582" i="2"/>
  <c r="N5353" i="2"/>
  <c r="M5353" i="2"/>
  <c r="N5364" i="2"/>
  <c r="O5154" i="2"/>
  <c r="Q5154" i="2" s="1"/>
  <c r="N5315" i="2"/>
  <c r="M5438" i="2"/>
  <c r="N5335" i="2"/>
  <c r="O5427" i="2"/>
  <c r="Q5427" i="2" s="1"/>
  <c r="N5427" i="2"/>
  <c r="M5440" i="2"/>
  <c r="N5142" i="2"/>
  <c r="N5117" i="2"/>
  <c r="O5244" i="2"/>
  <c r="Q5244" i="2" s="1"/>
  <c r="N5244" i="2"/>
  <c r="N4883" i="2"/>
  <c r="O4889" i="2"/>
  <c r="Q4889" i="2" s="1"/>
  <c r="N5024" i="2"/>
  <c r="O4989" i="2"/>
  <c r="Q4989" i="2" s="1"/>
  <c r="M4989" i="2"/>
  <c r="N4880" i="2"/>
  <c r="O5038" i="2"/>
  <c r="Q5038" i="2" s="1"/>
  <c r="M5038" i="2"/>
  <c r="N5045" i="2"/>
  <c r="N4755" i="2"/>
  <c r="M4941" i="2"/>
  <c r="N4777" i="2"/>
  <c r="N4778" i="2"/>
  <c r="M4748" i="2"/>
  <c r="N4736" i="2"/>
  <c r="M4671" i="2"/>
  <c r="M4605" i="2"/>
  <c r="N4719" i="2"/>
  <c r="N4590" i="2"/>
  <c r="O4666" i="2"/>
  <c r="Q4666" i="2" s="1"/>
  <c r="N4666" i="2"/>
  <c r="M4656" i="2"/>
  <c r="M4460" i="2"/>
  <c r="M4560" i="2"/>
  <c r="N4567" i="2"/>
  <c r="M4507" i="2"/>
  <c r="N4538" i="2"/>
  <c r="O4595" i="2"/>
  <c r="Q4595" i="2" s="1"/>
  <c r="N4595" i="2"/>
  <c r="O4468" i="2"/>
  <c r="Q4468" i="2" s="1"/>
  <c r="N4468" i="2"/>
  <c r="M4339" i="2"/>
  <c r="M4416" i="2"/>
  <c r="O4416" i="2"/>
  <c r="Q4416" i="2" s="1"/>
  <c r="M4295" i="2"/>
  <c r="O4295" i="2"/>
  <c r="Q4295" i="2" s="1"/>
  <c r="N4447" i="2"/>
  <c r="N4501" i="2"/>
  <c r="O4501" i="2"/>
  <c r="Q4501" i="2" s="1"/>
  <c r="M4341" i="2"/>
  <c r="M4359" i="2"/>
  <c r="M4555" i="2"/>
  <c r="N4616" i="2"/>
  <c r="N4443" i="2"/>
  <c r="N4335" i="2"/>
  <c r="M4335" i="2"/>
  <c r="N4279" i="2"/>
  <c r="N4215" i="2"/>
  <c r="M4215" i="2"/>
  <c r="N4119" i="2"/>
  <c r="N4168" i="2"/>
  <c r="M4057" i="2"/>
  <c r="M4271" i="2"/>
  <c r="O4271" i="2"/>
  <c r="Q4271" i="2" s="1"/>
  <c r="O4138" i="2"/>
  <c r="Q4138" i="2" s="1"/>
  <c r="N4138" i="2"/>
  <c r="O4187" i="2"/>
  <c r="Q4187" i="2" s="1"/>
  <c r="N4187" i="2"/>
  <c r="O4188" i="2"/>
  <c r="Q4188" i="2" s="1"/>
  <c r="N4188" i="2"/>
  <c r="N3999" i="2"/>
  <c r="M3999" i="2"/>
  <c r="O4206" i="2"/>
  <c r="Q4206" i="2" s="1"/>
  <c r="N4206" i="2"/>
  <c r="N4022" i="2"/>
  <c r="M4022" i="2"/>
  <c r="O3887" i="2"/>
  <c r="Q3887" i="2" s="1"/>
  <c r="M3887" i="2"/>
  <c r="M4267" i="2"/>
  <c r="N4129" i="2"/>
  <c r="M4033" i="2"/>
  <c r="N3920" i="2"/>
  <c r="N4280" i="2"/>
  <c r="O4114" i="2"/>
  <c r="Q4114" i="2" s="1"/>
  <c r="N4114" i="2"/>
  <c r="M3837" i="2"/>
  <c r="N4258" i="2"/>
  <c r="O4147" i="2"/>
  <c r="Q4147" i="2" s="1"/>
  <c r="M4147" i="2"/>
  <c r="M4051" i="2"/>
  <c r="N3926" i="2"/>
  <c r="N3823" i="2"/>
  <c r="O3724" i="2"/>
  <c r="Q3724" i="2" s="1"/>
  <c r="N3724" i="2"/>
  <c r="N3608" i="2"/>
  <c r="N3851" i="2"/>
  <c r="O3736" i="2"/>
  <c r="Q3736" i="2" s="1"/>
  <c r="N3992" i="2"/>
  <c r="N3897" i="2"/>
  <c r="N3849" i="2"/>
  <c r="M3692" i="2"/>
  <c r="N3609" i="2"/>
  <c r="N3482" i="2"/>
  <c r="M3786" i="2"/>
  <c r="O3713" i="2"/>
  <c r="Q3713" i="2" s="1"/>
  <c r="M3621" i="2"/>
  <c r="N3801" i="2"/>
  <c r="M3953" i="2"/>
  <c r="O3819" i="2"/>
  <c r="Q3819" i="2" s="1"/>
  <c r="N3819" i="2"/>
  <c r="N3654" i="2"/>
  <c r="N3632" i="2"/>
  <c r="M3813" i="2"/>
  <c r="O3918" i="2"/>
  <c r="Q3918" i="2" s="1"/>
  <c r="N3918" i="2"/>
  <c r="M3815" i="2"/>
  <c r="N3815" i="2"/>
  <c r="N3616" i="2"/>
  <c r="M3333" i="2"/>
  <c r="O3388" i="2"/>
  <c r="Q3388" i="2" s="1"/>
  <c r="N3388" i="2"/>
  <c r="O3382" i="2"/>
  <c r="Q3382" i="2" s="1"/>
  <c r="M3382" i="2"/>
  <c r="N3535" i="2"/>
  <c r="M3458" i="2"/>
  <c r="M3352" i="2"/>
  <c r="N3352" i="2"/>
  <c r="P3352" i="2" s="1"/>
  <c r="N3436" i="2"/>
  <c r="N3340" i="2"/>
  <c r="O3235" i="2"/>
  <c r="Q3235" i="2" s="1"/>
  <c r="M3235" i="2"/>
  <c r="N3132" i="2"/>
  <c r="O3132" i="2"/>
  <c r="Q3132" i="2" s="1"/>
  <c r="N3553" i="2"/>
  <c r="M3553" i="2"/>
  <c r="N3374" i="2"/>
  <c r="M3374" i="2"/>
  <c r="O3261" i="2"/>
  <c r="Q3261" i="2" s="1"/>
  <c r="M3261" i="2"/>
  <c r="N3172" i="2"/>
  <c r="M3594" i="2"/>
  <c r="N3422" i="2"/>
  <c r="P3422" i="2" s="1"/>
  <c r="M3422" i="2"/>
  <c r="O3274" i="2"/>
  <c r="Q3274" i="2" s="1"/>
  <c r="N3274" i="2"/>
  <c r="M3345" i="2"/>
  <c r="M3381" i="2"/>
  <c r="N3492" i="2"/>
  <c r="O3107" i="2"/>
  <c r="Q3107" i="2" s="1"/>
  <c r="N3107" i="2"/>
  <c r="N3006" i="2"/>
  <c r="N2910" i="2"/>
  <c r="M2615" i="2"/>
  <c r="O2430" i="2"/>
  <c r="Q2430" i="2" s="1"/>
  <c r="N2430" i="2"/>
  <c r="M2951" i="2"/>
  <c r="N2882" i="2"/>
  <c r="N2834" i="2"/>
  <c r="N2738" i="2"/>
  <c r="M2738" i="2"/>
  <c r="N2594" i="2"/>
  <c r="M2443" i="2"/>
  <c r="N2767" i="2"/>
  <c r="N2883" i="2"/>
  <c r="O2579" i="2"/>
  <c r="Q2579" i="2" s="1"/>
  <c r="N2579" i="2"/>
  <c r="N3059" i="2"/>
  <c r="N2963" i="2"/>
  <c r="N3255" i="2"/>
  <c r="O3037" i="2"/>
  <c r="Q3037" i="2" s="1"/>
  <c r="N3037" i="2"/>
  <c r="H2956" i="2"/>
  <c r="M2729" i="2"/>
  <c r="M2585" i="2"/>
  <c r="O2441" i="2"/>
  <c r="Q2441" i="2" s="1"/>
  <c r="M2441" i="2"/>
  <c r="M2687" i="2"/>
  <c r="O2687" i="2"/>
  <c r="Q2687" i="2" s="1"/>
  <c r="O2903" i="2"/>
  <c r="Q2903" i="2" s="1"/>
  <c r="M2903" i="2"/>
  <c r="N3149" i="2"/>
  <c r="M2968" i="2"/>
  <c r="N2631" i="2"/>
  <c r="O2494" i="2"/>
  <c r="Q2494" i="2" s="1"/>
  <c r="M2494" i="2"/>
  <c r="N2357" i="2"/>
  <c r="N3152" i="2"/>
  <c r="N2886" i="2"/>
  <c r="N2838" i="2"/>
  <c r="O2838" i="2"/>
  <c r="Q2838" i="2" s="1"/>
  <c r="O2555" i="2"/>
  <c r="Q2555" i="2" s="1"/>
  <c r="N2555" i="2"/>
  <c r="N2459" i="2"/>
  <c r="N2315" i="2"/>
  <c r="N2431" i="2"/>
  <c r="M2395" i="2"/>
  <c r="N2367" i="2"/>
  <c r="O2502" i="2"/>
  <c r="Q2502" i="2" s="1"/>
  <c r="N2502" i="2"/>
  <c r="N2243" i="2"/>
  <c r="O2243" i="2"/>
  <c r="Q2243" i="2" s="1"/>
  <c r="N2247" i="2"/>
  <c r="H2338" i="2"/>
  <c r="H2003" i="2"/>
  <c r="H1967" i="2"/>
  <c r="H1931" i="2"/>
  <c r="H2236" i="2"/>
  <c r="H2189" i="2"/>
  <c r="M1938" i="2"/>
  <c r="H2195" i="2"/>
  <c r="H2005" i="2"/>
  <c r="H1969" i="2"/>
  <c r="H2073" i="2"/>
  <c r="O2024" i="2"/>
  <c r="Q2024" i="2" s="1"/>
  <c r="N2024" i="2"/>
  <c r="O1952" i="2"/>
  <c r="Q1952" i="2" s="1"/>
  <c r="N1952" i="2"/>
  <c r="N1880" i="2"/>
  <c r="H2201" i="2"/>
  <c r="H2129" i="2"/>
  <c r="H2033" i="2"/>
  <c r="M2212" i="2"/>
  <c r="H2111" i="2"/>
  <c r="H2163" i="2"/>
  <c r="H1771" i="2"/>
  <c r="N1596" i="2"/>
  <c r="O1452" i="2"/>
  <c r="Q1452" i="2" s="1"/>
  <c r="N1452" i="2"/>
  <c r="H1797" i="2"/>
  <c r="N1593" i="2"/>
  <c r="N1449" i="2"/>
  <c r="O1305" i="2"/>
  <c r="Q1305" i="2" s="1"/>
  <c r="N1305" i="2"/>
  <c r="H1939" i="2"/>
  <c r="H1661" i="2"/>
  <c r="H2056" i="2"/>
  <c r="N1780" i="2"/>
  <c r="H1670" i="2"/>
  <c r="N1516" i="2"/>
  <c r="O1420" i="2"/>
  <c r="Q1420" i="2" s="1"/>
  <c r="H1743" i="2"/>
  <c r="N1666" i="2"/>
  <c r="H1823" i="2"/>
  <c r="O1722" i="2"/>
  <c r="Q1722" i="2" s="1"/>
  <c r="M1537" i="2"/>
  <c r="H1905" i="2"/>
  <c r="O1709" i="2"/>
  <c r="Q1709" i="2" s="1"/>
  <c r="M1559" i="2"/>
  <c r="H1839" i="2"/>
  <c r="N1758" i="2"/>
  <c r="O1485" i="2"/>
  <c r="Q1485" i="2" s="1"/>
  <c r="M1485" i="2"/>
  <c r="H1779" i="2"/>
  <c r="N1756" i="2"/>
  <c r="M1613" i="2"/>
  <c r="H2167" i="2"/>
  <c r="H1878" i="2"/>
  <c r="H1818" i="2"/>
  <c r="H1253" i="2"/>
  <c r="H1060" i="2"/>
  <c r="H1216" i="2"/>
  <c r="H1117" i="2"/>
  <c r="H1237" i="2"/>
  <c r="H1160" i="2"/>
  <c r="O1052" i="2"/>
  <c r="Q1052" i="2" s="1"/>
  <c r="M1052" i="2"/>
  <c r="M931" i="2"/>
  <c r="H1277" i="2"/>
  <c r="H1192" i="2"/>
  <c r="M1126" i="2"/>
  <c r="H1069" i="2"/>
  <c r="O957" i="2"/>
  <c r="Q957" i="2" s="1"/>
  <c r="M957" i="2"/>
  <c r="H1336" i="2"/>
  <c r="H1189" i="2"/>
  <c r="M1511" i="2"/>
  <c r="H1017" i="2"/>
  <c r="P1648" i="2"/>
  <c r="H1273" i="2"/>
  <c r="H1141" i="2"/>
  <c r="M1367" i="2"/>
  <c r="H1264" i="2"/>
  <c r="O1053" i="2"/>
  <c r="Q1053" i="2" s="1"/>
  <c r="M1053" i="2"/>
  <c r="N1403" i="2"/>
  <c r="H1361" i="2"/>
  <c r="N1150" i="2"/>
  <c r="H1093" i="2"/>
  <c r="N994" i="2"/>
  <c r="M994" i="2"/>
  <c r="P1407" i="2"/>
  <c r="M1295" i="2"/>
  <c r="H1156" i="2"/>
  <c r="O1102" i="2"/>
  <c r="Q1102" i="2" s="1"/>
  <c r="M1102" i="2"/>
  <c r="O1051" i="2"/>
  <c r="Q1051" i="2" s="1"/>
  <c r="M1051" i="2"/>
  <c r="H1554" i="2"/>
  <c r="H945" i="2"/>
  <c r="N681" i="2"/>
  <c r="H894" i="2"/>
  <c r="N850" i="2"/>
  <c r="N727" i="2"/>
  <c r="H901" i="2"/>
  <c r="H751" i="2"/>
  <c r="H815" i="2"/>
  <c r="H984" i="2"/>
  <c r="H900" i="2"/>
  <c r="M938" i="2"/>
  <c r="M810" i="2"/>
  <c r="H618" i="2"/>
  <c r="N241" i="2"/>
  <c r="M241" i="2"/>
  <c r="H590" i="2"/>
  <c r="H622" i="2"/>
  <c r="H655" i="2"/>
  <c r="N327" i="2"/>
  <c r="M255" i="2"/>
  <c r="M7" i="2"/>
  <c r="M670" i="2"/>
  <c r="N445" i="2"/>
  <c r="O395" i="2"/>
  <c r="Q395" i="2" s="1"/>
  <c r="N395" i="2"/>
  <c r="N14" i="2"/>
  <c r="M14" i="2"/>
  <c r="O558" i="2"/>
  <c r="Q558" i="2" s="1"/>
  <c r="O604" i="2"/>
  <c r="Q604" i="2" s="1"/>
  <c r="N362" i="2"/>
  <c r="N150" i="2"/>
  <c r="M157" i="2"/>
  <c r="N157" i="2"/>
  <c r="P145" i="2"/>
  <c r="O72" i="2"/>
  <c r="Q72" i="2" s="1"/>
  <c r="M72" i="2"/>
  <c r="O40" i="2"/>
  <c r="Q40" i="2" s="1"/>
  <c r="N518" i="2"/>
  <c r="O8747" i="2"/>
  <c r="Q8747" i="2" s="1"/>
  <c r="N8747" i="2"/>
  <c r="M8706" i="2"/>
  <c r="H8722" i="2"/>
  <c r="M8637" i="2"/>
  <c r="N8696" i="2"/>
  <c r="O8647" i="2"/>
  <c r="Q8647" i="2" s="1"/>
  <c r="N8647" i="2"/>
  <c r="N8675" i="2"/>
  <c r="M8684" i="2"/>
  <c r="N8582" i="2"/>
  <c r="O8587" i="2"/>
  <c r="Q8587" i="2" s="1"/>
  <c r="M8587" i="2"/>
  <c r="N8572" i="2"/>
  <c r="H8624" i="2"/>
  <c r="M8491" i="2"/>
  <c r="N8511" i="2"/>
  <c r="M8577" i="2"/>
  <c r="N8535" i="2"/>
  <c r="M8475" i="2"/>
  <c r="O8472" i="2"/>
  <c r="Q8472" i="2" s="1"/>
  <c r="O8478" i="2"/>
  <c r="Q8478" i="2" s="1"/>
  <c r="M8470" i="2"/>
  <c r="O8470" i="2"/>
  <c r="Q8470" i="2" s="1"/>
  <c r="O8406" i="2"/>
  <c r="Q8406" i="2" s="1"/>
  <c r="N8406" i="2"/>
  <c r="H8495" i="2"/>
  <c r="P8490" i="2"/>
  <c r="N8357" i="2"/>
  <c r="O8334" i="2"/>
  <c r="Q8334" i="2" s="1"/>
  <c r="N8376" i="2"/>
  <c r="M8376" i="2"/>
  <c r="M8327" i="2"/>
  <c r="N8319" i="2"/>
  <c r="O8288" i="2"/>
  <c r="Q8288" i="2" s="1"/>
  <c r="O8241" i="2"/>
  <c r="Q8241" i="2" s="1"/>
  <c r="N8298" i="2"/>
  <c r="M8298" i="2"/>
  <c r="H8213" i="2"/>
  <c r="J8283" i="2"/>
  <c r="M8185" i="2"/>
  <c r="O8084" i="2"/>
  <c r="Q8084" i="2" s="1"/>
  <c r="M8084" i="2"/>
  <c r="N8138" i="2"/>
  <c r="O8138" i="2"/>
  <c r="Q8138" i="2" s="1"/>
  <c r="O8116" i="2"/>
  <c r="Q8116" i="2" s="1"/>
  <c r="N8116" i="2"/>
  <c r="O8112" i="2"/>
  <c r="Q8112" i="2" s="1"/>
  <c r="O8032" i="2"/>
  <c r="Q8032" i="2" s="1"/>
  <c r="H8040" i="2"/>
  <c r="N8003" i="2"/>
  <c r="N8026" i="2"/>
  <c r="N8006" i="2"/>
  <c r="N7983" i="2"/>
  <c r="N8090" i="2"/>
  <c r="N7973" i="2"/>
  <c r="N8020" i="2"/>
  <c r="M8038" i="2"/>
  <c r="N7981" i="2"/>
  <c r="O7951" i="2"/>
  <c r="Q7951" i="2" s="1"/>
  <c r="M8037" i="2"/>
  <c r="M7960" i="2"/>
  <c r="O7856" i="2"/>
  <c r="Q7856" i="2" s="1"/>
  <c r="N7881" i="2"/>
  <c r="N7758" i="2"/>
  <c r="N7782" i="2"/>
  <c r="M7777" i="2"/>
  <c r="N7687" i="2"/>
  <c r="H7769" i="2"/>
  <c r="P7802" i="2"/>
  <c r="J7803" i="2"/>
  <c r="M7657" i="2"/>
  <c r="N7597" i="2"/>
  <c r="O7605" i="2"/>
  <c r="Q7605" i="2" s="1"/>
  <c r="M7605" i="2"/>
  <c r="N7512" i="2"/>
  <c r="M7512" i="2"/>
  <c r="N7588" i="2"/>
  <c r="O7566" i="2"/>
  <c r="Q7566" i="2" s="1"/>
  <c r="N7566" i="2"/>
  <c r="M7483" i="2"/>
  <c r="H7553" i="2"/>
  <c r="H7356" i="2"/>
  <c r="H7372" i="2"/>
  <c r="N7373" i="2"/>
  <c r="O7373" i="2"/>
  <c r="Q7373" i="2" s="1"/>
  <c r="H7428" i="2"/>
  <c r="N7353" i="2"/>
  <c r="N7415" i="2"/>
  <c r="M7415" i="2"/>
  <c r="O7390" i="2"/>
  <c r="Q7390" i="2" s="1"/>
  <c r="M7390" i="2"/>
  <c r="M7221" i="2"/>
  <c r="M7152" i="2"/>
  <c r="M7170" i="2"/>
  <c r="O7288" i="2"/>
  <c r="Q7288" i="2" s="1"/>
  <c r="M7288" i="2"/>
  <c r="N7213" i="2"/>
  <c r="N7229" i="2"/>
  <c r="O7195" i="2"/>
  <c r="Q7195" i="2" s="1"/>
  <c r="M7195" i="2"/>
  <c r="N7022" i="2"/>
  <c r="H7074" i="2"/>
  <c r="M7032" i="2"/>
  <c r="O7032" i="2"/>
  <c r="Q7032" i="2" s="1"/>
  <c r="H7097" i="2"/>
  <c r="O6997" i="2"/>
  <c r="Q6997" i="2" s="1"/>
  <c r="N6997" i="2"/>
  <c r="O7015" i="2"/>
  <c r="Q7015" i="2" s="1"/>
  <c r="N7015" i="2"/>
  <c r="O7006" i="2"/>
  <c r="Q7006" i="2" s="1"/>
  <c r="M7006" i="2"/>
  <c r="M6957" i="2"/>
  <c r="O7040" i="2"/>
  <c r="Q7040" i="2" s="1"/>
  <c r="O6978" i="2"/>
  <c r="Q6978" i="2" s="1"/>
  <c r="O6898" i="2"/>
  <c r="Q6898" i="2" s="1"/>
  <c r="O6834" i="2"/>
  <c r="Q6834" i="2" s="1"/>
  <c r="O6849" i="2"/>
  <c r="Q6849" i="2" s="1"/>
  <c r="O6882" i="2"/>
  <c r="Q6882" i="2" s="1"/>
  <c r="O6780" i="2"/>
  <c r="Q6780" i="2" s="1"/>
  <c r="N6780" i="2"/>
  <c r="N6675" i="2"/>
  <c r="N6487" i="2"/>
  <c r="O6473" i="2"/>
  <c r="Q6473" i="2" s="1"/>
  <c r="O6619" i="2"/>
  <c r="Q6619" i="2" s="1"/>
  <c r="H6571" i="2"/>
  <c r="H6708" i="2"/>
  <c r="H6479" i="2"/>
  <c r="H6663" i="2"/>
  <c r="M6498" i="2"/>
  <c r="O6423" i="2"/>
  <c r="Q6423" i="2" s="1"/>
  <c r="N6423" i="2"/>
  <c r="M6568" i="2"/>
  <c r="N6394" i="2"/>
  <c r="O6320" i="2"/>
  <c r="Q6320" i="2" s="1"/>
  <c r="O6451" i="2"/>
  <c r="Q6451" i="2" s="1"/>
  <c r="O6358" i="2"/>
  <c r="Q6358" i="2" s="1"/>
  <c r="M6358" i="2"/>
  <c r="M6279" i="2"/>
  <c r="O6194" i="2"/>
  <c r="Q6194" i="2" s="1"/>
  <c r="O6244" i="2"/>
  <c r="Q6244" i="2" s="1"/>
  <c r="N6244" i="2"/>
  <c r="N6077" i="2"/>
  <c r="O6077" i="2"/>
  <c r="Q6077" i="2" s="1"/>
  <c r="O6048" i="2"/>
  <c r="Q6048" i="2" s="1"/>
  <c r="N6171" i="2"/>
  <c r="N6027" i="2"/>
  <c r="O6223" i="2"/>
  <c r="Q6223" i="2" s="1"/>
  <c r="N6223" i="2"/>
  <c r="N6155" i="2"/>
  <c r="N6025" i="2"/>
  <c r="M6025" i="2"/>
  <c r="O5981" i="2"/>
  <c r="Q5981" i="2" s="1"/>
  <c r="N6037" i="2"/>
  <c r="N5890" i="2"/>
  <c r="H6012" i="2"/>
  <c r="O5752" i="2"/>
  <c r="Q5752" i="2" s="1"/>
  <c r="O5730" i="2"/>
  <c r="Q5730" i="2" s="1"/>
  <c r="H5844" i="2"/>
  <c r="O5830" i="2"/>
  <c r="Q5830" i="2" s="1"/>
  <c r="M5830" i="2"/>
  <c r="N5773" i="2"/>
  <c r="N5910" i="2"/>
  <c r="N5810" i="2"/>
  <c r="O5521" i="2"/>
  <c r="Q5521" i="2" s="1"/>
  <c r="N5766" i="2"/>
  <c r="N5619" i="2"/>
  <c r="N5547" i="2"/>
  <c r="N5653" i="2"/>
  <c r="M5542" i="2"/>
  <c r="M5443" i="2"/>
  <c r="O5691" i="2"/>
  <c r="Q5691" i="2" s="1"/>
  <c r="N5691" i="2"/>
  <c r="J5692" i="2" s="1"/>
  <c r="O5510" i="2"/>
  <c r="Q5510" i="2" s="1"/>
  <c r="N5510" i="2"/>
  <c r="M5446" i="2"/>
  <c r="O5640" i="2"/>
  <c r="Q5640" i="2" s="1"/>
  <c r="M5640" i="2"/>
  <c r="N5670" i="2"/>
  <c r="M5616" i="2"/>
  <c r="O5641" i="2"/>
  <c r="Q5641" i="2" s="1"/>
  <c r="O5502" i="2"/>
  <c r="Q5502" i="2" s="1"/>
  <c r="N5502" i="2"/>
  <c r="O5676" i="2"/>
  <c r="Q5676" i="2" s="1"/>
  <c r="N5676" i="2"/>
  <c r="O5570" i="2"/>
  <c r="Q5570" i="2" s="1"/>
  <c r="N5430" i="2"/>
  <c r="M5130" i="2"/>
  <c r="O5432" i="2"/>
  <c r="Q5432" i="2" s="1"/>
  <c r="M5201" i="2"/>
  <c r="O5388" i="2"/>
  <c r="Q5388" i="2" s="1"/>
  <c r="N5388" i="2"/>
  <c r="N5119" i="2"/>
  <c r="H5473" i="2"/>
  <c r="N5267" i="2"/>
  <c r="N5384" i="2"/>
  <c r="M5210" i="2"/>
  <c r="O5412" i="2"/>
  <c r="Q5412" i="2" s="1"/>
  <c r="N5412" i="2"/>
  <c r="N5093" i="2"/>
  <c r="N4835" i="2"/>
  <c r="O4882" i="2"/>
  <c r="Q4882" i="2" s="1"/>
  <c r="O5133" i="2"/>
  <c r="Q5133" i="2" s="1"/>
  <c r="M5133" i="2"/>
  <c r="M5081" i="2"/>
  <c r="M4942" i="2"/>
  <c r="O4942" i="2"/>
  <c r="Q4942" i="2" s="1"/>
  <c r="N5023" i="2"/>
  <c r="O4988" i="2"/>
  <c r="Q4988" i="2" s="1"/>
  <c r="M4961" i="2"/>
  <c r="N4760" i="2"/>
  <c r="O4696" i="2"/>
  <c r="Q4696" i="2" s="1"/>
  <c r="M4696" i="2"/>
  <c r="H4811" i="2"/>
  <c r="N4837" i="2"/>
  <c r="H4681" i="2"/>
  <c r="H4617" i="2"/>
  <c r="M4651" i="2"/>
  <c r="O4659" i="2"/>
  <c r="Q4659" i="2" s="1"/>
  <c r="N4659" i="2"/>
  <c r="O4654" i="2"/>
  <c r="Q4654" i="2" s="1"/>
  <c r="M4654" i="2"/>
  <c r="O4679" i="2"/>
  <c r="Q4679" i="2" s="1"/>
  <c r="M4679" i="2"/>
  <c r="H4673" i="2"/>
  <c r="H4597" i="2"/>
  <c r="H4596" i="2"/>
  <c r="H4535" i="2"/>
  <c r="M4461" i="2"/>
  <c r="M4337" i="2"/>
  <c r="H4452" i="2"/>
  <c r="M4273" i="2"/>
  <c r="H4534" i="2"/>
  <c r="H4441" i="2"/>
  <c r="H4600" i="2"/>
  <c r="H4580" i="2"/>
  <c r="H4476" i="2"/>
  <c r="N4350" i="2"/>
  <c r="H4393" i="2"/>
  <c r="O4607" i="2"/>
  <c r="Q4607" i="2" s="1"/>
  <c r="M4607" i="2"/>
  <c r="H4528" i="2"/>
  <c r="O4436" i="2"/>
  <c r="Q4436" i="2" s="1"/>
  <c r="N4334" i="2"/>
  <c r="M4334" i="2"/>
  <c r="H4277" i="2"/>
  <c r="M4153" i="2"/>
  <c r="N4041" i="2"/>
  <c r="M4122" i="2"/>
  <c r="M4173" i="2"/>
  <c r="N3975" i="2"/>
  <c r="M3975" i="2"/>
  <c r="N4190" i="2"/>
  <c r="O4021" i="2"/>
  <c r="Q4021" i="2" s="1"/>
  <c r="N4021" i="2"/>
  <c r="M3880" i="2"/>
  <c r="H4175" i="2"/>
  <c r="H4079" i="2"/>
  <c r="M4224" i="2"/>
  <c r="N4128" i="2"/>
  <c r="M4128" i="2"/>
  <c r="O4032" i="2"/>
  <c r="Q4032" i="2" s="1"/>
  <c r="M4032" i="2"/>
  <c r="M3913" i="2"/>
  <c r="H4265" i="2"/>
  <c r="N3796" i="2"/>
  <c r="O4247" i="2"/>
  <c r="Q4247" i="2" s="1"/>
  <c r="M4247" i="2"/>
  <c r="N3919" i="2"/>
  <c r="N3586" i="2"/>
  <c r="N3634" i="2"/>
  <c r="M3475" i="2"/>
  <c r="N3889" i="2"/>
  <c r="M3889" i="2"/>
  <c r="M3769" i="2"/>
  <c r="N3610" i="2"/>
  <c r="N3591" i="2"/>
  <c r="P3591" i="2" s="1"/>
  <c r="M3591" i="2"/>
  <c r="M4196" i="2"/>
  <c r="H3863" i="2"/>
  <c r="H3625" i="2"/>
  <c r="H3649" i="2"/>
  <c r="H3604" i="2"/>
  <c r="O3285" i="2"/>
  <c r="Q3285" i="2" s="1"/>
  <c r="M3285" i="2"/>
  <c r="M3379" i="2"/>
  <c r="N3297" i="2"/>
  <c r="N3125" i="2"/>
  <c r="H3389" i="2"/>
  <c r="P3457" i="2"/>
  <c r="M3353" i="2"/>
  <c r="M3165" i="2"/>
  <c r="N3420" i="2"/>
  <c r="O3420" i="2"/>
  <c r="Q3420" i="2" s="1"/>
  <c r="N3267" i="2"/>
  <c r="M3267" i="2"/>
  <c r="N3487" i="2"/>
  <c r="N3328" i="2"/>
  <c r="N3561" i="2"/>
  <c r="O3432" i="2"/>
  <c r="Q3432" i="2" s="1"/>
  <c r="M3432" i="2"/>
  <c r="N3313" i="2"/>
  <c r="P3313" i="2" s="1"/>
  <c r="M3313" i="2"/>
  <c r="M3310" i="2"/>
  <c r="H3061" i="2"/>
  <c r="H2965" i="2"/>
  <c r="O2875" i="2"/>
  <c r="Q2875" i="2" s="1"/>
  <c r="N2940" i="2"/>
  <c r="M2731" i="2"/>
  <c r="M2587" i="2"/>
  <c r="N3040" i="2"/>
  <c r="N2511" i="2"/>
  <c r="N2981" i="2"/>
  <c r="N2871" i="2"/>
  <c r="N2531" i="2"/>
  <c r="N3048" i="2"/>
  <c r="M3048" i="2"/>
  <c r="M2952" i="2"/>
  <c r="N3247" i="2"/>
  <c r="N3026" i="2"/>
  <c r="O3026" i="2"/>
  <c r="Q3026" i="2" s="1"/>
  <c r="N2890" i="2"/>
  <c r="N2842" i="2"/>
  <c r="N2722" i="2"/>
  <c r="N2578" i="2"/>
  <c r="N2434" i="2"/>
  <c r="N3041" i="2"/>
  <c r="M3041" i="2"/>
  <c r="M2945" i="2"/>
  <c r="H3093" i="2"/>
  <c r="H2997" i="2"/>
  <c r="O2891" i="2"/>
  <c r="Q2891" i="2" s="1"/>
  <c r="N2891" i="2"/>
  <c r="O3143" i="2"/>
  <c r="Q3143" i="2" s="1"/>
  <c r="M3143" i="2"/>
  <c r="H3049" i="2"/>
  <c r="M2779" i="2"/>
  <c r="O2624" i="2"/>
  <c r="Q2624" i="2" s="1"/>
  <c r="N2624" i="2"/>
  <c r="O2350" i="2"/>
  <c r="Q2350" i="2" s="1"/>
  <c r="M2350" i="2"/>
  <c r="H3131" i="2"/>
  <c r="H3020" i="2"/>
  <c r="H2880" i="2"/>
  <c r="H2832" i="2"/>
  <c r="M2658" i="2"/>
  <c r="H3024" i="2"/>
  <c r="P2545" i="2"/>
  <c r="J3051" i="2"/>
  <c r="J3052" i="2" s="1"/>
  <c r="M2303" i="2"/>
  <c r="N2453" i="2"/>
  <c r="N2333" i="2"/>
  <c r="O2333" i="2"/>
  <c r="Q2333" i="2" s="1"/>
  <c r="N2239" i="2"/>
  <c r="O2239" i="2"/>
  <c r="Q2239" i="2" s="1"/>
  <c r="N2234" i="2"/>
  <c r="N2145" i="2"/>
  <c r="M2064" i="2"/>
  <c r="N2244" i="2"/>
  <c r="N2138" i="2"/>
  <c r="N2042" i="2"/>
  <c r="M2135" i="2"/>
  <c r="N2028" i="2"/>
  <c r="O1932" i="2"/>
  <c r="Q1932" i="2" s="1"/>
  <c r="N1932" i="2"/>
  <c r="N2246" i="2"/>
  <c r="M2128" i="2"/>
  <c r="N2032" i="2"/>
  <c r="M2032" i="2"/>
  <c r="M2273" i="2"/>
  <c r="O2173" i="2"/>
  <c r="Q2173" i="2" s="1"/>
  <c r="N2173" i="2"/>
  <c r="N2018" i="2"/>
  <c r="N1946" i="2"/>
  <c r="M1946" i="2"/>
  <c r="O1874" i="2"/>
  <c r="Q1874" i="2" s="1"/>
  <c r="N1874" i="2"/>
  <c r="M2204" i="2"/>
  <c r="O2019" i="2"/>
  <c r="Q2019" i="2" s="1"/>
  <c r="N2019" i="2"/>
  <c r="N1983" i="2"/>
  <c r="N1911" i="2"/>
  <c r="M1911" i="2"/>
  <c r="N1882" i="2"/>
  <c r="N1791" i="2"/>
  <c r="N1704" i="2"/>
  <c r="O1573" i="2"/>
  <c r="Q1573" i="2" s="1"/>
  <c r="N1573" i="2"/>
  <c r="O1429" i="2"/>
  <c r="Q1429" i="2" s="1"/>
  <c r="N1429" i="2"/>
  <c r="O1869" i="2"/>
  <c r="Q1869" i="2" s="1"/>
  <c r="M1869" i="2"/>
  <c r="N1840" i="2"/>
  <c r="N1754" i="2"/>
  <c r="M1754" i="2"/>
  <c r="O1592" i="2"/>
  <c r="Q1592" i="2" s="1"/>
  <c r="N1592" i="2"/>
  <c r="N1448" i="2"/>
  <c r="N2141" i="2"/>
  <c r="O1852" i="2"/>
  <c r="Q1852" i="2" s="1"/>
  <c r="N1852" i="2"/>
  <c r="N1778" i="2"/>
  <c r="M1778" i="2"/>
  <c r="N1494" i="2"/>
  <c r="O1817" i="2"/>
  <c r="Q1817" i="2" s="1"/>
  <c r="M1817" i="2"/>
  <c r="M1654" i="2"/>
  <c r="N2030" i="2"/>
  <c r="N1879" i="2"/>
  <c r="N1686" i="2"/>
  <c r="M1536" i="2"/>
  <c r="O1536" i="2"/>
  <c r="Q1536" i="2" s="1"/>
  <c r="N1831" i="2"/>
  <c r="N1706" i="2"/>
  <c r="O1715" i="2"/>
  <c r="Q1715" i="2" s="1"/>
  <c r="N1715" i="2"/>
  <c r="M1484" i="2"/>
  <c r="H1899" i="2"/>
  <c r="N1810" i="2"/>
  <c r="N1612" i="2"/>
  <c r="H1851" i="2"/>
  <c r="N1753" i="2"/>
  <c r="M1753" i="2"/>
  <c r="N1692" i="2"/>
  <c r="O1692" i="2"/>
  <c r="Q1692" i="2" s="1"/>
  <c r="N1602" i="2"/>
  <c r="H1293" i="2"/>
  <c r="H1185" i="2"/>
  <c r="H1553" i="2"/>
  <c r="H1356" i="2"/>
  <c r="N998" i="2"/>
  <c r="H1317" i="2"/>
  <c r="H1049" i="2"/>
  <c r="N922" i="2"/>
  <c r="N1115" i="2"/>
  <c r="N940" i="2"/>
  <c r="N1499" i="2"/>
  <c r="O1381" i="2"/>
  <c r="Q1381" i="2" s="1"/>
  <c r="N1381" i="2"/>
  <c r="M1078" i="2"/>
  <c r="M1363" i="2"/>
  <c r="O1363" i="2"/>
  <c r="Q1363" i="2" s="1"/>
  <c r="O1028" i="2"/>
  <c r="Q1028" i="2" s="1"/>
  <c r="M1028" i="2"/>
  <c r="N1396" i="2"/>
  <c r="N1139" i="2"/>
  <c r="M1227" i="2"/>
  <c r="O944" i="2"/>
  <c r="Q944" i="2" s="1"/>
  <c r="N1105" i="2"/>
  <c r="J1301" i="2"/>
  <c r="N680" i="2"/>
  <c r="N726" i="2"/>
  <c r="O726" i="2"/>
  <c r="Q726" i="2" s="1"/>
  <c r="N924" i="2"/>
  <c r="O924" i="2"/>
  <c r="Q924" i="2" s="1"/>
  <c r="N745" i="2"/>
  <c r="M745" i="2"/>
  <c r="O885" i="2"/>
  <c r="Q885" i="2" s="1"/>
  <c r="N916" i="2"/>
  <c r="N735" i="2"/>
  <c r="O507" i="2"/>
  <c r="Q507" i="2" s="1"/>
  <c r="N507" i="2"/>
  <c r="M435" i="2"/>
  <c r="N363" i="2"/>
  <c r="M291" i="2"/>
  <c r="N219" i="2"/>
  <c r="M219" i="2"/>
  <c r="J748" i="2"/>
  <c r="J749" i="2" s="1"/>
  <c r="J750" i="2" s="1"/>
  <c r="M187" i="2"/>
  <c r="O499" i="2"/>
  <c r="Q499" i="2" s="1"/>
  <c r="M499" i="2"/>
  <c r="O427" i="2"/>
  <c r="Q427" i="2" s="1"/>
  <c r="M427" i="2"/>
  <c r="M355" i="2"/>
  <c r="O283" i="2"/>
  <c r="Q283" i="2" s="1"/>
  <c r="M283" i="2"/>
  <c r="O55" i="2"/>
  <c r="Q55" i="2" s="1"/>
  <c r="N55" i="2"/>
  <c r="O31" i="2"/>
  <c r="Q31" i="2" s="1"/>
  <c r="O637" i="2"/>
  <c r="Q637" i="2" s="1"/>
  <c r="N637" i="2"/>
  <c r="O577" i="2"/>
  <c r="Q577" i="2" s="1"/>
  <c r="M136" i="2"/>
  <c r="N136" i="2"/>
  <c r="M699" i="2"/>
  <c r="O592" i="2"/>
  <c r="Q592" i="2" s="1"/>
  <c r="N203" i="2"/>
  <c r="O516" i="2"/>
  <c r="Q516" i="2" s="1"/>
  <c r="N516" i="2"/>
  <c r="N126" i="2"/>
  <c r="O68" i="2"/>
  <c r="Q68" i="2" s="1"/>
  <c r="M68" i="2"/>
  <c r="O198" i="2"/>
  <c r="Q198" i="2" s="1"/>
  <c r="N198" i="2"/>
  <c r="M482" i="2"/>
  <c r="O8757" i="2"/>
  <c r="Q8757" i="2" s="1"/>
  <c r="M8757" i="2"/>
  <c r="H8728" i="2"/>
  <c r="O8664" i="2"/>
  <c r="Q8664" i="2" s="1"/>
  <c r="M8664" i="2"/>
  <c r="N8711" i="2"/>
  <c r="M8711" i="2"/>
  <c r="O8609" i="2"/>
  <c r="Q8609" i="2" s="1"/>
  <c r="M8615" i="2"/>
  <c r="O8599" i="2"/>
  <c r="Q8599" i="2" s="1"/>
  <c r="N8575" i="2"/>
  <c r="N8581" i="2"/>
  <c r="M8567" i="2"/>
  <c r="H8562" i="2"/>
  <c r="N8557" i="2"/>
  <c r="M8557" i="2"/>
  <c r="M8467" i="2"/>
  <c r="O8465" i="2"/>
  <c r="Q8465" i="2" s="1"/>
  <c r="M8395" i="2"/>
  <c r="N8426" i="2"/>
  <c r="N8369" i="2"/>
  <c r="N8353" i="2"/>
  <c r="M8353" i="2"/>
  <c r="N8292" i="2"/>
  <c r="O8208" i="2"/>
  <c r="Q8208" i="2" s="1"/>
  <c r="M8208" i="2"/>
  <c r="O8200" i="2"/>
  <c r="Q8200" i="2" s="1"/>
  <c r="N8113" i="2"/>
  <c r="H8076" i="2"/>
  <c r="M8107" i="2"/>
  <c r="N8045" i="2"/>
  <c r="M8015" i="2"/>
  <c r="O8192" i="2"/>
  <c r="Q8192" i="2" s="1"/>
  <c r="N8027" i="2"/>
  <c r="O8027" i="2"/>
  <c r="Q8027" i="2" s="1"/>
  <c r="M7967" i="2"/>
  <c r="N8031" i="2"/>
  <c r="O8085" i="2"/>
  <c r="Q8085" i="2" s="1"/>
  <c r="M8085" i="2"/>
  <c r="M7958" i="2"/>
  <c r="N7875" i="2"/>
  <c r="N7877" i="2"/>
  <c r="O7877" i="2"/>
  <c r="Q7877" i="2" s="1"/>
  <c r="N7709" i="2"/>
  <c r="M7787" i="2"/>
  <c r="N7830" i="2"/>
  <c r="N7807" i="2"/>
  <c r="M7768" i="2"/>
  <c r="N7768" i="2"/>
  <c r="O7733" i="2"/>
  <c r="Q7733" i="2" s="1"/>
  <c r="M7678" i="2"/>
  <c r="N7757" i="2"/>
  <c r="M7697" i="2"/>
  <c r="N7689" i="2"/>
  <c r="O7614" i="2"/>
  <c r="Q7614" i="2" s="1"/>
  <c r="M7610" i="2"/>
  <c r="M7627" i="2"/>
  <c r="O7496" i="2"/>
  <c r="Q7496" i="2" s="1"/>
  <c r="O7581" i="2"/>
  <c r="Q7581" i="2" s="1"/>
  <c r="M7581" i="2"/>
  <c r="M7628" i="2"/>
  <c r="N7517" i="2"/>
  <c r="O7582" i="2"/>
  <c r="Q7582" i="2" s="1"/>
  <c r="M7582" i="2"/>
  <c r="O7606" i="2"/>
  <c r="Q7606" i="2" s="1"/>
  <c r="M7606" i="2"/>
  <c r="N7523" i="2"/>
  <c r="O7523" i="2"/>
  <c r="Q7523" i="2" s="1"/>
  <c r="N7596" i="2"/>
  <c r="H7461" i="2"/>
  <c r="O7479" i="2"/>
  <c r="Q7479" i="2" s="1"/>
  <c r="H7412" i="2"/>
  <c r="N7426" i="2"/>
  <c r="O7344" i="2"/>
  <c r="Q7344" i="2" s="1"/>
  <c r="M7321" i="2"/>
  <c r="M7173" i="2"/>
  <c r="O7145" i="2"/>
  <c r="Q7145" i="2" s="1"/>
  <c r="O7270" i="2"/>
  <c r="Q7270" i="2" s="1"/>
  <c r="M7270" i="2"/>
  <c r="N7179" i="2"/>
  <c r="N7281" i="2"/>
  <c r="N7143" i="2"/>
  <c r="N7382" i="2"/>
  <c r="N7525" i="2"/>
  <c r="O7525" i="2"/>
  <c r="Q7525" i="2" s="1"/>
  <c r="O7188" i="2"/>
  <c r="Q7188" i="2" s="1"/>
  <c r="N7188" i="2"/>
  <c r="N7064" i="2"/>
  <c r="O6991" i="2"/>
  <c r="Q6991" i="2" s="1"/>
  <c r="M7010" i="2"/>
  <c r="N6962" i="2"/>
  <c r="M6962" i="2"/>
  <c r="M6938" i="2"/>
  <c r="O7000" i="2"/>
  <c r="Q7000" i="2" s="1"/>
  <c r="N6941" i="2"/>
  <c r="N6972" i="2"/>
  <c r="O6972" i="2"/>
  <c r="Q6972" i="2" s="1"/>
  <c r="N6894" i="2"/>
  <c r="O6829" i="2"/>
  <c r="Q6829" i="2" s="1"/>
  <c r="N6829" i="2"/>
  <c r="M6818" i="2"/>
  <c r="O6861" i="2"/>
  <c r="Q6861" i="2" s="1"/>
  <c r="M6861" i="2"/>
  <c r="O6786" i="2"/>
  <c r="Q6786" i="2" s="1"/>
  <c r="N6756" i="2"/>
  <c r="M6712" i="2"/>
  <c r="N6712" i="2"/>
  <c r="N6754" i="2"/>
  <c r="H6735" i="2"/>
  <c r="O6581" i="2"/>
  <c r="Q6581" i="2" s="1"/>
  <c r="N6581" i="2"/>
  <c r="H6539" i="2"/>
  <c r="N6472" i="2"/>
  <c r="N6507" i="2"/>
  <c r="O6615" i="2"/>
  <c r="Q6615" i="2" s="1"/>
  <c r="M6579" i="2"/>
  <c r="N6543" i="2"/>
  <c r="N6422" i="2"/>
  <c r="N6610" i="2"/>
  <c r="N6538" i="2"/>
  <c r="O6556" i="2"/>
  <c r="Q6556" i="2" s="1"/>
  <c r="N6556" i="2"/>
  <c r="O6377" i="2"/>
  <c r="Q6377" i="2" s="1"/>
  <c r="O6410" i="2"/>
  <c r="Q6410" i="2" s="1"/>
  <c r="N6363" i="2"/>
  <c r="O6476" i="2"/>
  <c r="Q6476" i="2" s="1"/>
  <c r="H6375" i="2"/>
  <c r="N6427" i="2"/>
  <c r="H6434" i="2"/>
  <c r="M6429" i="2"/>
  <c r="N6195" i="2"/>
  <c r="N6180" i="2"/>
  <c r="N6050" i="2"/>
  <c r="O6310" i="2"/>
  <c r="Q6310" i="2" s="1"/>
  <c r="M6310" i="2"/>
  <c r="M6070" i="2"/>
  <c r="O6000" i="2"/>
  <c r="Q6000" i="2" s="1"/>
  <c r="M6000" i="2"/>
  <c r="M6264" i="2"/>
  <c r="M6020" i="2"/>
  <c r="N6222" i="2"/>
  <c r="N6199" i="2"/>
  <c r="H6276" i="2"/>
  <c r="N6121" i="2"/>
  <c r="N6008" i="2"/>
  <c r="N6134" i="2"/>
  <c r="N6003" i="2"/>
  <c r="O6007" i="2"/>
  <c r="Q6007" i="2" s="1"/>
  <c r="N6007" i="2"/>
  <c r="N5895" i="2"/>
  <c r="M5895" i="2"/>
  <c r="N5725" i="2"/>
  <c r="O5725" i="2"/>
  <c r="Q5725" i="2" s="1"/>
  <c r="M5847" i="2"/>
  <c r="N5847" i="2"/>
  <c r="O5731" i="2"/>
  <c r="Q5731" i="2" s="1"/>
  <c r="O5723" i="2"/>
  <c r="Q5723" i="2" s="1"/>
  <c r="N5723" i="2"/>
  <c r="M5687" i="2"/>
  <c r="O5687" i="2"/>
  <c r="Q5687" i="2" s="1"/>
  <c r="O5503" i="2"/>
  <c r="Q5503" i="2" s="1"/>
  <c r="N5503" i="2"/>
  <c r="P5834" i="2"/>
  <c r="O5739" i="2"/>
  <c r="Q5739" i="2" s="1"/>
  <c r="N5739" i="2"/>
  <c r="N5631" i="2"/>
  <c r="O5520" i="2"/>
  <c r="Q5520" i="2" s="1"/>
  <c r="O5747" i="2"/>
  <c r="Q5747" i="2" s="1"/>
  <c r="N5747" i="2"/>
  <c r="H5666" i="2"/>
  <c r="N5530" i="2"/>
  <c r="O5530" i="2"/>
  <c r="Q5530" i="2" s="1"/>
  <c r="N5679" i="2"/>
  <c r="O5509" i="2"/>
  <c r="Q5509" i="2" s="1"/>
  <c r="N5509" i="2"/>
  <c r="O5632" i="2"/>
  <c r="Q5632" i="2" s="1"/>
  <c r="O5591" i="2"/>
  <c r="Q5591" i="2" s="1"/>
  <c r="M5591" i="2"/>
  <c r="O5511" i="2"/>
  <c r="Q5511" i="2" s="1"/>
  <c r="H5667" i="2"/>
  <c r="N5622" i="2"/>
  <c r="M5496" i="2"/>
  <c r="O5604" i="2"/>
  <c r="Q5604" i="2" s="1"/>
  <c r="N5604" i="2"/>
  <c r="O5575" i="2"/>
  <c r="Q5575" i="2" s="1"/>
  <c r="N5575" i="2"/>
  <c r="N5486" i="2"/>
  <c r="M5486" i="2"/>
  <c r="N5558" i="2"/>
  <c r="M5558" i="2"/>
  <c r="N5428" i="2"/>
  <c r="N5450" i="2"/>
  <c r="M5450" i="2"/>
  <c r="N5106" i="2"/>
  <c r="O5423" i="2"/>
  <c r="Q5423" i="2" s="1"/>
  <c r="M5423" i="2"/>
  <c r="N5307" i="2"/>
  <c r="M5200" i="2"/>
  <c r="N5381" i="2"/>
  <c r="N5308" i="2"/>
  <c r="M5448" i="2"/>
  <c r="N5118" i="2"/>
  <c r="O5339" i="2"/>
  <c r="Q5339" i="2" s="1"/>
  <c r="N5261" i="2"/>
  <c r="N5433" i="2"/>
  <c r="N5379" i="2"/>
  <c r="M5444" i="2"/>
  <c r="O5405" i="2"/>
  <c r="Q5405" i="2" s="1"/>
  <c r="N5405" i="2"/>
  <c r="O5206" i="2"/>
  <c r="Q5206" i="2" s="1"/>
  <c r="M5206" i="2"/>
  <c r="O5240" i="2"/>
  <c r="Q5240" i="2" s="1"/>
  <c r="N5240" i="2"/>
  <c r="N5091" i="2"/>
  <c r="N5115" i="2"/>
  <c r="M5065" i="2"/>
  <c r="M5017" i="2"/>
  <c r="N5092" i="2"/>
  <c r="M5082" i="2"/>
  <c r="M5037" i="2"/>
  <c r="N4832" i="2"/>
  <c r="N4900" i="2"/>
  <c r="O4870" i="2"/>
  <c r="Q4870" i="2" s="1"/>
  <c r="M4870" i="2"/>
  <c r="N4829" i="2"/>
  <c r="N4803" i="2"/>
  <c r="O5028" i="2"/>
  <c r="Q5028" i="2" s="1"/>
  <c r="N5028" i="2"/>
  <c r="N4830" i="2"/>
  <c r="N4734" i="2"/>
  <c r="M4650" i="2"/>
  <c r="M4677" i="2"/>
  <c r="N4589" i="2"/>
  <c r="N4640" i="2"/>
  <c r="O4667" i="2"/>
  <c r="Q4667" i="2" s="1"/>
  <c r="N4667" i="2"/>
  <c r="N4644" i="2"/>
  <c r="M4437" i="2"/>
  <c r="N4551" i="2"/>
  <c r="N4445" i="2"/>
  <c r="N4327" i="2"/>
  <c r="O4554" i="2"/>
  <c r="Q4554" i="2" s="1"/>
  <c r="M4554" i="2"/>
  <c r="M4272" i="2"/>
  <c r="M4583" i="2"/>
  <c r="M4527" i="2"/>
  <c r="N4399" i="2"/>
  <c r="O4399" i="2"/>
  <c r="Q4399" i="2" s="1"/>
  <c r="O4631" i="2"/>
  <c r="Q4631" i="2" s="1"/>
  <c r="M4631" i="2"/>
  <c r="N4525" i="2"/>
  <c r="M4489" i="2"/>
  <c r="O4291" i="2"/>
  <c r="Q4291" i="2" s="1"/>
  <c r="N4548" i="2"/>
  <c r="O4548" i="2"/>
  <c r="Q4548" i="2" s="1"/>
  <c r="N4333" i="2"/>
  <c r="N4275" i="2"/>
  <c r="O4199" i="2"/>
  <c r="Q4199" i="2" s="1"/>
  <c r="M4199" i="2"/>
  <c r="O4103" i="2"/>
  <c r="Q4103" i="2" s="1"/>
  <c r="M4103" i="2"/>
  <c r="N4284" i="2"/>
  <c r="M4152" i="2"/>
  <c r="O4005" i="2"/>
  <c r="Q4005" i="2" s="1"/>
  <c r="M4005" i="2"/>
  <c r="M4266" i="2"/>
  <c r="N4106" i="2"/>
  <c r="O4171" i="2"/>
  <c r="Q4171" i="2" s="1"/>
  <c r="M4075" i="2"/>
  <c r="O4157" i="2"/>
  <c r="Q4157" i="2" s="1"/>
  <c r="N4157" i="2"/>
  <c r="N3951" i="2"/>
  <c r="M3951" i="2"/>
  <c r="M4174" i="2"/>
  <c r="N3998" i="2"/>
  <c r="O4260" i="2"/>
  <c r="Q4260" i="2" s="1"/>
  <c r="N4260" i="2"/>
  <c r="O4209" i="2"/>
  <c r="Q4209" i="2" s="1"/>
  <c r="N4209" i="2"/>
  <c r="N4113" i="2"/>
  <c r="N4018" i="2"/>
  <c r="M3886" i="2"/>
  <c r="N4082" i="2"/>
  <c r="O4227" i="2"/>
  <c r="Q4227" i="2" s="1"/>
  <c r="N4227" i="2"/>
  <c r="O4131" i="2"/>
  <c r="Q4131" i="2" s="1"/>
  <c r="N4131" i="2"/>
  <c r="N4035" i="2"/>
  <c r="J3915" i="2"/>
  <c r="J3916" i="2" s="1"/>
  <c r="N3874" i="2"/>
  <c r="N3565" i="2"/>
  <c r="O3834" i="2"/>
  <c r="Q3834" i="2" s="1"/>
  <c r="M3834" i="2"/>
  <c r="N3618" i="2"/>
  <c r="M3618" i="2"/>
  <c r="O3986" i="2"/>
  <c r="Q3986" i="2" s="1"/>
  <c r="N3986" i="2"/>
  <c r="N3468" i="2"/>
  <c r="M3599" i="2"/>
  <c r="M4054" i="2"/>
  <c r="M3570" i="2"/>
  <c r="N3778" i="2"/>
  <c r="N4180" i="2"/>
  <c r="O3624" i="2"/>
  <c r="Q3624" i="2" s="1"/>
  <c r="M3624" i="2"/>
  <c r="N3775" i="2"/>
  <c r="O3443" i="2"/>
  <c r="Q3443" i="2" s="1"/>
  <c r="N3443" i="2"/>
  <c r="M3237" i="2"/>
  <c r="M3596" i="2"/>
  <c r="M3355" i="2"/>
  <c r="N3560" i="2"/>
  <c r="N3376" i="2"/>
  <c r="H3583" i="2"/>
  <c r="N3563" i="2"/>
  <c r="H3413" i="2"/>
  <c r="O3228" i="2"/>
  <c r="Q3228" i="2" s="1"/>
  <c r="N3228" i="2"/>
  <c r="M3330" i="2"/>
  <c r="O3234" i="2"/>
  <c r="Q3234" i="2" s="1"/>
  <c r="M3234" i="2"/>
  <c r="M3138" i="2"/>
  <c r="P3854" i="2"/>
  <c r="O3265" i="2"/>
  <c r="Q3265" i="2" s="1"/>
  <c r="M3265" i="2"/>
  <c r="N3158" i="2"/>
  <c r="N3080" i="2"/>
  <c r="O2567" i="2"/>
  <c r="Q2567" i="2" s="1"/>
  <c r="M2567" i="2"/>
  <c r="H3021" i="2"/>
  <c r="N2463" i="2"/>
  <c r="P2463" i="2" s="1"/>
  <c r="M2463" i="2"/>
  <c r="O3066" i="2"/>
  <c r="Q3066" i="2" s="1"/>
  <c r="M3066" i="2"/>
  <c r="M2970" i="2"/>
  <c r="N2859" i="2"/>
  <c r="M2859" i="2"/>
  <c r="O2483" i="2"/>
  <c r="Q2483" i="2" s="1"/>
  <c r="N2483" i="2"/>
  <c r="N2743" i="2"/>
  <c r="N2884" i="2"/>
  <c r="N2836" i="2"/>
  <c r="O2836" i="2"/>
  <c r="Q2836" i="2" s="1"/>
  <c r="N2715" i="2"/>
  <c r="J2716" i="2" s="1"/>
  <c r="J2717" i="2" s="1"/>
  <c r="J2718" i="2" s="1"/>
  <c r="N2571" i="2"/>
  <c r="N2427" i="2"/>
  <c r="J2428" i="2" s="1"/>
  <c r="J2429" i="2" s="1"/>
  <c r="J2430" i="2" s="1"/>
  <c r="J2431" i="2" s="1"/>
  <c r="N3030" i="2"/>
  <c r="O3030" i="2"/>
  <c r="Q3030" i="2" s="1"/>
  <c r="N2934" i="2"/>
  <c r="M2639" i="2"/>
  <c r="O2639" i="2"/>
  <c r="Q2639" i="2" s="1"/>
  <c r="O2879" i="2"/>
  <c r="Q2879" i="2" s="1"/>
  <c r="M2879" i="2"/>
  <c r="O3129" i="2"/>
  <c r="Q3129" i="2" s="1"/>
  <c r="N3129" i="2"/>
  <c r="O3038" i="2"/>
  <c r="Q3038" i="2" s="1"/>
  <c r="N2480" i="2"/>
  <c r="N2343" i="2"/>
  <c r="M2761" i="2"/>
  <c r="N2651" i="2"/>
  <c r="O3101" i="2"/>
  <c r="Q3101" i="2" s="1"/>
  <c r="N3101" i="2"/>
  <c r="O2776" i="2"/>
  <c r="Q2776" i="2" s="1"/>
  <c r="N2381" i="2"/>
  <c r="O2381" i="2"/>
  <c r="Q2381" i="2" s="1"/>
  <c r="O2574" i="2"/>
  <c r="Q2574" i="2" s="1"/>
  <c r="N2574" i="2"/>
  <c r="M2295" i="2"/>
  <c r="N2405" i="2"/>
  <c r="N2235" i="2"/>
  <c r="O2235" i="2"/>
  <c r="Q2235" i="2" s="1"/>
  <c r="H2276" i="2"/>
  <c r="H2232" i="2"/>
  <c r="H2127" i="2"/>
  <c r="H2031" i="2"/>
  <c r="H1997" i="2"/>
  <c r="H1961" i="2"/>
  <c r="H2219" i="2"/>
  <c r="H2181" i="2"/>
  <c r="H2105" i="2"/>
  <c r="H2035" i="2"/>
  <c r="H2223" i="2"/>
  <c r="O1998" i="2"/>
  <c r="Q1998" i="2" s="1"/>
  <c r="N1998" i="2"/>
  <c r="O1926" i="2"/>
  <c r="Q1926" i="2" s="1"/>
  <c r="N1926" i="2"/>
  <c r="N2238" i="2"/>
  <c r="H2113" i="2"/>
  <c r="H2249" i="2"/>
  <c r="H2187" i="2"/>
  <c r="H2117" i="2"/>
  <c r="H2047" i="2"/>
  <c r="H1999" i="2"/>
  <c r="H1963" i="2"/>
  <c r="H2169" i="2"/>
  <c r="H2051" i="2"/>
  <c r="M2012" i="2"/>
  <c r="O1940" i="2"/>
  <c r="Q1940" i="2" s="1"/>
  <c r="M1940" i="2"/>
  <c r="H1767" i="2"/>
  <c r="H2193" i="2"/>
  <c r="O2196" i="2"/>
  <c r="Q2196" i="2" s="1"/>
  <c r="N2196" i="2"/>
  <c r="O2100" i="2"/>
  <c r="Q2100" i="2" s="1"/>
  <c r="N2100" i="2"/>
  <c r="H2137" i="2"/>
  <c r="H1755" i="2"/>
  <c r="H1863" i="2"/>
  <c r="O1700" i="2"/>
  <c r="Q1700" i="2" s="1"/>
  <c r="M1700" i="2"/>
  <c r="O1572" i="2"/>
  <c r="Q1572" i="2" s="1"/>
  <c r="N1572" i="2"/>
  <c r="O1428" i="2"/>
  <c r="Q1428" i="2" s="1"/>
  <c r="N1428" i="2"/>
  <c r="H1795" i="2"/>
  <c r="H2078" i="2"/>
  <c r="H1838" i="2"/>
  <c r="O1748" i="2"/>
  <c r="Q1748" i="2" s="1"/>
  <c r="M1748" i="2"/>
  <c r="N1569" i="2"/>
  <c r="M1846" i="2"/>
  <c r="N1757" i="2"/>
  <c r="M1657" i="2"/>
  <c r="H1850" i="2"/>
  <c r="H1646" i="2"/>
  <c r="N1493" i="2"/>
  <c r="N2174" i="2"/>
  <c r="N1738" i="2"/>
  <c r="N1642" i="2"/>
  <c r="M1792" i="2"/>
  <c r="N1513" i="2"/>
  <c r="M1513" i="2"/>
  <c r="N1837" i="2"/>
  <c r="O1461" i="2"/>
  <c r="Q1461" i="2" s="1"/>
  <c r="M1461" i="2"/>
  <c r="N1808" i="2"/>
  <c r="N1609" i="2"/>
  <c r="N1777" i="2"/>
  <c r="O1750" i="2"/>
  <c r="Q1750" i="2" s="1"/>
  <c r="M1750" i="2"/>
  <c r="N1601" i="2"/>
  <c r="N1857" i="2"/>
  <c r="N1785" i="2"/>
  <c r="O997" i="2"/>
  <c r="Q997" i="2" s="1"/>
  <c r="N997" i="2"/>
  <c r="M1197" i="2"/>
  <c r="N989" i="2"/>
  <c r="O1157" i="2"/>
  <c r="Q1157" i="2" s="1"/>
  <c r="N1157" i="2"/>
  <c r="O887" i="2"/>
  <c r="Q887" i="2" s="1"/>
  <c r="O1228" i="2"/>
  <c r="Q1228" i="2" s="1"/>
  <c r="O932" i="2"/>
  <c r="Q932" i="2" s="1"/>
  <c r="M932" i="2"/>
  <c r="N1547" i="2"/>
  <c r="N1332" i="2"/>
  <c r="M1175" i="2"/>
  <c r="O1478" i="2"/>
  <c r="Q1478" i="2" s="1"/>
  <c r="N1478" i="2"/>
  <c r="N1287" i="2"/>
  <c r="M1287" i="2"/>
  <c r="N1144" i="2"/>
  <c r="N1067" i="2"/>
  <c r="N1009" i="2"/>
  <c r="M1224" i="2"/>
  <c r="N1359" i="2"/>
  <c r="N1161" i="2"/>
  <c r="N993" i="2"/>
  <c r="N1481" i="2"/>
  <c r="N1357" i="2"/>
  <c r="O1079" i="2"/>
  <c r="Q1079" i="2" s="1"/>
  <c r="N1153" i="2"/>
  <c r="M1339" i="2"/>
  <c r="O1339" i="2"/>
  <c r="Q1339" i="2" s="1"/>
  <c r="N1091" i="2"/>
  <c r="O1091" i="2"/>
  <c r="Q1091" i="2" s="1"/>
  <c r="O1188" i="2"/>
  <c r="Q1188" i="2" s="1"/>
  <c r="N1188" i="2"/>
  <c r="N920" i="2"/>
  <c r="N828" i="2"/>
  <c r="O657" i="2"/>
  <c r="Q657" i="2" s="1"/>
  <c r="M786" i="2"/>
  <c r="N786" i="2"/>
  <c r="M744" i="2"/>
  <c r="O802" i="2"/>
  <c r="Q802" i="2" s="1"/>
  <c r="O893" i="2"/>
  <c r="Q893" i="2" s="1"/>
  <c r="N893" i="2"/>
  <c r="O768" i="2"/>
  <c r="Q768" i="2" s="1"/>
  <c r="M768" i="2"/>
  <c r="O909" i="2"/>
  <c r="Q909" i="2" s="1"/>
  <c r="M909" i="2"/>
  <c r="N976" i="2"/>
  <c r="M503" i="2"/>
  <c r="O431" i="2"/>
  <c r="Q431" i="2" s="1"/>
  <c r="M431" i="2"/>
  <c r="M289" i="2"/>
  <c r="M239" i="2"/>
  <c r="N679" i="2"/>
  <c r="H570" i="2"/>
  <c r="H549" i="2"/>
  <c r="M377" i="2"/>
  <c r="O3" i="2"/>
  <c r="Q3" i="2" s="1"/>
  <c r="N3" i="2"/>
  <c r="N493" i="2"/>
  <c r="O493" i="2"/>
  <c r="Q493" i="2" s="1"/>
  <c r="M211" i="2"/>
  <c r="N129" i="2"/>
  <c r="N6" i="2"/>
  <c r="H629" i="2"/>
  <c r="H554" i="2"/>
  <c r="O20" i="2"/>
  <c r="Q20" i="2" s="1"/>
  <c r="M20" i="2"/>
  <c r="N487" i="2"/>
  <c r="O415" i="2"/>
  <c r="Q415" i="2" s="1"/>
  <c r="N415" i="2"/>
  <c r="N343" i="2"/>
  <c r="N271" i="2"/>
  <c r="H686" i="2"/>
  <c r="H601" i="2"/>
  <c r="O414" i="2"/>
  <c r="Q414" i="2" s="1"/>
  <c r="N414" i="2"/>
  <c r="N181" i="2"/>
  <c r="N338" i="2"/>
  <c r="N314" i="2"/>
  <c r="N133" i="2"/>
  <c r="N50" i="2"/>
  <c r="O50" i="2"/>
  <c r="Q50" i="2" s="1"/>
  <c r="M350" i="2"/>
  <c r="N326" i="2"/>
  <c r="O8756" i="2"/>
  <c r="Q8756" i="2" s="1"/>
  <c r="M8756" i="2"/>
  <c r="H8736" i="2"/>
  <c r="N8695" i="2"/>
  <c r="N8720" i="2"/>
  <c r="M8683" i="2"/>
  <c r="O8707" i="2"/>
  <c r="Q8707" i="2" s="1"/>
  <c r="M8707" i="2"/>
  <c r="M8614" i="2"/>
  <c r="O8674" i="2"/>
  <c r="Q8674" i="2" s="1"/>
  <c r="N8620" i="2"/>
  <c r="M8585" i="2"/>
  <c r="O8574" i="2"/>
  <c r="Q8574" i="2" s="1"/>
  <c r="N8574" i="2"/>
  <c r="N8592" i="2"/>
  <c r="M8592" i="2"/>
  <c r="N8619" i="2"/>
  <c r="J8620" i="2" s="1"/>
  <c r="J8621" i="2" s="1"/>
  <c r="J8622" i="2" s="1"/>
  <c r="J8623" i="2" s="1"/>
  <c r="M8503" i="2"/>
  <c r="H8571" i="2"/>
  <c r="O8459" i="2"/>
  <c r="Q8459" i="2" s="1"/>
  <c r="N8459" i="2"/>
  <c r="N8462" i="2"/>
  <c r="N8460" i="2"/>
  <c r="N8432" i="2"/>
  <c r="N8362" i="2"/>
  <c r="O8339" i="2"/>
  <c r="Q8339" i="2" s="1"/>
  <c r="N8339" i="2"/>
  <c r="N8293" i="2"/>
  <c r="M8293" i="2"/>
  <c r="N8283" i="2"/>
  <c r="P8283" i="2" s="1"/>
  <c r="M8283" i="2"/>
  <c r="N8260" i="2"/>
  <c r="O8346" i="2"/>
  <c r="Q8346" i="2" s="1"/>
  <c r="M8332" i="2"/>
  <c r="N8312" i="2"/>
  <c r="O8273" i="2"/>
  <c r="Q8273" i="2" s="1"/>
  <c r="N8099" i="2"/>
  <c r="N8068" i="2"/>
  <c r="H8151" i="2"/>
  <c r="M8152" i="2"/>
  <c r="N8043" i="2"/>
  <c r="M8043" i="2"/>
  <c r="N8074" i="2"/>
  <c r="N7993" i="2"/>
  <c r="M7993" i="2"/>
  <c r="O7890" i="2"/>
  <c r="Q7890" i="2" s="1"/>
  <c r="M7890" i="2"/>
  <c r="M7894" i="2"/>
  <c r="N8143" i="2"/>
  <c r="O7912" i="2"/>
  <c r="Q7912" i="2" s="1"/>
  <c r="N7840" i="2"/>
  <c r="M7773" i="2"/>
  <c r="O7789" i="2"/>
  <c r="Q7789" i="2" s="1"/>
  <c r="M7794" i="2"/>
  <c r="N7645" i="2"/>
  <c r="O7645" i="2"/>
  <c r="Q7645" i="2" s="1"/>
  <c r="N7648" i="2"/>
  <c r="N7626" i="2"/>
  <c r="N7593" i="2"/>
  <c r="N7480" i="2"/>
  <c r="N7498" i="2"/>
  <c r="N7618" i="2"/>
  <c r="N7467" i="2"/>
  <c r="N7501" i="2"/>
  <c r="O7580" i="2"/>
  <c r="Q7580" i="2" s="1"/>
  <c r="M7580" i="2"/>
  <c r="M7487" i="2"/>
  <c r="H7563" i="2"/>
  <c r="H7586" i="2"/>
  <c r="M7340" i="2"/>
  <c r="O7340" i="2"/>
  <c r="Q7340" i="2" s="1"/>
  <c r="N7405" i="2"/>
  <c r="O7308" i="2"/>
  <c r="Q7308" i="2" s="1"/>
  <c r="N7308" i="2"/>
  <c r="N7397" i="2"/>
  <c r="M7125" i="2"/>
  <c r="O7125" i="2"/>
  <c r="Q7125" i="2" s="1"/>
  <c r="N7138" i="2"/>
  <c r="M7172" i="2"/>
  <c r="N7136" i="2"/>
  <c r="H7214" i="2"/>
  <c r="N7203" i="2"/>
  <c r="O7181" i="2"/>
  <c r="Q7181" i="2" s="1"/>
  <c r="N7181" i="2"/>
  <c r="M7105" i="2"/>
  <c r="O7113" i="2"/>
  <c r="Q7113" i="2" s="1"/>
  <c r="N6985" i="2"/>
  <c r="M6985" i="2"/>
  <c r="O7004" i="2"/>
  <c r="Q7004" i="2" s="1"/>
  <c r="O7005" i="2"/>
  <c r="Q7005" i="2" s="1"/>
  <c r="N6925" i="2"/>
  <c r="N6893" i="2"/>
  <c r="N7014" i="2"/>
  <c r="N6852" i="2"/>
  <c r="O6852" i="2"/>
  <c r="Q6852" i="2" s="1"/>
  <c r="M6817" i="2"/>
  <c r="N6867" i="2"/>
  <c r="M6867" i="2"/>
  <c r="O6831" i="2"/>
  <c r="Q6831" i="2" s="1"/>
  <c r="N6831" i="2"/>
  <c r="N6779" i="2"/>
  <c r="O6779" i="2"/>
  <c r="Q6779" i="2" s="1"/>
  <c r="O6896" i="2"/>
  <c r="Q6896" i="2" s="1"/>
  <c r="N6795" i="2"/>
  <c r="N6698" i="2"/>
  <c r="N6794" i="2"/>
  <c r="M6794" i="2"/>
  <c r="N6726" i="2"/>
  <c r="N6727" i="2"/>
  <c r="N6653" i="2"/>
  <c r="O6617" i="2"/>
  <c r="Q6617" i="2" s="1"/>
  <c r="O6575" i="2"/>
  <c r="Q6575" i="2" s="1"/>
  <c r="M6575" i="2"/>
  <c r="N6471" i="2"/>
  <c r="N6458" i="2"/>
  <c r="N6661" i="2"/>
  <c r="O6613" i="2"/>
  <c r="Q6613" i="2" s="1"/>
  <c r="N6613" i="2"/>
  <c r="O6565" i="2"/>
  <c r="Q6565" i="2" s="1"/>
  <c r="N6565" i="2"/>
  <c r="H6463" i="2"/>
  <c r="O6657" i="2"/>
  <c r="Q6657" i="2" s="1"/>
  <c r="N6657" i="2"/>
  <c r="O6496" i="2"/>
  <c r="Q6496" i="2" s="1"/>
  <c r="N6399" i="2"/>
  <c r="O6544" i="2"/>
  <c r="Q6544" i="2" s="1"/>
  <c r="O6357" i="2"/>
  <c r="Q6357" i="2" s="1"/>
  <c r="M6357" i="2"/>
  <c r="O6390" i="2"/>
  <c r="Q6390" i="2" s="1"/>
  <c r="N6390" i="2"/>
  <c r="N6509" i="2"/>
  <c r="M6307" i="2"/>
  <c r="O6401" i="2"/>
  <c r="Q6401" i="2" s="1"/>
  <c r="M6313" i="2"/>
  <c r="N6274" i="2"/>
  <c r="O6274" i="2"/>
  <c r="Q6274" i="2" s="1"/>
  <c r="N6153" i="2"/>
  <c r="M6308" i="2"/>
  <c r="N6207" i="2"/>
  <c r="N6063" i="2"/>
  <c r="M5952" i="2"/>
  <c r="O6137" i="2"/>
  <c r="Q6137" i="2" s="1"/>
  <c r="N6221" i="2"/>
  <c r="N6081" i="2"/>
  <c r="O6081" i="2"/>
  <c r="Q6081" i="2" s="1"/>
  <c r="H6004" i="2"/>
  <c r="O5949" i="2"/>
  <c r="Q5949" i="2" s="1"/>
  <c r="M5949" i="2"/>
  <c r="M5959" i="2"/>
  <c r="N5959" i="2"/>
  <c r="N5885" i="2"/>
  <c r="N6100" i="2"/>
  <c r="N6181" i="2"/>
  <c r="M5997" i="2"/>
  <c r="O5970" i="2"/>
  <c r="Q5970" i="2" s="1"/>
  <c r="M5970" i="2"/>
  <c r="O5888" i="2"/>
  <c r="Q5888" i="2" s="1"/>
  <c r="N5888" i="2"/>
  <c r="H5854" i="2"/>
  <c r="N5718" i="2"/>
  <c r="N5716" i="2"/>
  <c r="N5819" i="2"/>
  <c r="O5819" i="2"/>
  <c r="Q5819" i="2" s="1"/>
  <c r="N5883" i="2"/>
  <c r="J5884" i="2" s="1"/>
  <c r="J5885" i="2" s="1"/>
  <c r="O5681" i="2"/>
  <c r="Q5681" i="2" s="1"/>
  <c r="N5833" i="2"/>
  <c r="M5833" i="2"/>
  <c r="N5720" i="2"/>
  <c r="O5506" i="2"/>
  <c r="Q5506" i="2" s="1"/>
  <c r="N5506" i="2"/>
  <c r="N5607" i="2"/>
  <c r="M5607" i="2"/>
  <c r="N5535" i="2"/>
  <c r="N5645" i="2"/>
  <c r="O5523" i="2"/>
  <c r="Q5523" i="2" s="1"/>
  <c r="N5523" i="2"/>
  <c r="N5434" i="2"/>
  <c r="N5508" i="2"/>
  <c r="M5610" i="2"/>
  <c r="N5482" i="2"/>
  <c r="O5662" i="2"/>
  <c r="Q5662" i="2" s="1"/>
  <c r="M5662" i="2"/>
  <c r="O5592" i="2"/>
  <c r="Q5592" i="2" s="1"/>
  <c r="M5592" i="2"/>
  <c r="O5633" i="2"/>
  <c r="Q5633" i="2" s="1"/>
  <c r="J5835" i="2"/>
  <c r="M5470" i="2"/>
  <c r="O5660" i="2"/>
  <c r="Q5660" i="2" s="1"/>
  <c r="N5546" i="2"/>
  <c r="M5546" i="2"/>
  <c r="H5416" i="2"/>
  <c r="H5295" i="2"/>
  <c r="H5409" i="2"/>
  <c r="O5177" i="2"/>
  <c r="Q5177" i="2" s="1"/>
  <c r="H5400" i="2"/>
  <c r="N5378" i="2"/>
  <c r="M5378" i="2"/>
  <c r="M5304" i="2"/>
  <c r="N5363" i="2"/>
  <c r="O5252" i="2"/>
  <c r="Q5252" i="2" s="1"/>
  <c r="M5252" i="2"/>
  <c r="N5094" i="2"/>
  <c r="H5466" i="2"/>
  <c r="O5163" i="2"/>
  <c r="Q5163" i="2" s="1"/>
  <c r="N5163" i="2"/>
  <c r="J5403" i="2"/>
  <c r="O5063" i="2"/>
  <c r="Q5063" i="2" s="1"/>
  <c r="M5063" i="2"/>
  <c r="M5088" i="2"/>
  <c r="O5175" i="2"/>
  <c r="Q5175" i="2" s="1"/>
  <c r="M5083" i="2"/>
  <c r="N4995" i="2"/>
  <c r="O4848" i="2"/>
  <c r="Q4848" i="2" s="1"/>
  <c r="M4848" i="2"/>
  <c r="M5016" i="2"/>
  <c r="O5016" i="2"/>
  <c r="Q5016" i="2" s="1"/>
  <c r="M4894" i="2"/>
  <c r="M5062" i="2"/>
  <c r="O5035" i="2"/>
  <c r="Q5035" i="2" s="1"/>
  <c r="P5102" i="2"/>
  <c r="N4852" i="2"/>
  <c r="H4866" i="2"/>
  <c r="N4713" i="2"/>
  <c r="P4922" i="2"/>
  <c r="J4923" i="2"/>
  <c r="J4924" i="2" s="1"/>
  <c r="J4925" i="2" s="1"/>
  <c r="M4726" i="2"/>
  <c r="N4733" i="2"/>
  <c r="H4669" i="2"/>
  <c r="H4688" i="2"/>
  <c r="H4601" i="2"/>
  <c r="H4684" i="2"/>
  <c r="N4717" i="2"/>
  <c r="M4624" i="2"/>
  <c r="M4655" i="2"/>
  <c r="H4661" i="2"/>
  <c r="H4581" i="2"/>
  <c r="O4502" i="2"/>
  <c r="Q4502" i="2" s="1"/>
  <c r="N4502" i="2"/>
  <c r="H4619" i="2"/>
  <c r="H4404" i="2"/>
  <c r="H4540" i="2"/>
  <c r="O4439" i="2"/>
  <c r="Q4439" i="2" s="1"/>
  <c r="H4604" i="2"/>
  <c r="H4520" i="2"/>
  <c r="H4440" i="2"/>
  <c r="N4299" i="2"/>
  <c r="N4547" i="2"/>
  <c r="O4236" i="2"/>
  <c r="Q4236" i="2" s="1"/>
  <c r="N4236" i="2"/>
  <c r="M4391" i="2"/>
  <c r="H4603" i="2"/>
  <c r="M4559" i="2"/>
  <c r="H4464" i="2"/>
  <c r="H4537" i="2"/>
  <c r="H4519" i="2"/>
  <c r="H4428" i="2"/>
  <c r="M4268" i="2"/>
  <c r="H4261" i="2"/>
  <c r="O4137" i="2"/>
  <c r="Q4137" i="2" s="1"/>
  <c r="N4137" i="2"/>
  <c r="M3981" i="2"/>
  <c r="N4090" i="2"/>
  <c r="N4254" i="2"/>
  <c r="O4141" i="2"/>
  <c r="Q4141" i="2" s="1"/>
  <c r="N4141" i="2"/>
  <c r="O3901" i="2"/>
  <c r="Q3901" i="2" s="1"/>
  <c r="N3901" i="2"/>
  <c r="O4158" i="2"/>
  <c r="Q4158" i="2" s="1"/>
  <c r="N4158" i="2"/>
  <c r="N3997" i="2"/>
  <c r="N3846" i="2"/>
  <c r="P4360" i="2"/>
  <c r="H4159" i="2"/>
  <c r="H4063" i="2"/>
  <c r="O4208" i="2"/>
  <c r="Q4208" i="2" s="1"/>
  <c r="N4112" i="2"/>
  <c r="N4017" i="2"/>
  <c r="O3879" i="2"/>
  <c r="Q3879" i="2" s="1"/>
  <c r="M4246" i="2"/>
  <c r="O4246" i="2"/>
  <c r="Q4246" i="2" s="1"/>
  <c r="N4066" i="2"/>
  <c r="M3912" i="2"/>
  <c r="O3827" i="2"/>
  <c r="Q3827" i="2" s="1"/>
  <c r="N3827" i="2"/>
  <c r="M3597" i="2"/>
  <c r="H3681" i="2"/>
  <c r="N3461" i="2"/>
  <c r="M3904" i="2"/>
  <c r="H4055" i="2"/>
  <c r="H3753" i="2"/>
  <c r="O3699" i="2"/>
  <c r="Q3699" i="2" s="1"/>
  <c r="N3699" i="2"/>
  <c r="N3580" i="2"/>
  <c r="O3726" i="2"/>
  <c r="Q3726" i="2" s="1"/>
  <c r="N3726" i="2"/>
  <c r="N3541" i="2"/>
  <c r="O3541" i="2"/>
  <c r="Q3541" i="2" s="1"/>
  <c r="J3939" i="2"/>
  <c r="J3940" i="2" s="1"/>
  <c r="J3941" i="2" s="1"/>
  <c r="J3942" i="2" s="1"/>
  <c r="P3938" i="2"/>
  <c r="M3593" i="2"/>
  <c r="O3755" i="2"/>
  <c r="Q3755" i="2" s="1"/>
  <c r="N3755" i="2"/>
  <c r="H3793" i="2"/>
  <c r="M3189" i="2"/>
  <c r="J3699" i="2"/>
  <c r="H3373" i="2"/>
  <c r="N3249" i="2"/>
  <c r="N3324" i="2"/>
  <c r="O3221" i="2"/>
  <c r="Q3221" i="2" s="1"/>
  <c r="N3221" i="2"/>
  <c r="N3323" i="2"/>
  <c r="O3227" i="2"/>
  <c r="Q3227" i="2" s="1"/>
  <c r="N3227" i="2"/>
  <c r="N3253" i="2"/>
  <c r="O3253" i="2"/>
  <c r="Q3253" i="2" s="1"/>
  <c r="N3294" i="2"/>
  <c r="O3217" i="2"/>
  <c r="Q3217" i="2" s="1"/>
  <c r="M3217" i="2"/>
  <c r="O3142" i="2"/>
  <c r="Q3142" i="2" s="1"/>
  <c r="M3142" i="2"/>
  <c r="N3039" i="2"/>
  <c r="N2943" i="2"/>
  <c r="N2863" i="2"/>
  <c r="O3095" i="2"/>
  <c r="Q3095" i="2" s="1"/>
  <c r="M3095" i="2"/>
  <c r="N3010" i="2"/>
  <c r="N2870" i="2"/>
  <c r="N2697" i="2"/>
  <c r="M2553" i="2"/>
  <c r="N3110" i="2"/>
  <c r="N2415" i="2"/>
  <c r="M3184" i="2"/>
  <c r="N2959" i="2"/>
  <c r="N2847" i="2"/>
  <c r="O2435" i="2"/>
  <c r="Q2435" i="2" s="1"/>
  <c r="N2435" i="2"/>
  <c r="N2695" i="2"/>
  <c r="O3199" i="2"/>
  <c r="Q3199" i="2" s="1"/>
  <c r="N3199" i="2"/>
  <c r="O3015" i="2"/>
  <c r="Q3015" i="2" s="1"/>
  <c r="O3071" i="2"/>
  <c r="Q3071" i="2" s="1"/>
  <c r="M3071" i="2"/>
  <c r="M2975" i="2"/>
  <c r="O2867" i="2"/>
  <c r="Q2867" i="2" s="1"/>
  <c r="N2867" i="2"/>
  <c r="H2953" i="2"/>
  <c r="O2734" i="2"/>
  <c r="Q2734" i="2" s="1"/>
  <c r="M2734" i="2"/>
  <c r="O2590" i="2"/>
  <c r="Q2590" i="2" s="1"/>
  <c r="M2590" i="2"/>
  <c r="O2336" i="2"/>
  <c r="Q2336" i="2" s="1"/>
  <c r="N2336" i="2"/>
  <c r="M3090" i="2"/>
  <c r="H2924" i="2"/>
  <c r="M2754" i="2"/>
  <c r="N2521" i="2"/>
  <c r="M2521" i="2"/>
  <c r="N2425" i="2"/>
  <c r="H2928" i="2"/>
  <c r="O2513" i="2"/>
  <c r="Q2513" i="2" s="1"/>
  <c r="M2513" i="2"/>
  <c r="H2362" i="2"/>
  <c r="O2358" i="2"/>
  <c r="Q2358" i="2" s="1"/>
  <c r="N2358" i="2"/>
  <c r="N2286" i="2"/>
  <c r="N2293" i="2"/>
  <c r="O2324" i="2"/>
  <c r="Q2324" i="2" s="1"/>
  <c r="M2324" i="2"/>
  <c r="N2378" i="2"/>
  <c r="O2378" i="2"/>
  <c r="Q2378" i="2" s="1"/>
  <c r="N2670" i="2"/>
  <c r="N2210" i="2"/>
  <c r="O2124" i="2"/>
  <c r="Q2124" i="2" s="1"/>
  <c r="N2124" i="2"/>
  <c r="M1992" i="2"/>
  <c r="M1920" i="2"/>
  <c r="M2227" i="2"/>
  <c r="J2331" i="2"/>
  <c r="N2283" i="2"/>
  <c r="N2162" i="2"/>
  <c r="O2077" i="2"/>
  <c r="Q2077" i="2" s="1"/>
  <c r="N2077" i="2"/>
  <c r="N2006" i="2"/>
  <c r="N1934" i="2"/>
  <c r="M2107" i="2"/>
  <c r="N2188" i="2"/>
  <c r="O2085" i="2"/>
  <c r="Q2085" i="2" s="1"/>
  <c r="M2085" i="2"/>
  <c r="O2013" i="2"/>
  <c r="Q2013" i="2" s="1"/>
  <c r="M2013" i="2"/>
  <c r="N1977" i="2"/>
  <c r="O1941" i="2"/>
  <c r="Q1941" i="2" s="1"/>
  <c r="M1941" i="2"/>
  <c r="O1933" i="2"/>
  <c r="Q1933" i="2" s="1"/>
  <c r="N1933" i="2"/>
  <c r="N1789" i="2"/>
  <c r="N1688" i="2"/>
  <c r="O1688" i="2"/>
  <c r="Q1688" i="2" s="1"/>
  <c r="O1549" i="2"/>
  <c r="Q1549" i="2" s="1"/>
  <c r="N1405" i="2"/>
  <c r="N1867" i="2"/>
  <c r="O1693" i="2"/>
  <c r="Q1693" i="2" s="1"/>
  <c r="N1693" i="2"/>
  <c r="N1906" i="2"/>
  <c r="O1721" i="2"/>
  <c r="Q1721" i="2" s="1"/>
  <c r="N1568" i="2"/>
  <c r="M1424" i="2"/>
  <c r="O1844" i="2"/>
  <c r="Q1844" i="2" s="1"/>
  <c r="M1844" i="2"/>
  <c r="M1730" i="2"/>
  <c r="M1650" i="2"/>
  <c r="N1650" i="2"/>
  <c r="O1776" i="2"/>
  <c r="Q1776" i="2" s="1"/>
  <c r="N1492" i="2"/>
  <c r="N1786" i="2"/>
  <c r="M1727" i="2"/>
  <c r="O1727" i="2"/>
  <c r="Q1727" i="2" s="1"/>
  <c r="O1632" i="2"/>
  <c r="Q1632" i="2" s="1"/>
  <c r="M1632" i="2"/>
  <c r="M1864" i="2"/>
  <c r="H1790" i="2"/>
  <c r="H1662" i="2"/>
  <c r="M1512" i="2"/>
  <c r="H2152" i="2"/>
  <c r="H1829" i="2"/>
  <c r="M1682" i="2"/>
  <c r="N1682" i="2"/>
  <c r="H1919" i="2"/>
  <c r="O1460" i="2"/>
  <c r="Q1460" i="2" s="1"/>
  <c r="M1460" i="2"/>
  <c r="H1891" i="2"/>
  <c r="H1849" i="2"/>
  <c r="H1747" i="2"/>
  <c r="N1683" i="2"/>
  <c r="N1600" i="2"/>
  <c r="H1389" i="2"/>
  <c r="H1281" i="2"/>
  <c r="H1244" i="2"/>
  <c r="H1120" i="2"/>
  <c r="M1319" i="2"/>
  <c r="M1103" i="2"/>
  <c r="O981" i="2"/>
  <c r="Q981" i="2" s="1"/>
  <c r="M981" i="2"/>
  <c r="H1313" i="2"/>
  <c r="O1230" i="2"/>
  <c r="Q1230" i="2" s="1"/>
  <c r="N1046" i="2"/>
  <c r="H1016" i="2"/>
  <c r="H897" i="2"/>
  <c r="H1409" i="2"/>
  <c r="H1152" i="2"/>
  <c r="H1064" i="2"/>
  <c r="H1104" i="2"/>
  <c r="N1355" i="2"/>
  <c r="O1355" i="2"/>
  <c r="Q1355" i="2" s="1"/>
  <c r="H1393" i="2"/>
  <c r="M1387" i="2"/>
  <c r="H1220" i="2"/>
  <c r="N919" i="2"/>
  <c r="N1335" i="2"/>
  <c r="H1088" i="2"/>
  <c r="H1021" i="2"/>
  <c r="H950" i="2"/>
  <c r="N656" i="2"/>
  <c r="H798" i="2"/>
  <c r="O703" i="2"/>
  <c r="Q703" i="2" s="1"/>
  <c r="H750" i="2"/>
  <c r="H941" i="2"/>
  <c r="H914" i="2"/>
  <c r="H845" i="2"/>
  <c r="N587" i="2"/>
  <c r="O587" i="2"/>
  <c r="Q587" i="2" s="1"/>
  <c r="H573" i="2"/>
  <c r="M608" i="2"/>
  <c r="H695" i="2"/>
  <c r="O51" i="2"/>
  <c r="Q51" i="2" s="1"/>
  <c r="N51" i="2"/>
  <c r="O27" i="2"/>
  <c r="Q27" i="2" s="1"/>
  <c r="H594" i="2"/>
  <c r="N323" i="2"/>
  <c r="H694" i="2"/>
  <c r="H589" i="2"/>
  <c r="N128" i="2"/>
  <c r="O658" i="2"/>
  <c r="Q658" i="2" s="1"/>
  <c r="N543" i="2"/>
  <c r="N230" i="2"/>
  <c r="O188" i="2"/>
  <c r="Q188" i="2" s="1"/>
  <c r="M188" i="2"/>
  <c r="M30" i="2"/>
  <c r="N246" i="2"/>
  <c r="M94" i="2"/>
  <c r="O8758" i="2"/>
  <c r="Q8758" i="2" s="1"/>
  <c r="M8758" i="2"/>
  <c r="N8748" i="2"/>
  <c r="O8748" i="2"/>
  <c r="Q8748" i="2" s="1"/>
  <c r="N8698" i="2"/>
  <c r="O8753" i="2"/>
  <c r="Q8753" i="2" s="1"/>
  <c r="O8681" i="2"/>
  <c r="Q8681" i="2" s="1"/>
  <c r="N8699" i="2"/>
  <c r="M8634" i="2"/>
  <c r="N8579" i="2"/>
  <c r="N8554" i="2"/>
  <c r="N8533" i="2"/>
  <c r="N8550" i="2"/>
  <c r="M8516" i="2"/>
  <c r="O8456" i="2"/>
  <c r="Q8456" i="2" s="1"/>
  <c r="O8520" i="2"/>
  <c r="Q8520" i="2" s="1"/>
  <c r="M8520" i="2"/>
  <c r="O8479" i="2"/>
  <c r="Q8479" i="2" s="1"/>
  <c r="N8386" i="2"/>
  <c r="N8330" i="2"/>
  <c r="O8420" i="2"/>
  <c r="Q8420" i="2" s="1"/>
  <c r="O8335" i="2"/>
  <c r="Q8335" i="2" s="1"/>
  <c r="O8422" i="2"/>
  <c r="Q8422" i="2" s="1"/>
  <c r="P8363" i="2"/>
  <c r="N8270" i="2"/>
  <c r="O8321" i="2"/>
  <c r="Q8321" i="2" s="1"/>
  <c r="O8209" i="2"/>
  <c r="Q8209" i="2" s="1"/>
  <c r="M8209" i="2"/>
  <c r="N8234" i="2"/>
  <c r="M8277" i="2"/>
  <c r="O8225" i="2"/>
  <c r="Q8225" i="2" s="1"/>
  <c r="H8141" i="2"/>
  <c r="H8159" i="2"/>
  <c r="N8088" i="2"/>
  <c r="O8097" i="2"/>
  <c r="Q8097" i="2" s="1"/>
  <c r="O7999" i="2"/>
  <c r="Q7999" i="2" s="1"/>
  <c r="N8102" i="2"/>
  <c r="N8055" i="2"/>
  <c r="N8069" i="2"/>
  <c r="N8018" i="2"/>
  <c r="M8018" i="2"/>
  <c r="H8117" i="2"/>
  <c r="M7989" i="2"/>
  <c r="O7995" i="2"/>
  <c r="Q7995" i="2" s="1"/>
  <c r="N7980" i="2"/>
  <c r="O7988" i="2"/>
  <c r="Q7988" i="2" s="1"/>
  <c r="M7988" i="2"/>
  <c r="O7916" i="2"/>
  <c r="Q7916" i="2" s="1"/>
  <c r="O7954" i="2"/>
  <c r="Q7954" i="2" s="1"/>
  <c r="N7954" i="2"/>
  <c r="M7850" i="2"/>
  <c r="O7836" i="2"/>
  <c r="Q7836" i="2" s="1"/>
  <c r="N7815" i="2"/>
  <c r="M7815" i="2"/>
  <c r="N7831" i="2"/>
  <c r="M7791" i="2"/>
  <c r="N7791" i="2"/>
  <c r="N7763" i="2"/>
  <c r="O7751" i="2"/>
  <c r="Q7751" i="2" s="1"/>
  <c r="M7751" i="2"/>
  <c r="N7781" i="2"/>
  <c r="N7783" i="2"/>
  <c r="N7740" i="2"/>
  <c r="O7672" i="2"/>
  <c r="Q7672" i="2" s="1"/>
  <c r="O7713" i="2"/>
  <c r="Q7713" i="2" s="1"/>
  <c r="M7602" i="2"/>
  <c r="N7598" i="2"/>
  <c r="M7598" i="2"/>
  <c r="N7464" i="2"/>
  <c r="M7464" i="2"/>
  <c r="M7558" i="2"/>
  <c r="O7482" i="2"/>
  <c r="Q7482" i="2" s="1"/>
  <c r="M7611" i="2"/>
  <c r="N7551" i="2"/>
  <c r="N7584" i="2"/>
  <c r="M7507" i="2"/>
  <c r="N7439" i="2"/>
  <c r="O7332" i="2"/>
  <c r="Q7332" i="2" s="1"/>
  <c r="N7332" i="2"/>
  <c r="O7365" i="2"/>
  <c r="Q7365" i="2" s="1"/>
  <c r="M7365" i="2"/>
  <c r="N7347" i="2"/>
  <c r="M7347" i="2"/>
  <c r="M7459" i="2"/>
  <c r="N7301" i="2"/>
  <c r="O7360" i="2"/>
  <c r="Q7360" i="2" s="1"/>
  <c r="M7077" i="2"/>
  <c r="N7111" i="2"/>
  <c r="N7255" i="2"/>
  <c r="M7165" i="2"/>
  <c r="N7129" i="2"/>
  <c r="M7197" i="2"/>
  <c r="M7269" i="2"/>
  <c r="M7176" i="2"/>
  <c r="O7176" i="2"/>
  <c r="Q7176" i="2" s="1"/>
  <c r="M7196" i="2"/>
  <c r="O7196" i="2"/>
  <c r="Q7196" i="2" s="1"/>
  <c r="O6979" i="2"/>
  <c r="Q6979" i="2" s="1"/>
  <c r="N6951" i="2"/>
  <c r="O6994" i="2"/>
  <c r="Q6994" i="2" s="1"/>
  <c r="M6909" i="2"/>
  <c r="N7018" i="2"/>
  <c r="N6966" i="2"/>
  <c r="J7131" i="2"/>
  <c r="J7132" i="2" s="1"/>
  <c r="J7133" i="2" s="1"/>
  <c r="J7134" i="2" s="1"/>
  <c r="J7135" i="2" s="1"/>
  <c r="O6947" i="2"/>
  <c r="Q6947" i="2" s="1"/>
  <c r="N6947" i="2"/>
  <c r="N6875" i="2"/>
  <c r="N6846" i="2"/>
  <c r="O6816" i="2"/>
  <c r="Q6816" i="2" s="1"/>
  <c r="M6816" i="2"/>
  <c r="N6772" i="2"/>
  <c r="O6823" i="2"/>
  <c r="Q6823" i="2" s="1"/>
  <c r="N6697" i="2"/>
  <c r="O6766" i="2"/>
  <c r="Q6766" i="2" s="1"/>
  <c r="M6766" i="2"/>
  <c r="M6716" i="2"/>
  <c r="O6788" i="2"/>
  <c r="Q6788" i="2" s="1"/>
  <c r="J6651" i="2"/>
  <c r="P6650" i="2"/>
  <c r="O6436" i="2"/>
  <c r="Q6436" i="2" s="1"/>
  <c r="N6436" i="2"/>
  <c r="O6655" i="2"/>
  <c r="Q6655" i="2" s="1"/>
  <c r="N6655" i="2"/>
  <c r="O6559" i="2"/>
  <c r="Q6559" i="2" s="1"/>
  <c r="N6559" i="2"/>
  <c r="N6491" i="2"/>
  <c r="O6651" i="2"/>
  <c r="Q6651" i="2" s="1"/>
  <c r="N6651" i="2"/>
  <c r="O6609" i="2"/>
  <c r="Q6609" i="2" s="1"/>
  <c r="O6573" i="2"/>
  <c r="Q6573" i="2" s="1"/>
  <c r="M6573" i="2"/>
  <c r="N6537" i="2"/>
  <c r="M6482" i="2"/>
  <c r="O6598" i="2"/>
  <c r="Q6598" i="2" s="1"/>
  <c r="M6598" i="2"/>
  <c r="M6526" i="2"/>
  <c r="O6674" i="2"/>
  <c r="Q6674" i="2" s="1"/>
  <c r="O6467" i="2"/>
  <c r="Q6467" i="2" s="1"/>
  <c r="N6392" i="2"/>
  <c r="N6344" i="2"/>
  <c r="H6350" i="2"/>
  <c r="M6379" i="2"/>
  <c r="H6430" i="2"/>
  <c r="P6494" i="2"/>
  <c r="H6295" i="2"/>
  <c r="M6146" i="2"/>
  <c r="N6255" i="2"/>
  <c r="M6255" i="2"/>
  <c r="N6130" i="2"/>
  <c r="H6324" i="2"/>
  <c r="M6217" i="2"/>
  <c r="N6074" i="2"/>
  <c r="N6001" i="2"/>
  <c r="M6001" i="2"/>
  <c r="N5941" i="2"/>
  <c r="M5941" i="2"/>
  <c r="J6244" i="2"/>
  <c r="J6245" i="2" s="1"/>
  <c r="H6114" i="2"/>
  <c r="H5945" i="2"/>
  <c r="O5978" i="2"/>
  <c r="Q5978" i="2" s="1"/>
  <c r="N5978" i="2"/>
  <c r="N5946" i="2"/>
  <c r="P5946" i="2" s="1"/>
  <c r="M5946" i="2"/>
  <c r="O6140" i="2"/>
  <c r="Q6140" i="2" s="1"/>
  <c r="M5878" i="2"/>
  <c r="H5968" i="2"/>
  <c r="N5982" i="2"/>
  <c r="O5982" i="2"/>
  <c r="Q5982" i="2" s="1"/>
  <c r="O5874" i="2"/>
  <c r="Q5874" i="2" s="1"/>
  <c r="M5874" i="2"/>
  <c r="N5835" i="2"/>
  <c r="M5835" i="2"/>
  <c r="O5711" i="2"/>
  <c r="Q5711" i="2" s="1"/>
  <c r="M5711" i="2"/>
  <c r="N5843" i="2"/>
  <c r="O5806" i="2"/>
  <c r="Q5806" i="2" s="1"/>
  <c r="M5806" i="2"/>
  <c r="M5859" i="2"/>
  <c r="O5678" i="2"/>
  <c r="Q5678" i="2" s="1"/>
  <c r="N5678" i="2"/>
  <c r="N5798" i="2"/>
  <c r="N5799" i="2"/>
  <c r="O5677" i="2"/>
  <c r="Q5677" i="2" s="1"/>
  <c r="N5677" i="2"/>
  <c r="M5775" i="2"/>
  <c r="N5812" i="2"/>
  <c r="N5487" i="2"/>
  <c r="M5487" i="2"/>
  <c r="N5671" i="2"/>
  <c r="O5505" i="2"/>
  <c r="Q5505" i="2" s="1"/>
  <c r="N5505" i="2"/>
  <c r="H5658" i="2"/>
  <c r="N5411" i="2"/>
  <c r="O5494" i="2"/>
  <c r="Q5494" i="2" s="1"/>
  <c r="M5494" i="2"/>
  <c r="O5579" i="2"/>
  <c r="Q5579" i="2" s="1"/>
  <c r="N5579" i="2"/>
  <c r="O5495" i="2"/>
  <c r="Q5495" i="2" s="1"/>
  <c r="M5495" i="2"/>
  <c r="N5749" i="2"/>
  <c r="N5598" i="2"/>
  <c r="O5481" i="2"/>
  <c r="Q5481" i="2" s="1"/>
  <c r="N5481" i="2"/>
  <c r="N5580" i="2"/>
  <c r="N5748" i="2"/>
  <c r="O5748" i="2"/>
  <c r="Q5748" i="2" s="1"/>
  <c r="O5652" i="2"/>
  <c r="Q5652" i="2" s="1"/>
  <c r="N5652" i="2"/>
  <c r="N5534" i="2"/>
  <c r="M5346" i="2"/>
  <c r="M5230" i="2"/>
  <c r="O5176" i="2"/>
  <c r="Q5176" i="2" s="1"/>
  <c r="M5278" i="2"/>
  <c r="M5442" i="2"/>
  <c r="N5333" i="2"/>
  <c r="N5243" i="2"/>
  <c r="N5070" i="2"/>
  <c r="N5336" i="2"/>
  <c r="N5426" i="2"/>
  <c r="N5162" i="2"/>
  <c r="N5439" i="2"/>
  <c r="M5439" i="2"/>
  <c r="N5334" i="2"/>
  <c r="M5064" i="2"/>
  <c r="N4972" i="2"/>
  <c r="O4972" i="2"/>
  <c r="Q4972" i="2" s="1"/>
  <c r="M5015" i="2"/>
  <c r="O4846" i="2"/>
  <c r="Q4846" i="2" s="1"/>
  <c r="M4846" i="2"/>
  <c r="O5076" i="2"/>
  <c r="Q5076" i="2" s="1"/>
  <c r="N5076" i="2"/>
  <c r="N5021" i="2"/>
  <c r="O5021" i="2"/>
  <c r="Q5021" i="2" s="1"/>
  <c r="M4965" i="2"/>
  <c r="N5079" i="2"/>
  <c r="O5056" i="2"/>
  <c r="Q5056" i="2" s="1"/>
  <c r="M4920" i="2"/>
  <c r="N5090" i="2"/>
  <c r="N5006" i="2"/>
  <c r="M5006" i="2"/>
  <c r="M4796" i="2"/>
  <c r="M4825" i="2"/>
  <c r="O4793" i="2"/>
  <c r="Q4793" i="2" s="1"/>
  <c r="J4803" i="2"/>
  <c r="M4725" i="2"/>
  <c r="M4817" i="2"/>
  <c r="N4635" i="2"/>
  <c r="M4635" i="2"/>
  <c r="N4665" i="2"/>
  <c r="M4608" i="2"/>
  <c r="N4641" i="2"/>
  <c r="N4573" i="2"/>
  <c r="N4499" i="2"/>
  <c r="O4499" i="2"/>
  <c r="Q4499" i="2" s="1"/>
  <c r="O4395" i="2"/>
  <c r="Q4395" i="2" s="1"/>
  <c r="N4395" i="2"/>
  <c r="M4387" i="2"/>
  <c r="N4615" i="2"/>
  <c r="O4438" i="2"/>
  <c r="Q4438" i="2" s="1"/>
  <c r="M4579" i="2"/>
  <c r="N4618" i="2"/>
  <c r="N4513" i="2"/>
  <c r="M4513" i="2"/>
  <c r="O4407" i="2"/>
  <c r="Q4407" i="2" s="1"/>
  <c r="N4518" i="2"/>
  <c r="M4390" i="2"/>
  <c r="M4417" i="2"/>
  <c r="J4683" i="2"/>
  <c r="N4566" i="2"/>
  <c r="M4313" i="2"/>
  <c r="O4420" i="2"/>
  <c r="Q4420" i="2" s="1"/>
  <c r="N4420" i="2"/>
  <c r="N4183" i="2"/>
  <c r="N4249" i="2"/>
  <c r="O4136" i="2"/>
  <c r="Q4136" i="2" s="1"/>
  <c r="N4136" i="2"/>
  <c r="M4264" i="2"/>
  <c r="M4074" i="2"/>
  <c r="J4300" i="2"/>
  <c r="J4301" i="2" s="1"/>
  <c r="J4302" i="2" s="1"/>
  <c r="J4303" i="2" s="1"/>
  <c r="O4155" i="2"/>
  <c r="Q4155" i="2" s="1"/>
  <c r="N4155" i="2"/>
  <c r="O4243" i="2"/>
  <c r="Q4243" i="2" s="1"/>
  <c r="M4243" i="2"/>
  <c r="M4125" i="2"/>
  <c r="O4125" i="2"/>
  <c r="Q4125" i="2" s="1"/>
  <c r="N3853" i="2"/>
  <c r="N4142" i="2"/>
  <c r="N3974" i="2"/>
  <c r="N3839" i="2"/>
  <c r="M3839" i="2"/>
  <c r="M4193" i="2"/>
  <c r="N3994" i="2"/>
  <c r="M4050" i="2"/>
  <c r="O4211" i="2"/>
  <c r="Q4211" i="2" s="1"/>
  <c r="N4211" i="2"/>
  <c r="O4115" i="2"/>
  <c r="Q4115" i="2" s="1"/>
  <c r="N4115" i="2"/>
  <c r="O4014" i="2"/>
  <c r="Q4014" i="2" s="1"/>
  <c r="N4014" i="2"/>
  <c r="N3517" i="2"/>
  <c r="J3819" i="2"/>
  <c r="J3820" i="2" s="1"/>
  <c r="J3821" i="2" s="1"/>
  <c r="J3822" i="2" s="1"/>
  <c r="J3823" i="2" s="1"/>
  <c r="N3577" i="2"/>
  <c r="M3577" i="2"/>
  <c r="M3620" i="2"/>
  <c r="M3693" i="2"/>
  <c r="O3693" i="2"/>
  <c r="Q3693" i="2" s="1"/>
  <c r="N3569" i="2"/>
  <c r="M3569" i="2"/>
  <c r="N4038" i="2"/>
  <c r="N3493" i="2"/>
  <c r="N3771" i="2"/>
  <c r="M3572" i="2"/>
  <c r="N3747" i="2"/>
  <c r="M3910" i="2"/>
  <c r="O3743" i="2"/>
  <c r="Q3743" i="2" s="1"/>
  <c r="M3743" i="2"/>
  <c r="M3141" i="2"/>
  <c r="N3463" i="2"/>
  <c r="M3463" i="2"/>
  <c r="O3347" i="2"/>
  <c r="Q3347" i="2" s="1"/>
  <c r="N3347" i="2"/>
  <c r="N3533" i="2"/>
  <c r="O3533" i="2"/>
  <c r="Q3533" i="2" s="1"/>
  <c r="O3491" i="2"/>
  <c r="Q3491" i="2" s="1"/>
  <c r="N3491" i="2"/>
  <c r="J3651" i="2"/>
  <c r="N3540" i="2"/>
  <c r="O3540" i="2"/>
  <c r="Q3540" i="2" s="1"/>
  <c r="O3317" i="2"/>
  <c r="Q3317" i="2" s="1"/>
  <c r="N3317" i="2"/>
  <c r="O3670" i="2"/>
  <c r="Q3670" i="2" s="1"/>
  <c r="M3670" i="2"/>
  <c r="N3559" i="2"/>
  <c r="J3627" i="2"/>
  <c r="N3464" i="2"/>
  <c r="O3226" i="2"/>
  <c r="Q3226" i="2" s="1"/>
  <c r="N3226" i="2"/>
  <c r="O3526" i="2"/>
  <c r="Q3526" i="2" s="1"/>
  <c r="M3526" i="2"/>
  <c r="O3287" i="2"/>
  <c r="Q3287" i="2" s="1"/>
  <c r="M3287" i="2"/>
  <c r="N3412" i="2"/>
  <c r="N3410" i="2"/>
  <c r="N3169" i="2"/>
  <c r="M3169" i="2"/>
  <c r="O3136" i="2"/>
  <c r="Q3136" i="2" s="1"/>
  <c r="N3028" i="2"/>
  <c r="N2932" i="2"/>
  <c r="O2807" i="2"/>
  <c r="Q2807" i="2" s="1"/>
  <c r="M2807" i="2"/>
  <c r="N2526" i="2"/>
  <c r="N3084" i="2"/>
  <c r="O2925" i="2"/>
  <c r="Q2925" i="2" s="1"/>
  <c r="M2925" i="2"/>
  <c r="M2864" i="2"/>
  <c r="O2808" i="2"/>
  <c r="Q2808" i="2" s="1"/>
  <c r="M2808" i="2"/>
  <c r="N2690" i="2"/>
  <c r="N2546" i="2"/>
  <c r="N3102" i="2"/>
  <c r="O3102" i="2"/>
  <c r="Q3102" i="2" s="1"/>
  <c r="O3025" i="2"/>
  <c r="Q3025" i="2" s="1"/>
  <c r="M2929" i="2"/>
  <c r="N3157" i="2"/>
  <c r="O3157" i="2"/>
  <c r="Q3157" i="2" s="1"/>
  <c r="M3044" i="2"/>
  <c r="M2948" i="2"/>
  <c r="O2835" i="2"/>
  <c r="Q2835" i="2" s="1"/>
  <c r="N2387" i="2"/>
  <c r="O2387" i="2"/>
  <c r="Q2387" i="2" s="1"/>
  <c r="O3033" i="2"/>
  <c r="Q3033" i="2" s="1"/>
  <c r="N2937" i="2"/>
  <c r="N2647" i="2"/>
  <c r="O3085" i="2"/>
  <c r="Q3085" i="2" s="1"/>
  <c r="N3085" i="2"/>
  <c r="N3004" i="2"/>
  <c r="O2941" i="2"/>
  <c r="Q2941" i="2" s="1"/>
  <c r="N2941" i="2"/>
  <c r="O2878" i="2"/>
  <c r="Q2878" i="2" s="1"/>
  <c r="M2878" i="2"/>
  <c r="O2830" i="2"/>
  <c r="Q2830" i="2" s="1"/>
  <c r="M2830" i="2"/>
  <c r="M2681" i="2"/>
  <c r="M2537" i="2"/>
  <c r="M2393" i="2"/>
  <c r="N3124" i="2"/>
  <c r="N3008" i="2"/>
  <c r="O3008" i="2"/>
  <c r="Q3008" i="2" s="1"/>
  <c r="N2912" i="2"/>
  <c r="M2591" i="2"/>
  <c r="M3239" i="2"/>
  <c r="N3060" i="2"/>
  <c r="O3060" i="2"/>
  <c r="Q3060" i="2" s="1"/>
  <c r="N2964" i="2"/>
  <c r="M2964" i="2"/>
  <c r="M2855" i="2"/>
  <c r="N3295" i="2"/>
  <c r="O3027" i="2"/>
  <c r="Q3027" i="2" s="1"/>
  <c r="N3027" i="2"/>
  <c r="N2942" i="2"/>
  <c r="N2727" i="2"/>
  <c r="O2583" i="2"/>
  <c r="Q2583" i="2" s="1"/>
  <c r="N2309" i="2"/>
  <c r="N3005" i="2"/>
  <c r="N2868" i="2"/>
  <c r="N2819" i="2"/>
  <c r="N2747" i="2"/>
  <c r="O2514" i="2"/>
  <c r="Q2514" i="2" s="1"/>
  <c r="M2514" i="2"/>
  <c r="M2418" i="2"/>
  <c r="N3009" i="2"/>
  <c r="N2383" i="2"/>
  <c r="O2383" i="2"/>
  <c r="Q2383" i="2" s="1"/>
  <c r="O2417" i="2"/>
  <c r="Q2417" i="2" s="1"/>
  <c r="M2417" i="2"/>
  <c r="O2718" i="2"/>
  <c r="Q2718" i="2" s="1"/>
  <c r="N2718" i="2"/>
  <c r="N2356" i="2"/>
  <c r="N2271" i="2"/>
  <c r="M2372" i="2"/>
  <c r="N2742" i="2"/>
  <c r="N2314" i="2"/>
  <c r="N2308" i="2"/>
  <c r="O2308" i="2"/>
  <c r="Q2308" i="2" s="1"/>
  <c r="H2355" i="2"/>
  <c r="N2123" i="2"/>
  <c r="O2202" i="2"/>
  <c r="Q2202" i="2" s="1"/>
  <c r="M2202" i="2"/>
  <c r="O2027" i="2"/>
  <c r="Q2027" i="2" s="1"/>
  <c r="N2027" i="2"/>
  <c r="O1991" i="2"/>
  <c r="Q1991" i="2" s="1"/>
  <c r="M1991" i="2"/>
  <c r="O1955" i="2"/>
  <c r="Q1955" i="2" s="1"/>
  <c r="N1955" i="2"/>
  <c r="O1713" i="2"/>
  <c r="Q1713" i="2" s="1"/>
  <c r="N1713" i="2"/>
  <c r="N2213" i="2"/>
  <c r="O2109" i="2"/>
  <c r="Q2109" i="2" s="1"/>
  <c r="M2109" i="2"/>
  <c r="M1986" i="2"/>
  <c r="M1914" i="2"/>
  <c r="N2102" i="2"/>
  <c r="N2231" i="2"/>
  <c r="P2231" i="2" s="1"/>
  <c r="M2231" i="2"/>
  <c r="M2179" i="2"/>
  <c r="N1993" i="2"/>
  <c r="O1957" i="2"/>
  <c r="Q1957" i="2" s="1"/>
  <c r="N1957" i="2"/>
  <c r="N2147" i="2"/>
  <c r="M2040" i="2"/>
  <c r="M2151" i="2"/>
  <c r="O2000" i="2"/>
  <c r="Q2000" i="2" s="1"/>
  <c r="N2000" i="2"/>
  <c r="O1928" i="2"/>
  <c r="Q1928" i="2" s="1"/>
  <c r="N1928" i="2"/>
  <c r="O1751" i="2"/>
  <c r="Q1751" i="2" s="1"/>
  <c r="M1751" i="2"/>
  <c r="N2185" i="2"/>
  <c r="O2180" i="2"/>
  <c r="Q2180" i="2" s="1"/>
  <c r="M2180" i="2"/>
  <c r="M2115" i="2"/>
  <c r="O1739" i="2"/>
  <c r="Q1739" i="2" s="1"/>
  <c r="N1739" i="2"/>
  <c r="N1861" i="2"/>
  <c r="N1684" i="2"/>
  <c r="O1684" i="2"/>
  <c r="Q1684" i="2" s="1"/>
  <c r="N1548" i="2"/>
  <c r="N1404" i="2"/>
  <c r="O1836" i="2"/>
  <c r="Q1836" i="2" s="1"/>
  <c r="N1836" i="2"/>
  <c r="N1545" i="2"/>
  <c r="N1401" i="2"/>
  <c r="N1636" i="2"/>
  <c r="M1848" i="2"/>
  <c r="O1566" i="2"/>
  <c r="Q1566" i="2" s="1"/>
  <c r="N1566" i="2"/>
  <c r="O1470" i="2"/>
  <c r="Q1470" i="2" s="1"/>
  <c r="N1858" i="2"/>
  <c r="N1784" i="2"/>
  <c r="O1862" i="2"/>
  <c r="Q1862" i="2" s="1"/>
  <c r="N1862" i="2"/>
  <c r="N1489" i="2"/>
  <c r="O1835" i="2"/>
  <c r="Q1835" i="2" s="1"/>
  <c r="N1835" i="2"/>
  <c r="O1437" i="2"/>
  <c r="Q1437" i="2" s="1"/>
  <c r="M1437" i="2"/>
  <c r="O1806" i="2"/>
  <c r="Q1806" i="2" s="1"/>
  <c r="N1806" i="2"/>
  <c r="M1775" i="2"/>
  <c r="O1676" i="2"/>
  <c r="Q1676" i="2" s="1"/>
  <c r="M1676" i="2"/>
  <c r="N1855" i="2"/>
  <c r="N1783" i="2"/>
  <c r="O1506" i="2"/>
  <c r="Q1506" i="2" s="1"/>
  <c r="M1315" i="2"/>
  <c r="O1315" i="2"/>
  <c r="Q1315" i="2" s="1"/>
  <c r="N1083" i="2"/>
  <c r="O1083" i="2"/>
  <c r="Q1083" i="2" s="1"/>
  <c r="O964" i="2"/>
  <c r="Q964" i="2" s="1"/>
  <c r="N964" i="2"/>
  <c r="M1457" i="2"/>
  <c r="O1038" i="2"/>
  <c r="Q1038" i="2" s="1"/>
  <c r="N1038" i="2"/>
  <c r="M864" i="2"/>
  <c r="O1595" i="2"/>
  <c r="Q1595" i="2" s="1"/>
  <c r="N1595" i="2"/>
  <c r="O1268" i="2"/>
  <c r="Q1268" i="2" s="1"/>
  <c r="M1268" i="2"/>
  <c r="M1221" i="2"/>
  <c r="N1109" i="2"/>
  <c r="M1463" i="2"/>
  <c r="O1463" i="2"/>
  <c r="Q1463" i="2" s="1"/>
  <c r="N1350" i="2"/>
  <c r="N992" i="2"/>
  <c r="O1530" i="2"/>
  <c r="Q1530" i="2" s="1"/>
  <c r="N1252" i="2"/>
  <c r="P1222" i="2"/>
  <c r="N1495" i="2"/>
  <c r="M985" i="2"/>
  <c r="N1215" i="2"/>
  <c r="N1133" i="2"/>
  <c r="N1059" i="2"/>
  <c r="O1269" i="2"/>
  <c r="Q1269" i="2" s="1"/>
  <c r="M1269" i="2"/>
  <c r="N1528" i="2"/>
  <c r="N1331" i="2"/>
  <c r="M1148" i="2"/>
  <c r="O1337" i="2"/>
  <c r="Q1337" i="2" s="1"/>
  <c r="N785" i="2"/>
  <c r="N775" i="2"/>
  <c r="M818" i="2"/>
  <c r="O720" i="2"/>
  <c r="Q720" i="2" s="1"/>
  <c r="N917" i="2"/>
  <c r="M780" i="2"/>
  <c r="O711" i="2"/>
  <c r="Q711" i="2" s="1"/>
  <c r="M791" i="2"/>
  <c r="H967" i="2"/>
  <c r="O598" i="2"/>
  <c r="Q598" i="2" s="1"/>
  <c r="M598" i="2"/>
  <c r="O195" i="2"/>
  <c r="Q195" i="2" s="1"/>
  <c r="N195" i="2"/>
  <c r="M287" i="2"/>
  <c r="M160" i="2"/>
  <c r="M685" i="2"/>
  <c r="N630" i="2"/>
  <c r="O261" i="2"/>
  <c r="Q261" i="2" s="1"/>
  <c r="M261" i="2"/>
  <c r="O545" i="2"/>
  <c r="Q545" i="2" s="1"/>
  <c r="N375" i="2"/>
  <c r="O303" i="2"/>
  <c r="Q303" i="2" s="1"/>
  <c r="N231" i="2"/>
  <c r="N123" i="2"/>
  <c r="O617" i="2"/>
  <c r="Q617" i="2" s="1"/>
  <c r="N491" i="2"/>
  <c r="N253" i="2"/>
  <c r="N122" i="2"/>
  <c r="N2" i="2"/>
  <c r="M2" i="2"/>
  <c r="O2" i="2"/>
  <c r="Q2" i="2" s="1"/>
  <c r="M550" i="2"/>
  <c r="N586" i="2"/>
  <c r="O586" i="2"/>
  <c r="Q586" i="2" s="1"/>
  <c r="M121" i="2"/>
  <c r="N121" i="2"/>
  <c r="N470" i="2"/>
  <c r="N218" i="2"/>
  <c r="M218" i="2"/>
  <c r="M90" i="2"/>
  <c r="O8731" i="2"/>
  <c r="Q8731" i="2" s="1"/>
  <c r="M8731" i="2"/>
  <c r="N8721" i="2"/>
  <c r="N8725" i="2"/>
  <c r="O8749" i="2"/>
  <c r="Q8749" i="2" s="1"/>
  <c r="N8749" i="2"/>
  <c r="O8752" i="2"/>
  <c r="Q8752" i="2" s="1"/>
  <c r="O8670" i="2"/>
  <c r="Q8670" i="2" s="1"/>
  <c r="N8677" i="2"/>
  <c r="N8569" i="2"/>
  <c r="N8645" i="2"/>
  <c r="N8527" i="2"/>
  <c r="O8526" i="2"/>
  <c r="Q8526" i="2" s="1"/>
  <c r="N8526" i="2"/>
  <c r="O8548" i="2"/>
  <c r="Q8548" i="2" s="1"/>
  <c r="N8548" i="2"/>
  <c r="O8417" i="2"/>
  <c r="Q8417" i="2" s="1"/>
  <c r="O8452" i="2"/>
  <c r="Q8452" i="2" s="1"/>
  <c r="N8452" i="2"/>
  <c r="O8328" i="2"/>
  <c r="Q8328" i="2" s="1"/>
  <c r="M8328" i="2"/>
  <c r="O8384" i="2"/>
  <c r="Q8384" i="2" s="1"/>
  <c r="P8355" i="2"/>
  <c r="M8278" i="2"/>
  <c r="H8257" i="2"/>
  <c r="M8297" i="2"/>
  <c r="O8196" i="2"/>
  <c r="Q8196" i="2" s="1"/>
  <c r="N8196" i="2"/>
  <c r="N8246" i="2"/>
  <c r="O8246" i="2"/>
  <c r="Q8246" i="2" s="1"/>
  <c r="N8184" i="2"/>
  <c r="H8169" i="2"/>
  <c r="N8052" i="2"/>
  <c r="O8101" i="2"/>
  <c r="Q8101" i="2" s="1"/>
  <c r="N8101" i="2"/>
  <c r="N8172" i="2"/>
  <c r="H8096" i="2"/>
  <c r="O8129" i="2"/>
  <c r="Q8129" i="2" s="1"/>
  <c r="M8067" i="2"/>
  <c r="N7985" i="2"/>
  <c r="O7977" i="2"/>
  <c r="Q7977" i="2" s="1"/>
  <c r="H8034" i="2"/>
  <c r="H7939" i="2"/>
  <c r="H7950" i="2"/>
  <c r="H7835" i="2"/>
  <c r="H7852" i="2"/>
  <c r="O7753" i="2"/>
  <c r="Q7753" i="2" s="1"/>
  <c r="N7828" i="2"/>
  <c r="O7828" i="2"/>
  <c r="Q7828" i="2" s="1"/>
  <c r="H7929" i="2"/>
  <c r="M7776" i="2"/>
  <c r="N7739" i="2"/>
  <c r="M7656" i="2"/>
  <c r="P7705" i="2"/>
  <c r="M7703" i="2"/>
  <c r="N7647" i="2"/>
  <c r="H7702" i="2"/>
  <c r="P7692" i="2"/>
  <c r="O7448" i="2"/>
  <c r="Q7448" i="2" s="1"/>
  <c r="N7466" i="2"/>
  <c r="M7466" i="2"/>
  <c r="N7451" i="2"/>
  <c r="O7521" i="2"/>
  <c r="Q7521" i="2" s="1"/>
  <c r="N7561" i="2"/>
  <c r="O7569" i="2"/>
  <c r="Q7569" i="2" s="1"/>
  <c r="N7575" i="2"/>
  <c r="M7414" i="2"/>
  <c r="O7447" i="2"/>
  <c r="Q7447" i="2" s="1"/>
  <c r="O7312" i="2"/>
  <c r="Q7312" i="2" s="1"/>
  <c r="O7289" i="2"/>
  <c r="Q7289" i="2" s="1"/>
  <c r="M7289" i="2"/>
  <c r="N7379" i="2"/>
  <c r="O7379" i="2"/>
  <c r="Q7379" i="2" s="1"/>
  <c r="H7262" i="2"/>
  <c r="O7122" i="2"/>
  <c r="Q7122" i="2" s="1"/>
  <c r="N7333" i="2"/>
  <c r="M7169" i="2"/>
  <c r="O7169" i="2"/>
  <c r="Q7169" i="2" s="1"/>
  <c r="P7490" i="2"/>
  <c r="N7189" i="2"/>
  <c r="P7445" i="2"/>
  <c r="N7407" i="2"/>
  <c r="O7100" i="2"/>
  <c r="Q7100" i="2" s="1"/>
  <c r="N7119" i="2"/>
  <c r="O7099" i="2"/>
  <c r="Q7099" i="2" s="1"/>
  <c r="J7227" i="2"/>
  <c r="J7228" i="2" s="1"/>
  <c r="J7229" i="2" s="1"/>
  <c r="J7230" i="2" s="1"/>
  <c r="J7231" i="2" s="1"/>
  <c r="H7090" i="2"/>
  <c r="O6973" i="2"/>
  <c r="Q6973" i="2" s="1"/>
  <c r="N6973" i="2"/>
  <c r="O6950" i="2"/>
  <c r="Q6950" i="2" s="1"/>
  <c r="N6950" i="2"/>
  <c r="N6998" i="2"/>
  <c r="O6993" i="2"/>
  <c r="Q6993" i="2" s="1"/>
  <c r="O6988" i="2"/>
  <c r="Q6988" i="2" s="1"/>
  <c r="N6877" i="2"/>
  <c r="N6929" i="2"/>
  <c r="O7008" i="2"/>
  <c r="Q7008" i="2" s="1"/>
  <c r="M7008" i="2"/>
  <c r="O6960" i="2"/>
  <c r="Q6960" i="2" s="1"/>
  <c r="M6960" i="2"/>
  <c r="N7057" i="2"/>
  <c r="O6839" i="2"/>
  <c r="Q6839" i="2" s="1"/>
  <c r="M6839" i="2"/>
  <c r="M6840" i="2"/>
  <c r="M6812" i="2"/>
  <c r="H6847" i="2"/>
  <c r="O6800" i="2"/>
  <c r="Q6800" i="2" s="1"/>
  <c r="N6800" i="2"/>
  <c r="J6891" i="2"/>
  <c r="N6778" i="2"/>
  <c r="N6684" i="2"/>
  <c r="M6838" i="2"/>
  <c r="M6740" i="2"/>
  <c r="O6647" i="2"/>
  <c r="Q6647" i="2" s="1"/>
  <c r="M6647" i="2"/>
  <c r="O6611" i="2"/>
  <c r="Q6611" i="2" s="1"/>
  <c r="N6611" i="2"/>
  <c r="N6569" i="2"/>
  <c r="H6527" i="2"/>
  <c r="O6654" i="2"/>
  <c r="Q6654" i="2" s="1"/>
  <c r="N6654" i="2"/>
  <c r="N6660" i="2"/>
  <c r="M6481" i="2"/>
  <c r="N6664" i="2"/>
  <c r="N6520" i="2"/>
  <c r="O6314" i="2"/>
  <c r="Q6314" i="2" s="1"/>
  <c r="N6370" i="2"/>
  <c r="M6337" i="2"/>
  <c r="O6407" i="2"/>
  <c r="Q6407" i="2" s="1"/>
  <c r="M6407" i="2"/>
  <c r="O6368" i="2"/>
  <c r="Q6368" i="2" s="1"/>
  <c r="N6368" i="2"/>
  <c r="N6387" i="2"/>
  <c r="N6231" i="2"/>
  <c r="N6112" i="2"/>
  <c r="O6271" i="2"/>
  <c r="Q6271" i="2" s="1"/>
  <c r="N6271" i="2"/>
  <c r="O6139" i="2"/>
  <c r="Q6139" i="2" s="1"/>
  <c r="N6301" i="2"/>
  <c r="O6301" i="2"/>
  <c r="Q6301" i="2" s="1"/>
  <c r="N6173" i="2"/>
  <c r="N6029" i="2"/>
  <c r="O6254" i="2"/>
  <c r="Q6254" i="2" s="1"/>
  <c r="N6247" i="2"/>
  <c r="O6247" i="2"/>
  <c r="Q6247" i="2" s="1"/>
  <c r="O6123" i="2"/>
  <c r="Q6123" i="2" s="1"/>
  <c r="N6123" i="2"/>
  <c r="O6201" i="2"/>
  <c r="Q6201" i="2" s="1"/>
  <c r="M6067" i="2"/>
  <c r="O6067" i="2"/>
  <c r="Q6067" i="2" s="1"/>
  <c r="M6169" i="2"/>
  <c r="O6182" i="2"/>
  <c r="Q6182" i="2" s="1"/>
  <c r="N6182" i="2"/>
  <c r="N6127" i="2"/>
  <c r="N5871" i="2"/>
  <c r="M5948" i="2"/>
  <c r="O5855" i="2"/>
  <c r="Q5855" i="2" s="1"/>
  <c r="M5855" i="2"/>
  <c r="N5600" i="2"/>
  <c r="O5504" i="2"/>
  <c r="Q5504" i="2" s="1"/>
  <c r="N5504" i="2"/>
  <c r="N5595" i="2"/>
  <c r="M5714" i="2"/>
  <c r="M5637" i="2"/>
  <c r="N5507" i="2"/>
  <c r="O5410" i="2"/>
  <c r="Q5410" i="2" s="1"/>
  <c r="N5410" i="2"/>
  <c r="N5625" i="2"/>
  <c r="O5493" i="2"/>
  <c r="Q5493" i="2" s="1"/>
  <c r="M5493" i="2"/>
  <c r="N5727" i="2"/>
  <c r="M5586" i="2"/>
  <c r="O5654" i="2"/>
  <c r="Q5654" i="2" s="1"/>
  <c r="N5654" i="2"/>
  <c r="M5568" i="2"/>
  <c r="O5740" i="2"/>
  <c r="Q5740" i="2" s="1"/>
  <c r="N5740" i="2"/>
  <c r="N5673" i="2"/>
  <c r="O5680" i="2"/>
  <c r="Q5680" i="2" s="1"/>
  <c r="M5367" i="2"/>
  <c r="N5644" i="2"/>
  <c r="O5420" i="2"/>
  <c r="Q5420" i="2" s="1"/>
  <c r="O5275" i="2"/>
  <c r="Q5275" i="2" s="1"/>
  <c r="N5385" i="2"/>
  <c r="N5288" i="2"/>
  <c r="O5392" i="2"/>
  <c r="Q5392" i="2" s="1"/>
  <c r="N5415" i="2"/>
  <c r="M5251" i="2"/>
  <c r="H5316" i="2"/>
  <c r="O5215" i="2"/>
  <c r="Q5215" i="2" s="1"/>
  <c r="M5327" i="2"/>
  <c r="N5139" i="2"/>
  <c r="P5139" i="2" s="1"/>
  <c r="M5139" i="2"/>
  <c r="N5314" i="2"/>
  <c r="N4954" i="2"/>
  <c r="H5068" i="2"/>
  <c r="N4971" i="2"/>
  <c r="J4972" i="2" s="1"/>
  <c r="N4834" i="2"/>
  <c r="H5069" i="2"/>
  <c r="M5014" i="2"/>
  <c r="O4798" i="2"/>
  <c r="Q4798" i="2" s="1"/>
  <c r="M4798" i="2"/>
  <c r="N5020" i="2"/>
  <c r="M4964" i="2"/>
  <c r="N5067" i="2"/>
  <c r="M5067" i="2"/>
  <c r="O4982" i="2"/>
  <c r="Q4982" i="2" s="1"/>
  <c r="N4982" i="2"/>
  <c r="J4876" i="2"/>
  <c r="J4877" i="2" s="1"/>
  <c r="J4878" i="2" s="1"/>
  <c r="O4794" i="2"/>
  <c r="Q4794" i="2" s="1"/>
  <c r="P5054" i="2"/>
  <c r="H4851" i="2"/>
  <c r="H4899" i="2"/>
  <c r="N4788" i="2"/>
  <c r="O4788" i="2"/>
  <c r="Q4788" i="2" s="1"/>
  <c r="M4918" i="2"/>
  <c r="H4657" i="2"/>
  <c r="H4676" i="2"/>
  <c r="H4585" i="2"/>
  <c r="N4634" i="2"/>
  <c r="H4672" i="2"/>
  <c r="H4741" i="2"/>
  <c r="O4642" i="2"/>
  <c r="Q4642" i="2" s="1"/>
  <c r="N4642" i="2"/>
  <c r="H4565" i="2"/>
  <c r="O4490" i="2"/>
  <c r="Q4490" i="2" s="1"/>
  <c r="N4490" i="2"/>
  <c r="H4369" i="2"/>
  <c r="H4593" i="2"/>
  <c r="O4503" i="2"/>
  <c r="Q4503" i="2" s="1"/>
  <c r="O4558" i="2"/>
  <c r="Q4558" i="2" s="1"/>
  <c r="M4558" i="2"/>
  <c r="H4405" i="2"/>
  <c r="O4423" i="2"/>
  <c r="Q4423" i="2" s="1"/>
  <c r="N4423" i="2"/>
  <c r="H4536" i="2"/>
  <c r="H4381" i="2"/>
  <c r="H4572" i="2"/>
  <c r="N4480" i="2"/>
  <c r="M4480" i="2"/>
  <c r="H4357" i="2"/>
  <c r="H4550" i="2"/>
  <c r="H4557" i="2"/>
  <c r="M4312" i="2"/>
  <c r="N4514" i="2"/>
  <c r="M4514" i="2"/>
  <c r="H4582" i="2"/>
  <c r="N4403" i="2"/>
  <c r="N4310" i="2"/>
  <c r="M4310" i="2"/>
  <c r="M4217" i="2"/>
  <c r="M4121" i="2"/>
  <c r="M4058" i="2"/>
  <c r="M4269" i="2"/>
  <c r="N4109" i="2"/>
  <c r="N3805" i="2"/>
  <c r="O4126" i="2"/>
  <c r="Q4126" i="2" s="1"/>
  <c r="M4126" i="2"/>
  <c r="O3973" i="2"/>
  <c r="Q3973" i="2" s="1"/>
  <c r="N3973" i="2"/>
  <c r="M3832" i="2"/>
  <c r="O4234" i="2"/>
  <c r="Q4234" i="2" s="1"/>
  <c r="N4234" i="2"/>
  <c r="H4143" i="2"/>
  <c r="H4047" i="2"/>
  <c r="O4192" i="2"/>
  <c r="Q4192" i="2" s="1"/>
  <c r="M3993" i="2"/>
  <c r="M3865" i="2"/>
  <c r="N4225" i="2"/>
  <c r="N4034" i="2"/>
  <c r="M4034" i="2"/>
  <c r="N4013" i="2"/>
  <c r="M3905" i="2"/>
  <c r="H4288" i="2"/>
  <c r="M3807" i="2"/>
  <c r="N3680" i="2"/>
  <c r="O3469" i="2"/>
  <c r="Q3469" i="2" s="1"/>
  <c r="N3469" i="2"/>
  <c r="N3587" i="2"/>
  <c r="J3867" i="2"/>
  <c r="J3868" i="2" s="1"/>
  <c r="P3866" i="2"/>
  <c r="O3669" i="2"/>
  <c r="Q3669" i="2" s="1"/>
  <c r="M3669" i="2"/>
  <c r="H4039" i="2"/>
  <c r="O3741" i="2"/>
  <c r="Q3741" i="2" s="1"/>
  <c r="M3741" i="2"/>
  <c r="N3682" i="2"/>
  <c r="M3501" i="2"/>
  <c r="N3868" i="2"/>
  <c r="H3688" i="2"/>
  <c r="O3700" i="2"/>
  <c r="Q3700" i="2" s="1"/>
  <c r="N3700" i="2"/>
  <c r="N3445" i="2"/>
  <c r="N3930" i="2"/>
  <c r="H3613" i="2"/>
  <c r="H3870" i="2"/>
  <c r="O3759" i="2"/>
  <c r="Q3759" i="2" s="1"/>
  <c r="J4251" i="2"/>
  <c r="J4252" i="2" s="1"/>
  <c r="J4253" i="2" s="1"/>
  <c r="J4254" i="2" s="1"/>
  <c r="J4255" i="2" s="1"/>
  <c r="M3305" i="2"/>
  <c r="J3579" i="2"/>
  <c r="P3392" i="2"/>
  <c r="O3201" i="2"/>
  <c r="Q3201" i="2" s="1"/>
  <c r="N3201" i="2"/>
  <c r="P3409" i="2"/>
  <c r="N3194" i="2"/>
  <c r="N3316" i="2"/>
  <c r="O3220" i="2"/>
  <c r="Q3220" i="2" s="1"/>
  <c r="N3220" i="2"/>
  <c r="M3477" i="2"/>
  <c r="N3446" i="2"/>
  <c r="M3446" i="2"/>
  <c r="N3219" i="2"/>
  <c r="H3679" i="2"/>
  <c r="M3471" i="2"/>
  <c r="J3341" i="2"/>
  <c r="J3342" i="2" s="1"/>
  <c r="J3343" i="2" s="1"/>
  <c r="J3344" i="2" s="1"/>
  <c r="J3345" i="2" s="1"/>
  <c r="H3065" i="2"/>
  <c r="H2969" i="2"/>
  <c r="O2519" i="2"/>
  <c r="Q2519" i="2" s="1"/>
  <c r="M2519" i="2"/>
  <c r="M2999" i="2"/>
  <c r="N2914" i="2"/>
  <c r="N2794" i="2"/>
  <c r="M2683" i="2"/>
  <c r="O2539" i="2"/>
  <c r="Q2539" i="2" s="1"/>
  <c r="M2539" i="2"/>
  <c r="N3014" i="2"/>
  <c r="N2918" i="2"/>
  <c r="M2827" i="2"/>
  <c r="N2339" i="2"/>
  <c r="O2339" i="2"/>
  <c r="Q2339" i="2" s="1"/>
  <c r="M3022" i="2"/>
  <c r="O2926" i="2"/>
  <c r="Q2926" i="2" s="1"/>
  <c r="M2926" i="2"/>
  <c r="N3074" i="2"/>
  <c r="M3074" i="2"/>
  <c r="M2930" i="2"/>
  <c r="H2872" i="2"/>
  <c r="N2674" i="2"/>
  <c r="N2530" i="2"/>
  <c r="O2843" i="2"/>
  <c r="Q2843" i="2" s="1"/>
  <c r="N2843" i="2"/>
  <c r="M3016" i="2"/>
  <c r="N2720" i="2"/>
  <c r="N2576" i="2"/>
  <c r="O2446" i="2"/>
  <c r="Q2446" i="2" s="1"/>
  <c r="M2446" i="2"/>
  <c r="N2994" i="2"/>
  <c r="M2994" i="2"/>
  <c r="M2617" i="2"/>
  <c r="O2411" i="2"/>
  <c r="Q2411" i="2" s="1"/>
  <c r="N2411" i="2"/>
  <c r="N2313" i="2"/>
  <c r="N2354" i="2"/>
  <c r="N2285" i="2"/>
  <c r="N2331" i="2"/>
  <c r="J2523" i="2"/>
  <c r="M2327" i="2"/>
  <c r="N2749" i="2"/>
  <c r="H2101" i="2"/>
  <c r="O1980" i="2"/>
  <c r="Q1980" i="2" s="1"/>
  <c r="N1980" i="2"/>
  <c r="O1908" i="2"/>
  <c r="Q1908" i="2" s="1"/>
  <c r="N1908" i="2"/>
  <c r="H2221" i="2"/>
  <c r="H2091" i="2"/>
  <c r="H2240" i="2"/>
  <c r="N1687" i="2"/>
  <c r="N2066" i="2"/>
  <c r="N1994" i="2"/>
  <c r="M1994" i="2"/>
  <c r="N1922" i="2"/>
  <c r="N2096" i="2"/>
  <c r="N2170" i="2"/>
  <c r="N2074" i="2"/>
  <c r="N2007" i="2"/>
  <c r="O1971" i="2"/>
  <c r="Q1971" i="2" s="1"/>
  <c r="N1971" i="2"/>
  <c r="N1935" i="2"/>
  <c r="N1927" i="2"/>
  <c r="N1787" i="2"/>
  <c r="N1664" i="2"/>
  <c r="N1525" i="2"/>
  <c r="M2228" i="2"/>
  <c r="N1865" i="2"/>
  <c r="M1865" i="2"/>
  <c r="N1669" i="2"/>
  <c r="N1887" i="2"/>
  <c r="O1701" i="2"/>
  <c r="Q1701" i="2" s="1"/>
  <c r="M1701" i="2"/>
  <c r="N1544" i="2"/>
  <c r="O1400" i="2"/>
  <c r="Q1400" i="2" s="1"/>
  <c r="H1842" i="2"/>
  <c r="O1724" i="2"/>
  <c r="Q1724" i="2" s="1"/>
  <c r="M1724" i="2"/>
  <c r="N1591" i="2"/>
  <c r="H1903" i="2"/>
  <c r="O1565" i="2"/>
  <c r="Q1565" i="2" s="1"/>
  <c r="N1565" i="2"/>
  <c r="M1469" i="2"/>
  <c r="N1856" i="2"/>
  <c r="N1788" i="2"/>
  <c r="N1488" i="2"/>
  <c r="N2093" i="2"/>
  <c r="M1798" i="2"/>
  <c r="M1658" i="2"/>
  <c r="O2071" i="2"/>
  <c r="Q2071" i="2" s="1"/>
  <c r="N2071" i="2"/>
  <c r="O1913" i="2"/>
  <c r="Q1913" i="2" s="1"/>
  <c r="M1913" i="2"/>
  <c r="O1436" i="2"/>
  <c r="Q1436" i="2" s="1"/>
  <c r="M1436" i="2"/>
  <c r="N2126" i="2"/>
  <c r="M1847" i="2"/>
  <c r="N1736" i="2"/>
  <c r="N1668" i="2"/>
  <c r="O1577" i="2"/>
  <c r="Q1577" i="2" s="1"/>
  <c r="O1384" i="2"/>
  <c r="Q1384" i="2" s="1"/>
  <c r="H1232" i="2"/>
  <c r="N1311" i="2"/>
  <c r="N1154" i="2"/>
  <c r="N1080" i="2"/>
  <c r="O956" i="2"/>
  <c r="Q956" i="2" s="1"/>
  <c r="M956" i="2"/>
  <c r="N1309" i="2"/>
  <c r="M1202" i="2"/>
  <c r="O1146" i="2"/>
  <c r="Q1146" i="2" s="1"/>
  <c r="M1146" i="2"/>
  <c r="M863" i="2"/>
  <c r="O1504" i="2"/>
  <c r="Q1504" i="2" s="1"/>
  <c r="M1388" i="2"/>
  <c r="N1129" i="2"/>
  <c r="M1129" i="2"/>
  <c r="N1261" i="2"/>
  <c r="M1124" i="2"/>
  <c r="N1061" i="2"/>
  <c r="O1301" i="2"/>
  <c r="Q1301" i="2" s="1"/>
  <c r="N1301" i="2"/>
  <c r="N1081" i="2"/>
  <c r="N1346" i="2"/>
  <c r="N1217" i="2"/>
  <c r="N1096" i="2"/>
  <c r="O977" i="2"/>
  <c r="Q977" i="2" s="1"/>
  <c r="H1529" i="2"/>
  <c r="H1385" i="2"/>
  <c r="H1326" i="2"/>
  <c r="O1056" i="2"/>
  <c r="Q1056" i="2" s="1"/>
  <c r="N1085" i="2"/>
  <c r="N996" i="2"/>
  <c r="N1432" i="2"/>
  <c r="O1171" i="2"/>
  <c r="Q1171" i="2" s="1"/>
  <c r="M1171" i="2"/>
  <c r="O1037" i="2"/>
  <c r="Q1037" i="2" s="1"/>
  <c r="N1037" i="2"/>
  <c r="M930" i="2"/>
  <c r="N778" i="2"/>
  <c r="N771" i="2"/>
  <c r="H799" i="2"/>
  <c r="M1027" i="2"/>
  <c r="O1027" i="2"/>
  <c r="Q1027" i="2" s="1"/>
  <c r="O904" i="2"/>
  <c r="Q904" i="2" s="1"/>
  <c r="O688" i="2"/>
  <c r="Q688" i="2" s="1"/>
  <c r="M688" i="2"/>
  <c r="M483" i="2"/>
  <c r="O411" i="2"/>
  <c r="Q411" i="2" s="1"/>
  <c r="N411" i="2"/>
  <c r="J412" i="2" s="1"/>
  <c r="J413" i="2" s="1"/>
  <c r="J414" i="2" s="1"/>
  <c r="J415" i="2" s="1"/>
  <c r="N339" i="2"/>
  <c r="N267" i="2"/>
  <c r="M267" i="2"/>
  <c r="H677" i="2"/>
  <c r="N563" i="2"/>
  <c r="N217" i="2"/>
  <c r="N153" i="2"/>
  <c r="N675" i="2"/>
  <c r="O675" i="2"/>
  <c r="Q675" i="2" s="1"/>
  <c r="N541" i="2"/>
  <c r="O475" i="2"/>
  <c r="Q475" i="2" s="1"/>
  <c r="M475" i="2"/>
  <c r="O403" i="2"/>
  <c r="Q403" i="2" s="1"/>
  <c r="O331" i="2"/>
  <c r="Q331" i="2" s="1"/>
  <c r="M331" i="2"/>
  <c r="M47" i="2"/>
  <c r="H642" i="2"/>
  <c r="N421" i="2"/>
  <c r="O421" i="2"/>
  <c r="Q421" i="2" s="1"/>
  <c r="O371" i="2"/>
  <c r="Q371" i="2" s="1"/>
  <c r="O32" i="2"/>
  <c r="Q32" i="2" s="1"/>
  <c r="P813" i="2"/>
  <c r="H654" i="2"/>
  <c r="H581" i="2"/>
  <c r="P481" i="2"/>
  <c r="J531" i="2"/>
  <c r="J532" i="2" s="1"/>
  <c r="J533" i="2" s="1"/>
  <c r="N318" i="2"/>
  <c r="N486" i="2"/>
  <c r="N86" i="2"/>
  <c r="N8750" i="2"/>
  <c r="H8734" i="2"/>
  <c r="H8744" i="2"/>
  <c r="H8741" i="2"/>
  <c r="M8660" i="2"/>
  <c r="O8660" i="2"/>
  <c r="Q8660" i="2" s="1"/>
  <c r="O8519" i="2"/>
  <c r="Q8519" i="2" s="1"/>
  <c r="M8519" i="2"/>
  <c r="N8570" i="2"/>
  <c r="N8546" i="2"/>
  <c r="N8507" i="2"/>
  <c r="H8509" i="2"/>
  <c r="N8508" i="2"/>
  <c r="O8514" i="2"/>
  <c r="Q8514" i="2" s="1"/>
  <c r="N8390" i="2"/>
  <c r="N8413" i="2"/>
  <c r="H8409" i="2"/>
  <c r="O8274" i="2"/>
  <c r="Q8274" i="2" s="1"/>
  <c r="M8256" i="2"/>
  <c r="H8223" i="2"/>
  <c r="O8232" i="2"/>
  <c r="Q8232" i="2" s="1"/>
  <c r="M8232" i="2"/>
  <c r="N8222" i="2"/>
  <c r="N8173" i="2"/>
  <c r="M8155" i="2"/>
  <c r="N8144" i="2"/>
  <c r="N8087" i="2"/>
  <c r="M8087" i="2"/>
  <c r="H8072" i="2"/>
  <c r="H8167" i="2"/>
  <c r="O8139" i="2"/>
  <c r="Q8139" i="2" s="1"/>
  <c r="N8139" i="2"/>
  <c r="H8089" i="2"/>
  <c r="H8091" i="2"/>
  <c r="M8110" i="2"/>
  <c r="H8081" i="2"/>
  <c r="N7979" i="2"/>
  <c r="H8070" i="2"/>
  <c r="M7891" i="2"/>
  <c r="M7892" i="2"/>
  <c r="M7868" i="2"/>
  <c r="O7900" i="2"/>
  <c r="Q7900" i="2" s="1"/>
  <c r="H8056" i="2"/>
  <c r="O7841" i="2"/>
  <c r="Q7841" i="2" s="1"/>
  <c r="M7940" i="2"/>
  <c r="O7940" i="2"/>
  <c r="Q7940" i="2" s="1"/>
  <c r="N7762" i="2"/>
  <c r="N7728" i="2"/>
  <c r="M7849" i="2"/>
  <c r="N7743" i="2"/>
  <c r="N7741" i="2"/>
  <c r="M7651" i="2"/>
  <c r="M7679" i="2"/>
  <c r="M7640" i="2"/>
  <c r="M7701" i="2"/>
  <c r="H7737" i="2"/>
  <c r="H7790" i="2"/>
  <c r="M7607" i="2"/>
  <c r="J7755" i="2"/>
  <c r="J7756" i="2" s="1"/>
  <c r="J7757" i="2" s="1"/>
  <c r="N7550" i="2"/>
  <c r="O7432" i="2"/>
  <c r="Q7432" i="2" s="1"/>
  <c r="M7556" i="2"/>
  <c r="M7450" i="2"/>
  <c r="O7587" i="2"/>
  <c r="Q7587" i="2" s="1"/>
  <c r="N7587" i="2"/>
  <c r="N7549" i="2"/>
  <c r="O7549" i="2"/>
  <c r="Q7549" i="2" s="1"/>
  <c r="O7505" i="2"/>
  <c r="Q7505" i="2" s="1"/>
  <c r="N7491" i="2"/>
  <c r="M7491" i="2"/>
  <c r="N7337" i="2"/>
  <c r="N7430" i="2"/>
  <c r="H7477" i="2"/>
  <c r="N7406" i="2"/>
  <c r="M7294" i="2"/>
  <c r="M7511" i="2"/>
  <c r="N7349" i="2"/>
  <c r="H7435" i="2"/>
  <c r="O7295" i="2"/>
  <c r="Q7295" i="2" s="1"/>
  <c r="M7367" i="2"/>
  <c r="O7367" i="2"/>
  <c r="Q7367" i="2" s="1"/>
  <c r="N7095" i="2"/>
  <c r="M7149" i="2"/>
  <c r="O7265" i="2"/>
  <c r="Q7265" i="2" s="1"/>
  <c r="M7265" i="2"/>
  <c r="O7092" i="2"/>
  <c r="Q7092" i="2" s="1"/>
  <c r="N7092" i="2"/>
  <c r="M7076" i="2"/>
  <c r="N7082" i="2"/>
  <c r="M7082" i="2"/>
  <c r="N7037" i="2"/>
  <c r="N6967" i="2"/>
  <c r="O6934" i="2"/>
  <c r="Q6934" i="2" s="1"/>
  <c r="M6934" i="2"/>
  <c r="H6992" i="2"/>
  <c r="M6935" i="2"/>
  <c r="N7047" i="2"/>
  <c r="M7047" i="2"/>
  <c r="O6853" i="2"/>
  <c r="Q6853" i="2" s="1"/>
  <c r="O6958" i="2"/>
  <c r="Q6958" i="2" s="1"/>
  <c r="M6958" i="2"/>
  <c r="H7044" i="2"/>
  <c r="M6913" i="2"/>
  <c r="N6827" i="2"/>
  <c r="O6827" i="2"/>
  <c r="Q6827" i="2" s="1"/>
  <c r="N6802" i="2"/>
  <c r="M6841" i="2"/>
  <c r="N6752" i="2"/>
  <c r="O6850" i="2"/>
  <c r="Q6850" i="2" s="1"/>
  <c r="N6760" i="2"/>
  <c r="H6764" i="2"/>
  <c r="H6563" i="2"/>
  <c r="M6720" i="2"/>
  <c r="N6649" i="2"/>
  <c r="M6601" i="2"/>
  <c r="M6553" i="2"/>
  <c r="O6475" i="2"/>
  <c r="Q6475" i="2" s="1"/>
  <c r="O6645" i="2"/>
  <c r="Q6645" i="2" s="1"/>
  <c r="M6645" i="2"/>
  <c r="N6603" i="2"/>
  <c r="N6567" i="2"/>
  <c r="M6567" i="2"/>
  <c r="O6480" i="2"/>
  <c r="Q6480" i="2" s="1"/>
  <c r="M6480" i="2"/>
  <c r="M6689" i="2"/>
  <c r="O6586" i="2"/>
  <c r="Q6586" i="2" s="1"/>
  <c r="N6652" i="2"/>
  <c r="O6443" i="2"/>
  <c r="Q6443" i="2" s="1"/>
  <c r="N6443" i="2"/>
  <c r="O6303" i="2"/>
  <c r="Q6303" i="2" s="1"/>
  <c r="M6409" i="2"/>
  <c r="H6456" i="2"/>
  <c r="M6166" i="2"/>
  <c r="O6022" i="2"/>
  <c r="Q6022" i="2" s="1"/>
  <c r="M6022" i="2"/>
  <c r="O6235" i="2"/>
  <c r="Q6235" i="2" s="1"/>
  <c r="O6321" i="2"/>
  <c r="Q6321" i="2" s="1"/>
  <c r="M6321" i="2"/>
  <c r="M5927" i="2"/>
  <c r="N6107" i="2"/>
  <c r="O5928" i="2"/>
  <c r="Q5928" i="2" s="1"/>
  <c r="M5928" i="2"/>
  <c r="M6092" i="2"/>
  <c r="N5993" i="2"/>
  <c r="O5891" i="2"/>
  <c r="Q5891" i="2" s="1"/>
  <c r="N5891" i="2"/>
  <c r="N5979" i="2"/>
  <c r="N5964" i="2"/>
  <c r="N5861" i="2"/>
  <c r="O5861" i="2"/>
  <c r="Q5861" i="2" s="1"/>
  <c r="O5787" i="2"/>
  <c r="Q5787" i="2" s="1"/>
  <c r="M5974" i="2"/>
  <c r="N5765" i="2"/>
  <c r="M5588" i="2"/>
  <c r="N5471" i="2"/>
  <c r="M5471" i="2"/>
  <c r="H5663" i="2"/>
  <c r="M5490" i="2"/>
  <c r="H5650" i="2"/>
  <c r="M5371" i="2"/>
  <c r="N5596" i="2"/>
  <c r="O5492" i="2"/>
  <c r="Q5492" i="2" s="1"/>
  <c r="M5492" i="2"/>
  <c r="H5567" i="2"/>
  <c r="H5479" i="2"/>
  <c r="H5651" i="2"/>
  <c r="N5574" i="2"/>
  <c r="O5574" i="2"/>
  <c r="Q5574" i="2" s="1"/>
  <c r="N5556" i="2"/>
  <c r="N5623" i="2"/>
  <c r="N5551" i="2"/>
  <c r="N5319" i="2"/>
  <c r="O5636" i="2"/>
  <c r="Q5636" i="2" s="1"/>
  <c r="O5419" i="2"/>
  <c r="Q5419" i="2" s="1"/>
  <c r="O5407" i="2"/>
  <c r="Q5407" i="2" s="1"/>
  <c r="H5343" i="2"/>
  <c r="N5264" i="2"/>
  <c r="O5152" i="2"/>
  <c r="Q5152" i="2" s="1"/>
  <c r="H5398" i="2"/>
  <c r="N5390" i="2"/>
  <c r="N5271" i="2"/>
  <c r="N5431" i="2"/>
  <c r="N5309" i="2"/>
  <c r="O5189" i="2"/>
  <c r="Q5189" i="2" s="1"/>
  <c r="N5189" i="2"/>
  <c r="O5403" i="2"/>
  <c r="Q5403" i="2" s="1"/>
  <c r="N5403" i="2"/>
  <c r="N5138" i="2"/>
  <c r="O5414" i="2"/>
  <c r="Q5414" i="2" s="1"/>
  <c r="N5414" i="2"/>
  <c r="O5480" i="2"/>
  <c r="Q5480" i="2" s="1"/>
  <c r="N5480" i="2"/>
  <c r="N5291" i="2"/>
  <c r="O5291" i="2"/>
  <c r="Q5291" i="2" s="1"/>
  <c r="O5182" i="2"/>
  <c r="Q5182" i="2" s="1"/>
  <c r="M5182" i="2"/>
  <c r="O5135" i="2"/>
  <c r="Q5135" i="2" s="1"/>
  <c r="M5135" i="2"/>
  <c r="N4911" i="2"/>
  <c r="O4974" i="2"/>
  <c r="Q4974" i="2" s="1"/>
  <c r="N4974" i="2"/>
  <c r="M4750" i="2"/>
  <c r="O4750" i="2"/>
  <c r="Q4750" i="2" s="1"/>
  <c r="O5019" i="2"/>
  <c r="Q5019" i="2" s="1"/>
  <c r="N5019" i="2"/>
  <c r="O5010" i="2"/>
  <c r="Q5010" i="2" s="1"/>
  <c r="O5034" i="2"/>
  <c r="Q5034" i="2" s="1"/>
  <c r="N4958" i="2"/>
  <c r="N4789" i="2"/>
  <c r="N4932" i="2"/>
  <c r="O4932" i="2"/>
  <c r="Q4932" i="2" s="1"/>
  <c r="O4878" i="2"/>
  <c r="Q4878" i="2" s="1"/>
  <c r="N4878" i="2"/>
  <c r="M4774" i="2"/>
  <c r="M4824" i="2"/>
  <c r="O4913" i="2"/>
  <c r="Q4913" i="2" s="1"/>
  <c r="M4913" i="2"/>
  <c r="N4766" i="2"/>
  <c r="N4781" i="2"/>
  <c r="M4653" i="2"/>
  <c r="M4625" i="2"/>
  <c r="O4754" i="2"/>
  <c r="Q4754" i="2" s="1"/>
  <c r="N4754" i="2"/>
  <c r="N4571" i="2"/>
  <c r="O4487" i="2"/>
  <c r="Q4487" i="2" s="1"/>
  <c r="M4487" i="2"/>
  <c r="O4413" i="2"/>
  <c r="Q4413" i="2" s="1"/>
  <c r="M4413" i="2"/>
  <c r="O4415" i="2"/>
  <c r="Q4415" i="2" s="1"/>
  <c r="M4415" i="2"/>
  <c r="O4529" i="2"/>
  <c r="Q4529" i="2" s="1"/>
  <c r="M4529" i="2"/>
  <c r="N4570" i="2"/>
  <c r="N4475" i="2"/>
  <c r="O4475" i="2"/>
  <c r="Q4475" i="2" s="1"/>
  <c r="N4574" i="2"/>
  <c r="M4574" i="2"/>
  <c r="N4493" i="2"/>
  <c r="N4541" i="2"/>
  <c r="O4400" i="2"/>
  <c r="Q4400" i="2" s="1"/>
  <c r="N4400" i="2"/>
  <c r="N4448" i="2"/>
  <c r="O4289" i="2"/>
  <c r="Q4289" i="2" s="1"/>
  <c r="N4309" i="2"/>
  <c r="M4248" i="2"/>
  <c r="N4216" i="2"/>
  <c r="M4216" i="2"/>
  <c r="N4120" i="2"/>
  <c r="M4120" i="2"/>
  <c r="O4231" i="2"/>
  <c r="Q4231" i="2" s="1"/>
  <c r="N4231" i="2"/>
  <c r="N4042" i="2"/>
  <c r="O4242" i="2"/>
  <c r="Q4242" i="2" s="1"/>
  <c r="M4242" i="2"/>
  <c r="O4139" i="2"/>
  <c r="Q4139" i="2" s="1"/>
  <c r="N4139" i="2"/>
  <c r="O4043" i="2"/>
  <c r="Q4043" i="2" s="1"/>
  <c r="N4043" i="2"/>
  <c r="N4281" i="2"/>
  <c r="N4233" i="2"/>
  <c r="N4093" i="2"/>
  <c r="O3757" i="2"/>
  <c r="Q3757" i="2" s="1"/>
  <c r="N3757" i="2"/>
  <c r="N4283" i="2"/>
  <c r="N4110" i="2"/>
  <c r="N3950" i="2"/>
  <c r="N3825" i="2"/>
  <c r="N4177" i="2"/>
  <c r="N4081" i="2"/>
  <c r="P4081" i="2" s="1"/>
  <c r="M4081" i="2"/>
  <c r="N3970" i="2"/>
  <c r="M3838" i="2"/>
  <c r="O4210" i="2"/>
  <c r="Q4210" i="2" s="1"/>
  <c r="N4210" i="2"/>
  <c r="N3967" i="2"/>
  <c r="O4195" i="2"/>
  <c r="Q4195" i="2" s="1"/>
  <c r="M4195" i="2"/>
  <c r="M4099" i="2"/>
  <c r="O3990" i="2"/>
  <c r="Q3990" i="2" s="1"/>
  <c r="N3990" i="2"/>
  <c r="N4285" i="2"/>
  <c r="O4285" i="2"/>
  <c r="Q4285" i="2" s="1"/>
  <c r="O3668" i="2"/>
  <c r="Q3668" i="2" s="1"/>
  <c r="M3668" i="2"/>
  <c r="N3421" i="2"/>
  <c r="O3421" i="2"/>
  <c r="Q3421" i="2" s="1"/>
  <c r="M3809" i="2"/>
  <c r="M3697" i="2"/>
  <c r="M3576" i="2"/>
  <c r="M3546" i="2"/>
  <c r="N3783" i="2"/>
  <c r="N3579" i="2"/>
  <c r="N3985" i="2"/>
  <c r="M3985" i="2"/>
  <c r="J3675" i="2"/>
  <c r="M3453" i="2"/>
  <c r="O3833" i="2"/>
  <c r="Q3833" i="2" s="1"/>
  <c r="M3833" i="2"/>
  <c r="O3916" i="2"/>
  <c r="Q3916" i="2" s="1"/>
  <c r="N3916" i="2"/>
  <c r="N3397" i="2"/>
  <c r="O3397" i="2"/>
  <c r="Q3397" i="2" s="1"/>
  <c r="N3922" i="2"/>
  <c r="N3875" i="2"/>
  <c r="N3754" i="2"/>
  <c r="O3723" i="2"/>
  <c r="Q3723" i="2" s="1"/>
  <c r="N3723" i="2"/>
  <c r="O4164" i="2"/>
  <c r="Q4164" i="2" s="1"/>
  <c r="N4164" i="2"/>
  <c r="H3937" i="2"/>
  <c r="H3638" i="2"/>
  <c r="H3685" i="2"/>
  <c r="O3257" i="2"/>
  <c r="Q3257" i="2" s="1"/>
  <c r="N3153" i="2"/>
  <c r="M3153" i="2"/>
  <c r="M3283" i="2"/>
  <c r="M3187" i="2"/>
  <c r="M3499" i="2"/>
  <c r="N3532" i="2"/>
  <c r="O3405" i="2"/>
  <c r="Q3405" i="2" s="1"/>
  <c r="M3405" i="2"/>
  <c r="O3309" i="2"/>
  <c r="Q3309" i="2" s="1"/>
  <c r="M3309" i="2"/>
  <c r="M3213" i="2"/>
  <c r="M3562" i="2"/>
  <c r="M3212" i="2"/>
  <c r="N3558" i="2"/>
  <c r="N3416" i="2"/>
  <c r="O3273" i="2"/>
  <c r="Q3273" i="2" s="1"/>
  <c r="N3273" i="2"/>
  <c r="M3456" i="2"/>
  <c r="N3054" i="2"/>
  <c r="N2958" i="2"/>
  <c r="N2795" i="2"/>
  <c r="H2988" i="2"/>
  <c r="M2906" i="2"/>
  <c r="N2858" i="2"/>
  <c r="H3088" i="2"/>
  <c r="N2915" i="2"/>
  <c r="O2915" i="2"/>
  <c r="Q2915" i="2" s="1"/>
  <c r="O2551" i="2"/>
  <c r="Q2551" i="2" s="1"/>
  <c r="N2551" i="2"/>
  <c r="N2814" i="2"/>
  <c r="N2667" i="2"/>
  <c r="O2523" i="2"/>
  <c r="Q2523" i="2" s="1"/>
  <c r="N2523" i="2"/>
  <c r="M2543" i="2"/>
  <c r="O2543" i="2"/>
  <c r="Q2543" i="2" s="1"/>
  <c r="O2831" i="2"/>
  <c r="Q2831" i="2" s="1"/>
  <c r="M2831" i="2"/>
  <c r="M3097" i="2"/>
  <c r="M2439" i="2"/>
  <c r="H3068" i="2"/>
  <c r="N2909" i="2"/>
  <c r="N2862" i="2"/>
  <c r="M2610" i="2"/>
  <c r="O2507" i="2"/>
  <c r="Q2507" i="2" s="1"/>
  <c r="N2507" i="2"/>
  <c r="H3072" i="2"/>
  <c r="N2913" i="2"/>
  <c r="O2335" i="2"/>
  <c r="Q2335" i="2" s="1"/>
  <c r="N2335" i="2"/>
  <c r="H2386" i="2"/>
  <c r="N2549" i="2"/>
  <c r="O2549" i="2"/>
  <c r="Q2549" i="2" s="1"/>
  <c r="H2382" i="2"/>
  <c r="M2112" i="2"/>
  <c r="H2021" i="2"/>
  <c r="H1985" i="2"/>
  <c r="H1949" i="2"/>
  <c r="H2215" i="2"/>
  <c r="H2153" i="2"/>
  <c r="H2083" i="2"/>
  <c r="O1695" i="2"/>
  <c r="Q1695" i="2" s="1"/>
  <c r="N2208" i="2"/>
  <c r="H2087" i="2"/>
  <c r="N1974" i="2"/>
  <c r="N1902" i="2"/>
  <c r="H2225" i="2"/>
  <c r="H2165" i="2"/>
  <c r="H2095" i="2"/>
  <c r="H2023" i="2"/>
  <c r="H1987" i="2"/>
  <c r="H1951" i="2"/>
  <c r="M2136" i="2"/>
  <c r="N1663" i="2"/>
  <c r="H2055" i="2"/>
  <c r="M1988" i="2"/>
  <c r="O1916" i="2"/>
  <c r="Q1916" i="2" s="1"/>
  <c r="M1916" i="2"/>
  <c r="H1735" i="2"/>
  <c r="N2218" i="2"/>
  <c r="H2177" i="2"/>
  <c r="H2081" i="2"/>
  <c r="H2159" i="2"/>
  <c r="H2063" i="2"/>
  <c r="H2237" i="2"/>
  <c r="H2089" i="2"/>
  <c r="H1859" i="2"/>
  <c r="N1660" i="2"/>
  <c r="O1660" i="2"/>
  <c r="Q1660" i="2" s="1"/>
  <c r="O1524" i="2"/>
  <c r="Q1524" i="2" s="1"/>
  <c r="N1524" i="2"/>
  <c r="H1803" i="2"/>
  <c r="N1689" i="2"/>
  <c r="O1521" i="2"/>
  <c r="Q1521" i="2" s="1"/>
  <c r="N1377" i="2"/>
  <c r="O1708" i="2"/>
  <c r="Q1708" i="2" s="1"/>
  <c r="N1708" i="2"/>
  <c r="O1567" i="2"/>
  <c r="Q1567" i="2" s="1"/>
  <c r="N1567" i="2"/>
  <c r="H1815" i="2"/>
  <c r="O1564" i="2"/>
  <c r="Q1564" i="2" s="1"/>
  <c r="N1564" i="2"/>
  <c r="H1782" i="2"/>
  <c r="H1860" i="2"/>
  <c r="N1465" i="2"/>
  <c r="M1465" i="2"/>
  <c r="O1870" i="2"/>
  <c r="Q1870" i="2" s="1"/>
  <c r="M1870" i="2"/>
  <c r="H1796" i="2"/>
  <c r="M1413" i="2"/>
  <c r="M1576" i="2"/>
  <c r="H1853" i="2"/>
  <c r="H1781" i="2"/>
  <c r="H1458" i="2"/>
  <c r="H1272" i="2"/>
  <c r="O1427" i="2"/>
  <c r="Q1427" i="2" s="1"/>
  <c r="N1427" i="2"/>
  <c r="N1307" i="2"/>
  <c r="O1307" i="2"/>
  <c r="Q1307" i="2" s="1"/>
  <c r="H921" i="2"/>
  <c r="N1515" i="2"/>
  <c r="M1515" i="2"/>
  <c r="H1372" i="2"/>
  <c r="M1007" i="2"/>
  <c r="M862" i="2"/>
  <c r="O862" i="2"/>
  <c r="Q862" i="2" s="1"/>
  <c r="H1321" i="2"/>
  <c r="H1256" i="2"/>
  <c r="H1209" i="2"/>
  <c r="O1000" i="2"/>
  <c r="Q1000" i="2" s="1"/>
  <c r="P1438" i="2"/>
  <c r="H1348" i="2"/>
  <c r="H1121" i="2"/>
  <c r="H1482" i="2"/>
  <c r="H1205" i="2"/>
  <c r="P1455" i="2"/>
  <c r="H1316" i="2"/>
  <c r="H968" i="2"/>
  <c r="N1210" i="2"/>
  <c r="N1130" i="2"/>
  <c r="M1535" i="2"/>
  <c r="O1535" i="2"/>
  <c r="Q1535" i="2" s="1"/>
  <c r="N1351" i="2"/>
  <c r="H1257" i="2"/>
  <c r="H1048" i="2"/>
  <c r="H1333" i="2"/>
  <c r="H1165" i="2"/>
  <c r="M1030" i="2"/>
  <c r="H906" i="2"/>
  <c r="H766" i="2"/>
  <c r="M1198" i="2"/>
  <c r="P769" i="2"/>
  <c r="O696" i="2"/>
  <c r="Q696" i="2" s="1"/>
  <c r="O763" i="2"/>
  <c r="Q763" i="2" s="1"/>
  <c r="M763" i="2"/>
  <c r="J1179" i="2"/>
  <c r="J1180" i="2" s="1"/>
  <c r="M809" i="2"/>
  <c r="H869" i="2"/>
  <c r="H937" i="2"/>
  <c r="H925" i="2"/>
  <c r="H533" i="2"/>
  <c r="H693" i="2"/>
  <c r="O556" i="2"/>
  <c r="Q556" i="2" s="1"/>
  <c r="N479" i="2"/>
  <c r="M479" i="2"/>
  <c r="N407" i="2"/>
  <c r="O335" i="2"/>
  <c r="Q335" i="2" s="1"/>
  <c r="M335" i="2"/>
  <c r="H671" i="2"/>
  <c r="H625" i="2"/>
  <c r="H653" i="2"/>
  <c r="H602" i="2"/>
  <c r="O259" i="2"/>
  <c r="Q259" i="2" s="1"/>
  <c r="M259" i="2"/>
  <c r="N611" i="2"/>
  <c r="O495" i="2"/>
  <c r="Q495" i="2" s="1"/>
  <c r="N423" i="2"/>
  <c r="N301" i="2"/>
  <c r="N251" i="2"/>
  <c r="N177" i="2"/>
  <c r="M115" i="2"/>
  <c r="N4" i="2"/>
  <c r="N678" i="2"/>
  <c r="M546" i="2"/>
  <c r="M26" i="2"/>
  <c r="O701" i="2"/>
  <c r="Q701" i="2" s="1"/>
  <c r="O391" i="2"/>
  <c r="Q391" i="2" s="1"/>
  <c r="N319" i="2"/>
  <c r="N247" i="2"/>
  <c r="M114" i="2"/>
  <c r="M572" i="2"/>
  <c r="N254" i="2"/>
  <c r="M254" i="2"/>
  <c r="N56" i="2"/>
  <c r="N88" i="2"/>
  <c r="N422" i="2"/>
  <c r="M140" i="2"/>
  <c r="N82" i="2"/>
  <c r="O8717" i="2"/>
  <c r="Q8717" i="2" s="1"/>
  <c r="N8717" i="2"/>
  <c r="O8732" i="2"/>
  <c r="Q8732" i="2" s="1"/>
  <c r="M8732" i="2"/>
  <c r="M8636" i="2"/>
  <c r="O8636" i="2"/>
  <c r="Q8636" i="2" s="1"/>
  <c r="N8644" i="2"/>
  <c r="M8671" i="2"/>
  <c r="N8623" i="2"/>
  <c r="N8629" i="2"/>
  <c r="M8588" i="2"/>
  <c r="M8594" i="2"/>
  <c r="M8541" i="2"/>
  <c r="O8595" i="2"/>
  <c r="Q8595" i="2" s="1"/>
  <c r="M8566" i="2"/>
  <c r="O8410" i="2"/>
  <c r="Q8410" i="2" s="1"/>
  <c r="N8410" i="2"/>
  <c r="N8414" i="2"/>
  <c r="O8423" i="2"/>
  <c r="Q8423" i="2" s="1"/>
  <c r="N8342" i="2"/>
  <c r="O8411" i="2"/>
  <c r="Q8411" i="2" s="1"/>
  <c r="N8411" i="2"/>
  <c r="O8427" i="2"/>
  <c r="Q8427" i="2" s="1"/>
  <c r="N8427" i="2"/>
  <c r="O8392" i="2"/>
  <c r="Q8392" i="2" s="1"/>
  <c r="M8350" i="2"/>
  <c r="N8354" i="2"/>
  <c r="M8354" i="2"/>
  <c r="O8269" i="2"/>
  <c r="Q8269" i="2" s="1"/>
  <c r="N8269" i="2"/>
  <c r="M8255" i="2"/>
  <c r="N8255" i="2"/>
  <c r="N8294" i="2"/>
  <c r="P8294" i="2" s="1"/>
  <c r="M8294" i="2"/>
  <c r="O8250" i="2"/>
  <c r="Q8250" i="2" s="1"/>
  <c r="N8281" i="2"/>
  <c r="M8205" i="2"/>
  <c r="O8133" i="2"/>
  <c r="Q8133" i="2" s="1"/>
  <c r="M8133" i="2"/>
  <c r="N8189" i="2"/>
  <c r="O8195" i="2"/>
  <c r="Q8195" i="2" s="1"/>
  <c r="N8195" i="2"/>
  <c r="N8149" i="2"/>
  <c r="M8130" i="2"/>
  <c r="M8086" i="2"/>
  <c r="N8080" i="2"/>
  <c r="N8124" i="2"/>
  <c r="N8077" i="2"/>
  <c r="N8050" i="2"/>
  <c r="N8150" i="2"/>
  <c r="M8150" i="2"/>
  <c r="M8036" i="2"/>
  <c r="M8060" i="2"/>
  <c r="M8058" i="2"/>
  <c r="O7987" i="2"/>
  <c r="Q7987" i="2" s="1"/>
  <c r="M7987" i="2"/>
  <c r="O7976" i="2"/>
  <c r="Q7976" i="2" s="1"/>
  <c r="O7923" i="2"/>
  <c r="Q7923" i="2" s="1"/>
  <c r="N7923" i="2"/>
  <c r="N7862" i="2"/>
  <c r="M7824" i="2"/>
  <c r="O7927" i="2"/>
  <c r="Q7927" i="2" s="1"/>
  <c r="N7927" i="2"/>
  <c r="O7899" i="2"/>
  <c r="Q7899" i="2" s="1"/>
  <c r="N7928" i="2"/>
  <c r="O7928" i="2"/>
  <c r="Q7928" i="2" s="1"/>
  <c r="O7913" i="2"/>
  <c r="Q7913" i="2" s="1"/>
  <c r="M7818" i="2"/>
  <c r="O7931" i="2"/>
  <c r="Q7931" i="2" s="1"/>
  <c r="N7931" i="2"/>
  <c r="N7810" i="2"/>
  <c r="M7842" i="2"/>
  <c r="M7799" i="2"/>
  <c r="N7731" i="2"/>
  <c r="M7727" i="2"/>
  <c r="O7716" i="2"/>
  <c r="Q7716" i="2" s="1"/>
  <c r="N7716" i="2"/>
  <c r="H7722" i="2"/>
  <c r="M7699" i="2"/>
  <c r="O7624" i="2"/>
  <c r="Q7624" i="2" s="1"/>
  <c r="M7601" i="2"/>
  <c r="O7554" i="2"/>
  <c r="Q7554" i="2" s="1"/>
  <c r="H7562" i="2"/>
  <c r="N7434" i="2"/>
  <c r="N7529" i="2"/>
  <c r="J7635" i="2"/>
  <c r="J7636" i="2" s="1"/>
  <c r="J7637" i="2" s="1"/>
  <c r="M7600" i="2"/>
  <c r="M7489" i="2"/>
  <c r="M7559" i="2"/>
  <c r="H7567" i="2"/>
  <c r="H7573" i="2"/>
  <c r="O7318" i="2"/>
  <c r="Q7318" i="2" s="1"/>
  <c r="M7318" i="2"/>
  <c r="N7444" i="2"/>
  <c r="N7443" i="2"/>
  <c r="N7419" i="2"/>
  <c r="N7393" i="2"/>
  <c r="M7393" i="2"/>
  <c r="N7253" i="2"/>
  <c r="N7403" i="2"/>
  <c r="O7403" i="2"/>
  <c r="Q7403" i="2" s="1"/>
  <c r="N7334" i="2"/>
  <c r="O7277" i="2"/>
  <c r="Q7277" i="2" s="1"/>
  <c r="N7277" i="2"/>
  <c r="N7371" i="2"/>
  <c r="N7279" i="2"/>
  <c r="O7240" i="2"/>
  <c r="Q7240" i="2" s="1"/>
  <c r="O7244" i="2"/>
  <c r="Q7244" i="2" s="1"/>
  <c r="M7244" i="2"/>
  <c r="O7088" i="2"/>
  <c r="Q7088" i="2" s="1"/>
  <c r="N7135" i="2"/>
  <c r="O7313" i="2"/>
  <c r="Q7313" i="2" s="1"/>
  <c r="N7345" i="2"/>
  <c r="N7093" i="2"/>
  <c r="O7093" i="2"/>
  <c r="Q7093" i="2" s="1"/>
  <c r="N7085" i="2"/>
  <c r="J7180" i="2"/>
  <c r="J7181" i="2" s="1"/>
  <c r="M7081" i="2"/>
  <c r="M7174" i="2"/>
  <c r="N7058" i="2"/>
  <c r="N7061" i="2"/>
  <c r="M6961" i="2"/>
  <c r="N6918" i="2"/>
  <c r="O6953" i="2"/>
  <c r="Q6953" i="2" s="1"/>
  <c r="O6981" i="2"/>
  <c r="Q6981" i="2" s="1"/>
  <c r="M6981" i="2"/>
  <c r="O6982" i="2"/>
  <c r="Q6982" i="2" s="1"/>
  <c r="M6982" i="2"/>
  <c r="M7055" i="2"/>
  <c r="O6897" i="2"/>
  <c r="Q6897" i="2" s="1"/>
  <c r="O7002" i="2"/>
  <c r="Q7002" i="2" s="1"/>
  <c r="O6815" i="2"/>
  <c r="Q6815" i="2" s="1"/>
  <c r="M6815" i="2"/>
  <c r="O6737" i="2"/>
  <c r="Q6737" i="2" s="1"/>
  <c r="N6713" i="2"/>
  <c r="M6713" i="2"/>
  <c r="N6704" i="2"/>
  <c r="O6787" i="2"/>
  <c r="Q6787" i="2" s="1"/>
  <c r="N6641" i="2"/>
  <c r="O6605" i="2"/>
  <c r="Q6605" i="2" s="1"/>
  <c r="O6642" i="2"/>
  <c r="Q6642" i="2" s="1"/>
  <c r="M6643" i="2"/>
  <c r="H6547" i="2"/>
  <c r="H6639" i="2"/>
  <c r="O6466" i="2"/>
  <c r="Q6466" i="2" s="1"/>
  <c r="N6466" i="2"/>
  <c r="N6640" i="2"/>
  <c r="N6442" i="2"/>
  <c r="N6367" i="2"/>
  <c r="N6398" i="2"/>
  <c r="O6354" i="2"/>
  <c r="Q6354" i="2" s="1"/>
  <c r="M6354" i="2"/>
  <c r="H6455" i="2"/>
  <c r="O6304" i="2"/>
  <c r="Q6304" i="2" s="1"/>
  <c r="N6147" i="2"/>
  <c r="O6132" i="2"/>
  <c r="Q6132" i="2" s="1"/>
  <c r="N6132" i="2"/>
  <c r="N6159" i="2"/>
  <c r="N6177" i="2"/>
  <c r="O6033" i="2"/>
  <c r="Q6033" i="2" s="1"/>
  <c r="O6093" i="2"/>
  <c r="Q6093" i="2" s="1"/>
  <c r="M6093" i="2"/>
  <c r="H5995" i="2"/>
  <c r="H6228" i="2"/>
  <c r="H6183" i="2"/>
  <c r="N5915" i="2"/>
  <c r="O6311" i="2"/>
  <c r="Q6311" i="2" s="1"/>
  <c r="M6311" i="2"/>
  <c r="N6133" i="2"/>
  <c r="O6133" i="2"/>
  <c r="Q6133" i="2" s="1"/>
  <c r="O5960" i="2"/>
  <c r="Q5960" i="2" s="1"/>
  <c r="O6023" i="2"/>
  <c r="Q6023" i="2" s="1"/>
  <c r="M6023" i="2"/>
  <c r="O5825" i="2"/>
  <c r="Q5825" i="2" s="1"/>
  <c r="M5777" i="2"/>
  <c r="N5846" i="2"/>
  <c r="M5846" i="2"/>
  <c r="N5576" i="2"/>
  <c r="N5583" i="2"/>
  <c r="M5583" i="2"/>
  <c r="J5787" i="2"/>
  <c r="O5614" i="2"/>
  <c r="Q5614" i="2" s="1"/>
  <c r="M5614" i="2"/>
  <c r="M5491" i="2"/>
  <c r="M5584" i="2"/>
  <c r="O5478" i="2"/>
  <c r="Q5478" i="2" s="1"/>
  <c r="N5478" i="2"/>
  <c r="M5562" i="2"/>
  <c r="N5646" i="2"/>
  <c r="M5544" i="2"/>
  <c r="O5665" i="2"/>
  <c r="Q5665" i="2" s="1"/>
  <c r="M5665" i="2"/>
  <c r="H5499" i="2"/>
  <c r="O5627" i="2"/>
  <c r="Q5627" i="2" s="1"/>
  <c r="N5627" i="2"/>
  <c r="O5418" i="2"/>
  <c r="Q5418" i="2" s="1"/>
  <c r="O5226" i="2"/>
  <c r="Q5226" i="2" s="1"/>
  <c r="M5129" i="2"/>
  <c r="N5174" i="2"/>
  <c r="H5355" i="2"/>
  <c r="M5297" i="2"/>
  <c r="N5408" i="2"/>
  <c r="O5301" i="2"/>
  <c r="Q5301" i="2" s="1"/>
  <c r="M5301" i="2"/>
  <c r="O5191" i="2"/>
  <c r="Q5191" i="2" s="1"/>
  <c r="N5191" i="2"/>
  <c r="O5188" i="2"/>
  <c r="Q5188" i="2" s="1"/>
  <c r="N5188" i="2"/>
  <c r="M5348" i="2"/>
  <c r="N5268" i="2"/>
  <c r="N4863" i="2"/>
  <c r="N4950" i="2"/>
  <c r="O4800" i="2"/>
  <c r="Q4800" i="2" s="1"/>
  <c r="M4800" i="2"/>
  <c r="M4967" i="2"/>
  <c r="M5061" i="2"/>
  <c r="M5013" i="2"/>
  <c r="N4928" i="2"/>
  <c r="O5033" i="2"/>
  <c r="Q5033" i="2" s="1"/>
  <c r="N4761" i="2"/>
  <c r="N4925" i="2"/>
  <c r="N4784" i="2"/>
  <c r="N4731" i="2"/>
  <c r="N4767" i="2"/>
  <c r="N4664" i="2"/>
  <c r="N4569" i="2"/>
  <c r="N4660" i="2"/>
  <c r="O4660" i="2"/>
  <c r="Q4660" i="2" s="1"/>
  <c r="O4702" i="2"/>
  <c r="Q4702" i="2" s="1"/>
  <c r="M4702" i="2"/>
  <c r="M4627" i="2"/>
  <c r="O4691" i="2"/>
  <c r="Q4691" i="2" s="1"/>
  <c r="N4691" i="2"/>
  <c r="N4645" i="2"/>
  <c r="O4645" i="2"/>
  <c r="Q4645" i="2" s="1"/>
  <c r="N4549" i="2"/>
  <c r="N4477" i="2"/>
  <c r="O4477" i="2"/>
  <c r="Q4477" i="2" s="1"/>
  <c r="N4352" i="2"/>
  <c r="H4524" i="2"/>
  <c r="N4353" i="2"/>
  <c r="N4586" i="2"/>
  <c r="O4495" i="2"/>
  <c r="Q4495" i="2" s="1"/>
  <c r="N4495" i="2"/>
  <c r="H4556" i="2"/>
  <c r="H4500" i="2"/>
  <c r="M4463" i="2"/>
  <c r="M4365" i="2"/>
  <c r="M4485" i="2"/>
  <c r="H4630" i="2"/>
  <c r="H4512" i="2"/>
  <c r="H4564" i="2"/>
  <c r="N4239" i="2"/>
  <c r="M4201" i="2"/>
  <c r="M4105" i="2"/>
  <c r="M4218" i="2"/>
  <c r="J4347" i="2"/>
  <c r="J4228" i="2"/>
  <c r="M4077" i="2"/>
  <c r="O3709" i="2"/>
  <c r="Q3709" i="2" s="1"/>
  <c r="N3709" i="2"/>
  <c r="N4094" i="2"/>
  <c r="O3949" i="2"/>
  <c r="Q3949" i="2" s="1"/>
  <c r="N3949" i="2"/>
  <c r="N3798" i="2"/>
  <c r="M4223" i="2"/>
  <c r="M4127" i="2"/>
  <c r="O4127" i="2"/>
  <c r="Q4127" i="2" s="1"/>
  <c r="M4031" i="2"/>
  <c r="N4255" i="2"/>
  <c r="M4176" i="2"/>
  <c r="M4080" i="2"/>
  <c r="N3969" i="2"/>
  <c r="N3831" i="2"/>
  <c r="P3831" i="2" s="1"/>
  <c r="M3831" i="2"/>
  <c r="M4194" i="2"/>
  <c r="N3943" i="2"/>
  <c r="O3943" i="2"/>
  <c r="Q3943" i="2" s="1"/>
  <c r="N3989" i="2"/>
  <c r="N3878" i="2"/>
  <c r="N3776" i="2"/>
  <c r="N3567" i="2"/>
  <c r="M3567" i="2"/>
  <c r="M3657" i="2"/>
  <c r="N3657" i="2"/>
  <c r="M3545" i="2"/>
  <c r="N4071" i="2"/>
  <c r="H3962" i="2"/>
  <c r="H3961" i="2"/>
  <c r="O3683" i="2"/>
  <c r="Q3683" i="2" s="1"/>
  <c r="N3683" i="2"/>
  <c r="N3349" i="2"/>
  <c r="N3603" i="2"/>
  <c r="O3742" i="2"/>
  <c r="Q3742" i="2" s="1"/>
  <c r="M3742" i="2"/>
  <c r="H3856" i="2"/>
  <c r="N3731" i="2"/>
  <c r="N3584" i="2"/>
  <c r="M3525" i="2"/>
  <c r="O3209" i="2"/>
  <c r="Q3209" i="2" s="1"/>
  <c r="M3434" i="2"/>
  <c r="J3795" i="2"/>
  <c r="J3796" i="2" s="1"/>
  <c r="J3797" i="2" s="1"/>
  <c r="N3108" i="2"/>
  <c r="O3108" i="2"/>
  <c r="Q3108" i="2" s="1"/>
  <c r="O3407" i="2"/>
  <c r="Q3407" i="2" s="1"/>
  <c r="M3407" i="2"/>
  <c r="M3623" i="2"/>
  <c r="H3357" i="2"/>
  <c r="N3539" i="2"/>
  <c r="N3365" i="2"/>
  <c r="N3205" i="2"/>
  <c r="N3506" i="2"/>
  <c r="O3414" i="2"/>
  <c r="Q3414" i="2" s="1"/>
  <c r="N3414" i="2"/>
  <c r="M3232" i="2"/>
  <c r="M3451" i="2"/>
  <c r="N3400" i="2"/>
  <c r="N3148" i="2"/>
  <c r="O3013" i="2"/>
  <c r="Q3013" i="2" s="1"/>
  <c r="N3013" i="2"/>
  <c r="N2917" i="2"/>
  <c r="O2839" i="2"/>
  <c r="Q2839" i="2" s="1"/>
  <c r="N2839" i="2"/>
  <c r="N2485" i="2"/>
  <c r="O2485" i="2"/>
  <c r="Q2485" i="2" s="1"/>
  <c r="M3069" i="2"/>
  <c r="M2900" i="2"/>
  <c r="H2852" i="2"/>
  <c r="M2649" i="2"/>
  <c r="N2505" i="2"/>
  <c r="N2992" i="2"/>
  <c r="M2992" i="2"/>
  <c r="O3029" i="2"/>
  <c r="Q3029" i="2" s="1"/>
  <c r="N3029" i="2"/>
  <c r="N2933" i="2"/>
  <c r="O2723" i="2"/>
  <c r="Q2723" i="2" s="1"/>
  <c r="N2723" i="2"/>
  <c r="M3240" i="2"/>
  <c r="N3240" i="2"/>
  <c r="M3096" i="2"/>
  <c r="M3000" i="2"/>
  <c r="O2828" i="2"/>
  <c r="Q2828" i="2" s="1"/>
  <c r="M2828" i="2"/>
  <c r="O2503" i="2"/>
  <c r="Q2503" i="2" s="1"/>
  <c r="N2503" i="2"/>
  <c r="M3063" i="2"/>
  <c r="N2866" i="2"/>
  <c r="N2786" i="2"/>
  <c r="M3089" i="2"/>
  <c r="M2993" i="2"/>
  <c r="M2495" i="2"/>
  <c r="O2495" i="2"/>
  <c r="Q2495" i="2" s="1"/>
  <c r="M3045" i="2"/>
  <c r="M2949" i="2"/>
  <c r="N2816" i="2"/>
  <c r="N3086" i="2"/>
  <c r="O2686" i="2"/>
  <c r="Q2686" i="2" s="1"/>
  <c r="M2686" i="2"/>
  <c r="O2542" i="2"/>
  <c r="Q2542" i="2" s="1"/>
  <c r="M2542" i="2"/>
  <c r="O2432" i="2"/>
  <c r="Q2432" i="2" s="1"/>
  <c r="N2432" i="2"/>
  <c r="M2904" i="2"/>
  <c r="M2856" i="2"/>
  <c r="O2603" i="2"/>
  <c r="Q2603" i="2" s="1"/>
  <c r="N2603" i="2"/>
  <c r="M2377" i="2"/>
  <c r="M2274" i="2"/>
  <c r="N2307" i="2"/>
  <c r="N2341" i="2"/>
  <c r="O2341" i="2"/>
  <c r="Q2341" i="2" s="1"/>
  <c r="N2385" i="2"/>
  <c r="O2385" i="2"/>
  <c r="Q2385" i="2" s="1"/>
  <c r="J2620" i="2"/>
  <c r="J2621" i="2" s="1"/>
  <c r="J2622" i="2" s="1"/>
  <c r="M2299" i="2"/>
  <c r="O2268" i="2"/>
  <c r="Q2268" i="2" s="1"/>
  <c r="N2268" i="2"/>
  <c r="O2300" i="2"/>
  <c r="Q2300" i="2" s="1"/>
  <c r="M2300" i="2"/>
  <c r="M2178" i="2"/>
  <c r="M1671" i="2"/>
  <c r="N2200" i="2"/>
  <c r="M2200" i="2"/>
  <c r="M1896" i="2"/>
  <c r="M2176" i="2"/>
  <c r="M2080" i="2"/>
  <c r="O2229" i="2"/>
  <c r="Q2229" i="2" s="1"/>
  <c r="M2229" i="2"/>
  <c r="O1639" i="2"/>
  <c r="Q1639" i="2" s="1"/>
  <c r="N1639" i="2"/>
  <c r="N2233" i="2"/>
  <c r="N1982" i="2"/>
  <c r="N1910" i="2"/>
  <c r="M1910" i="2"/>
  <c r="N2216" i="2"/>
  <c r="N2001" i="2"/>
  <c r="O1965" i="2"/>
  <c r="Q1965" i="2" s="1"/>
  <c r="M1965" i="2"/>
  <c r="O1929" i="2"/>
  <c r="Q1929" i="2" s="1"/>
  <c r="N1929" i="2"/>
  <c r="M1773" i="2"/>
  <c r="O1773" i="2"/>
  <c r="Q1773" i="2" s="1"/>
  <c r="N1640" i="2"/>
  <c r="M1640" i="2"/>
  <c r="O1501" i="2"/>
  <c r="Q1501" i="2" s="1"/>
  <c r="N1501" i="2"/>
  <c r="N1834" i="2"/>
  <c r="N1762" i="2"/>
  <c r="M1762" i="2"/>
  <c r="O1645" i="2"/>
  <c r="Q1645" i="2" s="1"/>
  <c r="N1645" i="2"/>
  <c r="O1875" i="2"/>
  <c r="Q1875" i="2" s="1"/>
  <c r="N1875" i="2"/>
  <c r="N1665" i="2"/>
  <c r="N1520" i="2"/>
  <c r="O1376" i="2"/>
  <c r="Q1376" i="2" s="1"/>
  <c r="N1809" i="2"/>
  <c r="O1705" i="2"/>
  <c r="Q1705" i="2" s="1"/>
  <c r="N1543" i="2"/>
  <c r="O1714" i="2"/>
  <c r="Q1714" i="2" s="1"/>
  <c r="N1714" i="2"/>
  <c r="N1542" i="2"/>
  <c r="O1446" i="2"/>
  <c r="Q1446" i="2" s="1"/>
  <c r="N1446" i="2"/>
  <c r="N1854" i="2"/>
  <c r="N1711" i="2"/>
  <c r="O1711" i="2"/>
  <c r="Q1711" i="2" s="1"/>
  <c r="M1769" i="2"/>
  <c r="M1464" i="2"/>
  <c r="O1464" i="2"/>
  <c r="Q1464" i="2" s="1"/>
  <c r="O1868" i="2"/>
  <c r="Q1868" i="2" s="1"/>
  <c r="M1868" i="2"/>
  <c r="M1633" i="2"/>
  <c r="O1883" i="2"/>
  <c r="Q1883" i="2" s="1"/>
  <c r="N1883" i="2"/>
  <c r="O1804" i="2"/>
  <c r="Q1804" i="2" s="1"/>
  <c r="N1804" i="2"/>
  <c r="N1643" i="2"/>
  <c r="M1412" i="2"/>
  <c r="M1845" i="2"/>
  <c r="M1816" i="2"/>
  <c r="M1652" i="2"/>
  <c r="M1225" i="2"/>
  <c r="O1097" i="2"/>
  <c r="Q1097" i="2" s="1"/>
  <c r="M1097" i="2"/>
  <c r="N1406" i="2"/>
  <c r="P1406" i="2" s="1"/>
  <c r="M1406" i="2"/>
  <c r="M1291" i="2"/>
  <c r="N1140" i="2"/>
  <c r="O1057" i="2"/>
  <c r="Q1057" i="2" s="1"/>
  <c r="O1505" i="2"/>
  <c r="Q1505" i="2" s="1"/>
  <c r="N1284" i="2"/>
  <c r="O1180" i="2"/>
  <c r="Q1180" i="2" s="1"/>
  <c r="N1180" i="2"/>
  <c r="N973" i="2"/>
  <c r="N840" i="2"/>
  <c r="M1552" i="2"/>
  <c r="M1149" i="2"/>
  <c r="N1092" i="2"/>
  <c r="N1240" i="2"/>
  <c r="O949" i="2"/>
  <c r="Q949" i="2" s="1"/>
  <c r="N949" i="2"/>
  <c r="J1612" i="2"/>
  <c r="J1613" i="2" s="1"/>
  <c r="N1040" i="2"/>
  <c r="M1373" i="2"/>
  <c r="O1324" i="2"/>
  <c r="Q1324" i="2" s="1"/>
  <c r="M1196" i="2"/>
  <c r="N1196" i="2"/>
  <c r="O1116" i="2"/>
  <c r="Q1116" i="2" s="1"/>
  <c r="N1116" i="2"/>
  <c r="O1036" i="2"/>
  <c r="Q1036" i="2" s="1"/>
  <c r="N1036" i="2"/>
  <c r="N1201" i="2"/>
  <c r="N1288" i="2"/>
  <c r="N970" i="2"/>
  <c r="N783" i="2"/>
  <c r="M912" i="2"/>
  <c r="O912" i="2"/>
  <c r="Q912" i="2" s="1"/>
  <c r="M787" i="2"/>
  <c r="N736" i="2"/>
  <c r="N816" i="2"/>
  <c r="M816" i="2"/>
  <c r="M865" i="2"/>
  <c r="N732" i="2"/>
  <c r="N584" i="2"/>
  <c r="N265" i="2"/>
  <c r="N146" i="2"/>
  <c r="M146" i="2"/>
  <c r="M529" i="2"/>
  <c r="M643" i="2"/>
  <c r="O643" i="2"/>
  <c r="Q643" i="2" s="1"/>
  <c r="O599" i="2"/>
  <c r="Q599" i="2" s="1"/>
  <c r="M599" i="2"/>
  <c r="N534" i="2"/>
  <c r="N661" i="2"/>
  <c r="N564" i="2"/>
  <c r="O564" i="2"/>
  <c r="Q564" i="2" s="1"/>
  <c r="O67" i="2"/>
  <c r="Q67" i="2" s="1"/>
  <c r="M67" i="2"/>
  <c r="M43" i="2"/>
  <c r="H614" i="2"/>
  <c r="H574" i="2"/>
  <c r="N469" i="2"/>
  <c r="O419" i="2"/>
  <c r="Q419" i="2" s="1"/>
  <c r="N419" i="2"/>
  <c r="O536" i="2"/>
  <c r="Q536" i="2" s="1"/>
  <c r="N636" i="2"/>
  <c r="O390" i="2"/>
  <c r="Q390" i="2" s="1"/>
  <c r="M42" i="2"/>
  <c r="O60" i="2"/>
  <c r="Q60" i="2" s="1"/>
  <c r="O84" i="2"/>
  <c r="Q84" i="2" s="1"/>
  <c r="N84" i="2"/>
  <c r="O454" i="2"/>
  <c r="Q454" i="2" s="1"/>
  <c r="N458" i="2"/>
  <c r="N62" i="2"/>
  <c r="O62" i="2"/>
  <c r="Q62" i="2" s="1"/>
  <c r="N78" i="2"/>
  <c r="O8715" i="2"/>
  <c r="Q8715" i="2" s="1"/>
  <c r="N8715" i="2"/>
  <c r="H8714" i="2"/>
  <c r="H8742" i="2"/>
  <c r="H8730" i="2"/>
  <c r="M8713" i="2"/>
  <c r="M8729" i="2"/>
  <c r="O8669" i="2"/>
  <c r="Q8669" i="2" s="1"/>
  <c r="N8726" i="2"/>
  <c r="H8656" i="2"/>
  <c r="N8602" i="2"/>
  <c r="H8635" i="2"/>
  <c r="N8578" i="2"/>
  <c r="M8578" i="2"/>
  <c r="N8513" i="2"/>
  <c r="M8538" i="2"/>
  <c r="N8547" i="2"/>
  <c r="H8502" i="2"/>
  <c r="M8445" i="2"/>
  <c r="M8448" i="2"/>
  <c r="N8338" i="2"/>
  <c r="M8396" i="2"/>
  <c r="N8378" i="2"/>
  <c r="M8378" i="2"/>
  <c r="M8374" i="2"/>
  <c r="M8204" i="2"/>
  <c r="O8244" i="2"/>
  <c r="Q8244" i="2" s="1"/>
  <c r="N8244" i="2"/>
  <c r="M8254" i="2"/>
  <c r="O8271" i="2"/>
  <c r="Q8271" i="2" s="1"/>
  <c r="N8284" i="2"/>
  <c r="O8320" i="2"/>
  <c r="Q8320" i="2" s="1"/>
  <c r="H8267" i="2"/>
  <c r="M8156" i="2"/>
  <c r="O8156" i="2"/>
  <c r="Q8156" i="2" s="1"/>
  <c r="H8176" i="2"/>
  <c r="M8132" i="2"/>
  <c r="M8063" i="2"/>
  <c r="M8061" i="2"/>
  <c r="M8109" i="2"/>
  <c r="N8044" i="2"/>
  <c r="N7972" i="2"/>
  <c r="H7970" i="2"/>
  <c r="N7861" i="2"/>
  <c r="M7861" i="2"/>
  <c r="H7867" i="2"/>
  <c r="M7942" i="2"/>
  <c r="O7942" i="2"/>
  <c r="Q7942" i="2" s="1"/>
  <c r="M7848" i="2"/>
  <c r="O8009" i="2"/>
  <c r="Q8009" i="2" s="1"/>
  <c r="N7803" i="2"/>
  <c r="P7886" i="2"/>
  <c r="N7785" i="2"/>
  <c r="M7730" i="2"/>
  <c r="N7775" i="2"/>
  <c r="M7775" i="2"/>
  <c r="N7719" i="2"/>
  <c r="N7717" i="2"/>
  <c r="O7712" i="2"/>
  <c r="Q7712" i="2" s="1"/>
  <c r="N7669" i="2"/>
  <c r="M7669" i="2"/>
  <c r="O7595" i="2"/>
  <c r="Q7595" i="2" s="1"/>
  <c r="N7595" i="2"/>
  <c r="N7644" i="2"/>
  <c r="O7546" i="2"/>
  <c r="Q7546" i="2" s="1"/>
  <c r="N7546" i="2"/>
  <c r="N7418" i="2"/>
  <c r="M7418" i="2"/>
  <c r="O7585" i="2"/>
  <c r="Q7585" i="2" s="1"/>
  <c r="N7574" i="2"/>
  <c r="O7578" i="2"/>
  <c r="Q7578" i="2" s="1"/>
  <c r="M7531" i="2"/>
  <c r="N7594" i="2"/>
  <c r="N7473" i="2"/>
  <c r="N7475" i="2"/>
  <c r="N7420" i="2"/>
  <c r="M7420" i="2"/>
  <c r="N7493" i="2"/>
  <c r="O7391" i="2"/>
  <c r="Q7391" i="2" s="1"/>
  <c r="M7391" i="2"/>
  <c r="O7387" i="2"/>
  <c r="Q7387" i="2" s="1"/>
  <c r="M7387" i="2"/>
  <c r="N7303" i="2"/>
  <c r="O7389" i="2"/>
  <c r="Q7389" i="2" s="1"/>
  <c r="M7389" i="2"/>
  <c r="O7246" i="2"/>
  <c r="Q7246" i="2" s="1"/>
  <c r="M7246" i="2"/>
  <c r="N7257" i="2"/>
  <c r="O7101" i="2"/>
  <c r="Q7101" i="2" s="1"/>
  <c r="M7101" i="2"/>
  <c r="N7258" i="2"/>
  <c r="N7155" i="2"/>
  <c r="O7155" i="2"/>
  <c r="Q7155" i="2" s="1"/>
  <c r="N7233" i="2"/>
  <c r="O7261" i="2"/>
  <c r="Q7261" i="2" s="1"/>
  <c r="N7261" i="2"/>
  <c r="O7079" i="2"/>
  <c r="Q7079" i="2" s="1"/>
  <c r="M7079" i="2"/>
  <c r="P7205" i="2"/>
  <c r="N6949" i="2"/>
  <c r="N6902" i="2"/>
  <c r="N6986" i="2"/>
  <c r="N6919" i="2"/>
  <c r="H7045" i="2"/>
  <c r="M6937" i="2"/>
  <c r="N6976" i="2"/>
  <c r="M7052" i="2"/>
  <c r="N7052" i="2"/>
  <c r="N6942" i="2"/>
  <c r="N6996" i="2"/>
  <c r="O6996" i="2"/>
  <c r="Q6996" i="2" s="1"/>
  <c r="N6776" i="2"/>
  <c r="O6814" i="2"/>
  <c r="Q6814" i="2" s="1"/>
  <c r="M6814" i="2"/>
  <c r="N6878" i="2"/>
  <c r="O6907" i="2"/>
  <c r="Q6907" i="2" s="1"/>
  <c r="H6865" i="2"/>
  <c r="O6826" i="2"/>
  <c r="Q6826" i="2" s="1"/>
  <c r="N6733" i="2"/>
  <c r="O6862" i="2"/>
  <c r="Q6862" i="2" s="1"/>
  <c r="M6862" i="2"/>
  <c r="O6706" i="2"/>
  <c r="Q6706" i="2" s="1"/>
  <c r="J6603" i="2"/>
  <c r="O6557" i="2"/>
  <c r="Q6557" i="2" s="1"/>
  <c r="N6557" i="2"/>
  <c r="O6515" i="2"/>
  <c r="Q6515" i="2" s="1"/>
  <c r="N6630" i="2"/>
  <c r="N6516" i="2"/>
  <c r="M6516" i="2"/>
  <c r="O6459" i="2"/>
  <c r="Q6459" i="2" s="1"/>
  <c r="N6459" i="2"/>
  <c r="N6678" i="2"/>
  <c r="O6597" i="2"/>
  <c r="Q6597" i="2" s="1"/>
  <c r="M6597" i="2"/>
  <c r="O6561" i="2"/>
  <c r="Q6561" i="2" s="1"/>
  <c r="N6561" i="2"/>
  <c r="M6525" i="2"/>
  <c r="N6465" i="2"/>
  <c r="O6669" i="2"/>
  <c r="Q6669" i="2" s="1"/>
  <c r="M6669" i="2"/>
  <c r="O6574" i="2"/>
  <c r="Q6574" i="2" s="1"/>
  <c r="M6574" i="2"/>
  <c r="N6628" i="2"/>
  <c r="H6499" i="2"/>
  <c r="O6359" i="2"/>
  <c r="Q6359" i="2" s="1"/>
  <c r="M6359" i="2"/>
  <c r="O6435" i="2"/>
  <c r="Q6435" i="2" s="1"/>
  <c r="N6435" i="2"/>
  <c r="O6345" i="2"/>
  <c r="Q6345" i="2" s="1"/>
  <c r="M6411" i="2"/>
  <c r="N6362" i="2"/>
  <c r="N6253" i="2"/>
  <c r="O6253" i="2"/>
  <c r="Q6253" i="2" s="1"/>
  <c r="N6277" i="2"/>
  <c r="O6131" i="2"/>
  <c r="Q6131" i="2" s="1"/>
  <c r="O6280" i="2"/>
  <c r="Q6280" i="2" s="1"/>
  <c r="M6280" i="2"/>
  <c r="O6237" i="2"/>
  <c r="Q6237" i="2" s="1"/>
  <c r="M6237" i="2"/>
  <c r="N6082" i="2"/>
  <c r="N6170" i="2"/>
  <c r="N6026" i="2"/>
  <c r="O6026" i="2"/>
  <c r="Q6026" i="2" s="1"/>
  <c r="N6184" i="2"/>
  <c r="M6184" i="2"/>
  <c r="N5983" i="2"/>
  <c r="N5907" i="2"/>
  <c r="N6005" i="2"/>
  <c r="O6005" i="2"/>
  <c r="Q6005" i="2" s="1"/>
  <c r="O5892" i="2"/>
  <c r="Q5892" i="2" s="1"/>
  <c r="N5892" i="2"/>
  <c r="N6079" i="2"/>
  <c r="N6148" i="2"/>
  <c r="M5947" i="2"/>
  <c r="O6119" i="2"/>
  <c r="Q6119" i="2" s="1"/>
  <c r="M6119" i="2"/>
  <c r="O5903" i="2"/>
  <c r="Q5903" i="2" s="1"/>
  <c r="M5903" i="2"/>
  <c r="H5876" i="2"/>
  <c r="H5864" i="2"/>
  <c r="O5807" i="2"/>
  <c r="Q5807" i="2" s="1"/>
  <c r="M5807" i="2"/>
  <c r="O5875" i="2"/>
  <c r="Q5875" i="2" s="1"/>
  <c r="M5875" i="2"/>
  <c r="N5771" i="2"/>
  <c r="M5564" i="2"/>
  <c r="N5455" i="2"/>
  <c r="H5655" i="2"/>
  <c r="N5488" i="2"/>
  <c r="H5642" i="2"/>
  <c r="H5700" i="2"/>
  <c r="N5602" i="2"/>
  <c r="O5572" i="2"/>
  <c r="Q5572" i="2" s="1"/>
  <c r="N5572" i="2"/>
  <c r="O5477" i="2"/>
  <c r="Q5477" i="2" s="1"/>
  <c r="N5477" i="2"/>
  <c r="N5693" i="2"/>
  <c r="O5693" i="2"/>
  <c r="Q5693" i="2" s="1"/>
  <c r="O5555" i="2"/>
  <c r="Q5555" i="2" s="1"/>
  <c r="N5555" i="2"/>
  <c r="N5463" i="2"/>
  <c r="M5463" i="2"/>
  <c r="H5643" i="2"/>
  <c r="N5550" i="2"/>
  <c r="N5532" i="2"/>
  <c r="O5539" i="2"/>
  <c r="Q5539" i="2" s="1"/>
  <c r="M5539" i="2"/>
  <c r="N5401" i="2"/>
  <c r="M5401" i="2"/>
  <c r="N5340" i="2"/>
  <c r="M5203" i="2"/>
  <c r="M5464" i="2"/>
  <c r="N5357" i="2"/>
  <c r="M5249" i="2"/>
  <c r="N5128" i="2"/>
  <c r="N5150" i="2"/>
  <c r="N5259" i="2"/>
  <c r="M5445" i="2"/>
  <c r="O5386" i="2"/>
  <c r="Q5386" i="2" s="1"/>
  <c r="N5386" i="2"/>
  <c r="N5190" i="2"/>
  <c r="O5190" i="2"/>
  <c r="Q5190" i="2" s="1"/>
  <c r="M5305" i="2"/>
  <c r="O5165" i="2"/>
  <c r="Q5165" i="2" s="1"/>
  <c r="N5165" i="2"/>
  <c r="M5472" i="2"/>
  <c r="N5263" i="2"/>
  <c r="O5158" i="2"/>
  <c r="Q5158" i="2" s="1"/>
  <c r="M5158" i="2"/>
  <c r="M4815" i="2"/>
  <c r="N4910" i="2"/>
  <c r="O4937" i="2"/>
  <c r="Q4937" i="2" s="1"/>
  <c r="M4990" i="2"/>
  <c r="O4990" i="2"/>
  <c r="Q4990" i="2" s="1"/>
  <c r="N5055" i="2"/>
  <c r="O5012" i="2"/>
  <c r="Q5012" i="2" s="1"/>
  <c r="M4921" i="2"/>
  <c r="O4921" i="2"/>
  <c r="Q4921" i="2" s="1"/>
  <c r="M4962" i="2"/>
  <c r="N5031" i="2"/>
  <c r="M5250" i="2"/>
  <c r="O4933" i="2"/>
  <c r="Q4933" i="2" s="1"/>
  <c r="N4933" i="2"/>
  <c r="N4873" i="2"/>
  <c r="O4926" i="2"/>
  <c r="Q4926" i="2" s="1"/>
  <c r="N4926" i="2"/>
  <c r="N4884" i="2"/>
  <c r="M4919" i="2"/>
  <c r="M4891" i="2"/>
  <c r="M4730" i="2"/>
  <c r="N4637" i="2"/>
  <c r="M4609" i="2"/>
  <c r="M4626" i="2"/>
  <c r="H4680" i="2"/>
  <c r="H4584" i="2"/>
  <c r="N4329" i="2"/>
  <c r="N4491" i="2"/>
  <c r="H4568" i="2"/>
  <c r="N4469" i="2"/>
  <c r="M4392" i="2"/>
  <c r="O4426" i="2"/>
  <c r="Q4426" i="2" s="1"/>
  <c r="N4426" i="2"/>
  <c r="O4509" i="2"/>
  <c r="Q4509" i="2" s="1"/>
  <c r="M4509" i="2"/>
  <c r="M4368" i="2"/>
  <c r="N4368" i="2"/>
  <c r="M4553" i="2"/>
  <c r="N4228" i="2"/>
  <c r="O4228" i="2"/>
  <c r="Q4228" i="2" s="1"/>
  <c r="N4374" i="2"/>
  <c r="O4151" i="2"/>
  <c r="Q4151" i="2" s="1"/>
  <c r="M4151" i="2"/>
  <c r="P4456" i="2"/>
  <c r="M4200" i="2"/>
  <c r="O4104" i="2"/>
  <c r="Q4104" i="2" s="1"/>
  <c r="M4104" i="2"/>
  <c r="N4202" i="2"/>
  <c r="O4219" i="2"/>
  <c r="Q4219" i="2" s="1"/>
  <c r="M4219" i="2"/>
  <c r="O4123" i="2"/>
  <c r="Q4123" i="2" s="1"/>
  <c r="M4123" i="2"/>
  <c r="M4027" i="2"/>
  <c r="O4220" i="2"/>
  <c r="Q4220" i="2" s="1"/>
  <c r="M4220" i="2"/>
  <c r="N4061" i="2"/>
  <c r="N3661" i="2"/>
  <c r="N4276" i="2"/>
  <c r="M4078" i="2"/>
  <c r="O3935" i="2"/>
  <c r="Q3935" i="2" s="1"/>
  <c r="M3935" i="2"/>
  <c r="O3791" i="2"/>
  <c r="Q3791" i="2" s="1"/>
  <c r="M3791" i="2"/>
  <c r="O4161" i="2"/>
  <c r="Q4161" i="2" s="1"/>
  <c r="N4161" i="2"/>
  <c r="N4065" i="2"/>
  <c r="O3946" i="2"/>
  <c r="Q3946" i="2" s="1"/>
  <c r="N3946" i="2"/>
  <c r="N3824" i="2"/>
  <c r="N4178" i="2"/>
  <c r="O3933" i="2"/>
  <c r="Q3933" i="2" s="1"/>
  <c r="M3933" i="2"/>
  <c r="N4179" i="2"/>
  <c r="H4083" i="2"/>
  <c r="N3966" i="2"/>
  <c r="N3871" i="2"/>
  <c r="N3675" i="2"/>
  <c r="N3537" i="2"/>
  <c r="O3923" i="2"/>
  <c r="Q3923" i="2" s="1"/>
  <c r="N3923" i="2"/>
  <c r="N3530" i="2"/>
  <c r="O3664" i="2"/>
  <c r="Q3664" i="2" s="1"/>
  <c r="M3816" i="2"/>
  <c r="N3745" i="2"/>
  <c r="M3745" i="2"/>
  <c r="O3810" i="2"/>
  <c r="Q3810" i="2" s="1"/>
  <c r="M3810" i="2"/>
  <c r="O3665" i="2"/>
  <c r="Q3665" i="2" s="1"/>
  <c r="M3911" i="2"/>
  <c r="O3911" i="2"/>
  <c r="Q3911" i="2" s="1"/>
  <c r="O3750" i="2"/>
  <c r="Q3750" i="2" s="1"/>
  <c r="N3750" i="2"/>
  <c r="O3695" i="2"/>
  <c r="Q3695" i="2" s="1"/>
  <c r="M3695" i="2"/>
  <c r="N3727" i="2"/>
  <c r="O3727" i="2"/>
  <c r="Q3727" i="2" s="1"/>
  <c r="P3505" i="2"/>
  <c r="P3447" i="2"/>
  <c r="N3104" i="2"/>
  <c r="O3104" i="2"/>
  <c r="Q3104" i="2" s="1"/>
  <c r="M3383" i="2"/>
  <c r="O3276" i="2"/>
  <c r="Q3276" i="2" s="1"/>
  <c r="N3276" i="2"/>
  <c r="N3180" i="2"/>
  <c r="N3403" i="2"/>
  <c r="M3403" i="2"/>
  <c r="O3282" i="2"/>
  <c r="Q3282" i="2" s="1"/>
  <c r="M3673" i="2"/>
  <c r="M3336" i="2"/>
  <c r="N3178" i="2"/>
  <c r="N3225" i="2"/>
  <c r="P3225" i="2" s="1"/>
  <c r="M3225" i="2"/>
  <c r="M3528" i="2"/>
  <c r="N3528" i="2"/>
  <c r="N3121" i="2"/>
  <c r="P3350" i="2"/>
  <c r="N3032" i="2"/>
  <c r="N2936" i="2"/>
  <c r="M2771" i="2"/>
  <c r="N2478" i="2"/>
  <c r="N3058" i="2"/>
  <c r="N2770" i="2"/>
  <c r="N2642" i="2"/>
  <c r="N2498" i="2"/>
  <c r="M2810" i="2"/>
  <c r="O3018" i="2"/>
  <c r="Q3018" i="2" s="1"/>
  <c r="M3018" i="2"/>
  <c r="M2922" i="2"/>
  <c r="N2812" i="2"/>
  <c r="O2812" i="2"/>
  <c r="Q2812" i="2" s="1"/>
  <c r="N2455" i="2"/>
  <c r="O3296" i="2"/>
  <c r="Q3296" i="2" s="1"/>
  <c r="N3296" i="2"/>
  <c r="N3150" i="2"/>
  <c r="N3052" i="2"/>
  <c r="O3052" i="2"/>
  <c r="Q3052" i="2" s="1"/>
  <c r="N2989" i="2"/>
  <c r="N2908" i="2"/>
  <c r="H2860" i="2"/>
  <c r="O2633" i="2"/>
  <c r="Q2633" i="2" s="1"/>
  <c r="M2633" i="2"/>
  <c r="M2489" i="2"/>
  <c r="N3078" i="2"/>
  <c r="M2982" i="2"/>
  <c r="M2783" i="2"/>
  <c r="M2447" i="2"/>
  <c r="O2447" i="2"/>
  <c r="Q2447" i="2" s="1"/>
  <c r="M3262" i="2"/>
  <c r="H3001" i="2"/>
  <c r="M2679" i="2"/>
  <c r="N2535" i="2"/>
  <c r="N3386" i="2"/>
  <c r="H2972" i="2"/>
  <c r="M2802" i="2"/>
  <c r="M2706" i="2"/>
  <c r="O2370" i="2"/>
  <c r="Q2370" i="2" s="1"/>
  <c r="M2976" i="2"/>
  <c r="O2550" i="2"/>
  <c r="Q2550" i="2" s="1"/>
  <c r="N2550" i="2"/>
  <c r="N2261" i="2"/>
  <c r="O2302" i="2"/>
  <c r="Q2302" i="2" s="1"/>
  <c r="M2302" i="2"/>
  <c r="N2653" i="2"/>
  <c r="O2653" i="2"/>
  <c r="Q2653" i="2" s="1"/>
  <c r="O2252" i="2"/>
  <c r="Q2252" i="2" s="1"/>
  <c r="M2252" i="2"/>
  <c r="N2605" i="2"/>
  <c r="O2605" i="2"/>
  <c r="Q2605" i="2" s="1"/>
  <c r="O2278" i="2"/>
  <c r="Q2278" i="2" s="1"/>
  <c r="M2278" i="2"/>
  <c r="N2097" i="2"/>
  <c r="N2175" i="2"/>
  <c r="M2175" i="2"/>
  <c r="M2079" i="2"/>
  <c r="M2015" i="2"/>
  <c r="O1979" i="2"/>
  <c r="Q1979" i="2" s="1"/>
  <c r="N1979" i="2"/>
  <c r="O1943" i="2"/>
  <c r="Q1943" i="2" s="1"/>
  <c r="M1943" i="2"/>
  <c r="N2265" i="2"/>
  <c r="O2205" i="2"/>
  <c r="Q2205" i="2" s="1"/>
  <c r="M2205" i="2"/>
  <c r="N1647" i="2"/>
  <c r="N2192" i="2"/>
  <c r="O2076" i="2"/>
  <c r="Q2076" i="2" s="1"/>
  <c r="N2076" i="2"/>
  <c r="O1890" i="2"/>
  <c r="Q1890" i="2" s="1"/>
  <c r="N2065" i="2"/>
  <c r="H2284" i="2"/>
  <c r="N2211" i="2"/>
  <c r="N2017" i="2"/>
  <c r="O1981" i="2"/>
  <c r="Q1981" i="2" s="1"/>
  <c r="N1981" i="2"/>
  <c r="O1945" i="2"/>
  <c r="Q1945" i="2" s="1"/>
  <c r="O2125" i="2"/>
  <c r="Q2125" i="2" s="1"/>
  <c r="N2125" i="2"/>
  <c r="N1976" i="2"/>
  <c r="O1904" i="2"/>
  <c r="Q1904" i="2" s="1"/>
  <c r="N1904" i="2"/>
  <c r="N1719" i="2"/>
  <c r="O2166" i="2"/>
  <c r="Q2166" i="2" s="1"/>
  <c r="N2166" i="2"/>
  <c r="O2070" i="2"/>
  <c r="Q2070" i="2" s="1"/>
  <c r="N2070" i="2"/>
  <c r="O2222" i="2"/>
  <c r="Q2222" i="2" s="1"/>
  <c r="N2222" i="2"/>
  <c r="N2148" i="2"/>
  <c r="O2052" i="2"/>
  <c r="Q2052" i="2" s="1"/>
  <c r="N2052" i="2"/>
  <c r="O2067" i="2"/>
  <c r="Q2067" i="2" s="1"/>
  <c r="N2067" i="2"/>
  <c r="N1828" i="2"/>
  <c r="O1500" i="2"/>
  <c r="Q1500" i="2" s="1"/>
  <c r="N1500" i="2"/>
  <c r="H1832" i="2"/>
  <c r="N1641" i="2"/>
  <c r="O1497" i="2"/>
  <c r="Q1497" i="2" s="1"/>
  <c r="O1353" i="2"/>
  <c r="Q1353" i="2" s="1"/>
  <c r="N1353" i="2"/>
  <c r="N1685" i="2"/>
  <c r="N2199" i="2"/>
  <c r="M2199" i="2"/>
  <c r="N1813" i="2"/>
  <c r="N1541" i="2"/>
  <c r="O1445" i="2"/>
  <c r="Q1445" i="2" s="1"/>
  <c r="N1445" i="2"/>
  <c r="M1774" i="2"/>
  <c r="H1827" i="2"/>
  <c r="N1441" i="2"/>
  <c r="N1802" i="2"/>
  <c r="N2207" i="2"/>
  <c r="M2207" i="2"/>
  <c r="N1814" i="2"/>
  <c r="O1723" i="2"/>
  <c r="Q1723" i="2" s="1"/>
  <c r="N1644" i="2"/>
  <c r="O1644" i="2"/>
  <c r="Q1644" i="2" s="1"/>
  <c r="O1907" i="2"/>
  <c r="Q1907" i="2" s="1"/>
  <c r="N1907" i="2"/>
  <c r="N1345" i="2"/>
  <c r="N1286" i="2"/>
  <c r="M1286" i="2"/>
  <c r="N913" i="2"/>
  <c r="M913" i="2"/>
  <c r="M1368" i="2"/>
  <c r="O1086" i="2"/>
  <c r="Q1086" i="2" s="1"/>
  <c r="N1086" i="2"/>
  <c r="N1303" i="2"/>
  <c r="O1303" i="2"/>
  <c r="Q1303" i="2" s="1"/>
  <c r="H1249" i="2"/>
  <c r="M1135" i="2"/>
  <c r="H1397" i="2"/>
  <c r="H1344" i="2"/>
  <c r="O1044" i="2"/>
  <c r="Q1044" i="2" s="1"/>
  <c r="N1044" i="2"/>
  <c r="M1292" i="2"/>
  <c r="N1292" i="2"/>
  <c r="H1245" i="2"/>
  <c r="O1434" i="2"/>
  <c r="Q1434" i="2" s="1"/>
  <c r="H1312" i="2"/>
  <c r="O1076" i="2"/>
  <c r="Q1076" i="2" s="1"/>
  <c r="M1076" i="2"/>
  <c r="N960" i="2"/>
  <c r="O1020" i="2"/>
  <c r="Q1020" i="2" s="1"/>
  <c r="N1020" i="2"/>
  <c r="O1443" i="2"/>
  <c r="Q1443" i="2" s="1"/>
  <c r="N1443" i="2"/>
  <c r="J1444" i="2" s="1"/>
  <c r="J1445" i="2" s="1"/>
  <c r="O1304" i="2"/>
  <c r="Q1304" i="2" s="1"/>
  <c r="N1304" i="2"/>
  <c r="H1041" i="2"/>
  <c r="M1125" i="2"/>
  <c r="O1068" i="2"/>
  <c r="Q1068" i="2" s="1"/>
  <c r="N1068" i="2"/>
  <c r="O871" i="2"/>
  <c r="Q871" i="2" s="1"/>
  <c r="J1491" i="2"/>
  <c r="J1492" i="2" s="1"/>
  <c r="J1493" i="2" s="1"/>
  <c r="H1260" i="2"/>
  <c r="O1013" i="2"/>
  <c r="Q1013" i="2" s="1"/>
  <c r="N1013" i="2"/>
  <c r="O729" i="2"/>
  <c r="Q729" i="2" s="1"/>
  <c r="H933" i="2"/>
  <c r="N782" i="2"/>
  <c r="N811" i="2"/>
  <c r="M811" i="2"/>
  <c r="N848" i="2"/>
  <c r="H767" i="2"/>
  <c r="H929" i="2"/>
  <c r="M779" i="2"/>
  <c r="O743" i="2"/>
  <c r="Q743" i="2" s="1"/>
  <c r="M743" i="2"/>
  <c r="H790" i="2"/>
  <c r="N773" i="2"/>
  <c r="H895" i="2"/>
  <c r="O857" i="2"/>
  <c r="Q857" i="2" s="1"/>
  <c r="H641" i="2"/>
  <c r="H669" i="2"/>
  <c r="N552" i="2"/>
  <c r="M552" i="2"/>
  <c r="M208" i="2"/>
  <c r="H605" i="2"/>
  <c r="O520" i="2"/>
  <c r="Q520" i="2" s="1"/>
  <c r="O568" i="2"/>
  <c r="Q568" i="2" s="1"/>
  <c r="M351" i="2"/>
  <c r="O279" i="2"/>
  <c r="Q279" i="2" s="1"/>
  <c r="N15" i="2"/>
  <c r="O349" i="2"/>
  <c r="Q349" i="2" s="1"/>
  <c r="N299" i="2"/>
  <c r="N170" i="2"/>
  <c r="M170" i="2"/>
  <c r="N18" i="2"/>
  <c r="M18" i="2"/>
  <c r="H665" i="2"/>
  <c r="N515" i="2"/>
  <c r="M162" i="2"/>
  <c r="H569" i="2"/>
  <c r="N494" i="2"/>
  <c r="O212" i="2"/>
  <c r="Q212" i="2" s="1"/>
  <c r="M212" i="2"/>
  <c r="M46" i="2"/>
  <c r="N446" i="2"/>
  <c r="M290" i="2"/>
  <c r="M374" i="2"/>
  <c r="P144" i="2"/>
  <c r="P135" i="2"/>
  <c r="M66" i="2"/>
  <c r="O66" i="2"/>
  <c r="Q66" i="2" s="1"/>
  <c r="J724" i="2" l="1"/>
  <c r="J725" i="2" s="1"/>
  <c r="J8624" i="2"/>
  <c r="P4368" i="2"/>
  <c r="P816" i="2"/>
  <c r="P4574" i="2"/>
  <c r="P6910" i="2"/>
  <c r="P6744" i="2"/>
  <c r="M5599" i="2"/>
  <c r="P3567" i="2"/>
  <c r="P1515" i="2"/>
  <c r="P7047" i="2"/>
  <c r="O5022" i="2"/>
  <c r="Q5022" i="2" s="1"/>
  <c r="P3975" i="2"/>
  <c r="P5113" i="2"/>
  <c r="J1446" i="2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N4380" i="2"/>
  <c r="N5077" i="2"/>
  <c r="M7943" i="2"/>
  <c r="O946" i="2"/>
  <c r="Q946" i="2" s="1"/>
  <c r="N946" i="2"/>
  <c r="O1314" i="2"/>
  <c r="Q1314" i="2" s="1"/>
  <c r="M1314" i="2"/>
  <c r="N7453" i="2"/>
  <c r="O7453" i="2"/>
  <c r="Q7453" i="2" s="1"/>
  <c r="O8170" i="2"/>
  <c r="Q8170" i="2" s="1"/>
  <c r="N8170" i="2"/>
  <c r="O7156" i="2"/>
  <c r="Q7156" i="2" s="1"/>
  <c r="N7156" i="2"/>
  <c r="O4787" i="2"/>
  <c r="Q4787" i="2" s="1"/>
  <c r="N4787" i="2"/>
  <c r="P1465" i="2"/>
  <c r="P1129" i="2"/>
  <c r="P4480" i="2"/>
  <c r="J4684" i="2"/>
  <c r="P5353" i="2"/>
  <c r="O1362" i="2"/>
  <c r="Q1362" i="2" s="1"/>
  <c r="M1362" i="2"/>
  <c r="P1650" i="2"/>
  <c r="P878" i="2"/>
  <c r="O3277" i="2"/>
  <c r="Q3277" i="2" s="1"/>
  <c r="N3277" i="2"/>
  <c r="O7307" i="2"/>
  <c r="Q7307" i="2" s="1"/>
  <c r="N7307" i="2"/>
  <c r="J8696" i="2"/>
  <c r="J8697" i="2" s="1"/>
  <c r="J8698" i="2" s="1"/>
  <c r="M4552" i="2"/>
  <c r="M3600" i="2"/>
  <c r="N3600" i="2"/>
  <c r="P3600" i="2" s="1"/>
  <c r="N7287" i="2"/>
  <c r="P7287" i="2" s="1"/>
  <c r="M7287" i="2"/>
  <c r="N1707" i="2"/>
  <c r="O6124" i="2"/>
  <c r="Q6124" i="2" s="1"/>
  <c r="N6124" i="2"/>
  <c r="J4973" i="2"/>
  <c r="J4974" i="2" s="1"/>
  <c r="J4975" i="2" s="1"/>
  <c r="J4976" i="2" s="1"/>
  <c r="J4977" i="2" s="1"/>
  <c r="J4978" i="2" s="1"/>
  <c r="J4979" i="2" s="1"/>
  <c r="J4980" i="2" s="1"/>
  <c r="J4981" i="2" s="1"/>
  <c r="J4982" i="2" s="1"/>
  <c r="J4983" i="2" s="1"/>
  <c r="J4984" i="2" s="1"/>
  <c r="P5941" i="2"/>
  <c r="P3337" i="2"/>
  <c r="P3481" i="2"/>
  <c r="P5583" i="2"/>
  <c r="P6985" i="2"/>
  <c r="P3618" i="2"/>
  <c r="P5558" i="2"/>
  <c r="P4465" i="2"/>
  <c r="P7686" i="2"/>
  <c r="P6438" i="2"/>
  <c r="J894" i="2"/>
  <c r="P8043" i="2"/>
  <c r="J6246" i="2"/>
  <c r="J6247" i="2" s="1"/>
  <c r="P3657" i="2"/>
  <c r="J7182" i="2"/>
  <c r="J7183" i="2" s="1"/>
  <c r="J7780" i="2"/>
  <c r="P8255" i="2"/>
  <c r="P7347" i="2"/>
  <c r="P3553" i="2"/>
  <c r="J726" i="2"/>
  <c r="J7950" i="2"/>
  <c r="J3943" i="2"/>
  <c r="P3087" i="2"/>
  <c r="J3005" i="2"/>
  <c r="J3006" i="2" s="1"/>
  <c r="J3007" i="2" s="1"/>
  <c r="J3008" i="2" s="1"/>
  <c r="J3009" i="2" s="1"/>
  <c r="J3010" i="2" s="1"/>
  <c r="J3011" i="2" s="1"/>
  <c r="J3824" i="2"/>
  <c r="P254" i="2"/>
  <c r="J2432" i="2"/>
  <c r="P7583" i="2"/>
  <c r="P7286" i="2"/>
  <c r="P2464" i="2"/>
  <c r="J1494" i="2"/>
  <c r="J1495" i="2" s="1"/>
  <c r="J1496" i="2" s="1"/>
  <c r="J4304" i="2"/>
  <c r="P7768" i="2"/>
  <c r="P136" i="2"/>
  <c r="P5377" i="2"/>
  <c r="P6259" i="2"/>
  <c r="J7758" i="2"/>
  <c r="J7759" i="2" s="1"/>
  <c r="J7760" i="2" s="1"/>
  <c r="P5067" i="2"/>
  <c r="P14" i="2"/>
  <c r="P241" i="2"/>
  <c r="P4023" i="2"/>
  <c r="P8175" i="2"/>
  <c r="J7638" i="2"/>
  <c r="J7639" i="2" s="1"/>
  <c r="P3999" i="2"/>
  <c r="P8559" i="2"/>
  <c r="P4526" i="2"/>
  <c r="J3652" i="2"/>
  <c r="J3653" i="2" s="1"/>
  <c r="J3654" i="2" s="1"/>
  <c r="J3655" i="2" s="1"/>
  <c r="J3656" i="2" s="1"/>
  <c r="J3657" i="2" s="1"/>
  <c r="J3658" i="2" s="1"/>
  <c r="J3659" i="2" s="1"/>
  <c r="J3660" i="2" s="1"/>
  <c r="J3661" i="2" s="1"/>
  <c r="J3662" i="2" s="1"/>
  <c r="J3663" i="2" s="1"/>
  <c r="J3664" i="2" s="1"/>
  <c r="P1824" i="2"/>
  <c r="P511" i="2"/>
  <c r="P7193" i="2"/>
  <c r="P7249" i="2"/>
  <c r="J416" i="2"/>
  <c r="J417" i="2" s="1"/>
  <c r="J418" i="2" s="1"/>
  <c r="J419" i="2" s="1"/>
  <c r="J420" i="2" s="1"/>
  <c r="J421" i="2" s="1"/>
  <c r="J422" i="2" s="1"/>
  <c r="J423" i="2" s="1"/>
  <c r="J424" i="2" s="1"/>
  <c r="P6184" i="2"/>
  <c r="P1629" i="2"/>
  <c r="J3101" i="2"/>
  <c r="J3102" i="2" s="1"/>
  <c r="J3103" i="2" s="1"/>
  <c r="J3104" i="2" s="1"/>
  <c r="J3105" i="2" s="1"/>
  <c r="J3106" i="2" s="1"/>
  <c r="J3107" i="2" s="1"/>
  <c r="J3108" i="2" s="1"/>
  <c r="J3109" i="2" s="1"/>
  <c r="J3110" i="2" s="1"/>
  <c r="J3111" i="2" s="1"/>
  <c r="J3112" i="2" s="1"/>
  <c r="J3113" i="2" s="1"/>
  <c r="P4648" i="2"/>
  <c r="J6604" i="2"/>
  <c r="J6605" i="2" s="1"/>
  <c r="P3928" i="2"/>
  <c r="P2857" i="2"/>
  <c r="P2449" i="2"/>
  <c r="O5638" i="2"/>
  <c r="Q5638" i="2" s="1"/>
  <c r="M5638" i="2"/>
  <c r="P811" i="2"/>
  <c r="P7420" i="2"/>
  <c r="P7775" i="2"/>
  <c r="P4310" i="2"/>
  <c r="P121" i="2"/>
  <c r="M1369" i="2"/>
  <c r="P1369" i="2" s="1"/>
  <c r="P5835" i="2"/>
  <c r="P6867" i="2"/>
  <c r="P5486" i="2"/>
  <c r="P2994" i="2"/>
  <c r="P5833" i="2"/>
  <c r="P6516" i="2"/>
  <c r="P7491" i="2"/>
  <c r="N3073" i="2"/>
  <c r="M3073" i="2"/>
  <c r="P5463" i="2"/>
  <c r="P5895" i="2"/>
  <c r="N8631" i="2"/>
  <c r="P8592" i="2"/>
  <c r="J5886" i="2"/>
  <c r="J5887" i="2" s="1"/>
  <c r="J5888" i="2" s="1"/>
  <c r="J5889" i="2" s="1"/>
  <c r="J5890" i="2" s="1"/>
  <c r="J5891" i="2" s="1"/>
  <c r="J5892" i="2" s="1"/>
  <c r="J5893" i="2" s="1"/>
  <c r="J5894" i="2" s="1"/>
  <c r="J5895" i="2" s="1"/>
  <c r="J5896" i="2" s="1"/>
  <c r="P267" i="2"/>
  <c r="R2" i="2"/>
  <c r="I3" i="2" s="1"/>
  <c r="P3463" i="2"/>
  <c r="P7993" i="2"/>
  <c r="P786" i="2"/>
  <c r="J4804" i="2"/>
  <c r="M7690" i="2"/>
  <c r="N7690" i="2"/>
  <c r="O6335" i="2"/>
  <c r="Q6335" i="2" s="1"/>
  <c r="M6335" i="2"/>
  <c r="P2207" i="2"/>
  <c r="P8150" i="2"/>
  <c r="P4872" i="2"/>
  <c r="P2705" i="2"/>
  <c r="P8083" i="2"/>
  <c r="P8558" i="2"/>
  <c r="J5693" i="2"/>
  <c r="J5694" i="2" s="1"/>
  <c r="J5695" i="2" s="1"/>
  <c r="J5696" i="2" s="1"/>
  <c r="J5697" i="2" s="1"/>
  <c r="J5698" i="2" s="1"/>
  <c r="P2570" i="2"/>
  <c r="J2571" i="2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P478" i="2"/>
  <c r="P7465" i="2"/>
  <c r="P6548" i="2"/>
  <c r="P2032" i="2"/>
  <c r="P2782" i="2"/>
  <c r="P4647" i="2"/>
  <c r="P3855" i="2"/>
  <c r="P7694" i="2"/>
  <c r="P4358" i="2"/>
  <c r="P1296" i="2"/>
  <c r="P5967" i="2"/>
  <c r="P4008" i="2"/>
  <c r="P552" i="2"/>
  <c r="P18" i="2"/>
  <c r="P2175" i="2"/>
  <c r="P7669" i="2"/>
  <c r="P7861" i="2"/>
  <c r="P1196" i="2"/>
  <c r="P2992" i="2"/>
  <c r="P3745" i="2"/>
  <c r="P8578" i="2"/>
  <c r="P1910" i="2"/>
  <c r="P479" i="2"/>
  <c r="P4216" i="2"/>
  <c r="P5471" i="2"/>
  <c r="P8087" i="2"/>
  <c r="P7598" i="2"/>
  <c r="J3700" i="2"/>
  <c r="J8699" i="2"/>
  <c r="J8700" i="2" s="1"/>
  <c r="J8701" i="2" s="1"/>
  <c r="J8702" i="2" s="1"/>
  <c r="J8703" i="2" s="1"/>
  <c r="J8704" i="2" s="1"/>
  <c r="J8705" i="2" s="1"/>
  <c r="J8706" i="2" s="1"/>
  <c r="P1753" i="2"/>
  <c r="P3889" i="2"/>
  <c r="P4334" i="2"/>
  <c r="P8376" i="2"/>
  <c r="P3446" i="2"/>
  <c r="P8298" i="2"/>
  <c r="P2521" i="2"/>
  <c r="J2719" i="2"/>
  <c r="J2720" i="2" s="1"/>
  <c r="J2721" i="2" s="1"/>
  <c r="P219" i="2"/>
  <c r="P5846" i="2"/>
  <c r="P6712" i="2"/>
  <c r="P5607" i="2"/>
  <c r="P7464" i="2"/>
  <c r="O3658" i="2"/>
  <c r="Q3658" i="2" s="1"/>
  <c r="N3658" i="2"/>
  <c r="O6618" i="2"/>
  <c r="Q6618" i="2" s="1"/>
  <c r="M6912" i="2"/>
  <c r="N6339" i="2"/>
  <c r="J6340" i="2" s="1"/>
  <c r="O6388" i="2"/>
  <c r="Q6388" i="2" s="1"/>
  <c r="N6388" i="2"/>
  <c r="N3826" i="2"/>
  <c r="N5605" i="2"/>
  <c r="O5171" i="2"/>
  <c r="Q5171" i="2" s="1"/>
  <c r="N5171" i="2"/>
  <c r="N5914" i="2"/>
  <c r="O7458" i="2"/>
  <c r="Q7458" i="2" s="1"/>
  <c r="P3374" i="2"/>
  <c r="P4022" i="2"/>
  <c r="P8367" i="2"/>
  <c r="P237" i="2"/>
  <c r="P147" i="2"/>
  <c r="M3763" i="2"/>
  <c r="N6534" i="2"/>
  <c r="N7764" i="2"/>
  <c r="O4148" i="2"/>
  <c r="Q4148" i="2" s="1"/>
  <c r="M4148" i="2"/>
  <c r="N7299" i="2"/>
  <c r="O7299" i="2"/>
  <c r="Q7299" i="2" s="1"/>
  <c r="N3663" i="2"/>
  <c r="N3891" i="2"/>
  <c r="J3892" i="2" s="1"/>
  <c r="J3893" i="2" s="1"/>
  <c r="J3894" i="2" s="1"/>
  <c r="J3895" i="2" s="1"/>
  <c r="N6748" i="2"/>
  <c r="O6748" i="2"/>
  <c r="Q6748" i="2" s="1"/>
  <c r="N8119" i="2"/>
  <c r="N5330" i="2"/>
  <c r="J5331" i="2" s="1"/>
  <c r="O5168" i="2"/>
  <c r="Q5168" i="2" s="1"/>
  <c r="N5168" i="2"/>
  <c r="M3906" i="2"/>
  <c r="O7103" i="2"/>
  <c r="Q7103" i="2" s="1"/>
  <c r="M7103" i="2"/>
  <c r="P3815" i="2"/>
  <c r="N107" i="2"/>
  <c r="N3590" i="2"/>
  <c r="N7683" i="2"/>
  <c r="M3571" i="2"/>
  <c r="N4850" i="2"/>
  <c r="J4851" i="2" s="1"/>
  <c r="N3612" i="2"/>
  <c r="O8468" i="2"/>
  <c r="Q8468" i="2" s="1"/>
  <c r="M8468" i="2"/>
  <c r="N2741" i="2"/>
  <c r="N2597" i="2"/>
  <c r="N4658" i="2"/>
  <c r="N7059" i="2"/>
  <c r="O7059" i="2"/>
  <c r="Q7059" i="2" s="1"/>
  <c r="O765" i="2"/>
  <c r="Q765" i="2" s="1"/>
  <c r="M765" i="2"/>
  <c r="N2581" i="2"/>
  <c r="O2581" i="2"/>
  <c r="Q2581" i="2" s="1"/>
  <c r="M5060" i="2"/>
  <c r="M8493" i="2"/>
  <c r="O2726" i="2"/>
  <c r="Q2726" i="2" s="1"/>
  <c r="N2726" i="2"/>
  <c r="J6219" i="2"/>
  <c r="J6220" i="2" s="1"/>
  <c r="J6221" i="2" s="1"/>
  <c r="J6222" i="2" s="1"/>
  <c r="J6223" i="2" s="1"/>
  <c r="J6224" i="2" s="1"/>
  <c r="J6225" i="2" s="1"/>
  <c r="J6226" i="2" s="1"/>
  <c r="N5932" i="2"/>
  <c r="O5932" i="2"/>
  <c r="Q5932" i="2" s="1"/>
  <c r="P2966" i="2"/>
  <c r="P6493" i="2"/>
  <c r="O872" i="2"/>
  <c r="Q872" i="2" s="1"/>
  <c r="N2725" i="2"/>
  <c r="O2725" i="2"/>
  <c r="Q2725" i="2" s="1"/>
  <c r="N5858" i="2"/>
  <c r="O8178" i="2"/>
  <c r="Q8178" i="2" s="1"/>
  <c r="M8178" i="2"/>
  <c r="M7772" i="2"/>
  <c r="N3895" i="2"/>
  <c r="O5216" i="2"/>
  <c r="Q5216" i="2" s="1"/>
  <c r="M3888" i="2"/>
  <c r="N7311" i="2"/>
  <c r="O1035" i="2"/>
  <c r="Q1035" i="2" s="1"/>
  <c r="N1035" i="2"/>
  <c r="O4895" i="2"/>
  <c r="Q4895" i="2" s="1"/>
  <c r="M4895" i="2"/>
  <c r="N7425" i="2"/>
  <c r="N2789" i="2"/>
  <c r="N7925" i="2"/>
  <c r="O7925" i="2"/>
  <c r="Q7925" i="2" s="1"/>
  <c r="O6049" i="2"/>
  <c r="Q6049" i="2" s="1"/>
  <c r="J4827" i="2"/>
  <c r="J4828" i="2" s="1"/>
  <c r="J4829" i="2" s="1"/>
  <c r="J4830" i="2" s="1"/>
  <c r="J4831" i="2" s="1"/>
  <c r="J4832" i="2" s="1"/>
  <c r="J4833" i="2" s="1"/>
  <c r="J4834" i="2" s="1"/>
  <c r="J4835" i="2" s="1"/>
  <c r="J4836" i="2" s="1"/>
  <c r="J4837" i="2" s="1"/>
  <c r="J4838" i="2" s="1"/>
  <c r="J4839" i="2" s="1"/>
  <c r="J4840" i="2" s="1"/>
  <c r="N5841" i="2"/>
  <c r="N3850" i="2"/>
  <c r="M6478" i="2"/>
  <c r="O6478" i="2"/>
  <c r="Q6478" i="2" s="1"/>
  <c r="N6355" i="2"/>
  <c r="M6355" i="2"/>
  <c r="P134" i="2"/>
  <c r="O5453" i="2"/>
  <c r="Q5453" i="2" s="1"/>
  <c r="N6385" i="2"/>
  <c r="M5347" i="2"/>
  <c r="N6293" i="2"/>
  <c r="J5019" i="2"/>
  <c r="J5020" i="2" s="1"/>
  <c r="J5021" i="2" s="1"/>
  <c r="J5022" i="2" s="1"/>
  <c r="J5023" i="2" s="1"/>
  <c r="J5024" i="2" s="1"/>
  <c r="J5025" i="2" s="1"/>
  <c r="J5026" i="2" s="1"/>
  <c r="J5027" i="2" s="1"/>
  <c r="N5726" i="2"/>
  <c r="M3642" i="2"/>
  <c r="O934" i="2"/>
  <c r="Q934" i="2" s="1"/>
  <c r="M934" i="2"/>
  <c r="P4455" i="2"/>
  <c r="J8524" i="2"/>
  <c r="J8525" i="2" s="1"/>
  <c r="J8526" i="2" s="1"/>
  <c r="J8527" i="2" s="1"/>
  <c r="J8528" i="2" s="1"/>
  <c r="N5953" i="2"/>
  <c r="P7898" i="2"/>
  <c r="J7899" i="2"/>
  <c r="M1174" i="2"/>
  <c r="N5413" i="2"/>
  <c r="O5413" i="2"/>
  <c r="Q5413" i="2" s="1"/>
  <c r="O6226" i="2"/>
  <c r="Q6226" i="2" s="1"/>
  <c r="N6226" i="2"/>
  <c r="M7463" i="2"/>
  <c r="N888" i="2"/>
  <c r="M6336" i="2"/>
  <c r="N204" i="2"/>
  <c r="M204" i="2"/>
  <c r="M4007" i="2"/>
  <c r="O5239" i="2"/>
  <c r="Q5239" i="2" s="1"/>
  <c r="N5239" i="2"/>
  <c r="N6205" i="2"/>
  <c r="M2704" i="2"/>
  <c r="O6444" i="2"/>
  <c r="Q6444" i="2" s="1"/>
  <c r="N6444" i="2"/>
  <c r="N4708" i="2"/>
  <c r="J4709" i="2" s="1"/>
  <c r="J4710" i="2" s="1"/>
  <c r="O8451" i="2"/>
  <c r="Q8451" i="2" s="1"/>
  <c r="N8451" i="2"/>
  <c r="J8452" i="2" s="1"/>
  <c r="J8453" i="2" s="1"/>
  <c r="J8454" i="2" s="1"/>
  <c r="J8455" i="2" s="1"/>
  <c r="P6807" i="2"/>
  <c r="P5599" i="2"/>
  <c r="J6579" i="2"/>
  <c r="P6578" i="2"/>
  <c r="N5048" i="2"/>
  <c r="M118" i="2"/>
  <c r="N3797" i="2"/>
  <c r="J3798" i="2" s="1"/>
  <c r="J3799" i="2" s="1"/>
  <c r="J3800" i="2" s="1"/>
  <c r="J3801" i="2" s="1"/>
  <c r="J3802" i="2" s="1"/>
  <c r="J3803" i="2" s="1"/>
  <c r="J3804" i="2" s="1"/>
  <c r="J3805" i="2" s="1"/>
  <c r="J3806" i="2" s="1"/>
  <c r="J3807" i="2" s="1"/>
  <c r="N5389" i="2"/>
  <c r="O5389" i="2"/>
  <c r="Q5389" i="2" s="1"/>
  <c r="M7223" i="2"/>
  <c r="M2901" i="2"/>
  <c r="N7971" i="2"/>
  <c r="O7971" i="2"/>
  <c r="Q7971" i="2" s="1"/>
  <c r="N4813" i="2"/>
  <c r="M1223" i="2"/>
  <c r="O3223" i="2"/>
  <c r="Q3223" i="2" s="1"/>
  <c r="N3223" i="2"/>
  <c r="N5044" i="2"/>
  <c r="M5374" i="2"/>
  <c r="M645" i="2"/>
  <c r="P2256" i="2"/>
  <c r="P7468" i="2"/>
  <c r="M4704" i="2"/>
  <c r="O4704" i="2"/>
  <c r="Q4704" i="2" s="1"/>
  <c r="O3676" i="2"/>
  <c r="Q3676" i="2" s="1"/>
  <c r="N3676" i="2"/>
  <c r="N6327" i="2"/>
  <c r="O2758" i="2"/>
  <c r="Q2758" i="2" s="1"/>
  <c r="M2758" i="2"/>
  <c r="N6439" i="2"/>
  <c r="M3622" i="2"/>
  <c r="M5829" i="2"/>
  <c r="O6644" i="2"/>
  <c r="Q6644" i="2" s="1"/>
  <c r="M6644" i="2"/>
  <c r="M7675" i="2"/>
  <c r="N2669" i="2"/>
  <c r="O89" i="2"/>
  <c r="Q89" i="2" s="1"/>
  <c r="O7278" i="2"/>
  <c r="Q7278" i="2" s="1"/>
  <c r="N7278" i="2"/>
  <c r="N3869" i="2"/>
  <c r="N6590" i="2"/>
  <c r="M7338" i="2"/>
  <c r="O2622" i="2"/>
  <c r="Q2622" i="2" s="1"/>
  <c r="N2622" i="2"/>
  <c r="J2623" i="2" s="1"/>
  <c r="J2624" i="2" s="1"/>
  <c r="J2625" i="2" s="1"/>
  <c r="J2626" i="2" s="1"/>
  <c r="J2627" i="2" s="1"/>
  <c r="J2628" i="2" s="1"/>
  <c r="J2629" i="2" s="1"/>
  <c r="N7921" i="2"/>
  <c r="N6265" i="2"/>
  <c r="O5848" i="2"/>
  <c r="Q5848" i="2" s="1"/>
  <c r="N8258" i="2"/>
  <c r="N3722" i="2"/>
  <c r="M3722" i="2"/>
  <c r="N5222" i="2"/>
  <c r="O1239" i="2"/>
  <c r="Q1239" i="2" s="1"/>
  <c r="O7495" i="2"/>
  <c r="Q7495" i="2" s="1"/>
  <c r="O1312" i="2"/>
  <c r="Q1312" i="2" s="1"/>
  <c r="N1344" i="2"/>
  <c r="N4568" i="2"/>
  <c r="N5700" i="2"/>
  <c r="O5700" i="2"/>
  <c r="Q5700" i="2" s="1"/>
  <c r="J6027" i="2"/>
  <c r="J6028" i="2" s="1"/>
  <c r="J6029" i="2" s="1"/>
  <c r="J6030" i="2" s="1"/>
  <c r="J6031" i="2" s="1"/>
  <c r="J6032" i="2" s="1"/>
  <c r="M3856" i="2"/>
  <c r="O5995" i="2"/>
  <c r="Q5995" i="2" s="1"/>
  <c r="N533" i="2"/>
  <c r="O1205" i="2"/>
  <c r="Q1205" i="2" s="1"/>
  <c r="N1209" i="2"/>
  <c r="M1796" i="2"/>
  <c r="J2433" i="2"/>
  <c r="J2434" i="2" s="1"/>
  <c r="J2435" i="2" s="1"/>
  <c r="J2436" i="2" s="1"/>
  <c r="J2437" i="2" s="1"/>
  <c r="J2438" i="2" s="1"/>
  <c r="J2439" i="2" s="1"/>
  <c r="N2988" i="2"/>
  <c r="O8741" i="2"/>
  <c r="Q8741" i="2" s="1"/>
  <c r="N8741" i="2"/>
  <c r="N1385" i="2"/>
  <c r="J1347" i="2"/>
  <c r="J1348" i="2" s="1"/>
  <c r="P1994" i="2"/>
  <c r="J1995" i="2"/>
  <c r="O3065" i="2"/>
  <c r="Q3065" i="2" s="1"/>
  <c r="M3065" i="2"/>
  <c r="N3870" i="2"/>
  <c r="O3688" i="2"/>
  <c r="Q3688" i="2" s="1"/>
  <c r="J4491" i="2"/>
  <c r="J4492" i="2" s="1"/>
  <c r="J4493" i="2" s="1"/>
  <c r="J4494" i="2" s="1"/>
  <c r="J4495" i="2" s="1"/>
  <c r="J4496" i="2" s="1"/>
  <c r="J4497" i="2" s="1"/>
  <c r="J4498" i="2" s="1"/>
  <c r="J4499" i="2" s="1"/>
  <c r="J4500" i="2" s="1"/>
  <c r="M4585" i="2"/>
  <c r="N4899" i="2"/>
  <c r="O7852" i="2"/>
  <c r="Q7852" i="2" s="1"/>
  <c r="M5945" i="2"/>
  <c r="N6350" i="2"/>
  <c r="N4159" i="2"/>
  <c r="O4159" i="2"/>
  <c r="Q4159" i="2" s="1"/>
  <c r="O4669" i="2"/>
  <c r="Q4669" i="2" s="1"/>
  <c r="M5466" i="2"/>
  <c r="N2078" i="2"/>
  <c r="N1755" i="2"/>
  <c r="M1755" i="2"/>
  <c r="J2284" i="2"/>
  <c r="N2047" i="2"/>
  <c r="O2047" i="2"/>
  <c r="Q2047" i="2" s="1"/>
  <c r="M2232" i="2"/>
  <c r="N4441" i="2"/>
  <c r="N7372" i="2"/>
  <c r="J7804" i="2"/>
  <c r="J7805" i="2" s="1"/>
  <c r="J7806" i="2" s="1"/>
  <c r="J7807" i="2" s="1"/>
  <c r="J7808" i="2" s="1"/>
  <c r="J7809" i="2" s="1"/>
  <c r="J7810" i="2" s="1"/>
  <c r="J7811" i="2" s="1"/>
  <c r="J7812" i="2" s="1"/>
  <c r="J7813" i="2" s="1"/>
  <c r="N655" i="2"/>
  <c r="O655" i="2"/>
  <c r="Q655" i="2" s="1"/>
  <c r="M1141" i="2"/>
  <c r="N1905" i="2"/>
  <c r="M1939" i="2"/>
  <c r="N2189" i="2"/>
  <c r="J7275" i="2"/>
  <c r="J7276" i="2" s="1"/>
  <c r="J7277" i="2" s="1"/>
  <c r="J7278" i="2" s="1"/>
  <c r="O8039" i="2"/>
  <c r="Q8039" i="2" s="1"/>
  <c r="M8039" i="2"/>
  <c r="O8487" i="2"/>
  <c r="Q8487" i="2" s="1"/>
  <c r="N2848" i="2"/>
  <c r="M3429" i="2"/>
  <c r="M3721" i="2"/>
  <c r="N4095" i="2"/>
  <c r="N4588" i="2"/>
  <c r="N4544" i="2"/>
  <c r="J7827" i="2"/>
  <c r="J7828" i="2" s="1"/>
  <c r="J7829" i="2" s="1"/>
  <c r="J7830" i="2" s="1"/>
  <c r="J7831" i="2" s="1"/>
  <c r="J7832" i="2" s="1"/>
  <c r="J7833" i="2" s="1"/>
  <c r="J7834" i="2" s="1"/>
  <c r="J7835" i="2" s="1"/>
  <c r="O8035" i="2"/>
  <c r="Q8035" i="2" s="1"/>
  <c r="M8035" i="2"/>
  <c r="N582" i="2"/>
  <c r="N1925" i="2"/>
  <c r="M2041" i="2"/>
  <c r="P2114" i="2"/>
  <c r="J2115" i="2"/>
  <c r="O1973" i="2"/>
  <c r="Q1973" i="2" s="1"/>
  <c r="N1973" i="2"/>
  <c r="J3748" i="2"/>
  <c r="J3749" i="2" s="1"/>
  <c r="J3750" i="2" s="1"/>
  <c r="J3751" i="2" s="1"/>
  <c r="J3752" i="2" s="1"/>
  <c r="J3753" i="2" s="1"/>
  <c r="M6287" i="2"/>
  <c r="O6287" i="2"/>
  <c r="Q6287" i="2" s="1"/>
  <c r="N7376" i="2"/>
  <c r="N8628" i="2"/>
  <c r="O1089" i="2"/>
  <c r="Q1089" i="2" s="1"/>
  <c r="N1089" i="2"/>
  <c r="M1364" i="2"/>
  <c r="O2061" i="2"/>
  <c r="Q2061" i="2" s="1"/>
  <c r="M2061" i="2"/>
  <c r="J2406" i="2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979" i="2"/>
  <c r="J2980" i="2" s="1"/>
  <c r="M4344" i="2"/>
  <c r="O5302" i="2"/>
  <c r="Q5302" i="2" s="1"/>
  <c r="M5302" i="2"/>
  <c r="P6711" i="2"/>
  <c r="P7034" i="2"/>
  <c r="J7035" i="2"/>
  <c r="J7036" i="2" s="1"/>
  <c r="J7037" i="2" s="1"/>
  <c r="J7038" i="2" s="1"/>
  <c r="J7039" i="2" s="1"/>
  <c r="J7040" i="2" s="1"/>
  <c r="N1397" i="2"/>
  <c r="J6987" i="2"/>
  <c r="N8656" i="2"/>
  <c r="O925" i="2"/>
  <c r="Q925" i="2" s="1"/>
  <c r="N925" i="2"/>
  <c r="N1781" i="2"/>
  <c r="M2083" i="2"/>
  <c r="N8091" i="2"/>
  <c r="O8091" i="2"/>
  <c r="Q8091" i="2" s="1"/>
  <c r="N8744" i="2"/>
  <c r="O1529" i="2"/>
  <c r="Q1529" i="2" s="1"/>
  <c r="J1155" i="2"/>
  <c r="J1156" i="2" s="1"/>
  <c r="N3613" i="2"/>
  <c r="O4557" i="2"/>
  <c r="Q4557" i="2" s="1"/>
  <c r="M4557" i="2"/>
  <c r="O4676" i="2"/>
  <c r="Q4676" i="2" s="1"/>
  <c r="M4851" i="2"/>
  <c r="N7262" i="2"/>
  <c r="N7835" i="2"/>
  <c r="N8257" i="2"/>
  <c r="M8257" i="2"/>
  <c r="J3411" i="2"/>
  <c r="J3412" i="2" s="1"/>
  <c r="J3413" i="2" s="1"/>
  <c r="J5163" i="2"/>
  <c r="J5164" i="2" s="1"/>
  <c r="J5165" i="2" s="1"/>
  <c r="J5166" i="2" s="1"/>
  <c r="J5167" i="2" s="1"/>
  <c r="J5168" i="2" s="1"/>
  <c r="M5658" i="2"/>
  <c r="J6075" i="2"/>
  <c r="J6076" i="2" s="1"/>
  <c r="J6077" i="2" s="1"/>
  <c r="J6078" i="2" s="1"/>
  <c r="J6079" i="2" s="1"/>
  <c r="J6080" i="2" s="1"/>
  <c r="J6081" i="2" s="1"/>
  <c r="J6082" i="2" s="1"/>
  <c r="J6083" i="2" s="1"/>
  <c r="J6084" i="2" s="1"/>
  <c r="J6085" i="2" s="1"/>
  <c r="J6086" i="2" s="1"/>
  <c r="J6087" i="2" s="1"/>
  <c r="J6088" i="2" s="1"/>
  <c r="J6652" i="2"/>
  <c r="J6653" i="2" s="1"/>
  <c r="J6654" i="2" s="1"/>
  <c r="J6655" i="2" s="1"/>
  <c r="J6656" i="2" s="1"/>
  <c r="J6657" i="2" s="1"/>
  <c r="J6658" i="2" s="1"/>
  <c r="J6659" i="2" s="1"/>
  <c r="J6660" i="2" s="1"/>
  <c r="J6661" i="2" s="1"/>
  <c r="J6662" i="2" s="1"/>
  <c r="J6663" i="2" s="1"/>
  <c r="M1220" i="2"/>
  <c r="O1104" i="2"/>
  <c r="Q1104" i="2" s="1"/>
  <c r="M2924" i="2"/>
  <c r="N4537" i="2"/>
  <c r="M4537" i="2"/>
  <c r="N4540" i="2"/>
  <c r="O4540" i="2"/>
  <c r="Q4540" i="2" s="1"/>
  <c r="M4866" i="2"/>
  <c r="P5546" i="2"/>
  <c r="J5547" i="2"/>
  <c r="J5548" i="2" s="1"/>
  <c r="J5549" i="2" s="1"/>
  <c r="J5550" i="2" s="1"/>
  <c r="J5551" i="2" s="1"/>
  <c r="J5552" i="2" s="1"/>
  <c r="J5553" i="2" s="1"/>
  <c r="J5554" i="2" s="1"/>
  <c r="J5555" i="2" s="1"/>
  <c r="J5556" i="2" s="1"/>
  <c r="J5557" i="2" s="1"/>
  <c r="J5558" i="2" s="1"/>
  <c r="J5559" i="2" s="1"/>
  <c r="J339" i="2"/>
  <c r="J340" i="2" s="1"/>
  <c r="J341" i="2" s="1"/>
  <c r="J342" i="2" s="1"/>
  <c r="J343" i="2" s="1"/>
  <c r="J344" i="2" s="1"/>
  <c r="M1795" i="2"/>
  <c r="M2137" i="2"/>
  <c r="N1767" i="2"/>
  <c r="M2276" i="2"/>
  <c r="N3583" i="2"/>
  <c r="J3987" i="2"/>
  <c r="J3988" i="2" s="1"/>
  <c r="J3989" i="2" s="1"/>
  <c r="J3990" i="2" s="1"/>
  <c r="J3991" i="2" s="1"/>
  <c r="J3992" i="2" s="1"/>
  <c r="J3993" i="2" s="1"/>
  <c r="P3951" i="2"/>
  <c r="J8403" i="2"/>
  <c r="J8404" i="2" s="1"/>
  <c r="J8405" i="2" s="1"/>
  <c r="J8406" i="2" s="1"/>
  <c r="J8407" i="2" s="1"/>
  <c r="J8408" i="2" s="1"/>
  <c r="M8562" i="2"/>
  <c r="O1899" i="2"/>
  <c r="Q1899" i="2" s="1"/>
  <c r="N1899" i="2"/>
  <c r="O4528" i="2"/>
  <c r="Q4528" i="2" s="1"/>
  <c r="M4528" i="2"/>
  <c r="M4534" i="2"/>
  <c r="O7356" i="2"/>
  <c r="Q7356" i="2" s="1"/>
  <c r="N7356" i="2"/>
  <c r="P7512" i="2"/>
  <c r="O1156" i="2"/>
  <c r="Q1156" i="2" s="1"/>
  <c r="N1156" i="2"/>
  <c r="N1361" i="2"/>
  <c r="M1361" i="2"/>
  <c r="O1273" i="2"/>
  <c r="Q1273" i="2" s="1"/>
  <c r="M1273" i="2"/>
  <c r="M1818" i="2"/>
  <c r="O2033" i="2"/>
  <c r="Q2033" i="2" s="1"/>
  <c r="M2033" i="2"/>
  <c r="O2236" i="2"/>
  <c r="Q2236" i="2" s="1"/>
  <c r="N2236" i="2"/>
  <c r="P2738" i="2"/>
  <c r="J2739" i="2"/>
  <c r="J2740" i="2" s="1"/>
  <c r="J2741" i="2" s="1"/>
  <c r="P4335" i="2"/>
  <c r="J6771" i="2"/>
  <c r="J6772" i="2" s="1"/>
  <c r="J6773" i="2" s="1"/>
  <c r="J6774" i="2" s="1"/>
  <c r="J6775" i="2" s="1"/>
  <c r="J6776" i="2" s="1"/>
  <c r="J6777" i="2" s="1"/>
  <c r="J6778" i="2" s="1"/>
  <c r="J6779" i="2" s="1"/>
  <c r="J6780" i="2" s="1"/>
  <c r="J6781" i="2" s="1"/>
  <c r="J6782" i="2" s="1"/>
  <c r="J6783" i="2" s="1"/>
  <c r="J6784" i="2" s="1"/>
  <c r="J6785" i="2" s="1"/>
  <c r="J2479" i="2"/>
  <c r="J2480" i="2" s="1"/>
  <c r="J2481" i="2" s="1"/>
  <c r="J2482" i="2" s="1"/>
  <c r="J2483" i="2" s="1"/>
  <c r="J2484" i="2" s="1"/>
  <c r="J2485" i="2" s="1"/>
  <c r="J2486" i="2" s="1"/>
  <c r="J2487" i="2" s="1"/>
  <c r="N2896" i="2"/>
  <c r="M2896" i="2"/>
  <c r="N4191" i="2"/>
  <c r="N4599" i="2"/>
  <c r="M4599" i="2"/>
  <c r="O4633" i="2"/>
  <c r="Q4633" i="2" s="1"/>
  <c r="M4633" i="2"/>
  <c r="N5116" i="2"/>
  <c r="N6529" i="2"/>
  <c r="M7104" i="2"/>
  <c r="N7715" i="2"/>
  <c r="N8048" i="2"/>
  <c r="J8643" i="2"/>
  <c r="J8644" i="2" s="1"/>
  <c r="J8645" i="2" s="1"/>
  <c r="J8646" i="2" s="1"/>
  <c r="J8647" i="2" s="1"/>
  <c r="J8648" i="2" s="1"/>
  <c r="J8649" i="2" s="1"/>
  <c r="J8650" i="2" s="1"/>
  <c r="J8651" i="2" s="1"/>
  <c r="O8733" i="2"/>
  <c r="Q8733" i="2" s="1"/>
  <c r="M8733" i="2"/>
  <c r="N578" i="2"/>
  <c r="M578" i="2"/>
  <c r="N2224" i="2"/>
  <c r="M2009" i="2"/>
  <c r="P3146" i="2"/>
  <c r="J3147" i="2"/>
  <c r="J3148" i="2" s="1"/>
  <c r="J3149" i="2" s="1"/>
  <c r="J3150" i="2" s="1"/>
  <c r="J3151" i="2" s="1"/>
  <c r="J3152" i="2" s="1"/>
  <c r="J3153" i="2" s="1"/>
  <c r="J3154" i="2" s="1"/>
  <c r="J3155" i="2" s="1"/>
  <c r="N7706" i="2"/>
  <c r="O1433" i="2"/>
  <c r="Q1433" i="2" s="1"/>
  <c r="N1132" i="2"/>
  <c r="O1821" i="2"/>
  <c r="Q1821" i="2" s="1"/>
  <c r="M1821" i="2"/>
  <c r="M1826" i="2"/>
  <c r="N4009" i="2"/>
  <c r="N5331" i="2"/>
  <c r="N5475" i="2"/>
  <c r="N5916" i="2"/>
  <c r="N7016" i="2"/>
  <c r="M7054" i="2"/>
  <c r="J2187" i="2"/>
  <c r="J7659" i="2"/>
  <c r="J7660" i="2" s="1"/>
  <c r="P7658" i="2"/>
  <c r="J675" i="2"/>
  <c r="J676" i="2" s="1"/>
  <c r="J677" i="2" s="1"/>
  <c r="P8162" i="2"/>
  <c r="J8163" i="2"/>
  <c r="J8164" i="2" s="1"/>
  <c r="J8165" i="2" s="1"/>
  <c r="J8166" i="2" s="1"/>
  <c r="J8167" i="2" s="1"/>
  <c r="O1260" i="2"/>
  <c r="Q1260" i="2" s="1"/>
  <c r="N1260" i="2"/>
  <c r="N1041" i="2"/>
  <c r="N4083" i="2"/>
  <c r="O8267" i="2"/>
  <c r="Q8267" i="2" s="1"/>
  <c r="P8378" i="2"/>
  <c r="J8379" i="2"/>
  <c r="M8730" i="2"/>
  <c r="N7573" i="2"/>
  <c r="M937" i="2"/>
  <c r="N1321" i="2"/>
  <c r="N1853" i="2"/>
  <c r="O1735" i="2"/>
  <c r="Q1735" i="2" s="1"/>
  <c r="N1735" i="2"/>
  <c r="M2153" i="2"/>
  <c r="N3072" i="2"/>
  <c r="M3072" i="2"/>
  <c r="N8089" i="2"/>
  <c r="O8223" i="2"/>
  <c r="Q8223" i="2" s="1"/>
  <c r="M8734" i="2"/>
  <c r="N677" i="2"/>
  <c r="J2355" i="2"/>
  <c r="P3074" i="2"/>
  <c r="J3075" i="2"/>
  <c r="J3076" i="2" s="1"/>
  <c r="J3077" i="2" s="1"/>
  <c r="J3078" i="2" s="1"/>
  <c r="J3079" i="2" s="1"/>
  <c r="J3080" i="2" s="1"/>
  <c r="J3081" i="2" s="1"/>
  <c r="J3082" i="2" s="1"/>
  <c r="J3083" i="2" s="1"/>
  <c r="J3084" i="2" s="1"/>
  <c r="J3085" i="2" s="1"/>
  <c r="J3086" i="2" s="1"/>
  <c r="J3087" i="2" s="1"/>
  <c r="J3088" i="2" s="1"/>
  <c r="J3580" i="2"/>
  <c r="J3581" i="2" s="1"/>
  <c r="J3582" i="2" s="1"/>
  <c r="J3583" i="2" s="1"/>
  <c r="N4039" i="2"/>
  <c r="O4550" i="2"/>
  <c r="Q4550" i="2" s="1"/>
  <c r="N4550" i="2"/>
  <c r="N4405" i="2"/>
  <c r="O4405" i="2"/>
  <c r="Q4405" i="2" s="1"/>
  <c r="N4565" i="2"/>
  <c r="N4657" i="2"/>
  <c r="M4657" i="2"/>
  <c r="O7950" i="2"/>
  <c r="Q7950" i="2" s="1"/>
  <c r="N7950" i="2"/>
  <c r="J123" i="2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2691" i="2"/>
  <c r="J2692" i="2" s="1"/>
  <c r="J2693" i="2" s="1"/>
  <c r="J2694" i="2" s="1"/>
  <c r="J2695" i="2" s="1"/>
  <c r="J2696" i="2" s="1"/>
  <c r="N941" i="2"/>
  <c r="N950" i="2"/>
  <c r="N1829" i="2"/>
  <c r="J2163" i="2"/>
  <c r="J3701" i="2"/>
  <c r="J3702" i="2" s="1"/>
  <c r="M4464" i="2"/>
  <c r="N4464" i="2"/>
  <c r="O4404" i="2"/>
  <c r="Q4404" i="2" s="1"/>
  <c r="N4404" i="2"/>
  <c r="P8293" i="2"/>
  <c r="P1287" i="2"/>
  <c r="N2187" i="2"/>
  <c r="N2223" i="2"/>
  <c r="O2223" i="2"/>
  <c r="Q2223" i="2" s="1"/>
  <c r="N8728" i="2"/>
  <c r="M8728" i="2"/>
  <c r="P745" i="2"/>
  <c r="P1911" i="2"/>
  <c r="O2997" i="2"/>
  <c r="Q2997" i="2" s="1"/>
  <c r="M2997" i="2"/>
  <c r="N3649" i="2"/>
  <c r="M4265" i="2"/>
  <c r="O7553" i="2"/>
  <c r="Q7553" i="2" s="1"/>
  <c r="N8624" i="2"/>
  <c r="O1878" i="2"/>
  <c r="Q1878" i="2" s="1"/>
  <c r="N1878" i="2"/>
  <c r="M2129" i="2"/>
  <c r="N2073" i="2"/>
  <c r="M2073" i="2"/>
  <c r="O1931" i="2"/>
  <c r="Q1931" i="2" s="1"/>
  <c r="P7046" i="2"/>
  <c r="J195" i="2"/>
  <c r="J196" i="2" s="1"/>
  <c r="J197" i="2" s="1"/>
  <c r="J198" i="2" s="1"/>
  <c r="J199" i="2" s="1"/>
  <c r="J200" i="2" s="1"/>
  <c r="J201" i="2" s="1"/>
  <c r="J202" i="2" s="1"/>
  <c r="N1084" i="2"/>
  <c r="M3585" i="2"/>
  <c r="N4545" i="2"/>
  <c r="N4517" i="2"/>
  <c r="O4692" i="2"/>
  <c r="Q4692" i="2" s="1"/>
  <c r="N4692" i="2"/>
  <c r="M4818" i="2"/>
  <c r="N6351" i="2"/>
  <c r="N6495" i="2"/>
  <c r="M6495" i="2"/>
  <c r="O6906" i="2"/>
  <c r="Q6906" i="2" s="1"/>
  <c r="P6914" i="2"/>
  <c r="J6915" i="2"/>
  <c r="J6916" i="2" s="1"/>
  <c r="J6917" i="2" s="1"/>
  <c r="J6918" i="2" s="1"/>
  <c r="J6919" i="2" s="1"/>
  <c r="J6920" i="2" s="1"/>
  <c r="J6921" i="2" s="1"/>
  <c r="J6922" i="2" s="1"/>
  <c r="M7320" i="2"/>
  <c r="O709" i="2"/>
  <c r="Q709" i="2" s="1"/>
  <c r="N709" i="2"/>
  <c r="M1176" i="2"/>
  <c r="O1410" i="2"/>
  <c r="Q1410" i="2" s="1"/>
  <c r="M1410" i="2"/>
  <c r="O1820" i="2"/>
  <c r="Q1820" i="2" s="1"/>
  <c r="M1820" i="2"/>
  <c r="N2209" i="2"/>
  <c r="O1975" i="2"/>
  <c r="Q1975" i="2" s="1"/>
  <c r="N1975" i="2"/>
  <c r="N3396" i="2"/>
  <c r="O3396" i="2"/>
  <c r="Q3396" i="2" s="1"/>
  <c r="N5840" i="2"/>
  <c r="O7327" i="2"/>
  <c r="Q7327" i="2" s="1"/>
  <c r="M7723" i="2"/>
  <c r="N1113" i="2"/>
  <c r="O1923" i="2"/>
  <c r="Q1923" i="2" s="1"/>
  <c r="N1923" i="2"/>
  <c r="J1971" i="2"/>
  <c r="J1972" i="2" s="1"/>
  <c r="J1973" i="2" s="1"/>
  <c r="N5457" i="2"/>
  <c r="J7492" i="2"/>
  <c r="J7493" i="2" s="1"/>
  <c r="J7494" i="2" s="1"/>
  <c r="P6722" i="2"/>
  <c r="J6723" i="2"/>
  <c r="J6724" i="2" s="1"/>
  <c r="J6725" i="2" s="1"/>
  <c r="J6726" i="2" s="1"/>
  <c r="J6727" i="2" s="1"/>
  <c r="J6728" i="2" s="1"/>
  <c r="P8727" i="2"/>
  <c r="J2499" i="2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3531" i="2"/>
  <c r="J3532" i="2" s="1"/>
  <c r="J3533" i="2" s="1"/>
  <c r="J3534" i="2" s="1"/>
  <c r="J3535" i="2" s="1"/>
  <c r="J3536" i="2" s="1"/>
  <c r="J3537" i="2" s="1"/>
  <c r="J3538" i="2" s="1"/>
  <c r="J3539" i="2" s="1"/>
  <c r="J3540" i="2" s="1"/>
  <c r="J3541" i="2" s="1"/>
  <c r="J3542" i="2" s="1"/>
  <c r="J3543" i="2" s="1"/>
  <c r="J3544" i="2" s="1"/>
  <c r="P5401" i="2"/>
  <c r="J6171" i="2"/>
  <c r="J6172" i="2" s="1"/>
  <c r="J6173" i="2" s="1"/>
  <c r="J6174" i="2" s="1"/>
  <c r="J6175" i="2" s="1"/>
  <c r="J6176" i="2" s="1"/>
  <c r="J6177" i="2" s="1"/>
  <c r="J6178" i="2" s="1"/>
  <c r="J6179" i="2" s="1"/>
  <c r="J6180" i="2" s="1"/>
  <c r="J6181" i="2" s="1"/>
  <c r="J6182" i="2" s="1"/>
  <c r="J6183" i="2" s="1"/>
  <c r="N7970" i="2"/>
  <c r="N8742" i="2"/>
  <c r="J459" i="2"/>
  <c r="J460" i="2" s="1"/>
  <c r="J461" i="2" s="1"/>
  <c r="J462" i="2" s="1"/>
  <c r="P3240" i="2"/>
  <c r="M2852" i="2"/>
  <c r="J3507" i="2"/>
  <c r="J3508" i="2" s="1"/>
  <c r="J3509" i="2" s="1"/>
  <c r="J3510" i="2" s="1"/>
  <c r="J3511" i="2" s="1"/>
  <c r="J3512" i="2" s="1"/>
  <c r="J3513" i="2" s="1"/>
  <c r="J3514" i="2" s="1"/>
  <c r="J3515" i="2" s="1"/>
  <c r="J3516" i="2" s="1"/>
  <c r="J3517" i="2" s="1"/>
  <c r="J3518" i="2" s="1"/>
  <c r="J3519" i="2" s="1"/>
  <c r="J3520" i="2" s="1"/>
  <c r="J3521" i="2" s="1"/>
  <c r="J4587" i="2"/>
  <c r="J4588" i="2" s="1"/>
  <c r="J7059" i="2"/>
  <c r="O7567" i="2"/>
  <c r="Q7567" i="2" s="1"/>
  <c r="O869" i="2"/>
  <c r="Q869" i="2" s="1"/>
  <c r="N1165" i="2"/>
  <c r="J1131" i="2"/>
  <c r="J1132" i="2" s="1"/>
  <c r="O1482" i="2"/>
  <c r="Q1482" i="2" s="1"/>
  <c r="M1815" i="2"/>
  <c r="N1859" i="2"/>
  <c r="N2215" i="2"/>
  <c r="M3068" i="2"/>
  <c r="P3153" i="2"/>
  <c r="J3676" i="2"/>
  <c r="P4120" i="2"/>
  <c r="N5343" i="2"/>
  <c r="M5343" i="2"/>
  <c r="P6567" i="2"/>
  <c r="N7790" i="2"/>
  <c r="M7790" i="2"/>
  <c r="N8509" i="2"/>
  <c r="O8509" i="2"/>
  <c r="Q8509" i="2" s="1"/>
  <c r="O581" i="2"/>
  <c r="Q581" i="2" s="1"/>
  <c r="N581" i="2"/>
  <c r="O1842" i="2"/>
  <c r="Q1842" i="2" s="1"/>
  <c r="M1842" i="2"/>
  <c r="J2067" i="2"/>
  <c r="J2068" i="2" s="1"/>
  <c r="J2069" i="2" s="1"/>
  <c r="N3679" i="2"/>
  <c r="J3195" i="2"/>
  <c r="J3196" i="2" s="1"/>
  <c r="J3197" i="2" s="1"/>
  <c r="J3198" i="2" s="1"/>
  <c r="J3199" i="2" s="1"/>
  <c r="J3200" i="2" s="1"/>
  <c r="J3201" i="2" s="1"/>
  <c r="J3202" i="2" s="1"/>
  <c r="J3203" i="2" s="1"/>
  <c r="J3204" i="2" s="1"/>
  <c r="J3205" i="2" s="1"/>
  <c r="J3206" i="2" s="1"/>
  <c r="J3207" i="2" s="1"/>
  <c r="J3208" i="2" s="1"/>
  <c r="N4047" i="2"/>
  <c r="M4047" i="2"/>
  <c r="N4357" i="2"/>
  <c r="O7090" i="2"/>
  <c r="Q7090" i="2" s="1"/>
  <c r="N967" i="2"/>
  <c r="P4635" i="2"/>
  <c r="J6248" i="2"/>
  <c r="J6249" i="2" s="1"/>
  <c r="M2152" i="2"/>
  <c r="O2953" i="2"/>
  <c r="Q2953" i="2" s="1"/>
  <c r="M2953" i="2"/>
  <c r="O4619" i="2"/>
  <c r="Q4619" i="2" s="1"/>
  <c r="N4619" i="2"/>
  <c r="J5379" i="2"/>
  <c r="J5380" i="2" s="1"/>
  <c r="J5381" i="2" s="1"/>
  <c r="J5382" i="2" s="1"/>
  <c r="J5383" i="2" s="1"/>
  <c r="J5384" i="2" s="1"/>
  <c r="J5385" i="2" s="1"/>
  <c r="J5386" i="2" s="1"/>
  <c r="J5387" i="2" s="1"/>
  <c r="J5388" i="2" s="1"/>
  <c r="J5389" i="2" s="1"/>
  <c r="P5378" i="2"/>
  <c r="J51" i="2"/>
  <c r="J52" i="2" s="1"/>
  <c r="J53" i="2" s="1"/>
  <c r="J54" i="2" s="1"/>
  <c r="J55" i="2" s="1"/>
  <c r="J56" i="2" s="1"/>
  <c r="J57" i="2" s="1"/>
  <c r="J58" i="2" s="1"/>
  <c r="J59" i="2" s="1"/>
  <c r="J60" i="2" s="1"/>
  <c r="M554" i="2"/>
  <c r="N1646" i="2"/>
  <c r="M2249" i="2"/>
  <c r="M2035" i="2"/>
  <c r="P2859" i="2"/>
  <c r="M3021" i="2"/>
  <c r="J4107" i="2"/>
  <c r="J6051" i="2"/>
  <c r="J6052" i="2" s="1"/>
  <c r="J6053" i="2" s="1"/>
  <c r="J6054" i="2" s="1"/>
  <c r="J6055" i="2" s="1"/>
  <c r="J6056" i="2" s="1"/>
  <c r="O1356" i="2"/>
  <c r="Q1356" i="2" s="1"/>
  <c r="N1356" i="2"/>
  <c r="J2043" i="2"/>
  <c r="J2044" i="2" s="1"/>
  <c r="J2045" i="2" s="1"/>
  <c r="J2046" i="2" s="1"/>
  <c r="J2047" i="2" s="1"/>
  <c r="M2832" i="2"/>
  <c r="O3093" i="2"/>
  <c r="Q3093" i="2" s="1"/>
  <c r="M3093" i="2"/>
  <c r="P3267" i="2"/>
  <c r="M3625" i="2"/>
  <c r="N6663" i="2"/>
  <c r="N901" i="2"/>
  <c r="N1069" i="2"/>
  <c r="N1160" i="2"/>
  <c r="M1160" i="2"/>
  <c r="N2167" i="2"/>
  <c r="M2201" i="2"/>
  <c r="N1969" i="2"/>
  <c r="M1967" i="2"/>
  <c r="N2956" i="2"/>
  <c r="M2956" i="2"/>
  <c r="M647" i="2"/>
  <c r="P939" i="2"/>
  <c r="P2967" i="2"/>
  <c r="N4613" i="2"/>
  <c r="J5595" i="2"/>
  <c r="J5596" i="2" s="1"/>
  <c r="J5597" i="2" s="1"/>
  <c r="J5598" i="2" s="1"/>
  <c r="J5599" i="2" s="1"/>
  <c r="J5600" i="2" s="1"/>
  <c r="J5601" i="2" s="1"/>
  <c r="M6719" i="2"/>
  <c r="N6719" i="2"/>
  <c r="J7371" i="2"/>
  <c r="J7372" i="2" s="1"/>
  <c r="J7373" i="2" s="1"/>
  <c r="J7374" i="2" s="1"/>
  <c r="J7375" i="2" s="1"/>
  <c r="J7376" i="2" s="1"/>
  <c r="N1297" i="2"/>
  <c r="M1297" i="2"/>
  <c r="N1694" i="2"/>
  <c r="M1799" i="2"/>
  <c r="M1703" i="2"/>
  <c r="M2011" i="2"/>
  <c r="N972" i="2"/>
  <c r="N948" i="2"/>
  <c r="O948" i="2"/>
  <c r="Q948" i="2" s="1"/>
  <c r="O1959" i="2"/>
  <c r="Q1959" i="2" s="1"/>
  <c r="N6511" i="2"/>
  <c r="P7131" i="2"/>
  <c r="M7272" i="2"/>
  <c r="P2740" i="2"/>
  <c r="P352" i="2"/>
  <c r="P8735" i="2"/>
  <c r="J7299" i="2"/>
  <c r="J7300" i="2" s="1"/>
  <c r="J7301" i="2" s="1"/>
  <c r="J7302" i="2" s="1"/>
  <c r="J7303" i="2" s="1"/>
  <c r="J7304" i="2" s="1"/>
  <c r="J7305" i="2" s="1"/>
  <c r="J7306" i="2" s="1"/>
  <c r="J7307" i="2" s="1"/>
  <c r="J7308" i="2" s="1"/>
  <c r="J7309" i="2" s="1"/>
  <c r="J7310" i="2" s="1"/>
  <c r="J7311" i="2" s="1"/>
  <c r="J7312" i="2" s="1"/>
  <c r="P2516" i="2"/>
  <c r="J1059" i="2"/>
  <c r="J1060" i="2" s="1"/>
  <c r="O895" i="2"/>
  <c r="Q895" i="2" s="1"/>
  <c r="N895" i="2"/>
  <c r="M1245" i="2"/>
  <c r="N1832" i="2"/>
  <c r="O5643" i="2"/>
  <c r="Q5643" i="2" s="1"/>
  <c r="M6865" i="2"/>
  <c r="J2787" i="2"/>
  <c r="J2788" i="2" s="1"/>
  <c r="J2789" i="2" s="1"/>
  <c r="J2790" i="2" s="1"/>
  <c r="J2791" i="2" s="1"/>
  <c r="J2792" i="2" s="1"/>
  <c r="J2793" i="2" s="1"/>
  <c r="J2794" i="2" s="1"/>
  <c r="J2795" i="2" s="1"/>
  <c r="J2796" i="2" s="1"/>
  <c r="J2797" i="2" s="1"/>
  <c r="J2798" i="2" s="1"/>
  <c r="J2799" i="2" s="1"/>
  <c r="M3357" i="2"/>
  <c r="O1333" i="2"/>
  <c r="Q1333" i="2" s="1"/>
  <c r="N1333" i="2"/>
  <c r="N921" i="2"/>
  <c r="O2089" i="2"/>
  <c r="Q2089" i="2" s="1"/>
  <c r="O1949" i="2"/>
  <c r="Q1949" i="2" s="1"/>
  <c r="N1949" i="2"/>
  <c r="J5139" i="2"/>
  <c r="J5140" i="2" s="1"/>
  <c r="J5141" i="2" s="1"/>
  <c r="J5142" i="2" s="1"/>
  <c r="J5143" i="2" s="1"/>
  <c r="J5144" i="2" s="1"/>
  <c r="J5145" i="2" s="1"/>
  <c r="J5146" i="2" s="1"/>
  <c r="J5147" i="2" s="1"/>
  <c r="J5148" i="2" s="1"/>
  <c r="J5149" i="2" s="1"/>
  <c r="J5150" i="2" s="1"/>
  <c r="J5151" i="2" s="1"/>
  <c r="J5152" i="2" s="1"/>
  <c r="N7044" i="2"/>
  <c r="P7082" i="2"/>
  <c r="J7083" i="2"/>
  <c r="J7084" i="2" s="1"/>
  <c r="J7085" i="2" s="1"/>
  <c r="J7086" i="2" s="1"/>
  <c r="J7087" i="2" s="1"/>
  <c r="J7088" i="2" s="1"/>
  <c r="O7737" i="2"/>
  <c r="Q7737" i="2" s="1"/>
  <c r="N654" i="2"/>
  <c r="O654" i="2"/>
  <c r="Q654" i="2" s="1"/>
  <c r="J2524" i="2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N4143" i="2"/>
  <c r="M6527" i="2"/>
  <c r="N7929" i="2"/>
  <c r="O7929" i="2"/>
  <c r="Q7929" i="2" s="1"/>
  <c r="P2964" i="2"/>
  <c r="J3825" i="2"/>
  <c r="J3826" i="2" s="1"/>
  <c r="J3827" i="2" s="1"/>
  <c r="J3828" i="2" s="1"/>
  <c r="M573" i="2"/>
  <c r="M1747" i="2"/>
  <c r="N3681" i="2"/>
  <c r="J4996" i="2"/>
  <c r="J4997" i="2" s="1"/>
  <c r="J4998" i="2" s="1"/>
  <c r="J4999" i="2" s="1"/>
  <c r="M5400" i="2"/>
  <c r="P5959" i="2"/>
  <c r="N629" i="2"/>
  <c r="O1850" i="2"/>
  <c r="Q1850" i="2" s="1"/>
  <c r="N1850" i="2"/>
  <c r="M2113" i="2"/>
  <c r="M2105" i="2"/>
  <c r="P5450" i="2"/>
  <c r="J5451" i="2"/>
  <c r="N6434" i="2"/>
  <c r="M1553" i="2"/>
  <c r="M2880" i="2"/>
  <c r="N2965" i="2"/>
  <c r="M2965" i="2"/>
  <c r="N3389" i="2"/>
  <c r="M3863" i="2"/>
  <c r="M4079" i="2"/>
  <c r="O4811" i="2"/>
  <c r="Q4811" i="2" s="1"/>
  <c r="N4811" i="2"/>
  <c r="M6479" i="2"/>
  <c r="P7415" i="2"/>
  <c r="M622" i="2"/>
  <c r="N1017" i="2"/>
  <c r="N1237" i="2"/>
  <c r="N2005" i="2"/>
  <c r="N2003" i="2"/>
  <c r="J4539" i="2"/>
  <c r="J4540" i="2" s="1"/>
  <c r="J4779" i="2"/>
  <c r="J4780" i="2" s="1"/>
  <c r="J4781" i="2" s="1"/>
  <c r="J4782" i="2" s="1"/>
  <c r="J4783" i="2" s="1"/>
  <c r="P4048" i="2"/>
  <c r="O4685" i="2"/>
  <c r="Q4685" i="2" s="1"/>
  <c r="N4685" i="2"/>
  <c r="M6984" i="2"/>
  <c r="P7681" i="2"/>
  <c r="J727" i="2"/>
  <c r="J728" i="2" s="1"/>
  <c r="O1811" i="2"/>
  <c r="Q1811" i="2" s="1"/>
  <c r="N1811" i="2"/>
  <c r="N1830" i="2"/>
  <c r="O2069" i="2"/>
  <c r="Q2069" i="2" s="1"/>
  <c r="N2069" i="2"/>
  <c r="P2960" i="2"/>
  <c r="J4276" i="2"/>
  <c r="J4277" i="2" s="1"/>
  <c r="P4552" i="2"/>
  <c r="O1212" i="2"/>
  <c r="Q1212" i="2" s="1"/>
  <c r="N1212" i="2"/>
  <c r="M1072" i="2"/>
  <c r="N1873" i="2"/>
  <c r="N1995" i="2"/>
  <c r="M1995" i="2"/>
  <c r="O4111" i="2"/>
  <c r="Q4111" i="2" s="1"/>
  <c r="M4561" i="2"/>
  <c r="N5813" i="2"/>
  <c r="J6267" i="2"/>
  <c r="J6268" i="2" s="1"/>
  <c r="J6269" i="2" s="1"/>
  <c r="J6270" i="2" s="1"/>
  <c r="J6271" i="2" s="1"/>
  <c r="J6272" i="2" s="1"/>
  <c r="J6273" i="2" s="1"/>
  <c r="J6274" i="2" s="1"/>
  <c r="J6275" i="2" s="1"/>
  <c r="J6276" i="2" s="1"/>
  <c r="M7714" i="2"/>
  <c r="O8652" i="2"/>
  <c r="Q8652" i="2" s="1"/>
  <c r="N8652" i="2"/>
  <c r="P540" i="2"/>
  <c r="P4575" i="2"/>
  <c r="J7107" i="2"/>
  <c r="J4467" i="2"/>
  <c r="J4468" i="2" s="1"/>
  <c r="J4469" i="2" s="1"/>
  <c r="J4470" i="2" s="1"/>
  <c r="J4471" i="2" s="1"/>
  <c r="J4472" i="2" s="1"/>
  <c r="J4473" i="2" s="1"/>
  <c r="J4474" i="2" s="1"/>
  <c r="J4475" i="2" s="1"/>
  <c r="J4476" i="2" s="1"/>
  <c r="M665" i="2"/>
  <c r="P1292" i="2"/>
  <c r="M6499" i="2"/>
  <c r="N614" i="2"/>
  <c r="N3961" i="2"/>
  <c r="M3961" i="2"/>
  <c r="O5499" i="2"/>
  <c r="Q5499" i="2" s="1"/>
  <c r="N5499" i="2"/>
  <c r="P8354" i="2"/>
  <c r="J8355" i="2"/>
  <c r="J8356" i="2" s="1"/>
  <c r="J8357" i="2" s="1"/>
  <c r="J8358" i="2" s="1"/>
  <c r="J8359" i="2" s="1"/>
  <c r="M1121" i="2"/>
  <c r="O2237" i="2"/>
  <c r="Q2237" i="2" s="1"/>
  <c r="N2237" i="2"/>
  <c r="O1951" i="2"/>
  <c r="Q1951" i="2" s="1"/>
  <c r="N1951" i="2"/>
  <c r="M1985" i="2"/>
  <c r="M3088" i="2"/>
  <c r="O5398" i="2"/>
  <c r="Q5398" i="2" s="1"/>
  <c r="M5398" i="2"/>
  <c r="N5651" i="2"/>
  <c r="O6456" i="2"/>
  <c r="Q6456" i="2" s="1"/>
  <c r="O6563" i="2"/>
  <c r="Q6563" i="2" s="1"/>
  <c r="N6563" i="2"/>
  <c r="N8070" i="2"/>
  <c r="O4582" i="2"/>
  <c r="Q4582" i="2" s="1"/>
  <c r="M4582" i="2"/>
  <c r="M7702" i="2"/>
  <c r="M7939" i="2"/>
  <c r="O7939" i="2"/>
  <c r="Q7939" i="2" s="1"/>
  <c r="N2355" i="2"/>
  <c r="J5427" i="2"/>
  <c r="J5428" i="2" s="1"/>
  <c r="J5429" i="2" s="1"/>
  <c r="J5430" i="2" s="1"/>
  <c r="J5431" i="2" s="1"/>
  <c r="J5432" i="2" s="1"/>
  <c r="O6324" i="2"/>
  <c r="Q6324" i="2" s="1"/>
  <c r="J8331" i="2"/>
  <c r="M594" i="2"/>
  <c r="O750" i="2"/>
  <c r="Q750" i="2" s="1"/>
  <c r="N750" i="2"/>
  <c r="J751" i="2" s="1"/>
  <c r="O1021" i="2"/>
  <c r="Q1021" i="2" s="1"/>
  <c r="N1021" i="2"/>
  <c r="N1849" i="2"/>
  <c r="M1849" i="2"/>
  <c r="J3944" i="2"/>
  <c r="J3945" i="2" s="1"/>
  <c r="J3946" i="2" s="1"/>
  <c r="J3947" i="2" s="1"/>
  <c r="J3948" i="2" s="1"/>
  <c r="J3949" i="2" s="1"/>
  <c r="J3950" i="2" s="1"/>
  <c r="J3951" i="2" s="1"/>
  <c r="J3952" i="2" s="1"/>
  <c r="N4261" i="2"/>
  <c r="N7586" i="2"/>
  <c r="M2181" i="2"/>
  <c r="M5666" i="2"/>
  <c r="J1302" i="2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875" i="2"/>
  <c r="J1876" i="2" s="1"/>
  <c r="J1877" i="2" s="1"/>
  <c r="J1878" i="2" s="1"/>
  <c r="J3053" i="2"/>
  <c r="J3054" i="2" s="1"/>
  <c r="J3055" i="2" s="1"/>
  <c r="J3056" i="2" s="1"/>
  <c r="J3057" i="2" s="1"/>
  <c r="J3058" i="2" s="1"/>
  <c r="J3059" i="2" s="1"/>
  <c r="J3060" i="2" s="1"/>
  <c r="J3061" i="2" s="1"/>
  <c r="M3020" i="2"/>
  <c r="N3061" i="2"/>
  <c r="M4175" i="2"/>
  <c r="O4175" i="2"/>
  <c r="Q4175" i="2" s="1"/>
  <c r="N4393" i="2"/>
  <c r="M4393" i="2"/>
  <c r="M4535" i="2"/>
  <c r="N6012" i="2"/>
  <c r="N8722" i="2"/>
  <c r="J508" i="2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N590" i="2"/>
  <c r="N1839" i="2"/>
  <c r="N2195" i="2"/>
  <c r="J2835" i="2"/>
  <c r="J3483" i="2"/>
  <c r="J3484" i="2" s="1"/>
  <c r="J3485" i="2" s="1"/>
  <c r="P8593" i="2"/>
  <c r="O606" i="2"/>
  <c r="Q606" i="2" s="1"/>
  <c r="O1181" i="2"/>
  <c r="Q1181" i="2" s="1"/>
  <c r="N1181" i="2"/>
  <c r="N3036" i="2"/>
  <c r="N4345" i="2"/>
  <c r="M5086" i="2"/>
  <c r="M5467" i="2"/>
  <c r="M5559" i="2"/>
  <c r="J7444" i="2"/>
  <c r="J7445" i="2" s="1"/>
  <c r="J7446" i="2" s="1"/>
  <c r="J7447" i="2" s="1"/>
  <c r="J1395" i="2"/>
  <c r="J1396" i="2" s="1"/>
  <c r="J1397" i="2" s="1"/>
  <c r="N2143" i="2"/>
  <c r="O6263" i="2"/>
  <c r="Q6263" i="2" s="1"/>
  <c r="M6263" i="2"/>
  <c r="N8738" i="2"/>
  <c r="N1177" i="2"/>
  <c r="M1843" i="2"/>
  <c r="J1563" i="2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N1759" i="2"/>
  <c r="O2037" i="2"/>
  <c r="Q2037" i="2" s="1"/>
  <c r="M2037" i="2"/>
  <c r="O2099" i="2"/>
  <c r="Q2099" i="2" s="1"/>
  <c r="N2099" i="2"/>
  <c r="O3702" i="2"/>
  <c r="Q3702" i="2" s="1"/>
  <c r="N3702" i="2"/>
  <c r="M4532" i="2"/>
  <c r="N4763" i="2"/>
  <c r="N5669" i="2"/>
  <c r="J627" i="2"/>
  <c r="J628" i="2" s="1"/>
  <c r="J629" i="2" s="1"/>
  <c r="N929" i="2"/>
  <c r="O933" i="2"/>
  <c r="Q933" i="2" s="1"/>
  <c r="M933" i="2"/>
  <c r="N3001" i="2"/>
  <c r="M3001" i="2"/>
  <c r="N2860" i="2"/>
  <c r="J2643" i="2"/>
  <c r="J2644" i="2" s="1"/>
  <c r="N5655" i="2"/>
  <c r="P7418" i="2"/>
  <c r="J7419" i="2"/>
  <c r="J7420" i="2" s="1"/>
  <c r="J7421" i="2" s="1"/>
  <c r="J7422" i="2" s="1"/>
  <c r="J4229" i="2"/>
  <c r="J4230" i="2" s="1"/>
  <c r="J4231" i="2" s="1"/>
  <c r="J4232" i="2" s="1"/>
  <c r="J4233" i="2" s="1"/>
  <c r="J4234" i="2" s="1"/>
  <c r="J4235" i="2" s="1"/>
  <c r="J4236" i="2" s="1"/>
  <c r="J4237" i="2" s="1"/>
  <c r="J4238" i="2" s="1"/>
  <c r="J4239" i="2" s="1"/>
  <c r="J4240" i="2" s="1"/>
  <c r="M602" i="2"/>
  <c r="M1048" i="2"/>
  <c r="N1048" i="2"/>
  <c r="O1348" i="2"/>
  <c r="Q1348" i="2" s="1"/>
  <c r="N1348" i="2"/>
  <c r="O2063" i="2"/>
  <c r="Q2063" i="2" s="1"/>
  <c r="M2063" i="2"/>
  <c r="M1987" i="2"/>
  <c r="M2087" i="2"/>
  <c r="N2021" i="2"/>
  <c r="J4755" i="2"/>
  <c r="J4756" i="2" s="1"/>
  <c r="J4757" i="2" s="1"/>
  <c r="J4758" i="2" s="1"/>
  <c r="J4759" i="2" s="1"/>
  <c r="J4760" i="2" s="1"/>
  <c r="J4761" i="2" s="1"/>
  <c r="J4762" i="2" s="1"/>
  <c r="J4763" i="2" s="1"/>
  <c r="J4764" i="2" s="1"/>
  <c r="J4765" i="2" s="1"/>
  <c r="J4766" i="2" s="1"/>
  <c r="J4767" i="2" s="1"/>
  <c r="J4768" i="2" s="1"/>
  <c r="O5479" i="2"/>
  <c r="Q5479" i="2" s="1"/>
  <c r="N5479" i="2"/>
  <c r="O5650" i="2"/>
  <c r="Q5650" i="2" s="1"/>
  <c r="N5650" i="2"/>
  <c r="O6764" i="2"/>
  <c r="Q6764" i="2" s="1"/>
  <c r="M6764" i="2"/>
  <c r="N8167" i="2"/>
  <c r="N5068" i="2"/>
  <c r="N5316" i="2"/>
  <c r="O8034" i="2"/>
  <c r="Q8034" i="2" s="1"/>
  <c r="N6295" i="2"/>
  <c r="J7136" i="2"/>
  <c r="J7137" i="2" s="1"/>
  <c r="J8235" i="2"/>
  <c r="J8236" i="2" s="1"/>
  <c r="J8237" i="2" s="1"/>
  <c r="J8238" i="2" s="1"/>
  <c r="J8239" i="2" s="1"/>
  <c r="N1088" i="2"/>
  <c r="O1120" i="2"/>
  <c r="Q1120" i="2" s="1"/>
  <c r="N1891" i="2"/>
  <c r="M4603" i="2"/>
  <c r="J5404" i="2"/>
  <c r="J5405" i="2" s="1"/>
  <c r="J5406" i="2" s="1"/>
  <c r="J5407" i="2" s="1"/>
  <c r="M5854" i="2"/>
  <c r="N7563" i="2"/>
  <c r="O8571" i="2"/>
  <c r="Q8571" i="2" s="1"/>
  <c r="N8571" i="2"/>
  <c r="M549" i="2"/>
  <c r="N2219" i="2"/>
  <c r="N7461" i="2"/>
  <c r="M7461" i="2"/>
  <c r="J7876" i="2"/>
  <c r="J7877" i="2" s="1"/>
  <c r="J7878" i="2" s="1"/>
  <c r="J7879" i="2" s="1"/>
  <c r="J7880" i="2" s="1"/>
  <c r="J7881" i="2" s="1"/>
  <c r="J7882" i="2" s="1"/>
  <c r="J7883" i="2" s="1"/>
  <c r="J7884" i="2" s="1"/>
  <c r="J7885" i="2" s="1"/>
  <c r="J7886" i="2" s="1"/>
  <c r="J7887" i="2" s="1"/>
  <c r="N1185" i="2"/>
  <c r="M1185" i="2"/>
  <c r="N1851" i="2"/>
  <c r="P1778" i="2"/>
  <c r="J1779" i="2"/>
  <c r="J2139" i="2"/>
  <c r="J2140" i="2" s="1"/>
  <c r="J2141" i="2" s="1"/>
  <c r="J2142" i="2" s="1"/>
  <c r="J2143" i="2" s="1"/>
  <c r="J2144" i="2" s="1"/>
  <c r="J2145" i="2" s="1"/>
  <c r="J2146" i="2" s="1"/>
  <c r="J2235" i="2"/>
  <c r="J2236" i="2" s="1"/>
  <c r="J2237" i="2" s="1"/>
  <c r="O3131" i="2"/>
  <c r="Q3131" i="2" s="1"/>
  <c r="N3131" i="2"/>
  <c r="J3027" i="2"/>
  <c r="J3028" i="2" s="1"/>
  <c r="J3029" i="2" s="1"/>
  <c r="J3030" i="2" s="1"/>
  <c r="J3031" i="2" s="1"/>
  <c r="J3032" i="2" s="1"/>
  <c r="J3033" i="2" s="1"/>
  <c r="P3048" i="2"/>
  <c r="N4277" i="2"/>
  <c r="N4596" i="2"/>
  <c r="M6708" i="2"/>
  <c r="J8284" i="2"/>
  <c r="J8285" i="2" s="1"/>
  <c r="J363" i="2"/>
  <c r="J364" i="2" s="1"/>
  <c r="J365" i="2" s="1"/>
  <c r="J366" i="2" s="1"/>
  <c r="J367" i="2" s="1"/>
  <c r="J368" i="2" s="1"/>
  <c r="J369" i="2" s="1"/>
  <c r="N1670" i="2"/>
  <c r="N2338" i="2"/>
  <c r="P4215" i="2"/>
  <c r="N3485" i="2"/>
  <c r="N5649" i="2"/>
  <c r="O6343" i="2"/>
  <c r="Q6343" i="2" s="1"/>
  <c r="N6343" i="2"/>
  <c r="O6964" i="2"/>
  <c r="Q6964" i="2" s="1"/>
  <c r="N7599" i="2"/>
  <c r="M7599" i="2"/>
  <c r="N1065" i="2"/>
  <c r="M2203" i="2"/>
  <c r="J6748" i="2"/>
  <c r="J6749" i="2" s="1"/>
  <c r="J6750" i="2" s="1"/>
  <c r="J6751" i="2" s="1"/>
  <c r="J6752" i="2" s="1"/>
  <c r="J6753" i="2" s="1"/>
  <c r="J6754" i="2" s="1"/>
  <c r="J6755" i="2" s="1"/>
  <c r="J6756" i="2" s="1"/>
  <c r="J6757" i="2" s="1"/>
  <c r="J6758" i="2" s="1"/>
  <c r="J6759" i="2" s="1"/>
  <c r="J1587" i="2"/>
  <c r="M1915" i="2"/>
  <c r="M2133" i="2"/>
  <c r="N5571" i="2"/>
  <c r="J6003" i="2"/>
  <c r="J6004" i="2" s="1"/>
  <c r="J6507" i="2"/>
  <c r="J6508" i="2" s="1"/>
  <c r="J6509" i="2" s="1"/>
  <c r="J6510" i="2" s="1"/>
  <c r="J6511" i="2" s="1"/>
  <c r="J6512" i="2" s="1"/>
  <c r="N6785" i="2"/>
  <c r="N7813" i="2"/>
  <c r="M7813" i="2"/>
  <c r="N8724" i="2"/>
  <c r="J1083" i="2"/>
  <c r="J1084" i="2" s="1"/>
  <c r="J2307" i="2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4371" i="2"/>
  <c r="J4563" i="2"/>
  <c r="J4564" i="2" s="1"/>
  <c r="P8161" i="2"/>
  <c r="J4395" i="2"/>
  <c r="J4396" i="2" s="1"/>
  <c r="J4397" i="2" s="1"/>
  <c r="J4398" i="2" s="1"/>
  <c r="J4399" i="2" s="1"/>
  <c r="J4400" i="2" s="1"/>
  <c r="J4401" i="2" s="1"/>
  <c r="J4402" i="2" s="1"/>
  <c r="J4403" i="2" s="1"/>
  <c r="J4404" i="2" s="1"/>
  <c r="O767" i="2"/>
  <c r="Q767" i="2" s="1"/>
  <c r="M767" i="2"/>
  <c r="P913" i="2"/>
  <c r="N2284" i="2"/>
  <c r="P3528" i="2"/>
  <c r="M4584" i="2"/>
  <c r="N3962" i="2"/>
  <c r="O653" i="2"/>
  <c r="Q653" i="2" s="1"/>
  <c r="N653" i="2"/>
  <c r="N1257" i="2"/>
  <c r="N1860" i="2"/>
  <c r="O1803" i="2"/>
  <c r="Q1803" i="2" s="1"/>
  <c r="N1803" i="2"/>
  <c r="O2023" i="2"/>
  <c r="Q2023" i="2" s="1"/>
  <c r="N2023" i="2"/>
  <c r="N2386" i="2"/>
  <c r="M5567" i="2"/>
  <c r="M7435" i="2"/>
  <c r="N8072" i="2"/>
  <c r="M642" i="2"/>
  <c r="O642" i="2"/>
  <c r="Q642" i="2" s="1"/>
  <c r="N4741" i="2"/>
  <c r="P5006" i="2"/>
  <c r="N1393" i="2"/>
  <c r="M1393" i="2"/>
  <c r="M1244" i="2"/>
  <c r="N1662" i="2"/>
  <c r="J2332" i="2"/>
  <c r="J2333" i="2" s="1"/>
  <c r="J2334" i="2" s="1"/>
  <c r="J2335" i="2" s="1"/>
  <c r="J2336" i="2" s="1"/>
  <c r="J2337" i="2" s="1"/>
  <c r="J2338" i="2" s="1"/>
  <c r="N3753" i="2"/>
  <c r="O4440" i="2"/>
  <c r="Q4440" i="2" s="1"/>
  <c r="M4581" i="2"/>
  <c r="J4926" i="2"/>
  <c r="J4927" i="2" s="1"/>
  <c r="J4928" i="2" s="1"/>
  <c r="J4929" i="2" s="1"/>
  <c r="J4930" i="2" s="1"/>
  <c r="J4931" i="2" s="1"/>
  <c r="J4932" i="2" s="1"/>
  <c r="J4933" i="2" s="1"/>
  <c r="J4934" i="2" s="1"/>
  <c r="J4935" i="2" s="1"/>
  <c r="J4936" i="2" s="1"/>
  <c r="J6459" i="2"/>
  <c r="J6460" i="2" s="1"/>
  <c r="J6461" i="2" s="1"/>
  <c r="J6462" i="2" s="1"/>
  <c r="J6463" i="2" s="1"/>
  <c r="P6794" i="2"/>
  <c r="J6795" i="2"/>
  <c r="J6796" i="2" s="1"/>
  <c r="J6797" i="2" s="1"/>
  <c r="J6798" i="2" s="1"/>
  <c r="J6799" i="2" s="1"/>
  <c r="J6800" i="2" s="1"/>
  <c r="J6801" i="2" s="1"/>
  <c r="J6802" i="2" s="1"/>
  <c r="J6803" i="2" s="1"/>
  <c r="J6804" i="2" s="1"/>
  <c r="J6805" i="2" s="1"/>
  <c r="J6806" i="2" s="1"/>
  <c r="J6807" i="2" s="1"/>
  <c r="J6808" i="2" s="1"/>
  <c r="N6539" i="2"/>
  <c r="J8427" i="2"/>
  <c r="J8428" i="2" s="1"/>
  <c r="J8429" i="2" s="1"/>
  <c r="J8430" i="2" s="1"/>
  <c r="J8431" i="2" s="1"/>
  <c r="J8432" i="2" s="1"/>
  <c r="J8433" i="2" s="1"/>
  <c r="J8434" i="2" s="1"/>
  <c r="O3049" i="2"/>
  <c r="Q3049" i="2" s="1"/>
  <c r="N4597" i="2"/>
  <c r="O6571" i="2"/>
  <c r="Q6571" i="2" s="1"/>
  <c r="M6571" i="2"/>
  <c r="P157" i="2"/>
  <c r="O900" i="2"/>
  <c r="Q900" i="2" s="1"/>
  <c r="N900" i="2"/>
  <c r="P994" i="2"/>
  <c r="N1192" i="2"/>
  <c r="M1823" i="2"/>
  <c r="M1771" i="2"/>
  <c r="J5499" i="2"/>
  <c r="J5500" i="2" s="1"/>
  <c r="J5501" i="2" s="1"/>
  <c r="J5502" i="2" s="1"/>
  <c r="J5503" i="2" s="1"/>
  <c r="J5504" i="2" s="1"/>
  <c r="J5505" i="2" s="1"/>
  <c r="J5506" i="2" s="1"/>
  <c r="J5507" i="2" s="1"/>
  <c r="J5508" i="2" s="1"/>
  <c r="J5509" i="2" s="1"/>
  <c r="J5510" i="2" s="1"/>
  <c r="J5511" i="2" s="1"/>
  <c r="P6517" i="2"/>
  <c r="N8737" i="2"/>
  <c r="N5630" i="2"/>
  <c r="N7012" i="2"/>
  <c r="O7555" i="2"/>
  <c r="Q7555" i="2" s="1"/>
  <c r="O958" i="2"/>
  <c r="Q958" i="2" s="1"/>
  <c r="M958" i="2"/>
  <c r="O1108" i="2"/>
  <c r="Q1108" i="2" s="1"/>
  <c r="N1108" i="2"/>
  <c r="M1800" i="2"/>
  <c r="M1825" i="2"/>
  <c r="O2057" i="2"/>
  <c r="Q2057" i="2" s="1"/>
  <c r="M2057" i="2"/>
  <c r="N2844" i="2"/>
  <c r="P6604" i="2"/>
  <c r="P6519" i="2"/>
  <c r="N1763" i="2"/>
  <c r="N2220" i="2"/>
  <c r="N2171" i="2"/>
  <c r="J5235" i="2"/>
  <c r="J5236" i="2" s="1"/>
  <c r="J5237" i="2" s="1"/>
  <c r="J5238" i="2" s="1"/>
  <c r="J5239" i="2" s="1"/>
  <c r="J5240" i="2" s="1"/>
  <c r="J5241" i="2" s="1"/>
  <c r="J5242" i="2" s="1"/>
  <c r="J5243" i="2" s="1"/>
  <c r="J5244" i="2" s="1"/>
  <c r="J5245" i="2" s="1"/>
  <c r="J5246" i="2" s="1"/>
  <c r="J5247" i="2" s="1"/>
  <c r="M6454" i="2"/>
  <c r="M8106" i="2"/>
  <c r="N8415" i="2"/>
  <c r="J8043" i="2"/>
  <c r="J8044" i="2" s="1"/>
  <c r="J8045" i="2" s="1"/>
  <c r="J8046" i="2" s="1"/>
  <c r="J8047" i="2" s="1"/>
  <c r="P8042" i="2"/>
  <c r="J7155" i="2"/>
  <c r="J7156" i="2" s="1"/>
  <c r="J7157" i="2" s="1"/>
  <c r="J7158" i="2" s="1"/>
  <c r="J7159" i="2" s="1"/>
  <c r="J7160" i="2" s="1"/>
  <c r="J7161" i="2" s="1"/>
  <c r="J7162" i="2" s="1"/>
  <c r="J7163" i="2" s="1"/>
  <c r="J7164" i="2" s="1"/>
  <c r="J7165" i="2" s="1"/>
  <c r="M790" i="2"/>
  <c r="N1249" i="2"/>
  <c r="J1803" i="2"/>
  <c r="N1827" i="2"/>
  <c r="M2972" i="2"/>
  <c r="J4203" i="2"/>
  <c r="J4204" i="2" s="1"/>
  <c r="J4205" i="2" s="1"/>
  <c r="J4206" i="2" s="1"/>
  <c r="J4207" i="2" s="1"/>
  <c r="J4208" i="2" s="1"/>
  <c r="O4680" i="2"/>
  <c r="Q4680" i="2" s="1"/>
  <c r="M4680" i="2"/>
  <c r="N7045" i="2"/>
  <c r="M8176" i="2"/>
  <c r="J8625" i="2"/>
  <c r="J8626" i="2" s="1"/>
  <c r="J8627" i="2" s="1"/>
  <c r="J8628" i="2" s="1"/>
  <c r="J8629" i="2" s="1"/>
  <c r="J8630" i="2" s="1"/>
  <c r="J8631" i="2" s="1"/>
  <c r="J8632" i="2" s="1"/>
  <c r="P146" i="2"/>
  <c r="J147" i="2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N4524" i="2"/>
  <c r="O6639" i="2"/>
  <c r="Q6639" i="2" s="1"/>
  <c r="N6639" i="2"/>
  <c r="N625" i="2"/>
  <c r="N1782" i="2"/>
  <c r="N2095" i="2"/>
  <c r="J2859" i="2"/>
  <c r="J2860" i="2" s="1"/>
  <c r="O3685" i="2"/>
  <c r="Q3685" i="2" s="1"/>
  <c r="N3685" i="2"/>
  <c r="N7477" i="2"/>
  <c r="J8547" i="2"/>
  <c r="J8548" i="2" s="1"/>
  <c r="J8549" i="2" s="1"/>
  <c r="J8550" i="2" s="1"/>
  <c r="J8551" i="2" s="1"/>
  <c r="O1232" i="2"/>
  <c r="Q1232" i="2" s="1"/>
  <c r="O1903" i="2"/>
  <c r="Q1903" i="2" s="1"/>
  <c r="N1903" i="2"/>
  <c r="P1865" i="2"/>
  <c r="O2240" i="2"/>
  <c r="Q2240" i="2" s="1"/>
  <c r="N2240" i="2"/>
  <c r="N2101" i="2"/>
  <c r="O2872" i="2"/>
  <c r="Q2872" i="2" s="1"/>
  <c r="J4256" i="2"/>
  <c r="J4257" i="2" s="1"/>
  <c r="J4258" i="2" s="1"/>
  <c r="J4259" i="2" s="1"/>
  <c r="J4260" i="2" s="1"/>
  <c r="J4261" i="2" s="1"/>
  <c r="J3869" i="2"/>
  <c r="P4514" i="2"/>
  <c r="J4515" i="2"/>
  <c r="J4516" i="2" s="1"/>
  <c r="N4572" i="2"/>
  <c r="M4672" i="2"/>
  <c r="J4879" i="2"/>
  <c r="J4880" i="2" s="1"/>
  <c r="J4881" i="2" s="1"/>
  <c r="P218" i="2"/>
  <c r="J219" i="2"/>
  <c r="J220" i="2" s="1"/>
  <c r="J221" i="2" s="1"/>
  <c r="J222" i="2" s="1"/>
  <c r="J223" i="2" s="1"/>
  <c r="J224" i="2" s="1"/>
  <c r="N5968" i="2"/>
  <c r="J5979" i="2"/>
  <c r="J5980" i="2" s="1"/>
  <c r="J5981" i="2" s="1"/>
  <c r="M6430" i="2"/>
  <c r="O8117" i="2"/>
  <c r="Q8117" i="2" s="1"/>
  <c r="N8117" i="2"/>
  <c r="M8159" i="2"/>
  <c r="O1313" i="2"/>
  <c r="Q1313" i="2" s="1"/>
  <c r="M1281" i="2"/>
  <c r="N1790" i="2"/>
  <c r="M3793" i="2"/>
  <c r="O4055" i="2"/>
  <c r="Q4055" i="2" s="1"/>
  <c r="M4055" i="2"/>
  <c r="N4520" i="2"/>
  <c r="N4684" i="2"/>
  <c r="J4685" i="2" s="1"/>
  <c r="N5409" i="2"/>
  <c r="J5836" i="2"/>
  <c r="J5837" i="2" s="1"/>
  <c r="J5838" i="2" s="1"/>
  <c r="J5839" i="2" s="1"/>
  <c r="J5840" i="2" s="1"/>
  <c r="J5841" i="2" s="1"/>
  <c r="J5842" i="2" s="1"/>
  <c r="J5843" i="2" s="1"/>
  <c r="J5844" i="2" s="1"/>
  <c r="N6463" i="2"/>
  <c r="J315" i="2"/>
  <c r="J316" i="2" s="1"/>
  <c r="J317" i="2" s="1"/>
  <c r="J318" i="2" s="1"/>
  <c r="J319" i="2" s="1"/>
  <c r="J320" i="2" s="1"/>
  <c r="N2051" i="2"/>
  <c r="O1961" i="2"/>
  <c r="Q1961" i="2" s="1"/>
  <c r="O6375" i="2"/>
  <c r="Q6375" i="2" s="1"/>
  <c r="P6962" i="2"/>
  <c r="J6963" i="2"/>
  <c r="J247" i="2"/>
  <c r="J248" i="2" s="1"/>
  <c r="J249" i="2" s="1"/>
  <c r="P1946" i="2"/>
  <c r="J1947" i="2"/>
  <c r="N4452" i="2"/>
  <c r="J5811" i="2"/>
  <c r="N7428" i="2"/>
  <c r="N8495" i="2"/>
  <c r="M8495" i="2"/>
  <c r="M984" i="2"/>
  <c r="O984" i="2"/>
  <c r="Q984" i="2" s="1"/>
  <c r="O1264" i="2"/>
  <c r="Q1264" i="2" s="1"/>
  <c r="O1117" i="2"/>
  <c r="Q1117" i="2" s="1"/>
  <c r="N1117" i="2"/>
  <c r="O2163" i="2"/>
  <c r="Q2163" i="2" s="1"/>
  <c r="N2163" i="2"/>
  <c r="J2883" i="2"/>
  <c r="J2884" i="2" s="1"/>
  <c r="J2885" i="2" s="1"/>
  <c r="J2886" i="2" s="1"/>
  <c r="J2887" i="2" s="1"/>
  <c r="J2888" i="2" s="1"/>
  <c r="J2889" i="2" s="1"/>
  <c r="J2890" i="2" s="1"/>
  <c r="J2891" i="2" s="1"/>
  <c r="J2892" i="2" s="1"/>
  <c r="J2893" i="2" s="1"/>
  <c r="J2894" i="2" s="1"/>
  <c r="J2895" i="2" s="1"/>
  <c r="J2896" i="2" s="1"/>
  <c r="J5523" i="2"/>
  <c r="J5524" i="2" s="1"/>
  <c r="J5525" i="2" s="1"/>
  <c r="J5526" i="2" s="1"/>
  <c r="J5527" i="2" s="1"/>
  <c r="J5528" i="2" s="1"/>
  <c r="J5529" i="2" s="1"/>
  <c r="J5530" i="2" s="1"/>
  <c r="J5531" i="2" s="1"/>
  <c r="J5532" i="2" s="1"/>
  <c r="J5533" i="2" s="1"/>
  <c r="J5534" i="2" s="1"/>
  <c r="J5535" i="2" s="1"/>
  <c r="J5536" i="2" s="1"/>
  <c r="J6123" i="2"/>
  <c r="J6124" i="2" s="1"/>
  <c r="J6125" i="2" s="1"/>
  <c r="J6126" i="2" s="1"/>
  <c r="J6127" i="2" s="1"/>
  <c r="J6128" i="2" s="1"/>
  <c r="J6129" i="2" s="1"/>
  <c r="J6130" i="2" s="1"/>
  <c r="J6131" i="2" s="1"/>
  <c r="N8051" i="2"/>
  <c r="M621" i="2"/>
  <c r="M6688" i="2"/>
  <c r="N7590" i="2"/>
  <c r="O1746" i="2"/>
  <c r="Q1746" i="2" s="1"/>
  <c r="P1681" i="2"/>
  <c r="P5352" i="2"/>
  <c r="N1480" i="2"/>
  <c r="M1073" i="2"/>
  <c r="O1889" i="2"/>
  <c r="Q1889" i="2" s="1"/>
  <c r="M1895" i="2"/>
  <c r="M2059" i="2"/>
  <c r="O2375" i="2"/>
  <c r="Q2375" i="2" s="1"/>
  <c r="M2375" i="2"/>
  <c r="P2280" i="2"/>
  <c r="P3073" i="2"/>
  <c r="J5619" i="2"/>
  <c r="J5620" i="2" s="1"/>
  <c r="J5621" i="2" s="1"/>
  <c r="J5622" i="2" s="1"/>
  <c r="J5623" i="2" s="1"/>
  <c r="J5624" i="2" s="1"/>
  <c r="J5625" i="2" s="1"/>
  <c r="J5626" i="2" s="1"/>
  <c r="J5627" i="2" s="1"/>
  <c r="J5628" i="2" s="1"/>
  <c r="J5629" i="2" s="1"/>
  <c r="J5630" i="2" s="1"/>
  <c r="P5560" i="2"/>
  <c r="O6383" i="2"/>
  <c r="Q6383" i="2" s="1"/>
  <c r="M6383" i="2"/>
  <c r="O6980" i="2"/>
  <c r="Q6980" i="2" s="1"/>
  <c r="P8157" i="2"/>
  <c r="J3387" i="2"/>
  <c r="J3388" i="2" s="1"/>
  <c r="J3389" i="2" s="1"/>
  <c r="J3390" i="2" s="1"/>
  <c r="J6363" i="2"/>
  <c r="J6364" i="2" s="1"/>
  <c r="J6365" i="2" s="1"/>
  <c r="J6366" i="2" s="1"/>
  <c r="J6367" i="2" s="1"/>
  <c r="J6368" i="2" s="1"/>
  <c r="J6369" i="2" s="1"/>
  <c r="M8635" i="2"/>
  <c r="O8635" i="2"/>
  <c r="Q8635" i="2" s="1"/>
  <c r="P1762" i="2"/>
  <c r="N4564" i="2"/>
  <c r="N4500" i="2"/>
  <c r="O7562" i="2"/>
  <c r="Q7562" i="2" s="1"/>
  <c r="N7562" i="2"/>
  <c r="M671" i="2"/>
  <c r="J1181" i="2"/>
  <c r="N968" i="2"/>
  <c r="O2081" i="2"/>
  <c r="Q2081" i="2" s="1"/>
  <c r="M2081" i="2"/>
  <c r="O2055" i="2"/>
  <c r="Q2055" i="2" s="1"/>
  <c r="M2055" i="2"/>
  <c r="O2165" i="2"/>
  <c r="Q2165" i="2" s="1"/>
  <c r="N2165" i="2"/>
  <c r="M3638" i="2"/>
  <c r="N3638" i="2"/>
  <c r="P3985" i="2"/>
  <c r="N8081" i="2"/>
  <c r="J534" i="2"/>
  <c r="J535" i="2" s="1"/>
  <c r="J1923" i="2"/>
  <c r="J1924" i="2" s="1"/>
  <c r="J1925" i="2" s="1"/>
  <c r="J1926" i="2" s="1"/>
  <c r="J1927" i="2" s="1"/>
  <c r="J1928" i="2" s="1"/>
  <c r="J1929" i="2" s="1"/>
  <c r="J1930" i="2" s="1"/>
  <c r="J1931" i="2" s="1"/>
  <c r="M2091" i="2"/>
  <c r="P4034" i="2"/>
  <c r="J4035" i="2"/>
  <c r="J4036" i="2" s="1"/>
  <c r="J4037" i="2" s="1"/>
  <c r="J4038" i="2" s="1"/>
  <c r="J4039" i="2" s="1"/>
  <c r="N4381" i="2"/>
  <c r="N4593" i="2"/>
  <c r="N5069" i="2"/>
  <c r="N8169" i="2"/>
  <c r="P5487" i="2"/>
  <c r="P6001" i="2"/>
  <c r="P7815" i="2"/>
  <c r="N8141" i="2"/>
  <c r="N589" i="2"/>
  <c r="O845" i="2"/>
  <c r="Q845" i="2" s="1"/>
  <c r="N845" i="2"/>
  <c r="N897" i="2"/>
  <c r="M1389" i="2"/>
  <c r="J2211" i="2"/>
  <c r="J2212" i="2" s="1"/>
  <c r="M4604" i="2"/>
  <c r="O4661" i="2"/>
  <c r="Q4661" i="2" s="1"/>
  <c r="N4661" i="2"/>
  <c r="O5295" i="2"/>
  <c r="Q5295" i="2" s="1"/>
  <c r="M601" i="2"/>
  <c r="N2169" i="2"/>
  <c r="N1997" i="2"/>
  <c r="N3413" i="2"/>
  <c r="O5667" i="2"/>
  <c r="Q5667" i="2" s="1"/>
  <c r="P8711" i="2"/>
  <c r="J1707" i="2"/>
  <c r="J1708" i="2" s="1"/>
  <c r="J1709" i="2" s="1"/>
  <c r="O4476" i="2"/>
  <c r="Q4476" i="2" s="1"/>
  <c r="N4476" i="2"/>
  <c r="N4617" i="2"/>
  <c r="P6025" i="2"/>
  <c r="M815" i="2"/>
  <c r="N1093" i="2"/>
  <c r="N1189" i="2"/>
  <c r="O1216" i="2"/>
  <c r="Q1216" i="2" s="1"/>
  <c r="O2111" i="2"/>
  <c r="Q2111" i="2" s="1"/>
  <c r="M2111" i="2"/>
  <c r="P8057" i="2"/>
  <c r="O8092" i="2"/>
  <c r="Q8092" i="2" s="1"/>
  <c r="N8092" i="2"/>
  <c r="N662" i="2"/>
  <c r="N1233" i="2"/>
  <c r="P2450" i="2"/>
  <c r="J2451" i="2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3243" i="2"/>
  <c r="J3244" i="2" s="1"/>
  <c r="J3245" i="2" s="1"/>
  <c r="J3246" i="2" s="1"/>
  <c r="J3247" i="2" s="1"/>
  <c r="J3248" i="2" s="1"/>
  <c r="J3249" i="2" s="1"/>
  <c r="J3250" i="2" s="1"/>
  <c r="M5350" i="2"/>
  <c r="O5441" i="2"/>
  <c r="Q5441" i="2" s="1"/>
  <c r="M5441" i="2"/>
  <c r="J8307" i="2"/>
  <c r="J8308" i="2" s="1"/>
  <c r="J8309" i="2" s="1"/>
  <c r="J8310" i="2" s="1"/>
  <c r="J8311" i="2" s="1"/>
  <c r="J8312" i="2" s="1"/>
  <c r="J8313" i="2" s="1"/>
  <c r="M814" i="2"/>
  <c r="N2389" i="2"/>
  <c r="O2389" i="2"/>
  <c r="Q2389" i="2" s="1"/>
  <c r="O1184" i="2"/>
  <c r="Q1184" i="2" s="1"/>
  <c r="N1807" i="2"/>
  <c r="M2155" i="2"/>
  <c r="O6599" i="2"/>
  <c r="Q6599" i="2" s="1"/>
  <c r="M6599" i="2"/>
  <c r="O7408" i="2"/>
  <c r="Q7408" i="2" s="1"/>
  <c r="N8082" i="2"/>
  <c r="P252" i="2"/>
  <c r="P268" i="2"/>
  <c r="P1106" i="2"/>
  <c r="J1107" i="2"/>
  <c r="J1108" i="2" s="1"/>
  <c r="P2602" i="2"/>
  <c r="P6432" i="2"/>
  <c r="P6842" i="2"/>
  <c r="J6843" i="2"/>
  <c r="J6844" i="2" s="1"/>
  <c r="J6845" i="2" s="1"/>
  <c r="J6846" i="2" s="1"/>
  <c r="J6847" i="2" s="1"/>
  <c r="O569" i="2"/>
  <c r="Q569" i="2" s="1"/>
  <c r="O669" i="2"/>
  <c r="Q669" i="2" s="1"/>
  <c r="M669" i="2"/>
  <c r="P1286" i="2"/>
  <c r="P3403" i="2"/>
  <c r="J4179" i="2"/>
  <c r="J4180" i="2" s="1"/>
  <c r="J4181" i="2" s="1"/>
  <c r="J4182" i="2" s="1"/>
  <c r="J4183" i="2" s="1"/>
  <c r="J4184" i="2" s="1"/>
  <c r="J4185" i="2" s="1"/>
  <c r="J4186" i="2" s="1"/>
  <c r="J4187" i="2" s="1"/>
  <c r="J4188" i="2" s="1"/>
  <c r="J4189" i="2" s="1"/>
  <c r="J4190" i="2" s="1"/>
  <c r="J4191" i="2" s="1"/>
  <c r="J4192" i="2" s="1"/>
  <c r="M5876" i="2"/>
  <c r="O5876" i="2"/>
  <c r="Q5876" i="2" s="1"/>
  <c r="P1640" i="2"/>
  <c r="O4512" i="2"/>
  <c r="Q4512" i="2" s="1"/>
  <c r="M4512" i="2"/>
  <c r="M4556" i="2"/>
  <c r="N5355" i="2"/>
  <c r="N6183" i="2"/>
  <c r="N6547" i="2"/>
  <c r="M6547" i="2"/>
  <c r="P6713" i="2"/>
  <c r="M7722" i="2"/>
  <c r="O766" i="2"/>
  <c r="Q766" i="2" s="1"/>
  <c r="M766" i="2"/>
  <c r="O1316" i="2"/>
  <c r="Q1316" i="2" s="1"/>
  <c r="M1316" i="2"/>
  <c r="O2177" i="2"/>
  <c r="Q2177" i="2" s="1"/>
  <c r="M2177" i="2"/>
  <c r="O2382" i="2"/>
  <c r="Q2382" i="2" s="1"/>
  <c r="N2382" i="2"/>
  <c r="M3937" i="2"/>
  <c r="O5663" i="2"/>
  <c r="Q5663" i="2" s="1"/>
  <c r="M5663" i="2"/>
  <c r="N2221" i="2"/>
  <c r="M4536" i="2"/>
  <c r="N4369" i="2"/>
  <c r="M4369" i="2"/>
  <c r="J4635" i="2"/>
  <c r="J4636" i="2" s="1"/>
  <c r="J4637" i="2" s="1"/>
  <c r="J4638" i="2" s="1"/>
  <c r="J4639" i="2" s="1"/>
  <c r="J4640" i="2" s="1"/>
  <c r="J4641" i="2" s="1"/>
  <c r="J4642" i="2" s="1"/>
  <c r="J4643" i="2" s="1"/>
  <c r="J4644" i="2" s="1"/>
  <c r="J4645" i="2" s="1"/>
  <c r="J4646" i="2" s="1"/>
  <c r="J4647" i="2" s="1"/>
  <c r="J4648" i="2" s="1"/>
  <c r="J4649" i="2" s="1"/>
  <c r="N6847" i="2"/>
  <c r="O8096" i="2"/>
  <c r="Q8096" i="2" s="1"/>
  <c r="K3" i="2"/>
  <c r="M3" i="2" s="1"/>
  <c r="P3" i="2" s="1"/>
  <c r="P3577" i="2"/>
  <c r="P3839" i="2"/>
  <c r="J5091" i="2"/>
  <c r="J5092" i="2" s="1"/>
  <c r="J5093" i="2" s="1"/>
  <c r="J5094" i="2" s="1"/>
  <c r="J5095" i="2" s="1"/>
  <c r="J5096" i="2" s="1"/>
  <c r="P5439" i="2"/>
  <c r="P6255" i="2"/>
  <c r="P8018" i="2"/>
  <c r="J8019" i="2"/>
  <c r="J8020" i="2" s="1"/>
  <c r="J8021" i="2" s="1"/>
  <c r="J8022" i="2" s="1"/>
  <c r="J8023" i="2" s="1"/>
  <c r="M914" i="2"/>
  <c r="M798" i="2"/>
  <c r="N1016" i="2"/>
  <c r="M1919" i="2"/>
  <c r="J2379" i="2"/>
  <c r="J2380" i="2" s="1"/>
  <c r="J2381" i="2" s="1"/>
  <c r="J2382" i="2" s="1"/>
  <c r="O4428" i="2"/>
  <c r="Q4428" i="2" s="1"/>
  <c r="N4428" i="2"/>
  <c r="M4601" i="2"/>
  <c r="O5416" i="2"/>
  <c r="Q5416" i="2" s="1"/>
  <c r="N6004" i="2"/>
  <c r="M8151" i="2"/>
  <c r="N8151" i="2"/>
  <c r="N8736" i="2"/>
  <c r="M686" i="2"/>
  <c r="P1513" i="2"/>
  <c r="M1963" i="2"/>
  <c r="N2031" i="2"/>
  <c r="J3220" i="2"/>
  <c r="J3221" i="2" s="1"/>
  <c r="J3222" i="2" s="1"/>
  <c r="J3223" i="2" s="1"/>
  <c r="J3224" i="2" s="1"/>
  <c r="J3225" i="2" s="1"/>
  <c r="J3226" i="2" s="1"/>
  <c r="J3227" i="2" s="1"/>
  <c r="J3228" i="2" s="1"/>
  <c r="J3229" i="2" s="1"/>
  <c r="J3230" i="2" s="1"/>
  <c r="J3231" i="2" s="1"/>
  <c r="J4083" i="2"/>
  <c r="J4084" i="2" s="1"/>
  <c r="J4085" i="2" s="1"/>
  <c r="J4086" i="2" s="1"/>
  <c r="J4087" i="2" s="1"/>
  <c r="J4088" i="2" s="1"/>
  <c r="O6276" i="2"/>
  <c r="Q6276" i="2" s="1"/>
  <c r="N6276" i="2"/>
  <c r="P8557" i="2"/>
  <c r="O1049" i="2"/>
  <c r="Q1049" i="2" s="1"/>
  <c r="M1049" i="2"/>
  <c r="P1754" i="2"/>
  <c r="J1755" i="2"/>
  <c r="J1756" i="2" s="1"/>
  <c r="J1757" i="2" s="1"/>
  <c r="J1758" i="2" s="1"/>
  <c r="J1759" i="2" s="1"/>
  <c r="P3041" i="2"/>
  <c r="N3604" i="2"/>
  <c r="P4128" i="2"/>
  <c r="M4580" i="2"/>
  <c r="N5844" i="2"/>
  <c r="J8091" i="2"/>
  <c r="J8092" i="2" s="1"/>
  <c r="N8213" i="2"/>
  <c r="O1336" i="2"/>
  <c r="Q1336" i="2" s="1"/>
  <c r="N1060" i="2"/>
  <c r="N1779" i="2"/>
  <c r="O2056" i="2"/>
  <c r="Q2056" i="2" s="1"/>
  <c r="M2056" i="2"/>
  <c r="J2595" i="2"/>
  <c r="J2596" i="2" s="1"/>
  <c r="J2597" i="2" s="1"/>
  <c r="J2598" i="2" s="1"/>
  <c r="J2599" i="2" s="1"/>
  <c r="M8158" i="2"/>
  <c r="O646" i="2"/>
  <c r="Q646" i="2" s="1"/>
  <c r="M646" i="2"/>
  <c r="N638" i="2"/>
  <c r="J772" i="2"/>
  <c r="J773" i="2" s="1"/>
  <c r="J774" i="2" s="1"/>
  <c r="J775" i="2" s="1"/>
  <c r="J776" i="2" s="1"/>
  <c r="J3173" i="2"/>
  <c r="J3174" i="2" s="1"/>
  <c r="J3175" i="2" s="1"/>
  <c r="J3176" i="2" s="1"/>
  <c r="N3362" i="2"/>
  <c r="J4131" i="2"/>
  <c r="J4132" i="2" s="1"/>
  <c r="J4133" i="2" s="1"/>
  <c r="J4134" i="2" s="1"/>
  <c r="J4135" i="2" s="1"/>
  <c r="J4136" i="2" s="1"/>
  <c r="J4137" i="2" s="1"/>
  <c r="J4138" i="2" s="1"/>
  <c r="J4139" i="2" s="1"/>
  <c r="J4140" i="2" s="1"/>
  <c r="J4141" i="2" s="1"/>
  <c r="J4142" i="2" s="1"/>
  <c r="J4143" i="2" s="1"/>
  <c r="J4144" i="2" s="1"/>
  <c r="N4516" i="2"/>
  <c r="O4516" i="2"/>
  <c r="Q4516" i="2" s="1"/>
  <c r="N4859" i="2"/>
  <c r="J6867" i="2"/>
  <c r="J6868" i="2" s="1"/>
  <c r="P8065" i="2"/>
  <c r="N8066" i="2"/>
  <c r="O1365" i="2"/>
  <c r="Q1365" i="2" s="1"/>
  <c r="M1365" i="2"/>
  <c r="J1035" i="2"/>
  <c r="O2029" i="2"/>
  <c r="Q2029" i="2" s="1"/>
  <c r="N2029" i="2"/>
  <c r="P2475" i="2"/>
  <c r="P6352" i="2"/>
  <c r="M1392" i="2"/>
  <c r="N1392" i="2"/>
  <c r="N1164" i="2"/>
  <c r="N1137" i="2"/>
  <c r="J2668" i="2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4011" i="2"/>
  <c r="J4012" i="2" s="1"/>
  <c r="J4013" i="2" s="1"/>
  <c r="J4014" i="2" s="1"/>
  <c r="J4015" i="2" s="1"/>
  <c r="J4016" i="2" s="1"/>
  <c r="J4017" i="2" s="1"/>
  <c r="J4018" i="2" s="1"/>
  <c r="J4019" i="2" s="1"/>
  <c r="J4020" i="2" s="1"/>
  <c r="J4021" i="2" s="1"/>
  <c r="J4022" i="2" s="1"/>
  <c r="J4023" i="2" s="1"/>
  <c r="J4024" i="2" s="1"/>
  <c r="O6635" i="2"/>
  <c r="Q6635" i="2" s="1"/>
  <c r="N6635" i="2"/>
  <c r="M8059" i="2"/>
  <c r="P2822" i="2"/>
  <c r="P5007" i="2"/>
  <c r="J7923" i="2"/>
  <c r="J7924" i="2" s="1"/>
  <c r="J7925" i="2" s="1"/>
  <c r="P2451" i="2"/>
  <c r="J171" i="2"/>
  <c r="J172" i="2" s="1"/>
  <c r="J173" i="2" s="1"/>
  <c r="J174" i="2" s="1"/>
  <c r="J175" i="2" s="1"/>
  <c r="J176" i="2" s="1"/>
  <c r="J177" i="2" s="1"/>
  <c r="J178" i="2" s="1"/>
  <c r="J179" i="2" s="1"/>
  <c r="P170" i="2"/>
  <c r="M641" i="2"/>
  <c r="P2199" i="2"/>
  <c r="P7052" i="2"/>
  <c r="M7867" i="2"/>
  <c r="P2200" i="2"/>
  <c r="O4630" i="2"/>
  <c r="Q4630" i="2" s="1"/>
  <c r="M4630" i="2"/>
  <c r="O6228" i="2"/>
  <c r="Q6228" i="2" s="1"/>
  <c r="N6228" i="2"/>
  <c r="O6455" i="2"/>
  <c r="Q6455" i="2" s="1"/>
  <c r="P7393" i="2"/>
  <c r="M693" i="2"/>
  <c r="M1272" i="2"/>
  <c r="O1272" i="2"/>
  <c r="Q1272" i="2" s="1"/>
  <c r="O8409" i="2"/>
  <c r="Q8409" i="2" s="1"/>
  <c r="J8571" i="2"/>
  <c r="O1326" i="2"/>
  <c r="Q1326" i="2" s="1"/>
  <c r="M2969" i="2"/>
  <c r="P7466" i="2"/>
  <c r="J7467" i="2"/>
  <c r="J7468" i="2" s="1"/>
  <c r="J7469" i="2" s="1"/>
  <c r="J7470" i="2" s="1"/>
  <c r="J7471" i="2" s="1"/>
  <c r="P2" i="2"/>
  <c r="J3" i="2"/>
  <c r="J4" i="2" s="1"/>
  <c r="J5" i="2" s="1"/>
  <c r="J6" i="2" s="1"/>
  <c r="J7" i="2" s="1"/>
  <c r="J2547" i="2"/>
  <c r="J2548" i="2" s="1"/>
  <c r="J2549" i="2" s="1"/>
  <c r="J2550" i="2" s="1"/>
  <c r="J2551" i="2" s="1"/>
  <c r="J2552" i="2" s="1"/>
  <c r="J2553" i="2" s="1"/>
  <c r="P3169" i="2"/>
  <c r="P3569" i="2"/>
  <c r="P4513" i="2"/>
  <c r="P7791" i="2"/>
  <c r="P1682" i="2"/>
  <c r="J1683" i="2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O2928" i="2"/>
  <c r="Q2928" i="2" s="1"/>
  <c r="M2928" i="2"/>
  <c r="N3373" i="2"/>
  <c r="N4063" i="2"/>
  <c r="N4519" i="2"/>
  <c r="O4519" i="2"/>
  <c r="Q4519" i="2" s="1"/>
  <c r="O4688" i="2"/>
  <c r="Q4688" i="2" s="1"/>
  <c r="J6699" i="2"/>
  <c r="J6700" i="2" s="1"/>
  <c r="J6701" i="2" s="1"/>
  <c r="J6702" i="2" s="1"/>
  <c r="J6703" i="2" s="1"/>
  <c r="J6704" i="2" s="1"/>
  <c r="J6705" i="2" s="1"/>
  <c r="N7214" i="2"/>
  <c r="O1838" i="2"/>
  <c r="Q1838" i="2" s="1"/>
  <c r="N1838" i="2"/>
  <c r="N1863" i="2"/>
  <c r="N2193" i="2"/>
  <c r="O1999" i="2"/>
  <c r="Q1999" i="2" s="1"/>
  <c r="N1999" i="2"/>
  <c r="N2127" i="2"/>
  <c r="J3917" i="2"/>
  <c r="P5847" i="2"/>
  <c r="M7412" i="2"/>
  <c r="P8353" i="2"/>
  <c r="O1317" i="2"/>
  <c r="Q1317" i="2" s="1"/>
  <c r="M1317" i="2"/>
  <c r="J2019" i="2"/>
  <c r="J2020" i="2" s="1"/>
  <c r="J2021" i="2" s="1"/>
  <c r="M3024" i="2"/>
  <c r="M4600" i="2"/>
  <c r="M4681" i="2"/>
  <c r="N5473" i="2"/>
  <c r="O7097" i="2"/>
  <c r="Q7097" i="2" s="1"/>
  <c r="M8040" i="2"/>
  <c r="J8139" i="2"/>
  <c r="J8140" i="2" s="1"/>
  <c r="J8141" i="2" s="1"/>
  <c r="O751" i="2"/>
  <c r="Q751" i="2" s="1"/>
  <c r="N751" i="2"/>
  <c r="O894" i="2"/>
  <c r="Q894" i="2" s="1"/>
  <c r="N894" i="2"/>
  <c r="N1253" i="2"/>
  <c r="N1743" i="2"/>
  <c r="O1661" i="2"/>
  <c r="Q1661" i="2" s="1"/>
  <c r="N1661" i="2"/>
  <c r="M1797" i="2"/>
  <c r="J5260" i="2"/>
  <c r="J5261" i="2" s="1"/>
  <c r="J5262" i="2" s="1"/>
  <c r="J5263" i="2" s="1"/>
  <c r="J5264" i="2" s="1"/>
  <c r="J5265" i="2" s="1"/>
  <c r="J5266" i="2" s="1"/>
  <c r="J5267" i="2" s="1"/>
  <c r="J5268" i="2" s="1"/>
  <c r="J5269" i="2" s="1"/>
  <c r="J5270" i="2" s="1"/>
  <c r="J5271" i="2" s="1"/>
  <c r="J5272" i="2" s="1"/>
  <c r="N8220" i="2"/>
  <c r="O8220" i="2"/>
  <c r="Q8220" i="2" s="1"/>
  <c r="M3601" i="2"/>
  <c r="N3601" i="2"/>
  <c r="J5115" i="2"/>
  <c r="J5116" i="2" s="1"/>
  <c r="J5117" i="2" s="1"/>
  <c r="J5118" i="2" s="1"/>
  <c r="J5119" i="2" s="1"/>
  <c r="J5120" i="2" s="1"/>
  <c r="J5121" i="2" s="1"/>
  <c r="J5122" i="2" s="1"/>
  <c r="J5123" i="2" s="1"/>
  <c r="J5124" i="2" s="1"/>
  <c r="J5125" i="2" s="1"/>
  <c r="J5126" i="2" s="1"/>
  <c r="J5127" i="2" s="1"/>
  <c r="J5128" i="2" s="1"/>
  <c r="J5129" i="2" s="1"/>
  <c r="N5459" i="2"/>
  <c r="M7817" i="2"/>
  <c r="N1731" i="2"/>
  <c r="N2104" i="2"/>
  <c r="M2104" i="2"/>
  <c r="P2150" i="2"/>
  <c r="O1937" i="2"/>
  <c r="Q1937" i="2" s="1"/>
  <c r="M1937" i="2"/>
  <c r="N2980" i="2"/>
  <c r="J8115" i="2"/>
  <c r="J8116" i="2" s="1"/>
  <c r="J8117" i="2" s="1"/>
  <c r="N8740" i="2"/>
  <c r="J1012" i="2"/>
  <c r="J1013" i="2" s="1"/>
  <c r="J1014" i="2" s="1"/>
  <c r="J1015" i="2" s="1"/>
  <c r="O1265" i="2"/>
  <c r="Q1265" i="2" s="1"/>
  <c r="J1899" i="2"/>
  <c r="J1900" i="2" s="1"/>
  <c r="J1901" i="2" s="1"/>
  <c r="J1902" i="2" s="1"/>
  <c r="J1903" i="2" s="1"/>
  <c r="P2491" i="2"/>
  <c r="P2991" i="2"/>
  <c r="N4070" i="2"/>
  <c r="M4649" i="2"/>
  <c r="J5475" i="2"/>
  <c r="J5476" i="2" s="1"/>
  <c r="J5477" i="2" s="1"/>
  <c r="J5478" i="2" s="1"/>
  <c r="J5479" i="2" s="1"/>
  <c r="M7394" i="2"/>
  <c r="J7781" i="2"/>
  <c r="J7782" i="2" s="1"/>
  <c r="J7783" i="2" s="1"/>
  <c r="J7784" i="2" s="1"/>
  <c r="J7785" i="2" s="1"/>
  <c r="J7786" i="2" s="1"/>
  <c r="M8227" i="2"/>
  <c r="J651" i="2"/>
  <c r="J652" i="2" s="1"/>
  <c r="J653" i="2" s="1"/>
  <c r="P2465" i="2"/>
  <c r="P7682" i="2"/>
  <c r="J7683" i="2"/>
  <c r="J7684" i="2" s="1"/>
  <c r="J7685" i="2" s="1"/>
  <c r="J7686" i="2" s="1"/>
  <c r="J7687" i="2" s="1"/>
  <c r="J7688" i="2" s="1"/>
  <c r="J7689" i="2" s="1"/>
  <c r="J7690" i="2" s="1"/>
  <c r="J7691" i="2" l="1"/>
  <c r="J7692" i="2" s="1"/>
  <c r="J7693" i="2" s="1"/>
  <c r="J7694" i="2" s="1"/>
  <c r="J7695" i="2" s="1"/>
  <c r="P6495" i="2"/>
  <c r="J2742" i="2"/>
  <c r="J2743" i="2" s="1"/>
  <c r="J2744" i="2" s="1"/>
  <c r="J2745" i="2" s="1"/>
  <c r="J2746" i="2" s="1"/>
  <c r="J2747" i="2" s="1"/>
  <c r="J2748" i="2" s="1"/>
  <c r="J2749" i="2" s="1"/>
  <c r="J2750" i="2" s="1"/>
  <c r="J2751" i="2" s="1"/>
  <c r="J2752" i="2" s="1"/>
  <c r="J3062" i="2"/>
  <c r="J3063" i="2" s="1"/>
  <c r="J2383" i="2"/>
  <c r="J2384" i="2" s="1"/>
  <c r="J2385" i="2" s="1"/>
  <c r="J2386" i="2" s="1"/>
  <c r="J8118" i="2"/>
  <c r="J8119" i="2" s="1"/>
  <c r="J5631" i="2"/>
  <c r="J5632" i="2" s="1"/>
  <c r="P8151" i="2"/>
  <c r="P7690" i="2"/>
  <c r="J1182" i="2"/>
  <c r="J1183" i="2" s="1"/>
  <c r="J4686" i="2"/>
  <c r="J4687" i="2" s="1"/>
  <c r="J4688" i="2" s="1"/>
  <c r="J7951" i="2"/>
  <c r="J1760" i="2"/>
  <c r="J7377" i="2"/>
  <c r="J7378" i="2" s="1"/>
  <c r="J7379" i="2" s="1"/>
  <c r="J7380" i="2" s="1"/>
  <c r="J7381" i="2" s="1"/>
  <c r="J7382" i="2" s="1"/>
  <c r="J7383" i="2" s="1"/>
  <c r="J7384" i="2" s="1"/>
  <c r="J1133" i="2"/>
  <c r="J1134" i="2" s="1"/>
  <c r="J1135" i="2" s="1"/>
  <c r="J4589" i="2"/>
  <c r="J4590" i="2" s="1"/>
  <c r="J4591" i="2" s="1"/>
  <c r="J4592" i="2" s="1"/>
  <c r="J4593" i="2" s="1"/>
  <c r="J4594" i="2" s="1"/>
  <c r="J4595" i="2" s="1"/>
  <c r="J4596" i="2" s="1"/>
  <c r="J4597" i="2" s="1"/>
  <c r="J4598" i="2" s="1"/>
  <c r="J4599" i="2" s="1"/>
  <c r="J4600" i="2" s="1"/>
  <c r="J5169" i="2"/>
  <c r="J5170" i="2" s="1"/>
  <c r="J5171" i="2" s="1"/>
  <c r="J5172" i="2" s="1"/>
  <c r="J5173" i="2" s="1"/>
  <c r="J5174" i="2" s="1"/>
  <c r="J5175" i="2" s="1"/>
  <c r="J654" i="2"/>
  <c r="J8120" i="2"/>
  <c r="J1085" i="2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4517" i="2"/>
  <c r="J4518" i="2" s="1"/>
  <c r="J4519" i="2" s="1"/>
  <c r="J4520" i="2" s="1"/>
  <c r="J4521" i="2" s="1"/>
  <c r="J4522" i="2" s="1"/>
  <c r="J4523" i="2" s="1"/>
  <c r="J4524" i="2" s="1"/>
  <c r="J4525" i="2" s="1"/>
  <c r="J4526" i="2" s="1"/>
  <c r="J4527" i="2" s="1"/>
  <c r="J2339" i="2"/>
  <c r="J2340" i="2" s="1"/>
  <c r="J2341" i="2" s="1"/>
  <c r="J2342" i="2" s="1"/>
  <c r="J2343" i="2" s="1"/>
  <c r="J2344" i="2" s="1"/>
  <c r="J2345" i="2" s="1"/>
  <c r="J4040" i="2"/>
  <c r="J4041" i="2" s="1"/>
  <c r="J4042" i="2" s="1"/>
  <c r="J4043" i="2" s="1"/>
  <c r="J4044" i="2" s="1"/>
  <c r="J4045" i="2" s="1"/>
  <c r="J4046" i="2" s="1"/>
  <c r="J4047" i="2" s="1"/>
  <c r="J4048" i="2" s="1"/>
  <c r="J4049" i="2" s="1"/>
  <c r="P4464" i="2"/>
  <c r="P1755" i="2"/>
  <c r="P6547" i="2"/>
  <c r="J2582" i="2"/>
  <c r="J2583" i="2" s="1"/>
  <c r="J4405" i="2"/>
  <c r="J4406" i="2" s="1"/>
  <c r="J4407" i="2" s="1"/>
  <c r="P1160" i="2"/>
  <c r="P4047" i="2"/>
  <c r="P1361" i="2"/>
  <c r="P2896" i="2"/>
  <c r="P8495" i="2"/>
  <c r="J4541" i="2"/>
  <c r="J4542" i="2" s="1"/>
  <c r="J4543" i="2" s="1"/>
  <c r="J4544" i="2" s="1"/>
  <c r="J4545" i="2" s="1"/>
  <c r="J4546" i="2" s="1"/>
  <c r="J4547" i="2" s="1"/>
  <c r="J4548" i="2" s="1"/>
  <c r="J4549" i="2" s="1"/>
  <c r="J4550" i="2" s="1"/>
  <c r="J4551" i="2" s="1"/>
  <c r="J4552" i="2" s="1"/>
  <c r="J4553" i="2" s="1"/>
  <c r="J3870" i="2"/>
  <c r="J3871" i="2" s="1"/>
  <c r="J3872" i="2" s="1"/>
  <c r="J2387" i="2"/>
  <c r="J2388" i="2" s="1"/>
  <c r="J2389" i="2" s="1"/>
  <c r="J2390" i="2" s="1"/>
  <c r="J2391" i="2" s="1"/>
  <c r="J2392" i="2" s="1"/>
  <c r="J2393" i="2" s="1"/>
  <c r="J655" i="2"/>
  <c r="J656" i="2" s="1"/>
  <c r="J657" i="2" s="1"/>
  <c r="J2897" i="2"/>
  <c r="J1904" i="2"/>
  <c r="J1905" i="2" s="1"/>
  <c r="J1906" i="2" s="1"/>
  <c r="J1907" i="2" s="1"/>
  <c r="J1908" i="2" s="1"/>
  <c r="J1909" i="2" s="1"/>
  <c r="J1910" i="2" s="1"/>
  <c r="J1911" i="2" s="1"/>
  <c r="J1912" i="2" s="1"/>
  <c r="J7926" i="2"/>
  <c r="J7927" i="2" s="1"/>
  <c r="J7928" i="2" s="1"/>
  <c r="J7929" i="2" s="1"/>
  <c r="J7930" i="2" s="1"/>
  <c r="J7931" i="2" s="1"/>
  <c r="J7932" i="2" s="1"/>
  <c r="J7933" i="2" s="1"/>
  <c r="J7934" i="2" s="1"/>
  <c r="J7935" i="2" s="1"/>
  <c r="J7936" i="2" s="1"/>
  <c r="J7937" i="2" s="1"/>
  <c r="J630" i="2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1398" i="2"/>
  <c r="J6664" i="2"/>
  <c r="J6665" i="2" s="1"/>
  <c r="P1995" i="2"/>
  <c r="J1879" i="2"/>
  <c r="J1880" i="2" s="1"/>
  <c r="J1881" i="2" s="1"/>
  <c r="J1882" i="2" s="1"/>
  <c r="J1883" i="2" s="1"/>
  <c r="J1884" i="2" s="1"/>
  <c r="J1885" i="2" s="1"/>
  <c r="J1886" i="2" s="1"/>
  <c r="J1887" i="2" s="1"/>
  <c r="J1888" i="2" s="1"/>
  <c r="P4599" i="2"/>
  <c r="P1849" i="2"/>
  <c r="P204" i="2"/>
  <c r="J5480" i="2"/>
  <c r="J5481" i="2" s="1"/>
  <c r="J5482" i="2" s="1"/>
  <c r="J5483" i="2" s="1"/>
  <c r="J5484" i="2" s="1"/>
  <c r="J5485" i="2" s="1"/>
  <c r="J5486" i="2" s="1"/>
  <c r="J5487" i="2" s="1"/>
  <c r="J5488" i="2" s="1"/>
  <c r="J5489" i="2" s="1"/>
  <c r="P2073" i="2"/>
  <c r="P4393" i="2"/>
  <c r="J2188" i="2"/>
  <c r="J2189" i="2" s="1"/>
  <c r="J2190" i="2" s="1"/>
  <c r="J2191" i="2" s="1"/>
  <c r="J2192" i="2" s="1"/>
  <c r="J2193" i="2" s="1"/>
  <c r="J2194" i="2" s="1"/>
  <c r="J2195" i="2" s="1"/>
  <c r="J2196" i="2" s="1"/>
  <c r="J2197" i="2" s="1"/>
  <c r="J3723" i="2"/>
  <c r="J3724" i="2" s="1"/>
  <c r="J3725" i="2" s="1"/>
  <c r="J3726" i="2" s="1"/>
  <c r="J3727" i="2" s="1"/>
  <c r="J3728" i="2" s="1"/>
  <c r="J3729" i="2" s="1"/>
  <c r="J3730" i="2" s="1"/>
  <c r="J3731" i="2" s="1"/>
  <c r="J3732" i="2" s="1"/>
  <c r="J3733" i="2" s="1"/>
  <c r="J3734" i="2" s="1"/>
  <c r="J3735" i="2" s="1"/>
  <c r="P3722" i="2"/>
  <c r="P6355" i="2"/>
  <c r="J4659" i="2"/>
  <c r="J4660" i="2" s="1"/>
  <c r="J4661" i="2" s="1"/>
  <c r="J4662" i="2" s="1"/>
  <c r="J4663" i="2" s="1"/>
  <c r="J4664" i="2" s="1"/>
  <c r="J4665" i="2" s="1"/>
  <c r="J4666" i="2" s="1"/>
  <c r="J4667" i="2" s="1"/>
  <c r="J4668" i="2" s="1"/>
  <c r="J4669" i="2" s="1"/>
  <c r="J6227" i="2"/>
  <c r="J6228" i="2" s="1"/>
  <c r="J6229" i="2" s="1"/>
  <c r="J6230" i="2" s="1"/>
  <c r="J6231" i="2" s="1"/>
  <c r="J6232" i="2" s="1"/>
  <c r="J2022" i="2"/>
  <c r="J2023" i="2" s="1"/>
  <c r="J2024" i="2" s="1"/>
  <c r="J2025" i="2" s="1"/>
  <c r="J2026" i="2" s="1"/>
  <c r="J7279" i="2"/>
  <c r="J7280" i="2" s="1"/>
  <c r="J7281" i="2" s="1"/>
  <c r="J7282" i="2" s="1"/>
  <c r="J7283" i="2" s="1"/>
  <c r="J3486" i="2"/>
  <c r="J3487" i="2" s="1"/>
  <c r="J3488" i="2" s="1"/>
  <c r="J3489" i="2" s="1"/>
  <c r="J3490" i="2" s="1"/>
  <c r="J3491" i="2" s="1"/>
  <c r="J3492" i="2" s="1"/>
  <c r="J3493" i="2" s="1"/>
  <c r="J3494" i="2" s="1"/>
  <c r="J3495" i="2" s="1"/>
  <c r="J8259" i="2"/>
  <c r="J8260" i="2" s="1"/>
  <c r="J8261" i="2" s="1"/>
  <c r="J8262" i="2" s="1"/>
  <c r="J2070" i="2"/>
  <c r="J2071" i="2" s="1"/>
  <c r="J2072" i="2" s="1"/>
  <c r="J2073" i="2" s="1"/>
  <c r="J2074" i="2" s="1"/>
  <c r="J2075" i="2" s="1"/>
  <c r="J2076" i="2" s="1"/>
  <c r="J2077" i="2" s="1"/>
  <c r="J2078" i="2" s="1"/>
  <c r="J2079" i="2" s="1"/>
  <c r="J5390" i="2"/>
  <c r="J5391" i="2" s="1"/>
  <c r="J5392" i="2" s="1"/>
  <c r="P3072" i="2"/>
  <c r="P8728" i="2"/>
  <c r="P4657" i="2"/>
  <c r="P7813" i="2"/>
  <c r="J3677" i="2"/>
  <c r="J3678" i="2" s="1"/>
  <c r="J3679" i="2" s="1"/>
  <c r="J3680" i="2" s="1"/>
  <c r="J3681" i="2" s="1"/>
  <c r="J3682" i="2" s="1"/>
  <c r="J3683" i="2" s="1"/>
  <c r="J3684" i="2" s="1"/>
  <c r="J3685" i="2" s="1"/>
  <c r="J3686" i="2" s="1"/>
  <c r="J3687" i="2" s="1"/>
  <c r="J3688" i="2" s="1"/>
  <c r="J7060" i="2"/>
  <c r="J7061" i="2" s="1"/>
  <c r="J7062" i="2" s="1"/>
  <c r="J7063" i="2" s="1"/>
  <c r="J7064" i="2" s="1"/>
  <c r="J7065" i="2" s="1"/>
  <c r="J8093" i="2"/>
  <c r="J8094" i="2" s="1"/>
  <c r="J5859" i="2"/>
  <c r="J3896" i="2"/>
  <c r="J3897" i="2" s="1"/>
  <c r="J3898" i="2" s="1"/>
  <c r="J3899" i="2" s="1"/>
  <c r="J3900" i="2" s="1"/>
  <c r="J3901" i="2" s="1"/>
  <c r="J3902" i="2" s="1"/>
  <c r="J3903" i="2" s="1"/>
  <c r="J3904" i="2" s="1"/>
  <c r="P7790" i="2"/>
  <c r="J1036" i="2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P1048" i="2"/>
  <c r="J678" i="2"/>
  <c r="J679" i="2" s="1"/>
  <c r="J680" i="2" s="1"/>
  <c r="J681" i="2" s="1"/>
  <c r="J682" i="2" s="1"/>
  <c r="P3601" i="2"/>
  <c r="J5845" i="2"/>
  <c r="J5846" i="2" s="1"/>
  <c r="J5847" i="2" s="1"/>
  <c r="J5848" i="2" s="1"/>
  <c r="R3" i="2"/>
  <c r="I4" i="2" s="1"/>
  <c r="O4" i="2" s="1"/>
  <c r="Q4" i="2" s="1"/>
  <c r="J7563" i="2"/>
  <c r="J7564" i="2" s="1"/>
  <c r="J7565" i="2" s="1"/>
  <c r="J7566" i="2" s="1"/>
  <c r="J7567" i="2" s="1"/>
  <c r="P7461" i="2"/>
  <c r="J6277" i="2"/>
  <c r="J6278" i="2" s="1"/>
  <c r="J6279" i="2" s="1"/>
  <c r="J1061" i="2"/>
  <c r="J1062" i="2" s="1"/>
  <c r="P2956" i="2"/>
  <c r="J7971" i="2"/>
  <c r="J7972" i="2" s="1"/>
  <c r="J7973" i="2" s="1"/>
  <c r="J7974" i="2" s="1"/>
  <c r="J7975" i="2" s="1"/>
  <c r="J3703" i="2"/>
  <c r="J3704" i="2" s="1"/>
  <c r="J3705" i="2" s="1"/>
  <c r="J3706" i="2" s="1"/>
  <c r="J3707" i="2" s="1"/>
  <c r="J3708" i="2" s="1"/>
  <c r="J3709" i="2" s="1"/>
  <c r="J3710" i="2" s="1"/>
  <c r="J3711" i="2" s="1"/>
  <c r="J3584" i="2"/>
  <c r="J3585" i="2" s="1"/>
  <c r="J6464" i="2"/>
  <c r="J6465" i="2" s="1"/>
  <c r="J6466" i="2" s="1"/>
  <c r="J6467" i="2" s="1"/>
  <c r="J6435" i="2"/>
  <c r="J6436" i="2" s="1"/>
  <c r="J6437" i="2" s="1"/>
  <c r="J6438" i="2" s="1"/>
  <c r="J6439" i="2" s="1"/>
  <c r="J6440" i="2" s="1"/>
  <c r="J8067" i="2"/>
  <c r="J4262" i="2"/>
  <c r="J4263" i="2" s="1"/>
  <c r="J7587" i="2"/>
  <c r="J7588" i="2" s="1"/>
  <c r="J7589" i="2" s="1"/>
  <c r="J7590" i="2" s="1"/>
  <c r="J7591" i="2" s="1"/>
  <c r="J7592" i="2" s="1"/>
  <c r="J7593" i="2" s="1"/>
  <c r="J7594" i="2" s="1"/>
  <c r="J7595" i="2" s="1"/>
  <c r="J7596" i="2" s="1"/>
  <c r="J7597" i="2" s="1"/>
  <c r="J7598" i="2" s="1"/>
  <c r="J7599" i="2" s="1"/>
  <c r="J7600" i="2" s="1"/>
  <c r="P1297" i="2"/>
  <c r="J3363" i="2"/>
  <c r="J3364" i="2" s="1"/>
  <c r="J3365" i="2" s="1"/>
  <c r="J3366" i="2" s="1"/>
  <c r="J3367" i="2" s="1"/>
  <c r="J3368" i="2" s="1"/>
  <c r="J3369" i="2" s="1"/>
  <c r="J8142" i="2"/>
  <c r="J8143" i="2" s="1"/>
  <c r="J8144" i="2" s="1"/>
  <c r="J8145" i="2" s="1"/>
  <c r="J8146" i="2" s="1"/>
  <c r="J8147" i="2" s="1"/>
  <c r="J8148" i="2" s="1"/>
  <c r="J8214" i="2"/>
  <c r="J8215" i="2" s="1"/>
  <c r="J8216" i="2" s="1"/>
  <c r="J8217" i="2" s="1"/>
  <c r="J8218" i="2" s="1"/>
  <c r="J8219" i="2" s="1"/>
  <c r="J8220" i="2" s="1"/>
  <c r="J8221" i="2" s="1"/>
  <c r="J8222" i="2" s="1"/>
  <c r="J8223" i="2" s="1"/>
  <c r="J752" i="2"/>
  <c r="J753" i="2" s="1"/>
  <c r="J754" i="2" s="1"/>
  <c r="J755" i="2" s="1"/>
  <c r="J5356" i="2"/>
  <c r="J5357" i="2" s="1"/>
  <c r="J5358" i="2" s="1"/>
  <c r="J5359" i="2" s="1"/>
  <c r="J5360" i="2" s="1"/>
  <c r="J5361" i="2" s="1"/>
  <c r="J2861" i="2"/>
  <c r="J2862" i="2" s="1"/>
  <c r="J2863" i="2" s="1"/>
  <c r="J2864" i="2" s="1"/>
  <c r="J2238" i="2"/>
  <c r="J2239" i="2" s="1"/>
  <c r="J2240" i="2" s="1"/>
  <c r="J2241" i="2" s="1"/>
  <c r="J2242" i="2" s="1"/>
  <c r="J2243" i="2" s="1"/>
  <c r="J2244" i="2" s="1"/>
  <c r="J2245" i="2" s="1"/>
  <c r="P1185" i="2"/>
  <c r="J8739" i="2"/>
  <c r="J8740" i="2" s="1"/>
  <c r="J8741" i="2" s="1"/>
  <c r="J8742" i="2" s="1"/>
  <c r="J8743" i="2" s="1"/>
  <c r="J8744" i="2" s="1"/>
  <c r="J8745" i="2" s="1"/>
  <c r="J8746" i="2" s="1"/>
  <c r="J8747" i="2" s="1"/>
  <c r="J8748" i="2" s="1"/>
  <c r="J8749" i="2" s="1"/>
  <c r="J8750" i="2" s="1"/>
  <c r="J8751" i="2" s="1"/>
  <c r="J7707" i="2"/>
  <c r="J7708" i="2" s="1"/>
  <c r="J7709" i="2" s="1"/>
  <c r="J7710" i="2" s="1"/>
  <c r="J7711" i="2" s="1"/>
  <c r="J1157" i="2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2981" i="2"/>
  <c r="J2982" i="2" s="1"/>
  <c r="J7814" i="2"/>
  <c r="J7815" i="2" s="1"/>
  <c r="J7816" i="2" s="1"/>
  <c r="J8572" i="2"/>
  <c r="J8573" i="2" s="1"/>
  <c r="J8574" i="2" s="1"/>
  <c r="J8575" i="2" s="1"/>
  <c r="J8576" i="2" s="1"/>
  <c r="J1804" i="2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6005" i="2"/>
  <c r="J6006" i="2" s="1"/>
  <c r="J6007" i="2" s="1"/>
  <c r="J6008" i="2" s="1"/>
  <c r="J6009" i="2" s="1"/>
  <c r="J4278" i="2"/>
  <c r="J4279" i="2" s="1"/>
  <c r="J4280" i="2" s="1"/>
  <c r="J4281" i="2" s="1"/>
  <c r="J4282" i="2" s="1"/>
  <c r="J4283" i="2" s="1"/>
  <c r="J4284" i="2" s="1"/>
  <c r="J4285" i="2" s="1"/>
  <c r="J4286" i="2" s="1"/>
  <c r="J4287" i="2" s="1"/>
  <c r="J2164" i="2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P578" i="2"/>
  <c r="J579" i="2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P4537" i="2"/>
  <c r="J3754" i="2"/>
  <c r="J3755" i="2" s="1"/>
  <c r="J3756" i="2" s="1"/>
  <c r="J3757" i="2" s="1"/>
  <c r="J3758" i="2" s="1"/>
  <c r="J3759" i="2" s="1"/>
  <c r="J5332" i="2"/>
  <c r="J1996" i="2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356" i="2"/>
  <c r="J2357" i="2" s="1"/>
  <c r="J2358" i="2" s="1"/>
  <c r="J2359" i="2" s="1"/>
  <c r="J2360" i="2" s="1"/>
  <c r="J2361" i="2" s="1"/>
  <c r="J2362" i="2" s="1"/>
  <c r="J6786" i="2"/>
  <c r="J4900" i="2"/>
  <c r="J4901" i="2" s="1"/>
  <c r="J4902" i="2" s="1"/>
  <c r="J4903" i="2" s="1"/>
  <c r="J4904" i="2" s="1"/>
  <c r="J4905" i="2" s="1"/>
  <c r="J4906" i="2" s="1"/>
  <c r="J4907" i="2" s="1"/>
  <c r="J4908" i="2" s="1"/>
  <c r="J4909" i="2" s="1"/>
  <c r="J4910" i="2" s="1"/>
  <c r="J4911" i="2" s="1"/>
  <c r="J4912" i="2" s="1"/>
  <c r="P2104" i="2"/>
  <c r="P3638" i="2"/>
  <c r="J3963" i="2"/>
  <c r="P3961" i="2"/>
  <c r="P5343" i="2"/>
  <c r="J6184" i="2"/>
  <c r="J6185" i="2" s="1"/>
  <c r="J7836" i="2"/>
  <c r="P4369" i="2"/>
  <c r="J1349" i="2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780" i="2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P2965" i="2"/>
  <c r="J8168" i="2"/>
  <c r="J8169" i="2" s="1"/>
  <c r="J8170" i="2" s="1"/>
  <c r="J8171" i="2" s="1"/>
  <c r="J8172" i="2" s="1"/>
  <c r="J8173" i="2" s="1"/>
  <c r="J8174" i="2" s="1"/>
  <c r="J8175" i="2" s="1"/>
  <c r="J8176" i="2" s="1"/>
  <c r="J3414" i="2"/>
  <c r="J3415" i="2" s="1"/>
  <c r="J3416" i="2" s="1"/>
  <c r="J3417" i="2" s="1"/>
  <c r="P8257" i="2"/>
  <c r="P1393" i="2"/>
  <c r="P7599" i="2"/>
  <c r="P3001" i="2"/>
  <c r="J1851" i="2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4501" i="2"/>
  <c r="J4502" i="2" s="1"/>
  <c r="J4503" i="2" s="1"/>
  <c r="J6848" i="2"/>
  <c r="P1392" i="2"/>
  <c r="L3" i="2"/>
  <c r="J1109" i="2"/>
  <c r="J1110" i="2" s="1"/>
  <c r="J1111" i="2" s="1"/>
  <c r="J4565" i="2"/>
  <c r="J4566" i="2" s="1"/>
  <c r="J4567" i="2" s="1"/>
  <c r="J4568" i="2" s="1"/>
  <c r="J4569" i="2" s="1"/>
  <c r="J4570" i="2" s="1"/>
  <c r="J4571" i="2" s="1"/>
  <c r="J4572" i="2" s="1"/>
  <c r="J4573" i="2" s="1"/>
  <c r="J4574" i="2" s="1"/>
  <c r="J4575" i="2" s="1"/>
  <c r="J4576" i="2" s="1"/>
  <c r="J4477" i="2"/>
  <c r="J4478" i="2" s="1"/>
  <c r="J4479" i="2" s="1"/>
  <c r="J4480" i="2" s="1"/>
  <c r="J4481" i="2" s="1"/>
  <c r="P6719" i="2"/>
  <c r="J2048" i="2"/>
  <c r="J2049" i="2" s="1"/>
  <c r="J2050" i="2" s="1"/>
  <c r="J2051" i="2" s="1"/>
  <c r="J2052" i="2" s="1"/>
  <c r="J2053" i="2" s="1"/>
  <c r="J2054" i="2" s="1"/>
  <c r="J2055" i="2" s="1"/>
  <c r="J1974" i="2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2285" i="2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895" i="2"/>
  <c r="J896" i="2" s="1"/>
  <c r="J897" i="2" s="1"/>
  <c r="J898" i="2" s="1"/>
  <c r="J899" i="2" s="1"/>
  <c r="J900" i="2" s="1"/>
  <c r="J901" i="2" s="1"/>
  <c r="J902" i="2" s="1"/>
  <c r="J903" i="2" s="1"/>
  <c r="L4" i="2" l="1"/>
  <c r="K4" i="2"/>
  <c r="M4" i="2" s="1"/>
  <c r="P4" i="2" s="1"/>
  <c r="R4" i="2" l="1"/>
  <c r="I5" i="2" s="1"/>
  <c r="O5" i="2" s="1"/>
  <c r="Q5" i="2" s="1"/>
  <c r="L5" i="2" l="1"/>
  <c r="K5" i="2"/>
  <c r="M5" i="2" s="1"/>
  <c r="P5" i="2" s="1"/>
  <c r="R5" i="2" l="1"/>
  <c r="I6" i="2" s="1"/>
  <c r="O6" i="2" s="1"/>
  <c r="Q6" i="2" s="1"/>
  <c r="L6" i="2" l="1"/>
  <c r="K6" i="2"/>
  <c r="M6" i="2" s="1"/>
  <c r="P6" i="2" s="1"/>
  <c r="R6" i="2" l="1"/>
  <c r="I7" i="2" s="1"/>
  <c r="L7" i="2" l="1"/>
  <c r="N7" i="2" s="1"/>
  <c r="K7" i="2"/>
  <c r="O7" i="2"/>
  <c r="Q7" i="2" s="1"/>
  <c r="P7" i="2" l="1"/>
  <c r="J8" i="2"/>
  <c r="J9" i="2" s="1"/>
  <c r="R7" i="2"/>
  <c r="I8" i="2" s="1"/>
  <c r="O8" i="2" s="1"/>
  <c r="Q8" i="2" s="1"/>
  <c r="K8" i="2" l="1"/>
  <c r="M8" i="2" s="1"/>
  <c r="P8" i="2" s="1"/>
  <c r="L8" i="2"/>
  <c r="R8" i="2" l="1"/>
  <c r="I9" i="2" s="1"/>
  <c r="O9" i="2" s="1"/>
  <c r="Q9" i="2" s="1"/>
  <c r="K9" i="2" l="1"/>
  <c r="M9" i="2" s="1"/>
  <c r="L9" i="2"/>
  <c r="N9" i="2" s="1"/>
  <c r="J10" i="2" s="1"/>
  <c r="J11" i="2" s="1"/>
  <c r="J12" i="2" s="1"/>
  <c r="P9" i="2" l="1"/>
  <c r="R9" i="2"/>
  <c r="I10" i="2" s="1"/>
  <c r="O10" i="2" s="1"/>
  <c r="Q10" i="2" s="1"/>
  <c r="L10" i="2"/>
  <c r="K10" i="2"/>
  <c r="M10" i="2" s="1"/>
  <c r="P10" i="2" s="1"/>
  <c r="R10" i="2" l="1"/>
  <c r="I11" i="2" s="1"/>
  <c r="O11" i="2" s="1"/>
  <c r="Q11" i="2" s="1"/>
  <c r="L11" i="2" l="1"/>
  <c r="K11" i="2"/>
  <c r="M11" i="2" s="1"/>
  <c r="P11" i="2" s="1"/>
  <c r="R11" i="2" l="1"/>
  <c r="I12" i="2" s="1"/>
  <c r="O12" i="2" s="1"/>
  <c r="Q12" i="2" s="1"/>
  <c r="L12" i="2" l="1"/>
  <c r="N12" i="2" s="1"/>
  <c r="J13" i="2" s="1"/>
  <c r="K12" i="2"/>
  <c r="M12" i="2" s="1"/>
  <c r="P12" i="2" l="1"/>
  <c r="R12" i="2"/>
  <c r="I13" i="2" s="1"/>
  <c r="L13" i="2" l="1"/>
  <c r="N13" i="2" s="1"/>
  <c r="J14" i="2" s="1"/>
  <c r="J15" i="2" s="1"/>
  <c r="J16" i="2" s="1"/>
  <c r="K13" i="2"/>
  <c r="M13" i="2" s="1"/>
  <c r="P13" i="2" l="1"/>
  <c r="R13" i="2"/>
  <c r="I14" i="2" s="1"/>
  <c r="L14" i="2" l="1"/>
  <c r="R14" i="2"/>
  <c r="I15" i="2" s="1"/>
  <c r="K14" i="2"/>
  <c r="O14" i="2"/>
  <c r="Q14" i="2" s="1"/>
  <c r="L15" i="2" l="1"/>
  <c r="K15" i="2"/>
  <c r="M15" i="2" s="1"/>
  <c r="P15" i="2" s="1"/>
  <c r="O15" i="2"/>
  <c r="Q15" i="2" s="1"/>
  <c r="R15" i="2" l="1"/>
  <c r="I16" i="2" s="1"/>
  <c r="K16" i="2" s="1"/>
  <c r="M16" i="2" s="1"/>
  <c r="L16" i="2" l="1"/>
  <c r="N16" i="2" s="1"/>
  <c r="P16" i="2"/>
  <c r="J17" i="2"/>
  <c r="R16" i="2"/>
  <c r="I17" i="2" s="1"/>
  <c r="L17" i="2" l="1"/>
  <c r="N17" i="2" s="1"/>
  <c r="K17" i="2"/>
  <c r="M17" i="2" s="1"/>
  <c r="P17" i="2" l="1"/>
  <c r="J18" i="2"/>
  <c r="J19" i="2" s="1"/>
  <c r="R17" i="2"/>
  <c r="I18" i="2" s="1"/>
  <c r="K18" i="2" l="1"/>
  <c r="L18" i="2"/>
  <c r="R18" i="2"/>
  <c r="I19" i="2" s="1"/>
  <c r="O18" i="2"/>
  <c r="Q18" i="2" s="1"/>
  <c r="L19" i="2" l="1"/>
  <c r="N19" i="2" s="1"/>
  <c r="K19" i="2"/>
  <c r="P19" i="2" l="1"/>
  <c r="J20" i="2"/>
  <c r="R19" i="2"/>
  <c r="I20" i="2" s="1"/>
  <c r="L20" i="2" l="1"/>
  <c r="N20" i="2" s="1"/>
  <c r="J21" i="2" s="1"/>
  <c r="K20" i="2"/>
  <c r="P20" i="2" l="1"/>
  <c r="R20" i="2"/>
  <c r="I21" i="2" s="1"/>
  <c r="L21" i="2" l="1"/>
  <c r="N21" i="2" s="1"/>
  <c r="R21" i="2" s="1"/>
  <c r="I22" i="2" s="1"/>
  <c r="O22" i="2" s="1"/>
  <c r="Q22" i="2" s="1"/>
  <c r="K21" i="2"/>
  <c r="K22" i="2" l="1"/>
  <c r="P21" i="2"/>
  <c r="J22" i="2"/>
  <c r="L22" i="2" l="1"/>
  <c r="N22" i="2" s="1"/>
  <c r="P22" i="2" l="1"/>
  <c r="R22" i="2"/>
  <c r="I23" i="2" s="1"/>
  <c r="O23" i="2" s="1"/>
  <c r="Q23" i="2" s="1"/>
  <c r="J23" i="2"/>
  <c r="L23" i="2" l="1"/>
  <c r="N23" i="2" s="1"/>
  <c r="K23" i="2"/>
  <c r="M23" i="2" s="1"/>
  <c r="P23" i="2" l="1"/>
  <c r="R23" i="2"/>
  <c r="I24" i="2" s="1"/>
  <c r="J24" i="2"/>
  <c r="L24" i="2" l="1"/>
  <c r="N24" i="2" s="1"/>
  <c r="K24" i="2"/>
  <c r="M24" i="2" s="1"/>
  <c r="P24" i="2" l="1"/>
  <c r="R24" i="2"/>
  <c r="I25" i="2" s="1"/>
  <c r="O25" i="2" s="1"/>
  <c r="Q25" i="2" s="1"/>
  <c r="J25" i="2"/>
  <c r="L25" i="2" l="1"/>
  <c r="N25" i="2" s="1"/>
  <c r="K25" i="2"/>
  <c r="M25" i="2" s="1"/>
  <c r="P25" i="2" l="1"/>
  <c r="R25" i="2"/>
  <c r="I26" i="2" s="1"/>
  <c r="L26" i="2" l="1"/>
  <c r="N26" i="2" s="1"/>
  <c r="R26" i="2" s="1"/>
  <c r="I27" i="2" s="1"/>
  <c r="K26" i="2"/>
  <c r="O26" i="2"/>
  <c r="Q26" i="2" s="1"/>
  <c r="P26" i="2" l="1"/>
  <c r="J27" i="2"/>
  <c r="L27" i="2" s="1"/>
  <c r="N27" i="2" s="1"/>
  <c r="K27" i="2"/>
  <c r="M27" i="2" s="1"/>
  <c r="P27" i="2" l="1"/>
  <c r="J28" i="2"/>
  <c r="R27" i="2"/>
  <c r="I28" i="2" s="1"/>
  <c r="O28" i="2" s="1"/>
  <c r="Q28" i="2" s="1"/>
  <c r="L28" i="2" l="1"/>
  <c r="N28" i="2" s="1"/>
  <c r="J29" i="2" s="1"/>
  <c r="J30" i="2" s="1"/>
  <c r="K28" i="2"/>
  <c r="M28" i="2" s="1"/>
  <c r="P28" i="2" l="1"/>
  <c r="R28" i="2"/>
  <c r="I29" i="2" s="1"/>
  <c r="O29" i="2" s="1"/>
  <c r="Q29" i="2" s="1"/>
  <c r="L29" i="2" l="1"/>
  <c r="K29" i="2"/>
  <c r="M29" i="2" s="1"/>
  <c r="P29" i="2" s="1"/>
  <c r="R29" i="2" l="1"/>
  <c r="I30" i="2" s="1"/>
  <c r="K30" i="2" l="1"/>
  <c r="L30" i="2"/>
  <c r="N30" i="2" s="1"/>
  <c r="R30" i="2" s="1"/>
  <c r="I31" i="2" s="1"/>
  <c r="O30" i="2"/>
  <c r="Q30" i="2" s="1"/>
  <c r="P30" i="2" l="1"/>
  <c r="J31" i="2"/>
  <c r="L31" i="2" s="1"/>
  <c r="N31" i="2" s="1"/>
  <c r="J32" i="2" s="1"/>
  <c r="K31" i="2"/>
  <c r="M31" i="2" s="1"/>
  <c r="P31" i="2" l="1"/>
  <c r="R31" i="2"/>
  <c r="I32" i="2" s="1"/>
  <c r="L32" i="2" l="1"/>
  <c r="N32" i="2" s="1"/>
  <c r="J33" i="2" s="1"/>
  <c r="K32" i="2"/>
  <c r="M32" i="2" s="1"/>
  <c r="P32" i="2" l="1"/>
  <c r="R32" i="2"/>
  <c r="I33" i="2" s="1"/>
  <c r="L33" i="2" l="1"/>
  <c r="N33" i="2" s="1"/>
  <c r="J34" i="2" s="1"/>
  <c r="J35" i="2" s="1"/>
  <c r="J36" i="2" s="1"/>
  <c r="J37" i="2" s="1"/>
  <c r="J38" i="2" s="1"/>
  <c r="J39" i="2" s="1"/>
  <c r="J40" i="2" s="1"/>
  <c r="K33" i="2"/>
  <c r="M33" i="2" s="1"/>
  <c r="P33" i="2" s="1"/>
  <c r="R33" i="2" l="1"/>
  <c r="I34" i="2" s="1"/>
  <c r="O34" i="2" s="1"/>
  <c r="Q34" i="2" s="1"/>
  <c r="L34" i="2" l="1"/>
  <c r="K34" i="2"/>
  <c r="M34" i="2" s="1"/>
  <c r="P34" i="2" s="1"/>
  <c r="R34" i="2" l="1"/>
  <c r="I35" i="2" s="1"/>
  <c r="O35" i="2" s="1"/>
  <c r="Q35" i="2" s="1"/>
  <c r="L35" i="2" l="1"/>
  <c r="K35" i="2"/>
  <c r="M35" i="2" s="1"/>
  <c r="P35" i="2" s="1"/>
  <c r="R35" i="2" l="1"/>
  <c r="I36" i="2" s="1"/>
  <c r="L36" i="2" l="1"/>
  <c r="K36" i="2"/>
  <c r="M36" i="2" s="1"/>
  <c r="P36" i="2" s="1"/>
  <c r="R36" i="2" l="1"/>
  <c r="I37" i="2" s="1"/>
  <c r="L37" i="2" l="1"/>
  <c r="K37" i="2"/>
  <c r="M37" i="2" s="1"/>
  <c r="P37" i="2" s="1"/>
  <c r="O37" i="2"/>
  <c r="Q37" i="2" s="1"/>
  <c r="R37" i="2" l="1"/>
  <c r="I38" i="2" s="1"/>
  <c r="L38" i="2"/>
  <c r="K38" i="2"/>
  <c r="M38" i="2" s="1"/>
  <c r="P38" i="2" s="1"/>
  <c r="O38" i="2"/>
  <c r="Q38" i="2" s="1"/>
  <c r="R38" i="2" l="1"/>
  <c r="I39" i="2" s="1"/>
  <c r="L39" i="2"/>
  <c r="K39" i="2"/>
  <c r="M39" i="2" s="1"/>
  <c r="P39" i="2" s="1"/>
  <c r="O39" i="2"/>
  <c r="Q39" i="2" s="1"/>
  <c r="R39" i="2" l="1"/>
  <c r="I40" i="2" s="1"/>
  <c r="L40" i="2"/>
  <c r="N40" i="2" s="1"/>
  <c r="K40" i="2"/>
  <c r="M40" i="2" s="1"/>
  <c r="P40" i="2" l="1"/>
  <c r="J41" i="2"/>
  <c r="R40" i="2"/>
  <c r="I41" i="2" s="1"/>
  <c r="O41" i="2" s="1"/>
  <c r="Q41" i="2" s="1"/>
  <c r="L41" i="2" l="1"/>
  <c r="N41" i="2" s="1"/>
  <c r="K41" i="2"/>
  <c r="M41" i="2" s="1"/>
  <c r="R41" i="2" s="1"/>
  <c r="I42" i="2" s="1"/>
  <c r="O42" i="2" s="1"/>
  <c r="Q42" i="2" s="1"/>
  <c r="P41" i="2" l="1"/>
  <c r="J42" i="2"/>
  <c r="K42" i="2"/>
  <c r="L42" i="2"/>
  <c r="N42" i="2" s="1"/>
  <c r="P42" i="2" s="1"/>
  <c r="J43" i="2" l="1"/>
  <c r="R42" i="2"/>
  <c r="I43" i="2" s="1"/>
  <c r="O43" i="2" s="1"/>
  <c r="Q43" i="2" s="1"/>
  <c r="L43" i="2" l="1"/>
  <c r="N43" i="2" s="1"/>
  <c r="K43" i="2"/>
  <c r="P43" i="2" l="1"/>
  <c r="J44" i="2"/>
  <c r="R43" i="2"/>
  <c r="I44" i="2" s="1"/>
  <c r="L44" i="2" l="1"/>
  <c r="N44" i="2" s="1"/>
  <c r="P44" i="2" s="1"/>
  <c r="K44" i="2"/>
  <c r="J45" i="2" l="1"/>
  <c r="R44" i="2"/>
  <c r="I45" i="2" s="1"/>
  <c r="O45" i="2" s="1"/>
  <c r="Q45" i="2" s="1"/>
  <c r="L45" i="2" l="1"/>
  <c r="N45" i="2" s="1"/>
  <c r="P45" i="2" s="1"/>
  <c r="K45" i="2"/>
  <c r="J46" i="2" l="1"/>
  <c r="R45" i="2"/>
  <c r="I46" i="2" s="1"/>
  <c r="O46" i="2" s="1"/>
  <c r="Q46" i="2" s="1"/>
  <c r="K46" i="2"/>
  <c r="L46" i="2" l="1"/>
  <c r="N46" i="2" s="1"/>
  <c r="P46" i="2" s="1"/>
  <c r="J47" i="2" l="1"/>
  <c r="R46" i="2"/>
  <c r="I47" i="2" s="1"/>
  <c r="L47" i="2"/>
  <c r="N47" i="2" s="1"/>
  <c r="P47" i="2" s="1"/>
  <c r="K47" i="2"/>
  <c r="O47" i="2"/>
  <c r="Q47" i="2" s="1"/>
  <c r="R47" i="2" l="1"/>
  <c r="I48" i="2" s="1"/>
  <c r="O48" i="2" s="1"/>
  <c r="Q48" i="2" s="1"/>
  <c r="J48" i="2"/>
  <c r="L48" i="2"/>
  <c r="N48" i="2" s="1"/>
  <c r="K48" i="2"/>
  <c r="P48" i="2" l="1"/>
  <c r="J49" i="2"/>
  <c r="R48" i="2"/>
  <c r="I49" i="2" s="1"/>
  <c r="O49" i="2" s="1"/>
  <c r="Q49" i="2" s="1"/>
  <c r="L49" i="2" l="1"/>
  <c r="N49" i="2" s="1"/>
  <c r="K49" i="2"/>
  <c r="M49" i="2" s="1"/>
  <c r="P49" i="2" l="1"/>
  <c r="R49" i="2"/>
  <c r="I50" i="2" s="1"/>
  <c r="L50" i="2" s="1"/>
  <c r="K50" i="2" l="1"/>
  <c r="M50" i="2" s="1"/>
  <c r="P50" i="2" s="1"/>
  <c r="R50" i="2"/>
  <c r="I51" i="2" s="1"/>
  <c r="L51" i="2" l="1"/>
  <c r="K51" i="2"/>
  <c r="M51" i="2" s="1"/>
  <c r="P51" i="2" s="1"/>
  <c r="R51" i="2" l="1"/>
  <c r="I52" i="2" s="1"/>
  <c r="L52" i="2" l="1"/>
  <c r="K52" i="2"/>
  <c r="M52" i="2" s="1"/>
  <c r="P52" i="2" s="1"/>
  <c r="R52" i="2" l="1"/>
  <c r="I53" i="2" s="1"/>
  <c r="L53" i="2" l="1"/>
  <c r="K53" i="2"/>
  <c r="M53" i="2" s="1"/>
  <c r="P53" i="2" s="1"/>
  <c r="R53" i="2" l="1"/>
  <c r="I54" i="2" s="1"/>
  <c r="O54" i="2" s="1"/>
  <c r="Q54" i="2" s="1"/>
  <c r="K54" i="2" l="1"/>
  <c r="M54" i="2" s="1"/>
  <c r="P54" i="2" s="1"/>
  <c r="L54" i="2"/>
  <c r="R54" i="2" l="1"/>
  <c r="I55" i="2" s="1"/>
  <c r="L55" i="2" s="1"/>
  <c r="K55" i="2" l="1"/>
  <c r="M55" i="2" s="1"/>
  <c r="P55" i="2" s="1"/>
  <c r="R55" i="2" l="1"/>
  <c r="I56" i="2" s="1"/>
  <c r="O56" i="2" s="1"/>
  <c r="Q56" i="2" s="1"/>
  <c r="K56" i="2"/>
  <c r="M56" i="2" s="1"/>
  <c r="P56" i="2" s="1"/>
  <c r="L56" i="2" l="1"/>
  <c r="R56" i="2"/>
  <c r="I57" i="2" s="1"/>
  <c r="O57" i="2" s="1"/>
  <c r="Q57" i="2" s="1"/>
  <c r="L57" i="2" l="1"/>
  <c r="K57" i="2"/>
  <c r="M57" i="2" s="1"/>
  <c r="P57" i="2" s="1"/>
  <c r="R57" i="2" l="1"/>
  <c r="I58" i="2" s="1"/>
  <c r="O58" i="2" s="1"/>
  <c r="Q58" i="2" s="1"/>
  <c r="L58" i="2" l="1"/>
  <c r="K58" i="2"/>
  <c r="M58" i="2" s="1"/>
  <c r="P58" i="2" s="1"/>
  <c r="R58" i="2" l="1"/>
  <c r="I59" i="2" s="1"/>
  <c r="L59" i="2" l="1"/>
  <c r="K59" i="2"/>
  <c r="M59" i="2" s="1"/>
  <c r="P59" i="2" s="1"/>
  <c r="R59" i="2" l="1"/>
  <c r="I60" i="2" s="1"/>
  <c r="L60" i="2" l="1"/>
  <c r="N60" i="2" s="1"/>
  <c r="K60" i="2"/>
  <c r="M60" i="2" s="1"/>
  <c r="P60" i="2" l="1"/>
  <c r="J61" i="2"/>
  <c r="J62" i="2" s="1"/>
  <c r="J63" i="2" s="1"/>
  <c r="J64" i="2" s="1"/>
  <c r="J65" i="2" s="1"/>
  <c r="R60" i="2"/>
  <c r="I61" i="2" s="1"/>
  <c r="L61" i="2" l="1"/>
  <c r="K61" i="2"/>
  <c r="M61" i="2" s="1"/>
  <c r="P61" i="2" s="1"/>
  <c r="R61" i="2" l="1"/>
  <c r="I62" i="2" s="1"/>
  <c r="K62" i="2" l="1"/>
  <c r="M62" i="2" s="1"/>
  <c r="P62" i="2" s="1"/>
  <c r="L62" i="2"/>
  <c r="R62" i="2" l="1"/>
  <c r="I63" i="2" s="1"/>
  <c r="L63" i="2" s="1"/>
  <c r="K63" i="2" l="1"/>
  <c r="M63" i="2" s="1"/>
  <c r="P63" i="2" s="1"/>
  <c r="R63" i="2" l="1"/>
  <c r="I64" i="2" s="1"/>
  <c r="K64" i="2" s="1"/>
  <c r="M64" i="2" s="1"/>
  <c r="P64" i="2" s="1"/>
  <c r="L64" i="2"/>
  <c r="O64" i="2"/>
  <c r="Q64" i="2" s="1"/>
  <c r="R64" i="2" l="1"/>
  <c r="I65" i="2" s="1"/>
  <c r="O65" i="2" s="1"/>
  <c r="Q65" i="2" s="1"/>
  <c r="K65" i="2"/>
  <c r="M65" i="2" s="1"/>
  <c r="L65" i="2" l="1"/>
  <c r="N65" i="2" s="1"/>
  <c r="R65" i="2" s="1"/>
  <c r="I66" i="2" s="1"/>
  <c r="K66" i="2" s="1"/>
  <c r="J66" i="2" l="1"/>
  <c r="L66" i="2" s="1"/>
  <c r="N66" i="2" s="1"/>
  <c r="P65" i="2"/>
  <c r="P66" i="2" l="1"/>
  <c r="R66" i="2"/>
  <c r="I67" i="2" s="1"/>
  <c r="J67" i="2"/>
  <c r="L67" i="2" l="1"/>
  <c r="N67" i="2" s="1"/>
  <c r="P67" i="2" s="1"/>
  <c r="K67" i="2"/>
  <c r="J68" i="2" l="1"/>
  <c r="R67" i="2"/>
  <c r="I68" i="2" s="1"/>
  <c r="L68" i="2" l="1"/>
  <c r="N68" i="2" s="1"/>
  <c r="P68" i="2" s="1"/>
  <c r="K68" i="2"/>
  <c r="J69" i="2" l="1"/>
  <c r="R68" i="2"/>
  <c r="I69" i="2" s="1"/>
  <c r="L69" i="2" l="1"/>
  <c r="N69" i="2" s="1"/>
  <c r="P69" i="2" s="1"/>
  <c r="K69" i="2"/>
  <c r="R69" i="2" l="1"/>
  <c r="I70" i="2" s="1"/>
  <c r="J70" i="2"/>
  <c r="K70" i="2"/>
  <c r="O70" i="2"/>
  <c r="Q70" i="2" s="1"/>
  <c r="L70" i="2" l="1"/>
  <c r="N70" i="2" s="1"/>
  <c r="P70" i="2" s="1"/>
  <c r="J71" i="2" l="1"/>
  <c r="R70" i="2"/>
  <c r="I71" i="2" s="1"/>
  <c r="K71" i="2" s="1"/>
  <c r="L71" i="2" l="1"/>
  <c r="N71" i="2" s="1"/>
  <c r="P71" i="2" s="1"/>
  <c r="J72" i="2" l="1"/>
  <c r="R71" i="2"/>
  <c r="I72" i="2" s="1"/>
  <c r="K72" i="2" s="1"/>
  <c r="L72" i="2" l="1"/>
  <c r="N72" i="2" s="1"/>
  <c r="O73" i="2"/>
  <c r="Q73" i="2" s="1"/>
  <c r="P72" i="2" l="1"/>
  <c r="R72" i="2"/>
  <c r="I73" i="2" s="1"/>
  <c r="J73" i="2"/>
  <c r="L73" i="2" l="1"/>
  <c r="N73" i="2" s="1"/>
  <c r="P73" i="2" s="1"/>
  <c r="K73" i="2"/>
  <c r="R73" i="2" l="1"/>
  <c r="I74" i="2" s="1"/>
  <c r="O74" i="2" l="1"/>
  <c r="Q74" i="2" s="1"/>
  <c r="K74" i="2"/>
  <c r="M74" i="2" s="1"/>
  <c r="R74" i="2" s="1"/>
  <c r="I75" i="2" s="1"/>
  <c r="L74" i="2"/>
  <c r="N74" i="2" s="1"/>
  <c r="O75" i="2" l="1"/>
  <c r="Q75" i="2" s="1"/>
  <c r="K75" i="2"/>
  <c r="M75" i="2" s="1"/>
  <c r="P75" i="2" s="1"/>
  <c r="R75" i="2"/>
  <c r="I76" i="2" s="1"/>
  <c r="J75" i="2"/>
  <c r="J76" i="2" s="1"/>
  <c r="J77" i="2" s="1"/>
  <c r="J78" i="2" s="1"/>
  <c r="J79" i="2" s="1"/>
  <c r="J80" i="2" s="1"/>
  <c r="P74" i="2"/>
  <c r="O76" i="2" l="1"/>
  <c r="Q76" i="2" s="1"/>
  <c r="L76" i="2"/>
  <c r="K76" i="2"/>
  <c r="M76" i="2" s="1"/>
  <c r="L75" i="2"/>
  <c r="P76" i="2" l="1"/>
  <c r="R76" i="2"/>
  <c r="I77" i="2" s="1"/>
  <c r="K77" i="2" l="1"/>
  <c r="M77" i="2" s="1"/>
  <c r="P77" i="2" s="1"/>
  <c r="L77" i="2"/>
  <c r="O77" i="2"/>
  <c r="Q77" i="2" s="1"/>
  <c r="R77" i="2" l="1"/>
  <c r="I78" i="2" s="1"/>
  <c r="O78" i="2" l="1"/>
  <c r="Q78" i="2" s="1"/>
  <c r="K78" i="2"/>
  <c r="M78" i="2" s="1"/>
  <c r="P78" i="2" s="1"/>
  <c r="L78" i="2"/>
  <c r="R78" i="2"/>
  <c r="I79" i="2" s="1"/>
  <c r="O79" i="2" l="1"/>
  <c r="Q79" i="2" s="1"/>
  <c r="K79" i="2"/>
  <c r="M79" i="2" s="1"/>
  <c r="L79" i="2"/>
  <c r="P79" i="2" l="1"/>
  <c r="R79" i="2"/>
  <c r="I80" i="2" s="1"/>
  <c r="O80" i="2" l="1"/>
  <c r="Q80" i="2" s="1"/>
  <c r="K80" i="2"/>
  <c r="M80" i="2" s="1"/>
  <c r="R80" i="2" s="1"/>
  <c r="I81" i="2" s="1"/>
  <c r="L80" i="2"/>
  <c r="N80" i="2" s="1"/>
  <c r="O81" i="2" l="1"/>
  <c r="Q81" i="2" s="1"/>
  <c r="K81" i="2"/>
  <c r="M81" i="2" s="1"/>
  <c r="J81" i="2"/>
  <c r="L81" i="2" s="1"/>
  <c r="N81" i="2" s="1"/>
  <c r="P80" i="2"/>
  <c r="J82" i="2" l="1"/>
  <c r="J83" i="2" s="1"/>
  <c r="J84" i="2" s="1"/>
  <c r="J85" i="2" s="1"/>
  <c r="J86" i="2" s="1"/>
  <c r="J87" i="2" s="1"/>
  <c r="J88" i="2" s="1"/>
  <c r="J89" i="2" s="1"/>
  <c r="P81" i="2"/>
  <c r="R81" i="2"/>
  <c r="I82" i="2" s="1"/>
  <c r="O82" i="2" l="1"/>
  <c r="Q82" i="2" s="1"/>
  <c r="L82" i="2"/>
  <c r="K82" i="2"/>
  <c r="M82" i="2" s="1"/>
  <c r="P82" i="2" l="1"/>
  <c r="R82" i="2"/>
  <c r="I83" i="2" s="1"/>
  <c r="O83" i="2" l="1"/>
  <c r="Q83" i="2" s="1"/>
  <c r="L83" i="2"/>
  <c r="K83" i="2"/>
  <c r="M83" i="2" s="1"/>
  <c r="P83" i="2" l="1"/>
  <c r="R83" i="2"/>
  <c r="I84" i="2" s="1"/>
  <c r="L84" i="2" l="1"/>
  <c r="K84" i="2"/>
  <c r="M84" i="2" s="1"/>
  <c r="O85" i="2"/>
  <c r="Q85" i="2" s="1"/>
  <c r="P84" i="2" l="1"/>
  <c r="R84" i="2"/>
  <c r="I85" i="2" s="1"/>
  <c r="O86" i="2"/>
  <c r="Q86" i="2" s="1"/>
  <c r="L85" i="2" l="1"/>
  <c r="K85" i="2"/>
  <c r="M85" i="2" s="1"/>
  <c r="O87" i="2"/>
  <c r="Q87" i="2" s="1"/>
  <c r="P85" i="2" l="1"/>
  <c r="R85" i="2"/>
  <c r="I86" i="2" s="1"/>
  <c r="O88" i="2"/>
  <c r="Q88" i="2" s="1"/>
  <c r="L86" i="2" l="1"/>
  <c r="K86" i="2"/>
  <c r="M86" i="2" s="1"/>
  <c r="P86" i="2" s="1"/>
  <c r="R86" i="2" l="1"/>
  <c r="I87" i="2" s="1"/>
  <c r="L87" i="2" l="1"/>
  <c r="K87" i="2"/>
  <c r="M87" i="2" s="1"/>
  <c r="P87" i="2" s="1"/>
  <c r="R87" i="2" l="1"/>
  <c r="I88" i="2" s="1"/>
  <c r="K88" i="2" l="1"/>
  <c r="M88" i="2" s="1"/>
  <c r="P88" i="2" s="1"/>
  <c r="L88" i="2"/>
  <c r="R88" i="2" l="1"/>
  <c r="I89" i="2" s="1"/>
  <c r="L89" i="2" l="1"/>
  <c r="N89" i="2" s="1"/>
  <c r="K89" i="2"/>
  <c r="M89" i="2" s="1"/>
  <c r="R89" i="2" s="1"/>
  <c r="I90" i="2" s="1"/>
  <c r="O90" i="2" l="1"/>
  <c r="Q90" i="2" s="1"/>
  <c r="K90" i="2"/>
  <c r="J90" i="2"/>
  <c r="P89" i="2"/>
  <c r="L90" i="2" l="1"/>
  <c r="N90" i="2" s="1"/>
  <c r="P90" i="2" l="1"/>
  <c r="R90" i="2"/>
  <c r="I91" i="2" s="1"/>
  <c r="J91" i="2"/>
  <c r="O91" i="2" l="1"/>
  <c r="Q91" i="2" s="1"/>
  <c r="L91" i="2"/>
  <c r="N91" i="2" s="1"/>
  <c r="P91" i="2" s="1"/>
  <c r="K91" i="2"/>
  <c r="R91" i="2"/>
  <c r="I92" i="2" s="1"/>
  <c r="O92" i="2" l="1"/>
  <c r="Q92" i="2" s="1"/>
  <c r="K92" i="2"/>
  <c r="J92" i="2"/>
  <c r="L92" i="2" l="1"/>
  <c r="N92" i="2" s="1"/>
  <c r="P92" i="2" l="1"/>
  <c r="R92" i="2"/>
  <c r="I93" i="2" s="1"/>
  <c r="J93" i="2"/>
  <c r="L93" i="2" l="1"/>
  <c r="N93" i="2" s="1"/>
  <c r="P93" i="2" s="1"/>
  <c r="K93" i="2"/>
  <c r="R93" i="2"/>
  <c r="I94" i="2" s="1"/>
  <c r="O94" i="2" l="1"/>
  <c r="Q94" i="2" s="1"/>
  <c r="K94" i="2"/>
  <c r="J94" i="2"/>
  <c r="O97" i="2"/>
  <c r="Q97" i="2" s="1"/>
  <c r="L94" i="2" l="1"/>
  <c r="N94" i="2" s="1"/>
  <c r="P94" i="2" l="1"/>
  <c r="R94" i="2"/>
  <c r="I95" i="2" s="1"/>
  <c r="J95" i="2"/>
  <c r="L95" i="2" l="1"/>
  <c r="N95" i="2" s="1"/>
  <c r="P95" i="2" s="1"/>
  <c r="K95" i="2"/>
  <c r="R95" i="2" l="1"/>
  <c r="I96" i="2" s="1"/>
  <c r="J96" i="2"/>
  <c r="O99" i="2"/>
  <c r="Q99" i="2" s="1"/>
  <c r="J97" i="2" l="1"/>
  <c r="O96" i="2"/>
  <c r="Q96" i="2" s="1"/>
  <c r="L96" i="2"/>
  <c r="N96" i="2" s="1"/>
  <c r="P96" i="2" s="1"/>
  <c r="K96" i="2"/>
  <c r="R96" i="2" l="1"/>
  <c r="I97" i="2" s="1"/>
  <c r="O100" i="2"/>
  <c r="Q100" i="2" s="1"/>
  <c r="L97" i="2" l="1"/>
  <c r="N97" i="2" s="1"/>
  <c r="P97" i="2" s="1"/>
  <c r="K97" i="2"/>
  <c r="R97" i="2" l="1"/>
  <c r="I98" i="2" s="1"/>
  <c r="O102" i="2"/>
  <c r="Q102" i="2" s="1"/>
  <c r="O98" i="2" l="1"/>
  <c r="Q98" i="2" s="1"/>
  <c r="L98" i="2"/>
  <c r="N98" i="2" s="1"/>
  <c r="J99" i="2" s="1"/>
  <c r="K98" i="2"/>
  <c r="M98" i="2" s="1"/>
  <c r="P98" i="2" s="1"/>
  <c r="R98" i="2" l="1"/>
  <c r="I99" i="2" s="1"/>
  <c r="L99" i="2" l="1"/>
  <c r="N99" i="2" s="1"/>
  <c r="J100" i="2" s="1"/>
  <c r="K99" i="2"/>
  <c r="M99" i="2" s="1"/>
  <c r="R99" i="2" s="1"/>
  <c r="I100" i="2" s="1"/>
  <c r="K100" i="2" l="1"/>
  <c r="M100" i="2" s="1"/>
  <c r="L100" i="2"/>
  <c r="N100" i="2" s="1"/>
  <c r="R100" i="2"/>
  <c r="I101" i="2" s="1"/>
  <c r="P99" i="2"/>
  <c r="K101" i="2" l="1"/>
  <c r="M101" i="2" s="1"/>
  <c r="P101" i="2" s="1"/>
  <c r="O101" i="2"/>
  <c r="Q101" i="2" s="1"/>
  <c r="R101" i="2"/>
  <c r="I102" i="2" s="1"/>
  <c r="J101" i="2"/>
  <c r="J102" i="2" s="1"/>
  <c r="J103" i="2" s="1"/>
  <c r="J104" i="2" s="1"/>
  <c r="J105" i="2" s="1"/>
  <c r="P100" i="2"/>
  <c r="K102" i="2" l="1"/>
  <c r="M102" i="2" s="1"/>
  <c r="P102" i="2" s="1"/>
  <c r="L102" i="2"/>
  <c r="L101" i="2"/>
  <c r="R102" i="2" l="1"/>
  <c r="I103" i="2" s="1"/>
  <c r="O103" i="2" l="1"/>
  <c r="Q103" i="2" s="1"/>
  <c r="L103" i="2"/>
  <c r="K103" i="2"/>
  <c r="M103" i="2" s="1"/>
  <c r="P103" i="2" s="1"/>
  <c r="O105" i="2"/>
  <c r="Q105" i="2" s="1"/>
  <c r="R103" i="2" l="1"/>
  <c r="I104" i="2" s="1"/>
  <c r="O104" i="2" l="1"/>
  <c r="Q104" i="2" s="1"/>
  <c r="K104" i="2"/>
  <c r="M104" i="2" s="1"/>
  <c r="P104" i="2" s="1"/>
  <c r="L104" i="2"/>
  <c r="R104" i="2"/>
  <c r="I105" i="2" s="1"/>
  <c r="K105" i="2" l="1"/>
  <c r="M105" i="2" s="1"/>
  <c r="R105" i="2" s="1"/>
  <c r="I106" i="2" s="1"/>
  <c r="L105" i="2"/>
  <c r="N105" i="2" s="1"/>
  <c r="O106" i="2" l="1"/>
  <c r="Q106" i="2" s="1"/>
  <c r="K106" i="2"/>
  <c r="M106" i="2" s="1"/>
  <c r="P106" i="2" s="1"/>
  <c r="J106" i="2"/>
  <c r="J107" i="2" s="1"/>
  <c r="J108" i="2" s="1"/>
  <c r="P105" i="2"/>
  <c r="R106" i="2" l="1"/>
  <c r="I107" i="2" s="1"/>
  <c r="L106" i="2"/>
  <c r="O108" i="2"/>
  <c r="Q108" i="2" s="1"/>
  <c r="O107" i="2" l="1"/>
  <c r="Q107" i="2" s="1"/>
  <c r="L107" i="2"/>
  <c r="K107" i="2"/>
  <c r="M107" i="2" s="1"/>
  <c r="P107" i="2" s="1"/>
  <c r="R107" i="2" l="1"/>
  <c r="I108" i="2" s="1"/>
  <c r="O111" i="2"/>
  <c r="Q111" i="2" s="1"/>
  <c r="L108" i="2" l="1"/>
  <c r="N108" i="2" s="1"/>
  <c r="K108" i="2"/>
  <c r="M108" i="2" s="1"/>
  <c r="R108" i="2" s="1"/>
  <c r="I109" i="2" s="1"/>
  <c r="O112" i="2"/>
  <c r="Q112" i="2" s="1"/>
  <c r="K109" i="2" l="1"/>
  <c r="M109" i="2" s="1"/>
  <c r="P109" i="2" s="1"/>
  <c r="R109" i="2"/>
  <c r="I110" i="2" s="1"/>
  <c r="P108" i="2"/>
  <c r="J109" i="2"/>
  <c r="J110" i="2" s="1"/>
  <c r="J111" i="2" s="1"/>
  <c r="J112" i="2" s="1"/>
  <c r="J113" i="2" s="1"/>
  <c r="R110" i="2" l="1"/>
  <c r="I111" i="2" s="1"/>
  <c r="K111" i="2" s="1"/>
  <c r="M111" i="2" s="1"/>
  <c r="P111" i="2" s="1"/>
  <c r="K110" i="2"/>
  <c r="M110" i="2" s="1"/>
  <c r="P110" i="2" s="1"/>
  <c r="L110" i="2"/>
  <c r="L109" i="2"/>
  <c r="L111" i="2"/>
  <c r="R111" i="2" l="1"/>
  <c r="I112" i="2" s="1"/>
  <c r="K112" i="2" l="1"/>
  <c r="M112" i="2" s="1"/>
  <c r="P112" i="2" s="1"/>
  <c r="L112" i="2"/>
  <c r="R112" i="2" l="1"/>
  <c r="I113" i="2" s="1"/>
  <c r="O115" i="2"/>
  <c r="Q115" i="2" s="1"/>
  <c r="K113" i="2" l="1"/>
  <c r="M113" i="2" s="1"/>
  <c r="L113" i="2"/>
  <c r="N113" i="2" s="1"/>
  <c r="R113" i="2" l="1"/>
  <c r="I114" i="2" s="1"/>
  <c r="O114" i="2"/>
  <c r="Q114" i="2" s="1"/>
  <c r="K114" i="2"/>
  <c r="P113" i="2"/>
  <c r="J114" i="2"/>
  <c r="L114" i="2" l="1"/>
  <c r="N114" i="2" s="1"/>
  <c r="J115" i="2" s="1"/>
  <c r="P114" i="2" l="1"/>
  <c r="R114" i="2"/>
  <c r="I115" i="2" s="1"/>
  <c r="K115" i="2" l="1"/>
  <c r="L115" i="2"/>
  <c r="N115" i="2" s="1"/>
  <c r="R115" i="2" s="1"/>
  <c r="I116" i="2" s="1"/>
  <c r="K116" i="2" s="1"/>
  <c r="P115" i="2" l="1"/>
  <c r="J116" i="2"/>
  <c r="L116" i="2" l="1"/>
  <c r="N116" i="2" s="1"/>
  <c r="J117" i="2"/>
  <c r="R116" i="2" l="1"/>
  <c r="I117" i="2" s="1"/>
  <c r="P116" i="2"/>
  <c r="K117" i="2" l="1"/>
  <c r="L117" i="2"/>
  <c r="N117" i="2" s="1"/>
  <c r="R117" i="2"/>
  <c r="I118" i="2" s="1"/>
  <c r="O120" i="2"/>
  <c r="Q120" i="2" s="1"/>
  <c r="O118" i="2" l="1"/>
  <c r="Q118" i="2" s="1"/>
  <c r="K118" i="2"/>
  <c r="P117" i="2"/>
  <c r="J118" i="2"/>
  <c r="L118" i="2" l="1"/>
  <c r="N118" i="2" s="1"/>
  <c r="O122" i="2"/>
  <c r="Q122" i="2" s="1"/>
  <c r="P118" i="2" l="1"/>
  <c r="R118" i="2"/>
  <c r="I119" i="2" s="1"/>
  <c r="J119" i="2"/>
  <c r="L119" i="2" l="1"/>
  <c r="N119" i="2" s="1"/>
  <c r="P119" i="2" s="1"/>
  <c r="K119" i="2"/>
  <c r="R119" i="2"/>
  <c r="I120" i="2" s="1"/>
  <c r="K120" i="2" l="1"/>
  <c r="J120" i="2"/>
  <c r="O123" i="2"/>
  <c r="Q123" i="2" s="1"/>
  <c r="L120" i="2" l="1"/>
  <c r="N120" i="2" s="1"/>
  <c r="P120" i="2" l="1"/>
  <c r="R120" i="2"/>
  <c r="I121" i="2" s="1"/>
  <c r="J121" i="2"/>
  <c r="L121" i="2" l="1"/>
  <c r="K121" i="2"/>
  <c r="R121" i="2"/>
  <c r="I122" i="2" s="1"/>
  <c r="O121" i="2"/>
  <c r="Q121" i="2" s="1"/>
  <c r="L122" i="2" l="1"/>
  <c r="K122" i="2"/>
  <c r="M122" i="2" s="1"/>
  <c r="P122" i="2" s="1"/>
  <c r="R122" i="2"/>
  <c r="I123" i="2" s="1"/>
  <c r="O125" i="2"/>
  <c r="Q125" i="2" s="1"/>
  <c r="L123" i="2" l="1"/>
  <c r="K123" i="2"/>
  <c r="M123" i="2" s="1"/>
  <c r="P123" i="2" s="1"/>
  <c r="R123" i="2"/>
  <c r="I124" i="2" s="1"/>
  <c r="L124" i="2" l="1"/>
  <c r="K124" i="2"/>
  <c r="M124" i="2" s="1"/>
  <c r="P124" i="2" s="1"/>
  <c r="R124" i="2"/>
  <c r="I125" i="2" s="1"/>
  <c r="O126" i="2"/>
  <c r="Q126" i="2" s="1"/>
  <c r="L125" i="2" l="1"/>
  <c r="K125" i="2"/>
  <c r="M125" i="2" s="1"/>
  <c r="P125" i="2" s="1"/>
  <c r="R125" i="2"/>
  <c r="I126" i="2" s="1"/>
  <c r="L126" i="2" l="1"/>
  <c r="K126" i="2"/>
  <c r="M126" i="2" s="1"/>
  <c r="P126" i="2" l="1"/>
  <c r="R126" i="2"/>
  <c r="I127" i="2" s="1"/>
  <c r="O127" i="2" s="1"/>
  <c r="Q127" i="2" s="1"/>
  <c r="K127" i="2" l="1"/>
  <c r="M127" i="2" s="1"/>
  <c r="L127" i="2"/>
  <c r="P127" i="2" l="1"/>
  <c r="R127" i="2"/>
  <c r="I128" i="2" s="1"/>
  <c r="O128" i="2" l="1"/>
  <c r="Q128" i="2" s="1"/>
  <c r="L128" i="2"/>
  <c r="K128" i="2"/>
  <c r="M128" i="2" s="1"/>
  <c r="P128" i="2" l="1"/>
  <c r="R128" i="2"/>
  <c r="I129" i="2" s="1"/>
  <c r="O129" i="2" l="1"/>
  <c r="Q129" i="2" s="1"/>
  <c r="K129" i="2"/>
  <c r="M129" i="2" s="1"/>
  <c r="L129" i="2"/>
  <c r="P129" i="2" l="1"/>
  <c r="R129" i="2"/>
  <c r="I130" i="2" s="1"/>
  <c r="O130" i="2" l="1"/>
  <c r="Q130" i="2" s="1"/>
  <c r="L130" i="2"/>
  <c r="K130" i="2"/>
  <c r="M130" i="2" s="1"/>
  <c r="P130" i="2" l="1"/>
  <c r="R130" i="2"/>
  <c r="I131" i="2" s="1"/>
  <c r="L131" i="2" l="1"/>
  <c r="K131" i="2"/>
  <c r="M131" i="2" s="1"/>
  <c r="O133" i="2"/>
  <c r="Q133" i="2" s="1"/>
  <c r="P131" i="2" l="1"/>
  <c r="R131" i="2"/>
  <c r="I132" i="2" s="1"/>
  <c r="O132" i="2" l="1"/>
  <c r="Q132" i="2" s="1"/>
  <c r="L132" i="2"/>
  <c r="K132" i="2"/>
  <c r="M132" i="2" s="1"/>
  <c r="P132" i="2" l="1"/>
  <c r="R132" i="2"/>
  <c r="I133" i="2" s="1"/>
  <c r="K133" i="2" l="1"/>
  <c r="M133" i="2" s="1"/>
  <c r="L133" i="2"/>
  <c r="P133" i="2" l="1"/>
  <c r="R133" i="2"/>
  <c r="I134" i="2" s="1"/>
  <c r="K134" i="2" l="1"/>
  <c r="O134" i="2"/>
  <c r="Q134" i="2" s="1"/>
  <c r="L134" i="2"/>
  <c r="R134" i="2"/>
  <c r="I135" i="2" s="1"/>
  <c r="R135" i="2" l="1"/>
  <c r="I136" i="2" s="1"/>
  <c r="K135" i="2"/>
  <c r="L135" i="2"/>
  <c r="O135" i="2"/>
  <c r="Q135" i="2" s="1"/>
  <c r="L136" i="2" l="1"/>
  <c r="K136" i="2"/>
  <c r="R136" i="2"/>
  <c r="I137" i="2" s="1"/>
  <c r="O137" i="2" s="1"/>
  <c r="Q137" i="2" s="1"/>
  <c r="O136" i="2"/>
  <c r="Q136" i="2" s="1"/>
  <c r="L137" i="2" l="1"/>
  <c r="N137" i="2" s="1"/>
  <c r="K137" i="2"/>
  <c r="M137" i="2" s="1"/>
  <c r="R137" i="2" s="1"/>
  <c r="I138" i="2" s="1"/>
  <c r="K138" i="2"/>
  <c r="P137" i="2" l="1"/>
  <c r="J138" i="2"/>
  <c r="L138" i="2" s="1"/>
  <c r="N138" i="2" s="1"/>
  <c r="P138" i="2" s="1"/>
  <c r="J139" i="2" l="1"/>
  <c r="R138" i="2"/>
  <c r="I139" i="2" s="1"/>
  <c r="K139" i="2"/>
  <c r="L139" i="2"/>
  <c r="N139" i="2" s="1"/>
  <c r="P139" i="2" s="1"/>
  <c r="R139" i="2" l="1"/>
  <c r="I140" i="2" s="1"/>
  <c r="J140" i="2"/>
  <c r="O140" i="2" l="1"/>
  <c r="Q140" i="2" s="1"/>
  <c r="L140" i="2"/>
  <c r="N140" i="2" s="1"/>
  <c r="P140" i="2" s="1"/>
  <c r="K140" i="2"/>
  <c r="R140" i="2" l="1"/>
  <c r="I141" i="2" s="1"/>
  <c r="J141" i="2"/>
  <c r="O141" i="2" l="1"/>
  <c r="Q141" i="2" s="1"/>
  <c r="L141" i="2"/>
  <c r="N141" i="2" s="1"/>
  <c r="P141" i="2" s="1"/>
  <c r="K141" i="2"/>
  <c r="R141" i="2"/>
  <c r="I142" i="2" s="1"/>
  <c r="K142" i="2" l="1"/>
  <c r="J142" i="2"/>
  <c r="L142" i="2" l="1"/>
  <c r="N142" i="2" s="1"/>
  <c r="P142" i="2" l="1"/>
  <c r="R142" i="2"/>
  <c r="I143" i="2" s="1"/>
  <c r="J143" i="2"/>
  <c r="O143" i="2" l="1"/>
  <c r="Q143" i="2" s="1"/>
  <c r="K143" i="2"/>
  <c r="L143" i="2"/>
  <c r="N143" i="2" s="1"/>
  <c r="P143" i="2" s="1"/>
  <c r="J144" i="2"/>
  <c r="J145" i="2" s="1"/>
  <c r="R143" i="2" l="1"/>
  <c r="I144" i="2" s="1"/>
  <c r="R144" i="2" l="1"/>
  <c r="I145" i="2" s="1"/>
  <c r="K144" i="2"/>
  <c r="O144" i="2"/>
  <c r="Q144" i="2" s="1"/>
  <c r="L144" i="2"/>
  <c r="K145" i="2" l="1"/>
  <c r="L145" i="2"/>
  <c r="R145" i="2"/>
  <c r="I146" i="2" s="1"/>
  <c r="O145" i="2"/>
  <c r="Q145" i="2" s="1"/>
  <c r="O146" i="2" l="1"/>
  <c r="Q146" i="2" s="1"/>
  <c r="R146" i="2"/>
  <c r="I147" i="2" s="1"/>
  <c r="K146" i="2"/>
  <c r="L146" i="2"/>
  <c r="L147" i="2" l="1"/>
  <c r="R147" i="2"/>
  <c r="I148" i="2" s="1"/>
  <c r="O147" i="2"/>
  <c r="Q147" i="2" s="1"/>
  <c r="K147" i="2"/>
  <c r="O148" i="2" l="1"/>
  <c r="Q148" i="2" s="1"/>
  <c r="L148" i="2"/>
  <c r="K148" i="2"/>
  <c r="M148" i="2" s="1"/>
  <c r="P148" i="2" s="1"/>
  <c r="R148" i="2" l="1"/>
  <c r="I149" i="2" s="1"/>
  <c r="O149" i="2" l="1"/>
  <c r="Q149" i="2" s="1"/>
  <c r="K149" i="2"/>
  <c r="M149" i="2" s="1"/>
  <c r="P149" i="2" s="1"/>
  <c r="L149" i="2"/>
  <c r="R149" i="2" l="1"/>
  <c r="I150" i="2" s="1"/>
  <c r="O150" i="2" l="1"/>
  <c r="Q150" i="2" s="1"/>
  <c r="L150" i="2"/>
  <c r="K150" i="2"/>
  <c r="M150" i="2" s="1"/>
  <c r="P150" i="2" s="1"/>
  <c r="R150" i="2" l="1"/>
  <c r="I151" i="2" s="1"/>
  <c r="O151" i="2" l="1"/>
  <c r="Q151" i="2" s="1"/>
  <c r="L151" i="2"/>
  <c r="K151" i="2"/>
  <c r="M151" i="2" s="1"/>
  <c r="P151" i="2" s="1"/>
  <c r="R151" i="2" l="1"/>
  <c r="I152" i="2" s="1"/>
  <c r="O152" i="2" l="1"/>
  <c r="Q152" i="2" s="1"/>
  <c r="L152" i="2"/>
  <c r="K152" i="2"/>
  <c r="M152" i="2" s="1"/>
  <c r="P152" i="2" s="1"/>
  <c r="R152" i="2" l="1"/>
  <c r="I153" i="2" s="1"/>
  <c r="O153" i="2" l="1"/>
  <c r="Q153" i="2" s="1"/>
  <c r="L153" i="2"/>
  <c r="K153" i="2"/>
  <c r="M153" i="2" s="1"/>
  <c r="P153" i="2" s="1"/>
  <c r="R153" i="2" l="1"/>
  <c r="I154" i="2" s="1"/>
  <c r="O154" i="2" l="1"/>
  <c r="Q154" i="2" s="1"/>
  <c r="L154" i="2"/>
  <c r="K154" i="2"/>
  <c r="M154" i="2" s="1"/>
  <c r="P154" i="2" s="1"/>
  <c r="R154" i="2" l="1"/>
  <c r="I155" i="2" s="1"/>
  <c r="O155" i="2" l="1"/>
  <c r="Q155" i="2" s="1"/>
  <c r="K155" i="2"/>
  <c r="M155" i="2" s="1"/>
  <c r="P155" i="2" s="1"/>
  <c r="L155" i="2"/>
  <c r="R155" i="2" l="1"/>
  <c r="I156" i="2" s="1"/>
  <c r="O156" i="2" l="1"/>
  <c r="Q156" i="2" s="1"/>
  <c r="L156" i="2"/>
  <c r="K156" i="2"/>
  <c r="M156" i="2" s="1"/>
  <c r="P156" i="2" s="1"/>
  <c r="R156" i="2" l="1"/>
  <c r="I157" i="2" s="1"/>
  <c r="O159" i="2"/>
  <c r="Q159" i="2" s="1"/>
  <c r="R157" i="2" l="1"/>
  <c r="I158" i="2" s="1"/>
  <c r="L157" i="2"/>
  <c r="O157" i="2"/>
  <c r="Q157" i="2" s="1"/>
  <c r="K157" i="2"/>
  <c r="L158" i="2" l="1"/>
  <c r="R158" i="2"/>
  <c r="I159" i="2" s="1"/>
  <c r="K158" i="2"/>
  <c r="O158" i="2"/>
  <c r="Q158" i="2" s="1"/>
  <c r="L159" i="2" l="1"/>
  <c r="N159" i="2" s="1"/>
  <c r="R159" i="2" s="1"/>
  <c r="I160" i="2" s="1"/>
  <c r="K159" i="2"/>
  <c r="O160" i="2" l="1"/>
  <c r="Q160" i="2" s="1"/>
  <c r="K160" i="2"/>
  <c r="P159" i="2"/>
  <c r="J160" i="2"/>
  <c r="L160" i="2" l="1"/>
  <c r="N160" i="2" s="1"/>
  <c r="P160" i="2" l="1"/>
  <c r="R160" i="2"/>
  <c r="I161" i="2" s="1"/>
  <c r="J161" i="2"/>
  <c r="O161" i="2" l="1"/>
  <c r="Q161" i="2" s="1"/>
  <c r="L161" i="2"/>
  <c r="N161" i="2" s="1"/>
  <c r="K161" i="2"/>
  <c r="M161" i="2" s="1"/>
  <c r="R161" i="2" s="1"/>
  <c r="I162" i="2" s="1"/>
  <c r="P161" i="2" l="1"/>
  <c r="O162" i="2"/>
  <c r="Q162" i="2" s="1"/>
  <c r="K162" i="2"/>
  <c r="J162" i="2"/>
  <c r="L162" i="2" l="1"/>
  <c r="N162" i="2" s="1"/>
  <c r="P162" i="2" l="1"/>
  <c r="R162" i="2"/>
  <c r="I163" i="2" s="1"/>
  <c r="J163" i="2"/>
  <c r="O163" i="2" l="1"/>
  <c r="Q163" i="2" s="1"/>
  <c r="L163" i="2"/>
  <c r="N163" i="2" s="1"/>
  <c r="P163" i="2" s="1"/>
  <c r="K163" i="2"/>
  <c r="R163" i="2" l="1"/>
  <c r="I164" i="2" s="1"/>
  <c r="J164" i="2"/>
  <c r="O164" i="2" l="1"/>
  <c r="Q164" i="2" s="1"/>
  <c r="L164" i="2"/>
  <c r="N164" i="2" s="1"/>
  <c r="P164" i="2" s="1"/>
  <c r="K164" i="2"/>
  <c r="R164" i="2" l="1"/>
  <c r="I165" i="2" s="1"/>
  <c r="J165" i="2"/>
  <c r="L165" i="2" l="1"/>
  <c r="N165" i="2" s="1"/>
  <c r="P165" i="2" s="1"/>
  <c r="J166" i="2"/>
  <c r="O165" i="2"/>
  <c r="Q165" i="2" s="1"/>
  <c r="K165" i="2"/>
  <c r="R165" i="2" l="1"/>
  <c r="I166" i="2" s="1"/>
  <c r="O166" i="2" l="1"/>
  <c r="Q166" i="2" s="1"/>
  <c r="L166" i="2"/>
  <c r="N166" i="2" s="1"/>
  <c r="R166" i="2" s="1"/>
  <c r="I167" i="2" s="1"/>
  <c r="K166" i="2"/>
  <c r="O167" i="2" l="1"/>
  <c r="Q167" i="2" s="1"/>
  <c r="K167" i="2"/>
  <c r="M167" i="2" s="1"/>
  <c r="P166" i="2"/>
  <c r="J167" i="2"/>
  <c r="L167" i="2" l="1"/>
  <c r="N167" i="2" s="1"/>
  <c r="P167" i="2" s="1"/>
  <c r="J168" i="2" l="1"/>
  <c r="R167" i="2"/>
  <c r="I168" i="2" s="1"/>
  <c r="O168" i="2" l="1"/>
  <c r="Q168" i="2" s="1"/>
  <c r="K168" i="2"/>
  <c r="M168" i="2" s="1"/>
  <c r="L168" i="2"/>
  <c r="N168" i="2" s="1"/>
  <c r="P168" i="2" s="1"/>
  <c r="J169" i="2"/>
  <c r="R168" i="2" l="1"/>
  <c r="I169" i="2" s="1"/>
  <c r="O169" i="2" l="1"/>
  <c r="Q169" i="2" s="1"/>
  <c r="L169" i="2"/>
  <c r="N169" i="2" s="1"/>
  <c r="K169" i="2"/>
  <c r="M169" i="2" s="1"/>
  <c r="R169" i="2" s="1"/>
  <c r="I170" i="2" s="1"/>
  <c r="L170" i="2" l="1"/>
  <c r="R170" i="2"/>
  <c r="I171" i="2" s="1"/>
  <c r="O170" i="2"/>
  <c r="Q170" i="2" s="1"/>
  <c r="K170" i="2"/>
  <c r="P169" i="2"/>
  <c r="O171" i="2" l="1"/>
  <c r="Q171" i="2" s="1"/>
  <c r="L171" i="2"/>
  <c r="K171" i="2"/>
  <c r="M171" i="2" s="1"/>
  <c r="P171" i="2" s="1"/>
  <c r="R171" i="2"/>
  <c r="I172" i="2" s="1"/>
  <c r="O172" i="2" l="1"/>
  <c r="Q172" i="2" s="1"/>
  <c r="L172" i="2"/>
  <c r="K172" i="2"/>
  <c r="M172" i="2" s="1"/>
  <c r="P172" i="2" s="1"/>
  <c r="R172" i="2" l="1"/>
  <c r="I173" i="2" s="1"/>
  <c r="O173" i="2" l="1"/>
  <c r="Q173" i="2" s="1"/>
  <c r="L173" i="2"/>
  <c r="K173" i="2"/>
  <c r="M173" i="2" s="1"/>
  <c r="P173" i="2" s="1"/>
  <c r="R173" i="2" l="1"/>
  <c r="I174" i="2" s="1"/>
  <c r="O174" i="2" l="1"/>
  <c r="Q174" i="2" s="1"/>
  <c r="L174" i="2"/>
  <c r="K174" i="2"/>
  <c r="M174" i="2" s="1"/>
  <c r="P174" i="2" s="1"/>
  <c r="R174" i="2" l="1"/>
  <c r="I175" i="2" s="1"/>
  <c r="O175" i="2" l="1"/>
  <c r="Q175" i="2" s="1"/>
  <c r="K175" i="2"/>
  <c r="M175" i="2" s="1"/>
  <c r="P175" i="2" s="1"/>
  <c r="L175" i="2"/>
  <c r="R175" i="2" l="1"/>
  <c r="I176" i="2" s="1"/>
  <c r="O176" i="2" l="1"/>
  <c r="Q176" i="2" s="1"/>
  <c r="L176" i="2"/>
  <c r="K176" i="2"/>
  <c r="M176" i="2" s="1"/>
  <c r="P176" i="2" s="1"/>
  <c r="R176" i="2" l="1"/>
  <c r="I177" i="2" s="1"/>
  <c r="O177" i="2"/>
  <c r="Q177" i="2" s="1"/>
  <c r="L177" i="2"/>
  <c r="K177" i="2"/>
  <c r="M177" i="2" s="1"/>
  <c r="P177" i="2" s="1"/>
  <c r="R177" i="2" l="1"/>
  <c r="I178" i="2" s="1"/>
  <c r="O178" i="2" l="1"/>
  <c r="Q178" i="2" s="1"/>
  <c r="L178" i="2"/>
  <c r="K178" i="2"/>
  <c r="M178" i="2" s="1"/>
  <c r="P178" i="2" s="1"/>
  <c r="R178" i="2" l="1"/>
  <c r="I179" i="2" s="1"/>
  <c r="O179" i="2" l="1"/>
  <c r="Q179" i="2" s="1"/>
  <c r="K179" i="2"/>
  <c r="M179" i="2" s="1"/>
  <c r="L179" i="2"/>
  <c r="N179" i="2" s="1"/>
  <c r="J180" i="2" s="1"/>
  <c r="J181" i="2" s="1"/>
  <c r="J182" i="2" s="1"/>
  <c r="J183" i="2" s="1"/>
  <c r="J184" i="2" s="1"/>
  <c r="P179" i="2" l="1"/>
  <c r="R179" i="2"/>
  <c r="I180" i="2" s="1"/>
  <c r="O180" i="2" l="1"/>
  <c r="Q180" i="2" s="1"/>
  <c r="L180" i="2"/>
  <c r="K180" i="2"/>
  <c r="M180" i="2" s="1"/>
  <c r="P180" i="2" s="1"/>
  <c r="O182" i="2"/>
  <c r="Q182" i="2" s="1"/>
  <c r="R180" i="2" l="1"/>
  <c r="I181" i="2" s="1"/>
  <c r="O183" i="2"/>
  <c r="Q183" i="2" s="1"/>
  <c r="O181" i="2" l="1"/>
  <c r="Q181" i="2" s="1"/>
  <c r="L181" i="2"/>
  <c r="K181" i="2"/>
  <c r="M181" i="2" s="1"/>
  <c r="P181" i="2" s="1"/>
  <c r="R181" i="2" l="1"/>
  <c r="I182" i="2" s="1"/>
  <c r="L182" i="2" l="1"/>
  <c r="K182" i="2"/>
  <c r="M182" i="2" s="1"/>
  <c r="P182" i="2" s="1"/>
  <c r="R182" i="2" l="1"/>
  <c r="I183" i="2" s="1"/>
  <c r="K183" i="2" l="1"/>
  <c r="M183" i="2" s="1"/>
  <c r="P183" i="2" s="1"/>
  <c r="L183" i="2"/>
  <c r="R183" i="2" l="1"/>
  <c r="I184" i="2" s="1"/>
  <c r="O184" i="2" l="1"/>
  <c r="Q184" i="2" s="1"/>
  <c r="L184" i="2"/>
  <c r="N184" i="2" s="1"/>
  <c r="K184" i="2"/>
  <c r="M184" i="2" s="1"/>
  <c r="R184" i="2" l="1"/>
  <c r="I185" i="2" s="1"/>
  <c r="P184" i="2"/>
  <c r="J185" i="2"/>
  <c r="O185" i="2" l="1"/>
  <c r="Q185" i="2" s="1"/>
  <c r="K185" i="2"/>
  <c r="L185" i="2"/>
  <c r="N185" i="2" s="1"/>
  <c r="P185" i="2" s="1"/>
  <c r="R185" i="2" l="1"/>
  <c r="I186" i="2" s="1"/>
  <c r="K186" i="2"/>
  <c r="J186" i="2"/>
  <c r="L186" i="2" l="1"/>
  <c r="N186" i="2" s="1"/>
  <c r="P186" i="2" l="1"/>
  <c r="R186" i="2"/>
  <c r="I187" i="2" s="1"/>
  <c r="J187" i="2"/>
  <c r="O187" i="2" l="1"/>
  <c r="Q187" i="2" s="1"/>
  <c r="K187" i="2"/>
  <c r="L187" i="2"/>
  <c r="N187" i="2" s="1"/>
  <c r="P187" i="2" s="1"/>
  <c r="R187" i="2" l="1"/>
  <c r="I188" i="2" s="1"/>
  <c r="J188" i="2"/>
  <c r="L188" i="2" l="1"/>
  <c r="N188" i="2" s="1"/>
  <c r="P188" i="2" s="1"/>
  <c r="K188" i="2"/>
  <c r="R188" i="2" l="1"/>
  <c r="I189" i="2" s="1"/>
  <c r="J189" i="2"/>
  <c r="O189" i="2" l="1"/>
  <c r="Q189" i="2" s="1"/>
  <c r="L189" i="2"/>
  <c r="N189" i="2" s="1"/>
  <c r="P189" i="2" s="1"/>
  <c r="K189" i="2"/>
  <c r="R189" i="2" l="1"/>
  <c r="I190" i="2" s="1"/>
  <c r="J190" i="2"/>
  <c r="O190" i="2" l="1"/>
  <c r="Q190" i="2" s="1"/>
  <c r="K190" i="2"/>
  <c r="L190" i="2"/>
  <c r="N190" i="2" s="1"/>
  <c r="P190" i="2" s="1"/>
  <c r="O193" i="2"/>
  <c r="Q193" i="2" s="1"/>
  <c r="R190" i="2" l="1"/>
  <c r="I191" i="2" s="1"/>
  <c r="J191" i="2"/>
  <c r="O194" i="2"/>
  <c r="Q194" i="2" s="1"/>
  <c r="O191" i="2" l="1"/>
  <c r="Q191" i="2" s="1"/>
  <c r="L191" i="2"/>
  <c r="N191" i="2" s="1"/>
  <c r="K191" i="2"/>
  <c r="M191" i="2" s="1"/>
  <c r="R191" i="2" l="1"/>
  <c r="I192" i="2" s="1"/>
  <c r="O192" i="2"/>
  <c r="Q192" i="2" s="1"/>
  <c r="K192" i="2"/>
  <c r="M192" i="2" s="1"/>
  <c r="P191" i="2"/>
  <c r="J192" i="2"/>
  <c r="L192" i="2" l="1"/>
  <c r="N192" i="2" s="1"/>
  <c r="P192" i="2" s="1"/>
  <c r="J193" i="2" l="1"/>
  <c r="R192" i="2"/>
  <c r="I193" i="2" s="1"/>
  <c r="K193" i="2" l="1"/>
  <c r="M193" i="2" s="1"/>
  <c r="P193" i="2" s="1"/>
  <c r="L193" i="2"/>
  <c r="R193" i="2" l="1"/>
  <c r="I194" i="2" s="1"/>
  <c r="L194" i="2" l="1"/>
  <c r="K194" i="2"/>
  <c r="M194" i="2" s="1"/>
  <c r="P194" i="2" s="1"/>
  <c r="R194" i="2" l="1"/>
  <c r="I195" i="2" s="1"/>
  <c r="L195" i="2" l="1"/>
  <c r="K195" i="2"/>
  <c r="M195" i="2" s="1"/>
  <c r="P195" i="2" s="1"/>
  <c r="R195" i="2" l="1"/>
  <c r="I196" i="2" s="1"/>
  <c r="K196" i="2" l="1"/>
  <c r="M196" i="2" s="1"/>
  <c r="P196" i="2" s="1"/>
  <c r="L196" i="2"/>
  <c r="R196" i="2" l="1"/>
  <c r="I197" i="2" s="1"/>
  <c r="O197" i="2" l="1"/>
  <c r="Q197" i="2" s="1"/>
  <c r="L197" i="2"/>
  <c r="K197" i="2"/>
  <c r="M197" i="2" s="1"/>
  <c r="P197" i="2" s="1"/>
  <c r="R197" i="2" l="1"/>
  <c r="I198" i="2" s="1"/>
  <c r="L198" i="2" s="1"/>
  <c r="K198" i="2" l="1"/>
  <c r="M198" i="2" s="1"/>
  <c r="P198" i="2" s="1"/>
  <c r="R198" i="2"/>
  <c r="I199" i="2" s="1"/>
  <c r="O199" i="2" l="1"/>
  <c r="Q199" i="2" s="1"/>
  <c r="L199" i="2"/>
  <c r="K199" i="2"/>
  <c r="M199" i="2" s="1"/>
  <c r="P199" i="2" s="1"/>
  <c r="R199" i="2" l="1"/>
  <c r="I200" i="2" s="1"/>
  <c r="O200" i="2" l="1"/>
  <c r="Q200" i="2" s="1"/>
  <c r="L200" i="2"/>
  <c r="K200" i="2"/>
  <c r="M200" i="2" s="1"/>
  <c r="P200" i="2" s="1"/>
  <c r="R200" i="2"/>
  <c r="I201" i="2" s="1"/>
  <c r="O201" i="2" l="1"/>
  <c r="Q201" i="2" s="1"/>
  <c r="L201" i="2"/>
  <c r="K201" i="2"/>
  <c r="M201" i="2" s="1"/>
  <c r="P201" i="2" s="1"/>
  <c r="R201" i="2"/>
  <c r="I202" i="2" s="1"/>
  <c r="O202" i="2" l="1"/>
  <c r="Q202" i="2" s="1"/>
  <c r="L202" i="2"/>
  <c r="N202" i="2" s="1"/>
  <c r="K202" i="2"/>
  <c r="R202" i="2"/>
  <c r="I203" i="2" s="1"/>
  <c r="O205" i="2"/>
  <c r="Q205" i="2" s="1"/>
  <c r="O203" i="2" l="1"/>
  <c r="Q203" i="2" s="1"/>
  <c r="K203" i="2"/>
  <c r="M203" i="2" s="1"/>
  <c r="P203" i="2" s="1"/>
  <c r="R203" i="2"/>
  <c r="I204" i="2" s="1"/>
  <c r="P202" i="2"/>
  <c r="J203" i="2"/>
  <c r="J204" i="2" s="1"/>
  <c r="J205" i="2" s="1"/>
  <c r="J206" i="2" s="1"/>
  <c r="J207" i="2" s="1"/>
  <c r="J208" i="2" s="1"/>
  <c r="O206" i="2"/>
  <c r="Q206" i="2" s="1"/>
  <c r="L204" i="2" l="1"/>
  <c r="R204" i="2"/>
  <c r="I205" i="2" s="1"/>
  <c r="O204" i="2"/>
  <c r="Q204" i="2" s="1"/>
  <c r="K204" i="2"/>
  <c r="L203" i="2"/>
  <c r="L205" i="2" l="1"/>
  <c r="K205" i="2"/>
  <c r="M205" i="2" s="1"/>
  <c r="P205" i="2" s="1"/>
  <c r="R205" i="2" l="1"/>
  <c r="I206" i="2" s="1"/>
  <c r="K206" i="2" l="1"/>
  <c r="M206" i="2" s="1"/>
  <c r="P206" i="2" s="1"/>
  <c r="R206" i="2"/>
  <c r="I207" i="2" s="1"/>
  <c r="L206" i="2"/>
  <c r="R207" i="2" l="1"/>
  <c r="I208" i="2" s="1"/>
  <c r="L207" i="2"/>
  <c r="O207" i="2"/>
  <c r="Q207" i="2" s="1"/>
  <c r="K207" i="2"/>
  <c r="O208" i="2" l="1"/>
  <c r="Q208" i="2" s="1"/>
  <c r="L208" i="2"/>
  <c r="N208" i="2" s="1"/>
  <c r="K208" i="2"/>
  <c r="R208" i="2"/>
  <c r="I209" i="2" s="1"/>
  <c r="O209" i="2" l="1"/>
  <c r="Q209" i="2" s="1"/>
  <c r="K209" i="2"/>
  <c r="P208" i="2"/>
  <c r="J209" i="2"/>
  <c r="O211" i="2"/>
  <c r="Q211" i="2" s="1"/>
  <c r="L209" i="2" l="1"/>
  <c r="N209" i="2" s="1"/>
  <c r="P209" i="2" l="1"/>
  <c r="R209" i="2"/>
  <c r="I210" i="2" s="1"/>
  <c r="J210" i="2"/>
  <c r="O210" i="2" l="1"/>
  <c r="Q210" i="2" s="1"/>
  <c r="K210" i="2"/>
  <c r="L210" i="2"/>
  <c r="N210" i="2" s="1"/>
  <c r="P210" i="2" s="1"/>
  <c r="J211" i="2" l="1"/>
  <c r="R210" i="2"/>
  <c r="I211" i="2" s="1"/>
  <c r="L211" i="2" l="1"/>
  <c r="N211" i="2" s="1"/>
  <c r="P211" i="2" s="1"/>
  <c r="K211" i="2"/>
  <c r="J212" i="2"/>
  <c r="R211" i="2" l="1"/>
  <c r="I212" i="2" s="1"/>
  <c r="L212" i="2" l="1"/>
  <c r="N212" i="2" s="1"/>
  <c r="K212" i="2"/>
  <c r="R212" i="2" l="1"/>
  <c r="I213" i="2" s="1"/>
  <c r="P212" i="2"/>
  <c r="J213" i="2"/>
  <c r="O213" i="2" l="1"/>
  <c r="Q213" i="2" s="1"/>
  <c r="K213" i="2"/>
  <c r="L213" i="2"/>
  <c r="N213" i="2" s="1"/>
  <c r="P213" i="2" s="1"/>
  <c r="R213" i="2" l="1"/>
  <c r="I214" i="2" s="1"/>
  <c r="J214" i="2"/>
  <c r="O214" i="2" l="1"/>
  <c r="Q214" i="2" s="1"/>
  <c r="L214" i="2"/>
  <c r="N214" i="2" s="1"/>
  <c r="P214" i="2" s="1"/>
  <c r="K214" i="2"/>
  <c r="R214" i="2"/>
  <c r="I215" i="2" s="1"/>
  <c r="O217" i="2"/>
  <c r="Q217" i="2" s="1"/>
  <c r="O215" i="2" l="1"/>
  <c r="Q215" i="2" s="1"/>
  <c r="K215" i="2"/>
  <c r="M215" i="2" s="1"/>
  <c r="J215" i="2"/>
  <c r="L215" i="2" l="1"/>
  <c r="N215" i="2" s="1"/>
  <c r="P215" i="2" l="1"/>
  <c r="R215" i="2"/>
  <c r="I216" i="2" s="1"/>
  <c r="J216" i="2"/>
  <c r="K216" i="2" l="1"/>
  <c r="M216" i="2" s="1"/>
  <c r="L216" i="2"/>
  <c r="N216" i="2" s="1"/>
  <c r="P216" i="2" s="1"/>
  <c r="R216" i="2"/>
  <c r="I217" i="2" s="1"/>
  <c r="K217" i="2" l="1"/>
  <c r="M217" i="2" s="1"/>
  <c r="P217" i="2" s="1"/>
  <c r="J217" i="2"/>
  <c r="L217" i="2" s="1"/>
  <c r="R217" i="2" l="1"/>
  <c r="I218" i="2" s="1"/>
  <c r="L218" i="2" l="1"/>
  <c r="K218" i="2"/>
  <c r="O218" i="2"/>
  <c r="Q218" i="2" s="1"/>
  <c r="R218" i="2"/>
  <c r="I219" i="2" s="1"/>
  <c r="R219" i="2" l="1"/>
  <c r="I220" i="2" s="1"/>
  <c r="L219" i="2"/>
  <c r="K219" i="2"/>
  <c r="O219" i="2"/>
  <c r="Q219" i="2" s="1"/>
  <c r="O220" i="2" l="1"/>
  <c r="Q220" i="2" s="1"/>
  <c r="L220" i="2"/>
  <c r="K220" i="2"/>
  <c r="M220" i="2" s="1"/>
  <c r="P220" i="2" s="1"/>
  <c r="R220" i="2"/>
  <c r="I221" i="2" s="1"/>
  <c r="O221" i="2" l="1"/>
  <c r="Q221" i="2" s="1"/>
  <c r="L221" i="2"/>
  <c r="K221" i="2"/>
  <c r="M221" i="2" s="1"/>
  <c r="P221" i="2" s="1"/>
  <c r="R221" i="2"/>
  <c r="I222" i="2" s="1"/>
  <c r="O222" i="2" l="1"/>
  <c r="Q222" i="2" s="1"/>
  <c r="L222" i="2"/>
  <c r="K222" i="2"/>
  <c r="M222" i="2" s="1"/>
  <c r="P222" i="2" s="1"/>
  <c r="R222" i="2"/>
  <c r="I223" i="2" s="1"/>
  <c r="O223" i="2" l="1"/>
  <c r="Q223" i="2" s="1"/>
  <c r="L223" i="2"/>
  <c r="K223" i="2"/>
  <c r="M223" i="2" s="1"/>
  <c r="P223" i="2" s="1"/>
  <c r="R223" i="2"/>
  <c r="I224" i="2" s="1"/>
  <c r="O224" i="2" l="1"/>
  <c r="Q224" i="2" s="1"/>
  <c r="L224" i="2"/>
  <c r="N224" i="2" s="1"/>
  <c r="J225" i="2" s="1"/>
  <c r="K224" i="2"/>
  <c r="M224" i="2" s="1"/>
  <c r="P224" i="2" l="1"/>
  <c r="R224" i="2"/>
  <c r="I225" i="2" s="1"/>
  <c r="L225" i="2" l="1"/>
  <c r="N225" i="2" s="1"/>
  <c r="K225" i="2"/>
  <c r="M225" i="2" s="1"/>
  <c r="R225" i="2" s="1"/>
  <c r="I226" i="2" s="1"/>
  <c r="O226" i="2" s="1"/>
  <c r="Q226" i="2" s="1"/>
  <c r="K226" i="2" l="1"/>
  <c r="M226" i="2" s="1"/>
  <c r="J226" i="2"/>
  <c r="L226" i="2" s="1"/>
  <c r="N226" i="2" s="1"/>
  <c r="J227" i="2" s="1"/>
  <c r="J228" i="2" s="1"/>
  <c r="J229" i="2" s="1"/>
  <c r="J230" i="2" s="1"/>
  <c r="J231" i="2" s="1"/>
  <c r="J232" i="2" s="1"/>
  <c r="P225" i="2"/>
  <c r="R226" i="2" l="1"/>
  <c r="I227" i="2" s="1"/>
  <c r="O227" i="2" s="1"/>
  <c r="Q227" i="2" s="1"/>
  <c r="P226" i="2"/>
  <c r="L227" i="2"/>
  <c r="K227" i="2"/>
  <c r="M227" i="2" s="1"/>
  <c r="P227" i="2" s="1"/>
  <c r="R227" i="2" l="1"/>
  <c r="I228" i="2" s="1"/>
  <c r="O228" i="2" s="1"/>
  <c r="Q228" i="2" s="1"/>
  <c r="L228" i="2" l="1"/>
  <c r="K228" i="2"/>
  <c r="M228" i="2" s="1"/>
  <c r="P228" i="2" s="1"/>
  <c r="R228" i="2" l="1"/>
  <c r="I229" i="2" s="1"/>
  <c r="O229" i="2" s="1"/>
  <c r="Q229" i="2" s="1"/>
  <c r="L229" i="2" l="1"/>
  <c r="K229" i="2"/>
  <c r="M229" i="2" s="1"/>
  <c r="P229" i="2" s="1"/>
  <c r="R229" i="2" l="1"/>
  <c r="I230" i="2" s="1"/>
  <c r="L230" i="2" l="1"/>
  <c r="K230" i="2"/>
  <c r="M230" i="2" s="1"/>
  <c r="P230" i="2" s="1"/>
  <c r="O230" i="2"/>
  <c r="Q230" i="2" s="1"/>
  <c r="R230" i="2" l="1"/>
  <c r="I231" i="2" s="1"/>
  <c r="L231" i="2"/>
  <c r="K231" i="2"/>
  <c r="M231" i="2" s="1"/>
  <c r="P231" i="2" s="1"/>
  <c r="O231" i="2"/>
  <c r="Q231" i="2" s="1"/>
  <c r="R231" i="2" l="1"/>
  <c r="I232" i="2" s="1"/>
  <c r="L232" i="2" s="1"/>
  <c r="N232" i="2" s="1"/>
  <c r="K232" i="2"/>
  <c r="M232" i="2" s="1"/>
  <c r="R232" i="2" l="1"/>
  <c r="I233" i="2" s="1"/>
  <c r="K233" i="2"/>
  <c r="M233" i="2" s="1"/>
  <c r="P232" i="2"/>
  <c r="J233" i="2"/>
  <c r="L233" i="2" l="1"/>
  <c r="N233" i="2" s="1"/>
  <c r="P233" i="2" l="1"/>
  <c r="R233" i="2"/>
  <c r="I234" i="2" s="1"/>
  <c r="J234" i="2"/>
  <c r="L234" i="2" l="1"/>
  <c r="N234" i="2" s="1"/>
  <c r="K234" i="2"/>
  <c r="M234" i="2" s="1"/>
  <c r="P234" i="2" l="1"/>
  <c r="R234" i="2"/>
  <c r="I235" i="2" s="1"/>
  <c r="J235" i="2"/>
  <c r="L235" i="2" l="1"/>
  <c r="N235" i="2" s="1"/>
  <c r="P235" i="2" s="1"/>
  <c r="K235" i="2"/>
  <c r="R235" i="2" l="1"/>
  <c r="I236" i="2" s="1"/>
  <c r="O236" i="2" s="1"/>
  <c r="Q236" i="2" s="1"/>
  <c r="J236" i="2"/>
  <c r="L236" i="2" l="1"/>
  <c r="N236" i="2" s="1"/>
  <c r="P236" i="2" s="1"/>
  <c r="K236" i="2"/>
  <c r="R236" i="2" l="1"/>
  <c r="I237" i="2" s="1"/>
  <c r="J237" i="2"/>
  <c r="J238" i="2" s="1"/>
  <c r="L237" i="2" l="1"/>
  <c r="R237" i="2"/>
  <c r="I238" i="2" s="1"/>
  <c r="O238" i="2" s="1"/>
  <c r="Q238" i="2" s="1"/>
  <c r="K237" i="2"/>
  <c r="O237" i="2"/>
  <c r="Q237" i="2" s="1"/>
  <c r="L238" i="2" l="1"/>
  <c r="N238" i="2" s="1"/>
  <c r="K238" i="2"/>
  <c r="P238" i="2" l="1"/>
  <c r="J239" i="2"/>
  <c r="R238" i="2"/>
  <c r="I239" i="2" s="1"/>
  <c r="O239" i="2" s="1"/>
  <c r="Q239" i="2" s="1"/>
  <c r="L239" i="2" l="1"/>
  <c r="N239" i="2" s="1"/>
  <c r="P239" i="2" s="1"/>
  <c r="K239" i="2"/>
  <c r="R239" i="2" l="1"/>
  <c r="I240" i="2" s="1"/>
  <c r="O240" i="2" s="1"/>
  <c r="Q240" i="2" s="1"/>
  <c r="J240" i="2"/>
  <c r="L240" i="2" l="1"/>
  <c r="N240" i="2" s="1"/>
  <c r="P240" i="2" s="1"/>
  <c r="K240" i="2"/>
  <c r="R240" i="2" l="1"/>
  <c r="I241" i="2" s="1"/>
  <c r="R241" i="2" s="1"/>
  <c r="I242" i="2" s="1"/>
  <c r="J241" i="2"/>
  <c r="L241" i="2" s="1"/>
  <c r="K241" i="2" l="1"/>
  <c r="O241" i="2"/>
  <c r="Q241" i="2" s="1"/>
  <c r="L242" i="2"/>
  <c r="K242" i="2"/>
  <c r="M242" i="2" s="1"/>
  <c r="P242" i="2" s="1"/>
  <c r="O242" i="2"/>
  <c r="Q242" i="2" s="1"/>
  <c r="R242" i="2" l="1"/>
  <c r="I243" i="2" s="1"/>
  <c r="L243" i="2"/>
  <c r="K243" i="2"/>
  <c r="M243" i="2" s="1"/>
  <c r="P243" i="2" s="1"/>
  <c r="O243" i="2"/>
  <c r="Q243" i="2" s="1"/>
  <c r="R243" i="2" l="1"/>
  <c r="I244" i="2" s="1"/>
  <c r="L244" i="2"/>
  <c r="K244" i="2"/>
  <c r="M244" i="2" s="1"/>
  <c r="P244" i="2" s="1"/>
  <c r="O244" i="2"/>
  <c r="Q244" i="2" s="1"/>
  <c r="R244" i="2" l="1"/>
  <c r="I245" i="2" s="1"/>
  <c r="O245" i="2" s="1"/>
  <c r="Q245" i="2" s="1"/>
  <c r="L245" i="2"/>
  <c r="K245" i="2"/>
  <c r="M245" i="2" s="1"/>
  <c r="P245" i="2" s="1"/>
  <c r="R245" i="2" l="1"/>
  <c r="I246" i="2" s="1"/>
  <c r="O246" i="2" s="1"/>
  <c r="Q246" i="2" s="1"/>
  <c r="L246" i="2" l="1"/>
  <c r="K246" i="2"/>
  <c r="M246" i="2" s="1"/>
  <c r="P246" i="2" s="1"/>
  <c r="R246" i="2" l="1"/>
  <c r="I247" i="2" s="1"/>
  <c r="O247" i="2" s="1"/>
  <c r="Q247" i="2" s="1"/>
  <c r="L247" i="2" l="1"/>
  <c r="K247" i="2"/>
  <c r="M247" i="2" s="1"/>
  <c r="P247" i="2" s="1"/>
  <c r="R247" i="2" l="1"/>
  <c r="I248" i="2" s="1"/>
  <c r="O248" i="2" s="1"/>
  <c r="Q248" i="2" s="1"/>
  <c r="L248" i="2" l="1"/>
  <c r="K248" i="2"/>
  <c r="M248" i="2" s="1"/>
  <c r="P248" i="2" s="1"/>
  <c r="R248" i="2" l="1"/>
  <c r="I249" i="2" s="1"/>
  <c r="O249" i="2" s="1"/>
  <c r="Q249" i="2" s="1"/>
  <c r="L249" i="2" l="1"/>
  <c r="N249" i="2" s="1"/>
  <c r="J250" i="2" s="1"/>
  <c r="J251" i="2" s="1"/>
  <c r="J252" i="2" s="1"/>
  <c r="J253" i="2" s="1"/>
  <c r="J254" i="2" s="1"/>
  <c r="J255" i="2" s="1"/>
  <c r="K249" i="2"/>
  <c r="M249" i="2" s="1"/>
  <c r="P249" i="2" s="1"/>
  <c r="R249" i="2" l="1"/>
  <c r="I250" i="2" s="1"/>
  <c r="O250" i="2" s="1"/>
  <c r="Q250" i="2" s="1"/>
  <c r="L250" i="2" l="1"/>
  <c r="K250" i="2"/>
  <c r="M250" i="2" s="1"/>
  <c r="P250" i="2" s="1"/>
  <c r="R250" i="2" l="1"/>
  <c r="I251" i="2" s="1"/>
  <c r="O251" i="2" s="1"/>
  <c r="Q251" i="2" s="1"/>
  <c r="L251" i="2" l="1"/>
  <c r="K251" i="2"/>
  <c r="M251" i="2" s="1"/>
  <c r="P251" i="2" s="1"/>
  <c r="R251" i="2" l="1"/>
  <c r="I252" i="2" s="1"/>
  <c r="L252" i="2" l="1"/>
  <c r="R252" i="2"/>
  <c r="I253" i="2" s="1"/>
  <c r="O253" i="2" s="1"/>
  <c r="Q253" i="2" s="1"/>
  <c r="K252" i="2"/>
  <c r="O252" i="2"/>
  <c r="Q252" i="2" s="1"/>
  <c r="L253" i="2" l="1"/>
  <c r="K253" i="2"/>
  <c r="M253" i="2" s="1"/>
  <c r="P253" i="2" s="1"/>
  <c r="R253" i="2" l="1"/>
  <c r="I254" i="2" s="1"/>
  <c r="L254" i="2" l="1"/>
  <c r="R254" i="2"/>
  <c r="I255" i="2" s="1"/>
  <c r="O255" i="2" s="1"/>
  <c r="Q255" i="2" s="1"/>
  <c r="K254" i="2"/>
  <c r="O254" i="2"/>
  <c r="Q254" i="2" s="1"/>
  <c r="L255" i="2" l="1"/>
  <c r="N255" i="2" s="1"/>
  <c r="K255" i="2"/>
  <c r="P255" i="2" l="1"/>
  <c r="J256" i="2"/>
  <c r="R255" i="2"/>
  <c r="I256" i="2" s="1"/>
  <c r="O256" i="2" s="1"/>
  <c r="Q256" i="2" s="1"/>
  <c r="L256" i="2" l="1"/>
  <c r="N256" i="2" s="1"/>
  <c r="P256" i="2" s="1"/>
  <c r="K256" i="2"/>
  <c r="J257" i="2" l="1"/>
  <c r="R256" i="2"/>
  <c r="I257" i="2" s="1"/>
  <c r="O257" i="2" s="1"/>
  <c r="Q257" i="2" s="1"/>
  <c r="K257" i="2"/>
  <c r="L257" i="2" l="1"/>
  <c r="N257" i="2" s="1"/>
  <c r="P257" i="2" s="1"/>
  <c r="J258" i="2" l="1"/>
  <c r="R257" i="2"/>
  <c r="I258" i="2" s="1"/>
  <c r="K258" i="2" s="1"/>
  <c r="L258" i="2" l="1"/>
  <c r="N258" i="2" s="1"/>
  <c r="P258" i="2" l="1"/>
  <c r="J259" i="2"/>
  <c r="R258" i="2"/>
  <c r="I259" i="2" s="1"/>
  <c r="L259" i="2" l="1"/>
  <c r="N259" i="2" s="1"/>
  <c r="P259" i="2" s="1"/>
  <c r="K259" i="2"/>
  <c r="R259" i="2"/>
  <c r="I260" i="2" s="1"/>
  <c r="J260" i="2"/>
  <c r="O260" i="2" l="1"/>
  <c r="Q260" i="2" s="1"/>
  <c r="K260" i="2"/>
  <c r="L260" i="2"/>
  <c r="N260" i="2" s="1"/>
  <c r="P260" i="2" l="1"/>
  <c r="J261" i="2"/>
  <c r="R260" i="2"/>
  <c r="I261" i="2" s="1"/>
  <c r="K261" i="2" l="1"/>
  <c r="L261" i="2"/>
  <c r="N261" i="2" s="1"/>
  <c r="P261" i="2" l="1"/>
  <c r="R261" i="2"/>
  <c r="I262" i="2" s="1"/>
  <c r="J262" i="2"/>
  <c r="O262" i="2" l="1"/>
  <c r="Q262" i="2" s="1"/>
  <c r="L262" i="2"/>
  <c r="N262" i="2" s="1"/>
  <c r="P262" i="2" s="1"/>
  <c r="K262" i="2"/>
  <c r="R262" i="2"/>
  <c r="I263" i="2" s="1"/>
  <c r="O263" i="2" l="1"/>
  <c r="Q263" i="2" s="1"/>
  <c r="K263" i="2"/>
  <c r="J263" i="2"/>
  <c r="L263" i="2" s="1"/>
  <c r="N263" i="2" s="1"/>
  <c r="J264" i="2" l="1"/>
  <c r="P263" i="2"/>
  <c r="R263" i="2"/>
  <c r="I264" i="2" s="1"/>
  <c r="O264" i="2" l="1"/>
  <c r="Q264" i="2" s="1"/>
  <c r="K264" i="2"/>
  <c r="M264" i="2" s="1"/>
  <c r="L264" i="2"/>
  <c r="N264" i="2" s="1"/>
  <c r="O265" i="2"/>
  <c r="Q265" i="2" s="1"/>
  <c r="R264" i="2" l="1"/>
  <c r="I265" i="2" s="1"/>
  <c r="K265" i="2"/>
  <c r="M265" i="2" s="1"/>
  <c r="P265" i="2" s="1"/>
  <c r="P264" i="2"/>
  <c r="J265" i="2"/>
  <c r="L265" i="2" s="1"/>
  <c r="R265" i="2"/>
  <c r="I266" i="2" s="1"/>
  <c r="O266" i="2" s="1"/>
  <c r="Q266" i="2" s="1"/>
  <c r="L266" i="2" l="1"/>
  <c r="N266" i="2" s="1"/>
  <c r="J267" i="2" s="1"/>
  <c r="J268" i="2" s="1"/>
  <c r="J269" i="2" s="1"/>
  <c r="J270" i="2" s="1"/>
  <c r="J271" i="2" s="1"/>
  <c r="J272" i="2" s="1"/>
  <c r="K266" i="2"/>
  <c r="M266" i="2" s="1"/>
  <c r="P266" i="2" l="1"/>
  <c r="R266" i="2"/>
  <c r="I267" i="2" s="1"/>
  <c r="R267" i="2"/>
  <c r="I268" i="2" s="1"/>
  <c r="L267" i="2"/>
  <c r="K267" i="2"/>
  <c r="O267" i="2"/>
  <c r="Q267" i="2" s="1"/>
  <c r="R268" i="2" l="1"/>
  <c r="I269" i="2" s="1"/>
  <c r="O269" i="2" s="1"/>
  <c r="Q269" i="2" s="1"/>
  <c r="L268" i="2"/>
  <c r="K268" i="2"/>
  <c r="O268" i="2"/>
  <c r="Q268" i="2" s="1"/>
  <c r="L269" i="2" l="1"/>
  <c r="K269" i="2"/>
  <c r="M269" i="2" s="1"/>
  <c r="P269" i="2" s="1"/>
  <c r="R269" i="2" l="1"/>
  <c r="I270" i="2" s="1"/>
  <c r="O270" i="2" s="1"/>
  <c r="Q270" i="2" s="1"/>
  <c r="L270" i="2" l="1"/>
  <c r="K270" i="2"/>
  <c r="M270" i="2" s="1"/>
  <c r="P270" i="2" s="1"/>
  <c r="R270" i="2" l="1"/>
  <c r="I271" i="2" s="1"/>
  <c r="O271" i="2" s="1"/>
  <c r="Q271" i="2" s="1"/>
  <c r="L271" i="2" l="1"/>
  <c r="K271" i="2"/>
  <c r="M271" i="2" s="1"/>
  <c r="P271" i="2" s="1"/>
  <c r="R271" i="2" l="1"/>
  <c r="I272" i="2" s="1"/>
  <c r="L272" i="2" l="1"/>
  <c r="N272" i="2" s="1"/>
  <c r="J273" i="2" s="1"/>
  <c r="K272" i="2"/>
  <c r="M272" i="2" s="1"/>
  <c r="P272" i="2" s="1"/>
  <c r="R272" i="2" l="1"/>
  <c r="I273" i="2" s="1"/>
  <c r="O273" i="2" s="1"/>
  <c r="Q273" i="2" s="1"/>
  <c r="L273" i="2" l="1"/>
  <c r="N273" i="2" s="1"/>
  <c r="J274" i="2" s="1"/>
  <c r="J275" i="2" s="1"/>
  <c r="K273" i="2"/>
  <c r="M273" i="2" s="1"/>
  <c r="P273" i="2" s="1"/>
  <c r="R273" i="2" l="1"/>
  <c r="I274" i="2" s="1"/>
  <c r="O274" i="2" s="1"/>
  <c r="Q274" i="2" s="1"/>
  <c r="L274" i="2" l="1"/>
  <c r="K274" i="2"/>
  <c r="M274" i="2" s="1"/>
  <c r="P274" i="2" s="1"/>
  <c r="R274" i="2" l="1"/>
  <c r="I275" i="2" s="1"/>
  <c r="O275" i="2" s="1"/>
  <c r="Q275" i="2" s="1"/>
  <c r="L275" i="2" l="1"/>
  <c r="N275" i="2" s="1"/>
  <c r="J276" i="2" s="1"/>
  <c r="J277" i="2" s="1"/>
  <c r="J278" i="2" s="1"/>
  <c r="J279" i="2" s="1"/>
  <c r="K275" i="2"/>
  <c r="M275" i="2" s="1"/>
  <c r="P275" i="2" s="1"/>
  <c r="R275" i="2" l="1"/>
  <c r="I276" i="2" s="1"/>
  <c r="O276" i="2" s="1"/>
  <c r="Q276" i="2" s="1"/>
  <c r="L276" i="2" l="1"/>
  <c r="K276" i="2"/>
  <c r="M276" i="2" s="1"/>
  <c r="P276" i="2" s="1"/>
  <c r="R276" i="2" l="1"/>
  <c r="I277" i="2" s="1"/>
  <c r="L277" i="2" l="1"/>
  <c r="K277" i="2"/>
  <c r="M277" i="2" s="1"/>
  <c r="P277" i="2" s="1"/>
  <c r="O277" i="2"/>
  <c r="Q277" i="2" s="1"/>
  <c r="R277" i="2" l="1"/>
  <c r="I278" i="2" s="1"/>
  <c r="L278" i="2"/>
  <c r="K278" i="2"/>
  <c r="M278" i="2" s="1"/>
  <c r="P278" i="2" s="1"/>
  <c r="O278" i="2"/>
  <c r="Q278" i="2" s="1"/>
  <c r="R278" i="2" l="1"/>
  <c r="I279" i="2" s="1"/>
  <c r="L279" i="2" s="1"/>
  <c r="N279" i="2" s="1"/>
  <c r="K279" i="2"/>
  <c r="M279" i="2" s="1"/>
  <c r="P279" i="2" l="1"/>
  <c r="J280" i="2"/>
  <c r="R279" i="2"/>
  <c r="I280" i="2" s="1"/>
  <c r="L280" i="2" l="1"/>
  <c r="N280" i="2" s="1"/>
  <c r="J281" i="2" s="1"/>
  <c r="K280" i="2"/>
  <c r="M280" i="2" s="1"/>
  <c r="R280" i="2" l="1"/>
  <c r="I281" i="2" s="1"/>
  <c r="P280" i="2"/>
  <c r="L281" i="2"/>
  <c r="N281" i="2" s="1"/>
  <c r="J282" i="2" s="1"/>
  <c r="K281" i="2"/>
  <c r="M281" i="2" s="1"/>
  <c r="R281" i="2" s="1"/>
  <c r="I282" i="2" s="1"/>
  <c r="O282" i="2" s="1"/>
  <c r="Q282" i="2" s="1"/>
  <c r="P281" i="2" l="1"/>
  <c r="L282" i="2"/>
  <c r="N282" i="2" s="1"/>
  <c r="P282" i="2" s="1"/>
  <c r="K282" i="2"/>
  <c r="R282" i="2" l="1"/>
  <c r="I283" i="2" s="1"/>
  <c r="J283" i="2"/>
  <c r="L283" i="2" l="1"/>
  <c r="N283" i="2" s="1"/>
  <c r="P283" i="2" s="1"/>
  <c r="K283" i="2"/>
  <c r="R283" i="2" l="1"/>
  <c r="I284" i="2" s="1"/>
  <c r="O284" i="2" s="1"/>
  <c r="Q284" i="2" s="1"/>
  <c r="J284" i="2"/>
  <c r="L284" i="2" l="1"/>
  <c r="N284" i="2" s="1"/>
  <c r="P284" i="2" s="1"/>
  <c r="K284" i="2"/>
  <c r="R284" i="2" l="1"/>
  <c r="I285" i="2" s="1"/>
  <c r="O285" i="2" s="1"/>
  <c r="Q285" i="2" s="1"/>
  <c r="J285" i="2"/>
  <c r="L285" i="2" l="1"/>
  <c r="N285" i="2" s="1"/>
  <c r="P285" i="2" s="1"/>
  <c r="K285" i="2"/>
  <c r="R285" i="2" l="1"/>
  <c r="I286" i="2" s="1"/>
  <c r="O286" i="2" s="1"/>
  <c r="Q286" i="2" s="1"/>
  <c r="J286" i="2"/>
  <c r="K286" i="2" l="1"/>
  <c r="L286" i="2"/>
  <c r="N286" i="2" s="1"/>
  <c r="P286" i="2" l="1"/>
  <c r="R286" i="2"/>
  <c r="I287" i="2" s="1"/>
  <c r="O287" i="2" s="1"/>
  <c r="Q287" i="2" s="1"/>
  <c r="J287" i="2"/>
  <c r="L287" i="2" l="1"/>
  <c r="N287" i="2" s="1"/>
  <c r="P287" i="2" s="1"/>
  <c r="K287" i="2"/>
  <c r="R287" i="2" l="1"/>
  <c r="I288" i="2" s="1"/>
  <c r="O288" i="2" s="1"/>
  <c r="Q288" i="2" s="1"/>
  <c r="J288" i="2"/>
  <c r="L288" i="2" l="1"/>
  <c r="N288" i="2" s="1"/>
  <c r="P288" i="2" s="1"/>
  <c r="K288" i="2"/>
  <c r="R288" i="2" l="1"/>
  <c r="I289" i="2" s="1"/>
  <c r="J289" i="2"/>
  <c r="L289" i="2" l="1"/>
  <c r="N289" i="2" s="1"/>
  <c r="P289" i="2" s="1"/>
  <c r="K289" i="2"/>
  <c r="O289" i="2"/>
  <c r="Q289" i="2" s="1"/>
  <c r="R289" i="2" l="1"/>
  <c r="I290" i="2" s="1"/>
  <c r="L290" i="2"/>
  <c r="N290" i="2" s="1"/>
  <c r="K290" i="2"/>
  <c r="O290" i="2"/>
  <c r="Q290" i="2" s="1"/>
  <c r="P290" i="2" l="1"/>
  <c r="J291" i="2"/>
  <c r="R290" i="2"/>
  <c r="I291" i="2" s="1"/>
  <c r="L291" i="2" s="1"/>
  <c r="N291" i="2" s="1"/>
  <c r="P291" i="2" s="1"/>
  <c r="K291" i="2"/>
  <c r="O291" i="2"/>
  <c r="Q291" i="2" s="1"/>
  <c r="R291" i="2" l="1"/>
  <c r="I292" i="2" s="1"/>
  <c r="O292" i="2" s="1"/>
  <c r="Q292" i="2" s="1"/>
  <c r="J292" i="2"/>
  <c r="L292" i="2" s="1"/>
  <c r="N292" i="2" s="1"/>
  <c r="K292" i="2"/>
  <c r="M292" i="2" s="1"/>
  <c r="P292" i="2" l="1"/>
  <c r="J293" i="2"/>
  <c r="R292" i="2"/>
  <c r="I293" i="2" s="1"/>
  <c r="O293" i="2" s="1"/>
  <c r="Q293" i="2" s="1"/>
  <c r="L293" i="2" l="1"/>
  <c r="N293" i="2" s="1"/>
  <c r="J294" i="2" s="1"/>
  <c r="K293" i="2"/>
  <c r="M293" i="2" s="1"/>
  <c r="P293" i="2" s="1"/>
  <c r="R293" i="2" l="1"/>
  <c r="I294" i="2" s="1"/>
  <c r="O294" i="2" s="1"/>
  <c r="Q294" i="2" s="1"/>
  <c r="L294" i="2" l="1"/>
  <c r="N294" i="2" s="1"/>
  <c r="J295" i="2" s="1"/>
  <c r="K294" i="2"/>
  <c r="M294" i="2" s="1"/>
  <c r="P294" i="2" s="1"/>
  <c r="R294" i="2" l="1"/>
  <c r="I295" i="2" s="1"/>
  <c r="O295" i="2" s="1"/>
  <c r="Q295" i="2" s="1"/>
  <c r="L295" i="2" l="1"/>
  <c r="N295" i="2" s="1"/>
  <c r="J296" i="2" s="1"/>
  <c r="K295" i="2"/>
  <c r="M295" i="2" s="1"/>
  <c r="P295" i="2" s="1"/>
  <c r="R295" i="2" l="1"/>
  <c r="I296" i="2" s="1"/>
  <c r="O296" i="2" s="1"/>
  <c r="Q296" i="2" s="1"/>
  <c r="L296" i="2" l="1"/>
  <c r="N296" i="2" s="1"/>
  <c r="J297" i="2" s="1"/>
  <c r="J298" i="2" s="1"/>
  <c r="J299" i="2" s="1"/>
  <c r="J300" i="2" s="1"/>
  <c r="J301" i="2" s="1"/>
  <c r="J302" i="2" s="1"/>
  <c r="J303" i="2" s="1"/>
  <c r="K296" i="2"/>
  <c r="M296" i="2" s="1"/>
  <c r="P296" i="2" s="1"/>
  <c r="R296" i="2" l="1"/>
  <c r="I297" i="2" s="1"/>
  <c r="O297" i="2" s="1"/>
  <c r="Q297" i="2" s="1"/>
  <c r="L297" i="2" l="1"/>
  <c r="K297" i="2"/>
  <c r="M297" i="2" s="1"/>
  <c r="P297" i="2" s="1"/>
  <c r="R297" i="2" l="1"/>
  <c r="I298" i="2" s="1"/>
  <c r="O298" i="2" s="1"/>
  <c r="Q298" i="2" s="1"/>
  <c r="L298" i="2" l="1"/>
  <c r="K298" i="2"/>
  <c r="M298" i="2" s="1"/>
  <c r="P298" i="2" s="1"/>
  <c r="R298" i="2" l="1"/>
  <c r="I299" i="2" s="1"/>
  <c r="O299" i="2" s="1"/>
  <c r="Q299" i="2" s="1"/>
  <c r="L299" i="2" l="1"/>
  <c r="K299" i="2"/>
  <c r="M299" i="2" s="1"/>
  <c r="P299" i="2" s="1"/>
  <c r="R299" i="2" l="1"/>
  <c r="I300" i="2" s="1"/>
  <c r="O300" i="2" s="1"/>
  <c r="Q300" i="2" s="1"/>
  <c r="L300" i="2" l="1"/>
  <c r="K300" i="2"/>
  <c r="M300" i="2" s="1"/>
  <c r="P300" i="2" s="1"/>
  <c r="R300" i="2" l="1"/>
  <c r="I301" i="2" s="1"/>
  <c r="L301" i="2" l="1"/>
  <c r="K301" i="2"/>
  <c r="M301" i="2" s="1"/>
  <c r="P301" i="2" s="1"/>
  <c r="O301" i="2"/>
  <c r="Q301" i="2" s="1"/>
  <c r="R301" i="2" l="1"/>
  <c r="I302" i="2" s="1"/>
  <c r="L302" i="2"/>
  <c r="K302" i="2"/>
  <c r="M302" i="2" s="1"/>
  <c r="P302" i="2" s="1"/>
  <c r="O302" i="2"/>
  <c r="Q302" i="2" s="1"/>
  <c r="R302" i="2" l="1"/>
  <c r="I303" i="2" s="1"/>
  <c r="L303" i="2"/>
  <c r="N303" i="2" s="1"/>
  <c r="K303" i="2"/>
  <c r="M303" i="2" s="1"/>
  <c r="P303" i="2" l="1"/>
  <c r="J304" i="2"/>
  <c r="R303" i="2"/>
  <c r="I304" i="2" s="1"/>
  <c r="L304" i="2" l="1"/>
  <c r="N304" i="2" s="1"/>
  <c r="K304" i="2"/>
  <c r="M304" i="2" s="1"/>
  <c r="P304" i="2" l="1"/>
  <c r="R304" i="2"/>
  <c r="I305" i="2" s="1"/>
  <c r="J305" i="2"/>
  <c r="L305" i="2" l="1"/>
  <c r="N305" i="2" s="1"/>
  <c r="K305" i="2"/>
  <c r="M305" i="2" s="1"/>
  <c r="P305" i="2" l="1"/>
  <c r="R305" i="2"/>
  <c r="I306" i="2" s="1"/>
  <c r="J306" i="2"/>
  <c r="L306" i="2" l="1"/>
  <c r="N306" i="2" s="1"/>
  <c r="P306" i="2" s="1"/>
  <c r="K306" i="2"/>
  <c r="R306" i="2" l="1"/>
  <c r="I307" i="2" s="1"/>
  <c r="K307" i="2"/>
  <c r="J307" i="2"/>
  <c r="L307" i="2" l="1"/>
  <c r="N307" i="2" s="1"/>
  <c r="P307" i="2" l="1"/>
  <c r="R307" i="2"/>
  <c r="I308" i="2" s="1"/>
  <c r="O308" i="2" s="1"/>
  <c r="Q308" i="2" s="1"/>
  <c r="J308" i="2"/>
  <c r="L308" i="2" l="1"/>
  <c r="N308" i="2" s="1"/>
  <c r="P308" i="2" s="1"/>
  <c r="K308" i="2"/>
  <c r="R308" i="2" l="1"/>
  <c r="I309" i="2" s="1"/>
  <c r="J309" i="2"/>
  <c r="L309" i="2" l="1"/>
  <c r="N309" i="2" s="1"/>
  <c r="P309" i="2" s="1"/>
  <c r="K309" i="2"/>
  <c r="O309" i="2"/>
  <c r="Q309" i="2" s="1"/>
  <c r="R309" i="2" l="1"/>
  <c r="I310" i="2" s="1"/>
  <c r="O310" i="2" s="1"/>
  <c r="Q310" i="2" s="1"/>
  <c r="J310" i="2"/>
  <c r="L310" i="2" s="1"/>
  <c r="N310" i="2" s="1"/>
  <c r="K310" i="2"/>
  <c r="P310" i="2" l="1"/>
  <c r="J311" i="2"/>
  <c r="R310" i="2"/>
  <c r="I311" i="2" s="1"/>
  <c r="O311" i="2" s="1"/>
  <c r="Q311" i="2" s="1"/>
  <c r="L311" i="2" l="1"/>
  <c r="N311" i="2" s="1"/>
  <c r="P311" i="2" s="1"/>
  <c r="K311" i="2"/>
  <c r="J312" i="2" l="1"/>
  <c r="R311" i="2"/>
  <c r="I312" i="2" s="1"/>
  <c r="O312" i="2" s="1"/>
  <c r="Q312" i="2" s="1"/>
  <c r="L312" i="2" l="1"/>
  <c r="N312" i="2" s="1"/>
  <c r="P312" i="2" s="1"/>
  <c r="K312" i="2"/>
  <c r="J313" i="2" l="1"/>
  <c r="R312" i="2"/>
  <c r="I313" i="2" s="1"/>
  <c r="O313" i="2" s="1"/>
  <c r="Q313" i="2" s="1"/>
  <c r="L313" i="2" l="1"/>
  <c r="N313" i="2" s="1"/>
  <c r="P313" i="2" s="1"/>
  <c r="K313" i="2"/>
  <c r="R313" i="2" l="1"/>
  <c r="I314" i="2" s="1"/>
  <c r="L314" i="2"/>
  <c r="K314" i="2"/>
  <c r="M314" i="2" s="1"/>
  <c r="P314" i="2" s="1"/>
  <c r="O314" i="2"/>
  <c r="Q314" i="2" s="1"/>
  <c r="R314" i="2" l="1"/>
  <c r="I315" i="2" s="1"/>
  <c r="O315" i="2" s="1"/>
  <c r="Q315" i="2" s="1"/>
  <c r="K315" i="2"/>
  <c r="M315" i="2" s="1"/>
  <c r="P315" i="2" s="1"/>
  <c r="L315" i="2" l="1"/>
  <c r="R315" i="2"/>
  <c r="I316" i="2" s="1"/>
  <c r="O316" i="2" s="1"/>
  <c r="Q316" i="2" s="1"/>
  <c r="L316" i="2" l="1"/>
  <c r="K316" i="2"/>
  <c r="M316" i="2" s="1"/>
  <c r="P316" i="2" s="1"/>
  <c r="R316" i="2" l="1"/>
  <c r="I317" i="2" s="1"/>
  <c r="O317" i="2" s="1"/>
  <c r="Q317" i="2" s="1"/>
  <c r="L317" i="2" l="1"/>
  <c r="K317" i="2"/>
  <c r="M317" i="2" s="1"/>
  <c r="P317" i="2" s="1"/>
  <c r="R317" i="2" l="1"/>
  <c r="I318" i="2" s="1"/>
  <c r="O318" i="2" s="1"/>
  <c r="Q318" i="2" s="1"/>
  <c r="L318" i="2" l="1"/>
  <c r="K318" i="2"/>
  <c r="M318" i="2" s="1"/>
  <c r="P318" i="2" s="1"/>
  <c r="R318" i="2" l="1"/>
  <c r="I319" i="2" s="1"/>
  <c r="O319" i="2" s="1"/>
  <c r="Q319" i="2" s="1"/>
  <c r="L319" i="2" l="1"/>
  <c r="K319" i="2"/>
  <c r="M319" i="2" s="1"/>
  <c r="P319" i="2" s="1"/>
  <c r="R319" i="2" l="1"/>
  <c r="I320" i="2" s="1"/>
  <c r="O320" i="2" s="1"/>
  <c r="Q320" i="2" s="1"/>
  <c r="L320" i="2" l="1"/>
  <c r="N320" i="2" s="1"/>
  <c r="J321" i="2" s="1"/>
  <c r="K320" i="2"/>
  <c r="M320" i="2" s="1"/>
  <c r="P320" i="2" l="1"/>
  <c r="R320" i="2"/>
  <c r="I321" i="2" s="1"/>
  <c r="O321" i="2" s="1"/>
  <c r="Q321" i="2" s="1"/>
  <c r="L321" i="2" l="1"/>
  <c r="N321" i="2" s="1"/>
  <c r="J322" i="2" s="1"/>
  <c r="J323" i="2" s="1"/>
  <c r="J324" i="2" s="1"/>
  <c r="J325" i="2" s="1"/>
  <c r="K321" i="2"/>
  <c r="M321" i="2" s="1"/>
  <c r="P321" i="2" s="1"/>
  <c r="R321" i="2" l="1"/>
  <c r="I322" i="2" s="1"/>
  <c r="O322" i="2" s="1"/>
  <c r="Q322" i="2" s="1"/>
  <c r="L322" i="2" l="1"/>
  <c r="K322" i="2"/>
  <c r="M322" i="2" s="1"/>
  <c r="P322" i="2" s="1"/>
  <c r="R322" i="2" l="1"/>
  <c r="I323" i="2" s="1"/>
  <c r="O323" i="2" s="1"/>
  <c r="Q323" i="2" s="1"/>
  <c r="L323" i="2" l="1"/>
  <c r="K323" i="2"/>
  <c r="M323" i="2" s="1"/>
  <c r="P323" i="2" s="1"/>
  <c r="R323" i="2" l="1"/>
  <c r="I324" i="2" s="1"/>
  <c r="L324" i="2" l="1"/>
  <c r="K324" i="2"/>
  <c r="M324" i="2" s="1"/>
  <c r="P324" i="2" s="1"/>
  <c r="O324" i="2"/>
  <c r="Q324" i="2" s="1"/>
  <c r="R324" i="2" l="1"/>
  <c r="I325" i="2" s="1"/>
  <c r="O325" i="2" s="1"/>
  <c r="Q325" i="2" s="1"/>
  <c r="L325" i="2"/>
  <c r="N325" i="2" s="1"/>
  <c r="K325" i="2"/>
  <c r="M325" i="2" s="1"/>
  <c r="R325" i="2" l="1"/>
  <c r="I326" i="2" s="1"/>
  <c r="K326" i="2"/>
  <c r="M326" i="2" s="1"/>
  <c r="P326" i="2" s="1"/>
  <c r="O326" i="2"/>
  <c r="Q326" i="2" s="1"/>
  <c r="P325" i="2"/>
  <c r="J326" i="2"/>
  <c r="J327" i="2" s="1"/>
  <c r="J328" i="2" s="1"/>
  <c r="J329" i="2" s="1"/>
  <c r="R326" i="2" l="1"/>
  <c r="I327" i="2" s="1"/>
  <c r="L327" i="2" s="1"/>
  <c r="K327" i="2"/>
  <c r="M327" i="2" s="1"/>
  <c r="P327" i="2" s="1"/>
  <c r="O327" i="2"/>
  <c r="Q327" i="2" s="1"/>
  <c r="L326" i="2"/>
  <c r="R327" i="2" l="1"/>
  <c r="I328" i="2" s="1"/>
  <c r="L328" i="2"/>
  <c r="K328" i="2"/>
  <c r="M328" i="2" s="1"/>
  <c r="P328" i="2" s="1"/>
  <c r="O328" i="2"/>
  <c r="Q328" i="2" s="1"/>
  <c r="R328" i="2" l="1"/>
  <c r="I329" i="2" s="1"/>
  <c r="L329" i="2"/>
  <c r="N329" i="2" s="1"/>
  <c r="K329" i="2"/>
  <c r="M329" i="2" s="1"/>
  <c r="R329" i="2" s="1"/>
  <c r="I330" i="2" s="1"/>
  <c r="K330" i="2" l="1"/>
  <c r="M330" i="2" s="1"/>
  <c r="P329" i="2"/>
  <c r="J330" i="2"/>
  <c r="L330" i="2" l="1"/>
  <c r="N330" i="2" s="1"/>
  <c r="P330" i="2" l="1"/>
  <c r="R330" i="2"/>
  <c r="I331" i="2" s="1"/>
  <c r="J331" i="2"/>
  <c r="L331" i="2" l="1"/>
  <c r="N331" i="2" s="1"/>
  <c r="P331" i="2" s="1"/>
  <c r="K331" i="2"/>
  <c r="R331" i="2" l="1"/>
  <c r="I332" i="2" s="1"/>
  <c r="J332" i="2"/>
  <c r="L332" i="2" l="1"/>
  <c r="N332" i="2" s="1"/>
  <c r="P332" i="2" s="1"/>
  <c r="K332" i="2"/>
  <c r="R332" i="2" l="1"/>
  <c r="I333" i="2" s="1"/>
  <c r="J333" i="2"/>
  <c r="L333" i="2" l="1"/>
  <c r="N333" i="2" s="1"/>
  <c r="P333" i="2" s="1"/>
  <c r="K333" i="2"/>
  <c r="J334" i="2" l="1"/>
  <c r="R333" i="2"/>
  <c r="I334" i="2" s="1"/>
  <c r="L334" i="2" l="1"/>
  <c r="N334" i="2" s="1"/>
  <c r="K334" i="2"/>
  <c r="P334" i="2" l="1"/>
  <c r="J335" i="2"/>
  <c r="R334" i="2"/>
  <c r="I335" i="2" s="1"/>
  <c r="L335" i="2" l="1"/>
  <c r="N335" i="2" s="1"/>
  <c r="P335" i="2" s="1"/>
  <c r="K335" i="2"/>
  <c r="J336" i="2" l="1"/>
  <c r="R335" i="2"/>
  <c r="I336" i="2" s="1"/>
  <c r="L336" i="2" l="1"/>
  <c r="N336" i="2" s="1"/>
  <c r="P336" i="2" s="1"/>
  <c r="K336" i="2"/>
  <c r="O336" i="2"/>
  <c r="Q336" i="2" s="1"/>
  <c r="R336" i="2" l="1"/>
  <c r="I337" i="2" s="1"/>
  <c r="J337" i="2"/>
  <c r="L337" i="2" s="1"/>
  <c r="N337" i="2" s="1"/>
  <c r="O337" i="2"/>
  <c r="Q337" i="2" s="1"/>
  <c r="K337" i="2"/>
  <c r="P337" i="2" l="1"/>
  <c r="R337" i="2"/>
  <c r="I338" i="2" s="1"/>
  <c r="L338" i="2"/>
  <c r="K338" i="2"/>
  <c r="M338" i="2" s="1"/>
  <c r="P338" i="2" s="1"/>
  <c r="O338" i="2"/>
  <c r="Q338" i="2" s="1"/>
  <c r="R338" i="2" l="1"/>
  <c r="I339" i="2" s="1"/>
  <c r="L339" i="2"/>
  <c r="K339" i="2"/>
  <c r="M339" i="2" s="1"/>
  <c r="P339" i="2" s="1"/>
  <c r="O339" i="2"/>
  <c r="Q339" i="2" s="1"/>
  <c r="R339" i="2" l="1"/>
  <c r="I340" i="2" s="1"/>
  <c r="O340" i="2" s="1"/>
  <c r="Q340" i="2" s="1"/>
  <c r="L340" i="2"/>
  <c r="K340" i="2"/>
  <c r="M340" i="2" s="1"/>
  <c r="P340" i="2" s="1"/>
  <c r="R340" i="2" l="1"/>
  <c r="I341" i="2" s="1"/>
  <c r="O341" i="2" s="1"/>
  <c r="Q341" i="2" s="1"/>
  <c r="L341" i="2" l="1"/>
  <c r="K341" i="2"/>
  <c r="M341" i="2" s="1"/>
  <c r="P341" i="2" s="1"/>
  <c r="R341" i="2" l="1"/>
  <c r="I342" i="2" s="1"/>
  <c r="O342" i="2" s="1"/>
  <c r="Q342" i="2" s="1"/>
  <c r="L342" i="2" l="1"/>
  <c r="K342" i="2"/>
  <c r="M342" i="2" s="1"/>
  <c r="P342" i="2" s="1"/>
  <c r="R342" i="2" l="1"/>
  <c r="I343" i="2" s="1"/>
  <c r="O343" i="2" s="1"/>
  <c r="Q343" i="2" s="1"/>
  <c r="L343" i="2" l="1"/>
  <c r="K343" i="2"/>
  <c r="M343" i="2" s="1"/>
  <c r="P343" i="2" s="1"/>
  <c r="R343" i="2" l="1"/>
  <c r="I344" i="2" s="1"/>
  <c r="O344" i="2" s="1"/>
  <c r="Q344" i="2" s="1"/>
  <c r="L344" i="2" l="1"/>
  <c r="N344" i="2" s="1"/>
  <c r="J345" i="2" s="1"/>
  <c r="K344" i="2"/>
  <c r="M344" i="2" s="1"/>
  <c r="P344" i="2" s="1"/>
  <c r="R344" i="2" l="1"/>
  <c r="I345" i="2" s="1"/>
  <c r="L345" i="2" l="1"/>
  <c r="N345" i="2" s="1"/>
  <c r="J346" i="2" s="1"/>
  <c r="K345" i="2"/>
  <c r="M345" i="2" s="1"/>
  <c r="P345" i="2" l="1"/>
  <c r="R345" i="2"/>
  <c r="I346" i="2" s="1"/>
  <c r="L346" i="2" l="1"/>
  <c r="N346" i="2" s="1"/>
  <c r="R346" i="2"/>
  <c r="I347" i="2" s="1"/>
  <c r="O347" i="2" s="1"/>
  <c r="Q347" i="2" s="1"/>
  <c r="K346" i="2"/>
  <c r="O346" i="2"/>
  <c r="Q346" i="2" s="1"/>
  <c r="P346" i="2" l="1"/>
  <c r="J347" i="2"/>
  <c r="L347" i="2"/>
  <c r="N347" i="2" s="1"/>
  <c r="K347" i="2"/>
  <c r="M347" i="2" s="1"/>
  <c r="P347" i="2" l="1"/>
  <c r="J348" i="2"/>
  <c r="R347" i="2"/>
  <c r="I348" i="2" s="1"/>
  <c r="L348" i="2" l="1"/>
  <c r="N348" i="2" s="1"/>
  <c r="J349" i="2" s="1"/>
  <c r="K348" i="2"/>
  <c r="M348" i="2" s="1"/>
  <c r="P348" i="2" s="1"/>
  <c r="R348" i="2" l="1"/>
  <c r="I349" i="2" s="1"/>
  <c r="L349" i="2" l="1"/>
  <c r="N349" i="2" s="1"/>
  <c r="J350" i="2" s="1"/>
  <c r="K349" i="2"/>
  <c r="M349" i="2" s="1"/>
  <c r="P349" i="2" l="1"/>
  <c r="R349" i="2"/>
  <c r="I350" i="2" s="1"/>
  <c r="L350" i="2" l="1"/>
  <c r="N350" i="2" s="1"/>
  <c r="R350" i="2" s="1"/>
  <c r="I351" i="2" s="1"/>
  <c r="O351" i="2" s="1"/>
  <c r="Q351" i="2" s="1"/>
  <c r="K350" i="2"/>
  <c r="O350" i="2"/>
  <c r="Q350" i="2" s="1"/>
  <c r="P350" i="2" l="1"/>
  <c r="J351" i="2"/>
  <c r="L351" i="2" s="1"/>
  <c r="N351" i="2" s="1"/>
  <c r="K351" i="2"/>
  <c r="P351" i="2" l="1"/>
  <c r="J352" i="2"/>
  <c r="J353" i="2" s="1"/>
  <c r="R351" i="2"/>
  <c r="I352" i="2" s="1"/>
  <c r="L352" i="2" l="1"/>
  <c r="R352" i="2"/>
  <c r="I353" i="2" s="1"/>
  <c r="O353" i="2" s="1"/>
  <c r="Q353" i="2" s="1"/>
  <c r="K352" i="2"/>
  <c r="O352" i="2"/>
  <c r="Q352" i="2" s="1"/>
  <c r="L353" i="2" l="1"/>
  <c r="N353" i="2" s="1"/>
  <c r="R353" i="2" s="1"/>
  <c r="I354" i="2" s="1"/>
  <c r="O354" i="2" s="1"/>
  <c r="Q354" i="2" s="1"/>
  <c r="K353" i="2"/>
  <c r="K354" i="2" l="1"/>
  <c r="P353" i="2"/>
  <c r="J354" i="2"/>
  <c r="L354" i="2" l="1"/>
  <c r="N354" i="2" s="1"/>
  <c r="P354" i="2" l="1"/>
  <c r="R354" i="2"/>
  <c r="I355" i="2" s="1"/>
  <c r="O355" i="2" s="1"/>
  <c r="Q355" i="2" s="1"/>
  <c r="J355" i="2"/>
  <c r="L355" i="2" l="1"/>
  <c r="N355" i="2" s="1"/>
  <c r="P355" i="2" s="1"/>
  <c r="K355" i="2"/>
  <c r="R355" i="2" l="1"/>
  <c r="I356" i="2" s="1"/>
  <c r="O356" i="2" s="1"/>
  <c r="Q356" i="2" s="1"/>
  <c r="J356" i="2"/>
  <c r="L356" i="2" l="1"/>
  <c r="N356" i="2" s="1"/>
  <c r="K356" i="2"/>
  <c r="M356" i="2" s="1"/>
  <c r="P356" i="2" l="1"/>
  <c r="R356" i="2"/>
  <c r="I357" i="2" s="1"/>
  <c r="O357" i="2" s="1"/>
  <c r="Q357" i="2" s="1"/>
  <c r="J357" i="2"/>
  <c r="L357" i="2" l="1"/>
  <c r="N357" i="2" s="1"/>
  <c r="K357" i="2"/>
  <c r="M357" i="2" s="1"/>
  <c r="P357" i="2" l="1"/>
  <c r="R357" i="2"/>
  <c r="I358" i="2" s="1"/>
  <c r="K358" i="2" s="1"/>
  <c r="M358" i="2" s="1"/>
  <c r="J358" i="2"/>
  <c r="L358" i="2" l="1"/>
  <c r="N358" i="2" s="1"/>
  <c r="P358" i="2" l="1"/>
  <c r="R358" i="2"/>
  <c r="I359" i="2" s="1"/>
  <c r="O359" i="2" s="1"/>
  <c r="Q359" i="2" s="1"/>
  <c r="J359" i="2"/>
  <c r="L359" i="2" l="1"/>
  <c r="N359" i="2" s="1"/>
  <c r="K359" i="2"/>
  <c r="M359" i="2" s="1"/>
  <c r="P359" i="2" l="1"/>
  <c r="R359" i="2"/>
  <c r="I360" i="2" s="1"/>
  <c r="J360" i="2"/>
  <c r="L360" i="2" l="1"/>
  <c r="N360" i="2" s="1"/>
  <c r="K360" i="2"/>
  <c r="M360" i="2" s="1"/>
  <c r="P360" i="2" l="1"/>
  <c r="R360" i="2"/>
  <c r="I361" i="2" s="1"/>
  <c r="J361" i="2"/>
  <c r="L361" i="2" l="1"/>
  <c r="K361" i="2"/>
  <c r="M361" i="2" s="1"/>
  <c r="P361" i="2" s="1"/>
  <c r="O361" i="2"/>
  <c r="Q361" i="2" s="1"/>
  <c r="R361" i="2" l="1"/>
  <c r="I362" i="2" s="1"/>
  <c r="L362" i="2" s="1"/>
  <c r="K362" i="2"/>
  <c r="M362" i="2" s="1"/>
  <c r="P362" i="2" s="1"/>
  <c r="O362" i="2"/>
  <c r="Q362" i="2" s="1"/>
  <c r="R362" i="2" l="1"/>
  <c r="I363" i="2" s="1"/>
  <c r="L363" i="2"/>
  <c r="K363" i="2"/>
  <c r="M363" i="2" s="1"/>
  <c r="P363" i="2" s="1"/>
  <c r="O363" i="2"/>
  <c r="Q363" i="2" s="1"/>
  <c r="R363" i="2" l="1"/>
  <c r="I364" i="2" s="1"/>
  <c r="L364" i="2" s="1"/>
  <c r="K364" i="2"/>
  <c r="M364" i="2" s="1"/>
  <c r="P364" i="2" s="1"/>
  <c r="R364" i="2" l="1"/>
  <c r="I365" i="2" s="1"/>
  <c r="O365" i="2" s="1"/>
  <c r="Q365" i="2" s="1"/>
  <c r="L365" i="2" l="1"/>
  <c r="K365" i="2"/>
  <c r="M365" i="2" s="1"/>
  <c r="P365" i="2" s="1"/>
  <c r="R365" i="2" l="1"/>
  <c r="I366" i="2" s="1"/>
  <c r="O366" i="2" s="1"/>
  <c r="Q366" i="2" s="1"/>
  <c r="L366" i="2" l="1"/>
  <c r="K366" i="2"/>
  <c r="M366" i="2" s="1"/>
  <c r="P366" i="2" s="1"/>
  <c r="R366" i="2" l="1"/>
  <c r="I367" i="2" s="1"/>
  <c r="O367" i="2" s="1"/>
  <c r="Q367" i="2" s="1"/>
  <c r="L367" i="2" l="1"/>
  <c r="K367" i="2"/>
  <c r="M367" i="2" s="1"/>
  <c r="P367" i="2" s="1"/>
  <c r="R367" i="2" l="1"/>
  <c r="I368" i="2" s="1"/>
  <c r="O368" i="2" s="1"/>
  <c r="Q368" i="2" s="1"/>
  <c r="L368" i="2" l="1"/>
  <c r="K368" i="2"/>
  <c r="M368" i="2" s="1"/>
  <c r="P368" i="2" s="1"/>
  <c r="R368" i="2" l="1"/>
  <c r="I369" i="2" s="1"/>
  <c r="L369" i="2" l="1"/>
  <c r="N369" i="2" s="1"/>
  <c r="J370" i="2" s="1"/>
  <c r="K369" i="2"/>
  <c r="M369" i="2" s="1"/>
  <c r="P369" i="2" l="1"/>
  <c r="R369" i="2"/>
  <c r="I370" i="2" s="1"/>
  <c r="L370" i="2" l="1"/>
  <c r="N370" i="2" s="1"/>
  <c r="J371" i="2" s="1"/>
  <c r="K370" i="2"/>
  <c r="M370" i="2" s="1"/>
  <c r="P370" i="2" l="1"/>
  <c r="R370" i="2"/>
  <c r="I371" i="2" s="1"/>
  <c r="L371" i="2" l="1"/>
  <c r="N371" i="2" s="1"/>
  <c r="J372" i="2" s="1"/>
  <c r="K371" i="2"/>
  <c r="M371" i="2" s="1"/>
  <c r="P371" i="2" l="1"/>
  <c r="R371" i="2"/>
  <c r="I372" i="2" s="1"/>
  <c r="L372" i="2" l="1"/>
  <c r="N372" i="2" s="1"/>
  <c r="J373" i="2" s="1"/>
  <c r="K372" i="2"/>
  <c r="M372" i="2" s="1"/>
  <c r="P372" i="2" s="1"/>
  <c r="R372" i="2" l="1"/>
  <c r="I373" i="2" s="1"/>
  <c r="O373" i="2" s="1"/>
  <c r="Q373" i="2" s="1"/>
  <c r="L373" i="2" l="1"/>
  <c r="N373" i="2" s="1"/>
  <c r="J374" i="2" s="1"/>
  <c r="K373" i="2"/>
  <c r="M373" i="2" s="1"/>
  <c r="P373" i="2" l="1"/>
  <c r="R373" i="2"/>
  <c r="I374" i="2" s="1"/>
  <c r="L374" i="2" l="1"/>
  <c r="N374" i="2" s="1"/>
  <c r="R374" i="2" s="1"/>
  <c r="I375" i="2" s="1"/>
  <c r="K374" i="2"/>
  <c r="O374" i="2"/>
  <c r="Q374" i="2" s="1"/>
  <c r="P374" i="2" l="1"/>
  <c r="J375" i="2"/>
  <c r="J376" i="2" s="1"/>
  <c r="K375" i="2"/>
  <c r="M375" i="2" s="1"/>
  <c r="P375" i="2" s="1"/>
  <c r="O375" i="2"/>
  <c r="Q375" i="2" s="1"/>
  <c r="R375" i="2" l="1"/>
  <c r="I376" i="2" s="1"/>
  <c r="L376" i="2" s="1"/>
  <c r="N376" i="2" s="1"/>
  <c r="R376" i="2" s="1"/>
  <c r="I377" i="2" s="1"/>
  <c r="O377" i="2" s="1"/>
  <c r="Q377" i="2" s="1"/>
  <c r="L375" i="2"/>
  <c r="K376" i="2" l="1"/>
  <c r="K377" i="2"/>
  <c r="P376" i="2"/>
  <c r="J377" i="2"/>
  <c r="L377" i="2" l="1"/>
  <c r="N377" i="2" s="1"/>
  <c r="P377" i="2" l="1"/>
  <c r="R377" i="2"/>
  <c r="I378" i="2" s="1"/>
  <c r="O378" i="2" s="1"/>
  <c r="Q378" i="2" s="1"/>
  <c r="J378" i="2"/>
  <c r="L378" i="2" l="1"/>
  <c r="N378" i="2" s="1"/>
  <c r="K378" i="2"/>
  <c r="M378" i="2" s="1"/>
  <c r="J379" i="2"/>
  <c r="P378" i="2" l="1"/>
  <c r="R378" i="2"/>
  <c r="I379" i="2" s="1"/>
  <c r="L379" i="2"/>
  <c r="N379" i="2" s="1"/>
  <c r="K379" i="2"/>
  <c r="M379" i="2" s="1"/>
  <c r="P379" i="2" l="1"/>
  <c r="R379" i="2"/>
  <c r="I380" i="2" s="1"/>
  <c r="J380" i="2"/>
  <c r="L380" i="2" l="1"/>
  <c r="N380" i="2" s="1"/>
  <c r="K380" i="2"/>
  <c r="M380" i="2" s="1"/>
  <c r="P380" i="2" l="1"/>
  <c r="R380" i="2"/>
  <c r="I381" i="2" s="1"/>
  <c r="J381" i="2"/>
  <c r="L381" i="2" l="1"/>
  <c r="N381" i="2" s="1"/>
  <c r="K381" i="2"/>
  <c r="M381" i="2" s="1"/>
  <c r="R381" i="2" s="1"/>
  <c r="I382" i="2" s="1"/>
  <c r="P381" i="2" l="1"/>
  <c r="K382" i="2"/>
  <c r="M382" i="2" s="1"/>
  <c r="J382" i="2"/>
  <c r="L382" i="2" s="1"/>
  <c r="N382" i="2" s="1"/>
  <c r="P382" i="2" l="1"/>
  <c r="R382" i="2"/>
  <c r="I383" i="2" s="1"/>
  <c r="J383" i="2"/>
  <c r="L383" i="2" l="1"/>
  <c r="N383" i="2" s="1"/>
  <c r="K383" i="2"/>
  <c r="M383" i="2" s="1"/>
  <c r="P383" i="2" l="1"/>
  <c r="R383" i="2"/>
  <c r="I384" i="2" s="1"/>
  <c r="J384" i="2"/>
  <c r="J385" i="2" s="1"/>
  <c r="L384" i="2" l="1"/>
  <c r="K384" i="2"/>
  <c r="M384" i="2" s="1"/>
  <c r="P384" i="2" s="1"/>
  <c r="O384" i="2"/>
  <c r="Q384" i="2" s="1"/>
  <c r="R384" i="2" l="1"/>
  <c r="I385" i="2" s="1"/>
  <c r="L385" i="2" s="1"/>
  <c r="O385" i="2"/>
  <c r="Q385" i="2" s="1"/>
  <c r="K385" i="2"/>
  <c r="M385" i="2" s="1"/>
  <c r="P385" i="2" s="1"/>
  <c r="R385" i="2" l="1"/>
  <c r="I386" i="2" s="1"/>
  <c r="L386" i="2"/>
  <c r="N386" i="2" s="1"/>
  <c r="J387" i="2" s="1"/>
  <c r="K386" i="2"/>
  <c r="M386" i="2" s="1"/>
  <c r="P386" i="2" s="1"/>
  <c r="R386" i="2" l="1"/>
  <c r="I387" i="2" s="1"/>
  <c r="L387" i="2" l="1"/>
  <c r="N387" i="2" s="1"/>
  <c r="J388" i="2" s="1"/>
  <c r="K387" i="2"/>
  <c r="M387" i="2" s="1"/>
  <c r="P387" i="2" l="1"/>
  <c r="R387" i="2"/>
  <c r="I388" i="2" s="1"/>
  <c r="L388" i="2" l="1"/>
  <c r="N388" i="2" s="1"/>
  <c r="J389" i="2" s="1"/>
  <c r="K388" i="2"/>
  <c r="M388" i="2" s="1"/>
  <c r="P388" i="2" s="1"/>
  <c r="R388" i="2" l="1"/>
  <c r="I389" i="2" s="1"/>
  <c r="L389" i="2" l="1"/>
  <c r="N389" i="2" s="1"/>
  <c r="J390" i="2" s="1"/>
  <c r="K389" i="2"/>
  <c r="M389" i="2" s="1"/>
  <c r="P389" i="2" s="1"/>
  <c r="R389" i="2" l="1"/>
  <c r="I390" i="2" s="1"/>
  <c r="L390" i="2" l="1"/>
  <c r="N390" i="2" s="1"/>
  <c r="J391" i="2" s="1"/>
  <c r="K390" i="2"/>
  <c r="M390" i="2" s="1"/>
  <c r="P390" i="2" s="1"/>
  <c r="R390" i="2" l="1"/>
  <c r="I391" i="2" s="1"/>
  <c r="L391" i="2" l="1"/>
  <c r="N391" i="2" s="1"/>
  <c r="J392" i="2" s="1"/>
  <c r="K391" i="2"/>
  <c r="M391" i="2" s="1"/>
  <c r="P391" i="2" s="1"/>
  <c r="R391" i="2" l="1"/>
  <c r="I392" i="2" s="1"/>
  <c r="L392" i="2" l="1"/>
  <c r="N392" i="2" s="1"/>
  <c r="J393" i="2" s="1"/>
  <c r="K392" i="2"/>
  <c r="M392" i="2" s="1"/>
  <c r="P392" i="2" s="1"/>
  <c r="R392" i="2" l="1"/>
  <c r="I393" i="2" s="1"/>
  <c r="L393" i="2" l="1"/>
  <c r="N393" i="2" s="1"/>
  <c r="J394" i="2" s="1"/>
  <c r="J395" i="2" s="1"/>
  <c r="J396" i="2" s="1"/>
  <c r="J397" i="2" s="1"/>
  <c r="J398" i="2" s="1"/>
  <c r="K393" i="2"/>
  <c r="M393" i="2" s="1"/>
  <c r="P393" i="2" s="1"/>
  <c r="R393" i="2" l="1"/>
  <c r="I394" i="2" s="1"/>
  <c r="L394" i="2" l="1"/>
  <c r="K394" i="2"/>
  <c r="M394" i="2" s="1"/>
  <c r="P394" i="2" s="1"/>
  <c r="R394" i="2" l="1"/>
  <c r="I395" i="2" s="1"/>
  <c r="L395" i="2" l="1"/>
  <c r="K395" i="2"/>
  <c r="M395" i="2" s="1"/>
  <c r="P395" i="2" s="1"/>
  <c r="R395" i="2" l="1"/>
  <c r="I396" i="2" s="1"/>
  <c r="L396" i="2" l="1"/>
  <c r="K396" i="2"/>
  <c r="M396" i="2" s="1"/>
  <c r="P396" i="2" s="1"/>
  <c r="R396" i="2" l="1"/>
  <c r="I397" i="2" s="1"/>
  <c r="L397" i="2" l="1"/>
  <c r="K397" i="2"/>
  <c r="M397" i="2" s="1"/>
  <c r="P397" i="2" s="1"/>
  <c r="R397" i="2" l="1"/>
  <c r="I398" i="2" s="1"/>
  <c r="L398" i="2" l="1"/>
  <c r="N398" i="2" s="1"/>
  <c r="K398" i="2"/>
  <c r="M398" i="2" s="1"/>
  <c r="R398" i="2" l="1"/>
  <c r="I399" i="2" s="1"/>
  <c r="K399" i="2" s="1"/>
  <c r="M399" i="2" s="1"/>
  <c r="P399" i="2" s="1"/>
  <c r="O399" i="2"/>
  <c r="Q399" i="2" s="1"/>
  <c r="P398" i="2"/>
  <c r="J399" i="2"/>
  <c r="J400" i="2" s="1"/>
  <c r="J401" i="2" s="1"/>
  <c r="R399" i="2" l="1"/>
  <c r="I400" i="2" s="1"/>
  <c r="L399" i="2"/>
  <c r="L400" i="2"/>
  <c r="K400" i="2"/>
  <c r="M400" i="2" s="1"/>
  <c r="P400" i="2" s="1"/>
  <c r="O400" i="2"/>
  <c r="Q400" i="2" s="1"/>
  <c r="R400" i="2" l="1"/>
  <c r="I401" i="2" s="1"/>
  <c r="L401" i="2"/>
  <c r="N401" i="2" s="1"/>
  <c r="K401" i="2"/>
  <c r="M401" i="2" s="1"/>
  <c r="P401" i="2" l="1"/>
  <c r="J402" i="2"/>
  <c r="R401" i="2"/>
  <c r="I402" i="2" s="1"/>
  <c r="L402" i="2" l="1"/>
  <c r="N402" i="2" s="1"/>
  <c r="K402" i="2"/>
  <c r="M402" i="2" s="1"/>
  <c r="P402" i="2" l="1"/>
  <c r="J403" i="2"/>
  <c r="R402" i="2"/>
  <c r="I403" i="2" s="1"/>
  <c r="L403" i="2" l="1"/>
  <c r="N403" i="2" s="1"/>
  <c r="K403" i="2"/>
  <c r="M403" i="2" s="1"/>
  <c r="R403" i="2" s="1"/>
  <c r="I404" i="2" s="1"/>
  <c r="J404" i="2"/>
  <c r="P403" i="2" l="1"/>
  <c r="L404" i="2"/>
  <c r="N404" i="2" s="1"/>
  <c r="K404" i="2"/>
  <c r="M404" i="2" s="1"/>
  <c r="P404" i="2" l="1"/>
  <c r="R404" i="2"/>
  <c r="I405" i="2" s="1"/>
  <c r="J405" i="2"/>
  <c r="L405" i="2" l="1"/>
  <c r="N405" i="2" s="1"/>
  <c r="K405" i="2"/>
  <c r="M405" i="2" s="1"/>
  <c r="R405" i="2" s="1"/>
  <c r="I406" i="2" s="1"/>
  <c r="P405" i="2" l="1"/>
  <c r="K406" i="2"/>
  <c r="M406" i="2" s="1"/>
  <c r="J406" i="2"/>
  <c r="L406" i="2" l="1"/>
  <c r="N406" i="2" s="1"/>
  <c r="P406" i="2" l="1"/>
  <c r="R406" i="2"/>
  <c r="I407" i="2" s="1"/>
  <c r="J407" i="2"/>
  <c r="J408" i="2" s="1"/>
  <c r="L407" i="2" l="1"/>
  <c r="K407" i="2"/>
  <c r="M407" i="2" s="1"/>
  <c r="P407" i="2" s="1"/>
  <c r="O407" i="2"/>
  <c r="Q407" i="2" s="1"/>
  <c r="R407" i="2" l="1"/>
  <c r="I408" i="2" s="1"/>
  <c r="K408" i="2" s="1"/>
  <c r="M408" i="2" s="1"/>
  <c r="L408" i="2"/>
  <c r="N408" i="2" s="1"/>
  <c r="P408" i="2" l="1"/>
  <c r="J409" i="2"/>
  <c r="R408" i="2"/>
  <c r="I409" i="2" s="1"/>
  <c r="L409" i="2" l="1"/>
  <c r="O409" i="2"/>
  <c r="Q409" i="2" s="1"/>
  <c r="K409" i="2"/>
  <c r="M409" i="2" s="1"/>
  <c r="P409" i="2" s="1"/>
  <c r="R409" i="2" l="1"/>
  <c r="I410" i="2" s="1"/>
  <c r="L410" i="2" s="1"/>
  <c r="K410" i="2"/>
  <c r="M410" i="2" s="1"/>
  <c r="P410" i="2" s="1"/>
  <c r="O410" i="2"/>
  <c r="Q410" i="2" s="1"/>
  <c r="R410" i="2" l="1"/>
  <c r="I411" i="2" s="1"/>
  <c r="L411" i="2"/>
  <c r="K411" i="2"/>
  <c r="M411" i="2" s="1"/>
  <c r="P411" i="2" s="1"/>
  <c r="R411" i="2" l="1"/>
  <c r="I412" i="2" s="1"/>
  <c r="L412" i="2" l="1"/>
  <c r="K412" i="2"/>
  <c r="M412" i="2" s="1"/>
  <c r="P412" i="2" s="1"/>
  <c r="O412" i="2"/>
  <c r="Q412" i="2" s="1"/>
  <c r="R412" i="2" l="1"/>
  <c r="I413" i="2" s="1"/>
  <c r="L413" i="2" s="1"/>
  <c r="K413" i="2"/>
  <c r="M413" i="2" s="1"/>
  <c r="P413" i="2" s="1"/>
  <c r="R413" i="2" l="1"/>
  <c r="I414" i="2" s="1"/>
  <c r="L414" i="2" l="1"/>
  <c r="K414" i="2"/>
  <c r="M414" i="2" s="1"/>
  <c r="P414" i="2" s="1"/>
  <c r="R414" i="2" l="1"/>
  <c r="I415" i="2" s="1"/>
  <c r="L415" i="2" l="1"/>
  <c r="K415" i="2"/>
  <c r="M415" i="2" s="1"/>
  <c r="P415" i="2" s="1"/>
  <c r="R415" i="2" l="1"/>
  <c r="I416" i="2" s="1"/>
  <c r="L416" i="2" l="1"/>
  <c r="K416" i="2"/>
  <c r="M416" i="2" s="1"/>
  <c r="P416" i="2" s="1"/>
  <c r="R416" i="2" l="1"/>
  <c r="I417" i="2" s="1"/>
  <c r="L417" i="2" l="1"/>
  <c r="K417" i="2"/>
  <c r="M417" i="2" s="1"/>
  <c r="P417" i="2" s="1"/>
  <c r="R417" i="2" l="1"/>
  <c r="I418" i="2" s="1"/>
  <c r="L418" i="2" l="1"/>
  <c r="K418" i="2"/>
  <c r="M418" i="2" s="1"/>
  <c r="P418" i="2" s="1"/>
  <c r="R418" i="2" l="1"/>
  <c r="I419" i="2" s="1"/>
  <c r="L419" i="2" l="1"/>
  <c r="K419" i="2"/>
  <c r="M419" i="2" s="1"/>
  <c r="P419" i="2" s="1"/>
  <c r="R419" i="2" l="1"/>
  <c r="I420" i="2" s="1"/>
  <c r="L420" i="2" l="1"/>
  <c r="K420" i="2"/>
  <c r="M420" i="2" s="1"/>
  <c r="P420" i="2" s="1"/>
  <c r="R420" i="2" l="1"/>
  <c r="I421" i="2" s="1"/>
  <c r="L421" i="2" l="1"/>
  <c r="K421" i="2"/>
  <c r="M421" i="2" s="1"/>
  <c r="P421" i="2" s="1"/>
  <c r="R421" i="2" l="1"/>
  <c r="I422" i="2" s="1"/>
  <c r="L422" i="2" l="1"/>
  <c r="K422" i="2"/>
  <c r="M422" i="2" s="1"/>
  <c r="P422" i="2" s="1"/>
  <c r="O422" i="2"/>
  <c r="Q422" i="2" s="1"/>
  <c r="R422" i="2" l="1"/>
  <c r="I423" i="2" s="1"/>
  <c r="L423" i="2"/>
  <c r="K423" i="2"/>
  <c r="M423" i="2" s="1"/>
  <c r="P423" i="2" s="1"/>
  <c r="O423" i="2"/>
  <c r="Q423" i="2" s="1"/>
  <c r="R423" i="2" l="1"/>
  <c r="I424" i="2" s="1"/>
  <c r="L424" i="2" s="1"/>
  <c r="N424" i="2" s="1"/>
  <c r="K424" i="2" l="1"/>
  <c r="M424" i="2" s="1"/>
  <c r="R424" i="2" s="1"/>
  <c r="I425" i="2" s="1"/>
  <c r="K425" i="2" s="1"/>
  <c r="M425" i="2" s="1"/>
  <c r="J425" i="2"/>
  <c r="P424" i="2" l="1"/>
  <c r="L425" i="2"/>
  <c r="N425" i="2" s="1"/>
  <c r="P425" i="2" l="1"/>
  <c r="R425" i="2"/>
  <c r="I426" i="2" s="1"/>
  <c r="J426" i="2"/>
  <c r="L426" i="2" l="1"/>
  <c r="N426" i="2" s="1"/>
  <c r="K426" i="2"/>
  <c r="M426" i="2" s="1"/>
  <c r="R426" i="2" l="1"/>
  <c r="I427" i="2" s="1"/>
  <c r="K427" i="2" s="1"/>
  <c r="P426" i="2"/>
  <c r="J427" i="2"/>
  <c r="L427" i="2" l="1"/>
  <c r="N427" i="2" s="1"/>
  <c r="P427" i="2" l="1"/>
  <c r="R427" i="2"/>
  <c r="I428" i="2" s="1"/>
  <c r="J428" i="2"/>
  <c r="L428" i="2" l="1"/>
  <c r="N428" i="2" s="1"/>
  <c r="P428" i="2" s="1"/>
  <c r="K428" i="2"/>
  <c r="R428" i="2" l="1"/>
  <c r="I429" i="2" s="1"/>
  <c r="J429" i="2"/>
  <c r="L429" i="2" l="1"/>
  <c r="N429" i="2" s="1"/>
  <c r="P429" i="2" s="1"/>
  <c r="K429" i="2"/>
  <c r="R429" i="2" l="1"/>
  <c r="I430" i="2" s="1"/>
  <c r="K430" i="2"/>
  <c r="J430" i="2"/>
  <c r="L430" i="2" l="1"/>
  <c r="N430" i="2" s="1"/>
  <c r="P430" i="2" l="1"/>
  <c r="R430" i="2"/>
  <c r="I431" i="2" s="1"/>
  <c r="J431" i="2"/>
  <c r="L431" i="2" l="1"/>
  <c r="N431" i="2" s="1"/>
  <c r="P431" i="2" s="1"/>
  <c r="K431" i="2"/>
  <c r="R431" i="2" l="1"/>
  <c r="I432" i="2" s="1"/>
  <c r="J432" i="2"/>
  <c r="L432" i="2" l="1"/>
  <c r="N432" i="2" s="1"/>
  <c r="P432" i="2" s="1"/>
  <c r="K432" i="2"/>
  <c r="R432" i="2" l="1"/>
  <c r="I433" i="2" s="1"/>
  <c r="J433" i="2"/>
  <c r="L433" i="2" l="1"/>
  <c r="N433" i="2" s="1"/>
  <c r="P433" i="2" s="1"/>
  <c r="K433" i="2"/>
  <c r="R433" i="2" l="1"/>
  <c r="I434" i="2" s="1"/>
  <c r="O434" i="2" s="1"/>
  <c r="Q434" i="2" s="1"/>
  <c r="K434" i="2" l="1"/>
  <c r="M434" i="2" s="1"/>
  <c r="L434" i="2"/>
  <c r="N434" i="2" s="1"/>
  <c r="J435" i="2" s="1"/>
  <c r="R434" i="2" l="1"/>
  <c r="I435" i="2" s="1"/>
  <c r="P434" i="2"/>
  <c r="L435" i="2"/>
  <c r="N435" i="2" s="1"/>
  <c r="P435" i="2" s="1"/>
  <c r="K435" i="2"/>
  <c r="O435" i="2"/>
  <c r="Q435" i="2" s="1"/>
  <c r="R435" i="2" l="1"/>
  <c r="I436" i="2" s="1"/>
  <c r="O436" i="2" s="1"/>
  <c r="Q436" i="2" s="1"/>
  <c r="J436" i="2"/>
  <c r="K436" i="2"/>
  <c r="M436" i="2" s="1"/>
  <c r="L436" i="2" l="1"/>
  <c r="N436" i="2" s="1"/>
  <c r="J437" i="2" s="1"/>
  <c r="P436" i="2" l="1"/>
  <c r="R436" i="2"/>
  <c r="I437" i="2" s="1"/>
  <c r="O437" i="2" s="1"/>
  <c r="Q437" i="2" s="1"/>
  <c r="K437" i="2"/>
  <c r="M437" i="2" s="1"/>
  <c r="L437" i="2" l="1"/>
  <c r="N437" i="2" s="1"/>
  <c r="J438" i="2" s="1"/>
  <c r="R437" i="2" l="1"/>
  <c r="I438" i="2" s="1"/>
  <c r="O438" i="2" s="1"/>
  <c r="Q438" i="2" s="1"/>
  <c r="P437" i="2"/>
  <c r="L438" i="2"/>
  <c r="N438" i="2" s="1"/>
  <c r="J439" i="2" s="1"/>
  <c r="K438" i="2"/>
  <c r="M438" i="2" s="1"/>
  <c r="P438" i="2" l="1"/>
  <c r="R438" i="2"/>
  <c r="I439" i="2" s="1"/>
  <c r="O439" i="2" s="1"/>
  <c r="Q439" i="2" s="1"/>
  <c r="L439" i="2" l="1"/>
  <c r="N439" i="2" s="1"/>
  <c r="J440" i="2" s="1"/>
  <c r="K439" i="2"/>
  <c r="M439" i="2" s="1"/>
  <c r="P439" i="2" l="1"/>
  <c r="R439" i="2"/>
  <c r="I440" i="2" s="1"/>
  <c r="L440" i="2" l="1"/>
  <c r="N440" i="2" s="1"/>
  <c r="J441" i="2" s="1"/>
  <c r="K440" i="2"/>
  <c r="M440" i="2" s="1"/>
  <c r="P440" i="2" l="1"/>
  <c r="R440" i="2"/>
  <c r="I441" i="2" s="1"/>
  <c r="O441" i="2" s="1"/>
  <c r="Q441" i="2" s="1"/>
  <c r="L441" i="2" l="1"/>
  <c r="N441" i="2" s="1"/>
  <c r="R441" i="2" s="1"/>
  <c r="I442" i="2" s="1"/>
  <c r="O442" i="2" s="1"/>
  <c r="Q442" i="2" s="1"/>
  <c r="K441" i="2"/>
  <c r="K442" i="2" l="1"/>
  <c r="M442" i="2" s="1"/>
  <c r="P441" i="2"/>
  <c r="J442" i="2"/>
  <c r="L442" i="2" l="1"/>
  <c r="N442" i="2" s="1"/>
  <c r="J443" i="2" s="1"/>
  <c r="R442" i="2" l="1"/>
  <c r="I443" i="2" s="1"/>
  <c r="O443" i="2" s="1"/>
  <c r="Q443" i="2" s="1"/>
  <c r="P442" i="2"/>
  <c r="K443" i="2"/>
  <c r="M443" i="2" s="1"/>
  <c r="L443" i="2" l="1"/>
  <c r="N443" i="2" s="1"/>
  <c r="J444" i="2" s="1"/>
  <c r="R443" i="2" l="1"/>
  <c r="I444" i="2" s="1"/>
  <c r="O444" i="2" s="1"/>
  <c r="Q444" i="2" s="1"/>
  <c r="P443" i="2"/>
  <c r="L444" i="2"/>
  <c r="N444" i="2" s="1"/>
  <c r="J445" i="2" s="1"/>
  <c r="J446" i="2" s="1"/>
  <c r="J447" i="2" s="1"/>
  <c r="K444" i="2"/>
  <c r="M444" i="2" s="1"/>
  <c r="P444" i="2" l="1"/>
  <c r="R444" i="2"/>
  <c r="I445" i="2" s="1"/>
  <c r="O445" i="2" s="1"/>
  <c r="Q445" i="2" s="1"/>
  <c r="L445" i="2" l="1"/>
  <c r="K445" i="2"/>
  <c r="M445" i="2" s="1"/>
  <c r="P445" i="2" s="1"/>
  <c r="R445" i="2" l="1"/>
  <c r="I446" i="2" s="1"/>
  <c r="O446" i="2" s="1"/>
  <c r="Q446" i="2" s="1"/>
  <c r="L446" i="2" l="1"/>
  <c r="K446" i="2"/>
  <c r="M446" i="2" s="1"/>
  <c r="P446" i="2" s="1"/>
  <c r="R446" i="2" l="1"/>
  <c r="I447" i="2" s="1"/>
  <c r="O447" i="2" s="1"/>
  <c r="Q447" i="2" s="1"/>
  <c r="L447" i="2" l="1"/>
  <c r="N447" i="2" s="1"/>
  <c r="K447" i="2"/>
  <c r="M447" i="2" s="1"/>
  <c r="P447" i="2" l="1"/>
  <c r="J448" i="2"/>
  <c r="R447" i="2"/>
  <c r="I448" i="2" s="1"/>
  <c r="O448" i="2" s="1"/>
  <c r="Q448" i="2" s="1"/>
  <c r="L448" i="2" l="1"/>
  <c r="N448" i="2" s="1"/>
  <c r="K448" i="2"/>
  <c r="M448" i="2" s="1"/>
  <c r="R448" i="2" s="1"/>
  <c r="I449" i="2" s="1"/>
  <c r="O449" i="2" s="1"/>
  <c r="Q449" i="2" s="1"/>
  <c r="P448" i="2" l="1"/>
  <c r="J449" i="2"/>
  <c r="L449" i="2"/>
  <c r="N449" i="2" s="1"/>
  <c r="K449" i="2"/>
  <c r="M449" i="2" s="1"/>
  <c r="P449" i="2" l="1"/>
  <c r="R449" i="2"/>
  <c r="I450" i="2" s="1"/>
  <c r="K450" i="2"/>
  <c r="O450" i="2"/>
  <c r="Q450" i="2" s="1"/>
  <c r="J450" i="2"/>
  <c r="L450" i="2" l="1"/>
  <c r="N450" i="2" s="1"/>
  <c r="P450" i="2" s="1"/>
  <c r="R450" i="2" l="1"/>
  <c r="I451" i="2" s="1"/>
  <c r="J451" i="2"/>
  <c r="O451" i="2" l="1"/>
  <c r="Q451" i="2" s="1"/>
  <c r="K451" i="2"/>
  <c r="L451" i="2"/>
  <c r="N451" i="2" s="1"/>
  <c r="P451" i="2" l="1"/>
  <c r="R451" i="2"/>
  <c r="I452" i="2" s="1"/>
  <c r="J452" i="2"/>
  <c r="O452" i="2" l="1"/>
  <c r="Q452" i="2" s="1"/>
  <c r="K452" i="2"/>
  <c r="L452" i="2"/>
  <c r="N452" i="2" s="1"/>
  <c r="P452" i="2" l="1"/>
  <c r="R452" i="2"/>
  <c r="I453" i="2" s="1"/>
  <c r="J453" i="2"/>
  <c r="L453" i="2" l="1"/>
  <c r="N453" i="2" s="1"/>
  <c r="K453" i="2"/>
  <c r="M453" i="2" s="1"/>
  <c r="R453" i="2" s="1"/>
  <c r="I454" i="2" s="1"/>
  <c r="K454" i="2" s="1"/>
  <c r="M454" i="2" s="1"/>
  <c r="P453" i="2" l="1"/>
  <c r="J454" i="2"/>
  <c r="L454" i="2" l="1"/>
  <c r="N454" i="2" s="1"/>
  <c r="J455" i="2" s="1"/>
  <c r="P454" i="2" l="1"/>
  <c r="R454" i="2"/>
  <c r="I455" i="2" s="1"/>
  <c r="O456" i="2"/>
  <c r="Q456" i="2" s="1"/>
  <c r="L455" i="2" l="1"/>
  <c r="N455" i="2" s="1"/>
  <c r="K455" i="2"/>
  <c r="M455" i="2" s="1"/>
  <c r="R455" i="2" s="1"/>
  <c r="I456" i="2" s="1"/>
  <c r="O457" i="2"/>
  <c r="Q457" i="2" s="1"/>
  <c r="K456" i="2" l="1"/>
  <c r="M456" i="2" s="1"/>
  <c r="P456" i="2" s="1"/>
  <c r="P455" i="2"/>
  <c r="J456" i="2"/>
  <c r="J457" i="2" s="1"/>
  <c r="O458" i="2"/>
  <c r="Q458" i="2" s="1"/>
  <c r="L456" i="2" l="1"/>
  <c r="R456" i="2"/>
  <c r="I457" i="2" s="1"/>
  <c r="L457" i="2" l="1"/>
  <c r="K457" i="2"/>
  <c r="M457" i="2" s="1"/>
  <c r="P457" i="2" s="1"/>
  <c r="R457" i="2" l="1"/>
  <c r="I458" i="2" s="1"/>
  <c r="L458" i="2" l="1"/>
  <c r="K458" i="2"/>
  <c r="M458" i="2" s="1"/>
  <c r="P458" i="2" s="1"/>
  <c r="R458" i="2" l="1"/>
  <c r="I459" i="2" s="1"/>
  <c r="K459" i="2" l="1"/>
  <c r="M459" i="2" s="1"/>
  <c r="P459" i="2" s="1"/>
  <c r="L459" i="2"/>
  <c r="R459" i="2" l="1"/>
  <c r="I460" i="2" s="1"/>
  <c r="L460" i="2"/>
  <c r="K460" i="2"/>
  <c r="M460" i="2" s="1"/>
  <c r="P460" i="2" s="1"/>
  <c r="R460" i="2" l="1"/>
  <c r="I461" i="2" s="1"/>
  <c r="L461" i="2" l="1"/>
  <c r="K461" i="2"/>
  <c r="M461" i="2" s="1"/>
  <c r="P461" i="2" s="1"/>
  <c r="R461" i="2" l="1"/>
  <c r="I462" i="2" s="1"/>
  <c r="O462" i="2" l="1"/>
  <c r="Q462" i="2" s="1"/>
  <c r="K462" i="2"/>
  <c r="L462" i="2"/>
  <c r="N462" i="2" s="1"/>
  <c r="R462" i="2" s="1"/>
  <c r="I463" i="2" s="1"/>
  <c r="O464" i="2"/>
  <c r="Q464" i="2" s="1"/>
  <c r="O463" i="2" l="1"/>
  <c r="Q463" i="2" s="1"/>
  <c r="K463" i="2"/>
  <c r="M463" i="2" s="1"/>
  <c r="J463" i="2"/>
  <c r="P462" i="2"/>
  <c r="L463" i="2" l="1"/>
  <c r="N463" i="2" s="1"/>
  <c r="P463" i="2" s="1"/>
  <c r="J464" i="2" l="1"/>
  <c r="R463" i="2"/>
  <c r="I464" i="2" s="1"/>
  <c r="L464" i="2" l="1"/>
  <c r="N464" i="2" s="1"/>
  <c r="P464" i="2" s="1"/>
  <c r="K464" i="2"/>
  <c r="J465" i="2"/>
  <c r="J466" i="2" s="1"/>
  <c r="R464" i="2" l="1"/>
  <c r="I465" i="2" s="1"/>
  <c r="O465" i="2" l="1"/>
  <c r="Q465" i="2" s="1"/>
  <c r="L465" i="2"/>
  <c r="K465" i="2"/>
  <c r="M465" i="2" s="1"/>
  <c r="P465" i="2" s="1"/>
  <c r="R465" i="2" l="1"/>
  <c r="I466" i="2" s="1"/>
  <c r="K466" i="2" l="1"/>
  <c r="M466" i="2" s="1"/>
  <c r="L466" i="2"/>
  <c r="N466" i="2" s="1"/>
  <c r="J467" i="2" s="1"/>
  <c r="R466" i="2" l="1"/>
  <c r="I467" i="2" s="1"/>
  <c r="O467" i="2"/>
  <c r="Q467" i="2" s="1"/>
  <c r="L467" i="2"/>
  <c r="N467" i="2" s="1"/>
  <c r="J468" i="2" s="1"/>
  <c r="J469" i="2" s="1"/>
  <c r="J470" i="2" s="1"/>
  <c r="J471" i="2" s="1"/>
  <c r="J472" i="2" s="1"/>
  <c r="J473" i="2" s="1"/>
  <c r="K467" i="2"/>
  <c r="M467" i="2" s="1"/>
  <c r="P467" i="2" s="1"/>
  <c r="P466" i="2"/>
  <c r="R467" i="2" l="1"/>
  <c r="I468" i="2" s="1"/>
  <c r="O468" i="2" l="1"/>
  <c r="Q468" i="2" s="1"/>
  <c r="L468" i="2"/>
  <c r="K468" i="2"/>
  <c r="M468" i="2" s="1"/>
  <c r="P468" i="2" s="1"/>
  <c r="R468" i="2" l="1"/>
  <c r="I469" i="2" s="1"/>
  <c r="O469" i="2" l="1"/>
  <c r="Q469" i="2" s="1"/>
  <c r="L469" i="2"/>
  <c r="K469" i="2"/>
  <c r="M469" i="2" s="1"/>
  <c r="P469" i="2" s="1"/>
  <c r="O471" i="2"/>
  <c r="Q471" i="2" s="1"/>
  <c r="R469" i="2" l="1"/>
  <c r="I470" i="2" s="1"/>
  <c r="O470" i="2" l="1"/>
  <c r="Q470" i="2" s="1"/>
  <c r="K470" i="2"/>
  <c r="M470" i="2" s="1"/>
  <c r="P470" i="2" s="1"/>
  <c r="L470" i="2"/>
  <c r="R470" i="2" l="1"/>
  <c r="I471" i="2" s="1"/>
  <c r="K471" i="2" l="1"/>
  <c r="M471" i="2" s="1"/>
  <c r="P471" i="2" s="1"/>
  <c r="L471" i="2"/>
  <c r="R471" i="2" l="1"/>
  <c r="I472" i="2" s="1"/>
  <c r="O472" i="2" s="1"/>
  <c r="Q472" i="2" s="1"/>
  <c r="L472" i="2" l="1"/>
  <c r="K472" i="2"/>
  <c r="M472" i="2" s="1"/>
  <c r="P472" i="2" s="1"/>
  <c r="R472" i="2" l="1"/>
  <c r="I473" i="2" s="1"/>
  <c r="K473" i="2" l="1"/>
  <c r="M473" i="2" s="1"/>
  <c r="L473" i="2"/>
  <c r="N473" i="2" s="1"/>
  <c r="R473" i="2" l="1"/>
  <c r="I474" i="2" s="1"/>
  <c r="J474" i="2"/>
  <c r="L474" i="2" s="1"/>
  <c r="N474" i="2" s="1"/>
  <c r="P473" i="2"/>
  <c r="O474" i="2"/>
  <c r="Q474" i="2" s="1"/>
  <c r="K474" i="2"/>
  <c r="P474" i="2" l="1"/>
  <c r="R474" i="2"/>
  <c r="I475" i="2" s="1"/>
  <c r="J475" i="2"/>
  <c r="L475" i="2" l="1"/>
  <c r="N475" i="2" s="1"/>
  <c r="P475" i="2" s="1"/>
  <c r="K475" i="2"/>
  <c r="J476" i="2" l="1"/>
  <c r="R475" i="2"/>
  <c r="I476" i="2" s="1"/>
  <c r="O476" i="2" l="1"/>
  <c r="Q476" i="2" s="1"/>
  <c r="L476" i="2"/>
  <c r="N476" i="2" s="1"/>
  <c r="R476" i="2" s="1"/>
  <c r="I477" i="2" s="1"/>
  <c r="K476" i="2"/>
  <c r="O477" i="2" l="1"/>
  <c r="Q477" i="2" s="1"/>
  <c r="K477" i="2"/>
  <c r="P476" i="2"/>
  <c r="J477" i="2"/>
  <c r="L477" i="2" l="1"/>
  <c r="N477" i="2" s="1"/>
  <c r="O482" i="2"/>
  <c r="Q482" i="2" s="1"/>
  <c r="P477" i="2" l="1"/>
  <c r="R477" i="2"/>
  <c r="I478" i="2" s="1"/>
  <c r="J478" i="2"/>
  <c r="J479" i="2" s="1"/>
  <c r="J480" i="2" s="1"/>
  <c r="J481" i="2" s="1"/>
  <c r="K478" i="2" l="1"/>
  <c r="R478" i="2"/>
  <c r="I479" i="2" s="1"/>
  <c r="O478" i="2"/>
  <c r="Q478" i="2" s="1"/>
  <c r="L478" i="2"/>
  <c r="K479" i="2" l="1"/>
  <c r="R479" i="2"/>
  <c r="I480" i="2" s="1"/>
  <c r="L479" i="2"/>
  <c r="O479" i="2"/>
  <c r="Q479" i="2" s="1"/>
  <c r="R480" i="2" l="1"/>
  <c r="I481" i="2" s="1"/>
  <c r="L480" i="2"/>
  <c r="K480" i="2"/>
  <c r="O480" i="2"/>
  <c r="Q480" i="2" s="1"/>
  <c r="L481" i="2" l="1"/>
  <c r="K481" i="2"/>
  <c r="R481" i="2"/>
  <c r="I482" i="2" s="1"/>
  <c r="O481" i="2"/>
  <c r="Q481" i="2" s="1"/>
  <c r="L482" i="2" l="1"/>
  <c r="N482" i="2" s="1"/>
  <c r="R482" i="2" s="1"/>
  <c r="I483" i="2" s="1"/>
  <c r="O483" i="2" s="1"/>
  <c r="Q483" i="2" s="1"/>
  <c r="K482" i="2"/>
  <c r="K483" i="2" l="1"/>
  <c r="P482" i="2"/>
  <c r="J483" i="2"/>
  <c r="L483" i="2" l="1"/>
  <c r="N483" i="2" s="1"/>
  <c r="P483" i="2" l="1"/>
  <c r="R483" i="2"/>
  <c r="I484" i="2" s="1"/>
  <c r="J484" i="2"/>
  <c r="L484" i="2" l="1"/>
  <c r="N484" i="2" s="1"/>
  <c r="J485" i="2" s="1"/>
  <c r="K484" i="2"/>
  <c r="M484" i="2" s="1"/>
  <c r="P484" i="2" s="1"/>
  <c r="R484" i="2" l="1"/>
  <c r="I485" i="2" s="1"/>
  <c r="O485" i="2"/>
  <c r="Q485" i="2" s="1"/>
  <c r="L485" i="2"/>
  <c r="N485" i="2" s="1"/>
  <c r="J486" i="2" s="1"/>
  <c r="J487" i="2" s="1"/>
  <c r="J488" i="2" s="1"/>
  <c r="K485" i="2"/>
  <c r="M485" i="2" s="1"/>
  <c r="P485" i="2" l="1"/>
  <c r="R485" i="2"/>
  <c r="I486" i="2" s="1"/>
  <c r="O486" i="2" l="1"/>
  <c r="Q486" i="2" s="1"/>
  <c r="K486" i="2"/>
  <c r="M486" i="2" s="1"/>
  <c r="P486" i="2" s="1"/>
  <c r="L486" i="2"/>
  <c r="R486" i="2" l="1"/>
  <c r="I487" i="2" s="1"/>
  <c r="O487" i="2" l="1"/>
  <c r="Q487" i="2" s="1"/>
  <c r="L487" i="2"/>
  <c r="K487" i="2"/>
  <c r="M487" i="2" s="1"/>
  <c r="P487" i="2" s="1"/>
  <c r="R487" i="2" l="1"/>
  <c r="I488" i="2" s="1"/>
  <c r="O488" i="2" s="1"/>
  <c r="Q488" i="2" s="1"/>
  <c r="K488" i="2"/>
  <c r="M488" i="2" s="1"/>
  <c r="L488" i="2" l="1"/>
  <c r="N488" i="2" s="1"/>
  <c r="J489" i="2" s="1"/>
  <c r="J490" i="2" s="1"/>
  <c r="J491" i="2" s="1"/>
  <c r="J492" i="2" s="1"/>
  <c r="J493" i="2" s="1"/>
  <c r="J494" i="2" s="1"/>
  <c r="J495" i="2" s="1"/>
  <c r="P488" i="2"/>
  <c r="R488" i="2" l="1"/>
  <c r="I489" i="2" s="1"/>
  <c r="O489" i="2" l="1"/>
  <c r="Q489" i="2" s="1"/>
  <c r="L489" i="2"/>
  <c r="K489" i="2"/>
  <c r="M489" i="2" s="1"/>
  <c r="P489" i="2" l="1"/>
  <c r="R489" i="2"/>
  <c r="I490" i="2" s="1"/>
  <c r="O490" i="2" l="1"/>
  <c r="Q490" i="2" s="1"/>
  <c r="L490" i="2"/>
  <c r="K490" i="2"/>
  <c r="M490" i="2" s="1"/>
  <c r="P490" i="2" l="1"/>
  <c r="R490" i="2"/>
  <c r="I491" i="2" s="1"/>
  <c r="O494" i="2"/>
  <c r="Q494" i="2" s="1"/>
  <c r="L491" i="2" l="1"/>
  <c r="K491" i="2"/>
  <c r="M491" i="2" s="1"/>
  <c r="O491" i="2"/>
  <c r="Q491" i="2" s="1"/>
  <c r="P491" i="2" l="1"/>
  <c r="R491" i="2"/>
  <c r="I492" i="2" s="1"/>
  <c r="O492" i="2" l="1"/>
  <c r="Q492" i="2" s="1"/>
  <c r="L492" i="2"/>
  <c r="K492" i="2"/>
  <c r="M492" i="2" s="1"/>
  <c r="P492" i="2" s="1"/>
  <c r="R492" i="2" l="1"/>
  <c r="I493" i="2" s="1"/>
  <c r="K493" i="2" l="1"/>
  <c r="M493" i="2" s="1"/>
  <c r="P493" i="2" s="1"/>
  <c r="L493" i="2"/>
  <c r="R493" i="2" l="1"/>
  <c r="I494" i="2" s="1"/>
  <c r="K494" i="2" l="1"/>
  <c r="M494" i="2" s="1"/>
  <c r="P494" i="2" s="1"/>
  <c r="L494" i="2"/>
  <c r="R494" i="2"/>
  <c r="I495" i="2" s="1"/>
  <c r="L495" i="2" l="1"/>
  <c r="N495" i="2" s="1"/>
  <c r="K495" i="2"/>
  <c r="M495" i="2" s="1"/>
  <c r="R495" i="2" l="1"/>
  <c r="I496" i="2" s="1"/>
  <c r="P495" i="2"/>
  <c r="J496" i="2"/>
  <c r="O498" i="2"/>
  <c r="Q498" i="2" s="1"/>
  <c r="L496" i="2" l="1"/>
  <c r="N496" i="2" s="1"/>
  <c r="J497" i="2"/>
  <c r="K496" i="2"/>
  <c r="M496" i="2" s="1"/>
  <c r="R496" i="2"/>
  <c r="I497" i="2" s="1"/>
  <c r="L497" i="2" l="1"/>
  <c r="N497" i="2" s="1"/>
  <c r="P497" i="2" s="1"/>
  <c r="K497" i="2"/>
  <c r="M497" i="2" s="1"/>
  <c r="P496" i="2"/>
  <c r="R497" i="2" l="1"/>
  <c r="I498" i="2" s="1"/>
  <c r="J498" i="2"/>
  <c r="K498" i="2" l="1"/>
  <c r="L498" i="2"/>
  <c r="N498" i="2" s="1"/>
  <c r="P498" i="2" s="1"/>
  <c r="R498" i="2" l="1"/>
  <c r="I499" i="2" s="1"/>
  <c r="J499" i="2"/>
  <c r="O500" i="2"/>
  <c r="Q500" i="2" s="1"/>
  <c r="L499" i="2" l="1"/>
  <c r="N499" i="2" s="1"/>
  <c r="P499" i="2" s="1"/>
  <c r="K499" i="2"/>
  <c r="R499" i="2"/>
  <c r="I500" i="2" s="1"/>
  <c r="K500" i="2" l="1"/>
  <c r="J500" i="2"/>
  <c r="L500" i="2" l="1"/>
  <c r="N500" i="2" s="1"/>
  <c r="P500" i="2" l="1"/>
  <c r="R500" i="2"/>
  <c r="I501" i="2" s="1"/>
  <c r="J501" i="2"/>
  <c r="O501" i="2" l="1"/>
  <c r="Q501" i="2" s="1"/>
  <c r="L501" i="2"/>
  <c r="N501" i="2" s="1"/>
  <c r="P501" i="2" s="1"/>
  <c r="K501" i="2"/>
  <c r="R501" i="2"/>
  <c r="I502" i="2" s="1"/>
  <c r="O502" i="2" l="1"/>
  <c r="Q502" i="2" s="1"/>
  <c r="K502" i="2"/>
  <c r="J502" i="2"/>
  <c r="L502" i="2" l="1"/>
  <c r="N502" i="2" s="1"/>
  <c r="O506" i="2"/>
  <c r="Q506" i="2" s="1"/>
  <c r="P502" i="2" l="1"/>
  <c r="R502" i="2"/>
  <c r="I503" i="2" s="1"/>
  <c r="J503" i="2"/>
  <c r="O504" i="2"/>
  <c r="Q504" i="2" s="1"/>
  <c r="O503" i="2" l="1"/>
  <c r="Q503" i="2" s="1"/>
  <c r="L503" i="2"/>
  <c r="N503" i="2" s="1"/>
  <c r="P503" i="2" s="1"/>
  <c r="K503" i="2"/>
  <c r="R503" i="2"/>
  <c r="I504" i="2" s="1"/>
  <c r="O505" i="2"/>
  <c r="Q505" i="2" s="1"/>
  <c r="K504" i="2" l="1"/>
  <c r="M504" i="2" s="1"/>
  <c r="J504" i="2"/>
  <c r="L504" i="2" l="1"/>
  <c r="N504" i="2" s="1"/>
  <c r="P504" i="2" s="1"/>
  <c r="R504" i="2" l="1"/>
  <c r="I505" i="2" s="1"/>
  <c r="J505" i="2"/>
  <c r="L505" i="2" s="1"/>
  <c r="N505" i="2" s="1"/>
  <c r="K505" i="2" l="1"/>
  <c r="M505" i="2" s="1"/>
  <c r="P505" i="2" s="1"/>
  <c r="R505" i="2"/>
  <c r="I506" i="2" s="1"/>
  <c r="L506" i="2" l="1"/>
  <c r="K506" i="2"/>
  <c r="M506" i="2" s="1"/>
  <c r="P506" i="2" s="1"/>
  <c r="R506" i="2"/>
  <c r="I507" i="2" s="1"/>
  <c r="L507" i="2" l="1"/>
  <c r="K507" i="2"/>
  <c r="M507" i="2" s="1"/>
  <c r="O508" i="2"/>
  <c r="Q508" i="2" s="1"/>
  <c r="P507" i="2" l="1"/>
  <c r="R507" i="2"/>
  <c r="I508" i="2" s="1"/>
  <c r="L508" i="2" l="1"/>
  <c r="K508" i="2"/>
  <c r="M508" i="2" s="1"/>
  <c r="P508" i="2" l="1"/>
  <c r="R508" i="2"/>
  <c r="I509" i="2" s="1"/>
  <c r="O509" i="2" l="1"/>
  <c r="Q509" i="2" s="1"/>
  <c r="L509" i="2"/>
  <c r="K509" i="2"/>
  <c r="M509" i="2" s="1"/>
  <c r="P509" i="2" l="1"/>
  <c r="R509" i="2"/>
  <c r="I510" i="2" s="1"/>
  <c r="O510" i="2" l="1"/>
  <c r="Q510" i="2" s="1"/>
  <c r="L510" i="2"/>
  <c r="K510" i="2"/>
  <c r="M510" i="2" s="1"/>
  <c r="P510" i="2" l="1"/>
  <c r="R510" i="2"/>
  <c r="I511" i="2" s="1"/>
  <c r="R511" i="2" l="1"/>
  <c r="I512" i="2" s="1"/>
  <c r="K511" i="2"/>
  <c r="O511" i="2"/>
  <c r="Q511" i="2" s="1"/>
  <c r="L511" i="2"/>
  <c r="O512" i="2" l="1"/>
  <c r="Q512" i="2" s="1"/>
  <c r="L512" i="2"/>
  <c r="K512" i="2"/>
  <c r="M512" i="2" s="1"/>
  <c r="P512" i="2" s="1"/>
  <c r="R512" i="2"/>
  <c r="I513" i="2" s="1"/>
  <c r="O513" i="2" l="1"/>
  <c r="Q513" i="2" s="1"/>
  <c r="L513" i="2"/>
  <c r="K513" i="2"/>
  <c r="M513" i="2" s="1"/>
  <c r="P513" i="2" s="1"/>
  <c r="R513" i="2"/>
  <c r="I514" i="2" s="1"/>
  <c r="O514" i="2" l="1"/>
  <c r="Q514" i="2" s="1"/>
  <c r="K514" i="2"/>
  <c r="M514" i="2" s="1"/>
  <c r="P514" i="2" s="1"/>
  <c r="L514" i="2"/>
  <c r="R514" i="2"/>
  <c r="I515" i="2" s="1"/>
  <c r="O515" i="2" l="1"/>
  <c r="Q515" i="2" s="1"/>
  <c r="L515" i="2"/>
  <c r="K515" i="2"/>
  <c r="M515" i="2" s="1"/>
  <c r="O517" i="2"/>
  <c r="Q517" i="2" s="1"/>
  <c r="P515" i="2" l="1"/>
  <c r="R515" i="2"/>
  <c r="I516" i="2" s="1"/>
  <c r="O518" i="2"/>
  <c r="Q518" i="2" s="1"/>
  <c r="L516" i="2" l="1"/>
  <c r="K516" i="2"/>
  <c r="M516" i="2" s="1"/>
  <c r="O519" i="2"/>
  <c r="Q519" i="2" s="1"/>
  <c r="P516" i="2" l="1"/>
  <c r="R516" i="2"/>
  <c r="I517" i="2" s="1"/>
  <c r="K517" i="2" l="1"/>
  <c r="M517" i="2" s="1"/>
  <c r="L517" i="2"/>
  <c r="P517" i="2" l="1"/>
  <c r="R517" i="2"/>
  <c r="I518" i="2" s="1"/>
  <c r="L518" i="2" l="1"/>
  <c r="K518" i="2"/>
  <c r="M518" i="2" s="1"/>
  <c r="P518" i="2" s="1"/>
  <c r="R518" i="2"/>
  <c r="I519" i="2" s="1"/>
  <c r="L519" i="2" l="1"/>
  <c r="K519" i="2"/>
  <c r="M519" i="2" s="1"/>
  <c r="P519" i="2" s="1"/>
  <c r="R519" i="2"/>
  <c r="I520" i="2" s="1"/>
  <c r="L520" i="2" l="1"/>
  <c r="N520" i="2" s="1"/>
  <c r="K520" i="2"/>
  <c r="M520" i="2" s="1"/>
  <c r="R520" i="2"/>
  <c r="I521" i="2" s="1"/>
  <c r="K521" i="2" s="1"/>
  <c r="M521" i="2" s="1"/>
  <c r="J521" i="2" l="1"/>
  <c r="L521" i="2" s="1"/>
  <c r="N521" i="2" s="1"/>
  <c r="J522" i="2" s="1"/>
  <c r="P520" i="2"/>
  <c r="P521" i="2"/>
  <c r="R521" i="2"/>
  <c r="I522" i="2" s="1"/>
  <c r="O522" i="2" l="1"/>
  <c r="Q522" i="2" s="1"/>
  <c r="L522" i="2"/>
  <c r="N522" i="2" s="1"/>
  <c r="R522" i="2" s="1"/>
  <c r="I523" i="2" s="1"/>
  <c r="K522" i="2"/>
  <c r="K523" i="2" l="1"/>
  <c r="P522" i="2"/>
  <c r="J523" i="2"/>
  <c r="L523" i="2" l="1"/>
  <c r="N523" i="2" s="1"/>
  <c r="P523" i="2" l="1"/>
  <c r="R523" i="2"/>
  <c r="I524" i="2" s="1"/>
  <c r="J524" i="2"/>
  <c r="L524" i="2" l="1"/>
  <c r="N524" i="2" s="1"/>
  <c r="P524" i="2" s="1"/>
  <c r="K524" i="2"/>
  <c r="R524" i="2"/>
  <c r="I525" i="2" s="1"/>
  <c r="K525" i="2" l="1"/>
  <c r="J525" i="2"/>
  <c r="L525" i="2" s="1"/>
  <c r="N525" i="2" s="1"/>
  <c r="P525" i="2" l="1"/>
  <c r="R525" i="2"/>
  <c r="I526" i="2" s="1"/>
  <c r="J526" i="2"/>
  <c r="L526" i="2" l="1"/>
  <c r="N526" i="2" s="1"/>
  <c r="P526" i="2" s="1"/>
  <c r="K526" i="2"/>
  <c r="R526" i="2" l="1"/>
  <c r="I527" i="2" s="1"/>
  <c r="J527" i="2"/>
  <c r="L527" i="2" l="1"/>
  <c r="N527" i="2" s="1"/>
  <c r="P527" i="2" s="1"/>
  <c r="K527" i="2"/>
  <c r="O529" i="2"/>
  <c r="Q529" i="2" s="1"/>
  <c r="R527" i="2" l="1"/>
  <c r="I528" i="2" s="1"/>
  <c r="J528" i="2"/>
  <c r="K528" i="2" l="1"/>
  <c r="L528" i="2"/>
  <c r="N528" i="2" s="1"/>
  <c r="P528" i="2" s="1"/>
  <c r="R528" i="2" l="1"/>
  <c r="I529" i="2" s="1"/>
  <c r="K529" i="2"/>
  <c r="J529" i="2"/>
  <c r="L529" i="2" s="1"/>
  <c r="N529" i="2" s="1"/>
  <c r="P529" i="2" l="1"/>
  <c r="R529" i="2"/>
  <c r="I530" i="2" s="1"/>
  <c r="R530" i="2" l="1"/>
  <c r="I531" i="2" s="1"/>
  <c r="L530" i="2"/>
  <c r="K530" i="2"/>
  <c r="O530" i="2"/>
  <c r="Q530" i="2" s="1"/>
  <c r="O531" i="2" l="1"/>
  <c r="Q531" i="2" s="1"/>
  <c r="L531" i="2"/>
  <c r="K531" i="2"/>
  <c r="M531" i="2" s="1"/>
  <c r="P531" i="2" s="1"/>
  <c r="R531" i="2"/>
  <c r="I532" i="2" s="1"/>
  <c r="O532" i="2" l="1"/>
  <c r="Q532" i="2" s="1"/>
  <c r="L532" i="2"/>
  <c r="K532" i="2"/>
  <c r="M532" i="2" s="1"/>
  <c r="P532" i="2" s="1"/>
  <c r="R532" i="2"/>
  <c r="I533" i="2" s="1"/>
  <c r="O533" i="2" l="1"/>
  <c r="Q533" i="2" s="1"/>
  <c r="K533" i="2"/>
  <c r="M533" i="2" s="1"/>
  <c r="P533" i="2" s="1"/>
  <c r="L533" i="2"/>
  <c r="R533" i="2"/>
  <c r="I534" i="2" s="1"/>
  <c r="O534" i="2" l="1"/>
  <c r="Q534" i="2" s="1"/>
  <c r="L534" i="2"/>
  <c r="K534" i="2"/>
  <c r="M534" i="2" s="1"/>
  <c r="P534" i="2" l="1"/>
  <c r="R534" i="2"/>
  <c r="I535" i="2" s="1"/>
  <c r="O535" i="2" l="1"/>
  <c r="Q535" i="2" s="1"/>
  <c r="L535" i="2"/>
  <c r="N535" i="2" s="1"/>
  <c r="J536" i="2" s="1"/>
  <c r="K535" i="2"/>
  <c r="M535" i="2" s="1"/>
  <c r="P535" i="2" l="1"/>
  <c r="R535" i="2"/>
  <c r="I536" i="2" s="1"/>
  <c r="L536" i="2" l="1"/>
  <c r="N536" i="2" s="1"/>
  <c r="K536" i="2"/>
  <c r="M536" i="2" s="1"/>
  <c r="R536" i="2" s="1"/>
  <c r="I537" i="2" s="1"/>
  <c r="O537" i="2" s="1"/>
  <c r="Q537" i="2" s="1"/>
  <c r="K537" i="2"/>
  <c r="M537" i="2" s="1"/>
  <c r="J537" i="2" l="1"/>
  <c r="L537" i="2" s="1"/>
  <c r="N537" i="2" s="1"/>
  <c r="J538" i="2" s="1"/>
  <c r="J539" i="2" s="1"/>
  <c r="P536" i="2"/>
  <c r="R537" i="2"/>
  <c r="I538" i="2" s="1"/>
  <c r="O538" i="2" s="1"/>
  <c r="Q538" i="2" s="1"/>
  <c r="P537" i="2" l="1"/>
  <c r="L538" i="2"/>
  <c r="K538" i="2"/>
  <c r="M538" i="2" s="1"/>
  <c r="P538" i="2" s="1"/>
  <c r="R538" i="2" l="1"/>
  <c r="I539" i="2" s="1"/>
  <c r="L539" i="2" l="1"/>
  <c r="N539" i="2" s="1"/>
  <c r="J540" i="2" s="1"/>
  <c r="J541" i="2" s="1"/>
  <c r="J542" i="2" s="1"/>
  <c r="J543" i="2" s="1"/>
  <c r="J544" i="2" s="1"/>
  <c r="K539" i="2"/>
  <c r="M539" i="2" s="1"/>
  <c r="P539" i="2" s="1"/>
  <c r="R539" i="2" l="1"/>
  <c r="I540" i="2" s="1"/>
  <c r="L540" i="2"/>
  <c r="R540" i="2"/>
  <c r="I541" i="2" s="1"/>
  <c r="K540" i="2"/>
  <c r="O540" i="2"/>
  <c r="Q540" i="2" s="1"/>
  <c r="L541" i="2" l="1"/>
  <c r="K541" i="2"/>
  <c r="M541" i="2" s="1"/>
  <c r="P541" i="2" s="1"/>
  <c r="O541" i="2"/>
  <c r="Q541" i="2" s="1"/>
  <c r="R541" i="2" l="1"/>
  <c r="I542" i="2" s="1"/>
  <c r="L542" i="2"/>
  <c r="K542" i="2"/>
  <c r="M542" i="2" s="1"/>
  <c r="P542" i="2" s="1"/>
  <c r="O542" i="2"/>
  <c r="Q542" i="2" s="1"/>
  <c r="R542" i="2" l="1"/>
  <c r="I543" i="2" s="1"/>
  <c r="L543" i="2"/>
  <c r="K543" i="2"/>
  <c r="M543" i="2" s="1"/>
  <c r="P543" i="2" s="1"/>
  <c r="O543" i="2"/>
  <c r="Q543" i="2" s="1"/>
  <c r="R543" i="2" l="1"/>
  <c r="I544" i="2" s="1"/>
  <c r="L544" i="2"/>
  <c r="N544" i="2" s="1"/>
  <c r="K544" i="2"/>
  <c r="M544" i="2" s="1"/>
  <c r="R544" i="2" l="1"/>
  <c r="I545" i="2" s="1"/>
  <c r="K545" i="2"/>
  <c r="M545" i="2" s="1"/>
  <c r="P544" i="2"/>
  <c r="J545" i="2"/>
  <c r="L545" i="2" l="1"/>
  <c r="N545" i="2" s="1"/>
  <c r="P545" i="2" l="1"/>
  <c r="R545" i="2"/>
  <c r="I546" i="2" s="1"/>
  <c r="O546" i="2" s="1"/>
  <c r="Q546" i="2" s="1"/>
  <c r="J546" i="2"/>
  <c r="L546" i="2" l="1"/>
  <c r="N546" i="2" s="1"/>
  <c r="P546" i="2" s="1"/>
  <c r="K546" i="2"/>
  <c r="J547" i="2" l="1"/>
  <c r="R546" i="2"/>
  <c r="I547" i="2" s="1"/>
  <c r="O547" i="2" s="1"/>
  <c r="Q547" i="2" s="1"/>
  <c r="L547" i="2" l="1"/>
  <c r="N547" i="2" s="1"/>
  <c r="P547" i="2" s="1"/>
  <c r="K547" i="2"/>
  <c r="J548" i="2" l="1"/>
  <c r="R547" i="2"/>
  <c r="I548" i="2" s="1"/>
  <c r="O548" i="2" s="1"/>
  <c r="Q548" i="2" s="1"/>
  <c r="L548" i="2" l="1"/>
  <c r="N548" i="2" s="1"/>
  <c r="P548" i="2" s="1"/>
  <c r="K548" i="2"/>
  <c r="J549" i="2" l="1"/>
  <c r="R548" i="2"/>
  <c r="I549" i="2" s="1"/>
  <c r="O549" i="2" s="1"/>
  <c r="Q549" i="2" s="1"/>
  <c r="L549" i="2"/>
  <c r="N549" i="2" s="1"/>
  <c r="P549" i="2" s="1"/>
  <c r="K549" i="2"/>
  <c r="R549" i="2" l="1"/>
  <c r="I550" i="2" s="1"/>
  <c r="O550" i="2" s="1"/>
  <c r="Q550" i="2" s="1"/>
  <c r="J550" i="2"/>
  <c r="L550" i="2" l="1"/>
  <c r="N550" i="2" s="1"/>
  <c r="P550" i="2" s="1"/>
  <c r="K550" i="2"/>
  <c r="R550" i="2" l="1"/>
  <c r="I551" i="2" s="1"/>
  <c r="O551" i="2" s="1"/>
  <c r="Q551" i="2" s="1"/>
  <c r="J551" i="2"/>
  <c r="L551" i="2" l="1"/>
  <c r="N551" i="2" s="1"/>
  <c r="P551" i="2" s="1"/>
  <c r="K551" i="2"/>
  <c r="R551" i="2" l="1"/>
  <c r="I552" i="2" s="1"/>
  <c r="J552" i="2"/>
  <c r="J553" i="2" s="1"/>
  <c r="R552" i="2" l="1"/>
  <c r="I553" i="2" s="1"/>
  <c r="O553" i="2" s="1"/>
  <c r="Q553" i="2" s="1"/>
  <c r="L552" i="2"/>
  <c r="K552" i="2"/>
  <c r="O552" i="2"/>
  <c r="Q552" i="2" s="1"/>
  <c r="L553" i="2" l="1"/>
  <c r="N553" i="2" s="1"/>
  <c r="K553" i="2"/>
  <c r="M553" i="2" s="1"/>
  <c r="P553" i="2" l="1"/>
  <c r="R553" i="2"/>
  <c r="I554" i="2" s="1"/>
  <c r="L554" i="2" l="1"/>
  <c r="N554" i="2" s="1"/>
  <c r="K554" i="2"/>
  <c r="O554" i="2"/>
  <c r="Q554" i="2" s="1"/>
  <c r="J555" i="2" l="1"/>
  <c r="P554" i="2"/>
  <c r="R554" i="2"/>
  <c r="I555" i="2" s="1"/>
  <c r="L555" i="2"/>
  <c r="N555" i="2" s="1"/>
  <c r="K555" i="2"/>
  <c r="M555" i="2" s="1"/>
  <c r="P555" i="2" s="1"/>
  <c r="J556" i="2" l="1"/>
  <c r="R555" i="2"/>
  <c r="I556" i="2" s="1"/>
  <c r="L556" i="2" l="1"/>
  <c r="N556" i="2" s="1"/>
  <c r="J557" i="2" s="1"/>
  <c r="K556" i="2"/>
  <c r="M556" i="2" s="1"/>
  <c r="P556" i="2" s="1"/>
  <c r="R556" i="2" l="1"/>
  <c r="I557" i="2" s="1"/>
  <c r="L557" i="2" l="1"/>
  <c r="N557" i="2" s="1"/>
  <c r="J558" i="2" s="1"/>
  <c r="K557" i="2"/>
  <c r="M557" i="2" s="1"/>
  <c r="P557" i="2" s="1"/>
  <c r="R557" i="2" l="1"/>
  <c r="I558" i="2" s="1"/>
  <c r="L558" i="2" l="1"/>
  <c r="N558" i="2" s="1"/>
  <c r="J559" i="2" s="1"/>
  <c r="K558" i="2"/>
  <c r="M558" i="2" s="1"/>
  <c r="P558" i="2" s="1"/>
  <c r="R558" i="2" l="1"/>
  <c r="I559" i="2" s="1"/>
  <c r="L559" i="2" l="1"/>
  <c r="N559" i="2" s="1"/>
  <c r="J560" i="2" s="1"/>
  <c r="K559" i="2"/>
  <c r="M559" i="2" s="1"/>
  <c r="P559" i="2" s="1"/>
  <c r="R559" i="2" l="1"/>
  <c r="I560" i="2" s="1"/>
  <c r="L560" i="2" l="1"/>
  <c r="N560" i="2" s="1"/>
  <c r="J561" i="2" s="1"/>
  <c r="K560" i="2"/>
  <c r="M560" i="2" s="1"/>
  <c r="P560" i="2" s="1"/>
  <c r="R560" i="2" l="1"/>
  <c r="I561" i="2" s="1"/>
  <c r="L561" i="2" l="1"/>
  <c r="N561" i="2" s="1"/>
  <c r="J562" i="2" s="1"/>
  <c r="J563" i="2" s="1"/>
  <c r="J564" i="2" s="1"/>
  <c r="J565" i="2" s="1"/>
  <c r="J566" i="2" s="1"/>
  <c r="J567" i="2" s="1"/>
  <c r="K561" i="2"/>
  <c r="M561" i="2" s="1"/>
  <c r="P561" i="2" s="1"/>
  <c r="R561" i="2" l="1"/>
  <c r="I562" i="2" s="1"/>
  <c r="O562" i="2" s="1"/>
  <c r="Q562" i="2" s="1"/>
  <c r="L562" i="2" l="1"/>
  <c r="K562" i="2"/>
  <c r="M562" i="2" s="1"/>
  <c r="P562" i="2" s="1"/>
  <c r="R562" i="2" l="1"/>
  <c r="I563" i="2" s="1"/>
  <c r="O563" i="2" s="1"/>
  <c r="Q563" i="2" s="1"/>
  <c r="L563" i="2" l="1"/>
  <c r="K563" i="2"/>
  <c r="M563" i="2" s="1"/>
  <c r="P563" i="2" s="1"/>
  <c r="R563" i="2" l="1"/>
  <c r="I564" i="2" s="1"/>
  <c r="L564" i="2" l="1"/>
  <c r="K564" i="2"/>
  <c r="M564" i="2" s="1"/>
  <c r="P564" i="2" s="1"/>
  <c r="R564" i="2" l="1"/>
  <c r="I565" i="2" s="1"/>
  <c r="L565" i="2" l="1"/>
  <c r="K565" i="2"/>
  <c r="M565" i="2" s="1"/>
  <c r="P565" i="2" s="1"/>
  <c r="O565" i="2"/>
  <c r="Q565" i="2" s="1"/>
  <c r="R565" i="2" l="1"/>
  <c r="I566" i="2" s="1"/>
  <c r="L566" i="2"/>
  <c r="K566" i="2"/>
  <c r="M566" i="2" s="1"/>
  <c r="P566" i="2" s="1"/>
  <c r="O566" i="2"/>
  <c r="Q566" i="2" s="1"/>
  <c r="R566" i="2" l="1"/>
  <c r="I567" i="2" s="1"/>
  <c r="L567" i="2"/>
  <c r="N567" i="2" s="1"/>
  <c r="K567" i="2"/>
  <c r="M567" i="2" s="1"/>
  <c r="R567" i="2" s="1"/>
  <c r="I568" i="2" s="1"/>
  <c r="K568" i="2" l="1"/>
  <c r="M568" i="2" s="1"/>
  <c r="P567" i="2"/>
  <c r="J568" i="2"/>
  <c r="L568" i="2" l="1"/>
  <c r="N568" i="2" s="1"/>
  <c r="P568" i="2" l="1"/>
  <c r="R568" i="2"/>
  <c r="I569" i="2" s="1"/>
  <c r="J569" i="2"/>
  <c r="L569" i="2" l="1"/>
  <c r="N569" i="2" s="1"/>
  <c r="K569" i="2"/>
  <c r="M569" i="2" s="1"/>
  <c r="P569" i="2" l="1"/>
  <c r="R569" i="2"/>
  <c r="I570" i="2" s="1"/>
  <c r="O570" i="2" s="1"/>
  <c r="Q570" i="2" s="1"/>
  <c r="J570" i="2"/>
  <c r="L570" i="2" l="1"/>
  <c r="N570" i="2" s="1"/>
  <c r="K570" i="2"/>
  <c r="M570" i="2" s="1"/>
  <c r="P570" i="2" l="1"/>
  <c r="R570" i="2"/>
  <c r="I571" i="2" s="1"/>
  <c r="K571" i="2"/>
  <c r="J571" i="2"/>
  <c r="L571" i="2" l="1"/>
  <c r="N571" i="2" s="1"/>
  <c r="P571" i="2" l="1"/>
  <c r="R571" i="2"/>
  <c r="I572" i="2" s="1"/>
  <c r="O572" i="2" s="1"/>
  <c r="Q572" i="2" s="1"/>
  <c r="J572" i="2"/>
  <c r="L572" i="2" l="1"/>
  <c r="N572" i="2" s="1"/>
  <c r="P572" i="2" s="1"/>
  <c r="K572" i="2"/>
  <c r="R572" i="2" l="1"/>
  <c r="I573" i="2" s="1"/>
  <c r="O573" i="2" s="1"/>
  <c r="Q573" i="2" s="1"/>
  <c r="K573" i="2"/>
  <c r="J573" i="2"/>
  <c r="L573" i="2" s="1"/>
  <c r="N573" i="2" s="1"/>
  <c r="P573" i="2" l="1"/>
  <c r="R573" i="2"/>
  <c r="I574" i="2" s="1"/>
  <c r="O574" i="2" s="1"/>
  <c r="Q574" i="2" s="1"/>
  <c r="J574" i="2"/>
  <c r="L574" i="2" l="1"/>
  <c r="N574" i="2" s="1"/>
  <c r="K574" i="2"/>
  <c r="M574" i="2" s="1"/>
  <c r="P574" i="2" l="1"/>
  <c r="R574" i="2"/>
  <c r="I575" i="2" s="1"/>
  <c r="O575" i="2" s="1"/>
  <c r="Q575" i="2" s="1"/>
  <c r="J575" i="2"/>
  <c r="L575" i="2" l="1"/>
  <c r="N575" i="2" s="1"/>
  <c r="K575" i="2"/>
  <c r="M575" i="2" s="1"/>
  <c r="P575" i="2" l="1"/>
  <c r="R575" i="2"/>
  <c r="I576" i="2" s="1"/>
  <c r="O576" i="2" s="1"/>
  <c r="Q576" i="2" s="1"/>
  <c r="J576" i="2"/>
  <c r="L576" i="2" l="1"/>
  <c r="N576" i="2" s="1"/>
  <c r="K576" i="2"/>
  <c r="M576" i="2" s="1"/>
  <c r="P576" i="2" l="1"/>
  <c r="R576" i="2"/>
  <c r="I577" i="2" s="1"/>
  <c r="J577" i="2"/>
  <c r="L577" i="2" l="1"/>
  <c r="N577" i="2" s="1"/>
  <c r="K577" i="2"/>
  <c r="M577" i="2" s="1"/>
  <c r="P577" i="2" l="1"/>
  <c r="R577" i="2"/>
  <c r="I578" i="2" s="1"/>
  <c r="R578" i="2" l="1"/>
  <c r="I579" i="2" s="1"/>
  <c r="O579" i="2" s="1"/>
  <c r="Q579" i="2" s="1"/>
  <c r="L578" i="2"/>
  <c r="K578" i="2"/>
  <c r="O578" i="2"/>
  <c r="Q578" i="2" s="1"/>
  <c r="L579" i="2" l="1"/>
  <c r="K579" i="2"/>
  <c r="M579" i="2" s="1"/>
  <c r="P579" i="2" s="1"/>
  <c r="R579" i="2" l="1"/>
  <c r="I580" i="2" s="1"/>
  <c r="O580" i="2" s="1"/>
  <c r="Q580" i="2" s="1"/>
  <c r="L580" i="2" l="1"/>
  <c r="K580" i="2"/>
  <c r="M580" i="2" s="1"/>
  <c r="P580" i="2" s="1"/>
  <c r="R580" i="2" l="1"/>
  <c r="I581" i="2" s="1"/>
  <c r="L581" i="2" l="1"/>
  <c r="K581" i="2"/>
  <c r="M581" i="2" s="1"/>
  <c r="P581" i="2" s="1"/>
  <c r="R581" i="2" l="1"/>
  <c r="I582" i="2" s="1"/>
  <c r="O582" i="2" s="1"/>
  <c r="Q582" i="2" s="1"/>
  <c r="L582" i="2" l="1"/>
  <c r="K582" i="2"/>
  <c r="M582" i="2" s="1"/>
  <c r="P582" i="2" s="1"/>
  <c r="R582" i="2" l="1"/>
  <c r="I583" i="2" s="1"/>
  <c r="O583" i="2" s="1"/>
  <c r="Q583" i="2" s="1"/>
  <c r="L583" i="2" l="1"/>
  <c r="K583" i="2"/>
  <c r="M583" i="2" s="1"/>
  <c r="P583" i="2" s="1"/>
  <c r="R583" i="2" l="1"/>
  <c r="I584" i="2" s="1"/>
  <c r="O584" i="2" s="1"/>
  <c r="Q584" i="2" s="1"/>
  <c r="L584" i="2" l="1"/>
  <c r="K584" i="2"/>
  <c r="M584" i="2" s="1"/>
  <c r="P584" i="2" s="1"/>
  <c r="R584" i="2" l="1"/>
  <c r="I585" i="2" s="1"/>
  <c r="O585" i="2" s="1"/>
  <c r="Q585" i="2" s="1"/>
  <c r="L585" i="2" l="1"/>
  <c r="K585" i="2"/>
  <c r="M585" i="2" s="1"/>
  <c r="P585" i="2" s="1"/>
  <c r="R585" i="2" l="1"/>
  <c r="I586" i="2" s="1"/>
  <c r="L586" i="2" l="1"/>
  <c r="K586" i="2"/>
  <c r="M586" i="2" s="1"/>
  <c r="P586" i="2" s="1"/>
  <c r="R586" i="2" l="1"/>
  <c r="I587" i="2" s="1"/>
  <c r="L587" i="2" l="1"/>
  <c r="K587" i="2"/>
  <c r="M587" i="2" s="1"/>
  <c r="P587" i="2" s="1"/>
  <c r="R587" i="2" l="1"/>
  <c r="I588" i="2" s="1"/>
  <c r="L588" i="2" l="1"/>
  <c r="K588" i="2"/>
  <c r="M588" i="2" s="1"/>
  <c r="P588" i="2" s="1"/>
  <c r="R588" i="2" l="1"/>
  <c r="I589" i="2" s="1"/>
  <c r="L589" i="2" l="1"/>
  <c r="K589" i="2"/>
  <c r="M589" i="2" s="1"/>
  <c r="P589" i="2" s="1"/>
  <c r="O589" i="2"/>
  <c r="Q589" i="2" s="1"/>
  <c r="R589" i="2" l="1"/>
  <c r="I590" i="2" s="1"/>
  <c r="L590" i="2" s="1"/>
  <c r="K590" i="2"/>
  <c r="M590" i="2" s="1"/>
  <c r="P590" i="2" s="1"/>
  <c r="O590" i="2"/>
  <c r="Q590" i="2" s="1"/>
  <c r="R590" i="2" l="1"/>
  <c r="I591" i="2" s="1"/>
  <c r="L591" i="2" s="1"/>
  <c r="O591" i="2"/>
  <c r="Q591" i="2" s="1"/>
  <c r="K591" i="2" l="1"/>
  <c r="M591" i="2" s="1"/>
  <c r="P591" i="2" s="1"/>
  <c r="R591" i="2"/>
  <c r="I592" i="2" s="1"/>
  <c r="L592" i="2"/>
  <c r="N592" i="2" s="1"/>
  <c r="K592" i="2"/>
  <c r="M592" i="2" s="1"/>
  <c r="R592" i="2" s="1"/>
  <c r="I593" i="2" s="1"/>
  <c r="O593" i="2" s="1"/>
  <c r="Q593" i="2" s="1"/>
  <c r="K593" i="2" l="1"/>
  <c r="M593" i="2" s="1"/>
  <c r="P592" i="2"/>
  <c r="J593" i="2"/>
  <c r="L593" i="2" l="1"/>
  <c r="N593" i="2" s="1"/>
  <c r="P593" i="2" l="1"/>
  <c r="R593" i="2"/>
  <c r="I594" i="2" s="1"/>
  <c r="O594" i="2" s="1"/>
  <c r="Q594" i="2" s="1"/>
  <c r="J594" i="2"/>
  <c r="L594" i="2" l="1"/>
  <c r="N594" i="2" s="1"/>
  <c r="P594" i="2" s="1"/>
  <c r="K594" i="2"/>
  <c r="R594" i="2" l="1"/>
  <c r="I595" i="2" s="1"/>
  <c r="K595" i="2"/>
  <c r="J595" i="2"/>
  <c r="L595" i="2" l="1"/>
  <c r="N595" i="2" s="1"/>
  <c r="P595" i="2" l="1"/>
  <c r="R595" i="2"/>
  <c r="I596" i="2" s="1"/>
  <c r="J596" i="2"/>
  <c r="L596" i="2" l="1"/>
  <c r="N596" i="2" s="1"/>
  <c r="P596" i="2" s="1"/>
  <c r="K596" i="2"/>
  <c r="R596" i="2" l="1"/>
  <c r="I597" i="2" s="1"/>
  <c r="K597" i="2"/>
  <c r="J597" i="2"/>
  <c r="L597" i="2" l="1"/>
  <c r="N597" i="2" s="1"/>
  <c r="P597" i="2" l="1"/>
  <c r="R597" i="2"/>
  <c r="I598" i="2" s="1"/>
  <c r="J598" i="2"/>
  <c r="L598" i="2" l="1"/>
  <c r="N598" i="2" s="1"/>
  <c r="P598" i="2" s="1"/>
  <c r="K598" i="2"/>
  <c r="R598" i="2" l="1"/>
  <c r="I599" i="2" s="1"/>
  <c r="J599" i="2"/>
  <c r="L599" i="2" l="1"/>
  <c r="N599" i="2" s="1"/>
  <c r="P599" i="2" s="1"/>
  <c r="R599" i="2"/>
  <c r="I600" i="2" s="1"/>
  <c r="K599" i="2"/>
  <c r="K600" i="2" l="1"/>
  <c r="J600" i="2"/>
  <c r="L600" i="2" l="1"/>
  <c r="N600" i="2" s="1"/>
  <c r="P600" i="2" l="1"/>
  <c r="R600" i="2"/>
  <c r="I601" i="2" s="1"/>
  <c r="J601" i="2"/>
  <c r="L601" i="2" l="1"/>
  <c r="N601" i="2" s="1"/>
  <c r="P601" i="2" s="1"/>
  <c r="K601" i="2"/>
  <c r="O601" i="2"/>
  <c r="Q601" i="2" s="1"/>
  <c r="R601" i="2" l="1"/>
  <c r="I602" i="2" s="1"/>
  <c r="L602" i="2"/>
  <c r="N602" i="2" s="1"/>
  <c r="K602" i="2"/>
  <c r="O602" i="2"/>
  <c r="Q602" i="2" s="1"/>
  <c r="P602" i="2" l="1"/>
  <c r="J603" i="2"/>
  <c r="R602" i="2"/>
  <c r="I603" i="2" s="1"/>
  <c r="L603" i="2"/>
  <c r="N603" i="2" s="1"/>
  <c r="J604" i="2" s="1"/>
  <c r="K603" i="2"/>
  <c r="M603" i="2" s="1"/>
  <c r="P603" i="2" s="1"/>
  <c r="R603" i="2" l="1"/>
  <c r="I604" i="2" s="1"/>
  <c r="L604" i="2" l="1"/>
  <c r="N604" i="2" s="1"/>
  <c r="J605" i="2" s="1"/>
  <c r="K604" i="2"/>
  <c r="M604" i="2" s="1"/>
  <c r="P604" i="2" s="1"/>
  <c r="R604" i="2" l="1"/>
  <c r="I605" i="2" s="1"/>
  <c r="O605" i="2" s="1"/>
  <c r="Q605" i="2" s="1"/>
  <c r="L605" i="2" l="1"/>
  <c r="N605" i="2" s="1"/>
  <c r="J606" i="2" s="1"/>
  <c r="K605" i="2"/>
  <c r="M605" i="2" s="1"/>
  <c r="P605" i="2" s="1"/>
  <c r="R605" i="2" l="1"/>
  <c r="I606" i="2" s="1"/>
  <c r="L606" i="2" l="1"/>
  <c r="N606" i="2" s="1"/>
  <c r="J607" i="2" s="1"/>
  <c r="K606" i="2"/>
  <c r="M606" i="2" s="1"/>
  <c r="P606" i="2" s="1"/>
  <c r="R606" i="2" l="1"/>
  <c r="I607" i="2" s="1"/>
  <c r="O607" i="2" s="1"/>
  <c r="Q607" i="2" s="1"/>
  <c r="L607" i="2" l="1"/>
  <c r="N607" i="2" s="1"/>
  <c r="R607" i="2" s="1"/>
  <c r="I608" i="2" s="1"/>
  <c r="O608" i="2" s="1"/>
  <c r="Q608" i="2" s="1"/>
  <c r="K607" i="2"/>
  <c r="K608" i="2" l="1"/>
  <c r="P607" i="2"/>
  <c r="J608" i="2"/>
  <c r="L608" i="2" l="1"/>
  <c r="N608" i="2" s="1"/>
  <c r="P608" i="2" l="1"/>
  <c r="R608" i="2"/>
  <c r="I609" i="2" s="1"/>
  <c r="J609" i="2"/>
  <c r="L609" i="2" l="1"/>
  <c r="N609" i="2" s="1"/>
  <c r="J610" i="2" s="1"/>
  <c r="J611" i="2" s="1"/>
  <c r="J612" i="2" s="1"/>
  <c r="K609" i="2"/>
  <c r="M609" i="2" s="1"/>
  <c r="P609" i="2" s="1"/>
  <c r="R609" i="2" l="1"/>
  <c r="I610" i="2" s="1"/>
  <c r="L610" i="2" l="1"/>
  <c r="K610" i="2"/>
  <c r="M610" i="2" s="1"/>
  <c r="P610" i="2" s="1"/>
  <c r="R610" i="2" l="1"/>
  <c r="I611" i="2" s="1"/>
  <c r="O611" i="2" s="1"/>
  <c r="Q611" i="2" s="1"/>
  <c r="L611" i="2" l="1"/>
  <c r="K611" i="2"/>
  <c r="M611" i="2" s="1"/>
  <c r="P611" i="2" s="1"/>
  <c r="R611" i="2" l="1"/>
  <c r="I612" i="2" s="1"/>
  <c r="L612" i="2" l="1"/>
  <c r="N612" i="2" s="1"/>
  <c r="J613" i="2" s="1"/>
  <c r="K612" i="2"/>
  <c r="M612" i="2" s="1"/>
  <c r="P612" i="2" s="1"/>
  <c r="R612" i="2" l="1"/>
  <c r="I613" i="2" s="1"/>
  <c r="O613" i="2" s="1"/>
  <c r="Q613" i="2" s="1"/>
  <c r="L613" i="2" l="1"/>
  <c r="N613" i="2" s="1"/>
  <c r="J614" i="2" s="1"/>
  <c r="J615" i="2" s="1"/>
  <c r="J616" i="2" s="1"/>
  <c r="J617" i="2" s="1"/>
  <c r="K613" i="2"/>
  <c r="M613" i="2" s="1"/>
  <c r="P613" i="2" s="1"/>
  <c r="R613" i="2" l="1"/>
  <c r="I614" i="2" s="1"/>
  <c r="L614" i="2" l="1"/>
  <c r="K614" i="2"/>
  <c r="M614" i="2" s="1"/>
  <c r="P614" i="2" s="1"/>
  <c r="O614" i="2"/>
  <c r="Q614" i="2" s="1"/>
  <c r="R614" i="2" l="1"/>
  <c r="I615" i="2" s="1"/>
  <c r="L615" i="2"/>
  <c r="O615" i="2"/>
  <c r="Q615" i="2" s="1"/>
  <c r="K615" i="2"/>
  <c r="M615" i="2" s="1"/>
  <c r="P615" i="2" s="1"/>
  <c r="R615" i="2" l="1"/>
  <c r="I616" i="2" s="1"/>
  <c r="L616" i="2"/>
  <c r="K616" i="2"/>
  <c r="M616" i="2" s="1"/>
  <c r="P616" i="2" s="1"/>
  <c r="O616" i="2"/>
  <c r="Q616" i="2" s="1"/>
  <c r="R616" i="2" l="1"/>
  <c r="I617" i="2" s="1"/>
  <c r="L617" i="2"/>
  <c r="N617" i="2" s="1"/>
  <c r="K617" i="2"/>
  <c r="M617" i="2" s="1"/>
  <c r="P617" i="2" l="1"/>
  <c r="J618" i="2"/>
  <c r="R617" i="2"/>
  <c r="I618" i="2" s="1"/>
  <c r="O618" i="2" s="1"/>
  <c r="Q618" i="2" s="1"/>
  <c r="L618" i="2" l="1"/>
  <c r="N618" i="2" s="1"/>
  <c r="K618" i="2"/>
  <c r="M618" i="2" s="1"/>
  <c r="R618" i="2" s="1"/>
  <c r="I619" i="2" s="1"/>
  <c r="O619" i="2" s="1"/>
  <c r="Q619" i="2" s="1"/>
  <c r="J619" i="2"/>
  <c r="P618" i="2" l="1"/>
  <c r="L619" i="2"/>
  <c r="N619" i="2" s="1"/>
  <c r="P619" i="2" s="1"/>
  <c r="K619" i="2"/>
  <c r="R619" i="2" l="1"/>
  <c r="I620" i="2" s="1"/>
  <c r="K620" i="2"/>
  <c r="J620" i="2"/>
  <c r="L620" i="2" l="1"/>
  <c r="N620" i="2" s="1"/>
  <c r="P620" i="2" l="1"/>
  <c r="R620" i="2"/>
  <c r="I621" i="2" s="1"/>
  <c r="O621" i="2" s="1"/>
  <c r="Q621" i="2" s="1"/>
  <c r="J621" i="2"/>
  <c r="L621" i="2" l="1"/>
  <c r="N621" i="2" s="1"/>
  <c r="P621" i="2" s="1"/>
  <c r="K621" i="2"/>
  <c r="R621" i="2" l="1"/>
  <c r="I622" i="2" s="1"/>
  <c r="O622" i="2" s="1"/>
  <c r="Q622" i="2" s="1"/>
  <c r="J622" i="2"/>
  <c r="L622" i="2" l="1"/>
  <c r="N622" i="2" s="1"/>
  <c r="P622" i="2" s="1"/>
  <c r="K622" i="2"/>
  <c r="R622" i="2" l="1"/>
  <c r="I623" i="2" s="1"/>
  <c r="O623" i="2" s="1"/>
  <c r="Q623" i="2" s="1"/>
  <c r="J623" i="2"/>
  <c r="L623" i="2" l="1"/>
  <c r="N623" i="2" s="1"/>
  <c r="P623" i="2" s="1"/>
  <c r="K623" i="2"/>
  <c r="R623" i="2" l="1"/>
  <c r="I624" i="2" s="1"/>
  <c r="J624" i="2"/>
  <c r="J625" i="2" s="1"/>
  <c r="L624" i="2" l="1"/>
  <c r="K624" i="2"/>
  <c r="M624" i="2" s="1"/>
  <c r="P624" i="2" s="1"/>
  <c r="O624" i="2"/>
  <c r="Q624" i="2" s="1"/>
  <c r="R624" i="2" l="1"/>
  <c r="I625" i="2" s="1"/>
  <c r="L625" i="2"/>
  <c r="K625" i="2"/>
  <c r="M625" i="2" s="1"/>
  <c r="P625" i="2" s="1"/>
  <c r="O625" i="2"/>
  <c r="Q625" i="2" s="1"/>
  <c r="R625" i="2" l="1"/>
  <c r="I626" i="2" s="1"/>
  <c r="L626" i="2" s="1"/>
  <c r="K626" i="2"/>
  <c r="M626" i="2" s="1"/>
  <c r="P626" i="2" s="1"/>
  <c r="O626" i="2"/>
  <c r="Q626" i="2" s="1"/>
  <c r="R626" i="2" l="1"/>
  <c r="I627" i="2" s="1"/>
  <c r="O627" i="2" s="1"/>
  <c r="Q627" i="2" s="1"/>
  <c r="L627" i="2"/>
  <c r="K627" i="2"/>
  <c r="M627" i="2" s="1"/>
  <c r="P627" i="2" s="1"/>
  <c r="R627" i="2" l="1"/>
  <c r="I628" i="2" s="1"/>
  <c r="O628" i="2" s="1"/>
  <c r="Q628" i="2" s="1"/>
  <c r="L628" i="2" l="1"/>
  <c r="K628" i="2"/>
  <c r="M628" i="2" s="1"/>
  <c r="P628" i="2" s="1"/>
  <c r="R628" i="2" l="1"/>
  <c r="I629" i="2" s="1"/>
  <c r="L629" i="2" l="1"/>
  <c r="K629" i="2"/>
  <c r="M629" i="2" s="1"/>
  <c r="P629" i="2" s="1"/>
  <c r="O629" i="2"/>
  <c r="Q629" i="2" s="1"/>
  <c r="R629" i="2" l="1"/>
  <c r="I630" i="2" s="1"/>
  <c r="O630" i="2" s="1"/>
  <c r="Q630" i="2" s="1"/>
  <c r="L630" i="2"/>
  <c r="K630" i="2"/>
  <c r="M630" i="2" s="1"/>
  <c r="P630" i="2" s="1"/>
  <c r="R630" i="2" l="1"/>
  <c r="I631" i="2" s="1"/>
  <c r="O631" i="2" s="1"/>
  <c r="Q631" i="2" s="1"/>
  <c r="L631" i="2" l="1"/>
  <c r="K631" i="2"/>
  <c r="M631" i="2" s="1"/>
  <c r="P631" i="2" s="1"/>
  <c r="R631" i="2" l="1"/>
  <c r="I632" i="2" s="1"/>
  <c r="R632" i="2" l="1"/>
  <c r="I633" i="2" s="1"/>
  <c r="O633" i="2" s="1"/>
  <c r="Q633" i="2" s="1"/>
  <c r="L632" i="2"/>
  <c r="K632" i="2"/>
  <c r="O632" i="2"/>
  <c r="Q632" i="2" s="1"/>
  <c r="L633" i="2" l="1"/>
  <c r="K633" i="2"/>
  <c r="M633" i="2" s="1"/>
  <c r="P633" i="2" s="1"/>
  <c r="R633" i="2" l="1"/>
  <c r="I634" i="2" s="1"/>
  <c r="O634" i="2" s="1"/>
  <c r="Q634" i="2" s="1"/>
  <c r="L634" i="2" l="1"/>
  <c r="K634" i="2"/>
  <c r="M634" i="2" s="1"/>
  <c r="P634" i="2" s="1"/>
  <c r="R634" i="2" l="1"/>
  <c r="I635" i="2" s="1"/>
  <c r="O635" i="2" s="1"/>
  <c r="Q635" i="2" s="1"/>
  <c r="L635" i="2" l="1"/>
  <c r="K635" i="2"/>
  <c r="M635" i="2" s="1"/>
  <c r="P635" i="2" s="1"/>
  <c r="R635" i="2" l="1"/>
  <c r="I636" i="2" s="1"/>
  <c r="O636" i="2" s="1"/>
  <c r="Q636" i="2" s="1"/>
  <c r="L636" i="2" l="1"/>
  <c r="K636" i="2"/>
  <c r="M636" i="2" s="1"/>
  <c r="P636" i="2" s="1"/>
  <c r="R636" i="2" l="1"/>
  <c r="I637" i="2" s="1"/>
  <c r="L637" i="2" l="1"/>
  <c r="K637" i="2"/>
  <c r="M637" i="2" s="1"/>
  <c r="P637" i="2" s="1"/>
  <c r="R637" i="2" l="1"/>
  <c r="I638" i="2" s="1"/>
  <c r="L638" i="2" l="1"/>
  <c r="K638" i="2"/>
  <c r="M638" i="2" s="1"/>
  <c r="P638" i="2" s="1"/>
  <c r="O638" i="2"/>
  <c r="Q638" i="2" s="1"/>
  <c r="R638" i="2" l="1"/>
  <c r="I639" i="2" s="1"/>
  <c r="L639" i="2"/>
  <c r="K639" i="2"/>
  <c r="M639" i="2" s="1"/>
  <c r="P639" i="2" s="1"/>
  <c r="O639" i="2"/>
  <c r="Q639" i="2" s="1"/>
  <c r="R639" i="2" l="1"/>
  <c r="I640" i="2" s="1"/>
  <c r="O640" i="2" s="1"/>
  <c r="Q640" i="2" s="1"/>
  <c r="K640" i="2"/>
  <c r="M640" i="2" s="1"/>
  <c r="L640" i="2" l="1"/>
  <c r="N640" i="2" s="1"/>
  <c r="R640" i="2"/>
  <c r="I641" i="2" s="1"/>
  <c r="O641" i="2" s="1"/>
  <c r="Q641" i="2" s="1"/>
  <c r="K641" i="2"/>
  <c r="P640" i="2"/>
  <c r="J641" i="2"/>
  <c r="L641" i="2" l="1"/>
  <c r="N641" i="2" s="1"/>
  <c r="P641" i="2" l="1"/>
  <c r="R641" i="2"/>
  <c r="I642" i="2" s="1"/>
  <c r="J642" i="2"/>
  <c r="L642" i="2" l="1"/>
  <c r="N642" i="2" s="1"/>
  <c r="P642" i="2" s="1"/>
  <c r="K642" i="2"/>
  <c r="R642" i="2" l="1"/>
  <c r="I643" i="2" s="1"/>
  <c r="K643" i="2" s="1"/>
  <c r="J643" i="2"/>
  <c r="L643" i="2" l="1"/>
  <c r="N643" i="2" s="1"/>
  <c r="P643" i="2" l="1"/>
  <c r="R643" i="2"/>
  <c r="I644" i="2" s="1"/>
  <c r="J644" i="2"/>
  <c r="L644" i="2" l="1"/>
  <c r="N644" i="2" s="1"/>
  <c r="P644" i="2" s="1"/>
  <c r="K644" i="2"/>
  <c r="R644" i="2" l="1"/>
  <c r="I645" i="2" s="1"/>
  <c r="K645" i="2"/>
  <c r="J645" i="2"/>
  <c r="L645" i="2" l="1"/>
  <c r="N645" i="2" s="1"/>
  <c r="P645" i="2" l="1"/>
  <c r="R645" i="2"/>
  <c r="I646" i="2" s="1"/>
  <c r="J646" i="2"/>
  <c r="L646" i="2" l="1"/>
  <c r="N646" i="2" s="1"/>
  <c r="P646" i="2" s="1"/>
  <c r="K646" i="2"/>
  <c r="R646" i="2" l="1"/>
  <c r="I647" i="2" s="1"/>
  <c r="O647" i="2" s="1"/>
  <c r="Q647" i="2" s="1"/>
  <c r="J647" i="2"/>
  <c r="L647" i="2" l="1"/>
  <c r="N647" i="2" s="1"/>
  <c r="P647" i="2" s="1"/>
  <c r="K647" i="2"/>
  <c r="R647" i="2" l="1"/>
  <c r="I648" i="2" s="1"/>
  <c r="O648" i="2" s="1"/>
  <c r="Q648" i="2" s="1"/>
  <c r="K648" i="2"/>
  <c r="J648" i="2"/>
  <c r="L648" i="2" l="1"/>
  <c r="N648" i="2" s="1"/>
  <c r="P648" i="2" l="1"/>
  <c r="R648" i="2"/>
  <c r="I649" i="2" s="1"/>
  <c r="J649" i="2"/>
  <c r="L649" i="2" l="1"/>
  <c r="N649" i="2" s="1"/>
  <c r="P649" i="2" s="1"/>
  <c r="K649" i="2"/>
  <c r="R649" i="2" l="1"/>
  <c r="I650" i="2" s="1"/>
  <c r="L650" i="2" l="1"/>
  <c r="K650" i="2"/>
  <c r="M650" i="2" s="1"/>
  <c r="P650" i="2" s="1"/>
  <c r="R650" i="2" l="1"/>
  <c r="I651" i="2" s="1"/>
  <c r="L651" i="2" l="1"/>
  <c r="K651" i="2"/>
  <c r="M651" i="2" s="1"/>
  <c r="P651" i="2" s="1"/>
  <c r="R651" i="2" l="1"/>
  <c r="I652" i="2" s="1"/>
  <c r="L652" i="2" l="1"/>
  <c r="K652" i="2"/>
  <c r="M652" i="2" s="1"/>
  <c r="P652" i="2" s="1"/>
  <c r="R652" i="2" l="1"/>
  <c r="I653" i="2" s="1"/>
  <c r="L653" i="2" l="1"/>
  <c r="K653" i="2"/>
  <c r="M653" i="2" s="1"/>
  <c r="P653" i="2" s="1"/>
  <c r="R653" i="2" l="1"/>
  <c r="I654" i="2" s="1"/>
  <c r="L654" i="2" l="1"/>
  <c r="K654" i="2"/>
  <c r="M654" i="2" s="1"/>
  <c r="P654" i="2" s="1"/>
  <c r="R654" i="2" l="1"/>
  <c r="I655" i="2" s="1"/>
  <c r="L655" i="2" l="1"/>
  <c r="K655" i="2"/>
  <c r="M655" i="2" s="1"/>
  <c r="P655" i="2" s="1"/>
  <c r="R655" i="2" l="1"/>
  <c r="I656" i="2" s="1"/>
  <c r="O656" i="2" s="1"/>
  <c r="Q656" i="2" s="1"/>
  <c r="L656" i="2" l="1"/>
  <c r="K656" i="2"/>
  <c r="M656" i="2" s="1"/>
  <c r="P656" i="2" s="1"/>
  <c r="R656" i="2" l="1"/>
  <c r="I657" i="2" s="1"/>
  <c r="L657" i="2" l="1"/>
  <c r="N657" i="2" s="1"/>
  <c r="J658" i="2" s="1"/>
  <c r="K657" i="2"/>
  <c r="M657" i="2" s="1"/>
  <c r="P657" i="2" s="1"/>
  <c r="R657" i="2" l="1"/>
  <c r="I658" i="2" s="1"/>
  <c r="L658" i="2" l="1"/>
  <c r="N658" i="2" s="1"/>
  <c r="J659" i="2" s="1"/>
  <c r="K658" i="2"/>
  <c r="M658" i="2" s="1"/>
  <c r="P658" i="2" s="1"/>
  <c r="R658" i="2" l="1"/>
  <c r="I659" i="2" s="1"/>
  <c r="L659" i="2" l="1"/>
  <c r="N659" i="2" s="1"/>
  <c r="J660" i="2" s="1"/>
  <c r="K659" i="2"/>
  <c r="M659" i="2" s="1"/>
  <c r="P659" i="2" l="1"/>
  <c r="R659" i="2"/>
  <c r="I660" i="2" s="1"/>
  <c r="L660" i="2" l="1"/>
  <c r="N660" i="2" s="1"/>
  <c r="J661" i="2" s="1"/>
  <c r="J662" i="2" s="1"/>
  <c r="J663" i="2" s="1"/>
  <c r="J664" i="2" s="1"/>
  <c r="K660" i="2"/>
  <c r="M660" i="2" s="1"/>
  <c r="P660" i="2" s="1"/>
  <c r="R660" i="2" l="1"/>
  <c r="I661" i="2" s="1"/>
  <c r="O661" i="2" s="1"/>
  <c r="Q661" i="2" s="1"/>
  <c r="L661" i="2" l="1"/>
  <c r="K661" i="2"/>
  <c r="M661" i="2" s="1"/>
  <c r="P661" i="2" s="1"/>
  <c r="R661" i="2" l="1"/>
  <c r="I662" i="2" s="1"/>
  <c r="L662" i="2" l="1"/>
  <c r="K662" i="2"/>
  <c r="M662" i="2" s="1"/>
  <c r="P662" i="2" s="1"/>
  <c r="O662" i="2"/>
  <c r="Q662" i="2" s="1"/>
  <c r="R662" i="2" l="1"/>
  <c r="I663" i="2" s="1"/>
  <c r="L663" i="2" s="1"/>
  <c r="O663" i="2"/>
  <c r="Q663" i="2" s="1"/>
  <c r="K663" i="2" l="1"/>
  <c r="M663" i="2" s="1"/>
  <c r="P663" i="2" s="1"/>
  <c r="R663" i="2" l="1"/>
  <c r="I664" i="2" s="1"/>
  <c r="L664" i="2" l="1"/>
  <c r="N664" i="2" s="1"/>
  <c r="K664" i="2"/>
  <c r="M664" i="2" s="1"/>
  <c r="R664" i="2" s="1"/>
  <c r="I665" i="2" s="1"/>
  <c r="O665" i="2" l="1"/>
  <c r="Q665" i="2" s="1"/>
  <c r="K665" i="2"/>
  <c r="J665" i="2"/>
  <c r="P664" i="2"/>
  <c r="L665" i="2" l="1"/>
  <c r="N665" i="2" s="1"/>
  <c r="J666" i="2" s="1"/>
  <c r="P665" i="2" l="1"/>
  <c r="R665" i="2"/>
  <c r="I666" i="2" s="1"/>
  <c r="K666" i="2" l="1"/>
  <c r="L666" i="2"/>
  <c r="N666" i="2" s="1"/>
  <c r="R666" i="2" s="1"/>
  <c r="I667" i="2" s="1"/>
  <c r="K667" i="2" l="1"/>
  <c r="P666" i="2"/>
  <c r="J667" i="2"/>
  <c r="L667" i="2" l="1"/>
  <c r="N667" i="2" s="1"/>
  <c r="P667" i="2" l="1"/>
  <c r="R667" i="2"/>
  <c r="I668" i="2" s="1"/>
  <c r="J668" i="2"/>
  <c r="L668" i="2" l="1"/>
  <c r="N668" i="2" s="1"/>
  <c r="P668" i="2" s="1"/>
  <c r="K668" i="2"/>
  <c r="R668" i="2" l="1"/>
  <c r="I669" i="2" s="1"/>
  <c r="J669" i="2"/>
  <c r="L669" i="2" l="1"/>
  <c r="N669" i="2" s="1"/>
  <c r="K669" i="2"/>
  <c r="R669" i="2" l="1"/>
  <c r="I670" i="2" s="1"/>
  <c r="P669" i="2"/>
  <c r="J670" i="2"/>
  <c r="L670" i="2" l="1"/>
  <c r="N670" i="2" s="1"/>
  <c r="P670" i="2" s="1"/>
  <c r="O670" i="2"/>
  <c r="Q670" i="2" s="1"/>
  <c r="K670" i="2"/>
  <c r="R670" i="2"/>
  <c r="I671" i="2" s="1"/>
  <c r="J671" i="2" l="1"/>
  <c r="O671" i="2"/>
  <c r="Q671" i="2" s="1"/>
  <c r="L671" i="2"/>
  <c r="N671" i="2" s="1"/>
  <c r="P671" i="2" s="1"/>
  <c r="K671" i="2"/>
  <c r="R671" i="2"/>
  <c r="I672" i="2" s="1"/>
  <c r="J672" i="2"/>
  <c r="O672" i="2" l="1"/>
  <c r="Q672" i="2" s="1"/>
  <c r="L672" i="2"/>
  <c r="N672" i="2" s="1"/>
  <c r="K672" i="2"/>
  <c r="M672" i="2" s="1"/>
  <c r="R672" i="2" s="1"/>
  <c r="I673" i="2" s="1"/>
  <c r="O673" i="2"/>
  <c r="Q673" i="2" s="1"/>
  <c r="K673" i="2" l="1"/>
  <c r="M673" i="2" s="1"/>
  <c r="P673" i="2" s="1"/>
  <c r="P672" i="2"/>
  <c r="J673" i="2"/>
  <c r="L673" i="2" s="1"/>
  <c r="R673" i="2"/>
  <c r="I674" i="2" s="1"/>
  <c r="L674" i="2"/>
  <c r="K674" i="2"/>
  <c r="M674" i="2" s="1"/>
  <c r="P674" i="2" s="1"/>
  <c r="O674" i="2"/>
  <c r="Q674" i="2" s="1"/>
  <c r="R674" i="2" l="1"/>
  <c r="I675" i="2" s="1"/>
  <c r="L675" i="2" s="1"/>
  <c r="K675" i="2" l="1"/>
  <c r="M675" i="2" s="1"/>
  <c r="P675" i="2" s="1"/>
  <c r="R675" i="2" l="1"/>
  <c r="I676" i="2" s="1"/>
  <c r="O676" i="2"/>
  <c r="Q676" i="2" s="1"/>
  <c r="K676" i="2"/>
  <c r="M676" i="2" s="1"/>
  <c r="P676" i="2" s="1"/>
  <c r="R676" i="2" l="1"/>
  <c r="I677" i="2" s="1"/>
  <c r="O677" i="2" s="1"/>
  <c r="Q677" i="2" s="1"/>
  <c r="L676" i="2"/>
  <c r="L677" i="2"/>
  <c r="K677" i="2"/>
  <c r="M677" i="2" s="1"/>
  <c r="P677" i="2" s="1"/>
  <c r="R677" i="2" l="1"/>
  <c r="I678" i="2" s="1"/>
  <c r="O678" i="2" s="1"/>
  <c r="Q678" i="2" s="1"/>
  <c r="L678" i="2" l="1"/>
  <c r="K678" i="2"/>
  <c r="M678" i="2" s="1"/>
  <c r="P678" i="2" s="1"/>
  <c r="R678" i="2" l="1"/>
  <c r="I679" i="2" s="1"/>
  <c r="O679" i="2" s="1"/>
  <c r="Q679" i="2" s="1"/>
  <c r="L679" i="2" l="1"/>
  <c r="K679" i="2"/>
  <c r="M679" i="2" s="1"/>
  <c r="P679" i="2" s="1"/>
  <c r="R679" i="2" l="1"/>
  <c r="I680" i="2" s="1"/>
  <c r="O680" i="2" s="1"/>
  <c r="Q680" i="2" s="1"/>
  <c r="L680" i="2" l="1"/>
  <c r="K680" i="2"/>
  <c r="M680" i="2" s="1"/>
  <c r="P680" i="2" s="1"/>
  <c r="R680" i="2" l="1"/>
  <c r="I681" i="2" s="1"/>
  <c r="O681" i="2" s="1"/>
  <c r="Q681" i="2" s="1"/>
  <c r="L681" i="2" l="1"/>
  <c r="K681" i="2"/>
  <c r="M681" i="2" s="1"/>
  <c r="P681" i="2" s="1"/>
  <c r="R681" i="2" l="1"/>
  <c r="I682" i="2" s="1"/>
  <c r="O682" i="2" s="1"/>
  <c r="Q682" i="2" s="1"/>
  <c r="L682" i="2" l="1"/>
  <c r="N682" i="2" s="1"/>
  <c r="J683" i="2" s="1"/>
  <c r="J684" i="2" s="1"/>
  <c r="K682" i="2"/>
  <c r="M682" i="2" s="1"/>
  <c r="P682" i="2" l="1"/>
  <c r="R682" i="2"/>
  <c r="I683" i="2" s="1"/>
  <c r="O683" i="2" s="1"/>
  <c r="Q683" i="2" s="1"/>
  <c r="L683" i="2" l="1"/>
  <c r="K683" i="2"/>
  <c r="M683" i="2" s="1"/>
  <c r="P683" i="2" s="1"/>
  <c r="R683" i="2" l="1"/>
  <c r="I684" i="2" s="1"/>
  <c r="L684" i="2" l="1"/>
  <c r="N684" i="2" s="1"/>
  <c r="J685" i="2" s="1"/>
  <c r="K684" i="2"/>
  <c r="M684" i="2" s="1"/>
  <c r="P684" i="2" l="1"/>
  <c r="R684" i="2"/>
  <c r="I685" i="2" s="1"/>
  <c r="L685" i="2" l="1"/>
  <c r="N685" i="2" s="1"/>
  <c r="R685" i="2" s="1"/>
  <c r="I686" i="2" s="1"/>
  <c r="K685" i="2"/>
  <c r="O685" i="2"/>
  <c r="Q685" i="2" s="1"/>
  <c r="P685" i="2" l="1"/>
  <c r="J686" i="2"/>
  <c r="L686" i="2" s="1"/>
  <c r="N686" i="2" s="1"/>
  <c r="K686" i="2"/>
  <c r="O686" i="2"/>
  <c r="Q686" i="2" s="1"/>
  <c r="P686" i="2" l="1"/>
  <c r="R686" i="2"/>
  <c r="I687" i="2" s="1"/>
  <c r="J687" i="2"/>
  <c r="L687" i="2"/>
  <c r="N687" i="2" s="1"/>
  <c r="P687" i="2" s="1"/>
  <c r="K687" i="2"/>
  <c r="O687" i="2"/>
  <c r="Q687" i="2" s="1"/>
  <c r="J688" i="2" l="1"/>
  <c r="R687" i="2"/>
  <c r="I688" i="2" s="1"/>
  <c r="L688" i="2"/>
  <c r="N688" i="2" s="1"/>
  <c r="R688" i="2" s="1"/>
  <c r="I689" i="2" s="1"/>
  <c r="K688" i="2"/>
  <c r="K689" i="2" l="1"/>
  <c r="P688" i="2"/>
  <c r="J689" i="2"/>
  <c r="L689" i="2" l="1"/>
  <c r="N689" i="2" s="1"/>
  <c r="P689" i="2" l="1"/>
  <c r="R689" i="2"/>
  <c r="I690" i="2" s="1"/>
  <c r="O690" i="2" s="1"/>
  <c r="Q690" i="2" s="1"/>
  <c r="J690" i="2"/>
  <c r="L690" i="2" l="1"/>
  <c r="N690" i="2" s="1"/>
  <c r="P690" i="2" s="1"/>
  <c r="K690" i="2"/>
  <c r="R690" i="2" l="1"/>
  <c r="I691" i="2" s="1"/>
  <c r="O691" i="2" s="1"/>
  <c r="Q691" i="2" s="1"/>
  <c r="K691" i="2"/>
  <c r="J691" i="2"/>
  <c r="L691" i="2" l="1"/>
  <c r="N691" i="2" s="1"/>
  <c r="P691" i="2" l="1"/>
  <c r="R691" i="2"/>
  <c r="I692" i="2" s="1"/>
  <c r="O692" i="2" s="1"/>
  <c r="Q692" i="2" s="1"/>
  <c r="J692" i="2"/>
  <c r="L692" i="2" l="1"/>
  <c r="N692" i="2" s="1"/>
  <c r="P692" i="2" s="1"/>
  <c r="K692" i="2"/>
  <c r="J693" i="2" l="1"/>
  <c r="R692" i="2"/>
  <c r="I693" i="2" s="1"/>
  <c r="O693" i="2" s="1"/>
  <c r="Q693" i="2" s="1"/>
  <c r="L693" i="2" l="1"/>
  <c r="N693" i="2" s="1"/>
  <c r="P693" i="2" s="1"/>
  <c r="K693" i="2"/>
  <c r="J694" i="2"/>
  <c r="R693" i="2" l="1"/>
  <c r="I694" i="2" s="1"/>
  <c r="O694" i="2" s="1"/>
  <c r="Q694" i="2" s="1"/>
  <c r="L694" i="2"/>
  <c r="N694" i="2" s="1"/>
  <c r="K694" i="2"/>
  <c r="M694" i="2" s="1"/>
  <c r="P694" i="2" l="1"/>
  <c r="R694" i="2"/>
  <c r="I695" i="2" s="1"/>
  <c r="O695" i="2" s="1"/>
  <c r="Q695" i="2" s="1"/>
  <c r="J695" i="2"/>
  <c r="L695" i="2" l="1"/>
  <c r="N695" i="2" s="1"/>
  <c r="K695" i="2"/>
  <c r="M695" i="2" s="1"/>
  <c r="J696" i="2"/>
  <c r="P695" i="2" l="1"/>
  <c r="R695" i="2"/>
  <c r="I696" i="2" s="1"/>
  <c r="L696" i="2" s="1"/>
  <c r="N696" i="2" s="1"/>
  <c r="K696" i="2" l="1"/>
  <c r="M696" i="2" s="1"/>
  <c r="P696" i="2" s="1"/>
  <c r="J697" i="2"/>
  <c r="R696" i="2" l="1"/>
  <c r="I697" i="2" s="1"/>
  <c r="O697" i="2"/>
  <c r="Q697" i="2" s="1"/>
  <c r="K697" i="2" l="1"/>
  <c r="L697" i="2"/>
  <c r="N697" i="2" s="1"/>
  <c r="P697" i="2" s="1"/>
  <c r="R697" i="2" l="1"/>
  <c r="I698" i="2" s="1"/>
  <c r="L698" i="2" l="1"/>
  <c r="N698" i="2" s="1"/>
  <c r="K698" i="2"/>
  <c r="M698" i="2" s="1"/>
  <c r="R698" i="2" s="1"/>
  <c r="I699" i="2" s="1"/>
  <c r="K699" i="2"/>
  <c r="O699" i="2"/>
  <c r="Q699" i="2" s="1"/>
  <c r="J699" i="2" l="1"/>
  <c r="L699" i="2" s="1"/>
  <c r="N699" i="2" s="1"/>
  <c r="P698" i="2"/>
  <c r="P699" i="2"/>
  <c r="J700" i="2"/>
  <c r="R699" i="2"/>
  <c r="I700" i="2" s="1"/>
  <c r="L700" i="2" s="1"/>
  <c r="N700" i="2" s="1"/>
  <c r="K700" i="2" l="1"/>
  <c r="M700" i="2" s="1"/>
  <c r="P700" i="2" s="1"/>
  <c r="J701" i="2"/>
  <c r="R700" i="2" l="1"/>
  <c r="I701" i="2" s="1"/>
  <c r="L701" i="2"/>
  <c r="N701" i="2" s="1"/>
  <c r="J702" i="2" s="1"/>
  <c r="K701" i="2"/>
  <c r="M701" i="2" s="1"/>
  <c r="P701" i="2" s="1"/>
  <c r="R701" i="2" l="1"/>
  <c r="I702" i="2" s="1"/>
  <c r="L702" i="2" l="1"/>
  <c r="N702" i="2" s="1"/>
  <c r="J703" i="2" s="1"/>
  <c r="K702" i="2"/>
  <c r="M702" i="2" s="1"/>
  <c r="P702" i="2" l="1"/>
  <c r="R702" i="2"/>
  <c r="I703" i="2" s="1"/>
  <c r="L703" i="2" l="1"/>
  <c r="N703" i="2" s="1"/>
  <c r="J704" i="2" s="1"/>
  <c r="K703" i="2"/>
  <c r="M703" i="2" s="1"/>
  <c r="P703" i="2" l="1"/>
  <c r="R703" i="2"/>
  <c r="I704" i="2" s="1"/>
  <c r="L704" i="2" l="1"/>
  <c r="N704" i="2" s="1"/>
  <c r="J705" i="2" s="1"/>
  <c r="K704" i="2"/>
  <c r="M704" i="2" s="1"/>
  <c r="P704" i="2" l="1"/>
  <c r="R704" i="2"/>
  <c r="I705" i="2" s="1"/>
  <c r="L705" i="2" l="1"/>
  <c r="N705" i="2" s="1"/>
  <c r="J706" i="2" s="1"/>
  <c r="J707" i="2" s="1"/>
  <c r="J708" i="2" s="1"/>
  <c r="J709" i="2" s="1"/>
  <c r="J710" i="2" s="1"/>
  <c r="J711" i="2" s="1"/>
  <c r="K705" i="2"/>
  <c r="M705" i="2" s="1"/>
  <c r="P705" i="2" s="1"/>
  <c r="R705" i="2" l="1"/>
  <c r="I706" i="2" s="1"/>
  <c r="L706" i="2" l="1"/>
  <c r="K706" i="2"/>
  <c r="M706" i="2" s="1"/>
  <c r="P706" i="2" s="1"/>
  <c r="R706" i="2" l="1"/>
  <c r="I707" i="2" s="1"/>
  <c r="L707" i="2" l="1"/>
  <c r="K707" i="2"/>
  <c r="M707" i="2" s="1"/>
  <c r="P707" i="2" s="1"/>
  <c r="R707" i="2" l="1"/>
  <c r="I708" i="2" s="1"/>
  <c r="L708" i="2" l="1"/>
  <c r="K708" i="2"/>
  <c r="M708" i="2" s="1"/>
  <c r="P708" i="2" s="1"/>
  <c r="R708" i="2" l="1"/>
  <c r="I709" i="2" s="1"/>
  <c r="L709" i="2" l="1"/>
  <c r="K709" i="2"/>
  <c r="M709" i="2" s="1"/>
  <c r="P709" i="2" s="1"/>
  <c r="R709" i="2" l="1"/>
  <c r="I710" i="2" s="1"/>
  <c r="L710" i="2" l="1"/>
  <c r="K710" i="2"/>
  <c r="M710" i="2" s="1"/>
  <c r="P710" i="2" s="1"/>
  <c r="R710" i="2" l="1"/>
  <c r="I711" i="2" s="1"/>
  <c r="L711" i="2" l="1"/>
  <c r="N711" i="2" s="1"/>
  <c r="K711" i="2"/>
  <c r="M711" i="2" s="1"/>
  <c r="R711" i="2" l="1"/>
  <c r="I712" i="2" s="1"/>
  <c r="K712" i="2" s="1"/>
  <c r="M712" i="2" s="1"/>
  <c r="P712" i="2" s="1"/>
  <c r="O712" i="2"/>
  <c r="Q712" i="2" s="1"/>
  <c r="P711" i="2"/>
  <c r="J712" i="2"/>
  <c r="J713" i="2" s="1"/>
  <c r="R712" i="2" l="1"/>
  <c r="I713" i="2" s="1"/>
  <c r="L713" i="2" s="1"/>
  <c r="N713" i="2" s="1"/>
  <c r="L712" i="2"/>
  <c r="K713" i="2" l="1"/>
  <c r="M713" i="2" s="1"/>
  <c r="R713" i="2" s="1"/>
  <c r="I714" i="2" s="1"/>
  <c r="K714" i="2" s="1"/>
  <c r="M714" i="2" s="1"/>
  <c r="J714" i="2"/>
  <c r="P713" i="2" l="1"/>
  <c r="L714" i="2"/>
  <c r="N714" i="2" s="1"/>
  <c r="P714" i="2" l="1"/>
  <c r="R714" i="2"/>
  <c r="I715" i="2" s="1"/>
  <c r="J715" i="2"/>
  <c r="L715" i="2" l="1"/>
  <c r="N715" i="2" s="1"/>
  <c r="K715" i="2"/>
  <c r="M715" i="2" s="1"/>
  <c r="R715" i="2" s="1"/>
  <c r="I716" i="2" s="1"/>
  <c r="P715" i="2" l="1"/>
  <c r="K716" i="2"/>
  <c r="M716" i="2" s="1"/>
  <c r="J716" i="2"/>
  <c r="L716" i="2" l="1"/>
  <c r="N716" i="2" s="1"/>
  <c r="P716" i="2" l="1"/>
  <c r="R716" i="2"/>
  <c r="I717" i="2" s="1"/>
  <c r="J717" i="2"/>
  <c r="L717" i="2" l="1"/>
  <c r="N717" i="2" s="1"/>
  <c r="K717" i="2"/>
  <c r="M717" i="2" s="1"/>
  <c r="R717" i="2" l="1"/>
  <c r="I718" i="2" s="1"/>
  <c r="P717" i="2"/>
  <c r="K718" i="2"/>
  <c r="M718" i="2" s="1"/>
  <c r="J718" i="2"/>
  <c r="L718" i="2" l="1"/>
  <c r="N718" i="2" s="1"/>
  <c r="P718" i="2" l="1"/>
  <c r="R718" i="2"/>
  <c r="I719" i="2" s="1"/>
  <c r="J719" i="2"/>
  <c r="L719" i="2" l="1"/>
  <c r="N719" i="2" s="1"/>
  <c r="K719" i="2"/>
  <c r="M719" i="2" s="1"/>
  <c r="P719" i="2" l="1"/>
  <c r="R719" i="2"/>
  <c r="I720" i="2" s="1"/>
  <c r="J720" i="2"/>
  <c r="L720" i="2" l="1"/>
  <c r="N720" i="2" s="1"/>
  <c r="K720" i="2"/>
  <c r="M720" i="2" s="1"/>
  <c r="P720" i="2" l="1"/>
  <c r="R720" i="2"/>
  <c r="I721" i="2" s="1"/>
  <c r="J721" i="2"/>
  <c r="L721" i="2" l="1"/>
  <c r="N721" i="2" s="1"/>
  <c r="K721" i="2"/>
  <c r="M721" i="2" s="1"/>
  <c r="P721" i="2" l="1"/>
  <c r="R721" i="2"/>
  <c r="I722" i="2" s="1"/>
  <c r="L722" i="2" l="1"/>
  <c r="K722" i="2"/>
  <c r="M722" i="2" s="1"/>
  <c r="P722" i="2" s="1"/>
  <c r="R722" i="2" l="1"/>
  <c r="I723" i="2" s="1"/>
  <c r="L723" i="2" l="1"/>
  <c r="K723" i="2"/>
  <c r="M723" i="2" s="1"/>
  <c r="P723" i="2" s="1"/>
  <c r="R723" i="2" l="1"/>
  <c r="I724" i="2" s="1"/>
  <c r="L724" i="2" l="1"/>
  <c r="K724" i="2"/>
  <c r="M724" i="2" s="1"/>
  <c r="P724" i="2" s="1"/>
  <c r="R724" i="2" l="1"/>
  <c r="I725" i="2" s="1"/>
  <c r="L725" i="2" l="1"/>
  <c r="K725" i="2"/>
  <c r="M725" i="2" s="1"/>
  <c r="P725" i="2" s="1"/>
  <c r="R725" i="2" l="1"/>
  <c r="I726" i="2" s="1"/>
  <c r="L726" i="2" l="1"/>
  <c r="K726" i="2"/>
  <c r="M726" i="2" s="1"/>
  <c r="P726" i="2" s="1"/>
  <c r="R726" i="2" l="1"/>
  <c r="I727" i="2" s="1"/>
  <c r="O727" i="2" s="1"/>
  <c r="Q727" i="2" s="1"/>
  <c r="L727" i="2" l="1"/>
  <c r="K727" i="2"/>
  <c r="M727" i="2" s="1"/>
  <c r="P727" i="2" s="1"/>
  <c r="R727" i="2" l="1"/>
  <c r="I728" i="2" s="1"/>
  <c r="O728" i="2" s="1"/>
  <c r="Q728" i="2" s="1"/>
  <c r="L728" i="2" l="1"/>
  <c r="N728" i="2" s="1"/>
  <c r="J729" i="2" s="1"/>
  <c r="K728" i="2"/>
  <c r="M728" i="2" s="1"/>
  <c r="P728" i="2" s="1"/>
  <c r="R728" i="2" l="1"/>
  <c r="I729" i="2" s="1"/>
  <c r="L729" i="2" l="1"/>
  <c r="N729" i="2" s="1"/>
  <c r="J730" i="2" s="1"/>
  <c r="J731" i="2" s="1"/>
  <c r="J732" i="2" s="1"/>
  <c r="J733" i="2" s="1"/>
  <c r="J734" i="2" s="1"/>
  <c r="J735" i="2" s="1"/>
  <c r="J736" i="2" s="1"/>
  <c r="J737" i="2" s="1"/>
  <c r="J738" i="2" s="1"/>
  <c r="K729" i="2"/>
  <c r="M729" i="2" s="1"/>
  <c r="P729" i="2" s="1"/>
  <c r="R729" i="2" l="1"/>
  <c r="I730" i="2" s="1"/>
  <c r="O730" i="2" s="1"/>
  <c r="Q730" i="2" s="1"/>
  <c r="L730" i="2" l="1"/>
  <c r="K730" i="2"/>
  <c r="M730" i="2" s="1"/>
  <c r="P730" i="2" s="1"/>
  <c r="R730" i="2" l="1"/>
  <c r="I731" i="2" s="1"/>
  <c r="L731" i="2" l="1"/>
  <c r="K731" i="2"/>
  <c r="M731" i="2" s="1"/>
  <c r="P731" i="2" s="1"/>
  <c r="R731" i="2" l="1"/>
  <c r="I732" i="2" s="1"/>
  <c r="L732" i="2" l="1"/>
  <c r="K732" i="2"/>
  <c r="M732" i="2" s="1"/>
  <c r="P732" i="2" s="1"/>
  <c r="O732" i="2"/>
  <c r="Q732" i="2" s="1"/>
  <c r="R732" i="2" l="1"/>
  <c r="I733" i="2" s="1"/>
  <c r="L733" i="2"/>
  <c r="K733" i="2"/>
  <c r="M733" i="2" s="1"/>
  <c r="P733" i="2" s="1"/>
  <c r="R733" i="2" l="1"/>
  <c r="I734" i="2" s="1"/>
  <c r="L734" i="2" l="1"/>
  <c r="K734" i="2"/>
  <c r="M734" i="2" s="1"/>
  <c r="P734" i="2" s="1"/>
  <c r="O734" i="2"/>
  <c r="Q734" i="2" s="1"/>
  <c r="R734" i="2" l="1"/>
  <c r="I735" i="2" s="1"/>
  <c r="L735" i="2"/>
  <c r="K735" i="2"/>
  <c r="M735" i="2" s="1"/>
  <c r="P735" i="2" s="1"/>
  <c r="O735" i="2"/>
  <c r="Q735" i="2" s="1"/>
  <c r="R735" i="2" l="1"/>
  <c r="I736" i="2" s="1"/>
  <c r="L736" i="2"/>
  <c r="K736" i="2"/>
  <c r="M736" i="2" s="1"/>
  <c r="P736" i="2" s="1"/>
  <c r="O736" i="2"/>
  <c r="Q736" i="2" s="1"/>
  <c r="R736" i="2" l="1"/>
  <c r="I737" i="2" s="1"/>
  <c r="L737" i="2" s="1"/>
  <c r="O737" i="2"/>
  <c r="Q737" i="2" s="1"/>
  <c r="K737" i="2" l="1"/>
  <c r="M737" i="2" s="1"/>
  <c r="P737" i="2" s="1"/>
  <c r="R737" i="2" l="1"/>
  <c r="I738" i="2" s="1"/>
  <c r="K738" i="2" l="1"/>
  <c r="M738" i="2" s="1"/>
  <c r="L738" i="2"/>
  <c r="N738" i="2" s="1"/>
  <c r="P738" i="2" l="1"/>
  <c r="J739" i="2"/>
  <c r="R738" i="2"/>
  <c r="I739" i="2" s="1"/>
  <c r="O739" i="2" l="1"/>
  <c r="Q739" i="2" s="1"/>
  <c r="K739" i="2"/>
  <c r="L739" i="2"/>
  <c r="N739" i="2" s="1"/>
  <c r="P739" i="2" l="1"/>
  <c r="R739" i="2"/>
  <c r="I740" i="2" s="1"/>
  <c r="J740" i="2"/>
  <c r="L740" i="2" l="1"/>
  <c r="N740" i="2" s="1"/>
  <c r="K740" i="2"/>
  <c r="P740" i="2" l="1"/>
  <c r="R740" i="2"/>
  <c r="I741" i="2" s="1"/>
  <c r="J741" i="2"/>
  <c r="L741" i="2" l="1"/>
  <c r="N741" i="2" s="1"/>
  <c r="K741" i="2"/>
  <c r="P741" i="2" l="1"/>
  <c r="R741" i="2"/>
  <c r="I742" i="2" s="1"/>
  <c r="J742" i="2"/>
  <c r="L742" i="2" l="1"/>
  <c r="N742" i="2" s="1"/>
  <c r="K742" i="2"/>
  <c r="P742" i="2" l="1"/>
  <c r="R742" i="2"/>
  <c r="I743" i="2" s="1"/>
  <c r="J743" i="2"/>
  <c r="L743" i="2" l="1"/>
  <c r="N743" i="2" s="1"/>
  <c r="K743" i="2"/>
  <c r="O744" i="2"/>
  <c r="Q744" i="2" s="1"/>
  <c r="P743" i="2" l="1"/>
  <c r="R743" i="2"/>
  <c r="I744" i="2" s="1"/>
  <c r="J744" i="2"/>
  <c r="L744" i="2" l="1"/>
  <c r="N744" i="2" s="1"/>
  <c r="K744" i="2"/>
  <c r="O746" i="2"/>
  <c r="Q746" i="2" s="1"/>
  <c r="P744" i="2" l="1"/>
  <c r="R744" i="2"/>
  <c r="I745" i="2" s="1"/>
  <c r="J745" i="2"/>
  <c r="K745" i="2" l="1"/>
  <c r="O745" i="2"/>
  <c r="Q745" i="2" s="1"/>
  <c r="L745" i="2"/>
  <c r="R745" i="2"/>
  <c r="I746" i="2" s="1"/>
  <c r="K746" i="2" l="1"/>
  <c r="M746" i="2" s="1"/>
  <c r="P746" i="2" s="1"/>
  <c r="L746" i="2"/>
  <c r="R746" i="2"/>
  <c r="I747" i="2" s="1"/>
  <c r="L747" i="2" l="1"/>
  <c r="K747" i="2"/>
  <c r="M747" i="2" s="1"/>
  <c r="P747" i="2" s="1"/>
  <c r="R747" i="2"/>
  <c r="I748" i="2" s="1"/>
  <c r="L748" i="2" l="1"/>
  <c r="K748" i="2"/>
  <c r="M748" i="2" s="1"/>
  <c r="P748" i="2" l="1"/>
  <c r="R748" i="2"/>
  <c r="I749" i="2" s="1"/>
  <c r="L749" i="2" l="1"/>
  <c r="K749" i="2"/>
  <c r="M749" i="2" s="1"/>
  <c r="P749" i="2" l="1"/>
  <c r="R749" i="2"/>
  <c r="I750" i="2" s="1"/>
  <c r="L750" i="2" l="1"/>
  <c r="K750" i="2"/>
  <c r="M750" i="2" s="1"/>
  <c r="P750" i="2" l="1"/>
  <c r="R750" i="2"/>
  <c r="I751" i="2" s="1"/>
  <c r="K751" i="2" l="1"/>
  <c r="M751" i="2" s="1"/>
  <c r="L751" i="2"/>
  <c r="P751" i="2" l="1"/>
  <c r="R751" i="2"/>
  <c r="I752" i="2" s="1"/>
  <c r="L752" i="2" l="1"/>
  <c r="K752" i="2"/>
  <c r="M752" i="2" s="1"/>
  <c r="P752" i="2" l="1"/>
  <c r="R752" i="2"/>
  <c r="I753" i="2" s="1"/>
  <c r="O753" i="2" l="1"/>
  <c r="Q753" i="2" s="1"/>
  <c r="L753" i="2"/>
  <c r="K753" i="2"/>
  <c r="M753" i="2" s="1"/>
  <c r="P753" i="2" l="1"/>
  <c r="R753" i="2"/>
  <c r="I754" i="2" s="1"/>
  <c r="O754" i="2" l="1"/>
  <c r="Q754" i="2" s="1"/>
  <c r="L754" i="2"/>
  <c r="K754" i="2"/>
  <c r="M754" i="2" s="1"/>
  <c r="P754" i="2" l="1"/>
  <c r="R754" i="2"/>
  <c r="I755" i="2" s="1"/>
  <c r="O755" i="2" l="1"/>
  <c r="Q755" i="2" s="1"/>
  <c r="L755" i="2"/>
  <c r="N755" i="2" s="1"/>
  <c r="K755" i="2"/>
  <c r="P755" i="2" l="1"/>
  <c r="J756" i="2"/>
  <c r="J757" i="2" s="1"/>
  <c r="J758" i="2" s="1"/>
  <c r="J759" i="2" s="1"/>
  <c r="J760" i="2" s="1"/>
  <c r="J761" i="2" s="1"/>
  <c r="R755" i="2"/>
  <c r="I756" i="2" s="1"/>
  <c r="O756" i="2" l="1"/>
  <c r="Q756" i="2" s="1"/>
  <c r="L756" i="2"/>
  <c r="K756" i="2"/>
  <c r="M756" i="2" s="1"/>
  <c r="P756" i="2" l="1"/>
  <c r="R756" i="2"/>
  <c r="I757" i="2" s="1"/>
  <c r="O757" i="2" l="1"/>
  <c r="Q757" i="2" s="1"/>
  <c r="L757" i="2"/>
  <c r="K757" i="2"/>
  <c r="M757" i="2" s="1"/>
  <c r="O758" i="2"/>
  <c r="Q758" i="2" s="1"/>
  <c r="P757" i="2" l="1"/>
  <c r="R757" i="2"/>
  <c r="I758" i="2" s="1"/>
  <c r="O759" i="2"/>
  <c r="Q759" i="2" s="1"/>
  <c r="L758" i="2" l="1"/>
  <c r="K758" i="2"/>
  <c r="M758" i="2" s="1"/>
  <c r="O760" i="2"/>
  <c r="Q760" i="2" s="1"/>
  <c r="P758" i="2" l="1"/>
  <c r="R758" i="2"/>
  <c r="I759" i="2" s="1"/>
  <c r="L759" i="2" l="1"/>
  <c r="K759" i="2"/>
  <c r="M759" i="2" s="1"/>
  <c r="P759" i="2" s="1"/>
  <c r="R759" i="2"/>
  <c r="I760" i="2" s="1"/>
  <c r="L760" i="2" l="1"/>
  <c r="K760" i="2"/>
  <c r="M760" i="2" s="1"/>
  <c r="P760" i="2" l="1"/>
  <c r="R760" i="2"/>
  <c r="I761" i="2" s="1"/>
  <c r="O761" i="2" l="1"/>
  <c r="Q761" i="2" s="1"/>
  <c r="L761" i="2"/>
  <c r="N761" i="2" s="1"/>
  <c r="K761" i="2"/>
  <c r="P761" i="2" l="1"/>
  <c r="J762" i="2"/>
  <c r="R761" i="2"/>
  <c r="I762" i="2" s="1"/>
  <c r="L762" i="2" l="1"/>
  <c r="N762" i="2" s="1"/>
  <c r="K762" i="2"/>
  <c r="P762" i="2" l="1"/>
  <c r="J763" i="2"/>
  <c r="R762" i="2"/>
  <c r="I763" i="2" s="1"/>
  <c r="L763" i="2" l="1"/>
  <c r="N763" i="2" s="1"/>
  <c r="K763" i="2"/>
  <c r="R763" i="2" l="1"/>
  <c r="I764" i="2" s="1"/>
  <c r="P763" i="2"/>
  <c r="J764" i="2"/>
  <c r="K764" i="2" l="1"/>
  <c r="L764" i="2"/>
  <c r="N764" i="2" s="1"/>
  <c r="P764" i="2" l="1"/>
  <c r="R764" i="2"/>
  <c r="I765" i="2" s="1"/>
  <c r="J765" i="2"/>
  <c r="L765" i="2" l="1"/>
  <c r="N765" i="2" s="1"/>
  <c r="K765" i="2"/>
  <c r="P765" i="2" l="1"/>
  <c r="R765" i="2"/>
  <c r="I766" i="2" s="1"/>
  <c r="J766" i="2"/>
  <c r="K766" i="2" l="1"/>
  <c r="L766" i="2"/>
  <c r="N766" i="2" s="1"/>
  <c r="P766" i="2" l="1"/>
  <c r="R766" i="2"/>
  <c r="I767" i="2" s="1"/>
  <c r="J767" i="2"/>
  <c r="L767" i="2" l="1"/>
  <c r="N767" i="2" s="1"/>
  <c r="K767" i="2"/>
  <c r="P767" i="2" l="1"/>
  <c r="R767" i="2"/>
  <c r="I768" i="2" s="1"/>
  <c r="J768" i="2"/>
  <c r="L768" i="2" l="1"/>
  <c r="N768" i="2" s="1"/>
  <c r="K768" i="2"/>
  <c r="P768" i="2" l="1"/>
  <c r="R768" i="2"/>
  <c r="I769" i="2" s="1"/>
  <c r="J769" i="2"/>
  <c r="L769" i="2" s="1"/>
  <c r="O770" i="2"/>
  <c r="Q770" i="2" s="1"/>
  <c r="R769" i="2" l="1"/>
  <c r="I770" i="2" s="1"/>
  <c r="K769" i="2"/>
  <c r="O769" i="2"/>
  <c r="Q769" i="2" s="1"/>
  <c r="O771" i="2"/>
  <c r="Q771" i="2" s="1"/>
  <c r="L770" i="2" l="1"/>
  <c r="K770" i="2"/>
  <c r="M770" i="2" s="1"/>
  <c r="P770" i="2" s="1"/>
  <c r="R770" i="2"/>
  <c r="I771" i="2" s="1"/>
  <c r="L771" i="2" l="1"/>
  <c r="K771" i="2"/>
  <c r="M771" i="2" s="1"/>
  <c r="P771" i="2" l="1"/>
  <c r="R771" i="2"/>
  <c r="I772" i="2" s="1"/>
  <c r="L772" i="2" l="1"/>
  <c r="K772" i="2"/>
  <c r="M772" i="2" s="1"/>
  <c r="P772" i="2" l="1"/>
  <c r="R772" i="2"/>
  <c r="I773" i="2" s="1"/>
  <c r="O773" i="2" l="1"/>
  <c r="Q773" i="2" s="1"/>
  <c r="L773" i="2"/>
  <c r="K773" i="2"/>
  <c r="M773" i="2" s="1"/>
  <c r="P773" i="2" l="1"/>
  <c r="R773" i="2"/>
  <c r="I774" i="2" s="1"/>
  <c r="O774" i="2" l="1"/>
  <c r="Q774" i="2" s="1"/>
  <c r="L774" i="2"/>
  <c r="K774" i="2"/>
  <c r="M774" i="2" s="1"/>
  <c r="P774" i="2" l="1"/>
  <c r="R774" i="2"/>
  <c r="I775" i="2" s="1"/>
  <c r="O775" i="2" l="1"/>
  <c r="Q775" i="2" s="1"/>
  <c r="L775" i="2"/>
  <c r="K775" i="2"/>
  <c r="M775" i="2" s="1"/>
  <c r="O776" i="2"/>
  <c r="Q776" i="2" s="1"/>
  <c r="P775" i="2" l="1"/>
  <c r="R775" i="2"/>
  <c r="I776" i="2" s="1"/>
  <c r="L776" i="2" l="1"/>
  <c r="N776" i="2" s="1"/>
  <c r="K776" i="2"/>
  <c r="M776" i="2" s="1"/>
  <c r="R776" i="2" s="1"/>
  <c r="I777" i="2" s="1"/>
  <c r="O777" i="2"/>
  <c r="Q777" i="2" s="1"/>
  <c r="K777" i="2"/>
  <c r="M777" i="2" s="1"/>
  <c r="J777" i="2" l="1"/>
  <c r="L777" i="2" s="1"/>
  <c r="N777" i="2" s="1"/>
  <c r="R777" i="2" s="1"/>
  <c r="I778" i="2" s="1"/>
  <c r="P776" i="2"/>
  <c r="J778" i="2"/>
  <c r="P777" i="2"/>
  <c r="O778" i="2" l="1"/>
  <c r="Q778" i="2" s="1"/>
  <c r="K778" i="2"/>
  <c r="M778" i="2" s="1"/>
  <c r="P778" i="2" s="1"/>
  <c r="R778" i="2"/>
  <c r="I779" i="2" s="1"/>
  <c r="O779" i="2" s="1"/>
  <c r="Q779" i="2" s="1"/>
  <c r="J779" i="2"/>
  <c r="L778" i="2"/>
  <c r="L779" i="2"/>
  <c r="N779" i="2" s="1"/>
  <c r="R779" i="2" s="1"/>
  <c r="I780" i="2" s="1"/>
  <c r="K779" i="2"/>
  <c r="K780" i="2" l="1"/>
  <c r="O780" i="2"/>
  <c r="Q780" i="2" s="1"/>
  <c r="P779" i="2"/>
  <c r="J780" i="2"/>
  <c r="L780" i="2" l="1"/>
  <c r="N780" i="2" s="1"/>
  <c r="P780" i="2" l="1"/>
  <c r="R780" i="2"/>
  <c r="I781" i="2" s="1"/>
  <c r="J781" i="2"/>
  <c r="L781" i="2" l="1"/>
  <c r="N781" i="2" s="1"/>
  <c r="K781" i="2"/>
  <c r="M781" i="2" s="1"/>
  <c r="R781" i="2" l="1"/>
  <c r="I782" i="2" s="1"/>
  <c r="J782" i="2"/>
  <c r="P781" i="2"/>
  <c r="O783" i="2"/>
  <c r="Q783" i="2" s="1"/>
  <c r="K782" i="2" l="1"/>
  <c r="M782" i="2" s="1"/>
  <c r="P782" i="2" s="1"/>
  <c r="O782" i="2"/>
  <c r="Q782" i="2" s="1"/>
  <c r="R782" i="2"/>
  <c r="I783" i="2" s="1"/>
  <c r="K783" i="2" s="1"/>
  <c r="M783" i="2" s="1"/>
  <c r="P783" i="2" s="1"/>
  <c r="J783" i="2"/>
  <c r="L782" i="2"/>
  <c r="O784" i="2"/>
  <c r="Q784" i="2" s="1"/>
  <c r="R783" i="2" l="1"/>
  <c r="I784" i="2" s="1"/>
  <c r="K784" i="2" s="1"/>
  <c r="M784" i="2" s="1"/>
  <c r="P784" i="2" s="1"/>
  <c r="R784" i="2"/>
  <c r="I785" i="2" s="1"/>
  <c r="J784" i="2"/>
  <c r="L783" i="2"/>
  <c r="K785" i="2"/>
  <c r="M785" i="2" s="1"/>
  <c r="P785" i="2" s="1"/>
  <c r="O785" i="2"/>
  <c r="Q785" i="2" s="1"/>
  <c r="R785" i="2" l="1"/>
  <c r="I786" i="2" s="1"/>
  <c r="J785" i="2"/>
  <c r="L784" i="2"/>
  <c r="R786" i="2"/>
  <c r="I787" i="2" s="1"/>
  <c r="O787" i="2" s="1"/>
  <c r="Q787" i="2" s="1"/>
  <c r="K786" i="2"/>
  <c r="O786" i="2"/>
  <c r="Q786" i="2" s="1"/>
  <c r="J786" i="2" l="1"/>
  <c r="L785" i="2"/>
  <c r="K787" i="2"/>
  <c r="J787" i="2" l="1"/>
  <c r="L787" i="2" s="1"/>
  <c r="N787" i="2" s="1"/>
  <c r="R787" i="2" s="1"/>
  <c r="I788" i="2" s="1"/>
  <c r="O788" i="2" s="1"/>
  <c r="Q788" i="2" s="1"/>
  <c r="L786" i="2"/>
  <c r="P787" i="2"/>
  <c r="J788" i="2"/>
  <c r="K788" i="2" l="1"/>
  <c r="L788" i="2"/>
  <c r="N788" i="2" s="1"/>
  <c r="P788" i="2" l="1"/>
  <c r="R788" i="2"/>
  <c r="I789" i="2" s="1"/>
  <c r="J789" i="2"/>
  <c r="L789" i="2" l="1"/>
  <c r="N789" i="2" s="1"/>
  <c r="P789" i="2" s="1"/>
  <c r="O789" i="2"/>
  <c r="Q789" i="2" s="1"/>
  <c r="K789" i="2"/>
  <c r="R789" i="2" l="1"/>
  <c r="I790" i="2" s="1"/>
  <c r="O790" i="2" s="1"/>
  <c r="Q790" i="2" s="1"/>
  <c r="J790" i="2"/>
  <c r="L790" i="2"/>
  <c r="N790" i="2" s="1"/>
  <c r="K790" i="2"/>
  <c r="P790" i="2" l="1"/>
  <c r="J791" i="2"/>
  <c r="R790" i="2"/>
  <c r="I791" i="2" s="1"/>
  <c r="O791" i="2" s="1"/>
  <c r="Q791" i="2" s="1"/>
  <c r="L791" i="2" l="1"/>
  <c r="N791" i="2" s="1"/>
  <c r="P791" i="2" s="1"/>
  <c r="K791" i="2"/>
  <c r="J792" i="2" l="1"/>
  <c r="R791" i="2"/>
  <c r="I792" i="2" s="1"/>
  <c r="O792" i="2" s="1"/>
  <c r="Q792" i="2" s="1"/>
  <c r="L792" i="2" l="1"/>
  <c r="N792" i="2" s="1"/>
  <c r="K792" i="2"/>
  <c r="M792" i="2" s="1"/>
  <c r="R792" i="2" s="1"/>
  <c r="I793" i="2" s="1"/>
  <c r="O793" i="2" l="1"/>
  <c r="Q793" i="2" s="1"/>
  <c r="K793" i="2"/>
  <c r="M793" i="2" s="1"/>
  <c r="P793" i="2" s="1"/>
  <c r="P792" i="2"/>
  <c r="J793" i="2"/>
  <c r="L793" i="2" s="1"/>
  <c r="R793" i="2" l="1"/>
  <c r="I794" i="2" s="1"/>
  <c r="L794" i="2"/>
  <c r="N794" i="2" s="1"/>
  <c r="J795" i="2" s="1"/>
  <c r="K794" i="2"/>
  <c r="M794" i="2" s="1"/>
  <c r="P794" i="2" s="1"/>
  <c r="R794" i="2" l="1"/>
  <c r="I795" i="2" s="1"/>
  <c r="O795" i="2" s="1"/>
  <c r="Q795" i="2" s="1"/>
  <c r="L795" i="2" l="1"/>
  <c r="N795" i="2" s="1"/>
  <c r="J796" i="2" s="1"/>
  <c r="K795" i="2"/>
  <c r="M795" i="2" s="1"/>
  <c r="P795" i="2" l="1"/>
  <c r="R795" i="2"/>
  <c r="I796" i="2" s="1"/>
  <c r="L796" i="2" l="1"/>
  <c r="N796" i="2" s="1"/>
  <c r="J797" i="2" s="1"/>
  <c r="K796" i="2"/>
  <c r="M796" i="2" s="1"/>
  <c r="P796" i="2" l="1"/>
  <c r="R796" i="2"/>
  <c r="I797" i="2" s="1"/>
  <c r="O797" i="2" s="1"/>
  <c r="Q797" i="2" s="1"/>
  <c r="L797" i="2" l="1"/>
  <c r="N797" i="2" s="1"/>
  <c r="J798" i="2" s="1"/>
  <c r="K797" i="2"/>
  <c r="M797" i="2" s="1"/>
  <c r="P797" i="2" s="1"/>
  <c r="R797" i="2" l="1"/>
  <c r="I798" i="2" s="1"/>
  <c r="L798" i="2" l="1"/>
  <c r="N798" i="2" s="1"/>
  <c r="K798" i="2"/>
  <c r="O798" i="2"/>
  <c r="Q798" i="2" s="1"/>
  <c r="P798" i="2" l="1"/>
  <c r="J799" i="2"/>
  <c r="R798" i="2"/>
  <c r="I799" i="2" s="1"/>
  <c r="O799" i="2" s="1"/>
  <c r="Q799" i="2" s="1"/>
  <c r="L799" i="2"/>
  <c r="N799" i="2" s="1"/>
  <c r="K799" i="2" l="1"/>
  <c r="M799" i="2" s="1"/>
  <c r="P799" i="2" s="1"/>
  <c r="J800" i="2"/>
  <c r="R799" i="2"/>
  <c r="I800" i="2" s="1"/>
  <c r="O800" i="2" s="1"/>
  <c r="Q800" i="2" s="1"/>
  <c r="L800" i="2" l="1"/>
  <c r="N800" i="2" s="1"/>
  <c r="R800" i="2"/>
  <c r="I801" i="2" s="1"/>
  <c r="O801" i="2" s="1"/>
  <c r="Q801" i="2" s="1"/>
  <c r="K800" i="2"/>
  <c r="K801" i="2" l="1"/>
  <c r="P800" i="2"/>
  <c r="J801" i="2"/>
  <c r="L801" i="2" l="1"/>
  <c r="N801" i="2" s="1"/>
  <c r="P801" i="2" l="1"/>
  <c r="R801" i="2"/>
  <c r="I802" i="2" s="1"/>
  <c r="J802" i="2"/>
  <c r="L802" i="2" l="1"/>
  <c r="N802" i="2" s="1"/>
  <c r="K802" i="2"/>
  <c r="M802" i="2" s="1"/>
  <c r="P802" i="2" l="1"/>
  <c r="R802" i="2"/>
  <c r="I803" i="2" s="1"/>
  <c r="O803" i="2" s="1"/>
  <c r="Q803" i="2" s="1"/>
  <c r="J803" i="2"/>
  <c r="J804" i="2" s="1"/>
  <c r="J805" i="2" s="1"/>
  <c r="J806" i="2" s="1"/>
  <c r="J807" i="2" s="1"/>
  <c r="J808" i="2" s="1"/>
  <c r="J809" i="2" s="1"/>
  <c r="L803" i="2" l="1"/>
  <c r="K803" i="2"/>
  <c r="M803" i="2" s="1"/>
  <c r="P803" i="2" s="1"/>
  <c r="R803" i="2" l="1"/>
  <c r="I804" i="2" s="1"/>
  <c r="L804" i="2" l="1"/>
  <c r="K804" i="2"/>
  <c r="M804" i="2" s="1"/>
  <c r="P804" i="2" s="1"/>
  <c r="R804" i="2" l="1"/>
  <c r="I805" i="2" s="1"/>
  <c r="L805" i="2"/>
  <c r="K805" i="2"/>
  <c r="M805" i="2" s="1"/>
  <c r="P805" i="2" s="1"/>
  <c r="R805" i="2" l="1"/>
  <c r="I806" i="2" s="1"/>
  <c r="L806" i="2" l="1"/>
  <c r="K806" i="2"/>
  <c r="M806" i="2" s="1"/>
  <c r="P806" i="2" s="1"/>
  <c r="R806" i="2" l="1"/>
  <c r="I807" i="2" s="1"/>
  <c r="L807" i="2" l="1"/>
  <c r="K807" i="2"/>
  <c r="M807" i="2" s="1"/>
  <c r="P807" i="2" s="1"/>
  <c r="O807" i="2"/>
  <c r="Q807" i="2" s="1"/>
  <c r="R807" i="2" l="1"/>
  <c r="I808" i="2" s="1"/>
  <c r="O808" i="2"/>
  <c r="Q808" i="2" s="1"/>
  <c r="L808" i="2" l="1"/>
  <c r="K808" i="2"/>
  <c r="M808" i="2" s="1"/>
  <c r="P808" i="2" s="1"/>
  <c r="O809" i="2"/>
  <c r="Q809" i="2" s="1"/>
  <c r="R808" i="2" l="1"/>
  <c r="I809" i="2" s="1"/>
  <c r="O810" i="2"/>
  <c r="Q810" i="2" s="1"/>
  <c r="L809" i="2" l="1"/>
  <c r="N809" i="2" s="1"/>
  <c r="K809" i="2"/>
  <c r="P809" i="2" l="1"/>
  <c r="J810" i="2"/>
  <c r="R809" i="2"/>
  <c r="I810" i="2" s="1"/>
  <c r="L810" i="2" l="1"/>
  <c r="N810" i="2" s="1"/>
  <c r="P810" i="2" s="1"/>
  <c r="K810" i="2"/>
  <c r="J811" i="2"/>
  <c r="J812" i="2" s="1"/>
  <c r="R810" i="2" l="1"/>
  <c r="I811" i="2" s="1"/>
  <c r="L811" i="2" l="1"/>
  <c r="R811" i="2"/>
  <c r="I812" i="2" s="1"/>
  <c r="K811" i="2"/>
  <c r="O811" i="2"/>
  <c r="Q811" i="2" s="1"/>
  <c r="O812" i="2" l="1"/>
  <c r="Q812" i="2" s="1"/>
  <c r="L812" i="2"/>
  <c r="N812" i="2" s="1"/>
  <c r="R812" i="2" s="1"/>
  <c r="I813" i="2" s="1"/>
  <c r="K812" i="2"/>
  <c r="R813" i="2" l="1"/>
  <c r="I814" i="2" s="1"/>
  <c r="O813" i="2"/>
  <c r="Q813" i="2" s="1"/>
  <c r="K813" i="2"/>
  <c r="P812" i="2"/>
  <c r="J813" i="2"/>
  <c r="J814" i="2" s="1"/>
  <c r="L813" i="2" l="1"/>
  <c r="O814" i="2"/>
  <c r="Q814" i="2" s="1"/>
  <c r="L814" i="2"/>
  <c r="N814" i="2" s="1"/>
  <c r="P814" i="2" s="1"/>
  <c r="K814" i="2"/>
  <c r="R814" i="2"/>
  <c r="I815" i="2" s="1"/>
  <c r="O817" i="2"/>
  <c r="Q817" i="2" s="1"/>
  <c r="O815" i="2" l="1"/>
  <c r="Q815" i="2" s="1"/>
  <c r="K815" i="2"/>
  <c r="J815" i="2"/>
  <c r="O818" i="2"/>
  <c r="Q818" i="2" s="1"/>
  <c r="L815" i="2" l="1"/>
  <c r="N815" i="2" s="1"/>
  <c r="O819" i="2"/>
  <c r="Q819" i="2" s="1"/>
  <c r="P815" i="2" l="1"/>
  <c r="R815" i="2"/>
  <c r="I816" i="2" s="1"/>
  <c r="J816" i="2"/>
  <c r="J817" i="2" s="1"/>
  <c r="R816" i="2" l="1"/>
  <c r="I817" i="2" s="1"/>
  <c r="K816" i="2"/>
  <c r="O816" i="2"/>
  <c r="Q816" i="2" s="1"/>
  <c r="L816" i="2"/>
  <c r="L817" i="2" l="1"/>
  <c r="N817" i="2" s="1"/>
  <c r="P817" i="2" s="1"/>
  <c r="K817" i="2"/>
  <c r="R817" i="2" l="1"/>
  <c r="I818" i="2" s="1"/>
  <c r="L818" i="2" l="1"/>
  <c r="N818" i="2" s="1"/>
  <c r="K818" i="2"/>
  <c r="R818" i="2"/>
  <c r="I819" i="2" s="1"/>
  <c r="K819" i="2" l="1"/>
  <c r="P818" i="2"/>
  <c r="J819" i="2"/>
  <c r="L819" i="2" l="1"/>
  <c r="N819" i="2" s="1"/>
  <c r="P819" i="2" l="1"/>
  <c r="R819" i="2"/>
  <c r="I820" i="2" s="1"/>
  <c r="J820" i="2"/>
  <c r="O820" i="2" l="1"/>
  <c r="Q820" i="2" s="1"/>
  <c r="L820" i="2"/>
  <c r="N820" i="2" s="1"/>
  <c r="J821" i="2" s="1"/>
  <c r="J822" i="2" s="1"/>
  <c r="K820" i="2"/>
  <c r="M820" i="2" s="1"/>
  <c r="P820" i="2" s="1"/>
  <c r="R820" i="2" l="1"/>
  <c r="I821" i="2" s="1"/>
  <c r="O821" i="2"/>
  <c r="Q821" i="2" s="1"/>
  <c r="L821" i="2"/>
  <c r="K821" i="2"/>
  <c r="M821" i="2" s="1"/>
  <c r="P821" i="2" s="1"/>
  <c r="R821" i="2"/>
  <c r="I822" i="2" s="1"/>
  <c r="O822" i="2" l="1"/>
  <c r="Q822" i="2" s="1"/>
  <c r="L822" i="2"/>
  <c r="N822" i="2" s="1"/>
  <c r="J823" i="2" s="1"/>
  <c r="K822" i="2"/>
  <c r="M822" i="2" s="1"/>
  <c r="P822" i="2" s="1"/>
  <c r="R822" i="2"/>
  <c r="I823" i="2" s="1"/>
  <c r="O823" i="2" l="1"/>
  <c r="Q823" i="2" s="1"/>
  <c r="L823" i="2"/>
  <c r="N823" i="2" s="1"/>
  <c r="K823" i="2"/>
  <c r="M823" i="2" s="1"/>
  <c r="P823" i="2" s="1"/>
  <c r="R823" i="2"/>
  <c r="I824" i="2" s="1"/>
  <c r="J824" i="2"/>
  <c r="O824" i="2" l="1"/>
  <c r="Q824" i="2" s="1"/>
  <c r="L824" i="2"/>
  <c r="N824" i="2" s="1"/>
  <c r="J825" i="2" s="1"/>
  <c r="K824" i="2"/>
  <c r="M824" i="2" s="1"/>
  <c r="P824" i="2" s="1"/>
  <c r="R824" i="2"/>
  <c r="I825" i="2" s="1"/>
  <c r="O825" i="2" l="1"/>
  <c r="Q825" i="2" s="1"/>
  <c r="L825" i="2"/>
  <c r="N825" i="2" s="1"/>
  <c r="J826" i="2" s="1"/>
  <c r="J827" i="2" s="1"/>
  <c r="J828" i="2" s="1"/>
  <c r="J829" i="2" s="1"/>
  <c r="J830" i="2" s="1"/>
  <c r="J831" i="2" s="1"/>
  <c r="J832" i="2" s="1"/>
  <c r="K825" i="2"/>
  <c r="M825" i="2" s="1"/>
  <c r="P825" i="2" s="1"/>
  <c r="R825" i="2" l="1"/>
  <c r="I826" i="2" s="1"/>
  <c r="O826" i="2"/>
  <c r="Q826" i="2" s="1"/>
  <c r="L826" i="2"/>
  <c r="K826" i="2"/>
  <c r="M826" i="2" s="1"/>
  <c r="P826" i="2" l="1"/>
  <c r="R826" i="2"/>
  <c r="I827" i="2" s="1"/>
  <c r="O827" i="2" l="1"/>
  <c r="Q827" i="2" s="1"/>
  <c r="L827" i="2"/>
  <c r="K827" i="2"/>
  <c r="M827" i="2" s="1"/>
  <c r="P827" i="2" l="1"/>
  <c r="R827" i="2"/>
  <c r="I828" i="2" s="1"/>
  <c r="O828" i="2" l="1"/>
  <c r="Q828" i="2" s="1"/>
  <c r="L828" i="2"/>
  <c r="K828" i="2"/>
  <c r="M828" i="2" s="1"/>
  <c r="P828" i="2" l="1"/>
  <c r="R828" i="2"/>
  <c r="I829" i="2" s="1"/>
  <c r="O829" i="2" l="1"/>
  <c r="Q829" i="2" s="1"/>
  <c r="L829" i="2"/>
  <c r="K829" i="2"/>
  <c r="M829" i="2" s="1"/>
  <c r="O830" i="2"/>
  <c r="Q830" i="2" s="1"/>
  <c r="P829" i="2" l="1"/>
  <c r="R829" i="2"/>
  <c r="I830" i="2" s="1"/>
  <c r="O831" i="2"/>
  <c r="Q831" i="2" s="1"/>
  <c r="L830" i="2" l="1"/>
  <c r="K830" i="2"/>
  <c r="M830" i="2" s="1"/>
  <c r="P830" i="2" s="1"/>
  <c r="R830" i="2" l="1"/>
  <c r="I831" i="2" s="1"/>
  <c r="L831" i="2" l="1"/>
  <c r="K831" i="2"/>
  <c r="M831" i="2" s="1"/>
  <c r="P831" i="2" s="1"/>
  <c r="R831" i="2" l="1"/>
  <c r="I832" i="2" s="1"/>
  <c r="L832" i="2" l="1"/>
  <c r="N832" i="2" s="1"/>
  <c r="K832" i="2"/>
  <c r="M832" i="2" s="1"/>
  <c r="R832" i="2" s="1"/>
  <c r="I833" i="2" s="1"/>
  <c r="O833" i="2" l="1"/>
  <c r="Q833" i="2" s="1"/>
  <c r="K833" i="2"/>
  <c r="M833" i="2" s="1"/>
  <c r="P832" i="2"/>
  <c r="J833" i="2"/>
  <c r="L833" i="2" l="1"/>
  <c r="N833" i="2" s="1"/>
  <c r="P833" i="2" l="1"/>
  <c r="R833" i="2"/>
  <c r="I834" i="2" s="1"/>
  <c r="J834" i="2"/>
  <c r="L834" i="2" l="1"/>
  <c r="N834" i="2" s="1"/>
  <c r="P834" i="2" s="1"/>
  <c r="K834" i="2"/>
  <c r="R834" i="2" l="1"/>
  <c r="I835" i="2" s="1"/>
  <c r="O835" i="2"/>
  <c r="Q835" i="2" s="1"/>
  <c r="K835" i="2"/>
  <c r="J835" i="2"/>
  <c r="L835" i="2" l="1"/>
  <c r="N835" i="2" s="1"/>
  <c r="P835" i="2" l="1"/>
  <c r="R835" i="2"/>
  <c r="I836" i="2" s="1"/>
  <c r="J836" i="2"/>
  <c r="O836" i="2" l="1"/>
  <c r="Q836" i="2" s="1"/>
  <c r="K836" i="2"/>
  <c r="L836" i="2"/>
  <c r="N836" i="2" s="1"/>
  <c r="P836" i="2" s="1"/>
  <c r="R836" i="2" l="1"/>
  <c r="I837" i="2" s="1"/>
  <c r="O837" i="2"/>
  <c r="Q837" i="2" s="1"/>
  <c r="K837" i="2"/>
  <c r="M837" i="2" s="1"/>
  <c r="J837" i="2"/>
  <c r="L837" i="2" l="1"/>
  <c r="N837" i="2" s="1"/>
  <c r="P837" i="2" s="1"/>
  <c r="J838" i="2" l="1"/>
  <c r="R837" i="2"/>
  <c r="I838" i="2" s="1"/>
  <c r="O838" i="2" l="1"/>
  <c r="Q838" i="2" s="1"/>
  <c r="K838" i="2"/>
  <c r="M838" i="2" s="1"/>
  <c r="L838" i="2"/>
  <c r="N838" i="2" s="1"/>
  <c r="P838" i="2" s="1"/>
  <c r="O840" i="2"/>
  <c r="Q840" i="2" s="1"/>
  <c r="J839" i="2" l="1"/>
  <c r="R838" i="2"/>
  <c r="I839" i="2" s="1"/>
  <c r="R839" i="2" s="1"/>
  <c r="I840" i="2" s="1"/>
  <c r="O839" i="2"/>
  <c r="Q839" i="2" s="1"/>
  <c r="L839" i="2"/>
  <c r="N839" i="2" s="1"/>
  <c r="K839" i="2"/>
  <c r="M839" i="2" s="1"/>
  <c r="O841" i="2"/>
  <c r="Q841" i="2" s="1"/>
  <c r="K840" i="2" l="1"/>
  <c r="M840" i="2" s="1"/>
  <c r="P840" i="2" s="1"/>
  <c r="P839" i="2"/>
  <c r="J840" i="2"/>
  <c r="J841" i="2" s="1"/>
  <c r="R840" i="2" l="1"/>
  <c r="I841" i="2" s="1"/>
  <c r="L840" i="2"/>
  <c r="L841" i="2" l="1"/>
  <c r="K841" i="2"/>
  <c r="M841" i="2" s="1"/>
  <c r="P841" i="2" s="1"/>
  <c r="R841" i="2" l="1"/>
  <c r="I842" i="2" s="1"/>
  <c r="L842" i="2" l="1"/>
  <c r="N842" i="2" s="1"/>
  <c r="K842" i="2"/>
  <c r="M842" i="2" s="1"/>
  <c r="R842" i="2" s="1"/>
  <c r="I843" i="2" s="1"/>
  <c r="K843" i="2" l="1"/>
  <c r="M843" i="2" s="1"/>
  <c r="P843" i="2" s="1"/>
  <c r="P842" i="2"/>
  <c r="J843" i="2"/>
  <c r="J844" i="2" s="1"/>
  <c r="J845" i="2" s="1"/>
  <c r="J846" i="2" s="1"/>
  <c r="J847" i="2" s="1"/>
  <c r="J848" i="2" s="1"/>
  <c r="J849" i="2" s="1"/>
  <c r="J850" i="2" s="1"/>
  <c r="J851" i="2" s="1"/>
  <c r="J852" i="2" s="1"/>
  <c r="R843" i="2" l="1"/>
  <c r="I844" i="2" s="1"/>
  <c r="L844" i="2" s="1"/>
  <c r="L843" i="2"/>
  <c r="K844" i="2" l="1"/>
  <c r="M844" i="2" s="1"/>
  <c r="P844" i="2" s="1"/>
  <c r="R844" i="2" l="1"/>
  <c r="I845" i="2" s="1"/>
  <c r="L845" i="2" s="1"/>
  <c r="K845" i="2" l="1"/>
  <c r="M845" i="2" s="1"/>
  <c r="P845" i="2"/>
  <c r="R845" i="2"/>
  <c r="I846" i="2" s="1"/>
  <c r="O846" i="2" l="1"/>
  <c r="Q846" i="2" s="1"/>
  <c r="L846" i="2"/>
  <c r="K846" i="2"/>
  <c r="M846" i="2" s="1"/>
  <c r="P846" i="2" l="1"/>
  <c r="R846" i="2"/>
  <c r="I847" i="2" s="1"/>
  <c r="L847" i="2" l="1"/>
  <c r="K847" i="2"/>
  <c r="M847" i="2" s="1"/>
  <c r="P847" i="2" l="1"/>
  <c r="R847" i="2"/>
  <c r="I848" i="2" s="1"/>
  <c r="O848" i="2" s="1"/>
  <c r="Q848" i="2" s="1"/>
  <c r="L848" i="2" l="1"/>
  <c r="K848" i="2"/>
  <c r="M848" i="2" s="1"/>
  <c r="P848" i="2" s="1"/>
  <c r="R848" i="2" l="1"/>
  <c r="I849" i="2" s="1"/>
  <c r="O849" i="2" l="1"/>
  <c r="Q849" i="2" s="1"/>
  <c r="L849" i="2"/>
  <c r="K849" i="2"/>
  <c r="M849" i="2" s="1"/>
  <c r="P849" i="2" s="1"/>
  <c r="R849" i="2"/>
  <c r="I850" i="2" s="1"/>
  <c r="O850" i="2" l="1"/>
  <c r="Q850" i="2" s="1"/>
  <c r="L850" i="2"/>
  <c r="K850" i="2"/>
  <c r="M850" i="2" s="1"/>
  <c r="P850" i="2" l="1"/>
  <c r="R850" i="2"/>
  <c r="I851" i="2" s="1"/>
  <c r="O851" i="2" l="1"/>
  <c r="Q851" i="2" s="1"/>
  <c r="L851" i="2"/>
  <c r="K851" i="2"/>
  <c r="M851" i="2" s="1"/>
  <c r="P851" i="2" l="1"/>
  <c r="R851" i="2"/>
  <c r="I852" i="2" s="1"/>
  <c r="L852" i="2" l="1"/>
  <c r="N852" i="2" s="1"/>
  <c r="J853" i="2" s="1"/>
  <c r="K852" i="2"/>
  <c r="M852" i="2" s="1"/>
  <c r="P852" i="2" l="1"/>
  <c r="R852" i="2"/>
  <c r="I853" i="2" s="1"/>
  <c r="O853" i="2" l="1"/>
  <c r="Q853" i="2" s="1"/>
  <c r="L853" i="2"/>
  <c r="N853" i="2" s="1"/>
  <c r="J854" i="2" s="1"/>
  <c r="K853" i="2"/>
  <c r="M853" i="2" s="1"/>
  <c r="O854" i="2"/>
  <c r="Q854" i="2" s="1"/>
  <c r="P853" i="2" l="1"/>
  <c r="R853" i="2"/>
  <c r="I854" i="2" s="1"/>
  <c r="K854" i="2" l="1"/>
  <c r="L854" i="2"/>
  <c r="N854" i="2" s="1"/>
  <c r="P854" i="2" l="1"/>
  <c r="J855" i="2"/>
  <c r="J856" i="2" s="1"/>
  <c r="R854" i="2"/>
  <c r="I855" i="2" s="1"/>
  <c r="R855" i="2" l="1"/>
  <c r="I856" i="2" s="1"/>
  <c r="L855" i="2"/>
  <c r="K855" i="2"/>
  <c r="O855" i="2"/>
  <c r="Q855" i="2" s="1"/>
  <c r="O856" i="2" l="1"/>
  <c r="Q856" i="2" s="1"/>
  <c r="L856" i="2"/>
  <c r="N856" i="2" s="1"/>
  <c r="K856" i="2"/>
  <c r="M856" i="2" s="1"/>
  <c r="R856" i="2" s="1"/>
  <c r="I857" i="2" s="1"/>
  <c r="K857" i="2" l="1"/>
  <c r="M857" i="2" s="1"/>
  <c r="P856" i="2"/>
  <c r="J857" i="2"/>
  <c r="L857" i="2" l="1"/>
  <c r="N857" i="2" s="1"/>
  <c r="P857" i="2" s="1"/>
  <c r="J858" i="2" l="1"/>
  <c r="R857" i="2"/>
  <c r="I858" i="2" s="1"/>
  <c r="L858" i="2" l="1"/>
  <c r="N858" i="2" s="1"/>
  <c r="P858" i="2" s="1"/>
  <c r="K858" i="2"/>
  <c r="J859" i="2" l="1"/>
  <c r="R858" i="2"/>
  <c r="I859" i="2" s="1"/>
  <c r="L859" i="2" l="1"/>
  <c r="N859" i="2" s="1"/>
  <c r="P859" i="2" s="1"/>
  <c r="K859" i="2"/>
  <c r="J860" i="2"/>
  <c r="R859" i="2" l="1"/>
  <c r="I860" i="2" s="1"/>
  <c r="K860" i="2" l="1"/>
  <c r="L860" i="2"/>
  <c r="N860" i="2" s="1"/>
  <c r="R860" i="2" s="1"/>
  <c r="I861" i="2" s="1"/>
  <c r="O861" i="2" l="1"/>
  <c r="Q861" i="2" s="1"/>
  <c r="K861" i="2"/>
  <c r="P860" i="2"/>
  <c r="J861" i="2"/>
  <c r="L861" i="2" s="1"/>
  <c r="N861" i="2" s="1"/>
  <c r="P861" i="2" s="1"/>
  <c r="R861" i="2" l="1"/>
  <c r="I862" i="2" s="1"/>
  <c r="J862" i="2"/>
  <c r="K862" i="2" l="1"/>
  <c r="L862" i="2"/>
  <c r="N862" i="2" s="1"/>
  <c r="J863" i="2" l="1"/>
  <c r="P862" i="2"/>
  <c r="R862" i="2"/>
  <c r="I863" i="2" s="1"/>
  <c r="O863" i="2" l="1"/>
  <c r="Q863" i="2" s="1"/>
  <c r="L863" i="2"/>
  <c r="N863" i="2" s="1"/>
  <c r="K863" i="2"/>
  <c r="O864" i="2"/>
  <c r="Q864" i="2" s="1"/>
  <c r="P863" i="2" l="1"/>
  <c r="R863" i="2"/>
  <c r="I864" i="2" s="1"/>
  <c r="J864" i="2"/>
  <c r="O865" i="2"/>
  <c r="Q865" i="2" s="1"/>
  <c r="L864" i="2" l="1"/>
  <c r="N864" i="2" s="1"/>
  <c r="P864" i="2" s="1"/>
  <c r="K864" i="2"/>
  <c r="R864" i="2"/>
  <c r="I865" i="2" s="1"/>
  <c r="O866" i="2"/>
  <c r="Q866" i="2" s="1"/>
  <c r="K865" i="2" l="1"/>
  <c r="J865" i="2"/>
  <c r="L865" i="2" s="1"/>
  <c r="N865" i="2" s="1"/>
  <c r="O867" i="2"/>
  <c r="Q867" i="2" s="1"/>
  <c r="P865" i="2" l="1"/>
  <c r="R865" i="2"/>
  <c r="I866" i="2" s="1"/>
  <c r="L866" i="2" l="1"/>
  <c r="N866" i="2" s="1"/>
  <c r="R866" i="2" s="1"/>
  <c r="I867" i="2" s="1"/>
  <c r="K866" i="2"/>
  <c r="P866" i="2" l="1"/>
  <c r="J867" i="2"/>
  <c r="L867" i="2"/>
  <c r="N867" i="2" s="1"/>
  <c r="P867" i="2" s="1"/>
  <c r="K867" i="2"/>
  <c r="R867" i="2"/>
  <c r="I868" i="2" s="1"/>
  <c r="K868" i="2" l="1"/>
  <c r="M868" i="2" s="1"/>
  <c r="J868" i="2"/>
  <c r="L868" i="2" l="1"/>
  <c r="N868" i="2" s="1"/>
  <c r="R868" i="2" s="1"/>
  <c r="I869" i="2" s="1"/>
  <c r="K869" i="2" l="1"/>
  <c r="M869" i="2" s="1"/>
  <c r="P868" i="2"/>
  <c r="J869" i="2"/>
  <c r="L869" i="2" s="1"/>
  <c r="N869" i="2" s="1"/>
  <c r="J870" i="2" l="1"/>
  <c r="R869" i="2"/>
  <c r="I870" i="2" s="1"/>
  <c r="P869" i="2"/>
  <c r="L870" i="2" l="1"/>
  <c r="N870" i="2" s="1"/>
  <c r="J871" i="2" s="1"/>
  <c r="K870" i="2"/>
  <c r="M870" i="2" s="1"/>
  <c r="P870" i="2" s="1"/>
  <c r="R870" i="2" l="1"/>
  <c r="I871" i="2" s="1"/>
  <c r="L871" i="2"/>
  <c r="N871" i="2" s="1"/>
  <c r="J872" i="2" s="1"/>
  <c r="K871" i="2"/>
  <c r="M871" i="2" s="1"/>
  <c r="P871" i="2" l="1"/>
  <c r="R871" i="2"/>
  <c r="I872" i="2" s="1"/>
  <c r="L872" i="2" l="1"/>
  <c r="N872" i="2" s="1"/>
  <c r="J873" i="2" s="1"/>
  <c r="K872" i="2"/>
  <c r="M872" i="2" s="1"/>
  <c r="P872" i="2" l="1"/>
  <c r="R872" i="2"/>
  <c r="I873" i="2" s="1"/>
  <c r="O873" i="2" l="1"/>
  <c r="Q873" i="2" s="1"/>
  <c r="L873" i="2"/>
  <c r="N873" i="2" s="1"/>
  <c r="J874" i="2" s="1"/>
  <c r="J875" i="2" s="1"/>
  <c r="J876" i="2" s="1"/>
  <c r="J877" i="2" s="1"/>
  <c r="J878" i="2" s="1"/>
  <c r="J879" i="2" s="1"/>
  <c r="J880" i="2" s="1"/>
  <c r="K873" i="2"/>
  <c r="M873" i="2" s="1"/>
  <c r="P873" i="2" l="1"/>
  <c r="R873" i="2"/>
  <c r="I874" i="2" s="1"/>
  <c r="L874" i="2" l="1"/>
  <c r="K874" i="2"/>
  <c r="M874" i="2" s="1"/>
  <c r="P874" i="2" l="1"/>
  <c r="R874" i="2"/>
  <c r="I875" i="2" s="1"/>
  <c r="O875" i="2" l="1"/>
  <c r="Q875" i="2" s="1"/>
  <c r="L875" i="2"/>
  <c r="K875" i="2"/>
  <c r="M875" i="2" s="1"/>
  <c r="P875" i="2" l="1"/>
  <c r="R875" i="2"/>
  <c r="I876" i="2" s="1"/>
  <c r="L876" i="2" l="1"/>
  <c r="K876" i="2"/>
  <c r="M876" i="2" s="1"/>
  <c r="P876" i="2" l="1"/>
  <c r="R876" i="2"/>
  <c r="I877" i="2" s="1"/>
  <c r="O877" i="2" l="1"/>
  <c r="Q877" i="2" s="1"/>
  <c r="L877" i="2"/>
  <c r="K877" i="2"/>
  <c r="M877" i="2" s="1"/>
  <c r="P877" i="2" l="1"/>
  <c r="R877" i="2"/>
  <c r="I878" i="2" s="1"/>
  <c r="O879" i="2"/>
  <c r="Q879" i="2" s="1"/>
  <c r="R878" i="2" l="1"/>
  <c r="I879" i="2" s="1"/>
  <c r="L878" i="2"/>
  <c r="K878" i="2"/>
  <c r="O878" i="2"/>
  <c r="Q878" i="2" s="1"/>
  <c r="L879" i="2" l="1"/>
  <c r="K879" i="2"/>
  <c r="M879" i="2" s="1"/>
  <c r="P879" i="2" l="1"/>
  <c r="R879" i="2"/>
  <c r="I880" i="2" s="1"/>
  <c r="L880" i="2" l="1"/>
  <c r="N880" i="2" s="1"/>
  <c r="K880" i="2"/>
  <c r="M880" i="2" s="1"/>
  <c r="R880" i="2" s="1"/>
  <c r="I881" i="2" s="1"/>
  <c r="K881" i="2" l="1"/>
  <c r="M881" i="2" s="1"/>
  <c r="J881" i="2"/>
  <c r="P880" i="2"/>
  <c r="L881" i="2" l="1"/>
  <c r="N881" i="2" s="1"/>
  <c r="P881" i="2" s="1"/>
  <c r="R881" i="2"/>
  <c r="I882" i="2" s="1"/>
  <c r="O882" i="2" l="1"/>
  <c r="Q882" i="2" s="1"/>
  <c r="K882" i="2"/>
  <c r="M882" i="2" s="1"/>
  <c r="J882" i="2"/>
  <c r="L882" i="2" l="1"/>
  <c r="N882" i="2" s="1"/>
  <c r="P882" i="2" s="1"/>
  <c r="R882" i="2" l="1"/>
  <c r="I883" i="2" s="1"/>
  <c r="J883" i="2"/>
  <c r="O883" i="2" l="1"/>
  <c r="Q883" i="2" s="1"/>
  <c r="L883" i="2"/>
  <c r="N883" i="2" s="1"/>
  <c r="P883" i="2" s="1"/>
  <c r="K883" i="2"/>
  <c r="R883" i="2" l="1"/>
  <c r="I884" i="2" s="1"/>
  <c r="R884" i="2"/>
  <c r="I885" i="2" s="1"/>
  <c r="O884" i="2"/>
  <c r="Q884" i="2" s="1"/>
  <c r="K884" i="2"/>
  <c r="J884" i="2"/>
  <c r="J885" i="2" s="1"/>
  <c r="L884" i="2" l="1"/>
  <c r="L885" i="2"/>
  <c r="N885" i="2" s="1"/>
  <c r="K885" i="2"/>
  <c r="M885" i="2" s="1"/>
  <c r="R885" i="2" l="1"/>
  <c r="I886" i="2" s="1"/>
  <c r="O886" i="2"/>
  <c r="Q886" i="2" s="1"/>
  <c r="K886" i="2"/>
  <c r="M886" i="2" s="1"/>
  <c r="P885" i="2"/>
  <c r="J886" i="2"/>
  <c r="L886" i="2" l="1"/>
  <c r="N886" i="2" s="1"/>
  <c r="P886" i="2" s="1"/>
  <c r="R886" i="2" l="1"/>
  <c r="I887" i="2" s="1"/>
  <c r="K887" i="2"/>
  <c r="M887" i="2" s="1"/>
  <c r="J887" i="2"/>
  <c r="O888" i="2"/>
  <c r="Q888" i="2" s="1"/>
  <c r="L887" i="2" l="1"/>
  <c r="N887" i="2" s="1"/>
  <c r="P887" i="2" s="1"/>
  <c r="O889" i="2"/>
  <c r="Q889" i="2" s="1"/>
  <c r="R887" i="2" l="1"/>
  <c r="I888" i="2" s="1"/>
  <c r="J888" i="2"/>
  <c r="J889" i="2" s="1"/>
  <c r="O890" i="2"/>
  <c r="Q890" i="2" s="1"/>
  <c r="L888" i="2" l="1"/>
  <c r="K888" i="2"/>
  <c r="M888" i="2" s="1"/>
  <c r="P888" i="2" s="1"/>
  <c r="R888" i="2" l="1"/>
  <c r="I889" i="2" s="1"/>
  <c r="L889" i="2"/>
  <c r="K889" i="2"/>
  <c r="M889" i="2" s="1"/>
  <c r="P889" i="2" s="1"/>
  <c r="R889" i="2" l="1"/>
  <c r="I890" i="2" s="1"/>
  <c r="L890" i="2" l="1"/>
  <c r="K890" i="2"/>
  <c r="M890" i="2" s="1"/>
  <c r="P890" i="2" s="1"/>
  <c r="R890" i="2" l="1"/>
  <c r="I891" i="2" s="1"/>
  <c r="L891" i="2"/>
  <c r="K891" i="2"/>
  <c r="M891" i="2" s="1"/>
  <c r="P891" i="2" s="1"/>
  <c r="R891" i="2" l="1"/>
  <c r="I892" i="2" s="1"/>
  <c r="L892" i="2"/>
  <c r="K892" i="2"/>
  <c r="M892" i="2" s="1"/>
  <c r="P892" i="2" s="1"/>
  <c r="R892" i="2" l="1"/>
  <c r="I893" i="2" s="1"/>
  <c r="L893" i="2" s="1"/>
  <c r="K893" i="2"/>
  <c r="M893" i="2" s="1"/>
  <c r="P893" i="2" l="1"/>
  <c r="R893" i="2"/>
  <c r="I894" i="2" s="1"/>
  <c r="L894" i="2" l="1"/>
  <c r="K894" i="2"/>
  <c r="M894" i="2" s="1"/>
  <c r="P894" i="2" l="1"/>
  <c r="R894" i="2"/>
  <c r="I895" i="2" s="1"/>
  <c r="L895" i="2" l="1"/>
  <c r="K895" i="2"/>
  <c r="M895" i="2" s="1"/>
  <c r="P895" i="2" l="1"/>
  <c r="R895" i="2"/>
  <c r="I896" i="2" s="1"/>
  <c r="O896" i="2" l="1"/>
  <c r="Q896" i="2" s="1"/>
  <c r="L896" i="2"/>
  <c r="K896" i="2"/>
  <c r="M896" i="2" s="1"/>
  <c r="P896" i="2" l="1"/>
  <c r="R896" i="2"/>
  <c r="I897" i="2" s="1"/>
  <c r="O897" i="2" l="1"/>
  <c r="Q897" i="2" s="1"/>
  <c r="L897" i="2"/>
  <c r="K897" i="2"/>
  <c r="M897" i="2" s="1"/>
  <c r="P897" i="2" l="1"/>
  <c r="R897" i="2"/>
  <c r="I898" i="2" s="1"/>
  <c r="L898" i="2" l="1"/>
  <c r="K898" i="2"/>
  <c r="M898" i="2" s="1"/>
  <c r="P898" i="2" l="1"/>
  <c r="R898" i="2"/>
  <c r="I899" i="2" s="1"/>
  <c r="O899" i="2" l="1"/>
  <c r="Q899" i="2" s="1"/>
  <c r="L899" i="2"/>
  <c r="K899" i="2"/>
  <c r="M899" i="2" s="1"/>
  <c r="P899" i="2" l="1"/>
  <c r="R899" i="2"/>
  <c r="I900" i="2" s="1"/>
  <c r="L900" i="2" l="1"/>
  <c r="K900" i="2"/>
  <c r="M900" i="2" s="1"/>
  <c r="O901" i="2"/>
  <c r="Q901" i="2" s="1"/>
  <c r="P900" i="2" l="1"/>
  <c r="R900" i="2"/>
  <c r="I901" i="2" s="1"/>
  <c r="O902" i="2"/>
  <c r="Q902" i="2" s="1"/>
  <c r="L901" i="2" l="1"/>
  <c r="K901" i="2"/>
  <c r="M901" i="2" s="1"/>
  <c r="P901" i="2" s="1"/>
  <c r="R901" i="2" l="1"/>
  <c r="I902" i="2" s="1"/>
  <c r="L902" i="2" l="1"/>
  <c r="K902" i="2"/>
  <c r="M902" i="2" s="1"/>
  <c r="P902" i="2" s="1"/>
  <c r="R902" i="2" l="1"/>
  <c r="I903" i="2" s="1"/>
  <c r="L903" i="2" l="1"/>
  <c r="N903" i="2" s="1"/>
  <c r="K903" i="2"/>
  <c r="M903" i="2" s="1"/>
  <c r="R903" i="2" l="1"/>
  <c r="I904" i="2" s="1"/>
  <c r="K904" i="2"/>
  <c r="M904" i="2" s="1"/>
  <c r="J904" i="2"/>
  <c r="P903" i="2"/>
  <c r="L904" i="2" l="1"/>
  <c r="N904" i="2" s="1"/>
  <c r="P904" i="2" s="1"/>
  <c r="J905" i="2" l="1"/>
  <c r="R904" i="2"/>
  <c r="I905" i="2" s="1"/>
  <c r="L905" i="2" l="1"/>
  <c r="N905" i="2" s="1"/>
  <c r="K905" i="2"/>
  <c r="M905" i="2" s="1"/>
  <c r="R905" i="2"/>
  <c r="I906" i="2" s="1"/>
  <c r="J906" i="2"/>
  <c r="O906" i="2" l="1"/>
  <c r="Q906" i="2" s="1"/>
  <c r="K906" i="2"/>
  <c r="M906" i="2" s="1"/>
  <c r="L906" i="2"/>
  <c r="N906" i="2" s="1"/>
  <c r="P906" i="2" s="1"/>
  <c r="P905" i="2"/>
  <c r="R906" i="2" l="1"/>
  <c r="I907" i="2" s="1"/>
  <c r="K907" i="2"/>
  <c r="J907" i="2"/>
  <c r="L907" i="2" l="1"/>
  <c r="N907" i="2" s="1"/>
  <c r="P907" i="2" l="1"/>
  <c r="R907" i="2"/>
  <c r="I908" i="2" s="1"/>
  <c r="J908" i="2"/>
  <c r="L908" i="2" l="1"/>
  <c r="N908" i="2" s="1"/>
  <c r="P908" i="2" s="1"/>
  <c r="K908" i="2"/>
  <c r="R908" i="2" l="1"/>
  <c r="I909" i="2" s="1"/>
  <c r="K909" i="2"/>
  <c r="J909" i="2"/>
  <c r="L909" i="2" l="1"/>
  <c r="N909" i="2" s="1"/>
  <c r="O911" i="2"/>
  <c r="Q911" i="2" s="1"/>
  <c r="P909" i="2" l="1"/>
  <c r="R909" i="2"/>
  <c r="I910" i="2" s="1"/>
  <c r="J910" i="2"/>
  <c r="L910" i="2" l="1"/>
  <c r="N910" i="2" s="1"/>
  <c r="P910" i="2" s="1"/>
  <c r="K910" i="2"/>
  <c r="R910" i="2" l="1"/>
  <c r="I911" i="2" s="1"/>
  <c r="K911" i="2"/>
  <c r="J911" i="2"/>
  <c r="L911" i="2" l="1"/>
  <c r="N911" i="2" s="1"/>
  <c r="P911" i="2" l="1"/>
  <c r="R911" i="2"/>
  <c r="I912" i="2" s="1"/>
  <c r="J912" i="2"/>
  <c r="L912" i="2" l="1"/>
  <c r="N912" i="2" s="1"/>
  <c r="P912" i="2" s="1"/>
  <c r="K912" i="2"/>
  <c r="R912" i="2"/>
  <c r="I913" i="2" s="1"/>
  <c r="O914" i="2"/>
  <c r="Q914" i="2" s="1"/>
  <c r="R913" i="2" l="1"/>
  <c r="I914" i="2" s="1"/>
  <c r="K913" i="2"/>
  <c r="O913" i="2"/>
  <c r="Q913" i="2" s="1"/>
  <c r="J913" i="2"/>
  <c r="L913" i="2" s="1"/>
  <c r="L914" i="2" l="1"/>
  <c r="N914" i="2" s="1"/>
  <c r="R914" i="2" s="1"/>
  <c r="I915" i="2" s="1"/>
  <c r="K914" i="2"/>
  <c r="R915" i="2" l="1"/>
  <c r="I916" i="2" s="1"/>
  <c r="O915" i="2"/>
  <c r="Q915" i="2" s="1"/>
  <c r="K915" i="2"/>
  <c r="P914" i="2"/>
  <c r="J915" i="2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O916" i="2" l="1"/>
  <c r="Q916" i="2" s="1"/>
  <c r="L916" i="2"/>
  <c r="K916" i="2"/>
  <c r="M916" i="2" s="1"/>
  <c r="L915" i="2"/>
  <c r="R916" i="2" l="1"/>
  <c r="I917" i="2" s="1"/>
  <c r="P916" i="2"/>
  <c r="L917" i="2" l="1"/>
  <c r="O917" i="2"/>
  <c r="Q917" i="2" s="1"/>
  <c r="K917" i="2"/>
  <c r="M917" i="2" s="1"/>
  <c r="P917" i="2" l="1"/>
  <c r="R917" i="2"/>
  <c r="I918" i="2" s="1"/>
  <c r="O918" i="2" s="1"/>
  <c r="Q918" i="2" s="1"/>
  <c r="L918" i="2" l="1"/>
  <c r="K918" i="2"/>
  <c r="M918" i="2" s="1"/>
  <c r="O919" i="2"/>
  <c r="Q919" i="2" s="1"/>
  <c r="P918" i="2" l="1"/>
  <c r="R918" i="2"/>
  <c r="I919" i="2" s="1"/>
  <c r="L919" i="2" l="1"/>
  <c r="K919" i="2"/>
  <c r="M919" i="2" s="1"/>
  <c r="P919" i="2" l="1"/>
  <c r="R919" i="2"/>
  <c r="I920" i="2" s="1"/>
  <c r="O920" i="2" l="1"/>
  <c r="Q920" i="2" s="1"/>
  <c r="L920" i="2"/>
  <c r="K920" i="2"/>
  <c r="M920" i="2" s="1"/>
  <c r="P920" i="2" l="1"/>
  <c r="R920" i="2"/>
  <c r="I921" i="2" s="1"/>
  <c r="O921" i="2" s="1"/>
  <c r="Q921" i="2" s="1"/>
  <c r="L921" i="2" l="1"/>
  <c r="K921" i="2"/>
  <c r="M921" i="2" s="1"/>
  <c r="O922" i="2"/>
  <c r="Q922" i="2" s="1"/>
  <c r="P921" i="2" l="1"/>
  <c r="R921" i="2"/>
  <c r="I922" i="2" s="1"/>
  <c r="L922" i="2" l="1"/>
  <c r="K922" i="2"/>
  <c r="M922" i="2" s="1"/>
  <c r="P922" i="2" l="1"/>
  <c r="R922" i="2"/>
  <c r="I923" i="2" s="1"/>
  <c r="L923" i="2" l="1"/>
  <c r="K923" i="2"/>
  <c r="M923" i="2" s="1"/>
  <c r="P923" i="2" l="1"/>
  <c r="R923" i="2"/>
  <c r="I924" i="2" s="1"/>
  <c r="L924" i="2" l="1"/>
  <c r="K924" i="2"/>
  <c r="M924" i="2" s="1"/>
  <c r="P924" i="2" l="1"/>
  <c r="R924" i="2"/>
  <c r="I925" i="2" s="1"/>
  <c r="L925" i="2" l="1"/>
  <c r="K925" i="2"/>
  <c r="M925" i="2" s="1"/>
  <c r="O926" i="2"/>
  <c r="Q926" i="2" s="1"/>
  <c r="P925" i="2" l="1"/>
  <c r="R925" i="2"/>
  <c r="I926" i="2" s="1"/>
  <c r="L926" i="2" l="1"/>
  <c r="K926" i="2"/>
  <c r="M926" i="2" s="1"/>
  <c r="P926" i="2" s="1"/>
  <c r="O928" i="2"/>
  <c r="Q928" i="2" s="1"/>
  <c r="R926" i="2" l="1"/>
  <c r="I927" i="2" s="1"/>
  <c r="O929" i="2"/>
  <c r="Q929" i="2" s="1"/>
  <c r="L927" i="2" l="1"/>
  <c r="N927" i="2" s="1"/>
  <c r="K927" i="2"/>
  <c r="M927" i="2" s="1"/>
  <c r="R927" i="2" s="1"/>
  <c r="I928" i="2" s="1"/>
  <c r="K928" i="2" l="1"/>
  <c r="M928" i="2" s="1"/>
  <c r="P927" i="2"/>
  <c r="J928" i="2"/>
  <c r="L928" i="2" l="1"/>
  <c r="N928" i="2" s="1"/>
  <c r="J929" i="2"/>
  <c r="J930" i="2" s="1"/>
  <c r="P928" i="2" l="1"/>
  <c r="R928" i="2"/>
  <c r="I929" i="2" s="1"/>
  <c r="L929" i="2" l="1"/>
  <c r="K929" i="2"/>
  <c r="M929" i="2" s="1"/>
  <c r="P929" i="2" s="1"/>
  <c r="R929" i="2" l="1"/>
  <c r="I930" i="2" s="1"/>
  <c r="O930" i="2" l="1"/>
  <c r="Q930" i="2" s="1"/>
  <c r="L930" i="2"/>
  <c r="N930" i="2" s="1"/>
  <c r="R930" i="2" s="1"/>
  <c r="I931" i="2" s="1"/>
  <c r="K930" i="2"/>
  <c r="O931" i="2" l="1"/>
  <c r="Q931" i="2" s="1"/>
  <c r="K931" i="2"/>
  <c r="P930" i="2"/>
  <c r="J931" i="2"/>
  <c r="L931" i="2" l="1"/>
  <c r="N931" i="2" s="1"/>
  <c r="P931" i="2" l="1"/>
  <c r="R931" i="2"/>
  <c r="I932" i="2" s="1"/>
  <c r="J932" i="2"/>
  <c r="L932" i="2" l="1"/>
  <c r="N932" i="2" s="1"/>
  <c r="P932" i="2" s="1"/>
  <c r="K932" i="2"/>
  <c r="R932" i="2"/>
  <c r="I933" i="2" s="1"/>
  <c r="K933" i="2" l="1"/>
  <c r="J933" i="2"/>
  <c r="L933" i="2" l="1"/>
  <c r="N933" i="2" s="1"/>
  <c r="O936" i="2"/>
  <c r="Q936" i="2" s="1"/>
  <c r="P933" i="2" l="1"/>
  <c r="R933" i="2"/>
  <c r="I934" i="2" s="1"/>
  <c r="J934" i="2"/>
  <c r="O937" i="2"/>
  <c r="Q937" i="2" s="1"/>
  <c r="L934" i="2" l="1"/>
  <c r="N934" i="2" s="1"/>
  <c r="P934" i="2" s="1"/>
  <c r="R934" i="2"/>
  <c r="I935" i="2" s="1"/>
  <c r="K934" i="2"/>
  <c r="K935" i="2" l="1"/>
  <c r="J935" i="2"/>
  <c r="L935" i="2" l="1"/>
  <c r="N935" i="2" s="1"/>
  <c r="P935" i="2" l="1"/>
  <c r="R935" i="2"/>
  <c r="I936" i="2" s="1"/>
  <c r="J936" i="2"/>
  <c r="L936" i="2" l="1"/>
  <c r="N936" i="2" s="1"/>
  <c r="P936" i="2" s="1"/>
  <c r="K936" i="2"/>
  <c r="R936" i="2"/>
  <c r="I937" i="2" s="1"/>
  <c r="K937" i="2" l="1"/>
  <c r="J937" i="2"/>
  <c r="L937" i="2" s="1"/>
  <c r="N937" i="2" s="1"/>
  <c r="P937" i="2" l="1"/>
  <c r="R937" i="2"/>
  <c r="I938" i="2" s="1"/>
  <c r="O938" i="2" s="1"/>
  <c r="Q938" i="2" s="1"/>
  <c r="L938" i="2" l="1"/>
  <c r="N938" i="2" s="1"/>
  <c r="R938" i="2" s="1"/>
  <c r="I939" i="2" s="1"/>
  <c r="K938" i="2"/>
  <c r="R939" i="2" l="1"/>
  <c r="I940" i="2" s="1"/>
  <c r="K939" i="2"/>
  <c r="O939" i="2"/>
  <c r="Q939" i="2" s="1"/>
  <c r="P938" i="2"/>
  <c r="J939" i="2"/>
  <c r="J940" i="2" s="1"/>
  <c r="J941" i="2" s="1"/>
  <c r="J942" i="2" s="1"/>
  <c r="O940" i="2" l="1"/>
  <c r="Q940" i="2" s="1"/>
  <c r="L940" i="2"/>
  <c r="K940" i="2"/>
  <c r="M940" i="2" s="1"/>
  <c r="P940" i="2" s="1"/>
  <c r="L939" i="2"/>
  <c r="R940" i="2" l="1"/>
  <c r="I941" i="2" s="1"/>
  <c r="L941" i="2" s="1"/>
  <c r="O941" i="2"/>
  <c r="Q941" i="2" s="1"/>
  <c r="K941" i="2" l="1"/>
  <c r="M941" i="2" s="1"/>
  <c r="P941" i="2" s="1"/>
  <c r="R941" i="2" l="1"/>
  <c r="I942" i="2" s="1"/>
  <c r="O942" i="2" l="1"/>
  <c r="Q942" i="2" s="1"/>
  <c r="K942" i="2"/>
  <c r="M942" i="2" s="1"/>
  <c r="L942" i="2"/>
  <c r="N942" i="2" s="1"/>
  <c r="J943" i="2" s="1"/>
  <c r="P942" i="2" l="1"/>
  <c r="R942" i="2"/>
  <c r="I943" i="2" s="1"/>
  <c r="O945" i="2"/>
  <c r="Q945" i="2" s="1"/>
  <c r="K943" i="2" l="1"/>
  <c r="M943" i="2" s="1"/>
  <c r="L943" i="2"/>
  <c r="N943" i="2" s="1"/>
  <c r="J944" i="2" s="1"/>
  <c r="R943" i="2" l="1"/>
  <c r="I944" i="2" s="1"/>
  <c r="L944" i="2"/>
  <c r="N944" i="2" s="1"/>
  <c r="J945" i="2" s="1"/>
  <c r="K944" i="2"/>
  <c r="M944" i="2" s="1"/>
  <c r="P944" i="2" s="1"/>
  <c r="P943" i="2"/>
  <c r="R944" i="2" l="1"/>
  <c r="I945" i="2" s="1"/>
  <c r="K945" i="2" l="1"/>
  <c r="M945" i="2" s="1"/>
  <c r="L945" i="2"/>
  <c r="N945" i="2" s="1"/>
  <c r="O947" i="2"/>
  <c r="Q947" i="2" s="1"/>
  <c r="R945" i="2" l="1"/>
  <c r="I946" i="2" s="1"/>
  <c r="K946" i="2"/>
  <c r="M946" i="2" s="1"/>
  <c r="P946" i="2" s="1"/>
  <c r="P945" i="2"/>
  <c r="J946" i="2"/>
  <c r="J947" i="2" s="1"/>
  <c r="J948" i="2" s="1"/>
  <c r="J949" i="2" s="1"/>
  <c r="J950" i="2" s="1"/>
  <c r="J951" i="2" s="1"/>
  <c r="J952" i="2" s="1"/>
  <c r="R946" i="2" l="1"/>
  <c r="I947" i="2" s="1"/>
  <c r="L946" i="2"/>
  <c r="K947" i="2" l="1"/>
  <c r="M947" i="2" s="1"/>
  <c r="P947" i="2" s="1"/>
  <c r="L947" i="2"/>
  <c r="R947" i="2"/>
  <c r="I948" i="2" s="1"/>
  <c r="L948" i="2" l="1"/>
  <c r="K948" i="2"/>
  <c r="M948" i="2" s="1"/>
  <c r="O950" i="2"/>
  <c r="Q950" i="2" s="1"/>
  <c r="P948" i="2" l="1"/>
  <c r="R948" i="2"/>
  <c r="I949" i="2" s="1"/>
  <c r="O951" i="2"/>
  <c r="Q951" i="2" s="1"/>
  <c r="L949" i="2" l="1"/>
  <c r="K949" i="2"/>
  <c r="M949" i="2" s="1"/>
  <c r="P949" i="2" l="1"/>
  <c r="R949" i="2"/>
  <c r="I950" i="2" s="1"/>
  <c r="L950" i="2" l="1"/>
  <c r="K950" i="2"/>
  <c r="M950" i="2" s="1"/>
  <c r="P950" i="2" l="1"/>
  <c r="R950" i="2"/>
  <c r="I951" i="2" s="1"/>
  <c r="L951" i="2" l="1"/>
  <c r="K951" i="2"/>
  <c r="M951" i="2" s="1"/>
  <c r="P951" i="2" l="1"/>
  <c r="R951" i="2"/>
  <c r="I952" i="2" s="1"/>
  <c r="O953" i="2"/>
  <c r="Q953" i="2" s="1"/>
  <c r="L952" i="2" l="1"/>
  <c r="N952" i="2" s="1"/>
  <c r="K952" i="2"/>
  <c r="M952" i="2" s="1"/>
  <c r="R952" i="2"/>
  <c r="I953" i="2" s="1"/>
  <c r="K953" i="2" s="1"/>
  <c r="M953" i="2" s="1"/>
  <c r="P952" i="2" l="1"/>
  <c r="J953" i="2"/>
  <c r="L953" i="2" s="1"/>
  <c r="N953" i="2" s="1"/>
  <c r="P953" i="2"/>
  <c r="R953" i="2"/>
  <c r="I954" i="2" s="1"/>
  <c r="J954" i="2"/>
  <c r="L954" i="2" l="1"/>
  <c r="N954" i="2" s="1"/>
  <c r="P954" i="2" s="1"/>
  <c r="K954" i="2"/>
  <c r="R954" i="2"/>
  <c r="I955" i="2" s="1"/>
  <c r="K955" i="2" l="1"/>
  <c r="J955" i="2"/>
  <c r="L955" i="2" l="1"/>
  <c r="N955" i="2" s="1"/>
  <c r="P955" i="2" l="1"/>
  <c r="R955" i="2"/>
  <c r="I956" i="2" s="1"/>
  <c r="J956" i="2"/>
  <c r="L956" i="2" l="1"/>
  <c r="N956" i="2" s="1"/>
  <c r="P956" i="2" s="1"/>
  <c r="K956" i="2"/>
  <c r="R956" i="2" l="1"/>
  <c r="I957" i="2" s="1"/>
  <c r="K957" i="2"/>
  <c r="J957" i="2"/>
  <c r="L957" i="2" l="1"/>
  <c r="N957" i="2" s="1"/>
  <c r="P957" i="2" l="1"/>
  <c r="R957" i="2"/>
  <c r="I958" i="2" s="1"/>
  <c r="J958" i="2"/>
  <c r="O960" i="2"/>
  <c r="Q960" i="2" s="1"/>
  <c r="L958" i="2" l="1"/>
  <c r="N958" i="2" s="1"/>
  <c r="P958" i="2" s="1"/>
  <c r="K958" i="2"/>
  <c r="R958" i="2"/>
  <c r="I959" i="2" s="1"/>
  <c r="O959" i="2" l="1"/>
  <c r="Q959" i="2" s="1"/>
  <c r="K959" i="2"/>
  <c r="J959" i="2"/>
  <c r="L959" i="2" l="1"/>
  <c r="N959" i="2" s="1"/>
  <c r="P959" i="2" l="1"/>
  <c r="R959" i="2"/>
  <c r="I960" i="2" s="1"/>
  <c r="J960" i="2"/>
  <c r="J961" i="2" s="1"/>
  <c r="K960" i="2" l="1"/>
  <c r="M960" i="2" s="1"/>
  <c r="P960" i="2" s="1"/>
  <c r="L960" i="2"/>
  <c r="R960" i="2" l="1"/>
  <c r="I961" i="2" s="1"/>
  <c r="L961" i="2" l="1"/>
  <c r="N961" i="2" s="1"/>
  <c r="K961" i="2"/>
  <c r="M961" i="2" s="1"/>
  <c r="R961" i="2" s="1"/>
  <c r="I962" i="2" s="1"/>
  <c r="O962" i="2" l="1"/>
  <c r="Q962" i="2" s="1"/>
  <c r="L962" i="2"/>
  <c r="N962" i="2" s="1"/>
  <c r="K962" i="2"/>
  <c r="M962" i="2" s="1"/>
  <c r="P961" i="2"/>
  <c r="R962" i="2" l="1"/>
  <c r="I963" i="2" s="1"/>
  <c r="P962" i="2"/>
  <c r="J963" i="2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K963" i="2" l="1"/>
  <c r="M963" i="2" s="1"/>
  <c r="P963" i="2" s="1"/>
  <c r="L963" i="2"/>
  <c r="R963" i="2" l="1"/>
  <c r="I964" i="2" s="1"/>
  <c r="L964" i="2" l="1"/>
  <c r="K964" i="2"/>
  <c r="M964" i="2" s="1"/>
  <c r="P964" i="2" s="1"/>
  <c r="R964" i="2"/>
  <c r="I965" i="2" s="1"/>
  <c r="L965" i="2" l="1"/>
  <c r="K965" i="2"/>
  <c r="M965" i="2" s="1"/>
  <c r="P965" i="2" s="1"/>
  <c r="R965" i="2"/>
  <c r="I966" i="2" s="1"/>
  <c r="O966" i="2" l="1"/>
  <c r="Q966" i="2" s="1"/>
  <c r="L966" i="2"/>
  <c r="K966" i="2"/>
  <c r="M966" i="2" s="1"/>
  <c r="P966" i="2" s="1"/>
  <c r="R966" i="2"/>
  <c r="I967" i="2" s="1"/>
  <c r="O967" i="2" l="1"/>
  <c r="Q967" i="2" s="1"/>
  <c r="L967" i="2"/>
  <c r="K967" i="2"/>
  <c r="M967" i="2" s="1"/>
  <c r="P967" i="2" s="1"/>
  <c r="R967" i="2"/>
  <c r="I968" i="2" s="1"/>
  <c r="O968" i="2" l="1"/>
  <c r="Q968" i="2" s="1"/>
  <c r="L968" i="2"/>
  <c r="K968" i="2"/>
  <c r="M968" i="2" s="1"/>
  <c r="P968" i="2" l="1"/>
  <c r="R968" i="2"/>
  <c r="I969" i="2" s="1"/>
  <c r="O969" i="2" l="1"/>
  <c r="Q969" i="2" s="1"/>
  <c r="L969" i="2"/>
  <c r="K969" i="2"/>
  <c r="M969" i="2" s="1"/>
  <c r="P969" i="2" l="1"/>
  <c r="R969" i="2"/>
  <c r="I970" i="2" s="1"/>
  <c r="O970" i="2" l="1"/>
  <c r="Q970" i="2" s="1"/>
  <c r="L970" i="2"/>
  <c r="K970" i="2"/>
  <c r="M970" i="2" s="1"/>
  <c r="P970" i="2" l="1"/>
  <c r="R970" i="2"/>
  <c r="I971" i="2" s="1"/>
  <c r="L971" i="2" l="1"/>
  <c r="K971" i="2"/>
  <c r="M971" i="2" s="1"/>
  <c r="P971" i="2" l="1"/>
  <c r="R971" i="2"/>
  <c r="I972" i="2" s="1"/>
  <c r="O972" i="2" l="1"/>
  <c r="Q972" i="2" s="1"/>
  <c r="L972" i="2"/>
  <c r="K972" i="2"/>
  <c r="M972" i="2" s="1"/>
  <c r="O973" i="2"/>
  <c r="Q973" i="2" s="1"/>
  <c r="P972" i="2" l="1"/>
  <c r="R972" i="2"/>
  <c r="I973" i="2" s="1"/>
  <c r="L973" i="2" l="1"/>
  <c r="K973" i="2"/>
  <c r="M973" i="2" s="1"/>
  <c r="P973" i="2" s="1"/>
  <c r="R973" i="2" l="1"/>
  <c r="I974" i="2" s="1"/>
  <c r="O975" i="2"/>
  <c r="Q975" i="2" s="1"/>
  <c r="K974" i="2" l="1"/>
  <c r="M974" i="2" s="1"/>
  <c r="P974" i="2" s="1"/>
  <c r="L974" i="2"/>
  <c r="R974" i="2"/>
  <c r="I975" i="2" s="1"/>
  <c r="O976" i="2"/>
  <c r="Q976" i="2" s="1"/>
  <c r="L975" i="2" l="1"/>
  <c r="K975" i="2"/>
  <c r="M975" i="2" s="1"/>
  <c r="P975" i="2" s="1"/>
  <c r="R975" i="2" l="1"/>
  <c r="I976" i="2" s="1"/>
  <c r="L976" i="2" l="1"/>
  <c r="K976" i="2"/>
  <c r="M976" i="2" s="1"/>
  <c r="P976" i="2" s="1"/>
  <c r="O978" i="2"/>
  <c r="Q978" i="2" s="1"/>
  <c r="R976" i="2" l="1"/>
  <c r="I977" i="2" s="1"/>
  <c r="L977" i="2" l="1"/>
  <c r="N977" i="2" s="1"/>
  <c r="J978" i="2" s="1"/>
  <c r="K977" i="2"/>
  <c r="M977" i="2" s="1"/>
  <c r="R977" i="2" s="1"/>
  <c r="I978" i="2" s="1"/>
  <c r="K978" i="2" l="1"/>
  <c r="L978" i="2"/>
  <c r="N978" i="2" s="1"/>
  <c r="P978" i="2" s="1"/>
  <c r="P977" i="2"/>
  <c r="J979" i="2"/>
  <c r="R978" i="2" l="1"/>
  <c r="I979" i="2" s="1"/>
  <c r="L979" i="2" l="1"/>
  <c r="N979" i="2" s="1"/>
  <c r="R979" i="2"/>
  <c r="I980" i="2" s="1"/>
  <c r="K979" i="2"/>
  <c r="K980" i="2" l="1"/>
  <c r="P979" i="2"/>
  <c r="J980" i="2"/>
  <c r="L980" i="2" l="1"/>
  <c r="N980" i="2" s="1"/>
  <c r="J981" i="2" s="1"/>
  <c r="P980" i="2" l="1"/>
  <c r="R980" i="2"/>
  <c r="I981" i="2" s="1"/>
  <c r="L981" i="2" l="1"/>
  <c r="N981" i="2" s="1"/>
  <c r="R981" i="2" s="1"/>
  <c r="I982" i="2" s="1"/>
  <c r="K981" i="2"/>
  <c r="K982" i="2" l="1"/>
  <c r="P981" i="2"/>
  <c r="J982" i="2"/>
  <c r="L982" i="2" l="1"/>
  <c r="N982" i="2" s="1"/>
  <c r="P982" i="2" l="1"/>
  <c r="R982" i="2"/>
  <c r="I983" i="2" s="1"/>
  <c r="J983" i="2"/>
  <c r="L983" i="2" l="1"/>
  <c r="N983" i="2" s="1"/>
  <c r="P983" i="2" s="1"/>
  <c r="K983" i="2"/>
  <c r="O985" i="2"/>
  <c r="Q985" i="2" s="1"/>
  <c r="J984" i="2" l="1"/>
  <c r="R983" i="2"/>
  <c r="I984" i="2" s="1"/>
  <c r="O986" i="2"/>
  <c r="Q986" i="2" s="1"/>
  <c r="K984" i="2" l="1"/>
  <c r="L984" i="2"/>
  <c r="N984" i="2" s="1"/>
  <c r="P984" i="2" s="1"/>
  <c r="O987" i="2"/>
  <c r="Q987" i="2" s="1"/>
  <c r="R984" i="2" l="1"/>
  <c r="I985" i="2" s="1"/>
  <c r="J985" i="2"/>
  <c r="L985" i="2" l="1"/>
  <c r="N985" i="2" s="1"/>
  <c r="P985" i="2" s="1"/>
  <c r="K985" i="2"/>
  <c r="R985" i="2"/>
  <c r="I986" i="2" s="1"/>
  <c r="L986" i="2" l="1"/>
  <c r="N986" i="2" s="1"/>
  <c r="K986" i="2"/>
  <c r="J987" i="2" l="1"/>
  <c r="P986" i="2"/>
  <c r="R986" i="2"/>
  <c r="I987" i="2" s="1"/>
  <c r="K987" i="2" l="1"/>
  <c r="L987" i="2"/>
  <c r="N987" i="2" s="1"/>
  <c r="P987" i="2" s="1"/>
  <c r="J988" i="2" l="1"/>
  <c r="J989" i="2" s="1"/>
  <c r="J990" i="2" s="1"/>
  <c r="R987" i="2"/>
  <c r="I988" i="2" s="1"/>
  <c r="O988" i="2" l="1"/>
  <c r="Q988" i="2" s="1"/>
  <c r="K988" i="2"/>
  <c r="M988" i="2" s="1"/>
  <c r="P988" i="2" s="1"/>
  <c r="L988" i="2"/>
  <c r="R988" i="2" l="1"/>
  <c r="I989" i="2" s="1"/>
  <c r="O989" i="2" s="1"/>
  <c r="Q989" i="2" s="1"/>
  <c r="K989" i="2" l="1"/>
  <c r="M989" i="2" s="1"/>
  <c r="P989" i="2" s="1"/>
  <c r="L989" i="2"/>
  <c r="O990" i="2"/>
  <c r="Q990" i="2" s="1"/>
  <c r="R989" i="2" l="1"/>
  <c r="I990" i="2" s="1"/>
  <c r="K990" i="2" l="1"/>
  <c r="M990" i="2" s="1"/>
  <c r="L990" i="2"/>
  <c r="N990" i="2" s="1"/>
  <c r="J991" i="2" l="1"/>
  <c r="P990" i="2"/>
  <c r="R990" i="2"/>
  <c r="I991" i="2" s="1"/>
  <c r="O991" i="2" s="1"/>
  <c r="Q991" i="2" s="1"/>
  <c r="L991" i="2" l="1"/>
  <c r="N991" i="2" s="1"/>
  <c r="K991" i="2"/>
  <c r="M991" i="2" s="1"/>
  <c r="R991" i="2" s="1"/>
  <c r="I992" i="2" s="1"/>
  <c r="O992" i="2"/>
  <c r="Q992" i="2" s="1"/>
  <c r="K992" i="2"/>
  <c r="M992" i="2" s="1"/>
  <c r="P992" i="2" s="1"/>
  <c r="R992" i="2"/>
  <c r="I993" i="2" s="1"/>
  <c r="J992" i="2" l="1"/>
  <c r="P991" i="2"/>
  <c r="O993" i="2"/>
  <c r="Q993" i="2" s="1"/>
  <c r="K993" i="2"/>
  <c r="M993" i="2" s="1"/>
  <c r="P993" i="2" s="1"/>
  <c r="R993" i="2"/>
  <c r="I994" i="2" s="1"/>
  <c r="J993" i="2" l="1"/>
  <c r="L992" i="2"/>
  <c r="R994" i="2"/>
  <c r="I995" i="2" s="1"/>
  <c r="K994" i="2"/>
  <c r="O994" i="2"/>
  <c r="Q994" i="2" s="1"/>
  <c r="J994" i="2" l="1"/>
  <c r="L993" i="2"/>
  <c r="O995" i="2"/>
  <c r="Q995" i="2" s="1"/>
  <c r="K995" i="2"/>
  <c r="M995" i="2" s="1"/>
  <c r="O996" i="2"/>
  <c r="Q996" i="2" s="1"/>
  <c r="J995" i="2" l="1"/>
  <c r="L994" i="2"/>
  <c r="P995" i="2"/>
  <c r="R995" i="2"/>
  <c r="I996" i="2" s="1"/>
  <c r="J996" i="2" l="1"/>
  <c r="J997" i="2" s="1"/>
  <c r="J998" i="2" s="1"/>
  <c r="J999" i="2" s="1"/>
  <c r="L995" i="2"/>
  <c r="L996" i="2"/>
  <c r="K996" i="2"/>
  <c r="M996" i="2" s="1"/>
  <c r="P996" i="2" s="1"/>
  <c r="R996" i="2" l="1"/>
  <c r="I997" i="2" s="1"/>
  <c r="O998" i="2"/>
  <c r="Q998" i="2" s="1"/>
  <c r="L997" i="2" l="1"/>
  <c r="K997" i="2"/>
  <c r="M997" i="2" s="1"/>
  <c r="P997" i="2" s="1"/>
  <c r="R997" i="2"/>
  <c r="I998" i="2" s="1"/>
  <c r="L998" i="2" l="1"/>
  <c r="K998" i="2"/>
  <c r="M998" i="2" s="1"/>
  <c r="P998" i="2" l="1"/>
  <c r="R998" i="2"/>
  <c r="I999" i="2" s="1"/>
  <c r="L999" i="2" l="1"/>
  <c r="N999" i="2" s="1"/>
  <c r="K999" i="2"/>
  <c r="M999" i="2" s="1"/>
  <c r="R999" i="2" s="1"/>
  <c r="I1000" i="2" s="1"/>
  <c r="K1000" i="2" l="1"/>
  <c r="M1000" i="2" s="1"/>
  <c r="P999" i="2"/>
  <c r="J1000" i="2"/>
  <c r="L1000" i="2" s="1"/>
  <c r="N1000" i="2" s="1"/>
  <c r="J1001" i="2" l="1"/>
  <c r="P1000" i="2"/>
  <c r="R1000" i="2"/>
  <c r="I1001" i="2" s="1"/>
  <c r="O1001" i="2" l="1"/>
  <c r="Q1001" i="2" s="1"/>
  <c r="L1001" i="2"/>
  <c r="N1001" i="2" s="1"/>
  <c r="K1001" i="2"/>
  <c r="M1001" i="2" s="1"/>
  <c r="R1001" i="2" s="1"/>
  <c r="I1002" i="2" s="1"/>
  <c r="O1002" i="2" s="1"/>
  <c r="Q1002" i="2" s="1"/>
  <c r="K1002" i="2"/>
  <c r="M1002" i="2" s="1"/>
  <c r="P1001" i="2" l="1"/>
  <c r="J1002" i="2"/>
  <c r="L1002" i="2" l="1"/>
  <c r="N1002" i="2" s="1"/>
  <c r="J1003" i="2" s="1"/>
  <c r="P1002" i="2" l="1"/>
  <c r="R1002" i="2"/>
  <c r="I1003" i="2" s="1"/>
  <c r="L1003" i="2" l="1"/>
  <c r="N1003" i="2" s="1"/>
  <c r="R1003" i="2"/>
  <c r="I1004" i="2" s="1"/>
  <c r="K1003" i="2"/>
  <c r="K1004" i="2" l="1"/>
  <c r="P1003" i="2"/>
  <c r="J1004" i="2"/>
  <c r="L1004" i="2" l="1"/>
  <c r="N1004" i="2" s="1"/>
  <c r="P1004" i="2" l="1"/>
  <c r="R1004" i="2"/>
  <c r="I1005" i="2" s="1"/>
  <c r="J1005" i="2"/>
  <c r="O1005" i="2" l="1"/>
  <c r="Q1005" i="2" s="1"/>
  <c r="L1005" i="2"/>
  <c r="N1005" i="2" s="1"/>
  <c r="P1005" i="2" s="1"/>
  <c r="K1005" i="2"/>
  <c r="R1005" i="2"/>
  <c r="I1006" i="2" s="1"/>
  <c r="K1006" i="2" l="1"/>
  <c r="J1006" i="2"/>
  <c r="L1006" i="2" l="1"/>
  <c r="N1006" i="2" s="1"/>
  <c r="P1006" i="2" l="1"/>
  <c r="R1006" i="2"/>
  <c r="I1007" i="2" s="1"/>
  <c r="J1007" i="2"/>
  <c r="O1007" i="2" l="1"/>
  <c r="Q1007" i="2" s="1"/>
  <c r="K1007" i="2"/>
  <c r="L1007" i="2"/>
  <c r="N1007" i="2" s="1"/>
  <c r="P1007" i="2" s="1"/>
  <c r="R1007" i="2"/>
  <c r="I1008" i="2" s="1"/>
  <c r="O1008" i="2" l="1"/>
  <c r="Q1008" i="2" s="1"/>
  <c r="K1008" i="2"/>
  <c r="M1008" i="2" s="1"/>
  <c r="J1008" i="2"/>
  <c r="O1009" i="2"/>
  <c r="Q1009" i="2" s="1"/>
  <c r="L1008" i="2" l="1"/>
  <c r="N1008" i="2" s="1"/>
  <c r="P1008" i="2" s="1"/>
  <c r="R1008" i="2" l="1"/>
  <c r="I1009" i="2" s="1"/>
  <c r="J1009" i="2"/>
  <c r="L1009" i="2" l="1"/>
  <c r="K1009" i="2"/>
  <c r="M1009" i="2" s="1"/>
  <c r="P1009" i="2" s="1"/>
  <c r="R1009" i="2" l="1"/>
  <c r="I1010" i="2" s="1"/>
  <c r="L1010" i="2" l="1"/>
  <c r="K1010" i="2"/>
  <c r="M1010" i="2" s="1"/>
  <c r="P1010" i="2" s="1"/>
  <c r="R1010" i="2"/>
  <c r="I1011" i="2" s="1"/>
  <c r="L1011" i="2" l="1"/>
  <c r="K1011" i="2"/>
  <c r="M1011" i="2" s="1"/>
  <c r="P1011" i="2" s="1"/>
  <c r="R1011" i="2"/>
  <c r="I1012" i="2" s="1"/>
  <c r="L1012" i="2" l="1"/>
  <c r="K1012" i="2"/>
  <c r="M1012" i="2" s="1"/>
  <c r="P1012" i="2" l="1"/>
  <c r="R1012" i="2"/>
  <c r="I1013" i="2" s="1"/>
  <c r="L1013" i="2" l="1"/>
  <c r="K1013" i="2"/>
  <c r="M1013" i="2" s="1"/>
  <c r="P1013" i="2" l="1"/>
  <c r="R1013" i="2"/>
  <c r="I1014" i="2" s="1"/>
  <c r="L1014" i="2" l="1"/>
  <c r="K1014" i="2"/>
  <c r="M1014" i="2" s="1"/>
  <c r="P1014" i="2" l="1"/>
  <c r="R1014" i="2"/>
  <c r="I1015" i="2" s="1"/>
  <c r="O1015" i="2" l="1"/>
  <c r="Q1015" i="2" s="1"/>
  <c r="L1015" i="2"/>
  <c r="N1015" i="2" s="1"/>
  <c r="K1015" i="2"/>
  <c r="M1015" i="2" s="1"/>
  <c r="R1015" i="2" l="1"/>
  <c r="I1016" i="2" s="1"/>
  <c r="P1015" i="2"/>
  <c r="J1016" i="2"/>
  <c r="J1017" i="2" s="1"/>
  <c r="J1018" i="2" s="1"/>
  <c r="J1019" i="2" s="1"/>
  <c r="J1020" i="2" s="1"/>
  <c r="J1021" i="2" s="1"/>
  <c r="J1022" i="2" s="1"/>
  <c r="J1023" i="2" s="1"/>
  <c r="J1024" i="2" s="1"/>
  <c r="O1016" i="2" l="1"/>
  <c r="Q1016" i="2" s="1"/>
  <c r="K1016" i="2"/>
  <c r="M1016" i="2" s="1"/>
  <c r="P1016" i="2" s="1"/>
  <c r="L1016" i="2"/>
  <c r="R1016" i="2"/>
  <c r="I1017" i="2" s="1"/>
  <c r="O1017" i="2" l="1"/>
  <c r="Q1017" i="2" s="1"/>
  <c r="L1017" i="2"/>
  <c r="K1017" i="2"/>
  <c r="M1017" i="2" s="1"/>
  <c r="P1017" i="2" l="1"/>
  <c r="R1017" i="2"/>
  <c r="I1018" i="2" s="1"/>
  <c r="O1018" i="2" l="1"/>
  <c r="Q1018" i="2" s="1"/>
  <c r="L1018" i="2"/>
  <c r="K1018" i="2"/>
  <c r="M1018" i="2" s="1"/>
  <c r="P1018" i="2" s="1"/>
  <c r="R1018" i="2" l="1"/>
  <c r="I1019" i="2" s="1"/>
  <c r="L1019" i="2" l="1"/>
  <c r="K1019" i="2"/>
  <c r="M1019" i="2" s="1"/>
  <c r="P1019" i="2" s="1"/>
  <c r="R1019" i="2" l="1"/>
  <c r="I1020" i="2" s="1"/>
  <c r="L1020" i="2" l="1"/>
  <c r="K1020" i="2"/>
  <c r="M1020" i="2" s="1"/>
  <c r="P1020" i="2" l="1"/>
  <c r="R1020" i="2"/>
  <c r="I1021" i="2" s="1"/>
  <c r="L1021" i="2" l="1"/>
  <c r="K1021" i="2"/>
  <c r="M1021" i="2" s="1"/>
  <c r="P1021" i="2" s="1"/>
  <c r="O1022" i="2"/>
  <c r="Q1022" i="2" s="1"/>
  <c r="R1021" i="2" l="1"/>
  <c r="I1022" i="2" s="1"/>
  <c r="O1023" i="2"/>
  <c r="Q1023" i="2" s="1"/>
  <c r="L1022" i="2" l="1"/>
  <c r="K1022" i="2"/>
  <c r="M1022" i="2" s="1"/>
  <c r="P1022" i="2" l="1"/>
  <c r="R1022" i="2"/>
  <c r="I1023" i="2" s="1"/>
  <c r="L1023" i="2" l="1"/>
  <c r="K1023" i="2"/>
  <c r="M1023" i="2" s="1"/>
  <c r="P1023" i="2" s="1"/>
  <c r="R1023" i="2" l="1"/>
  <c r="I1024" i="2" s="1"/>
  <c r="L1024" i="2" l="1"/>
  <c r="N1024" i="2" s="1"/>
  <c r="R1024" i="2" s="1"/>
  <c r="I1025" i="2" s="1"/>
  <c r="K1024" i="2"/>
  <c r="K1025" i="2" l="1"/>
  <c r="P1024" i="2"/>
  <c r="J1025" i="2"/>
  <c r="L1025" i="2" l="1"/>
  <c r="N1025" i="2" s="1"/>
  <c r="P1025" i="2" l="1"/>
  <c r="R1025" i="2"/>
  <c r="I1026" i="2" s="1"/>
  <c r="J1026" i="2"/>
  <c r="L1026" i="2" l="1"/>
  <c r="N1026" i="2" s="1"/>
  <c r="P1026" i="2" s="1"/>
  <c r="K1026" i="2"/>
  <c r="R1026" i="2" l="1"/>
  <c r="I1027" i="2" s="1"/>
  <c r="K1027" i="2"/>
  <c r="J1027" i="2"/>
  <c r="L1027" i="2" l="1"/>
  <c r="N1027" i="2" s="1"/>
  <c r="P1027" i="2" l="1"/>
  <c r="R1027" i="2"/>
  <c r="I1028" i="2" s="1"/>
  <c r="J1028" i="2"/>
  <c r="L1028" i="2" l="1"/>
  <c r="N1028" i="2" s="1"/>
  <c r="P1028" i="2" s="1"/>
  <c r="K1028" i="2"/>
  <c r="R1028" i="2"/>
  <c r="I1029" i="2" s="1"/>
  <c r="K1029" i="2" l="1"/>
  <c r="J1029" i="2"/>
  <c r="L1029" i="2" l="1"/>
  <c r="N1029" i="2" s="1"/>
  <c r="P1029" i="2" l="1"/>
  <c r="R1029" i="2"/>
  <c r="I1030" i="2" s="1"/>
  <c r="J1030" i="2"/>
  <c r="O1030" i="2" l="1"/>
  <c r="Q1030" i="2" s="1"/>
  <c r="L1030" i="2"/>
  <c r="N1030" i="2" s="1"/>
  <c r="P1030" i="2" s="1"/>
  <c r="R1030" i="2"/>
  <c r="I1031" i="2" s="1"/>
  <c r="K1030" i="2"/>
  <c r="K1031" i="2" l="1"/>
  <c r="M1031" i="2" s="1"/>
  <c r="J1031" i="2"/>
  <c r="L1031" i="2" l="1"/>
  <c r="N1031" i="2" s="1"/>
  <c r="O1033" i="2"/>
  <c r="Q1033" i="2" s="1"/>
  <c r="P1031" i="2" l="1"/>
  <c r="R1031" i="2"/>
  <c r="I1032" i="2" s="1"/>
  <c r="J1032" i="2"/>
  <c r="O1034" i="2"/>
  <c r="Q1034" i="2" s="1"/>
  <c r="L1032" i="2" l="1"/>
  <c r="N1032" i="2" s="1"/>
  <c r="K1032" i="2"/>
  <c r="M1032" i="2" s="1"/>
  <c r="R1032" i="2"/>
  <c r="I1033" i="2" s="1"/>
  <c r="K1033" i="2" l="1"/>
  <c r="M1033" i="2" s="1"/>
  <c r="P1033" i="2" s="1"/>
  <c r="R1033" i="2"/>
  <c r="I1034" i="2" s="1"/>
  <c r="P1032" i="2"/>
  <c r="J1033" i="2"/>
  <c r="L1033" i="2" s="1"/>
  <c r="L1034" i="2" l="1"/>
  <c r="K1034" i="2"/>
  <c r="M1034" i="2" s="1"/>
  <c r="P1034" i="2" s="1"/>
  <c r="R1034" i="2"/>
  <c r="I1035" i="2" s="1"/>
  <c r="L1035" i="2" l="1"/>
  <c r="K1035" i="2"/>
  <c r="M1035" i="2" s="1"/>
  <c r="P1035" i="2" s="1"/>
  <c r="R1035" i="2"/>
  <c r="I1036" i="2" s="1"/>
  <c r="L1036" i="2" l="1"/>
  <c r="K1036" i="2"/>
  <c r="M1036" i="2" s="1"/>
  <c r="P1036" i="2" l="1"/>
  <c r="R1036" i="2"/>
  <c r="I1037" i="2" s="1"/>
  <c r="L1037" i="2" l="1"/>
  <c r="K1037" i="2"/>
  <c r="M1037" i="2" s="1"/>
  <c r="P1037" i="2" l="1"/>
  <c r="R1037" i="2"/>
  <c r="I1038" i="2" s="1"/>
  <c r="L1038" i="2" l="1"/>
  <c r="K1038" i="2"/>
  <c r="M1038" i="2" s="1"/>
  <c r="P1038" i="2" l="1"/>
  <c r="R1038" i="2"/>
  <c r="I1039" i="2" s="1"/>
  <c r="L1039" i="2" l="1"/>
  <c r="K1039" i="2"/>
  <c r="M1039" i="2" s="1"/>
  <c r="P1039" i="2" l="1"/>
  <c r="R1039" i="2"/>
  <c r="I1040" i="2" s="1"/>
  <c r="O1040" i="2" l="1"/>
  <c r="Q1040" i="2" s="1"/>
  <c r="L1040" i="2"/>
  <c r="K1040" i="2"/>
  <c r="M1040" i="2" s="1"/>
  <c r="O1041" i="2"/>
  <c r="Q1041" i="2" s="1"/>
  <c r="P1040" i="2" l="1"/>
  <c r="R1040" i="2"/>
  <c r="I1041" i="2" s="1"/>
  <c r="L1041" i="2" l="1"/>
  <c r="K1041" i="2"/>
  <c r="M1041" i="2" s="1"/>
  <c r="P1041" i="2" s="1"/>
  <c r="R1041" i="2" l="1"/>
  <c r="I1042" i="2" s="1"/>
  <c r="L1042" i="2" l="1"/>
  <c r="K1042" i="2"/>
  <c r="M1042" i="2" s="1"/>
  <c r="P1042" i="2" s="1"/>
  <c r="R1042" i="2"/>
  <c r="I1043" i="2" s="1"/>
  <c r="L1043" i="2" l="1"/>
  <c r="K1043" i="2"/>
  <c r="M1043" i="2" s="1"/>
  <c r="P1043" i="2" l="1"/>
  <c r="R1043" i="2"/>
  <c r="I1044" i="2" s="1"/>
  <c r="L1044" i="2" l="1"/>
  <c r="K1044" i="2"/>
  <c r="M1044" i="2" s="1"/>
  <c r="O1045" i="2"/>
  <c r="Q1045" i="2" s="1"/>
  <c r="P1044" i="2" l="1"/>
  <c r="R1044" i="2"/>
  <c r="I1045" i="2" s="1"/>
  <c r="O1046" i="2"/>
  <c r="Q1046" i="2" s="1"/>
  <c r="L1045" i="2" l="1"/>
  <c r="K1045" i="2"/>
  <c r="M1045" i="2" s="1"/>
  <c r="P1045" i="2" s="1"/>
  <c r="O1047" i="2"/>
  <c r="Q1047" i="2" s="1"/>
  <c r="R1045" i="2" l="1"/>
  <c r="I1046" i="2" s="1"/>
  <c r="L1046" i="2" l="1"/>
  <c r="K1046" i="2"/>
  <c r="M1046" i="2" s="1"/>
  <c r="P1046" i="2" s="1"/>
  <c r="R1046" i="2" l="1"/>
  <c r="I1047" i="2" s="1"/>
  <c r="L1047" i="2"/>
  <c r="K1047" i="2"/>
  <c r="M1047" i="2" s="1"/>
  <c r="P1047" i="2" s="1"/>
  <c r="R1047" i="2"/>
  <c r="I1048" i="2" s="1"/>
  <c r="R1048" i="2" l="1"/>
  <c r="I1049" i="2" s="1"/>
  <c r="L1048" i="2"/>
  <c r="K1048" i="2"/>
  <c r="O1048" i="2"/>
  <c r="Q1048" i="2" s="1"/>
  <c r="L1049" i="2" l="1"/>
  <c r="N1049" i="2" s="1"/>
  <c r="K1049" i="2"/>
  <c r="R1049" i="2"/>
  <c r="I1050" i="2" s="1"/>
  <c r="K1050" i="2" l="1"/>
  <c r="P1049" i="2"/>
  <c r="J1050" i="2"/>
  <c r="L1050" i="2" l="1"/>
  <c r="N1050" i="2" s="1"/>
  <c r="P1050" i="2" l="1"/>
  <c r="R1050" i="2"/>
  <c r="I1051" i="2" s="1"/>
  <c r="J1051" i="2"/>
  <c r="L1051" i="2" l="1"/>
  <c r="N1051" i="2" s="1"/>
  <c r="P1051" i="2" s="1"/>
  <c r="R1051" i="2"/>
  <c r="I1052" i="2" s="1"/>
  <c r="K1051" i="2"/>
  <c r="K1052" i="2" l="1"/>
  <c r="J1052" i="2"/>
  <c r="L1052" i="2" l="1"/>
  <c r="N1052" i="2" s="1"/>
  <c r="P1052" i="2" l="1"/>
  <c r="R1052" i="2"/>
  <c r="I1053" i="2" s="1"/>
  <c r="J1053" i="2"/>
  <c r="L1053" i="2" l="1"/>
  <c r="N1053" i="2" s="1"/>
  <c r="P1053" i="2" s="1"/>
  <c r="K1053" i="2"/>
  <c r="J1054" i="2"/>
  <c r="R1053" i="2" l="1"/>
  <c r="I1054" i="2" s="1"/>
  <c r="L1054" i="2" l="1"/>
  <c r="N1054" i="2" s="1"/>
  <c r="R1054" i="2" s="1"/>
  <c r="I1055" i="2" s="1"/>
  <c r="K1054" i="2"/>
  <c r="O1055" i="2" l="1"/>
  <c r="Q1055" i="2" s="1"/>
  <c r="K1055" i="2"/>
  <c r="M1055" i="2" s="1"/>
  <c r="P1054" i="2"/>
  <c r="J1055" i="2"/>
  <c r="L1055" i="2" l="1"/>
  <c r="N1055" i="2" s="1"/>
  <c r="P1055" i="2" s="1"/>
  <c r="J1056" i="2" l="1"/>
  <c r="R1055" i="2"/>
  <c r="I1056" i="2" s="1"/>
  <c r="L1056" i="2" l="1"/>
  <c r="N1056" i="2" s="1"/>
  <c r="J1057" i="2" s="1"/>
  <c r="K1056" i="2"/>
  <c r="M1056" i="2" s="1"/>
  <c r="R1056" i="2" s="1"/>
  <c r="I1057" i="2" s="1"/>
  <c r="O1058" i="2"/>
  <c r="Q1058" i="2" s="1"/>
  <c r="K1057" i="2" l="1"/>
  <c r="M1057" i="2" s="1"/>
  <c r="L1057" i="2"/>
  <c r="N1057" i="2" s="1"/>
  <c r="P1057" i="2" s="1"/>
  <c r="P1056" i="2"/>
  <c r="R1057" i="2" l="1"/>
  <c r="I1058" i="2" s="1"/>
  <c r="K1058" i="2" l="1"/>
  <c r="M1058" i="2" s="1"/>
  <c r="P1058" i="2" s="1"/>
  <c r="L1058" i="2"/>
  <c r="R1058" i="2" l="1"/>
  <c r="I1059" i="2" s="1"/>
  <c r="O1059" i="2" l="1"/>
  <c r="Q1059" i="2" s="1"/>
  <c r="L1059" i="2"/>
  <c r="K1059" i="2"/>
  <c r="M1059" i="2" s="1"/>
  <c r="P1059" i="2" s="1"/>
  <c r="R1059" i="2" l="1"/>
  <c r="I1060" i="2" s="1"/>
  <c r="O1060" i="2"/>
  <c r="Q1060" i="2" s="1"/>
  <c r="L1060" i="2"/>
  <c r="K1060" i="2"/>
  <c r="M1060" i="2" s="1"/>
  <c r="P1060" i="2" s="1"/>
  <c r="R1060" i="2"/>
  <c r="I1061" i="2" s="1"/>
  <c r="O1061" i="2" l="1"/>
  <c r="Q1061" i="2" s="1"/>
  <c r="L1061" i="2"/>
  <c r="K1061" i="2"/>
  <c r="M1061" i="2" s="1"/>
  <c r="P1061" i="2" l="1"/>
  <c r="R1061" i="2"/>
  <c r="I1062" i="2" s="1"/>
  <c r="O1062" i="2" l="1"/>
  <c r="Q1062" i="2" s="1"/>
  <c r="L1062" i="2"/>
  <c r="N1062" i="2" s="1"/>
  <c r="K1062" i="2"/>
  <c r="M1062" i="2" s="1"/>
  <c r="R1062" i="2" l="1"/>
  <c r="I1063" i="2" s="1"/>
  <c r="P1062" i="2"/>
  <c r="J1063" i="2"/>
  <c r="J1064" i="2" s="1"/>
  <c r="O1063" i="2" l="1"/>
  <c r="Q1063" i="2" s="1"/>
  <c r="K1063" i="2"/>
  <c r="M1063" i="2" s="1"/>
  <c r="P1063" i="2" s="1"/>
  <c r="L1063" i="2"/>
  <c r="R1063" i="2" l="1"/>
  <c r="I1064" i="2" s="1"/>
  <c r="L1064" i="2" s="1"/>
  <c r="N1064" i="2" s="1"/>
  <c r="J1065" i="2" s="1"/>
  <c r="J1066" i="2" s="1"/>
  <c r="J1067" i="2" s="1"/>
  <c r="J1068" i="2" s="1"/>
  <c r="J1069" i="2" s="1"/>
  <c r="J1070" i="2" s="1"/>
  <c r="J1071" i="2" s="1"/>
  <c r="J1072" i="2" s="1"/>
  <c r="O1064" i="2"/>
  <c r="Q1064" i="2" s="1"/>
  <c r="K1064" i="2" l="1"/>
  <c r="M1064" i="2" s="1"/>
  <c r="P1064" i="2" s="1"/>
  <c r="R1064" i="2"/>
  <c r="I1065" i="2" s="1"/>
  <c r="O1065" i="2" l="1"/>
  <c r="Q1065" i="2" s="1"/>
  <c r="L1065" i="2"/>
  <c r="K1065" i="2"/>
  <c r="M1065" i="2" s="1"/>
  <c r="P1065" i="2" l="1"/>
  <c r="R1065" i="2"/>
  <c r="I1066" i="2" s="1"/>
  <c r="O1066" i="2" l="1"/>
  <c r="Q1066" i="2" s="1"/>
  <c r="L1066" i="2"/>
  <c r="K1066" i="2"/>
  <c r="M1066" i="2" s="1"/>
  <c r="P1066" i="2" l="1"/>
  <c r="R1066" i="2"/>
  <c r="I1067" i="2" s="1"/>
  <c r="O1067" i="2" l="1"/>
  <c r="Q1067" i="2" s="1"/>
  <c r="L1067" i="2"/>
  <c r="K1067" i="2"/>
  <c r="M1067" i="2" s="1"/>
  <c r="P1067" i="2" l="1"/>
  <c r="R1067" i="2"/>
  <c r="I1068" i="2" s="1"/>
  <c r="L1068" i="2" l="1"/>
  <c r="K1068" i="2"/>
  <c r="M1068" i="2" s="1"/>
  <c r="P1068" i="2" l="1"/>
  <c r="R1068" i="2"/>
  <c r="I1069" i="2" s="1"/>
  <c r="O1069" i="2" l="1"/>
  <c r="Q1069" i="2" s="1"/>
  <c r="L1069" i="2"/>
  <c r="K1069" i="2"/>
  <c r="M1069" i="2" s="1"/>
  <c r="O1070" i="2"/>
  <c r="Q1070" i="2" s="1"/>
  <c r="P1069" i="2" l="1"/>
  <c r="R1069" i="2"/>
  <c r="I1070" i="2" s="1"/>
  <c r="O1071" i="2"/>
  <c r="Q1071" i="2" s="1"/>
  <c r="L1070" i="2" l="1"/>
  <c r="K1070" i="2"/>
  <c r="M1070" i="2" s="1"/>
  <c r="P1070" i="2" s="1"/>
  <c r="R1070" i="2" l="1"/>
  <c r="I1071" i="2" s="1"/>
  <c r="L1071" i="2" l="1"/>
  <c r="K1071" i="2"/>
  <c r="M1071" i="2" s="1"/>
  <c r="P1071" i="2" s="1"/>
  <c r="R1071" i="2" l="1"/>
  <c r="I1072" i="2" s="1"/>
  <c r="O1072" i="2"/>
  <c r="Q1072" i="2" s="1"/>
  <c r="L1072" i="2"/>
  <c r="N1072" i="2" s="1"/>
  <c r="K1072" i="2"/>
  <c r="R1072" i="2"/>
  <c r="I1073" i="2" s="1"/>
  <c r="O1073" i="2" l="1"/>
  <c r="Q1073" i="2" s="1"/>
  <c r="K1073" i="2"/>
  <c r="P1072" i="2"/>
  <c r="J1073" i="2"/>
  <c r="L1073" i="2" l="1"/>
  <c r="N1073" i="2" s="1"/>
  <c r="P1073" i="2" l="1"/>
  <c r="R1073" i="2"/>
  <c r="I1074" i="2" s="1"/>
  <c r="J1074" i="2"/>
  <c r="L1074" i="2" l="1"/>
  <c r="N1074" i="2" s="1"/>
  <c r="P1074" i="2" s="1"/>
  <c r="R1074" i="2"/>
  <c r="I1075" i="2" s="1"/>
  <c r="K1074" i="2"/>
  <c r="K1075" i="2" l="1"/>
  <c r="J1075" i="2"/>
  <c r="L1075" i="2" l="1"/>
  <c r="N1075" i="2" s="1"/>
  <c r="P1075" i="2" l="1"/>
  <c r="R1075" i="2"/>
  <c r="I1076" i="2" s="1"/>
  <c r="J1076" i="2"/>
  <c r="L1076" i="2" l="1"/>
  <c r="N1076" i="2" s="1"/>
  <c r="P1076" i="2" s="1"/>
  <c r="K1076" i="2"/>
  <c r="R1076" i="2"/>
  <c r="I1077" i="2" s="1"/>
  <c r="K1077" i="2" l="1"/>
  <c r="J1077" i="2"/>
  <c r="L1077" i="2" l="1"/>
  <c r="N1077" i="2" s="1"/>
  <c r="P1077" i="2" l="1"/>
  <c r="R1077" i="2"/>
  <c r="I1078" i="2" s="1"/>
  <c r="J1078" i="2"/>
  <c r="O1078" i="2" l="1"/>
  <c r="Q1078" i="2" s="1"/>
  <c r="K1078" i="2"/>
  <c r="L1078" i="2"/>
  <c r="N1078" i="2" s="1"/>
  <c r="P1078" i="2" s="1"/>
  <c r="R1078" i="2"/>
  <c r="I1079" i="2" s="1"/>
  <c r="K1079" i="2" l="1"/>
  <c r="M1079" i="2" s="1"/>
  <c r="J1079" i="2"/>
  <c r="O1080" i="2"/>
  <c r="Q1080" i="2" s="1"/>
  <c r="L1079" i="2" l="1"/>
  <c r="N1079" i="2" s="1"/>
  <c r="P1079" i="2" s="1"/>
  <c r="R1079" i="2"/>
  <c r="I1080" i="2" s="1"/>
  <c r="O1081" i="2"/>
  <c r="Q1081" i="2" s="1"/>
  <c r="K1080" i="2" l="1"/>
  <c r="M1080" i="2" s="1"/>
  <c r="J1080" i="2"/>
  <c r="J1081" i="2" s="1"/>
  <c r="P1080" i="2" l="1"/>
  <c r="R1080" i="2"/>
  <c r="I1081" i="2" s="1"/>
  <c r="L1080" i="2"/>
  <c r="L1081" i="2" l="1"/>
  <c r="K1081" i="2"/>
  <c r="M1081" i="2" s="1"/>
  <c r="P1081" i="2" s="1"/>
  <c r="R1081" i="2" l="1"/>
  <c r="I1082" i="2" s="1"/>
  <c r="L1082" i="2" l="1"/>
  <c r="K1082" i="2"/>
  <c r="M1082" i="2" s="1"/>
  <c r="P1082" i="2" s="1"/>
  <c r="R1082" i="2" l="1"/>
  <c r="I1083" i="2" s="1"/>
  <c r="L1083" i="2" s="1"/>
  <c r="K1083" i="2" l="1"/>
  <c r="M1083" i="2" s="1"/>
  <c r="P1083" i="2" s="1"/>
  <c r="O1084" i="2"/>
  <c r="Q1084" i="2" s="1"/>
  <c r="R1083" i="2" l="1"/>
  <c r="I1084" i="2" s="1"/>
  <c r="L1084" i="2" l="1"/>
  <c r="K1084" i="2"/>
  <c r="M1084" i="2" s="1"/>
  <c r="O1085" i="2"/>
  <c r="Q1085" i="2" s="1"/>
  <c r="P1084" i="2" l="1"/>
  <c r="R1084" i="2"/>
  <c r="I1085" i="2" s="1"/>
  <c r="L1085" i="2" l="1"/>
  <c r="K1085" i="2"/>
  <c r="M1085" i="2" s="1"/>
  <c r="P1085" i="2" l="1"/>
  <c r="R1085" i="2"/>
  <c r="I1086" i="2" s="1"/>
  <c r="L1086" i="2" l="1"/>
  <c r="K1086" i="2"/>
  <c r="M1086" i="2" s="1"/>
  <c r="P1086" i="2" l="1"/>
  <c r="R1086" i="2"/>
  <c r="I1087" i="2" s="1"/>
  <c r="L1087" i="2" l="1"/>
  <c r="K1087" i="2"/>
  <c r="M1087" i="2" s="1"/>
  <c r="O1088" i="2"/>
  <c r="Q1088" i="2" s="1"/>
  <c r="P1087" i="2" l="1"/>
  <c r="R1087" i="2"/>
  <c r="I1088" i="2" s="1"/>
  <c r="L1088" i="2" l="1"/>
  <c r="K1088" i="2"/>
  <c r="M1088" i="2" s="1"/>
  <c r="P1088" i="2" l="1"/>
  <c r="R1088" i="2"/>
  <c r="I1089" i="2" s="1"/>
  <c r="L1089" i="2" l="1"/>
  <c r="K1089" i="2"/>
  <c r="M1089" i="2" s="1"/>
  <c r="P1089" i="2" l="1"/>
  <c r="R1089" i="2"/>
  <c r="I1090" i="2" s="1"/>
  <c r="L1090" i="2" l="1"/>
  <c r="K1090" i="2"/>
  <c r="M1090" i="2" s="1"/>
  <c r="O1092" i="2"/>
  <c r="Q1092" i="2" s="1"/>
  <c r="P1090" i="2" l="1"/>
  <c r="R1090" i="2"/>
  <c r="I1091" i="2" s="1"/>
  <c r="O1093" i="2"/>
  <c r="Q1093" i="2" s="1"/>
  <c r="L1091" i="2" l="1"/>
  <c r="K1091" i="2"/>
  <c r="M1091" i="2" s="1"/>
  <c r="O1094" i="2"/>
  <c r="Q1094" i="2" s="1"/>
  <c r="P1091" i="2" l="1"/>
  <c r="R1091" i="2"/>
  <c r="I1092" i="2" s="1"/>
  <c r="O1095" i="2"/>
  <c r="Q1095" i="2" s="1"/>
  <c r="L1092" i="2" l="1"/>
  <c r="K1092" i="2"/>
  <c r="M1092" i="2" s="1"/>
  <c r="O1096" i="2"/>
  <c r="Q1096" i="2" s="1"/>
  <c r="P1092" i="2" l="1"/>
  <c r="R1092" i="2"/>
  <c r="I1093" i="2" s="1"/>
  <c r="L1093" i="2" l="1"/>
  <c r="K1093" i="2"/>
  <c r="M1093" i="2" s="1"/>
  <c r="P1093" i="2" l="1"/>
  <c r="R1093" i="2"/>
  <c r="I1094" i="2" s="1"/>
  <c r="L1094" i="2" l="1"/>
  <c r="K1094" i="2"/>
  <c r="M1094" i="2" s="1"/>
  <c r="P1094" i="2" s="1"/>
  <c r="R1094" i="2"/>
  <c r="I1095" i="2" s="1"/>
  <c r="L1095" i="2" l="1"/>
  <c r="K1095" i="2"/>
  <c r="M1095" i="2" s="1"/>
  <c r="P1095" i="2" l="1"/>
  <c r="R1095" i="2"/>
  <c r="I1096" i="2" s="1"/>
  <c r="L1096" i="2" l="1"/>
  <c r="K1096" i="2"/>
  <c r="M1096" i="2" s="1"/>
  <c r="P1096" i="2" l="1"/>
  <c r="R1096" i="2"/>
  <c r="I1097" i="2" s="1"/>
  <c r="L1097" i="2" l="1"/>
  <c r="N1097" i="2" s="1"/>
  <c r="K1097" i="2"/>
  <c r="R1097" i="2"/>
  <c r="I1098" i="2" s="1"/>
  <c r="K1098" i="2" s="1"/>
  <c r="J1098" i="2" l="1"/>
  <c r="L1098" i="2" s="1"/>
  <c r="N1098" i="2" s="1"/>
  <c r="P1097" i="2"/>
  <c r="P1098" i="2"/>
  <c r="R1098" i="2"/>
  <c r="I1099" i="2" s="1"/>
  <c r="J1099" i="2"/>
  <c r="L1099" i="2" l="1"/>
  <c r="N1099" i="2" s="1"/>
  <c r="P1099" i="2" s="1"/>
  <c r="K1099" i="2"/>
  <c r="R1099" i="2"/>
  <c r="I1100" i="2" s="1"/>
  <c r="K1100" i="2" l="1"/>
  <c r="J1100" i="2"/>
  <c r="L1100" i="2" l="1"/>
  <c r="N1100" i="2" s="1"/>
  <c r="P1100" i="2" l="1"/>
  <c r="R1100" i="2"/>
  <c r="I1101" i="2" s="1"/>
  <c r="J1101" i="2"/>
  <c r="L1101" i="2" l="1"/>
  <c r="N1101" i="2" s="1"/>
  <c r="P1101" i="2" s="1"/>
  <c r="K1101" i="2"/>
  <c r="R1101" i="2"/>
  <c r="I1102" i="2" s="1"/>
  <c r="K1102" i="2" l="1"/>
  <c r="J1102" i="2"/>
  <c r="O1105" i="2"/>
  <c r="Q1105" i="2" s="1"/>
  <c r="L1102" i="2" l="1"/>
  <c r="N1102" i="2" s="1"/>
  <c r="P1102" i="2" l="1"/>
  <c r="R1102" i="2"/>
  <c r="I1103" i="2" s="1"/>
  <c r="J1103" i="2"/>
  <c r="O1103" i="2" l="1"/>
  <c r="Q1103" i="2" s="1"/>
  <c r="L1103" i="2"/>
  <c r="N1103" i="2" s="1"/>
  <c r="P1103" i="2" s="1"/>
  <c r="K1103" i="2"/>
  <c r="R1103" i="2" l="1"/>
  <c r="I1104" i="2" s="1"/>
  <c r="K1104" i="2" s="1"/>
  <c r="M1104" i="2" s="1"/>
  <c r="J1104" i="2"/>
  <c r="L1104" i="2" l="1"/>
  <c r="N1104" i="2" s="1"/>
  <c r="P1104" i="2" l="1"/>
  <c r="R1104" i="2"/>
  <c r="I1105" i="2" s="1"/>
  <c r="J1105" i="2"/>
  <c r="L1105" i="2" l="1"/>
  <c r="K1105" i="2"/>
  <c r="M1105" i="2" s="1"/>
  <c r="P1105" i="2" s="1"/>
  <c r="R1105" i="2" l="1"/>
  <c r="I1106" i="2" s="1"/>
  <c r="L1106" i="2" l="1"/>
  <c r="R1106" i="2"/>
  <c r="I1107" i="2" s="1"/>
  <c r="K1106" i="2"/>
  <c r="O1106" i="2"/>
  <c r="Q1106" i="2" s="1"/>
  <c r="O1107" i="2" l="1"/>
  <c r="Q1107" i="2" s="1"/>
  <c r="L1107" i="2"/>
  <c r="K1107" i="2"/>
  <c r="M1107" i="2" s="1"/>
  <c r="P1107" i="2" s="1"/>
  <c r="R1107" i="2" l="1"/>
  <c r="I1108" i="2" s="1"/>
  <c r="L1108" i="2"/>
  <c r="K1108" i="2"/>
  <c r="M1108" i="2" s="1"/>
  <c r="P1108" i="2" s="1"/>
  <c r="R1108" i="2" l="1"/>
  <c r="I1109" i="2" s="1"/>
  <c r="O1109" i="2"/>
  <c r="Q1109" i="2" s="1"/>
  <c r="L1109" i="2"/>
  <c r="K1109" i="2"/>
  <c r="M1109" i="2" s="1"/>
  <c r="P1109" i="2" s="1"/>
  <c r="R1109" i="2" l="1"/>
  <c r="I1110" i="2" s="1"/>
  <c r="O1110" i="2"/>
  <c r="Q1110" i="2" s="1"/>
  <c r="L1110" i="2"/>
  <c r="K1110" i="2"/>
  <c r="M1110" i="2" s="1"/>
  <c r="P1110" i="2" s="1"/>
  <c r="R1110" i="2" l="1"/>
  <c r="I1111" i="2" s="1"/>
  <c r="L1111" i="2" s="1"/>
  <c r="N1111" i="2" s="1"/>
  <c r="J1112" i="2" s="1"/>
  <c r="O1111" i="2"/>
  <c r="Q1111" i="2" s="1"/>
  <c r="K1111" i="2"/>
  <c r="M1111" i="2" s="1"/>
  <c r="P1111" i="2" l="1"/>
  <c r="R1111" i="2"/>
  <c r="I1112" i="2" s="1"/>
  <c r="L1112" i="2" s="1"/>
  <c r="N1112" i="2" s="1"/>
  <c r="J1113" i="2" s="1"/>
  <c r="J1114" i="2" s="1"/>
  <c r="J1115" i="2" s="1"/>
  <c r="J1116" i="2" s="1"/>
  <c r="J1117" i="2" s="1"/>
  <c r="J1118" i="2" s="1"/>
  <c r="J1119" i="2" s="1"/>
  <c r="J1120" i="2" s="1"/>
  <c r="O1112" i="2"/>
  <c r="Q1112" i="2" s="1"/>
  <c r="K1112" i="2" l="1"/>
  <c r="M1112" i="2" s="1"/>
  <c r="P1112" i="2" l="1"/>
  <c r="R1112" i="2"/>
  <c r="I1113" i="2" s="1"/>
  <c r="O1113" i="2" l="1"/>
  <c r="Q1113" i="2" s="1"/>
  <c r="L1113" i="2"/>
  <c r="K1113" i="2"/>
  <c r="M1113" i="2" s="1"/>
  <c r="O1114" i="2"/>
  <c r="Q1114" i="2" s="1"/>
  <c r="P1113" i="2" l="1"/>
  <c r="R1113" i="2"/>
  <c r="I1114" i="2" s="1"/>
  <c r="L1114" i="2" l="1"/>
  <c r="K1114" i="2"/>
  <c r="M1114" i="2" s="1"/>
  <c r="O1115" i="2"/>
  <c r="Q1115" i="2" s="1"/>
  <c r="P1114" i="2" l="1"/>
  <c r="R1114" i="2"/>
  <c r="I1115" i="2" s="1"/>
  <c r="L1115" i="2" l="1"/>
  <c r="K1115" i="2"/>
  <c r="M1115" i="2" s="1"/>
  <c r="P1115" i="2" l="1"/>
  <c r="R1115" i="2"/>
  <c r="I1116" i="2" s="1"/>
  <c r="L1116" i="2" l="1"/>
  <c r="K1116" i="2"/>
  <c r="M1116" i="2" s="1"/>
  <c r="O1118" i="2"/>
  <c r="Q1118" i="2" s="1"/>
  <c r="P1116" i="2" l="1"/>
  <c r="R1116" i="2"/>
  <c r="I1117" i="2" s="1"/>
  <c r="O1119" i="2"/>
  <c r="Q1119" i="2" s="1"/>
  <c r="L1117" i="2" l="1"/>
  <c r="K1117" i="2"/>
  <c r="M1117" i="2" s="1"/>
  <c r="P1117" i="2" l="1"/>
  <c r="R1117" i="2"/>
  <c r="I1118" i="2" s="1"/>
  <c r="L1118" i="2" l="1"/>
  <c r="K1118" i="2"/>
  <c r="M1118" i="2" s="1"/>
  <c r="P1118" i="2" l="1"/>
  <c r="R1118" i="2"/>
  <c r="I1119" i="2" s="1"/>
  <c r="L1119" i="2" l="1"/>
  <c r="K1119" i="2"/>
  <c r="M1119" i="2" s="1"/>
  <c r="P1119" i="2" l="1"/>
  <c r="R1119" i="2"/>
  <c r="I1120" i="2" s="1"/>
  <c r="L1120" i="2" l="1"/>
  <c r="N1120" i="2" s="1"/>
  <c r="K1120" i="2"/>
  <c r="M1120" i="2" s="1"/>
  <c r="R1120" i="2" s="1"/>
  <c r="I1121" i="2" s="1"/>
  <c r="O1121" i="2" l="1"/>
  <c r="Q1121" i="2" s="1"/>
  <c r="K1121" i="2"/>
  <c r="P1120" i="2"/>
  <c r="J1121" i="2"/>
  <c r="L1121" i="2" s="1"/>
  <c r="N1121" i="2" s="1"/>
  <c r="P1121" i="2" s="1"/>
  <c r="R1121" i="2" l="1"/>
  <c r="I1122" i="2" s="1"/>
  <c r="J1122" i="2"/>
  <c r="L1122" i="2"/>
  <c r="N1122" i="2" s="1"/>
  <c r="P1122" i="2" s="1"/>
  <c r="K1122" i="2"/>
  <c r="R1122" i="2" l="1"/>
  <c r="I1123" i="2" s="1"/>
  <c r="K1123" i="2" s="1"/>
  <c r="J1123" i="2"/>
  <c r="L1123" i="2" l="1"/>
  <c r="N1123" i="2" s="1"/>
  <c r="P1123" i="2" l="1"/>
  <c r="R1123" i="2"/>
  <c r="I1124" i="2" s="1"/>
  <c r="J1124" i="2"/>
  <c r="O1124" i="2" l="1"/>
  <c r="Q1124" i="2" s="1"/>
  <c r="L1124" i="2"/>
  <c r="N1124" i="2" s="1"/>
  <c r="P1124" i="2" s="1"/>
  <c r="K1124" i="2"/>
  <c r="R1124" i="2" l="1"/>
  <c r="I1125" i="2" s="1"/>
  <c r="K1125" i="2" s="1"/>
  <c r="O1125" i="2"/>
  <c r="Q1125" i="2" s="1"/>
  <c r="J1125" i="2"/>
  <c r="L1125" i="2" l="1"/>
  <c r="N1125" i="2" s="1"/>
  <c r="P1125" i="2" l="1"/>
  <c r="R1125" i="2"/>
  <c r="I1126" i="2" s="1"/>
  <c r="J1126" i="2"/>
  <c r="O1126" i="2" l="1"/>
  <c r="Q1126" i="2" s="1"/>
  <c r="L1126" i="2"/>
  <c r="N1126" i="2" s="1"/>
  <c r="P1126" i="2" s="1"/>
  <c r="K1126" i="2"/>
  <c r="R1126" i="2" l="1"/>
  <c r="I1127" i="2" s="1"/>
  <c r="O1127" i="2"/>
  <c r="Q1127" i="2" s="1"/>
  <c r="K1127" i="2"/>
  <c r="J1127" i="2"/>
  <c r="L1127" i="2" l="1"/>
  <c r="N1127" i="2" s="1"/>
  <c r="R1127" i="2" l="1"/>
  <c r="I1128" i="2" s="1"/>
  <c r="P1127" i="2"/>
  <c r="J1128" i="2"/>
  <c r="O1128" i="2" l="1"/>
  <c r="Q1128" i="2" s="1"/>
  <c r="K1128" i="2"/>
  <c r="L1128" i="2"/>
  <c r="N1128" i="2" s="1"/>
  <c r="P1128" i="2" s="1"/>
  <c r="R1128" i="2" l="1"/>
  <c r="I1129" i="2" s="1"/>
  <c r="J1129" i="2"/>
  <c r="R1129" i="2" l="1"/>
  <c r="I1130" i="2" s="1"/>
  <c r="O1130" i="2" s="1"/>
  <c r="Q1130" i="2" s="1"/>
  <c r="L1129" i="2"/>
  <c r="K1129" i="2"/>
  <c r="O1129" i="2"/>
  <c r="Q1129" i="2" s="1"/>
  <c r="L1130" i="2" l="1"/>
  <c r="K1130" i="2"/>
  <c r="M1130" i="2" s="1"/>
  <c r="P1130" i="2" s="1"/>
  <c r="R1130" i="2" l="1"/>
  <c r="I1131" i="2" s="1"/>
  <c r="O1131" i="2" l="1"/>
  <c r="Q1131" i="2" s="1"/>
  <c r="L1131" i="2"/>
  <c r="K1131" i="2"/>
  <c r="M1131" i="2" s="1"/>
  <c r="P1131" i="2" s="1"/>
  <c r="R1131" i="2"/>
  <c r="I1132" i="2" s="1"/>
  <c r="O1132" i="2" l="1"/>
  <c r="Q1132" i="2" s="1"/>
  <c r="L1132" i="2"/>
  <c r="K1132" i="2"/>
  <c r="M1132" i="2" s="1"/>
  <c r="P1132" i="2" s="1"/>
  <c r="R1132" i="2"/>
  <c r="I1133" i="2" s="1"/>
  <c r="O1133" i="2" l="1"/>
  <c r="Q1133" i="2" s="1"/>
  <c r="L1133" i="2"/>
  <c r="K1133" i="2"/>
  <c r="M1133" i="2" s="1"/>
  <c r="P1133" i="2" s="1"/>
  <c r="R1133" i="2"/>
  <c r="I1134" i="2" s="1"/>
  <c r="O1134" i="2" l="1"/>
  <c r="Q1134" i="2" s="1"/>
  <c r="L1134" i="2"/>
  <c r="K1134" i="2"/>
  <c r="M1134" i="2" s="1"/>
  <c r="P1134" i="2" l="1"/>
  <c r="R1134" i="2"/>
  <c r="I1135" i="2" s="1"/>
  <c r="O1135" i="2" l="1"/>
  <c r="Q1135" i="2" s="1"/>
  <c r="L1135" i="2"/>
  <c r="N1135" i="2" s="1"/>
  <c r="R1135" i="2" s="1"/>
  <c r="I1136" i="2" s="1"/>
  <c r="K1135" i="2"/>
  <c r="O1136" i="2" l="1"/>
  <c r="Q1136" i="2" s="1"/>
  <c r="K1136" i="2"/>
  <c r="M1136" i="2" s="1"/>
  <c r="P1135" i="2"/>
  <c r="J1136" i="2"/>
  <c r="L1136" i="2" l="1"/>
  <c r="N1136" i="2" s="1"/>
  <c r="J1137" i="2" s="1"/>
  <c r="J1138" i="2" s="1"/>
  <c r="J1139" i="2" s="1"/>
  <c r="J1140" i="2" s="1"/>
  <c r="J1141" i="2" s="1"/>
  <c r="P1136" i="2"/>
  <c r="R1136" i="2"/>
  <c r="I1137" i="2" s="1"/>
  <c r="O1137" i="2" l="1"/>
  <c r="Q1137" i="2" s="1"/>
  <c r="L1137" i="2"/>
  <c r="K1137" i="2"/>
  <c r="M1137" i="2" s="1"/>
  <c r="P1137" i="2" l="1"/>
  <c r="R1137" i="2"/>
  <c r="I1138" i="2" s="1"/>
  <c r="O1138" i="2" l="1"/>
  <c r="Q1138" i="2" s="1"/>
  <c r="L1138" i="2"/>
  <c r="K1138" i="2"/>
  <c r="M1138" i="2" s="1"/>
  <c r="P1138" i="2" l="1"/>
  <c r="R1138" i="2"/>
  <c r="I1139" i="2" s="1"/>
  <c r="O1139" i="2" l="1"/>
  <c r="Q1139" i="2" s="1"/>
  <c r="L1139" i="2"/>
  <c r="K1139" i="2"/>
  <c r="M1139" i="2" s="1"/>
  <c r="P1139" i="2" l="1"/>
  <c r="R1139" i="2"/>
  <c r="I1140" i="2" s="1"/>
  <c r="O1140" i="2" l="1"/>
  <c r="Q1140" i="2" s="1"/>
  <c r="L1140" i="2"/>
  <c r="K1140" i="2"/>
  <c r="M1140" i="2" s="1"/>
  <c r="O1141" i="2"/>
  <c r="Q1141" i="2" s="1"/>
  <c r="P1140" i="2" l="1"/>
  <c r="R1140" i="2"/>
  <c r="I1141" i="2" s="1"/>
  <c r="O1142" i="2"/>
  <c r="Q1142" i="2" s="1"/>
  <c r="L1141" i="2" l="1"/>
  <c r="N1141" i="2" s="1"/>
  <c r="K1141" i="2"/>
  <c r="O1143" i="2"/>
  <c r="Q1143" i="2" s="1"/>
  <c r="P1141" i="2" l="1"/>
  <c r="J1142" i="2"/>
  <c r="R1141" i="2"/>
  <c r="I1142" i="2" s="1"/>
  <c r="O1144" i="2"/>
  <c r="Q1144" i="2" s="1"/>
  <c r="L1142" i="2" l="1"/>
  <c r="N1142" i="2" s="1"/>
  <c r="P1142" i="2" s="1"/>
  <c r="R1142" i="2"/>
  <c r="I1143" i="2" s="1"/>
  <c r="K1142" i="2"/>
  <c r="J1143" i="2"/>
  <c r="J1144" i="2" s="1"/>
  <c r="J1145" i="2" s="1"/>
  <c r="L1143" i="2" l="1"/>
  <c r="K1143" i="2"/>
  <c r="M1143" i="2" s="1"/>
  <c r="P1143" i="2" s="1"/>
  <c r="R1143" i="2" l="1"/>
  <c r="I1144" i="2" s="1"/>
  <c r="L1144" i="2" l="1"/>
  <c r="K1144" i="2"/>
  <c r="M1144" i="2" s="1"/>
  <c r="P1144" i="2" s="1"/>
  <c r="R1144" i="2"/>
  <c r="I1145" i="2" s="1"/>
  <c r="O1145" i="2" l="1"/>
  <c r="Q1145" i="2" s="1"/>
  <c r="L1145" i="2"/>
  <c r="N1145" i="2" s="1"/>
  <c r="K1145" i="2"/>
  <c r="M1145" i="2" s="1"/>
  <c r="R1145" i="2"/>
  <c r="I1146" i="2" s="1"/>
  <c r="O1147" i="2"/>
  <c r="Q1147" i="2" s="1"/>
  <c r="K1146" i="2" l="1"/>
  <c r="P1145" i="2"/>
  <c r="J1146" i="2"/>
  <c r="L1146" i="2" l="1"/>
  <c r="N1146" i="2" s="1"/>
  <c r="P1146" i="2" l="1"/>
  <c r="R1146" i="2"/>
  <c r="I1147" i="2" s="1"/>
  <c r="J1147" i="2"/>
  <c r="L1147" i="2" l="1"/>
  <c r="N1147" i="2" s="1"/>
  <c r="P1147" i="2" s="1"/>
  <c r="R1147" i="2"/>
  <c r="I1148" i="2" s="1"/>
  <c r="K1147" i="2"/>
  <c r="O1148" i="2" l="1"/>
  <c r="Q1148" i="2" s="1"/>
  <c r="K1148" i="2"/>
  <c r="J1148" i="2"/>
  <c r="L1148" i="2" l="1"/>
  <c r="N1148" i="2" s="1"/>
  <c r="P1148" i="2" l="1"/>
  <c r="R1148" i="2"/>
  <c r="I1149" i="2" s="1"/>
  <c r="J1149" i="2"/>
  <c r="O1149" i="2" l="1"/>
  <c r="Q1149" i="2" s="1"/>
  <c r="L1149" i="2"/>
  <c r="N1149" i="2" s="1"/>
  <c r="P1149" i="2" s="1"/>
  <c r="K1149" i="2"/>
  <c r="R1149" i="2"/>
  <c r="I1150" i="2" s="1"/>
  <c r="O1150" i="2" s="1"/>
  <c r="Q1150" i="2" s="1"/>
  <c r="K1150" i="2" l="1"/>
  <c r="M1150" i="2" s="1"/>
  <c r="P1150" i="2" s="1"/>
  <c r="J1150" i="2"/>
  <c r="J1151" i="2" s="1"/>
  <c r="R1150" i="2" l="1"/>
  <c r="I1151" i="2" s="1"/>
  <c r="L1150" i="2"/>
  <c r="O1153" i="2"/>
  <c r="Q1153" i="2" s="1"/>
  <c r="O1151" i="2" l="1"/>
  <c r="Q1151" i="2" s="1"/>
  <c r="L1151" i="2"/>
  <c r="N1151" i="2" s="1"/>
  <c r="K1151" i="2"/>
  <c r="M1151" i="2" s="1"/>
  <c r="R1151" i="2" s="1"/>
  <c r="I1152" i="2" s="1"/>
  <c r="O1154" i="2"/>
  <c r="Q1154" i="2" s="1"/>
  <c r="O1152" i="2" l="1"/>
  <c r="Q1152" i="2" s="1"/>
  <c r="K1152" i="2"/>
  <c r="M1152" i="2" s="1"/>
  <c r="P1151" i="2"/>
  <c r="J1152" i="2"/>
  <c r="L1152" i="2" l="1"/>
  <c r="N1152" i="2" s="1"/>
  <c r="P1152" i="2" l="1"/>
  <c r="R1152" i="2"/>
  <c r="I1153" i="2" s="1"/>
  <c r="J1153" i="2"/>
  <c r="L1153" i="2" l="1"/>
  <c r="K1153" i="2"/>
  <c r="M1153" i="2" s="1"/>
  <c r="P1153" i="2" s="1"/>
  <c r="R1153" i="2" l="1"/>
  <c r="I1154" i="2" s="1"/>
  <c r="L1154" i="2" l="1"/>
  <c r="K1154" i="2"/>
  <c r="M1154" i="2" s="1"/>
  <c r="P1154" i="2" s="1"/>
  <c r="R1154" i="2"/>
  <c r="I1155" i="2" s="1"/>
  <c r="L1155" i="2" l="1"/>
  <c r="K1155" i="2"/>
  <c r="M1155" i="2" s="1"/>
  <c r="P1155" i="2" s="1"/>
  <c r="R1155" i="2"/>
  <c r="I1156" i="2" s="1"/>
  <c r="L1156" i="2" l="1"/>
  <c r="K1156" i="2"/>
  <c r="M1156" i="2" s="1"/>
  <c r="P1156" i="2" s="1"/>
  <c r="R1156" i="2"/>
  <c r="I1157" i="2" s="1"/>
  <c r="L1157" i="2" l="1"/>
  <c r="K1157" i="2"/>
  <c r="M1157" i="2" s="1"/>
  <c r="P1157" i="2" s="1"/>
  <c r="R1157" i="2" l="1"/>
  <c r="I1158" i="2" s="1"/>
  <c r="L1158" i="2"/>
  <c r="K1158" i="2"/>
  <c r="M1158" i="2" s="1"/>
  <c r="P1158" i="2" s="1"/>
  <c r="R1158" i="2"/>
  <c r="I1159" i="2" s="1"/>
  <c r="O1159" i="2" l="1"/>
  <c r="Q1159" i="2" s="1"/>
  <c r="L1159" i="2"/>
  <c r="K1159" i="2"/>
  <c r="M1159" i="2" s="1"/>
  <c r="P1159" i="2" l="1"/>
  <c r="R1159" i="2"/>
  <c r="I1160" i="2" s="1"/>
  <c r="R1160" i="2" l="1"/>
  <c r="I1161" i="2" s="1"/>
  <c r="L1160" i="2"/>
  <c r="K1160" i="2"/>
  <c r="O1160" i="2"/>
  <c r="Q1160" i="2" s="1"/>
  <c r="O1161" i="2" l="1"/>
  <c r="Q1161" i="2" s="1"/>
  <c r="L1161" i="2"/>
  <c r="K1161" i="2"/>
  <c r="M1161" i="2" s="1"/>
  <c r="P1161" i="2" l="1"/>
  <c r="R1161" i="2"/>
  <c r="I1162" i="2" s="1"/>
  <c r="L1162" i="2" l="1"/>
  <c r="K1162" i="2"/>
  <c r="M1162" i="2" s="1"/>
  <c r="P1162" i="2" l="1"/>
  <c r="R1162" i="2"/>
  <c r="I1163" i="2" s="1"/>
  <c r="O1163" i="2" l="1"/>
  <c r="Q1163" i="2" s="1"/>
  <c r="L1163" i="2"/>
  <c r="K1163" i="2"/>
  <c r="M1163" i="2" s="1"/>
  <c r="O1164" i="2"/>
  <c r="Q1164" i="2" s="1"/>
  <c r="P1163" i="2" l="1"/>
  <c r="R1163" i="2"/>
  <c r="I1164" i="2" s="1"/>
  <c r="L1164" i="2" l="1"/>
  <c r="K1164" i="2"/>
  <c r="M1164" i="2" s="1"/>
  <c r="P1164" i="2" s="1"/>
  <c r="R1164" i="2" l="1"/>
  <c r="I1165" i="2" s="1"/>
  <c r="O1166" i="2"/>
  <c r="Q1166" i="2" s="1"/>
  <c r="O1165" i="2" l="1"/>
  <c r="Q1165" i="2" s="1"/>
  <c r="L1165" i="2"/>
  <c r="K1165" i="2"/>
  <c r="M1165" i="2" s="1"/>
  <c r="P1165" i="2" s="1"/>
  <c r="R1165" i="2" l="1"/>
  <c r="I1166" i="2" s="1"/>
  <c r="L1166" i="2"/>
  <c r="K1166" i="2"/>
  <c r="M1166" i="2" s="1"/>
  <c r="P1166" i="2" s="1"/>
  <c r="R1166" i="2" l="1"/>
  <c r="I1167" i="2" s="1"/>
  <c r="L1167" i="2" l="1"/>
  <c r="R1167" i="2"/>
  <c r="I1168" i="2" s="1"/>
  <c r="K1167" i="2"/>
  <c r="O1167" i="2"/>
  <c r="Q1167" i="2" s="1"/>
  <c r="O1168" i="2" l="1"/>
  <c r="Q1168" i="2" s="1"/>
  <c r="L1168" i="2"/>
  <c r="N1168" i="2" s="1"/>
  <c r="K1168" i="2"/>
  <c r="M1168" i="2" s="1"/>
  <c r="R1168" i="2" s="1"/>
  <c r="I1169" i="2" s="1"/>
  <c r="O1169" i="2" l="1"/>
  <c r="Q1169" i="2" s="1"/>
  <c r="K1169" i="2"/>
  <c r="M1169" i="2" s="1"/>
  <c r="P1168" i="2"/>
  <c r="J1169" i="2"/>
  <c r="L1169" i="2" l="1"/>
  <c r="N1169" i="2" s="1"/>
  <c r="P1169" i="2" s="1"/>
  <c r="R1169" i="2" l="1"/>
  <c r="I1170" i="2" s="1"/>
  <c r="J1170" i="2"/>
  <c r="L1170" i="2" l="1"/>
  <c r="N1170" i="2" s="1"/>
  <c r="P1170" i="2" s="1"/>
  <c r="K1170" i="2"/>
  <c r="R1170" i="2"/>
  <c r="I1171" i="2" s="1"/>
  <c r="K1171" i="2" l="1"/>
  <c r="J1171" i="2"/>
  <c r="L1171" i="2" l="1"/>
  <c r="N1171" i="2" s="1"/>
  <c r="R1171" i="2" l="1"/>
  <c r="I1172" i="2" s="1"/>
  <c r="P1171" i="2"/>
  <c r="J1172" i="2"/>
  <c r="K1172" i="2" l="1"/>
  <c r="L1172" i="2"/>
  <c r="N1172" i="2" s="1"/>
  <c r="P1172" i="2" s="1"/>
  <c r="R1172" i="2" l="1"/>
  <c r="I1173" i="2" s="1"/>
  <c r="K1173" i="2"/>
  <c r="J1173" i="2"/>
  <c r="O1174" i="2"/>
  <c r="Q1174" i="2" s="1"/>
  <c r="L1173" i="2" l="1"/>
  <c r="N1173" i="2" s="1"/>
  <c r="P1173" i="2" l="1"/>
  <c r="R1173" i="2"/>
  <c r="I1174" i="2" s="1"/>
  <c r="J1174" i="2"/>
  <c r="L1174" i="2" l="1"/>
  <c r="N1174" i="2" s="1"/>
  <c r="P1174" i="2" s="1"/>
  <c r="K1174" i="2"/>
  <c r="R1174" i="2" l="1"/>
  <c r="I1175" i="2" s="1"/>
  <c r="O1175" i="2"/>
  <c r="Q1175" i="2" s="1"/>
  <c r="K1175" i="2"/>
  <c r="J1175" i="2"/>
  <c r="L1175" i="2" l="1"/>
  <c r="N1175" i="2" s="1"/>
  <c r="O1177" i="2"/>
  <c r="Q1177" i="2" s="1"/>
  <c r="P1175" i="2" l="1"/>
  <c r="R1175" i="2"/>
  <c r="I1176" i="2" s="1"/>
  <c r="J1176" i="2"/>
  <c r="O1178" i="2"/>
  <c r="Q1178" i="2" s="1"/>
  <c r="O1176" i="2" l="1"/>
  <c r="Q1176" i="2" s="1"/>
  <c r="K1176" i="2"/>
  <c r="L1176" i="2"/>
  <c r="N1176" i="2" s="1"/>
  <c r="P1176" i="2" s="1"/>
  <c r="O1179" i="2"/>
  <c r="Q1179" i="2" s="1"/>
  <c r="R1176" i="2" l="1"/>
  <c r="I1177" i="2" s="1"/>
  <c r="K1177" i="2"/>
  <c r="M1177" i="2" s="1"/>
  <c r="P1177" i="2" s="1"/>
  <c r="J1177" i="2"/>
  <c r="L1177" i="2" s="1"/>
  <c r="R1177" i="2" l="1"/>
  <c r="I1178" i="2" s="1"/>
  <c r="L1178" i="2" l="1"/>
  <c r="K1178" i="2"/>
  <c r="M1178" i="2" s="1"/>
  <c r="P1178" i="2" s="1"/>
  <c r="R1178" i="2" l="1"/>
  <c r="I1179" i="2" s="1"/>
  <c r="L1179" i="2" l="1"/>
  <c r="K1179" i="2"/>
  <c r="M1179" i="2" s="1"/>
  <c r="P1179" i="2" s="1"/>
  <c r="R1179" i="2" l="1"/>
  <c r="I1180" i="2" s="1"/>
  <c r="L1180" i="2" l="1"/>
  <c r="K1180" i="2"/>
  <c r="M1180" i="2" s="1"/>
  <c r="P1180" i="2" s="1"/>
  <c r="R1180" i="2"/>
  <c r="I1181" i="2" s="1"/>
  <c r="L1181" i="2" l="1"/>
  <c r="K1181" i="2"/>
  <c r="M1181" i="2" s="1"/>
  <c r="P1181" i="2" s="1"/>
  <c r="R1181" i="2"/>
  <c r="I1182" i="2" s="1"/>
  <c r="O1182" i="2" l="1"/>
  <c r="Q1182" i="2" s="1"/>
  <c r="L1182" i="2"/>
  <c r="K1182" i="2"/>
  <c r="M1182" i="2" s="1"/>
  <c r="P1182" i="2" s="1"/>
  <c r="R1182" i="2"/>
  <c r="I1183" i="2" s="1"/>
  <c r="O1183" i="2" l="1"/>
  <c r="Q1183" i="2" s="1"/>
  <c r="L1183" i="2"/>
  <c r="N1183" i="2" s="1"/>
  <c r="J1184" i="2" s="1"/>
  <c r="K1183" i="2"/>
  <c r="M1183" i="2" s="1"/>
  <c r="P1183" i="2" s="1"/>
  <c r="R1183" i="2"/>
  <c r="I1184" i="2" s="1"/>
  <c r="L1184" i="2" l="1"/>
  <c r="N1184" i="2" s="1"/>
  <c r="J1185" i="2" s="1"/>
  <c r="J1186" i="2" s="1"/>
  <c r="J1187" i="2" s="1"/>
  <c r="J1188" i="2" s="1"/>
  <c r="J1189" i="2" s="1"/>
  <c r="J1190" i="2" s="1"/>
  <c r="J1191" i="2" s="1"/>
  <c r="K1184" i="2"/>
  <c r="M1184" i="2" s="1"/>
  <c r="P1184" i="2" l="1"/>
  <c r="R1184" i="2"/>
  <c r="I1185" i="2" s="1"/>
  <c r="R1185" i="2" l="1"/>
  <c r="I1186" i="2" s="1"/>
  <c r="L1185" i="2"/>
  <c r="K1185" i="2"/>
  <c r="O1185" i="2"/>
  <c r="Q1185" i="2" s="1"/>
  <c r="O1186" i="2" l="1"/>
  <c r="Q1186" i="2" s="1"/>
  <c r="L1186" i="2"/>
  <c r="K1186" i="2"/>
  <c r="M1186" i="2" s="1"/>
  <c r="P1186" i="2" l="1"/>
  <c r="R1186" i="2"/>
  <c r="I1187" i="2" s="1"/>
  <c r="O1187" i="2" l="1"/>
  <c r="Q1187" i="2" s="1"/>
  <c r="L1187" i="2"/>
  <c r="K1187" i="2"/>
  <c r="M1187" i="2" s="1"/>
  <c r="P1187" i="2" l="1"/>
  <c r="R1187" i="2"/>
  <c r="I1188" i="2" s="1"/>
  <c r="L1188" i="2" l="1"/>
  <c r="K1188" i="2"/>
  <c r="M1188" i="2" s="1"/>
  <c r="O1189" i="2"/>
  <c r="Q1189" i="2" s="1"/>
  <c r="P1188" i="2" l="1"/>
  <c r="R1188" i="2"/>
  <c r="I1189" i="2" s="1"/>
  <c r="O1190" i="2"/>
  <c r="Q1190" i="2" s="1"/>
  <c r="L1189" i="2" l="1"/>
  <c r="K1189" i="2"/>
  <c r="M1189" i="2" s="1"/>
  <c r="P1189" i="2" s="1"/>
  <c r="R1189" i="2" l="1"/>
  <c r="I1190" i="2" s="1"/>
  <c r="O1192" i="2"/>
  <c r="Q1192" i="2" s="1"/>
  <c r="L1190" i="2" l="1"/>
  <c r="K1190" i="2"/>
  <c r="M1190" i="2" s="1"/>
  <c r="P1190" i="2" s="1"/>
  <c r="R1190" i="2"/>
  <c r="I1191" i="2" s="1"/>
  <c r="O1191" i="2" l="1"/>
  <c r="Q1191" i="2" s="1"/>
  <c r="L1191" i="2"/>
  <c r="N1191" i="2" s="1"/>
  <c r="K1191" i="2"/>
  <c r="M1191" i="2" s="1"/>
  <c r="R1191" i="2" l="1"/>
  <c r="I1192" i="2" s="1"/>
  <c r="P1191" i="2"/>
  <c r="J1192" i="2"/>
  <c r="J1193" i="2" s="1"/>
  <c r="K1192" i="2" l="1"/>
  <c r="M1192" i="2" s="1"/>
  <c r="P1192" i="2" s="1"/>
  <c r="L1192" i="2"/>
  <c r="R1192" i="2" l="1"/>
  <c r="I1193" i="2" s="1"/>
  <c r="O1193" i="2" l="1"/>
  <c r="Q1193" i="2" s="1"/>
  <c r="L1193" i="2"/>
  <c r="N1193" i="2" s="1"/>
  <c r="K1193" i="2"/>
  <c r="M1193" i="2" s="1"/>
  <c r="R1193" i="2"/>
  <c r="I1194" i="2" s="1"/>
  <c r="K1194" i="2" l="1"/>
  <c r="P1193" i="2"/>
  <c r="J1194" i="2"/>
  <c r="L1194" i="2" l="1"/>
  <c r="N1194" i="2" s="1"/>
  <c r="P1194" i="2" l="1"/>
  <c r="R1194" i="2"/>
  <c r="I1195" i="2" s="1"/>
  <c r="J1195" i="2"/>
  <c r="K1195" i="2" l="1"/>
  <c r="L1195" i="2"/>
  <c r="N1195" i="2" s="1"/>
  <c r="P1195" i="2" s="1"/>
  <c r="R1195" i="2"/>
  <c r="I1196" i="2" s="1"/>
  <c r="R1196" i="2" l="1"/>
  <c r="I1197" i="2" s="1"/>
  <c r="K1196" i="2"/>
  <c r="O1196" i="2"/>
  <c r="Q1196" i="2" s="1"/>
  <c r="J1196" i="2"/>
  <c r="J1197" i="2" s="1"/>
  <c r="L1196" i="2" l="1"/>
  <c r="O1197" i="2"/>
  <c r="Q1197" i="2" s="1"/>
  <c r="L1197" i="2"/>
  <c r="N1197" i="2" s="1"/>
  <c r="P1197" i="2" s="1"/>
  <c r="K1197" i="2"/>
  <c r="O1200" i="2"/>
  <c r="Q1200" i="2" s="1"/>
  <c r="R1197" i="2" l="1"/>
  <c r="I1198" i="2" s="1"/>
  <c r="J1198" i="2"/>
  <c r="O1201" i="2"/>
  <c r="Q1201" i="2" s="1"/>
  <c r="O1198" i="2" l="1"/>
  <c r="Q1198" i="2" s="1"/>
  <c r="L1198" i="2"/>
  <c r="N1198" i="2" s="1"/>
  <c r="P1198" i="2" s="1"/>
  <c r="K1198" i="2"/>
  <c r="R1198" i="2" l="1"/>
  <c r="I1199" i="2" s="1"/>
  <c r="O1199" i="2"/>
  <c r="Q1199" i="2" s="1"/>
  <c r="K1199" i="2"/>
  <c r="J1199" i="2"/>
  <c r="O1203" i="2"/>
  <c r="Q1203" i="2" s="1"/>
  <c r="L1199" i="2" l="1"/>
  <c r="N1199" i="2" s="1"/>
  <c r="P1199" i="2" l="1"/>
  <c r="R1199" i="2"/>
  <c r="I1200" i="2" s="1"/>
  <c r="J1200" i="2"/>
  <c r="J1201" i="2" s="1"/>
  <c r="K1200" i="2" l="1"/>
  <c r="M1200" i="2" s="1"/>
  <c r="P1200" i="2" s="1"/>
  <c r="L1200" i="2"/>
  <c r="R1200" i="2" l="1"/>
  <c r="I1201" i="2" s="1"/>
  <c r="L1201" i="2" l="1"/>
  <c r="K1201" i="2"/>
  <c r="M1201" i="2" s="1"/>
  <c r="P1201" i="2" s="1"/>
  <c r="R1201" i="2"/>
  <c r="I1202" i="2" s="1"/>
  <c r="O1202" i="2" l="1"/>
  <c r="Q1202" i="2" s="1"/>
  <c r="L1202" i="2"/>
  <c r="N1202" i="2" s="1"/>
  <c r="R1202" i="2" s="1"/>
  <c r="I1203" i="2" s="1"/>
  <c r="K1202" i="2"/>
  <c r="K1203" i="2" l="1"/>
  <c r="P1202" i="2"/>
  <c r="J1203" i="2"/>
  <c r="L1203" i="2" l="1"/>
  <c r="N1203" i="2" s="1"/>
  <c r="P1203" i="2" l="1"/>
  <c r="R1203" i="2"/>
  <c r="I1204" i="2" s="1"/>
  <c r="J1204" i="2"/>
  <c r="L1204" i="2" l="1"/>
  <c r="N1204" i="2" s="1"/>
  <c r="J1205" i="2" s="1"/>
  <c r="K1204" i="2"/>
  <c r="M1204" i="2" s="1"/>
  <c r="P1204" i="2" s="1"/>
  <c r="R1204" i="2"/>
  <c r="I1205" i="2" s="1"/>
  <c r="L1205" i="2" l="1"/>
  <c r="N1205" i="2" s="1"/>
  <c r="J1206" i="2" s="1"/>
  <c r="K1205" i="2"/>
  <c r="M1205" i="2" s="1"/>
  <c r="P1205" i="2" s="1"/>
  <c r="R1205" i="2"/>
  <c r="I1206" i="2" s="1"/>
  <c r="L1206" i="2" l="1"/>
  <c r="N1206" i="2" s="1"/>
  <c r="J1207" i="2" s="1"/>
  <c r="K1206" i="2"/>
  <c r="M1206" i="2" s="1"/>
  <c r="P1206" i="2" s="1"/>
  <c r="R1206" i="2"/>
  <c r="I1207" i="2" s="1"/>
  <c r="L1207" i="2" l="1"/>
  <c r="N1207" i="2" s="1"/>
  <c r="J1208" i="2" s="1"/>
  <c r="K1207" i="2"/>
  <c r="M1207" i="2" s="1"/>
  <c r="P1207" i="2" s="1"/>
  <c r="R1207" i="2"/>
  <c r="I1208" i="2" s="1"/>
  <c r="O1208" i="2" l="1"/>
  <c r="Q1208" i="2" s="1"/>
  <c r="L1208" i="2"/>
  <c r="N1208" i="2" s="1"/>
  <c r="J1209" i="2" s="1"/>
  <c r="J1210" i="2" s="1"/>
  <c r="J1211" i="2" s="1"/>
  <c r="J1212" i="2" s="1"/>
  <c r="J1213" i="2" s="1"/>
  <c r="J1214" i="2" s="1"/>
  <c r="J1215" i="2" s="1"/>
  <c r="J1216" i="2" s="1"/>
  <c r="K1208" i="2"/>
  <c r="M1208" i="2" s="1"/>
  <c r="P1208" i="2" s="1"/>
  <c r="R1208" i="2" l="1"/>
  <c r="I1209" i="2" s="1"/>
  <c r="O1209" i="2" l="1"/>
  <c r="Q1209" i="2" s="1"/>
  <c r="L1209" i="2"/>
  <c r="K1209" i="2"/>
  <c r="M1209" i="2" s="1"/>
  <c r="P1209" i="2" s="1"/>
  <c r="R1209" i="2"/>
  <c r="I1210" i="2" s="1"/>
  <c r="O1210" i="2" l="1"/>
  <c r="Q1210" i="2" s="1"/>
  <c r="L1210" i="2"/>
  <c r="K1210" i="2"/>
  <c r="M1210" i="2" s="1"/>
  <c r="P1210" i="2" s="1"/>
  <c r="R1210" i="2"/>
  <c r="I1211" i="2" s="1"/>
  <c r="O1211" i="2" l="1"/>
  <c r="Q1211" i="2" s="1"/>
  <c r="L1211" i="2"/>
  <c r="K1211" i="2"/>
  <c r="M1211" i="2" s="1"/>
  <c r="P1211" i="2" s="1"/>
  <c r="R1211" i="2"/>
  <c r="I1212" i="2" s="1"/>
  <c r="L1212" i="2" l="1"/>
  <c r="K1212" i="2"/>
  <c r="M1212" i="2" s="1"/>
  <c r="P1212" i="2" l="1"/>
  <c r="R1212" i="2"/>
  <c r="I1213" i="2" s="1"/>
  <c r="L1213" i="2" l="1"/>
  <c r="K1213" i="2"/>
  <c r="M1213" i="2" s="1"/>
  <c r="O1214" i="2"/>
  <c r="Q1214" i="2" s="1"/>
  <c r="P1213" i="2" l="1"/>
  <c r="R1213" i="2"/>
  <c r="I1214" i="2" s="1"/>
  <c r="O1215" i="2"/>
  <c r="Q1215" i="2" s="1"/>
  <c r="L1214" i="2" l="1"/>
  <c r="K1214" i="2"/>
  <c r="M1214" i="2" s="1"/>
  <c r="P1214" i="2" s="1"/>
  <c r="R1214" i="2" l="1"/>
  <c r="I1215" i="2" s="1"/>
  <c r="L1215" i="2" l="1"/>
  <c r="K1215" i="2"/>
  <c r="M1215" i="2" s="1"/>
  <c r="P1215" i="2" s="1"/>
  <c r="O1217" i="2"/>
  <c r="Q1217" i="2" s="1"/>
  <c r="R1215" i="2" l="1"/>
  <c r="I1216" i="2" s="1"/>
  <c r="K1216" i="2" l="1"/>
  <c r="M1216" i="2" s="1"/>
  <c r="L1216" i="2"/>
  <c r="N1216" i="2" s="1"/>
  <c r="R1216" i="2" l="1"/>
  <c r="I1217" i="2" s="1"/>
  <c r="K1217" i="2" s="1"/>
  <c r="M1217" i="2" s="1"/>
  <c r="P1217" i="2" s="1"/>
  <c r="J1217" i="2"/>
  <c r="J1218" i="2" s="1"/>
  <c r="P1216" i="2"/>
  <c r="L1217" i="2" l="1"/>
  <c r="R1217" i="2"/>
  <c r="I1218" i="2" s="1"/>
  <c r="K1218" i="2" l="1"/>
  <c r="L1218" i="2"/>
  <c r="N1218" i="2" s="1"/>
  <c r="R1218" i="2" l="1"/>
  <c r="I1219" i="2" s="1"/>
  <c r="P1218" i="2"/>
  <c r="J1219" i="2"/>
  <c r="O1219" i="2" l="1"/>
  <c r="Q1219" i="2" s="1"/>
  <c r="K1219" i="2"/>
  <c r="L1219" i="2"/>
  <c r="N1219" i="2" s="1"/>
  <c r="P1219" i="2" s="1"/>
  <c r="R1219" i="2" l="1"/>
  <c r="I1220" i="2" s="1"/>
  <c r="J1220" i="2"/>
  <c r="O1220" i="2" l="1"/>
  <c r="Q1220" i="2" s="1"/>
  <c r="K1220" i="2"/>
  <c r="L1220" i="2"/>
  <c r="N1220" i="2" s="1"/>
  <c r="P1220" i="2" s="1"/>
  <c r="R1220" i="2" l="1"/>
  <c r="I1221" i="2" s="1"/>
  <c r="O1221" i="2"/>
  <c r="Q1221" i="2" s="1"/>
  <c r="K1221" i="2"/>
  <c r="J1221" i="2"/>
  <c r="O1223" i="2"/>
  <c r="Q1223" i="2" s="1"/>
  <c r="L1221" i="2" l="1"/>
  <c r="N1221" i="2" s="1"/>
  <c r="P1221" i="2" l="1"/>
  <c r="R1221" i="2"/>
  <c r="I1222" i="2" s="1"/>
  <c r="J1222" i="2"/>
  <c r="J1223" i="2" s="1"/>
  <c r="R1222" i="2" l="1"/>
  <c r="I1223" i="2" s="1"/>
  <c r="O1222" i="2"/>
  <c r="Q1222" i="2" s="1"/>
  <c r="K1222" i="2"/>
  <c r="L1222" i="2"/>
  <c r="L1223" i="2" l="1"/>
  <c r="N1223" i="2" s="1"/>
  <c r="R1223" i="2"/>
  <c r="I1224" i="2" s="1"/>
  <c r="K1223" i="2"/>
  <c r="O1226" i="2"/>
  <c r="Q1226" i="2" s="1"/>
  <c r="O1224" i="2" l="1"/>
  <c r="Q1224" i="2" s="1"/>
  <c r="K1224" i="2"/>
  <c r="P1223" i="2"/>
  <c r="J1224" i="2"/>
  <c r="O1227" i="2"/>
  <c r="Q1227" i="2" s="1"/>
  <c r="L1224" i="2" l="1"/>
  <c r="N1224" i="2" s="1"/>
  <c r="P1224" i="2" l="1"/>
  <c r="R1224" i="2"/>
  <c r="I1225" i="2" s="1"/>
  <c r="O1225" i="2" s="1"/>
  <c r="Q1225" i="2" s="1"/>
  <c r="J1225" i="2"/>
  <c r="L1225" i="2" l="1"/>
  <c r="N1225" i="2" s="1"/>
  <c r="P1225" i="2" s="1"/>
  <c r="K1225" i="2"/>
  <c r="R1225" i="2" l="1"/>
  <c r="I1226" i="2" s="1"/>
  <c r="L1226" i="2" l="1"/>
  <c r="N1226" i="2" s="1"/>
  <c r="K1226" i="2"/>
  <c r="R1226" i="2" l="1"/>
  <c r="I1227" i="2" s="1"/>
  <c r="P1226" i="2"/>
  <c r="J1227" i="2"/>
  <c r="K1227" i="2" l="1"/>
  <c r="L1227" i="2"/>
  <c r="N1227" i="2" s="1"/>
  <c r="P1227" i="2" s="1"/>
  <c r="R1227" i="2"/>
  <c r="I1228" i="2" s="1"/>
  <c r="K1228" i="2" l="1"/>
  <c r="M1228" i="2" s="1"/>
  <c r="J1228" i="2"/>
  <c r="L1228" i="2" s="1"/>
  <c r="N1228" i="2" s="1"/>
  <c r="J1229" i="2" l="1"/>
  <c r="P1228" i="2"/>
  <c r="R1228" i="2"/>
  <c r="I1229" i="2" s="1"/>
  <c r="L1229" i="2" l="1"/>
  <c r="N1229" i="2" s="1"/>
  <c r="K1229" i="2"/>
  <c r="M1229" i="2" s="1"/>
  <c r="R1229" i="2"/>
  <c r="I1230" i="2" s="1"/>
  <c r="K1230" i="2" l="1"/>
  <c r="M1230" i="2" s="1"/>
  <c r="J1230" i="2"/>
  <c r="L1230" i="2" s="1"/>
  <c r="N1230" i="2" s="1"/>
  <c r="P1229" i="2"/>
  <c r="J1231" i="2" l="1"/>
  <c r="P1230" i="2"/>
  <c r="R1230" i="2"/>
  <c r="I1231" i="2" s="1"/>
  <c r="L1231" i="2" l="1"/>
  <c r="N1231" i="2" s="1"/>
  <c r="K1231" i="2"/>
  <c r="M1231" i="2" s="1"/>
  <c r="R1231" i="2" s="1"/>
  <c r="I1232" i="2" s="1"/>
  <c r="K1232" i="2" l="1"/>
  <c r="M1232" i="2" s="1"/>
  <c r="J1232" i="2"/>
  <c r="L1232" i="2" s="1"/>
  <c r="N1232" i="2" s="1"/>
  <c r="P1231" i="2"/>
  <c r="J1233" i="2" l="1"/>
  <c r="J1234" i="2" s="1"/>
  <c r="J1235" i="2" s="1"/>
  <c r="J1236" i="2" s="1"/>
  <c r="J1237" i="2" s="1"/>
  <c r="J1238" i="2" s="1"/>
  <c r="J1239" i="2" s="1"/>
  <c r="P1232" i="2"/>
  <c r="R1232" i="2"/>
  <c r="I1233" i="2" s="1"/>
  <c r="O1233" i="2" l="1"/>
  <c r="Q1233" i="2" s="1"/>
  <c r="L1233" i="2"/>
  <c r="K1233" i="2"/>
  <c r="M1233" i="2" s="1"/>
  <c r="P1233" i="2" s="1"/>
  <c r="R1233" i="2" l="1"/>
  <c r="I1234" i="2" s="1"/>
  <c r="O1234" i="2" s="1"/>
  <c r="Q1234" i="2" s="1"/>
  <c r="L1234" i="2"/>
  <c r="K1234" i="2"/>
  <c r="M1234" i="2" s="1"/>
  <c r="P1234" i="2" l="1"/>
  <c r="R1234" i="2"/>
  <c r="I1235" i="2" s="1"/>
  <c r="O1235" i="2" l="1"/>
  <c r="Q1235" i="2" s="1"/>
  <c r="L1235" i="2"/>
  <c r="K1235" i="2"/>
  <c r="M1235" i="2" s="1"/>
  <c r="P1235" i="2" l="1"/>
  <c r="R1235" i="2"/>
  <c r="I1236" i="2" s="1"/>
  <c r="O1238" i="2"/>
  <c r="Q1238" i="2" s="1"/>
  <c r="O1236" i="2" l="1"/>
  <c r="Q1236" i="2" s="1"/>
  <c r="L1236" i="2"/>
  <c r="K1236" i="2"/>
  <c r="M1236" i="2" s="1"/>
  <c r="O1237" i="2"/>
  <c r="Q1237" i="2" s="1"/>
  <c r="P1236" i="2" l="1"/>
  <c r="R1236" i="2"/>
  <c r="I1237" i="2" s="1"/>
  <c r="O1240" i="2"/>
  <c r="Q1240" i="2" s="1"/>
  <c r="L1237" i="2" l="1"/>
  <c r="K1237" i="2"/>
  <c r="M1237" i="2" s="1"/>
  <c r="P1237" i="2" s="1"/>
  <c r="R1237" i="2" l="1"/>
  <c r="I1238" i="2" s="1"/>
  <c r="L1238" i="2" l="1"/>
  <c r="K1238" i="2"/>
  <c r="M1238" i="2" s="1"/>
  <c r="P1238" i="2" s="1"/>
  <c r="R1238" i="2" l="1"/>
  <c r="I1239" i="2" s="1"/>
  <c r="L1239" i="2"/>
  <c r="N1239" i="2" s="1"/>
  <c r="K1239" i="2"/>
  <c r="M1239" i="2" s="1"/>
  <c r="R1239" i="2" s="1"/>
  <c r="I1240" i="2" s="1"/>
  <c r="K1240" i="2" s="1"/>
  <c r="M1240" i="2" s="1"/>
  <c r="P1240" i="2" s="1"/>
  <c r="R1240" i="2" l="1"/>
  <c r="I1241" i="2" s="1"/>
  <c r="P1239" i="2"/>
  <c r="J1240" i="2"/>
  <c r="K1241" i="2"/>
  <c r="M1241" i="2" s="1"/>
  <c r="J1241" i="2" l="1"/>
  <c r="L1241" i="2" s="1"/>
  <c r="N1241" i="2" s="1"/>
  <c r="R1241" i="2" s="1"/>
  <c r="I1242" i="2" s="1"/>
  <c r="K1242" i="2" s="1"/>
  <c r="L1240" i="2"/>
  <c r="J1242" i="2" l="1"/>
  <c r="L1242" i="2" s="1"/>
  <c r="N1242" i="2" s="1"/>
  <c r="P1241" i="2"/>
  <c r="P1242" i="2" l="1"/>
  <c r="R1242" i="2"/>
  <c r="I1243" i="2" s="1"/>
  <c r="J1243" i="2"/>
  <c r="O1243" i="2" l="1"/>
  <c r="Q1243" i="2" s="1"/>
  <c r="K1243" i="2"/>
  <c r="L1243" i="2"/>
  <c r="N1243" i="2" s="1"/>
  <c r="P1243" i="2" s="1"/>
  <c r="R1243" i="2" l="1"/>
  <c r="I1244" i="2" s="1"/>
  <c r="O1244" i="2"/>
  <c r="Q1244" i="2" s="1"/>
  <c r="K1244" i="2"/>
  <c r="J1244" i="2"/>
  <c r="L1244" i="2" l="1"/>
  <c r="N1244" i="2" s="1"/>
  <c r="P1244" i="2" l="1"/>
  <c r="R1244" i="2"/>
  <c r="I1245" i="2" s="1"/>
  <c r="J1245" i="2"/>
  <c r="O1245" i="2" l="1"/>
  <c r="Q1245" i="2" s="1"/>
  <c r="L1245" i="2"/>
  <c r="N1245" i="2" s="1"/>
  <c r="P1245" i="2" s="1"/>
  <c r="K1245" i="2"/>
  <c r="R1245" i="2" l="1"/>
  <c r="I1246" i="2" s="1"/>
  <c r="O1246" i="2" s="1"/>
  <c r="Q1246" i="2" s="1"/>
  <c r="J1246" i="2"/>
  <c r="K1246" i="2" l="1"/>
  <c r="L1246" i="2"/>
  <c r="N1246" i="2" s="1"/>
  <c r="P1246" i="2" l="1"/>
  <c r="R1246" i="2"/>
  <c r="I1247" i="2" s="1"/>
  <c r="J1247" i="2"/>
  <c r="J1248" i="2" s="1"/>
  <c r="K1247" i="2" l="1"/>
  <c r="M1247" i="2" s="1"/>
  <c r="P1247" i="2" s="1"/>
  <c r="O1247" i="2"/>
  <c r="Q1247" i="2" s="1"/>
  <c r="L1247" i="2"/>
  <c r="R1247" i="2" l="1"/>
  <c r="I1248" i="2" s="1"/>
  <c r="O1248" i="2"/>
  <c r="Q1248" i="2" s="1"/>
  <c r="L1248" i="2"/>
  <c r="N1248" i="2" s="1"/>
  <c r="K1248" i="2"/>
  <c r="M1248" i="2" s="1"/>
  <c r="R1248" i="2" l="1"/>
  <c r="I1249" i="2" s="1"/>
  <c r="K1249" i="2"/>
  <c r="M1249" i="2" s="1"/>
  <c r="P1249" i="2" s="1"/>
  <c r="O1249" i="2"/>
  <c r="Q1249" i="2" s="1"/>
  <c r="P1248" i="2"/>
  <c r="J1249" i="2"/>
  <c r="L1249" i="2" s="1"/>
  <c r="R1249" i="2" l="1"/>
  <c r="I1250" i="2" s="1"/>
  <c r="L1250" i="2" s="1"/>
  <c r="N1250" i="2" s="1"/>
  <c r="R1250" i="2" s="1"/>
  <c r="I1251" i="2" s="1"/>
  <c r="O1250" i="2"/>
  <c r="Q1250" i="2" s="1"/>
  <c r="K1250" i="2"/>
  <c r="P1250" i="2" l="1"/>
  <c r="J1251" i="2"/>
  <c r="O1251" i="2"/>
  <c r="Q1251" i="2" s="1"/>
  <c r="L1251" i="2"/>
  <c r="N1251" i="2" s="1"/>
  <c r="K1251" i="2"/>
  <c r="M1251" i="2" s="1"/>
  <c r="P1251" i="2" s="1"/>
  <c r="R1251" i="2" l="1"/>
  <c r="I1252" i="2" s="1"/>
  <c r="O1252" i="2" s="1"/>
  <c r="Q1252" i="2" s="1"/>
  <c r="J1252" i="2"/>
  <c r="J1253" i="2" s="1"/>
  <c r="J1254" i="2" s="1"/>
  <c r="J1255" i="2" s="1"/>
  <c r="K1252" i="2"/>
  <c r="M1252" i="2" s="1"/>
  <c r="P1252" i="2" s="1"/>
  <c r="L1252" i="2" l="1"/>
  <c r="R1252" i="2"/>
  <c r="I1253" i="2" s="1"/>
  <c r="O1253" i="2"/>
  <c r="Q1253" i="2" s="1"/>
  <c r="L1253" i="2"/>
  <c r="K1253" i="2"/>
  <c r="M1253" i="2" s="1"/>
  <c r="P1253" i="2" l="1"/>
  <c r="R1253" i="2"/>
  <c r="I1254" i="2" s="1"/>
  <c r="O1254" i="2" l="1"/>
  <c r="Q1254" i="2" s="1"/>
  <c r="L1254" i="2"/>
  <c r="K1254" i="2"/>
  <c r="M1254" i="2" s="1"/>
  <c r="P1254" i="2" l="1"/>
  <c r="R1254" i="2"/>
  <c r="I1255" i="2" s="1"/>
  <c r="O1255" i="2" l="1"/>
  <c r="Q1255" i="2" s="1"/>
  <c r="L1255" i="2"/>
  <c r="N1255" i="2" s="1"/>
  <c r="J1256" i="2" s="1"/>
  <c r="K1255" i="2"/>
  <c r="M1255" i="2" s="1"/>
  <c r="P1255" i="2" l="1"/>
  <c r="R1255" i="2"/>
  <c r="I1256" i="2" s="1"/>
  <c r="O1256" i="2" l="1"/>
  <c r="Q1256" i="2" s="1"/>
  <c r="L1256" i="2"/>
  <c r="N1256" i="2" s="1"/>
  <c r="J1257" i="2" s="1"/>
  <c r="J1258" i="2" s="1"/>
  <c r="J1259" i="2" s="1"/>
  <c r="J1260" i="2" s="1"/>
  <c r="J1261" i="2" s="1"/>
  <c r="J1262" i="2" s="1"/>
  <c r="J1263" i="2" s="1"/>
  <c r="J1264" i="2" s="1"/>
  <c r="K1256" i="2"/>
  <c r="M1256" i="2" s="1"/>
  <c r="P1256" i="2" l="1"/>
  <c r="R1256" i="2"/>
  <c r="I1257" i="2" s="1"/>
  <c r="O1257" i="2" s="1"/>
  <c r="Q1257" i="2" s="1"/>
  <c r="L1257" i="2" l="1"/>
  <c r="K1257" i="2"/>
  <c r="M1257" i="2" s="1"/>
  <c r="P1257" i="2" l="1"/>
  <c r="R1257" i="2"/>
  <c r="I1258" i="2" s="1"/>
  <c r="O1258" i="2" s="1"/>
  <c r="Q1258" i="2" s="1"/>
  <c r="L1258" i="2" l="1"/>
  <c r="K1258" i="2"/>
  <c r="M1258" i="2" s="1"/>
  <c r="P1258" i="2" l="1"/>
  <c r="R1258" i="2"/>
  <c r="I1259" i="2" s="1"/>
  <c r="L1259" i="2" l="1"/>
  <c r="K1259" i="2"/>
  <c r="M1259" i="2" s="1"/>
  <c r="P1259" i="2" l="1"/>
  <c r="R1259" i="2"/>
  <c r="I1260" i="2" s="1"/>
  <c r="L1260" i="2" l="1"/>
  <c r="K1260" i="2"/>
  <c r="M1260" i="2" s="1"/>
  <c r="P1260" i="2" l="1"/>
  <c r="R1260" i="2"/>
  <c r="I1261" i="2" s="1"/>
  <c r="O1262" i="2"/>
  <c r="Q1262" i="2" s="1"/>
  <c r="L1261" i="2" l="1"/>
  <c r="K1261" i="2"/>
  <c r="M1261" i="2" s="1"/>
  <c r="P1261" i="2" s="1"/>
  <c r="O1261" i="2"/>
  <c r="Q1261" i="2" s="1"/>
  <c r="O1263" i="2"/>
  <c r="Q1263" i="2" s="1"/>
  <c r="R1261" i="2" l="1"/>
  <c r="I1262" i="2" s="1"/>
  <c r="L1262" i="2" s="1"/>
  <c r="K1262" i="2"/>
  <c r="M1262" i="2" s="1"/>
  <c r="P1262" i="2" s="1"/>
  <c r="R1262" i="2" l="1"/>
  <c r="I1263" i="2" s="1"/>
  <c r="L1263" i="2" l="1"/>
  <c r="K1263" i="2"/>
  <c r="M1263" i="2" s="1"/>
  <c r="P1263" i="2" s="1"/>
  <c r="R1263" i="2" l="1"/>
  <c r="I1264" i="2" s="1"/>
  <c r="L1264" i="2" l="1"/>
  <c r="N1264" i="2" s="1"/>
  <c r="K1264" i="2"/>
  <c r="M1264" i="2" s="1"/>
  <c r="R1264" i="2" s="1"/>
  <c r="I1265" i="2" s="1"/>
  <c r="K1265" i="2" l="1"/>
  <c r="M1265" i="2" s="1"/>
  <c r="P1264" i="2"/>
  <c r="J1265" i="2"/>
  <c r="L1265" i="2" l="1"/>
  <c r="N1265" i="2" s="1"/>
  <c r="P1265" i="2" l="1"/>
  <c r="R1265" i="2"/>
  <c r="I1266" i="2" s="1"/>
  <c r="J1266" i="2"/>
  <c r="O1266" i="2" l="1"/>
  <c r="Q1266" i="2" s="1"/>
  <c r="L1266" i="2"/>
  <c r="N1266" i="2" s="1"/>
  <c r="P1266" i="2" s="1"/>
  <c r="K1266" i="2"/>
  <c r="R1266" i="2" l="1"/>
  <c r="I1267" i="2" s="1"/>
  <c r="K1267" i="2"/>
  <c r="J1267" i="2"/>
  <c r="L1267" i="2" l="1"/>
  <c r="N1267" i="2" s="1"/>
  <c r="P1267" i="2" l="1"/>
  <c r="R1267" i="2"/>
  <c r="I1268" i="2" s="1"/>
  <c r="J1268" i="2"/>
  <c r="L1268" i="2" l="1"/>
  <c r="N1268" i="2" s="1"/>
  <c r="P1268" i="2" s="1"/>
  <c r="K1268" i="2"/>
  <c r="R1268" i="2" l="1"/>
  <c r="I1269" i="2" s="1"/>
  <c r="K1269" i="2"/>
  <c r="J1269" i="2"/>
  <c r="L1269" i="2" l="1"/>
  <c r="N1269" i="2" s="1"/>
  <c r="P1269" i="2" l="1"/>
  <c r="R1269" i="2"/>
  <c r="I1270" i="2" s="1"/>
  <c r="J1270" i="2"/>
  <c r="L1270" i="2" l="1"/>
  <c r="N1270" i="2" s="1"/>
  <c r="P1270" i="2" s="1"/>
  <c r="K1270" i="2"/>
  <c r="R1270" i="2" l="1"/>
  <c r="I1271" i="2" s="1"/>
  <c r="K1271" i="2"/>
  <c r="J1271" i="2"/>
  <c r="L1271" i="2" l="1"/>
  <c r="N1271" i="2" s="1"/>
  <c r="P1271" i="2" l="1"/>
  <c r="R1271" i="2"/>
  <c r="I1272" i="2" s="1"/>
  <c r="J1272" i="2"/>
  <c r="L1272" i="2" l="1"/>
  <c r="N1272" i="2" s="1"/>
  <c r="P1272" i="2" s="1"/>
  <c r="K1272" i="2"/>
  <c r="R1272" i="2" l="1"/>
  <c r="I1273" i="2" s="1"/>
  <c r="K1273" i="2" s="1"/>
  <c r="J1273" i="2"/>
  <c r="L1273" i="2" s="1"/>
  <c r="N1273" i="2" s="1"/>
  <c r="P1273" i="2" l="1"/>
  <c r="R1273" i="2"/>
  <c r="I1274" i="2" s="1"/>
  <c r="L1274" i="2" l="1"/>
  <c r="N1274" i="2" s="1"/>
  <c r="J1275" i="2" s="1"/>
  <c r="K1274" i="2"/>
  <c r="M1274" i="2" s="1"/>
  <c r="P1274" i="2" l="1"/>
  <c r="R1274" i="2"/>
  <c r="I1275" i="2" s="1"/>
  <c r="O1275" i="2"/>
  <c r="Q1275" i="2" s="1"/>
  <c r="L1275" i="2"/>
  <c r="N1275" i="2" s="1"/>
  <c r="J1276" i="2" s="1"/>
  <c r="K1275" i="2"/>
  <c r="M1275" i="2" s="1"/>
  <c r="P1275" i="2" l="1"/>
  <c r="R1275" i="2"/>
  <c r="I1276" i="2" s="1"/>
  <c r="O1276" i="2" l="1"/>
  <c r="Q1276" i="2" s="1"/>
  <c r="L1276" i="2"/>
  <c r="N1276" i="2" s="1"/>
  <c r="J1277" i="2" s="1"/>
  <c r="K1276" i="2"/>
  <c r="M1276" i="2" s="1"/>
  <c r="P1276" i="2" l="1"/>
  <c r="R1276" i="2"/>
  <c r="I1277" i="2" s="1"/>
  <c r="O1277" i="2" l="1"/>
  <c r="Q1277" i="2" s="1"/>
  <c r="L1277" i="2"/>
  <c r="N1277" i="2" s="1"/>
  <c r="J1278" i="2" s="1"/>
  <c r="K1277" i="2"/>
  <c r="M1277" i="2" s="1"/>
  <c r="P1277" i="2" l="1"/>
  <c r="R1277" i="2"/>
  <c r="I1278" i="2" s="1"/>
  <c r="O1278" i="2" l="1"/>
  <c r="Q1278" i="2" s="1"/>
  <c r="L1278" i="2"/>
  <c r="N1278" i="2" s="1"/>
  <c r="J1279" i="2" s="1"/>
  <c r="K1278" i="2"/>
  <c r="M1278" i="2" s="1"/>
  <c r="P1278" i="2" l="1"/>
  <c r="R1278" i="2"/>
  <c r="I1279" i="2" s="1"/>
  <c r="O1279" i="2" l="1"/>
  <c r="Q1279" i="2" s="1"/>
  <c r="L1279" i="2"/>
  <c r="N1279" i="2" s="1"/>
  <c r="J1280" i="2" s="1"/>
  <c r="K1279" i="2"/>
  <c r="M1279" i="2" s="1"/>
  <c r="P1279" i="2" l="1"/>
  <c r="R1279" i="2"/>
  <c r="I1280" i="2" s="1"/>
  <c r="O1280" i="2" l="1"/>
  <c r="Q1280" i="2" s="1"/>
  <c r="L1280" i="2"/>
  <c r="N1280" i="2" s="1"/>
  <c r="J1281" i="2" s="1"/>
  <c r="K1280" i="2"/>
  <c r="M1280" i="2" s="1"/>
  <c r="P1280" i="2" l="1"/>
  <c r="R1280" i="2"/>
  <c r="I1281" i="2" s="1"/>
  <c r="O1281" i="2" l="1"/>
  <c r="Q1281" i="2" s="1"/>
  <c r="L1281" i="2"/>
  <c r="N1281" i="2" s="1"/>
  <c r="K1281" i="2"/>
  <c r="P1281" i="2" l="1"/>
  <c r="J1282" i="2"/>
  <c r="J1283" i="2" s="1"/>
  <c r="R1281" i="2"/>
  <c r="I1282" i="2" s="1"/>
  <c r="O1282" i="2" l="1"/>
  <c r="Q1282" i="2" s="1"/>
  <c r="L1282" i="2"/>
  <c r="K1282" i="2"/>
  <c r="M1282" i="2" s="1"/>
  <c r="P1282" i="2" l="1"/>
  <c r="R1282" i="2"/>
  <c r="I1283" i="2" s="1"/>
  <c r="O1283" i="2" l="1"/>
  <c r="Q1283" i="2" s="1"/>
  <c r="L1283" i="2"/>
  <c r="N1283" i="2" s="1"/>
  <c r="R1283" i="2" s="1"/>
  <c r="I1284" i="2" s="1"/>
  <c r="K1283" i="2"/>
  <c r="O1284" i="2" l="1"/>
  <c r="Q1284" i="2" s="1"/>
  <c r="K1284" i="2"/>
  <c r="M1284" i="2" s="1"/>
  <c r="P1283" i="2"/>
  <c r="J1284" i="2"/>
  <c r="J1285" i="2" l="1"/>
  <c r="L1284" i="2"/>
  <c r="P1284" i="2"/>
  <c r="R1284" i="2"/>
  <c r="I1285" i="2" s="1"/>
  <c r="O1285" i="2" l="1"/>
  <c r="Q1285" i="2" s="1"/>
  <c r="L1285" i="2"/>
  <c r="N1285" i="2" s="1"/>
  <c r="K1285" i="2"/>
  <c r="P1285" i="2" l="1"/>
  <c r="J1286" i="2"/>
  <c r="J1287" i="2" s="1"/>
  <c r="J1288" i="2" s="1"/>
  <c r="J1289" i="2" s="1"/>
  <c r="R1285" i="2"/>
  <c r="I1286" i="2" s="1"/>
  <c r="L1286" i="2" l="1"/>
  <c r="R1286" i="2"/>
  <c r="I1287" i="2" s="1"/>
  <c r="K1286" i="2"/>
  <c r="O1286" i="2"/>
  <c r="Q1286" i="2" s="1"/>
  <c r="L1287" i="2" l="1"/>
  <c r="R1287" i="2"/>
  <c r="I1288" i="2" s="1"/>
  <c r="K1287" i="2"/>
  <c r="O1287" i="2"/>
  <c r="Q1287" i="2" s="1"/>
  <c r="L1288" i="2" l="1"/>
  <c r="K1288" i="2"/>
  <c r="M1288" i="2" s="1"/>
  <c r="P1288" i="2" s="1"/>
  <c r="O1288" i="2"/>
  <c r="Q1288" i="2" s="1"/>
  <c r="R1288" i="2" l="1"/>
  <c r="I1289" i="2" s="1"/>
  <c r="O1289" i="2"/>
  <c r="Q1289" i="2" s="1"/>
  <c r="L1289" i="2"/>
  <c r="N1289" i="2" s="1"/>
  <c r="K1289" i="2"/>
  <c r="M1289" i="2" s="1"/>
  <c r="P1289" i="2" l="1"/>
  <c r="J1290" i="2"/>
  <c r="R1289" i="2"/>
  <c r="I1290" i="2" s="1"/>
  <c r="L1290" i="2" l="1"/>
  <c r="N1290" i="2" s="1"/>
  <c r="P1290" i="2" s="1"/>
  <c r="O1290" i="2"/>
  <c r="Q1290" i="2" s="1"/>
  <c r="K1290" i="2"/>
  <c r="R1290" i="2" l="1"/>
  <c r="I1291" i="2" s="1"/>
  <c r="J1291" i="2"/>
  <c r="L1291" i="2" s="1"/>
  <c r="N1291" i="2" s="1"/>
  <c r="O1291" i="2"/>
  <c r="Q1291" i="2" s="1"/>
  <c r="K1291" i="2"/>
  <c r="P1291" i="2" l="1"/>
  <c r="J1292" i="2"/>
  <c r="J1293" i="2" s="1"/>
  <c r="R1291" i="2"/>
  <c r="I1292" i="2" s="1"/>
  <c r="R1292" i="2" l="1"/>
  <c r="I1293" i="2" s="1"/>
  <c r="O1293" i="2" s="1"/>
  <c r="Q1293" i="2" s="1"/>
  <c r="K1292" i="2"/>
  <c r="O1292" i="2"/>
  <c r="Q1292" i="2" s="1"/>
  <c r="L1292" i="2"/>
  <c r="L1293" i="2" l="1"/>
  <c r="N1293" i="2" s="1"/>
  <c r="K1293" i="2"/>
  <c r="M1293" i="2" s="1"/>
  <c r="R1293" i="2" s="1"/>
  <c r="I1294" i="2" s="1"/>
  <c r="O1294" i="2" l="1"/>
  <c r="Q1294" i="2" s="1"/>
  <c r="K1294" i="2"/>
  <c r="P1293" i="2"/>
  <c r="J1294" i="2"/>
  <c r="L1294" i="2" l="1"/>
  <c r="N1294" i="2" s="1"/>
  <c r="P1294" i="2" l="1"/>
  <c r="R1294" i="2"/>
  <c r="I1295" i="2" s="1"/>
  <c r="J1295" i="2"/>
  <c r="O1295" i="2" l="1"/>
  <c r="Q1295" i="2" s="1"/>
  <c r="K1295" i="2"/>
  <c r="L1295" i="2"/>
  <c r="N1295" i="2" s="1"/>
  <c r="P1295" i="2" s="1"/>
  <c r="R1295" i="2" l="1"/>
  <c r="I1296" i="2" s="1"/>
  <c r="R1296" i="2" s="1"/>
  <c r="I1297" i="2" s="1"/>
  <c r="O1296" i="2"/>
  <c r="Q1296" i="2" s="1"/>
  <c r="J1296" i="2"/>
  <c r="J1297" i="2" s="1"/>
  <c r="O1298" i="2"/>
  <c r="Q1298" i="2" s="1"/>
  <c r="K1296" i="2" l="1"/>
  <c r="L1296" i="2"/>
  <c r="R1297" i="2"/>
  <c r="I1298" i="2" s="1"/>
  <c r="L1297" i="2"/>
  <c r="K1297" i="2"/>
  <c r="O1297" i="2"/>
  <c r="Q1297" i="2" s="1"/>
  <c r="L1298" i="2" l="1"/>
  <c r="K1298" i="2"/>
  <c r="M1298" i="2" s="1"/>
  <c r="P1298" i="2" s="1"/>
  <c r="R1298" i="2" l="1"/>
  <c r="I1299" i="2" s="1"/>
  <c r="L1299" i="2" l="1"/>
  <c r="K1299" i="2"/>
  <c r="M1299" i="2" s="1"/>
  <c r="P1299" i="2" s="1"/>
  <c r="R1299" i="2" l="1"/>
  <c r="I1300" i="2" s="1"/>
  <c r="L1300" i="2" s="1"/>
  <c r="K1300" i="2" l="1"/>
  <c r="M1300" i="2" s="1"/>
  <c r="P1300" i="2" s="1"/>
  <c r="R1300" i="2" l="1"/>
  <c r="I1301" i="2" s="1"/>
  <c r="K1301" i="2" s="1"/>
  <c r="M1301" i="2" s="1"/>
  <c r="L1301" i="2" l="1"/>
  <c r="P1301" i="2"/>
  <c r="R1301" i="2"/>
  <c r="I1302" i="2" s="1"/>
  <c r="L1302" i="2" l="1"/>
  <c r="K1302" i="2"/>
  <c r="M1302" i="2" s="1"/>
  <c r="P1302" i="2" l="1"/>
  <c r="R1302" i="2"/>
  <c r="I1303" i="2" s="1"/>
  <c r="L1303" i="2" l="1"/>
  <c r="K1303" i="2"/>
  <c r="M1303" i="2" s="1"/>
  <c r="P1303" i="2" l="1"/>
  <c r="R1303" i="2"/>
  <c r="I1304" i="2" s="1"/>
  <c r="L1304" i="2" l="1"/>
  <c r="K1304" i="2"/>
  <c r="M1304" i="2" s="1"/>
  <c r="P1304" i="2" l="1"/>
  <c r="R1304" i="2"/>
  <c r="I1305" i="2" s="1"/>
  <c r="L1305" i="2" l="1"/>
  <c r="K1305" i="2"/>
  <c r="M1305" i="2" s="1"/>
  <c r="P1305" i="2" l="1"/>
  <c r="R1305" i="2"/>
  <c r="I1306" i="2" s="1"/>
  <c r="L1306" i="2" l="1"/>
  <c r="K1306" i="2"/>
  <c r="M1306" i="2" s="1"/>
  <c r="P1306" i="2" l="1"/>
  <c r="R1306" i="2"/>
  <c r="I1307" i="2" s="1"/>
  <c r="L1307" i="2" l="1"/>
  <c r="K1307" i="2"/>
  <c r="M1307" i="2" s="1"/>
  <c r="P1307" i="2" l="1"/>
  <c r="R1307" i="2"/>
  <c r="I1308" i="2" s="1"/>
  <c r="L1308" i="2" l="1"/>
  <c r="K1308" i="2"/>
  <c r="M1308" i="2" s="1"/>
  <c r="O1309" i="2"/>
  <c r="Q1309" i="2" s="1"/>
  <c r="P1308" i="2" l="1"/>
  <c r="R1308" i="2"/>
  <c r="I1309" i="2" s="1"/>
  <c r="O1310" i="2"/>
  <c r="Q1310" i="2" s="1"/>
  <c r="L1309" i="2" l="1"/>
  <c r="K1309" i="2"/>
  <c r="M1309" i="2" s="1"/>
  <c r="P1309" i="2" s="1"/>
  <c r="O1311" i="2"/>
  <c r="Q1311" i="2" s="1"/>
  <c r="R1309" i="2" l="1"/>
  <c r="I1310" i="2" s="1"/>
  <c r="L1310" i="2" l="1"/>
  <c r="K1310" i="2"/>
  <c r="M1310" i="2" s="1"/>
  <c r="P1310" i="2" s="1"/>
  <c r="R1310" i="2" l="1"/>
  <c r="I1311" i="2" s="1"/>
  <c r="L1311" i="2" l="1"/>
  <c r="K1311" i="2"/>
  <c r="M1311" i="2" s="1"/>
  <c r="P1311" i="2" s="1"/>
  <c r="R1311" i="2" l="1"/>
  <c r="I1312" i="2" s="1"/>
  <c r="L1312" i="2" l="1"/>
  <c r="N1312" i="2" s="1"/>
  <c r="K1312" i="2"/>
  <c r="M1312" i="2" s="1"/>
  <c r="R1312" i="2" s="1"/>
  <c r="I1313" i="2" s="1"/>
  <c r="K1313" i="2" l="1"/>
  <c r="M1313" i="2" s="1"/>
  <c r="P1312" i="2"/>
  <c r="J1313" i="2"/>
  <c r="L1313" i="2" l="1"/>
  <c r="N1313" i="2" s="1"/>
  <c r="P1313" i="2" l="1"/>
  <c r="R1313" i="2"/>
  <c r="I1314" i="2" s="1"/>
  <c r="J1314" i="2"/>
  <c r="L1314" i="2" l="1"/>
  <c r="N1314" i="2" s="1"/>
  <c r="P1314" i="2" s="1"/>
  <c r="R1314" i="2"/>
  <c r="I1315" i="2" s="1"/>
  <c r="K1314" i="2"/>
  <c r="K1315" i="2" l="1"/>
  <c r="J1315" i="2"/>
  <c r="L1315" i="2" l="1"/>
  <c r="N1315" i="2" s="1"/>
  <c r="P1315" i="2" l="1"/>
  <c r="R1315" i="2"/>
  <c r="I1316" i="2" s="1"/>
  <c r="J1316" i="2"/>
  <c r="L1316" i="2" l="1"/>
  <c r="N1316" i="2" s="1"/>
  <c r="P1316" i="2" s="1"/>
  <c r="K1316" i="2"/>
  <c r="R1316" i="2" l="1"/>
  <c r="I1317" i="2" s="1"/>
  <c r="K1317" i="2"/>
  <c r="J1317" i="2"/>
  <c r="L1317" i="2" l="1"/>
  <c r="N1317" i="2" s="1"/>
  <c r="P1317" i="2" l="1"/>
  <c r="R1317" i="2"/>
  <c r="I1318" i="2" s="1"/>
  <c r="J1318" i="2"/>
  <c r="L1318" i="2" l="1"/>
  <c r="N1318" i="2" s="1"/>
  <c r="P1318" i="2" s="1"/>
  <c r="R1318" i="2"/>
  <c r="I1319" i="2" s="1"/>
  <c r="K1318" i="2"/>
  <c r="O1319" i="2" l="1"/>
  <c r="Q1319" i="2" s="1"/>
  <c r="K1319" i="2"/>
  <c r="J1319" i="2"/>
  <c r="L1319" i="2" l="1"/>
  <c r="N1319" i="2" s="1"/>
  <c r="P1319" i="2" l="1"/>
  <c r="R1319" i="2"/>
  <c r="I1320" i="2" s="1"/>
  <c r="J1320" i="2"/>
  <c r="O1323" i="2"/>
  <c r="Q1323" i="2" s="1"/>
  <c r="O1320" i="2" l="1"/>
  <c r="Q1320" i="2" s="1"/>
  <c r="L1320" i="2"/>
  <c r="N1320" i="2" s="1"/>
  <c r="K1320" i="2"/>
  <c r="M1320" i="2" s="1"/>
  <c r="R1320" i="2" l="1"/>
  <c r="I1321" i="2" s="1"/>
  <c r="P1320" i="2"/>
  <c r="K1321" i="2"/>
  <c r="M1321" i="2" s="1"/>
  <c r="P1321" i="2" s="1"/>
  <c r="O1321" i="2"/>
  <c r="Q1321" i="2" s="1"/>
  <c r="J1321" i="2"/>
  <c r="L1321" i="2" s="1"/>
  <c r="R1321" i="2" l="1"/>
  <c r="I1322" i="2" s="1"/>
  <c r="L1322" i="2"/>
  <c r="N1322" i="2" s="1"/>
  <c r="R1322" i="2" s="1"/>
  <c r="I1323" i="2" s="1"/>
  <c r="K1322" i="2"/>
  <c r="O1322" i="2"/>
  <c r="Q1322" i="2" s="1"/>
  <c r="J1323" i="2" l="1"/>
  <c r="L1323" i="2" s="1"/>
  <c r="N1323" i="2" s="1"/>
  <c r="R1323" i="2" s="1"/>
  <c r="I1324" i="2" s="1"/>
  <c r="P1322" i="2"/>
  <c r="K1323" i="2"/>
  <c r="K1324" i="2" l="1"/>
  <c r="M1324" i="2" s="1"/>
  <c r="P1323" i="2"/>
  <c r="J1324" i="2"/>
  <c r="L1324" i="2" l="1"/>
  <c r="N1324" i="2" s="1"/>
  <c r="R1324" i="2" s="1"/>
  <c r="I1325" i="2" s="1"/>
  <c r="O1325" i="2" l="1"/>
  <c r="Q1325" i="2" s="1"/>
  <c r="K1325" i="2"/>
  <c r="M1325" i="2" s="1"/>
  <c r="P1324" i="2"/>
  <c r="J1325" i="2"/>
  <c r="L1325" i="2" l="1"/>
  <c r="N1325" i="2" s="1"/>
  <c r="R1325" i="2" s="1"/>
  <c r="I1326" i="2" s="1"/>
  <c r="K1326" i="2" l="1"/>
  <c r="M1326" i="2" s="1"/>
  <c r="P1325" i="2"/>
  <c r="J1326" i="2"/>
  <c r="L1326" i="2" s="1"/>
  <c r="N1326" i="2" s="1"/>
  <c r="J1327" i="2" l="1"/>
  <c r="R1326" i="2"/>
  <c r="I1327" i="2" s="1"/>
  <c r="L1327" i="2" s="1"/>
  <c r="N1327" i="2" s="1"/>
  <c r="J1328" i="2" s="1"/>
  <c r="P1326" i="2"/>
  <c r="K1327" i="2"/>
  <c r="M1327" i="2" s="1"/>
  <c r="R1327" i="2" s="1"/>
  <c r="I1328" i="2" s="1"/>
  <c r="P1327" i="2" l="1"/>
  <c r="O1328" i="2"/>
  <c r="Q1328" i="2" s="1"/>
  <c r="L1328" i="2"/>
  <c r="N1328" i="2" s="1"/>
  <c r="K1328" i="2"/>
  <c r="P1328" i="2" l="1"/>
  <c r="J1329" i="2"/>
  <c r="J1330" i="2" s="1"/>
  <c r="J1331" i="2" s="1"/>
  <c r="J1332" i="2" s="1"/>
  <c r="J1333" i="2" s="1"/>
  <c r="J1334" i="2" s="1"/>
  <c r="J1335" i="2" s="1"/>
  <c r="J1336" i="2" s="1"/>
  <c r="R1328" i="2"/>
  <c r="I1329" i="2" s="1"/>
  <c r="O1329" i="2" l="1"/>
  <c r="Q1329" i="2" s="1"/>
  <c r="L1329" i="2"/>
  <c r="K1329" i="2"/>
  <c r="M1329" i="2" s="1"/>
  <c r="P1329" i="2" l="1"/>
  <c r="R1329" i="2"/>
  <c r="I1330" i="2" s="1"/>
  <c r="L1330" i="2" l="1"/>
  <c r="K1330" i="2"/>
  <c r="M1330" i="2" s="1"/>
  <c r="P1330" i="2" l="1"/>
  <c r="R1330" i="2"/>
  <c r="I1331" i="2" s="1"/>
  <c r="O1331" i="2" l="1"/>
  <c r="Q1331" i="2" s="1"/>
  <c r="L1331" i="2"/>
  <c r="K1331" i="2"/>
  <c r="M1331" i="2" s="1"/>
  <c r="P1331" i="2" l="1"/>
  <c r="R1331" i="2"/>
  <c r="I1332" i="2" s="1"/>
  <c r="O1332" i="2" l="1"/>
  <c r="Q1332" i="2" s="1"/>
  <c r="L1332" i="2"/>
  <c r="K1332" i="2"/>
  <c r="M1332" i="2" s="1"/>
  <c r="P1332" i="2" l="1"/>
  <c r="R1332" i="2"/>
  <c r="I1333" i="2" s="1"/>
  <c r="L1333" i="2" l="1"/>
  <c r="K1333" i="2"/>
  <c r="M1333" i="2" s="1"/>
  <c r="P1333" i="2" l="1"/>
  <c r="R1333" i="2"/>
  <c r="I1334" i="2" s="1"/>
  <c r="L1334" i="2" l="1"/>
  <c r="K1334" i="2"/>
  <c r="M1334" i="2" s="1"/>
  <c r="P1334" i="2" s="1"/>
  <c r="O1334" i="2"/>
  <c r="Q1334" i="2" s="1"/>
  <c r="R1334" i="2" l="1"/>
  <c r="I1335" i="2" s="1"/>
  <c r="L1335" i="2" s="1"/>
  <c r="K1335" i="2"/>
  <c r="M1335" i="2" s="1"/>
  <c r="P1335" i="2" s="1"/>
  <c r="O1335" i="2"/>
  <c r="Q1335" i="2" s="1"/>
  <c r="R1335" i="2" l="1"/>
  <c r="I1336" i="2" s="1"/>
  <c r="L1336" i="2"/>
  <c r="N1336" i="2" s="1"/>
  <c r="K1336" i="2"/>
  <c r="M1336" i="2" s="1"/>
  <c r="R1336" i="2" s="1"/>
  <c r="I1337" i="2" s="1"/>
  <c r="K1337" i="2"/>
  <c r="M1337" i="2" s="1"/>
  <c r="P1336" i="2" l="1"/>
  <c r="J1337" i="2"/>
  <c r="L1337" i="2" l="1"/>
  <c r="N1337" i="2" s="1"/>
  <c r="J1338" i="2"/>
  <c r="P1337" i="2" l="1"/>
  <c r="R1337" i="2"/>
  <c r="I1338" i="2" s="1"/>
  <c r="O1338" i="2" l="1"/>
  <c r="Q1338" i="2" s="1"/>
  <c r="L1338" i="2"/>
  <c r="N1338" i="2" s="1"/>
  <c r="R1338" i="2" s="1"/>
  <c r="I1339" i="2" s="1"/>
  <c r="K1339" i="2" s="1"/>
  <c r="K1338" i="2"/>
  <c r="P1338" i="2" l="1"/>
  <c r="J1339" i="2"/>
  <c r="L1339" i="2" s="1"/>
  <c r="N1339" i="2" s="1"/>
  <c r="P1339" i="2" s="1"/>
  <c r="R1339" i="2" l="1"/>
  <c r="I1340" i="2" s="1"/>
  <c r="O1340" i="2" s="1"/>
  <c r="Q1340" i="2" s="1"/>
  <c r="J1340" i="2"/>
  <c r="K1340" i="2"/>
  <c r="L1340" i="2" l="1"/>
  <c r="N1340" i="2" s="1"/>
  <c r="P1340" i="2" s="1"/>
  <c r="J1341" i="2"/>
  <c r="R1340" i="2" l="1"/>
  <c r="I1341" i="2" s="1"/>
  <c r="O1341" i="2" s="1"/>
  <c r="Q1341" i="2" s="1"/>
  <c r="L1341" i="2"/>
  <c r="N1341" i="2" s="1"/>
  <c r="K1341" i="2"/>
  <c r="M1341" i="2" s="1"/>
  <c r="P1341" i="2" l="1"/>
  <c r="R1341" i="2"/>
  <c r="I1342" i="2" s="1"/>
  <c r="O1342" i="2" s="1"/>
  <c r="Q1342" i="2" s="1"/>
  <c r="J1342" i="2"/>
  <c r="L1342" i="2" l="1"/>
  <c r="N1342" i="2" s="1"/>
  <c r="K1342" i="2"/>
  <c r="M1342" i="2" s="1"/>
  <c r="R1342" i="2" s="1"/>
  <c r="I1343" i="2" s="1"/>
  <c r="O1343" i="2" s="1"/>
  <c r="Q1343" i="2" s="1"/>
  <c r="P1342" i="2" l="1"/>
  <c r="K1343" i="2"/>
  <c r="M1343" i="2" s="1"/>
  <c r="J1343" i="2"/>
  <c r="L1343" i="2" l="1"/>
  <c r="N1343" i="2" s="1"/>
  <c r="J1344" i="2" s="1"/>
  <c r="J1345" i="2" s="1"/>
  <c r="P1343" i="2" l="1"/>
  <c r="R1343" i="2"/>
  <c r="I1344" i="2" s="1"/>
  <c r="L1344" i="2" l="1"/>
  <c r="K1344" i="2"/>
  <c r="M1344" i="2" s="1"/>
  <c r="P1344" i="2" s="1"/>
  <c r="O1344" i="2"/>
  <c r="Q1344" i="2" s="1"/>
  <c r="R1344" i="2" l="1"/>
  <c r="I1345" i="2" s="1"/>
  <c r="O1345" i="2"/>
  <c r="Q1345" i="2" s="1"/>
  <c r="L1345" i="2" l="1"/>
  <c r="K1345" i="2"/>
  <c r="M1345" i="2" s="1"/>
  <c r="P1345" i="2" s="1"/>
  <c r="O1346" i="2"/>
  <c r="Q1346" i="2" s="1"/>
  <c r="R1345" i="2" l="1"/>
  <c r="I1346" i="2" s="1"/>
  <c r="O1347" i="2"/>
  <c r="Q1347" i="2" s="1"/>
  <c r="L1346" i="2" l="1"/>
  <c r="K1346" i="2"/>
  <c r="M1346" i="2" s="1"/>
  <c r="P1346" i="2" l="1"/>
  <c r="R1346" i="2"/>
  <c r="I1347" i="2" s="1"/>
  <c r="L1347" i="2" l="1"/>
  <c r="K1347" i="2"/>
  <c r="M1347" i="2" s="1"/>
  <c r="P1347" i="2" s="1"/>
  <c r="R1347" i="2" l="1"/>
  <c r="I1348" i="2" s="1"/>
  <c r="L1348" i="2"/>
  <c r="K1348" i="2"/>
  <c r="M1348" i="2" s="1"/>
  <c r="P1348" i="2" s="1"/>
  <c r="R1348" i="2" l="1"/>
  <c r="I1349" i="2" s="1"/>
  <c r="L1349" i="2" s="1"/>
  <c r="K1349" i="2" l="1"/>
  <c r="M1349" i="2" s="1"/>
  <c r="P1349" i="2" s="1"/>
  <c r="R1349" i="2" l="1"/>
  <c r="I1350" i="2" s="1"/>
  <c r="O1350" i="2"/>
  <c r="Q1350" i="2" s="1"/>
  <c r="L1350" i="2"/>
  <c r="K1350" i="2"/>
  <c r="M1350" i="2" s="1"/>
  <c r="P1350" i="2" l="1"/>
  <c r="R1350" i="2"/>
  <c r="I1351" i="2" s="1"/>
  <c r="O1351" i="2" l="1"/>
  <c r="Q1351" i="2" s="1"/>
  <c r="L1351" i="2"/>
  <c r="K1351" i="2"/>
  <c r="M1351" i="2" s="1"/>
  <c r="P1351" i="2" l="1"/>
  <c r="R1351" i="2"/>
  <c r="I1352" i="2" s="1"/>
  <c r="O1352" i="2" l="1"/>
  <c r="Q1352" i="2" s="1"/>
  <c r="L1352" i="2"/>
  <c r="K1352" i="2"/>
  <c r="M1352" i="2" s="1"/>
  <c r="P1352" i="2" l="1"/>
  <c r="R1352" i="2"/>
  <c r="I1353" i="2" s="1"/>
  <c r="L1353" i="2" l="1"/>
  <c r="K1353" i="2"/>
  <c r="M1353" i="2" s="1"/>
  <c r="P1353" i="2" s="1"/>
  <c r="R1353" i="2" l="1"/>
  <c r="I1354" i="2" s="1"/>
  <c r="K1354" i="2" l="1"/>
  <c r="M1354" i="2" s="1"/>
  <c r="P1354" i="2" s="1"/>
  <c r="L1354" i="2"/>
  <c r="R1354" i="2" l="1"/>
  <c r="I1355" i="2" s="1"/>
  <c r="L1355" i="2" l="1"/>
  <c r="K1355" i="2"/>
  <c r="M1355" i="2" s="1"/>
  <c r="P1355" i="2" s="1"/>
  <c r="R1355" i="2" l="1"/>
  <c r="I1356" i="2" s="1"/>
  <c r="L1356" i="2" l="1"/>
  <c r="K1356" i="2"/>
  <c r="M1356" i="2" s="1"/>
  <c r="P1356" i="2" s="1"/>
  <c r="R1356" i="2" l="1"/>
  <c r="I1357" i="2" s="1"/>
  <c r="O1357" i="2" l="1"/>
  <c r="Q1357" i="2" s="1"/>
  <c r="K1357" i="2"/>
  <c r="M1357" i="2" s="1"/>
  <c r="P1357" i="2" s="1"/>
  <c r="L1357" i="2"/>
  <c r="O1358" i="2"/>
  <c r="Q1358" i="2" s="1"/>
  <c r="R1357" i="2" l="1"/>
  <c r="I1358" i="2" s="1"/>
  <c r="O1359" i="2"/>
  <c r="Q1359" i="2" s="1"/>
  <c r="L1358" i="2" l="1"/>
  <c r="K1358" i="2"/>
  <c r="M1358" i="2" s="1"/>
  <c r="P1358" i="2" s="1"/>
  <c r="R1358" i="2" l="1"/>
  <c r="I1359" i="2" s="1"/>
  <c r="L1359" i="2" l="1"/>
  <c r="K1359" i="2"/>
  <c r="M1359" i="2" s="1"/>
  <c r="P1359" i="2" s="1"/>
  <c r="R1359" i="2" l="1"/>
  <c r="I1360" i="2" s="1"/>
  <c r="O1360" i="2" l="1"/>
  <c r="Q1360" i="2" s="1"/>
  <c r="L1360" i="2"/>
  <c r="N1360" i="2" s="1"/>
  <c r="K1360" i="2"/>
  <c r="M1360" i="2" s="1"/>
  <c r="R1360" i="2" l="1"/>
  <c r="I1361" i="2" s="1"/>
  <c r="R1361" i="2"/>
  <c r="I1362" i="2" s="1"/>
  <c r="K1361" i="2"/>
  <c r="O1361" i="2"/>
  <c r="Q1361" i="2" s="1"/>
  <c r="P1360" i="2"/>
  <c r="J1361" i="2"/>
  <c r="J1362" i="2" s="1"/>
  <c r="L1361" i="2" l="1"/>
  <c r="L1362" i="2"/>
  <c r="N1362" i="2" s="1"/>
  <c r="K1362" i="2"/>
  <c r="R1362" i="2" l="1"/>
  <c r="I1363" i="2" s="1"/>
  <c r="P1362" i="2"/>
  <c r="J1363" i="2"/>
  <c r="K1363" i="2" l="1"/>
  <c r="L1363" i="2"/>
  <c r="N1363" i="2" s="1"/>
  <c r="P1363" i="2" s="1"/>
  <c r="R1363" i="2" l="1"/>
  <c r="I1364" i="2" s="1"/>
  <c r="O1364" i="2"/>
  <c r="Q1364" i="2" s="1"/>
  <c r="K1364" i="2"/>
  <c r="J1364" i="2"/>
  <c r="L1364" i="2" l="1"/>
  <c r="N1364" i="2" s="1"/>
  <c r="J1365" i="2" s="1"/>
  <c r="P1364" i="2" l="1"/>
  <c r="R1364" i="2"/>
  <c r="I1365" i="2" s="1"/>
  <c r="L1365" i="2" l="1"/>
  <c r="N1365" i="2" s="1"/>
  <c r="K1365" i="2"/>
  <c r="R1365" i="2"/>
  <c r="I1366" i="2" s="1"/>
  <c r="O1366" i="2" l="1"/>
  <c r="Q1366" i="2" s="1"/>
  <c r="K1366" i="2"/>
  <c r="P1365" i="2"/>
  <c r="J1366" i="2"/>
  <c r="L1366" i="2" l="1"/>
  <c r="N1366" i="2" s="1"/>
  <c r="P1366" i="2" l="1"/>
  <c r="R1366" i="2"/>
  <c r="I1367" i="2" s="1"/>
  <c r="J1367" i="2"/>
  <c r="O1367" i="2" l="1"/>
  <c r="Q1367" i="2" s="1"/>
  <c r="K1367" i="2"/>
  <c r="L1367" i="2"/>
  <c r="N1367" i="2" s="1"/>
  <c r="P1367" i="2" s="1"/>
  <c r="R1367" i="2"/>
  <c r="I1368" i="2" s="1"/>
  <c r="O1368" i="2" l="1"/>
  <c r="Q1368" i="2" s="1"/>
  <c r="K1368" i="2"/>
  <c r="J1368" i="2"/>
  <c r="L1368" i="2" l="1"/>
  <c r="N1368" i="2" s="1"/>
  <c r="O1370" i="2"/>
  <c r="Q1370" i="2" s="1"/>
  <c r="P1368" i="2" l="1"/>
  <c r="R1368" i="2"/>
  <c r="I1369" i="2" s="1"/>
  <c r="J1369" i="2"/>
  <c r="R1369" i="2" l="1"/>
  <c r="I1370" i="2" s="1"/>
  <c r="L1369" i="2"/>
  <c r="K1369" i="2"/>
  <c r="O1369" i="2"/>
  <c r="Q1369" i="2" s="1"/>
  <c r="K1370" i="2" l="1"/>
  <c r="L1370" i="2"/>
  <c r="N1370" i="2" s="1"/>
  <c r="J1371" i="2" l="1"/>
  <c r="P1370" i="2"/>
  <c r="R1370" i="2"/>
  <c r="I1371" i="2" s="1"/>
  <c r="L1371" i="2" l="1"/>
  <c r="N1371" i="2" s="1"/>
  <c r="J1372" i="2" s="1"/>
  <c r="K1371" i="2"/>
  <c r="M1371" i="2" s="1"/>
  <c r="R1371" i="2" s="1"/>
  <c r="I1372" i="2" s="1"/>
  <c r="P1371" i="2" l="1"/>
  <c r="O1372" i="2"/>
  <c r="Q1372" i="2" s="1"/>
  <c r="L1372" i="2"/>
  <c r="N1372" i="2" s="1"/>
  <c r="J1373" i="2" s="1"/>
  <c r="K1372" i="2"/>
  <c r="M1372" i="2" s="1"/>
  <c r="P1372" i="2" l="1"/>
  <c r="R1372" i="2"/>
  <c r="I1373" i="2" s="1"/>
  <c r="O1373" i="2"/>
  <c r="Q1373" i="2" s="1"/>
  <c r="L1373" i="2"/>
  <c r="N1373" i="2" s="1"/>
  <c r="K1373" i="2"/>
  <c r="P1373" i="2" l="1"/>
  <c r="J1374" i="2"/>
  <c r="R1373" i="2"/>
  <c r="I1374" i="2" s="1"/>
  <c r="O1374" i="2" l="1"/>
  <c r="Q1374" i="2" s="1"/>
  <c r="L1374" i="2"/>
  <c r="N1374" i="2" s="1"/>
  <c r="K1374" i="2"/>
  <c r="M1374" i="2" s="1"/>
  <c r="J1375" i="2"/>
  <c r="P1374" i="2" l="1"/>
  <c r="R1374" i="2"/>
  <c r="I1375" i="2" s="1"/>
  <c r="L1375" i="2" l="1"/>
  <c r="N1375" i="2" s="1"/>
  <c r="K1375" i="2"/>
  <c r="R1375" i="2" l="1"/>
  <c r="I1376" i="2" s="1"/>
  <c r="P1375" i="2"/>
  <c r="J1376" i="2"/>
  <c r="K1376" i="2" l="1"/>
  <c r="M1376" i="2" s="1"/>
  <c r="L1376" i="2"/>
  <c r="N1376" i="2" s="1"/>
  <c r="J1377" i="2" l="1"/>
  <c r="J1378" i="2" s="1"/>
  <c r="J1379" i="2" s="1"/>
  <c r="J1380" i="2" s="1"/>
  <c r="J1381" i="2" s="1"/>
  <c r="J1382" i="2" s="1"/>
  <c r="J1383" i="2" s="1"/>
  <c r="J1384" i="2" s="1"/>
  <c r="P1376" i="2"/>
  <c r="R1376" i="2"/>
  <c r="I1377" i="2" s="1"/>
  <c r="O1377" i="2" l="1"/>
  <c r="Q1377" i="2" s="1"/>
  <c r="L1377" i="2"/>
  <c r="K1377" i="2"/>
  <c r="M1377" i="2" s="1"/>
  <c r="P1377" i="2" s="1"/>
  <c r="R1377" i="2"/>
  <c r="I1378" i="2" s="1"/>
  <c r="L1378" i="2" l="1"/>
  <c r="K1378" i="2"/>
  <c r="M1378" i="2" s="1"/>
  <c r="P1378" i="2" l="1"/>
  <c r="R1378" i="2"/>
  <c r="I1379" i="2" s="1"/>
  <c r="L1379" i="2" l="1"/>
  <c r="K1379" i="2"/>
  <c r="M1379" i="2" s="1"/>
  <c r="P1379" i="2" l="1"/>
  <c r="R1379" i="2"/>
  <c r="I1380" i="2" s="1"/>
  <c r="L1380" i="2" l="1"/>
  <c r="K1380" i="2"/>
  <c r="M1380" i="2" s="1"/>
  <c r="P1380" i="2" l="1"/>
  <c r="R1380" i="2"/>
  <c r="I1381" i="2" s="1"/>
  <c r="L1381" i="2" l="1"/>
  <c r="K1381" i="2"/>
  <c r="M1381" i="2" s="1"/>
  <c r="P1381" i="2" l="1"/>
  <c r="R1381" i="2"/>
  <c r="I1382" i="2" s="1"/>
  <c r="L1382" i="2" l="1"/>
  <c r="K1382" i="2"/>
  <c r="M1382" i="2" s="1"/>
  <c r="P1382" i="2" l="1"/>
  <c r="R1382" i="2"/>
  <c r="I1383" i="2" s="1"/>
  <c r="L1383" i="2" l="1"/>
  <c r="K1383" i="2"/>
  <c r="M1383" i="2" s="1"/>
  <c r="P1383" i="2" s="1"/>
  <c r="R1383" i="2" l="1"/>
  <c r="I1384" i="2" s="1"/>
  <c r="L1384" i="2" l="1"/>
  <c r="N1384" i="2" s="1"/>
  <c r="K1384" i="2"/>
  <c r="M1384" i="2" s="1"/>
  <c r="O1385" i="2"/>
  <c r="Q1385" i="2" s="1"/>
  <c r="R1384" i="2" l="1"/>
  <c r="I1385" i="2" s="1"/>
  <c r="P1384" i="2"/>
  <c r="J1385" i="2"/>
  <c r="J1386" i="2" s="1"/>
  <c r="O1386" i="2"/>
  <c r="Q1386" i="2" s="1"/>
  <c r="K1385" i="2" l="1"/>
  <c r="M1385" i="2" s="1"/>
  <c r="P1385" i="2" s="1"/>
  <c r="L1385" i="2"/>
  <c r="R1385" i="2" l="1"/>
  <c r="I1386" i="2" s="1"/>
  <c r="L1386" i="2" l="1"/>
  <c r="N1386" i="2" s="1"/>
  <c r="K1386" i="2"/>
  <c r="R1386" i="2"/>
  <c r="I1387" i="2" s="1"/>
  <c r="O1387" i="2" l="1"/>
  <c r="Q1387" i="2" s="1"/>
  <c r="K1387" i="2"/>
  <c r="P1386" i="2"/>
  <c r="J1387" i="2"/>
  <c r="L1387" i="2" s="1"/>
  <c r="N1387" i="2" s="1"/>
  <c r="P1387" i="2" l="1"/>
  <c r="R1387" i="2"/>
  <c r="I1388" i="2" s="1"/>
  <c r="J1388" i="2"/>
  <c r="O1388" i="2" l="1"/>
  <c r="Q1388" i="2" s="1"/>
  <c r="K1388" i="2"/>
  <c r="L1388" i="2"/>
  <c r="N1388" i="2" s="1"/>
  <c r="P1388" i="2" s="1"/>
  <c r="R1388" i="2" l="1"/>
  <c r="I1389" i="2" s="1"/>
  <c r="J1389" i="2"/>
  <c r="O1389" i="2" l="1"/>
  <c r="Q1389" i="2" s="1"/>
  <c r="K1389" i="2"/>
  <c r="L1389" i="2"/>
  <c r="N1389" i="2" s="1"/>
  <c r="R1389" i="2" l="1"/>
  <c r="I1390" i="2" s="1"/>
  <c r="P1389" i="2"/>
  <c r="J1390" i="2"/>
  <c r="J1391" i="2" s="1"/>
  <c r="K1390" i="2" l="1"/>
  <c r="R1390" i="2"/>
  <c r="I1391" i="2" s="1"/>
  <c r="O1390" i="2"/>
  <c r="Q1390" i="2" s="1"/>
  <c r="L1390" i="2"/>
  <c r="O1391" i="2" l="1"/>
  <c r="Q1391" i="2" s="1"/>
  <c r="K1391" i="2"/>
  <c r="L1391" i="2"/>
  <c r="N1391" i="2" s="1"/>
  <c r="R1391" i="2"/>
  <c r="I1392" i="2" s="1"/>
  <c r="O1394" i="2"/>
  <c r="Q1394" i="2" s="1"/>
  <c r="R1392" i="2" l="1"/>
  <c r="I1393" i="2" s="1"/>
  <c r="K1392" i="2"/>
  <c r="O1392" i="2"/>
  <c r="Q1392" i="2" s="1"/>
  <c r="P1391" i="2"/>
  <c r="J1392" i="2"/>
  <c r="J1393" i="2" s="1"/>
  <c r="L1392" i="2" l="1"/>
  <c r="R1393" i="2"/>
  <c r="I1394" i="2" s="1"/>
  <c r="L1393" i="2"/>
  <c r="K1393" i="2"/>
  <c r="O1393" i="2"/>
  <c r="Q1393" i="2" s="1"/>
  <c r="L1394" i="2" l="1"/>
  <c r="K1394" i="2"/>
  <c r="M1394" i="2" s="1"/>
  <c r="P1394" i="2" s="1"/>
  <c r="R1394" i="2" l="1"/>
  <c r="I1395" i="2" s="1"/>
  <c r="L1395" i="2" l="1"/>
  <c r="K1395" i="2"/>
  <c r="M1395" i="2" s="1"/>
  <c r="P1395" i="2" s="1"/>
  <c r="R1395" i="2"/>
  <c r="I1396" i="2" s="1"/>
  <c r="O1396" i="2" l="1"/>
  <c r="Q1396" i="2" s="1"/>
  <c r="L1396" i="2"/>
  <c r="K1396" i="2"/>
  <c r="M1396" i="2" s="1"/>
  <c r="P1396" i="2" s="1"/>
  <c r="R1396" i="2"/>
  <c r="I1397" i="2" s="1"/>
  <c r="O1397" i="2" l="1"/>
  <c r="Q1397" i="2" s="1"/>
  <c r="L1397" i="2"/>
  <c r="K1397" i="2"/>
  <c r="M1397" i="2" s="1"/>
  <c r="P1397" i="2" l="1"/>
  <c r="R1397" i="2"/>
  <c r="I1398" i="2" s="1"/>
  <c r="O1398" i="2" l="1"/>
  <c r="Q1398" i="2" s="1"/>
  <c r="L1398" i="2"/>
  <c r="N1398" i="2" s="1"/>
  <c r="J1399" i="2" s="1"/>
  <c r="K1398" i="2"/>
  <c r="M1398" i="2" s="1"/>
  <c r="P1398" i="2" l="1"/>
  <c r="R1398" i="2"/>
  <c r="I1399" i="2" s="1"/>
  <c r="O1399" i="2" l="1"/>
  <c r="Q1399" i="2" s="1"/>
  <c r="L1399" i="2"/>
  <c r="N1399" i="2" s="1"/>
  <c r="J1400" i="2" s="1"/>
  <c r="K1399" i="2"/>
  <c r="M1399" i="2" s="1"/>
  <c r="P1399" i="2" l="1"/>
  <c r="R1399" i="2"/>
  <c r="I1400" i="2" s="1"/>
  <c r="L1400" i="2" l="1"/>
  <c r="N1400" i="2" s="1"/>
  <c r="J1401" i="2" s="1"/>
  <c r="J1402" i="2" s="1"/>
  <c r="J1403" i="2" s="1"/>
  <c r="J1404" i="2" s="1"/>
  <c r="J1405" i="2" s="1"/>
  <c r="J1406" i="2" s="1"/>
  <c r="J1407" i="2" s="1"/>
  <c r="J1408" i="2" s="1"/>
  <c r="K1400" i="2"/>
  <c r="M1400" i="2" s="1"/>
  <c r="P1400" i="2" l="1"/>
  <c r="R1400" i="2"/>
  <c r="I1401" i="2" s="1"/>
  <c r="O1401" i="2" l="1"/>
  <c r="Q1401" i="2" s="1"/>
  <c r="L1401" i="2"/>
  <c r="K1401" i="2"/>
  <c r="M1401" i="2" s="1"/>
  <c r="P1401" i="2" l="1"/>
  <c r="R1401" i="2"/>
  <c r="I1402" i="2" s="1"/>
  <c r="L1402" i="2" l="1"/>
  <c r="K1402" i="2"/>
  <c r="M1402" i="2" s="1"/>
  <c r="P1402" i="2" l="1"/>
  <c r="R1402" i="2"/>
  <c r="I1403" i="2" s="1"/>
  <c r="O1403" i="2" l="1"/>
  <c r="Q1403" i="2" s="1"/>
  <c r="L1403" i="2"/>
  <c r="K1403" i="2"/>
  <c r="M1403" i="2" s="1"/>
  <c r="P1403" i="2" l="1"/>
  <c r="R1403" i="2"/>
  <c r="I1404" i="2" s="1"/>
  <c r="O1404" i="2" l="1"/>
  <c r="Q1404" i="2" s="1"/>
  <c r="L1404" i="2"/>
  <c r="K1404" i="2"/>
  <c r="M1404" i="2" s="1"/>
  <c r="P1404" i="2" l="1"/>
  <c r="R1404" i="2"/>
  <c r="I1405" i="2" s="1"/>
  <c r="O1405" i="2" l="1"/>
  <c r="Q1405" i="2" s="1"/>
  <c r="L1405" i="2"/>
  <c r="K1405" i="2"/>
  <c r="M1405" i="2" s="1"/>
  <c r="P1405" i="2" l="1"/>
  <c r="R1405" i="2"/>
  <c r="I1406" i="2" s="1"/>
  <c r="K1406" i="2" l="1"/>
  <c r="L1406" i="2"/>
  <c r="R1406" i="2"/>
  <c r="I1407" i="2" s="1"/>
  <c r="O1406" i="2"/>
  <c r="Q1406" i="2" s="1"/>
  <c r="R1407" i="2" l="1"/>
  <c r="I1408" i="2" s="1"/>
  <c r="L1407" i="2"/>
  <c r="O1407" i="2"/>
  <c r="Q1407" i="2" s="1"/>
  <c r="K1407" i="2"/>
  <c r="O1408" i="2" l="1"/>
  <c r="Q1408" i="2" s="1"/>
  <c r="K1408" i="2"/>
  <c r="M1408" i="2" s="1"/>
  <c r="L1408" i="2"/>
  <c r="N1408" i="2" s="1"/>
  <c r="P1408" i="2" l="1"/>
  <c r="J1409" i="2"/>
  <c r="R1408" i="2"/>
  <c r="I1409" i="2" s="1"/>
  <c r="O1409" i="2" l="1"/>
  <c r="Q1409" i="2" s="1"/>
  <c r="L1409" i="2"/>
  <c r="N1409" i="2" s="1"/>
  <c r="K1409" i="2"/>
  <c r="M1409" i="2" s="1"/>
  <c r="R1409" i="2" s="1"/>
  <c r="I1410" i="2" s="1"/>
  <c r="K1410" i="2" s="1"/>
  <c r="P1409" i="2" l="1"/>
  <c r="J1410" i="2"/>
  <c r="L1410" i="2" l="1"/>
  <c r="N1410" i="2" s="1"/>
  <c r="J1411" i="2" s="1"/>
  <c r="P1410" i="2" l="1"/>
  <c r="R1410" i="2"/>
  <c r="I1411" i="2" s="1"/>
  <c r="L1411" i="2" l="1"/>
  <c r="N1411" i="2" s="1"/>
  <c r="K1411" i="2"/>
  <c r="R1411" i="2" l="1"/>
  <c r="I1412" i="2" s="1"/>
  <c r="P1411" i="2"/>
  <c r="J1412" i="2"/>
  <c r="O1412" i="2" l="1"/>
  <c r="Q1412" i="2" s="1"/>
  <c r="K1412" i="2"/>
  <c r="L1412" i="2"/>
  <c r="N1412" i="2" s="1"/>
  <c r="P1412" i="2" l="1"/>
  <c r="R1412" i="2"/>
  <c r="I1413" i="2" s="1"/>
  <c r="J1413" i="2"/>
  <c r="O1413" i="2" l="1"/>
  <c r="Q1413" i="2" s="1"/>
  <c r="L1413" i="2"/>
  <c r="N1413" i="2" s="1"/>
  <c r="K1413" i="2"/>
  <c r="P1413" i="2" l="1"/>
  <c r="R1413" i="2"/>
  <c r="I1414" i="2" s="1"/>
  <c r="J1414" i="2"/>
  <c r="O1414" i="2" l="1"/>
  <c r="Q1414" i="2" s="1"/>
  <c r="L1414" i="2"/>
  <c r="N1414" i="2" s="1"/>
  <c r="K1414" i="2"/>
  <c r="R1414" i="2" l="1"/>
  <c r="I1415" i="2" s="1"/>
  <c r="P1414" i="2"/>
  <c r="J1415" i="2"/>
  <c r="O1415" i="2" l="1"/>
  <c r="Q1415" i="2" s="1"/>
  <c r="K1415" i="2"/>
  <c r="L1415" i="2"/>
  <c r="N1415" i="2" s="1"/>
  <c r="P1415" i="2" l="1"/>
  <c r="R1415" i="2"/>
  <c r="I1416" i="2" s="1"/>
  <c r="J1416" i="2"/>
  <c r="O1416" i="2" l="1"/>
  <c r="Q1416" i="2" s="1"/>
  <c r="L1416" i="2"/>
  <c r="N1416" i="2" s="1"/>
  <c r="K1416" i="2"/>
  <c r="M1416" i="2" s="1"/>
  <c r="R1416" i="2" s="1"/>
  <c r="I1417" i="2" s="1"/>
  <c r="K1417" i="2" s="1"/>
  <c r="O1417" i="2"/>
  <c r="Q1417" i="2" s="1"/>
  <c r="P1416" i="2" l="1"/>
  <c r="J1417" i="2"/>
  <c r="L1417" i="2" s="1"/>
  <c r="N1417" i="2" s="1"/>
  <c r="O1418" i="2"/>
  <c r="Q1418" i="2" s="1"/>
  <c r="P1417" i="2" l="1"/>
  <c r="R1417" i="2"/>
  <c r="I1418" i="2" s="1"/>
  <c r="O1419" i="2"/>
  <c r="Q1419" i="2" s="1"/>
  <c r="L1418" i="2" l="1"/>
  <c r="N1418" i="2" s="1"/>
  <c r="R1418" i="2"/>
  <c r="I1419" i="2" s="1"/>
  <c r="K1418" i="2"/>
  <c r="K1419" i="2" l="1"/>
  <c r="P1418" i="2"/>
  <c r="J1419" i="2"/>
  <c r="L1419" i="2" l="1"/>
  <c r="N1419" i="2" s="1"/>
  <c r="P1419" i="2" l="1"/>
  <c r="R1419" i="2"/>
  <c r="I1420" i="2" s="1"/>
  <c r="J1420" i="2"/>
  <c r="L1420" i="2" l="1"/>
  <c r="N1420" i="2" s="1"/>
  <c r="J1421" i="2" s="1"/>
  <c r="K1420" i="2"/>
  <c r="M1420" i="2" s="1"/>
  <c r="P1420" i="2" s="1"/>
  <c r="R1420" i="2"/>
  <c r="I1421" i="2" s="1"/>
  <c r="L1421" i="2" l="1"/>
  <c r="N1421" i="2" s="1"/>
  <c r="J1422" i="2" s="1"/>
  <c r="K1421" i="2"/>
  <c r="M1421" i="2" s="1"/>
  <c r="P1421" i="2" s="1"/>
  <c r="R1421" i="2"/>
  <c r="I1422" i="2" s="1"/>
  <c r="L1422" i="2" l="1"/>
  <c r="N1422" i="2" s="1"/>
  <c r="J1423" i="2" s="1"/>
  <c r="K1422" i="2"/>
  <c r="M1422" i="2" s="1"/>
  <c r="P1422" i="2" l="1"/>
  <c r="R1422" i="2"/>
  <c r="I1423" i="2" s="1"/>
  <c r="O1423" i="2" l="1"/>
  <c r="Q1423" i="2" s="1"/>
  <c r="L1423" i="2"/>
  <c r="N1423" i="2" s="1"/>
  <c r="J1424" i="2" s="1"/>
  <c r="K1423" i="2"/>
  <c r="M1423" i="2" s="1"/>
  <c r="O1424" i="2"/>
  <c r="Q1424" i="2" s="1"/>
  <c r="P1423" i="2" l="1"/>
  <c r="R1423" i="2"/>
  <c r="I1424" i="2" s="1"/>
  <c r="L1424" i="2" l="1"/>
  <c r="N1424" i="2" s="1"/>
  <c r="K1424" i="2"/>
  <c r="P1424" i="2" l="1"/>
  <c r="J1425" i="2"/>
  <c r="R1424" i="2"/>
  <c r="I1425" i="2" s="1"/>
  <c r="O1425" i="2" l="1"/>
  <c r="Q1425" i="2" s="1"/>
  <c r="L1425" i="2"/>
  <c r="N1425" i="2" s="1"/>
  <c r="K1425" i="2"/>
  <c r="M1425" i="2" s="1"/>
  <c r="P1425" i="2" s="1"/>
  <c r="R1425" i="2"/>
  <c r="I1426" i="2" s="1"/>
  <c r="J1426" i="2"/>
  <c r="J1427" i="2" s="1"/>
  <c r="J1428" i="2" s="1"/>
  <c r="J1429" i="2" s="1"/>
  <c r="J1430" i="2" s="1"/>
  <c r="J1431" i="2" s="1"/>
  <c r="J1432" i="2" s="1"/>
  <c r="J1433" i="2" s="1"/>
  <c r="O1426" i="2" l="1"/>
  <c r="Q1426" i="2" s="1"/>
  <c r="L1426" i="2"/>
  <c r="K1426" i="2"/>
  <c r="M1426" i="2" s="1"/>
  <c r="P1426" i="2" l="1"/>
  <c r="R1426" i="2"/>
  <c r="I1427" i="2" s="1"/>
  <c r="L1427" i="2" l="1"/>
  <c r="K1427" i="2"/>
  <c r="M1427" i="2" s="1"/>
  <c r="P1427" i="2" l="1"/>
  <c r="R1427" i="2"/>
  <c r="I1428" i="2" s="1"/>
  <c r="L1428" i="2" l="1"/>
  <c r="K1428" i="2"/>
  <c r="M1428" i="2" s="1"/>
  <c r="P1428" i="2" l="1"/>
  <c r="R1428" i="2"/>
  <c r="I1429" i="2" s="1"/>
  <c r="L1429" i="2" l="1"/>
  <c r="K1429" i="2"/>
  <c r="M1429" i="2" s="1"/>
  <c r="O1430" i="2"/>
  <c r="Q1430" i="2" s="1"/>
  <c r="P1429" i="2" l="1"/>
  <c r="R1429" i="2"/>
  <c r="I1430" i="2" s="1"/>
  <c r="O1431" i="2"/>
  <c r="Q1431" i="2" s="1"/>
  <c r="L1430" i="2" l="1"/>
  <c r="K1430" i="2"/>
  <c r="M1430" i="2" s="1"/>
  <c r="P1430" i="2" s="1"/>
  <c r="O1432" i="2"/>
  <c r="Q1432" i="2" s="1"/>
  <c r="R1430" i="2" l="1"/>
  <c r="I1431" i="2" s="1"/>
  <c r="L1431" i="2" l="1"/>
  <c r="K1431" i="2"/>
  <c r="M1431" i="2" s="1"/>
  <c r="P1431" i="2" s="1"/>
  <c r="R1431" i="2"/>
  <c r="I1432" i="2" s="1"/>
  <c r="L1432" i="2" l="1"/>
  <c r="K1432" i="2"/>
  <c r="M1432" i="2" s="1"/>
  <c r="P1432" i="2" s="1"/>
  <c r="R1432" i="2" l="1"/>
  <c r="I1433" i="2" s="1"/>
  <c r="L1433" i="2" l="1"/>
  <c r="N1433" i="2" s="1"/>
  <c r="K1433" i="2"/>
  <c r="M1433" i="2" s="1"/>
  <c r="R1433" i="2"/>
  <c r="I1434" i="2" s="1"/>
  <c r="K1434" i="2" l="1"/>
  <c r="M1434" i="2" s="1"/>
  <c r="P1433" i="2"/>
  <c r="J1434" i="2"/>
  <c r="L1434" i="2" l="1"/>
  <c r="N1434" i="2" s="1"/>
  <c r="P1434" i="2" s="1"/>
  <c r="R1434" i="2" l="1"/>
  <c r="I1435" i="2" s="1"/>
  <c r="J1435" i="2"/>
  <c r="L1435" i="2" l="1"/>
  <c r="N1435" i="2" s="1"/>
  <c r="P1435" i="2" s="1"/>
  <c r="R1435" i="2"/>
  <c r="I1436" i="2" s="1"/>
  <c r="K1435" i="2"/>
  <c r="K1436" i="2" l="1"/>
  <c r="J1436" i="2"/>
  <c r="L1436" i="2" l="1"/>
  <c r="N1436" i="2" s="1"/>
  <c r="P1436" i="2" l="1"/>
  <c r="R1436" i="2"/>
  <c r="I1437" i="2" s="1"/>
  <c r="J1437" i="2"/>
  <c r="L1437" i="2" l="1"/>
  <c r="N1437" i="2" s="1"/>
  <c r="P1437" i="2" s="1"/>
  <c r="K1437" i="2"/>
  <c r="R1437" i="2"/>
  <c r="I1438" i="2" s="1"/>
  <c r="R1438" i="2" l="1"/>
  <c r="I1439" i="2" s="1"/>
  <c r="O1438" i="2"/>
  <c r="Q1438" i="2" s="1"/>
  <c r="K1438" i="2"/>
  <c r="J1438" i="2"/>
  <c r="J1439" i="2" s="1"/>
  <c r="O1439" i="2" l="1"/>
  <c r="Q1439" i="2" s="1"/>
  <c r="K1439" i="2"/>
  <c r="M1439" i="2" s="1"/>
  <c r="L1439" i="2"/>
  <c r="N1439" i="2" s="1"/>
  <c r="P1439" i="2" s="1"/>
  <c r="L1438" i="2"/>
  <c r="O1441" i="2"/>
  <c r="Q1441" i="2" s="1"/>
  <c r="R1439" i="2" l="1"/>
  <c r="I1440" i="2" s="1"/>
  <c r="O1440" i="2"/>
  <c r="Q1440" i="2" s="1"/>
  <c r="K1440" i="2"/>
  <c r="M1440" i="2" s="1"/>
  <c r="J1440" i="2"/>
  <c r="O1442" i="2"/>
  <c r="Q1442" i="2" s="1"/>
  <c r="L1440" i="2" l="1"/>
  <c r="N1440" i="2" s="1"/>
  <c r="P1440" i="2" l="1"/>
  <c r="R1440" i="2"/>
  <c r="I1441" i="2" s="1"/>
  <c r="J1441" i="2"/>
  <c r="K1441" i="2" l="1"/>
  <c r="M1441" i="2" s="1"/>
  <c r="P1441" i="2" s="1"/>
  <c r="L1441" i="2"/>
  <c r="R1441" i="2"/>
  <c r="I1442" i="2" s="1"/>
  <c r="L1442" i="2" l="1"/>
  <c r="K1442" i="2"/>
  <c r="M1442" i="2" s="1"/>
  <c r="P1442" i="2" s="1"/>
  <c r="R1442" i="2"/>
  <c r="I1443" i="2" s="1"/>
  <c r="L1443" i="2" l="1"/>
  <c r="K1443" i="2"/>
  <c r="M1443" i="2" s="1"/>
  <c r="P1443" i="2" s="1"/>
  <c r="R1443" i="2"/>
  <c r="I1444" i="2" s="1"/>
  <c r="L1444" i="2" l="1"/>
  <c r="K1444" i="2"/>
  <c r="M1444" i="2" s="1"/>
  <c r="P1444" i="2" s="1"/>
  <c r="R1444" i="2"/>
  <c r="I1445" i="2" s="1"/>
  <c r="L1445" i="2" l="1"/>
  <c r="K1445" i="2"/>
  <c r="M1445" i="2" s="1"/>
  <c r="P1445" i="2" l="1"/>
  <c r="R1445" i="2"/>
  <c r="I1446" i="2" s="1"/>
  <c r="L1446" i="2" l="1"/>
  <c r="K1446" i="2"/>
  <c r="M1446" i="2" s="1"/>
  <c r="P1446" i="2" l="1"/>
  <c r="R1446" i="2"/>
  <c r="I1447" i="2" s="1"/>
  <c r="O1447" i="2" l="1"/>
  <c r="Q1447" i="2" s="1"/>
  <c r="L1447" i="2"/>
  <c r="K1447" i="2"/>
  <c r="M1447" i="2" s="1"/>
  <c r="P1447" i="2" l="1"/>
  <c r="R1447" i="2"/>
  <c r="I1448" i="2" s="1"/>
  <c r="O1448" i="2" l="1"/>
  <c r="Q1448" i="2" s="1"/>
  <c r="L1448" i="2"/>
  <c r="K1448" i="2"/>
  <c r="M1448" i="2" s="1"/>
  <c r="P1448" i="2" l="1"/>
  <c r="R1448" i="2"/>
  <c r="I1449" i="2" s="1"/>
  <c r="O1449" i="2" l="1"/>
  <c r="Q1449" i="2" s="1"/>
  <c r="L1449" i="2"/>
  <c r="K1449" i="2"/>
  <c r="M1449" i="2" s="1"/>
  <c r="P1449" i="2" l="1"/>
  <c r="R1449" i="2"/>
  <c r="I1450" i="2" s="1"/>
  <c r="O1450" i="2" l="1"/>
  <c r="Q1450" i="2" s="1"/>
  <c r="L1450" i="2"/>
  <c r="K1450" i="2"/>
  <c r="M1450" i="2" s="1"/>
  <c r="P1450" i="2" l="1"/>
  <c r="R1450" i="2"/>
  <c r="I1451" i="2" s="1"/>
  <c r="O1451" i="2" l="1"/>
  <c r="Q1451" i="2" s="1"/>
  <c r="L1451" i="2"/>
  <c r="K1451" i="2"/>
  <c r="M1451" i="2" s="1"/>
  <c r="P1451" i="2" l="1"/>
  <c r="R1451" i="2"/>
  <c r="I1452" i="2" s="1"/>
  <c r="L1452" i="2" l="1"/>
  <c r="K1452" i="2"/>
  <c r="M1452" i="2" s="1"/>
  <c r="P1452" i="2" l="1"/>
  <c r="R1452" i="2"/>
  <c r="I1453" i="2" s="1"/>
  <c r="O1453" i="2" l="1"/>
  <c r="Q1453" i="2" s="1"/>
  <c r="L1453" i="2"/>
  <c r="K1453" i="2"/>
  <c r="M1453" i="2" s="1"/>
  <c r="P1453" i="2" l="1"/>
  <c r="R1453" i="2"/>
  <c r="I1454" i="2" s="1"/>
  <c r="O1454" i="2" s="1"/>
  <c r="Q1454" i="2" s="1"/>
  <c r="L1454" i="2" l="1"/>
  <c r="K1454" i="2"/>
  <c r="M1454" i="2" s="1"/>
  <c r="P1454" i="2" s="1"/>
  <c r="R1454" i="2" l="1"/>
  <c r="I1455" i="2" s="1"/>
  <c r="L1455" i="2" l="1"/>
  <c r="R1455" i="2"/>
  <c r="I1456" i="2" s="1"/>
  <c r="O1455" i="2"/>
  <c r="Q1455" i="2" s="1"/>
  <c r="K1455" i="2"/>
  <c r="O1456" i="2" l="1"/>
  <c r="Q1456" i="2" s="1"/>
  <c r="L1456" i="2"/>
  <c r="N1456" i="2" s="1"/>
  <c r="K1456" i="2"/>
  <c r="R1456" i="2"/>
  <c r="I1457" i="2" s="1"/>
  <c r="O1457" i="2" l="1"/>
  <c r="Q1457" i="2" s="1"/>
  <c r="K1457" i="2"/>
  <c r="P1456" i="2"/>
  <c r="J1457" i="2"/>
  <c r="L1457" i="2" l="1"/>
  <c r="N1457" i="2" s="1"/>
  <c r="P1457" i="2" l="1"/>
  <c r="R1457" i="2"/>
  <c r="I1458" i="2" s="1"/>
  <c r="J1458" i="2"/>
  <c r="O1458" i="2" l="1"/>
  <c r="Q1458" i="2" s="1"/>
  <c r="L1458" i="2"/>
  <c r="N1458" i="2" s="1"/>
  <c r="K1458" i="2"/>
  <c r="M1458" i="2" s="1"/>
  <c r="R1458" i="2" s="1"/>
  <c r="I1459" i="2" s="1"/>
  <c r="K1459" i="2" l="1"/>
  <c r="M1459" i="2" s="1"/>
  <c r="P1458" i="2"/>
  <c r="J1459" i="2"/>
  <c r="L1459" i="2" l="1"/>
  <c r="N1459" i="2" s="1"/>
  <c r="J1460" i="2"/>
  <c r="P1459" i="2" l="1"/>
  <c r="R1459" i="2"/>
  <c r="I1460" i="2" s="1"/>
  <c r="L1460" i="2" l="1"/>
  <c r="N1460" i="2" s="1"/>
  <c r="K1460" i="2"/>
  <c r="R1460" i="2"/>
  <c r="I1461" i="2" s="1"/>
  <c r="K1461" i="2" l="1"/>
  <c r="P1460" i="2"/>
  <c r="J1461" i="2"/>
  <c r="L1461" i="2" l="1"/>
  <c r="N1461" i="2" s="1"/>
  <c r="P1461" i="2" l="1"/>
  <c r="R1461" i="2"/>
  <c r="I1462" i="2" s="1"/>
  <c r="J1462" i="2"/>
  <c r="L1462" i="2" l="1"/>
  <c r="N1462" i="2" s="1"/>
  <c r="P1462" i="2" s="1"/>
  <c r="K1462" i="2"/>
  <c r="R1462" i="2"/>
  <c r="I1463" i="2" s="1"/>
  <c r="K1463" i="2" l="1"/>
  <c r="J1463" i="2"/>
  <c r="L1463" i="2" l="1"/>
  <c r="N1463" i="2" s="1"/>
  <c r="P1463" i="2" l="1"/>
  <c r="R1463" i="2"/>
  <c r="I1464" i="2" s="1"/>
  <c r="J1464" i="2"/>
  <c r="L1464" i="2" l="1"/>
  <c r="N1464" i="2" s="1"/>
  <c r="P1464" i="2" s="1"/>
  <c r="K1464" i="2"/>
  <c r="R1464" i="2"/>
  <c r="I1465" i="2" s="1"/>
  <c r="R1465" i="2" l="1"/>
  <c r="I1466" i="2" s="1"/>
  <c r="K1465" i="2"/>
  <c r="O1465" i="2"/>
  <c r="Q1465" i="2" s="1"/>
  <c r="J1465" i="2"/>
  <c r="L1465" i="2" s="1"/>
  <c r="O1466" i="2" l="1"/>
  <c r="Q1466" i="2" s="1"/>
  <c r="L1466" i="2"/>
  <c r="N1466" i="2" s="1"/>
  <c r="K1466" i="2"/>
  <c r="R1466" i="2" l="1"/>
  <c r="I1467" i="2" s="1"/>
  <c r="P1466" i="2"/>
  <c r="J1467" i="2"/>
  <c r="K1467" i="2" l="1"/>
  <c r="M1467" i="2" s="1"/>
  <c r="L1467" i="2"/>
  <c r="N1467" i="2" s="1"/>
  <c r="R1467" i="2"/>
  <c r="I1468" i="2" s="1"/>
  <c r="O1469" i="2"/>
  <c r="Q1469" i="2" s="1"/>
  <c r="O1468" i="2" l="1"/>
  <c r="Q1468" i="2" s="1"/>
  <c r="K1468" i="2"/>
  <c r="M1468" i="2" s="1"/>
  <c r="J1468" i="2"/>
  <c r="P1467" i="2"/>
  <c r="L1468" i="2" l="1"/>
  <c r="N1468" i="2" s="1"/>
  <c r="R1468" i="2" s="1"/>
  <c r="I1469" i="2" s="1"/>
  <c r="K1469" i="2" l="1"/>
  <c r="P1468" i="2"/>
  <c r="J1469" i="2"/>
  <c r="L1469" i="2" l="1"/>
  <c r="N1469" i="2" s="1"/>
  <c r="P1469" i="2" l="1"/>
  <c r="R1469" i="2"/>
  <c r="I1470" i="2" s="1"/>
  <c r="J1470" i="2"/>
  <c r="L1470" i="2" l="1"/>
  <c r="N1470" i="2" s="1"/>
  <c r="J1471" i="2" s="1"/>
  <c r="K1470" i="2"/>
  <c r="M1470" i="2" s="1"/>
  <c r="P1470" i="2" s="1"/>
  <c r="R1470" i="2"/>
  <c r="I1471" i="2" s="1"/>
  <c r="L1471" i="2" l="1"/>
  <c r="N1471" i="2" s="1"/>
  <c r="J1472" i="2" s="1"/>
  <c r="K1471" i="2"/>
  <c r="M1471" i="2" s="1"/>
  <c r="P1471" i="2" s="1"/>
  <c r="R1471" i="2"/>
  <c r="I1472" i="2" s="1"/>
  <c r="L1472" i="2" l="1"/>
  <c r="N1472" i="2" s="1"/>
  <c r="J1473" i="2" s="1"/>
  <c r="K1472" i="2"/>
  <c r="M1472" i="2" s="1"/>
  <c r="P1472" i="2" s="1"/>
  <c r="R1472" i="2"/>
  <c r="I1473" i="2" s="1"/>
  <c r="L1473" i="2" l="1"/>
  <c r="N1473" i="2" s="1"/>
  <c r="J1474" i="2" s="1"/>
  <c r="K1473" i="2"/>
  <c r="M1473" i="2" s="1"/>
  <c r="P1473" i="2" s="1"/>
  <c r="R1473" i="2"/>
  <c r="I1474" i="2" s="1"/>
  <c r="L1474" i="2"/>
  <c r="N1474" i="2" s="1"/>
  <c r="J1475" i="2" s="1"/>
  <c r="J1476" i="2" s="1"/>
  <c r="J1477" i="2" s="1"/>
  <c r="J1478" i="2" s="1"/>
  <c r="J1479" i="2" s="1"/>
  <c r="J1480" i="2" s="1"/>
  <c r="J1481" i="2" s="1"/>
  <c r="J1482" i="2" s="1"/>
  <c r="K1474" i="2"/>
  <c r="M1474" i="2" s="1"/>
  <c r="P1474" i="2" s="1"/>
  <c r="R1474" i="2" l="1"/>
  <c r="I1475" i="2" s="1"/>
  <c r="O1475" i="2" s="1"/>
  <c r="Q1475" i="2" s="1"/>
  <c r="L1475" i="2" l="1"/>
  <c r="K1475" i="2"/>
  <c r="M1475" i="2" s="1"/>
  <c r="P1475" i="2" s="1"/>
  <c r="R1475" i="2" l="1"/>
  <c r="I1476" i="2" s="1"/>
  <c r="L1476" i="2" l="1"/>
  <c r="K1476" i="2"/>
  <c r="M1476" i="2" s="1"/>
  <c r="P1476" i="2" s="1"/>
  <c r="R1476" i="2" l="1"/>
  <c r="I1477" i="2" s="1"/>
  <c r="O1477" i="2" s="1"/>
  <c r="Q1477" i="2" s="1"/>
  <c r="L1477" i="2" l="1"/>
  <c r="K1477" i="2"/>
  <c r="M1477" i="2" s="1"/>
  <c r="P1477" i="2" s="1"/>
  <c r="R1477" i="2" l="1"/>
  <c r="I1478" i="2" s="1"/>
  <c r="L1478" i="2" l="1"/>
  <c r="K1478" i="2"/>
  <c r="M1478" i="2" s="1"/>
  <c r="P1478" i="2" s="1"/>
  <c r="R1478" i="2" l="1"/>
  <c r="I1479" i="2" s="1"/>
  <c r="L1479" i="2" l="1"/>
  <c r="K1479" i="2"/>
  <c r="M1479" i="2" s="1"/>
  <c r="P1479" i="2" s="1"/>
  <c r="O1479" i="2"/>
  <c r="Q1479" i="2" s="1"/>
  <c r="R1479" i="2" l="1"/>
  <c r="I1480" i="2" s="1"/>
  <c r="L1480" i="2"/>
  <c r="K1480" i="2"/>
  <c r="M1480" i="2" s="1"/>
  <c r="P1480" i="2" s="1"/>
  <c r="O1480" i="2"/>
  <c r="Q1480" i="2" s="1"/>
  <c r="R1480" i="2" l="1"/>
  <c r="I1481" i="2" s="1"/>
  <c r="L1481" i="2"/>
  <c r="K1481" i="2"/>
  <c r="M1481" i="2" s="1"/>
  <c r="P1481" i="2" s="1"/>
  <c r="O1481" i="2"/>
  <c r="Q1481" i="2" s="1"/>
  <c r="R1481" i="2" l="1"/>
  <c r="I1482" i="2" s="1"/>
  <c r="L1482" i="2"/>
  <c r="N1482" i="2" s="1"/>
  <c r="K1482" i="2"/>
  <c r="M1482" i="2" s="1"/>
  <c r="R1482" i="2" l="1"/>
  <c r="I1483" i="2" s="1"/>
  <c r="K1483" i="2" s="1"/>
  <c r="M1483" i="2" s="1"/>
  <c r="P1482" i="2"/>
  <c r="J1483" i="2"/>
  <c r="L1483" i="2" l="1"/>
  <c r="N1483" i="2" s="1"/>
  <c r="P1483" i="2" l="1"/>
  <c r="R1483" i="2"/>
  <c r="I1484" i="2" s="1"/>
  <c r="O1484" i="2" s="1"/>
  <c r="Q1484" i="2" s="1"/>
  <c r="J1484" i="2"/>
  <c r="L1484" i="2" l="1"/>
  <c r="N1484" i="2" s="1"/>
  <c r="P1484" i="2" s="1"/>
  <c r="K1484" i="2"/>
  <c r="R1484" i="2" l="1"/>
  <c r="I1485" i="2" s="1"/>
  <c r="J1485" i="2"/>
  <c r="L1485" i="2" l="1"/>
  <c r="N1485" i="2" s="1"/>
  <c r="P1485" i="2" s="1"/>
  <c r="K1485" i="2"/>
  <c r="R1485" i="2" l="1"/>
  <c r="I1486" i="2" s="1"/>
  <c r="O1486" i="2" s="1"/>
  <c r="Q1486" i="2" s="1"/>
  <c r="J1486" i="2"/>
  <c r="L1486" i="2" l="1"/>
  <c r="N1486" i="2" s="1"/>
  <c r="K1486" i="2"/>
  <c r="M1486" i="2" s="1"/>
  <c r="R1486" i="2" l="1"/>
  <c r="I1487" i="2" s="1"/>
  <c r="K1487" i="2" s="1"/>
  <c r="M1487" i="2" s="1"/>
  <c r="P1487" i="2" s="1"/>
  <c r="P1486" i="2"/>
  <c r="O1487" i="2"/>
  <c r="Q1487" i="2" s="1"/>
  <c r="J1487" i="2"/>
  <c r="J1488" i="2" s="1"/>
  <c r="J1489" i="2" s="1"/>
  <c r="R1487" i="2" l="1"/>
  <c r="I1488" i="2" s="1"/>
  <c r="L1488" i="2"/>
  <c r="K1488" i="2"/>
  <c r="M1488" i="2" s="1"/>
  <c r="P1488" i="2" s="1"/>
  <c r="O1488" i="2"/>
  <c r="Q1488" i="2" s="1"/>
  <c r="L1487" i="2"/>
  <c r="R1488" i="2" l="1"/>
  <c r="I1489" i="2" s="1"/>
  <c r="L1489" i="2"/>
  <c r="K1489" i="2"/>
  <c r="M1489" i="2" s="1"/>
  <c r="P1489" i="2" s="1"/>
  <c r="O1489" i="2"/>
  <c r="Q1489" i="2" s="1"/>
  <c r="R1489" i="2" l="1"/>
  <c r="I1490" i="2" s="1"/>
  <c r="L1490" i="2"/>
  <c r="K1490" i="2"/>
  <c r="M1490" i="2" s="1"/>
  <c r="P1490" i="2" s="1"/>
  <c r="O1490" i="2"/>
  <c r="Q1490" i="2" s="1"/>
  <c r="R1490" i="2" l="1"/>
  <c r="I1491" i="2" s="1"/>
  <c r="L1491" i="2" s="1"/>
  <c r="R1491" i="2"/>
  <c r="I1492" i="2" s="1"/>
  <c r="K1491" i="2"/>
  <c r="O1491" i="2"/>
  <c r="Q1491" i="2" s="1"/>
  <c r="L1492" i="2" l="1"/>
  <c r="K1492" i="2"/>
  <c r="M1492" i="2" s="1"/>
  <c r="P1492" i="2" s="1"/>
  <c r="O1492" i="2"/>
  <c r="Q1492" i="2" s="1"/>
  <c r="R1492" i="2" l="1"/>
  <c r="I1493" i="2" s="1"/>
  <c r="O1493" i="2" s="1"/>
  <c r="Q1493" i="2" s="1"/>
  <c r="L1493" i="2"/>
  <c r="K1493" i="2"/>
  <c r="M1493" i="2" s="1"/>
  <c r="P1493" i="2" s="1"/>
  <c r="R1493" i="2" l="1"/>
  <c r="I1494" i="2" s="1"/>
  <c r="O1494" i="2" s="1"/>
  <c r="Q1494" i="2" s="1"/>
  <c r="L1494" i="2" l="1"/>
  <c r="K1494" i="2"/>
  <c r="M1494" i="2" s="1"/>
  <c r="P1494" i="2" s="1"/>
  <c r="R1494" i="2" l="1"/>
  <c r="I1495" i="2" s="1"/>
  <c r="O1495" i="2" s="1"/>
  <c r="Q1495" i="2" s="1"/>
  <c r="L1495" i="2" l="1"/>
  <c r="K1495" i="2"/>
  <c r="M1495" i="2" s="1"/>
  <c r="P1495" i="2" s="1"/>
  <c r="R1495" i="2" l="1"/>
  <c r="I1496" i="2" s="1"/>
  <c r="O1496" i="2" s="1"/>
  <c r="Q1496" i="2" s="1"/>
  <c r="L1496" i="2" l="1"/>
  <c r="N1496" i="2" s="1"/>
  <c r="J1497" i="2" s="1"/>
  <c r="K1496" i="2"/>
  <c r="M1496" i="2" s="1"/>
  <c r="P1496" i="2" s="1"/>
  <c r="R1496" i="2" l="1"/>
  <c r="I1497" i="2" s="1"/>
  <c r="L1497" i="2" l="1"/>
  <c r="N1497" i="2" s="1"/>
  <c r="J1498" i="2" s="1"/>
  <c r="K1497" i="2"/>
  <c r="M1497" i="2" s="1"/>
  <c r="P1497" i="2" s="1"/>
  <c r="R1497" i="2" l="1"/>
  <c r="I1498" i="2" s="1"/>
  <c r="L1498" i="2" l="1"/>
  <c r="N1498" i="2" s="1"/>
  <c r="J1499" i="2" s="1"/>
  <c r="J1500" i="2" s="1"/>
  <c r="J1501" i="2" s="1"/>
  <c r="J1502" i="2" s="1"/>
  <c r="J1503" i="2" s="1"/>
  <c r="J1504" i="2" s="1"/>
  <c r="K1498" i="2"/>
  <c r="M1498" i="2" s="1"/>
  <c r="P1498" i="2" s="1"/>
  <c r="R1498" i="2" l="1"/>
  <c r="I1499" i="2" s="1"/>
  <c r="O1499" i="2" s="1"/>
  <c r="Q1499" i="2" s="1"/>
  <c r="L1499" i="2" l="1"/>
  <c r="K1499" i="2"/>
  <c r="M1499" i="2" s="1"/>
  <c r="P1499" i="2" s="1"/>
  <c r="R1499" i="2" l="1"/>
  <c r="I1500" i="2" s="1"/>
  <c r="L1500" i="2" l="1"/>
  <c r="K1500" i="2"/>
  <c r="M1500" i="2" s="1"/>
  <c r="P1500" i="2" s="1"/>
  <c r="R1500" i="2" l="1"/>
  <c r="I1501" i="2" s="1"/>
  <c r="L1501" i="2" l="1"/>
  <c r="K1501" i="2"/>
  <c r="M1501" i="2" s="1"/>
  <c r="P1501" i="2" s="1"/>
  <c r="R1501" i="2" l="1"/>
  <c r="I1502" i="2" s="1"/>
  <c r="L1502" i="2" l="1"/>
  <c r="O1502" i="2"/>
  <c r="Q1502" i="2" s="1"/>
  <c r="K1502" i="2"/>
  <c r="M1502" i="2" s="1"/>
  <c r="P1502" i="2" s="1"/>
  <c r="R1502" i="2" l="1"/>
  <c r="I1503" i="2" s="1"/>
  <c r="L1503" i="2"/>
  <c r="K1503" i="2"/>
  <c r="M1503" i="2" s="1"/>
  <c r="P1503" i="2" s="1"/>
  <c r="O1503" i="2"/>
  <c r="Q1503" i="2" s="1"/>
  <c r="R1503" i="2" l="1"/>
  <c r="I1504" i="2" s="1"/>
  <c r="L1504" i="2" s="1"/>
  <c r="N1504" i="2" s="1"/>
  <c r="K1504" i="2"/>
  <c r="M1504" i="2" s="1"/>
  <c r="P1504" i="2" l="1"/>
  <c r="J1505" i="2"/>
  <c r="R1504" i="2"/>
  <c r="I1505" i="2" s="1"/>
  <c r="L1505" i="2" l="1"/>
  <c r="N1505" i="2" s="1"/>
  <c r="K1505" i="2"/>
  <c r="M1505" i="2" s="1"/>
  <c r="P1505" i="2" l="1"/>
  <c r="J1506" i="2"/>
  <c r="R1505" i="2"/>
  <c r="I1506" i="2" s="1"/>
  <c r="L1506" i="2" l="1"/>
  <c r="N1506" i="2" s="1"/>
  <c r="K1506" i="2"/>
  <c r="M1506" i="2" s="1"/>
  <c r="P1506" i="2" l="1"/>
  <c r="R1506" i="2"/>
  <c r="I1507" i="2" s="1"/>
  <c r="O1507" i="2" s="1"/>
  <c r="Q1507" i="2" s="1"/>
  <c r="J1507" i="2"/>
  <c r="L1507" i="2" l="1"/>
  <c r="N1507" i="2" s="1"/>
  <c r="K1507" i="2"/>
  <c r="M1507" i="2" s="1"/>
  <c r="P1507" i="2" l="1"/>
  <c r="R1507" i="2"/>
  <c r="I1508" i="2" s="1"/>
  <c r="J1508" i="2"/>
  <c r="L1508" i="2" l="1"/>
  <c r="N1508" i="2" s="1"/>
  <c r="P1508" i="2" s="1"/>
  <c r="K1508" i="2"/>
  <c r="R1508" i="2" l="1"/>
  <c r="I1509" i="2" s="1"/>
  <c r="J1509" i="2"/>
  <c r="L1509" i="2" l="1"/>
  <c r="N1509" i="2" s="1"/>
  <c r="P1509" i="2" s="1"/>
  <c r="K1509" i="2"/>
  <c r="R1509" i="2" l="1"/>
  <c r="I1510" i="2" s="1"/>
  <c r="J1510" i="2"/>
  <c r="L1510" i="2" l="1"/>
  <c r="N1510" i="2" s="1"/>
  <c r="P1510" i="2" s="1"/>
  <c r="R1510" i="2"/>
  <c r="I1511" i="2" s="1"/>
  <c r="K1510" i="2"/>
  <c r="K1511" i="2" l="1"/>
  <c r="O1511" i="2"/>
  <c r="Q1511" i="2" s="1"/>
  <c r="J1511" i="2"/>
  <c r="L1511" i="2" l="1"/>
  <c r="N1511" i="2" s="1"/>
  <c r="P1511" i="2" l="1"/>
  <c r="R1511" i="2"/>
  <c r="I1512" i="2" s="1"/>
  <c r="J1512" i="2"/>
  <c r="O1512" i="2" l="1"/>
  <c r="Q1512" i="2" s="1"/>
  <c r="L1512" i="2"/>
  <c r="N1512" i="2" s="1"/>
  <c r="K1512" i="2"/>
  <c r="P1512" i="2" l="1"/>
  <c r="R1512" i="2"/>
  <c r="I1513" i="2" s="1"/>
  <c r="J1513" i="2"/>
  <c r="O1514" i="2"/>
  <c r="Q1514" i="2" s="1"/>
  <c r="R1513" i="2" l="1"/>
  <c r="I1514" i="2" s="1"/>
  <c r="L1513" i="2"/>
  <c r="K1513" i="2"/>
  <c r="O1513" i="2"/>
  <c r="Q1513" i="2" s="1"/>
  <c r="L1514" i="2" l="1"/>
  <c r="N1514" i="2" s="1"/>
  <c r="R1514" i="2" s="1"/>
  <c r="I1515" i="2" s="1"/>
  <c r="K1514" i="2"/>
  <c r="R1515" i="2" l="1"/>
  <c r="I1516" i="2" s="1"/>
  <c r="K1515" i="2"/>
  <c r="O1515" i="2"/>
  <c r="Q1515" i="2" s="1"/>
  <c r="J1515" i="2"/>
  <c r="J1516" i="2" s="1"/>
  <c r="J1517" i="2" s="1"/>
  <c r="J1518" i="2" s="1"/>
  <c r="J1519" i="2" s="1"/>
  <c r="J1520" i="2" s="1"/>
  <c r="J1521" i="2" s="1"/>
  <c r="P1514" i="2"/>
  <c r="O1516" i="2" l="1"/>
  <c r="Q1516" i="2" s="1"/>
  <c r="L1516" i="2"/>
  <c r="K1516" i="2"/>
  <c r="M1516" i="2" s="1"/>
  <c r="L1515" i="2"/>
  <c r="P1516" i="2" l="1"/>
  <c r="R1516" i="2"/>
  <c r="I1517" i="2" s="1"/>
  <c r="O1517" i="2" l="1"/>
  <c r="Q1517" i="2" s="1"/>
  <c r="L1517" i="2"/>
  <c r="K1517" i="2"/>
  <c r="M1517" i="2" s="1"/>
  <c r="P1517" i="2" l="1"/>
  <c r="R1517" i="2"/>
  <c r="I1518" i="2" s="1"/>
  <c r="L1518" i="2" l="1"/>
  <c r="K1518" i="2"/>
  <c r="M1518" i="2" s="1"/>
  <c r="P1518" i="2" s="1"/>
  <c r="O1518" i="2"/>
  <c r="Q1518" i="2" s="1"/>
  <c r="R1518" i="2" l="1"/>
  <c r="I1519" i="2" s="1"/>
  <c r="L1519" i="2"/>
  <c r="K1519" i="2"/>
  <c r="M1519" i="2" s="1"/>
  <c r="P1519" i="2" s="1"/>
  <c r="O1519" i="2"/>
  <c r="Q1519" i="2" s="1"/>
  <c r="R1519" i="2" l="1"/>
  <c r="I1520" i="2" s="1"/>
  <c r="O1520" i="2"/>
  <c r="Q1520" i="2" s="1"/>
  <c r="L1520" i="2"/>
  <c r="K1520" i="2"/>
  <c r="M1520" i="2" s="1"/>
  <c r="P1520" i="2" l="1"/>
  <c r="R1520" i="2"/>
  <c r="I1521" i="2" s="1"/>
  <c r="L1521" i="2" l="1"/>
  <c r="N1521" i="2" s="1"/>
  <c r="J1522" i="2" s="1"/>
  <c r="J1523" i="2" s="1"/>
  <c r="J1524" i="2" s="1"/>
  <c r="J1525" i="2" s="1"/>
  <c r="J1526" i="2" s="1"/>
  <c r="J1527" i="2" s="1"/>
  <c r="K1521" i="2"/>
  <c r="M1521" i="2" s="1"/>
  <c r="P1521" i="2" l="1"/>
  <c r="R1521" i="2"/>
  <c r="I1522" i="2" s="1"/>
  <c r="O1522" i="2" l="1"/>
  <c r="Q1522" i="2" s="1"/>
  <c r="L1522" i="2"/>
  <c r="K1522" i="2"/>
  <c r="M1522" i="2" s="1"/>
  <c r="P1522" i="2" s="1"/>
  <c r="R1522" i="2" l="1"/>
  <c r="I1523" i="2" s="1"/>
  <c r="O1523" i="2" l="1"/>
  <c r="Q1523" i="2" s="1"/>
  <c r="K1523" i="2"/>
  <c r="M1523" i="2" s="1"/>
  <c r="P1523" i="2" s="1"/>
  <c r="L1523" i="2"/>
  <c r="R1523" i="2" l="1"/>
  <c r="I1524" i="2" s="1"/>
  <c r="O1525" i="2"/>
  <c r="Q1525" i="2" s="1"/>
  <c r="L1524" i="2" l="1"/>
  <c r="K1524" i="2"/>
  <c r="M1524" i="2" s="1"/>
  <c r="O1526" i="2"/>
  <c r="Q1526" i="2" s="1"/>
  <c r="P1524" i="2" l="1"/>
  <c r="R1524" i="2"/>
  <c r="I1525" i="2" s="1"/>
  <c r="L1525" i="2" l="1"/>
  <c r="K1525" i="2"/>
  <c r="M1525" i="2" s="1"/>
  <c r="P1525" i="2" s="1"/>
  <c r="O1528" i="2"/>
  <c r="Q1528" i="2" s="1"/>
  <c r="R1525" i="2" l="1"/>
  <c r="I1526" i="2" s="1"/>
  <c r="K1526" i="2" s="1"/>
  <c r="M1526" i="2" s="1"/>
  <c r="P1526" i="2" l="1"/>
  <c r="R1526" i="2"/>
  <c r="I1527" i="2" s="1"/>
  <c r="L1526" i="2"/>
  <c r="L1527" i="2"/>
  <c r="N1527" i="2" s="1"/>
  <c r="K1527" i="2"/>
  <c r="M1527" i="2" s="1"/>
  <c r="R1527" i="2" s="1"/>
  <c r="I1528" i="2" s="1"/>
  <c r="K1528" i="2" l="1"/>
  <c r="M1528" i="2" s="1"/>
  <c r="P1528" i="2" s="1"/>
  <c r="P1527" i="2"/>
  <c r="J1528" i="2"/>
  <c r="J1529" i="2" s="1"/>
  <c r="R1528" i="2" l="1"/>
  <c r="I1529" i="2" s="1"/>
  <c r="L1528" i="2"/>
  <c r="L1529" i="2"/>
  <c r="N1529" i="2" s="1"/>
  <c r="K1529" i="2"/>
  <c r="M1529" i="2" s="1"/>
  <c r="R1529" i="2" s="1"/>
  <c r="I1530" i="2" s="1"/>
  <c r="K1530" i="2" l="1"/>
  <c r="M1530" i="2" s="1"/>
  <c r="P1529" i="2"/>
  <c r="J1530" i="2"/>
  <c r="L1530" i="2" l="1"/>
  <c r="N1530" i="2" s="1"/>
  <c r="P1530" i="2" s="1"/>
  <c r="R1530" i="2" l="1"/>
  <c r="I1531" i="2" s="1"/>
  <c r="J1531" i="2"/>
  <c r="L1531" i="2" l="1"/>
  <c r="N1531" i="2" s="1"/>
  <c r="K1531" i="2"/>
  <c r="M1531" i="2" s="1"/>
  <c r="R1531" i="2" s="1"/>
  <c r="I1532" i="2" s="1"/>
  <c r="O1532" i="2" l="1"/>
  <c r="Q1532" i="2" s="1"/>
  <c r="K1532" i="2"/>
  <c r="P1531" i="2"/>
  <c r="J1532" i="2"/>
  <c r="L1532" i="2" l="1"/>
  <c r="N1532" i="2" s="1"/>
  <c r="P1532" i="2" l="1"/>
  <c r="R1532" i="2"/>
  <c r="I1533" i="2" s="1"/>
  <c r="J1533" i="2"/>
  <c r="L1533" i="2" l="1"/>
  <c r="N1533" i="2" s="1"/>
  <c r="P1533" i="2" s="1"/>
  <c r="K1533" i="2"/>
  <c r="J1534" i="2" l="1"/>
  <c r="R1533" i="2"/>
  <c r="I1534" i="2" s="1"/>
  <c r="K1534" i="2" l="1"/>
  <c r="L1534" i="2"/>
  <c r="N1534" i="2" s="1"/>
  <c r="P1534" i="2" s="1"/>
  <c r="J1535" i="2" l="1"/>
  <c r="R1534" i="2"/>
  <c r="I1535" i="2" s="1"/>
  <c r="K1535" i="2" l="1"/>
  <c r="L1535" i="2"/>
  <c r="N1535" i="2" s="1"/>
  <c r="P1535" i="2" s="1"/>
  <c r="J1536" i="2" l="1"/>
  <c r="R1535" i="2"/>
  <c r="I1536" i="2" s="1"/>
  <c r="O1537" i="2"/>
  <c r="Q1537" i="2" s="1"/>
  <c r="K1536" i="2" l="1"/>
  <c r="L1536" i="2"/>
  <c r="N1536" i="2" s="1"/>
  <c r="P1536" i="2" s="1"/>
  <c r="O1538" i="2"/>
  <c r="Q1538" i="2" s="1"/>
  <c r="J1537" i="2" l="1"/>
  <c r="R1536" i="2"/>
  <c r="I1537" i="2" s="1"/>
  <c r="L1537" i="2" l="1"/>
  <c r="N1537" i="2" s="1"/>
  <c r="P1537" i="2" s="1"/>
  <c r="K1537" i="2"/>
  <c r="R1537" i="2" l="1"/>
  <c r="I1538" i="2" s="1"/>
  <c r="L1538" i="2" l="1"/>
  <c r="N1538" i="2" s="1"/>
  <c r="R1538" i="2" s="1"/>
  <c r="I1539" i="2" s="1"/>
  <c r="K1538" i="2"/>
  <c r="O1539" i="2" l="1"/>
  <c r="Q1539" i="2" s="1"/>
  <c r="R1539" i="2"/>
  <c r="I1540" i="2" s="1"/>
  <c r="K1539" i="2"/>
  <c r="J1539" i="2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P1538" i="2"/>
  <c r="L1539" i="2" l="1"/>
  <c r="O1540" i="2"/>
  <c r="Q1540" i="2" s="1"/>
  <c r="L1540" i="2"/>
  <c r="K1540" i="2"/>
  <c r="M1540" i="2" s="1"/>
  <c r="P1540" i="2" s="1"/>
  <c r="R1540" i="2" l="1"/>
  <c r="I1541" i="2" s="1"/>
  <c r="O1541" i="2" l="1"/>
  <c r="Q1541" i="2" s="1"/>
  <c r="L1541" i="2"/>
  <c r="K1541" i="2"/>
  <c r="M1541" i="2" s="1"/>
  <c r="P1541" i="2" s="1"/>
  <c r="R1541" i="2"/>
  <c r="I1542" i="2" s="1"/>
  <c r="O1542" i="2" l="1"/>
  <c r="Q1542" i="2" s="1"/>
  <c r="K1542" i="2"/>
  <c r="M1542" i="2" s="1"/>
  <c r="P1542" i="2" s="1"/>
  <c r="L1542" i="2"/>
  <c r="R1542" i="2"/>
  <c r="I1543" i="2" s="1"/>
  <c r="O1543" i="2" l="1"/>
  <c r="Q1543" i="2" s="1"/>
  <c r="L1543" i="2"/>
  <c r="K1543" i="2"/>
  <c r="M1543" i="2" s="1"/>
  <c r="P1543" i="2" l="1"/>
  <c r="R1543" i="2"/>
  <c r="I1544" i="2" s="1"/>
  <c r="O1544" i="2" l="1"/>
  <c r="Q1544" i="2" s="1"/>
  <c r="L1544" i="2"/>
  <c r="K1544" i="2"/>
  <c r="M1544" i="2" s="1"/>
  <c r="P1544" i="2" l="1"/>
  <c r="R1544" i="2"/>
  <c r="I1545" i="2" s="1"/>
  <c r="O1545" i="2" l="1"/>
  <c r="Q1545" i="2" s="1"/>
  <c r="L1545" i="2"/>
  <c r="K1545" i="2"/>
  <c r="M1545" i="2" s="1"/>
  <c r="P1545" i="2" l="1"/>
  <c r="R1545" i="2"/>
  <c r="I1546" i="2" s="1"/>
  <c r="O1546" i="2" l="1"/>
  <c r="Q1546" i="2" s="1"/>
  <c r="L1546" i="2"/>
  <c r="K1546" i="2"/>
  <c r="M1546" i="2" s="1"/>
  <c r="P1546" i="2" l="1"/>
  <c r="R1546" i="2"/>
  <c r="I1547" i="2" s="1"/>
  <c r="O1547" i="2" l="1"/>
  <c r="Q1547" i="2" s="1"/>
  <c r="L1547" i="2"/>
  <c r="K1547" i="2"/>
  <c r="M1547" i="2" s="1"/>
  <c r="P1547" i="2" l="1"/>
  <c r="R1547" i="2"/>
  <c r="I1548" i="2" s="1"/>
  <c r="O1548" i="2" l="1"/>
  <c r="Q1548" i="2" s="1"/>
  <c r="L1548" i="2"/>
  <c r="K1548" i="2"/>
  <c r="M1548" i="2" s="1"/>
  <c r="P1548" i="2" l="1"/>
  <c r="R1548" i="2"/>
  <c r="I1549" i="2" s="1"/>
  <c r="L1549" i="2" l="1"/>
  <c r="N1549" i="2" s="1"/>
  <c r="J1550" i="2" s="1"/>
  <c r="K1549" i="2"/>
  <c r="M1549" i="2" s="1"/>
  <c r="O1550" i="2"/>
  <c r="Q1550" i="2" s="1"/>
  <c r="P1549" i="2" l="1"/>
  <c r="R1549" i="2"/>
  <c r="I1550" i="2" s="1"/>
  <c r="O1551" i="2"/>
  <c r="Q1551" i="2" s="1"/>
  <c r="L1550" i="2" l="1"/>
  <c r="N1550" i="2" s="1"/>
  <c r="K1550" i="2"/>
  <c r="O1552" i="2"/>
  <c r="Q1552" i="2" s="1"/>
  <c r="R1550" i="2" l="1"/>
  <c r="I1551" i="2" s="1"/>
  <c r="P1550" i="2"/>
  <c r="J1551" i="2"/>
  <c r="L1551" i="2" l="1"/>
  <c r="N1551" i="2" s="1"/>
  <c r="K1551" i="2"/>
  <c r="R1551" i="2" l="1"/>
  <c r="I1552" i="2" s="1"/>
  <c r="P1551" i="2"/>
  <c r="J1552" i="2"/>
  <c r="K1552" i="2" l="1"/>
  <c r="L1552" i="2"/>
  <c r="N1552" i="2" s="1"/>
  <c r="P1552" i="2" s="1"/>
  <c r="R1552" i="2"/>
  <c r="I1553" i="2" s="1"/>
  <c r="O1553" i="2" l="1"/>
  <c r="Q1553" i="2" s="1"/>
  <c r="K1553" i="2"/>
  <c r="J1553" i="2"/>
  <c r="L1553" i="2" l="1"/>
  <c r="N1553" i="2" s="1"/>
  <c r="P1553" i="2" l="1"/>
  <c r="R1553" i="2"/>
  <c r="I1554" i="2" s="1"/>
  <c r="O1554" i="2" s="1"/>
  <c r="Q1554" i="2" s="1"/>
  <c r="J1554" i="2"/>
  <c r="L1554" i="2" l="1"/>
  <c r="N1554" i="2" s="1"/>
  <c r="K1554" i="2"/>
  <c r="M1554" i="2" s="1"/>
  <c r="R1554" i="2" s="1"/>
  <c r="I1555" i="2" s="1"/>
  <c r="O1555" i="2" l="1"/>
  <c r="Q1555" i="2" s="1"/>
  <c r="K1555" i="2"/>
  <c r="P1554" i="2"/>
  <c r="J1555" i="2"/>
  <c r="L1555" i="2" l="1"/>
  <c r="N1555" i="2" s="1"/>
  <c r="J1556" i="2"/>
  <c r="P1555" i="2" l="1"/>
  <c r="R1555" i="2"/>
  <c r="I1556" i="2" s="1"/>
  <c r="O1556" i="2" l="1"/>
  <c r="Q1556" i="2" s="1"/>
  <c r="L1556" i="2"/>
  <c r="N1556" i="2" s="1"/>
  <c r="R1556" i="2" s="1"/>
  <c r="I1557" i="2" s="1"/>
  <c r="K1556" i="2"/>
  <c r="O1557" i="2" l="1"/>
  <c r="Q1557" i="2" s="1"/>
  <c r="K1557" i="2"/>
  <c r="P1556" i="2"/>
  <c r="J1557" i="2"/>
  <c r="L1557" i="2" l="1"/>
  <c r="N1557" i="2" s="1"/>
  <c r="J1558" i="2" s="1"/>
  <c r="P1557" i="2" l="1"/>
  <c r="R1557" i="2"/>
  <c r="I1558" i="2" s="1"/>
  <c r="O1558" i="2" l="1"/>
  <c r="Q1558" i="2" s="1"/>
  <c r="K1558" i="2"/>
  <c r="L1558" i="2"/>
  <c r="N1558" i="2" s="1"/>
  <c r="O1561" i="2"/>
  <c r="Q1561" i="2" s="1"/>
  <c r="P1558" i="2" l="1"/>
  <c r="J1559" i="2"/>
  <c r="R1558" i="2"/>
  <c r="I1559" i="2" s="1"/>
  <c r="O1562" i="2"/>
  <c r="Q1562" i="2" s="1"/>
  <c r="O1559" i="2" l="1"/>
  <c r="Q1559" i="2" s="1"/>
  <c r="L1559" i="2"/>
  <c r="N1559" i="2" s="1"/>
  <c r="P1559" i="2" s="1"/>
  <c r="R1559" i="2"/>
  <c r="I1560" i="2" s="1"/>
  <c r="K1559" i="2"/>
  <c r="J1560" i="2"/>
  <c r="O1560" i="2" l="1"/>
  <c r="Q1560" i="2" s="1"/>
  <c r="K1560" i="2"/>
  <c r="M1560" i="2" s="1"/>
  <c r="L1560" i="2"/>
  <c r="N1560" i="2" s="1"/>
  <c r="P1560" i="2" s="1"/>
  <c r="R1560" i="2"/>
  <c r="I1561" i="2" s="1"/>
  <c r="K1561" i="2" l="1"/>
  <c r="M1561" i="2" s="1"/>
  <c r="P1561" i="2" s="1"/>
  <c r="R1561" i="2"/>
  <c r="I1562" i="2" s="1"/>
  <c r="J1561" i="2"/>
  <c r="L1561" i="2" s="1"/>
  <c r="L1562" i="2" l="1"/>
  <c r="K1562" i="2"/>
  <c r="M1562" i="2" s="1"/>
  <c r="P1562" i="2" s="1"/>
  <c r="R1562" i="2"/>
  <c r="I1563" i="2" s="1"/>
  <c r="L1563" i="2" l="1"/>
  <c r="K1563" i="2"/>
  <c r="M1563" i="2" s="1"/>
  <c r="P1563" i="2" s="1"/>
  <c r="R1563" i="2"/>
  <c r="I1564" i="2" s="1"/>
  <c r="L1564" i="2" l="1"/>
  <c r="K1564" i="2"/>
  <c r="M1564" i="2" s="1"/>
  <c r="P1564" i="2" s="1"/>
  <c r="R1564" i="2" l="1"/>
  <c r="I1565" i="2" s="1"/>
  <c r="L1565" i="2" l="1"/>
  <c r="K1565" i="2"/>
  <c r="M1565" i="2" s="1"/>
  <c r="P1565" i="2" s="1"/>
  <c r="R1565" i="2"/>
  <c r="I1566" i="2" s="1"/>
  <c r="L1566" i="2" l="1"/>
  <c r="K1566" i="2"/>
  <c r="M1566" i="2" s="1"/>
  <c r="P1566" i="2" s="1"/>
  <c r="R1566" i="2"/>
  <c r="I1567" i="2" s="1"/>
  <c r="L1567" i="2" l="1"/>
  <c r="K1567" i="2"/>
  <c r="M1567" i="2" s="1"/>
  <c r="P1567" i="2" s="1"/>
  <c r="R1567" i="2"/>
  <c r="I1568" i="2" s="1"/>
  <c r="O1568" i="2" l="1"/>
  <c r="Q1568" i="2" s="1"/>
  <c r="L1568" i="2"/>
  <c r="K1568" i="2"/>
  <c r="M1568" i="2" s="1"/>
  <c r="P1568" i="2" l="1"/>
  <c r="R1568" i="2"/>
  <c r="I1569" i="2" s="1"/>
  <c r="O1569" i="2" l="1"/>
  <c r="Q1569" i="2" s="1"/>
  <c r="L1569" i="2"/>
  <c r="K1569" i="2"/>
  <c r="M1569" i="2" s="1"/>
  <c r="P1569" i="2" l="1"/>
  <c r="R1569" i="2"/>
  <c r="I1570" i="2" s="1"/>
  <c r="O1570" i="2" l="1"/>
  <c r="Q1570" i="2" s="1"/>
  <c r="L1570" i="2"/>
  <c r="K1570" i="2"/>
  <c r="M1570" i="2" s="1"/>
  <c r="P1570" i="2" l="1"/>
  <c r="R1570" i="2"/>
  <c r="I1571" i="2" s="1"/>
  <c r="L1571" i="2" l="1"/>
  <c r="K1571" i="2"/>
  <c r="M1571" i="2" s="1"/>
  <c r="P1571" i="2" l="1"/>
  <c r="R1571" i="2"/>
  <c r="I1572" i="2" s="1"/>
  <c r="L1572" i="2" l="1"/>
  <c r="K1572" i="2"/>
  <c r="M1572" i="2" s="1"/>
  <c r="P1572" i="2" l="1"/>
  <c r="R1572" i="2"/>
  <c r="I1573" i="2" s="1"/>
  <c r="L1573" i="2" l="1"/>
  <c r="K1573" i="2"/>
  <c r="M1573" i="2" s="1"/>
  <c r="O1574" i="2"/>
  <c r="Q1574" i="2" s="1"/>
  <c r="P1573" i="2" l="1"/>
  <c r="R1573" i="2"/>
  <c r="I1574" i="2" s="1"/>
  <c r="O1575" i="2"/>
  <c r="Q1575" i="2" s="1"/>
  <c r="L1574" i="2" l="1"/>
  <c r="K1574" i="2"/>
  <c r="M1574" i="2" s="1"/>
  <c r="P1574" i="2" l="1"/>
  <c r="R1574" i="2"/>
  <c r="I1575" i="2" s="1"/>
  <c r="L1575" i="2" l="1"/>
  <c r="K1575" i="2"/>
  <c r="M1575" i="2" s="1"/>
  <c r="P1575" i="2" s="1"/>
  <c r="R1575" i="2" l="1"/>
  <c r="I1576" i="2" s="1"/>
  <c r="O1576" i="2" l="1"/>
  <c r="Q1576" i="2" s="1"/>
  <c r="L1576" i="2"/>
  <c r="N1576" i="2" s="1"/>
  <c r="K1576" i="2"/>
  <c r="R1576" i="2"/>
  <c r="I1577" i="2" s="1"/>
  <c r="K1577" i="2" l="1"/>
  <c r="M1577" i="2" s="1"/>
  <c r="P1576" i="2"/>
  <c r="J1577" i="2"/>
  <c r="L1577" i="2" l="1"/>
  <c r="N1577" i="2" s="1"/>
  <c r="P1577" i="2" l="1"/>
  <c r="R1577" i="2"/>
  <c r="I1578" i="2" s="1"/>
  <c r="J1578" i="2"/>
  <c r="O1578" i="2" l="1"/>
  <c r="Q1578" i="2" s="1"/>
  <c r="K1578" i="2"/>
  <c r="M1578" i="2" s="1"/>
  <c r="L1578" i="2"/>
  <c r="N1578" i="2" s="1"/>
  <c r="P1578" i="2" s="1"/>
  <c r="R1578" i="2"/>
  <c r="I1579" i="2" s="1"/>
  <c r="O1579" i="2" l="1"/>
  <c r="Q1579" i="2" s="1"/>
  <c r="K1579" i="2"/>
  <c r="J1579" i="2"/>
  <c r="L1579" i="2" l="1"/>
  <c r="N1579" i="2" s="1"/>
  <c r="P1579" i="2" l="1"/>
  <c r="R1579" i="2"/>
  <c r="I1580" i="2" s="1"/>
  <c r="J1580" i="2"/>
  <c r="K1580" i="2" l="1"/>
  <c r="L1580" i="2"/>
  <c r="N1580" i="2" s="1"/>
  <c r="P1580" i="2" s="1"/>
  <c r="R1580" i="2" l="1"/>
  <c r="I1581" i="2" s="1"/>
  <c r="J1581" i="2"/>
  <c r="L1581" i="2" l="1"/>
  <c r="N1581" i="2" s="1"/>
  <c r="P1581" i="2" s="1"/>
  <c r="K1581" i="2"/>
  <c r="R1581" i="2"/>
  <c r="I1582" i="2" s="1"/>
  <c r="K1582" i="2" l="1"/>
  <c r="J1582" i="2"/>
  <c r="L1582" i="2" l="1"/>
  <c r="N1582" i="2" s="1"/>
  <c r="P1582" i="2" l="1"/>
  <c r="R1582" i="2"/>
  <c r="I1583" i="2" s="1"/>
  <c r="J1583" i="2"/>
  <c r="O1585" i="2"/>
  <c r="Q1585" i="2" s="1"/>
  <c r="O1583" i="2" l="1"/>
  <c r="Q1583" i="2" s="1"/>
  <c r="K1583" i="2"/>
  <c r="L1583" i="2"/>
  <c r="N1583" i="2" s="1"/>
  <c r="P1583" i="2" s="1"/>
  <c r="O1586" i="2"/>
  <c r="Q1586" i="2" s="1"/>
  <c r="R1583" i="2" l="1"/>
  <c r="I1584" i="2" s="1"/>
  <c r="J1584" i="2"/>
  <c r="O1584" i="2" l="1"/>
  <c r="Q1584" i="2" s="1"/>
  <c r="K1584" i="2"/>
  <c r="M1584" i="2" s="1"/>
  <c r="L1584" i="2"/>
  <c r="N1584" i="2" s="1"/>
  <c r="P1584" i="2" s="1"/>
  <c r="R1584" i="2" l="1"/>
  <c r="I1585" i="2" s="1"/>
  <c r="K1585" i="2"/>
  <c r="M1585" i="2" s="1"/>
  <c r="P1585" i="2" s="1"/>
  <c r="J1585" i="2"/>
  <c r="L1585" i="2" s="1"/>
  <c r="R1585" i="2" l="1"/>
  <c r="I1586" i="2" s="1"/>
  <c r="L1586" i="2" l="1"/>
  <c r="K1586" i="2"/>
  <c r="M1586" i="2" s="1"/>
  <c r="P1586" i="2" s="1"/>
  <c r="R1586" i="2"/>
  <c r="I1587" i="2" s="1"/>
  <c r="O1587" i="2" l="1"/>
  <c r="Q1587" i="2" s="1"/>
  <c r="K1587" i="2"/>
  <c r="M1587" i="2" s="1"/>
  <c r="L1587" i="2"/>
  <c r="N1587" i="2" s="1"/>
  <c r="J1588" i="2" s="1"/>
  <c r="J1589" i="2" s="1"/>
  <c r="P1587" i="2" l="1"/>
  <c r="R1587" i="2"/>
  <c r="I1588" i="2" s="1"/>
  <c r="O1588" i="2" l="1"/>
  <c r="Q1588" i="2" s="1"/>
  <c r="K1588" i="2"/>
  <c r="M1588" i="2" s="1"/>
  <c r="P1588" i="2" s="1"/>
  <c r="L1588" i="2"/>
  <c r="R1588" i="2" l="1"/>
  <c r="I1589" i="2" s="1"/>
  <c r="O1589" i="2" l="1"/>
  <c r="Q1589" i="2" s="1"/>
  <c r="L1589" i="2"/>
  <c r="N1589" i="2" s="1"/>
  <c r="K1589" i="2"/>
  <c r="R1589" i="2"/>
  <c r="I1590" i="2" s="1"/>
  <c r="O1590" i="2" l="1"/>
  <c r="Q1590" i="2" s="1"/>
  <c r="K1590" i="2"/>
  <c r="M1590" i="2" s="1"/>
  <c r="P1590" i="2" s="1"/>
  <c r="P1589" i="2"/>
  <c r="J1590" i="2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L1590" i="2" l="1"/>
  <c r="R1590" i="2"/>
  <c r="I1591" i="2" s="1"/>
  <c r="O1591" i="2" l="1"/>
  <c r="Q1591" i="2" s="1"/>
  <c r="L1591" i="2"/>
  <c r="K1591" i="2"/>
  <c r="M1591" i="2" s="1"/>
  <c r="P1591" i="2" s="1"/>
  <c r="R1591" i="2" l="1"/>
  <c r="I1592" i="2" s="1"/>
  <c r="K1592" i="2" l="1"/>
  <c r="M1592" i="2" s="1"/>
  <c r="P1592" i="2" s="1"/>
  <c r="L1592" i="2"/>
  <c r="R1592" i="2" l="1"/>
  <c r="I1593" i="2" s="1"/>
  <c r="O1593" i="2" l="1"/>
  <c r="Q1593" i="2" s="1"/>
  <c r="K1593" i="2"/>
  <c r="M1593" i="2" s="1"/>
  <c r="P1593" i="2" s="1"/>
  <c r="L1593" i="2"/>
  <c r="R1593" i="2" l="1"/>
  <c r="I1594" i="2" s="1"/>
  <c r="O1594" i="2" l="1"/>
  <c r="Q1594" i="2" s="1"/>
  <c r="K1594" i="2"/>
  <c r="M1594" i="2" s="1"/>
  <c r="P1594" i="2" s="1"/>
  <c r="L1594" i="2"/>
  <c r="R1594" i="2"/>
  <c r="I1595" i="2" s="1"/>
  <c r="K1595" i="2" l="1"/>
  <c r="M1595" i="2" s="1"/>
  <c r="P1595" i="2" s="1"/>
  <c r="L1595" i="2"/>
  <c r="R1595" i="2" l="1"/>
  <c r="I1596" i="2" s="1"/>
  <c r="O1596" i="2" l="1"/>
  <c r="Q1596" i="2" s="1"/>
  <c r="L1596" i="2"/>
  <c r="K1596" i="2"/>
  <c r="M1596" i="2" s="1"/>
  <c r="P1596" i="2" s="1"/>
  <c r="R1596" i="2" l="1"/>
  <c r="I1597" i="2" s="1"/>
  <c r="O1598" i="2"/>
  <c r="Q1598" i="2" s="1"/>
  <c r="L1597" i="2" l="1"/>
  <c r="K1597" i="2"/>
  <c r="M1597" i="2" s="1"/>
  <c r="P1597" i="2" s="1"/>
  <c r="O1599" i="2"/>
  <c r="Q1599" i="2" s="1"/>
  <c r="R1597" i="2" l="1"/>
  <c r="I1598" i="2" s="1"/>
  <c r="O1600" i="2"/>
  <c r="Q1600" i="2" s="1"/>
  <c r="L1598" i="2" l="1"/>
  <c r="K1598" i="2"/>
  <c r="M1598" i="2" s="1"/>
  <c r="P1598" i="2" s="1"/>
  <c r="O1601" i="2"/>
  <c r="Q1601" i="2" s="1"/>
  <c r="R1598" i="2" l="1"/>
  <c r="I1599" i="2" s="1"/>
  <c r="O1602" i="2"/>
  <c r="Q1602" i="2" s="1"/>
  <c r="K1599" i="2" l="1"/>
  <c r="M1599" i="2" s="1"/>
  <c r="P1599" i="2" s="1"/>
  <c r="L1599" i="2"/>
  <c r="R1599" i="2"/>
  <c r="I1600" i="2" s="1"/>
  <c r="L1600" i="2" l="1"/>
  <c r="K1600" i="2"/>
  <c r="M1600" i="2" s="1"/>
  <c r="P1600" i="2" s="1"/>
  <c r="R1600" i="2"/>
  <c r="I1601" i="2" s="1"/>
  <c r="O1604" i="2"/>
  <c r="Q1604" i="2" s="1"/>
  <c r="L1601" i="2" l="1"/>
  <c r="K1601" i="2"/>
  <c r="M1601" i="2" s="1"/>
  <c r="P1601" i="2" s="1"/>
  <c r="R1601" i="2"/>
  <c r="I1602" i="2" s="1"/>
  <c r="L1602" i="2" l="1"/>
  <c r="K1602" i="2"/>
  <c r="M1602" i="2" s="1"/>
  <c r="P1602" i="2" s="1"/>
  <c r="R1602" i="2"/>
  <c r="I1603" i="2" s="1"/>
  <c r="O1603" i="2" l="1"/>
  <c r="Q1603" i="2" s="1"/>
  <c r="L1603" i="2"/>
  <c r="N1603" i="2" s="1"/>
  <c r="K1603" i="2"/>
  <c r="M1603" i="2" s="1"/>
  <c r="R1603" i="2" s="1"/>
  <c r="I1604" i="2" s="1"/>
  <c r="K1604" i="2" l="1"/>
  <c r="P1603" i="2"/>
  <c r="J1604" i="2"/>
  <c r="L1604" i="2" s="1"/>
  <c r="N1604" i="2" s="1"/>
  <c r="P1604" i="2" l="1"/>
  <c r="R1604" i="2"/>
  <c r="I1605" i="2" s="1"/>
  <c r="J1605" i="2"/>
  <c r="L1605" i="2" l="1"/>
  <c r="N1605" i="2" s="1"/>
  <c r="P1605" i="2" s="1"/>
  <c r="K1605" i="2"/>
  <c r="J1606" i="2" l="1"/>
  <c r="R1605" i="2"/>
  <c r="I1606" i="2" s="1"/>
  <c r="O1607" i="2"/>
  <c r="Q1607" i="2" s="1"/>
  <c r="K1606" i="2" l="1"/>
  <c r="L1606" i="2"/>
  <c r="N1606" i="2" s="1"/>
  <c r="P1606" i="2" s="1"/>
  <c r="R1606" i="2"/>
  <c r="I1607" i="2" s="1"/>
  <c r="J1607" i="2"/>
  <c r="O1608" i="2"/>
  <c r="Q1608" i="2" s="1"/>
  <c r="L1607" i="2" l="1"/>
  <c r="N1607" i="2" s="1"/>
  <c r="R1607" i="2"/>
  <c r="I1608" i="2" s="1"/>
  <c r="K1607" i="2"/>
  <c r="K1608" i="2" l="1"/>
  <c r="M1608" i="2" s="1"/>
  <c r="P1607" i="2"/>
  <c r="J1608" i="2"/>
  <c r="O1609" i="2"/>
  <c r="Q1609" i="2" s="1"/>
  <c r="L1608" i="2" l="1"/>
  <c r="N1608" i="2" s="1"/>
  <c r="P1608" i="2" s="1"/>
  <c r="R1608" i="2" l="1"/>
  <c r="I1609" i="2" s="1"/>
  <c r="J1609" i="2"/>
  <c r="L1609" i="2" l="1"/>
  <c r="K1609" i="2"/>
  <c r="M1609" i="2" s="1"/>
  <c r="P1609" i="2" s="1"/>
  <c r="R1609" i="2"/>
  <c r="I1610" i="2" s="1"/>
  <c r="O1611" i="2"/>
  <c r="Q1611" i="2" s="1"/>
  <c r="L1610" i="2" l="1"/>
  <c r="K1610" i="2"/>
  <c r="M1610" i="2" s="1"/>
  <c r="P1610" i="2" s="1"/>
  <c r="R1610" i="2"/>
  <c r="I1611" i="2" s="1"/>
  <c r="L1611" i="2" l="1"/>
  <c r="K1611" i="2"/>
  <c r="M1611" i="2" s="1"/>
  <c r="P1611" i="2" l="1"/>
  <c r="R1611" i="2"/>
  <c r="I1612" i="2" s="1"/>
  <c r="O1612" i="2" l="1"/>
  <c r="Q1612" i="2" s="1"/>
  <c r="L1612" i="2"/>
  <c r="K1612" i="2"/>
  <c r="M1612" i="2" s="1"/>
  <c r="O1613" i="2"/>
  <c r="Q1613" i="2" s="1"/>
  <c r="P1612" i="2" l="1"/>
  <c r="R1612" i="2"/>
  <c r="I1613" i="2" s="1"/>
  <c r="L1613" i="2" l="1"/>
  <c r="N1613" i="2" s="1"/>
  <c r="K1613" i="2"/>
  <c r="P1613" i="2" l="1"/>
  <c r="J1614" i="2"/>
  <c r="J1615" i="2" s="1"/>
  <c r="J1616" i="2" s="1"/>
  <c r="J1617" i="2" s="1"/>
  <c r="J1618" i="2" s="1"/>
  <c r="R1613" i="2"/>
  <c r="I1614" i="2" s="1"/>
  <c r="O1614" i="2" l="1"/>
  <c r="Q1614" i="2" s="1"/>
  <c r="L1614" i="2"/>
  <c r="K1614" i="2"/>
  <c r="M1614" i="2" s="1"/>
  <c r="P1614" i="2" l="1"/>
  <c r="R1614" i="2"/>
  <c r="I1615" i="2" s="1"/>
  <c r="L1615" i="2" l="1"/>
  <c r="K1615" i="2"/>
  <c r="M1615" i="2" s="1"/>
  <c r="P1615" i="2" l="1"/>
  <c r="R1615" i="2"/>
  <c r="I1616" i="2" s="1"/>
  <c r="O1616" i="2" s="1"/>
  <c r="Q1616" i="2" s="1"/>
  <c r="L1616" i="2" l="1"/>
  <c r="K1616" i="2"/>
  <c r="M1616" i="2" s="1"/>
  <c r="P1616" i="2" l="1"/>
  <c r="R1616" i="2"/>
  <c r="I1617" i="2" s="1"/>
  <c r="O1617" i="2" l="1"/>
  <c r="Q1617" i="2" s="1"/>
  <c r="L1617" i="2"/>
  <c r="K1617" i="2"/>
  <c r="M1617" i="2" s="1"/>
  <c r="P1617" i="2" l="1"/>
  <c r="R1617" i="2"/>
  <c r="I1618" i="2" s="1"/>
  <c r="L1618" i="2" l="1"/>
  <c r="N1618" i="2" s="1"/>
  <c r="K1618" i="2"/>
  <c r="M1618" i="2" s="1"/>
  <c r="O1619" i="2"/>
  <c r="Q1619" i="2" s="1"/>
  <c r="R1618" i="2" l="1"/>
  <c r="I1619" i="2" s="1"/>
  <c r="K1619" i="2" s="1"/>
  <c r="M1619" i="2" s="1"/>
  <c r="J1619" i="2"/>
  <c r="L1619" i="2" s="1"/>
  <c r="N1619" i="2" s="1"/>
  <c r="J1620" i="2" s="1"/>
  <c r="J1621" i="2" s="1"/>
  <c r="J1622" i="2" s="1"/>
  <c r="J1623" i="2" s="1"/>
  <c r="J1624" i="2" s="1"/>
  <c r="P1618" i="2"/>
  <c r="R1619" i="2" l="1"/>
  <c r="I1620" i="2" s="1"/>
  <c r="P1619" i="2"/>
  <c r="O1620" i="2"/>
  <c r="Q1620" i="2" s="1"/>
  <c r="L1620" i="2"/>
  <c r="K1620" i="2"/>
  <c r="M1620" i="2" s="1"/>
  <c r="P1620" i="2" l="1"/>
  <c r="R1620" i="2"/>
  <c r="I1621" i="2" s="1"/>
  <c r="L1621" i="2" l="1"/>
  <c r="K1621" i="2"/>
  <c r="M1621" i="2" s="1"/>
  <c r="O1622" i="2"/>
  <c r="Q1622" i="2" s="1"/>
  <c r="P1621" i="2" l="1"/>
  <c r="R1621" i="2"/>
  <c r="I1622" i="2" s="1"/>
  <c r="O1623" i="2"/>
  <c r="Q1623" i="2" s="1"/>
  <c r="L1622" i="2" l="1"/>
  <c r="K1622" i="2"/>
  <c r="M1622" i="2" s="1"/>
  <c r="P1622" i="2" s="1"/>
  <c r="R1622" i="2" l="1"/>
  <c r="I1623" i="2" s="1"/>
  <c r="L1623" i="2" l="1"/>
  <c r="K1623" i="2"/>
  <c r="M1623" i="2" s="1"/>
  <c r="P1623" i="2" s="1"/>
  <c r="O1625" i="2"/>
  <c r="Q1625" i="2" s="1"/>
  <c r="R1623" i="2" l="1"/>
  <c r="I1624" i="2" s="1"/>
  <c r="L1624" i="2" l="1"/>
  <c r="N1624" i="2" s="1"/>
  <c r="K1624" i="2"/>
  <c r="M1624" i="2" s="1"/>
  <c r="R1624" i="2" s="1"/>
  <c r="I1625" i="2" s="1"/>
  <c r="K1625" i="2" l="1"/>
  <c r="M1625" i="2" s="1"/>
  <c r="P1625" i="2" s="1"/>
  <c r="P1624" i="2"/>
  <c r="J1625" i="2"/>
  <c r="J1626" i="2" s="1"/>
  <c r="L1625" i="2" l="1"/>
  <c r="R1625" i="2"/>
  <c r="I1626" i="2" s="1"/>
  <c r="L1626" i="2" l="1"/>
  <c r="N1626" i="2" s="1"/>
  <c r="K1626" i="2"/>
  <c r="M1626" i="2" s="1"/>
  <c r="R1626" i="2" s="1"/>
  <c r="I1627" i="2" s="1"/>
  <c r="K1627" i="2" l="1"/>
  <c r="M1627" i="2" s="1"/>
  <c r="P1626" i="2"/>
  <c r="J1627" i="2"/>
  <c r="L1627" i="2" l="1"/>
  <c r="N1627" i="2" s="1"/>
  <c r="P1627" i="2" s="1"/>
  <c r="J1628" i="2" l="1"/>
  <c r="R1627" i="2"/>
  <c r="I1628" i="2" s="1"/>
  <c r="O1628" i="2" s="1"/>
  <c r="Q1628" i="2" s="1"/>
  <c r="L1628" i="2" l="1"/>
  <c r="N1628" i="2" s="1"/>
  <c r="P1628" i="2" s="1"/>
  <c r="K1628" i="2"/>
  <c r="J1629" i="2" l="1"/>
  <c r="J1630" i="2" s="1"/>
  <c r="R1628" i="2"/>
  <c r="I1629" i="2" s="1"/>
  <c r="L1629" i="2" l="1"/>
  <c r="O1629" i="2"/>
  <c r="Q1629" i="2" s="1"/>
  <c r="R1629" i="2"/>
  <c r="I1630" i="2" s="1"/>
  <c r="O1630" i="2" s="1"/>
  <c r="Q1630" i="2" s="1"/>
  <c r="K1629" i="2"/>
  <c r="L1630" i="2" l="1"/>
  <c r="N1630" i="2" s="1"/>
  <c r="K1630" i="2"/>
  <c r="R1630" i="2" l="1"/>
  <c r="I1631" i="2" s="1"/>
  <c r="P1630" i="2"/>
  <c r="J1631" i="2"/>
  <c r="O1633" i="2"/>
  <c r="Q1633" i="2" s="1"/>
  <c r="K1631" i="2" l="1"/>
  <c r="L1631" i="2"/>
  <c r="N1631" i="2" s="1"/>
  <c r="P1631" i="2" s="1"/>
  <c r="R1631" i="2" l="1"/>
  <c r="I1632" i="2" s="1"/>
  <c r="K1632" i="2" s="1"/>
  <c r="J1632" i="2"/>
  <c r="L1632" i="2" l="1"/>
  <c r="N1632" i="2" s="1"/>
  <c r="P1632" i="2" l="1"/>
  <c r="R1632" i="2"/>
  <c r="I1633" i="2" s="1"/>
  <c r="J1633" i="2"/>
  <c r="L1633" i="2" l="1"/>
  <c r="N1633" i="2" s="1"/>
  <c r="P1633" i="2" s="1"/>
  <c r="K1633" i="2"/>
  <c r="R1633" i="2" l="1"/>
  <c r="I1634" i="2" s="1"/>
  <c r="L1634" i="2" l="1"/>
  <c r="N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K1634" i="2"/>
  <c r="M1634" i="2" s="1"/>
  <c r="P1634" i="2" l="1"/>
  <c r="R1634" i="2"/>
  <c r="I1635" i="2" s="1"/>
  <c r="L1635" i="2" l="1"/>
  <c r="K1635" i="2"/>
  <c r="M1635" i="2" s="1"/>
  <c r="P1635" i="2" s="1"/>
  <c r="R1635" i="2" l="1"/>
  <c r="I1636" i="2" s="1"/>
  <c r="O1636" i="2"/>
  <c r="Q1636" i="2" s="1"/>
  <c r="L1636" i="2"/>
  <c r="K1636" i="2"/>
  <c r="M1636" i="2" s="1"/>
  <c r="P1636" i="2" s="1"/>
  <c r="R1636" i="2" l="1"/>
  <c r="I1637" i="2" s="1"/>
  <c r="O1637" i="2"/>
  <c r="Q1637" i="2" s="1"/>
  <c r="L1637" i="2"/>
  <c r="K1637" i="2"/>
  <c r="M1637" i="2" s="1"/>
  <c r="P1637" i="2" s="1"/>
  <c r="R1637" i="2" l="1"/>
  <c r="I1638" i="2" s="1"/>
  <c r="O1638" i="2"/>
  <c r="Q1638" i="2" s="1"/>
  <c r="L1638" i="2"/>
  <c r="K1638" i="2"/>
  <c r="M1638" i="2" s="1"/>
  <c r="P1638" i="2" s="1"/>
  <c r="R1638" i="2" l="1"/>
  <c r="I1639" i="2" s="1"/>
  <c r="L1639" i="2"/>
  <c r="K1639" i="2"/>
  <c r="M1639" i="2" s="1"/>
  <c r="P1639" i="2" l="1"/>
  <c r="R1639" i="2"/>
  <c r="I1640" i="2" s="1"/>
  <c r="R1640" i="2" l="1"/>
  <c r="I1641" i="2" s="1"/>
  <c r="L1640" i="2"/>
  <c r="K1640" i="2"/>
  <c r="O1640" i="2"/>
  <c r="Q1640" i="2" s="1"/>
  <c r="O1641" i="2" l="1"/>
  <c r="Q1641" i="2" s="1"/>
  <c r="L1641" i="2"/>
  <c r="K1641" i="2"/>
  <c r="M1641" i="2" s="1"/>
  <c r="P1641" i="2" l="1"/>
  <c r="R1641" i="2"/>
  <c r="I1642" i="2" s="1"/>
  <c r="O1642" i="2" l="1"/>
  <c r="Q1642" i="2" s="1"/>
  <c r="L1642" i="2"/>
  <c r="K1642" i="2"/>
  <c r="M1642" i="2" s="1"/>
  <c r="P1642" i="2" l="1"/>
  <c r="R1642" i="2"/>
  <c r="I1643" i="2" s="1"/>
  <c r="O1643" i="2" l="1"/>
  <c r="Q1643" i="2" s="1"/>
  <c r="L1643" i="2"/>
  <c r="K1643" i="2"/>
  <c r="M1643" i="2" s="1"/>
  <c r="P1643" i="2" s="1"/>
  <c r="R1643" i="2" l="1"/>
  <c r="I1644" i="2" s="1"/>
  <c r="K1644" i="2" l="1"/>
  <c r="M1644" i="2" s="1"/>
  <c r="L1644" i="2"/>
  <c r="P1644" i="2" l="1"/>
  <c r="R1644" i="2"/>
  <c r="I1645" i="2" s="1"/>
  <c r="L1645" i="2" l="1"/>
  <c r="K1645" i="2"/>
  <c r="M1645" i="2" s="1"/>
  <c r="P1645" i="2" l="1"/>
  <c r="R1645" i="2"/>
  <c r="I1646" i="2" s="1"/>
  <c r="O1646" i="2" l="1"/>
  <c r="Q1646" i="2" s="1"/>
  <c r="L1646" i="2"/>
  <c r="K1646" i="2"/>
  <c r="M1646" i="2" s="1"/>
  <c r="O1647" i="2"/>
  <c r="Q1647" i="2" s="1"/>
  <c r="P1646" i="2" l="1"/>
  <c r="R1646" i="2"/>
  <c r="I1647" i="2" s="1"/>
  <c r="L1647" i="2" l="1"/>
  <c r="K1647" i="2"/>
  <c r="M1647" i="2" s="1"/>
  <c r="P1647" i="2" s="1"/>
  <c r="R1647" i="2" l="1"/>
  <c r="I1648" i="2" s="1"/>
  <c r="R1648" i="2" l="1"/>
  <c r="I1649" i="2" s="1"/>
  <c r="L1648" i="2"/>
  <c r="K1648" i="2"/>
  <c r="O1648" i="2"/>
  <c r="Q1648" i="2" s="1"/>
  <c r="L1649" i="2" l="1"/>
  <c r="K1649" i="2"/>
  <c r="M1649" i="2" s="1"/>
  <c r="P1649" i="2" s="1"/>
  <c r="O1649" i="2"/>
  <c r="Q1649" i="2" s="1"/>
  <c r="R1649" i="2" l="1"/>
  <c r="I1650" i="2" s="1"/>
  <c r="R1650" i="2"/>
  <c r="I1651" i="2" s="1"/>
  <c r="K1650" i="2"/>
  <c r="L1650" i="2"/>
  <c r="O1650" i="2"/>
  <c r="Q1650" i="2" s="1"/>
  <c r="K1651" i="2" l="1"/>
  <c r="L1651" i="2"/>
  <c r="N1651" i="2" s="1"/>
  <c r="P1651" i="2" l="1"/>
  <c r="J1652" i="2"/>
  <c r="R1651" i="2"/>
  <c r="I1652" i="2" s="1"/>
  <c r="O1652" i="2" l="1"/>
  <c r="Q1652" i="2" s="1"/>
  <c r="K1652" i="2"/>
  <c r="L1652" i="2"/>
  <c r="N1652" i="2" s="1"/>
  <c r="R1652" i="2" s="1"/>
  <c r="I1653" i="2" s="1"/>
  <c r="O1653" i="2" l="1"/>
  <c r="Q1653" i="2" s="1"/>
  <c r="K1653" i="2"/>
  <c r="J1653" i="2"/>
  <c r="P1652" i="2"/>
  <c r="L1653" i="2" l="1"/>
  <c r="N1653" i="2" s="1"/>
  <c r="P1653" i="2" l="1"/>
  <c r="R1653" i="2"/>
  <c r="I1654" i="2" s="1"/>
  <c r="J1654" i="2"/>
  <c r="O1656" i="2"/>
  <c r="Q1656" i="2" s="1"/>
  <c r="O1654" i="2" l="1"/>
  <c r="Q1654" i="2" s="1"/>
  <c r="L1654" i="2"/>
  <c r="N1654" i="2" s="1"/>
  <c r="P1654" i="2" s="1"/>
  <c r="K1654" i="2"/>
  <c r="R1654" i="2" l="1"/>
  <c r="I1655" i="2" s="1"/>
  <c r="K1655" i="2" s="1"/>
  <c r="J1655" i="2"/>
  <c r="O1658" i="2"/>
  <c r="Q1658" i="2" s="1"/>
  <c r="L1655" i="2" l="1"/>
  <c r="N1655" i="2" s="1"/>
  <c r="P1655" i="2" l="1"/>
  <c r="R1655" i="2"/>
  <c r="I1656" i="2" s="1"/>
  <c r="J1656" i="2"/>
  <c r="K1656" i="2" l="1"/>
  <c r="L1656" i="2"/>
  <c r="N1656" i="2" s="1"/>
  <c r="P1656" i="2" s="1"/>
  <c r="R1656" i="2" l="1"/>
  <c r="I1657" i="2" s="1"/>
  <c r="J1657" i="2"/>
  <c r="L1657" i="2" l="1"/>
  <c r="N1657" i="2" s="1"/>
  <c r="P1657" i="2" s="1"/>
  <c r="K1657" i="2"/>
  <c r="O1657" i="2"/>
  <c r="Q1657" i="2" s="1"/>
  <c r="R1657" i="2" l="1"/>
  <c r="I1658" i="2" s="1"/>
  <c r="L1658" i="2" s="1"/>
  <c r="N1658" i="2" s="1"/>
  <c r="R1658" i="2" s="1"/>
  <c r="I1659" i="2" s="1"/>
  <c r="K1658" i="2" l="1"/>
  <c r="K1659" i="2"/>
  <c r="M1659" i="2" s="1"/>
  <c r="P1659" i="2" s="1"/>
  <c r="O1659" i="2"/>
  <c r="Q1659" i="2" s="1"/>
  <c r="J1659" i="2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P1658" i="2"/>
  <c r="R1659" i="2" l="1"/>
  <c r="I1660" i="2" s="1"/>
  <c r="L1660" i="2"/>
  <c r="K1660" i="2"/>
  <c r="M1660" i="2" s="1"/>
  <c r="P1660" i="2" s="1"/>
  <c r="L1659" i="2"/>
  <c r="R1660" i="2" l="1"/>
  <c r="I1661" i="2" s="1"/>
  <c r="L1661" i="2" s="1"/>
  <c r="K1661" i="2" l="1"/>
  <c r="M1661" i="2" s="1"/>
  <c r="P1661" i="2" s="1"/>
  <c r="O1662" i="2"/>
  <c r="Q1662" i="2" s="1"/>
  <c r="R1661" i="2" l="1"/>
  <c r="I1662" i="2" s="1"/>
  <c r="O1663" i="2"/>
  <c r="Q1663" i="2" s="1"/>
  <c r="K1662" i="2" l="1"/>
  <c r="M1662" i="2" s="1"/>
  <c r="L1662" i="2"/>
  <c r="O1664" i="2"/>
  <c r="Q1664" i="2" s="1"/>
  <c r="P1662" i="2" l="1"/>
  <c r="R1662" i="2"/>
  <c r="I1663" i="2" s="1"/>
  <c r="L1663" i="2" l="1"/>
  <c r="K1663" i="2"/>
  <c r="M1663" i="2" s="1"/>
  <c r="P1663" i="2" s="1"/>
  <c r="O1665" i="2"/>
  <c r="Q1665" i="2" s="1"/>
  <c r="R1663" i="2" l="1"/>
  <c r="I1664" i="2" s="1"/>
  <c r="L1664" i="2"/>
  <c r="K1664" i="2"/>
  <c r="M1664" i="2" s="1"/>
  <c r="P1664" i="2" s="1"/>
  <c r="R1664" i="2"/>
  <c r="I1665" i="2" s="1"/>
  <c r="L1665" i="2" l="1"/>
  <c r="K1665" i="2"/>
  <c r="M1665" i="2" s="1"/>
  <c r="P1665" i="2" l="1"/>
  <c r="R1665" i="2"/>
  <c r="I1666" i="2" s="1"/>
  <c r="O1666" i="2" l="1"/>
  <c r="Q1666" i="2" s="1"/>
  <c r="L1666" i="2"/>
  <c r="K1666" i="2"/>
  <c r="M1666" i="2" s="1"/>
  <c r="O1667" i="2"/>
  <c r="Q1667" i="2" s="1"/>
  <c r="P1666" i="2" l="1"/>
  <c r="R1666" i="2"/>
  <c r="I1667" i="2" s="1"/>
  <c r="L1667" i="2" l="1"/>
  <c r="K1667" i="2"/>
  <c r="M1667" i="2" s="1"/>
  <c r="O1668" i="2"/>
  <c r="Q1668" i="2" s="1"/>
  <c r="P1667" i="2" l="1"/>
  <c r="R1667" i="2"/>
  <c r="I1668" i="2" s="1"/>
  <c r="O1669" i="2"/>
  <c r="Q1669" i="2" s="1"/>
  <c r="L1668" i="2" l="1"/>
  <c r="K1668" i="2"/>
  <c r="M1668" i="2" s="1"/>
  <c r="P1668" i="2" s="1"/>
  <c r="O1670" i="2"/>
  <c r="Q1670" i="2" s="1"/>
  <c r="R1668" i="2" l="1"/>
  <c r="I1669" i="2" s="1"/>
  <c r="L1669" i="2" l="1"/>
  <c r="K1669" i="2"/>
  <c r="M1669" i="2" s="1"/>
  <c r="P1669" i="2" s="1"/>
  <c r="R1669" i="2"/>
  <c r="I1670" i="2" s="1"/>
  <c r="L1670" i="2" l="1"/>
  <c r="K1670" i="2"/>
  <c r="M1670" i="2" s="1"/>
  <c r="P1670" i="2" s="1"/>
  <c r="R1670" i="2"/>
  <c r="I1671" i="2" s="1"/>
  <c r="O1671" i="2" l="1"/>
  <c r="Q1671" i="2" s="1"/>
  <c r="L1671" i="2"/>
  <c r="N1671" i="2" s="1"/>
  <c r="K1671" i="2"/>
  <c r="R1671" i="2" l="1"/>
  <c r="I1672" i="2" s="1"/>
  <c r="P1671" i="2"/>
  <c r="J1672" i="2"/>
  <c r="L1672" i="2" l="1"/>
  <c r="N1672" i="2" s="1"/>
  <c r="P1672" i="2" s="1"/>
  <c r="J1673" i="2"/>
  <c r="K1672" i="2"/>
  <c r="R1672" i="2"/>
  <c r="I1673" i="2" s="1"/>
  <c r="L1673" i="2" l="1"/>
  <c r="N1673" i="2" s="1"/>
  <c r="P1673" i="2" s="1"/>
  <c r="K1673" i="2"/>
  <c r="R1673" i="2"/>
  <c r="I1674" i="2" s="1"/>
  <c r="J1674" i="2"/>
  <c r="L1674" i="2" l="1"/>
  <c r="N1674" i="2" s="1"/>
  <c r="P1674" i="2" s="1"/>
  <c r="K1674" i="2"/>
  <c r="R1674" i="2"/>
  <c r="I1675" i="2" s="1"/>
  <c r="K1675" i="2" l="1"/>
  <c r="J1675" i="2"/>
  <c r="L1675" i="2" l="1"/>
  <c r="N1675" i="2" s="1"/>
  <c r="P1675" i="2" l="1"/>
  <c r="R1675" i="2"/>
  <c r="I1676" i="2" s="1"/>
  <c r="J1676" i="2"/>
  <c r="K1676" i="2" l="1"/>
  <c r="L1676" i="2"/>
  <c r="N1676" i="2" s="1"/>
  <c r="R1676" i="2"/>
  <c r="I1677" i="2" s="1"/>
  <c r="O1677" i="2" l="1"/>
  <c r="Q1677" i="2" s="1"/>
  <c r="K1677" i="2"/>
  <c r="J1677" i="2"/>
  <c r="P1676" i="2"/>
  <c r="L1677" i="2" l="1"/>
  <c r="N1677" i="2" s="1"/>
  <c r="P1677" i="2" l="1"/>
  <c r="R1677" i="2"/>
  <c r="I1678" i="2" s="1"/>
  <c r="J1678" i="2"/>
  <c r="O1678" i="2" l="1"/>
  <c r="Q1678" i="2" s="1"/>
  <c r="L1678" i="2"/>
  <c r="N1678" i="2" s="1"/>
  <c r="P1678" i="2" s="1"/>
  <c r="K1678" i="2"/>
  <c r="R1678" i="2" l="1"/>
  <c r="I1679" i="2" s="1"/>
  <c r="J1679" i="2"/>
  <c r="O1679" i="2" l="1"/>
  <c r="Q1679" i="2" s="1"/>
  <c r="L1679" i="2"/>
  <c r="N1679" i="2" s="1"/>
  <c r="P1679" i="2" s="1"/>
  <c r="R1679" i="2"/>
  <c r="I1680" i="2" s="1"/>
  <c r="K1679" i="2"/>
  <c r="O1680" i="2" l="1"/>
  <c r="Q1680" i="2" s="1"/>
  <c r="K1680" i="2"/>
  <c r="J1680" i="2"/>
  <c r="L1680" i="2" l="1"/>
  <c r="N1680" i="2" s="1"/>
  <c r="J1681" i="2"/>
  <c r="P1680" i="2" l="1"/>
  <c r="R1680" i="2"/>
  <c r="I1681" i="2" s="1"/>
  <c r="R1681" i="2" l="1"/>
  <c r="I1682" i="2" s="1"/>
  <c r="L1681" i="2"/>
  <c r="K1681" i="2"/>
  <c r="O1681" i="2"/>
  <c r="Q1681" i="2" s="1"/>
  <c r="L1682" i="2" l="1"/>
  <c r="R1682" i="2"/>
  <c r="I1683" i="2" s="1"/>
  <c r="K1682" i="2"/>
  <c r="O1682" i="2"/>
  <c r="Q1682" i="2" s="1"/>
  <c r="O1683" i="2" l="1"/>
  <c r="Q1683" i="2" s="1"/>
  <c r="L1683" i="2"/>
  <c r="K1683" i="2"/>
  <c r="M1683" i="2" s="1"/>
  <c r="P1683" i="2" s="1"/>
  <c r="R1683" i="2"/>
  <c r="I1684" i="2" s="1"/>
  <c r="L1684" i="2" l="1"/>
  <c r="K1684" i="2"/>
  <c r="M1684" i="2" s="1"/>
  <c r="P1684" i="2" s="1"/>
  <c r="R1684" i="2"/>
  <c r="I1685" i="2" s="1"/>
  <c r="O1685" i="2" l="1"/>
  <c r="Q1685" i="2" s="1"/>
  <c r="L1685" i="2"/>
  <c r="K1685" i="2"/>
  <c r="M1685" i="2" s="1"/>
  <c r="P1685" i="2" s="1"/>
  <c r="R1685" i="2"/>
  <c r="I1686" i="2" s="1"/>
  <c r="O1686" i="2" l="1"/>
  <c r="Q1686" i="2" s="1"/>
  <c r="L1686" i="2"/>
  <c r="K1686" i="2"/>
  <c r="M1686" i="2" s="1"/>
  <c r="P1686" i="2" l="1"/>
  <c r="R1686" i="2"/>
  <c r="I1687" i="2" s="1"/>
  <c r="O1687" i="2" l="1"/>
  <c r="Q1687" i="2" s="1"/>
  <c r="L1687" i="2"/>
  <c r="K1687" i="2"/>
  <c r="M1687" i="2" s="1"/>
  <c r="P1687" i="2" l="1"/>
  <c r="R1687" i="2"/>
  <c r="I1688" i="2" s="1"/>
  <c r="L1688" i="2" l="1"/>
  <c r="K1688" i="2"/>
  <c r="M1688" i="2" s="1"/>
  <c r="P1688" i="2" l="1"/>
  <c r="R1688" i="2"/>
  <c r="I1689" i="2" s="1"/>
  <c r="O1689" i="2" l="1"/>
  <c r="Q1689" i="2" s="1"/>
  <c r="L1689" i="2"/>
  <c r="K1689" i="2"/>
  <c r="M1689" i="2" s="1"/>
  <c r="P1689" i="2" l="1"/>
  <c r="R1689" i="2"/>
  <c r="I1690" i="2" s="1"/>
  <c r="O1690" i="2" l="1"/>
  <c r="Q1690" i="2" s="1"/>
  <c r="L1690" i="2"/>
  <c r="K1690" i="2"/>
  <c r="M1690" i="2" s="1"/>
  <c r="P1690" i="2" l="1"/>
  <c r="R1690" i="2"/>
  <c r="I1691" i="2" s="1"/>
  <c r="L1691" i="2" l="1"/>
  <c r="K1691" i="2"/>
  <c r="M1691" i="2" s="1"/>
  <c r="P1691" i="2" l="1"/>
  <c r="R1691" i="2"/>
  <c r="I1692" i="2" s="1"/>
  <c r="L1692" i="2" l="1"/>
  <c r="K1692" i="2"/>
  <c r="M1692" i="2" s="1"/>
  <c r="P1692" i="2" l="1"/>
  <c r="R1692" i="2"/>
  <c r="I1693" i="2" s="1"/>
  <c r="L1693" i="2" l="1"/>
  <c r="K1693" i="2"/>
  <c r="M1693" i="2" s="1"/>
  <c r="O1694" i="2"/>
  <c r="Q1694" i="2" s="1"/>
  <c r="P1693" i="2" l="1"/>
  <c r="R1693" i="2"/>
  <c r="I1694" i="2" s="1"/>
  <c r="L1694" i="2" l="1"/>
  <c r="K1694" i="2"/>
  <c r="M1694" i="2" s="1"/>
  <c r="P1694" i="2" l="1"/>
  <c r="R1694" i="2"/>
  <c r="I1695" i="2" s="1"/>
  <c r="L1695" i="2" l="1"/>
  <c r="N1695" i="2" s="1"/>
  <c r="K1695" i="2"/>
  <c r="M1695" i="2" s="1"/>
  <c r="R1695" i="2" s="1"/>
  <c r="I1696" i="2" s="1"/>
  <c r="O1696" i="2" l="1"/>
  <c r="Q1696" i="2" s="1"/>
  <c r="K1696" i="2"/>
  <c r="M1696" i="2" s="1"/>
  <c r="P1695" i="2"/>
  <c r="J1696" i="2"/>
  <c r="L1696" i="2" l="1"/>
  <c r="N1696" i="2" s="1"/>
  <c r="P1696" i="2" s="1"/>
  <c r="R1696" i="2"/>
  <c r="I1697" i="2" s="1"/>
  <c r="O1697" i="2" l="1"/>
  <c r="Q1697" i="2" s="1"/>
  <c r="K1697" i="2"/>
  <c r="M1697" i="2" s="1"/>
  <c r="J1697" i="2"/>
  <c r="L1697" i="2" l="1"/>
  <c r="N1697" i="2" s="1"/>
  <c r="P1697" i="2" s="1"/>
  <c r="R1697" i="2" l="1"/>
  <c r="I1698" i="2" s="1"/>
  <c r="J1698" i="2"/>
  <c r="O1698" i="2" l="1"/>
  <c r="Q1698" i="2" s="1"/>
  <c r="L1698" i="2"/>
  <c r="N1698" i="2" s="1"/>
  <c r="K1698" i="2"/>
  <c r="M1698" i="2" s="1"/>
  <c r="R1698" i="2"/>
  <c r="I1699" i="2" s="1"/>
  <c r="O1699" i="2" l="1"/>
  <c r="Q1699" i="2" s="1"/>
  <c r="K1699" i="2"/>
  <c r="M1699" i="2" s="1"/>
  <c r="P1698" i="2"/>
  <c r="J1699" i="2"/>
  <c r="L1699" i="2" l="1"/>
  <c r="N1699" i="2" s="1"/>
  <c r="P1699" i="2" s="1"/>
  <c r="R1699" i="2" l="1"/>
  <c r="I1700" i="2" s="1"/>
  <c r="J1700" i="2"/>
  <c r="L1700" i="2" l="1"/>
  <c r="N1700" i="2" s="1"/>
  <c r="P1700" i="2" s="1"/>
  <c r="K1700" i="2"/>
  <c r="R1700" i="2"/>
  <c r="I1701" i="2" s="1"/>
  <c r="K1701" i="2" l="1"/>
  <c r="J1701" i="2"/>
  <c r="L1701" i="2" l="1"/>
  <c r="N1701" i="2" s="1"/>
  <c r="P1701" i="2" l="1"/>
  <c r="R1701" i="2"/>
  <c r="I1702" i="2" s="1"/>
  <c r="J1702" i="2"/>
  <c r="L1702" i="2" l="1"/>
  <c r="N1702" i="2" s="1"/>
  <c r="P1702" i="2" s="1"/>
  <c r="K1702" i="2"/>
  <c r="R1702" i="2"/>
  <c r="I1703" i="2" s="1"/>
  <c r="O1704" i="2"/>
  <c r="Q1704" i="2" s="1"/>
  <c r="O1703" i="2" l="1"/>
  <c r="Q1703" i="2" s="1"/>
  <c r="K1703" i="2"/>
  <c r="J1703" i="2"/>
  <c r="L1703" i="2" l="1"/>
  <c r="N1703" i="2" s="1"/>
  <c r="O1706" i="2"/>
  <c r="Q1706" i="2" s="1"/>
  <c r="P1703" i="2" l="1"/>
  <c r="R1703" i="2"/>
  <c r="I1704" i="2" s="1"/>
  <c r="J1704" i="2"/>
  <c r="J1705" i="2" s="1"/>
  <c r="K1704" i="2" l="1"/>
  <c r="M1704" i="2" s="1"/>
  <c r="P1704" i="2" s="1"/>
  <c r="R1704" i="2"/>
  <c r="I1705" i="2" s="1"/>
  <c r="L1704" i="2"/>
  <c r="L1705" i="2" l="1"/>
  <c r="N1705" i="2" s="1"/>
  <c r="K1705" i="2"/>
  <c r="M1705" i="2" s="1"/>
  <c r="R1705" i="2" s="1"/>
  <c r="I1706" i="2" s="1"/>
  <c r="L1706" i="2" l="1"/>
  <c r="K1706" i="2"/>
  <c r="M1706" i="2" s="1"/>
  <c r="P1706" i="2" s="1"/>
  <c r="P1705" i="2"/>
  <c r="R1706" i="2" l="1"/>
  <c r="I1707" i="2" s="1"/>
  <c r="L1707" i="2" s="1"/>
  <c r="K1707" i="2"/>
  <c r="M1707" i="2" s="1"/>
  <c r="P1707" i="2" s="1"/>
  <c r="R1707" i="2" l="1"/>
  <c r="I1708" i="2" s="1"/>
  <c r="L1708" i="2" l="1"/>
  <c r="K1708" i="2"/>
  <c r="M1708" i="2" s="1"/>
  <c r="P1708" i="2" s="1"/>
  <c r="R1708" i="2" l="1"/>
  <c r="I1709" i="2" s="1"/>
  <c r="L1709" i="2" l="1"/>
  <c r="N1709" i="2" s="1"/>
  <c r="K1709" i="2"/>
  <c r="M1709" i="2" s="1"/>
  <c r="R1709" i="2" s="1"/>
  <c r="I1710" i="2" s="1"/>
  <c r="K1710" i="2" l="1"/>
  <c r="M1710" i="2" s="1"/>
  <c r="P1710" i="2" s="1"/>
  <c r="P1709" i="2"/>
  <c r="J1710" i="2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R1710" i="2" l="1"/>
  <c r="I1711" i="2" s="1"/>
  <c r="L1710" i="2"/>
  <c r="K1711" i="2" l="1"/>
  <c r="M1711" i="2" s="1"/>
  <c r="P1711" i="2" s="1"/>
  <c r="L1711" i="2"/>
  <c r="R1711" i="2"/>
  <c r="I1712" i="2" s="1"/>
  <c r="L1712" i="2" l="1"/>
  <c r="K1712" i="2"/>
  <c r="M1712" i="2" s="1"/>
  <c r="P1712" i="2" l="1"/>
  <c r="R1712" i="2"/>
  <c r="I1713" i="2" s="1"/>
  <c r="L1713" i="2" l="1"/>
  <c r="K1713" i="2"/>
  <c r="M1713" i="2" s="1"/>
  <c r="P1713" i="2" l="1"/>
  <c r="R1713" i="2"/>
  <c r="I1714" i="2" s="1"/>
  <c r="L1714" i="2" l="1"/>
  <c r="K1714" i="2"/>
  <c r="M1714" i="2" s="1"/>
  <c r="P1714" i="2" l="1"/>
  <c r="R1714" i="2"/>
  <c r="I1715" i="2" s="1"/>
  <c r="L1715" i="2" l="1"/>
  <c r="K1715" i="2"/>
  <c r="M1715" i="2" s="1"/>
  <c r="P1715" i="2" l="1"/>
  <c r="R1715" i="2"/>
  <c r="I1716" i="2" s="1"/>
  <c r="L1716" i="2" l="1"/>
  <c r="K1716" i="2"/>
  <c r="M1716" i="2" s="1"/>
  <c r="P1716" i="2" l="1"/>
  <c r="R1716" i="2"/>
  <c r="I1717" i="2" s="1"/>
  <c r="L1717" i="2" l="1"/>
  <c r="K1717" i="2"/>
  <c r="M1717" i="2" s="1"/>
  <c r="O1718" i="2"/>
  <c r="Q1718" i="2" s="1"/>
  <c r="P1717" i="2" l="1"/>
  <c r="R1717" i="2"/>
  <c r="I1718" i="2" s="1"/>
  <c r="O1719" i="2"/>
  <c r="Q1719" i="2" s="1"/>
  <c r="L1718" i="2" l="1"/>
  <c r="K1718" i="2"/>
  <c r="M1718" i="2" s="1"/>
  <c r="P1718" i="2" l="1"/>
  <c r="R1718" i="2"/>
  <c r="I1719" i="2" s="1"/>
  <c r="L1719" i="2" l="1"/>
  <c r="K1719" i="2"/>
  <c r="M1719" i="2" s="1"/>
  <c r="P1719" i="2" s="1"/>
  <c r="R1719" i="2"/>
  <c r="I1720" i="2" s="1"/>
  <c r="L1720" i="2" l="1"/>
  <c r="N1720" i="2" s="1"/>
  <c r="K1720" i="2"/>
  <c r="M1720" i="2" s="1"/>
  <c r="R1720" i="2"/>
  <c r="I1721" i="2" s="1"/>
  <c r="K1721" i="2" l="1"/>
  <c r="M1721" i="2" s="1"/>
  <c r="P1720" i="2"/>
  <c r="J1721" i="2"/>
  <c r="L1721" i="2" s="1"/>
  <c r="N1721" i="2" s="1"/>
  <c r="J1722" i="2" l="1"/>
  <c r="P1721" i="2"/>
  <c r="R1721" i="2"/>
  <c r="I1722" i="2" s="1"/>
  <c r="L1722" i="2" l="1"/>
  <c r="N1722" i="2" s="1"/>
  <c r="K1722" i="2"/>
  <c r="M1722" i="2" s="1"/>
  <c r="R1722" i="2" s="1"/>
  <c r="I1723" i="2" s="1"/>
  <c r="K1723" i="2" s="1"/>
  <c r="M1723" i="2" s="1"/>
  <c r="P1722" i="2" l="1"/>
  <c r="J1723" i="2"/>
  <c r="L1723" i="2" s="1"/>
  <c r="N1723" i="2" s="1"/>
  <c r="P1723" i="2"/>
  <c r="R1723" i="2"/>
  <c r="I1724" i="2" s="1"/>
  <c r="J1724" i="2"/>
  <c r="L1724" i="2" l="1"/>
  <c r="N1724" i="2" s="1"/>
  <c r="P1724" i="2" s="1"/>
  <c r="K1724" i="2"/>
  <c r="R1724" i="2" l="1"/>
  <c r="I1725" i="2" s="1"/>
  <c r="J1725" i="2"/>
  <c r="L1725" i="2" l="1"/>
  <c r="N1725" i="2" s="1"/>
  <c r="P1725" i="2" s="1"/>
  <c r="K1725" i="2"/>
  <c r="R1725" i="2" l="1"/>
  <c r="I1726" i="2" s="1"/>
  <c r="J1726" i="2"/>
  <c r="L1726" i="2" l="1"/>
  <c r="N1726" i="2" s="1"/>
  <c r="P1726" i="2" s="1"/>
  <c r="K1726" i="2"/>
  <c r="R1726" i="2" l="1"/>
  <c r="I1727" i="2" s="1"/>
  <c r="J1727" i="2"/>
  <c r="L1727" i="2" l="1"/>
  <c r="N1727" i="2" s="1"/>
  <c r="P1727" i="2" s="1"/>
  <c r="K1727" i="2"/>
  <c r="R1727" i="2" l="1"/>
  <c r="I1728" i="2" s="1"/>
  <c r="K1728" i="2" s="1"/>
  <c r="O1728" i="2"/>
  <c r="Q1728" i="2" s="1"/>
  <c r="J1728" i="2"/>
  <c r="L1728" i="2" l="1"/>
  <c r="N1728" i="2" s="1"/>
  <c r="P1728" i="2" l="1"/>
  <c r="R1728" i="2"/>
  <c r="I1729" i="2" s="1"/>
  <c r="J1729" i="2"/>
  <c r="L1729" i="2" l="1"/>
  <c r="O1729" i="2"/>
  <c r="Q1729" i="2" s="1"/>
  <c r="K1729" i="2"/>
  <c r="M1729" i="2" s="1"/>
  <c r="P1729" i="2" s="1"/>
  <c r="R1729" i="2" l="1"/>
  <c r="I1730" i="2" s="1"/>
  <c r="L1730" i="2"/>
  <c r="N1730" i="2" s="1"/>
  <c r="K1730" i="2"/>
  <c r="O1730" i="2"/>
  <c r="Q1730" i="2" s="1"/>
  <c r="J1731" i="2" l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P1730" i="2"/>
  <c r="R1730" i="2"/>
  <c r="I1731" i="2" s="1"/>
  <c r="L1731" i="2" s="1"/>
  <c r="K1731" i="2"/>
  <c r="M1731" i="2" s="1"/>
  <c r="P1731" i="2" s="1"/>
  <c r="O1731" i="2"/>
  <c r="Q1731" i="2" s="1"/>
  <c r="R1731" i="2" l="1"/>
  <c r="I1732" i="2" s="1"/>
  <c r="O1732" i="2"/>
  <c r="Q1732" i="2" s="1"/>
  <c r="L1732" i="2"/>
  <c r="K1732" i="2"/>
  <c r="M1732" i="2" s="1"/>
  <c r="P1732" i="2" l="1"/>
  <c r="R1732" i="2"/>
  <c r="I1733" i="2" s="1"/>
  <c r="L1733" i="2" l="1"/>
  <c r="K1733" i="2"/>
  <c r="M1733" i="2" s="1"/>
  <c r="P1733" i="2" l="1"/>
  <c r="R1733" i="2"/>
  <c r="I1734" i="2" s="1"/>
  <c r="L1734" i="2" l="1"/>
  <c r="K1734" i="2"/>
  <c r="M1734" i="2" s="1"/>
  <c r="P1734" i="2" l="1"/>
  <c r="R1734" i="2"/>
  <c r="I1735" i="2" s="1"/>
  <c r="L1735" i="2" l="1"/>
  <c r="K1735" i="2"/>
  <c r="M1735" i="2" s="1"/>
  <c r="P1735" i="2" l="1"/>
  <c r="R1735" i="2"/>
  <c r="I1736" i="2" s="1"/>
  <c r="O1736" i="2" l="1"/>
  <c r="Q1736" i="2" s="1"/>
  <c r="L1736" i="2"/>
  <c r="K1736" i="2"/>
  <c r="M1736" i="2" s="1"/>
  <c r="P1736" i="2" l="1"/>
  <c r="R1736" i="2"/>
  <c r="I1737" i="2" s="1"/>
  <c r="O1737" i="2" l="1"/>
  <c r="Q1737" i="2" s="1"/>
  <c r="K1737" i="2"/>
  <c r="M1737" i="2" s="1"/>
  <c r="P1737" i="2" s="1"/>
  <c r="L1737" i="2"/>
  <c r="R1737" i="2" l="1"/>
  <c r="I1738" i="2" s="1"/>
  <c r="O1738" i="2" l="1"/>
  <c r="Q1738" i="2" s="1"/>
  <c r="L1738" i="2"/>
  <c r="K1738" i="2"/>
  <c r="M1738" i="2" s="1"/>
  <c r="P1738" i="2" l="1"/>
  <c r="R1738" i="2"/>
  <c r="I1739" i="2" s="1"/>
  <c r="L1739" i="2" l="1"/>
  <c r="K1739" i="2"/>
  <c r="M1739" i="2" s="1"/>
  <c r="P1739" i="2" s="1"/>
  <c r="R1739" i="2" l="1"/>
  <c r="I1740" i="2" s="1"/>
  <c r="K1740" i="2" l="1"/>
  <c r="M1740" i="2" s="1"/>
  <c r="P1740" i="2" s="1"/>
  <c r="L1740" i="2"/>
  <c r="R1740" i="2" l="1"/>
  <c r="I1741" i="2" s="1"/>
  <c r="K1741" i="2" l="1"/>
  <c r="M1741" i="2" s="1"/>
  <c r="L1741" i="2"/>
  <c r="O1742" i="2"/>
  <c r="Q1742" i="2" s="1"/>
  <c r="P1741" i="2" l="1"/>
  <c r="R1741" i="2"/>
  <c r="I1742" i="2" s="1"/>
  <c r="O1743" i="2"/>
  <c r="Q1743" i="2" s="1"/>
  <c r="L1742" i="2" l="1"/>
  <c r="K1742" i="2"/>
  <c r="M1742" i="2" s="1"/>
  <c r="P1742" i="2" s="1"/>
  <c r="R1742" i="2" l="1"/>
  <c r="I1743" i="2" s="1"/>
  <c r="L1743" i="2" l="1"/>
  <c r="K1743" i="2"/>
  <c r="M1743" i="2" s="1"/>
  <c r="P1743" i="2" s="1"/>
  <c r="R1743" i="2" l="1"/>
  <c r="I1744" i="2" s="1"/>
  <c r="L1744" i="2"/>
  <c r="K1744" i="2"/>
  <c r="M1744" i="2" s="1"/>
  <c r="P1744" i="2" s="1"/>
  <c r="O1744" i="2"/>
  <c r="Q1744" i="2" s="1"/>
  <c r="R1744" i="2" l="1"/>
  <c r="I1745" i="2" s="1"/>
  <c r="O1745" i="2"/>
  <c r="Q1745" i="2" s="1"/>
  <c r="L1745" i="2"/>
  <c r="N1745" i="2" s="1"/>
  <c r="K1745" i="2"/>
  <c r="M1745" i="2" s="1"/>
  <c r="R1745" i="2" l="1"/>
  <c r="I1746" i="2" s="1"/>
  <c r="K1746" i="2"/>
  <c r="M1746" i="2" s="1"/>
  <c r="P1745" i="2"/>
  <c r="J1746" i="2"/>
  <c r="L1746" i="2" l="1"/>
  <c r="N1746" i="2" s="1"/>
  <c r="P1746" i="2" s="1"/>
  <c r="J1747" i="2" l="1"/>
  <c r="R1746" i="2"/>
  <c r="I1747" i="2" s="1"/>
  <c r="O1747" i="2" l="1"/>
  <c r="Q1747" i="2" s="1"/>
  <c r="L1747" i="2"/>
  <c r="N1747" i="2" s="1"/>
  <c r="P1747" i="2" s="1"/>
  <c r="K1747" i="2"/>
  <c r="J1748" i="2" l="1"/>
  <c r="R1747" i="2"/>
  <c r="I1748" i="2" s="1"/>
  <c r="K1748" i="2"/>
  <c r="L1748" i="2"/>
  <c r="N1748" i="2" s="1"/>
  <c r="P1748" i="2" s="1"/>
  <c r="R1748" i="2"/>
  <c r="I1749" i="2" s="1"/>
  <c r="K1749" i="2" l="1"/>
  <c r="J1749" i="2"/>
  <c r="L1749" i="2" l="1"/>
  <c r="N1749" i="2" s="1"/>
  <c r="P1749" i="2" l="1"/>
  <c r="R1749" i="2"/>
  <c r="I1750" i="2" s="1"/>
  <c r="J1750" i="2"/>
  <c r="L1750" i="2" l="1"/>
  <c r="N1750" i="2" s="1"/>
  <c r="P1750" i="2" s="1"/>
  <c r="K1750" i="2"/>
  <c r="R1750" i="2"/>
  <c r="I1751" i="2" s="1"/>
  <c r="K1751" i="2" l="1"/>
  <c r="J1751" i="2"/>
  <c r="L1751" i="2" l="1"/>
  <c r="N1751" i="2" s="1"/>
  <c r="P1751" i="2" l="1"/>
  <c r="R1751" i="2"/>
  <c r="I1752" i="2" s="1"/>
  <c r="J1752" i="2"/>
  <c r="O1752" i="2" l="1"/>
  <c r="Q1752" i="2" s="1"/>
  <c r="L1752" i="2"/>
  <c r="N1752" i="2" s="1"/>
  <c r="P1752" i="2" s="1"/>
  <c r="R1752" i="2"/>
  <c r="I1753" i="2" s="1"/>
  <c r="K1752" i="2"/>
  <c r="R1753" i="2" l="1"/>
  <c r="I1754" i="2" s="1"/>
  <c r="K1753" i="2"/>
  <c r="O1753" i="2"/>
  <c r="Q1753" i="2" s="1"/>
  <c r="J1753" i="2"/>
  <c r="L1753" i="2" s="1"/>
  <c r="R1754" i="2" l="1"/>
  <c r="I1755" i="2" s="1"/>
  <c r="L1754" i="2"/>
  <c r="K1754" i="2"/>
  <c r="O1754" i="2"/>
  <c r="Q1754" i="2" s="1"/>
  <c r="L1755" i="2" l="1"/>
  <c r="R1755" i="2"/>
  <c r="I1756" i="2" s="1"/>
  <c r="K1755" i="2"/>
  <c r="O1755" i="2"/>
  <c r="Q1755" i="2" s="1"/>
  <c r="O1756" i="2" l="1"/>
  <c r="Q1756" i="2" s="1"/>
  <c r="L1756" i="2"/>
  <c r="K1756" i="2"/>
  <c r="M1756" i="2" s="1"/>
  <c r="P1756" i="2" s="1"/>
  <c r="R1756" i="2"/>
  <c r="I1757" i="2" s="1"/>
  <c r="O1757" i="2" l="1"/>
  <c r="Q1757" i="2" s="1"/>
  <c r="L1757" i="2"/>
  <c r="K1757" i="2"/>
  <c r="M1757" i="2" s="1"/>
  <c r="P1757" i="2" l="1"/>
  <c r="R1757" i="2"/>
  <c r="I1758" i="2" s="1"/>
  <c r="O1758" i="2" l="1"/>
  <c r="Q1758" i="2" s="1"/>
  <c r="L1758" i="2"/>
  <c r="K1758" i="2"/>
  <c r="M1758" i="2" s="1"/>
  <c r="P1758" i="2" l="1"/>
  <c r="R1758" i="2"/>
  <c r="I1759" i="2" s="1"/>
  <c r="O1759" i="2" l="1"/>
  <c r="Q1759" i="2" s="1"/>
  <c r="L1759" i="2"/>
  <c r="K1759" i="2"/>
  <c r="M1759" i="2" s="1"/>
  <c r="P1759" i="2" l="1"/>
  <c r="R1759" i="2"/>
  <c r="I1760" i="2" s="1"/>
  <c r="O1760" i="2" l="1"/>
  <c r="Q1760" i="2" s="1"/>
  <c r="L1760" i="2"/>
  <c r="N1760" i="2" s="1"/>
  <c r="J1761" i="2" s="1"/>
  <c r="J1762" i="2" s="1"/>
  <c r="J1763" i="2" s="1"/>
  <c r="J1764" i="2" s="1"/>
  <c r="J1765" i="2" s="1"/>
  <c r="J1766" i="2" s="1"/>
  <c r="J1767" i="2" s="1"/>
  <c r="J1768" i="2" s="1"/>
  <c r="K1760" i="2"/>
  <c r="M1760" i="2" s="1"/>
  <c r="P1760" i="2" l="1"/>
  <c r="R1760" i="2"/>
  <c r="I1761" i="2" s="1"/>
  <c r="O1761" i="2" l="1"/>
  <c r="Q1761" i="2" s="1"/>
  <c r="L1761" i="2"/>
  <c r="K1761" i="2"/>
  <c r="M1761" i="2" s="1"/>
  <c r="P1761" i="2" l="1"/>
  <c r="R1761" i="2"/>
  <c r="I1762" i="2" s="1"/>
  <c r="L1762" i="2" l="1"/>
  <c r="R1762" i="2"/>
  <c r="I1763" i="2" s="1"/>
  <c r="K1762" i="2"/>
  <c r="O1762" i="2"/>
  <c r="Q1762" i="2" s="1"/>
  <c r="O1763" i="2" l="1"/>
  <c r="Q1763" i="2" s="1"/>
  <c r="L1763" i="2"/>
  <c r="K1763" i="2"/>
  <c r="M1763" i="2" s="1"/>
  <c r="P1763" i="2" l="1"/>
  <c r="R1763" i="2"/>
  <c r="I1764" i="2" s="1"/>
  <c r="L1764" i="2" l="1"/>
  <c r="K1764" i="2"/>
  <c r="M1764" i="2" s="1"/>
  <c r="P1764" i="2" l="1"/>
  <c r="R1764" i="2"/>
  <c r="I1765" i="2" s="1"/>
  <c r="O1765" i="2" l="1"/>
  <c r="Q1765" i="2" s="1"/>
  <c r="L1765" i="2"/>
  <c r="K1765" i="2"/>
  <c r="M1765" i="2" s="1"/>
  <c r="P1765" i="2" l="1"/>
  <c r="R1765" i="2"/>
  <c r="I1766" i="2" s="1"/>
  <c r="L1766" i="2" l="1"/>
  <c r="K1766" i="2"/>
  <c r="M1766" i="2" s="1"/>
  <c r="P1766" i="2" s="1"/>
  <c r="O1766" i="2"/>
  <c r="Q1766" i="2" s="1"/>
  <c r="R1766" i="2" l="1"/>
  <c r="I1767" i="2" s="1"/>
  <c r="L1767" i="2" s="1"/>
  <c r="K1767" i="2"/>
  <c r="M1767" i="2" s="1"/>
  <c r="P1767" i="2" s="1"/>
  <c r="O1767" i="2"/>
  <c r="Q1767" i="2" s="1"/>
  <c r="R1767" i="2" l="1"/>
  <c r="I1768" i="2" s="1"/>
  <c r="O1768" i="2" s="1"/>
  <c r="Q1768" i="2" s="1"/>
  <c r="K1768" i="2"/>
  <c r="L1768" i="2" l="1"/>
  <c r="N1768" i="2" s="1"/>
  <c r="R1768" i="2" s="1"/>
  <c r="I1769" i="2" s="1"/>
  <c r="O1769" i="2" s="1"/>
  <c r="Q1769" i="2" s="1"/>
  <c r="P1768" i="2" l="1"/>
  <c r="J1769" i="2"/>
  <c r="L1769" i="2" s="1"/>
  <c r="N1769" i="2" s="1"/>
  <c r="P1769" i="2" s="1"/>
  <c r="K1769" i="2"/>
  <c r="R1769" i="2" l="1"/>
  <c r="I1770" i="2" s="1"/>
  <c r="J1770" i="2"/>
  <c r="J1771" i="2" s="1"/>
  <c r="O1770" i="2" l="1"/>
  <c r="Q1770" i="2" s="1"/>
  <c r="K1770" i="2"/>
  <c r="R1770" i="2"/>
  <c r="I1771" i="2" s="1"/>
  <c r="L1770" i="2"/>
  <c r="O1771" i="2" l="1"/>
  <c r="Q1771" i="2" s="1"/>
  <c r="L1771" i="2"/>
  <c r="N1771" i="2" s="1"/>
  <c r="K1771" i="2"/>
  <c r="P1771" i="2" l="1"/>
  <c r="J1772" i="2"/>
  <c r="R1771" i="2"/>
  <c r="I1772" i="2" s="1"/>
  <c r="O1772" i="2" l="1"/>
  <c r="Q1772" i="2" s="1"/>
  <c r="K1772" i="2"/>
  <c r="L1772" i="2"/>
  <c r="N1772" i="2" s="1"/>
  <c r="R1772" i="2" l="1"/>
  <c r="I1773" i="2" s="1"/>
  <c r="P1772" i="2"/>
  <c r="J1773" i="2"/>
  <c r="K1773" i="2" l="1"/>
  <c r="L1773" i="2"/>
  <c r="N1773" i="2" s="1"/>
  <c r="P1773" i="2" s="1"/>
  <c r="R1773" i="2" l="1"/>
  <c r="I1774" i="2" s="1"/>
  <c r="J1774" i="2"/>
  <c r="O1774" i="2" l="1"/>
  <c r="Q1774" i="2" s="1"/>
  <c r="L1774" i="2"/>
  <c r="N1774" i="2" s="1"/>
  <c r="K1774" i="2"/>
  <c r="P1774" i="2" l="1"/>
  <c r="R1774" i="2"/>
  <c r="I1775" i="2" s="1"/>
  <c r="J1775" i="2"/>
  <c r="O1775" i="2" l="1"/>
  <c r="Q1775" i="2" s="1"/>
  <c r="L1775" i="2"/>
  <c r="N1775" i="2" s="1"/>
  <c r="K1775" i="2"/>
  <c r="P1775" i="2" l="1"/>
  <c r="R1775" i="2"/>
  <c r="I1776" i="2" s="1"/>
  <c r="J1776" i="2"/>
  <c r="K1776" i="2" l="1"/>
  <c r="M1776" i="2" s="1"/>
  <c r="L1776" i="2"/>
  <c r="N1776" i="2" s="1"/>
  <c r="O1777" i="2"/>
  <c r="Q1777" i="2" s="1"/>
  <c r="P1776" i="2" l="1"/>
  <c r="J1777" i="2"/>
  <c r="R1776" i="2"/>
  <c r="I1777" i="2" s="1"/>
  <c r="L1777" i="2" l="1"/>
  <c r="K1777" i="2"/>
  <c r="M1777" i="2" s="1"/>
  <c r="P1777" i="2" l="1"/>
  <c r="R1777" i="2"/>
  <c r="I1778" i="2" s="1"/>
  <c r="L1778" i="2" l="1"/>
  <c r="R1778" i="2"/>
  <c r="I1779" i="2" s="1"/>
  <c r="K1778" i="2"/>
  <c r="O1778" i="2"/>
  <c r="Q1778" i="2" s="1"/>
  <c r="O1779" i="2" l="1"/>
  <c r="Q1779" i="2" s="1"/>
  <c r="L1779" i="2"/>
  <c r="K1779" i="2"/>
  <c r="M1779" i="2" s="1"/>
  <c r="P1779" i="2" s="1"/>
  <c r="R1779" i="2"/>
  <c r="I1780" i="2" s="1"/>
  <c r="O1780" i="2" l="1"/>
  <c r="Q1780" i="2" s="1"/>
  <c r="L1780" i="2"/>
  <c r="K1780" i="2"/>
  <c r="M1780" i="2" s="1"/>
  <c r="P1780" i="2" l="1"/>
  <c r="R1780" i="2"/>
  <c r="I1781" i="2" s="1"/>
  <c r="O1781" i="2" l="1"/>
  <c r="Q1781" i="2" s="1"/>
  <c r="L1781" i="2"/>
  <c r="K1781" i="2"/>
  <c r="M1781" i="2" s="1"/>
  <c r="P1781" i="2" l="1"/>
  <c r="R1781" i="2"/>
  <c r="I1782" i="2" s="1"/>
  <c r="O1782" i="2" l="1"/>
  <c r="Q1782" i="2" s="1"/>
  <c r="L1782" i="2"/>
  <c r="K1782" i="2"/>
  <c r="M1782" i="2" s="1"/>
  <c r="P1782" i="2" l="1"/>
  <c r="R1782" i="2"/>
  <c r="I1783" i="2" s="1"/>
  <c r="O1783" i="2" l="1"/>
  <c r="Q1783" i="2" s="1"/>
  <c r="L1783" i="2"/>
  <c r="K1783" i="2"/>
  <c r="M1783" i="2" s="1"/>
  <c r="P1783" i="2" l="1"/>
  <c r="R1783" i="2"/>
  <c r="I1784" i="2" s="1"/>
  <c r="O1784" i="2" l="1"/>
  <c r="Q1784" i="2" s="1"/>
  <c r="L1784" i="2"/>
  <c r="K1784" i="2"/>
  <c r="M1784" i="2" s="1"/>
  <c r="P1784" i="2" l="1"/>
  <c r="R1784" i="2"/>
  <c r="I1785" i="2" s="1"/>
  <c r="O1785" i="2" l="1"/>
  <c r="Q1785" i="2" s="1"/>
  <c r="L1785" i="2"/>
  <c r="K1785" i="2"/>
  <c r="M1785" i="2" s="1"/>
  <c r="P1785" i="2" l="1"/>
  <c r="R1785" i="2"/>
  <c r="I1786" i="2" s="1"/>
  <c r="O1786" i="2" l="1"/>
  <c r="Q1786" i="2" s="1"/>
  <c r="L1786" i="2"/>
  <c r="K1786" i="2"/>
  <c r="M1786" i="2" s="1"/>
  <c r="P1786" i="2" l="1"/>
  <c r="R1786" i="2"/>
  <c r="I1787" i="2" s="1"/>
  <c r="O1787" i="2" l="1"/>
  <c r="Q1787" i="2" s="1"/>
  <c r="L1787" i="2"/>
  <c r="K1787" i="2"/>
  <c r="M1787" i="2" s="1"/>
  <c r="P1787" i="2" l="1"/>
  <c r="R1787" i="2"/>
  <c r="I1788" i="2" s="1"/>
  <c r="O1788" i="2" l="1"/>
  <c r="Q1788" i="2" s="1"/>
  <c r="L1788" i="2"/>
  <c r="K1788" i="2"/>
  <c r="M1788" i="2" s="1"/>
  <c r="P1788" i="2" l="1"/>
  <c r="R1788" i="2"/>
  <c r="I1789" i="2" s="1"/>
  <c r="O1789" i="2" l="1"/>
  <c r="Q1789" i="2" s="1"/>
  <c r="L1789" i="2"/>
  <c r="K1789" i="2"/>
  <c r="M1789" i="2" s="1"/>
  <c r="O1790" i="2"/>
  <c r="Q1790" i="2" s="1"/>
  <c r="P1789" i="2" l="1"/>
  <c r="R1789" i="2"/>
  <c r="I1790" i="2" s="1"/>
  <c r="O1791" i="2"/>
  <c r="Q1791" i="2" s="1"/>
  <c r="L1790" i="2" l="1"/>
  <c r="K1790" i="2"/>
  <c r="M1790" i="2" s="1"/>
  <c r="P1790" i="2" l="1"/>
  <c r="R1790" i="2"/>
  <c r="I1791" i="2" s="1"/>
  <c r="L1791" i="2" l="1"/>
  <c r="K1791" i="2"/>
  <c r="M1791" i="2" s="1"/>
  <c r="P1791" i="2" s="1"/>
  <c r="R1791" i="2"/>
  <c r="I1792" i="2" s="1"/>
  <c r="O1792" i="2" l="1"/>
  <c r="Q1792" i="2" s="1"/>
  <c r="L1792" i="2"/>
  <c r="N1792" i="2" s="1"/>
  <c r="K1792" i="2"/>
  <c r="R1792" i="2"/>
  <c r="I1793" i="2" s="1"/>
  <c r="O1793" i="2" l="1"/>
  <c r="Q1793" i="2" s="1"/>
  <c r="K1793" i="2"/>
  <c r="M1793" i="2" s="1"/>
  <c r="P1792" i="2"/>
  <c r="J1793" i="2"/>
  <c r="L1793" i="2" l="1"/>
  <c r="N1793" i="2" s="1"/>
  <c r="P1793" i="2" s="1"/>
  <c r="R1793" i="2" l="1"/>
  <c r="I1794" i="2" s="1"/>
  <c r="J1794" i="2"/>
  <c r="O1794" i="2" l="1"/>
  <c r="Q1794" i="2" s="1"/>
  <c r="L1794" i="2"/>
  <c r="N1794" i="2" s="1"/>
  <c r="K1794" i="2"/>
  <c r="M1794" i="2" s="1"/>
  <c r="R1794" i="2"/>
  <c r="I1795" i="2" s="1"/>
  <c r="O1795" i="2" l="1"/>
  <c r="Q1795" i="2" s="1"/>
  <c r="K1795" i="2"/>
  <c r="P1794" i="2"/>
  <c r="J1795" i="2"/>
  <c r="L1795" i="2" l="1"/>
  <c r="N1795" i="2" s="1"/>
  <c r="P1795" i="2" l="1"/>
  <c r="R1795" i="2"/>
  <c r="I1796" i="2" s="1"/>
  <c r="J1796" i="2"/>
  <c r="O1796" i="2" l="1"/>
  <c r="Q1796" i="2" s="1"/>
  <c r="L1796" i="2"/>
  <c r="N1796" i="2" s="1"/>
  <c r="K1796" i="2"/>
  <c r="R1796" i="2" l="1"/>
  <c r="I1797" i="2" s="1"/>
  <c r="P1796" i="2"/>
  <c r="J1797" i="2"/>
  <c r="L1797" i="2" l="1"/>
  <c r="N1797" i="2" s="1"/>
  <c r="P1797" i="2" s="1"/>
  <c r="J1798" i="2"/>
  <c r="O1797" i="2"/>
  <c r="Q1797" i="2" s="1"/>
  <c r="K1797" i="2"/>
  <c r="R1797" i="2"/>
  <c r="I1798" i="2" s="1"/>
  <c r="O1798" i="2" l="1"/>
  <c r="Q1798" i="2" s="1"/>
  <c r="L1798" i="2"/>
  <c r="N1798" i="2" s="1"/>
  <c r="P1798" i="2" s="1"/>
  <c r="K1798" i="2"/>
  <c r="R1798" i="2"/>
  <c r="I1799" i="2" s="1"/>
  <c r="J1799" i="2"/>
  <c r="O1799" i="2" l="1"/>
  <c r="Q1799" i="2" s="1"/>
  <c r="L1799" i="2"/>
  <c r="N1799" i="2" s="1"/>
  <c r="R1799" i="2"/>
  <c r="I1800" i="2" s="1"/>
  <c r="K1799" i="2"/>
  <c r="O1800" i="2" l="1"/>
  <c r="Q1800" i="2" s="1"/>
  <c r="K1800" i="2"/>
  <c r="P1799" i="2"/>
  <c r="J1800" i="2"/>
  <c r="L1800" i="2" s="1"/>
  <c r="N1800" i="2" s="1"/>
  <c r="P1800" i="2"/>
  <c r="R1800" i="2"/>
  <c r="I1801" i="2" s="1"/>
  <c r="O1801" i="2" s="1"/>
  <c r="Q1801" i="2" s="1"/>
  <c r="J1801" i="2"/>
  <c r="L1801" i="2" l="1"/>
  <c r="N1801" i="2" s="1"/>
  <c r="K1801" i="2"/>
  <c r="M1801" i="2" s="1"/>
  <c r="P1801" i="2" l="1"/>
  <c r="R1801" i="2"/>
  <c r="I1802" i="2" s="1"/>
  <c r="L1802" i="2" l="1"/>
  <c r="K1802" i="2"/>
  <c r="M1802" i="2" s="1"/>
  <c r="P1802" i="2" s="1"/>
  <c r="O1802" i="2"/>
  <c r="Q1802" i="2" s="1"/>
  <c r="R1802" i="2" l="1"/>
  <c r="I1803" i="2" s="1"/>
  <c r="L1803" i="2"/>
  <c r="K1803" i="2"/>
  <c r="M1803" i="2" s="1"/>
  <c r="P1803" i="2" s="1"/>
  <c r="R1803" i="2" l="1"/>
  <c r="I1804" i="2" s="1"/>
  <c r="L1804" i="2" l="1"/>
  <c r="K1804" i="2"/>
  <c r="M1804" i="2" s="1"/>
  <c r="P1804" i="2" s="1"/>
  <c r="R1804" i="2" l="1"/>
  <c r="I1805" i="2" s="1"/>
  <c r="L1805" i="2" l="1"/>
  <c r="K1805" i="2"/>
  <c r="M1805" i="2" s="1"/>
  <c r="P1805" i="2" s="1"/>
  <c r="R1805" i="2" l="1"/>
  <c r="I1806" i="2" s="1"/>
  <c r="L1806" i="2" l="1"/>
  <c r="K1806" i="2"/>
  <c r="M1806" i="2" s="1"/>
  <c r="P1806" i="2" s="1"/>
  <c r="R1806" i="2" l="1"/>
  <c r="I1807" i="2" s="1"/>
  <c r="O1807" i="2" s="1"/>
  <c r="Q1807" i="2" s="1"/>
  <c r="L1807" i="2" l="1"/>
  <c r="K1807" i="2"/>
  <c r="M1807" i="2" s="1"/>
  <c r="P1807" i="2" s="1"/>
  <c r="R1807" i="2" l="1"/>
  <c r="I1808" i="2" s="1"/>
  <c r="O1808" i="2" s="1"/>
  <c r="Q1808" i="2" s="1"/>
  <c r="L1808" i="2" l="1"/>
  <c r="K1808" i="2"/>
  <c r="M1808" i="2" s="1"/>
  <c r="P1808" i="2" s="1"/>
  <c r="R1808" i="2" l="1"/>
  <c r="I1809" i="2" s="1"/>
  <c r="O1809" i="2" s="1"/>
  <c r="Q1809" i="2" s="1"/>
  <c r="L1809" i="2" l="1"/>
  <c r="K1809" i="2"/>
  <c r="M1809" i="2" s="1"/>
  <c r="P1809" i="2" s="1"/>
  <c r="R1809" i="2" l="1"/>
  <c r="I1810" i="2" s="1"/>
  <c r="O1810" i="2" s="1"/>
  <c r="Q1810" i="2" s="1"/>
  <c r="L1810" i="2" l="1"/>
  <c r="K1810" i="2"/>
  <c r="M1810" i="2" s="1"/>
  <c r="P1810" i="2" s="1"/>
  <c r="R1810" i="2" l="1"/>
  <c r="I1811" i="2" s="1"/>
  <c r="L1811" i="2" l="1"/>
  <c r="K1811" i="2"/>
  <c r="M1811" i="2" s="1"/>
  <c r="P1811" i="2" s="1"/>
  <c r="R1811" i="2" l="1"/>
  <c r="I1812" i="2" s="1"/>
  <c r="L1812" i="2" l="1"/>
  <c r="K1812" i="2"/>
  <c r="M1812" i="2" s="1"/>
  <c r="P1812" i="2" s="1"/>
  <c r="R1812" i="2" l="1"/>
  <c r="I1813" i="2" s="1"/>
  <c r="O1813" i="2" s="1"/>
  <c r="Q1813" i="2" s="1"/>
  <c r="L1813" i="2" l="1"/>
  <c r="K1813" i="2"/>
  <c r="M1813" i="2" s="1"/>
  <c r="P1813" i="2" s="1"/>
  <c r="R1813" i="2" l="1"/>
  <c r="I1814" i="2" s="1"/>
  <c r="L1814" i="2" l="1"/>
  <c r="K1814" i="2"/>
  <c r="M1814" i="2" s="1"/>
  <c r="P1814" i="2" s="1"/>
  <c r="O1814" i="2"/>
  <c r="Q1814" i="2" s="1"/>
  <c r="R1814" i="2" l="1"/>
  <c r="I1815" i="2" s="1"/>
  <c r="L1815" i="2"/>
  <c r="N1815" i="2" s="1"/>
  <c r="R1815" i="2"/>
  <c r="I1816" i="2" s="1"/>
  <c r="O1816" i="2" s="1"/>
  <c r="Q1816" i="2" s="1"/>
  <c r="K1815" i="2"/>
  <c r="O1815" i="2"/>
  <c r="Q1815" i="2" s="1"/>
  <c r="P1815" i="2" l="1"/>
  <c r="J1816" i="2"/>
  <c r="L1816" i="2"/>
  <c r="N1816" i="2" s="1"/>
  <c r="K1816" i="2"/>
  <c r="P1816" i="2" l="1"/>
  <c r="J1817" i="2"/>
  <c r="R1816" i="2"/>
  <c r="I1817" i="2" s="1"/>
  <c r="L1817" i="2" l="1"/>
  <c r="N1817" i="2" s="1"/>
  <c r="P1817" i="2" s="1"/>
  <c r="K1817" i="2"/>
  <c r="J1818" i="2"/>
  <c r="R1817" i="2" l="1"/>
  <c r="I1818" i="2" s="1"/>
  <c r="O1818" i="2" s="1"/>
  <c r="Q1818" i="2" s="1"/>
  <c r="L1818" i="2" l="1"/>
  <c r="N1818" i="2" s="1"/>
  <c r="K1818" i="2"/>
  <c r="P1818" i="2" l="1"/>
  <c r="J1819" i="2"/>
  <c r="R1818" i="2"/>
  <c r="I1819" i="2" s="1"/>
  <c r="O1819" i="2" s="1"/>
  <c r="Q1819" i="2" s="1"/>
  <c r="L1819" i="2" l="1"/>
  <c r="N1819" i="2" s="1"/>
  <c r="P1819" i="2" s="1"/>
  <c r="K1819" i="2"/>
  <c r="J1820" i="2" l="1"/>
  <c r="R1819" i="2"/>
  <c r="I1820" i="2" s="1"/>
  <c r="L1820" i="2" s="1"/>
  <c r="N1820" i="2" s="1"/>
  <c r="P1820" i="2" s="1"/>
  <c r="K1820" i="2" l="1"/>
  <c r="R1820" i="2"/>
  <c r="I1821" i="2" s="1"/>
  <c r="K1821" i="2"/>
  <c r="J1821" i="2"/>
  <c r="L1821" i="2" l="1"/>
  <c r="N1821" i="2" s="1"/>
  <c r="P1821" i="2" l="1"/>
  <c r="R1821" i="2"/>
  <c r="I1822" i="2" s="1"/>
  <c r="J1822" i="2"/>
  <c r="L1822" i="2" l="1"/>
  <c r="N1822" i="2" s="1"/>
  <c r="P1822" i="2" s="1"/>
  <c r="K1822" i="2"/>
  <c r="R1822" i="2" l="1"/>
  <c r="I1823" i="2" s="1"/>
  <c r="O1823" i="2" s="1"/>
  <c r="Q1823" i="2" s="1"/>
  <c r="J1823" i="2"/>
  <c r="L1823" i="2" l="1"/>
  <c r="N1823" i="2" s="1"/>
  <c r="P1823" i="2" s="1"/>
  <c r="K1823" i="2"/>
  <c r="R1823" i="2" l="1"/>
  <c r="I1824" i="2" s="1"/>
  <c r="R1824" i="2"/>
  <c r="I1825" i="2" s="1"/>
  <c r="O1825" i="2" s="1"/>
  <c r="Q1825" i="2" s="1"/>
  <c r="K1824" i="2"/>
  <c r="O1824" i="2"/>
  <c r="Q1824" i="2" s="1"/>
  <c r="J1824" i="2"/>
  <c r="J1825" i="2" s="1"/>
  <c r="L1824" i="2" l="1"/>
  <c r="L1825" i="2"/>
  <c r="N1825" i="2" s="1"/>
  <c r="P1825" i="2" s="1"/>
  <c r="K1825" i="2"/>
  <c r="R1825" i="2" l="1"/>
  <c r="I1826" i="2" s="1"/>
  <c r="O1826" i="2" s="1"/>
  <c r="Q1826" i="2" s="1"/>
  <c r="L1826" i="2" l="1"/>
  <c r="N1826" i="2" s="1"/>
  <c r="R1826" i="2" s="1"/>
  <c r="I1827" i="2" s="1"/>
  <c r="O1827" i="2" s="1"/>
  <c r="Q1827" i="2" s="1"/>
  <c r="K1826" i="2"/>
  <c r="K1827" i="2" l="1"/>
  <c r="M1827" i="2" s="1"/>
  <c r="P1827" i="2" s="1"/>
  <c r="J1827" i="2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P1826" i="2"/>
  <c r="R1827" i="2" l="1"/>
  <c r="I1828" i="2" s="1"/>
  <c r="O1828" i="2" s="1"/>
  <c r="Q1828" i="2" s="1"/>
  <c r="L1827" i="2"/>
  <c r="L1828" i="2" l="1"/>
  <c r="K1828" i="2"/>
  <c r="M1828" i="2" s="1"/>
  <c r="P1828" i="2" s="1"/>
  <c r="R1828" i="2" l="1"/>
  <c r="I1829" i="2" s="1"/>
  <c r="O1829" i="2" s="1"/>
  <c r="Q1829" i="2" s="1"/>
  <c r="L1829" i="2" l="1"/>
  <c r="K1829" i="2"/>
  <c r="M1829" i="2" s="1"/>
  <c r="P1829" i="2" s="1"/>
  <c r="R1829" i="2" l="1"/>
  <c r="I1830" i="2" s="1"/>
  <c r="O1830" i="2" s="1"/>
  <c r="Q1830" i="2" s="1"/>
  <c r="L1830" i="2" l="1"/>
  <c r="K1830" i="2"/>
  <c r="M1830" i="2" s="1"/>
  <c r="P1830" i="2" s="1"/>
  <c r="R1830" i="2" l="1"/>
  <c r="I1831" i="2" s="1"/>
  <c r="O1831" i="2" s="1"/>
  <c r="Q1831" i="2" s="1"/>
  <c r="L1831" i="2" l="1"/>
  <c r="K1831" i="2"/>
  <c r="M1831" i="2" s="1"/>
  <c r="P1831" i="2" s="1"/>
  <c r="R1831" i="2" l="1"/>
  <c r="I1832" i="2" s="1"/>
  <c r="O1832" i="2" s="1"/>
  <c r="Q1832" i="2" s="1"/>
  <c r="L1832" i="2" l="1"/>
  <c r="K1832" i="2"/>
  <c r="M1832" i="2" s="1"/>
  <c r="P1832" i="2" s="1"/>
  <c r="R1832" i="2" l="1"/>
  <c r="I1833" i="2" s="1"/>
  <c r="O1833" i="2" s="1"/>
  <c r="Q1833" i="2" s="1"/>
  <c r="L1833" i="2" l="1"/>
  <c r="K1833" i="2"/>
  <c r="M1833" i="2" s="1"/>
  <c r="P1833" i="2" s="1"/>
  <c r="R1833" i="2" l="1"/>
  <c r="I1834" i="2" s="1"/>
  <c r="O1834" i="2" s="1"/>
  <c r="Q1834" i="2" s="1"/>
  <c r="L1834" i="2" l="1"/>
  <c r="K1834" i="2"/>
  <c r="M1834" i="2" s="1"/>
  <c r="P1834" i="2" s="1"/>
  <c r="R1834" i="2" l="1"/>
  <c r="I1835" i="2" s="1"/>
  <c r="L1835" i="2" l="1"/>
  <c r="K1835" i="2"/>
  <c r="M1835" i="2" s="1"/>
  <c r="P1835" i="2" s="1"/>
  <c r="R1835" i="2" l="1"/>
  <c r="I1836" i="2" s="1"/>
  <c r="L1836" i="2" l="1"/>
  <c r="K1836" i="2"/>
  <c r="M1836" i="2" s="1"/>
  <c r="P1836" i="2" s="1"/>
  <c r="R1836" i="2" l="1"/>
  <c r="I1837" i="2" s="1"/>
  <c r="O1837" i="2" s="1"/>
  <c r="Q1837" i="2" s="1"/>
  <c r="L1837" i="2" l="1"/>
  <c r="K1837" i="2"/>
  <c r="M1837" i="2" s="1"/>
  <c r="P1837" i="2" s="1"/>
  <c r="R1837" i="2" l="1"/>
  <c r="I1838" i="2" s="1"/>
  <c r="L1838" i="2" l="1"/>
  <c r="K1838" i="2"/>
  <c r="M1838" i="2" s="1"/>
  <c r="P1838" i="2" s="1"/>
  <c r="R1838" i="2" l="1"/>
  <c r="I1839" i="2" s="1"/>
  <c r="L1839" i="2" l="1"/>
  <c r="K1839" i="2"/>
  <c r="M1839" i="2" s="1"/>
  <c r="P1839" i="2" s="1"/>
  <c r="O1839" i="2"/>
  <c r="Q1839" i="2" s="1"/>
  <c r="R1839" i="2" l="1"/>
  <c r="I1840" i="2" s="1"/>
  <c r="L1840" i="2"/>
  <c r="K1840" i="2"/>
  <c r="M1840" i="2" s="1"/>
  <c r="P1840" i="2" s="1"/>
  <c r="O1840" i="2"/>
  <c r="Q1840" i="2" s="1"/>
  <c r="R1840" i="2" l="1"/>
  <c r="I1841" i="2" s="1"/>
  <c r="O1841" i="2" s="1"/>
  <c r="Q1841" i="2" s="1"/>
  <c r="K1841" i="2"/>
  <c r="L1841" i="2" l="1"/>
  <c r="N1841" i="2" s="1"/>
  <c r="P1841" i="2"/>
  <c r="J1842" i="2"/>
  <c r="R1841" i="2"/>
  <c r="I1842" i="2" s="1"/>
  <c r="L1842" i="2" l="1"/>
  <c r="N1842" i="2" s="1"/>
  <c r="P1842" i="2" s="1"/>
  <c r="K1842" i="2"/>
  <c r="J1843" i="2"/>
  <c r="R1842" i="2" l="1"/>
  <c r="I1843" i="2" s="1"/>
  <c r="L1843" i="2" l="1"/>
  <c r="N1843" i="2" s="1"/>
  <c r="R1843" i="2"/>
  <c r="I1844" i="2" s="1"/>
  <c r="K1843" i="2"/>
  <c r="O1843" i="2"/>
  <c r="Q1843" i="2" s="1"/>
  <c r="P1843" i="2" l="1"/>
  <c r="J1844" i="2"/>
  <c r="L1844" i="2"/>
  <c r="N1844" i="2" s="1"/>
  <c r="R1844" i="2"/>
  <c r="I1845" i="2" s="1"/>
  <c r="O1845" i="2" s="1"/>
  <c r="Q1845" i="2" s="1"/>
  <c r="K1844" i="2"/>
  <c r="K1845" i="2" l="1"/>
  <c r="P1844" i="2"/>
  <c r="J1845" i="2"/>
  <c r="L1845" i="2" l="1"/>
  <c r="N1845" i="2" s="1"/>
  <c r="P1845" i="2" l="1"/>
  <c r="R1845" i="2"/>
  <c r="I1846" i="2" s="1"/>
  <c r="O1846" i="2" s="1"/>
  <c r="Q1846" i="2" s="1"/>
  <c r="J1846" i="2"/>
  <c r="L1846" i="2" l="1"/>
  <c r="N1846" i="2" s="1"/>
  <c r="P1846" i="2" s="1"/>
  <c r="K1846" i="2"/>
  <c r="R1846" i="2" l="1"/>
  <c r="I1847" i="2" s="1"/>
  <c r="O1847" i="2" s="1"/>
  <c r="Q1847" i="2" s="1"/>
  <c r="J1847" i="2"/>
  <c r="L1847" i="2" l="1"/>
  <c r="N1847" i="2" s="1"/>
  <c r="P1847" i="2" s="1"/>
  <c r="K1847" i="2"/>
  <c r="R1847" i="2" l="1"/>
  <c r="I1848" i="2" s="1"/>
  <c r="O1848" i="2" s="1"/>
  <c r="Q1848" i="2" s="1"/>
  <c r="K1848" i="2"/>
  <c r="J1848" i="2"/>
  <c r="L1848" i="2" l="1"/>
  <c r="N1848" i="2" s="1"/>
  <c r="P1848" i="2" l="1"/>
  <c r="R1848" i="2"/>
  <c r="I1849" i="2" s="1"/>
  <c r="J1849" i="2"/>
  <c r="R1849" i="2" l="1"/>
  <c r="I1850" i="2" s="1"/>
  <c r="L1849" i="2"/>
  <c r="K1849" i="2"/>
  <c r="O1849" i="2"/>
  <c r="Q1849" i="2" s="1"/>
  <c r="L1850" i="2" l="1"/>
  <c r="K1850" i="2"/>
  <c r="M1850" i="2" s="1"/>
  <c r="P1850" i="2" s="1"/>
  <c r="R1850" i="2" l="1"/>
  <c r="I1851" i="2" s="1"/>
  <c r="O1851" i="2" s="1"/>
  <c r="Q1851" i="2" s="1"/>
  <c r="L1851" i="2" l="1"/>
  <c r="K1851" i="2"/>
  <c r="M1851" i="2" s="1"/>
  <c r="P1851" i="2" s="1"/>
  <c r="R1851" i="2" l="1"/>
  <c r="I1852" i="2" s="1"/>
  <c r="L1852" i="2" l="1"/>
  <c r="K1852" i="2"/>
  <c r="M1852" i="2" s="1"/>
  <c r="P1852" i="2" s="1"/>
  <c r="R1852" i="2" l="1"/>
  <c r="I1853" i="2" s="1"/>
  <c r="O1853" i="2" s="1"/>
  <c r="Q1853" i="2" s="1"/>
  <c r="L1853" i="2" l="1"/>
  <c r="K1853" i="2"/>
  <c r="M1853" i="2" s="1"/>
  <c r="P1853" i="2" s="1"/>
  <c r="R1853" i="2" l="1"/>
  <c r="I1854" i="2" s="1"/>
  <c r="O1854" i="2" s="1"/>
  <c r="Q1854" i="2" s="1"/>
  <c r="L1854" i="2" l="1"/>
  <c r="K1854" i="2"/>
  <c r="M1854" i="2" s="1"/>
  <c r="P1854" i="2" s="1"/>
  <c r="R1854" i="2" l="1"/>
  <c r="I1855" i="2" s="1"/>
  <c r="O1855" i="2" s="1"/>
  <c r="Q1855" i="2" s="1"/>
  <c r="L1855" i="2" l="1"/>
  <c r="K1855" i="2"/>
  <c r="M1855" i="2" s="1"/>
  <c r="P1855" i="2" s="1"/>
  <c r="R1855" i="2" l="1"/>
  <c r="I1856" i="2" s="1"/>
  <c r="O1856" i="2" s="1"/>
  <c r="Q1856" i="2" s="1"/>
  <c r="L1856" i="2" l="1"/>
  <c r="K1856" i="2"/>
  <c r="M1856" i="2" s="1"/>
  <c r="P1856" i="2" s="1"/>
  <c r="R1856" i="2" l="1"/>
  <c r="I1857" i="2" s="1"/>
  <c r="O1857" i="2" s="1"/>
  <c r="Q1857" i="2" s="1"/>
  <c r="L1857" i="2" l="1"/>
  <c r="K1857" i="2"/>
  <c r="M1857" i="2" s="1"/>
  <c r="P1857" i="2" s="1"/>
  <c r="R1857" i="2" l="1"/>
  <c r="I1858" i="2" s="1"/>
  <c r="O1858" i="2" s="1"/>
  <c r="Q1858" i="2" s="1"/>
  <c r="L1858" i="2" l="1"/>
  <c r="K1858" i="2"/>
  <c r="M1858" i="2" s="1"/>
  <c r="P1858" i="2" s="1"/>
  <c r="R1858" i="2" l="1"/>
  <c r="I1859" i="2" s="1"/>
  <c r="O1859" i="2" s="1"/>
  <c r="Q1859" i="2" s="1"/>
  <c r="L1859" i="2" l="1"/>
  <c r="K1859" i="2"/>
  <c r="M1859" i="2" s="1"/>
  <c r="P1859" i="2" s="1"/>
  <c r="R1859" i="2" l="1"/>
  <c r="I1860" i="2" s="1"/>
  <c r="O1860" i="2" s="1"/>
  <c r="Q1860" i="2" s="1"/>
  <c r="L1860" i="2" l="1"/>
  <c r="K1860" i="2"/>
  <c r="M1860" i="2" s="1"/>
  <c r="P1860" i="2" s="1"/>
  <c r="R1860" i="2" l="1"/>
  <c r="I1861" i="2" s="1"/>
  <c r="L1861" i="2" l="1"/>
  <c r="K1861" i="2"/>
  <c r="M1861" i="2" s="1"/>
  <c r="P1861" i="2" s="1"/>
  <c r="O1861" i="2"/>
  <c r="Q1861" i="2" s="1"/>
  <c r="R1861" i="2" l="1"/>
  <c r="I1862" i="2" s="1"/>
  <c r="L1862" i="2" s="1"/>
  <c r="K1862" i="2" l="1"/>
  <c r="M1862" i="2" s="1"/>
  <c r="P1862" i="2" s="1"/>
  <c r="R1862" i="2"/>
  <c r="I1863" i="2" s="1"/>
  <c r="L1863" i="2" l="1"/>
  <c r="K1863" i="2"/>
  <c r="M1863" i="2" s="1"/>
  <c r="P1863" i="2" s="1"/>
  <c r="O1863" i="2"/>
  <c r="Q1863" i="2" s="1"/>
  <c r="R1863" i="2" l="1"/>
  <c r="I1864" i="2" s="1"/>
  <c r="O1864" i="2" s="1"/>
  <c r="Q1864" i="2" s="1"/>
  <c r="L1864" i="2"/>
  <c r="N1864" i="2" s="1"/>
  <c r="K1864" i="2"/>
  <c r="P1864" i="2" l="1"/>
  <c r="J1865" i="2"/>
  <c r="J1866" i="2" s="1"/>
  <c r="R1864" i="2"/>
  <c r="I1865" i="2" s="1"/>
  <c r="R1865" i="2" l="1"/>
  <c r="I1866" i="2" s="1"/>
  <c r="O1866" i="2" s="1"/>
  <c r="Q1866" i="2" s="1"/>
  <c r="L1865" i="2"/>
  <c r="K1865" i="2"/>
  <c r="O1865" i="2"/>
  <c r="Q1865" i="2" s="1"/>
  <c r="L1866" i="2" l="1"/>
  <c r="N1866" i="2" s="1"/>
  <c r="K1866" i="2"/>
  <c r="M1866" i="2" s="1"/>
  <c r="P1866" i="2" l="1"/>
  <c r="J1867" i="2"/>
  <c r="J1868" i="2" s="1"/>
  <c r="R1866" i="2"/>
  <c r="I1867" i="2" s="1"/>
  <c r="L1867" i="2" l="1"/>
  <c r="K1867" i="2"/>
  <c r="M1867" i="2" s="1"/>
  <c r="P1867" i="2" s="1"/>
  <c r="O1867" i="2"/>
  <c r="Q1867" i="2" s="1"/>
  <c r="R1867" i="2" l="1"/>
  <c r="I1868" i="2" s="1"/>
  <c r="L1868" i="2"/>
  <c r="N1868" i="2" s="1"/>
  <c r="R1868" i="2"/>
  <c r="I1869" i="2" s="1"/>
  <c r="K1868" i="2"/>
  <c r="K1869" i="2" l="1"/>
  <c r="P1868" i="2"/>
  <c r="J1869" i="2"/>
  <c r="L1869" i="2" l="1"/>
  <c r="N1869" i="2" s="1"/>
  <c r="P1869" i="2" l="1"/>
  <c r="R1869" i="2"/>
  <c r="I1870" i="2" s="1"/>
  <c r="J1870" i="2"/>
  <c r="L1870" i="2" l="1"/>
  <c r="N1870" i="2" s="1"/>
  <c r="P1870" i="2" s="1"/>
  <c r="K1870" i="2"/>
  <c r="R1870" i="2" l="1"/>
  <c r="I1871" i="2" s="1"/>
  <c r="O1871" i="2" s="1"/>
  <c r="Q1871" i="2" s="1"/>
  <c r="J1871" i="2"/>
  <c r="L1871" i="2" l="1"/>
  <c r="N1871" i="2" s="1"/>
  <c r="P1871" i="2" s="1"/>
  <c r="R1871" i="2"/>
  <c r="I1872" i="2" s="1"/>
  <c r="O1872" i="2" s="1"/>
  <c r="Q1872" i="2" s="1"/>
  <c r="K1871" i="2"/>
  <c r="K1872" i="2" l="1"/>
  <c r="M1872" i="2" s="1"/>
  <c r="J1872" i="2"/>
  <c r="L1872" i="2" l="1"/>
  <c r="N1872" i="2" s="1"/>
  <c r="P1872" i="2" l="1"/>
  <c r="R1872" i="2"/>
  <c r="I1873" i="2" s="1"/>
  <c r="J1873" i="2"/>
  <c r="L1873" i="2" l="1"/>
  <c r="K1873" i="2"/>
  <c r="M1873" i="2" s="1"/>
  <c r="P1873" i="2" s="1"/>
  <c r="O1873" i="2"/>
  <c r="Q1873" i="2" s="1"/>
  <c r="R1873" i="2" l="1"/>
  <c r="I1874" i="2" s="1"/>
  <c r="L1874" i="2"/>
  <c r="K1874" i="2"/>
  <c r="M1874" i="2" s="1"/>
  <c r="P1874" i="2" s="1"/>
  <c r="R1874" i="2" l="1"/>
  <c r="I1875" i="2" s="1"/>
  <c r="L1875" i="2" l="1"/>
  <c r="K1875" i="2"/>
  <c r="M1875" i="2" s="1"/>
  <c r="P1875" i="2" s="1"/>
  <c r="R1875" i="2" l="1"/>
  <c r="I1876" i="2" s="1"/>
  <c r="L1876" i="2" l="1"/>
  <c r="K1876" i="2"/>
  <c r="M1876" i="2" s="1"/>
  <c r="P1876" i="2" s="1"/>
  <c r="O1876" i="2"/>
  <c r="Q1876" i="2" s="1"/>
  <c r="R1876" i="2" l="1"/>
  <c r="I1877" i="2" s="1"/>
  <c r="L1877" i="2"/>
  <c r="K1877" i="2"/>
  <c r="M1877" i="2" s="1"/>
  <c r="P1877" i="2" s="1"/>
  <c r="R1877" i="2" l="1"/>
  <c r="I1878" i="2" s="1"/>
  <c r="L1878" i="2" l="1"/>
  <c r="K1878" i="2"/>
  <c r="M1878" i="2" s="1"/>
  <c r="P1878" i="2" s="1"/>
  <c r="R1878" i="2" l="1"/>
  <c r="I1879" i="2" s="1"/>
  <c r="O1879" i="2" s="1"/>
  <c r="Q1879" i="2" s="1"/>
  <c r="L1879" i="2" l="1"/>
  <c r="K1879" i="2"/>
  <c r="M1879" i="2" s="1"/>
  <c r="P1879" i="2" s="1"/>
  <c r="R1879" i="2" l="1"/>
  <c r="I1880" i="2" s="1"/>
  <c r="O1880" i="2" s="1"/>
  <c r="Q1880" i="2" s="1"/>
  <c r="L1880" i="2" l="1"/>
  <c r="K1880" i="2"/>
  <c r="M1880" i="2" s="1"/>
  <c r="P1880" i="2" s="1"/>
  <c r="R1880" i="2" l="1"/>
  <c r="I1881" i="2" s="1"/>
  <c r="O1881" i="2" s="1"/>
  <c r="Q1881" i="2" s="1"/>
  <c r="L1881" i="2" l="1"/>
  <c r="K1881" i="2"/>
  <c r="M1881" i="2" s="1"/>
  <c r="P1881" i="2" s="1"/>
  <c r="R1881" i="2" l="1"/>
  <c r="I1882" i="2" s="1"/>
  <c r="O1882" i="2" s="1"/>
  <c r="Q1882" i="2" s="1"/>
  <c r="L1882" i="2" l="1"/>
  <c r="K1882" i="2"/>
  <c r="M1882" i="2" s="1"/>
  <c r="P1882" i="2" s="1"/>
  <c r="R1882" i="2" l="1"/>
  <c r="I1883" i="2" s="1"/>
  <c r="L1883" i="2" l="1"/>
  <c r="K1883" i="2"/>
  <c r="M1883" i="2" s="1"/>
  <c r="P1883" i="2" s="1"/>
  <c r="R1883" i="2" l="1"/>
  <c r="I1884" i="2" s="1"/>
  <c r="L1884" i="2" l="1"/>
  <c r="K1884" i="2"/>
  <c r="M1884" i="2" s="1"/>
  <c r="P1884" i="2" s="1"/>
  <c r="R1884" i="2" l="1"/>
  <c r="I1885" i="2" s="1"/>
  <c r="L1885" i="2" l="1"/>
  <c r="K1885" i="2"/>
  <c r="M1885" i="2" s="1"/>
  <c r="P1885" i="2" s="1"/>
  <c r="R1885" i="2" l="1"/>
  <c r="I1886" i="2" s="1"/>
  <c r="L1886" i="2" l="1"/>
  <c r="K1886" i="2"/>
  <c r="M1886" i="2" s="1"/>
  <c r="P1886" i="2" s="1"/>
  <c r="O1886" i="2"/>
  <c r="Q1886" i="2" s="1"/>
  <c r="R1886" i="2" l="1"/>
  <c r="I1887" i="2" s="1"/>
  <c r="L1887" i="2" s="1"/>
  <c r="K1887" i="2"/>
  <c r="M1887" i="2" s="1"/>
  <c r="P1887" i="2" s="1"/>
  <c r="O1887" i="2"/>
  <c r="Q1887" i="2" s="1"/>
  <c r="R1887" i="2" l="1"/>
  <c r="I1888" i="2" s="1"/>
  <c r="O1888" i="2" s="1"/>
  <c r="Q1888" i="2" s="1"/>
  <c r="K1888" i="2" l="1"/>
  <c r="M1888" i="2" s="1"/>
  <c r="L1888" i="2"/>
  <c r="N1888" i="2" s="1"/>
  <c r="P1888" i="2" s="1"/>
  <c r="R1888" i="2" l="1"/>
  <c r="I1889" i="2" s="1"/>
  <c r="J1889" i="2"/>
  <c r="L1889" i="2" l="1"/>
  <c r="N1889" i="2" s="1"/>
  <c r="J1890" i="2" s="1"/>
  <c r="K1889" i="2"/>
  <c r="M1889" i="2" s="1"/>
  <c r="P1889" i="2" s="1"/>
  <c r="R1889" i="2" l="1"/>
  <c r="I1890" i="2" s="1"/>
  <c r="L1890" i="2"/>
  <c r="N1890" i="2" s="1"/>
  <c r="K1890" i="2"/>
  <c r="M1890" i="2" s="1"/>
  <c r="P1890" i="2" l="1"/>
  <c r="J1891" i="2"/>
  <c r="J1892" i="2" s="1"/>
  <c r="R1890" i="2"/>
  <c r="I1891" i="2" s="1"/>
  <c r="L1891" i="2" l="1"/>
  <c r="K1891" i="2"/>
  <c r="M1891" i="2" s="1"/>
  <c r="P1891" i="2" s="1"/>
  <c r="O1891" i="2"/>
  <c r="Q1891" i="2" s="1"/>
  <c r="R1891" i="2" l="1"/>
  <c r="I1892" i="2" s="1"/>
  <c r="L1892" i="2" s="1"/>
  <c r="N1892" i="2" s="1"/>
  <c r="R1892" i="2" s="1"/>
  <c r="I1893" i="2" s="1"/>
  <c r="K1892" i="2"/>
  <c r="K1893" i="2" l="1"/>
  <c r="P1892" i="2"/>
  <c r="J1893" i="2"/>
  <c r="L1893" i="2" l="1"/>
  <c r="N1893" i="2" s="1"/>
  <c r="P1893" i="2" l="1"/>
  <c r="R1893" i="2"/>
  <c r="I1894" i="2" s="1"/>
  <c r="J1894" i="2"/>
  <c r="L1894" i="2" l="1"/>
  <c r="N1894" i="2" s="1"/>
  <c r="P1894" i="2" s="1"/>
  <c r="K1894" i="2"/>
  <c r="R1894" i="2" l="1"/>
  <c r="I1895" i="2" s="1"/>
  <c r="O1895" i="2" s="1"/>
  <c r="Q1895" i="2" s="1"/>
  <c r="J1895" i="2"/>
  <c r="L1895" i="2" l="1"/>
  <c r="N1895" i="2" s="1"/>
  <c r="P1895" i="2" s="1"/>
  <c r="K1895" i="2"/>
  <c r="R1895" i="2" l="1"/>
  <c r="I1896" i="2" s="1"/>
  <c r="O1896" i="2" s="1"/>
  <c r="Q1896" i="2" s="1"/>
  <c r="J1896" i="2"/>
  <c r="K1896" i="2" l="1"/>
  <c r="L1896" i="2"/>
  <c r="N1896" i="2" s="1"/>
  <c r="P1896" i="2" l="1"/>
  <c r="R1896" i="2"/>
  <c r="I1897" i="2" s="1"/>
  <c r="O1897" i="2" s="1"/>
  <c r="Q1897" i="2" s="1"/>
  <c r="J1897" i="2"/>
  <c r="L1897" i="2" l="1"/>
  <c r="N1897" i="2" s="1"/>
  <c r="K1897" i="2"/>
  <c r="M1897" i="2" s="1"/>
  <c r="P1897" i="2" l="1"/>
  <c r="R1897" i="2"/>
  <c r="I1898" i="2" s="1"/>
  <c r="L1898" i="2" l="1"/>
  <c r="K1898" i="2"/>
  <c r="M1898" i="2" s="1"/>
  <c r="P1898" i="2" s="1"/>
  <c r="O1898" i="2"/>
  <c r="Q1898" i="2" s="1"/>
  <c r="R1898" i="2" l="1"/>
  <c r="I1899" i="2" s="1"/>
  <c r="L1899" i="2" s="1"/>
  <c r="K1899" i="2" l="1"/>
  <c r="M1899" i="2" s="1"/>
  <c r="P1899" i="2" s="1"/>
  <c r="R1899" i="2" l="1"/>
  <c r="I1900" i="2" s="1"/>
  <c r="L1900" i="2"/>
  <c r="K1900" i="2"/>
  <c r="M1900" i="2" s="1"/>
  <c r="P1900" i="2" s="1"/>
  <c r="R1900" i="2" l="1"/>
  <c r="I1901" i="2" s="1"/>
  <c r="O1901" i="2" s="1"/>
  <c r="Q1901" i="2" s="1"/>
  <c r="L1901" i="2" l="1"/>
  <c r="K1901" i="2"/>
  <c r="M1901" i="2" s="1"/>
  <c r="P1901" i="2" s="1"/>
  <c r="R1901" i="2" l="1"/>
  <c r="I1902" i="2" s="1"/>
  <c r="O1902" i="2" s="1"/>
  <c r="Q1902" i="2" s="1"/>
  <c r="L1902" i="2" l="1"/>
  <c r="K1902" i="2"/>
  <c r="M1902" i="2" s="1"/>
  <c r="P1902" i="2" s="1"/>
  <c r="R1902" i="2" l="1"/>
  <c r="I1903" i="2" s="1"/>
  <c r="L1903" i="2" l="1"/>
  <c r="K1903" i="2"/>
  <c r="M1903" i="2" s="1"/>
  <c r="P1903" i="2" s="1"/>
  <c r="R1903" i="2" l="1"/>
  <c r="I1904" i="2" s="1"/>
  <c r="L1904" i="2" l="1"/>
  <c r="K1904" i="2"/>
  <c r="M1904" i="2" s="1"/>
  <c r="P1904" i="2" s="1"/>
  <c r="R1904" i="2" l="1"/>
  <c r="I1905" i="2" s="1"/>
  <c r="O1905" i="2" s="1"/>
  <c r="Q1905" i="2" s="1"/>
  <c r="L1905" i="2" l="1"/>
  <c r="K1905" i="2"/>
  <c r="M1905" i="2" s="1"/>
  <c r="P1905" i="2" s="1"/>
  <c r="R1905" i="2" l="1"/>
  <c r="I1906" i="2" s="1"/>
  <c r="O1906" i="2" s="1"/>
  <c r="Q1906" i="2" s="1"/>
  <c r="L1906" i="2" l="1"/>
  <c r="K1906" i="2"/>
  <c r="M1906" i="2" s="1"/>
  <c r="P1906" i="2" s="1"/>
  <c r="R1906" i="2" l="1"/>
  <c r="I1907" i="2" s="1"/>
  <c r="L1907" i="2" l="1"/>
  <c r="K1907" i="2"/>
  <c r="M1907" i="2" s="1"/>
  <c r="P1907" i="2" s="1"/>
  <c r="R1907" i="2" l="1"/>
  <c r="I1908" i="2" s="1"/>
  <c r="L1908" i="2" l="1"/>
  <c r="K1908" i="2"/>
  <c r="M1908" i="2" s="1"/>
  <c r="P1908" i="2" s="1"/>
  <c r="R1908" i="2" l="1"/>
  <c r="I1909" i="2" s="1"/>
  <c r="O1909" i="2" s="1"/>
  <c r="Q1909" i="2" s="1"/>
  <c r="L1909" i="2" l="1"/>
  <c r="K1909" i="2"/>
  <c r="M1909" i="2" s="1"/>
  <c r="P1909" i="2" s="1"/>
  <c r="R1909" i="2" l="1"/>
  <c r="I1910" i="2" s="1"/>
  <c r="L1910" i="2" l="1"/>
  <c r="R1910" i="2"/>
  <c r="I1911" i="2" s="1"/>
  <c r="K1910" i="2"/>
  <c r="O1910" i="2"/>
  <c r="Q1910" i="2" s="1"/>
  <c r="L1911" i="2" l="1"/>
  <c r="R1911" i="2"/>
  <c r="I1912" i="2" s="1"/>
  <c r="O1912" i="2" s="1"/>
  <c r="Q1912" i="2" s="1"/>
  <c r="K1911" i="2"/>
  <c r="O1911" i="2"/>
  <c r="Q1911" i="2" s="1"/>
  <c r="L1912" i="2" l="1"/>
  <c r="N1912" i="2" s="1"/>
  <c r="K1912" i="2"/>
  <c r="P1912" i="2" l="1"/>
  <c r="J1913" i="2"/>
  <c r="R1912" i="2"/>
  <c r="I1913" i="2" s="1"/>
  <c r="L1913" i="2" l="1"/>
  <c r="N1913" i="2" s="1"/>
  <c r="P1913" i="2" s="1"/>
  <c r="K1913" i="2"/>
  <c r="J1914" i="2"/>
  <c r="R1913" i="2" l="1"/>
  <c r="I1914" i="2" s="1"/>
  <c r="O1914" i="2" s="1"/>
  <c r="Q1914" i="2" s="1"/>
  <c r="L1914" i="2" l="1"/>
  <c r="N1914" i="2" s="1"/>
  <c r="K1914" i="2"/>
  <c r="P1914" i="2" l="1"/>
  <c r="J1915" i="2"/>
  <c r="R1914" i="2"/>
  <c r="I1915" i="2" s="1"/>
  <c r="O1915" i="2" s="1"/>
  <c r="Q1915" i="2" s="1"/>
  <c r="L1915" i="2" l="1"/>
  <c r="N1915" i="2" s="1"/>
  <c r="P1915" i="2" s="1"/>
  <c r="K1915" i="2"/>
  <c r="J1916" i="2"/>
  <c r="R1915" i="2" l="1"/>
  <c r="I1916" i="2" s="1"/>
  <c r="L1916" i="2" s="1"/>
  <c r="N1916" i="2" s="1"/>
  <c r="P1916" i="2" s="1"/>
  <c r="K1916" i="2" l="1"/>
  <c r="R1916" i="2"/>
  <c r="I1917" i="2" s="1"/>
  <c r="K1917" i="2" s="1"/>
  <c r="J1917" i="2"/>
  <c r="L1917" i="2" l="1"/>
  <c r="N1917" i="2" s="1"/>
  <c r="P1917" i="2" l="1"/>
  <c r="R1917" i="2"/>
  <c r="I1918" i="2" s="1"/>
  <c r="J1918" i="2"/>
  <c r="L1918" i="2" l="1"/>
  <c r="N1918" i="2" s="1"/>
  <c r="P1918" i="2" s="1"/>
  <c r="K1918" i="2"/>
  <c r="R1918" i="2" l="1"/>
  <c r="I1919" i="2" s="1"/>
  <c r="O1919" i="2" s="1"/>
  <c r="Q1919" i="2" s="1"/>
  <c r="J1919" i="2"/>
  <c r="L1919" i="2" l="1"/>
  <c r="N1919" i="2" s="1"/>
  <c r="P1919" i="2" s="1"/>
  <c r="K1919" i="2"/>
  <c r="R1919" i="2" l="1"/>
  <c r="I1920" i="2" s="1"/>
  <c r="O1920" i="2" s="1"/>
  <c r="Q1920" i="2" s="1"/>
  <c r="K1920" i="2"/>
  <c r="J1920" i="2"/>
  <c r="L1920" i="2" l="1"/>
  <c r="N1920" i="2" s="1"/>
  <c r="P1920" i="2" l="1"/>
  <c r="R1920" i="2"/>
  <c r="I1921" i="2" s="1"/>
  <c r="O1921" i="2" s="1"/>
  <c r="Q1921" i="2" s="1"/>
  <c r="J1921" i="2"/>
  <c r="L1921" i="2" l="1"/>
  <c r="N1921" i="2" s="1"/>
  <c r="K1921" i="2"/>
  <c r="M1921" i="2" s="1"/>
  <c r="P1921" i="2" l="1"/>
  <c r="R1921" i="2"/>
  <c r="I1922" i="2" s="1"/>
  <c r="L1922" i="2" l="1"/>
  <c r="K1922" i="2"/>
  <c r="M1922" i="2" s="1"/>
  <c r="P1922" i="2" s="1"/>
  <c r="O1922" i="2"/>
  <c r="Q1922" i="2" s="1"/>
  <c r="R1922" i="2" l="1"/>
  <c r="I1923" i="2" s="1"/>
  <c r="L1923" i="2"/>
  <c r="K1923" i="2"/>
  <c r="M1923" i="2" s="1"/>
  <c r="P1923" i="2" s="1"/>
  <c r="R1923" i="2" l="1"/>
  <c r="I1924" i="2" s="1"/>
  <c r="L1924" i="2" l="1"/>
  <c r="K1924" i="2"/>
  <c r="M1924" i="2" s="1"/>
  <c r="P1924" i="2" s="1"/>
  <c r="R1924" i="2" l="1"/>
  <c r="I1925" i="2" s="1"/>
  <c r="L1925" i="2" l="1"/>
  <c r="K1925" i="2"/>
  <c r="M1925" i="2" s="1"/>
  <c r="P1925" i="2" s="1"/>
  <c r="O1925" i="2"/>
  <c r="Q1925" i="2" s="1"/>
  <c r="R1925" i="2" l="1"/>
  <c r="I1926" i="2" s="1"/>
  <c r="L1926" i="2"/>
  <c r="K1926" i="2"/>
  <c r="M1926" i="2" s="1"/>
  <c r="P1926" i="2" s="1"/>
  <c r="R1926" i="2" l="1"/>
  <c r="I1927" i="2" s="1"/>
  <c r="O1927" i="2" s="1"/>
  <c r="Q1927" i="2" s="1"/>
  <c r="L1927" i="2" l="1"/>
  <c r="K1927" i="2"/>
  <c r="M1927" i="2" s="1"/>
  <c r="P1927" i="2" s="1"/>
  <c r="R1927" i="2" l="1"/>
  <c r="I1928" i="2" s="1"/>
  <c r="L1928" i="2" l="1"/>
  <c r="K1928" i="2"/>
  <c r="M1928" i="2" s="1"/>
  <c r="P1928" i="2" s="1"/>
  <c r="R1928" i="2" l="1"/>
  <c r="I1929" i="2" s="1"/>
  <c r="L1929" i="2" l="1"/>
  <c r="K1929" i="2"/>
  <c r="M1929" i="2" s="1"/>
  <c r="P1929" i="2" s="1"/>
  <c r="R1929" i="2" l="1"/>
  <c r="I1930" i="2" s="1"/>
  <c r="L1930" i="2" l="1"/>
  <c r="K1930" i="2"/>
  <c r="M1930" i="2" s="1"/>
  <c r="P1930" i="2" s="1"/>
  <c r="R1930" i="2" l="1"/>
  <c r="I1931" i="2" s="1"/>
  <c r="L1931" i="2" l="1"/>
  <c r="N1931" i="2" s="1"/>
  <c r="K1931" i="2"/>
  <c r="M1931" i="2" s="1"/>
  <c r="R1931" i="2" l="1"/>
  <c r="I1932" i="2" s="1"/>
  <c r="K1932" i="2"/>
  <c r="M1932" i="2" s="1"/>
  <c r="P1932" i="2" s="1"/>
  <c r="P1931" i="2"/>
  <c r="J1932" i="2"/>
  <c r="J1933" i="2" s="1"/>
  <c r="J1934" i="2" s="1"/>
  <c r="J1935" i="2" s="1"/>
  <c r="J1936" i="2" s="1"/>
  <c r="L1932" i="2" l="1"/>
  <c r="R1932" i="2"/>
  <c r="I1933" i="2" s="1"/>
  <c r="L1933" i="2" l="1"/>
  <c r="K1933" i="2"/>
  <c r="M1933" i="2" s="1"/>
  <c r="P1933" i="2" s="1"/>
  <c r="R1933" i="2" l="1"/>
  <c r="I1934" i="2" s="1"/>
  <c r="L1934" i="2" l="1"/>
  <c r="K1934" i="2"/>
  <c r="M1934" i="2" s="1"/>
  <c r="P1934" i="2" s="1"/>
  <c r="O1934" i="2"/>
  <c r="Q1934" i="2" s="1"/>
  <c r="R1934" i="2" l="1"/>
  <c r="I1935" i="2" s="1"/>
  <c r="L1935" i="2" s="1"/>
  <c r="O1935" i="2"/>
  <c r="Q1935" i="2" s="1"/>
  <c r="K1935" i="2" l="1"/>
  <c r="M1935" i="2" s="1"/>
  <c r="P1935" i="2" s="1"/>
  <c r="R1935" i="2" l="1"/>
  <c r="I1936" i="2" s="1"/>
  <c r="L1936" i="2" s="1"/>
  <c r="N1936" i="2" s="1"/>
  <c r="J1937" i="2" l="1"/>
  <c r="P1936" i="2"/>
  <c r="R1936" i="2"/>
  <c r="I1937" i="2" s="1"/>
  <c r="O1936" i="2"/>
  <c r="Q1936" i="2" s="1"/>
  <c r="K1936" i="2"/>
  <c r="L1937" i="2"/>
  <c r="N1937" i="2" s="1"/>
  <c r="P1937" i="2" s="1"/>
  <c r="K1937" i="2"/>
  <c r="J1938" i="2" l="1"/>
  <c r="R1937" i="2"/>
  <c r="I1938" i="2" s="1"/>
  <c r="O1938" i="2" s="1"/>
  <c r="Q1938" i="2" s="1"/>
  <c r="L1938" i="2" l="1"/>
  <c r="N1938" i="2" s="1"/>
  <c r="K1938" i="2"/>
  <c r="P1938" i="2" l="1"/>
  <c r="J1939" i="2"/>
  <c r="R1938" i="2"/>
  <c r="I1939" i="2" s="1"/>
  <c r="O1939" i="2" s="1"/>
  <c r="Q1939" i="2" s="1"/>
  <c r="L1939" i="2" l="1"/>
  <c r="N1939" i="2" s="1"/>
  <c r="P1939" i="2" s="1"/>
  <c r="K1939" i="2"/>
  <c r="J1940" i="2"/>
  <c r="R1939" i="2" l="1"/>
  <c r="I1940" i="2" s="1"/>
  <c r="L1940" i="2" s="1"/>
  <c r="N1940" i="2" s="1"/>
  <c r="P1940" i="2" s="1"/>
  <c r="K1940" i="2" l="1"/>
  <c r="R1940" i="2"/>
  <c r="I1941" i="2" s="1"/>
  <c r="K1941" i="2"/>
  <c r="J1941" i="2"/>
  <c r="L1941" i="2" l="1"/>
  <c r="N1941" i="2" s="1"/>
  <c r="P1941" i="2" l="1"/>
  <c r="R1941" i="2"/>
  <c r="I1942" i="2" s="1"/>
  <c r="J1942" i="2"/>
  <c r="L1942" i="2" l="1"/>
  <c r="N1942" i="2" s="1"/>
  <c r="P1942" i="2" s="1"/>
  <c r="K1942" i="2"/>
  <c r="R1942" i="2" l="1"/>
  <c r="I1943" i="2" s="1"/>
  <c r="J1943" i="2"/>
  <c r="L1943" i="2" l="1"/>
  <c r="N1943" i="2" s="1"/>
  <c r="P1943" i="2" s="1"/>
  <c r="K1943" i="2"/>
  <c r="R1943" i="2" l="1"/>
  <c r="I1944" i="2" s="1"/>
  <c r="O1944" i="2" s="1"/>
  <c r="Q1944" i="2" s="1"/>
  <c r="J1944" i="2"/>
  <c r="K1944" i="2" l="1"/>
  <c r="L1944" i="2"/>
  <c r="N1944" i="2" s="1"/>
  <c r="P1944" i="2" l="1"/>
  <c r="R1944" i="2"/>
  <c r="I1945" i="2" s="1"/>
  <c r="J1945" i="2"/>
  <c r="L1945" i="2" l="1"/>
  <c r="N1945" i="2" s="1"/>
  <c r="K1945" i="2"/>
  <c r="M1945" i="2" s="1"/>
  <c r="P1945" i="2" l="1"/>
  <c r="R1945" i="2"/>
  <c r="I1946" i="2" s="1"/>
  <c r="L1946" i="2" l="1"/>
  <c r="R1946" i="2"/>
  <c r="I1947" i="2" s="1"/>
  <c r="O1947" i="2" s="1"/>
  <c r="Q1947" i="2" s="1"/>
  <c r="K1946" i="2"/>
  <c r="O1946" i="2"/>
  <c r="Q1946" i="2" s="1"/>
  <c r="L1947" i="2" l="1"/>
  <c r="N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K1947" i="2"/>
  <c r="M1947" i="2" s="1"/>
  <c r="P1947" i="2" s="1"/>
  <c r="R1947" i="2" l="1"/>
  <c r="I1948" i="2" s="1"/>
  <c r="O1948" i="2" s="1"/>
  <c r="Q1948" i="2" s="1"/>
  <c r="L1948" i="2" l="1"/>
  <c r="K1948" i="2"/>
  <c r="M1948" i="2" s="1"/>
  <c r="P1948" i="2" s="1"/>
  <c r="R1948" i="2" l="1"/>
  <c r="I1949" i="2" s="1"/>
  <c r="L1949" i="2" l="1"/>
  <c r="K1949" i="2"/>
  <c r="M1949" i="2" s="1"/>
  <c r="P1949" i="2" s="1"/>
  <c r="R1949" i="2" l="1"/>
  <c r="I1950" i="2" s="1"/>
  <c r="L1950" i="2" l="1"/>
  <c r="K1950" i="2"/>
  <c r="M1950" i="2" s="1"/>
  <c r="P1950" i="2" s="1"/>
  <c r="O1950" i="2"/>
  <c r="Q1950" i="2" s="1"/>
  <c r="R1950" i="2" l="1"/>
  <c r="I1951" i="2" s="1"/>
  <c r="L1951" i="2"/>
  <c r="K1951" i="2"/>
  <c r="M1951" i="2" s="1"/>
  <c r="P1951" i="2" s="1"/>
  <c r="R1951" i="2" l="1"/>
  <c r="I1952" i="2" s="1"/>
  <c r="L1952" i="2" l="1"/>
  <c r="K1952" i="2"/>
  <c r="M1952" i="2" s="1"/>
  <c r="P1952" i="2" s="1"/>
  <c r="R1952" i="2" l="1"/>
  <c r="I1953" i="2" s="1"/>
  <c r="O1953" i="2" s="1"/>
  <c r="Q1953" i="2" s="1"/>
  <c r="L1953" i="2" l="1"/>
  <c r="K1953" i="2"/>
  <c r="M1953" i="2" s="1"/>
  <c r="P1953" i="2" s="1"/>
  <c r="R1953" i="2" l="1"/>
  <c r="I1954" i="2" s="1"/>
  <c r="O1954" i="2" s="1"/>
  <c r="Q1954" i="2" s="1"/>
  <c r="L1954" i="2" l="1"/>
  <c r="K1954" i="2"/>
  <c r="M1954" i="2" s="1"/>
  <c r="P1954" i="2" s="1"/>
  <c r="R1954" i="2" l="1"/>
  <c r="I1955" i="2" s="1"/>
  <c r="L1955" i="2" l="1"/>
  <c r="K1955" i="2"/>
  <c r="M1955" i="2" s="1"/>
  <c r="P1955" i="2" s="1"/>
  <c r="R1955" i="2" l="1"/>
  <c r="I1956" i="2" s="1"/>
  <c r="L1956" i="2" l="1"/>
  <c r="K1956" i="2"/>
  <c r="M1956" i="2" s="1"/>
  <c r="P1956" i="2" s="1"/>
  <c r="R1956" i="2" l="1"/>
  <c r="I1957" i="2" s="1"/>
  <c r="L1957" i="2" l="1"/>
  <c r="K1957" i="2"/>
  <c r="M1957" i="2" s="1"/>
  <c r="P1957" i="2" s="1"/>
  <c r="R1957" i="2" l="1"/>
  <c r="I1958" i="2" s="1"/>
  <c r="L1958" i="2" l="1"/>
  <c r="K1958" i="2"/>
  <c r="M1958" i="2" s="1"/>
  <c r="P1958" i="2" s="1"/>
  <c r="O1958" i="2"/>
  <c r="Q1958" i="2" s="1"/>
  <c r="R1958" i="2" l="1"/>
  <c r="I1959" i="2" s="1"/>
  <c r="L1959" i="2" s="1"/>
  <c r="N1959" i="2" s="1"/>
  <c r="K1959" i="2"/>
  <c r="M1959" i="2" s="1"/>
  <c r="R1959" i="2" l="1"/>
  <c r="I1960" i="2" s="1"/>
  <c r="K1960" i="2"/>
  <c r="M1960" i="2" s="1"/>
  <c r="P1959" i="2"/>
  <c r="J1960" i="2"/>
  <c r="L1960" i="2" l="1"/>
  <c r="N1960" i="2" s="1"/>
  <c r="P1960" i="2" l="1"/>
  <c r="R1960" i="2"/>
  <c r="I1961" i="2" s="1"/>
  <c r="J1961" i="2"/>
  <c r="L1961" i="2" l="1"/>
  <c r="N1961" i="2" s="1"/>
  <c r="K1961" i="2"/>
  <c r="M1961" i="2" s="1"/>
  <c r="P1961" i="2" l="1"/>
  <c r="R1961" i="2"/>
  <c r="I1962" i="2" s="1"/>
  <c r="O1962" i="2" s="1"/>
  <c r="Q1962" i="2" s="1"/>
  <c r="J1962" i="2"/>
  <c r="L1962" i="2" l="1"/>
  <c r="N1962" i="2" s="1"/>
  <c r="K1962" i="2"/>
  <c r="M1962" i="2" s="1"/>
  <c r="P1962" i="2" l="1"/>
  <c r="R1962" i="2"/>
  <c r="I1963" i="2" s="1"/>
  <c r="O1963" i="2" s="1"/>
  <c r="Q1963" i="2" s="1"/>
  <c r="J1963" i="2"/>
  <c r="L1963" i="2" l="1"/>
  <c r="N1963" i="2" s="1"/>
  <c r="P1963" i="2" s="1"/>
  <c r="K1963" i="2"/>
  <c r="R1963" i="2" l="1"/>
  <c r="I1964" i="2" s="1"/>
  <c r="K1964" i="2" s="1"/>
  <c r="J1964" i="2"/>
  <c r="L1964" i="2" l="1"/>
  <c r="N1964" i="2" s="1"/>
  <c r="P1964" i="2" s="1"/>
  <c r="R1964" i="2"/>
  <c r="I1965" i="2" s="1"/>
  <c r="K1965" i="2" s="1"/>
  <c r="J1965" i="2"/>
  <c r="L1965" i="2" l="1"/>
  <c r="N1965" i="2" s="1"/>
  <c r="P1965" i="2" s="1"/>
  <c r="J1966" i="2" l="1"/>
  <c r="R1965" i="2"/>
  <c r="I1966" i="2" s="1"/>
  <c r="L1966" i="2" l="1"/>
  <c r="N1966" i="2" s="1"/>
  <c r="P1966" i="2" s="1"/>
  <c r="K1966" i="2"/>
  <c r="J1967" i="2"/>
  <c r="R1966" i="2" l="1"/>
  <c r="I1967" i="2" s="1"/>
  <c r="L1967" i="2" s="1"/>
  <c r="N1967" i="2" s="1"/>
  <c r="O1967" i="2" l="1"/>
  <c r="Q1967" i="2" s="1"/>
  <c r="K1967" i="2"/>
  <c r="P1967" i="2"/>
  <c r="R1967" i="2"/>
  <c r="I1968" i="2" s="1"/>
  <c r="O1968" i="2" s="1"/>
  <c r="Q1968" i="2" s="1"/>
  <c r="J1968" i="2"/>
  <c r="L1968" i="2" l="1"/>
  <c r="N1968" i="2" s="1"/>
  <c r="K1968" i="2"/>
  <c r="M1968" i="2" s="1"/>
  <c r="P1968" i="2" l="1"/>
  <c r="R1968" i="2"/>
  <c r="I1969" i="2" s="1"/>
  <c r="J1969" i="2"/>
  <c r="L1969" i="2" l="1"/>
  <c r="K1969" i="2"/>
  <c r="M1969" i="2" s="1"/>
  <c r="P1969" i="2" s="1"/>
  <c r="O1969" i="2"/>
  <c r="Q1969" i="2" s="1"/>
  <c r="R1969" i="2" l="1"/>
  <c r="I1970" i="2" s="1"/>
  <c r="L1970" i="2"/>
  <c r="K1970" i="2"/>
  <c r="M1970" i="2" s="1"/>
  <c r="P1970" i="2" s="1"/>
  <c r="R1970" i="2" l="1"/>
  <c r="I1971" i="2" s="1"/>
  <c r="L1971" i="2" l="1"/>
  <c r="K1971" i="2"/>
  <c r="M1971" i="2" s="1"/>
  <c r="P1971" i="2" s="1"/>
  <c r="R1971" i="2" l="1"/>
  <c r="I1972" i="2" s="1"/>
  <c r="L1972" i="2" l="1"/>
  <c r="K1972" i="2"/>
  <c r="M1972" i="2" s="1"/>
  <c r="P1972" i="2" s="1"/>
  <c r="R1972" i="2" l="1"/>
  <c r="I1973" i="2" s="1"/>
  <c r="L1973" i="2" l="1"/>
  <c r="K1973" i="2"/>
  <c r="M1973" i="2" s="1"/>
  <c r="P1973" i="2" s="1"/>
  <c r="R1973" i="2" l="1"/>
  <c r="I1974" i="2" s="1"/>
  <c r="L1974" i="2" l="1"/>
  <c r="K1974" i="2"/>
  <c r="M1974" i="2" s="1"/>
  <c r="P1974" i="2" s="1"/>
  <c r="O1974" i="2"/>
  <c r="Q1974" i="2" s="1"/>
  <c r="R1974" i="2" l="1"/>
  <c r="I1975" i="2" s="1"/>
  <c r="L1975" i="2" s="1"/>
  <c r="K1975" i="2" l="1"/>
  <c r="M1975" i="2" s="1"/>
  <c r="P1975" i="2" s="1"/>
  <c r="R1975" i="2"/>
  <c r="I1976" i="2" s="1"/>
  <c r="O1976" i="2" s="1"/>
  <c r="Q1976" i="2" s="1"/>
  <c r="L1976" i="2" l="1"/>
  <c r="K1976" i="2"/>
  <c r="M1976" i="2" s="1"/>
  <c r="P1976" i="2" s="1"/>
  <c r="R1976" i="2" l="1"/>
  <c r="I1977" i="2" s="1"/>
  <c r="O1977" i="2" s="1"/>
  <c r="Q1977" i="2" s="1"/>
  <c r="L1977" i="2" l="1"/>
  <c r="K1977" i="2"/>
  <c r="M1977" i="2" s="1"/>
  <c r="P1977" i="2" s="1"/>
  <c r="R1977" i="2" l="1"/>
  <c r="I1978" i="2" s="1"/>
  <c r="O1978" i="2" s="1"/>
  <c r="Q1978" i="2" s="1"/>
  <c r="L1978" i="2" l="1"/>
  <c r="K1978" i="2"/>
  <c r="M1978" i="2" s="1"/>
  <c r="P1978" i="2" s="1"/>
  <c r="R1978" i="2" l="1"/>
  <c r="I1979" i="2" s="1"/>
  <c r="L1979" i="2" l="1"/>
  <c r="K1979" i="2"/>
  <c r="M1979" i="2" s="1"/>
  <c r="P1979" i="2" s="1"/>
  <c r="R1979" i="2" l="1"/>
  <c r="I1980" i="2" s="1"/>
  <c r="L1980" i="2" l="1"/>
  <c r="K1980" i="2"/>
  <c r="M1980" i="2" s="1"/>
  <c r="P1980" i="2" s="1"/>
  <c r="R1980" i="2" l="1"/>
  <c r="I1981" i="2" s="1"/>
  <c r="L1981" i="2" l="1"/>
  <c r="K1981" i="2"/>
  <c r="M1981" i="2" s="1"/>
  <c r="P1981" i="2" s="1"/>
  <c r="R1981" i="2" l="1"/>
  <c r="I1982" i="2" s="1"/>
  <c r="L1982" i="2" l="1"/>
  <c r="K1982" i="2"/>
  <c r="M1982" i="2" s="1"/>
  <c r="P1982" i="2" s="1"/>
  <c r="O1982" i="2"/>
  <c r="Q1982" i="2" s="1"/>
  <c r="R1982" i="2" l="1"/>
  <c r="I1983" i="2" s="1"/>
  <c r="L1983" i="2"/>
  <c r="K1983" i="2"/>
  <c r="M1983" i="2" s="1"/>
  <c r="P1983" i="2" s="1"/>
  <c r="O1983" i="2"/>
  <c r="Q1983" i="2" s="1"/>
  <c r="R1983" i="2" l="1"/>
  <c r="I1984" i="2" s="1"/>
  <c r="L1984" i="2"/>
  <c r="O1984" i="2"/>
  <c r="Q1984" i="2" s="1"/>
  <c r="K1984" i="2"/>
  <c r="M1984" i="2" s="1"/>
  <c r="P1984" i="2" s="1"/>
  <c r="R1984" i="2" l="1"/>
  <c r="I1985" i="2" s="1"/>
  <c r="O1985" i="2" s="1"/>
  <c r="Q1985" i="2" s="1"/>
  <c r="L1985" i="2"/>
  <c r="N1985" i="2" s="1"/>
  <c r="K1985" i="2"/>
  <c r="P1985" i="2" l="1"/>
  <c r="J1986" i="2"/>
  <c r="R1985" i="2"/>
  <c r="I1986" i="2" s="1"/>
  <c r="O1986" i="2" s="1"/>
  <c r="Q1986" i="2" s="1"/>
  <c r="L1986" i="2" l="1"/>
  <c r="N1986" i="2" s="1"/>
  <c r="P1986" i="2" s="1"/>
  <c r="K1986" i="2"/>
  <c r="J1987" i="2" l="1"/>
  <c r="R1986" i="2"/>
  <c r="I1987" i="2" s="1"/>
  <c r="O1987" i="2" s="1"/>
  <c r="Q1987" i="2" s="1"/>
  <c r="L1987" i="2" l="1"/>
  <c r="N1987" i="2" s="1"/>
  <c r="R1987" i="2" s="1"/>
  <c r="I1988" i="2" s="1"/>
  <c r="O1988" i="2" s="1"/>
  <c r="Q1988" i="2" s="1"/>
  <c r="K1987" i="2"/>
  <c r="K1988" i="2" l="1"/>
  <c r="P1987" i="2"/>
  <c r="J1988" i="2"/>
  <c r="L1988" i="2" l="1"/>
  <c r="N1988" i="2" s="1"/>
  <c r="P1988" i="2" l="1"/>
  <c r="R1988" i="2"/>
  <c r="I1989" i="2" s="1"/>
  <c r="J1989" i="2"/>
  <c r="L1989" i="2" l="1"/>
  <c r="N1989" i="2" s="1"/>
  <c r="P1989" i="2" s="1"/>
  <c r="K1989" i="2"/>
  <c r="R1989" i="2" l="1"/>
  <c r="I1990" i="2" s="1"/>
  <c r="J1990" i="2"/>
  <c r="L1990" i="2" l="1"/>
  <c r="N1990" i="2" s="1"/>
  <c r="P1990" i="2" s="1"/>
  <c r="K1990" i="2"/>
  <c r="R1990" i="2" l="1"/>
  <c r="I1991" i="2" s="1"/>
  <c r="J1991" i="2"/>
  <c r="L1991" i="2" l="1"/>
  <c r="N1991" i="2" s="1"/>
  <c r="P1991" i="2" s="1"/>
  <c r="K1991" i="2"/>
  <c r="R1991" i="2" l="1"/>
  <c r="I1992" i="2" s="1"/>
  <c r="O1992" i="2" s="1"/>
  <c r="Q1992" i="2" s="1"/>
  <c r="J1992" i="2"/>
  <c r="L1992" i="2" l="1"/>
  <c r="N1992" i="2" s="1"/>
  <c r="P1992" i="2" s="1"/>
  <c r="K1992" i="2"/>
  <c r="R1992" i="2" l="1"/>
  <c r="I1993" i="2" s="1"/>
  <c r="J1993" i="2"/>
  <c r="L1993" i="2" l="1"/>
  <c r="K1993" i="2"/>
  <c r="M1993" i="2" s="1"/>
  <c r="P1993" i="2" s="1"/>
  <c r="O1993" i="2"/>
  <c r="Q1993" i="2" s="1"/>
  <c r="R1993" i="2" l="1"/>
  <c r="I1994" i="2" s="1"/>
  <c r="L1994" i="2"/>
  <c r="R1994" i="2"/>
  <c r="I1995" i="2" s="1"/>
  <c r="K1994" i="2"/>
  <c r="O1994" i="2"/>
  <c r="Q1994" i="2" s="1"/>
  <c r="L1995" i="2" l="1"/>
  <c r="R1995" i="2"/>
  <c r="I1996" i="2" s="1"/>
  <c r="O1996" i="2" s="1"/>
  <c r="Q1996" i="2" s="1"/>
  <c r="K1995" i="2"/>
  <c r="O1995" i="2"/>
  <c r="Q1995" i="2" s="1"/>
  <c r="L1996" i="2" l="1"/>
  <c r="K1996" i="2"/>
  <c r="M1996" i="2" s="1"/>
  <c r="P1996" i="2" s="1"/>
  <c r="R1996" i="2" l="1"/>
  <c r="I1997" i="2" s="1"/>
  <c r="O1997" i="2" s="1"/>
  <c r="Q1997" i="2" s="1"/>
  <c r="L1997" i="2" l="1"/>
  <c r="K1997" i="2"/>
  <c r="M1997" i="2" s="1"/>
  <c r="P1997" i="2" s="1"/>
  <c r="R1997" i="2" l="1"/>
  <c r="I1998" i="2" s="1"/>
  <c r="L1998" i="2" l="1"/>
  <c r="K1998" i="2"/>
  <c r="M1998" i="2" s="1"/>
  <c r="P1998" i="2" s="1"/>
  <c r="R1998" i="2" l="1"/>
  <c r="I1999" i="2" s="1"/>
  <c r="L1999" i="2" l="1"/>
  <c r="K1999" i="2"/>
  <c r="M1999" i="2" s="1"/>
  <c r="P1999" i="2" s="1"/>
  <c r="R1999" i="2" l="1"/>
  <c r="I2000" i="2" s="1"/>
  <c r="L2000" i="2" l="1"/>
  <c r="K2000" i="2"/>
  <c r="M2000" i="2" s="1"/>
  <c r="P2000" i="2" s="1"/>
  <c r="R2000" i="2" l="1"/>
  <c r="I2001" i="2" s="1"/>
  <c r="O2001" i="2" s="1"/>
  <c r="Q2001" i="2" s="1"/>
  <c r="L2001" i="2" l="1"/>
  <c r="K2001" i="2"/>
  <c r="M2001" i="2" s="1"/>
  <c r="P2001" i="2" s="1"/>
  <c r="R2001" i="2" l="1"/>
  <c r="I2002" i="2" s="1"/>
  <c r="O2002" i="2" s="1"/>
  <c r="Q2002" i="2" s="1"/>
  <c r="L2002" i="2" l="1"/>
  <c r="K2002" i="2"/>
  <c r="M2002" i="2" s="1"/>
  <c r="P2002" i="2" s="1"/>
  <c r="R2002" i="2" l="1"/>
  <c r="I2003" i="2" s="1"/>
  <c r="O2003" i="2" s="1"/>
  <c r="Q2003" i="2" s="1"/>
  <c r="L2003" i="2" l="1"/>
  <c r="K2003" i="2"/>
  <c r="M2003" i="2" s="1"/>
  <c r="P2003" i="2" s="1"/>
  <c r="R2003" i="2" l="1"/>
  <c r="I2004" i="2" s="1"/>
  <c r="L2004" i="2" l="1"/>
  <c r="K2004" i="2"/>
  <c r="M2004" i="2" s="1"/>
  <c r="P2004" i="2" s="1"/>
  <c r="O2004" i="2"/>
  <c r="Q2004" i="2" s="1"/>
  <c r="R2004" i="2" l="1"/>
  <c r="I2005" i="2" s="1"/>
  <c r="L2005" i="2" s="1"/>
  <c r="O2005" i="2"/>
  <c r="Q2005" i="2" s="1"/>
  <c r="K2005" i="2" l="1"/>
  <c r="M2005" i="2" s="1"/>
  <c r="P2005" i="2" s="1"/>
  <c r="O2006" i="2"/>
  <c r="Q2006" i="2" s="1"/>
  <c r="R2005" i="2" l="1"/>
  <c r="I2006" i="2" s="1"/>
  <c r="O2007" i="2"/>
  <c r="Q2007" i="2" s="1"/>
  <c r="L2006" i="2" l="1"/>
  <c r="K2006" i="2"/>
  <c r="M2006" i="2" s="1"/>
  <c r="P2006" i="2" l="1"/>
  <c r="R2006" i="2"/>
  <c r="I2007" i="2" s="1"/>
  <c r="L2007" i="2" l="1"/>
  <c r="K2007" i="2"/>
  <c r="M2007" i="2" s="1"/>
  <c r="P2007" i="2" s="1"/>
  <c r="R2007" i="2" l="1"/>
  <c r="I2008" i="2" s="1"/>
  <c r="L2008" i="2" l="1"/>
  <c r="R2008" i="2"/>
  <c r="I2009" i="2" s="1"/>
  <c r="K2008" i="2"/>
  <c r="O2008" i="2"/>
  <c r="Q2008" i="2" s="1"/>
  <c r="O2009" i="2" l="1"/>
  <c r="Q2009" i="2" s="1"/>
  <c r="K2009" i="2"/>
  <c r="L2009" i="2"/>
  <c r="N2009" i="2" s="1"/>
  <c r="R2009" i="2"/>
  <c r="I2010" i="2" s="1"/>
  <c r="O2010" i="2" l="1"/>
  <c r="Q2010" i="2" s="1"/>
  <c r="K2010" i="2"/>
  <c r="P2009" i="2"/>
  <c r="J2010" i="2"/>
  <c r="L2010" i="2" l="1"/>
  <c r="N2010" i="2" s="1"/>
  <c r="P2010" i="2" l="1"/>
  <c r="R2010" i="2"/>
  <c r="I2011" i="2" s="1"/>
  <c r="J2011" i="2"/>
  <c r="O2011" i="2" l="1"/>
  <c r="Q2011" i="2" s="1"/>
  <c r="L2011" i="2"/>
  <c r="N2011" i="2" s="1"/>
  <c r="K2011" i="2"/>
  <c r="R2011" i="2" l="1"/>
  <c r="I2012" i="2" s="1"/>
  <c r="P2011" i="2"/>
  <c r="J2012" i="2"/>
  <c r="O2012" i="2" l="1"/>
  <c r="Q2012" i="2" s="1"/>
  <c r="K2012" i="2"/>
  <c r="L2012" i="2"/>
  <c r="N2012" i="2" s="1"/>
  <c r="P2012" i="2" s="1"/>
  <c r="R2012" i="2"/>
  <c r="I2013" i="2" s="1"/>
  <c r="K2013" i="2" l="1"/>
  <c r="J2013" i="2"/>
  <c r="L2013" i="2" l="1"/>
  <c r="N2013" i="2" s="1"/>
  <c r="P2013" i="2" l="1"/>
  <c r="R2013" i="2"/>
  <c r="I2014" i="2" s="1"/>
  <c r="J2014" i="2"/>
  <c r="L2014" i="2" l="1"/>
  <c r="N2014" i="2" s="1"/>
  <c r="P2014" i="2" s="1"/>
  <c r="K2014" i="2"/>
  <c r="R2014" i="2"/>
  <c r="I2015" i="2" s="1"/>
  <c r="J2015" i="2" l="1"/>
  <c r="O2015" i="2"/>
  <c r="Q2015" i="2" s="1"/>
  <c r="L2015" i="2"/>
  <c r="N2015" i="2" s="1"/>
  <c r="P2015" i="2" s="1"/>
  <c r="K2015" i="2"/>
  <c r="R2015" i="2"/>
  <c r="I2016" i="2" s="1"/>
  <c r="J2016" i="2"/>
  <c r="O2016" i="2" l="1"/>
  <c r="Q2016" i="2" s="1"/>
  <c r="K2016" i="2"/>
  <c r="L2016" i="2"/>
  <c r="N2016" i="2" s="1"/>
  <c r="O2017" i="2"/>
  <c r="Q2017" i="2" s="1"/>
  <c r="P2016" i="2" l="1"/>
  <c r="R2016" i="2"/>
  <c r="I2017" i="2" s="1"/>
  <c r="J2017" i="2"/>
  <c r="O2018" i="2"/>
  <c r="Q2018" i="2" s="1"/>
  <c r="L2017" i="2" l="1"/>
  <c r="K2017" i="2"/>
  <c r="M2017" i="2" s="1"/>
  <c r="P2017" i="2" l="1"/>
  <c r="R2017" i="2"/>
  <c r="I2018" i="2" s="1"/>
  <c r="L2018" i="2" l="1"/>
  <c r="K2018" i="2"/>
  <c r="M2018" i="2" s="1"/>
  <c r="P2018" i="2" s="1"/>
  <c r="R2018" i="2"/>
  <c r="I2019" i="2" s="1"/>
  <c r="K2019" i="2" l="1"/>
  <c r="M2019" i="2" s="1"/>
  <c r="P2019" i="2" s="1"/>
  <c r="L2019" i="2"/>
  <c r="R2019" i="2"/>
  <c r="I2020" i="2" s="1"/>
  <c r="O2020" i="2" l="1"/>
  <c r="Q2020" i="2" s="1"/>
  <c r="L2020" i="2"/>
  <c r="K2020" i="2"/>
  <c r="M2020" i="2" s="1"/>
  <c r="P2020" i="2" l="1"/>
  <c r="R2020" i="2"/>
  <c r="I2021" i="2" s="1"/>
  <c r="O2021" i="2" l="1"/>
  <c r="Q2021" i="2" s="1"/>
  <c r="L2021" i="2"/>
  <c r="K2021" i="2"/>
  <c r="M2021" i="2" s="1"/>
  <c r="P2021" i="2" l="1"/>
  <c r="R2021" i="2"/>
  <c r="I2022" i="2" s="1"/>
  <c r="K2022" i="2" l="1"/>
  <c r="M2022" i="2" s="1"/>
  <c r="L2022" i="2"/>
  <c r="P2022" i="2" l="1"/>
  <c r="R2022" i="2"/>
  <c r="I2023" i="2" s="1"/>
  <c r="K2023" i="2" l="1"/>
  <c r="M2023" i="2" s="1"/>
  <c r="L2023" i="2"/>
  <c r="P2023" i="2" l="1"/>
  <c r="R2023" i="2"/>
  <c r="I2024" i="2" s="1"/>
  <c r="L2024" i="2" l="1"/>
  <c r="K2024" i="2"/>
  <c r="M2024" i="2" s="1"/>
  <c r="P2024" i="2" l="1"/>
  <c r="R2024" i="2"/>
  <c r="I2025" i="2" s="1"/>
  <c r="O2025" i="2" l="1"/>
  <c r="Q2025" i="2" s="1"/>
  <c r="L2025" i="2"/>
  <c r="K2025" i="2"/>
  <c r="M2025" i="2" s="1"/>
  <c r="P2025" i="2" l="1"/>
  <c r="R2025" i="2"/>
  <c r="I2026" i="2" s="1"/>
  <c r="O2026" i="2" l="1"/>
  <c r="Q2026" i="2" s="1"/>
  <c r="L2026" i="2"/>
  <c r="N2026" i="2" s="1"/>
  <c r="K2026" i="2"/>
  <c r="M2026" i="2" s="1"/>
  <c r="R2026" i="2" s="1"/>
  <c r="I2027" i="2" s="1"/>
  <c r="K2027" i="2" l="1"/>
  <c r="M2027" i="2" s="1"/>
  <c r="P2027" i="2" s="1"/>
  <c r="J2027" i="2"/>
  <c r="J2028" i="2" s="1"/>
  <c r="J2029" i="2" s="1"/>
  <c r="J2030" i="2" s="1"/>
  <c r="J2031" i="2" s="1"/>
  <c r="J2032" i="2" s="1"/>
  <c r="J2033" i="2" s="1"/>
  <c r="P2026" i="2"/>
  <c r="R2027" i="2" l="1"/>
  <c r="I2028" i="2" s="1"/>
  <c r="O2028" i="2" s="1"/>
  <c r="Q2028" i="2" s="1"/>
  <c r="L2027" i="2"/>
  <c r="L2028" i="2"/>
  <c r="K2028" i="2"/>
  <c r="M2028" i="2" s="1"/>
  <c r="P2028" i="2" s="1"/>
  <c r="R2028" i="2" l="1"/>
  <c r="I2029" i="2" s="1"/>
  <c r="L2029" i="2" l="1"/>
  <c r="K2029" i="2"/>
  <c r="M2029" i="2" s="1"/>
  <c r="P2029" i="2" s="1"/>
  <c r="R2029" i="2" l="1"/>
  <c r="I2030" i="2" s="1"/>
  <c r="L2030" i="2" l="1"/>
  <c r="K2030" i="2"/>
  <c r="M2030" i="2" s="1"/>
  <c r="P2030" i="2" s="1"/>
  <c r="O2030" i="2"/>
  <c r="Q2030" i="2" s="1"/>
  <c r="R2030" i="2" l="1"/>
  <c r="I2031" i="2" s="1"/>
  <c r="L2031" i="2"/>
  <c r="K2031" i="2"/>
  <c r="M2031" i="2" s="1"/>
  <c r="P2031" i="2" s="1"/>
  <c r="O2031" i="2"/>
  <c r="Q2031" i="2" s="1"/>
  <c r="R2031" i="2" l="1"/>
  <c r="I2032" i="2" s="1"/>
  <c r="R2032" i="2" s="1"/>
  <c r="I2033" i="2" s="1"/>
  <c r="O2032" i="2" l="1"/>
  <c r="Q2032" i="2" s="1"/>
  <c r="K2032" i="2"/>
  <c r="L2032" i="2"/>
  <c r="L2033" i="2"/>
  <c r="N2033" i="2" s="1"/>
  <c r="K2033" i="2"/>
  <c r="P2033" i="2" l="1"/>
  <c r="J2034" i="2"/>
  <c r="R2033" i="2"/>
  <c r="I2034" i="2" s="1"/>
  <c r="O2034" i="2" s="1"/>
  <c r="Q2034" i="2" s="1"/>
  <c r="L2034" i="2" l="1"/>
  <c r="N2034" i="2" s="1"/>
  <c r="P2034" i="2" s="1"/>
  <c r="R2034" i="2"/>
  <c r="I2035" i="2" s="1"/>
  <c r="O2035" i="2" s="1"/>
  <c r="Q2035" i="2" s="1"/>
  <c r="K2034" i="2"/>
  <c r="J2035" i="2"/>
  <c r="L2035" i="2" l="1"/>
  <c r="N2035" i="2" s="1"/>
  <c r="P2035" i="2" s="1"/>
  <c r="R2035" i="2"/>
  <c r="I2036" i="2" s="1"/>
  <c r="K2035" i="2"/>
  <c r="K2036" i="2" l="1"/>
  <c r="J2036" i="2"/>
  <c r="L2036" i="2" l="1"/>
  <c r="N2036" i="2" s="1"/>
  <c r="P2036" i="2" l="1"/>
  <c r="R2036" i="2"/>
  <c r="I2037" i="2" s="1"/>
  <c r="J2037" i="2"/>
  <c r="L2037" i="2" l="1"/>
  <c r="N2037" i="2" s="1"/>
  <c r="P2037" i="2" s="1"/>
  <c r="K2037" i="2"/>
  <c r="R2037" i="2" l="1"/>
  <c r="I2038" i="2" s="1"/>
  <c r="J2038" i="2"/>
  <c r="L2038" i="2" l="1"/>
  <c r="N2038" i="2" s="1"/>
  <c r="P2038" i="2" s="1"/>
  <c r="K2038" i="2"/>
  <c r="R2038" i="2" l="1"/>
  <c r="I2039" i="2" s="1"/>
  <c r="J2039" i="2"/>
  <c r="L2039" i="2" l="1"/>
  <c r="N2039" i="2" s="1"/>
  <c r="P2039" i="2" s="1"/>
  <c r="R2039" i="2"/>
  <c r="I2040" i="2" s="1"/>
  <c r="K2039" i="2"/>
  <c r="K2040" i="2" l="1"/>
  <c r="O2040" i="2"/>
  <c r="Q2040" i="2" s="1"/>
  <c r="J2040" i="2"/>
  <c r="L2040" i="2" l="1"/>
  <c r="N2040" i="2" s="1"/>
  <c r="P2040" i="2" l="1"/>
  <c r="R2040" i="2"/>
  <c r="I2041" i="2" s="1"/>
  <c r="O2041" i="2" s="1"/>
  <c r="Q2041" i="2" s="1"/>
  <c r="J2041" i="2"/>
  <c r="L2041" i="2" l="1"/>
  <c r="N2041" i="2" s="1"/>
  <c r="P2041" i="2" s="1"/>
  <c r="K2041" i="2"/>
  <c r="O2043" i="2"/>
  <c r="Q2043" i="2" s="1"/>
  <c r="R2041" i="2" l="1"/>
  <c r="I2042" i="2" s="1"/>
  <c r="O2042" i="2" s="1"/>
  <c r="Q2042" i="2" s="1"/>
  <c r="L2042" i="2" l="1"/>
  <c r="K2042" i="2"/>
  <c r="M2042" i="2" s="1"/>
  <c r="P2042" i="2" s="1"/>
  <c r="R2042" i="2" l="1"/>
  <c r="I2043" i="2" s="1"/>
  <c r="L2043" i="2" l="1"/>
  <c r="K2043" i="2"/>
  <c r="M2043" i="2" s="1"/>
  <c r="P2043" i="2" s="1"/>
  <c r="R2043" i="2" l="1"/>
  <c r="I2044" i="2" s="1"/>
  <c r="L2044" i="2" l="1"/>
  <c r="K2044" i="2"/>
  <c r="M2044" i="2" s="1"/>
  <c r="P2044" i="2" s="1"/>
  <c r="R2044" i="2"/>
  <c r="I2045" i="2" s="1"/>
  <c r="L2045" i="2" l="1"/>
  <c r="K2045" i="2"/>
  <c r="M2045" i="2" s="1"/>
  <c r="P2045" i="2" s="1"/>
  <c r="R2045" i="2" l="1"/>
  <c r="I2046" i="2" s="1"/>
  <c r="L2046" i="2" s="1"/>
  <c r="K2046" i="2" l="1"/>
  <c r="M2046" i="2" s="1"/>
  <c r="P2046" i="2" s="1"/>
  <c r="R2046" i="2"/>
  <c r="I2047" i="2" s="1"/>
  <c r="L2047" i="2" s="1"/>
  <c r="K2047" i="2"/>
  <c r="M2047" i="2" s="1"/>
  <c r="P2047" i="2" l="1"/>
  <c r="R2047" i="2"/>
  <c r="I2048" i="2" s="1"/>
  <c r="L2048" i="2" l="1"/>
  <c r="K2048" i="2"/>
  <c r="M2048" i="2" s="1"/>
  <c r="P2048" i="2" l="1"/>
  <c r="R2048" i="2"/>
  <c r="I2049" i="2" s="1"/>
  <c r="O2049" i="2" l="1"/>
  <c r="Q2049" i="2" s="1"/>
  <c r="L2049" i="2"/>
  <c r="K2049" i="2"/>
  <c r="M2049" i="2" s="1"/>
  <c r="P2049" i="2" l="1"/>
  <c r="R2049" i="2"/>
  <c r="I2050" i="2" s="1"/>
  <c r="O2050" i="2" l="1"/>
  <c r="Q2050" i="2" s="1"/>
  <c r="L2050" i="2"/>
  <c r="K2050" i="2"/>
  <c r="M2050" i="2" s="1"/>
  <c r="P2050" i="2" l="1"/>
  <c r="R2050" i="2"/>
  <c r="I2051" i="2" s="1"/>
  <c r="O2051" i="2" l="1"/>
  <c r="Q2051" i="2" s="1"/>
  <c r="L2051" i="2"/>
  <c r="K2051" i="2"/>
  <c r="M2051" i="2" s="1"/>
  <c r="P2051" i="2" l="1"/>
  <c r="R2051" i="2"/>
  <c r="I2052" i="2" s="1"/>
  <c r="L2052" i="2" l="1"/>
  <c r="K2052" i="2"/>
  <c r="M2052" i="2" s="1"/>
  <c r="P2052" i="2" l="1"/>
  <c r="R2052" i="2"/>
  <c r="I2053" i="2" s="1"/>
  <c r="L2053" i="2" l="1"/>
  <c r="K2053" i="2"/>
  <c r="M2053" i="2" s="1"/>
  <c r="O2054" i="2"/>
  <c r="Q2054" i="2" s="1"/>
  <c r="P2053" i="2" l="1"/>
  <c r="R2053" i="2"/>
  <c r="I2054" i="2" s="1"/>
  <c r="L2054" i="2" l="1"/>
  <c r="K2054" i="2"/>
  <c r="M2054" i="2" s="1"/>
  <c r="P2054" i="2" s="1"/>
  <c r="R2054" i="2" l="1"/>
  <c r="I2055" i="2" s="1"/>
  <c r="L2055" i="2" l="1"/>
  <c r="N2055" i="2" s="1"/>
  <c r="R2055" i="2"/>
  <c r="I2056" i="2" s="1"/>
  <c r="K2055" i="2"/>
  <c r="K2056" i="2" l="1"/>
  <c r="P2055" i="2"/>
  <c r="J2056" i="2"/>
  <c r="L2056" i="2" l="1"/>
  <c r="N2056" i="2" s="1"/>
  <c r="P2056" i="2" l="1"/>
  <c r="R2056" i="2"/>
  <c r="I2057" i="2" s="1"/>
  <c r="J2057" i="2"/>
  <c r="L2057" i="2" l="1"/>
  <c r="N2057" i="2" s="1"/>
  <c r="P2057" i="2" s="1"/>
  <c r="K2057" i="2"/>
  <c r="R2057" i="2"/>
  <c r="I2058" i="2" s="1"/>
  <c r="O2058" i="2" l="1"/>
  <c r="Q2058" i="2" s="1"/>
  <c r="K2058" i="2"/>
  <c r="J2058" i="2"/>
  <c r="L2058" i="2" l="1"/>
  <c r="N2058" i="2" s="1"/>
  <c r="P2058" i="2" l="1"/>
  <c r="R2058" i="2"/>
  <c r="I2059" i="2" s="1"/>
  <c r="J2059" i="2"/>
  <c r="O2059" i="2" l="1"/>
  <c r="Q2059" i="2" s="1"/>
  <c r="K2059" i="2"/>
  <c r="L2059" i="2"/>
  <c r="N2059" i="2" s="1"/>
  <c r="P2059" i="2" s="1"/>
  <c r="R2059" i="2"/>
  <c r="I2060" i="2" s="1"/>
  <c r="K2060" i="2" l="1"/>
  <c r="J2060" i="2"/>
  <c r="L2060" i="2" l="1"/>
  <c r="N2060" i="2" s="1"/>
  <c r="P2060" i="2" l="1"/>
  <c r="R2060" i="2"/>
  <c r="I2061" i="2" s="1"/>
  <c r="J2061" i="2"/>
  <c r="L2061" i="2" l="1"/>
  <c r="N2061" i="2" s="1"/>
  <c r="P2061" i="2" s="1"/>
  <c r="K2061" i="2"/>
  <c r="R2061" i="2"/>
  <c r="I2062" i="2" s="1"/>
  <c r="K2062" i="2" l="1"/>
  <c r="J2062" i="2"/>
  <c r="L2062" i="2" l="1"/>
  <c r="N2062" i="2" s="1"/>
  <c r="P2062" i="2" l="1"/>
  <c r="R2062" i="2"/>
  <c r="I2063" i="2" s="1"/>
  <c r="J2063" i="2"/>
  <c r="K2063" i="2" l="1"/>
  <c r="L2063" i="2"/>
  <c r="N2063" i="2" s="1"/>
  <c r="P2063" i="2" s="1"/>
  <c r="R2063" i="2" l="1"/>
  <c r="I2064" i="2" s="1"/>
  <c r="O2064" i="2"/>
  <c r="Q2064" i="2" s="1"/>
  <c r="K2064" i="2"/>
  <c r="J2064" i="2"/>
  <c r="O2065" i="2"/>
  <c r="Q2065" i="2" s="1"/>
  <c r="L2064" i="2" l="1"/>
  <c r="N2064" i="2" s="1"/>
  <c r="O2066" i="2"/>
  <c r="Q2066" i="2" s="1"/>
  <c r="P2064" i="2" l="1"/>
  <c r="R2064" i="2"/>
  <c r="I2065" i="2" s="1"/>
  <c r="J2065" i="2"/>
  <c r="L2065" i="2" l="1"/>
  <c r="K2065" i="2"/>
  <c r="M2065" i="2" s="1"/>
  <c r="P2065" i="2" s="1"/>
  <c r="R2065" i="2" l="1"/>
  <c r="I2066" i="2" s="1"/>
  <c r="L2066" i="2" l="1"/>
  <c r="K2066" i="2"/>
  <c r="M2066" i="2" s="1"/>
  <c r="P2066" i="2" s="1"/>
  <c r="R2066" i="2" l="1"/>
  <c r="I2067" i="2" s="1"/>
  <c r="L2067" i="2" l="1"/>
  <c r="K2067" i="2"/>
  <c r="M2067" i="2" s="1"/>
  <c r="P2067" i="2" s="1"/>
  <c r="R2067" i="2" l="1"/>
  <c r="I2068" i="2" s="1"/>
  <c r="L2068" i="2" s="1"/>
  <c r="K2068" i="2"/>
  <c r="M2068" i="2" s="1"/>
  <c r="P2068" i="2" s="1"/>
  <c r="R2068" i="2" l="1"/>
  <c r="I2069" i="2" s="1"/>
  <c r="L2069" i="2"/>
  <c r="K2069" i="2"/>
  <c r="M2069" i="2" s="1"/>
  <c r="P2069" i="2" s="1"/>
  <c r="R2069" i="2"/>
  <c r="I2070" i="2" s="1"/>
  <c r="L2070" i="2" l="1"/>
  <c r="K2070" i="2"/>
  <c r="M2070" i="2" s="1"/>
  <c r="P2070" i="2" l="1"/>
  <c r="R2070" i="2"/>
  <c r="I2071" i="2" s="1"/>
  <c r="L2071" i="2" l="1"/>
  <c r="K2071" i="2"/>
  <c r="M2071" i="2" s="1"/>
  <c r="P2071" i="2" l="1"/>
  <c r="R2071" i="2"/>
  <c r="I2072" i="2" s="1"/>
  <c r="O2072" i="2" l="1"/>
  <c r="Q2072" i="2" s="1"/>
  <c r="L2072" i="2"/>
  <c r="K2072" i="2"/>
  <c r="M2072" i="2" s="1"/>
  <c r="P2072" i="2" l="1"/>
  <c r="R2072" i="2"/>
  <c r="I2073" i="2" s="1"/>
  <c r="R2073" i="2" l="1"/>
  <c r="I2074" i="2" s="1"/>
  <c r="L2073" i="2"/>
  <c r="K2073" i="2"/>
  <c r="O2073" i="2"/>
  <c r="Q2073" i="2" s="1"/>
  <c r="O2074" i="2" l="1"/>
  <c r="Q2074" i="2" s="1"/>
  <c r="L2074" i="2"/>
  <c r="K2074" i="2"/>
  <c r="M2074" i="2" s="1"/>
  <c r="P2074" i="2" l="1"/>
  <c r="R2074" i="2"/>
  <c r="I2075" i="2" s="1"/>
  <c r="L2075" i="2" l="1"/>
  <c r="K2075" i="2"/>
  <c r="M2075" i="2" s="1"/>
  <c r="P2075" i="2" l="1"/>
  <c r="R2075" i="2"/>
  <c r="I2076" i="2" s="1"/>
  <c r="L2076" i="2" l="1"/>
  <c r="K2076" i="2"/>
  <c r="M2076" i="2" s="1"/>
  <c r="P2076" i="2" l="1"/>
  <c r="R2076" i="2"/>
  <c r="I2077" i="2" s="1"/>
  <c r="L2077" i="2" l="1"/>
  <c r="K2077" i="2"/>
  <c r="M2077" i="2" s="1"/>
  <c r="O2078" i="2"/>
  <c r="Q2078" i="2" s="1"/>
  <c r="P2077" i="2" l="1"/>
  <c r="R2077" i="2"/>
  <c r="I2078" i="2" s="1"/>
  <c r="O2079" i="2"/>
  <c r="Q2079" i="2" s="1"/>
  <c r="L2078" i="2" l="1"/>
  <c r="K2078" i="2"/>
  <c r="M2078" i="2" s="1"/>
  <c r="O2080" i="2"/>
  <c r="Q2080" i="2" s="1"/>
  <c r="P2078" i="2" l="1"/>
  <c r="R2078" i="2"/>
  <c r="I2079" i="2" s="1"/>
  <c r="L2079" i="2" l="1"/>
  <c r="N2079" i="2" s="1"/>
  <c r="R2079" i="2" s="1"/>
  <c r="I2080" i="2" s="1"/>
  <c r="K2079" i="2"/>
  <c r="K2080" i="2" l="1"/>
  <c r="P2079" i="2"/>
  <c r="J2080" i="2"/>
  <c r="L2080" i="2" l="1"/>
  <c r="N2080" i="2" s="1"/>
  <c r="P2080" i="2" l="1"/>
  <c r="R2080" i="2"/>
  <c r="I2081" i="2" s="1"/>
  <c r="J2081" i="2"/>
  <c r="L2081" i="2" l="1"/>
  <c r="N2081" i="2" s="1"/>
  <c r="P2081" i="2" s="1"/>
  <c r="K2081" i="2"/>
  <c r="R2081" i="2" l="1"/>
  <c r="I2082" i="2" s="1"/>
  <c r="K2082" i="2" s="1"/>
  <c r="O2082" i="2"/>
  <c r="Q2082" i="2" s="1"/>
  <c r="J2082" i="2"/>
  <c r="L2082" i="2" l="1"/>
  <c r="N2082" i="2" s="1"/>
  <c r="P2082" i="2" l="1"/>
  <c r="R2082" i="2"/>
  <c r="I2083" i="2" s="1"/>
  <c r="J2083" i="2"/>
  <c r="O2083" i="2" l="1"/>
  <c r="Q2083" i="2" s="1"/>
  <c r="L2083" i="2"/>
  <c r="N2083" i="2" s="1"/>
  <c r="P2083" i="2" s="1"/>
  <c r="K2083" i="2"/>
  <c r="R2083" i="2" l="1"/>
  <c r="I2084" i="2" s="1"/>
  <c r="K2084" i="2"/>
  <c r="J2084" i="2"/>
  <c r="L2084" i="2" l="1"/>
  <c r="N2084" i="2" s="1"/>
  <c r="P2084" i="2" l="1"/>
  <c r="R2084" i="2"/>
  <c r="I2085" i="2" s="1"/>
  <c r="J2085" i="2"/>
  <c r="L2085" i="2" l="1"/>
  <c r="N2085" i="2" s="1"/>
  <c r="P2085" i="2" s="1"/>
  <c r="K2085" i="2"/>
  <c r="R2085" i="2"/>
  <c r="I2086" i="2" s="1"/>
  <c r="K2086" i="2" l="1"/>
  <c r="J2086" i="2"/>
  <c r="L2086" i="2" l="1"/>
  <c r="N2086" i="2" s="1"/>
  <c r="P2086" i="2" l="1"/>
  <c r="R2086" i="2"/>
  <c r="I2087" i="2" s="1"/>
  <c r="J2087" i="2"/>
  <c r="O2087" i="2" l="1"/>
  <c r="Q2087" i="2" s="1"/>
  <c r="K2087" i="2"/>
  <c r="L2087" i="2"/>
  <c r="N2087" i="2" s="1"/>
  <c r="P2087" i="2" s="1"/>
  <c r="R2087" i="2" l="1"/>
  <c r="I2088" i="2" s="1"/>
  <c r="R2088" i="2"/>
  <c r="I2089" i="2" s="1"/>
  <c r="O2088" i="2"/>
  <c r="Q2088" i="2" s="1"/>
  <c r="K2088" i="2"/>
  <c r="J2088" i="2"/>
  <c r="J2089" i="2" s="1"/>
  <c r="O2091" i="2"/>
  <c r="Q2091" i="2" s="1"/>
  <c r="L2088" i="2" l="1"/>
  <c r="L2089" i="2"/>
  <c r="N2089" i="2" s="1"/>
  <c r="K2089" i="2"/>
  <c r="M2089" i="2" s="1"/>
  <c r="R2089" i="2"/>
  <c r="I2090" i="2" s="1"/>
  <c r="O2090" i="2" l="1"/>
  <c r="Q2090" i="2" s="1"/>
  <c r="L2090" i="2"/>
  <c r="N2090" i="2" s="1"/>
  <c r="J2091" i="2" s="1"/>
  <c r="K2090" i="2"/>
  <c r="M2090" i="2" s="1"/>
  <c r="P2090" i="2" s="1"/>
  <c r="R2090" i="2"/>
  <c r="I2091" i="2" s="1"/>
  <c r="P2089" i="2"/>
  <c r="L2091" i="2" l="1"/>
  <c r="N2091" i="2" s="1"/>
  <c r="P2091" i="2" s="1"/>
  <c r="R2091" i="2"/>
  <c r="I2092" i="2" s="1"/>
  <c r="K2091" i="2"/>
  <c r="J2092" i="2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O2092" i="2" l="1"/>
  <c r="Q2092" i="2" s="1"/>
  <c r="L2092" i="2"/>
  <c r="K2092" i="2"/>
  <c r="M2092" i="2" s="1"/>
  <c r="P2092" i="2" s="1"/>
  <c r="R2092" i="2"/>
  <c r="I2093" i="2" s="1"/>
  <c r="O2093" i="2" l="1"/>
  <c r="Q2093" i="2" s="1"/>
  <c r="L2093" i="2"/>
  <c r="K2093" i="2"/>
  <c r="M2093" i="2" s="1"/>
  <c r="P2093" i="2" l="1"/>
  <c r="R2093" i="2"/>
  <c r="I2094" i="2" s="1"/>
  <c r="O2094" i="2" l="1"/>
  <c r="Q2094" i="2" s="1"/>
  <c r="L2094" i="2"/>
  <c r="K2094" i="2"/>
  <c r="M2094" i="2" s="1"/>
  <c r="P2094" i="2" l="1"/>
  <c r="R2094" i="2"/>
  <c r="I2095" i="2" s="1"/>
  <c r="O2095" i="2" l="1"/>
  <c r="Q2095" i="2" s="1"/>
  <c r="L2095" i="2"/>
  <c r="K2095" i="2"/>
  <c r="M2095" i="2" s="1"/>
  <c r="P2095" i="2" l="1"/>
  <c r="R2095" i="2"/>
  <c r="I2096" i="2" s="1"/>
  <c r="O2096" i="2" l="1"/>
  <c r="Q2096" i="2" s="1"/>
  <c r="L2096" i="2"/>
  <c r="K2096" i="2"/>
  <c r="M2096" i="2" s="1"/>
  <c r="P2096" i="2" l="1"/>
  <c r="R2096" i="2"/>
  <c r="I2097" i="2" s="1"/>
  <c r="O2097" i="2" l="1"/>
  <c r="Q2097" i="2" s="1"/>
  <c r="L2097" i="2"/>
  <c r="K2097" i="2"/>
  <c r="M2097" i="2" s="1"/>
  <c r="P2097" i="2" l="1"/>
  <c r="R2097" i="2"/>
  <c r="I2098" i="2" s="1"/>
  <c r="O2098" i="2" l="1"/>
  <c r="Q2098" i="2" s="1"/>
  <c r="L2098" i="2"/>
  <c r="K2098" i="2"/>
  <c r="M2098" i="2" s="1"/>
  <c r="P2098" i="2" l="1"/>
  <c r="R2098" i="2"/>
  <c r="I2099" i="2" s="1"/>
  <c r="L2099" i="2" l="1"/>
  <c r="K2099" i="2"/>
  <c r="M2099" i="2" s="1"/>
  <c r="P2099" i="2" l="1"/>
  <c r="R2099" i="2"/>
  <c r="I2100" i="2" s="1"/>
  <c r="O2101" i="2"/>
  <c r="Q2101" i="2" s="1"/>
  <c r="L2100" i="2" l="1"/>
  <c r="K2100" i="2"/>
  <c r="M2100" i="2" s="1"/>
  <c r="O2102" i="2"/>
  <c r="Q2102" i="2" s="1"/>
  <c r="P2100" i="2" l="1"/>
  <c r="R2100" i="2"/>
  <c r="I2101" i="2" s="1"/>
  <c r="L2101" i="2" l="1"/>
  <c r="K2101" i="2"/>
  <c r="M2101" i="2" s="1"/>
  <c r="P2101" i="2" s="1"/>
  <c r="R2101" i="2" l="1"/>
  <c r="I2102" i="2" s="1"/>
  <c r="L2102" i="2"/>
  <c r="K2102" i="2"/>
  <c r="M2102" i="2" s="1"/>
  <c r="P2102" i="2" s="1"/>
  <c r="R2102" i="2" l="1"/>
  <c r="I2103" i="2" s="1"/>
  <c r="O2103" i="2" l="1"/>
  <c r="Q2103" i="2" s="1"/>
  <c r="L2103" i="2"/>
  <c r="N2103" i="2" s="1"/>
  <c r="K2103" i="2"/>
  <c r="M2103" i="2" s="1"/>
  <c r="R2103" i="2" s="1"/>
  <c r="I2104" i="2" s="1"/>
  <c r="R2104" i="2" l="1"/>
  <c r="I2105" i="2" s="1"/>
  <c r="K2104" i="2"/>
  <c r="O2104" i="2"/>
  <c r="Q2104" i="2" s="1"/>
  <c r="P2103" i="2"/>
  <c r="J2104" i="2"/>
  <c r="J2105" i="2" s="1"/>
  <c r="L2104" i="2" l="1"/>
  <c r="O2105" i="2"/>
  <c r="Q2105" i="2" s="1"/>
  <c r="L2105" i="2"/>
  <c r="N2105" i="2" s="1"/>
  <c r="P2105" i="2" s="1"/>
  <c r="K2105" i="2"/>
  <c r="R2105" i="2" l="1"/>
  <c r="I2106" i="2" s="1"/>
  <c r="O2106" i="2"/>
  <c r="Q2106" i="2" s="1"/>
  <c r="K2106" i="2"/>
  <c r="J2106" i="2"/>
  <c r="L2106" i="2" l="1"/>
  <c r="N2106" i="2" s="1"/>
  <c r="P2106" i="2" l="1"/>
  <c r="R2106" i="2"/>
  <c r="I2107" i="2" s="1"/>
  <c r="J2107" i="2"/>
  <c r="O2107" i="2" l="1"/>
  <c r="Q2107" i="2" s="1"/>
  <c r="L2107" i="2"/>
  <c r="N2107" i="2" s="1"/>
  <c r="P2107" i="2" s="1"/>
  <c r="K2107" i="2"/>
  <c r="R2107" i="2"/>
  <c r="I2108" i="2" s="1"/>
  <c r="O2108" i="2" l="1"/>
  <c r="Q2108" i="2" s="1"/>
  <c r="K2108" i="2"/>
  <c r="J2108" i="2"/>
  <c r="L2108" i="2" l="1"/>
  <c r="N2108" i="2" s="1"/>
  <c r="P2108" i="2" l="1"/>
  <c r="R2108" i="2"/>
  <c r="I2109" i="2" s="1"/>
  <c r="J2109" i="2"/>
  <c r="L2109" i="2" l="1"/>
  <c r="N2109" i="2" s="1"/>
  <c r="P2109" i="2" s="1"/>
  <c r="K2109" i="2"/>
  <c r="R2109" i="2"/>
  <c r="I2110" i="2" s="1"/>
  <c r="K2110" i="2" l="1"/>
  <c r="J2110" i="2"/>
  <c r="L2110" i="2" l="1"/>
  <c r="N2110" i="2" s="1"/>
  <c r="P2110" i="2" l="1"/>
  <c r="R2110" i="2"/>
  <c r="I2111" i="2" s="1"/>
  <c r="J2111" i="2"/>
  <c r="K2111" i="2" l="1"/>
  <c r="L2111" i="2"/>
  <c r="N2111" i="2" s="1"/>
  <c r="P2111" i="2" s="1"/>
  <c r="R2111" i="2"/>
  <c r="I2112" i="2" s="1"/>
  <c r="O2112" i="2" l="1"/>
  <c r="Q2112" i="2" s="1"/>
  <c r="K2112" i="2"/>
  <c r="J2112" i="2"/>
  <c r="L2112" i="2" l="1"/>
  <c r="N2112" i="2" s="1"/>
  <c r="P2112" i="2" l="1"/>
  <c r="R2112" i="2"/>
  <c r="I2113" i="2" s="1"/>
  <c r="J2113" i="2"/>
  <c r="O2115" i="2"/>
  <c r="Q2115" i="2" s="1"/>
  <c r="O2113" i="2" l="1"/>
  <c r="Q2113" i="2" s="1"/>
  <c r="L2113" i="2"/>
  <c r="N2113" i="2" s="1"/>
  <c r="P2113" i="2" s="1"/>
  <c r="K2113" i="2"/>
  <c r="R2113" i="2" l="1"/>
  <c r="I2114" i="2" s="1"/>
  <c r="L2114" i="2"/>
  <c r="R2114" i="2"/>
  <c r="I2115" i="2" s="1"/>
  <c r="K2114" i="2"/>
  <c r="O2114" i="2"/>
  <c r="Q2114" i="2" s="1"/>
  <c r="L2115" i="2" l="1"/>
  <c r="N2115" i="2" s="1"/>
  <c r="R2115" i="2" s="1"/>
  <c r="I2116" i="2" s="1"/>
  <c r="K2115" i="2"/>
  <c r="O2116" i="2" l="1"/>
  <c r="Q2116" i="2" s="1"/>
  <c r="K2116" i="2"/>
  <c r="M2116" i="2" s="1"/>
  <c r="P2115" i="2"/>
  <c r="J2116" i="2"/>
  <c r="L2116" i="2" l="1"/>
  <c r="N2116" i="2" s="1"/>
  <c r="R2116" i="2" s="1"/>
  <c r="I2117" i="2" s="1"/>
  <c r="O2117" i="2" l="1"/>
  <c r="Q2117" i="2" s="1"/>
  <c r="K2117" i="2"/>
  <c r="M2117" i="2" s="1"/>
  <c r="P2116" i="2"/>
  <c r="J2117" i="2"/>
  <c r="L2117" i="2" l="1"/>
  <c r="N2117" i="2" s="1"/>
  <c r="R2117" i="2" s="1"/>
  <c r="I2118" i="2" s="1"/>
  <c r="O2118" i="2" l="1"/>
  <c r="Q2118" i="2" s="1"/>
  <c r="K2118" i="2"/>
  <c r="M2118" i="2" s="1"/>
  <c r="P2117" i="2"/>
  <c r="J2118" i="2"/>
  <c r="L2118" i="2" l="1"/>
  <c r="N2118" i="2" s="1"/>
  <c r="R2118" i="2" s="1"/>
  <c r="I2119" i="2" s="1"/>
  <c r="O2119" i="2" l="1"/>
  <c r="Q2119" i="2" s="1"/>
  <c r="K2119" i="2"/>
  <c r="M2119" i="2" s="1"/>
  <c r="P2118" i="2"/>
  <c r="J2119" i="2"/>
  <c r="L2119" i="2" l="1"/>
  <c r="N2119" i="2" s="1"/>
  <c r="R2119" i="2" s="1"/>
  <c r="I2120" i="2" s="1"/>
  <c r="O2120" i="2" l="1"/>
  <c r="Q2120" i="2" s="1"/>
  <c r="K2120" i="2"/>
  <c r="M2120" i="2" s="1"/>
  <c r="P2119" i="2"/>
  <c r="J2120" i="2"/>
  <c r="L2120" i="2" l="1"/>
  <c r="N2120" i="2" s="1"/>
  <c r="R2120" i="2" s="1"/>
  <c r="I2121" i="2" s="1"/>
  <c r="O2121" i="2" l="1"/>
  <c r="Q2121" i="2" s="1"/>
  <c r="K2121" i="2"/>
  <c r="M2121" i="2" s="1"/>
  <c r="P2120" i="2"/>
  <c r="J2121" i="2"/>
  <c r="L2121" i="2" l="1"/>
  <c r="N2121" i="2" s="1"/>
  <c r="R2121" i="2" s="1"/>
  <c r="I2122" i="2" s="1"/>
  <c r="O2122" i="2" l="1"/>
  <c r="Q2122" i="2" s="1"/>
  <c r="K2122" i="2"/>
  <c r="M2122" i="2" s="1"/>
  <c r="P2121" i="2"/>
  <c r="J2122" i="2"/>
  <c r="L2122" i="2" l="1"/>
  <c r="N2122" i="2" s="1"/>
  <c r="R2122" i="2" s="1"/>
  <c r="I2123" i="2" s="1"/>
  <c r="O2123" i="2" l="1"/>
  <c r="Q2123" i="2" s="1"/>
  <c r="K2123" i="2"/>
  <c r="M2123" i="2" s="1"/>
  <c r="P2123" i="2" s="1"/>
  <c r="P2122" i="2"/>
  <c r="J2123" i="2"/>
  <c r="J2124" i="2" s="1"/>
  <c r="J2125" i="2" s="1"/>
  <c r="J2126" i="2" s="1"/>
  <c r="J2127" i="2" s="1"/>
  <c r="J2128" i="2" s="1"/>
  <c r="R2123" i="2" l="1"/>
  <c r="I2124" i="2" s="1"/>
  <c r="L2124" i="2"/>
  <c r="K2124" i="2"/>
  <c r="M2124" i="2" s="1"/>
  <c r="L2123" i="2"/>
  <c r="P2124" i="2" l="1"/>
  <c r="R2124" i="2"/>
  <c r="I2125" i="2" s="1"/>
  <c r="L2125" i="2" l="1"/>
  <c r="K2125" i="2"/>
  <c r="M2125" i="2" s="1"/>
  <c r="O2126" i="2"/>
  <c r="Q2126" i="2" s="1"/>
  <c r="P2125" i="2" l="1"/>
  <c r="R2125" i="2"/>
  <c r="I2126" i="2" s="1"/>
  <c r="O2127" i="2"/>
  <c r="Q2127" i="2" s="1"/>
  <c r="L2126" i="2" l="1"/>
  <c r="K2126" i="2"/>
  <c r="M2126" i="2" s="1"/>
  <c r="P2126" i="2" l="1"/>
  <c r="R2126" i="2"/>
  <c r="I2127" i="2" s="1"/>
  <c r="L2127" i="2" l="1"/>
  <c r="K2127" i="2"/>
  <c r="M2127" i="2" s="1"/>
  <c r="P2127" i="2" s="1"/>
  <c r="R2127" i="2" l="1"/>
  <c r="I2128" i="2" s="1"/>
  <c r="O2128" i="2" l="1"/>
  <c r="Q2128" i="2" s="1"/>
  <c r="L2128" i="2"/>
  <c r="N2128" i="2" s="1"/>
  <c r="R2128" i="2" s="1"/>
  <c r="I2129" i="2" s="1"/>
  <c r="K2128" i="2"/>
  <c r="P2128" i="2" l="1"/>
  <c r="J2129" i="2"/>
  <c r="O2129" i="2"/>
  <c r="Q2129" i="2" s="1"/>
  <c r="L2129" i="2"/>
  <c r="N2129" i="2" s="1"/>
  <c r="P2129" i="2" s="1"/>
  <c r="K2129" i="2"/>
  <c r="R2129" i="2" l="1"/>
  <c r="I2130" i="2" s="1"/>
  <c r="J2130" i="2"/>
  <c r="O2130" i="2" l="1"/>
  <c r="Q2130" i="2" s="1"/>
  <c r="K2130" i="2"/>
  <c r="M2130" i="2" s="1"/>
  <c r="L2130" i="2"/>
  <c r="N2130" i="2" s="1"/>
  <c r="P2130" i="2" s="1"/>
  <c r="R2130" i="2" l="1"/>
  <c r="I2131" i="2" s="1"/>
  <c r="O2131" i="2"/>
  <c r="Q2131" i="2" s="1"/>
  <c r="K2131" i="2"/>
  <c r="M2131" i="2" s="1"/>
  <c r="J2131" i="2"/>
  <c r="L2131" i="2" s="1"/>
  <c r="N2131" i="2" s="1"/>
  <c r="P2131" i="2" s="1"/>
  <c r="R2131" i="2" l="1"/>
  <c r="I2132" i="2" s="1"/>
  <c r="J2132" i="2"/>
  <c r="O2132" i="2" l="1"/>
  <c r="Q2132" i="2" s="1"/>
  <c r="K2132" i="2"/>
  <c r="L2132" i="2"/>
  <c r="N2132" i="2" s="1"/>
  <c r="P2132" i="2" l="1"/>
  <c r="R2132" i="2"/>
  <c r="I2133" i="2" s="1"/>
  <c r="J2133" i="2"/>
  <c r="O2133" i="2" l="1"/>
  <c r="Q2133" i="2" s="1"/>
  <c r="L2133" i="2"/>
  <c r="N2133" i="2" s="1"/>
  <c r="K2133" i="2"/>
  <c r="P2133" i="2" l="1"/>
  <c r="R2133" i="2"/>
  <c r="I2134" i="2" s="1"/>
  <c r="J2134" i="2"/>
  <c r="O2134" i="2" l="1"/>
  <c r="Q2134" i="2" s="1"/>
  <c r="L2134" i="2"/>
  <c r="N2134" i="2" s="1"/>
  <c r="R2134" i="2" s="1"/>
  <c r="I2135" i="2" s="1"/>
  <c r="K2134" i="2"/>
  <c r="O2135" i="2" l="1"/>
  <c r="Q2135" i="2" s="1"/>
  <c r="K2135" i="2"/>
  <c r="P2134" i="2"/>
  <c r="J2135" i="2"/>
  <c r="L2135" i="2" s="1"/>
  <c r="N2135" i="2" s="1"/>
  <c r="R2135" i="2" s="1"/>
  <c r="I2136" i="2" s="1"/>
  <c r="O2136" i="2" s="1"/>
  <c r="Q2136" i="2" s="1"/>
  <c r="J2136" i="2" l="1"/>
  <c r="L2136" i="2" s="1"/>
  <c r="N2136" i="2" s="1"/>
  <c r="P2136" i="2" s="1"/>
  <c r="P2135" i="2"/>
  <c r="K2136" i="2"/>
  <c r="R2136" i="2" l="1"/>
  <c r="I2137" i="2" s="1"/>
  <c r="O2137" i="2" s="1"/>
  <c r="Q2137" i="2" s="1"/>
  <c r="J2137" i="2"/>
  <c r="L2137" i="2" l="1"/>
  <c r="N2137" i="2" s="1"/>
  <c r="P2137" i="2" s="1"/>
  <c r="K2137" i="2"/>
  <c r="R2137" i="2" l="1"/>
  <c r="I2138" i="2" s="1"/>
  <c r="L2138" i="2" l="1"/>
  <c r="K2138" i="2"/>
  <c r="M2138" i="2" s="1"/>
  <c r="P2138" i="2" s="1"/>
  <c r="O2138" i="2"/>
  <c r="Q2138" i="2" s="1"/>
  <c r="R2138" i="2" l="1"/>
  <c r="I2139" i="2" s="1"/>
  <c r="L2139" i="2"/>
  <c r="K2139" i="2"/>
  <c r="M2139" i="2" s="1"/>
  <c r="P2139" i="2" s="1"/>
  <c r="O2139" i="2"/>
  <c r="Q2139" i="2" s="1"/>
  <c r="R2139" i="2" l="1"/>
  <c r="I2140" i="2" s="1"/>
  <c r="O2140" i="2" s="1"/>
  <c r="Q2140" i="2" s="1"/>
  <c r="L2140" i="2"/>
  <c r="K2140" i="2"/>
  <c r="M2140" i="2" s="1"/>
  <c r="P2140" i="2" s="1"/>
  <c r="R2140" i="2" l="1"/>
  <c r="I2141" i="2" s="1"/>
  <c r="O2141" i="2" s="1"/>
  <c r="Q2141" i="2" s="1"/>
  <c r="L2141" i="2" l="1"/>
  <c r="K2141" i="2"/>
  <c r="M2141" i="2" s="1"/>
  <c r="P2141" i="2" s="1"/>
  <c r="R2141" i="2" l="1"/>
  <c r="I2142" i="2" s="1"/>
  <c r="L2142" i="2" l="1"/>
  <c r="K2142" i="2"/>
  <c r="M2142" i="2" s="1"/>
  <c r="P2142" i="2" s="1"/>
  <c r="O2142" i="2"/>
  <c r="Q2142" i="2" s="1"/>
  <c r="R2142" i="2" l="1"/>
  <c r="I2143" i="2" s="1"/>
  <c r="L2143" i="2" s="1"/>
  <c r="K2143" i="2"/>
  <c r="M2143" i="2" s="1"/>
  <c r="P2143" i="2" s="1"/>
  <c r="O2143" i="2"/>
  <c r="Q2143" i="2" s="1"/>
  <c r="R2143" i="2" l="1"/>
  <c r="I2144" i="2" s="1"/>
  <c r="O2144" i="2" s="1"/>
  <c r="Q2144" i="2" s="1"/>
  <c r="K2144" i="2" l="1"/>
  <c r="M2144" i="2" s="1"/>
  <c r="P2144" i="2" s="1"/>
  <c r="L2144" i="2"/>
  <c r="R2144" i="2"/>
  <c r="I2145" i="2" s="1"/>
  <c r="O2145" i="2" s="1"/>
  <c r="Q2145" i="2" s="1"/>
  <c r="L2145" i="2" l="1"/>
  <c r="K2145" i="2"/>
  <c r="M2145" i="2" s="1"/>
  <c r="P2145" i="2" s="1"/>
  <c r="R2145" i="2" l="1"/>
  <c r="I2146" i="2" s="1"/>
  <c r="O2146" i="2" s="1"/>
  <c r="Q2146" i="2" s="1"/>
  <c r="L2146" i="2" l="1"/>
  <c r="N2146" i="2" s="1"/>
  <c r="J2147" i="2" s="1"/>
  <c r="J2148" i="2" s="1"/>
  <c r="J2149" i="2" s="1"/>
  <c r="J2150" i="2" s="1"/>
  <c r="J2151" i="2" s="1"/>
  <c r="K2146" i="2"/>
  <c r="M2146" i="2" s="1"/>
  <c r="P2146" i="2" s="1"/>
  <c r="R2146" i="2" l="1"/>
  <c r="I2147" i="2" s="1"/>
  <c r="O2147" i="2" s="1"/>
  <c r="Q2147" i="2" s="1"/>
  <c r="L2147" i="2" l="1"/>
  <c r="K2147" i="2"/>
  <c r="M2147" i="2" s="1"/>
  <c r="P2147" i="2" s="1"/>
  <c r="R2147" i="2" l="1"/>
  <c r="I2148" i="2" s="1"/>
  <c r="O2148" i="2" s="1"/>
  <c r="Q2148" i="2" s="1"/>
  <c r="L2148" i="2" l="1"/>
  <c r="K2148" i="2"/>
  <c r="M2148" i="2" s="1"/>
  <c r="P2148" i="2" s="1"/>
  <c r="R2148" i="2" l="1"/>
  <c r="I2149" i="2" s="1"/>
  <c r="O2149" i="2" s="1"/>
  <c r="Q2149" i="2" s="1"/>
  <c r="L2149" i="2" l="1"/>
  <c r="K2149" i="2"/>
  <c r="M2149" i="2" s="1"/>
  <c r="P2149" i="2" s="1"/>
  <c r="R2149" i="2" l="1"/>
  <c r="I2150" i="2" s="1"/>
  <c r="L2150" i="2" l="1"/>
  <c r="R2150" i="2"/>
  <c r="I2151" i="2" s="1"/>
  <c r="K2150" i="2"/>
  <c r="O2150" i="2"/>
  <c r="Q2150" i="2" s="1"/>
  <c r="L2151" i="2" l="1"/>
  <c r="N2151" i="2" s="1"/>
  <c r="R2151" i="2" s="1"/>
  <c r="I2152" i="2" s="1"/>
  <c r="K2151" i="2"/>
  <c r="O2151" i="2"/>
  <c r="Q2151" i="2" s="1"/>
  <c r="P2151" i="2" l="1"/>
  <c r="J2152" i="2"/>
  <c r="L2152" i="2"/>
  <c r="N2152" i="2" s="1"/>
  <c r="P2152" i="2" s="1"/>
  <c r="K2152" i="2"/>
  <c r="O2152" i="2"/>
  <c r="Q2152" i="2" s="1"/>
  <c r="R2152" i="2" l="1"/>
  <c r="I2153" i="2" s="1"/>
  <c r="O2153" i="2" s="1"/>
  <c r="Q2153" i="2" s="1"/>
  <c r="J2153" i="2"/>
  <c r="L2153" i="2"/>
  <c r="N2153" i="2" s="1"/>
  <c r="K2153" i="2"/>
  <c r="P2153" i="2" l="1"/>
  <c r="J2154" i="2"/>
  <c r="R2153" i="2"/>
  <c r="I2154" i="2" s="1"/>
  <c r="O2154" i="2" s="1"/>
  <c r="Q2154" i="2" s="1"/>
  <c r="L2154" i="2" l="1"/>
  <c r="N2154" i="2" s="1"/>
  <c r="P2154" i="2" s="1"/>
  <c r="R2154" i="2"/>
  <c r="I2155" i="2" s="1"/>
  <c r="O2155" i="2" s="1"/>
  <c r="Q2155" i="2" s="1"/>
  <c r="K2154" i="2"/>
  <c r="J2155" i="2"/>
  <c r="L2155" i="2" l="1"/>
  <c r="N2155" i="2" s="1"/>
  <c r="P2155" i="2" s="1"/>
  <c r="K2155" i="2"/>
  <c r="R2155" i="2" l="1"/>
  <c r="I2156" i="2" s="1"/>
  <c r="O2156" i="2" s="1"/>
  <c r="Q2156" i="2" s="1"/>
  <c r="K2156" i="2"/>
  <c r="J2156" i="2"/>
  <c r="L2156" i="2" l="1"/>
  <c r="N2156" i="2" s="1"/>
  <c r="P2156" i="2" l="1"/>
  <c r="R2156" i="2"/>
  <c r="I2157" i="2" s="1"/>
  <c r="O2157" i="2" s="1"/>
  <c r="Q2157" i="2" s="1"/>
  <c r="J2157" i="2"/>
  <c r="L2157" i="2" l="1"/>
  <c r="N2157" i="2" s="1"/>
  <c r="P2157" i="2" s="1"/>
  <c r="K2157" i="2"/>
  <c r="R2157" i="2" l="1"/>
  <c r="I2158" i="2" s="1"/>
  <c r="O2158" i="2" s="1"/>
  <c r="Q2158" i="2" s="1"/>
  <c r="J2158" i="2"/>
  <c r="L2158" i="2" l="1"/>
  <c r="N2158" i="2" s="1"/>
  <c r="P2158" i="2" s="1"/>
  <c r="K2158" i="2"/>
  <c r="R2158" i="2" l="1"/>
  <c r="I2159" i="2" s="1"/>
  <c r="O2159" i="2" s="1"/>
  <c r="Q2159" i="2" s="1"/>
  <c r="K2159" i="2"/>
  <c r="M2159" i="2" s="1"/>
  <c r="J2159" i="2"/>
  <c r="L2159" i="2" l="1"/>
  <c r="N2159" i="2" s="1"/>
  <c r="P2159" i="2" l="1"/>
  <c r="R2159" i="2"/>
  <c r="I2160" i="2" s="1"/>
  <c r="O2160" i="2" s="1"/>
  <c r="Q2160" i="2" s="1"/>
  <c r="J2160" i="2"/>
  <c r="L2160" i="2" l="1"/>
  <c r="N2160" i="2" s="1"/>
  <c r="K2160" i="2"/>
  <c r="M2160" i="2" s="1"/>
  <c r="P2160" i="2" l="1"/>
  <c r="R2160" i="2"/>
  <c r="I2161" i="2" s="1"/>
  <c r="O2161" i="2" s="1"/>
  <c r="Q2161" i="2" s="1"/>
  <c r="J2161" i="2"/>
  <c r="L2161" i="2" l="1"/>
  <c r="N2161" i="2" s="1"/>
  <c r="K2161" i="2"/>
  <c r="M2161" i="2" s="1"/>
  <c r="P2161" i="2" l="1"/>
  <c r="R2161" i="2"/>
  <c r="I2162" i="2" s="1"/>
  <c r="L2162" i="2" l="1"/>
  <c r="K2162" i="2"/>
  <c r="M2162" i="2" s="1"/>
  <c r="P2162" i="2" s="1"/>
  <c r="O2162" i="2"/>
  <c r="Q2162" i="2" s="1"/>
  <c r="R2162" i="2" l="1"/>
  <c r="I2163" i="2" s="1"/>
  <c r="L2163" i="2"/>
  <c r="K2163" i="2"/>
  <c r="M2163" i="2" s="1"/>
  <c r="P2163" i="2" s="1"/>
  <c r="R2163" i="2" l="1"/>
  <c r="I2164" i="2" s="1"/>
  <c r="O2164" i="2" s="1"/>
  <c r="Q2164" i="2" s="1"/>
  <c r="L2164" i="2" l="1"/>
  <c r="K2164" i="2"/>
  <c r="M2164" i="2" s="1"/>
  <c r="P2164" i="2" s="1"/>
  <c r="R2164" i="2" l="1"/>
  <c r="I2165" i="2" s="1"/>
  <c r="L2165" i="2" l="1"/>
  <c r="K2165" i="2"/>
  <c r="M2165" i="2" s="1"/>
  <c r="P2165" i="2" s="1"/>
  <c r="R2165" i="2" l="1"/>
  <c r="I2166" i="2" s="1"/>
  <c r="L2166" i="2" l="1"/>
  <c r="K2166" i="2"/>
  <c r="M2166" i="2" s="1"/>
  <c r="P2166" i="2" s="1"/>
  <c r="R2166" i="2" l="1"/>
  <c r="I2167" i="2" s="1"/>
  <c r="O2167" i="2" s="1"/>
  <c r="Q2167" i="2" s="1"/>
  <c r="L2167" i="2" l="1"/>
  <c r="K2167" i="2"/>
  <c r="M2167" i="2" s="1"/>
  <c r="P2167" i="2" s="1"/>
  <c r="R2167" i="2" l="1"/>
  <c r="I2168" i="2" s="1"/>
  <c r="O2168" i="2" s="1"/>
  <c r="Q2168" i="2" s="1"/>
  <c r="L2168" i="2" l="1"/>
  <c r="K2168" i="2"/>
  <c r="M2168" i="2" s="1"/>
  <c r="P2168" i="2" s="1"/>
  <c r="R2168" i="2" l="1"/>
  <c r="I2169" i="2" s="1"/>
  <c r="O2169" i="2" s="1"/>
  <c r="Q2169" i="2" s="1"/>
  <c r="L2169" i="2" l="1"/>
  <c r="K2169" i="2"/>
  <c r="M2169" i="2" s="1"/>
  <c r="P2169" i="2" s="1"/>
  <c r="R2169" i="2" l="1"/>
  <c r="I2170" i="2" s="1"/>
  <c r="O2170" i="2" s="1"/>
  <c r="Q2170" i="2" s="1"/>
  <c r="L2170" i="2" l="1"/>
  <c r="K2170" i="2"/>
  <c r="M2170" i="2" s="1"/>
  <c r="P2170" i="2" s="1"/>
  <c r="R2170" i="2" l="1"/>
  <c r="I2171" i="2" s="1"/>
  <c r="O2171" i="2" s="1"/>
  <c r="Q2171" i="2" s="1"/>
  <c r="L2171" i="2" l="1"/>
  <c r="K2171" i="2"/>
  <c r="M2171" i="2" s="1"/>
  <c r="P2171" i="2" s="1"/>
  <c r="R2171" i="2" l="1"/>
  <c r="I2172" i="2" s="1"/>
  <c r="O2172" i="2" s="1"/>
  <c r="Q2172" i="2" s="1"/>
  <c r="L2172" i="2" l="1"/>
  <c r="K2172" i="2"/>
  <c r="M2172" i="2" s="1"/>
  <c r="P2172" i="2" s="1"/>
  <c r="R2172" i="2" l="1"/>
  <c r="I2173" i="2" s="1"/>
  <c r="L2173" i="2" l="1"/>
  <c r="K2173" i="2"/>
  <c r="M2173" i="2" s="1"/>
  <c r="P2173" i="2" s="1"/>
  <c r="R2173" i="2" l="1"/>
  <c r="I2174" i="2" s="1"/>
  <c r="L2174" i="2" l="1"/>
  <c r="K2174" i="2"/>
  <c r="M2174" i="2" s="1"/>
  <c r="P2174" i="2" s="1"/>
  <c r="O2174" i="2"/>
  <c r="Q2174" i="2" s="1"/>
  <c r="R2174" i="2" l="1"/>
  <c r="I2175" i="2" s="1"/>
  <c r="R2175" i="2" s="1"/>
  <c r="I2176" i="2" s="1"/>
  <c r="L2175" i="2"/>
  <c r="K2175" i="2"/>
  <c r="O2175" i="2"/>
  <c r="Q2175" i="2" s="1"/>
  <c r="L2176" i="2" l="1"/>
  <c r="N2176" i="2" s="1"/>
  <c r="K2176" i="2"/>
  <c r="O2176" i="2"/>
  <c r="Q2176" i="2" s="1"/>
  <c r="P2176" i="2" l="1"/>
  <c r="J2177" i="2"/>
  <c r="R2176" i="2"/>
  <c r="I2177" i="2" s="1"/>
  <c r="L2177" i="2"/>
  <c r="N2177" i="2" s="1"/>
  <c r="K2177" i="2"/>
  <c r="P2177" i="2" l="1"/>
  <c r="J2178" i="2"/>
  <c r="R2177" i="2"/>
  <c r="I2178" i="2" s="1"/>
  <c r="O2178" i="2" s="1"/>
  <c r="Q2178" i="2" s="1"/>
  <c r="L2178" i="2" l="1"/>
  <c r="N2178" i="2" s="1"/>
  <c r="P2178" i="2" s="1"/>
  <c r="K2178" i="2"/>
  <c r="J2179" i="2" l="1"/>
  <c r="R2178" i="2"/>
  <c r="I2179" i="2" s="1"/>
  <c r="O2179" i="2" s="1"/>
  <c r="Q2179" i="2" s="1"/>
  <c r="K2179" i="2"/>
  <c r="L2179" i="2" l="1"/>
  <c r="N2179" i="2" s="1"/>
  <c r="P2179" i="2" s="1"/>
  <c r="J2180" i="2" l="1"/>
  <c r="R2179" i="2"/>
  <c r="I2180" i="2" s="1"/>
  <c r="K2180" i="2" s="1"/>
  <c r="L2180" i="2" l="1"/>
  <c r="N2180" i="2" s="1"/>
  <c r="R2180" i="2" s="1"/>
  <c r="I2181" i="2" s="1"/>
  <c r="J2181" i="2" l="1"/>
  <c r="L2181" i="2" s="1"/>
  <c r="N2181" i="2" s="1"/>
  <c r="P2180" i="2"/>
  <c r="K2181" i="2"/>
  <c r="O2181" i="2"/>
  <c r="Q2181" i="2" s="1"/>
  <c r="P2181" i="2" l="1"/>
  <c r="R2181" i="2"/>
  <c r="I2182" i="2" s="1"/>
  <c r="J2182" i="2"/>
  <c r="L2182" i="2" s="1"/>
  <c r="N2182" i="2" s="1"/>
  <c r="R2182" i="2" s="1"/>
  <c r="I2183" i="2" s="1"/>
  <c r="O2183" i="2" s="1"/>
  <c r="Q2183" i="2" s="1"/>
  <c r="K2182" i="2"/>
  <c r="K2183" i="2" l="1"/>
  <c r="M2183" i="2" s="1"/>
  <c r="P2182" i="2"/>
  <c r="J2183" i="2"/>
  <c r="L2183" i="2" l="1"/>
  <c r="N2183" i="2" s="1"/>
  <c r="P2183" i="2" l="1"/>
  <c r="R2183" i="2"/>
  <c r="I2184" i="2" s="1"/>
  <c r="J2184" i="2"/>
  <c r="J2185" i="2" s="1"/>
  <c r="L2184" i="2" l="1"/>
  <c r="K2184" i="2"/>
  <c r="M2184" i="2" s="1"/>
  <c r="P2184" i="2" s="1"/>
  <c r="O2184" i="2"/>
  <c r="Q2184" i="2" s="1"/>
  <c r="R2184" i="2" l="1"/>
  <c r="I2185" i="2" s="1"/>
  <c r="L2185" i="2"/>
  <c r="K2185" i="2"/>
  <c r="M2185" i="2" s="1"/>
  <c r="P2185" i="2" s="1"/>
  <c r="O2185" i="2"/>
  <c r="Q2185" i="2" s="1"/>
  <c r="R2185" i="2" l="1"/>
  <c r="I2186" i="2" s="1"/>
  <c r="O2186" i="2" s="1"/>
  <c r="Q2186" i="2" s="1"/>
  <c r="L2186" i="2"/>
  <c r="K2186" i="2"/>
  <c r="M2186" i="2" s="1"/>
  <c r="P2186" i="2" s="1"/>
  <c r="R2186" i="2" l="1"/>
  <c r="I2187" i="2" s="1"/>
  <c r="L2187" i="2" l="1"/>
  <c r="K2187" i="2"/>
  <c r="M2187" i="2" s="1"/>
  <c r="P2187" i="2" s="1"/>
  <c r="O2187" i="2"/>
  <c r="Q2187" i="2" s="1"/>
  <c r="R2187" i="2" l="1"/>
  <c r="I2188" i="2" s="1"/>
  <c r="O2188" i="2" s="1"/>
  <c r="Q2188" i="2" s="1"/>
  <c r="K2188" i="2" l="1"/>
  <c r="M2188" i="2" s="1"/>
  <c r="P2188" i="2" s="1"/>
  <c r="L2188" i="2"/>
  <c r="R2188" i="2"/>
  <c r="I2189" i="2" s="1"/>
  <c r="O2189" i="2" s="1"/>
  <c r="Q2189" i="2" s="1"/>
  <c r="L2189" i="2" l="1"/>
  <c r="K2189" i="2"/>
  <c r="M2189" i="2" s="1"/>
  <c r="P2189" i="2" s="1"/>
  <c r="R2189" i="2" l="1"/>
  <c r="I2190" i="2" s="1"/>
  <c r="O2190" i="2" s="1"/>
  <c r="Q2190" i="2" s="1"/>
  <c r="L2190" i="2" l="1"/>
  <c r="K2190" i="2"/>
  <c r="M2190" i="2" s="1"/>
  <c r="P2190" i="2" s="1"/>
  <c r="R2190" i="2" l="1"/>
  <c r="I2191" i="2" s="1"/>
  <c r="O2191" i="2" s="1"/>
  <c r="Q2191" i="2" s="1"/>
  <c r="L2191" i="2" l="1"/>
  <c r="K2191" i="2"/>
  <c r="M2191" i="2" s="1"/>
  <c r="P2191" i="2" s="1"/>
  <c r="R2191" i="2" l="1"/>
  <c r="I2192" i="2" s="1"/>
  <c r="O2192" i="2" s="1"/>
  <c r="Q2192" i="2" s="1"/>
  <c r="L2192" i="2" l="1"/>
  <c r="K2192" i="2"/>
  <c r="M2192" i="2" s="1"/>
  <c r="P2192" i="2" s="1"/>
  <c r="R2192" i="2" l="1"/>
  <c r="I2193" i="2" s="1"/>
  <c r="O2193" i="2" s="1"/>
  <c r="Q2193" i="2" s="1"/>
  <c r="L2193" i="2" l="1"/>
  <c r="K2193" i="2"/>
  <c r="M2193" i="2" s="1"/>
  <c r="P2193" i="2" s="1"/>
  <c r="R2193" i="2" l="1"/>
  <c r="I2194" i="2" s="1"/>
  <c r="O2194" i="2" s="1"/>
  <c r="Q2194" i="2" s="1"/>
  <c r="L2194" i="2" l="1"/>
  <c r="K2194" i="2"/>
  <c r="M2194" i="2" s="1"/>
  <c r="P2194" i="2" s="1"/>
  <c r="R2194" i="2" l="1"/>
  <c r="I2195" i="2" s="1"/>
  <c r="O2195" i="2" s="1"/>
  <c r="Q2195" i="2" s="1"/>
  <c r="L2195" i="2" l="1"/>
  <c r="K2195" i="2"/>
  <c r="M2195" i="2" s="1"/>
  <c r="P2195" i="2" s="1"/>
  <c r="R2195" i="2" l="1"/>
  <c r="I2196" i="2" s="1"/>
  <c r="L2196" i="2" l="1"/>
  <c r="K2196" i="2"/>
  <c r="M2196" i="2" s="1"/>
  <c r="P2196" i="2" s="1"/>
  <c r="R2196" i="2" l="1"/>
  <c r="I2197" i="2" s="1"/>
  <c r="O2197" i="2" s="1"/>
  <c r="Q2197" i="2" s="1"/>
  <c r="L2197" i="2" l="1"/>
  <c r="N2197" i="2" s="1"/>
  <c r="K2197" i="2"/>
  <c r="M2197" i="2" s="1"/>
  <c r="P2197" i="2" l="1"/>
  <c r="J2198" i="2"/>
  <c r="R2197" i="2"/>
  <c r="I2198" i="2" s="1"/>
  <c r="L2198" i="2" l="1"/>
  <c r="N2198" i="2" s="1"/>
  <c r="K2198" i="2"/>
  <c r="M2198" i="2" s="1"/>
  <c r="R2198" i="2" s="1"/>
  <c r="I2199" i="2" s="1"/>
  <c r="P2198" i="2" l="1"/>
  <c r="J2199" i="2"/>
  <c r="J2200" i="2" s="1"/>
  <c r="J2201" i="2" s="1"/>
  <c r="L2199" i="2"/>
  <c r="R2199" i="2"/>
  <c r="I2200" i="2" s="1"/>
  <c r="K2199" i="2"/>
  <c r="O2199" i="2"/>
  <c r="Q2199" i="2" s="1"/>
  <c r="R2200" i="2" l="1"/>
  <c r="I2201" i="2" s="1"/>
  <c r="O2201" i="2" s="1"/>
  <c r="Q2201" i="2" s="1"/>
  <c r="L2200" i="2"/>
  <c r="K2200" i="2"/>
  <c r="O2200" i="2"/>
  <c r="Q2200" i="2" s="1"/>
  <c r="L2201" i="2" l="1"/>
  <c r="N2201" i="2" s="1"/>
  <c r="K2201" i="2"/>
  <c r="P2201" i="2" l="1"/>
  <c r="J2202" i="2"/>
  <c r="R2201" i="2"/>
  <c r="I2202" i="2" s="1"/>
  <c r="L2202" i="2" l="1"/>
  <c r="N2202" i="2" s="1"/>
  <c r="P2202" i="2" s="1"/>
  <c r="K2202" i="2"/>
  <c r="J2203" i="2" l="1"/>
  <c r="R2202" i="2"/>
  <c r="I2203" i="2" s="1"/>
  <c r="O2203" i="2" s="1"/>
  <c r="Q2203" i="2" s="1"/>
  <c r="L2203" i="2" l="1"/>
  <c r="N2203" i="2" s="1"/>
  <c r="P2203" i="2" s="1"/>
  <c r="K2203" i="2"/>
  <c r="J2204" i="2" l="1"/>
  <c r="R2203" i="2"/>
  <c r="I2204" i="2" s="1"/>
  <c r="L2204" i="2" s="1"/>
  <c r="N2204" i="2" s="1"/>
  <c r="O2204" i="2" l="1"/>
  <c r="Q2204" i="2" s="1"/>
  <c r="K2204" i="2"/>
  <c r="P2204" i="2"/>
  <c r="R2204" i="2"/>
  <c r="I2205" i="2" s="1"/>
  <c r="J2205" i="2"/>
  <c r="L2205" i="2" l="1"/>
  <c r="N2205" i="2" s="1"/>
  <c r="P2205" i="2" s="1"/>
  <c r="K2205" i="2"/>
  <c r="R2205" i="2" l="1"/>
  <c r="I2206" i="2" s="1"/>
  <c r="O2206" i="2" s="1"/>
  <c r="Q2206" i="2" s="1"/>
  <c r="J2206" i="2"/>
  <c r="L2206" i="2" l="1"/>
  <c r="N2206" i="2" s="1"/>
  <c r="P2206" i="2" s="1"/>
  <c r="K2206" i="2"/>
  <c r="R2206" i="2" l="1"/>
  <c r="I2207" i="2" s="1"/>
  <c r="R2207" i="2" s="1"/>
  <c r="I2208" i="2" s="1"/>
  <c r="K2207" i="2"/>
  <c r="O2207" i="2"/>
  <c r="Q2207" i="2" s="1"/>
  <c r="J2207" i="2"/>
  <c r="J2208" i="2" s="1"/>
  <c r="J2209" i="2" s="1"/>
  <c r="L2208" i="2" l="1"/>
  <c r="K2208" i="2"/>
  <c r="M2208" i="2" s="1"/>
  <c r="P2208" i="2" s="1"/>
  <c r="O2208" i="2"/>
  <c r="Q2208" i="2" s="1"/>
  <c r="L2207" i="2"/>
  <c r="R2208" i="2" l="1"/>
  <c r="I2209" i="2" s="1"/>
  <c r="L2209" i="2"/>
  <c r="K2209" i="2"/>
  <c r="M2209" i="2" s="1"/>
  <c r="P2209" i="2" s="1"/>
  <c r="O2209" i="2"/>
  <c r="Q2209" i="2" s="1"/>
  <c r="R2209" i="2" l="1"/>
  <c r="I2210" i="2" s="1"/>
  <c r="L2210" i="2" s="1"/>
  <c r="K2210" i="2"/>
  <c r="M2210" i="2" s="1"/>
  <c r="P2210" i="2" s="1"/>
  <c r="O2210" i="2"/>
  <c r="Q2210" i="2" s="1"/>
  <c r="R2210" i="2" l="1"/>
  <c r="I2211" i="2" s="1"/>
  <c r="O2211" i="2" s="1"/>
  <c r="Q2211" i="2" s="1"/>
  <c r="L2211" i="2"/>
  <c r="K2211" i="2"/>
  <c r="M2211" i="2" s="1"/>
  <c r="P2211" i="2" s="1"/>
  <c r="R2211" i="2" l="1"/>
  <c r="I2212" i="2" s="1"/>
  <c r="O2212" i="2" s="1"/>
  <c r="Q2212" i="2" s="1"/>
  <c r="L2212" i="2" l="1"/>
  <c r="N2212" i="2" s="1"/>
  <c r="K2212" i="2"/>
  <c r="P2212" i="2" l="1"/>
  <c r="J2213" i="2"/>
  <c r="J2214" i="2" s="1"/>
  <c r="J2215" i="2" s="1"/>
  <c r="J2216" i="2" s="1"/>
  <c r="J2217" i="2" s="1"/>
  <c r="R2212" i="2"/>
  <c r="I2213" i="2" s="1"/>
  <c r="O2213" i="2" s="1"/>
  <c r="Q2213" i="2" s="1"/>
  <c r="L2213" i="2" l="1"/>
  <c r="K2213" i="2"/>
  <c r="M2213" i="2" s="1"/>
  <c r="P2213" i="2" s="1"/>
  <c r="R2213" i="2" l="1"/>
  <c r="I2214" i="2" s="1"/>
  <c r="O2214" i="2" s="1"/>
  <c r="Q2214" i="2" s="1"/>
  <c r="L2214" i="2" l="1"/>
  <c r="K2214" i="2"/>
  <c r="M2214" i="2" s="1"/>
  <c r="P2214" i="2" s="1"/>
  <c r="R2214" i="2" l="1"/>
  <c r="I2215" i="2" s="1"/>
  <c r="O2215" i="2" s="1"/>
  <c r="Q2215" i="2" s="1"/>
  <c r="L2215" i="2" l="1"/>
  <c r="K2215" i="2"/>
  <c r="M2215" i="2" s="1"/>
  <c r="P2215" i="2" s="1"/>
  <c r="R2215" i="2" l="1"/>
  <c r="I2216" i="2" s="1"/>
  <c r="O2216" i="2" s="1"/>
  <c r="Q2216" i="2" s="1"/>
  <c r="L2216" i="2" l="1"/>
  <c r="K2216" i="2"/>
  <c r="M2216" i="2" s="1"/>
  <c r="P2216" i="2" s="1"/>
  <c r="R2216" i="2" l="1"/>
  <c r="I2217" i="2" s="1"/>
  <c r="O2217" i="2" s="1"/>
  <c r="Q2217" i="2" s="1"/>
  <c r="L2217" i="2" l="1"/>
  <c r="N2217" i="2" s="1"/>
  <c r="J2218" i="2" s="1"/>
  <c r="J2219" i="2" s="1"/>
  <c r="J2220" i="2" s="1"/>
  <c r="J2221" i="2" s="1"/>
  <c r="J2222" i="2" s="1"/>
  <c r="J2223" i="2" s="1"/>
  <c r="J2224" i="2" s="1"/>
  <c r="J2225" i="2" s="1"/>
  <c r="K2217" i="2"/>
  <c r="M2217" i="2" s="1"/>
  <c r="P2217" i="2" l="1"/>
  <c r="R2217" i="2"/>
  <c r="I2218" i="2" s="1"/>
  <c r="O2218" i="2" s="1"/>
  <c r="Q2218" i="2" s="1"/>
  <c r="L2218" i="2" l="1"/>
  <c r="K2218" i="2"/>
  <c r="M2218" i="2" s="1"/>
  <c r="P2218" i="2" s="1"/>
  <c r="R2218" i="2" l="1"/>
  <c r="I2219" i="2" s="1"/>
  <c r="O2219" i="2" s="1"/>
  <c r="Q2219" i="2" s="1"/>
  <c r="L2219" i="2" l="1"/>
  <c r="K2219" i="2"/>
  <c r="M2219" i="2" s="1"/>
  <c r="P2219" i="2" s="1"/>
  <c r="R2219" i="2" l="1"/>
  <c r="I2220" i="2" s="1"/>
  <c r="O2220" i="2" s="1"/>
  <c r="Q2220" i="2" s="1"/>
  <c r="L2220" i="2" l="1"/>
  <c r="K2220" i="2"/>
  <c r="M2220" i="2" s="1"/>
  <c r="P2220" i="2" s="1"/>
  <c r="R2220" i="2" l="1"/>
  <c r="I2221" i="2" s="1"/>
  <c r="O2221" i="2" s="1"/>
  <c r="Q2221" i="2" s="1"/>
  <c r="L2221" i="2" l="1"/>
  <c r="K2221" i="2"/>
  <c r="M2221" i="2" s="1"/>
  <c r="P2221" i="2" s="1"/>
  <c r="R2221" i="2" l="1"/>
  <c r="I2222" i="2" s="1"/>
  <c r="L2222" i="2" l="1"/>
  <c r="K2222" i="2"/>
  <c r="M2222" i="2" s="1"/>
  <c r="P2222" i="2" s="1"/>
  <c r="R2222" i="2" l="1"/>
  <c r="I2223" i="2" s="1"/>
  <c r="L2223" i="2" l="1"/>
  <c r="K2223" i="2"/>
  <c r="M2223" i="2" s="1"/>
  <c r="P2223" i="2" s="1"/>
  <c r="R2223" i="2" l="1"/>
  <c r="I2224" i="2" s="1"/>
  <c r="L2224" i="2" l="1"/>
  <c r="K2224" i="2"/>
  <c r="M2224" i="2" s="1"/>
  <c r="P2224" i="2" s="1"/>
  <c r="O2224" i="2"/>
  <c r="Q2224" i="2" s="1"/>
  <c r="R2224" i="2" l="1"/>
  <c r="I2225" i="2" s="1"/>
  <c r="O2225" i="2" s="1"/>
  <c r="Q2225" i="2" s="1"/>
  <c r="L2225" i="2" l="1"/>
  <c r="N2225" i="2" s="1"/>
  <c r="K2225" i="2"/>
  <c r="M2225" i="2" s="1"/>
  <c r="P2225" i="2"/>
  <c r="J2226" i="2"/>
  <c r="R2225" i="2"/>
  <c r="I2226" i="2" s="1"/>
  <c r="O2226" i="2" s="1"/>
  <c r="Q2226" i="2" s="1"/>
  <c r="L2226" i="2" l="1"/>
  <c r="N2226" i="2" s="1"/>
  <c r="P2226" i="2" s="1"/>
  <c r="K2226" i="2"/>
  <c r="J2227" i="2"/>
  <c r="R2226" i="2" l="1"/>
  <c r="I2227" i="2" s="1"/>
  <c r="O2227" i="2" s="1"/>
  <c r="Q2227" i="2" s="1"/>
  <c r="L2227" i="2" l="1"/>
  <c r="N2227" i="2" s="1"/>
  <c r="R2227" i="2" s="1"/>
  <c r="I2228" i="2" s="1"/>
  <c r="O2228" i="2" s="1"/>
  <c r="Q2228" i="2" s="1"/>
  <c r="K2227" i="2"/>
  <c r="K2228" i="2" l="1"/>
  <c r="P2227" i="2"/>
  <c r="J2228" i="2"/>
  <c r="L2228" i="2" l="1"/>
  <c r="N2228" i="2" s="1"/>
  <c r="P2228" i="2" l="1"/>
  <c r="R2228" i="2"/>
  <c r="I2229" i="2" s="1"/>
  <c r="J2229" i="2"/>
  <c r="L2229" i="2" l="1"/>
  <c r="N2229" i="2" s="1"/>
  <c r="P2229" i="2" s="1"/>
  <c r="K2229" i="2"/>
  <c r="R2229" i="2" l="1"/>
  <c r="I2230" i="2" s="1"/>
  <c r="J2230" i="2"/>
  <c r="L2230" i="2" l="1"/>
  <c r="N2230" i="2" s="1"/>
  <c r="P2230" i="2" s="1"/>
  <c r="K2230" i="2"/>
  <c r="R2230" i="2" l="1"/>
  <c r="I2231" i="2" s="1"/>
  <c r="J2231" i="2"/>
  <c r="J2232" i="2" s="1"/>
  <c r="L2231" i="2" l="1"/>
  <c r="R2231" i="2"/>
  <c r="I2232" i="2" s="1"/>
  <c r="O2232" i="2" s="1"/>
  <c r="Q2232" i="2" s="1"/>
  <c r="K2231" i="2"/>
  <c r="O2231" i="2"/>
  <c r="Q2231" i="2" s="1"/>
  <c r="L2232" i="2" l="1"/>
  <c r="N2232" i="2" s="1"/>
  <c r="K2232" i="2"/>
  <c r="P2232" i="2" l="1"/>
  <c r="J2233" i="2"/>
  <c r="R2232" i="2"/>
  <c r="I2233" i="2" s="1"/>
  <c r="L2233" i="2" l="1"/>
  <c r="K2233" i="2"/>
  <c r="M2233" i="2" s="1"/>
  <c r="P2233" i="2" s="1"/>
  <c r="O2233" i="2"/>
  <c r="Q2233" i="2" s="1"/>
  <c r="R2233" i="2" l="1"/>
  <c r="I2234" i="2" s="1"/>
  <c r="L2234" i="2"/>
  <c r="K2234" i="2"/>
  <c r="M2234" i="2" s="1"/>
  <c r="P2234" i="2" s="1"/>
  <c r="O2234" i="2"/>
  <c r="Q2234" i="2" s="1"/>
  <c r="R2234" i="2" l="1"/>
  <c r="I2235" i="2" s="1"/>
  <c r="L2235" i="2"/>
  <c r="K2235" i="2"/>
  <c r="M2235" i="2" s="1"/>
  <c r="P2235" i="2" s="1"/>
  <c r="R2235" i="2" l="1"/>
  <c r="I2236" i="2" s="1"/>
  <c r="L2236" i="2" l="1"/>
  <c r="K2236" i="2"/>
  <c r="M2236" i="2" s="1"/>
  <c r="P2236" i="2" s="1"/>
  <c r="R2236" i="2" l="1"/>
  <c r="I2237" i="2" s="1"/>
  <c r="L2237" i="2" l="1"/>
  <c r="K2237" i="2"/>
  <c r="M2237" i="2" s="1"/>
  <c r="P2237" i="2" s="1"/>
  <c r="R2237" i="2" l="1"/>
  <c r="I2238" i="2" s="1"/>
  <c r="O2238" i="2" s="1"/>
  <c r="Q2238" i="2" s="1"/>
  <c r="L2238" i="2" l="1"/>
  <c r="K2238" i="2"/>
  <c r="M2238" i="2" s="1"/>
  <c r="P2238" i="2" s="1"/>
  <c r="R2238" i="2" l="1"/>
  <c r="I2239" i="2" s="1"/>
  <c r="L2239" i="2" l="1"/>
  <c r="K2239" i="2"/>
  <c r="M2239" i="2" s="1"/>
  <c r="P2239" i="2" s="1"/>
  <c r="R2239" i="2" l="1"/>
  <c r="I2240" i="2" s="1"/>
  <c r="L2240" i="2" l="1"/>
  <c r="K2240" i="2"/>
  <c r="M2240" i="2" s="1"/>
  <c r="P2240" i="2" s="1"/>
  <c r="R2240" i="2" l="1"/>
  <c r="I2241" i="2" s="1"/>
  <c r="O2241" i="2" s="1"/>
  <c r="Q2241" i="2" s="1"/>
  <c r="L2241" i="2" l="1"/>
  <c r="K2241" i="2"/>
  <c r="M2241" i="2" s="1"/>
  <c r="P2241" i="2" s="1"/>
  <c r="R2241" i="2" l="1"/>
  <c r="I2242" i="2" s="1"/>
  <c r="L2242" i="2" l="1"/>
  <c r="K2242" i="2"/>
  <c r="M2242" i="2" s="1"/>
  <c r="P2242" i="2" s="1"/>
  <c r="R2242" i="2" l="1"/>
  <c r="I2243" i="2" s="1"/>
  <c r="L2243" i="2" l="1"/>
  <c r="K2243" i="2"/>
  <c r="M2243" i="2" s="1"/>
  <c r="P2243" i="2" s="1"/>
  <c r="R2243" i="2" l="1"/>
  <c r="I2244" i="2" s="1"/>
  <c r="L2244" i="2" l="1"/>
  <c r="K2244" i="2"/>
  <c r="M2244" i="2" s="1"/>
  <c r="P2244" i="2" s="1"/>
  <c r="O2244" i="2"/>
  <c r="Q2244" i="2" s="1"/>
  <c r="R2244" i="2" l="1"/>
  <c r="I2245" i="2" s="1"/>
  <c r="L2245" i="2"/>
  <c r="N2245" i="2" s="1"/>
  <c r="K2245" i="2"/>
  <c r="M2245" i="2" s="1"/>
  <c r="P2245" i="2" l="1"/>
  <c r="J2246" i="2"/>
  <c r="J2247" i="2" s="1"/>
  <c r="J2248" i="2" s="1"/>
  <c r="R2245" i="2"/>
  <c r="I2246" i="2" s="1"/>
  <c r="L2246" i="2" l="1"/>
  <c r="K2246" i="2"/>
  <c r="M2246" i="2" s="1"/>
  <c r="P2246" i="2" s="1"/>
  <c r="O2246" i="2"/>
  <c r="Q2246" i="2" s="1"/>
  <c r="R2246" i="2" l="1"/>
  <c r="I2247" i="2" s="1"/>
  <c r="K2247" i="2" s="1"/>
  <c r="M2247" i="2" s="1"/>
  <c r="P2247" i="2" s="1"/>
  <c r="L2247" i="2"/>
  <c r="O2247" i="2"/>
  <c r="Q2247" i="2" s="1"/>
  <c r="R2247" i="2" l="1"/>
  <c r="I2248" i="2" s="1"/>
  <c r="O2248" i="2" s="1"/>
  <c r="Q2248" i="2" s="1"/>
  <c r="L2248" i="2"/>
  <c r="N2248" i="2" s="1"/>
  <c r="R2248" i="2" s="1"/>
  <c r="I2249" i="2" s="1"/>
  <c r="K2248" i="2"/>
  <c r="K2249" i="2" l="1"/>
  <c r="O2249" i="2"/>
  <c r="Q2249" i="2" s="1"/>
  <c r="P2248" i="2"/>
  <c r="J2249" i="2"/>
  <c r="L2249" i="2" l="1"/>
  <c r="N2249" i="2" s="1"/>
  <c r="P2249" i="2" l="1"/>
  <c r="R2249" i="2"/>
  <c r="I2250" i="2" s="1"/>
  <c r="J2250" i="2"/>
  <c r="O2250" i="2" l="1"/>
  <c r="Q2250" i="2" s="1"/>
  <c r="L2250" i="2"/>
  <c r="N2250" i="2" s="1"/>
  <c r="K2250" i="2"/>
  <c r="P2250" i="2" l="1"/>
  <c r="R2250" i="2"/>
  <c r="I2251" i="2" s="1"/>
  <c r="J2251" i="2"/>
  <c r="L2251" i="2" l="1"/>
  <c r="N2251" i="2" s="1"/>
  <c r="K2251" i="2"/>
  <c r="P2251" i="2" l="1"/>
  <c r="R2251" i="2"/>
  <c r="I2252" i="2" s="1"/>
  <c r="J2252" i="2"/>
  <c r="L2252" i="2" l="1"/>
  <c r="N2252" i="2" s="1"/>
  <c r="K2252" i="2"/>
  <c r="P2252" i="2" l="1"/>
  <c r="R2252" i="2"/>
  <c r="I2253" i="2" s="1"/>
  <c r="J2253" i="2"/>
  <c r="L2253" i="2" l="1"/>
  <c r="N2253" i="2" s="1"/>
  <c r="R2253" i="2" s="1"/>
  <c r="I2254" i="2" s="1"/>
  <c r="K2254" i="2" s="1"/>
  <c r="K2253" i="2"/>
  <c r="P2253" i="2" l="1"/>
  <c r="J2254" i="2"/>
  <c r="L2254" i="2" s="1"/>
  <c r="N2254" i="2" s="1"/>
  <c r="P2254" i="2" s="1"/>
  <c r="J2255" i="2" l="1"/>
  <c r="R2254" i="2"/>
  <c r="I2255" i="2" s="1"/>
  <c r="L2255" i="2"/>
  <c r="N2255" i="2" s="1"/>
  <c r="P2255" i="2" s="1"/>
  <c r="K2255" i="2"/>
  <c r="O2255" i="2"/>
  <c r="Q2255" i="2" s="1"/>
  <c r="R2255" i="2" l="1"/>
  <c r="I2256" i="2" s="1"/>
  <c r="J2256" i="2"/>
  <c r="J2257" i="2" s="1"/>
  <c r="R2256" i="2"/>
  <c r="I2257" i="2" s="1"/>
  <c r="L2256" i="2"/>
  <c r="K2256" i="2"/>
  <c r="O2256" i="2"/>
  <c r="Q2256" i="2" s="1"/>
  <c r="L2257" i="2" l="1"/>
  <c r="R2257" i="2"/>
  <c r="I2258" i="2" s="1"/>
  <c r="K2257" i="2"/>
  <c r="O2257" i="2"/>
  <c r="Q2257" i="2" s="1"/>
  <c r="L2258" i="2" l="1"/>
  <c r="N2258" i="2" s="1"/>
  <c r="R2258" i="2" s="1"/>
  <c r="I2259" i="2" s="1"/>
  <c r="O2259" i="2" s="1"/>
  <c r="Q2259" i="2" s="1"/>
  <c r="O2258" i="2"/>
  <c r="Q2258" i="2" s="1"/>
  <c r="K2258" i="2"/>
  <c r="P2258" i="2" l="1"/>
  <c r="J2259" i="2"/>
  <c r="J2260" i="2" s="1"/>
  <c r="K2259" i="2"/>
  <c r="M2259" i="2" s="1"/>
  <c r="P2259" i="2" s="1"/>
  <c r="L2259" i="2" l="1"/>
  <c r="R2259" i="2"/>
  <c r="I2260" i="2" s="1"/>
  <c r="O2260" i="2" s="1"/>
  <c r="Q2260" i="2" s="1"/>
  <c r="L2260" i="2" l="1"/>
  <c r="N2260" i="2" s="1"/>
  <c r="K2260" i="2"/>
  <c r="M2260" i="2" s="1"/>
  <c r="P2260" i="2" l="1"/>
  <c r="J2261" i="2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R2260" i="2"/>
  <c r="I2261" i="2" s="1"/>
  <c r="O2261" i="2" s="1"/>
  <c r="Q2261" i="2" s="1"/>
  <c r="L2261" i="2" l="1"/>
  <c r="K2261" i="2"/>
  <c r="M2261" i="2" s="1"/>
  <c r="P2261" i="2" s="1"/>
  <c r="R2261" i="2" l="1"/>
  <c r="I2262" i="2" s="1"/>
  <c r="O2262" i="2" s="1"/>
  <c r="Q2262" i="2" s="1"/>
  <c r="L2262" i="2" l="1"/>
  <c r="K2262" i="2"/>
  <c r="M2262" i="2" s="1"/>
  <c r="P2262" i="2" s="1"/>
  <c r="R2262" i="2" l="1"/>
  <c r="I2263" i="2" s="1"/>
  <c r="L2263" i="2" l="1"/>
  <c r="K2263" i="2"/>
  <c r="M2263" i="2" s="1"/>
  <c r="P2263" i="2" s="1"/>
  <c r="R2263" i="2" l="1"/>
  <c r="I2264" i="2" s="1"/>
  <c r="O2264" i="2" s="1"/>
  <c r="Q2264" i="2" s="1"/>
  <c r="L2264" i="2" l="1"/>
  <c r="K2264" i="2"/>
  <c r="M2264" i="2" s="1"/>
  <c r="P2264" i="2" s="1"/>
  <c r="R2264" i="2" l="1"/>
  <c r="I2265" i="2" s="1"/>
  <c r="O2265" i="2" s="1"/>
  <c r="Q2265" i="2" s="1"/>
  <c r="L2265" i="2" l="1"/>
  <c r="K2265" i="2"/>
  <c r="M2265" i="2" s="1"/>
  <c r="P2265" i="2" s="1"/>
  <c r="R2265" i="2" l="1"/>
  <c r="I2266" i="2" s="1"/>
  <c r="O2266" i="2" s="1"/>
  <c r="Q2266" i="2" s="1"/>
  <c r="L2266" i="2" l="1"/>
  <c r="K2266" i="2"/>
  <c r="M2266" i="2" s="1"/>
  <c r="P2266" i="2" s="1"/>
  <c r="R2266" i="2" l="1"/>
  <c r="I2267" i="2" s="1"/>
  <c r="L2267" i="2" l="1"/>
  <c r="K2267" i="2"/>
  <c r="M2267" i="2" s="1"/>
  <c r="P2267" i="2" s="1"/>
  <c r="R2267" i="2" l="1"/>
  <c r="I2268" i="2" s="1"/>
  <c r="L2268" i="2" l="1"/>
  <c r="K2268" i="2"/>
  <c r="M2268" i="2" s="1"/>
  <c r="P2268" i="2" s="1"/>
  <c r="R2268" i="2" l="1"/>
  <c r="I2269" i="2" s="1"/>
  <c r="L2269" i="2" l="1"/>
  <c r="K2269" i="2"/>
  <c r="M2269" i="2" s="1"/>
  <c r="P2269" i="2" s="1"/>
  <c r="O2269" i="2"/>
  <c r="Q2269" i="2" s="1"/>
  <c r="R2269" i="2" l="1"/>
  <c r="I2270" i="2" s="1"/>
  <c r="L2270" i="2" s="1"/>
  <c r="O2270" i="2"/>
  <c r="Q2270" i="2" s="1"/>
  <c r="K2270" i="2" l="1"/>
  <c r="M2270" i="2" s="1"/>
  <c r="P2270" i="2" s="1"/>
  <c r="R2270" i="2"/>
  <c r="I2271" i="2" s="1"/>
  <c r="L2271" i="2"/>
  <c r="K2271" i="2"/>
  <c r="M2271" i="2" s="1"/>
  <c r="P2271" i="2" s="1"/>
  <c r="O2271" i="2"/>
  <c r="Q2271" i="2" s="1"/>
  <c r="R2271" i="2" l="1"/>
  <c r="I2272" i="2" s="1"/>
  <c r="O2272" i="2" s="1"/>
  <c r="Q2272" i="2" s="1"/>
  <c r="L2272" i="2"/>
  <c r="N2272" i="2" s="1"/>
  <c r="K2272" i="2"/>
  <c r="P2272" i="2" l="1"/>
  <c r="J2273" i="2"/>
  <c r="R2272" i="2"/>
  <c r="I2273" i="2" s="1"/>
  <c r="O2273" i="2" s="1"/>
  <c r="Q2273" i="2" s="1"/>
  <c r="L2273" i="2" l="1"/>
  <c r="N2273" i="2" s="1"/>
  <c r="P2273" i="2" s="1"/>
  <c r="K2273" i="2"/>
  <c r="J2274" i="2"/>
  <c r="R2273" i="2" l="1"/>
  <c r="I2274" i="2" s="1"/>
  <c r="O2274" i="2" s="1"/>
  <c r="Q2274" i="2" s="1"/>
  <c r="L2274" i="2" l="1"/>
  <c r="N2274" i="2" s="1"/>
  <c r="K2274" i="2"/>
  <c r="P2274" i="2" l="1"/>
  <c r="J2275" i="2"/>
  <c r="R2274" i="2"/>
  <c r="I2275" i="2" s="1"/>
  <c r="L2275" i="2" l="1"/>
  <c r="N2275" i="2" s="1"/>
  <c r="P2275" i="2" s="1"/>
  <c r="K2275" i="2"/>
  <c r="J2276" i="2"/>
  <c r="R2275" i="2" l="1"/>
  <c r="I2276" i="2" s="1"/>
  <c r="O2276" i="2" s="1"/>
  <c r="Q2276" i="2" s="1"/>
  <c r="L2276" i="2" l="1"/>
  <c r="N2276" i="2" s="1"/>
  <c r="K2276" i="2"/>
  <c r="P2276" i="2" l="1"/>
  <c r="J2277" i="2"/>
  <c r="R2276" i="2"/>
  <c r="I2277" i="2" s="1"/>
  <c r="L2277" i="2" l="1"/>
  <c r="N2277" i="2" s="1"/>
  <c r="P2277" i="2" s="1"/>
  <c r="K2277" i="2"/>
  <c r="J2278" i="2" l="1"/>
  <c r="R2277" i="2"/>
  <c r="I2278" i="2" s="1"/>
  <c r="L2278" i="2"/>
  <c r="N2278" i="2" s="1"/>
  <c r="P2278" i="2" s="1"/>
  <c r="K2278" i="2"/>
  <c r="R2278" i="2" l="1"/>
  <c r="I2279" i="2" s="1"/>
  <c r="O2279" i="2" s="1"/>
  <c r="Q2279" i="2" s="1"/>
  <c r="K2279" i="2"/>
  <c r="J2279" i="2"/>
  <c r="L2279" i="2" l="1"/>
  <c r="N2279" i="2" s="1"/>
  <c r="P2279" i="2" l="1"/>
  <c r="R2279" i="2"/>
  <c r="I2280" i="2" s="1"/>
  <c r="J2280" i="2"/>
  <c r="J2281" i="2" s="1"/>
  <c r="L2280" i="2" l="1"/>
  <c r="R2280" i="2"/>
  <c r="I2281" i="2" s="1"/>
  <c r="K2280" i="2"/>
  <c r="O2280" i="2"/>
  <c r="Q2280" i="2" s="1"/>
  <c r="L2281" i="2" l="1"/>
  <c r="K2281" i="2"/>
  <c r="M2281" i="2" s="1"/>
  <c r="P2281" i="2" s="1"/>
  <c r="O2281" i="2"/>
  <c r="Q2281" i="2" s="1"/>
  <c r="R2281" i="2" l="1"/>
  <c r="I2282" i="2" s="1"/>
  <c r="L2282" i="2" s="1"/>
  <c r="O2282" i="2"/>
  <c r="Q2282" i="2" s="1"/>
  <c r="K2282" i="2" l="1"/>
  <c r="M2282" i="2" s="1"/>
  <c r="P2282" i="2" s="1"/>
  <c r="R2282" i="2"/>
  <c r="I2283" i="2" s="1"/>
  <c r="L2283" i="2"/>
  <c r="K2283" i="2"/>
  <c r="M2283" i="2" s="1"/>
  <c r="P2283" i="2" s="1"/>
  <c r="O2283" i="2"/>
  <c r="Q2283" i="2" s="1"/>
  <c r="R2283" i="2" l="1"/>
  <c r="I2284" i="2" s="1"/>
  <c r="L2284" i="2" s="1"/>
  <c r="K2284" i="2"/>
  <c r="M2284" i="2" s="1"/>
  <c r="P2284" i="2" s="1"/>
  <c r="O2284" i="2"/>
  <c r="Q2284" i="2" s="1"/>
  <c r="R2284" i="2" l="1"/>
  <c r="I2285" i="2" s="1"/>
  <c r="O2285" i="2" s="1"/>
  <c r="Q2285" i="2" s="1"/>
  <c r="L2285" i="2"/>
  <c r="K2285" i="2"/>
  <c r="M2285" i="2" s="1"/>
  <c r="P2285" i="2" s="1"/>
  <c r="R2285" i="2" l="1"/>
  <c r="I2286" i="2" s="1"/>
  <c r="O2286" i="2" s="1"/>
  <c r="Q2286" i="2" s="1"/>
  <c r="L2286" i="2" l="1"/>
  <c r="K2286" i="2"/>
  <c r="M2286" i="2" s="1"/>
  <c r="P2286" i="2" s="1"/>
  <c r="R2286" i="2" l="1"/>
  <c r="I2287" i="2" s="1"/>
  <c r="O2287" i="2" s="1"/>
  <c r="Q2287" i="2" s="1"/>
  <c r="L2287" i="2" l="1"/>
  <c r="K2287" i="2"/>
  <c r="M2287" i="2" s="1"/>
  <c r="P2287" i="2" s="1"/>
  <c r="R2287" i="2" l="1"/>
  <c r="I2288" i="2" s="1"/>
  <c r="O2288" i="2" s="1"/>
  <c r="Q2288" i="2" s="1"/>
  <c r="L2288" i="2" l="1"/>
  <c r="K2288" i="2"/>
  <c r="M2288" i="2" s="1"/>
  <c r="P2288" i="2" s="1"/>
  <c r="R2288" i="2" l="1"/>
  <c r="I2289" i="2" s="1"/>
  <c r="O2289" i="2" s="1"/>
  <c r="Q2289" i="2" s="1"/>
  <c r="L2289" i="2" l="1"/>
  <c r="K2289" i="2"/>
  <c r="M2289" i="2" s="1"/>
  <c r="P2289" i="2" s="1"/>
  <c r="R2289" i="2" l="1"/>
  <c r="I2290" i="2" s="1"/>
  <c r="O2290" i="2" s="1"/>
  <c r="Q2290" i="2" s="1"/>
  <c r="L2290" i="2" l="1"/>
  <c r="K2290" i="2"/>
  <c r="M2290" i="2" s="1"/>
  <c r="P2290" i="2" s="1"/>
  <c r="R2290" i="2" l="1"/>
  <c r="I2291" i="2" s="1"/>
  <c r="L2291" i="2" l="1"/>
  <c r="K2291" i="2"/>
  <c r="M2291" i="2" s="1"/>
  <c r="P2291" i="2" s="1"/>
  <c r="R2291" i="2" l="1"/>
  <c r="I2292" i="2" s="1"/>
  <c r="L2292" i="2" l="1"/>
  <c r="K2292" i="2"/>
  <c r="M2292" i="2" s="1"/>
  <c r="P2292" i="2" s="1"/>
  <c r="O2292" i="2"/>
  <c r="Q2292" i="2" s="1"/>
  <c r="R2292" i="2" l="1"/>
  <c r="I2293" i="2" s="1"/>
  <c r="L2293" i="2"/>
  <c r="K2293" i="2"/>
  <c r="M2293" i="2" s="1"/>
  <c r="P2293" i="2" s="1"/>
  <c r="O2293" i="2"/>
  <c r="Q2293" i="2" s="1"/>
  <c r="R2293" i="2" l="1"/>
  <c r="I2294" i="2" s="1"/>
  <c r="L2294" i="2"/>
  <c r="O2294" i="2"/>
  <c r="Q2294" i="2" s="1"/>
  <c r="K2294" i="2"/>
  <c r="M2294" i="2" s="1"/>
  <c r="P2294" i="2" s="1"/>
  <c r="R2294" i="2" l="1"/>
  <c r="I2295" i="2" s="1"/>
  <c r="O2295" i="2" s="1"/>
  <c r="Q2295" i="2" s="1"/>
  <c r="K2295" i="2"/>
  <c r="L2295" i="2" l="1"/>
  <c r="N2295" i="2" s="1"/>
  <c r="P2295" i="2"/>
  <c r="J2296" i="2"/>
  <c r="R2295" i="2"/>
  <c r="I2296" i="2" s="1"/>
  <c r="O2296" i="2" s="1"/>
  <c r="Q2296" i="2" s="1"/>
  <c r="L2296" i="2" l="1"/>
  <c r="N2296" i="2" s="1"/>
  <c r="P2296" i="2" s="1"/>
  <c r="K2296" i="2"/>
  <c r="J2297" i="2" l="1"/>
  <c r="R2296" i="2"/>
  <c r="I2297" i="2" s="1"/>
  <c r="O2297" i="2" s="1"/>
  <c r="Q2297" i="2" s="1"/>
  <c r="L2297" i="2" l="1"/>
  <c r="N2297" i="2" s="1"/>
  <c r="P2297" i="2" s="1"/>
  <c r="K2297" i="2"/>
  <c r="J2298" i="2"/>
  <c r="R2297" i="2" l="1"/>
  <c r="I2298" i="2" s="1"/>
  <c r="O2298" i="2" s="1"/>
  <c r="Q2298" i="2" s="1"/>
  <c r="L2298" i="2" l="1"/>
  <c r="N2298" i="2" s="1"/>
  <c r="R2298" i="2" s="1"/>
  <c r="I2299" i="2" s="1"/>
  <c r="O2299" i="2" s="1"/>
  <c r="Q2299" i="2" s="1"/>
  <c r="K2298" i="2"/>
  <c r="K2299" i="2" l="1"/>
  <c r="P2298" i="2"/>
  <c r="J2299" i="2"/>
  <c r="L2299" i="2" l="1"/>
  <c r="N2299" i="2" s="1"/>
  <c r="P2299" i="2" l="1"/>
  <c r="R2299" i="2"/>
  <c r="I2300" i="2" s="1"/>
  <c r="J2300" i="2"/>
  <c r="L2300" i="2" l="1"/>
  <c r="N2300" i="2" s="1"/>
  <c r="P2300" i="2" s="1"/>
  <c r="K2300" i="2"/>
  <c r="R2300" i="2" l="1"/>
  <c r="I2301" i="2" s="1"/>
  <c r="J2301" i="2"/>
  <c r="L2301" i="2" l="1"/>
  <c r="N2301" i="2" s="1"/>
  <c r="P2301" i="2" s="1"/>
  <c r="K2301" i="2"/>
  <c r="R2301" i="2" l="1"/>
  <c r="I2302" i="2" s="1"/>
  <c r="J2302" i="2"/>
  <c r="L2302" i="2" l="1"/>
  <c r="N2302" i="2" s="1"/>
  <c r="P2302" i="2" s="1"/>
  <c r="K2302" i="2"/>
  <c r="R2302" i="2" l="1"/>
  <c r="I2303" i="2" s="1"/>
  <c r="O2303" i="2" s="1"/>
  <c r="Q2303" i="2" s="1"/>
  <c r="J2303" i="2"/>
  <c r="L2303" i="2" l="1"/>
  <c r="N2303" i="2" s="1"/>
  <c r="P2303" i="2" s="1"/>
  <c r="K2303" i="2"/>
  <c r="R2303" i="2" l="1"/>
  <c r="I2304" i="2" s="1"/>
  <c r="J2304" i="2"/>
  <c r="J2305" i="2" s="1"/>
  <c r="R2304" i="2" l="1"/>
  <c r="I2305" i="2" s="1"/>
  <c r="O2305" i="2" s="1"/>
  <c r="Q2305" i="2" s="1"/>
  <c r="L2304" i="2"/>
  <c r="O2304" i="2"/>
  <c r="Q2304" i="2" s="1"/>
  <c r="K2304" i="2"/>
  <c r="L2305" i="2" l="1"/>
  <c r="N2305" i="2" s="1"/>
  <c r="K2305" i="2"/>
  <c r="M2305" i="2" s="1"/>
  <c r="R2305" i="2" l="1"/>
  <c r="I2306" i="2" s="1"/>
  <c r="P2305" i="2"/>
  <c r="L2306" i="2"/>
  <c r="K2306" i="2"/>
  <c r="M2306" i="2" s="1"/>
  <c r="P2306" i="2" s="1"/>
  <c r="O2306" i="2"/>
  <c r="Q2306" i="2" s="1"/>
  <c r="R2306" i="2" l="1"/>
  <c r="I2307" i="2" s="1"/>
  <c r="O2307" i="2" s="1"/>
  <c r="Q2307" i="2" s="1"/>
  <c r="K2307" i="2" l="1"/>
  <c r="M2307" i="2" s="1"/>
  <c r="P2307" i="2" s="1"/>
  <c r="L2307" i="2"/>
  <c r="R2307" i="2"/>
  <c r="I2308" i="2" s="1"/>
  <c r="L2308" i="2" l="1"/>
  <c r="K2308" i="2"/>
  <c r="M2308" i="2" s="1"/>
  <c r="P2308" i="2" s="1"/>
  <c r="R2308" i="2" l="1"/>
  <c r="I2309" i="2" s="1"/>
  <c r="O2309" i="2" s="1"/>
  <c r="Q2309" i="2" s="1"/>
  <c r="L2309" i="2" l="1"/>
  <c r="K2309" i="2"/>
  <c r="M2309" i="2" s="1"/>
  <c r="P2309" i="2" s="1"/>
  <c r="R2309" i="2" l="1"/>
  <c r="I2310" i="2" s="1"/>
  <c r="O2310" i="2" s="1"/>
  <c r="Q2310" i="2" s="1"/>
  <c r="L2310" i="2" l="1"/>
  <c r="K2310" i="2"/>
  <c r="M2310" i="2" s="1"/>
  <c r="P2310" i="2" s="1"/>
  <c r="R2310" i="2" l="1"/>
  <c r="I2311" i="2" s="1"/>
  <c r="L2311" i="2" l="1"/>
  <c r="K2311" i="2"/>
  <c r="M2311" i="2" s="1"/>
  <c r="P2311" i="2" s="1"/>
  <c r="O2311" i="2"/>
  <c r="Q2311" i="2" s="1"/>
  <c r="R2311" i="2" l="1"/>
  <c r="I2312" i="2" s="1"/>
  <c r="O2312" i="2" s="1"/>
  <c r="Q2312" i="2" s="1"/>
  <c r="K2312" i="2"/>
  <c r="M2312" i="2" s="1"/>
  <c r="P2312" i="2" s="1"/>
  <c r="L2312" i="2" l="1"/>
  <c r="R2312" i="2"/>
  <c r="I2313" i="2" s="1"/>
  <c r="O2313" i="2" s="1"/>
  <c r="Q2313" i="2" s="1"/>
  <c r="L2313" i="2" l="1"/>
  <c r="K2313" i="2"/>
  <c r="M2313" i="2" s="1"/>
  <c r="P2313" i="2" s="1"/>
  <c r="R2313" i="2" l="1"/>
  <c r="I2314" i="2" s="1"/>
  <c r="O2314" i="2" s="1"/>
  <c r="Q2314" i="2" s="1"/>
  <c r="L2314" i="2" l="1"/>
  <c r="K2314" i="2"/>
  <c r="M2314" i="2" s="1"/>
  <c r="P2314" i="2" s="1"/>
  <c r="R2314" i="2" l="1"/>
  <c r="I2315" i="2" s="1"/>
  <c r="O2315" i="2" s="1"/>
  <c r="Q2315" i="2" s="1"/>
  <c r="L2315" i="2" l="1"/>
  <c r="K2315" i="2"/>
  <c r="M2315" i="2" s="1"/>
  <c r="P2315" i="2" s="1"/>
  <c r="R2315" i="2" l="1"/>
  <c r="I2316" i="2" s="1"/>
  <c r="L2316" i="2" l="1"/>
  <c r="K2316" i="2"/>
  <c r="M2316" i="2" s="1"/>
  <c r="P2316" i="2" s="1"/>
  <c r="R2316" i="2" l="1"/>
  <c r="I2317" i="2" s="1"/>
  <c r="L2317" i="2" l="1"/>
  <c r="N2317" i="2" s="1"/>
  <c r="K2317" i="2"/>
  <c r="M2317" i="2" s="1"/>
  <c r="R2317" i="2" l="1"/>
  <c r="I2318" i="2" s="1"/>
  <c r="K2318" i="2"/>
  <c r="M2318" i="2" s="1"/>
  <c r="P2318" i="2" s="1"/>
  <c r="P2317" i="2"/>
  <c r="J2318" i="2"/>
  <c r="J2319" i="2" s="1"/>
  <c r="J2320" i="2" s="1"/>
  <c r="L2318" i="2" l="1"/>
  <c r="R2318" i="2"/>
  <c r="I2319" i="2" s="1"/>
  <c r="L2319" i="2" l="1"/>
  <c r="K2319" i="2"/>
  <c r="M2319" i="2" s="1"/>
  <c r="P2319" i="2" s="1"/>
  <c r="O2319" i="2"/>
  <c r="Q2319" i="2" s="1"/>
  <c r="R2319" i="2" l="1"/>
  <c r="I2320" i="2" s="1"/>
  <c r="O2320" i="2" s="1"/>
  <c r="Q2320" i="2" s="1"/>
  <c r="K2320" i="2" l="1"/>
  <c r="M2320" i="2" s="1"/>
  <c r="L2320" i="2"/>
  <c r="N2320" i="2" s="1"/>
  <c r="J2321" i="2"/>
  <c r="R2320" i="2"/>
  <c r="I2321" i="2" s="1"/>
  <c r="O2321" i="2" s="1"/>
  <c r="Q2321" i="2" s="1"/>
  <c r="P2320" i="2" l="1"/>
  <c r="L2321" i="2"/>
  <c r="N2321" i="2" s="1"/>
  <c r="J2322" i="2" s="1"/>
  <c r="K2321" i="2"/>
  <c r="M2321" i="2" s="1"/>
  <c r="P2321" i="2" l="1"/>
  <c r="R2321" i="2"/>
  <c r="I2322" i="2" s="1"/>
  <c r="O2322" i="2" s="1"/>
  <c r="Q2322" i="2" s="1"/>
  <c r="L2322" i="2" l="1"/>
  <c r="N2322" i="2" s="1"/>
  <c r="K2322" i="2"/>
  <c r="P2322" i="2" l="1"/>
  <c r="J2323" i="2"/>
  <c r="R2322" i="2"/>
  <c r="I2323" i="2" s="1"/>
  <c r="L2323" i="2" l="1"/>
  <c r="N2323" i="2" s="1"/>
  <c r="P2323" i="2" s="1"/>
  <c r="K2323" i="2"/>
  <c r="J2324" i="2" l="1"/>
  <c r="R2323" i="2"/>
  <c r="I2324" i="2" s="1"/>
  <c r="L2324" i="2" l="1"/>
  <c r="N2324" i="2" s="1"/>
  <c r="R2324" i="2"/>
  <c r="I2325" i="2" s="1"/>
  <c r="K2324" i="2"/>
  <c r="K2325" i="2" l="1"/>
  <c r="P2324" i="2"/>
  <c r="J2325" i="2"/>
  <c r="L2325" i="2" l="1"/>
  <c r="N2325" i="2" s="1"/>
  <c r="P2325" i="2" l="1"/>
  <c r="R2325" i="2"/>
  <c r="I2326" i="2" s="1"/>
  <c r="J2326" i="2"/>
  <c r="L2326" i="2" l="1"/>
  <c r="N2326" i="2" s="1"/>
  <c r="P2326" i="2" s="1"/>
  <c r="K2326" i="2"/>
  <c r="R2326" i="2" l="1"/>
  <c r="I2327" i="2" s="1"/>
  <c r="O2327" i="2" s="1"/>
  <c r="Q2327" i="2" s="1"/>
  <c r="J2327" i="2"/>
  <c r="K2327" i="2" l="1"/>
  <c r="L2327" i="2"/>
  <c r="N2327" i="2" s="1"/>
  <c r="P2327" i="2" l="1"/>
  <c r="R2327" i="2"/>
  <c r="I2328" i="2" s="1"/>
  <c r="J2328" i="2"/>
  <c r="J2329" i="2" s="1"/>
  <c r="L2328" i="2" l="1"/>
  <c r="O2328" i="2"/>
  <c r="Q2328" i="2" s="1"/>
  <c r="K2328" i="2"/>
  <c r="M2328" i="2" s="1"/>
  <c r="P2328" i="2" s="1"/>
  <c r="R2328" i="2" l="1"/>
  <c r="I2329" i="2" s="1"/>
  <c r="O2329" i="2"/>
  <c r="Q2329" i="2" s="1"/>
  <c r="L2329" i="2"/>
  <c r="K2329" i="2"/>
  <c r="M2329" i="2" s="1"/>
  <c r="P2329" i="2" s="1"/>
  <c r="R2329" i="2" l="1"/>
  <c r="I2330" i="2" s="1"/>
  <c r="L2330" i="2"/>
  <c r="O2330" i="2"/>
  <c r="Q2330" i="2" s="1"/>
  <c r="K2330" i="2"/>
  <c r="M2330" i="2" s="1"/>
  <c r="P2330" i="2" s="1"/>
  <c r="R2330" i="2" l="1"/>
  <c r="I2331" i="2" s="1"/>
  <c r="L2331" i="2" s="1"/>
  <c r="O2331" i="2"/>
  <c r="Q2331" i="2" s="1"/>
  <c r="K2331" i="2" l="1"/>
  <c r="M2331" i="2" s="1"/>
  <c r="P2331" i="2" s="1"/>
  <c r="R2331" i="2" l="1"/>
  <c r="I2332" i="2" s="1"/>
  <c r="L2332" i="2" l="1"/>
  <c r="K2332" i="2"/>
  <c r="M2332" i="2" s="1"/>
  <c r="P2332" i="2" l="1"/>
  <c r="R2332" i="2"/>
  <c r="I2333" i="2" s="1"/>
  <c r="K2333" i="2" l="1"/>
  <c r="M2333" i="2" s="1"/>
  <c r="P2333" i="2" s="1"/>
  <c r="L2333" i="2"/>
  <c r="R2333" i="2" l="1"/>
  <c r="I2334" i="2" s="1"/>
  <c r="O2334" i="2" l="1"/>
  <c r="Q2334" i="2" s="1"/>
  <c r="K2334" i="2"/>
  <c r="M2334" i="2" s="1"/>
  <c r="L2334" i="2"/>
  <c r="P2334" i="2" l="1"/>
  <c r="R2334" i="2"/>
  <c r="I2335" i="2" s="1"/>
  <c r="K2335" i="2" l="1"/>
  <c r="M2335" i="2" s="1"/>
  <c r="L2335" i="2"/>
  <c r="P2335" i="2" l="1"/>
  <c r="R2335" i="2"/>
  <c r="I2336" i="2" s="1"/>
  <c r="L2336" i="2" l="1"/>
  <c r="K2336" i="2"/>
  <c r="M2336" i="2" s="1"/>
  <c r="P2336" i="2" l="1"/>
  <c r="R2336" i="2"/>
  <c r="I2337" i="2" s="1"/>
  <c r="O2337" i="2" l="1"/>
  <c r="Q2337" i="2" s="1"/>
  <c r="L2337" i="2"/>
  <c r="K2337" i="2"/>
  <c r="M2337" i="2" s="1"/>
  <c r="P2337" i="2" l="1"/>
  <c r="R2337" i="2"/>
  <c r="I2338" i="2" s="1"/>
  <c r="O2338" i="2" s="1"/>
  <c r="Q2338" i="2" s="1"/>
  <c r="L2338" i="2" l="1"/>
  <c r="K2338" i="2"/>
  <c r="M2338" i="2" s="1"/>
  <c r="P2338" i="2" l="1"/>
  <c r="R2338" i="2"/>
  <c r="I2339" i="2" s="1"/>
  <c r="L2339" i="2" l="1"/>
  <c r="K2339" i="2"/>
  <c r="M2339" i="2" s="1"/>
  <c r="O2340" i="2"/>
  <c r="Q2340" i="2" s="1"/>
  <c r="P2339" i="2" l="1"/>
  <c r="R2339" i="2"/>
  <c r="I2340" i="2" s="1"/>
  <c r="L2340" i="2" l="1"/>
  <c r="K2340" i="2"/>
  <c r="M2340" i="2" s="1"/>
  <c r="P2340" i="2" l="1"/>
  <c r="R2340" i="2"/>
  <c r="I2341" i="2" s="1"/>
  <c r="O2342" i="2"/>
  <c r="Q2342" i="2" s="1"/>
  <c r="L2341" i="2" l="1"/>
  <c r="K2341" i="2"/>
  <c r="M2341" i="2" s="1"/>
  <c r="P2341" i="2" s="1"/>
  <c r="O2343" i="2"/>
  <c r="Q2343" i="2" s="1"/>
  <c r="R2341" i="2" l="1"/>
  <c r="I2342" i="2" s="1"/>
  <c r="L2342" i="2" s="1"/>
  <c r="O2344" i="2"/>
  <c r="Q2344" i="2" s="1"/>
  <c r="K2342" i="2" l="1"/>
  <c r="M2342" i="2" s="1"/>
  <c r="P2342" i="2" s="1"/>
  <c r="R2342" i="2" l="1"/>
  <c r="I2343" i="2" s="1"/>
  <c r="L2343" i="2"/>
  <c r="K2343" i="2"/>
  <c r="M2343" i="2" s="1"/>
  <c r="P2343" i="2" l="1"/>
  <c r="R2343" i="2"/>
  <c r="I2344" i="2" s="1"/>
  <c r="O2346" i="2"/>
  <c r="Q2346" i="2" s="1"/>
  <c r="K2344" i="2" l="1"/>
  <c r="M2344" i="2" s="1"/>
  <c r="L2344" i="2"/>
  <c r="O2345" i="2"/>
  <c r="Q2345" i="2" s="1"/>
  <c r="P2344" i="2" l="1"/>
  <c r="R2344" i="2"/>
  <c r="I2345" i="2" s="1"/>
  <c r="K2345" i="2" l="1"/>
  <c r="M2345" i="2" s="1"/>
  <c r="L2345" i="2"/>
  <c r="N2345" i="2" s="1"/>
  <c r="P2345" i="2" l="1"/>
  <c r="J2346" i="2"/>
  <c r="J2347" i="2" s="1"/>
  <c r="R2345" i="2"/>
  <c r="I2346" i="2" s="1"/>
  <c r="O2347" i="2"/>
  <c r="Q2347" i="2" s="1"/>
  <c r="L2346" i="2" l="1"/>
  <c r="K2346" i="2"/>
  <c r="M2346" i="2" s="1"/>
  <c r="P2346" i="2" s="1"/>
  <c r="R2346" i="2" l="1"/>
  <c r="I2347" i="2" s="1"/>
  <c r="K2347" i="2"/>
  <c r="M2347" i="2" s="1"/>
  <c r="L2347" i="2"/>
  <c r="N2347" i="2" s="1"/>
  <c r="P2347" i="2" l="1"/>
  <c r="J2348" i="2"/>
  <c r="R2347" i="2"/>
  <c r="I2348" i="2" s="1"/>
  <c r="O2348" i="2" l="1"/>
  <c r="Q2348" i="2" s="1"/>
  <c r="K2348" i="2"/>
  <c r="L2348" i="2"/>
  <c r="N2348" i="2" s="1"/>
  <c r="P2348" i="2" l="1"/>
  <c r="R2348" i="2"/>
  <c r="I2349" i="2" s="1"/>
  <c r="J2349" i="2"/>
  <c r="L2349" i="2" l="1"/>
  <c r="N2349" i="2" s="1"/>
  <c r="P2349" i="2" s="1"/>
  <c r="K2349" i="2"/>
  <c r="R2349" i="2" l="1"/>
  <c r="I2350" i="2" s="1"/>
  <c r="K2350" i="2"/>
  <c r="J2350" i="2"/>
  <c r="O2352" i="2"/>
  <c r="Q2352" i="2" s="1"/>
  <c r="L2350" i="2" l="1"/>
  <c r="N2350" i="2" s="1"/>
  <c r="P2350" i="2" s="1"/>
  <c r="J2351" i="2"/>
  <c r="R2350" i="2"/>
  <c r="I2351" i="2" s="1"/>
  <c r="L2351" i="2" l="1"/>
  <c r="N2351" i="2" s="1"/>
  <c r="P2351" i="2" s="1"/>
  <c r="K2351" i="2"/>
  <c r="R2351" i="2"/>
  <c r="I2352" i="2" s="1"/>
  <c r="J2352" i="2"/>
  <c r="L2352" i="2" l="1"/>
  <c r="N2352" i="2" s="1"/>
  <c r="P2352" i="2" s="1"/>
  <c r="K2352" i="2"/>
  <c r="R2352" i="2" l="1"/>
  <c r="I2353" i="2" s="1"/>
  <c r="O2353" i="2" s="1"/>
  <c r="Q2353" i="2" s="1"/>
  <c r="J2353" i="2"/>
  <c r="K2353" i="2" l="1"/>
  <c r="M2353" i="2" s="1"/>
  <c r="L2353" i="2"/>
  <c r="N2353" i="2" s="1"/>
  <c r="P2353" i="2" s="1"/>
  <c r="R2353" i="2" l="1"/>
  <c r="I2354" i="2" s="1"/>
  <c r="O2354" i="2" l="1"/>
  <c r="Q2354" i="2" s="1"/>
  <c r="L2354" i="2"/>
  <c r="K2354" i="2"/>
  <c r="M2354" i="2" s="1"/>
  <c r="P2354" i="2" l="1"/>
  <c r="R2354" i="2"/>
  <c r="I2355" i="2" s="1"/>
  <c r="O2355" i="2" l="1"/>
  <c r="Q2355" i="2" s="1"/>
  <c r="L2355" i="2"/>
  <c r="K2355" i="2"/>
  <c r="M2355" i="2" s="1"/>
  <c r="O2356" i="2"/>
  <c r="Q2356" i="2" s="1"/>
  <c r="P2355" i="2" l="1"/>
  <c r="R2355" i="2"/>
  <c r="I2356" i="2" s="1"/>
  <c r="L2356" i="2" l="1"/>
  <c r="K2356" i="2"/>
  <c r="M2356" i="2" s="1"/>
  <c r="O2357" i="2"/>
  <c r="Q2357" i="2" s="1"/>
  <c r="P2356" i="2" l="1"/>
  <c r="R2356" i="2"/>
  <c r="I2357" i="2" s="1"/>
  <c r="L2357" i="2" l="1"/>
  <c r="K2357" i="2"/>
  <c r="M2357" i="2" s="1"/>
  <c r="P2357" i="2" s="1"/>
  <c r="R2357" i="2" l="1"/>
  <c r="I2358" i="2" s="1"/>
  <c r="L2358" i="2" l="1"/>
  <c r="K2358" i="2"/>
  <c r="M2358" i="2" s="1"/>
  <c r="P2358" i="2" s="1"/>
  <c r="R2358" i="2" l="1"/>
  <c r="I2359" i="2" s="1"/>
  <c r="K2359" i="2" l="1"/>
  <c r="M2359" i="2" s="1"/>
  <c r="P2359" i="2" s="1"/>
  <c r="L2359" i="2"/>
  <c r="R2359" i="2"/>
  <c r="I2360" i="2" s="1"/>
  <c r="O2360" i="2" l="1"/>
  <c r="Q2360" i="2" s="1"/>
  <c r="L2360" i="2"/>
  <c r="K2360" i="2"/>
  <c r="M2360" i="2" s="1"/>
  <c r="P2360" i="2" s="1"/>
  <c r="R2360" i="2"/>
  <c r="I2361" i="2" s="1"/>
  <c r="O2361" i="2" l="1"/>
  <c r="Q2361" i="2" s="1"/>
  <c r="K2361" i="2"/>
  <c r="M2361" i="2" s="1"/>
  <c r="L2361" i="2"/>
  <c r="P2361" i="2" l="1"/>
  <c r="R2361" i="2"/>
  <c r="I2362" i="2" s="1"/>
  <c r="O2362" i="2" l="1"/>
  <c r="Q2362" i="2" s="1"/>
  <c r="L2362" i="2"/>
  <c r="N2362" i="2" s="1"/>
  <c r="J2363" i="2" s="1"/>
  <c r="J2364" i="2" s="1"/>
  <c r="J2365" i="2" s="1"/>
  <c r="J2366" i="2" s="1"/>
  <c r="J2367" i="2" s="1"/>
  <c r="J2368" i="2" s="1"/>
  <c r="K2362" i="2"/>
  <c r="M2362" i="2" s="1"/>
  <c r="P2362" i="2" l="1"/>
  <c r="R2362" i="2"/>
  <c r="I2363" i="2" s="1"/>
  <c r="L2363" i="2" l="1"/>
  <c r="K2363" i="2"/>
  <c r="M2363" i="2" s="1"/>
  <c r="P2363" i="2" l="1"/>
  <c r="R2363" i="2"/>
  <c r="I2364" i="2" s="1"/>
  <c r="O2364" i="2" l="1"/>
  <c r="Q2364" i="2" s="1"/>
  <c r="L2364" i="2"/>
  <c r="K2364" i="2"/>
  <c r="M2364" i="2" s="1"/>
  <c r="P2364" i="2" l="1"/>
  <c r="R2364" i="2"/>
  <c r="I2365" i="2" s="1"/>
  <c r="O2365" i="2" l="1"/>
  <c r="Q2365" i="2" s="1"/>
  <c r="K2365" i="2"/>
  <c r="M2365" i="2" s="1"/>
  <c r="L2365" i="2"/>
  <c r="O2366" i="2"/>
  <c r="Q2366" i="2" s="1"/>
  <c r="P2365" i="2" l="1"/>
  <c r="R2365" i="2"/>
  <c r="I2366" i="2" s="1"/>
  <c r="O2367" i="2"/>
  <c r="Q2367" i="2" s="1"/>
  <c r="L2366" i="2" l="1"/>
  <c r="K2366" i="2"/>
  <c r="M2366" i="2" s="1"/>
  <c r="P2366" i="2" l="1"/>
  <c r="R2366" i="2"/>
  <c r="I2367" i="2" s="1"/>
  <c r="L2367" i="2" l="1"/>
  <c r="K2367" i="2"/>
  <c r="M2367" i="2" s="1"/>
  <c r="P2367" i="2" s="1"/>
  <c r="R2367" i="2" l="1"/>
  <c r="I2368" i="2" s="1"/>
  <c r="O2368" i="2" l="1"/>
  <c r="Q2368" i="2" s="1"/>
  <c r="K2368" i="2"/>
  <c r="M2368" i="2" s="1"/>
  <c r="L2368" i="2"/>
  <c r="N2368" i="2" s="1"/>
  <c r="R2368" i="2" l="1"/>
  <c r="I2369" i="2" s="1"/>
  <c r="K2369" i="2"/>
  <c r="M2369" i="2" s="1"/>
  <c r="P2368" i="2"/>
  <c r="J2369" i="2"/>
  <c r="L2369" i="2" s="1"/>
  <c r="N2369" i="2" s="1"/>
  <c r="J2370" i="2" l="1"/>
  <c r="P2369" i="2"/>
  <c r="R2369" i="2"/>
  <c r="I2370" i="2" s="1"/>
  <c r="K2370" i="2" l="1"/>
  <c r="M2370" i="2" s="1"/>
  <c r="L2370" i="2"/>
  <c r="N2370" i="2" s="1"/>
  <c r="P2370" i="2" s="1"/>
  <c r="J2371" i="2"/>
  <c r="R2370" i="2" l="1"/>
  <c r="I2371" i="2" s="1"/>
  <c r="O2371" i="2" l="1"/>
  <c r="Q2371" i="2" s="1"/>
  <c r="K2371" i="2"/>
  <c r="M2371" i="2" s="1"/>
  <c r="L2371" i="2"/>
  <c r="N2371" i="2" s="1"/>
  <c r="R2371" i="2" l="1"/>
  <c r="I2372" i="2" s="1"/>
  <c r="O2372" i="2"/>
  <c r="Q2372" i="2" s="1"/>
  <c r="K2372" i="2"/>
  <c r="P2371" i="2"/>
  <c r="J2372" i="2"/>
  <c r="L2372" i="2" l="1"/>
  <c r="N2372" i="2" s="1"/>
  <c r="P2372" i="2" l="1"/>
  <c r="R2372" i="2"/>
  <c r="I2373" i="2" s="1"/>
  <c r="J2373" i="2"/>
  <c r="O2373" i="2" l="1"/>
  <c r="Q2373" i="2" s="1"/>
  <c r="L2373" i="2"/>
  <c r="N2373" i="2" s="1"/>
  <c r="P2373" i="2" s="1"/>
  <c r="K2373" i="2"/>
  <c r="R2373" i="2"/>
  <c r="I2374" i="2" s="1"/>
  <c r="K2374" i="2" l="1"/>
  <c r="J2374" i="2"/>
  <c r="L2374" i="2" s="1"/>
  <c r="N2374" i="2" s="1"/>
  <c r="P2374" i="2" l="1"/>
  <c r="R2374" i="2"/>
  <c r="I2375" i="2" s="1"/>
  <c r="J2375" i="2"/>
  <c r="K2375" i="2" l="1"/>
  <c r="L2375" i="2"/>
  <c r="N2375" i="2" s="1"/>
  <c r="O2376" i="2"/>
  <c r="Q2376" i="2" s="1"/>
  <c r="R2375" i="2" l="1"/>
  <c r="I2376" i="2" s="1"/>
  <c r="P2375" i="2"/>
  <c r="J2376" i="2"/>
  <c r="L2376" i="2" l="1"/>
  <c r="N2376" i="2" s="1"/>
  <c r="K2376" i="2"/>
  <c r="P2376" i="2" l="1"/>
  <c r="J2377" i="2"/>
  <c r="R2376" i="2"/>
  <c r="I2377" i="2" s="1"/>
  <c r="O2377" i="2" l="1"/>
  <c r="Q2377" i="2" s="1"/>
  <c r="K2377" i="2"/>
  <c r="L2377" i="2"/>
  <c r="N2377" i="2" s="1"/>
  <c r="P2377" i="2" s="1"/>
  <c r="R2377" i="2" l="1"/>
  <c r="I2378" i="2" s="1"/>
  <c r="L2378" i="2" l="1"/>
  <c r="K2378" i="2"/>
  <c r="M2378" i="2" s="1"/>
  <c r="P2378" i="2" s="1"/>
  <c r="R2378" i="2" l="1"/>
  <c r="I2379" i="2" s="1"/>
  <c r="K2379" i="2" s="1"/>
  <c r="M2379" i="2" s="1"/>
  <c r="L2379" i="2"/>
  <c r="P2379" i="2" l="1"/>
  <c r="R2379" i="2"/>
  <c r="I2380" i="2" s="1"/>
  <c r="L2380" i="2" l="1"/>
  <c r="K2380" i="2"/>
  <c r="M2380" i="2" s="1"/>
  <c r="P2380" i="2" l="1"/>
  <c r="R2380" i="2"/>
  <c r="I2381" i="2" s="1"/>
  <c r="L2381" i="2" l="1"/>
  <c r="K2381" i="2"/>
  <c r="M2381" i="2" s="1"/>
  <c r="P2381" i="2" l="1"/>
  <c r="R2381" i="2"/>
  <c r="I2382" i="2" s="1"/>
  <c r="L2382" i="2" l="1"/>
  <c r="K2382" i="2"/>
  <c r="M2382" i="2" s="1"/>
  <c r="P2382" i="2" l="1"/>
  <c r="R2382" i="2"/>
  <c r="I2383" i="2" s="1"/>
  <c r="L2383" i="2" l="1"/>
  <c r="K2383" i="2"/>
  <c r="M2383" i="2" s="1"/>
  <c r="P2383" i="2" l="1"/>
  <c r="R2383" i="2"/>
  <c r="I2384" i="2" s="1"/>
  <c r="L2384" i="2" l="1"/>
  <c r="K2384" i="2"/>
  <c r="M2384" i="2" s="1"/>
  <c r="P2384" i="2" s="1"/>
  <c r="R2384" i="2" l="1"/>
  <c r="I2385" i="2" s="1"/>
  <c r="L2385" i="2"/>
  <c r="K2385" i="2"/>
  <c r="M2385" i="2" s="1"/>
  <c r="P2385" i="2" l="1"/>
  <c r="R2385" i="2"/>
  <c r="I2386" i="2" s="1"/>
  <c r="O2386" i="2" l="1"/>
  <c r="Q2386" i="2" s="1"/>
  <c r="L2386" i="2"/>
  <c r="K2386" i="2"/>
  <c r="M2386" i="2" s="1"/>
  <c r="P2386" i="2" l="1"/>
  <c r="R2386" i="2"/>
  <c r="I2387" i="2" s="1"/>
  <c r="L2387" i="2" l="1"/>
  <c r="K2387" i="2"/>
  <c r="M2387" i="2" s="1"/>
  <c r="P2387" i="2" l="1"/>
  <c r="R2387" i="2"/>
  <c r="I2388" i="2" s="1"/>
  <c r="L2388" i="2" l="1"/>
  <c r="K2388" i="2"/>
  <c r="M2388" i="2" s="1"/>
  <c r="P2388" i="2" l="1"/>
  <c r="R2388" i="2"/>
  <c r="I2389" i="2" s="1"/>
  <c r="L2389" i="2" l="1"/>
  <c r="K2389" i="2"/>
  <c r="M2389" i="2" s="1"/>
  <c r="P2389" i="2" l="1"/>
  <c r="R2389" i="2"/>
  <c r="I2390" i="2" s="1"/>
  <c r="L2390" i="2" l="1"/>
  <c r="K2390" i="2"/>
  <c r="M2390" i="2" s="1"/>
  <c r="O2391" i="2"/>
  <c r="Q2391" i="2" s="1"/>
  <c r="P2390" i="2" l="1"/>
  <c r="R2390" i="2"/>
  <c r="I2391" i="2" s="1"/>
  <c r="O2392" i="2"/>
  <c r="Q2392" i="2" s="1"/>
  <c r="L2391" i="2" l="1"/>
  <c r="K2391" i="2"/>
  <c r="M2391" i="2" s="1"/>
  <c r="P2391" i="2" l="1"/>
  <c r="R2391" i="2"/>
  <c r="I2392" i="2" s="1"/>
  <c r="L2392" i="2" l="1"/>
  <c r="K2392" i="2"/>
  <c r="M2392" i="2" s="1"/>
  <c r="P2392" i="2" l="1"/>
  <c r="R2392" i="2"/>
  <c r="I2393" i="2" s="1"/>
  <c r="O2393" i="2" l="1"/>
  <c r="Q2393" i="2" s="1"/>
  <c r="K2393" i="2"/>
  <c r="L2393" i="2"/>
  <c r="N2393" i="2" s="1"/>
  <c r="R2393" i="2" l="1"/>
  <c r="I2394" i="2" s="1"/>
  <c r="P2393" i="2"/>
  <c r="J2394" i="2"/>
  <c r="K2394" i="2" l="1"/>
  <c r="L2394" i="2"/>
  <c r="N2394" i="2" s="1"/>
  <c r="O2395" i="2"/>
  <c r="Q2395" i="2" s="1"/>
  <c r="P2394" i="2" l="1"/>
  <c r="R2394" i="2"/>
  <c r="I2395" i="2" s="1"/>
  <c r="J2395" i="2"/>
  <c r="K2395" i="2" l="1"/>
  <c r="L2395" i="2"/>
  <c r="N2395" i="2" s="1"/>
  <c r="J2396" i="2" l="1"/>
  <c r="R2395" i="2"/>
  <c r="I2396" i="2" s="1"/>
  <c r="P2395" i="2"/>
  <c r="O2396" i="2" l="1"/>
  <c r="Q2396" i="2" s="1"/>
  <c r="K2396" i="2"/>
  <c r="L2396" i="2"/>
  <c r="N2396" i="2" s="1"/>
  <c r="P2396" i="2" l="1"/>
  <c r="R2396" i="2"/>
  <c r="I2397" i="2" s="1"/>
  <c r="J2397" i="2"/>
  <c r="L2397" i="2" l="1"/>
  <c r="N2397" i="2" s="1"/>
  <c r="K2397" i="2"/>
  <c r="P2397" i="2" l="1"/>
  <c r="R2397" i="2"/>
  <c r="I2398" i="2" s="1"/>
  <c r="J2398" i="2"/>
  <c r="L2398" i="2" l="1"/>
  <c r="N2398" i="2" s="1"/>
  <c r="K2398" i="2"/>
  <c r="P2398" i="2" l="1"/>
  <c r="R2398" i="2"/>
  <c r="I2399" i="2" s="1"/>
  <c r="J2399" i="2"/>
  <c r="O2401" i="2"/>
  <c r="Q2401" i="2" s="1"/>
  <c r="L2399" i="2" l="1"/>
  <c r="N2399" i="2" s="1"/>
  <c r="K2399" i="2"/>
  <c r="O2402" i="2"/>
  <c r="Q2402" i="2" s="1"/>
  <c r="P2399" i="2" l="1"/>
  <c r="J2400" i="2"/>
  <c r="R2399" i="2"/>
  <c r="I2400" i="2" s="1"/>
  <c r="O2400" i="2" l="1"/>
  <c r="Q2400" i="2" s="1"/>
  <c r="L2400" i="2"/>
  <c r="N2400" i="2" s="1"/>
  <c r="K2400" i="2"/>
  <c r="P2400" i="2" l="1"/>
  <c r="R2400" i="2"/>
  <c r="I2401" i="2" s="1"/>
  <c r="J2401" i="2"/>
  <c r="K2401" i="2" l="1"/>
  <c r="M2401" i="2" s="1"/>
  <c r="L2401" i="2"/>
  <c r="P2401" i="2" l="1"/>
  <c r="R2401" i="2"/>
  <c r="I2402" i="2" s="1"/>
  <c r="L2402" i="2" l="1"/>
  <c r="K2402" i="2"/>
  <c r="M2402" i="2" s="1"/>
  <c r="P2402" i="2" l="1"/>
  <c r="R2402" i="2"/>
  <c r="I2403" i="2" s="1"/>
  <c r="O2405" i="2"/>
  <c r="Q2405" i="2" s="1"/>
  <c r="K2403" i="2" l="1"/>
  <c r="M2403" i="2" s="1"/>
  <c r="P2403" i="2" s="1"/>
  <c r="L2403" i="2"/>
  <c r="R2403" i="2" l="1"/>
  <c r="I2404" i="2" s="1"/>
  <c r="O2406" i="2"/>
  <c r="Q2406" i="2" s="1"/>
  <c r="L2404" i="2" l="1"/>
  <c r="K2404" i="2"/>
  <c r="M2404" i="2" s="1"/>
  <c r="P2404" i="2" s="1"/>
  <c r="R2404" i="2"/>
  <c r="I2405" i="2" s="1"/>
  <c r="L2405" i="2" l="1"/>
  <c r="K2405" i="2"/>
  <c r="M2405" i="2" s="1"/>
  <c r="P2405" i="2" l="1"/>
  <c r="R2405" i="2"/>
  <c r="I2406" i="2" s="1"/>
  <c r="L2406" i="2" l="1"/>
  <c r="K2406" i="2"/>
  <c r="M2406" i="2" s="1"/>
  <c r="P2406" i="2" l="1"/>
  <c r="R2406" i="2"/>
  <c r="I2407" i="2" s="1"/>
  <c r="K2407" i="2" l="1"/>
  <c r="M2407" i="2" s="1"/>
  <c r="L2407" i="2"/>
  <c r="O2409" i="2"/>
  <c r="Q2409" i="2" s="1"/>
  <c r="O2410" i="2"/>
  <c r="Q2410" i="2" s="1"/>
  <c r="P2407" i="2" l="1"/>
  <c r="R2407" i="2"/>
  <c r="I2408" i="2" s="1"/>
  <c r="L2408" i="2" l="1"/>
  <c r="K2408" i="2"/>
  <c r="M2408" i="2" s="1"/>
  <c r="R2408" i="2" l="1"/>
  <c r="I2409" i="2" s="1"/>
  <c r="P2408" i="2"/>
  <c r="O2412" i="2"/>
  <c r="Q2412" i="2" s="1"/>
  <c r="K2409" i="2" l="1"/>
  <c r="M2409" i="2" s="1"/>
  <c r="L2409" i="2"/>
  <c r="O2413" i="2"/>
  <c r="Q2413" i="2" s="1"/>
  <c r="P2409" i="2" l="1"/>
  <c r="R2409" i="2"/>
  <c r="I2410" i="2" s="1"/>
  <c r="O2414" i="2"/>
  <c r="Q2414" i="2" s="1"/>
  <c r="L2410" i="2" l="1"/>
  <c r="K2410" i="2"/>
  <c r="M2410" i="2" s="1"/>
  <c r="O2415" i="2"/>
  <c r="Q2415" i="2" s="1"/>
  <c r="P2410" i="2" l="1"/>
  <c r="R2410" i="2"/>
  <c r="I2411" i="2" s="1"/>
  <c r="L2411" i="2" l="1"/>
  <c r="K2411" i="2"/>
  <c r="M2411" i="2" s="1"/>
  <c r="P2411" i="2" l="1"/>
  <c r="R2411" i="2"/>
  <c r="I2412" i="2" s="1"/>
  <c r="L2412" i="2" l="1"/>
  <c r="K2412" i="2"/>
  <c r="M2412" i="2" s="1"/>
  <c r="P2412" i="2" l="1"/>
  <c r="R2412" i="2"/>
  <c r="I2413" i="2" s="1"/>
  <c r="O2418" i="2"/>
  <c r="Q2418" i="2" s="1"/>
  <c r="L2413" i="2" l="1"/>
  <c r="K2413" i="2"/>
  <c r="M2413" i="2" s="1"/>
  <c r="P2413" i="2" s="1"/>
  <c r="R2413" i="2" l="1"/>
  <c r="I2414" i="2" s="1"/>
  <c r="L2414" i="2" s="1"/>
  <c r="K2414" i="2" l="1"/>
  <c r="M2414" i="2" s="1"/>
  <c r="P2414" i="2" s="1"/>
  <c r="R2414" i="2" l="1"/>
  <c r="I2415" i="2" s="1"/>
  <c r="L2415" i="2"/>
  <c r="K2415" i="2"/>
  <c r="M2415" i="2" s="1"/>
  <c r="P2415" i="2" l="1"/>
  <c r="R2415" i="2"/>
  <c r="I2416" i="2" s="1"/>
  <c r="O2416" i="2" l="1"/>
  <c r="Q2416" i="2" s="1"/>
  <c r="L2416" i="2"/>
  <c r="N2416" i="2" s="1"/>
  <c r="R2416" i="2" s="1"/>
  <c r="I2417" i="2" s="1"/>
  <c r="K2417" i="2" s="1"/>
  <c r="K2416" i="2"/>
  <c r="P2416" i="2" l="1"/>
  <c r="J2417" i="2"/>
  <c r="L2417" i="2" l="1"/>
  <c r="N2417" i="2" s="1"/>
  <c r="J2418" i="2"/>
  <c r="P2417" i="2" l="1"/>
  <c r="R2417" i="2"/>
  <c r="I2418" i="2" s="1"/>
  <c r="K2418" i="2" l="1"/>
  <c r="L2418" i="2"/>
  <c r="N2418" i="2" s="1"/>
  <c r="R2418" i="2"/>
  <c r="I2419" i="2" s="1"/>
  <c r="K2419" i="2" l="1"/>
  <c r="P2418" i="2"/>
  <c r="J2419" i="2"/>
  <c r="L2419" i="2" l="1"/>
  <c r="N2419" i="2" s="1"/>
  <c r="R2419" i="2" l="1"/>
  <c r="I2420" i="2" s="1"/>
  <c r="P2419" i="2"/>
  <c r="J2420" i="2"/>
  <c r="O2425" i="2"/>
  <c r="Q2425" i="2" s="1"/>
  <c r="K2420" i="2" l="1"/>
  <c r="L2420" i="2"/>
  <c r="N2420" i="2" s="1"/>
  <c r="P2420" i="2" s="1"/>
  <c r="O2423" i="2"/>
  <c r="Q2423" i="2" s="1"/>
  <c r="O2426" i="2"/>
  <c r="Q2426" i="2" s="1"/>
  <c r="R2420" i="2" l="1"/>
  <c r="I2421" i="2" s="1"/>
  <c r="K2421" i="2"/>
  <c r="J2421" i="2"/>
  <c r="L2421" i="2" l="1"/>
  <c r="N2421" i="2" s="1"/>
  <c r="P2421" i="2" l="1"/>
  <c r="R2421" i="2"/>
  <c r="I2422" i="2" s="1"/>
  <c r="J2422" i="2"/>
  <c r="O2428" i="2"/>
  <c r="Q2428" i="2" s="1"/>
  <c r="L2422" i="2" l="1"/>
  <c r="N2422" i="2" s="1"/>
  <c r="P2422" i="2" s="1"/>
  <c r="K2422" i="2"/>
  <c r="R2422" i="2"/>
  <c r="I2423" i="2" s="1"/>
  <c r="K2423" i="2" l="1"/>
  <c r="M2423" i="2" s="1"/>
  <c r="J2423" i="2"/>
  <c r="L2423" i="2" l="1"/>
  <c r="N2423" i="2" s="1"/>
  <c r="J2424" i="2"/>
  <c r="O2427" i="2"/>
  <c r="Q2427" i="2" s="1"/>
  <c r="P2423" i="2" l="1"/>
  <c r="R2423" i="2"/>
  <c r="I2424" i="2" s="1"/>
  <c r="L2424" i="2" l="1"/>
  <c r="N2424" i="2" s="1"/>
  <c r="K2424" i="2"/>
  <c r="M2424" i="2" s="1"/>
  <c r="R2424" i="2"/>
  <c r="I2425" i="2" s="1"/>
  <c r="K2425" i="2" l="1"/>
  <c r="M2425" i="2" s="1"/>
  <c r="P2425" i="2" s="1"/>
  <c r="R2425" i="2"/>
  <c r="I2426" i="2" s="1"/>
  <c r="P2424" i="2"/>
  <c r="J2425" i="2"/>
  <c r="L2425" i="2" s="1"/>
  <c r="O2429" i="2"/>
  <c r="Q2429" i="2" s="1"/>
  <c r="L2426" i="2" l="1"/>
  <c r="K2426" i="2"/>
  <c r="M2426" i="2" s="1"/>
  <c r="P2426" i="2" s="1"/>
  <c r="R2426" i="2"/>
  <c r="I2427" i="2" s="1"/>
  <c r="L2427" i="2" l="1"/>
  <c r="K2427" i="2"/>
  <c r="M2427" i="2" s="1"/>
  <c r="P2427" i="2" s="1"/>
  <c r="R2427" i="2"/>
  <c r="I2428" i="2" s="1"/>
  <c r="O2431" i="2"/>
  <c r="Q2431" i="2" s="1"/>
  <c r="L2428" i="2" l="1"/>
  <c r="K2428" i="2"/>
  <c r="M2428" i="2" s="1"/>
  <c r="P2428" i="2" s="1"/>
  <c r="R2428" i="2"/>
  <c r="I2429" i="2" s="1"/>
  <c r="L2429" i="2" l="1"/>
  <c r="K2429" i="2"/>
  <c r="M2429" i="2" s="1"/>
  <c r="P2429" i="2" s="1"/>
  <c r="R2429" i="2"/>
  <c r="I2430" i="2" s="1"/>
  <c r="L2430" i="2" l="1"/>
  <c r="K2430" i="2"/>
  <c r="M2430" i="2" s="1"/>
  <c r="P2430" i="2" s="1"/>
  <c r="R2430" i="2"/>
  <c r="I2431" i="2" s="1"/>
  <c r="L2431" i="2" l="1"/>
  <c r="K2431" i="2"/>
  <c r="M2431" i="2" s="1"/>
  <c r="P2431" i="2" s="1"/>
  <c r="R2431" i="2" l="1"/>
  <c r="I2432" i="2" s="1"/>
  <c r="L2432" i="2" l="1"/>
  <c r="K2432" i="2"/>
  <c r="M2432" i="2" s="1"/>
  <c r="P2432" i="2" s="1"/>
  <c r="R2432" i="2"/>
  <c r="I2433" i="2" s="1"/>
  <c r="L2433" i="2" l="1"/>
  <c r="K2433" i="2"/>
  <c r="M2433" i="2" s="1"/>
  <c r="P2433" i="2" s="1"/>
  <c r="R2433" i="2"/>
  <c r="I2434" i="2" s="1"/>
  <c r="O2436" i="2"/>
  <c r="Q2436" i="2" s="1"/>
  <c r="O2434" i="2" l="1"/>
  <c r="Q2434" i="2" s="1"/>
  <c r="K2434" i="2"/>
  <c r="M2434" i="2" s="1"/>
  <c r="P2434" i="2" s="1"/>
  <c r="L2434" i="2"/>
  <c r="O2437" i="2"/>
  <c r="Q2437" i="2" s="1"/>
  <c r="R2434" i="2" l="1"/>
  <c r="I2435" i="2" s="1"/>
  <c r="L2435" i="2" l="1"/>
  <c r="K2435" i="2"/>
  <c r="M2435" i="2" s="1"/>
  <c r="P2435" i="2" s="1"/>
  <c r="R2435" i="2"/>
  <c r="I2436" i="2" s="1"/>
  <c r="L2436" i="2" l="1"/>
  <c r="K2436" i="2"/>
  <c r="M2436" i="2" s="1"/>
  <c r="P2436" i="2" s="1"/>
  <c r="R2436" i="2"/>
  <c r="I2437" i="2" s="1"/>
  <c r="L2437" i="2" l="1"/>
  <c r="K2437" i="2"/>
  <c r="M2437" i="2" s="1"/>
  <c r="P2437" i="2" s="1"/>
  <c r="R2437" i="2"/>
  <c r="I2438" i="2" s="1"/>
  <c r="L2438" i="2" l="1"/>
  <c r="K2438" i="2"/>
  <c r="M2438" i="2" s="1"/>
  <c r="P2438" i="2" s="1"/>
  <c r="R2438" i="2"/>
  <c r="I2439" i="2" s="1"/>
  <c r="O2439" i="2" l="1"/>
  <c r="Q2439" i="2" s="1"/>
  <c r="L2439" i="2"/>
  <c r="N2439" i="2" s="1"/>
  <c r="K2439" i="2"/>
  <c r="R2439" i="2" l="1"/>
  <c r="I2440" i="2" s="1"/>
  <c r="P2439" i="2"/>
  <c r="J2440" i="2"/>
  <c r="J2441" i="2" s="1"/>
  <c r="R2440" i="2" l="1"/>
  <c r="I2441" i="2" s="1"/>
  <c r="K2440" i="2"/>
  <c r="O2440" i="2"/>
  <c r="Q2440" i="2" s="1"/>
  <c r="L2440" i="2"/>
  <c r="L2441" i="2" l="1"/>
  <c r="N2441" i="2" s="1"/>
  <c r="K2441" i="2"/>
  <c r="R2441" i="2"/>
  <c r="I2442" i="2" s="1"/>
  <c r="K2442" i="2" l="1"/>
  <c r="P2441" i="2"/>
  <c r="J2442" i="2"/>
  <c r="L2442" i="2" l="1"/>
  <c r="N2442" i="2" s="1"/>
  <c r="P2442" i="2" l="1"/>
  <c r="R2442" i="2"/>
  <c r="I2443" i="2" s="1"/>
  <c r="J2443" i="2"/>
  <c r="O2443" i="2" l="1"/>
  <c r="Q2443" i="2" s="1"/>
  <c r="L2443" i="2"/>
  <c r="N2443" i="2" s="1"/>
  <c r="P2443" i="2" s="1"/>
  <c r="K2443" i="2"/>
  <c r="R2443" i="2"/>
  <c r="I2444" i="2" s="1"/>
  <c r="K2444" i="2" l="1"/>
  <c r="J2444" i="2"/>
  <c r="L2444" i="2" l="1"/>
  <c r="N2444" i="2" s="1"/>
  <c r="P2444" i="2" l="1"/>
  <c r="R2444" i="2"/>
  <c r="I2445" i="2" s="1"/>
  <c r="J2445" i="2"/>
  <c r="L2445" i="2" l="1"/>
  <c r="N2445" i="2" s="1"/>
  <c r="P2445" i="2" s="1"/>
  <c r="K2445" i="2"/>
  <c r="R2445" i="2"/>
  <c r="I2446" i="2" s="1"/>
  <c r="K2446" i="2" l="1"/>
  <c r="J2446" i="2"/>
  <c r="L2446" i="2" l="1"/>
  <c r="N2446" i="2" s="1"/>
  <c r="P2446" i="2" l="1"/>
  <c r="R2446" i="2"/>
  <c r="I2447" i="2" s="1"/>
  <c r="J2447" i="2"/>
  <c r="L2447" i="2" l="1"/>
  <c r="N2447" i="2" s="1"/>
  <c r="P2447" i="2" s="1"/>
  <c r="K2447" i="2"/>
  <c r="R2447" i="2"/>
  <c r="I2448" i="2" s="1"/>
  <c r="K2448" i="2" l="1"/>
  <c r="J2448" i="2"/>
  <c r="L2448" i="2" l="1"/>
  <c r="N2448" i="2" s="1"/>
  <c r="P2448" i="2" l="1"/>
  <c r="R2448" i="2"/>
  <c r="I2449" i="2" s="1"/>
  <c r="J2449" i="2"/>
  <c r="R2449" i="2" l="1"/>
  <c r="I2450" i="2" s="1"/>
  <c r="L2449" i="2"/>
  <c r="K2449" i="2"/>
  <c r="O2449" i="2"/>
  <c r="Q2449" i="2" s="1"/>
  <c r="R2450" i="2" l="1"/>
  <c r="I2451" i="2" s="1"/>
  <c r="L2450" i="2"/>
  <c r="K2450" i="2"/>
  <c r="O2450" i="2"/>
  <c r="Q2450" i="2" s="1"/>
  <c r="R2451" i="2" l="1"/>
  <c r="I2452" i="2" s="1"/>
  <c r="L2451" i="2"/>
  <c r="K2451" i="2"/>
  <c r="O2451" i="2"/>
  <c r="Q2451" i="2" s="1"/>
  <c r="O2452" i="2" l="1"/>
  <c r="Q2452" i="2" s="1"/>
  <c r="L2452" i="2"/>
  <c r="K2452" i="2"/>
  <c r="M2452" i="2" s="1"/>
  <c r="P2452" i="2" s="1"/>
  <c r="R2452" i="2" l="1"/>
  <c r="I2453" i="2" s="1"/>
  <c r="O2453" i="2" l="1"/>
  <c r="Q2453" i="2" s="1"/>
  <c r="L2453" i="2"/>
  <c r="K2453" i="2"/>
  <c r="M2453" i="2" s="1"/>
  <c r="P2453" i="2" s="1"/>
  <c r="R2453" i="2" l="1"/>
  <c r="I2454" i="2" s="1"/>
  <c r="O2454" i="2" l="1"/>
  <c r="Q2454" i="2" s="1"/>
  <c r="L2454" i="2"/>
  <c r="K2454" i="2"/>
  <c r="M2454" i="2" s="1"/>
  <c r="P2454" i="2" s="1"/>
  <c r="R2454" i="2"/>
  <c r="I2455" i="2" s="1"/>
  <c r="O2455" i="2" l="1"/>
  <c r="Q2455" i="2" s="1"/>
  <c r="L2455" i="2"/>
  <c r="K2455" i="2"/>
  <c r="M2455" i="2" s="1"/>
  <c r="P2455" i="2" s="1"/>
  <c r="R2455" i="2" l="1"/>
  <c r="I2456" i="2" s="1"/>
  <c r="O2456" i="2" l="1"/>
  <c r="Q2456" i="2" s="1"/>
  <c r="K2456" i="2"/>
  <c r="M2456" i="2" s="1"/>
  <c r="P2456" i="2" s="1"/>
  <c r="L2456" i="2"/>
  <c r="R2456" i="2" l="1"/>
  <c r="I2457" i="2" s="1"/>
  <c r="O2457" i="2" l="1"/>
  <c r="Q2457" i="2" s="1"/>
  <c r="K2457" i="2"/>
  <c r="M2457" i="2" s="1"/>
  <c r="P2457" i="2" s="1"/>
  <c r="L2457" i="2"/>
  <c r="R2457" i="2"/>
  <c r="I2458" i="2" s="1"/>
  <c r="O2458" i="2" l="1"/>
  <c r="Q2458" i="2" s="1"/>
  <c r="L2458" i="2"/>
  <c r="K2458" i="2"/>
  <c r="M2458" i="2" s="1"/>
  <c r="P2458" i="2" l="1"/>
  <c r="R2458" i="2"/>
  <c r="I2459" i="2" s="1"/>
  <c r="O2459" i="2" l="1"/>
  <c r="Q2459" i="2" s="1"/>
  <c r="L2459" i="2"/>
  <c r="K2459" i="2"/>
  <c r="M2459" i="2" s="1"/>
  <c r="P2459" i="2" l="1"/>
  <c r="R2459" i="2"/>
  <c r="I2460" i="2" s="1"/>
  <c r="O2460" i="2" l="1"/>
  <c r="Q2460" i="2" s="1"/>
  <c r="L2460" i="2"/>
  <c r="K2460" i="2"/>
  <c r="M2460" i="2" s="1"/>
  <c r="P2460" i="2" l="1"/>
  <c r="R2460" i="2"/>
  <c r="I2461" i="2" s="1"/>
  <c r="O2462" i="2"/>
  <c r="Q2462" i="2" s="1"/>
  <c r="O2461" i="2" l="1"/>
  <c r="Q2461" i="2" s="1"/>
  <c r="L2461" i="2"/>
  <c r="N2461" i="2" s="1"/>
  <c r="K2461" i="2"/>
  <c r="M2461" i="2" s="1"/>
  <c r="R2461" i="2" s="1"/>
  <c r="I2462" i="2" s="1"/>
  <c r="K2462" i="2" s="1"/>
  <c r="M2462" i="2" s="1"/>
  <c r="P2462" i="2" s="1"/>
  <c r="R2462" i="2"/>
  <c r="I2463" i="2" s="1"/>
  <c r="R2463" i="2"/>
  <c r="I2464" i="2" s="1"/>
  <c r="K2463" i="2"/>
  <c r="O2463" i="2"/>
  <c r="Q2463" i="2" s="1"/>
  <c r="P2461" i="2" l="1"/>
  <c r="J2462" i="2"/>
  <c r="R2464" i="2"/>
  <c r="I2465" i="2" s="1"/>
  <c r="K2464" i="2"/>
  <c r="O2464" i="2"/>
  <c r="Q2464" i="2" s="1"/>
  <c r="J2463" i="2" l="1"/>
  <c r="L2462" i="2"/>
  <c r="R2465" i="2"/>
  <c r="I2466" i="2" s="1"/>
  <c r="O2466" i="2" s="1"/>
  <c r="Q2466" i="2" s="1"/>
  <c r="K2465" i="2"/>
  <c r="O2465" i="2"/>
  <c r="Q2465" i="2" s="1"/>
  <c r="J2464" i="2" l="1"/>
  <c r="L2463" i="2"/>
  <c r="K2466" i="2"/>
  <c r="J2465" i="2" l="1"/>
  <c r="L2464" i="2"/>
  <c r="J2466" i="2" l="1"/>
  <c r="L2465" i="2"/>
  <c r="L2466" i="2" l="1"/>
  <c r="N2466" i="2" s="1"/>
  <c r="R2466" i="2" l="1"/>
  <c r="I2467" i="2" s="1"/>
  <c r="P2466" i="2"/>
  <c r="J2467" i="2"/>
  <c r="O2467" i="2" l="1"/>
  <c r="Q2467" i="2" s="1"/>
  <c r="K2467" i="2"/>
  <c r="L2467" i="2"/>
  <c r="N2467" i="2" s="1"/>
  <c r="P2467" i="2" s="1"/>
  <c r="R2467" i="2"/>
  <c r="I2468" i="2" s="1"/>
  <c r="J2468" i="2" l="1"/>
  <c r="O2468" i="2"/>
  <c r="Q2468" i="2" s="1"/>
  <c r="L2468" i="2"/>
  <c r="N2468" i="2" s="1"/>
  <c r="K2468" i="2"/>
  <c r="P2468" i="2" l="1"/>
  <c r="R2468" i="2"/>
  <c r="I2469" i="2" s="1"/>
  <c r="J2469" i="2"/>
  <c r="O2469" i="2" l="1"/>
  <c r="Q2469" i="2" s="1"/>
  <c r="L2469" i="2"/>
  <c r="N2469" i="2" s="1"/>
  <c r="K2469" i="2"/>
  <c r="P2469" i="2" l="1"/>
  <c r="R2469" i="2"/>
  <c r="I2470" i="2" s="1"/>
  <c r="J2470" i="2"/>
  <c r="O2470" i="2" l="1"/>
  <c r="Q2470" i="2" s="1"/>
  <c r="L2470" i="2"/>
  <c r="N2470" i="2" s="1"/>
  <c r="K2470" i="2"/>
  <c r="P2470" i="2" l="1"/>
  <c r="J2471" i="2"/>
  <c r="R2470" i="2"/>
  <c r="I2471" i="2" s="1"/>
  <c r="O2471" i="2" l="1"/>
  <c r="Q2471" i="2" s="1"/>
  <c r="L2471" i="2"/>
  <c r="N2471" i="2" s="1"/>
  <c r="K2471" i="2"/>
  <c r="P2471" i="2" l="1"/>
  <c r="J2472" i="2"/>
  <c r="R2471" i="2"/>
  <c r="I2472" i="2" s="1"/>
  <c r="O2472" i="2" l="1"/>
  <c r="Q2472" i="2" s="1"/>
  <c r="L2472" i="2"/>
  <c r="N2472" i="2" s="1"/>
  <c r="K2472" i="2"/>
  <c r="O2473" i="2"/>
  <c r="Q2473" i="2" s="1"/>
  <c r="P2472" i="2" l="1"/>
  <c r="J2473" i="2"/>
  <c r="R2472" i="2"/>
  <c r="I2473" i="2" s="1"/>
  <c r="O2474" i="2"/>
  <c r="Q2474" i="2" s="1"/>
  <c r="L2473" i="2" l="1"/>
  <c r="K2473" i="2"/>
  <c r="M2473" i="2" s="1"/>
  <c r="P2473" i="2" l="1"/>
  <c r="R2473" i="2"/>
  <c r="I2474" i="2" s="1"/>
  <c r="L2474" i="2" l="1"/>
  <c r="K2474" i="2"/>
  <c r="M2474" i="2" s="1"/>
  <c r="P2474" i="2" s="1"/>
  <c r="R2474" i="2" l="1"/>
  <c r="I2475" i="2" s="1"/>
  <c r="L2475" i="2" l="1"/>
  <c r="R2475" i="2"/>
  <c r="I2476" i="2" s="1"/>
  <c r="K2475" i="2"/>
  <c r="O2475" i="2"/>
  <c r="Q2475" i="2" s="1"/>
  <c r="O2476" i="2" l="1"/>
  <c r="Q2476" i="2" s="1"/>
  <c r="L2476" i="2"/>
  <c r="K2476" i="2"/>
  <c r="M2476" i="2" s="1"/>
  <c r="P2476" i="2" s="1"/>
  <c r="R2476" i="2"/>
  <c r="I2477" i="2" s="1"/>
  <c r="O2477" i="2" l="1"/>
  <c r="Q2477" i="2" s="1"/>
  <c r="L2477" i="2"/>
  <c r="K2477" i="2"/>
  <c r="M2477" i="2" s="1"/>
  <c r="P2477" i="2" s="1"/>
  <c r="R2477" i="2"/>
  <c r="I2478" i="2" s="1"/>
  <c r="O2478" i="2" l="1"/>
  <c r="Q2478" i="2" s="1"/>
  <c r="L2478" i="2"/>
  <c r="K2478" i="2"/>
  <c r="M2478" i="2" s="1"/>
  <c r="P2478" i="2" l="1"/>
  <c r="R2478" i="2"/>
  <c r="I2479" i="2" s="1"/>
  <c r="O2479" i="2" l="1"/>
  <c r="Q2479" i="2" s="1"/>
  <c r="L2479" i="2"/>
  <c r="K2479" i="2"/>
  <c r="M2479" i="2" s="1"/>
  <c r="P2479" i="2" l="1"/>
  <c r="R2479" i="2"/>
  <c r="I2480" i="2" s="1"/>
  <c r="O2480" i="2" l="1"/>
  <c r="Q2480" i="2" s="1"/>
  <c r="L2480" i="2"/>
  <c r="K2480" i="2"/>
  <c r="M2480" i="2" s="1"/>
  <c r="P2480" i="2" l="1"/>
  <c r="R2480" i="2"/>
  <c r="I2481" i="2" s="1"/>
  <c r="O2481" i="2" l="1"/>
  <c r="Q2481" i="2" s="1"/>
  <c r="L2481" i="2"/>
  <c r="K2481" i="2"/>
  <c r="M2481" i="2" s="1"/>
  <c r="P2481" i="2" l="1"/>
  <c r="R2481" i="2"/>
  <c r="I2482" i="2" s="1"/>
  <c r="O2482" i="2" l="1"/>
  <c r="Q2482" i="2" s="1"/>
  <c r="L2482" i="2"/>
  <c r="K2482" i="2"/>
  <c r="M2482" i="2" s="1"/>
  <c r="P2482" i="2" l="1"/>
  <c r="R2482" i="2"/>
  <c r="I2483" i="2" s="1"/>
  <c r="L2483" i="2" l="1"/>
  <c r="K2483" i="2"/>
  <c r="M2483" i="2" s="1"/>
  <c r="P2483" i="2" l="1"/>
  <c r="R2483" i="2"/>
  <c r="I2484" i="2" s="1"/>
  <c r="L2484" i="2" l="1"/>
  <c r="K2484" i="2"/>
  <c r="M2484" i="2" s="1"/>
  <c r="P2484" i="2" l="1"/>
  <c r="R2484" i="2"/>
  <c r="I2485" i="2" s="1"/>
  <c r="L2485" i="2" l="1"/>
  <c r="K2485" i="2"/>
  <c r="M2485" i="2" s="1"/>
  <c r="O2486" i="2"/>
  <c r="Q2486" i="2" s="1"/>
  <c r="P2485" i="2" l="1"/>
  <c r="R2485" i="2"/>
  <c r="I2486" i="2" s="1"/>
  <c r="L2486" i="2" l="1"/>
  <c r="K2486" i="2"/>
  <c r="M2486" i="2" s="1"/>
  <c r="P2486" i="2" l="1"/>
  <c r="R2486" i="2"/>
  <c r="I2487" i="2" s="1"/>
  <c r="O2487" i="2" l="1"/>
  <c r="Q2487" i="2" s="1"/>
  <c r="L2487" i="2"/>
  <c r="N2487" i="2" s="1"/>
  <c r="K2487" i="2"/>
  <c r="M2487" i="2" s="1"/>
  <c r="R2487" i="2" s="1"/>
  <c r="I2488" i="2" s="1"/>
  <c r="O2488" i="2" l="1"/>
  <c r="Q2488" i="2" s="1"/>
  <c r="K2488" i="2"/>
  <c r="P2487" i="2"/>
  <c r="J2488" i="2"/>
  <c r="L2488" i="2" l="1"/>
  <c r="N2488" i="2" s="1"/>
  <c r="P2488" i="2" l="1"/>
  <c r="R2488" i="2"/>
  <c r="I2489" i="2" s="1"/>
  <c r="J2489" i="2"/>
  <c r="O2489" i="2" l="1"/>
  <c r="Q2489" i="2" s="1"/>
  <c r="L2489" i="2"/>
  <c r="N2489" i="2" s="1"/>
  <c r="P2489" i="2" s="1"/>
  <c r="K2489" i="2"/>
  <c r="R2489" i="2"/>
  <c r="I2490" i="2" s="1"/>
  <c r="O2490" i="2" l="1"/>
  <c r="Q2490" i="2" s="1"/>
  <c r="K2490" i="2"/>
  <c r="J2490" i="2"/>
  <c r="L2490" i="2" l="1"/>
  <c r="N2490" i="2" s="1"/>
  <c r="P2490" i="2" l="1"/>
  <c r="R2490" i="2"/>
  <c r="I2491" i="2" s="1"/>
  <c r="J2491" i="2"/>
  <c r="J2492" i="2" s="1"/>
  <c r="R2491" i="2" l="1"/>
  <c r="I2492" i="2" s="1"/>
  <c r="L2491" i="2"/>
  <c r="K2491" i="2"/>
  <c r="O2491" i="2"/>
  <c r="Q2491" i="2" s="1"/>
  <c r="O2492" i="2" l="1"/>
  <c r="Q2492" i="2" s="1"/>
  <c r="L2492" i="2"/>
  <c r="N2492" i="2" s="1"/>
  <c r="K2492" i="2"/>
  <c r="R2492" i="2"/>
  <c r="I2493" i="2" s="1"/>
  <c r="K2493" i="2" l="1"/>
  <c r="P2492" i="2"/>
  <c r="J2493" i="2"/>
  <c r="L2493" i="2" l="1"/>
  <c r="N2493" i="2" s="1"/>
  <c r="P2493" i="2" l="1"/>
  <c r="R2493" i="2"/>
  <c r="I2494" i="2" s="1"/>
  <c r="J2494" i="2"/>
  <c r="L2494" i="2" l="1"/>
  <c r="N2494" i="2" s="1"/>
  <c r="P2494" i="2" s="1"/>
  <c r="J2495" i="2"/>
  <c r="K2494" i="2"/>
  <c r="R2494" i="2"/>
  <c r="I2495" i="2" s="1"/>
  <c r="K2495" i="2" l="1"/>
  <c r="L2495" i="2"/>
  <c r="N2495" i="2" s="1"/>
  <c r="P2495" i="2" s="1"/>
  <c r="R2495" i="2"/>
  <c r="I2496" i="2" s="1"/>
  <c r="J2496" i="2"/>
  <c r="O2496" i="2" l="1"/>
  <c r="Q2496" i="2" s="1"/>
  <c r="L2496" i="2"/>
  <c r="N2496" i="2" s="1"/>
  <c r="K2496" i="2"/>
  <c r="O2497" i="2"/>
  <c r="Q2497" i="2" s="1"/>
  <c r="P2496" i="2" l="1"/>
  <c r="R2496" i="2"/>
  <c r="I2497" i="2" s="1"/>
  <c r="J2497" i="2"/>
  <c r="O2498" i="2"/>
  <c r="Q2498" i="2" s="1"/>
  <c r="L2497" i="2" l="1"/>
  <c r="K2497" i="2"/>
  <c r="M2497" i="2" s="1"/>
  <c r="O2499" i="2"/>
  <c r="Q2499" i="2" s="1"/>
  <c r="P2497" i="2" l="1"/>
  <c r="R2497" i="2"/>
  <c r="I2498" i="2" s="1"/>
  <c r="L2498" i="2" l="1"/>
  <c r="K2498" i="2"/>
  <c r="M2498" i="2" s="1"/>
  <c r="P2498" i="2" s="1"/>
  <c r="R2498" i="2"/>
  <c r="I2499" i="2" s="1"/>
  <c r="L2499" i="2" l="1"/>
  <c r="K2499" i="2"/>
  <c r="M2499" i="2" s="1"/>
  <c r="P2499" i="2" l="1"/>
  <c r="R2499" i="2"/>
  <c r="I2500" i="2" s="1"/>
  <c r="K2500" i="2" l="1"/>
  <c r="M2500" i="2" s="1"/>
  <c r="L2500" i="2"/>
  <c r="P2500" i="2" l="1"/>
  <c r="R2500" i="2"/>
  <c r="I2501" i="2" s="1"/>
  <c r="L2501" i="2" l="1"/>
  <c r="K2501" i="2"/>
  <c r="M2501" i="2" s="1"/>
  <c r="P2501" i="2" l="1"/>
  <c r="R2501" i="2"/>
  <c r="I2502" i="2" s="1"/>
  <c r="L2502" i="2" l="1"/>
  <c r="K2502" i="2"/>
  <c r="M2502" i="2" s="1"/>
  <c r="P2502" i="2" l="1"/>
  <c r="R2502" i="2"/>
  <c r="I2503" i="2" s="1"/>
  <c r="L2503" i="2" l="1"/>
  <c r="K2503" i="2"/>
  <c r="M2503" i="2" s="1"/>
  <c r="P2503" i="2" l="1"/>
  <c r="R2503" i="2"/>
  <c r="I2504" i="2" s="1"/>
  <c r="L2504" i="2" l="1"/>
  <c r="K2504" i="2"/>
  <c r="M2504" i="2" s="1"/>
  <c r="P2504" i="2" l="1"/>
  <c r="R2504" i="2"/>
  <c r="I2505" i="2" s="1"/>
  <c r="O2505" i="2" l="1"/>
  <c r="Q2505" i="2" s="1"/>
  <c r="K2505" i="2"/>
  <c r="M2505" i="2" s="1"/>
  <c r="L2505" i="2"/>
  <c r="P2505" i="2" l="1"/>
  <c r="R2505" i="2"/>
  <c r="I2506" i="2" s="1"/>
  <c r="K2506" i="2" l="1"/>
  <c r="M2506" i="2" s="1"/>
  <c r="L2506" i="2"/>
  <c r="P2506" i="2" l="1"/>
  <c r="R2506" i="2"/>
  <c r="I2507" i="2" s="1"/>
  <c r="L2507" i="2" l="1"/>
  <c r="K2507" i="2"/>
  <c r="M2507" i="2" s="1"/>
  <c r="P2507" i="2" l="1"/>
  <c r="R2507" i="2"/>
  <c r="I2508" i="2" s="1"/>
  <c r="L2508" i="2" l="1"/>
  <c r="K2508" i="2"/>
  <c r="M2508" i="2" s="1"/>
  <c r="O2510" i="2"/>
  <c r="Q2510" i="2" s="1"/>
  <c r="P2508" i="2" l="1"/>
  <c r="R2508" i="2"/>
  <c r="I2509" i="2" s="1"/>
  <c r="O2511" i="2"/>
  <c r="Q2511" i="2" s="1"/>
  <c r="L2509" i="2" l="1"/>
  <c r="K2509" i="2"/>
  <c r="M2509" i="2" s="1"/>
  <c r="P2509" i="2" l="1"/>
  <c r="R2509" i="2"/>
  <c r="I2510" i="2" s="1"/>
  <c r="L2510" i="2" l="1"/>
  <c r="K2510" i="2"/>
  <c r="M2510" i="2" s="1"/>
  <c r="P2510" i="2" s="1"/>
  <c r="R2510" i="2" l="1"/>
  <c r="I2511" i="2" s="1"/>
  <c r="K2511" i="2" l="1"/>
  <c r="M2511" i="2" s="1"/>
  <c r="P2511" i="2" s="1"/>
  <c r="L2511" i="2"/>
  <c r="R2511" i="2" l="1"/>
  <c r="I2512" i="2" s="1"/>
  <c r="L2512" i="2" l="1"/>
  <c r="O2512" i="2"/>
  <c r="Q2512" i="2" s="1"/>
  <c r="K2512" i="2"/>
  <c r="R2512" i="2"/>
  <c r="I2513" i="2" s="1"/>
  <c r="K2513" i="2" l="1"/>
  <c r="L2513" i="2"/>
  <c r="N2513" i="2" s="1"/>
  <c r="P2513" i="2" l="1"/>
  <c r="J2514" i="2"/>
  <c r="R2513" i="2"/>
  <c r="I2514" i="2" s="1"/>
  <c r="K2514" i="2" l="1"/>
  <c r="L2514" i="2"/>
  <c r="N2514" i="2" s="1"/>
  <c r="P2514" i="2" s="1"/>
  <c r="R2514" i="2"/>
  <c r="I2515" i="2" s="1"/>
  <c r="J2515" i="2"/>
  <c r="K2515" i="2" l="1"/>
  <c r="L2515" i="2"/>
  <c r="N2515" i="2" s="1"/>
  <c r="P2515" i="2" l="1"/>
  <c r="J2516" i="2"/>
  <c r="J2517" i="2" s="1"/>
  <c r="R2515" i="2"/>
  <c r="I2516" i="2" s="1"/>
  <c r="R2516" i="2" l="1"/>
  <c r="I2517" i="2" s="1"/>
  <c r="K2516" i="2"/>
  <c r="O2516" i="2"/>
  <c r="Q2516" i="2" s="1"/>
  <c r="L2516" i="2"/>
  <c r="L2517" i="2" l="1"/>
  <c r="N2517" i="2" s="1"/>
  <c r="K2517" i="2"/>
  <c r="R2517" i="2" l="1"/>
  <c r="I2518" i="2" s="1"/>
  <c r="P2517" i="2"/>
  <c r="J2518" i="2"/>
  <c r="K2518" i="2" l="1"/>
  <c r="L2518" i="2"/>
  <c r="N2518" i="2" s="1"/>
  <c r="P2518" i="2" l="1"/>
  <c r="R2518" i="2"/>
  <c r="I2519" i="2" s="1"/>
  <c r="J2519" i="2"/>
  <c r="O2522" i="2"/>
  <c r="Q2522" i="2" s="1"/>
  <c r="L2519" i="2" l="1"/>
  <c r="N2519" i="2" s="1"/>
  <c r="K2519" i="2"/>
  <c r="P2519" i="2" l="1"/>
  <c r="R2519" i="2"/>
  <c r="I2520" i="2" s="1"/>
  <c r="J2520" i="2"/>
  <c r="L2520" i="2" l="1"/>
  <c r="N2520" i="2" s="1"/>
  <c r="K2520" i="2"/>
  <c r="R2520" i="2"/>
  <c r="I2521" i="2" s="1"/>
  <c r="O2524" i="2"/>
  <c r="Q2524" i="2" s="1"/>
  <c r="K2521" i="2" l="1"/>
  <c r="R2521" i="2"/>
  <c r="I2522" i="2" s="1"/>
  <c r="O2521" i="2"/>
  <c r="Q2521" i="2" s="1"/>
  <c r="P2520" i="2"/>
  <c r="J2521" i="2"/>
  <c r="L2521" i="2" s="1"/>
  <c r="K2522" i="2" l="1"/>
  <c r="M2522" i="2" s="1"/>
  <c r="L2522" i="2"/>
  <c r="P2522" i="2" l="1"/>
  <c r="R2522" i="2"/>
  <c r="I2523" i="2" s="1"/>
  <c r="L2523" i="2" l="1"/>
  <c r="K2523" i="2"/>
  <c r="M2523" i="2" s="1"/>
  <c r="P2523" i="2" s="1"/>
  <c r="R2523" i="2"/>
  <c r="I2524" i="2" s="1"/>
  <c r="L2524" i="2" l="1"/>
  <c r="K2524" i="2"/>
  <c r="M2524" i="2" s="1"/>
  <c r="P2524" i="2" s="1"/>
  <c r="R2524" i="2"/>
  <c r="I2525" i="2" s="1"/>
  <c r="O2526" i="2"/>
  <c r="Q2526" i="2" s="1"/>
  <c r="L2525" i="2" l="1"/>
  <c r="K2525" i="2"/>
  <c r="M2525" i="2" s="1"/>
  <c r="P2525" i="2" s="1"/>
  <c r="R2525" i="2"/>
  <c r="I2526" i="2" s="1"/>
  <c r="L2526" i="2" l="1"/>
  <c r="K2526" i="2"/>
  <c r="M2526" i="2" s="1"/>
  <c r="P2526" i="2" s="1"/>
  <c r="R2526" i="2"/>
  <c r="I2527" i="2" s="1"/>
  <c r="L2527" i="2" l="1"/>
  <c r="K2527" i="2"/>
  <c r="M2527" i="2" s="1"/>
  <c r="P2527" i="2" s="1"/>
  <c r="R2527" i="2"/>
  <c r="I2528" i="2" s="1"/>
  <c r="L2528" i="2" l="1"/>
  <c r="K2528" i="2"/>
  <c r="M2528" i="2" s="1"/>
  <c r="P2528" i="2" l="1"/>
  <c r="R2528" i="2"/>
  <c r="I2529" i="2" s="1"/>
  <c r="L2529" i="2" l="1"/>
  <c r="K2529" i="2"/>
  <c r="M2529" i="2" s="1"/>
  <c r="P2529" i="2" l="1"/>
  <c r="R2529" i="2"/>
  <c r="I2530" i="2" s="1"/>
  <c r="O2530" i="2" l="1"/>
  <c r="Q2530" i="2" s="1"/>
  <c r="L2530" i="2"/>
  <c r="K2530" i="2"/>
  <c r="M2530" i="2" s="1"/>
  <c r="O2531" i="2"/>
  <c r="Q2531" i="2" s="1"/>
  <c r="P2530" i="2" l="1"/>
  <c r="R2530" i="2"/>
  <c r="I2531" i="2" s="1"/>
  <c r="L2531" i="2" l="1"/>
  <c r="K2531" i="2"/>
  <c r="M2531" i="2" s="1"/>
  <c r="P2531" i="2" l="1"/>
  <c r="R2531" i="2"/>
  <c r="I2532" i="2" s="1"/>
  <c r="L2532" i="2" l="1"/>
  <c r="K2532" i="2"/>
  <c r="M2532" i="2" s="1"/>
  <c r="P2532" i="2" l="1"/>
  <c r="R2532" i="2"/>
  <c r="I2533" i="2" s="1"/>
  <c r="O2534" i="2"/>
  <c r="Q2534" i="2" s="1"/>
  <c r="L2533" i="2" l="1"/>
  <c r="K2533" i="2"/>
  <c r="M2533" i="2" s="1"/>
  <c r="P2533" i="2" s="1"/>
  <c r="R2533" i="2"/>
  <c r="I2534" i="2" s="1"/>
  <c r="O2535" i="2"/>
  <c r="Q2535" i="2" s="1"/>
  <c r="L2534" i="2" l="1"/>
  <c r="K2534" i="2"/>
  <c r="M2534" i="2" s="1"/>
  <c r="P2534" i="2" l="1"/>
  <c r="R2534" i="2"/>
  <c r="I2535" i="2" s="1"/>
  <c r="L2535" i="2" l="1"/>
  <c r="K2535" i="2"/>
  <c r="M2535" i="2" s="1"/>
  <c r="P2535" i="2" s="1"/>
  <c r="R2535" i="2" l="1"/>
  <c r="I2536" i="2" s="1"/>
  <c r="O2536" i="2"/>
  <c r="Q2536" i="2" s="1"/>
  <c r="K2536" i="2"/>
  <c r="L2536" i="2"/>
  <c r="N2536" i="2" s="1"/>
  <c r="R2536" i="2" l="1"/>
  <c r="I2537" i="2" s="1"/>
  <c r="J2537" i="2"/>
  <c r="P2536" i="2"/>
  <c r="L2537" i="2" l="1"/>
  <c r="N2537" i="2" s="1"/>
  <c r="P2537" i="2" s="1"/>
  <c r="J2538" i="2"/>
  <c r="O2537" i="2"/>
  <c r="Q2537" i="2" s="1"/>
  <c r="K2537" i="2"/>
  <c r="R2537" i="2"/>
  <c r="I2538" i="2" s="1"/>
  <c r="O2538" i="2" l="1"/>
  <c r="Q2538" i="2" s="1"/>
  <c r="L2538" i="2"/>
  <c r="N2538" i="2" s="1"/>
  <c r="K2538" i="2"/>
  <c r="P2538" i="2" l="1"/>
  <c r="R2538" i="2"/>
  <c r="I2539" i="2" s="1"/>
  <c r="J2539" i="2"/>
  <c r="L2539" i="2" l="1"/>
  <c r="N2539" i="2" s="1"/>
  <c r="K2539" i="2"/>
  <c r="P2539" i="2" l="1"/>
  <c r="R2539" i="2"/>
  <c r="I2540" i="2" s="1"/>
  <c r="J2540" i="2"/>
  <c r="L2540" i="2" l="1"/>
  <c r="N2540" i="2" s="1"/>
  <c r="K2540" i="2"/>
  <c r="P2540" i="2" l="1"/>
  <c r="R2540" i="2"/>
  <c r="I2541" i="2" s="1"/>
  <c r="J2541" i="2"/>
  <c r="L2541" i="2" l="1"/>
  <c r="N2541" i="2" s="1"/>
  <c r="K2541" i="2"/>
  <c r="P2541" i="2" l="1"/>
  <c r="R2541" i="2"/>
  <c r="I2542" i="2" s="1"/>
  <c r="J2542" i="2"/>
  <c r="L2542" i="2" l="1"/>
  <c r="N2542" i="2" s="1"/>
  <c r="K2542" i="2"/>
  <c r="P2542" i="2" l="1"/>
  <c r="R2542" i="2"/>
  <c r="I2543" i="2" s="1"/>
  <c r="J2543" i="2"/>
  <c r="L2543" i="2" l="1"/>
  <c r="N2543" i="2" s="1"/>
  <c r="K2543" i="2"/>
  <c r="P2543" i="2" l="1"/>
  <c r="R2543" i="2"/>
  <c r="I2544" i="2" s="1"/>
  <c r="J2544" i="2"/>
  <c r="O2544" i="2" l="1"/>
  <c r="Q2544" i="2" s="1"/>
  <c r="L2544" i="2"/>
  <c r="N2544" i="2" s="1"/>
  <c r="K2544" i="2"/>
  <c r="P2544" i="2" l="1"/>
  <c r="R2544" i="2"/>
  <c r="I2545" i="2" s="1"/>
  <c r="J2545" i="2"/>
  <c r="R2545" i="2" l="1"/>
  <c r="I2546" i="2" s="1"/>
  <c r="L2545" i="2"/>
  <c r="O2545" i="2"/>
  <c r="Q2545" i="2" s="1"/>
  <c r="K2545" i="2"/>
  <c r="O2546" i="2" l="1"/>
  <c r="Q2546" i="2" s="1"/>
  <c r="L2546" i="2"/>
  <c r="K2546" i="2"/>
  <c r="M2546" i="2" s="1"/>
  <c r="O2547" i="2"/>
  <c r="Q2547" i="2" s="1"/>
  <c r="P2546" i="2" l="1"/>
  <c r="R2546" i="2"/>
  <c r="I2547" i="2" s="1"/>
  <c r="L2547" i="2" l="1"/>
  <c r="K2547" i="2"/>
  <c r="M2547" i="2" s="1"/>
  <c r="P2547" i="2" l="1"/>
  <c r="R2547" i="2"/>
  <c r="I2548" i="2" s="1"/>
  <c r="O2548" i="2" l="1"/>
  <c r="Q2548" i="2" s="1"/>
  <c r="L2548" i="2"/>
  <c r="K2548" i="2"/>
  <c r="M2548" i="2" s="1"/>
  <c r="P2548" i="2" s="1"/>
  <c r="R2548" i="2"/>
  <c r="I2549" i="2" s="1"/>
  <c r="L2549" i="2" l="1"/>
  <c r="K2549" i="2"/>
  <c r="M2549" i="2" s="1"/>
  <c r="P2549" i="2" l="1"/>
  <c r="R2549" i="2"/>
  <c r="I2550" i="2" s="1"/>
  <c r="L2550" i="2" l="1"/>
  <c r="K2550" i="2"/>
  <c r="M2550" i="2" s="1"/>
  <c r="P2550" i="2" l="1"/>
  <c r="R2550" i="2"/>
  <c r="I2551" i="2" s="1"/>
  <c r="L2551" i="2" l="1"/>
  <c r="K2551" i="2"/>
  <c r="M2551" i="2" s="1"/>
  <c r="P2551" i="2" l="1"/>
  <c r="R2551" i="2"/>
  <c r="I2552" i="2" s="1"/>
  <c r="O2552" i="2" l="1"/>
  <c r="Q2552" i="2" s="1"/>
  <c r="L2552" i="2"/>
  <c r="K2552" i="2"/>
  <c r="M2552" i="2" s="1"/>
  <c r="P2552" i="2" l="1"/>
  <c r="R2552" i="2"/>
  <c r="I2553" i="2" s="1"/>
  <c r="O2553" i="2" l="1"/>
  <c r="Q2553" i="2" s="1"/>
  <c r="L2553" i="2"/>
  <c r="N2553" i="2" s="1"/>
  <c r="K2553" i="2"/>
  <c r="P2553" i="2" l="1"/>
  <c r="J2554" i="2"/>
  <c r="J2555" i="2" s="1"/>
  <c r="J2556" i="2" s="1"/>
  <c r="J2557" i="2" s="1"/>
  <c r="J2558" i="2" s="1"/>
  <c r="J2559" i="2" s="1"/>
  <c r="J2560" i="2" s="1"/>
  <c r="R2553" i="2"/>
  <c r="I2554" i="2" s="1"/>
  <c r="O2554" i="2" l="1"/>
  <c r="Q2554" i="2" s="1"/>
  <c r="L2554" i="2"/>
  <c r="K2554" i="2"/>
  <c r="M2554" i="2" s="1"/>
  <c r="P2554" i="2" l="1"/>
  <c r="R2554" i="2"/>
  <c r="I2555" i="2" s="1"/>
  <c r="L2555" i="2" l="1"/>
  <c r="K2555" i="2"/>
  <c r="M2555" i="2" s="1"/>
  <c r="P2555" i="2" l="1"/>
  <c r="R2555" i="2"/>
  <c r="I2556" i="2" s="1"/>
  <c r="O2556" i="2" l="1"/>
  <c r="Q2556" i="2" s="1"/>
  <c r="L2556" i="2"/>
  <c r="K2556" i="2"/>
  <c r="M2556" i="2" s="1"/>
  <c r="O2557" i="2"/>
  <c r="Q2557" i="2" s="1"/>
  <c r="P2556" i="2" l="1"/>
  <c r="R2556" i="2"/>
  <c r="I2557" i="2" s="1"/>
  <c r="O2558" i="2"/>
  <c r="Q2558" i="2" s="1"/>
  <c r="L2557" i="2" l="1"/>
  <c r="K2557" i="2"/>
  <c r="M2557" i="2" s="1"/>
  <c r="P2557" i="2" l="1"/>
  <c r="R2557" i="2"/>
  <c r="I2558" i="2" s="1"/>
  <c r="L2558" i="2" l="1"/>
  <c r="K2558" i="2"/>
  <c r="M2558" i="2" s="1"/>
  <c r="P2558" i="2" s="1"/>
  <c r="R2558" i="2"/>
  <c r="I2559" i="2" s="1"/>
  <c r="R2559" i="2" l="1"/>
  <c r="I2560" i="2" s="1"/>
  <c r="L2559" i="2"/>
  <c r="O2559" i="2"/>
  <c r="Q2559" i="2" s="1"/>
  <c r="K2559" i="2"/>
  <c r="O2560" i="2" l="1"/>
  <c r="Q2560" i="2" s="1"/>
  <c r="L2560" i="2"/>
  <c r="N2560" i="2" s="1"/>
  <c r="K2560" i="2"/>
  <c r="R2560" i="2"/>
  <c r="I2561" i="2" s="1"/>
  <c r="O2561" i="2" l="1"/>
  <c r="Q2561" i="2" s="1"/>
  <c r="K2561" i="2"/>
  <c r="P2560" i="2"/>
  <c r="J2561" i="2"/>
  <c r="L2561" i="2" l="1"/>
  <c r="N2561" i="2" s="1"/>
  <c r="P2561" i="2" l="1"/>
  <c r="R2561" i="2"/>
  <c r="I2562" i="2" s="1"/>
  <c r="J2562" i="2"/>
  <c r="O2562" i="2" l="1"/>
  <c r="Q2562" i="2" s="1"/>
  <c r="L2562" i="2"/>
  <c r="N2562" i="2" s="1"/>
  <c r="P2562" i="2" s="1"/>
  <c r="K2562" i="2"/>
  <c r="R2562" i="2"/>
  <c r="I2563" i="2" s="1"/>
  <c r="O2563" i="2" l="1"/>
  <c r="Q2563" i="2" s="1"/>
  <c r="K2563" i="2"/>
  <c r="J2563" i="2"/>
  <c r="L2563" i="2" l="1"/>
  <c r="N2563" i="2" s="1"/>
  <c r="R2563" i="2" l="1"/>
  <c r="I2564" i="2" s="1"/>
  <c r="P2563" i="2"/>
  <c r="J2564" i="2"/>
  <c r="O2564" i="2" l="1"/>
  <c r="Q2564" i="2" s="1"/>
  <c r="K2564" i="2"/>
  <c r="L2564" i="2"/>
  <c r="N2564" i="2" s="1"/>
  <c r="P2564" i="2" s="1"/>
  <c r="R2564" i="2"/>
  <c r="I2565" i="2" s="1"/>
  <c r="K2565" i="2" l="1"/>
  <c r="J2565" i="2"/>
  <c r="O2566" i="2"/>
  <c r="Q2566" i="2" s="1"/>
  <c r="L2565" i="2" l="1"/>
  <c r="N2565" i="2" s="1"/>
  <c r="P2565" i="2" l="1"/>
  <c r="R2565" i="2"/>
  <c r="I2566" i="2" s="1"/>
  <c r="J2566" i="2"/>
  <c r="L2566" i="2" l="1"/>
  <c r="N2566" i="2" s="1"/>
  <c r="P2566" i="2" s="1"/>
  <c r="K2566" i="2"/>
  <c r="O2568" i="2"/>
  <c r="Q2568" i="2" s="1"/>
  <c r="R2566" i="2" l="1"/>
  <c r="I2567" i="2" s="1"/>
  <c r="J2567" i="2"/>
  <c r="O2569" i="2"/>
  <c r="Q2569" i="2" s="1"/>
  <c r="K2567" i="2" l="1"/>
  <c r="L2567" i="2"/>
  <c r="N2567" i="2" s="1"/>
  <c r="P2567" i="2" s="1"/>
  <c r="R2567" i="2" l="1"/>
  <c r="I2568" i="2" s="1"/>
  <c r="J2568" i="2"/>
  <c r="L2568" i="2" l="1"/>
  <c r="N2568" i="2" s="1"/>
  <c r="P2568" i="2" s="1"/>
  <c r="K2568" i="2"/>
  <c r="R2568" i="2"/>
  <c r="I2569" i="2" s="1"/>
  <c r="K2569" i="2" l="1"/>
  <c r="J2569" i="2"/>
  <c r="L2569" i="2" s="1"/>
  <c r="N2569" i="2" s="1"/>
  <c r="P2569" i="2" l="1"/>
  <c r="R2569" i="2"/>
  <c r="I2570" i="2" s="1"/>
  <c r="K2570" i="2" l="1"/>
  <c r="L2570" i="2"/>
  <c r="R2570" i="2"/>
  <c r="I2571" i="2" s="1"/>
  <c r="O2570" i="2"/>
  <c r="Q2570" i="2" s="1"/>
  <c r="O2571" i="2" l="1"/>
  <c r="Q2571" i="2" s="1"/>
  <c r="L2571" i="2"/>
  <c r="K2571" i="2"/>
  <c r="M2571" i="2" s="1"/>
  <c r="P2571" i="2" s="1"/>
  <c r="R2571" i="2" l="1"/>
  <c r="I2572" i="2" s="1"/>
  <c r="O2572" i="2" l="1"/>
  <c r="Q2572" i="2" s="1"/>
  <c r="L2572" i="2"/>
  <c r="K2572" i="2"/>
  <c r="M2572" i="2" s="1"/>
  <c r="P2572" i="2" s="1"/>
  <c r="R2572" i="2" l="1"/>
  <c r="I2573" i="2" s="1"/>
  <c r="O2573" i="2" l="1"/>
  <c r="Q2573" i="2" s="1"/>
  <c r="L2573" i="2"/>
  <c r="K2573" i="2"/>
  <c r="M2573" i="2" s="1"/>
  <c r="P2573" i="2" s="1"/>
  <c r="R2573" i="2" l="1"/>
  <c r="I2574" i="2" s="1"/>
  <c r="L2574" i="2" l="1"/>
  <c r="K2574" i="2"/>
  <c r="M2574" i="2" s="1"/>
  <c r="P2574" i="2" s="1"/>
  <c r="R2574" i="2"/>
  <c r="I2575" i="2" s="1"/>
  <c r="O2575" i="2" l="1"/>
  <c r="Q2575" i="2" s="1"/>
  <c r="K2575" i="2"/>
  <c r="M2575" i="2" s="1"/>
  <c r="P2575" i="2" s="1"/>
  <c r="L2575" i="2"/>
  <c r="R2575" i="2"/>
  <c r="I2576" i="2" s="1"/>
  <c r="O2576" i="2" l="1"/>
  <c r="Q2576" i="2" s="1"/>
  <c r="L2576" i="2"/>
  <c r="K2576" i="2"/>
  <c r="M2576" i="2" s="1"/>
  <c r="P2576" i="2" s="1"/>
  <c r="R2576" i="2"/>
  <c r="I2577" i="2" s="1"/>
  <c r="O2577" i="2" l="1"/>
  <c r="Q2577" i="2" s="1"/>
  <c r="L2577" i="2"/>
  <c r="K2577" i="2"/>
  <c r="M2577" i="2" s="1"/>
  <c r="P2577" i="2" l="1"/>
  <c r="R2577" i="2"/>
  <c r="I2578" i="2" s="1"/>
  <c r="O2578" i="2" l="1"/>
  <c r="Q2578" i="2" s="1"/>
  <c r="L2578" i="2"/>
  <c r="K2578" i="2"/>
  <c r="M2578" i="2" s="1"/>
  <c r="P2578" i="2" l="1"/>
  <c r="R2578" i="2"/>
  <c r="I2579" i="2" s="1"/>
  <c r="L2579" i="2" l="1"/>
  <c r="K2579" i="2"/>
  <c r="M2579" i="2" s="1"/>
  <c r="P2579" i="2" l="1"/>
  <c r="R2579" i="2"/>
  <c r="I2580" i="2" s="1"/>
  <c r="L2580" i="2" l="1"/>
  <c r="K2580" i="2"/>
  <c r="M2580" i="2" s="1"/>
  <c r="P2580" i="2" l="1"/>
  <c r="R2580" i="2"/>
  <c r="I2581" i="2" s="1"/>
  <c r="L2581" i="2" l="1"/>
  <c r="K2581" i="2"/>
  <c r="M2581" i="2" s="1"/>
  <c r="O2582" i="2"/>
  <c r="Q2582" i="2" s="1"/>
  <c r="P2581" i="2" l="1"/>
  <c r="R2581" i="2"/>
  <c r="I2582" i="2" s="1"/>
  <c r="L2582" i="2" l="1"/>
  <c r="K2582" i="2"/>
  <c r="M2582" i="2" s="1"/>
  <c r="P2582" i="2" l="1"/>
  <c r="R2582" i="2"/>
  <c r="I2583" i="2" s="1"/>
  <c r="L2583" i="2" l="1"/>
  <c r="N2583" i="2" s="1"/>
  <c r="K2583" i="2"/>
  <c r="M2583" i="2" s="1"/>
  <c r="R2583" i="2" s="1"/>
  <c r="I2584" i="2" s="1"/>
  <c r="O2584" i="2" l="1"/>
  <c r="Q2584" i="2" s="1"/>
  <c r="K2584" i="2"/>
  <c r="J2584" i="2"/>
  <c r="P2583" i="2"/>
  <c r="L2584" i="2" l="1"/>
  <c r="N2584" i="2" s="1"/>
  <c r="P2584" i="2" l="1"/>
  <c r="R2584" i="2"/>
  <c r="I2585" i="2" s="1"/>
  <c r="J2585" i="2"/>
  <c r="O2585" i="2" l="1"/>
  <c r="Q2585" i="2" s="1"/>
  <c r="L2585" i="2"/>
  <c r="N2585" i="2" s="1"/>
  <c r="P2585" i="2" s="1"/>
  <c r="K2585" i="2"/>
  <c r="R2585" i="2"/>
  <c r="I2586" i="2" s="1"/>
  <c r="O2586" i="2" l="1"/>
  <c r="Q2586" i="2" s="1"/>
  <c r="K2586" i="2"/>
  <c r="J2586" i="2"/>
  <c r="L2586" i="2" l="1"/>
  <c r="N2586" i="2" s="1"/>
  <c r="P2586" i="2" l="1"/>
  <c r="R2586" i="2"/>
  <c r="I2587" i="2" s="1"/>
  <c r="J2587" i="2"/>
  <c r="O2587" i="2" l="1"/>
  <c r="Q2587" i="2" s="1"/>
  <c r="L2587" i="2"/>
  <c r="N2587" i="2" s="1"/>
  <c r="P2587" i="2" s="1"/>
  <c r="K2587" i="2"/>
  <c r="R2587" i="2"/>
  <c r="I2588" i="2" s="1"/>
  <c r="K2588" i="2" l="1"/>
  <c r="J2588" i="2"/>
  <c r="O2589" i="2"/>
  <c r="Q2589" i="2" s="1"/>
  <c r="L2588" i="2" l="1"/>
  <c r="N2588" i="2" s="1"/>
  <c r="P2588" i="2" l="1"/>
  <c r="R2588" i="2"/>
  <c r="I2589" i="2" s="1"/>
  <c r="J2589" i="2"/>
  <c r="L2589" i="2" l="1"/>
  <c r="N2589" i="2" s="1"/>
  <c r="P2589" i="2" s="1"/>
  <c r="K2589" i="2"/>
  <c r="R2589" i="2"/>
  <c r="I2590" i="2" s="1"/>
  <c r="K2590" i="2" l="1"/>
  <c r="J2590" i="2"/>
  <c r="L2590" i="2" l="1"/>
  <c r="N2590" i="2" s="1"/>
  <c r="R2590" i="2" l="1"/>
  <c r="I2591" i="2" s="1"/>
  <c r="P2590" i="2"/>
  <c r="J2591" i="2"/>
  <c r="O2591" i="2" l="1"/>
  <c r="Q2591" i="2" s="1"/>
  <c r="K2591" i="2"/>
  <c r="L2591" i="2"/>
  <c r="N2591" i="2" s="1"/>
  <c r="P2591" i="2" s="1"/>
  <c r="R2591" i="2" l="1"/>
  <c r="I2592" i="2" s="1"/>
  <c r="R2592" i="2"/>
  <c r="I2593" i="2" s="1"/>
  <c r="K2592" i="2"/>
  <c r="O2592" i="2"/>
  <c r="Q2592" i="2" s="1"/>
  <c r="J2592" i="2"/>
  <c r="J2593" i="2" s="1"/>
  <c r="O2594" i="2"/>
  <c r="Q2594" i="2" s="1"/>
  <c r="L2592" i="2" l="1"/>
  <c r="L2593" i="2"/>
  <c r="N2593" i="2" s="1"/>
  <c r="K2593" i="2"/>
  <c r="M2593" i="2" s="1"/>
  <c r="R2593" i="2" s="1"/>
  <c r="I2594" i="2" s="1"/>
  <c r="L2594" i="2" l="1"/>
  <c r="K2594" i="2"/>
  <c r="M2594" i="2" s="1"/>
  <c r="P2593" i="2"/>
  <c r="P2594" i="2" l="1"/>
  <c r="R2594" i="2"/>
  <c r="I2595" i="2" s="1"/>
  <c r="O2595" i="2" l="1"/>
  <c r="Q2595" i="2" s="1"/>
  <c r="K2595" i="2"/>
  <c r="M2595" i="2" s="1"/>
  <c r="P2595" i="2" s="1"/>
  <c r="L2595" i="2"/>
  <c r="R2595" i="2" l="1"/>
  <c r="I2596" i="2" s="1"/>
  <c r="L2596" i="2" s="1"/>
  <c r="O2596" i="2"/>
  <c r="Q2596" i="2" s="1"/>
  <c r="K2596" i="2" l="1"/>
  <c r="M2596" i="2" s="1"/>
  <c r="P2596" i="2"/>
  <c r="R2596" i="2"/>
  <c r="I2597" i="2" s="1"/>
  <c r="O2597" i="2" l="1"/>
  <c r="Q2597" i="2" s="1"/>
  <c r="L2597" i="2"/>
  <c r="K2597" i="2"/>
  <c r="M2597" i="2" s="1"/>
  <c r="P2597" i="2" l="1"/>
  <c r="R2597" i="2"/>
  <c r="I2598" i="2" s="1"/>
  <c r="O2598" i="2" l="1"/>
  <c r="Q2598" i="2" s="1"/>
  <c r="L2598" i="2"/>
  <c r="K2598" i="2"/>
  <c r="M2598" i="2" s="1"/>
  <c r="P2598" i="2" l="1"/>
  <c r="R2598" i="2"/>
  <c r="I2599" i="2" s="1"/>
  <c r="O2599" i="2" l="1"/>
  <c r="Q2599" i="2" s="1"/>
  <c r="L2599" i="2"/>
  <c r="N2599" i="2" s="1"/>
  <c r="J2600" i="2" s="1"/>
  <c r="K2599" i="2"/>
  <c r="M2599" i="2" s="1"/>
  <c r="P2599" i="2" l="1"/>
  <c r="R2599" i="2"/>
  <c r="I2600" i="2" s="1"/>
  <c r="O2600" i="2" l="1"/>
  <c r="Q2600" i="2" s="1"/>
  <c r="L2600" i="2"/>
  <c r="N2600" i="2" s="1"/>
  <c r="K2600" i="2"/>
  <c r="M2600" i="2" s="1"/>
  <c r="R2600" i="2" s="1"/>
  <c r="I2601" i="2" s="1"/>
  <c r="K2601" i="2"/>
  <c r="M2601" i="2" s="1"/>
  <c r="J2601" i="2" l="1"/>
  <c r="L2601" i="2" s="1"/>
  <c r="N2601" i="2" s="1"/>
  <c r="J2602" i="2" s="1"/>
  <c r="J2603" i="2" s="1"/>
  <c r="J2604" i="2" s="1"/>
  <c r="J2605" i="2" s="1"/>
  <c r="J2606" i="2" s="1"/>
  <c r="J2607" i="2" s="1"/>
  <c r="J2608" i="2" s="1"/>
  <c r="P2600" i="2"/>
  <c r="P2601" i="2"/>
  <c r="R2601" i="2"/>
  <c r="I2602" i="2" s="1"/>
  <c r="R2602" i="2" l="1"/>
  <c r="I2603" i="2" s="1"/>
  <c r="L2602" i="2"/>
  <c r="K2602" i="2"/>
  <c r="O2602" i="2"/>
  <c r="Q2602" i="2" s="1"/>
  <c r="L2603" i="2" l="1"/>
  <c r="K2603" i="2"/>
  <c r="M2603" i="2" s="1"/>
  <c r="P2603" i="2" s="1"/>
  <c r="R2603" i="2" l="1"/>
  <c r="I2604" i="2" s="1"/>
  <c r="O2604" i="2" s="1"/>
  <c r="Q2604" i="2" s="1"/>
  <c r="L2604" i="2" l="1"/>
  <c r="K2604" i="2"/>
  <c r="M2604" i="2" s="1"/>
  <c r="P2604" i="2" s="1"/>
  <c r="R2604" i="2" l="1"/>
  <c r="I2605" i="2" s="1"/>
  <c r="L2605" i="2" l="1"/>
  <c r="K2605" i="2"/>
  <c r="M2605" i="2" s="1"/>
  <c r="P2605" i="2" s="1"/>
  <c r="R2605" i="2" l="1"/>
  <c r="I2606" i="2" s="1"/>
  <c r="L2606" i="2" l="1"/>
  <c r="K2606" i="2"/>
  <c r="M2606" i="2" s="1"/>
  <c r="P2606" i="2" s="1"/>
  <c r="O2606" i="2"/>
  <c r="Q2606" i="2" s="1"/>
  <c r="R2606" i="2" l="1"/>
  <c r="I2607" i="2" s="1"/>
  <c r="L2607" i="2" s="1"/>
  <c r="K2607" i="2"/>
  <c r="M2607" i="2" s="1"/>
  <c r="P2607" i="2" s="1"/>
  <c r="O2607" i="2"/>
  <c r="Q2607" i="2" s="1"/>
  <c r="R2607" i="2" l="1"/>
  <c r="I2608" i="2" s="1"/>
  <c r="O2608" i="2" s="1"/>
  <c r="Q2608" i="2" s="1"/>
  <c r="L2608" i="2"/>
  <c r="N2608" i="2" s="1"/>
  <c r="K2608" i="2"/>
  <c r="M2608" i="2" s="1"/>
  <c r="P2608" i="2" l="1"/>
  <c r="J2609" i="2"/>
  <c r="J2610" i="2" s="1"/>
  <c r="R2608" i="2"/>
  <c r="I2609" i="2" s="1"/>
  <c r="L2609" i="2" l="1"/>
  <c r="K2609" i="2"/>
  <c r="M2609" i="2" s="1"/>
  <c r="P2609" i="2" s="1"/>
  <c r="O2609" i="2"/>
  <c r="Q2609" i="2" s="1"/>
  <c r="R2609" i="2" l="1"/>
  <c r="I2610" i="2" s="1"/>
  <c r="O2610" i="2" s="1"/>
  <c r="Q2610" i="2" s="1"/>
  <c r="L2610" i="2"/>
  <c r="N2610" i="2" s="1"/>
  <c r="R2610" i="2" s="1"/>
  <c r="I2611" i="2" s="1"/>
  <c r="K2610" i="2"/>
  <c r="K2611" i="2" l="1"/>
  <c r="P2610" i="2"/>
  <c r="J2611" i="2"/>
  <c r="L2611" i="2" l="1"/>
  <c r="N2611" i="2" s="1"/>
  <c r="P2611" i="2" l="1"/>
  <c r="R2611" i="2"/>
  <c r="I2612" i="2" s="1"/>
  <c r="O2612" i="2" s="1"/>
  <c r="Q2612" i="2" s="1"/>
  <c r="J2612" i="2"/>
  <c r="L2612" i="2" l="1"/>
  <c r="N2612" i="2" s="1"/>
  <c r="P2612" i="2" s="1"/>
  <c r="K2612" i="2"/>
  <c r="R2612" i="2" l="1"/>
  <c r="I2613" i="2" s="1"/>
  <c r="K2613" i="2" s="1"/>
  <c r="J2613" i="2"/>
  <c r="L2613" i="2" l="1"/>
  <c r="N2613" i="2" s="1"/>
  <c r="P2613" i="2" l="1"/>
  <c r="R2613" i="2"/>
  <c r="I2614" i="2" s="1"/>
  <c r="O2614" i="2" s="1"/>
  <c r="Q2614" i="2" s="1"/>
  <c r="J2614" i="2"/>
  <c r="L2614" i="2" l="1"/>
  <c r="N2614" i="2" s="1"/>
  <c r="P2614" i="2" s="1"/>
  <c r="K2614" i="2"/>
  <c r="R2614" i="2" l="1"/>
  <c r="I2615" i="2" s="1"/>
  <c r="O2615" i="2" s="1"/>
  <c r="Q2615" i="2" s="1"/>
  <c r="J2615" i="2"/>
  <c r="L2615" i="2" l="1"/>
  <c r="N2615" i="2" s="1"/>
  <c r="P2615" i="2" s="1"/>
  <c r="K2615" i="2"/>
  <c r="R2615" i="2" l="1"/>
  <c r="I2616" i="2" s="1"/>
  <c r="O2616" i="2" s="1"/>
  <c r="Q2616" i="2" s="1"/>
  <c r="J2616" i="2"/>
  <c r="L2616" i="2" l="1"/>
  <c r="N2616" i="2" s="1"/>
  <c r="P2616" i="2" s="1"/>
  <c r="K2616" i="2"/>
  <c r="R2616" i="2" l="1"/>
  <c r="I2617" i="2" s="1"/>
  <c r="J2617" i="2"/>
  <c r="L2617" i="2" l="1"/>
  <c r="N2617" i="2" s="1"/>
  <c r="P2617" i="2" s="1"/>
  <c r="K2617" i="2"/>
  <c r="O2617" i="2"/>
  <c r="Q2617" i="2" s="1"/>
  <c r="R2617" i="2" l="1"/>
  <c r="I2618" i="2" s="1"/>
  <c r="L2618" i="2"/>
  <c r="O2618" i="2"/>
  <c r="Q2618" i="2" s="1"/>
  <c r="K2618" i="2"/>
  <c r="M2618" i="2" s="1"/>
  <c r="P2618" i="2" s="1"/>
  <c r="R2618" i="2" l="1"/>
  <c r="I2619" i="2" s="1"/>
  <c r="O2619" i="2" s="1"/>
  <c r="Q2619" i="2" s="1"/>
  <c r="L2619" i="2"/>
  <c r="K2619" i="2"/>
  <c r="M2619" i="2" s="1"/>
  <c r="P2619" i="2" s="1"/>
  <c r="R2619" i="2" l="1"/>
  <c r="I2620" i="2" s="1"/>
  <c r="L2620" i="2" l="1"/>
  <c r="K2620" i="2"/>
  <c r="M2620" i="2" s="1"/>
  <c r="P2620" i="2" s="1"/>
  <c r="R2620" i="2" l="1"/>
  <c r="I2621" i="2" s="1"/>
  <c r="O2621" i="2" s="1"/>
  <c r="Q2621" i="2" s="1"/>
  <c r="L2621" i="2" l="1"/>
  <c r="K2621" i="2"/>
  <c r="M2621" i="2" s="1"/>
  <c r="P2621" i="2" s="1"/>
  <c r="R2621" i="2" l="1"/>
  <c r="I2622" i="2" s="1"/>
  <c r="L2622" i="2" l="1"/>
  <c r="K2622" i="2"/>
  <c r="M2622" i="2" s="1"/>
  <c r="P2622" i="2" s="1"/>
  <c r="R2622" i="2" l="1"/>
  <c r="I2623" i="2" s="1"/>
  <c r="O2623" i="2" s="1"/>
  <c r="Q2623" i="2" s="1"/>
  <c r="L2623" i="2" l="1"/>
  <c r="K2623" i="2"/>
  <c r="M2623" i="2" s="1"/>
  <c r="P2623" i="2" s="1"/>
  <c r="R2623" i="2" l="1"/>
  <c r="I2624" i="2" s="1"/>
  <c r="L2624" i="2" l="1"/>
  <c r="K2624" i="2"/>
  <c r="M2624" i="2" s="1"/>
  <c r="P2624" i="2" s="1"/>
  <c r="R2624" i="2" l="1"/>
  <c r="I2625" i="2" s="1"/>
  <c r="O2625" i="2" s="1"/>
  <c r="Q2625" i="2" s="1"/>
  <c r="L2625" i="2" l="1"/>
  <c r="K2625" i="2"/>
  <c r="M2625" i="2" s="1"/>
  <c r="P2625" i="2" s="1"/>
  <c r="R2625" i="2" l="1"/>
  <c r="I2626" i="2" s="1"/>
  <c r="O2626" i="2" s="1"/>
  <c r="Q2626" i="2" s="1"/>
  <c r="L2626" i="2" l="1"/>
  <c r="K2626" i="2"/>
  <c r="M2626" i="2" s="1"/>
  <c r="P2626" i="2" s="1"/>
  <c r="R2626" i="2" l="1"/>
  <c r="I2627" i="2" s="1"/>
  <c r="L2627" i="2" l="1"/>
  <c r="K2627" i="2"/>
  <c r="M2627" i="2" s="1"/>
  <c r="P2627" i="2" s="1"/>
  <c r="R2627" i="2" l="1"/>
  <c r="I2628" i="2" s="1"/>
  <c r="L2628" i="2" l="1"/>
  <c r="K2628" i="2"/>
  <c r="M2628" i="2" s="1"/>
  <c r="P2628" i="2" s="1"/>
  <c r="R2628" i="2" l="1"/>
  <c r="I2629" i="2" s="1"/>
  <c r="O2629" i="2" s="1"/>
  <c r="Q2629" i="2" s="1"/>
  <c r="L2629" i="2" l="1"/>
  <c r="N2629" i="2" s="1"/>
  <c r="K2629" i="2"/>
  <c r="M2629" i="2" s="1"/>
  <c r="P2629" i="2" l="1"/>
  <c r="J2630" i="2"/>
  <c r="J2631" i="2" s="1"/>
  <c r="J2632" i="2" s="1"/>
  <c r="R2629" i="2"/>
  <c r="I2630" i="2" s="1"/>
  <c r="L2630" i="2" l="1"/>
  <c r="O2630" i="2"/>
  <c r="Q2630" i="2" s="1"/>
  <c r="K2630" i="2"/>
  <c r="M2630" i="2" s="1"/>
  <c r="P2630" i="2" s="1"/>
  <c r="R2630" i="2" l="1"/>
  <c r="I2631" i="2" s="1"/>
  <c r="L2631" i="2" s="1"/>
  <c r="O2631" i="2" l="1"/>
  <c r="Q2631" i="2" s="1"/>
  <c r="K2631" i="2"/>
  <c r="M2631" i="2" s="1"/>
  <c r="P2631" i="2" s="1"/>
  <c r="R2631" i="2" l="1"/>
  <c r="I2632" i="2" s="1"/>
  <c r="O2632" i="2" s="1"/>
  <c r="Q2632" i="2" s="1"/>
  <c r="L2632" i="2"/>
  <c r="N2632" i="2" s="1"/>
  <c r="R2632" i="2" s="1"/>
  <c r="I2633" i="2" s="1"/>
  <c r="K2632" i="2"/>
  <c r="K2633" i="2"/>
  <c r="P2632" i="2"/>
  <c r="J2633" i="2"/>
  <c r="L2633" i="2" l="1"/>
  <c r="N2633" i="2" s="1"/>
  <c r="P2633" i="2" l="1"/>
  <c r="R2633" i="2"/>
  <c r="I2634" i="2" s="1"/>
  <c r="O2634" i="2" s="1"/>
  <c r="Q2634" i="2" s="1"/>
  <c r="J2634" i="2"/>
  <c r="L2634" i="2" l="1"/>
  <c r="N2634" i="2" s="1"/>
  <c r="P2634" i="2" s="1"/>
  <c r="K2634" i="2"/>
  <c r="R2634" i="2" l="1"/>
  <c r="I2635" i="2" s="1"/>
  <c r="O2635" i="2" s="1"/>
  <c r="Q2635" i="2" s="1"/>
  <c r="J2635" i="2"/>
  <c r="L2635" i="2" l="1"/>
  <c r="N2635" i="2" s="1"/>
  <c r="P2635" i="2" s="1"/>
  <c r="K2635" i="2"/>
  <c r="R2635" i="2" l="1"/>
  <c r="I2636" i="2" s="1"/>
  <c r="O2636" i="2" s="1"/>
  <c r="Q2636" i="2" s="1"/>
  <c r="J2636" i="2"/>
  <c r="L2636" i="2" l="1"/>
  <c r="N2636" i="2" s="1"/>
  <c r="P2636" i="2" s="1"/>
  <c r="K2636" i="2"/>
  <c r="R2636" i="2" l="1"/>
  <c r="I2637" i="2" s="1"/>
  <c r="J2637" i="2"/>
  <c r="L2637" i="2" l="1"/>
  <c r="N2637" i="2" s="1"/>
  <c r="P2637" i="2" s="1"/>
  <c r="R2637" i="2"/>
  <c r="I2638" i="2" s="1"/>
  <c r="K2637" i="2"/>
  <c r="O2637" i="2"/>
  <c r="Q2637" i="2" s="1"/>
  <c r="J2638" i="2" l="1"/>
  <c r="L2638" i="2" s="1"/>
  <c r="N2638" i="2" s="1"/>
  <c r="K2638" i="2"/>
  <c r="O2638" i="2"/>
  <c r="Q2638" i="2" s="1"/>
  <c r="P2638" i="2" l="1"/>
  <c r="R2638" i="2"/>
  <c r="I2639" i="2" s="1"/>
  <c r="J2639" i="2"/>
  <c r="L2639" i="2" s="1"/>
  <c r="N2639" i="2" s="1"/>
  <c r="R2639" i="2" s="1"/>
  <c r="I2640" i="2" s="1"/>
  <c r="O2640" i="2" s="1"/>
  <c r="Q2640" i="2" s="1"/>
  <c r="K2639" i="2"/>
  <c r="K2640" i="2" l="1"/>
  <c r="P2639" i="2"/>
  <c r="J2640" i="2"/>
  <c r="L2640" i="2" l="1"/>
  <c r="N2640" i="2" s="1"/>
  <c r="P2640" i="2" l="1"/>
  <c r="R2640" i="2"/>
  <c r="I2641" i="2" s="1"/>
  <c r="J2641" i="2"/>
  <c r="L2641" i="2" l="1"/>
  <c r="O2641" i="2"/>
  <c r="Q2641" i="2" s="1"/>
  <c r="K2641" i="2"/>
  <c r="M2641" i="2" s="1"/>
  <c r="P2641" i="2" s="1"/>
  <c r="R2641" i="2" l="1"/>
  <c r="I2642" i="2" s="1"/>
  <c r="O2642" i="2" s="1"/>
  <c r="Q2642" i="2" s="1"/>
  <c r="L2642" i="2"/>
  <c r="K2642" i="2"/>
  <c r="M2642" i="2" s="1"/>
  <c r="P2642" i="2" s="1"/>
  <c r="R2642" i="2" l="1"/>
  <c r="I2643" i="2" s="1"/>
  <c r="O2643" i="2" s="1"/>
  <c r="Q2643" i="2" s="1"/>
  <c r="L2643" i="2" l="1"/>
  <c r="K2643" i="2"/>
  <c r="M2643" i="2" s="1"/>
  <c r="P2643" i="2" s="1"/>
  <c r="R2643" i="2" l="1"/>
  <c r="I2644" i="2" s="1"/>
  <c r="O2644" i="2" s="1"/>
  <c r="Q2644" i="2" s="1"/>
  <c r="L2644" i="2" l="1"/>
  <c r="N2644" i="2" s="1"/>
  <c r="K2644" i="2"/>
  <c r="M2644" i="2" s="1"/>
  <c r="R2644" i="2" s="1"/>
  <c r="I2645" i="2" s="1"/>
  <c r="O2645" i="2" s="1"/>
  <c r="Q2645" i="2" s="1"/>
  <c r="K2645" i="2" l="1"/>
  <c r="M2645" i="2" s="1"/>
  <c r="P2645" i="2" s="1"/>
  <c r="P2644" i="2"/>
  <c r="J2645" i="2"/>
  <c r="J2646" i="2" s="1"/>
  <c r="J2647" i="2" s="1"/>
  <c r="J2648" i="2" s="1"/>
  <c r="J2649" i="2" s="1"/>
  <c r="R2645" i="2" l="1"/>
  <c r="I2646" i="2" s="1"/>
  <c r="O2646" i="2" s="1"/>
  <c r="Q2646" i="2" s="1"/>
  <c r="L2645" i="2"/>
  <c r="L2646" i="2" l="1"/>
  <c r="K2646" i="2"/>
  <c r="M2646" i="2" s="1"/>
  <c r="P2646" i="2" s="1"/>
  <c r="R2646" i="2" l="1"/>
  <c r="I2647" i="2" s="1"/>
  <c r="O2647" i="2" s="1"/>
  <c r="Q2647" i="2" s="1"/>
  <c r="L2647" i="2" l="1"/>
  <c r="K2647" i="2"/>
  <c r="M2647" i="2" s="1"/>
  <c r="P2647" i="2" s="1"/>
  <c r="R2647" i="2" l="1"/>
  <c r="I2648" i="2" s="1"/>
  <c r="O2648" i="2" s="1"/>
  <c r="Q2648" i="2" s="1"/>
  <c r="L2648" i="2" l="1"/>
  <c r="K2648" i="2"/>
  <c r="M2648" i="2" s="1"/>
  <c r="P2648" i="2" s="1"/>
  <c r="R2648" i="2" l="1"/>
  <c r="I2649" i="2" s="1"/>
  <c r="O2649" i="2" s="1"/>
  <c r="Q2649" i="2" s="1"/>
  <c r="L2649" i="2" l="1"/>
  <c r="N2649" i="2" s="1"/>
  <c r="K2649" i="2"/>
  <c r="P2649" i="2" l="1"/>
  <c r="J2650" i="2"/>
  <c r="J2651" i="2" s="1"/>
  <c r="J2652" i="2" s="1"/>
  <c r="J2653" i="2" s="1"/>
  <c r="J2654" i="2" s="1"/>
  <c r="J2655" i="2" s="1"/>
  <c r="J2656" i="2" s="1"/>
  <c r="R2649" i="2"/>
  <c r="I2650" i="2" s="1"/>
  <c r="O2650" i="2" s="1"/>
  <c r="Q2650" i="2" s="1"/>
  <c r="L2650" i="2" l="1"/>
  <c r="K2650" i="2"/>
  <c r="M2650" i="2" s="1"/>
  <c r="P2650" i="2" s="1"/>
  <c r="R2650" i="2" l="1"/>
  <c r="I2651" i="2" s="1"/>
  <c r="O2651" i="2" s="1"/>
  <c r="Q2651" i="2" s="1"/>
  <c r="L2651" i="2" l="1"/>
  <c r="K2651" i="2"/>
  <c r="M2651" i="2" s="1"/>
  <c r="P2651" i="2" s="1"/>
  <c r="R2651" i="2" l="1"/>
  <c r="I2652" i="2" s="1"/>
  <c r="L2652" i="2" l="1"/>
  <c r="K2652" i="2"/>
  <c r="M2652" i="2" s="1"/>
  <c r="P2652" i="2" s="1"/>
  <c r="R2652" i="2" l="1"/>
  <c r="I2653" i="2" s="1"/>
  <c r="L2653" i="2" l="1"/>
  <c r="K2653" i="2"/>
  <c r="M2653" i="2" s="1"/>
  <c r="P2653" i="2" s="1"/>
  <c r="R2653" i="2" l="1"/>
  <c r="I2654" i="2" s="1"/>
  <c r="L2654" i="2" l="1"/>
  <c r="K2654" i="2"/>
  <c r="M2654" i="2" s="1"/>
  <c r="P2654" i="2" s="1"/>
  <c r="O2654" i="2"/>
  <c r="Q2654" i="2" s="1"/>
  <c r="R2654" i="2" l="1"/>
  <c r="I2655" i="2" s="1"/>
  <c r="O2655" i="2" s="1"/>
  <c r="Q2655" i="2" s="1"/>
  <c r="L2655" i="2"/>
  <c r="K2655" i="2" l="1"/>
  <c r="M2655" i="2" s="1"/>
  <c r="P2655" i="2" s="1"/>
  <c r="R2655" i="2" l="1"/>
  <c r="I2656" i="2" s="1"/>
  <c r="O2656" i="2" s="1"/>
  <c r="Q2656" i="2" s="1"/>
  <c r="K2656" i="2" l="1"/>
  <c r="L2656" i="2"/>
  <c r="N2656" i="2" s="1"/>
  <c r="P2656" i="2" s="1"/>
  <c r="J2657" i="2" l="1"/>
  <c r="J2658" i="2" s="1"/>
  <c r="R2656" i="2"/>
  <c r="I2657" i="2" s="1"/>
  <c r="L2657" i="2"/>
  <c r="K2657" i="2"/>
  <c r="M2657" i="2" s="1"/>
  <c r="P2657" i="2" s="1"/>
  <c r="O2657" i="2"/>
  <c r="Q2657" i="2" s="1"/>
  <c r="R2657" i="2" l="1"/>
  <c r="I2658" i="2" s="1"/>
  <c r="O2658" i="2" s="1"/>
  <c r="Q2658" i="2" s="1"/>
  <c r="L2658" i="2"/>
  <c r="N2658" i="2" s="1"/>
  <c r="R2658" i="2" s="1"/>
  <c r="I2659" i="2" s="1"/>
  <c r="O2659" i="2" s="1"/>
  <c r="Q2659" i="2" s="1"/>
  <c r="K2658" i="2"/>
  <c r="K2659" i="2" l="1"/>
  <c r="M2659" i="2" s="1"/>
  <c r="P2658" i="2"/>
  <c r="J2659" i="2"/>
  <c r="L2659" i="2" l="1"/>
  <c r="N2659" i="2" s="1"/>
  <c r="P2659" i="2" l="1"/>
  <c r="R2659" i="2"/>
  <c r="I2660" i="2" s="1"/>
  <c r="O2660" i="2" s="1"/>
  <c r="Q2660" i="2" s="1"/>
  <c r="J2660" i="2"/>
  <c r="L2660" i="2" l="1"/>
  <c r="N2660" i="2" s="1"/>
  <c r="P2660" i="2" s="1"/>
  <c r="K2660" i="2"/>
  <c r="R2660" i="2" l="1"/>
  <c r="I2661" i="2" s="1"/>
  <c r="K2661" i="2"/>
  <c r="J2661" i="2"/>
  <c r="L2661" i="2" l="1"/>
  <c r="N2661" i="2" s="1"/>
  <c r="P2661" i="2" l="1"/>
  <c r="R2661" i="2"/>
  <c r="I2662" i="2" s="1"/>
  <c r="J2662" i="2"/>
  <c r="L2662" i="2" l="1"/>
  <c r="N2662" i="2" s="1"/>
  <c r="P2662" i="2" s="1"/>
  <c r="K2662" i="2"/>
  <c r="R2662" i="2" l="1"/>
  <c r="I2663" i="2" s="1"/>
  <c r="J2663" i="2"/>
  <c r="L2663" i="2" l="1"/>
  <c r="N2663" i="2" s="1"/>
  <c r="P2663" i="2" s="1"/>
  <c r="K2663" i="2"/>
  <c r="O2663" i="2"/>
  <c r="Q2663" i="2" s="1"/>
  <c r="R2663" i="2" l="1"/>
  <c r="I2664" i="2" s="1"/>
  <c r="R2664" i="2" s="1"/>
  <c r="I2665" i="2" s="1"/>
  <c r="O2665" i="2" s="1"/>
  <c r="Q2665" i="2" s="1"/>
  <c r="J2664" i="2"/>
  <c r="J2665" i="2" s="1"/>
  <c r="K2664" i="2"/>
  <c r="O2664" i="2" l="1"/>
  <c r="Q2664" i="2" s="1"/>
  <c r="L2664" i="2"/>
  <c r="L2665" i="2"/>
  <c r="N2665" i="2" s="1"/>
  <c r="K2665" i="2"/>
  <c r="M2665" i="2" s="1"/>
  <c r="R2665" i="2" s="1"/>
  <c r="I2666" i="2" s="1"/>
  <c r="P2665" i="2" l="1"/>
  <c r="L2666" i="2"/>
  <c r="O2666" i="2"/>
  <c r="Q2666" i="2" s="1"/>
  <c r="K2666" i="2"/>
  <c r="M2666" i="2" s="1"/>
  <c r="P2666" i="2" s="1"/>
  <c r="R2666" i="2" l="1"/>
  <c r="I2667" i="2" s="1"/>
  <c r="L2667" i="2"/>
  <c r="K2667" i="2"/>
  <c r="M2667" i="2" s="1"/>
  <c r="P2667" i="2" s="1"/>
  <c r="O2667" i="2"/>
  <c r="Q2667" i="2" s="1"/>
  <c r="R2667" i="2" l="1"/>
  <c r="I2668" i="2" s="1"/>
  <c r="L2668" i="2"/>
  <c r="K2668" i="2"/>
  <c r="M2668" i="2" s="1"/>
  <c r="P2668" i="2" s="1"/>
  <c r="R2668" i="2" l="1"/>
  <c r="I2669" i="2" s="1"/>
  <c r="O2669" i="2" s="1"/>
  <c r="Q2669" i="2" s="1"/>
  <c r="L2669" i="2" l="1"/>
  <c r="K2669" i="2"/>
  <c r="M2669" i="2" s="1"/>
  <c r="P2669" i="2" s="1"/>
  <c r="R2669" i="2" l="1"/>
  <c r="I2670" i="2" s="1"/>
  <c r="O2670" i="2" s="1"/>
  <c r="Q2670" i="2" s="1"/>
  <c r="L2670" i="2" l="1"/>
  <c r="K2670" i="2"/>
  <c r="M2670" i="2" s="1"/>
  <c r="P2670" i="2" s="1"/>
  <c r="R2670" i="2" l="1"/>
  <c r="I2671" i="2" s="1"/>
  <c r="L2671" i="2" l="1"/>
  <c r="K2671" i="2"/>
  <c r="M2671" i="2" s="1"/>
  <c r="P2671" i="2" s="1"/>
  <c r="R2671" i="2" l="1"/>
  <c r="I2672" i="2" s="1"/>
  <c r="O2672" i="2" s="1"/>
  <c r="Q2672" i="2" s="1"/>
  <c r="L2672" i="2" l="1"/>
  <c r="K2672" i="2"/>
  <c r="M2672" i="2" s="1"/>
  <c r="P2672" i="2" s="1"/>
  <c r="R2672" i="2" l="1"/>
  <c r="I2673" i="2" s="1"/>
  <c r="O2673" i="2" s="1"/>
  <c r="Q2673" i="2" s="1"/>
  <c r="L2673" i="2" l="1"/>
  <c r="K2673" i="2"/>
  <c r="M2673" i="2" s="1"/>
  <c r="P2673" i="2" s="1"/>
  <c r="R2673" i="2" l="1"/>
  <c r="I2674" i="2" s="1"/>
  <c r="O2674" i="2" s="1"/>
  <c r="Q2674" i="2" s="1"/>
  <c r="L2674" i="2" l="1"/>
  <c r="K2674" i="2"/>
  <c r="M2674" i="2" s="1"/>
  <c r="P2674" i="2" s="1"/>
  <c r="R2674" i="2" l="1"/>
  <c r="I2675" i="2" s="1"/>
  <c r="O2675" i="2" s="1"/>
  <c r="Q2675" i="2" s="1"/>
  <c r="L2675" i="2" l="1"/>
  <c r="K2675" i="2"/>
  <c r="M2675" i="2" s="1"/>
  <c r="P2675" i="2" s="1"/>
  <c r="R2675" i="2" l="1"/>
  <c r="I2676" i="2" s="1"/>
  <c r="L2676" i="2" l="1"/>
  <c r="K2676" i="2"/>
  <c r="M2676" i="2" s="1"/>
  <c r="P2676" i="2" s="1"/>
  <c r="R2676" i="2" l="1"/>
  <c r="I2677" i="2" s="1"/>
  <c r="O2677" i="2" s="1"/>
  <c r="Q2677" i="2" s="1"/>
  <c r="L2677" i="2" l="1"/>
  <c r="K2677" i="2"/>
  <c r="M2677" i="2" s="1"/>
  <c r="P2677" i="2" s="1"/>
  <c r="R2677" i="2" l="1"/>
  <c r="I2678" i="2" s="1"/>
  <c r="L2678" i="2" l="1"/>
  <c r="K2678" i="2"/>
  <c r="M2678" i="2" s="1"/>
  <c r="P2678" i="2" s="1"/>
  <c r="R2678" i="2" l="1"/>
  <c r="I2679" i="2" s="1"/>
  <c r="O2679" i="2" s="1"/>
  <c r="Q2679" i="2" s="1"/>
  <c r="L2679" i="2" l="1"/>
  <c r="N2679" i="2" s="1"/>
  <c r="R2679" i="2" s="1"/>
  <c r="I2680" i="2" s="1"/>
  <c r="K2679" i="2"/>
  <c r="R2680" i="2" l="1"/>
  <c r="I2681" i="2" s="1"/>
  <c r="O2681" i="2" s="1"/>
  <c r="Q2681" i="2" s="1"/>
  <c r="K2680" i="2"/>
  <c r="O2680" i="2"/>
  <c r="Q2680" i="2" s="1"/>
  <c r="P2679" i="2"/>
  <c r="J2680" i="2"/>
  <c r="J2681" i="2" s="1"/>
  <c r="L2681" i="2" l="1"/>
  <c r="N2681" i="2" s="1"/>
  <c r="P2681" i="2" s="1"/>
  <c r="K2681" i="2"/>
  <c r="L2680" i="2"/>
  <c r="R2681" i="2" l="1"/>
  <c r="I2682" i="2" s="1"/>
  <c r="O2682" i="2" s="1"/>
  <c r="Q2682" i="2" s="1"/>
  <c r="J2682" i="2"/>
  <c r="L2682" i="2" l="1"/>
  <c r="N2682" i="2" s="1"/>
  <c r="P2682" i="2" s="1"/>
  <c r="K2682" i="2"/>
  <c r="R2682" i="2" l="1"/>
  <c r="I2683" i="2" s="1"/>
  <c r="O2683" i="2" s="1"/>
  <c r="Q2683" i="2" s="1"/>
  <c r="J2683" i="2"/>
  <c r="L2683" i="2" l="1"/>
  <c r="N2683" i="2" s="1"/>
  <c r="P2683" i="2" s="1"/>
  <c r="K2683" i="2"/>
  <c r="R2683" i="2" l="1"/>
  <c r="I2684" i="2" s="1"/>
  <c r="O2684" i="2" s="1"/>
  <c r="Q2684" i="2" s="1"/>
  <c r="J2684" i="2"/>
  <c r="L2684" i="2" l="1"/>
  <c r="N2684" i="2" s="1"/>
  <c r="P2684" i="2" s="1"/>
  <c r="K2684" i="2"/>
  <c r="R2684" i="2" l="1"/>
  <c r="I2685" i="2" s="1"/>
  <c r="J2685" i="2"/>
  <c r="L2685" i="2" l="1"/>
  <c r="N2685" i="2" s="1"/>
  <c r="P2685" i="2" s="1"/>
  <c r="K2685" i="2"/>
  <c r="R2685" i="2" l="1"/>
  <c r="I2686" i="2" s="1"/>
  <c r="J2686" i="2"/>
  <c r="L2686" i="2" l="1"/>
  <c r="N2686" i="2" s="1"/>
  <c r="P2686" i="2" s="1"/>
  <c r="K2686" i="2"/>
  <c r="R2686" i="2" l="1"/>
  <c r="I2687" i="2" s="1"/>
  <c r="K2687" i="2"/>
  <c r="J2687" i="2"/>
  <c r="L2687" i="2" l="1"/>
  <c r="N2687" i="2" s="1"/>
  <c r="P2687" i="2" l="1"/>
  <c r="R2687" i="2"/>
  <c r="I2688" i="2" s="1"/>
  <c r="J2688" i="2"/>
  <c r="J2689" i="2" s="1"/>
  <c r="R2688" i="2" l="1"/>
  <c r="I2689" i="2" s="1"/>
  <c r="O2689" i="2" s="1"/>
  <c r="Q2689" i="2" s="1"/>
  <c r="L2688" i="2"/>
  <c r="O2688" i="2"/>
  <c r="Q2688" i="2" s="1"/>
  <c r="K2688" i="2"/>
  <c r="L2689" i="2" l="1"/>
  <c r="N2689" i="2" s="1"/>
  <c r="K2689" i="2"/>
  <c r="M2689" i="2" s="1"/>
  <c r="P2689" i="2" l="1"/>
  <c r="R2689" i="2"/>
  <c r="I2690" i="2" s="1"/>
  <c r="L2690" i="2" l="1"/>
  <c r="K2690" i="2"/>
  <c r="M2690" i="2" s="1"/>
  <c r="P2690" i="2" s="1"/>
  <c r="O2690" i="2"/>
  <c r="Q2690" i="2" s="1"/>
  <c r="R2690" i="2" l="1"/>
  <c r="I2691" i="2" s="1"/>
  <c r="L2691" i="2"/>
  <c r="K2691" i="2"/>
  <c r="M2691" i="2" s="1"/>
  <c r="P2691" i="2" s="1"/>
  <c r="R2691" i="2" l="1"/>
  <c r="I2692" i="2" s="1"/>
  <c r="L2692" i="2" l="1"/>
  <c r="K2692" i="2"/>
  <c r="M2692" i="2" s="1"/>
  <c r="P2692" i="2" s="1"/>
  <c r="R2692" i="2" l="1"/>
  <c r="I2693" i="2" s="1"/>
  <c r="L2693" i="2" l="1"/>
  <c r="O2693" i="2"/>
  <c r="Q2693" i="2" s="1"/>
  <c r="K2693" i="2"/>
  <c r="M2693" i="2" s="1"/>
  <c r="P2693" i="2" s="1"/>
  <c r="R2693" i="2" l="1"/>
  <c r="I2694" i="2" s="1"/>
  <c r="L2694" i="2" s="1"/>
  <c r="K2694" i="2" l="1"/>
  <c r="M2694" i="2" s="1"/>
  <c r="P2694" i="2" s="1"/>
  <c r="R2694" i="2"/>
  <c r="I2695" i="2" s="1"/>
  <c r="O2695" i="2" s="1"/>
  <c r="Q2695" i="2" s="1"/>
  <c r="L2695" i="2" l="1"/>
  <c r="K2695" i="2"/>
  <c r="M2695" i="2" s="1"/>
  <c r="P2695" i="2" s="1"/>
  <c r="R2695" i="2" l="1"/>
  <c r="I2696" i="2" s="1"/>
  <c r="O2696" i="2" s="1"/>
  <c r="Q2696" i="2" s="1"/>
  <c r="L2696" i="2" l="1"/>
  <c r="N2696" i="2" s="1"/>
  <c r="K2696" i="2"/>
  <c r="M2696" i="2" s="1"/>
  <c r="P2696" i="2" l="1"/>
  <c r="J2697" i="2"/>
  <c r="J2698" i="2" s="1"/>
  <c r="J2699" i="2" s="1"/>
  <c r="J2700" i="2" s="1"/>
  <c r="J2701" i="2" s="1"/>
  <c r="J2702" i="2" s="1"/>
  <c r="J2703" i="2" s="1"/>
  <c r="J2704" i="2" s="1"/>
  <c r="R2696" i="2"/>
  <c r="I2697" i="2" s="1"/>
  <c r="O2697" i="2" s="1"/>
  <c r="Q2697" i="2" s="1"/>
  <c r="L2697" i="2" l="1"/>
  <c r="K2697" i="2"/>
  <c r="M2697" i="2" s="1"/>
  <c r="P2697" i="2" s="1"/>
  <c r="R2697" i="2" l="1"/>
  <c r="I2698" i="2" s="1"/>
  <c r="O2698" i="2" s="1"/>
  <c r="Q2698" i="2" s="1"/>
  <c r="L2698" i="2" l="1"/>
  <c r="K2698" i="2"/>
  <c r="M2698" i="2" s="1"/>
  <c r="P2698" i="2" s="1"/>
  <c r="R2698" i="2" l="1"/>
  <c r="I2699" i="2" s="1"/>
  <c r="O2699" i="2" s="1"/>
  <c r="Q2699" i="2" s="1"/>
  <c r="L2699" i="2" l="1"/>
  <c r="K2699" i="2"/>
  <c r="M2699" i="2" s="1"/>
  <c r="P2699" i="2" s="1"/>
  <c r="R2699" i="2" l="1"/>
  <c r="I2700" i="2" s="1"/>
  <c r="L2700" i="2" l="1"/>
  <c r="K2700" i="2"/>
  <c r="M2700" i="2" s="1"/>
  <c r="P2700" i="2" s="1"/>
  <c r="O2700" i="2"/>
  <c r="Q2700" i="2" s="1"/>
  <c r="R2700" i="2" l="1"/>
  <c r="I2701" i="2" s="1"/>
  <c r="L2701" i="2" s="1"/>
  <c r="K2701" i="2" l="1"/>
  <c r="M2701" i="2" s="1"/>
  <c r="P2701" i="2" s="1"/>
  <c r="R2701" i="2"/>
  <c r="I2702" i="2" s="1"/>
  <c r="L2702" i="2" l="1"/>
  <c r="K2702" i="2"/>
  <c r="M2702" i="2" s="1"/>
  <c r="P2702" i="2" s="1"/>
  <c r="O2702" i="2"/>
  <c r="Q2702" i="2" s="1"/>
  <c r="R2702" i="2" l="1"/>
  <c r="I2703" i="2" s="1"/>
  <c r="L2703" i="2"/>
  <c r="K2703" i="2"/>
  <c r="M2703" i="2" s="1"/>
  <c r="P2703" i="2" s="1"/>
  <c r="O2703" i="2"/>
  <c r="Q2703" i="2" s="1"/>
  <c r="R2703" i="2" l="1"/>
  <c r="I2704" i="2" s="1"/>
  <c r="O2704" i="2" s="1"/>
  <c r="Q2704" i="2" s="1"/>
  <c r="L2704" i="2"/>
  <c r="N2704" i="2" s="1"/>
  <c r="K2704" i="2"/>
  <c r="P2704" i="2" l="1"/>
  <c r="J2705" i="2"/>
  <c r="J2706" i="2" s="1"/>
  <c r="R2704" i="2"/>
  <c r="I2705" i="2" s="1"/>
  <c r="R2705" i="2" l="1"/>
  <c r="I2706" i="2" s="1"/>
  <c r="O2706" i="2" s="1"/>
  <c r="Q2706" i="2" s="1"/>
  <c r="L2705" i="2"/>
  <c r="K2705" i="2"/>
  <c r="O2705" i="2"/>
  <c r="Q2705" i="2" s="1"/>
  <c r="L2706" i="2" l="1"/>
  <c r="N2706" i="2" s="1"/>
  <c r="R2706" i="2" s="1"/>
  <c r="I2707" i="2" s="1"/>
  <c r="O2707" i="2" s="1"/>
  <c r="Q2707" i="2" s="1"/>
  <c r="K2706" i="2"/>
  <c r="K2707" i="2" l="1"/>
  <c r="P2706" i="2"/>
  <c r="J2707" i="2"/>
  <c r="L2707" i="2" l="1"/>
  <c r="N2707" i="2" s="1"/>
  <c r="P2707" i="2" l="1"/>
  <c r="R2707" i="2"/>
  <c r="I2708" i="2" s="1"/>
  <c r="O2708" i="2" s="1"/>
  <c r="Q2708" i="2" s="1"/>
  <c r="J2708" i="2"/>
  <c r="L2708" i="2" l="1"/>
  <c r="N2708" i="2" s="1"/>
  <c r="P2708" i="2" s="1"/>
  <c r="K2708" i="2"/>
  <c r="R2708" i="2" l="1"/>
  <c r="I2709" i="2" s="1"/>
  <c r="K2709" i="2"/>
  <c r="J2709" i="2"/>
  <c r="L2709" i="2" l="1"/>
  <c r="N2709" i="2" s="1"/>
  <c r="P2709" i="2" l="1"/>
  <c r="R2709" i="2"/>
  <c r="I2710" i="2" s="1"/>
  <c r="J2710" i="2"/>
  <c r="L2710" i="2" l="1"/>
  <c r="N2710" i="2" s="1"/>
  <c r="P2710" i="2" s="1"/>
  <c r="K2710" i="2"/>
  <c r="R2710" i="2" l="1"/>
  <c r="I2711" i="2" s="1"/>
  <c r="J2711" i="2"/>
  <c r="L2711" i="2" l="1"/>
  <c r="N2711" i="2" s="1"/>
  <c r="P2711" i="2" s="1"/>
  <c r="K2711" i="2"/>
  <c r="R2711" i="2" l="1"/>
  <c r="I2712" i="2" s="1"/>
  <c r="J2712" i="2"/>
  <c r="J2713" i="2" s="1"/>
  <c r="R2712" i="2" l="1"/>
  <c r="I2713" i="2" s="1"/>
  <c r="O2713" i="2" s="1"/>
  <c r="Q2713" i="2" s="1"/>
  <c r="L2712" i="2"/>
  <c r="O2712" i="2"/>
  <c r="Q2712" i="2" s="1"/>
  <c r="K2712" i="2"/>
  <c r="L2713" i="2" l="1"/>
  <c r="N2713" i="2" s="1"/>
  <c r="K2713" i="2"/>
  <c r="M2713" i="2" s="1"/>
  <c r="R2713" i="2" s="1"/>
  <c r="I2714" i="2" s="1"/>
  <c r="P2713" i="2" l="1"/>
  <c r="L2714" i="2"/>
  <c r="R2714" i="2"/>
  <c r="I2715" i="2" s="1"/>
  <c r="O2715" i="2" s="1"/>
  <c r="Q2715" i="2" s="1"/>
  <c r="O2714" i="2"/>
  <c r="Q2714" i="2" s="1"/>
  <c r="K2714" i="2"/>
  <c r="L2715" i="2" l="1"/>
  <c r="K2715" i="2"/>
  <c r="M2715" i="2" s="1"/>
  <c r="P2715" i="2" s="1"/>
  <c r="R2715" i="2" l="1"/>
  <c r="I2716" i="2" s="1"/>
  <c r="O2716" i="2" s="1"/>
  <c r="Q2716" i="2" s="1"/>
  <c r="L2716" i="2" l="1"/>
  <c r="K2716" i="2"/>
  <c r="M2716" i="2" s="1"/>
  <c r="P2716" i="2" s="1"/>
  <c r="R2716" i="2" l="1"/>
  <c r="I2717" i="2" s="1"/>
  <c r="O2717" i="2" s="1"/>
  <c r="Q2717" i="2" s="1"/>
  <c r="L2717" i="2" l="1"/>
  <c r="K2717" i="2"/>
  <c r="M2717" i="2" s="1"/>
  <c r="P2717" i="2" s="1"/>
  <c r="R2717" i="2" l="1"/>
  <c r="I2718" i="2" s="1"/>
  <c r="L2718" i="2" l="1"/>
  <c r="K2718" i="2"/>
  <c r="M2718" i="2" s="1"/>
  <c r="P2718" i="2" s="1"/>
  <c r="R2718" i="2" l="1"/>
  <c r="I2719" i="2" s="1"/>
  <c r="O2719" i="2" s="1"/>
  <c r="Q2719" i="2" s="1"/>
  <c r="L2719" i="2" l="1"/>
  <c r="K2719" i="2"/>
  <c r="M2719" i="2" s="1"/>
  <c r="P2719" i="2" s="1"/>
  <c r="R2719" i="2" l="1"/>
  <c r="I2720" i="2" s="1"/>
  <c r="O2720" i="2" s="1"/>
  <c r="Q2720" i="2" s="1"/>
  <c r="L2720" i="2" l="1"/>
  <c r="K2720" i="2"/>
  <c r="M2720" i="2" s="1"/>
  <c r="P2720" i="2" s="1"/>
  <c r="R2720" i="2" l="1"/>
  <c r="I2721" i="2" s="1"/>
  <c r="O2721" i="2" s="1"/>
  <c r="Q2721" i="2" s="1"/>
  <c r="L2721" i="2" l="1"/>
  <c r="N2721" i="2" s="1"/>
  <c r="R2721" i="2"/>
  <c r="I2722" i="2" s="1"/>
  <c r="O2722" i="2" s="1"/>
  <c r="Q2722" i="2" s="1"/>
  <c r="K2721" i="2"/>
  <c r="K2722" i="2" l="1"/>
  <c r="M2722" i="2" s="1"/>
  <c r="P2722" i="2" s="1"/>
  <c r="P2721" i="2"/>
  <c r="J2722" i="2"/>
  <c r="J2723" i="2" s="1"/>
  <c r="J2724" i="2" s="1"/>
  <c r="J2725" i="2" s="1"/>
  <c r="J2726" i="2" s="1"/>
  <c r="J2727" i="2" s="1"/>
  <c r="J2728" i="2" s="1"/>
  <c r="J2729" i="2" s="1"/>
  <c r="R2722" i="2" l="1"/>
  <c r="I2723" i="2" s="1"/>
  <c r="L2722" i="2"/>
  <c r="L2723" i="2" l="1"/>
  <c r="K2723" i="2"/>
  <c r="M2723" i="2" s="1"/>
  <c r="P2723" i="2" s="1"/>
  <c r="R2723" i="2" l="1"/>
  <c r="I2724" i="2" s="1"/>
  <c r="L2724" i="2" l="1"/>
  <c r="K2724" i="2"/>
  <c r="M2724" i="2" s="1"/>
  <c r="P2724" i="2" s="1"/>
  <c r="R2724" i="2" l="1"/>
  <c r="I2725" i="2" s="1"/>
  <c r="L2725" i="2" l="1"/>
  <c r="K2725" i="2"/>
  <c r="M2725" i="2" s="1"/>
  <c r="P2725" i="2" s="1"/>
  <c r="R2725" i="2" l="1"/>
  <c r="I2726" i="2" s="1"/>
  <c r="L2726" i="2" l="1"/>
  <c r="K2726" i="2"/>
  <c r="M2726" i="2" s="1"/>
  <c r="P2726" i="2" s="1"/>
  <c r="R2726" i="2" l="1"/>
  <c r="I2727" i="2" s="1"/>
  <c r="L2727" i="2" l="1"/>
  <c r="K2727" i="2"/>
  <c r="M2727" i="2" s="1"/>
  <c r="P2727" i="2" s="1"/>
  <c r="O2727" i="2"/>
  <c r="Q2727" i="2" s="1"/>
  <c r="R2727" i="2" l="1"/>
  <c r="I2728" i="2" s="1"/>
  <c r="R2728" i="2" s="1"/>
  <c r="I2729" i="2" s="1"/>
  <c r="O2729" i="2" s="1"/>
  <c r="Q2729" i="2" s="1"/>
  <c r="L2728" i="2"/>
  <c r="O2728" i="2"/>
  <c r="Q2728" i="2" s="1"/>
  <c r="K2728" i="2"/>
  <c r="L2729" i="2" l="1"/>
  <c r="N2729" i="2" s="1"/>
  <c r="K2729" i="2"/>
  <c r="P2729" i="2" l="1"/>
  <c r="J2730" i="2"/>
  <c r="R2729" i="2"/>
  <c r="I2730" i="2" s="1"/>
  <c r="O2730" i="2" s="1"/>
  <c r="Q2730" i="2" s="1"/>
  <c r="L2730" i="2" l="1"/>
  <c r="N2730" i="2" s="1"/>
  <c r="P2730" i="2" s="1"/>
  <c r="K2730" i="2"/>
  <c r="J2731" i="2"/>
  <c r="R2730" i="2" l="1"/>
  <c r="I2731" i="2" s="1"/>
  <c r="O2731" i="2" s="1"/>
  <c r="Q2731" i="2" s="1"/>
  <c r="L2731" i="2" l="1"/>
  <c r="N2731" i="2" s="1"/>
  <c r="K2731" i="2"/>
  <c r="P2731" i="2" l="1"/>
  <c r="J2732" i="2"/>
  <c r="R2731" i="2"/>
  <c r="I2732" i="2" s="1"/>
  <c r="O2732" i="2" s="1"/>
  <c r="Q2732" i="2" s="1"/>
  <c r="L2732" i="2" l="1"/>
  <c r="N2732" i="2" s="1"/>
  <c r="P2732" i="2" s="1"/>
  <c r="K2732" i="2"/>
  <c r="J2733" i="2" l="1"/>
  <c r="R2732" i="2"/>
  <c r="I2733" i="2" s="1"/>
  <c r="O2733" i="2" s="1"/>
  <c r="Q2733" i="2" s="1"/>
  <c r="L2733" i="2" l="1"/>
  <c r="N2733" i="2" s="1"/>
  <c r="P2733" i="2" s="1"/>
  <c r="K2733" i="2"/>
  <c r="J2734" i="2" l="1"/>
  <c r="R2733" i="2"/>
  <c r="I2734" i="2" s="1"/>
  <c r="L2734" i="2" l="1"/>
  <c r="N2734" i="2" s="1"/>
  <c r="K2734" i="2"/>
  <c r="P2734" i="2" l="1"/>
  <c r="J2735" i="2"/>
  <c r="R2734" i="2"/>
  <c r="I2735" i="2" s="1"/>
  <c r="L2735" i="2" l="1"/>
  <c r="N2735" i="2" s="1"/>
  <c r="P2735" i="2" s="1"/>
  <c r="K2735" i="2"/>
  <c r="J2736" i="2"/>
  <c r="R2735" i="2" l="1"/>
  <c r="I2736" i="2" s="1"/>
  <c r="L2736" i="2"/>
  <c r="N2736" i="2" s="1"/>
  <c r="P2736" i="2" s="1"/>
  <c r="K2736" i="2"/>
  <c r="O2736" i="2"/>
  <c r="Q2736" i="2" s="1"/>
  <c r="R2736" i="2" l="1"/>
  <c r="I2737" i="2" s="1"/>
  <c r="R2737" i="2" s="1"/>
  <c r="I2738" i="2" s="1"/>
  <c r="J2737" i="2"/>
  <c r="L2737" i="2" s="1"/>
  <c r="O2737" i="2"/>
  <c r="Q2737" i="2" s="1"/>
  <c r="K2737" i="2"/>
  <c r="R2738" i="2" l="1"/>
  <c r="I2739" i="2" s="1"/>
  <c r="O2739" i="2" s="1"/>
  <c r="Q2739" i="2" s="1"/>
  <c r="L2738" i="2"/>
  <c r="K2738" i="2"/>
  <c r="O2738" i="2"/>
  <c r="Q2738" i="2" s="1"/>
  <c r="L2739" i="2" l="1"/>
  <c r="K2739" i="2"/>
  <c r="M2739" i="2" s="1"/>
  <c r="P2739" i="2" s="1"/>
  <c r="R2739" i="2" l="1"/>
  <c r="I2740" i="2" s="1"/>
  <c r="L2740" i="2" l="1"/>
  <c r="R2740" i="2"/>
  <c r="I2741" i="2" s="1"/>
  <c r="O2741" i="2" s="1"/>
  <c r="Q2741" i="2" s="1"/>
  <c r="K2740" i="2"/>
  <c r="O2740" i="2"/>
  <c r="Q2740" i="2" s="1"/>
  <c r="L2741" i="2" l="1"/>
  <c r="K2741" i="2"/>
  <c r="M2741" i="2" s="1"/>
  <c r="P2741" i="2" s="1"/>
  <c r="R2741" i="2" l="1"/>
  <c r="I2742" i="2" s="1"/>
  <c r="O2742" i="2" s="1"/>
  <c r="Q2742" i="2" s="1"/>
  <c r="L2742" i="2" l="1"/>
  <c r="K2742" i="2"/>
  <c r="M2742" i="2" s="1"/>
  <c r="P2742" i="2" s="1"/>
  <c r="R2742" i="2" l="1"/>
  <c r="I2743" i="2" s="1"/>
  <c r="O2743" i="2" s="1"/>
  <c r="Q2743" i="2" s="1"/>
  <c r="L2743" i="2" l="1"/>
  <c r="K2743" i="2"/>
  <c r="M2743" i="2" s="1"/>
  <c r="P2743" i="2" s="1"/>
  <c r="R2743" i="2" l="1"/>
  <c r="I2744" i="2" s="1"/>
  <c r="O2744" i="2" s="1"/>
  <c r="Q2744" i="2" s="1"/>
  <c r="L2744" i="2" l="1"/>
  <c r="K2744" i="2"/>
  <c r="M2744" i="2" s="1"/>
  <c r="P2744" i="2" s="1"/>
  <c r="R2744" i="2" l="1"/>
  <c r="I2745" i="2" s="1"/>
  <c r="O2745" i="2" s="1"/>
  <c r="Q2745" i="2" s="1"/>
  <c r="L2745" i="2" l="1"/>
  <c r="K2745" i="2"/>
  <c r="M2745" i="2" s="1"/>
  <c r="P2745" i="2" s="1"/>
  <c r="R2745" i="2" l="1"/>
  <c r="I2746" i="2" s="1"/>
  <c r="O2746" i="2" s="1"/>
  <c r="Q2746" i="2" s="1"/>
  <c r="L2746" i="2" l="1"/>
  <c r="K2746" i="2"/>
  <c r="M2746" i="2" s="1"/>
  <c r="P2746" i="2" s="1"/>
  <c r="R2746" i="2" l="1"/>
  <c r="I2747" i="2" s="1"/>
  <c r="O2747" i="2" s="1"/>
  <c r="Q2747" i="2" s="1"/>
  <c r="L2747" i="2" l="1"/>
  <c r="K2747" i="2"/>
  <c r="M2747" i="2" s="1"/>
  <c r="P2747" i="2" s="1"/>
  <c r="R2747" i="2" l="1"/>
  <c r="I2748" i="2" s="1"/>
  <c r="O2748" i="2" s="1"/>
  <c r="Q2748" i="2" s="1"/>
  <c r="L2748" i="2" l="1"/>
  <c r="K2748" i="2"/>
  <c r="M2748" i="2" s="1"/>
  <c r="P2748" i="2" s="1"/>
  <c r="R2748" i="2" l="1"/>
  <c r="I2749" i="2" s="1"/>
  <c r="L2749" i="2" l="1"/>
  <c r="K2749" i="2"/>
  <c r="M2749" i="2" s="1"/>
  <c r="P2749" i="2" s="1"/>
  <c r="O2749" i="2"/>
  <c r="Q2749" i="2" s="1"/>
  <c r="R2749" i="2" l="1"/>
  <c r="I2750" i="2" s="1"/>
  <c r="L2750" i="2" s="1"/>
  <c r="K2750" i="2"/>
  <c r="M2750" i="2" s="1"/>
  <c r="P2750" i="2" s="1"/>
  <c r="O2750" i="2"/>
  <c r="Q2750" i="2" s="1"/>
  <c r="R2750" i="2" l="1"/>
  <c r="I2751" i="2" s="1"/>
  <c r="L2751" i="2" s="1"/>
  <c r="O2751" i="2"/>
  <c r="Q2751" i="2" s="1"/>
  <c r="K2751" i="2"/>
  <c r="M2751" i="2" s="1"/>
  <c r="P2751" i="2" s="1"/>
  <c r="R2751" i="2" l="1"/>
  <c r="I2752" i="2" s="1"/>
  <c r="O2752" i="2" s="1"/>
  <c r="Q2752" i="2" s="1"/>
  <c r="L2752" i="2"/>
  <c r="N2752" i="2" s="1"/>
  <c r="K2752" i="2"/>
  <c r="M2752" i="2" s="1"/>
  <c r="P2752" i="2" l="1"/>
  <c r="J2753" i="2"/>
  <c r="R2752" i="2"/>
  <c r="I2753" i="2" s="1"/>
  <c r="O2753" i="2" s="1"/>
  <c r="Q2753" i="2" s="1"/>
  <c r="L2753" i="2" l="1"/>
  <c r="N2753" i="2" s="1"/>
  <c r="K2753" i="2"/>
  <c r="M2753" i="2" s="1"/>
  <c r="P2753" i="2" l="1"/>
  <c r="J2754" i="2"/>
  <c r="R2753" i="2"/>
  <c r="I2754" i="2" s="1"/>
  <c r="O2754" i="2" s="1"/>
  <c r="Q2754" i="2" s="1"/>
  <c r="L2754" i="2" l="1"/>
  <c r="N2754" i="2" s="1"/>
  <c r="P2754" i="2" s="1"/>
  <c r="K2754" i="2"/>
  <c r="J2755" i="2" l="1"/>
  <c r="R2754" i="2"/>
  <c r="I2755" i="2" s="1"/>
  <c r="O2755" i="2" s="1"/>
  <c r="Q2755" i="2" s="1"/>
  <c r="L2755" i="2" l="1"/>
  <c r="N2755" i="2" s="1"/>
  <c r="P2755" i="2" s="1"/>
  <c r="K2755" i="2"/>
  <c r="J2756" i="2" l="1"/>
  <c r="R2755" i="2"/>
  <c r="I2756" i="2" s="1"/>
  <c r="O2756" i="2" s="1"/>
  <c r="Q2756" i="2" s="1"/>
  <c r="L2756" i="2" l="1"/>
  <c r="N2756" i="2" s="1"/>
  <c r="R2756" i="2" s="1"/>
  <c r="I2757" i="2" s="1"/>
  <c r="K2756" i="2"/>
  <c r="K2757" i="2" l="1"/>
  <c r="P2756" i="2"/>
  <c r="J2757" i="2"/>
  <c r="L2757" i="2" l="1"/>
  <c r="N2757" i="2" s="1"/>
  <c r="P2757" i="2" l="1"/>
  <c r="R2757" i="2"/>
  <c r="I2758" i="2" s="1"/>
  <c r="J2758" i="2"/>
  <c r="L2758" i="2" l="1"/>
  <c r="N2758" i="2" s="1"/>
  <c r="P2758" i="2" s="1"/>
  <c r="K2758" i="2"/>
  <c r="R2758" i="2" l="1"/>
  <c r="I2759" i="2" s="1"/>
  <c r="O2759" i="2" s="1"/>
  <c r="Q2759" i="2" s="1"/>
  <c r="J2759" i="2"/>
  <c r="L2759" i="2" l="1"/>
  <c r="N2759" i="2" s="1"/>
  <c r="P2759" i="2" s="1"/>
  <c r="K2759" i="2"/>
  <c r="J2760" i="2" l="1"/>
  <c r="R2759" i="2"/>
  <c r="I2760" i="2" s="1"/>
  <c r="O2760" i="2" s="1"/>
  <c r="Q2760" i="2" s="1"/>
  <c r="L2760" i="2" l="1"/>
  <c r="N2760" i="2" s="1"/>
  <c r="K2760" i="2"/>
  <c r="P2760" i="2" l="1"/>
  <c r="J2761" i="2"/>
  <c r="R2760" i="2"/>
  <c r="I2761" i="2" s="1"/>
  <c r="O2761" i="2" s="1"/>
  <c r="Q2761" i="2" s="1"/>
  <c r="L2761" i="2" l="1"/>
  <c r="N2761" i="2" s="1"/>
  <c r="P2761" i="2" s="1"/>
  <c r="R2761" i="2"/>
  <c r="I2762" i="2" s="1"/>
  <c r="K2761" i="2"/>
  <c r="L2762" i="2" l="1"/>
  <c r="R2762" i="2"/>
  <c r="I2763" i="2" s="1"/>
  <c r="K2762" i="2"/>
  <c r="O2762" i="2"/>
  <c r="Q2762" i="2" s="1"/>
  <c r="L2763" i="2" l="1"/>
  <c r="N2763" i="2" s="1"/>
  <c r="J2764" i="2" s="1"/>
  <c r="K2763" i="2"/>
  <c r="M2763" i="2" s="1"/>
  <c r="P2763" i="2" l="1"/>
  <c r="R2763" i="2"/>
  <c r="I2764" i="2" s="1"/>
  <c r="O2764" i="2" s="1"/>
  <c r="Q2764" i="2" s="1"/>
  <c r="L2764" i="2" l="1"/>
  <c r="N2764" i="2" s="1"/>
  <c r="J2765" i="2" s="1"/>
  <c r="K2764" i="2"/>
  <c r="M2764" i="2" s="1"/>
  <c r="P2764" i="2" s="1"/>
  <c r="R2764" i="2" l="1"/>
  <c r="I2765" i="2" s="1"/>
  <c r="O2765" i="2" s="1"/>
  <c r="Q2765" i="2" s="1"/>
  <c r="L2765" i="2" l="1"/>
  <c r="N2765" i="2" s="1"/>
  <c r="J2766" i="2" s="1"/>
  <c r="J2767" i="2" s="1"/>
  <c r="J2768" i="2" s="1"/>
  <c r="J2769" i="2" s="1"/>
  <c r="J2770" i="2" s="1"/>
  <c r="J2771" i="2" s="1"/>
  <c r="K2765" i="2"/>
  <c r="M2765" i="2" s="1"/>
  <c r="P2765" i="2" s="1"/>
  <c r="R2765" i="2" l="1"/>
  <c r="I2766" i="2" s="1"/>
  <c r="O2766" i="2" s="1"/>
  <c r="Q2766" i="2" s="1"/>
  <c r="L2766" i="2" l="1"/>
  <c r="K2766" i="2"/>
  <c r="M2766" i="2" s="1"/>
  <c r="P2766" i="2" s="1"/>
  <c r="R2766" i="2" l="1"/>
  <c r="I2767" i="2" s="1"/>
  <c r="O2767" i="2" s="1"/>
  <c r="Q2767" i="2" s="1"/>
  <c r="L2767" i="2" l="1"/>
  <c r="K2767" i="2"/>
  <c r="M2767" i="2" s="1"/>
  <c r="P2767" i="2" s="1"/>
  <c r="R2767" i="2" l="1"/>
  <c r="I2768" i="2" s="1"/>
  <c r="O2768" i="2" s="1"/>
  <c r="Q2768" i="2" s="1"/>
  <c r="L2768" i="2" l="1"/>
  <c r="K2768" i="2"/>
  <c r="M2768" i="2" s="1"/>
  <c r="P2768" i="2" s="1"/>
  <c r="R2768" i="2" l="1"/>
  <c r="I2769" i="2" s="1"/>
  <c r="O2769" i="2" s="1"/>
  <c r="Q2769" i="2" s="1"/>
  <c r="L2769" i="2" l="1"/>
  <c r="K2769" i="2"/>
  <c r="M2769" i="2" s="1"/>
  <c r="P2769" i="2" s="1"/>
  <c r="R2769" i="2" l="1"/>
  <c r="I2770" i="2" s="1"/>
  <c r="O2770" i="2" s="1"/>
  <c r="Q2770" i="2" s="1"/>
  <c r="L2770" i="2" l="1"/>
  <c r="K2770" i="2"/>
  <c r="M2770" i="2" s="1"/>
  <c r="P2770" i="2" s="1"/>
  <c r="R2770" i="2" l="1"/>
  <c r="I2771" i="2" s="1"/>
  <c r="O2771" i="2" s="1"/>
  <c r="Q2771" i="2" s="1"/>
  <c r="L2771" i="2" l="1"/>
  <c r="N2771" i="2" s="1"/>
  <c r="K2771" i="2"/>
  <c r="P2771" i="2" l="1"/>
  <c r="J2772" i="2"/>
  <c r="J2773" i="2" s="1"/>
  <c r="J2774" i="2" s="1"/>
  <c r="J2775" i="2" s="1"/>
  <c r="J2776" i="2" s="1"/>
  <c r="R2771" i="2"/>
  <c r="I2772" i="2" s="1"/>
  <c r="O2772" i="2" s="1"/>
  <c r="Q2772" i="2" s="1"/>
  <c r="L2772" i="2" l="1"/>
  <c r="K2772" i="2"/>
  <c r="M2772" i="2" s="1"/>
  <c r="P2772" i="2" s="1"/>
  <c r="R2772" i="2" l="1"/>
  <c r="I2773" i="2" s="1"/>
  <c r="R2773" i="2" l="1"/>
  <c r="I2774" i="2" s="1"/>
  <c r="L2773" i="2"/>
  <c r="K2773" i="2"/>
  <c r="O2773" i="2"/>
  <c r="Q2773" i="2" s="1"/>
  <c r="L2774" i="2" l="1"/>
  <c r="O2774" i="2"/>
  <c r="Q2774" i="2" s="1"/>
  <c r="K2774" i="2"/>
  <c r="M2774" i="2" s="1"/>
  <c r="P2774" i="2" s="1"/>
  <c r="R2774" i="2" l="1"/>
  <c r="I2775" i="2" s="1"/>
  <c r="O2775" i="2"/>
  <c r="Q2775" i="2" s="1"/>
  <c r="L2775" i="2"/>
  <c r="K2775" i="2"/>
  <c r="M2775" i="2" s="1"/>
  <c r="P2775" i="2" s="1"/>
  <c r="R2775" i="2" l="1"/>
  <c r="I2776" i="2" s="1"/>
  <c r="L2776" i="2"/>
  <c r="N2776" i="2" s="1"/>
  <c r="K2776" i="2"/>
  <c r="M2776" i="2" s="1"/>
  <c r="P2776" i="2" l="1"/>
  <c r="J2777" i="2"/>
  <c r="R2776" i="2"/>
  <c r="I2777" i="2" s="1"/>
  <c r="O2777" i="2" s="1"/>
  <c r="Q2777" i="2" s="1"/>
  <c r="L2777" i="2" l="1"/>
  <c r="N2777" i="2" s="1"/>
  <c r="K2777" i="2"/>
  <c r="M2777" i="2" s="1"/>
  <c r="P2777" i="2" l="1"/>
  <c r="R2777" i="2"/>
  <c r="I2778" i="2" s="1"/>
  <c r="O2778" i="2" s="1"/>
  <c r="Q2778" i="2" s="1"/>
  <c r="J2778" i="2"/>
  <c r="L2778" i="2" l="1"/>
  <c r="N2778" i="2" s="1"/>
  <c r="P2778" i="2" s="1"/>
  <c r="R2778" i="2"/>
  <c r="I2779" i="2" s="1"/>
  <c r="O2779" i="2" s="1"/>
  <c r="Q2779" i="2" s="1"/>
  <c r="K2778" i="2"/>
  <c r="K2779" i="2" l="1"/>
  <c r="J2779" i="2"/>
  <c r="L2779" i="2" l="1"/>
  <c r="N2779" i="2" s="1"/>
  <c r="P2779" i="2" l="1"/>
  <c r="R2779" i="2"/>
  <c r="I2780" i="2" s="1"/>
  <c r="O2780" i="2" s="1"/>
  <c r="Q2780" i="2" s="1"/>
  <c r="J2780" i="2"/>
  <c r="L2780" i="2" l="1"/>
  <c r="N2780" i="2" s="1"/>
  <c r="P2780" i="2" s="1"/>
  <c r="K2780" i="2"/>
  <c r="R2780" i="2" l="1"/>
  <c r="I2781" i="2" s="1"/>
  <c r="O2781" i="2" s="1"/>
  <c r="Q2781" i="2" s="1"/>
  <c r="J2781" i="2"/>
  <c r="K2781" i="2" l="1"/>
  <c r="L2781" i="2"/>
  <c r="N2781" i="2" s="1"/>
  <c r="P2781" i="2" l="1"/>
  <c r="R2781" i="2"/>
  <c r="I2782" i="2" s="1"/>
  <c r="J2782" i="2"/>
  <c r="J2783" i="2" s="1"/>
  <c r="L2782" i="2" l="1"/>
  <c r="R2782" i="2"/>
  <c r="I2783" i="2" s="1"/>
  <c r="O2783" i="2" s="1"/>
  <c r="Q2783" i="2" s="1"/>
  <c r="K2782" i="2"/>
  <c r="O2782" i="2"/>
  <c r="Q2782" i="2" s="1"/>
  <c r="L2783" i="2" l="1"/>
  <c r="N2783" i="2" s="1"/>
  <c r="R2783" i="2" s="1"/>
  <c r="I2784" i="2" s="1"/>
  <c r="O2784" i="2" s="1"/>
  <c r="Q2784" i="2" s="1"/>
  <c r="K2783" i="2"/>
  <c r="K2784" i="2" l="1"/>
  <c r="P2783" i="2"/>
  <c r="J2784" i="2"/>
  <c r="L2784" i="2" l="1"/>
  <c r="N2784" i="2" s="1"/>
  <c r="P2784" i="2" l="1"/>
  <c r="R2784" i="2"/>
  <c r="I2785" i="2" s="1"/>
  <c r="J2785" i="2"/>
  <c r="L2785" i="2" l="1"/>
  <c r="K2785" i="2"/>
  <c r="M2785" i="2" s="1"/>
  <c r="P2785" i="2" s="1"/>
  <c r="O2785" i="2"/>
  <c r="Q2785" i="2" s="1"/>
  <c r="R2785" i="2" l="1"/>
  <c r="I2786" i="2" s="1"/>
  <c r="L2786" i="2" s="1"/>
  <c r="K2786" i="2"/>
  <c r="M2786" i="2" s="1"/>
  <c r="P2786" i="2" s="1"/>
  <c r="O2786" i="2"/>
  <c r="Q2786" i="2" s="1"/>
  <c r="R2786" i="2" l="1"/>
  <c r="I2787" i="2" s="1"/>
  <c r="O2787" i="2" s="1"/>
  <c r="Q2787" i="2" s="1"/>
  <c r="L2787" i="2"/>
  <c r="K2787" i="2" l="1"/>
  <c r="M2787" i="2" s="1"/>
  <c r="P2787" i="2" s="1"/>
  <c r="R2787" i="2" l="1"/>
  <c r="I2788" i="2" s="1"/>
  <c r="O2788" i="2" s="1"/>
  <c r="Q2788" i="2" s="1"/>
  <c r="L2788" i="2"/>
  <c r="K2788" i="2" l="1"/>
  <c r="M2788" i="2" s="1"/>
  <c r="P2788" i="2" s="1"/>
  <c r="R2788" i="2" l="1"/>
  <c r="I2789" i="2" s="1"/>
  <c r="O2789" i="2" s="1"/>
  <c r="Q2789" i="2" s="1"/>
  <c r="K2789" i="2" l="1"/>
  <c r="M2789" i="2" s="1"/>
  <c r="P2789" i="2" s="1"/>
  <c r="L2789" i="2"/>
  <c r="R2789" i="2" l="1"/>
  <c r="I2790" i="2" s="1"/>
  <c r="O2790" i="2" s="1"/>
  <c r="Q2790" i="2" s="1"/>
  <c r="K2790" i="2"/>
  <c r="M2790" i="2" s="1"/>
  <c r="P2790" i="2" s="1"/>
  <c r="L2790" i="2" l="1"/>
  <c r="R2790" i="2"/>
  <c r="I2791" i="2" s="1"/>
  <c r="O2791" i="2" s="1"/>
  <c r="Q2791" i="2" s="1"/>
  <c r="L2791" i="2" l="1"/>
  <c r="K2791" i="2"/>
  <c r="M2791" i="2" s="1"/>
  <c r="P2791" i="2" s="1"/>
  <c r="R2791" i="2" l="1"/>
  <c r="I2792" i="2" s="1"/>
  <c r="O2792" i="2" s="1"/>
  <c r="Q2792" i="2" s="1"/>
  <c r="L2792" i="2" l="1"/>
  <c r="K2792" i="2"/>
  <c r="M2792" i="2" s="1"/>
  <c r="P2792" i="2" s="1"/>
  <c r="R2792" i="2" l="1"/>
  <c r="I2793" i="2" s="1"/>
  <c r="L2793" i="2" l="1"/>
  <c r="K2793" i="2"/>
  <c r="M2793" i="2" s="1"/>
  <c r="P2793" i="2" s="1"/>
  <c r="O2793" i="2"/>
  <c r="Q2793" i="2" s="1"/>
  <c r="R2793" i="2" l="1"/>
  <c r="I2794" i="2" s="1"/>
  <c r="O2794" i="2" s="1"/>
  <c r="Q2794" i="2" s="1"/>
  <c r="L2794" i="2"/>
  <c r="K2794" i="2"/>
  <c r="M2794" i="2" s="1"/>
  <c r="P2794" i="2" s="1"/>
  <c r="R2794" i="2" l="1"/>
  <c r="I2795" i="2" s="1"/>
  <c r="O2795" i="2" s="1"/>
  <c r="Q2795" i="2" s="1"/>
  <c r="L2795" i="2" l="1"/>
  <c r="K2795" i="2"/>
  <c r="M2795" i="2" s="1"/>
  <c r="P2795" i="2" s="1"/>
  <c r="R2795" i="2" l="1"/>
  <c r="I2796" i="2" s="1"/>
  <c r="O2796" i="2" s="1"/>
  <c r="Q2796" i="2" s="1"/>
  <c r="L2796" i="2" l="1"/>
  <c r="K2796" i="2"/>
  <c r="M2796" i="2" s="1"/>
  <c r="P2796" i="2" s="1"/>
  <c r="R2796" i="2" l="1"/>
  <c r="I2797" i="2" s="1"/>
  <c r="O2797" i="2" s="1"/>
  <c r="Q2797" i="2" s="1"/>
  <c r="L2797" i="2" l="1"/>
  <c r="K2797" i="2"/>
  <c r="M2797" i="2" s="1"/>
  <c r="P2797" i="2" s="1"/>
  <c r="R2797" i="2" l="1"/>
  <c r="I2798" i="2" s="1"/>
  <c r="R2798" i="2" l="1"/>
  <c r="I2799" i="2" s="1"/>
  <c r="O2799" i="2" s="1"/>
  <c r="Q2799" i="2" s="1"/>
  <c r="L2798" i="2"/>
  <c r="K2798" i="2"/>
  <c r="O2798" i="2"/>
  <c r="Q2798" i="2" s="1"/>
  <c r="L2799" i="2" l="1"/>
  <c r="N2799" i="2" s="1"/>
  <c r="K2799" i="2"/>
  <c r="M2799" i="2" s="1"/>
  <c r="P2799" i="2" l="1"/>
  <c r="J2800" i="2"/>
  <c r="R2799" i="2"/>
  <c r="I2800" i="2" s="1"/>
  <c r="L2800" i="2" l="1"/>
  <c r="N2800" i="2" s="1"/>
  <c r="K2800" i="2"/>
  <c r="M2800" i="2" s="1"/>
  <c r="J2801" i="2"/>
  <c r="P2800" i="2" l="1"/>
  <c r="R2800" i="2"/>
  <c r="I2801" i="2" s="1"/>
  <c r="L2801" i="2" l="1"/>
  <c r="N2801" i="2" s="1"/>
  <c r="K2801" i="2"/>
  <c r="M2801" i="2" s="1"/>
  <c r="P2801" i="2" l="1"/>
  <c r="J2802" i="2"/>
  <c r="R2801" i="2"/>
  <c r="I2802" i="2" s="1"/>
  <c r="O2802" i="2" s="1"/>
  <c r="Q2802" i="2" s="1"/>
  <c r="L2802" i="2" l="1"/>
  <c r="N2802" i="2" s="1"/>
  <c r="P2802" i="2" s="1"/>
  <c r="R2802" i="2"/>
  <c r="I2803" i="2" s="1"/>
  <c r="O2803" i="2" s="1"/>
  <c r="Q2803" i="2" s="1"/>
  <c r="K2802" i="2"/>
  <c r="J2803" i="2"/>
  <c r="L2803" i="2" l="1"/>
  <c r="N2803" i="2" s="1"/>
  <c r="P2803" i="2" s="1"/>
  <c r="K2803" i="2"/>
  <c r="R2803" i="2" l="1"/>
  <c r="I2804" i="2" s="1"/>
  <c r="O2804" i="2" s="1"/>
  <c r="Q2804" i="2" s="1"/>
  <c r="J2804" i="2"/>
  <c r="L2804" i="2" l="1"/>
  <c r="N2804" i="2" s="1"/>
  <c r="P2804" i="2" s="1"/>
  <c r="K2804" i="2"/>
  <c r="R2804" i="2" l="1"/>
  <c r="I2805" i="2" s="1"/>
  <c r="O2805" i="2" s="1"/>
  <c r="Q2805" i="2" s="1"/>
  <c r="J2805" i="2"/>
  <c r="L2805" i="2" l="1"/>
  <c r="N2805" i="2" s="1"/>
  <c r="P2805" i="2" s="1"/>
  <c r="K2805" i="2"/>
  <c r="R2805" i="2" l="1"/>
  <c r="I2806" i="2" s="1"/>
  <c r="J2806" i="2"/>
  <c r="L2806" i="2" l="1"/>
  <c r="N2806" i="2" s="1"/>
  <c r="P2806" i="2" s="1"/>
  <c r="K2806" i="2"/>
  <c r="O2806" i="2"/>
  <c r="Q2806" i="2" s="1"/>
  <c r="R2806" i="2" l="1"/>
  <c r="I2807" i="2" s="1"/>
  <c r="J2807" i="2"/>
  <c r="L2807" i="2" l="1"/>
  <c r="N2807" i="2" s="1"/>
  <c r="P2807" i="2" s="1"/>
  <c r="K2807" i="2"/>
  <c r="J2808" i="2"/>
  <c r="R2807" i="2"/>
  <c r="I2808" i="2" s="1"/>
  <c r="L2808" i="2" l="1"/>
  <c r="N2808" i="2" s="1"/>
  <c r="P2808" i="2" s="1"/>
  <c r="K2808" i="2"/>
  <c r="J2809" i="2" l="1"/>
  <c r="R2808" i="2"/>
  <c r="I2809" i="2" s="1"/>
  <c r="L2809" i="2" l="1"/>
  <c r="N2809" i="2" s="1"/>
  <c r="P2809" i="2" s="1"/>
  <c r="K2809" i="2"/>
  <c r="O2809" i="2"/>
  <c r="Q2809" i="2" s="1"/>
  <c r="R2809" i="2" l="1"/>
  <c r="I2810" i="2" s="1"/>
  <c r="L2810" i="2"/>
  <c r="N2810" i="2" s="1"/>
  <c r="K2810" i="2"/>
  <c r="O2810" i="2"/>
  <c r="Q2810" i="2" s="1"/>
  <c r="P2810" i="2" l="1"/>
  <c r="J2811" i="2"/>
  <c r="R2810" i="2"/>
  <c r="I2811" i="2" s="1"/>
  <c r="O2811" i="2" s="1"/>
  <c r="Q2811" i="2" s="1"/>
  <c r="K2811" i="2"/>
  <c r="M2811" i="2" s="1"/>
  <c r="L2811" i="2" l="1"/>
  <c r="N2811" i="2" s="1"/>
  <c r="P2811" i="2" s="1"/>
  <c r="J2812" i="2" l="1"/>
  <c r="J2813" i="2" s="1"/>
  <c r="J2814" i="2" s="1"/>
  <c r="J2815" i="2" s="1"/>
  <c r="J2816" i="2" s="1"/>
  <c r="J2817" i="2" s="1"/>
  <c r="J2818" i="2" s="1"/>
  <c r="J2819" i="2" s="1"/>
  <c r="J2820" i="2" s="1"/>
  <c r="J2821" i="2" s="1"/>
  <c r="J2822" i="2" s="1"/>
  <c r="J2823" i="2" s="1"/>
  <c r="R2811" i="2"/>
  <c r="I2812" i="2" s="1"/>
  <c r="L2812" i="2" s="1"/>
  <c r="K2812" i="2"/>
  <c r="M2812" i="2" s="1"/>
  <c r="P2812" i="2" s="1"/>
  <c r="R2812" i="2" l="1"/>
  <c r="I2813" i="2" s="1"/>
  <c r="O2813" i="2" s="1"/>
  <c r="Q2813" i="2" s="1"/>
  <c r="L2813" i="2" l="1"/>
  <c r="K2813" i="2"/>
  <c r="M2813" i="2" s="1"/>
  <c r="P2813" i="2" s="1"/>
  <c r="R2813" i="2" l="1"/>
  <c r="I2814" i="2" s="1"/>
  <c r="L2814" i="2" l="1"/>
  <c r="K2814" i="2"/>
  <c r="M2814" i="2" s="1"/>
  <c r="P2814" i="2" s="1"/>
  <c r="O2814" i="2"/>
  <c r="Q2814" i="2" s="1"/>
  <c r="R2814" i="2" l="1"/>
  <c r="I2815" i="2" s="1"/>
  <c r="O2815" i="2" s="1"/>
  <c r="Q2815" i="2" s="1"/>
  <c r="K2815" i="2" l="1"/>
  <c r="M2815" i="2" s="1"/>
  <c r="P2815" i="2" s="1"/>
  <c r="L2815" i="2"/>
  <c r="R2815" i="2"/>
  <c r="I2816" i="2" s="1"/>
  <c r="O2816" i="2" s="1"/>
  <c r="Q2816" i="2" s="1"/>
  <c r="L2816" i="2" l="1"/>
  <c r="K2816" i="2"/>
  <c r="M2816" i="2" s="1"/>
  <c r="P2816" i="2" s="1"/>
  <c r="R2816" i="2" l="1"/>
  <c r="I2817" i="2" s="1"/>
  <c r="O2817" i="2" s="1"/>
  <c r="Q2817" i="2" s="1"/>
  <c r="L2817" i="2" l="1"/>
  <c r="K2817" i="2"/>
  <c r="M2817" i="2" s="1"/>
  <c r="P2817" i="2" s="1"/>
  <c r="R2817" i="2" l="1"/>
  <c r="I2818" i="2" s="1"/>
  <c r="O2818" i="2" s="1"/>
  <c r="Q2818" i="2" s="1"/>
  <c r="L2818" i="2" l="1"/>
  <c r="K2818" i="2"/>
  <c r="M2818" i="2" s="1"/>
  <c r="P2818" i="2" s="1"/>
  <c r="R2818" i="2" l="1"/>
  <c r="I2819" i="2" s="1"/>
  <c r="O2819" i="2" s="1"/>
  <c r="Q2819" i="2" s="1"/>
  <c r="L2819" i="2" l="1"/>
  <c r="K2819" i="2"/>
  <c r="M2819" i="2" s="1"/>
  <c r="P2819" i="2" s="1"/>
  <c r="R2819" i="2" l="1"/>
  <c r="I2820" i="2" s="1"/>
  <c r="O2820" i="2" s="1"/>
  <c r="Q2820" i="2" s="1"/>
  <c r="L2820" i="2" l="1"/>
  <c r="K2820" i="2"/>
  <c r="M2820" i="2" s="1"/>
  <c r="P2820" i="2" s="1"/>
  <c r="R2820" i="2" l="1"/>
  <c r="I2821" i="2" s="1"/>
  <c r="O2821" i="2" s="1"/>
  <c r="Q2821" i="2" s="1"/>
  <c r="L2821" i="2" l="1"/>
  <c r="K2821" i="2"/>
  <c r="M2821" i="2" s="1"/>
  <c r="P2821" i="2" s="1"/>
  <c r="R2821" i="2" l="1"/>
  <c r="I2822" i="2" s="1"/>
  <c r="R2822" i="2" l="1"/>
  <c r="I2823" i="2" s="1"/>
  <c r="O2823" i="2" s="1"/>
  <c r="Q2823" i="2" s="1"/>
  <c r="L2822" i="2"/>
  <c r="K2822" i="2"/>
  <c r="O2822" i="2"/>
  <c r="Q2822" i="2" s="1"/>
  <c r="L2823" i="2" l="1"/>
  <c r="N2823" i="2" s="1"/>
  <c r="K2823" i="2"/>
  <c r="P2823" i="2" l="1"/>
  <c r="J2824" i="2"/>
  <c r="J2825" i="2" s="1"/>
  <c r="R2823" i="2"/>
  <c r="I2824" i="2" s="1"/>
  <c r="L2824" i="2" l="1"/>
  <c r="K2824" i="2"/>
  <c r="M2824" i="2" s="1"/>
  <c r="P2824" i="2" s="1"/>
  <c r="O2824" i="2"/>
  <c r="Q2824" i="2" s="1"/>
  <c r="R2824" i="2" l="1"/>
  <c r="I2825" i="2" s="1"/>
  <c r="O2825" i="2" s="1"/>
  <c r="Q2825" i="2" s="1"/>
  <c r="L2825" i="2"/>
  <c r="N2825" i="2" s="1"/>
  <c r="K2825" i="2"/>
  <c r="M2825" i="2" s="1"/>
  <c r="P2825" i="2" l="1"/>
  <c r="J2826" i="2"/>
  <c r="R2825" i="2"/>
  <c r="I2826" i="2" s="1"/>
  <c r="O2826" i="2" s="1"/>
  <c r="Q2826" i="2" s="1"/>
  <c r="L2826" i="2" l="1"/>
  <c r="N2826" i="2" s="1"/>
  <c r="K2826" i="2"/>
  <c r="M2826" i="2" s="1"/>
  <c r="J2827" i="2"/>
  <c r="P2826" i="2" l="1"/>
  <c r="R2826" i="2"/>
  <c r="I2827" i="2" s="1"/>
  <c r="O2827" i="2" s="1"/>
  <c r="Q2827" i="2" s="1"/>
  <c r="L2827" i="2" l="1"/>
  <c r="N2827" i="2" s="1"/>
  <c r="K2827" i="2"/>
  <c r="P2827" i="2" l="1"/>
  <c r="J2828" i="2"/>
  <c r="R2827" i="2"/>
  <c r="I2828" i="2" s="1"/>
  <c r="L2828" i="2" l="1"/>
  <c r="N2828" i="2" s="1"/>
  <c r="P2828" i="2" s="1"/>
  <c r="K2828" i="2"/>
  <c r="J2829" i="2" l="1"/>
  <c r="R2828" i="2"/>
  <c r="I2829" i="2" s="1"/>
  <c r="L2829" i="2" l="1"/>
  <c r="N2829" i="2" s="1"/>
  <c r="R2829" i="2" s="1"/>
  <c r="I2830" i="2" s="1"/>
  <c r="K2829" i="2"/>
  <c r="K2830" i="2" l="1"/>
  <c r="P2829" i="2"/>
  <c r="J2830" i="2"/>
  <c r="L2830" i="2" l="1"/>
  <c r="N2830" i="2" s="1"/>
  <c r="P2830" i="2" l="1"/>
  <c r="R2830" i="2"/>
  <c r="I2831" i="2" s="1"/>
  <c r="J2831" i="2"/>
  <c r="L2831" i="2" l="1"/>
  <c r="N2831" i="2" s="1"/>
  <c r="P2831" i="2" s="1"/>
  <c r="K2831" i="2"/>
  <c r="R2831" i="2" l="1"/>
  <c r="I2832" i="2" s="1"/>
  <c r="O2832" i="2" s="1"/>
  <c r="Q2832" i="2" s="1"/>
  <c r="K2832" i="2"/>
  <c r="J2832" i="2"/>
  <c r="L2832" i="2" l="1"/>
  <c r="N2832" i="2" s="1"/>
  <c r="P2832" i="2" l="1"/>
  <c r="R2832" i="2"/>
  <c r="I2833" i="2" s="1"/>
  <c r="J2833" i="2"/>
  <c r="L2833" i="2" l="1"/>
  <c r="K2833" i="2"/>
  <c r="M2833" i="2" s="1"/>
  <c r="P2833" i="2" s="1"/>
  <c r="O2833" i="2"/>
  <c r="Q2833" i="2" s="1"/>
  <c r="R2833" i="2" l="1"/>
  <c r="I2834" i="2" s="1"/>
  <c r="O2834" i="2" s="1"/>
  <c r="Q2834" i="2" s="1"/>
  <c r="K2834" i="2"/>
  <c r="M2834" i="2" s="1"/>
  <c r="P2834" i="2" s="1"/>
  <c r="L2834" i="2" l="1"/>
  <c r="R2834" i="2"/>
  <c r="I2835" i="2" s="1"/>
  <c r="L2835" i="2" l="1"/>
  <c r="N2835" i="2" s="1"/>
  <c r="K2835" i="2"/>
  <c r="M2835" i="2" s="1"/>
  <c r="R2835" i="2" l="1"/>
  <c r="I2836" i="2" s="1"/>
  <c r="K2836" i="2"/>
  <c r="M2836" i="2" s="1"/>
  <c r="P2836" i="2" s="1"/>
  <c r="P2835" i="2"/>
  <c r="J2836" i="2"/>
  <c r="J2837" i="2" s="1"/>
  <c r="J2838" i="2" s="1"/>
  <c r="J2839" i="2" s="1"/>
  <c r="J2840" i="2" s="1"/>
  <c r="J2841" i="2" s="1"/>
  <c r="J2842" i="2" s="1"/>
  <c r="J2843" i="2" s="1"/>
  <c r="J2844" i="2" s="1"/>
  <c r="J2845" i="2" s="1"/>
  <c r="J2846" i="2" s="1"/>
  <c r="J2847" i="2" s="1"/>
  <c r="J2848" i="2" s="1"/>
  <c r="J2849" i="2" s="1"/>
  <c r="J2850" i="2" s="1"/>
  <c r="L2836" i="2" l="1"/>
  <c r="R2836" i="2"/>
  <c r="I2837" i="2" s="1"/>
  <c r="L2837" i="2" l="1"/>
  <c r="K2837" i="2"/>
  <c r="M2837" i="2" s="1"/>
  <c r="P2837" i="2" s="1"/>
  <c r="R2837" i="2" l="1"/>
  <c r="I2838" i="2" s="1"/>
  <c r="L2838" i="2" l="1"/>
  <c r="K2838" i="2"/>
  <c r="M2838" i="2" s="1"/>
  <c r="P2838" i="2" s="1"/>
  <c r="R2838" i="2" l="1"/>
  <c r="I2839" i="2" s="1"/>
  <c r="L2839" i="2" l="1"/>
  <c r="K2839" i="2"/>
  <c r="M2839" i="2" s="1"/>
  <c r="P2839" i="2" s="1"/>
  <c r="R2839" i="2" l="1"/>
  <c r="I2840" i="2" s="1"/>
  <c r="L2840" i="2" l="1"/>
  <c r="K2840" i="2"/>
  <c r="M2840" i="2" s="1"/>
  <c r="P2840" i="2" s="1"/>
  <c r="R2840" i="2" l="1"/>
  <c r="I2841" i="2" s="1"/>
  <c r="O2841" i="2" s="1"/>
  <c r="Q2841" i="2" s="1"/>
  <c r="L2841" i="2" l="1"/>
  <c r="K2841" i="2"/>
  <c r="M2841" i="2" s="1"/>
  <c r="P2841" i="2" s="1"/>
  <c r="R2841" i="2" l="1"/>
  <c r="I2842" i="2" s="1"/>
  <c r="O2842" i="2" s="1"/>
  <c r="Q2842" i="2" s="1"/>
  <c r="L2842" i="2" l="1"/>
  <c r="K2842" i="2"/>
  <c r="M2842" i="2" s="1"/>
  <c r="P2842" i="2" s="1"/>
  <c r="R2842" i="2" l="1"/>
  <c r="I2843" i="2" s="1"/>
  <c r="L2843" i="2" l="1"/>
  <c r="K2843" i="2"/>
  <c r="M2843" i="2" s="1"/>
  <c r="P2843" i="2" s="1"/>
  <c r="R2843" i="2" l="1"/>
  <c r="I2844" i="2" s="1"/>
  <c r="O2844" i="2" s="1"/>
  <c r="Q2844" i="2" s="1"/>
  <c r="L2844" i="2" l="1"/>
  <c r="K2844" i="2"/>
  <c r="M2844" i="2" s="1"/>
  <c r="P2844" i="2" s="1"/>
  <c r="R2844" i="2" l="1"/>
  <c r="I2845" i="2" s="1"/>
  <c r="L2845" i="2" l="1"/>
  <c r="K2845" i="2"/>
  <c r="M2845" i="2" s="1"/>
  <c r="P2845" i="2" s="1"/>
  <c r="R2845" i="2" l="1"/>
  <c r="I2846" i="2" s="1"/>
  <c r="O2846" i="2" s="1"/>
  <c r="Q2846" i="2" s="1"/>
  <c r="L2846" i="2" l="1"/>
  <c r="K2846" i="2"/>
  <c r="M2846" i="2" s="1"/>
  <c r="P2846" i="2" s="1"/>
  <c r="R2846" i="2" l="1"/>
  <c r="I2847" i="2" s="1"/>
  <c r="L2847" i="2" l="1"/>
  <c r="K2847" i="2"/>
  <c r="M2847" i="2" s="1"/>
  <c r="P2847" i="2" s="1"/>
  <c r="O2847" i="2"/>
  <c r="Q2847" i="2" s="1"/>
  <c r="R2847" i="2" l="1"/>
  <c r="I2848" i="2" s="1"/>
  <c r="L2848" i="2"/>
  <c r="K2848" i="2"/>
  <c r="M2848" i="2" s="1"/>
  <c r="P2848" i="2" s="1"/>
  <c r="O2848" i="2"/>
  <c r="Q2848" i="2" s="1"/>
  <c r="R2848" i="2" l="1"/>
  <c r="I2849" i="2" s="1"/>
  <c r="L2849" i="2"/>
  <c r="K2849" i="2"/>
  <c r="M2849" i="2" s="1"/>
  <c r="P2849" i="2" s="1"/>
  <c r="O2849" i="2"/>
  <c r="Q2849" i="2" s="1"/>
  <c r="R2849" i="2" l="1"/>
  <c r="I2850" i="2" s="1"/>
  <c r="K2850" i="2" s="1"/>
  <c r="M2850" i="2" s="1"/>
  <c r="L2850" i="2"/>
  <c r="N2850" i="2" s="1"/>
  <c r="R2850" i="2" l="1"/>
  <c r="I2851" i="2" s="1"/>
  <c r="O2851" i="2" s="1"/>
  <c r="Q2851" i="2" s="1"/>
  <c r="K2851" i="2"/>
  <c r="M2851" i="2" s="1"/>
  <c r="P2850" i="2"/>
  <c r="J2851" i="2"/>
  <c r="L2851" i="2" l="1"/>
  <c r="N2851" i="2" s="1"/>
  <c r="P2851" i="2" l="1"/>
  <c r="R2851" i="2"/>
  <c r="I2852" i="2" s="1"/>
  <c r="O2852" i="2" s="1"/>
  <c r="Q2852" i="2" s="1"/>
  <c r="J2852" i="2"/>
  <c r="L2852" i="2" l="1"/>
  <c r="N2852" i="2" s="1"/>
  <c r="P2852" i="2" s="1"/>
  <c r="K2852" i="2"/>
  <c r="R2852" i="2" l="1"/>
  <c r="I2853" i="2" s="1"/>
  <c r="J2853" i="2"/>
  <c r="L2853" i="2" l="1"/>
  <c r="N2853" i="2" s="1"/>
  <c r="P2853" i="2" s="1"/>
  <c r="K2853" i="2"/>
  <c r="R2853" i="2" l="1"/>
  <c r="I2854" i="2" s="1"/>
  <c r="J2854" i="2"/>
  <c r="L2854" i="2" l="1"/>
  <c r="N2854" i="2" s="1"/>
  <c r="P2854" i="2" s="1"/>
  <c r="K2854" i="2"/>
  <c r="O2854" i="2"/>
  <c r="Q2854" i="2" s="1"/>
  <c r="R2854" i="2" l="1"/>
  <c r="I2855" i="2" s="1"/>
  <c r="J2855" i="2"/>
  <c r="K2855" i="2"/>
  <c r="O2855" i="2"/>
  <c r="Q2855" i="2" s="1"/>
  <c r="L2855" i="2" l="1"/>
  <c r="N2855" i="2" s="1"/>
  <c r="J2856" i="2" s="1"/>
  <c r="P2855" i="2" l="1"/>
  <c r="R2855" i="2"/>
  <c r="I2856" i="2" s="1"/>
  <c r="O2856" i="2" l="1"/>
  <c r="Q2856" i="2" s="1"/>
  <c r="K2856" i="2"/>
  <c r="L2856" i="2"/>
  <c r="N2856" i="2" s="1"/>
  <c r="P2856" i="2" l="1"/>
  <c r="J2857" i="2"/>
  <c r="R2856" i="2"/>
  <c r="I2857" i="2" s="1"/>
  <c r="R2857" i="2" l="1"/>
  <c r="I2858" i="2" s="1"/>
  <c r="O2857" i="2"/>
  <c r="Q2857" i="2" s="1"/>
  <c r="L2857" i="2"/>
  <c r="K2857" i="2"/>
  <c r="L2858" i="2" l="1"/>
  <c r="K2858" i="2"/>
  <c r="M2858" i="2" s="1"/>
  <c r="P2858" i="2" s="1"/>
  <c r="O2858" i="2"/>
  <c r="Q2858" i="2" s="1"/>
  <c r="R2858" i="2" l="1"/>
  <c r="I2859" i="2" s="1"/>
  <c r="L2859" i="2"/>
  <c r="R2859" i="2"/>
  <c r="I2860" i="2" s="1"/>
  <c r="K2859" i="2"/>
  <c r="O2859" i="2"/>
  <c r="Q2859" i="2" s="1"/>
  <c r="O2860" i="2" l="1"/>
  <c r="Q2860" i="2" s="1"/>
  <c r="L2860" i="2"/>
  <c r="K2860" i="2"/>
  <c r="M2860" i="2" s="1"/>
  <c r="P2860" i="2" l="1"/>
  <c r="R2860" i="2"/>
  <c r="I2861" i="2" s="1"/>
  <c r="O2861" i="2" l="1"/>
  <c r="Q2861" i="2" s="1"/>
  <c r="K2861" i="2"/>
  <c r="M2861" i="2" s="1"/>
  <c r="P2861" i="2" s="1"/>
  <c r="L2861" i="2"/>
  <c r="R2861" i="2" l="1"/>
  <c r="I2862" i="2" s="1"/>
  <c r="O2862" i="2" l="1"/>
  <c r="Q2862" i="2" s="1"/>
  <c r="K2862" i="2"/>
  <c r="M2862" i="2" s="1"/>
  <c r="P2862" i="2" s="1"/>
  <c r="L2862" i="2"/>
  <c r="R2862" i="2" l="1"/>
  <c r="I2863" i="2" s="1"/>
  <c r="O2863" i="2" l="1"/>
  <c r="Q2863" i="2" s="1"/>
  <c r="K2863" i="2"/>
  <c r="M2863" i="2" s="1"/>
  <c r="L2863" i="2"/>
  <c r="P2863" i="2" l="1"/>
  <c r="R2863" i="2"/>
  <c r="I2864" i="2" s="1"/>
  <c r="O2864" i="2" l="1"/>
  <c r="Q2864" i="2" s="1"/>
  <c r="L2864" i="2"/>
  <c r="N2864" i="2" s="1"/>
  <c r="K2864" i="2"/>
  <c r="J2865" i="2" l="1"/>
  <c r="P2864" i="2"/>
  <c r="R2864" i="2"/>
  <c r="I2865" i="2" s="1"/>
  <c r="O2865" i="2" s="1"/>
  <c r="Q2865" i="2" s="1"/>
  <c r="L2865" i="2" l="1"/>
  <c r="N2865" i="2" s="1"/>
  <c r="K2865" i="2"/>
  <c r="M2865" i="2" s="1"/>
  <c r="P2865" i="2" s="1"/>
  <c r="J2866" i="2"/>
  <c r="J2867" i="2" s="1"/>
  <c r="J2868" i="2" s="1"/>
  <c r="J2869" i="2" s="1"/>
  <c r="J2870" i="2" s="1"/>
  <c r="J2871" i="2" s="1"/>
  <c r="J2872" i="2" s="1"/>
  <c r="R2865" i="2" l="1"/>
  <c r="I2866" i="2" s="1"/>
  <c r="O2866" i="2" l="1"/>
  <c r="Q2866" i="2" s="1"/>
  <c r="L2866" i="2"/>
  <c r="K2866" i="2"/>
  <c r="M2866" i="2" s="1"/>
  <c r="P2866" i="2" l="1"/>
  <c r="R2866" i="2"/>
  <c r="I2867" i="2" s="1"/>
  <c r="L2867" i="2" l="1"/>
  <c r="K2867" i="2"/>
  <c r="M2867" i="2" s="1"/>
  <c r="P2867" i="2" s="1"/>
  <c r="R2867" i="2" l="1"/>
  <c r="I2868" i="2" s="1"/>
  <c r="O2868" i="2" l="1"/>
  <c r="Q2868" i="2" s="1"/>
  <c r="L2868" i="2"/>
  <c r="K2868" i="2"/>
  <c r="M2868" i="2" s="1"/>
  <c r="P2868" i="2" l="1"/>
  <c r="R2868" i="2"/>
  <c r="I2869" i="2" s="1"/>
  <c r="L2869" i="2" l="1"/>
  <c r="K2869" i="2"/>
  <c r="M2869" i="2" s="1"/>
  <c r="P2869" i="2" l="1"/>
  <c r="R2869" i="2"/>
  <c r="I2870" i="2" s="1"/>
  <c r="O2871" i="2"/>
  <c r="Q2871" i="2" s="1"/>
  <c r="L2870" i="2" l="1"/>
  <c r="K2870" i="2"/>
  <c r="M2870" i="2" s="1"/>
  <c r="P2870" i="2" s="1"/>
  <c r="O2870" i="2"/>
  <c r="Q2870" i="2" s="1"/>
  <c r="R2870" i="2" l="1"/>
  <c r="I2871" i="2" s="1"/>
  <c r="K2871" i="2" s="1"/>
  <c r="M2871" i="2" s="1"/>
  <c r="P2871" i="2" s="1"/>
  <c r="L2871" i="2" l="1"/>
  <c r="R2871" i="2"/>
  <c r="I2872" i="2" s="1"/>
  <c r="K2872" i="2" l="1"/>
  <c r="M2872" i="2" s="1"/>
  <c r="L2872" i="2"/>
  <c r="N2872" i="2" s="1"/>
  <c r="R2872" i="2" l="1"/>
  <c r="I2873" i="2" s="1"/>
  <c r="K2873" i="2" s="1"/>
  <c r="M2873" i="2" s="1"/>
  <c r="J2873" i="2"/>
  <c r="L2873" i="2" s="1"/>
  <c r="N2873" i="2" s="1"/>
  <c r="P2872" i="2"/>
  <c r="P2873" i="2" l="1"/>
  <c r="R2873" i="2"/>
  <c r="I2874" i="2" s="1"/>
  <c r="J2874" i="2"/>
  <c r="O2874" i="2" l="1"/>
  <c r="Q2874" i="2" s="1"/>
  <c r="K2874" i="2"/>
  <c r="M2874" i="2" s="1"/>
  <c r="L2874" i="2"/>
  <c r="N2874" i="2" s="1"/>
  <c r="P2874" i="2" l="1"/>
  <c r="J2875" i="2"/>
  <c r="R2874" i="2"/>
  <c r="I2875" i="2" s="1"/>
  <c r="K2875" i="2" l="1"/>
  <c r="M2875" i="2" s="1"/>
  <c r="L2875" i="2"/>
  <c r="N2875" i="2" s="1"/>
  <c r="P2875" i="2" l="1"/>
  <c r="J2876" i="2"/>
  <c r="R2875" i="2"/>
  <c r="I2876" i="2" s="1"/>
  <c r="O2876" i="2" l="1"/>
  <c r="Q2876" i="2" s="1"/>
  <c r="L2876" i="2"/>
  <c r="N2876" i="2" s="1"/>
  <c r="K2876" i="2"/>
  <c r="M2876" i="2" s="1"/>
  <c r="P2876" i="2" l="1"/>
  <c r="R2876" i="2"/>
  <c r="I2877" i="2" s="1"/>
  <c r="J2877" i="2"/>
  <c r="L2877" i="2" l="1"/>
  <c r="N2877" i="2" s="1"/>
  <c r="K2877" i="2"/>
  <c r="P2877" i="2" l="1"/>
  <c r="R2877" i="2"/>
  <c r="I2878" i="2" s="1"/>
  <c r="J2878" i="2"/>
  <c r="L2878" i="2" l="1"/>
  <c r="N2878" i="2" s="1"/>
  <c r="R2878" i="2" s="1"/>
  <c r="I2879" i="2" s="1"/>
  <c r="K2879" i="2" s="1"/>
  <c r="K2878" i="2"/>
  <c r="P2878" i="2" l="1"/>
  <c r="J2879" i="2"/>
  <c r="L2879" i="2" s="1"/>
  <c r="N2879" i="2" s="1"/>
  <c r="P2879" i="2" s="1"/>
  <c r="J2880" i="2" l="1"/>
  <c r="R2879" i="2"/>
  <c r="I2880" i="2" s="1"/>
  <c r="O2880" i="2" s="1"/>
  <c r="Q2880" i="2" s="1"/>
  <c r="K2880" i="2" l="1"/>
  <c r="L2880" i="2"/>
  <c r="N2880" i="2" s="1"/>
  <c r="P2880" i="2" s="1"/>
  <c r="R2880" i="2"/>
  <c r="I2881" i="2" s="1"/>
  <c r="J2881" i="2"/>
  <c r="L2881" i="2" l="1"/>
  <c r="K2881" i="2"/>
  <c r="M2881" i="2" s="1"/>
  <c r="P2881" i="2" s="1"/>
  <c r="O2881" i="2"/>
  <c r="Q2881" i="2" s="1"/>
  <c r="R2881" i="2" l="1"/>
  <c r="I2882" i="2" s="1"/>
  <c r="L2882" i="2" s="1"/>
  <c r="O2882" i="2"/>
  <c r="Q2882" i="2" s="1"/>
  <c r="K2882" i="2" l="1"/>
  <c r="M2882" i="2" s="1"/>
  <c r="P2882" i="2" s="1"/>
  <c r="R2882" i="2" l="1"/>
  <c r="I2883" i="2" s="1"/>
  <c r="O2883" i="2" s="1"/>
  <c r="Q2883" i="2" s="1"/>
  <c r="L2883" i="2" l="1"/>
  <c r="K2883" i="2"/>
  <c r="M2883" i="2" s="1"/>
  <c r="P2883" i="2" s="1"/>
  <c r="R2883" i="2" l="1"/>
  <c r="I2884" i="2" s="1"/>
  <c r="O2884" i="2" l="1"/>
  <c r="Q2884" i="2" s="1"/>
  <c r="L2884" i="2"/>
  <c r="K2884" i="2"/>
  <c r="M2884" i="2" s="1"/>
  <c r="P2884" i="2" s="1"/>
  <c r="R2884" i="2" l="1"/>
  <c r="I2885" i="2" s="1"/>
  <c r="O2885" i="2" l="1"/>
  <c r="Q2885" i="2" s="1"/>
  <c r="L2885" i="2"/>
  <c r="K2885" i="2"/>
  <c r="M2885" i="2" s="1"/>
  <c r="P2885" i="2" s="1"/>
  <c r="R2885" i="2" l="1"/>
  <c r="I2886" i="2" s="1"/>
  <c r="O2886" i="2" l="1"/>
  <c r="Q2886" i="2" s="1"/>
  <c r="L2886" i="2"/>
  <c r="K2886" i="2"/>
  <c r="M2886" i="2" s="1"/>
  <c r="P2886" i="2" s="1"/>
  <c r="R2886" i="2" l="1"/>
  <c r="I2887" i="2" s="1"/>
  <c r="O2887" i="2"/>
  <c r="Q2887" i="2" s="1"/>
  <c r="L2887" i="2"/>
  <c r="K2887" i="2"/>
  <c r="M2887" i="2" s="1"/>
  <c r="P2887" i="2" s="1"/>
  <c r="R2887" i="2" l="1"/>
  <c r="I2888" i="2" s="1"/>
  <c r="O2888" i="2" l="1"/>
  <c r="Q2888" i="2" s="1"/>
  <c r="L2888" i="2"/>
  <c r="K2888" i="2"/>
  <c r="M2888" i="2" s="1"/>
  <c r="P2888" i="2" l="1"/>
  <c r="R2888" i="2"/>
  <c r="I2889" i="2" s="1"/>
  <c r="O2889" i="2" l="1"/>
  <c r="Q2889" i="2" s="1"/>
  <c r="K2889" i="2"/>
  <c r="M2889" i="2" s="1"/>
  <c r="L2889" i="2"/>
  <c r="P2889" i="2" l="1"/>
  <c r="R2889" i="2"/>
  <c r="I2890" i="2" s="1"/>
  <c r="O2890" i="2" l="1"/>
  <c r="Q2890" i="2" s="1"/>
  <c r="K2890" i="2"/>
  <c r="M2890" i="2" s="1"/>
  <c r="L2890" i="2"/>
  <c r="P2890" i="2" l="1"/>
  <c r="R2890" i="2"/>
  <c r="I2891" i="2" s="1"/>
  <c r="L2891" i="2" l="1"/>
  <c r="K2891" i="2"/>
  <c r="M2891" i="2" s="1"/>
  <c r="P2891" i="2" s="1"/>
  <c r="R2891" i="2" l="1"/>
  <c r="I2892" i="2" s="1"/>
  <c r="K2892" i="2" l="1"/>
  <c r="M2892" i="2" s="1"/>
  <c r="L2892" i="2"/>
  <c r="O2893" i="2"/>
  <c r="Q2893" i="2" s="1"/>
  <c r="P2892" i="2" l="1"/>
  <c r="R2892" i="2"/>
  <c r="I2893" i="2" s="1"/>
  <c r="O2894" i="2"/>
  <c r="Q2894" i="2" s="1"/>
  <c r="L2893" i="2" l="1"/>
  <c r="K2893" i="2"/>
  <c r="M2893" i="2" s="1"/>
  <c r="P2893" i="2" s="1"/>
  <c r="R2893" i="2" l="1"/>
  <c r="I2894" i="2" s="1"/>
  <c r="L2894" i="2"/>
  <c r="K2894" i="2"/>
  <c r="M2894" i="2" s="1"/>
  <c r="P2894" i="2" l="1"/>
  <c r="R2894" i="2"/>
  <c r="I2895" i="2" s="1"/>
  <c r="L2895" i="2" l="1"/>
  <c r="O2895" i="2"/>
  <c r="Q2895" i="2" s="1"/>
  <c r="K2895" i="2"/>
  <c r="M2895" i="2" s="1"/>
  <c r="P2895" i="2" s="1"/>
  <c r="R2895" i="2" l="1"/>
  <c r="I2896" i="2" s="1"/>
  <c r="R2896" i="2" s="1"/>
  <c r="I2897" i="2" s="1"/>
  <c r="O2896" i="2"/>
  <c r="Q2896" i="2" s="1"/>
  <c r="K2896" i="2" l="1"/>
  <c r="L2896" i="2"/>
  <c r="O2897" i="2"/>
  <c r="Q2897" i="2" s="1"/>
  <c r="L2897" i="2"/>
  <c r="N2897" i="2" s="1"/>
  <c r="K2897" i="2"/>
  <c r="M2897" i="2" s="1"/>
  <c r="R2897" i="2" s="1"/>
  <c r="I2898" i="2" s="1"/>
  <c r="O2898" i="2" l="1"/>
  <c r="Q2898" i="2" s="1"/>
  <c r="K2898" i="2"/>
  <c r="M2898" i="2" s="1"/>
  <c r="P2897" i="2"/>
  <c r="J2898" i="2"/>
  <c r="L2898" i="2" l="1"/>
  <c r="N2898" i="2" s="1"/>
  <c r="P2898" i="2" s="1"/>
  <c r="R2898" i="2" l="1"/>
  <c r="I2899" i="2" s="1"/>
  <c r="J2899" i="2"/>
  <c r="O2899" i="2" l="1"/>
  <c r="Q2899" i="2" s="1"/>
  <c r="L2899" i="2"/>
  <c r="N2899" i="2" s="1"/>
  <c r="P2899" i="2" s="1"/>
  <c r="K2899" i="2"/>
  <c r="R2899" i="2" l="1"/>
  <c r="I2900" i="2" s="1"/>
  <c r="K2900" i="2" s="1"/>
  <c r="O2900" i="2"/>
  <c r="Q2900" i="2" s="1"/>
  <c r="J2900" i="2"/>
  <c r="L2900" i="2" l="1"/>
  <c r="N2900" i="2" s="1"/>
  <c r="P2900" i="2" l="1"/>
  <c r="R2900" i="2"/>
  <c r="I2901" i="2" s="1"/>
  <c r="J2901" i="2"/>
  <c r="O2901" i="2" l="1"/>
  <c r="Q2901" i="2" s="1"/>
  <c r="L2901" i="2"/>
  <c r="N2901" i="2" s="1"/>
  <c r="P2901" i="2" s="1"/>
  <c r="K2901" i="2"/>
  <c r="R2901" i="2" l="1"/>
  <c r="I2902" i="2" s="1"/>
  <c r="J2902" i="2"/>
  <c r="K2902" i="2" l="1"/>
  <c r="L2902" i="2"/>
  <c r="N2902" i="2" s="1"/>
  <c r="P2902" i="2" s="1"/>
  <c r="O2904" i="2"/>
  <c r="Q2904" i="2" s="1"/>
  <c r="R2902" i="2" l="1"/>
  <c r="I2903" i="2" s="1"/>
  <c r="K2903" i="2"/>
  <c r="J2903" i="2"/>
  <c r="O2905" i="2"/>
  <c r="Q2905" i="2" s="1"/>
  <c r="L2903" i="2" l="1"/>
  <c r="N2903" i="2" s="1"/>
  <c r="P2903" i="2" l="1"/>
  <c r="R2903" i="2"/>
  <c r="I2904" i="2" s="1"/>
  <c r="J2904" i="2"/>
  <c r="L2904" i="2" l="1"/>
  <c r="N2904" i="2" s="1"/>
  <c r="P2904" i="2" s="1"/>
  <c r="K2904" i="2"/>
  <c r="R2904" i="2"/>
  <c r="I2905" i="2" s="1"/>
  <c r="K2905" i="2" l="1"/>
  <c r="J2905" i="2"/>
  <c r="L2905" i="2" s="1"/>
  <c r="N2905" i="2" s="1"/>
  <c r="P2905" i="2" l="1"/>
  <c r="R2905" i="2"/>
  <c r="I2906" i="2" s="1"/>
  <c r="O2906" i="2" s="1"/>
  <c r="Q2906" i="2" s="1"/>
  <c r="L2906" i="2" l="1"/>
  <c r="N2906" i="2" s="1"/>
  <c r="R2906" i="2" s="1"/>
  <c r="I2907" i="2" s="1"/>
  <c r="K2906" i="2"/>
  <c r="O2907" i="2" l="1"/>
  <c r="Q2907" i="2" s="1"/>
  <c r="K2907" i="2"/>
  <c r="M2907" i="2" s="1"/>
  <c r="P2907" i="2" s="1"/>
  <c r="P2906" i="2"/>
  <c r="J2907" i="2"/>
  <c r="J2908" i="2" s="1"/>
  <c r="J2909" i="2" s="1"/>
  <c r="J2910" i="2" s="1"/>
  <c r="J2911" i="2" s="1"/>
  <c r="J2912" i="2" s="1"/>
  <c r="J2913" i="2" s="1"/>
  <c r="J2914" i="2" s="1"/>
  <c r="J2915" i="2" s="1"/>
  <c r="J2916" i="2" s="1"/>
  <c r="J2917" i="2" s="1"/>
  <c r="J2918" i="2" s="1"/>
  <c r="J2919" i="2" s="1"/>
  <c r="R2907" i="2" l="1"/>
  <c r="I2908" i="2" s="1"/>
  <c r="O2908" i="2"/>
  <c r="Q2908" i="2" s="1"/>
  <c r="L2908" i="2"/>
  <c r="K2908" i="2"/>
  <c r="M2908" i="2" s="1"/>
  <c r="P2908" i="2" s="1"/>
  <c r="L2907" i="2"/>
  <c r="R2908" i="2" l="1"/>
  <c r="I2909" i="2" s="1"/>
  <c r="O2909" i="2"/>
  <c r="Q2909" i="2" s="1"/>
  <c r="L2909" i="2"/>
  <c r="K2909" i="2"/>
  <c r="M2909" i="2" s="1"/>
  <c r="P2909" i="2" s="1"/>
  <c r="R2909" i="2"/>
  <c r="I2910" i="2" s="1"/>
  <c r="O2910" i="2" l="1"/>
  <c r="Q2910" i="2" s="1"/>
  <c r="L2910" i="2"/>
  <c r="K2910" i="2"/>
  <c r="M2910" i="2" s="1"/>
  <c r="P2910" i="2" l="1"/>
  <c r="R2910" i="2"/>
  <c r="I2911" i="2" s="1"/>
  <c r="O2911" i="2" l="1"/>
  <c r="Q2911" i="2" s="1"/>
  <c r="L2911" i="2"/>
  <c r="K2911" i="2"/>
  <c r="M2911" i="2" s="1"/>
  <c r="P2911" i="2" l="1"/>
  <c r="R2911" i="2"/>
  <c r="I2912" i="2" s="1"/>
  <c r="O2912" i="2" l="1"/>
  <c r="Q2912" i="2" s="1"/>
  <c r="L2912" i="2"/>
  <c r="K2912" i="2"/>
  <c r="M2912" i="2" s="1"/>
  <c r="P2912" i="2" l="1"/>
  <c r="R2912" i="2"/>
  <c r="I2913" i="2" s="1"/>
  <c r="O2913" i="2" l="1"/>
  <c r="Q2913" i="2" s="1"/>
  <c r="L2913" i="2"/>
  <c r="K2913" i="2"/>
  <c r="M2913" i="2" s="1"/>
  <c r="P2913" i="2" l="1"/>
  <c r="R2913" i="2"/>
  <c r="I2914" i="2" s="1"/>
  <c r="O2914" i="2" l="1"/>
  <c r="Q2914" i="2" s="1"/>
  <c r="L2914" i="2"/>
  <c r="K2914" i="2"/>
  <c r="M2914" i="2" s="1"/>
  <c r="P2914" i="2" l="1"/>
  <c r="R2914" i="2"/>
  <c r="I2915" i="2" s="1"/>
  <c r="L2915" i="2" l="1"/>
  <c r="K2915" i="2"/>
  <c r="M2915" i="2" s="1"/>
  <c r="P2915" i="2" l="1"/>
  <c r="R2915" i="2"/>
  <c r="I2916" i="2" s="1"/>
  <c r="O2916" i="2" l="1"/>
  <c r="Q2916" i="2" s="1"/>
  <c r="L2916" i="2"/>
  <c r="K2916" i="2"/>
  <c r="M2916" i="2" s="1"/>
  <c r="P2916" i="2" l="1"/>
  <c r="R2916" i="2"/>
  <c r="I2917" i="2" s="1"/>
  <c r="O2917" i="2" l="1"/>
  <c r="Q2917" i="2" s="1"/>
  <c r="L2917" i="2"/>
  <c r="K2917" i="2"/>
  <c r="M2917" i="2" s="1"/>
  <c r="O2918" i="2"/>
  <c r="Q2918" i="2" s="1"/>
  <c r="P2917" i="2" l="1"/>
  <c r="R2917" i="2"/>
  <c r="I2918" i="2" s="1"/>
  <c r="L2918" i="2" l="1"/>
  <c r="K2918" i="2"/>
  <c r="M2918" i="2" s="1"/>
  <c r="P2918" i="2" s="1"/>
  <c r="R2918" i="2" l="1"/>
  <c r="I2919" i="2" s="1"/>
  <c r="O2919" i="2" l="1"/>
  <c r="Q2919" i="2" s="1"/>
  <c r="L2919" i="2"/>
  <c r="N2919" i="2" s="1"/>
  <c r="K2919" i="2"/>
  <c r="M2919" i="2" s="1"/>
  <c r="R2919" i="2" s="1"/>
  <c r="I2920" i="2" s="1"/>
  <c r="O2920" i="2" l="1"/>
  <c r="Q2920" i="2" s="1"/>
  <c r="K2920" i="2"/>
  <c r="M2920" i="2" s="1"/>
  <c r="P2919" i="2"/>
  <c r="J2920" i="2"/>
  <c r="L2920" i="2" l="1"/>
  <c r="N2920" i="2" s="1"/>
  <c r="P2920" i="2" l="1"/>
  <c r="R2920" i="2"/>
  <c r="I2921" i="2" s="1"/>
  <c r="J2921" i="2"/>
  <c r="L2921" i="2" l="1"/>
  <c r="N2921" i="2" s="1"/>
  <c r="K2921" i="2"/>
  <c r="M2921" i="2" s="1"/>
  <c r="R2921" i="2" s="1"/>
  <c r="I2922" i="2" s="1"/>
  <c r="O2922" i="2" l="1"/>
  <c r="Q2922" i="2" s="1"/>
  <c r="K2922" i="2"/>
  <c r="P2921" i="2"/>
  <c r="J2922" i="2"/>
  <c r="L2922" i="2" l="1"/>
  <c r="N2922" i="2" s="1"/>
  <c r="P2922" i="2" l="1"/>
  <c r="R2922" i="2"/>
  <c r="I2923" i="2" s="1"/>
  <c r="J2923" i="2"/>
  <c r="O2923" i="2" l="1"/>
  <c r="Q2923" i="2" s="1"/>
  <c r="K2923" i="2"/>
  <c r="M2923" i="2" s="1"/>
  <c r="L2923" i="2"/>
  <c r="N2923" i="2" s="1"/>
  <c r="R2923" i="2" l="1"/>
  <c r="I2924" i="2" s="1"/>
  <c r="P2923" i="2"/>
  <c r="O2924" i="2"/>
  <c r="Q2924" i="2" s="1"/>
  <c r="K2924" i="2"/>
  <c r="J2924" i="2"/>
  <c r="L2924" i="2" l="1"/>
  <c r="N2924" i="2" s="1"/>
  <c r="P2924" i="2" l="1"/>
  <c r="R2924" i="2"/>
  <c r="I2925" i="2" s="1"/>
  <c r="J2925" i="2"/>
  <c r="L2925" i="2" l="1"/>
  <c r="N2925" i="2" s="1"/>
  <c r="P2925" i="2" s="1"/>
  <c r="K2925" i="2"/>
  <c r="R2925" i="2" l="1"/>
  <c r="I2926" i="2" s="1"/>
  <c r="J2926" i="2"/>
  <c r="L2926" i="2" l="1"/>
  <c r="N2926" i="2" s="1"/>
  <c r="P2926" i="2" s="1"/>
  <c r="K2926" i="2"/>
  <c r="R2926" i="2" l="1"/>
  <c r="I2927" i="2" s="1"/>
  <c r="J2927" i="2"/>
  <c r="K2927" i="2" l="1"/>
  <c r="L2927" i="2"/>
  <c r="N2927" i="2" s="1"/>
  <c r="P2927" i="2" s="1"/>
  <c r="R2927" i="2" l="1"/>
  <c r="I2928" i="2" s="1"/>
  <c r="K2928" i="2" s="1"/>
  <c r="J2928" i="2"/>
  <c r="O2929" i="2"/>
  <c r="Q2929" i="2" s="1"/>
  <c r="L2928" i="2" l="1"/>
  <c r="N2928" i="2" s="1"/>
  <c r="P2928" i="2" l="1"/>
  <c r="R2928" i="2"/>
  <c r="I2929" i="2" s="1"/>
  <c r="J2929" i="2"/>
  <c r="L2929" i="2" l="1"/>
  <c r="N2929" i="2" s="1"/>
  <c r="P2929" i="2" s="1"/>
  <c r="K2929" i="2"/>
  <c r="R2929" i="2" l="1"/>
  <c r="I2930" i="2" s="1"/>
  <c r="O2930" i="2" s="1"/>
  <c r="Q2930" i="2" s="1"/>
  <c r="L2930" i="2" l="1"/>
  <c r="N2930" i="2" s="1"/>
  <c r="R2930" i="2" s="1"/>
  <c r="I2931" i="2" s="1"/>
  <c r="K2930" i="2"/>
  <c r="O2931" i="2" l="1"/>
  <c r="Q2931" i="2" s="1"/>
  <c r="K2931" i="2"/>
  <c r="M2931" i="2" s="1"/>
  <c r="P2931" i="2" s="1"/>
  <c r="P2930" i="2"/>
  <c r="J2931" i="2"/>
  <c r="J2932" i="2" s="1"/>
  <c r="J2933" i="2" s="1"/>
  <c r="J2934" i="2" s="1"/>
  <c r="J2935" i="2" s="1"/>
  <c r="J2936" i="2" s="1"/>
  <c r="J2937" i="2" s="1"/>
  <c r="J2938" i="2" s="1"/>
  <c r="J2939" i="2" s="1"/>
  <c r="J2940" i="2" s="1"/>
  <c r="J2941" i="2" s="1"/>
  <c r="J2942" i="2" s="1"/>
  <c r="J2943" i="2" s="1"/>
  <c r="J2944" i="2" s="1"/>
  <c r="R2931" i="2" l="1"/>
  <c r="I2932" i="2" s="1"/>
  <c r="O2932" i="2"/>
  <c r="Q2932" i="2" s="1"/>
  <c r="L2932" i="2"/>
  <c r="K2932" i="2"/>
  <c r="M2932" i="2" s="1"/>
  <c r="P2932" i="2" s="1"/>
  <c r="L2931" i="2"/>
  <c r="R2932" i="2" l="1"/>
  <c r="I2933" i="2" s="1"/>
  <c r="O2933" i="2"/>
  <c r="Q2933" i="2" s="1"/>
  <c r="K2933" i="2"/>
  <c r="M2933" i="2" s="1"/>
  <c r="L2933" i="2"/>
  <c r="P2933" i="2" l="1"/>
  <c r="R2933" i="2"/>
  <c r="I2934" i="2" s="1"/>
  <c r="O2934" i="2" l="1"/>
  <c r="Q2934" i="2" s="1"/>
  <c r="L2934" i="2"/>
  <c r="K2934" i="2"/>
  <c r="M2934" i="2" s="1"/>
  <c r="P2934" i="2" l="1"/>
  <c r="R2934" i="2"/>
  <c r="I2935" i="2" s="1"/>
  <c r="O2935" i="2" l="1"/>
  <c r="Q2935" i="2" s="1"/>
  <c r="L2935" i="2"/>
  <c r="K2935" i="2"/>
  <c r="M2935" i="2" s="1"/>
  <c r="P2935" i="2" l="1"/>
  <c r="R2935" i="2"/>
  <c r="I2936" i="2" s="1"/>
  <c r="O2936" i="2" l="1"/>
  <c r="Q2936" i="2" s="1"/>
  <c r="L2936" i="2"/>
  <c r="K2936" i="2"/>
  <c r="M2936" i="2" s="1"/>
  <c r="P2936" i="2" l="1"/>
  <c r="R2936" i="2"/>
  <c r="I2937" i="2" s="1"/>
  <c r="O2937" i="2" l="1"/>
  <c r="Q2937" i="2" s="1"/>
  <c r="L2937" i="2"/>
  <c r="K2937" i="2"/>
  <c r="M2937" i="2" s="1"/>
  <c r="P2937" i="2" l="1"/>
  <c r="R2937" i="2"/>
  <c r="I2938" i="2" s="1"/>
  <c r="O2938" i="2" l="1"/>
  <c r="Q2938" i="2" s="1"/>
  <c r="L2938" i="2"/>
  <c r="K2938" i="2"/>
  <c r="M2938" i="2" s="1"/>
  <c r="P2938" i="2" l="1"/>
  <c r="R2938" i="2"/>
  <c r="I2939" i="2" s="1"/>
  <c r="O2939" i="2" l="1"/>
  <c r="Q2939" i="2" s="1"/>
  <c r="L2939" i="2"/>
  <c r="K2939" i="2"/>
  <c r="M2939" i="2" s="1"/>
  <c r="P2939" i="2" l="1"/>
  <c r="R2939" i="2"/>
  <c r="I2940" i="2" s="1"/>
  <c r="O2940" i="2" l="1"/>
  <c r="Q2940" i="2" s="1"/>
  <c r="L2940" i="2"/>
  <c r="K2940" i="2"/>
  <c r="M2940" i="2" s="1"/>
  <c r="P2940" i="2" l="1"/>
  <c r="R2940" i="2"/>
  <c r="I2941" i="2" s="1"/>
  <c r="L2941" i="2" l="1"/>
  <c r="K2941" i="2"/>
  <c r="M2941" i="2" s="1"/>
  <c r="O2942" i="2"/>
  <c r="Q2942" i="2" s="1"/>
  <c r="P2941" i="2" l="1"/>
  <c r="R2941" i="2"/>
  <c r="I2942" i="2" s="1"/>
  <c r="O2943" i="2"/>
  <c r="Q2943" i="2" s="1"/>
  <c r="L2942" i="2" l="1"/>
  <c r="K2942" i="2"/>
  <c r="M2942" i="2" s="1"/>
  <c r="P2942" i="2" s="1"/>
  <c r="R2942" i="2" l="1"/>
  <c r="I2943" i="2" s="1"/>
  <c r="L2943" i="2" l="1"/>
  <c r="K2943" i="2"/>
  <c r="M2943" i="2" s="1"/>
  <c r="P2943" i="2" s="1"/>
  <c r="R2943" i="2" l="1"/>
  <c r="I2944" i="2" s="1"/>
  <c r="O2944" i="2" l="1"/>
  <c r="Q2944" i="2" s="1"/>
  <c r="L2944" i="2"/>
  <c r="N2944" i="2" s="1"/>
  <c r="K2944" i="2"/>
  <c r="M2944" i="2" s="1"/>
  <c r="R2944" i="2" l="1"/>
  <c r="I2945" i="2" s="1"/>
  <c r="O2945" i="2"/>
  <c r="Q2945" i="2" s="1"/>
  <c r="K2945" i="2"/>
  <c r="P2944" i="2"/>
  <c r="J2945" i="2"/>
  <c r="L2945" i="2" s="1"/>
  <c r="N2945" i="2" s="1"/>
  <c r="P2945" i="2" l="1"/>
  <c r="R2945" i="2"/>
  <c r="I2946" i="2" s="1"/>
  <c r="J2946" i="2"/>
  <c r="O2946" i="2" l="1"/>
  <c r="Q2946" i="2" s="1"/>
  <c r="L2946" i="2"/>
  <c r="N2946" i="2" s="1"/>
  <c r="K2946" i="2"/>
  <c r="M2946" i="2" s="1"/>
  <c r="R2946" i="2" s="1"/>
  <c r="I2947" i="2" s="1"/>
  <c r="O2947" i="2" l="1"/>
  <c r="Q2947" i="2" s="1"/>
  <c r="K2947" i="2"/>
  <c r="P2946" i="2"/>
  <c r="J2947" i="2"/>
  <c r="L2947" i="2" l="1"/>
  <c r="N2947" i="2" s="1"/>
  <c r="P2947" i="2" l="1"/>
  <c r="R2947" i="2"/>
  <c r="I2948" i="2" s="1"/>
  <c r="J2948" i="2"/>
  <c r="O2948" i="2" l="1"/>
  <c r="Q2948" i="2" s="1"/>
  <c r="L2948" i="2"/>
  <c r="N2948" i="2" s="1"/>
  <c r="P2948" i="2" s="1"/>
  <c r="K2948" i="2"/>
  <c r="R2948" i="2" l="1"/>
  <c r="I2949" i="2" s="1"/>
  <c r="O2949" i="2"/>
  <c r="Q2949" i="2" s="1"/>
  <c r="K2949" i="2"/>
  <c r="J2949" i="2"/>
  <c r="L2949" i="2" s="1"/>
  <c r="N2949" i="2" s="1"/>
  <c r="P2949" i="2" l="1"/>
  <c r="R2949" i="2"/>
  <c r="I2950" i="2" s="1"/>
  <c r="J2950" i="2"/>
  <c r="O2950" i="2" l="1"/>
  <c r="Q2950" i="2" s="1"/>
  <c r="L2950" i="2"/>
  <c r="N2950" i="2" s="1"/>
  <c r="R2950" i="2" s="1"/>
  <c r="I2951" i="2" s="1"/>
  <c r="K2950" i="2"/>
  <c r="O2951" i="2" l="1"/>
  <c r="Q2951" i="2" s="1"/>
  <c r="K2951" i="2"/>
  <c r="P2950" i="2"/>
  <c r="J2951" i="2"/>
  <c r="L2951" i="2" s="1"/>
  <c r="N2951" i="2" s="1"/>
  <c r="P2951" i="2" s="1"/>
  <c r="R2951" i="2" l="1"/>
  <c r="I2952" i="2" s="1"/>
  <c r="O2952" i="2" s="1"/>
  <c r="Q2952" i="2" s="1"/>
  <c r="J2952" i="2"/>
  <c r="K2952" i="2" l="1"/>
  <c r="L2952" i="2"/>
  <c r="N2952" i="2" s="1"/>
  <c r="P2952" i="2" s="1"/>
  <c r="J2953" i="2"/>
  <c r="R2952" i="2" l="1"/>
  <c r="I2953" i="2" s="1"/>
  <c r="L2953" i="2" s="1"/>
  <c r="N2953" i="2" s="1"/>
  <c r="P2953" i="2" s="1"/>
  <c r="K2953" i="2" l="1"/>
  <c r="R2953" i="2"/>
  <c r="I2954" i="2" s="1"/>
  <c r="L2954" i="2" l="1"/>
  <c r="N2954" i="2" s="1"/>
  <c r="R2954" i="2" s="1"/>
  <c r="I2955" i="2" s="1"/>
  <c r="O2954" i="2"/>
  <c r="Q2954" i="2" s="1"/>
  <c r="K2954" i="2"/>
  <c r="J2955" i="2" l="1"/>
  <c r="P2954" i="2"/>
  <c r="L2955" i="2"/>
  <c r="N2955" i="2" s="1"/>
  <c r="P2955" i="2" s="1"/>
  <c r="K2955" i="2"/>
  <c r="O2955" i="2"/>
  <c r="Q2955" i="2" s="1"/>
  <c r="R2955" i="2" l="1"/>
  <c r="I2956" i="2" s="1"/>
  <c r="J2956" i="2"/>
  <c r="J2957" i="2" s="1"/>
  <c r="J2958" i="2" s="1"/>
  <c r="J2959" i="2" s="1"/>
  <c r="J2960" i="2" s="1"/>
  <c r="J2961" i="2" s="1"/>
  <c r="J2962" i="2" s="1"/>
  <c r="J2963" i="2" s="1"/>
  <c r="J2964" i="2" s="1"/>
  <c r="J2965" i="2" s="1"/>
  <c r="J2966" i="2" s="1"/>
  <c r="J2967" i="2" s="1"/>
  <c r="J2968" i="2" s="1"/>
  <c r="R2956" i="2"/>
  <c r="I2957" i="2" s="1"/>
  <c r="O2957" i="2" s="1"/>
  <c r="Q2957" i="2" s="1"/>
  <c r="L2956" i="2"/>
  <c r="K2956" i="2"/>
  <c r="O2956" i="2"/>
  <c r="Q2956" i="2" s="1"/>
  <c r="L2957" i="2" l="1"/>
  <c r="K2957" i="2"/>
  <c r="M2957" i="2" s="1"/>
  <c r="P2957" i="2" s="1"/>
  <c r="R2957" i="2" l="1"/>
  <c r="I2958" i="2" s="1"/>
  <c r="O2958" i="2" s="1"/>
  <c r="Q2958" i="2" s="1"/>
  <c r="L2958" i="2" l="1"/>
  <c r="K2958" i="2"/>
  <c r="M2958" i="2" s="1"/>
  <c r="P2958" i="2" s="1"/>
  <c r="R2958" i="2" l="1"/>
  <c r="I2959" i="2" s="1"/>
  <c r="O2959" i="2" s="1"/>
  <c r="Q2959" i="2" s="1"/>
  <c r="L2959" i="2" l="1"/>
  <c r="K2959" i="2"/>
  <c r="M2959" i="2" s="1"/>
  <c r="P2959" i="2" s="1"/>
  <c r="R2959" i="2" l="1"/>
  <c r="I2960" i="2" s="1"/>
  <c r="R2960" i="2" l="1"/>
  <c r="I2961" i="2" s="1"/>
  <c r="O2961" i="2" s="1"/>
  <c r="Q2961" i="2" s="1"/>
  <c r="L2960" i="2"/>
  <c r="K2960" i="2"/>
  <c r="O2960" i="2"/>
  <c r="Q2960" i="2" s="1"/>
  <c r="L2961" i="2" l="1"/>
  <c r="K2961" i="2"/>
  <c r="M2961" i="2" s="1"/>
  <c r="P2961" i="2" s="1"/>
  <c r="R2961" i="2" l="1"/>
  <c r="I2962" i="2" s="1"/>
  <c r="O2962" i="2" s="1"/>
  <c r="Q2962" i="2" s="1"/>
  <c r="L2962" i="2" l="1"/>
  <c r="K2962" i="2"/>
  <c r="M2962" i="2" s="1"/>
  <c r="P2962" i="2" s="1"/>
  <c r="R2962" i="2" l="1"/>
  <c r="I2963" i="2" s="1"/>
  <c r="O2963" i="2" s="1"/>
  <c r="Q2963" i="2" s="1"/>
  <c r="L2963" i="2" l="1"/>
  <c r="K2963" i="2"/>
  <c r="M2963" i="2" s="1"/>
  <c r="P2963" i="2" s="1"/>
  <c r="R2963" i="2" l="1"/>
  <c r="I2964" i="2" s="1"/>
  <c r="R2964" i="2" l="1"/>
  <c r="I2965" i="2" s="1"/>
  <c r="L2964" i="2"/>
  <c r="K2964" i="2"/>
  <c r="O2964" i="2"/>
  <c r="Q2964" i="2" s="1"/>
  <c r="R2965" i="2" l="1"/>
  <c r="I2966" i="2" s="1"/>
  <c r="L2965" i="2"/>
  <c r="K2965" i="2"/>
  <c r="O2965" i="2"/>
  <c r="Q2965" i="2" s="1"/>
  <c r="L2966" i="2" l="1"/>
  <c r="R2966" i="2"/>
  <c r="I2967" i="2" s="1"/>
  <c r="K2966" i="2"/>
  <c r="O2966" i="2"/>
  <c r="Q2966" i="2" s="1"/>
  <c r="L2967" i="2" l="1"/>
  <c r="R2967" i="2"/>
  <c r="I2968" i="2" s="1"/>
  <c r="O2968" i="2" s="1"/>
  <c r="Q2968" i="2" s="1"/>
  <c r="K2967" i="2"/>
  <c r="O2967" i="2"/>
  <c r="Q2967" i="2" s="1"/>
  <c r="L2968" i="2" l="1"/>
  <c r="N2968" i="2" s="1"/>
  <c r="K2968" i="2"/>
  <c r="P2968" i="2" l="1"/>
  <c r="J2969" i="2"/>
  <c r="R2968" i="2"/>
  <c r="I2969" i="2" s="1"/>
  <c r="O2969" i="2" s="1"/>
  <c r="Q2969" i="2" s="1"/>
  <c r="L2969" i="2" l="1"/>
  <c r="N2969" i="2" s="1"/>
  <c r="P2969" i="2" s="1"/>
  <c r="K2969" i="2"/>
  <c r="R2969" i="2" l="1"/>
  <c r="I2970" i="2" s="1"/>
  <c r="O2970" i="2" s="1"/>
  <c r="Q2970" i="2" s="1"/>
  <c r="K2970" i="2"/>
  <c r="J2970" i="2"/>
  <c r="L2970" i="2" l="1"/>
  <c r="N2970" i="2" s="1"/>
  <c r="P2970" i="2" l="1"/>
  <c r="R2970" i="2"/>
  <c r="I2971" i="2" s="1"/>
  <c r="O2971" i="2" s="1"/>
  <c r="Q2971" i="2" s="1"/>
  <c r="J2971" i="2"/>
  <c r="L2971" i="2" l="1"/>
  <c r="N2971" i="2" s="1"/>
  <c r="P2971" i="2" s="1"/>
  <c r="K2971" i="2"/>
  <c r="R2971" i="2" l="1"/>
  <c r="I2972" i="2" s="1"/>
  <c r="O2972" i="2" s="1"/>
  <c r="Q2972" i="2" s="1"/>
  <c r="J2972" i="2"/>
  <c r="L2972" i="2" l="1"/>
  <c r="N2972" i="2" s="1"/>
  <c r="P2972" i="2" s="1"/>
  <c r="K2972" i="2"/>
  <c r="J2973" i="2" l="1"/>
  <c r="R2972" i="2"/>
  <c r="I2973" i="2" s="1"/>
  <c r="L2973" i="2" l="1"/>
  <c r="N2973" i="2" s="1"/>
  <c r="P2973" i="2" s="1"/>
  <c r="K2973" i="2"/>
  <c r="O2973" i="2"/>
  <c r="Q2973" i="2" s="1"/>
  <c r="R2973" i="2" l="1"/>
  <c r="I2974" i="2" s="1"/>
  <c r="O2974" i="2" s="1"/>
  <c r="Q2974" i="2" s="1"/>
  <c r="J2974" i="2"/>
  <c r="K2974" i="2" l="1"/>
  <c r="L2974" i="2"/>
  <c r="N2974" i="2" s="1"/>
  <c r="R2974" i="2" s="1"/>
  <c r="I2975" i="2" s="1"/>
  <c r="P2974" i="2"/>
  <c r="J2975" i="2"/>
  <c r="O2975" i="2" l="1"/>
  <c r="Q2975" i="2" s="1"/>
  <c r="K2975" i="2"/>
  <c r="L2975" i="2"/>
  <c r="N2975" i="2" s="1"/>
  <c r="P2975" i="2" l="1"/>
  <c r="R2975" i="2"/>
  <c r="I2976" i="2" s="1"/>
  <c r="O2976" i="2" s="1"/>
  <c r="Q2976" i="2" s="1"/>
  <c r="J2976" i="2"/>
  <c r="L2976" i="2" l="1"/>
  <c r="N2976" i="2" s="1"/>
  <c r="P2976" i="2" s="1"/>
  <c r="K2976" i="2"/>
  <c r="R2976" i="2" l="1"/>
  <c r="I2977" i="2" s="1"/>
  <c r="J2977" i="2"/>
  <c r="L2977" i="2" l="1"/>
  <c r="N2977" i="2" s="1"/>
  <c r="P2977" i="2" s="1"/>
  <c r="K2977" i="2"/>
  <c r="O2977" i="2"/>
  <c r="Q2977" i="2" s="1"/>
  <c r="R2977" i="2" l="1"/>
  <c r="I2978" i="2" s="1"/>
  <c r="O2978" i="2" s="1"/>
  <c r="Q2978" i="2" s="1"/>
  <c r="K2978" i="2"/>
  <c r="M2978" i="2" s="1"/>
  <c r="P2978" i="2" s="1"/>
  <c r="L2978" i="2" l="1"/>
  <c r="R2978" i="2"/>
  <c r="I2979" i="2" s="1"/>
  <c r="O2979" i="2" s="1"/>
  <c r="Q2979" i="2" s="1"/>
  <c r="L2979" i="2" l="1"/>
  <c r="K2979" i="2"/>
  <c r="M2979" i="2" s="1"/>
  <c r="P2979" i="2" s="1"/>
  <c r="R2979" i="2" l="1"/>
  <c r="I2980" i="2" s="1"/>
  <c r="O2980" i="2" s="1"/>
  <c r="Q2980" i="2" s="1"/>
  <c r="L2980" i="2" l="1"/>
  <c r="K2980" i="2"/>
  <c r="M2980" i="2" s="1"/>
  <c r="P2980" i="2" s="1"/>
  <c r="R2980" i="2" l="1"/>
  <c r="I2981" i="2" s="1"/>
  <c r="O2981" i="2" s="1"/>
  <c r="Q2981" i="2" s="1"/>
  <c r="L2981" i="2" l="1"/>
  <c r="K2981" i="2"/>
  <c r="M2981" i="2" s="1"/>
  <c r="P2981" i="2" s="1"/>
  <c r="R2981" i="2" l="1"/>
  <c r="I2982" i="2" s="1"/>
  <c r="O2982" i="2" s="1"/>
  <c r="Q2982" i="2" s="1"/>
  <c r="L2982" i="2" l="1"/>
  <c r="N2982" i="2" s="1"/>
  <c r="R2982" i="2" s="1"/>
  <c r="I2983" i="2" s="1"/>
  <c r="O2983" i="2" s="1"/>
  <c r="Q2983" i="2" s="1"/>
  <c r="K2982" i="2"/>
  <c r="K2983" i="2" l="1"/>
  <c r="M2983" i="2" s="1"/>
  <c r="P2982" i="2"/>
  <c r="J2983" i="2"/>
  <c r="L2983" i="2" l="1"/>
  <c r="N2983" i="2" s="1"/>
  <c r="J2984" i="2" s="1"/>
  <c r="R2983" i="2" l="1"/>
  <c r="I2984" i="2" s="1"/>
  <c r="O2984" i="2" s="1"/>
  <c r="Q2984" i="2" s="1"/>
  <c r="P2983" i="2"/>
  <c r="L2984" i="2"/>
  <c r="N2984" i="2" s="1"/>
  <c r="J2985" i="2" s="1"/>
  <c r="J2986" i="2" s="1"/>
  <c r="J2987" i="2" s="1"/>
  <c r="K2984" i="2"/>
  <c r="M2984" i="2" s="1"/>
  <c r="P2984" i="2" s="1"/>
  <c r="R2984" i="2" l="1"/>
  <c r="I2985" i="2" s="1"/>
  <c r="O2985" i="2" s="1"/>
  <c r="Q2985" i="2" s="1"/>
  <c r="L2985" i="2" l="1"/>
  <c r="K2985" i="2"/>
  <c r="M2985" i="2" s="1"/>
  <c r="P2985" i="2" s="1"/>
  <c r="R2985" i="2" l="1"/>
  <c r="I2986" i="2" s="1"/>
  <c r="O2986" i="2" s="1"/>
  <c r="Q2986" i="2" s="1"/>
  <c r="L2986" i="2" l="1"/>
  <c r="K2986" i="2"/>
  <c r="M2986" i="2" s="1"/>
  <c r="P2986" i="2" s="1"/>
  <c r="R2986" i="2" l="1"/>
  <c r="I2987" i="2" s="1"/>
  <c r="O2987" i="2" s="1"/>
  <c r="Q2987" i="2" s="1"/>
  <c r="L2987" i="2" l="1"/>
  <c r="N2987" i="2" s="1"/>
  <c r="R2987" i="2"/>
  <c r="I2988" i="2" s="1"/>
  <c r="O2988" i="2" s="1"/>
  <c r="Q2988" i="2" s="1"/>
  <c r="K2987" i="2"/>
  <c r="K2988" i="2" l="1"/>
  <c r="M2988" i="2" s="1"/>
  <c r="P2988" i="2" s="1"/>
  <c r="P2987" i="2"/>
  <c r="J2988" i="2"/>
  <c r="J2989" i="2" s="1"/>
  <c r="J2990" i="2" s="1"/>
  <c r="J2991" i="2" s="1"/>
  <c r="J2992" i="2" s="1"/>
  <c r="J2993" i="2" s="1"/>
  <c r="L2988" i="2" l="1"/>
  <c r="R2988" i="2"/>
  <c r="I2989" i="2" s="1"/>
  <c r="O2989" i="2" s="1"/>
  <c r="Q2989" i="2" s="1"/>
  <c r="L2989" i="2" l="1"/>
  <c r="K2989" i="2"/>
  <c r="M2989" i="2" s="1"/>
  <c r="P2989" i="2" s="1"/>
  <c r="R2989" i="2" l="1"/>
  <c r="I2990" i="2" s="1"/>
  <c r="O2990" i="2" s="1"/>
  <c r="Q2990" i="2" s="1"/>
  <c r="L2990" i="2" l="1"/>
  <c r="K2990" i="2"/>
  <c r="M2990" i="2" s="1"/>
  <c r="P2990" i="2" s="1"/>
  <c r="R2990" i="2" l="1"/>
  <c r="I2991" i="2" s="1"/>
  <c r="L2991" i="2" l="1"/>
  <c r="R2991" i="2"/>
  <c r="I2992" i="2" s="1"/>
  <c r="K2991" i="2"/>
  <c r="O2991" i="2"/>
  <c r="Q2991" i="2" s="1"/>
  <c r="R2992" i="2" l="1"/>
  <c r="I2993" i="2" s="1"/>
  <c r="O2993" i="2" s="1"/>
  <c r="Q2993" i="2" s="1"/>
  <c r="L2992" i="2"/>
  <c r="K2992" i="2"/>
  <c r="O2992" i="2"/>
  <c r="Q2992" i="2" s="1"/>
  <c r="L2993" i="2" l="1"/>
  <c r="N2993" i="2" s="1"/>
  <c r="K2993" i="2"/>
  <c r="P2993" i="2" l="1"/>
  <c r="J2994" i="2"/>
  <c r="J2995" i="2" s="1"/>
  <c r="R2993" i="2"/>
  <c r="I2994" i="2" s="1"/>
  <c r="L2994" i="2" l="1"/>
  <c r="R2994" i="2"/>
  <c r="I2995" i="2" s="1"/>
  <c r="O2995" i="2" s="1"/>
  <c r="Q2995" i="2" s="1"/>
  <c r="K2994" i="2"/>
  <c r="O2994" i="2"/>
  <c r="Q2994" i="2" s="1"/>
  <c r="L2995" i="2" l="1"/>
  <c r="N2995" i="2" s="1"/>
  <c r="K2995" i="2"/>
  <c r="M2995" i="2" s="1"/>
  <c r="R2995" i="2" l="1"/>
  <c r="I2996" i="2" s="1"/>
  <c r="O2996" i="2" s="1"/>
  <c r="Q2996" i="2" s="1"/>
  <c r="K2996" i="2"/>
  <c r="P2995" i="2"/>
  <c r="J2996" i="2"/>
  <c r="L2996" i="2" l="1"/>
  <c r="N2996" i="2" s="1"/>
  <c r="P2996" i="2" l="1"/>
  <c r="R2996" i="2"/>
  <c r="I2997" i="2" s="1"/>
  <c r="J2997" i="2"/>
  <c r="L2997" i="2" l="1"/>
  <c r="N2997" i="2" s="1"/>
  <c r="P2997" i="2" s="1"/>
  <c r="K2997" i="2"/>
  <c r="R2997" i="2" l="1"/>
  <c r="I2998" i="2" s="1"/>
  <c r="O2998" i="2" s="1"/>
  <c r="Q2998" i="2" s="1"/>
  <c r="J2998" i="2"/>
  <c r="L2998" i="2" l="1"/>
  <c r="N2998" i="2" s="1"/>
  <c r="P2998" i="2" s="1"/>
  <c r="R2998" i="2"/>
  <c r="I2999" i="2" s="1"/>
  <c r="O2999" i="2" s="1"/>
  <c r="Q2999" i="2" s="1"/>
  <c r="K2998" i="2"/>
  <c r="K2999" i="2" l="1"/>
  <c r="J2999" i="2"/>
  <c r="L2999" i="2" l="1"/>
  <c r="N2999" i="2" s="1"/>
  <c r="P2999" i="2" l="1"/>
  <c r="R2999" i="2"/>
  <c r="I3000" i="2" s="1"/>
  <c r="O3000" i="2" s="1"/>
  <c r="Q3000" i="2" s="1"/>
  <c r="J3000" i="2"/>
  <c r="L3000" i="2" l="1"/>
  <c r="N3000" i="2" s="1"/>
  <c r="P3000" i="2" s="1"/>
  <c r="K3000" i="2"/>
  <c r="R3000" i="2" l="1"/>
  <c r="I3001" i="2" s="1"/>
  <c r="J3001" i="2"/>
  <c r="R3001" i="2" l="1"/>
  <c r="I3002" i="2" s="1"/>
  <c r="L3001" i="2"/>
  <c r="K3001" i="2"/>
  <c r="O3001" i="2"/>
  <c r="Q3001" i="2" s="1"/>
  <c r="L3002" i="2" l="1"/>
  <c r="O3002" i="2"/>
  <c r="Q3002" i="2" s="1"/>
  <c r="K3002" i="2"/>
  <c r="M3002" i="2" s="1"/>
  <c r="P3002" i="2" s="1"/>
  <c r="R3002" i="2" l="1"/>
  <c r="I3003" i="2" s="1"/>
  <c r="L3003" i="2"/>
  <c r="K3003" i="2"/>
  <c r="M3003" i="2" s="1"/>
  <c r="P3003" i="2" s="1"/>
  <c r="R3003" i="2" l="1"/>
  <c r="I3004" i="2" s="1"/>
  <c r="L3004" i="2" l="1"/>
  <c r="K3004" i="2"/>
  <c r="M3004" i="2" s="1"/>
  <c r="P3004" i="2" s="1"/>
  <c r="O3004" i="2"/>
  <c r="Q3004" i="2" s="1"/>
  <c r="R3004" i="2" l="1"/>
  <c r="I3005" i="2" s="1"/>
  <c r="O3005" i="2" s="1"/>
  <c r="Q3005" i="2" s="1"/>
  <c r="L3005" i="2"/>
  <c r="K3005" i="2"/>
  <c r="M3005" i="2" s="1"/>
  <c r="P3005" i="2" s="1"/>
  <c r="R3005" i="2" l="1"/>
  <c r="I3006" i="2" s="1"/>
  <c r="O3006" i="2" s="1"/>
  <c r="Q3006" i="2" s="1"/>
  <c r="L3006" i="2" l="1"/>
  <c r="K3006" i="2"/>
  <c r="M3006" i="2" s="1"/>
  <c r="P3006" i="2" s="1"/>
  <c r="R3006" i="2" l="1"/>
  <c r="I3007" i="2" s="1"/>
  <c r="L3007" i="2" l="1"/>
  <c r="K3007" i="2"/>
  <c r="M3007" i="2" s="1"/>
  <c r="P3007" i="2" s="1"/>
  <c r="R3007" i="2" l="1"/>
  <c r="I3008" i="2" s="1"/>
  <c r="L3008" i="2" l="1"/>
  <c r="K3008" i="2"/>
  <c r="M3008" i="2" s="1"/>
  <c r="P3008" i="2" s="1"/>
  <c r="R3008" i="2" l="1"/>
  <c r="I3009" i="2" s="1"/>
  <c r="O3009" i="2" s="1"/>
  <c r="Q3009" i="2" s="1"/>
  <c r="L3009" i="2" l="1"/>
  <c r="K3009" i="2"/>
  <c r="M3009" i="2" s="1"/>
  <c r="P3009" i="2" s="1"/>
  <c r="R3009" i="2" l="1"/>
  <c r="I3010" i="2" s="1"/>
  <c r="O3010" i="2" s="1"/>
  <c r="Q3010" i="2" s="1"/>
  <c r="L3010" i="2" l="1"/>
  <c r="K3010" i="2"/>
  <c r="M3010" i="2" s="1"/>
  <c r="P3010" i="2" s="1"/>
  <c r="R3010" i="2" l="1"/>
  <c r="I3011" i="2" s="1"/>
  <c r="O3011" i="2" s="1"/>
  <c r="Q3011" i="2" s="1"/>
  <c r="L3011" i="2" l="1"/>
  <c r="N3011" i="2" s="1"/>
  <c r="K3011" i="2"/>
  <c r="M3011" i="2" s="1"/>
  <c r="R3011" i="2" s="1"/>
  <c r="I3012" i="2" s="1"/>
  <c r="K3012" i="2" l="1"/>
  <c r="M3012" i="2" s="1"/>
  <c r="P3012" i="2" s="1"/>
  <c r="P3011" i="2"/>
  <c r="J3012" i="2"/>
  <c r="J3013" i="2" s="1"/>
  <c r="J3014" i="2" s="1"/>
  <c r="J3015" i="2" s="1"/>
  <c r="L3012" i="2" l="1"/>
  <c r="R3012" i="2"/>
  <c r="I3013" i="2" s="1"/>
  <c r="L3013" i="2" l="1"/>
  <c r="K3013" i="2"/>
  <c r="M3013" i="2" s="1"/>
  <c r="P3013" i="2" s="1"/>
  <c r="R3013" i="2" l="1"/>
  <c r="I3014" i="2" s="1"/>
  <c r="L3014" i="2" l="1"/>
  <c r="K3014" i="2"/>
  <c r="M3014" i="2" s="1"/>
  <c r="P3014" i="2" s="1"/>
  <c r="O3014" i="2"/>
  <c r="Q3014" i="2" s="1"/>
  <c r="R3014" i="2" l="1"/>
  <c r="I3015" i="2" s="1"/>
  <c r="L3015" i="2" s="1"/>
  <c r="N3015" i="2" s="1"/>
  <c r="K3015" i="2" l="1"/>
  <c r="M3015" i="2" s="1"/>
  <c r="R3015" i="2" s="1"/>
  <c r="I3016" i="2" s="1"/>
  <c r="K3016" i="2" s="1"/>
  <c r="O3016" i="2"/>
  <c r="Q3016" i="2" s="1"/>
  <c r="P3015" i="2"/>
  <c r="J3016" i="2"/>
  <c r="L3016" i="2" l="1"/>
  <c r="N3016" i="2" s="1"/>
  <c r="P3016" i="2" l="1"/>
  <c r="R3016" i="2"/>
  <c r="I3017" i="2" s="1"/>
  <c r="J3017" i="2"/>
  <c r="L3017" i="2" l="1"/>
  <c r="N3017" i="2" s="1"/>
  <c r="K3017" i="2"/>
  <c r="P3017" i="2" l="1"/>
  <c r="R3017" i="2"/>
  <c r="I3018" i="2" s="1"/>
  <c r="J3018" i="2"/>
  <c r="L3018" i="2" l="1"/>
  <c r="N3018" i="2" s="1"/>
  <c r="R3018" i="2"/>
  <c r="I3019" i="2" s="1"/>
  <c r="K3019" i="2" s="1"/>
  <c r="K3018" i="2"/>
  <c r="P3018" i="2" l="1"/>
  <c r="J3019" i="2"/>
  <c r="L3019" i="2" s="1"/>
  <c r="N3019" i="2" s="1"/>
  <c r="P3019" i="2" s="1"/>
  <c r="R3019" i="2"/>
  <c r="I3020" i="2" s="1"/>
  <c r="O3020" i="2" s="1"/>
  <c r="Q3020" i="2" s="1"/>
  <c r="J3020" i="2"/>
  <c r="L3020" i="2" l="1"/>
  <c r="N3020" i="2" s="1"/>
  <c r="P3020" i="2" s="1"/>
  <c r="K3020" i="2"/>
  <c r="R3020" i="2" l="1"/>
  <c r="I3021" i="2" s="1"/>
  <c r="O3021" i="2" s="1"/>
  <c r="Q3021" i="2" s="1"/>
  <c r="J3021" i="2"/>
  <c r="L3021" i="2" l="1"/>
  <c r="N3021" i="2" s="1"/>
  <c r="P3021" i="2" s="1"/>
  <c r="K3021" i="2"/>
  <c r="R3021" i="2" l="1"/>
  <c r="I3022" i="2" s="1"/>
  <c r="J3022" i="2"/>
  <c r="L3022" i="2" l="1"/>
  <c r="N3022" i="2" s="1"/>
  <c r="P3022" i="2" s="1"/>
  <c r="K3022" i="2"/>
  <c r="O3022" i="2"/>
  <c r="Q3022" i="2" s="1"/>
  <c r="R3022" i="2" l="1"/>
  <c r="I3023" i="2" s="1"/>
  <c r="O3023" i="2" s="1"/>
  <c r="Q3023" i="2" s="1"/>
  <c r="J3023" i="2"/>
  <c r="K3023" i="2" l="1"/>
  <c r="L3023" i="2"/>
  <c r="N3023" i="2" s="1"/>
  <c r="R3023" i="2" s="1"/>
  <c r="I3024" i="2" s="1"/>
  <c r="O3024" i="2" s="1"/>
  <c r="Q3024" i="2" s="1"/>
  <c r="J3024" i="2"/>
  <c r="P3023" i="2" l="1"/>
  <c r="K3024" i="2"/>
  <c r="L3024" i="2"/>
  <c r="N3024" i="2" s="1"/>
  <c r="P3024" i="2" l="1"/>
  <c r="R3024" i="2"/>
  <c r="I3025" i="2" s="1"/>
  <c r="J3025" i="2"/>
  <c r="L3025" i="2" l="1"/>
  <c r="N3025" i="2" s="1"/>
  <c r="K3025" i="2"/>
  <c r="M3025" i="2" s="1"/>
  <c r="P3025" i="2" l="1"/>
  <c r="R3025" i="2"/>
  <c r="I3026" i="2" s="1"/>
  <c r="L3026" i="2" l="1"/>
  <c r="K3026" i="2"/>
  <c r="M3026" i="2" s="1"/>
  <c r="P3026" i="2" s="1"/>
  <c r="R3026" i="2" l="1"/>
  <c r="I3027" i="2" s="1"/>
  <c r="L3027" i="2" l="1"/>
  <c r="K3027" i="2"/>
  <c r="M3027" i="2" s="1"/>
  <c r="P3027" i="2" s="1"/>
  <c r="R3027" i="2" l="1"/>
  <c r="I3028" i="2" s="1"/>
  <c r="O3028" i="2" s="1"/>
  <c r="Q3028" i="2" s="1"/>
  <c r="L3028" i="2" l="1"/>
  <c r="K3028" i="2"/>
  <c r="M3028" i="2" s="1"/>
  <c r="P3028" i="2" s="1"/>
  <c r="R3028" i="2" l="1"/>
  <c r="I3029" i="2" s="1"/>
  <c r="L3029" i="2" l="1"/>
  <c r="K3029" i="2"/>
  <c r="M3029" i="2" s="1"/>
  <c r="P3029" i="2" s="1"/>
  <c r="R3029" i="2" l="1"/>
  <c r="I3030" i="2" s="1"/>
  <c r="L3030" i="2" l="1"/>
  <c r="K3030" i="2"/>
  <c r="M3030" i="2" s="1"/>
  <c r="P3030" i="2" s="1"/>
  <c r="R3030" i="2" l="1"/>
  <c r="I3031" i="2" s="1"/>
  <c r="L3031" i="2" l="1"/>
  <c r="K3031" i="2"/>
  <c r="M3031" i="2" s="1"/>
  <c r="P3031" i="2" s="1"/>
  <c r="R3031" i="2" l="1"/>
  <c r="I3032" i="2" s="1"/>
  <c r="O3032" i="2" s="1"/>
  <c r="Q3032" i="2" s="1"/>
  <c r="L3032" i="2" l="1"/>
  <c r="K3032" i="2"/>
  <c r="M3032" i="2" s="1"/>
  <c r="P3032" i="2" s="1"/>
  <c r="R3032" i="2" l="1"/>
  <c r="I3033" i="2" s="1"/>
  <c r="L3033" i="2" l="1"/>
  <c r="N3033" i="2" s="1"/>
  <c r="J3034" i="2" s="1"/>
  <c r="K3033" i="2"/>
  <c r="M3033" i="2" s="1"/>
  <c r="P3033" i="2" s="1"/>
  <c r="R3033" i="2" l="1"/>
  <c r="I3034" i="2" s="1"/>
  <c r="L3034" i="2" l="1"/>
  <c r="N3034" i="2" s="1"/>
  <c r="J3035" i="2" s="1"/>
  <c r="J3036" i="2" s="1"/>
  <c r="J3037" i="2" s="1"/>
  <c r="J3038" i="2" s="1"/>
  <c r="K3034" i="2"/>
  <c r="M3034" i="2" s="1"/>
  <c r="P3034" i="2" l="1"/>
  <c r="R3034" i="2"/>
  <c r="I3035" i="2" s="1"/>
  <c r="L3035" i="2" l="1"/>
  <c r="K3035" i="2"/>
  <c r="M3035" i="2" s="1"/>
  <c r="P3035" i="2" s="1"/>
  <c r="O3035" i="2"/>
  <c r="Q3035" i="2" s="1"/>
  <c r="R3035" i="2" l="1"/>
  <c r="I3036" i="2" s="1"/>
  <c r="O3036" i="2" s="1"/>
  <c r="Q3036" i="2" s="1"/>
  <c r="K3036" i="2" l="1"/>
  <c r="M3036" i="2" s="1"/>
  <c r="P3036" i="2" s="1"/>
  <c r="L3036" i="2"/>
  <c r="R3036" i="2" l="1"/>
  <c r="I3037" i="2" s="1"/>
  <c r="L3037" i="2"/>
  <c r="K3037" i="2"/>
  <c r="M3037" i="2" s="1"/>
  <c r="P3037" i="2" s="1"/>
  <c r="R3037" i="2" l="1"/>
  <c r="I3038" i="2" s="1"/>
  <c r="L3038" i="2" l="1"/>
  <c r="N3038" i="2" s="1"/>
  <c r="K3038" i="2"/>
  <c r="M3038" i="2" s="1"/>
  <c r="R3038" i="2" l="1"/>
  <c r="I3039" i="2" s="1"/>
  <c r="K3039" i="2"/>
  <c r="M3039" i="2" s="1"/>
  <c r="P3039" i="2" s="1"/>
  <c r="O3039" i="2"/>
  <c r="Q3039" i="2" s="1"/>
  <c r="P3038" i="2"/>
  <c r="J3039" i="2"/>
  <c r="J3040" i="2" s="1"/>
  <c r="J3041" i="2" s="1"/>
  <c r="J3042" i="2" s="1"/>
  <c r="R3039" i="2" l="1"/>
  <c r="I3040" i="2" s="1"/>
  <c r="L3040" i="2" s="1"/>
  <c r="O3040" i="2"/>
  <c r="Q3040" i="2" s="1"/>
  <c r="L3039" i="2"/>
  <c r="K3040" i="2" l="1"/>
  <c r="M3040" i="2" s="1"/>
  <c r="P3040" i="2" s="1"/>
  <c r="R3040" i="2" l="1"/>
  <c r="I3041" i="2" s="1"/>
  <c r="R3041" i="2" l="1"/>
  <c r="I3042" i="2" s="1"/>
  <c r="O3041" i="2"/>
  <c r="Q3041" i="2" s="1"/>
  <c r="L3041" i="2"/>
  <c r="K3041" i="2"/>
  <c r="L3042" i="2" l="1"/>
  <c r="N3042" i="2" s="1"/>
  <c r="K3042" i="2"/>
  <c r="R3042" i="2"/>
  <c r="I3043" i="2" s="1"/>
  <c r="K3043" i="2" s="1"/>
  <c r="P3042" i="2" l="1"/>
  <c r="J3043" i="2"/>
  <c r="L3043" i="2" s="1"/>
  <c r="N3043" i="2" s="1"/>
  <c r="P3043" i="2"/>
  <c r="R3043" i="2"/>
  <c r="I3044" i="2" s="1"/>
  <c r="O3044" i="2" s="1"/>
  <c r="Q3044" i="2" s="1"/>
  <c r="J3044" i="2"/>
  <c r="L3044" i="2" l="1"/>
  <c r="N3044" i="2" s="1"/>
  <c r="P3044" i="2" s="1"/>
  <c r="K3044" i="2"/>
  <c r="R3044" i="2" l="1"/>
  <c r="I3045" i="2" s="1"/>
  <c r="O3045" i="2" s="1"/>
  <c r="Q3045" i="2" s="1"/>
  <c r="J3045" i="2"/>
  <c r="L3045" i="2" l="1"/>
  <c r="N3045" i="2" s="1"/>
  <c r="P3045" i="2" s="1"/>
  <c r="K3045" i="2"/>
  <c r="R3045" i="2" l="1"/>
  <c r="I3046" i="2" s="1"/>
  <c r="J3046" i="2"/>
  <c r="J3047" i="2" s="1"/>
  <c r="L3046" i="2" l="1"/>
  <c r="R3046" i="2"/>
  <c r="I3047" i="2" s="1"/>
  <c r="K3046" i="2"/>
  <c r="O3046" i="2"/>
  <c r="Q3046" i="2" s="1"/>
  <c r="L3047" i="2" l="1"/>
  <c r="N3047" i="2" s="1"/>
  <c r="R3047" i="2" s="1"/>
  <c r="I3048" i="2" s="1"/>
  <c r="K3047" i="2"/>
  <c r="R3048" i="2" l="1"/>
  <c r="I3049" i="2" s="1"/>
  <c r="K3048" i="2"/>
  <c r="O3048" i="2"/>
  <c r="Q3048" i="2" s="1"/>
  <c r="P3047" i="2"/>
  <c r="J3048" i="2"/>
  <c r="J3049" i="2" s="1"/>
  <c r="L3048" i="2" l="1"/>
  <c r="L3049" i="2"/>
  <c r="N3049" i="2" s="1"/>
  <c r="K3049" i="2"/>
  <c r="M3049" i="2" s="1"/>
  <c r="P3049" i="2" l="1"/>
  <c r="R3049" i="2"/>
  <c r="I3050" i="2" s="1"/>
  <c r="L3050" i="2" l="1"/>
  <c r="O3050" i="2"/>
  <c r="Q3050" i="2" s="1"/>
  <c r="K3050" i="2"/>
  <c r="M3050" i="2" s="1"/>
  <c r="P3050" i="2" s="1"/>
  <c r="R3050" i="2" l="1"/>
  <c r="I3051" i="2" s="1"/>
  <c r="L3051" i="2" s="1"/>
  <c r="O3051" i="2"/>
  <c r="Q3051" i="2" s="1"/>
  <c r="K3051" i="2" l="1"/>
  <c r="M3051" i="2" s="1"/>
  <c r="P3051" i="2" s="1"/>
  <c r="R3051" i="2"/>
  <c r="I3052" i="2" s="1"/>
  <c r="L3052" i="2"/>
  <c r="K3052" i="2"/>
  <c r="M3052" i="2" s="1"/>
  <c r="P3052" i="2" s="1"/>
  <c r="R3052" i="2" l="1"/>
  <c r="I3053" i="2" s="1"/>
  <c r="L3053" i="2" l="1"/>
  <c r="K3053" i="2"/>
  <c r="M3053" i="2" s="1"/>
  <c r="P3053" i="2" s="1"/>
  <c r="R3053" i="2" l="1"/>
  <c r="I3054" i="2" s="1"/>
  <c r="O3054" i="2" s="1"/>
  <c r="Q3054" i="2" s="1"/>
  <c r="L3054" i="2" l="1"/>
  <c r="K3054" i="2"/>
  <c r="M3054" i="2" s="1"/>
  <c r="P3054" i="2" s="1"/>
  <c r="R3054" i="2" l="1"/>
  <c r="I3055" i="2" s="1"/>
  <c r="L3055" i="2" l="1"/>
  <c r="K3055" i="2"/>
  <c r="M3055" i="2" s="1"/>
  <c r="P3055" i="2" s="1"/>
  <c r="R3055" i="2" l="1"/>
  <c r="I3056" i="2" s="1"/>
  <c r="O3056" i="2" s="1"/>
  <c r="Q3056" i="2" s="1"/>
  <c r="L3056" i="2" l="1"/>
  <c r="K3056" i="2"/>
  <c r="M3056" i="2" s="1"/>
  <c r="P3056" i="2" s="1"/>
  <c r="R3056" i="2" l="1"/>
  <c r="I3057" i="2" s="1"/>
  <c r="O3057" i="2" s="1"/>
  <c r="Q3057" i="2" s="1"/>
  <c r="L3057" i="2" l="1"/>
  <c r="K3057" i="2"/>
  <c r="M3057" i="2" s="1"/>
  <c r="P3057" i="2" s="1"/>
  <c r="R3057" i="2" l="1"/>
  <c r="I3058" i="2" s="1"/>
  <c r="O3058" i="2" s="1"/>
  <c r="Q3058" i="2" s="1"/>
  <c r="L3058" i="2" l="1"/>
  <c r="K3058" i="2"/>
  <c r="M3058" i="2" s="1"/>
  <c r="P3058" i="2" s="1"/>
  <c r="R3058" i="2" l="1"/>
  <c r="I3059" i="2" s="1"/>
  <c r="O3059" i="2" s="1"/>
  <c r="Q3059" i="2" s="1"/>
  <c r="L3059" i="2" l="1"/>
  <c r="K3059" i="2"/>
  <c r="M3059" i="2" s="1"/>
  <c r="P3059" i="2" s="1"/>
  <c r="R3059" i="2" l="1"/>
  <c r="I3060" i="2" s="1"/>
  <c r="L3060" i="2" l="1"/>
  <c r="K3060" i="2"/>
  <c r="M3060" i="2" s="1"/>
  <c r="P3060" i="2" s="1"/>
  <c r="R3060" i="2" l="1"/>
  <c r="I3061" i="2" s="1"/>
  <c r="L3061" i="2" l="1"/>
  <c r="K3061" i="2"/>
  <c r="M3061" i="2" s="1"/>
  <c r="P3061" i="2" s="1"/>
  <c r="O3061" i="2"/>
  <c r="Q3061" i="2" s="1"/>
  <c r="R3061" i="2" l="1"/>
  <c r="I3062" i="2" s="1"/>
  <c r="L3062" i="2"/>
  <c r="K3062" i="2"/>
  <c r="M3062" i="2" s="1"/>
  <c r="P3062" i="2" s="1"/>
  <c r="O3062" i="2"/>
  <c r="Q3062" i="2" s="1"/>
  <c r="R3062" i="2" l="1"/>
  <c r="I3063" i="2" s="1"/>
  <c r="O3063" i="2" s="1"/>
  <c r="Q3063" i="2" s="1"/>
  <c r="K3063" i="2"/>
  <c r="L3063" i="2" l="1"/>
  <c r="N3063" i="2" s="1"/>
  <c r="R3063" i="2" s="1"/>
  <c r="I3064" i="2" s="1"/>
  <c r="P3063" i="2"/>
  <c r="J3064" i="2"/>
  <c r="O3064" i="2" l="1"/>
  <c r="Q3064" i="2" s="1"/>
  <c r="K3064" i="2"/>
  <c r="L3064" i="2"/>
  <c r="N3064" i="2" s="1"/>
  <c r="P3064" i="2" l="1"/>
  <c r="R3064" i="2"/>
  <c r="I3065" i="2" s="1"/>
  <c r="J3065" i="2"/>
  <c r="L3065" i="2" l="1"/>
  <c r="N3065" i="2" s="1"/>
  <c r="P3065" i="2" s="1"/>
  <c r="K3065" i="2"/>
  <c r="R3065" i="2" l="1"/>
  <c r="I3066" i="2" s="1"/>
  <c r="J3066" i="2"/>
  <c r="L3066" i="2" l="1"/>
  <c r="N3066" i="2" s="1"/>
  <c r="P3066" i="2" s="1"/>
  <c r="K3066" i="2"/>
  <c r="R3066" i="2" l="1"/>
  <c r="I3067" i="2" s="1"/>
  <c r="O3067" i="2" s="1"/>
  <c r="Q3067" i="2" s="1"/>
  <c r="K3067" i="2"/>
  <c r="J3067" i="2"/>
  <c r="L3067" i="2" l="1"/>
  <c r="N3067" i="2" s="1"/>
  <c r="P3067" i="2" l="1"/>
  <c r="R3067" i="2"/>
  <c r="I3068" i="2" s="1"/>
  <c r="O3068" i="2" s="1"/>
  <c r="Q3068" i="2" s="1"/>
  <c r="J3068" i="2"/>
  <c r="L3068" i="2" l="1"/>
  <c r="N3068" i="2" s="1"/>
  <c r="P3068" i="2" s="1"/>
  <c r="K3068" i="2"/>
  <c r="R3068" i="2" l="1"/>
  <c r="I3069" i="2" s="1"/>
  <c r="O3069" i="2" s="1"/>
  <c r="Q3069" i="2" s="1"/>
  <c r="J3069" i="2"/>
  <c r="L3069" i="2" l="1"/>
  <c r="N3069" i="2" s="1"/>
  <c r="P3069" i="2" s="1"/>
  <c r="K3069" i="2"/>
  <c r="R3069" i="2" l="1"/>
  <c r="I3070" i="2" s="1"/>
  <c r="O3070" i="2" s="1"/>
  <c r="Q3070" i="2" s="1"/>
  <c r="J3070" i="2"/>
  <c r="L3070" i="2" l="1"/>
  <c r="N3070" i="2" s="1"/>
  <c r="P3070" i="2" s="1"/>
  <c r="R3070" i="2"/>
  <c r="I3071" i="2" s="1"/>
  <c r="K3070" i="2"/>
  <c r="K3071" i="2" l="1"/>
  <c r="J3071" i="2"/>
  <c r="L3071" i="2" l="1"/>
  <c r="N3071" i="2" s="1"/>
  <c r="P3071" i="2" l="1"/>
  <c r="R3071" i="2"/>
  <c r="I3072" i="2" s="1"/>
  <c r="J3072" i="2"/>
  <c r="J3073" i="2" s="1"/>
  <c r="R3072" i="2" l="1"/>
  <c r="I3073" i="2" s="1"/>
  <c r="L3072" i="2"/>
  <c r="K3072" i="2"/>
  <c r="O3072" i="2"/>
  <c r="Q3072" i="2" s="1"/>
  <c r="R3073" i="2" l="1"/>
  <c r="I3074" i="2" s="1"/>
  <c r="L3073" i="2"/>
  <c r="K3073" i="2"/>
  <c r="O3073" i="2"/>
  <c r="Q3073" i="2" s="1"/>
  <c r="L3074" i="2" l="1"/>
  <c r="R3074" i="2"/>
  <c r="I3075" i="2" s="1"/>
  <c r="K3074" i="2"/>
  <c r="O3074" i="2"/>
  <c r="Q3074" i="2" s="1"/>
  <c r="L3075" i="2" l="1"/>
  <c r="K3075" i="2"/>
  <c r="M3075" i="2" s="1"/>
  <c r="P3075" i="2" s="1"/>
  <c r="O3075" i="2"/>
  <c r="Q3075" i="2" s="1"/>
  <c r="R3075" i="2" l="1"/>
  <c r="I3076" i="2" s="1"/>
  <c r="K3076" i="2" s="1"/>
  <c r="M3076" i="2" s="1"/>
  <c r="P3076" i="2" s="1"/>
  <c r="L3076" i="2" l="1"/>
  <c r="R3076" i="2"/>
  <c r="I3077" i="2" s="1"/>
  <c r="O3077" i="2" s="1"/>
  <c r="Q3077" i="2" s="1"/>
  <c r="L3077" i="2" l="1"/>
  <c r="K3077" i="2"/>
  <c r="M3077" i="2" s="1"/>
  <c r="P3077" i="2" s="1"/>
  <c r="R3077" i="2" l="1"/>
  <c r="I3078" i="2" s="1"/>
  <c r="O3078" i="2" s="1"/>
  <c r="Q3078" i="2" s="1"/>
  <c r="L3078" i="2" l="1"/>
  <c r="K3078" i="2"/>
  <c r="M3078" i="2" s="1"/>
  <c r="P3078" i="2" s="1"/>
  <c r="R3078" i="2" l="1"/>
  <c r="I3079" i="2" s="1"/>
  <c r="O3079" i="2" s="1"/>
  <c r="Q3079" i="2" s="1"/>
  <c r="L3079" i="2" l="1"/>
  <c r="K3079" i="2"/>
  <c r="M3079" i="2" s="1"/>
  <c r="P3079" i="2" s="1"/>
  <c r="R3079" i="2" l="1"/>
  <c r="I3080" i="2" s="1"/>
  <c r="O3080" i="2" s="1"/>
  <c r="Q3080" i="2" s="1"/>
  <c r="L3080" i="2" l="1"/>
  <c r="K3080" i="2"/>
  <c r="M3080" i="2" s="1"/>
  <c r="P3080" i="2" s="1"/>
  <c r="R3080" i="2" l="1"/>
  <c r="I3081" i="2" s="1"/>
  <c r="O3081" i="2" s="1"/>
  <c r="Q3081" i="2" s="1"/>
  <c r="L3081" i="2" l="1"/>
  <c r="K3081" i="2"/>
  <c r="M3081" i="2" s="1"/>
  <c r="P3081" i="2" s="1"/>
  <c r="R3081" i="2" l="1"/>
  <c r="I3082" i="2" s="1"/>
  <c r="O3082" i="2" s="1"/>
  <c r="Q3082" i="2" s="1"/>
  <c r="L3082" i="2" l="1"/>
  <c r="K3082" i="2"/>
  <c r="M3082" i="2" s="1"/>
  <c r="P3082" i="2" s="1"/>
  <c r="R3082" i="2" l="1"/>
  <c r="I3083" i="2" s="1"/>
  <c r="L3083" i="2" l="1"/>
  <c r="K3083" i="2"/>
  <c r="M3083" i="2" s="1"/>
  <c r="P3083" i="2" s="1"/>
  <c r="R3083" i="2" l="1"/>
  <c r="I3084" i="2" s="1"/>
  <c r="L3084" i="2" l="1"/>
  <c r="K3084" i="2"/>
  <c r="M3084" i="2" s="1"/>
  <c r="P3084" i="2" s="1"/>
  <c r="O3084" i="2"/>
  <c r="Q3084" i="2" s="1"/>
  <c r="R3084" i="2" l="1"/>
  <c r="I3085" i="2" s="1"/>
  <c r="L3085" i="2"/>
  <c r="K3085" i="2"/>
  <c r="M3085" i="2" s="1"/>
  <c r="P3085" i="2" s="1"/>
  <c r="R3085" i="2" l="1"/>
  <c r="I3086" i="2" s="1"/>
  <c r="L3086" i="2" l="1"/>
  <c r="K3086" i="2"/>
  <c r="M3086" i="2" s="1"/>
  <c r="P3086" i="2" s="1"/>
  <c r="O3086" i="2"/>
  <c r="Q3086" i="2" s="1"/>
  <c r="R3086" i="2" l="1"/>
  <c r="I3087" i="2" s="1"/>
  <c r="L3087" i="2"/>
  <c r="R3087" i="2"/>
  <c r="I3088" i="2" s="1"/>
  <c r="O3088" i="2" s="1"/>
  <c r="Q3088" i="2" s="1"/>
  <c r="K3087" i="2"/>
  <c r="O3087" i="2"/>
  <c r="Q3087" i="2" s="1"/>
  <c r="L3088" i="2" l="1"/>
  <c r="N3088" i="2" s="1"/>
  <c r="K3088" i="2"/>
  <c r="P3088" i="2" l="1"/>
  <c r="J3089" i="2"/>
  <c r="R3088" i="2"/>
  <c r="I3089" i="2" s="1"/>
  <c r="O3089" i="2" s="1"/>
  <c r="Q3089" i="2" s="1"/>
  <c r="L3089" i="2" l="1"/>
  <c r="N3089" i="2" s="1"/>
  <c r="P3089" i="2" s="1"/>
  <c r="K3089" i="2"/>
  <c r="J3090" i="2" l="1"/>
  <c r="R3089" i="2"/>
  <c r="I3090" i="2" s="1"/>
  <c r="O3090" i="2" s="1"/>
  <c r="Q3090" i="2" s="1"/>
  <c r="L3090" i="2" l="1"/>
  <c r="N3090" i="2" s="1"/>
  <c r="R3090" i="2"/>
  <c r="I3091" i="2" s="1"/>
  <c r="O3091" i="2" s="1"/>
  <c r="Q3091" i="2" s="1"/>
  <c r="K3090" i="2"/>
  <c r="K3091" i="2" l="1"/>
  <c r="P3090" i="2"/>
  <c r="J3091" i="2"/>
  <c r="L3091" i="2" l="1"/>
  <c r="N3091" i="2" s="1"/>
  <c r="P3091" i="2" l="1"/>
  <c r="R3091" i="2"/>
  <c r="I3092" i="2" s="1"/>
  <c r="O3092" i="2" s="1"/>
  <c r="Q3092" i="2" s="1"/>
  <c r="J3092" i="2"/>
  <c r="L3092" i="2" l="1"/>
  <c r="N3092" i="2" s="1"/>
  <c r="P3092" i="2" s="1"/>
  <c r="K3092" i="2"/>
  <c r="R3092" i="2" l="1"/>
  <c r="I3093" i="2" s="1"/>
  <c r="J3093" i="2"/>
  <c r="L3093" i="2" l="1"/>
  <c r="N3093" i="2" s="1"/>
  <c r="P3093" i="2" s="1"/>
  <c r="K3093" i="2"/>
  <c r="R3093" i="2" l="1"/>
  <c r="I3094" i="2" s="1"/>
  <c r="J3094" i="2"/>
  <c r="L3094" i="2" l="1"/>
  <c r="N3094" i="2" s="1"/>
  <c r="P3094" i="2" s="1"/>
  <c r="R3094" i="2"/>
  <c r="I3095" i="2" s="1"/>
  <c r="K3094" i="2"/>
  <c r="K3095" i="2" l="1"/>
  <c r="J3095" i="2"/>
  <c r="L3095" i="2" l="1"/>
  <c r="N3095" i="2" s="1"/>
  <c r="P3095" i="2" l="1"/>
  <c r="R3095" i="2"/>
  <c r="I3096" i="2" s="1"/>
  <c r="O3096" i="2" s="1"/>
  <c r="Q3096" i="2" s="1"/>
  <c r="J3096" i="2"/>
  <c r="L3096" i="2" l="1"/>
  <c r="N3096" i="2" s="1"/>
  <c r="P3096" i="2" s="1"/>
  <c r="K3096" i="2"/>
  <c r="R3096" i="2" l="1"/>
  <c r="I3097" i="2" s="1"/>
  <c r="O3097" i="2" s="1"/>
  <c r="Q3097" i="2" s="1"/>
  <c r="J3097" i="2"/>
  <c r="L3097" i="2" l="1"/>
  <c r="N3097" i="2" s="1"/>
  <c r="P3097" i="2" s="1"/>
  <c r="K3097" i="2"/>
  <c r="R3097" i="2" l="1"/>
  <c r="I3098" i="2" s="1"/>
  <c r="L3098" i="2" l="1"/>
  <c r="O3098" i="2"/>
  <c r="Q3098" i="2" s="1"/>
  <c r="K3098" i="2"/>
  <c r="M3098" i="2" s="1"/>
  <c r="P3098" i="2" s="1"/>
  <c r="R3098" i="2" l="1"/>
  <c r="I3099" i="2" s="1"/>
  <c r="O3099" i="2" s="1"/>
  <c r="Q3099" i="2" s="1"/>
  <c r="L3099" i="2"/>
  <c r="K3099" i="2"/>
  <c r="M3099" i="2" s="1"/>
  <c r="P3099" i="2" s="1"/>
  <c r="R3099" i="2" l="1"/>
  <c r="I3100" i="2" s="1"/>
  <c r="O3100" i="2" s="1"/>
  <c r="Q3100" i="2" s="1"/>
  <c r="L3100" i="2" l="1"/>
  <c r="K3100" i="2"/>
  <c r="M3100" i="2" s="1"/>
  <c r="P3100" i="2" s="1"/>
  <c r="R3100" i="2" l="1"/>
  <c r="I3101" i="2" s="1"/>
  <c r="L3101" i="2" l="1"/>
  <c r="K3101" i="2"/>
  <c r="M3101" i="2" s="1"/>
  <c r="P3101" i="2" s="1"/>
  <c r="R3101" i="2" l="1"/>
  <c r="I3102" i="2" s="1"/>
  <c r="L3102" i="2" l="1"/>
  <c r="K3102" i="2"/>
  <c r="M3102" i="2" s="1"/>
  <c r="P3102" i="2" s="1"/>
  <c r="R3102" i="2" l="1"/>
  <c r="I3103" i="2" s="1"/>
  <c r="L3103" i="2" l="1"/>
  <c r="K3103" i="2"/>
  <c r="M3103" i="2" s="1"/>
  <c r="P3103" i="2" s="1"/>
  <c r="R3103" i="2" l="1"/>
  <c r="I3104" i="2" s="1"/>
  <c r="L3104" i="2" l="1"/>
  <c r="K3104" i="2"/>
  <c r="M3104" i="2" s="1"/>
  <c r="P3104" i="2" s="1"/>
  <c r="R3104" i="2" l="1"/>
  <c r="I3105" i="2" s="1"/>
  <c r="O3105" i="2" s="1"/>
  <c r="Q3105" i="2" s="1"/>
  <c r="L3105" i="2" l="1"/>
  <c r="K3105" i="2"/>
  <c r="M3105" i="2" s="1"/>
  <c r="P3105" i="2" s="1"/>
  <c r="R3105" i="2" l="1"/>
  <c r="I3106" i="2" s="1"/>
  <c r="L3106" i="2" l="1"/>
  <c r="K3106" i="2"/>
  <c r="M3106" i="2" s="1"/>
  <c r="P3106" i="2" s="1"/>
  <c r="R3106" i="2" l="1"/>
  <c r="I3107" i="2" s="1"/>
  <c r="L3107" i="2" l="1"/>
  <c r="K3107" i="2"/>
  <c r="M3107" i="2" s="1"/>
  <c r="P3107" i="2" s="1"/>
  <c r="R3107" i="2" l="1"/>
  <c r="I3108" i="2" s="1"/>
  <c r="L3108" i="2" l="1"/>
  <c r="K3108" i="2"/>
  <c r="M3108" i="2" s="1"/>
  <c r="P3108" i="2" s="1"/>
  <c r="R3108" i="2" l="1"/>
  <c r="I3109" i="2" s="1"/>
  <c r="L3109" i="2" l="1"/>
  <c r="K3109" i="2"/>
  <c r="M3109" i="2" s="1"/>
  <c r="P3109" i="2" s="1"/>
  <c r="O3109" i="2"/>
  <c r="Q3109" i="2" s="1"/>
  <c r="R3109" i="2" l="1"/>
  <c r="I3110" i="2" s="1"/>
  <c r="L3110" i="2" s="1"/>
  <c r="O3110" i="2"/>
  <c r="Q3110" i="2" s="1"/>
  <c r="K3110" i="2" l="1"/>
  <c r="M3110" i="2" s="1"/>
  <c r="P3110" i="2" s="1"/>
  <c r="O3111" i="2"/>
  <c r="Q3111" i="2" s="1"/>
  <c r="R3110" i="2" l="1"/>
  <c r="I3111" i="2" s="1"/>
  <c r="O3112" i="2"/>
  <c r="Q3112" i="2" s="1"/>
  <c r="L3111" i="2" l="1"/>
  <c r="K3111" i="2"/>
  <c r="M3111" i="2" s="1"/>
  <c r="P3111" i="2" l="1"/>
  <c r="R3111" i="2"/>
  <c r="I3112" i="2" s="1"/>
  <c r="L3112" i="2" l="1"/>
  <c r="K3112" i="2"/>
  <c r="M3112" i="2" s="1"/>
  <c r="P3112" i="2" s="1"/>
  <c r="R3112" i="2" l="1"/>
  <c r="I3113" i="2" s="1"/>
  <c r="O3113" i="2" l="1"/>
  <c r="Q3113" i="2" s="1"/>
  <c r="L3113" i="2"/>
  <c r="N3113" i="2" s="1"/>
  <c r="R3113" i="2" s="1"/>
  <c r="I3114" i="2" s="1"/>
  <c r="K3113" i="2"/>
  <c r="O3114" i="2" l="1"/>
  <c r="Q3114" i="2" s="1"/>
  <c r="K3114" i="2"/>
  <c r="P3113" i="2"/>
  <c r="J3114" i="2"/>
  <c r="L3114" i="2" s="1"/>
  <c r="N3114" i="2" s="1"/>
  <c r="P3114" i="2" l="1"/>
  <c r="R3114" i="2"/>
  <c r="I3115" i="2" s="1"/>
  <c r="J3115" i="2"/>
  <c r="O3115" i="2" l="1"/>
  <c r="Q3115" i="2" s="1"/>
  <c r="K3115" i="2"/>
  <c r="L3115" i="2"/>
  <c r="N3115" i="2" s="1"/>
  <c r="R3115" i="2" l="1"/>
  <c r="I3116" i="2" s="1"/>
  <c r="P3115" i="2"/>
  <c r="J3116" i="2"/>
  <c r="O3116" i="2" l="1"/>
  <c r="Q3116" i="2" s="1"/>
  <c r="K3116" i="2"/>
  <c r="M3116" i="2" s="1"/>
  <c r="L3116" i="2"/>
  <c r="N3116" i="2" s="1"/>
  <c r="R3116" i="2" l="1"/>
  <c r="I3117" i="2" s="1"/>
  <c r="K3117" i="2" s="1"/>
  <c r="P3116" i="2"/>
  <c r="J3117" i="2"/>
  <c r="L3117" i="2" l="1"/>
  <c r="N3117" i="2" s="1"/>
  <c r="P3117" i="2" l="1"/>
  <c r="R3117" i="2"/>
  <c r="I3118" i="2" s="1"/>
  <c r="J3118" i="2"/>
  <c r="K3118" i="2" l="1"/>
  <c r="L3118" i="2"/>
  <c r="N3118" i="2" s="1"/>
  <c r="P3118" i="2" s="1"/>
  <c r="R3118" i="2" l="1"/>
  <c r="I3119" i="2" s="1"/>
  <c r="J3119" i="2"/>
  <c r="K3119" i="2" l="1"/>
  <c r="L3119" i="2"/>
  <c r="N3119" i="2" s="1"/>
  <c r="P3119" i="2" s="1"/>
  <c r="R3119" i="2" l="1"/>
  <c r="I3120" i="2" s="1"/>
  <c r="J3120" i="2"/>
  <c r="O3121" i="2"/>
  <c r="Q3121" i="2" s="1"/>
  <c r="K3120" i="2" l="1"/>
  <c r="L3120" i="2"/>
  <c r="N3120" i="2" s="1"/>
  <c r="P3120" i="2" s="1"/>
  <c r="O3122" i="2"/>
  <c r="Q3122" i="2" s="1"/>
  <c r="R3120" i="2" l="1"/>
  <c r="I3121" i="2" s="1"/>
  <c r="J3121" i="2"/>
  <c r="L3121" i="2" l="1"/>
  <c r="K3121" i="2"/>
  <c r="M3121" i="2" s="1"/>
  <c r="P3121" i="2" s="1"/>
  <c r="R3121" i="2" l="1"/>
  <c r="I3122" i="2" s="1"/>
  <c r="L3122" i="2" l="1"/>
  <c r="K3122" i="2"/>
  <c r="M3122" i="2" s="1"/>
  <c r="P3122" i="2" s="1"/>
  <c r="R3122" i="2" l="1"/>
  <c r="I3123" i="2" s="1"/>
  <c r="O3123" i="2" l="1"/>
  <c r="Q3123" i="2" s="1"/>
  <c r="L3123" i="2"/>
  <c r="N3123" i="2" s="1"/>
  <c r="K3123" i="2"/>
  <c r="M3123" i="2" s="1"/>
  <c r="R3123" i="2" s="1"/>
  <c r="I3124" i="2" s="1"/>
  <c r="O3124" i="2" l="1"/>
  <c r="Q3124" i="2" s="1"/>
  <c r="K3124" i="2"/>
  <c r="M3124" i="2" s="1"/>
  <c r="P3124" i="2" s="1"/>
  <c r="J3124" i="2"/>
  <c r="J3125" i="2" s="1"/>
  <c r="J3126" i="2" s="1"/>
  <c r="J3127" i="2" s="1"/>
  <c r="J3128" i="2" s="1"/>
  <c r="J3129" i="2" s="1"/>
  <c r="J3130" i="2" s="1"/>
  <c r="J3131" i="2" s="1"/>
  <c r="J3132" i="2" s="1"/>
  <c r="J3133" i="2" s="1"/>
  <c r="J3134" i="2" s="1"/>
  <c r="J3135" i="2" s="1"/>
  <c r="J3136" i="2" s="1"/>
  <c r="P3123" i="2"/>
  <c r="L3124" i="2" l="1"/>
  <c r="R3124" i="2"/>
  <c r="I3125" i="2" s="1"/>
  <c r="O3125" i="2" l="1"/>
  <c r="Q3125" i="2" s="1"/>
  <c r="L3125" i="2"/>
  <c r="K3125" i="2"/>
  <c r="M3125" i="2" s="1"/>
  <c r="P3125" i="2" s="1"/>
  <c r="R3125" i="2" l="1"/>
  <c r="I3126" i="2" s="1"/>
  <c r="O3126" i="2" l="1"/>
  <c r="Q3126" i="2" s="1"/>
  <c r="K3126" i="2"/>
  <c r="M3126" i="2" s="1"/>
  <c r="P3126" i="2" s="1"/>
  <c r="L3126" i="2"/>
  <c r="R3126" i="2" l="1"/>
  <c r="I3127" i="2" s="1"/>
  <c r="O3127" i="2" l="1"/>
  <c r="Q3127" i="2" s="1"/>
  <c r="L3127" i="2"/>
  <c r="K3127" i="2"/>
  <c r="M3127" i="2" s="1"/>
  <c r="P3127" i="2" s="1"/>
  <c r="R3127" i="2" l="1"/>
  <c r="I3128" i="2" s="1"/>
  <c r="O3128" i="2" l="1"/>
  <c r="Q3128" i="2" s="1"/>
  <c r="L3128" i="2"/>
  <c r="K3128" i="2"/>
  <c r="M3128" i="2" s="1"/>
  <c r="P3128" i="2" s="1"/>
  <c r="R3128" i="2" l="1"/>
  <c r="I3129" i="2" s="1"/>
  <c r="L3129" i="2" l="1"/>
  <c r="K3129" i="2"/>
  <c r="M3129" i="2" s="1"/>
  <c r="P3129" i="2" s="1"/>
  <c r="R3129" i="2" l="1"/>
  <c r="I3130" i="2" s="1"/>
  <c r="L3130" i="2"/>
  <c r="K3130" i="2"/>
  <c r="M3130" i="2" s="1"/>
  <c r="P3130" i="2" s="1"/>
  <c r="R3130" i="2" l="1"/>
  <c r="I3131" i="2" s="1"/>
  <c r="L3131" i="2"/>
  <c r="K3131" i="2"/>
  <c r="M3131" i="2" s="1"/>
  <c r="P3131" i="2" s="1"/>
  <c r="R3131" i="2" l="1"/>
  <c r="I3132" i="2" s="1"/>
  <c r="L3132" i="2" l="1"/>
  <c r="K3132" i="2"/>
  <c r="M3132" i="2" s="1"/>
  <c r="P3132" i="2" s="1"/>
  <c r="R3132" i="2" l="1"/>
  <c r="I3133" i="2" s="1"/>
  <c r="O3134" i="2"/>
  <c r="Q3134" i="2" s="1"/>
  <c r="L3133" i="2" l="1"/>
  <c r="K3133" i="2"/>
  <c r="M3133" i="2" s="1"/>
  <c r="P3133" i="2" s="1"/>
  <c r="O3135" i="2"/>
  <c r="Q3135" i="2" s="1"/>
  <c r="R3133" i="2" l="1"/>
  <c r="I3134" i="2" s="1"/>
  <c r="L3134" i="2" l="1"/>
  <c r="K3134" i="2"/>
  <c r="M3134" i="2" s="1"/>
  <c r="P3134" i="2" s="1"/>
  <c r="R3134" i="2" l="1"/>
  <c r="I3135" i="2" s="1"/>
  <c r="K3135" i="2" l="1"/>
  <c r="M3135" i="2" s="1"/>
  <c r="P3135" i="2" s="1"/>
  <c r="L3135" i="2"/>
  <c r="R3135" i="2" l="1"/>
  <c r="I3136" i="2" s="1"/>
  <c r="L3136" i="2" l="1"/>
  <c r="N3136" i="2" s="1"/>
  <c r="K3136" i="2"/>
  <c r="M3136" i="2" s="1"/>
  <c r="R3136" i="2" s="1"/>
  <c r="I3137" i="2" s="1"/>
  <c r="K3137" i="2" l="1"/>
  <c r="M3137" i="2" s="1"/>
  <c r="J3137" i="2"/>
  <c r="P3136" i="2"/>
  <c r="L3137" i="2" l="1"/>
  <c r="N3137" i="2" s="1"/>
  <c r="O3140" i="2"/>
  <c r="Q3140" i="2" s="1"/>
  <c r="P3137" i="2" l="1"/>
  <c r="R3137" i="2"/>
  <c r="I3138" i="2" s="1"/>
  <c r="J3138" i="2"/>
  <c r="O3138" i="2" l="1"/>
  <c r="Q3138" i="2" s="1"/>
  <c r="L3138" i="2"/>
  <c r="N3138" i="2" s="1"/>
  <c r="P3138" i="2" s="1"/>
  <c r="K3138" i="2"/>
  <c r="R3138" i="2" l="1"/>
  <c r="I3139" i="2" s="1"/>
  <c r="J3139" i="2"/>
  <c r="O3139" i="2" l="1"/>
  <c r="Q3139" i="2" s="1"/>
  <c r="L3139" i="2"/>
  <c r="N3139" i="2" s="1"/>
  <c r="K3139" i="2"/>
  <c r="M3139" i="2" s="1"/>
  <c r="P3139" i="2" l="1"/>
  <c r="R3139" i="2"/>
  <c r="I3140" i="2" s="1"/>
  <c r="J3140" i="2"/>
  <c r="J3141" i="2" s="1"/>
  <c r="K3140" i="2" l="1"/>
  <c r="M3140" i="2" s="1"/>
  <c r="P3140" i="2" s="1"/>
  <c r="L3140" i="2"/>
  <c r="R3140" i="2" l="1"/>
  <c r="I3141" i="2" s="1"/>
  <c r="O3144" i="2"/>
  <c r="Q3144" i="2" s="1"/>
  <c r="O3141" i="2" l="1"/>
  <c r="Q3141" i="2" s="1"/>
  <c r="L3141" i="2"/>
  <c r="N3141" i="2" s="1"/>
  <c r="K3141" i="2"/>
  <c r="O3145" i="2"/>
  <c r="Q3145" i="2" s="1"/>
  <c r="P3141" i="2" l="1"/>
  <c r="J3142" i="2"/>
  <c r="R3141" i="2"/>
  <c r="I3142" i="2" s="1"/>
  <c r="L3142" i="2" l="1"/>
  <c r="N3142" i="2" s="1"/>
  <c r="P3142" i="2" s="1"/>
  <c r="K3142" i="2"/>
  <c r="J3143" i="2"/>
  <c r="O3147" i="2"/>
  <c r="Q3147" i="2" s="1"/>
  <c r="R3142" i="2" l="1"/>
  <c r="I3143" i="2" s="1"/>
  <c r="K3143" i="2"/>
  <c r="L3143" i="2"/>
  <c r="N3143" i="2" s="1"/>
  <c r="P3143" i="2" s="1"/>
  <c r="R3143" i="2" l="1"/>
  <c r="I3144" i="2" s="1"/>
  <c r="J3144" i="2"/>
  <c r="L3144" i="2" l="1"/>
  <c r="N3144" i="2" s="1"/>
  <c r="P3144" i="2" s="1"/>
  <c r="K3144" i="2"/>
  <c r="R3144" i="2" l="1"/>
  <c r="I3145" i="2" s="1"/>
  <c r="J3145" i="2"/>
  <c r="L3145" i="2" l="1"/>
  <c r="N3145" i="2" s="1"/>
  <c r="P3145" i="2" s="1"/>
  <c r="K3145" i="2"/>
  <c r="R3145" i="2" l="1"/>
  <c r="I3146" i="2" s="1"/>
  <c r="R3146" i="2" l="1"/>
  <c r="I3147" i="2" s="1"/>
  <c r="L3146" i="2"/>
  <c r="K3146" i="2"/>
  <c r="O3146" i="2"/>
  <c r="Q3146" i="2" s="1"/>
  <c r="L3147" i="2" l="1"/>
  <c r="K3147" i="2"/>
  <c r="M3147" i="2" s="1"/>
  <c r="P3147" i="2" s="1"/>
  <c r="R3147" i="2"/>
  <c r="I3148" i="2" s="1"/>
  <c r="O3148" i="2" l="1"/>
  <c r="Q3148" i="2" s="1"/>
  <c r="K3148" i="2"/>
  <c r="M3148" i="2" s="1"/>
  <c r="P3148" i="2" s="1"/>
  <c r="L3148" i="2"/>
  <c r="R3148" i="2" l="1"/>
  <c r="I3149" i="2" s="1"/>
  <c r="O3149" i="2"/>
  <c r="Q3149" i="2" s="1"/>
  <c r="K3149" i="2" l="1"/>
  <c r="M3149" i="2" s="1"/>
  <c r="P3149" i="2" s="1"/>
  <c r="L3149" i="2"/>
  <c r="O3150" i="2"/>
  <c r="Q3150" i="2" s="1"/>
  <c r="R3149" i="2" l="1"/>
  <c r="I3150" i="2" s="1"/>
  <c r="K3150" i="2" l="1"/>
  <c r="M3150" i="2" s="1"/>
  <c r="P3150" i="2" s="1"/>
  <c r="L3150" i="2"/>
  <c r="R3150" i="2" l="1"/>
  <c r="I3151" i="2" s="1"/>
  <c r="O3151" i="2" l="1"/>
  <c r="Q3151" i="2" s="1"/>
  <c r="K3151" i="2"/>
  <c r="M3151" i="2" s="1"/>
  <c r="P3151" i="2" s="1"/>
  <c r="L3151" i="2"/>
  <c r="R3151" i="2"/>
  <c r="I3152" i="2" s="1"/>
  <c r="K3152" i="2" l="1"/>
  <c r="M3152" i="2" s="1"/>
  <c r="P3152" i="2" s="1"/>
  <c r="L3152" i="2"/>
  <c r="O3152" i="2"/>
  <c r="Q3152" i="2" s="1"/>
  <c r="R3152" i="2" l="1"/>
  <c r="I3153" i="2" s="1"/>
  <c r="L3153" i="2" l="1"/>
  <c r="O3153" i="2"/>
  <c r="Q3153" i="2" s="1"/>
  <c r="R3153" i="2"/>
  <c r="I3154" i="2" s="1"/>
  <c r="K3153" i="2"/>
  <c r="O3154" i="2" l="1"/>
  <c r="Q3154" i="2" s="1"/>
  <c r="L3154" i="2"/>
  <c r="K3154" i="2"/>
  <c r="M3154" i="2" s="1"/>
  <c r="P3154" i="2" s="1"/>
  <c r="R3154" i="2"/>
  <c r="I3155" i="2" s="1"/>
  <c r="O3158" i="2"/>
  <c r="Q3158" i="2" s="1"/>
  <c r="L3155" i="2" l="1"/>
  <c r="N3155" i="2" s="1"/>
  <c r="K3155" i="2"/>
  <c r="M3155" i="2" s="1"/>
  <c r="R3155" i="2" s="1"/>
  <c r="I3156" i="2" s="1"/>
  <c r="O3159" i="2"/>
  <c r="Q3159" i="2" s="1"/>
  <c r="K3156" i="2" l="1"/>
  <c r="M3156" i="2" s="1"/>
  <c r="P3156" i="2" s="1"/>
  <c r="R3156" i="2"/>
  <c r="I3157" i="2" s="1"/>
  <c r="P3155" i="2"/>
  <c r="J3156" i="2"/>
  <c r="J3157" i="2" s="1"/>
  <c r="J3158" i="2" s="1"/>
  <c r="J3159" i="2" s="1"/>
  <c r="J3160" i="2" s="1"/>
  <c r="L3156" i="2" l="1"/>
  <c r="K3157" i="2"/>
  <c r="M3157" i="2" s="1"/>
  <c r="P3157" i="2" s="1"/>
  <c r="L3157" i="2"/>
  <c r="R3157" i="2" l="1"/>
  <c r="I3158" i="2" s="1"/>
  <c r="L3158" i="2" l="1"/>
  <c r="K3158" i="2"/>
  <c r="M3158" i="2" s="1"/>
  <c r="P3158" i="2" s="1"/>
  <c r="R3158" i="2" l="1"/>
  <c r="I3159" i="2" s="1"/>
  <c r="L3159" i="2" l="1"/>
  <c r="K3159" i="2"/>
  <c r="M3159" i="2" s="1"/>
  <c r="P3159" i="2" s="1"/>
  <c r="R3159" i="2" l="1"/>
  <c r="I3160" i="2" s="1"/>
  <c r="O3160" i="2" l="1"/>
  <c r="Q3160" i="2" s="1"/>
  <c r="L3160" i="2"/>
  <c r="N3160" i="2" s="1"/>
  <c r="R3160" i="2" s="1"/>
  <c r="I3161" i="2" s="1"/>
  <c r="K3160" i="2"/>
  <c r="O3161" i="2" l="1"/>
  <c r="Q3161" i="2" s="1"/>
  <c r="K3161" i="2"/>
  <c r="M3161" i="2" s="1"/>
  <c r="J3161" i="2"/>
  <c r="P3160" i="2"/>
  <c r="L3161" i="2" l="1"/>
  <c r="N3161" i="2" s="1"/>
  <c r="P3161" i="2" s="1"/>
  <c r="J3162" i="2" l="1"/>
  <c r="R3161" i="2"/>
  <c r="I3162" i="2" s="1"/>
  <c r="O3162" i="2" l="1"/>
  <c r="Q3162" i="2" s="1"/>
  <c r="K3162" i="2"/>
  <c r="M3162" i="2" s="1"/>
  <c r="L3162" i="2"/>
  <c r="N3162" i="2" s="1"/>
  <c r="P3162" i="2" s="1"/>
  <c r="R3162" i="2"/>
  <c r="I3163" i="2" s="1"/>
  <c r="J3163" i="2"/>
  <c r="O3163" i="2" l="1"/>
  <c r="Q3163" i="2" s="1"/>
  <c r="K3163" i="2"/>
  <c r="L3163" i="2"/>
  <c r="N3163" i="2" s="1"/>
  <c r="P3163" i="2" s="1"/>
  <c r="R3163" i="2"/>
  <c r="I3164" i="2" s="1"/>
  <c r="O3164" i="2" l="1"/>
  <c r="Q3164" i="2" s="1"/>
  <c r="K3164" i="2"/>
  <c r="J3164" i="2"/>
  <c r="L3164" i="2" l="1"/>
  <c r="N3164" i="2" s="1"/>
  <c r="P3164" i="2" l="1"/>
  <c r="R3164" i="2"/>
  <c r="I3165" i="2" s="1"/>
  <c r="J3165" i="2"/>
  <c r="O3165" i="2" l="1"/>
  <c r="Q3165" i="2" s="1"/>
  <c r="K3165" i="2"/>
  <c r="L3165" i="2"/>
  <c r="N3165" i="2" s="1"/>
  <c r="P3165" i="2" s="1"/>
  <c r="R3165" i="2"/>
  <c r="I3166" i="2" s="1"/>
  <c r="K3166" i="2" l="1"/>
  <c r="J3166" i="2"/>
  <c r="L3166" i="2" l="1"/>
  <c r="N3166" i="2" s="1"/>
  <c r="O3170" i="2"/>
  <c r="Q3170" i="2" s="1"/>
  <c r="P3166" i="2" l="1"/>
  <c r="R3166" i="2"/>
  <c r="I3167" i="2" s="1"/>
  <c r="J3167" i="2"/>
  <c r="L3167" i="2" l="1"/>
  <c r="N3167" i="2" s="1"/>
  <c r="P3167" i="2" s="1"/>
  <c r="K3167" i="2"/>
  <c r="R3167" i="2"/>
  <c r="I3168" i="2" s="1"/>
  <c r="O3168" i="2" l="1"/>
  <c r="Q3168" i="2" s="1"/>
  <c r="K3168" i="2"/>
  <c r="J3168" i="2"/>
  <c r="L3168" i="2" l="1"/>
  <c r="N3168" i="2" s="1"/>
  <c r="P3168" i="2" l="1"/>
  <c r="R3168" i="2"/>
  <c r="I3169" i="2" s="1"/>
  <c r="J3169" i="2"/>
  <c r="R3169" i="2" l="1"/>
  <c r="I3170" i="2" s="1"/>
  <c r="L3169" i="2"/>
  <c r="K3169" i="2"/>
  <c r="O3169" i="2"/>
  <c r="Q3169" i="2" s="1"/>
  <c r="L3170" i="2" l="1"/>
  <c r="K3170" i="2"/>
  <c r="M3170" i="2" s="1"/>
  <c r="P3170" i="2" s="1"/>
  <c r="R3170" i="2"/>
  <c r="I3171" i="2" s="1"/>
  <c r="O3171" i="2" l="1"/>
  <c r="Q3171" i="2" s="1"/>
  <c r="L3171" i="2"/>
  <c r="K3171" i="2"/>
  <c r="M3171" i="2" s="1"/>
  <c r="P3171" i="2" s="1"/>
  <c r="R3171" i="2"/>
  <c r="I3172" i="2" s="1"/>
  <c r="L3172" i="2" l="1"/>
  <c r="K3172" i="2"/>
  <c r="M3172" i="2" s="1"/>
  <c r="P3172" i="2" s="1"/>
  <c r="O3172" i="2"/>
  <c r="Q3172" i="2" s="1"/>
  <c r="R3172" i="2"/>
  <c r="I3173" i="2" s="1"/>
  <c r="O3173" i="2" l="1"/>
  <c r="Q3173" i="2" s="1"/>
  <c r="K3173" i="2"/>
  <c r="M3173" i="2" s="1"/>
  <c r="P3173" i="2" s="1"/>
  <c r="L3173" i="2"/>
  <c r="R3173" i="2"/>
  <c r="I3174" i="2" s="1"/>
  <c r="L3174" i="2" l="1"/>
  <c r="K3174" i="2"/>
  <c r="M3174" i="2" s="1"/>
  <c r="P3174" i="2" s="1"/>
  <c r="R3174" i="2"/>
  <c r="I3175" i="2" s="1"/>
  <c r="O3175" i="2" l="1"/>
  <c r="Q3175" i="2" s="1"/>
  <c r="L3175" i="2"/>
  <c r="K3175" i="2"/>
  <c r="M3175" i="2" s="1"/>
  <c r="P3175" i="2" s="1"/>
  <c r="R3175" i="2"/>
  <c r="I3176" i="2" s="1"/>
  <c r="O3176" i="2" l="1"/>
  <c r="Q3176" i="2" s="1"/>
  <c r="L3176" i="2"/>
  <c r="N3176" i="2" s="1"/>
  <c r="K3176" i="2"/>
  <c r="R3176" i="2" l="1"/>
  <c r="I3177" i="2" s="1"/>
  <c r="P3176" i="2"/>
  <c r="J3177" i="2"/>
  <c r="J3178" i="2" s="1"/>
  <c r="J3179" i="2" s="1"/>
  <c r="J3180" i="2" s="1"/>
  <c r="J3181" i="2" s="1"/>
  <c r="J3182" i="2" s="1"/>
  <c r="J3183" i="2" s="1"/>
  <c r="O3177" i="2" l="1"/>
  <c r="Q3177" i="2" s="1"/>
  <c r="K3177" i="2"/>
  <c r="M3177" i="2" s="1"/>
  <c r="P3177" i="2" s="1"/>
  <c r="L3177" i="2"/>
  <c r="R3177" i="2"/>
  <c r="I3178" i="2" s="1"/>
  <c r="O3179" i="2"/>
  <c r="Q3179" i="2" s="1"/>
  <c r="O3178" i="2" l="1"/>
  <c r="Q3178" i="2" s="1"/>
  <c r="L3178" i="2"/>
  <c r="K3178" i="2"/>
  <c r="M3178" i="2" s="1"/>
  <c r="P3178" i="2" s="1"/>
  <c r="R3178" i="2"/>
  <c r="I3179" i="2" s="1"/>
  <c r="O3180" i="2"/>
  <c r="Q3180" i="2" s="1"/>
  <c r="L3179" i="2" l="1"/>
  <c r="K3179" i="2"/>
  <c r="M3179" i="2" s="1"/>
  <c r="O3181" i="2"/>
  <c r="Q3181" i="2" s="1"/>
  <c r="P3179" i="2" l="1"/>
  <c r="R3179" i="2"/>
  <c r="I3180" i="2" s="1"/>
  <c r="L3180" i="2" l="1"/>
  <c r="K3180" i="2"/>
  <c r="M3180" i="2" s="1"/>
  <c r="P3180" i="2" s="1"/>
  <c r="R3180" i="2"/>
  <c r="I3181" i="2" s="1"/>
  <c r="L3181" i="2" l="1"/>
  <c r="K3181" i="2"/>
  <c r="M3181" i="2" s="1"/>
  <c r="P3181" i="2" s="1"/>
  <c r="R3181" i="2"/>
  <c r="I3182" i="2" s="1"/>
  <c r="O3183" i="2"/>
  <c r="Q3183" i="2" s="1"/>
  <c r="O3182" i="2" l="1"/>
  <c r="Q3182" i="2" s="1"/>
  <c r="L3182" i="2"/>
  <c r="K3182" i="2"/>
  <c r="M3182" i="2" s="1"/>
  <c r="P3182" i="2" s="1"/>
  <c r="R3182" i="2" l="1"/>
  <c r="I3183" i="2" s="1"/>
  <c r="L3183" i="2" l="1"/>
  <c r="N3183" i="2" s="1"/>
  <c r="R3183" i="2"/>
  <c r="I3184" i="2" s="1"/>
  <c r="K3183" i="2"/>
  <c r="O3184" i="2" l="1"/>
  <c r="Q3184" i="2" s="1"/>
  <c r="K3184" i="2"/>
  <c r="J3184" i="2"/>
  <c r="P3183" i="2"/>
  <c r="L3184" i="2" l="1"/>
  <c r="N3184" i="2" s="1"/>
  <c r="R3184" i="2" l="1"/>
  <c r="I3185" i="2" s="1"/>
  <c r="P3184" i="2"/>
  <c r="J3185" i="2"/>
  <c r="O3185" i="2" l="1"/>
  <c r="Q3185" i="2" s="1"/>
  <c r="K3185" i="2"/>
  <c r="L3185" i="2"/>
  <c r="N3185" i="2" s="1"/>
  <c r="P3185" i="2" s="1"/>
  <c r="R3185" i="2"/>
  <c r="I3186" i="2" s="1"/>
  <c r="O3186" i="2" l="1"/>
  <c r="Q3186" i="2" s="1"/>
  <c r="K3186" i="2"/>
  <c r="J3186" i="2"/>
  <c r="L3186" i="2" l="1"/>
  <c r="N3186" i="2" s="1"/>
  <c r="J3187" i="2" s="1"/>
  <c r="P3186" i="2" l="1"/>
  <c r="R3186" i="2"/>
  <c r="I3187" i="2" s="1"/>
  <c r="O3187" i="2" l="1"/>
  <c r="Q3187" i="2" s="1"/>
  <c r="L3187" i="2"/>
  <c r="N3187" i="2" s="1"/>
  <c r="K3187" i="2"/>
  <c r="R3187" i="2"/>
  <c r="I3188" i="2" s="1"/>
  <c r="O3188" i="2" l="1"/>
  <c r="Q3188" i="2" s="1"/>
  <c r="K3188" i="2"/>
  <c r="P3187" i="2"/>
  <c r="J3188" i="2"/>
  <c r="L3188" i="2" l="1"/>
  <c r="N3188" i="2" s="1"/>
  <c r="P3188" i="2" l="1"/>
  <c r="R3188" i="2"/>
  <c r="I3189" i="2" s="1"/>
  <c r="J3189" i="2"/>
  <c r="O3189" i="2" l="1"/>
  <c r="Q3189" i="2" s="1"/>
  <c r="K3189" i="2"/>
  <c r="L3189" i="2"/>
  <c r="N3189" i="2" s="1"/>
  <c r="P3189" i="2" s="1"/>
  <c r="R3189" i="2"/>
  <c r="I3190" i="2" s="1"/>
  <c r="O3190" i="2" l="1"/>
  <c r="Q3190" i="2" s="1"/>
  <c r="K3190" i="2"/>
  <c r="J3190" i="2"/>
  <c r="L3190" i="2" l="1"/>
  <c r="N3190" i="2" s="1"/>
  <c r="R3190" i="2" l="1"/>
  <c r="I3191" i="2" s="1"/>
  <c r="P3190" i="2"/>
  <c r="J3191" i="2"/>
  <c r="O3191" i="2" l="1"/>
  <c r="Q3191" i="2" s="1"/>
  <c r="K3191" i="2"/>
  <c r="L3191" i="2"/>
  <c r="N3191" i="2" s="1"/>
  <c r="P3191" i="2" s="1"/>
  <c r="R3191" i="2"/>
  <c r="I3192" i="2" s="1"/>
  <c r="O3194" i="2"/>
  <c r="Q3194" i="2" s="1"/>
  <c r="O3192" i="2" l="1"/>
  <c r="Q3192" i="2" s="1"/>
  <c r="K3192" i="2"/>
  <c r="J3192" i="2"/>
  <c r="L3192" i="2" l="1"/>
  <c r="N3192" i="2" s="1"/>
  <c r="P3192" i="2" l="1"/>
  <c r="R3192" i="2"/>
  <c r="I3193" i="2" s="1"/>
  <c r="J3193" i="2"/>
  <c r="L3193" i="2" l="1"/>
  <c r="O3193" i="2"/>
  <c r="Q3193" i="2" s="1"/>
  <c r="K3193" i="2"/>
  <c r="M3193" i="2" s="1"/>
  <c r="P3193" i="2" s="1"/>
  <c r="R3193" i="2"/>
  <c r="I3194" i="2" s="1"/>
  <c r="L3194" i="2" l="1"/>
  <c r="K3194" i="2"/>
  <c r="M3194" i="2" s="1"/>
  <c r="P3194" i="2" s="1"/>
  <c r="R3194" i="2"/>
  <c r="I3195" i="2" s="1"/>
  <c r="L3195" i="2" l="1"/>
  <c r="K3195" i="2"/>
  <c r="M3195" i="2" s="1"/>
  <c r="P3195" i="2" s="1"/>
  <c r="R3195" i="2"/>
  <c r="I3196" i="2" s="1"/>
  <c r="L3196" i="2" l="1"/>
  <c r="K3196" i="2"/>
  <c r="M3196" i="2" s="1"/>
  <c r="P3196" i="2" s="1"/>
  <c r="R3196" i="2"/>
  <c r="I3197" i="2" s="1"/>
  <c r="L3197" i="2" l="1"/>
  <c r="K3197" i="2"/>
  <c r="M3197" i="2" s="1"/>
  <c r="P3197" i="2" s="1"/>
  <c r="R3197" i="2"/>
  <c r="I3198" i="2" s="1"/>
  <c r="L3198" i="2" l="1"/>
  <c r="K3198" i="2"/>
  <c r="M3198" i="2" s="1"/>
  <c r="P3198" i="2" l="1"/>
  <c r="R3198" i="2"/>
  <c r="I3199" i="2" s="1"/>
  <c r="L3199" i="2" l="1"/>
  <c r="K3199" i="2"/>
  <c r="M3199" i="2" s="1"/>
  <c r="P3199" i="2" s="1"/>
  <c r="R3199" i="2" l="1"/>
  <c r="I3200" i="2" s="1"/>
  <c r="L3200" i="2" l="1"/>
  <c r="K3200" i="2"/>
  <c r="M3200" i="2" s="1"/>
  <c r="P3200" i="2" l="1"/>
  <c r="R3200" i="2"/>
  <c r="I3201" i="2" s="1"/>
  <c r="L3201" i="2" l="1"/>
  <c r="K3201" i="2"/>
  <c r="M3201" i="2" s="1"/>
  <c r="P3201" i="2" s="1"/>
  <c r="R3201" i="2" l="1"/>
  <c r="I3202" i="2" s="1"/>
  <c r="K3202" i="2" l="1"/>
  <c r="M3202" i="2" s="1"/>
  <c r="P3202" i="2" s="1"/>
  <c r="L3202" i="2"/>
  <c r="R3202" i="2" l="1"/>
  <c r="I3203" i="2" s="1"/>
  <c r="L3203" i="2" l="1"/>
  <c r="K3203" i="2"/>
  <c r="M3203" i="2" s="1"/>
  <c r="P3203" i="2" s="1"/>
  <c r="R3203" i="2" l="1"/>
  <c r="I3204" i="2" s="1"/>
  <c r="L3204" i="2" l="1"/>
  <c r="K3204" i="2"/>
  <c r="M3204" i="2" s="1"/>
  <c r="O3205" i="2"/>
  <c r="Q3205" i="2" s="1"/>
  <c r="P3204" i="2" l="1"/>
  <c r="R3204" i="2"/>
  <c r="I3205" i="2" s="1"/>
  <c r="O3206" i="2"/>
  <c r="Q3206" i="2" s="1"/>
  <c r="L3205" i="2" l="1"/>
  <c r="K3205" i="2"/>
  <c r="M3205" i="2" s="1"/>
  <c r="P3205" i="2" s="1"/>
  <c r="O3207" i="2"/>
  <c r="Q3207" i="2" s="1"/>
  <c r="R3205" i="2" l="1"/>
  <c r="I3206" i="2" s="1"/>
  <c r="L3206" i="2" l="1"/>
  <c r="K3206" i="2"/>
  <c r="M3206" i="2" s="1"/>
  <c r="P3206" i="2" s="1"/>
  <c r="R3206" i="2" l="1"/>
  <c r="I3207" i="2" s="1"/>
  <c r="K3207" i="2" l="1"/>
  <c r="M3207" i="2" s="1"/>
  <c r="P3207" i="2" s="1"/>
  <c r="L3207" i="2"/>
  <c r="R3207" i="2" l="1"/>
  <c r="I3208" i="2" s="1"/>
  <c r="L3208" i="2" l="1"/>
  <c r="N3208" i="2" s="1"/>
  <c r="K3208" i="2"/>
  <c r="M3208" i="2" s="1"/>
  <c r="R3208" i="2" s="1"/>
  <c r="I3209" i="2" s="1"/>
  <c r="K3209" i="2" l="1"/>
  <c r="M3209" i="2" s="1"/>
  <c r="P3208" i="2"/>
  <c r="J3209" i="2"/>
  <c r="L3209" i="2" l="1"/>
  <c r="N3209" i="2" s="1"/>
  <c r="P3209" i="2" l="1"/>
  <c r="R3209" i="2"/>
  <c r="I3210" i="2" s="1"/>
  <c r="J3210" i="2"/>
  <c r="O3210" i="2" l="1"/>
  <c r="Q3210" i="2" s="1"/>
  <c r="K3210" i="2"/>
  <c r="M3210" i="2" s="1"/>
  <c r="L3210" i="2"/>
  <c r="N3210" i="2" s="1"/>
  <c r="R3210" i="2" l="1"/>
  <c r="I3211" i="2" s="1"/>
  <c r="O3211" i="2"/>
  <c r="Q3211" i="2" s="1"/>
  <c r="K3211" i="2"/>
  <c r="P3210" i="2"/>
  <c r="J3211" i="2"/>
  <c r="L3211" i="2" s="1"/>
  <c r="N3211" i="2" s="1"/>
  <c r="P3211" i="2" l="1"/>
  <c r="R3211" i="2"/>
  <c r="I3212" i="2" s="1"/>
  <c r="J3212" i="2"/>
  <c r="O3212" i="2" l="1"/>
  <c r="Q3212" i="2" s="1"/>
  <c r="L3212" i="2"/>
  <c r="N3212" i="2" s="1"/>
  <c r="P3212" i="2" s="1"/>
  <c r="K3212" i="2"/>
  <c r="R3212" i="2"/>
  <c r="I3213" i="2" s="1"/>
  <c r="O3213" i="2" l="1"/>
  <c r="Q3213" i="2" s="1"/>
  <c r="K3213" i="2"/>
  <c r="J3213" i="2"/>
  <c r="L3213" i="2" l="1"/>
  <c r="N3213" i="2" s="1"/>
  <c r="J3214" i="2" s="1"/>
  <c r="P3213" i="2" l="1"/>
  <c r="R3213" i="2"/>
  <c r="I3214" i="2" s="1"/>
  <c r="L3214" i="2" l="1"/>
  <c r="N3214" i="2" s="1"/>
  <c r="R3214" i="2" s="1"/>
  <c r="I3215" i="2" s="1"/>
  <c r="K3214" i="2"/>
  <c r="K3215" i="2" l="1"/>
  <c r="P3214" i="2"/>
  <c r="J3215" i="2"/>
  <c r="L3215" i="2" l="1"/>
  <c r="N3215" i="2" s="1"/>
  <c r="J3216" i="2" s="1"/>
  <c r="O3218" i="2"/>
  <c r="Q3218" i="2" s="1"/>
  <c r="P3215" i="2" l="1"/>
  <c r="R3215" i="2"/>
  <c r="I3216" i="2" s="1"/>
  <c r="O3219" i="2"/>
  <c r="Q3219" i="2" s="1"/>
  <c r="L3216" i="2" l="1"/>
  <c r="N3216" i="2" s="1"/>
  <c r="R3216" i="2" s="1"/>
  <c r="I3217" i="2" s="1"/>
  <c r="K3216" i="2"/>
  <c r="K3217" i="2" l="1"/>
  <c r="P3216" i="2"/>
  <c r="J3217" i="2"/>
  <c r="L3217" i="2" s="1"/>
  <c r="N3217" i="2" s="1"/>
  <c r="P3217" i="2" l="1"/>
  <c r="R3217" i="2"/>
  <c r="I3218" i="2" s="1"/>
  <c r="L3218" i="2" l="1"/>
  <c r="K3218" i="2"/>
  <c r="M3218" i="2" s="1"/>
  <c r="P3218" i="2" s="1"/>
  <c r="R3218" i="2" l="1"/>
  <c r="I3219" i="2" s="1"/>
  <c r="L3219" i="2" l="1"/>
  <c r="K3219" i="2"/>
  <c r="M3219" i="2" s="1"/>
  <c r="P3219" i="2" s="1"/>
  <c r="R3219" i="2" l="1"/>
  <c r="I3220" i="2" s="1"/>
  <c r="L3220" i="2" l="1"/>
  <c r="K3220" i="2"/>
  <c r="M3220" i="2" s="1"/>
  <c r="P3220" i="2" s="1"/>
  <c r="R3220" i="2" l="1"/>
  <c r="I3221" i="2" s="1"/>
  <c r="L3221" i="2" l="1"/>
  <c r="K3221" i="2"/>
  <c r="M3221" i="2" s="1"/>
  <c r="P3221" i="2" s="1"/>
  <c r="R3221" i="2"/>
  <c r="I3222" i="2" s="1"/>
  <c r="K3222" i="2" l="1"/>
  <c r="M3222" i="2" s="1"/>
  <c r="P3222" i="2" s="1"/>
  <c r="L3222" i="2"/>
  <c r="R3222" i="2" l="1"/>
  <c r="I3223" i="2" s="1"/>
  <c r="L3223" i="2" l="1"/>
  <c r="K3223" i="2"/>
  <c r="M3223" i="2" s="1"/>
  <c r="P3223" i="2" s="1"/>
  <c r="R3223" i="2" l="1"/>
  <c r="I3224" i="2" s="1"/>
  <c r="L3224" i="2" l="1"/>
  <c r="K3224" i="2"/>
  <c r="M3224" i="2" s="1"/>
  <c r="P3224" i="2" s="1"/>
  <c r="R3224" i="2" l="1"/>
  <c r="I3225" i="2" s="1"/>
  <c r="K3225" i="2" l="1"/>
  <c r="O3225" i="2"/>
  <c r="Q3225" i="2" s="1"/>
  <c r="R3225" i="2"/>
  <c r="I3226" i="2" s="1"/>
  <c r="L3225" i="2"/>
  <c r="L3226" i="2" l="1"/>
  <c r="K3226" i="2"/>
  <c r="M3226" i="2" s="1"/>
  <c r="P3226" i="2" s="1"/>
  <c r="O3229" i="2"/>
  <c r="Q3229" i="2" s="1"/>
  <c r="R3226" i="2" l="1"/>
  <c r="I3227" i="2" s="1"/>
  <c r="O3230" i="2"/>
  <c r="Q3230" i="2" s="1"/>
  <c r="L3227" i="2" l="1"/>
  <c r="K3227" i="2"/>
  <c r="M3227" i="2" s="1"/>
  <c r="P3227" i="2" s="1"/>
  <c r="R3227" i="2" l="1"/>
  <c r="I3228" i="2" s="1"/>
  <c r="L3228" i="2" l="1"/>
  <c r="K3228" i="2"/>
  <c r="M3228" i="2" s="1"/>
  <c r="P3228" i="2" s="1"/>
  <c r="R3228" i="2" l="1"/>
  <c r="I3229" i="2" s="1"/>
  <c r="L3229" i="2" l="1"/>
  <c r="K3229" i="2"/>
  <c r="M3229" i="2" s="1"/>
  <c r="P3229" i="2" s="1"/>
  <c r="R3229" i="2" l="1"/>
  <c r="I3230" i="2" s="1"/>
  <c r="K3230" i="2" l="1"/>
  <c r="M3230" i="2" s="1"/>
  <c r="P3230" i="2" s="1"/>
  <c r="L3230" i="2"/>
  <c r="R3230" i="2"/>
  <c r="I3231" i="2" s="1"/>
  <c r="O3231" i="2" l="1"/>
  <c r="Q3231" i="2" s="1"/>
  <c r="L3231" i="2"/>
  <c r="N3231" i="2" s="1"/>
  <c r="K3231" i="2"/>
  <c r="R3231" i="2" l="1"/>
  <c r="I3232" i="2" s="1"/>
  <c r="J3232" i="2"/>
  <c r="P3231" i="2"/>
  <c r="O3232" i="2" l="1"/>
  <c r="Q3232" i="2" s="1"/>
  <c r="K3232" i="2"/>
  <c r="L3232" i="2"/>
  <c r="N3232" i="2" s="1"/>
  <c r="P3232" i="2" s="1"/>
  <c r="R3232" i="2" l="1"/>
  <c r="I3233" i="2" s="1"/>
  <c r="J3233" i="2"/>
  <c r="L3233" i="2" l="1"/>
  <c r="N3233" i="2" s="1"/>
  <c r="P3233" i="2" s="1"/>
  <c r="K3233" i="2"/>
  <c r="R3233" i="2"/>
  <c r="I3234" i="2" s="1"/>
  <c r="J3234" i="2" l="1"/>
  <c r="L3234" i="2"/>
  <c r="N3234" i="2" s="1"/>
  <c r="P3234" i="2" s="1"/>
  <c r="K3234" i="2"/>
  <c r="R3234" i="2" l="1"/>
  <c r="I3235" i="2" s="1"/>
  <c r="J3235" i="2"/>
  <c r="L3235" i="2" l="1"/>
  <c r="N3235" i="2" s="1"/>
  <c r="K3235" i="2"/>
  <c r="R3235" i="2" l="1"/>
  <c r="I3236" i="2" s="1"/>
  <c r="P3235" i="2"/>
  <c r="J3236" i="2"/>
  <c r="L3236" i="2" l="1"/>
  <c r="N3236" i="2" s="1"/>
  <c r="P3236" i="2" s="1"/>
  <c r="K3236" i="2"/>
  <c r="R3236" i="2"/>
  <c r="I3237" i="2" s="1"/>
  <c r="O3237" i="2" l="1"/>
  <c r="Q3237" i="2" s="1"/>
  <c r="K3237" i="2"/>
  <c r="J3237" i="2"/>
  <c r="L3237" i="2" l="1"/>
  <c r="N3237" i="2" s="1"/>
  <c r="J3238" i="2" s="1"/>
  <c r="P3237" i="2" l="1"/>
  <c r="R3237" i="2"/>
  <c r="I3238" i="2" s="1"/>
  <c r="O3238" i="2" l="1"/>
  <c r="Q3238" i="2" s="1"/>
  <c r="K3238" i="2"/>
  <c r="L3238" i="2"/>
  <c r="N3238" i="2" s="1"/>
  <c r="R3238" i="2" s="1"/>
  <c r="I3239" i="2" s="1"/>
  <c r="O3239" i="2" l="1"/>
  <c r="Q3239" i="2" s="1"/>
  <c r="K3239" i="2"/>
  <c r="P3238" i="2"/>
  <c r="J3239" i="2"/>
  <c r="L3239" i="2" s="1"/>
  <c r="N3239" i="2" s="1"/>
  <c r="P3239" i="2" l="1"/>
  <c r="R3239" i="2"/>
  <c r="I3240" i="2" s="1"/>
  <c r="J3240" i="2"/>
  <c r="J3241" i="2" s="1"/>
  <c r="R3240" i="2" l="1"/>
  <c r="I3241" i="2" s="1"/>
  <c r="K3240" i="2"/>
  <c r="O3240" i="2"/>
  <c r="Q3240" i="2" s="1"/>
  <c r="L3240" i="2"/>
  <c r="O3241" i="2" l="1"/>
  <c r="Q3241" i="2" s="1"/>
  <c r="K3241" i="2"/>
  <c r="M3241" i="2" s="1"/>
  <c r="P3241" i="2" s="1"/>
  <c r="L3241" i="2"/>
  <c r="R3241" i="2"/>
  <c r="I3242" i="2" s="1"/>
  <c r="O3242" i="2" l="1"/>
  <c r="Q3242" i="2" s="1"/>
  <c r="L3242" i="2"/>
  <c r="K3242" i="2"/>
  <c r="M3242" i="2" s="1"/>
  <c r="P3242" i="2" s="1"/>
  <c r="R3242" i="2" l="1"/>
  <c r="I3243" i="2" s="1"/>
  <c r="K3243" i="2" l="1"/>
  <c r="M3243" i="2" s="1"/>
  <c r="P3243" i="2" s="1"/>
  <c r="L3243" i="2"/>
  <c r="R3243" i="2" l="1"/>
  <c r="I3244" i="2" s="1"/>
  <c r="L3244" i="2" l="1"/>
  <c r="K3244" i="2"/>
  <c r="M3244" i="2" s="1"/>
  <c r="P3244" i="2" s="1"/>
  <c r="R3244" i="2" l="1"/>
  <c r="I3245" i="2" s="1"/>
  <c r="O3245" i="2" l="1"/>
  <c r="Q3245" i="2" s="1"/>
  <c r="K3245" i="2"/>
  <c r="M3245" i="2" s="1"/>
  <c r="P3245" i="2" s="1"/>
  <c r="L3245" i="2"/>
  <c r="R3245" i="2" l="1"/>
  <c r="I3246" i="2" s="1"/>
  <c r="L3246" i="2" l="1"/>
  <c r="K3246" i="2"/>
  <c r="M3246" i="2" s="1"/>
  <c r="P3246" i="2" s="1"/>
  <c r="R3246" i="2" l="1"/>
  <c r="I3247" i="2" s="1"/>
  <c r="O3247" i="2" l="1"/>
  <c r="Q3247" i="2" s="1"/>
  <c r="K3247" i="2"/>
  <c r="M3247" i="2" s="1"/>
  <c r="P3247" i="2" s="1"/>
  <c r="L3247" i="2"/>
  <c r="R3247" i="2" l="1"/>
  <c r="I3248" i="2" s="1"/>
  <c r="K3248" i="2" l="1"/>
  <c r="M3248" i="2" s="1"/>
  <c r="P3248" i="2" s="1"/>
  <c r="L3248" i="2"/>
  <c r="R3248" i="2"/>
  <c r="I3249" i="2" s="1"/>
  <c r="O3249" i="2" l="1"/>
  <c r="Q3249" i="2" s="1"/>
  <c r="L3249" i="2"/>
  <c r="K3249" i="2"/>
  <c r="M3249" i="2" s="1"/>
  <c r="P3249" i="2" s="1"/>
  <c r="R3249" i="2" l="1"/>
  <c r="I3250" i="2" s="1"/>
  <c r="L3250" i="2" l="1"/>
  <c r="N3250" i="2" s="1"/>
  <c r="K3250" i="2"/>
  <c r="M3250" i="2" s="1"/>
  <c r="R3250" i="2" s="1"/>
  <c r="I3251" i="2" s="1"/>
  <c r="K3251" i="2" l="1"/>
  <c r="M3251" i="2" s="1"/>
  <c r="P3251" i="2" s="1"/>
  <c r="R3251" i="2"/>
  <c r="I3252" i="2" s="1"/>
  <c r="J3251" i="2"/>
  <c r="J3252" i="2" s="1"/>
  <c r="J3253" i="2" s="1"/>
  <c r="J3254" i="2" s="1"/>
  <c r="J3255" i="2" s="1"/>
  <c r="J3256" i="2" s="1"/>
  <c r="P3250" i="2"/>
  <c r="L3252" i="2" l="1"/>
  <c r="K3252" i="2"/>
  <c r="M3252" i="2" s="1"/>
  <c r="P3252" i="2" s="1"/>
  <c r="L3251" i="2"/>
  <c r="O3254" i="2"/>
  <c r="Q3254" i="2" s="1"/>
  <c r="R3252" i="2" l="1"/>
  <c r="I3253" i="2" s="1"/>
  <c r="O3255" i="2"/>
  <c r="Q3255" i="2" s="1"/>
  <c r="K3253" i="2" l="1"/>
  <c r="M3253" i="2" s="1"/>
  <c r="P3253" i="2" s="1"/>
  <c r="L3253" i="2"/>
  <c r="R3253" i="2"/>
  <c r="I3254" i="2" s="1"/>
  <c r="L3254" i="2" l="1"/>
  <c r="K3254" i="2"/>
  <c r="M3254" i="2" s="1"/>
  <c r="P3254" i="2" s="1"/>
  <c r="R3254" i="2"/>
  <c r="I3255" i="2" s="1"/>
  <c r="L3255" i="2" l="1"/>
  <c r="K3255" i="2"/>
  <c r="M3255" i="2" s="1"/>
  <c r="P3255" i="2" s="1"/>
  <c r="R3255" i="2"/>
  <c r="I3256" i="2" s="1"/>
  <c r="L3256" i="2" l="1"/>
  <c r="N3256" i="2" s="1"/>
  <c r="K3256" i="2"/>
  <c r="M3256" i="2" s="1"/>
  <c r="R3256" i="2"/>
  <c r="I3257" i="2" s="1"/>
  <c r="K3257" i="2" l="1"/>
  <c r="M3257" i="2" s="1"/>
  <c r="P3256" i="2"/>
  <c r="J3257" i="2"/>
  <c r="L3257" i="2" s="1"/>
  <c r="N3257" i="2" s="1"/>
  <c r="J3258" i="2" l="1"/>
  <c r="P3257" i="2"/>
  <c r="R3257" i="2"/>
  <c r="I3258" i="2" s="1"/>
  <c r="L3258" i="2" l="1"/>
  <c r="N3258" i="2" s="1"/>
  <c r="K3258" i="2"/>
  <c r="M3258" i="2" s="1"/>
  <c r="R3258" i="2" s="1"/>
  <c r="I3259" i="2" s="1"/>
  <c r="K3259" i="2"/>
  <c r="M3259" i="2" s="1"/>
  <c r="P3258" i="2" l="1"/>
  <c r="J3259" i="2"/>
  <c r="L3259" i="2" l="1"/>
  <c r="N3259" i="2" s="1"/>
  <c r="J3260" i="2"/>
  <c r="R3259" i="2" l="1"/>
  <c r="I3260" i="2" s="1"/>
  <c r="P3259" i="2"/>
  <c r="O3260" i="2" l="1"/>
  <c r="Q3260" i="2" s="1"/>
  <c r="L3260" i="2"/>
  <c r="N3260" i="2" s="1"/>
  <c r="K3260" i="2"/>
  <c r="M3260" i="2" s="1"/>
  <c r="R3260" i="2" s="1"/>
  <c r="I3261" i="2" s="1"/>
  <c r="K3261" i="2" l="1"/>
  <c r="P3260" i="2"/>
  <c r="J3261" i="2"/>
  <c r="L3261" i="2" l="1"/>
  <c r="N3261" i="2" s="1"/>
  <c r="P3261" i="2" l="1"/>
  <c r="R3261" i="2"/>
  <c r="I3262" i="2" s="1"/>
  <c r="J3262" i="2"/>
  <c r="O3263" i="2"/>
  <c r="Q3263" i="2" s="1"/>
  <c r="O3262" i="2" l="1"/>
  <c r="Q3262" i="2" s="1"/>
  <c r="L3262" i="2"/>
  <c r="N3262" i="2" s="1"/>
  <c r="P3262" i="2" s="1"/>
  <c r="K3262" i="2"/>
  <c r="R3262" i="2"/>
  <c r="I3263" i="2" s="1"/>
  <c r="K3263" i="2" l="1"/>
  <c r="J3263" i="2"/>
  <c r="L3263" i="2" l="1"/>
  <c r="N3263" i="2" s="1"/>
  <c r="P3263" i="2" l="1"/>
  <c r="R3263" i="2"/>
  <c r="I3264" i="2" s="1"/>
  <c r="J3264" i="2"/>
  <c r="L3264" i="2" l="1"/>
  <c r="N3264" i="2" s="1"/>
  <c r="P3264" i="2" s="1"/>
  <c r="J3265" i="2"/>
  <c r="K3264" i="2"/>
  <c r="R3264" i="2"/>
  <c r="I3265" i="2" s="1"/>
  <c r="O3266" i="2"/>
  <c r="Q3266" i="2" s="1"/>
  <c r="L3265" i="2" l="1"/>
  <c r="N3265" i="2" s="1"/>
  <c r="P3265" i="2" s="1"/>
  <c r="K3265" i="2"/>
  <c r="R3265" i="2"/>
  <c r="I3266" i="2" s="1"/>
  <c r="L3266" i="2" l="1"/>
  <c r="N3266" i="2" s="1"/>
  <c r="R3266" i="2"/>
  <c r="I3267" i="2" s="1"/>
  <c r="K3266" i="2"/>
  <c r="R3267" i="2" l="1"/>
  <c r="I3268" i="2" s="1"/>
  <c r="K3267" i="2"/>
  <c r="O3267" i="2"/>
  <c r="Q3267" i="2" s="1"/>
  <c r="J3267" i="2"/>
  <c r="J3268" i="2" s="1"/>
  <c r="J3269" i="2" s="1"/>
  <c r="J3270" i="2" s="1"/>
  <c r="J3271" i="2" s="1"/>
  <c r="J3272" i="2" s="1"/>
  <c r="J3273" i="2" s="1"/>
  <c r="J3274" i="2" s="1"/>
  <c r="J3275" i="2" s="1"/>
  <c r="J3276" i="2" s="1"/>
  <c r="J3277" i="2" s="1"/>
  <c r="J3278" i="2" s="1"/>
  <c r="J3279" i="2" s="1"/>
  <c r="J3280" i="2" s="1"/>
  <c r="P3266" i="2"/>
  <c r="O3268" i="2" l="1"/>
  <c r="Q3268" i="2" s="1"/>
  <c r="L3268" i="2"/>
  <c r="K3268" i="2"/>
  <c r="M3268" i="2" s="1"/>
  <c r="L3267" i="2"/>
  <c r="P3268" i="2" l="1"/>
  <c r="R3268" i="2"/>
  <c r="I3269" i="2" s="1"/>
  <c r="O3269" i="2" l="1"/>
  <c r="Q3269" i="2" s="1"/>
  <c r="K3269" i="2"/>
  <c r="M3269" i="2" s="1"/>
  <c r="L3269" i="2"/>
  <c r="P3269" i="2" l="1"/>
  <c r="R3269" i="2"/>
  <c r="I3270" i="2" s="1"/>
  <c r="K3270" i="2" l="1"/>
  <c r="M3270" i="2" s="1"/>
  <c r="L3270" i="2"/>
  <c r="P3270" i="2" l="1"/>
  <c r="R3270" i="2"/>
  <c r="I3271" i="2" s="1"/>
  <c r="O3271" i="2" l="1"/>
  <c r="Q3271" i="2" s="1"/>
  <c r="L3271" i="2"/>
  <c r="K3271" i="2"/>
  <c r="M3271" i="2" s="1"/>
  <c r="P3271" i="2" l="1"/>
  <c r="R3271" i="2"/>
  <c r="I3272" i="2" s="1"/>
  <c r="O3272" i="2" l="1"/>
  <c r="Q3272" i="2" s="1"/>
  <c r="K3272" i="2"/>
  <c r="M3272" i="2" s="1"/>
  <c r="P3272" i="2" s="1"/>
  <c r="L3272" i="2"/>
  <c r="R3272" i="2" l="1"/>
  <c r="I3273" i="2" s="1"/>
  <c r="K3273" i="2" l="1"/>
  <c r="M3273" i="2" s="1"/>
  <c r="P3273" i="2" s="1"/>
  <c r="L3273" i="2"/>
  <c r="R3273" i="2" l="1"/>
  <c r="I3274" i="2" s="1"/>
  <c r="K3274" i="2" l="1"/>
  <c r="M3274" i="2" s="1"/>
  <c r="P3274" i="2" s="1"/>
  <c r="L3274" i="2"/>
  <c r="R3274" i="2" l="1"/>
  <c r="I3275" i="2" s="1"/>
  <c r="O3275" i="2" l="1"/>
  <c r="Q3275" i="2" s="1"/>
  <c r="L3275" i="2"/>
  <c r="K3275" i="2"/>
  <c r="M3275" i="2" s="1"/>
  <c r="P3275" i="2" l="1"/>
  <c r="R3275" i="2"/>
  <c r="I3276" i="2" s="1"/>
  <c r="K3276" i="2" l="1"/>
  <c r="M3276" i="2" s="1"/>
  <c r="L3276" i="2"/>
  <c r="P3276" i="2" l="1"/>
  <c r="R3276" i="2"/>
  <c r="I3277" i="2" s="1"/>
  <c r="K3277" i="2" l="1"/>
  <c r="M3277" i="2" s="1"/>
  <c r="P3277" i="2" s="1"/>
  <c r="L3277" i="2"/>
  <c r="O3278" i="2"/>
  <c r="Q3278" i="2" s="1"/>
  <c r="R3277" i="2" l="1"/>
  <c r="I3278" i="2" s="1"/>
  <c r="O3279" i="2"/>
  <c r="Q3279" i="2" s="1"/>
  <c r="K3278" i="2" l="1"/>
  <c r="M3278" i="2" s="1"/>
  <c r="P3278" i="2" s="1"/>
  <c r="L3278" i="2"/>
  <c r="R3278" i="2" l="1"/>
  <c r="I3279" i="2" s="1"/>
  <c r="O3281" i="2"/>
  <c r="Q3281" i="2" s="1"/>
  <c r="L3279" i="2" l="1"/>
  <c r="K3279" i="2"/>
  <c r="M3279" i="2" s="1"/>
  <c r="P3279" i="2" s="1"/>
  <c r="R3279" i="2" l="1"/>
  <c r="I3280" i="2" s="1"/>
  <c r="O3280" i="2" l="1"/>
  <c r="Q3280" i="2" s="1"/>
  <c r="L3280" i="2"/>
  <c r="N3280" i="2" s="1"/>
  <c r="K3280" i="2"/>
  <c r="M3280" i="2" s="1"/>
  <c r="R3280" i="2" s="1"/>
  <c r="I3281" i="2" s="1"/>
  <c r="K3281" i="2" l="1"/>
  <c r="M3281" i="2" s="1"/>
  <c r="P3281" i="2" s="1"/>
  <c r="R3281" i="2"/>
  <c r="I3282" i="2" s="1"/>
  <c r="J3281" i="2"/>
  <c r="J3282" i="2" s="1"/>
  <c r="P3280" i="2"/>
  <c r="L3282" i="2" l="1"/>
  <c r="N3282" i="2" s="1"/>
  <c r="K3282" i="2"/>
  <c r="M3282" i="2" s="1"/>
  <c r="R3282" i="2" s="1"/>
  <c r="I3283" i="2" s="1"/>
  <c r="L3281" i="2"/>
  <c r="O3283" i="2" l="1"/>
  <c r="Q3283" i="2" s="1"/>
  <c r="K3283" i="2"/>
  <c r="P3282" i="2"/>
  <c r="J3283" i="2"/>
  <c r="L3283" i="2" l="1"/>
  <c r="N3283" i="2" s="1"/>
  <c r="P3283" i="2" l="1"/>
  <c r="R3283" i="2"/>
  <c r="I3284" i="2" s="1"/>
  <c r="J3284" i="2"/>
  <c r="O3284" i="2" l="1"/>
  <c r="Q3284" i="2" s="1"/>
  <c r="K3284" i="2"/>
  <c r="L3284" i="2"/>
  <c r="N3284" i="2" s="1"/>
  <c r="P3284" i="2" s="1"/>
  <c r="R3284" i="2"/>
  <c r="I3285" i="2" s="1"/>
  <c r="K3285" i="2" l="1"/>
  <c r="J3285" i="2"/>
  <c r="L3285" i="2" l="1"/>
  <c r="N3285" i="2" s="1"/>
  <c r="P3285" i="2" l="1"/>
  <c r="R3285" i="2"/>
  <c r="I3286" i="2" s="1"/>
  <c r="J3286" i="2"/>
  <c r="L3286" i="2" l="1"/>
  <c r="N3286" i="2" s="1"/>
  <c r="P3286" i="2" s="1"/>
  <c r="K3286" i="2"/>
  <c r="R3286" i="2"/>
  <c r="I3287" i="2" s="1"/>
  <c r="K3287" i="2" l="1"/>
  <c r="J3287" i="2"/>
  <c r="L3287" i="2" l="1"/>
  <c r="N3287" i="2" s="1"/>
  <c r="P3287" i="2" l="1"/>
  <c r="R3287" i="2"/>
  <c r="I3288" i="2" s="1"/>
  <c r="J3288" i="2"/>
  <c r="L3288" i="2" l="1"/>
  <c r="N3288" i="2" s="1"/>
  <c r="P3288" i="2" s="1"/>
  <c r="K3288" i="2"/>
  <c r="R3288" i="2"/>
  <c r="I3289" i="2" s="1"/>
  <c r="K3289" i="2" l="1"/>
  <c r="J3289" i="2"/>
  <c r="L3289" i="2" s="1"/>
  <c r="N3289" i="2" s="1"/>
  <c r="P3289" i="2" s="1"/>
  <c r="R3289" i="2" l="1"/>
  <c r="I3290" i="2" s="1"/>
  <c r="O3292" i="2"/>
  <c r="Q3292" i="2" s="1"/>
  <c r="O3290" i="2" l="1"/>
  <c r="Q3290" i="2" s="1"/>
  <c r="L3290" i="2"/>
  <c r="N3290" i="2" s="1"/>
  <c r="K3290" i="2"/>
  <c r="M3290" i="2" s="1"/>
  <c r="R3290" i="2"/>
  <c r="I3291" i="2" s="1"/>
  <c r="K3291" i="2" l="1"/>
  <c r="M3291" i="2" s="1"/>
  <c r="P3290" i="2"/>
  <c r="J3291" i="2"/>
  <c r="L3291" i="2" l="1"/>
  <c r="N3291" i="2" s="1"/>
  <c r="P3291" i="2" s="1"/>
  <c r="R3291" i="2" l="1"/>
  <c r="I3292" i="2" s="1"/>
  <c r="J3292" i="2"/>
  <c r="J3293" i="2" s="1"/>
  <c r="J3294" i="2" s="1"/>
  <c r="J3295" i="2" s="1"/>
  <c r="J3296" i="2" s="1"/>
  <c r="J3297" i="2" s="1"/>
  <c r="J3298" i="2" s="1"/>
  <c r="J3299" i="2" s="1"/>
  <c r="J3300" i="2" s="1"/>
  <c r="J3301" i="2" s="1"/>
  <c r="J3302" i="2" s="1"/>
  <c r="J3303" i="2" s="1"/>
  <c r="J3304" i="2" s="1"/>
  <c r="J3305" i="2" s="1"/>
  <c r="L3292" i="2" l="1"/>
  <c r="K3292" i="2"/>
  <c r="M3292" i="2" s="1"/>
  <c r="P3292" i="2" s="1"/>
  <c r="R3292" i="2"/>
  <c r="I3293" i="2" s="1"/>
  <c r="O3293" i="2" l="1"/>
  <c r="Q3293" i="2" s="1"/>
  <c r="K3293" i="2"/>
  <c r="M3293" i="2" s="1"/>
  <c r="P3293" i="2" s="1"/>
  <c r="L3293" i="2"/>
  <c r="R3293" i="2"/>
  <c r="I3294" i="2" s="1"/>
  <c r="O3294" i="2" l="1"/>
  <c r="Q3294" i="2" s="1"/>
  <c r="L3294" i="2"/>
  <c r="K3294" i="2"/>
  <c r="M3294" i="2" s="1"/>
  <c r="P3294" i="2" s="1"/>
  <c r="R3294" i="2"/>
  <c r="I3295" i="2" s="1"/>
  <c r="O3295" i="2" l="1"/>
  <c r="Q3295" i="2" s="1"/>
  <c r="L3295" i="2"/>
  <c r="K3295" i="2"/>
  <c r="M3295" i="2" s="1"/>
  <c r="P3295" i="2" s="1"/>
  <c r="R3295" i="2"/>
  <c r="I3296" i="2" s="1"/>
  <c r="L3296" i="2" l="1"/>
  <c r="K3296" i="2"/>
  <c r="M3296" i="2" s="1"/>
  <c r="P3296" i="2" l="1"/>
  <c r="R3296" i="2"/>
  <c r="I3297" i="2" s="1"/>
  <c r="O3297" i="2" l="1"/>
  <c r="Q3297" i="2" s="1"/>
  <c r="L3297" i="2"/>
  <c r="K3297" i="2"/>
  <c r="M3297" i="2" s="1"/>
  <c r="P3297" i="2" l="1"/>
  <c r="R3297" i="2"/>
  <c r="I3298" i="2" s="1"/>
  <c r="L3298" i="2" l="1"/>
  <c r="K3298" i="2"/>
  <c r="M3298" i="2" s="1"/>
  <c r="P3298" i="2" l="1"/>
  <c r="R3298" i="2"/>
  <c r="I3299" i="2" s="1"/>
  <c r="K3299" i="2" l="1"/>
  <c r="M3299" i="2" s="1"/>
  <c r="L3299" i="2"/>
  <c r="P3299" i="2" l="1"/>
  <c r="R3299" i="2"/>
  <c r="I3300" i="2" s="1"/>
  <c r="L3300" i="2" l="1"/>
  <c r="K3300" i="2"/>
  <c r="M3300" i="2" s="1"/>
  <c r="P3300" i="2" l="1"/>
  <c r="R3300" i="2"/>
  <c r="I3301" i="2" s="1"/>
  <c r="L3301" i="2" l="1"/>
  <c r="K3301" i="2"/>
  <c r="M3301" i="2" s="1"/>
  <c r="O3302" i="2"/>
  <c r="Q3302" i="2" s="1"/>
  <c r="P3301" i="2" l="1"/>
  <c r="R3301" i="2"/>
  <c r="I3302" i="2" s="1"/>
  <c r="L3302" i="2" l="1"/>
  <c r="K3302" i="2"/>
  <c r="M3302" i="2" s="1"/>
  <c r="P3302" i="2" l="1"/>
  <c r="R3302" i="2"/>
  <c r="I3303" i="2" s="1"/>
  <c r="O3305" i="2"/>
  <c r="Q3305" i="2" s="1"/>
  <c r="L3303" i="2" l="1"/>
  <c r="K3303" i="2"/>
  <c r="M3303" i="2" s="1"/>
  <c r="P3303" i="2" s="1"/>
  <c r="O3303" i="2"/>
  <c r="Q3303" i="2" s="1"/>
  <c r="R3303" i="2"/>
  <c r="I3304" i="2" s="1"/>
  <c r="R3304" i="2" l="1"/>
  <c r="I3305" i="2" s="1"/>
  <c r="K3304" i="2"/>
  <c r="O3304" i="2"/>
  <c r="Q3304" i="2" s="1"/>
  <c r="L3304" i="2"/>
  <c r="L3305" i="2" l="1"/>
  <c r="N3305" i="2" s="1"/>
  <c r="R3305" i="2" s="1"/>
  <c r="I3306" i="2" s="1"/>
  <c r="K3305" i="2"/>
  <c r="K3306" i="2" l="1"/>
  <c r="P3305" i="2"/>
  <c r="J3306" i="2"/>
  <c r="L3306" i="2" l="1"/>
  <c r="N3306" i="2" s="1"/>
  <c r="P3306" i="2" l="1"/>
  <c r="R3306" i="2"/>
  <c r="I3307" i="2" s="1"/>
  <c r="J3307" i="2"/>
  <c r="O3307" i="2" l="1"/>
  <c r="Q3307" i="2" s="1"/>
  <c r="L3307" i="2"/>
  <c r="N3307" i="2" s="1"/>
  <c r="P3307" i="2" s="1"/>
  <c r="K3307" i="2"/>
  <c r="R3307" i="2" l="1"/>
  <c r="I3308" i="2" s="1"/>
  <c r="O3308" i="2"/>
  <c r="Q3308" i="2" s="1"/>
  <c r="K3308" i="2"/>
  <c r="J3308" i="2"/>
  <c r="O3310" i="2"/>
  <c r="Q3310" i="2" s="1"/>
  <c r="L3308" i="2" l="1"/>
  <c r="N3308" i="2" s="1"/>
  <c r="P3308" i="2" l="1"/>
  <c r="R3308" i="2"/>
  <c r="I3309" i="2" s="1"/>
  <c r="J3309" i="2"/>
  <c r="O3312" i="2"/>
  <c r="Q3312" i="2" s="1"/>
  <c r="K3309" i="2" l="1"/>
  <c r="L3309" i="2"/>
  <c r="N3309" i="2" s="1"/>
  <c r="P3309" i="2" s="1"/>
  <c r="J3310" i="2" l="1"/>
  <c r="R3309" i="2"/>
  <c r="I3310" i="2" s="1"/>
  <c r="L3310" i="2" l="1"/>
  <c r="N3310" i="2" s="1"/>
  <c r="P3310" i="2" s="1"/>
  <c r="K3310" i="2"/>
  <c r="J3311" i="2" l="1"/>
  <c r="R3310" i="2"/>
  <c r="I3311" i="2" s="1"/>
  <c r="L3311" i="2" l="1"/>
  <c r="N3311" i="2" s="1"/>
  <c r="J3312" i="2" s="1"/>
  <c r="K3311" i="2"/>
  <c r="O3315" i="2"/>
  <c r="Q3315" i="2" s="1"/>
  <c r="R3311" i="2" l="1"/>
  <c r="I3312" i="2" s="1"/>
  <c r="P3311" i="2"/>
  <c r="K3312" i="2" l="1"/>
  <c r="L3312" i="2"/>
  <c r="N3312" i="2" s="1"/>
  <c r="O3316" i="2"/>
  <c r="Q3316" i="2" s="1"/>
  <c r="P3312" i="2" l="1"/>
  <c r="J3313" i="2"/>
  <c r="R3312" i="2"/>
  <c r="I3313" i="2" s="1"/>
  <c r="L3313" i="2" l="1"/>
  <c r="K3313" i="2"/>
  <c r="R3313" i="2"/>
  <c r="I3314" i="2" s="1"/>
  <c r="O3313" i="2"/>
  <c r="Q3313" i="2" s="1"/>
  <c r="K3314" i="2" l="1"/>
  <c r="L3314" i="2"/>
  <c r="N3314" i="2" s="1"/>
  <c r="O3314" i="2"/>
  <c r="Q3314" i="2" s="1"/>
  <c r="P3314" i="2" l="1"/>
  <c r="J3315" i="2"/>
  <c r="J3316" i="2" s="1"/>
  <c r="J3317" i="2" s="1"/>
  <c r="J3318" i="2" s="1"/>
  <c r="J3319" i="2" s="1"/>
  <c r="J3320" i="2" s="1"/>
  <c r="J3321" i="2" s="1"/>
  <c r="R3314" i="2"/>
  <c r="I3315" i="2" s="1"/>
  <c r="O3318" i="2"/>
  <c r="Q3318" i="2" s="1"/>
  <c r="K3315" i="2" l="1"/>
  <c r="M3315" i="2" s="1"/>
  <c r="P3315" i="2" s="1"/>
  <c r="L3315" i="2"/>
  <c r="R3315" i="2" l="1"/>
  <c r="I3316" i="2" s="1"/>
  <c r="O3319" i="2"/>
  <c r="Q3319" i="2" s="1"/>
  <c r="L3316" i="2" l="1"/>
  <c r="K3316" i="2"/>
  <c r="M3316" i="2" s="1"/>
  <c r="P3316" i="2" s="1"/>
  <c r="R3316" i="2" l="1"/>
  <c r="I3317" i="2" s="1"/>
  <c r="K3317" i="2"/>
  <c r="M3317" i="2" s="1"/>
  <c r="P3317" i="2" s="1"/>
  <c r="L3317" i="2"/>
  <c r="R3317" i="2" l="1"/>
  <c r="I3318" i="2" s="1"/>
  <c r="K3318" i="2"/>
  <c r="M3318" i="2" s="1"/>
  <c r="P3318" i="2" s="1"/>
  <c r="L3318" i="2"/>
  <c r="R3318" i="2" l="1"/>
  <c r="I3319" i="2" s="1"/>
  <c r="L3319" i="2"/>
  <c r="K3319" i="2"/>
  <c r="M3319" i="2" s="1"/>
  <c r="P3319" i="2" s="1"/>
  <c r="O3321" i="2"/>
  <c r="Q3321" i="2" s="1"/>
  <c r="R3319" i="2" l="1"/>
  <c r="I3320" i="2" s="1"/>
  <c r="O3320" i="2" l="1"/>
  <c r="Q3320" i="2" s="1"/>
  <c r="L3320" i="2"/>
  <c r="K3320" i="2"/>
  <c r="M3320" i="2" s="1"/>
  <c r="P3320" i="2" s="1"/>
  <c r="R3320" i="2" l="1"/>
  <c r="I3321" i="2" s="1"/>
  <c r="L3321" i="2" l="1"/>
  <c r="N3321" i="2" s="1"/>
  <c r="K3321" i="2"/>
  <c r="M3321" i="2" s="1"/>
  <c r="O3323" i="2"/>
  <c r="Q3323" i="2" s="1"/>
  <c r="R3321" i="2" l="1"/>
  <c r="I3322" i="2" s="1"/>
  <c r="K3322" i="2" s="1"/>
  <c r="M3322" i="2" s="1"/>
  <c r="P3322" i="2" s="1"/>
  <c r="O3322" i="2"/>
  <c r="Q3322" i="2" s="1"/>
  <c r="J3322" i="2"/>
  <c r="J3323" i="2" s="1"/>
  <c r="J3324" i="2" s="1"/>
  <c r="J3325" i="2" s="1"/>
  <c r="J3326" i="2" s="1"/>
  <c r="J3327" i="2" s="1"/>
  <c r="J3328" i="2" s="1"/>
  <c r="J3329" i="2" s="1"/>
  <c r="P3321" i="2"/>
  <c r="R3322" i="2" l="1"/>
  <c r="I3323" i="2" s="1"/>
  <c r="L3322" i="2"/>
  <c r="O3324" i="2"/>
  <c r="Q3324" i="2" s="1"/>
  <c r="K3323" i="2" l="1"/>
  <c r="M3323" i="2" s="1"/>
  <c r="P3323" i="2" s="1"/>
  <c r="L3323" i="2"/>
  <c r="R3323" i="2" l="1"/>
  <c r="I3324" i="2" s="1"/>
  <c r="O3325" i="2"/>
  <c r="Q3325" i="2" s="1"/>
  <c r="L3324" i="2" l="1"/>
  <c r="K3324" i="2"/>
  <c r="M3324" i="2" s="1"/>
  <c r="P3324" i="2" s="1"/>
  <c r="R3324" i="2" l="1"/>
  <c r="I3325" i="2" s="1"/>
  <c r="K3325" i="2" l="1"/>
  <c r="M3325" i="2" s="1"/>
  <c r="P3325" i="2" s="1"/>
  <c r="L3325" i="2"/>
  <c r="R3325" i="2" l="1"/>
  <c r="I3326" i="2" s="1"/>
  <c r="O3327" i="2"/>
  <c r="Q3327" i="2" s="1"/>
  <c r="L3326" i="2" l="1"/>
  <c r="K3326" i="2"/>
  <c r="M3326" i="2" s="1"/>
  <c r="P3326" i="2" s="1"/>
  <c r="O3328" i="2"/>
  <c r="Q3328" i="2" s="1"/>
  <c r="R3326" i="2" l="1"/>
  <c r="I3327" i="2" s="1"/>
  <c r="O3329" i="2"/>
  <c r="Q3329" i="2" s="1"/>
  <c r="K3327" i="2" l="1"/>
  <c r="M3327" i="2" s="1"/>
  <c r="P3327" i="2" s="1"/>
  <c r="L3327" i="2"/>
  <c r="R3327" i="2" l="1"/>
  <c r="I3328" i="2" s="1"/>
  <c r="L3328" i="2" l="1"/>
  <c r="K3328" i="2"/>
  <c r="M3328" i="2" s="1"/>
  <c r="P3328" i="2" s="1"/>
  <c r="R3328" i="2" l="1"/>
  <c r="I3329" i="2" s="1"/>
  <c r="K3329" i="2" l="1"/>
  <c r="M3329" i="2" s="1"/>
  <c r="L3329" i="2"/>
  <c r="N3329" i="2" s="1"/>
  <c r="R3329" i="2" s="1"/>
  <c r="I3330" i="2" s="1"/>
  <c r="O3330" i="2" l="1"/>
  <c r="Q3330" i="2" s="1"/>
  <c r="K3330" i="2"/>
  <c r="J3330" i="2"/>
  <c r="P3329" i="2"/>
  <c r="L3330" i="2" l="1"/>
  <c r="N3330" i="2" s="1"/>
  <c r="P3330" i="2" l="1"/>
  <c r="R3330" i="2"/>
  <c r="I3331" i="2" s="1"/>
  <c r="J3331" i="2"/>
  <c r="O3331" i="2" l="1"/>
  <c r="Q3331" i="2" s="1"/>
  <c r="L3331" i="2"/>
  <c r="N3331" i="2" s="1"/>
  <c r="K3331" i="2"/>
  <c r="M3331" i="2" s="1"/>
  <c r="P3331" i="2" l="1"/>
  <c r="J3332" i="2"/>
  <c r="R3331" i="2"/>
  <c r="I3332" i="2" s="1"/>
  <c r="O3332" i="2" l="1"/>
  <c r="Q3332" i="2" s="1"/>
  <c r="K3332" i="2"/>
  <c r="L3332" i="2"/>
  <c r="N3332" i="2" s="1"/>
  <c r="P3332" i="2" s="1"/>
  <c r="J3333" i="2"/>
  <c r="R3332" i="2" l="1"/>
  <c r="I3333" i="2" s="1"/>
  <c r="O3336" i="2"/>
  <c r="Q3336" i="2" s="1"/>
  <c r="O3333" i="2" l="1"/>
  <c r="Q3333" i="2" s="1"/>
  <c r="L3333" i="2"/>
  <c r="N3333" i="2" s="1"/>
  <c r="K3333" i="2"/>
  <c r="P3333" i="2" l="1"/>
  <c r="J3334" i="2"/>
  <c r="R3333" i="2"/>
  <c r="I3334" i="2" s="1"/>
  <c r="O3338" i="2"/>
  <c r="Q3338" i="2" s="1"/>
  <c r="K3334" i="2" l="1"/>
  <c r="L3334" i="2"/>
  <c r="N3334" i="2" s="1"/>
  <c r="P3334" i="2" s="1"/>
  <c r="J3335" i="2" l="1"/>
  <c r="R3334" i="2"/>
  <c r="I3335" i="2" s="1"/>
  <c r="K3335" i="2" l="1"/>
  <c r="L3335" i="2"/>
  <c r="N3335" i="2" s="1"/>
  <c r="P3335" i="2" l="1"/>
  <c r="J3336" i="2"/>
  <c r="R3335" i="2"/>
  <c r="I3336" i="2" s="1"/>
  <c r="L3336" i="2" l="1"/>
  <c r="N3336" i="2" s="1"/>
  <c r="P3336" i="2" s="1"/>
  <c r="K3336" i="2"/>
  <c r="J3337" i="2" l="1"/>
  <c r="R3336" i="2"/>
  <c r="I3337" i="2" s="1"/>
  <c r="K3337" i="2" l="1"/>
  <c r="O3337" i="2"/>
  <c r="Q3337" i="2" s="1"/>
  <c r="L3337" i="2"/>
  <c r="R3337" i="2"/>
  <c r="I3338" i="2" s="1"/>
  <c r="L3338" i="2" l="1"/>
  <c r="K3338" i="2"/>
  <c r="M3338" i="2" s="1"/>
  <c r="P3338" i="2" s="1"/>
  <c r="R3338" i="2" l="1"/>
  <c r="I3339" i="2" s="1"/>
  <c r="O3339" i="2" l="1"/>
  <c r="Q3339" i="2" s="1"/>
  <c r="L3339" i="2"/>
  <c r="K3339" i="2"/>
  <c r="M3339" i="2" s="1"/>
  <c r="P3339" i="2" s="1"/>
  <c r="R3339" i="2" l="1"/>
  <c r="I3340" i="2" s="1"/>
  <c r="O3340" i="2" l="1"/>
  <c r="Q3340" i="2" s="1"/>
  <c r="L3340" i="2"/>
  <c r="K3340" i="2"/>
  <c r="M3340" i="2" s="1"/>
  <c r="P3340" i="2" s="1"/>
  <c r="R3340" i="2" l="1"/>
  <c r="I3341" i="2" s="1"/>
  <c r="K3341" i="2" l="1"/>
  <c r="M3341" i="2" s="1"/>
  <c r="P3341" i="2" s="1"/>
  <c r="L3341" i="2"/>
  <c r="R3341" i="2" l="1"/>
  <c r="I3342" i="2" s="1"/>
  <c r="O3342" i="2" l="1"/>
  <c r="Q3342" i="2" s="1"/>
  <c r="K3342" i="2"/>
  <c r="M3342" i="2" s="1"/>
  <c r="P3342" i="2" s="1"/>
  <c r="L3342" i="2"/>
  <c r="R3342" i="2" l="1"/>
  <c r="I3343" i="2" s="1"/>
  <c r="O3343" i="2" l="1"/>
  <c r="Q3343" i="2" s="1"/>
  <c r="L3343" i="2"/>
  <c r="K3343" i="2"/>
  <c r="M3343" i="2" s="1"/>
  <c r="P3343" i="2" s="1"/>
  <c r="R3343" i="2" l="1"/>
  <c r="I3344" i="2" s="1"/>
  <c r="O3344" i="2" l="1"/>
  <c r="Q3344" i="2" s="1"/>
  <c r="K3344" i="2"/>
  <c r="M3344" i="2" s="1"/>
  <c r="P3344" i="2" s="1"/>
  <c r="L3344" i="2"/>
  <c r="R3344" i="2" l="1"/>
  <c r="I3345" i="2" s="1"/>
  <c r="O3345" i="2"/>
  <c r="Q3345" i="2" s="1"/>
  <c r="L3345" i="2"/>
  <c r="N3345" i="2" s="1"/>
  <c r="R3345" i="2" s="1"/>
  <c r="I3346" i="2" s="1"/>
  <c r="K3345" i="2"/>
  <c r="O3346" i="2" l="1"/>
  <c r="Q3346" i="2" s="1"/>
  <c r="K3346" i="2"/>
  <c r="M3346" i="2" s="1"/>
  <c r="P3346" i="2" s="1"/>
  <c r="J3346" i="2"/>
  <c r="J3347" i="2" s="1"/>
  <c r="J3348" i="2" s="1"/>
  <c r="J3349" i="2" s="1"/>
  <c r="J3350" i="2" s="1"/>
  <c r="J3351" i="2" s="1"/>
  <c r="J3352" i="2" s="1"/>
  <c r="J3353" i="2" s="1"/>
  <c r="P3345" i="2"/>
  <c r="R3346" i="2" l="1"/>
  <c r="I3347" i="2" s="1"/>
  <c r="L3347" i="2"/>
  <c r="K3347" i="2"/>
  <c r="M3347" i="2" s="1"/>
  <c r="P3347" i="2" s="1"/>
  <c r="L3346" i="2"/>
  <c r="R3347" i="2" l="1"/>
  <c r="I3348" i="2" s="1"/>
  <c r="K3348" i="2" l="1"/>
  <c r="M3348" i="2" s="1"/>
  <c r="P3348" i="2" s="1"/>
  <c r="L3348" i="2"/>
  <c r="R3348" i="2" l="1"/>
  <c r="I3349" i="2" s="1"/>
  <c r="O3349" i="2"/>
  <c r="Q3349" i="2" s="1"/>
  <c r="L3349" i="2"/>
  <c r="K3349" i="2"/>
  <c r="M3349" i="2" s="1"/>
  <c r="P3349" i="2" s="1"/>
  <c r="R3349" i="2" l="1"/>
  <c r="I3350" i="2" s="1"/>
  <c r="L3350" i="2" l="1"/>
  <c r="R3350" i="2"/>
  <c r="I3351" i="2" s="1"/>
  <c r="O3350" i="2"/>
  <c r="Q3350" i="2" s="1"/>
  <c r="K3350" i="2"/>
  <c r="L3351" i="2" l="1"/>
  <c r="R3351" i="2"/>
  <c r="I3352" i="2" s="1"/>
  <c r="O3351" i="2"/>
  <c r="Q3351" i="2" s="1"/>
  <c r="K3351" i="2"/>
  <c r="L3352" i="2" l="1"/>
  <c r="R3352" i="2"/>
  <c r="I3353" i="2" s="1"/>
  <c r="K3352" i="2"/>
  <c r="O3352" i="2"/>
  <c r="Q3352" i="2" s="1"/>
  <c r="O3353" i="2" l="1"/>
  <c r="Q3353" i="2" s="1"/>
  <c r="K3353" i="2"/>
  <c r="L3353" i="2"/>
  <c r="N3353" i="2" s="1"/>
  <c r="R3353" i="2"/>
  <c r="I3354" i="2" s="1"/>
  <c r="O3354" i="2" l="1"/>
  <c r="Q3354" i="2" s="1"/>
  <c r="K3354" i="2"/>
  <c r="P3353" i="2"/>
  <c r="J3354" i="2"/>
  <c r="L3354" i="2" l="1"/>
  <c r="N3354" i="2" s="1"/>
  <c r="P3354" i="2" l="1"/>
  <c r="R3354" i="2"/>
  <c r="I3355" i="2" s="1"/>
  <c r="J3355" i="2"/>
  <c r="O3355" i="2" l="1"/>
  <c r="Q3355" i="2" s="1"/>
  <c r="L3355" i="2"/>
  <c r="N3355" i="2" s="1"/>
  <c r="P3355" i="2" s="1"/>
  <c r="K3355" i="2"/>
  <c r="R3355" i="2" l="1"/>
  <c r="I3356" i="2" s="1"/>
  <c r="J3356" i="2"/>
  <c r="O3356" i="2" l="1"/>
  <c r="Q3356" i="2" s="1"/>
  <c r="L3356" i="2"/>
  <c r="N3356" i="2" s="1"/>
  <c r="P3356" i="2" s="1"/>
  <c r="K3356" i="2"/>
  <c r="R3356" i="2"/>
  <c r="I3357" i="2" s="1"/>
  <c r="J3357" i="2" l="1"/>
  <c r="O3357" i="2"/>
  <c r="Q3357" i="2" s="1"/>
  <c r="L3357" i="2"/>
  <c r="N3357" i="2" s="1"/>
  <c r="P3357" i="2" s="1"/>
  <c r="K3357" i="2"/>
  <c r="O3359" i="2"/>
  <c r="Q3359" i="2" s="1"/>
  <c r="J3358" i="2" l="1"/>
  <c r="R3357" i="2"/>
  <c r="I3358" i="2" s="1"/>
  <c r="O3358" i="2" l="1"/>
  <c r="Q3358" i="2" s="1"/>
  <c r="L3358" i="2"/>
  <c r="N3358" i="2" s="1"/>
  <c r="P3358" i="2" s="1"/>
  <c r="K3358" i="2"/>
  <c r="O3361" i="2"/>
  <c r="Q3361" i="2" s="1"/>
  <c r="R3358" i="2" l="1"/>
  <c r="I3359" i="2" s="1"/>
  <c r="J3359" i="2"/>
  <c r="O3362" i="2"/>
  <c r="Q3362" i="2" s="1"/>
  <c r="K3359" i="2" l="1"/>
  <c r="L3359" i="2"/>
  <c r="N3359" i="2" s="1"/>
  <c r="P3359" i="2" s="1"/>
  <c r="O3363" i="2"/>
  <c r="Q3363" i="2" s="1"/>
  <c r="R3359" i="2" l="1"/>
  <c r="I3360" i="2" s="1"/>
  <c r="J3360" i="2"/>
  <c r="L3360" i="2" l="1"/>
  <c r="N3360" i="2" s="1"/>
  <c r="J3361" i="2"/>
  <c r="O3360" i="2"/>
  <c r="Q3360" i="2" s="1"/>
  <c r="K3360" i="2"/>
  <c r="R3360" i="2" l="1"/>
  <c r="I3361" i="2" s="1"/>
  <c r="P3360" i="2"/>
  <c r="K3361" i="2" l="1"/>
  <c r="M3361" i="2" s="1"/>
  <c r="P3361" i="2" s="1"/>
  <c r="L3361" i="2"/>
  <c r="R3361" i="2" l="1"/>
  <c r="I3362" i="2" s="1"/>
  <c r="L3362" i="2" l="1"/>
  <c r="K3362" i="2"/>
  <c r="M3362" i="2" s="1"/>
  <c r="P3362" i="2" s="1"/>
  <c r="R3362" i="2" l="1"/>
  <c r="I3363" i="2" s="1"/>
  <c r="L3363" i="2" l="1"/>
  <c r="K3363" i="2"/>
  <c r="M3363" i="2" s="1"/>
  <c r="P3363" i="2" s="1"/>
  <c r="R3363" i="2" l="1"/>
  <c r="I3364" i="2" s="1"/>
  <c r="K3364" i="2" l="1"/>
  <c r="M3364" i="2" s="1"/>
  <c r="P3364" i="2" s="1"/>
  <c r="L3364" i="2"/>
  <c r="R3364" i="2" l="1"/>
  <c r="I3365" i="2" s="1"/>
  <c r="O3365" i="2" l="1"/>
  <c r="Q3365" i="2" s="1"/>
  <c r="L3365" i="2"/>
  <c r="K3365" i="2"/>
  <c r="M3365" i="2" s="1"/>
  <c r="P3365" i="2" s="1"/>
  <c r="R3365" i="2" l="1"/>
  <c r="I3366" i="2" s="1"/>
  <c r="O3366" i="2" l="1"/>
  <c r="Q3366" i="2" s="1"/>
  <c r="L3366" i="2"/>
  <c r="K3366" i="2"/>
  <c r="M3366" i="2" s="1"/>
  <c r="P3366" i="2" s="1"/>
  <c r="R3366" i="2" l="1"/>
  <c r="I3367" i="2" s="1"/>
  <c r="O3367" i="2" l="1"/>
  <c r="Q3367" i="2" s="1"/>
  <c r="L3367" i="2"/>
  <c r="K3367" i="2"/>
  <c r="M3367" i="2" s="1"/>
  <c r="P3367" i="2" s="1"/>
  <c r="R3367" i="2" l="1"/>
  <c r="I3368" i="2" s="1"/>
  <c r="O3368" i="2" l="1"/>
  <c r="Q3368" i="2" s="1"/>
  <c r="K3368" i="2"/>
  <c r="M3368" i="2" s="1"/>
  <c r="P3368" i="2" s="1"/>
  <c r="L3368" i="2"/>
  <c r="R3368" i="2"/>
  <c r="I3369" i="2" s="1"/>
  <c r="O3369" i="2" l="1"/>
  <c r="Q3369" i="2" s="1"/>
  <c r="L3369" i="2"/>
  <c r="N3369" i="2" s="1"/>
  <c r="J3370" i="2" s="1"/>
  <c r="J3371" i="2" s="1"/>
  <c r="J3372" i="2" s="1"/>
  <c r="J3373" i="2" s="1"/>
  <c r="J3374" i="2" s="1"/>
  <c r="J3375" i="2" s="1"/>
  <c r="J3376" i="2" s="1"/>
  <c r="J3377" i="2" s="1"/>
  <c r="J3378" i="2" s="1"/>
  <c r="K3369" i="2"/>
  <c r="M3369" i="2" s="1"/>
  <c r="R3369" i="2" s="1"/>
  <c r="I3370" i="2" s="1"/>
  <c r="O3373" i="2"/>
  <c r="Q3373" i="2" s="1"/>
  <c r="O3370" i="2" l="1"/>
  <c r="Q3370" i="2" s="1"/>
  <c r="K3370" i="2"/>
  <c r="M3370" i="2" s="1"/>
  <c r="P3370" i="2" s="1"/>
  <c r="L3370" i="2"/>
  <c r="P3369" i="2"/>
  <c r="R3370" i="2" l="1"/>
  <c r="I3371" i="2" s="1"/>
  <c r="O3375" i="2"/>
  <c r="Q3375" i="2" s="1"/>
  <c r="K3371" i="2" l="1"/>
  <c r="M3371" i="2" s="1"/>
  <c r="P3371" i="2" s="1"/>
  <c r="L3371" i="2"/>
  <c r="O3376" i="2"/>
  <c r="Q3376" i="2" s="1"/>
  <c r="R3371" i="2" l="1"/>
  <c r="I3372" i="2" s="1"/>
  <c r="O3372" i="2" l="1"/>
  <c r="Q3372" i="2" s="1"/>
  <c r="L3372" i="2"/>
  <c r="K3372" i="2"/>
  <c r="M3372" i="2" s="1"/>
  <c r="P3372" i="2" s="1"/>
  <c r="R3372" i="2" l="1"/>
  <c r="I3373" i="2" s="1"/>
  <c r="L3373" i="2" l="1"/>
  <c r="K3373" i="2"/>
  <c r="M3373" i="2" s="1"/>
  <c r="P3373" i="2" s="1"/>
  <c r="R3373" i="2" l="1"/>
  <c r="I3374" i="2" s="1"/>
  <c r="L3374" i="2" l="1"/>
  <c r="O3374" i="2"/>
  <c r="Q3374" i="2" s="1"/>
  <c r="K3374" i="2"/>
  <c r="R3374" i="2"/>
  <c r="I3375" i="2" s="1"/>
  <c r="L3375" i="2" l="1"/>
  <c r="K3375" i="2"/>
  <c r="M3375" i="2" s="1"/>
  <c r="P3375" i="2" s="1"/>
  <c r="R3375" i="2" l="1"/>
  <c r="I3376" i="2" s="1"/>
  <c r="L3376" i="2" l="1"/>
  <c r="K3376" i="2"/>
  <c r="M3376" i="2" s="1"/>
  <c r="P3376" i="2" s="1"/>
  <c r="R3376" i="2" l="1"/>
  <c r="I3377" i="2" s="1"/>
  <c r="R3377" i="2" l="1"/>
  <c r="I3378" i="2" s="1"/>
  <c r="L3377" i="2"/>
  <c r="K3377" i="2"/>
  <c r="O3377" i="2"/>
  <c r="Q3377" i="2" s="1"/>
  <c r="O3378" i="2" l="1"/>
  <c r="Q3378" i="2" s="1"/>
  <c r="L3378" i="2"/>
  <c r="N3378" i="2" s="1"/>
  <c r="K3378" i="2"/>
  <c r="R3378" i="2"/>
  <c r="I3379" i="2" s="1"/>
  <c r="O3379" i="2" l="1"/>
  <c r="Q3379" i="2" s="1"/>
  <c r="K3379" i="2"/>
  <c r="P3378" i="2"/>
  <c r="J3379" i="2"/>
  <c r="L3379" i="2" l="1"/>
  <c r="N3379" i="2" s="1"/>
  <c r="P3379" i="2" l="1"/>
  <c r="R3379" i="2"/>
  <c r="I3380" i="2" s="1"/>
  <c r="J3380" i="2"/>
  <c r="O3385" i="2"/>
  <c r="Q3385" i="2" s="1"/>
  <c r="O3380" i="2" l="1"/>
  <c r="Q3380" i="2" s="1"/>
  <c r="L3380" i="2"/>
  <c r="N3380" i="2" s="1"/>
  <c r="P3380" i="2" s="1"/>
  <c r="K3380" i="2"/>
  <c r="O3386" i="2"/>
  <c r="Q3386" i="2" s="1"/>
  <c r="R3380" i="2" l="1"/>
  <c r="I3381" i="2" s="1"/>
  <c r="J3381" i="2"/>
  <c r="O3381" i="2" l="1"/>
  <c r="Q3381" i="2" s="1"/>
  <c r="L3381" i="2"/>
  <c r="N3381" i="2" s="1"/>
  <c r="P3381" i="2" s="1"/>
  <c r="K3381" i="2"/>
  <c r="R3381" i="2" l="1"/>
  <c r="I3382" i="2" s="1"/>
  <c r="J3382" i="2"/>
  <c r="L3382" i="2" l="1"/>
  <c r="N3382" i="2" s="1"/>
  <c r="P3382" i="2" s="1"/>
  <c r="K3382" i="2"/>
  <c r="R3382" i="2" l="1"/>
  <c r="I3383" i="2" s="1"/>
  <c r="J3383" i="2"/>
  <c r="O3383" i="2" l="1"/>
  <c r="Q3383" i="2" s="1"/>
  <c r="L3383" i="2"/>
  <c r="N3383" i="2" s="1"/>
  <c r="P3383" i="2" s="1"/>
  <c r="K3383" i="2"/>
  <c r="R3383" i="2"/>
  <c r="I3384" i="2" s="1"/>
  <c r="O3384" i="2" l="1"/>
  <c r="Q3384" i="2" s="1"/>
  <c r="K3384" i="2"/>
  <c r="J3384" i="2"/>
  <c r="L3384" i="2" l="1"/>
  <c r="N3384" i="2" s="1"/>
  <c r="P3384" i="2" l="1"/>
  <c r="R3384" i="2"/>
  <c r="I3385" i="2" s="1"/>
  <c r="J3385" i="2"/>
  <c r="L3385" i="2" l="1"/>
  <c r="K3385" i="2"/>
  <c r="M3385" i="2" s="1"/>
  <c r="P3385" i="2" s="1"/>
  <c r="R3385" i="2" l="1"/>
  <c r="I3386" i="2" s="1"/>
  <c r="K3386" i="2" l="1"/>
  <c r="M3386" i="2" s="1"/>
  <c r="P3386" i="2" s="1"/>
  <c r="L3386" i="2"/>
  <c r="R3386" i="2" l="1"/>
  <c r="I3387" i="2" s="1"/>
  <c r="O3387" i="2" l="1"/>
  <c r="Q3387" i="2" s="1"/>
  <c r="L3387" i="2"/>
  <c r="K3387" i="2"/>
  <c r="M3387" i="2" s="1"/>
  <c r="P3387" i="2" s="1"/>
  <c r="R3387" i="2" l="1"/>
  <c r="I3388" i="2" s="1"/>
  <c r="L3388" i="2" l="1"/>
  <c r="K3388" i="2"/>
  <c r="M3388" i="2" s="1"/>
  <c r="P3388" i="2" s="1"/>
  <c r="R3388" i="2" l="1"/>
  <c r="I3389" i="2" s="1"/>
  <c r="O3389" i="2" l="1"/>
  <c r="Q3389" i="2" s="1"/>
  <c r="L3389" i="2"/>
  <c r="K3389" i="2"/>
  <c r="M3389" i="2" s="1"/>
  <c r="P3389" i="2" s="1"/>
  <c r="R3389" i="2" l="1"/>
  <c r="I3390" i="2" s="1"/>
  <c r="O3390" i="2" l="1"/>
  <c r="Q3390" i="2" s="1"/>
  <c r="L3390" i="2"/>
  <c r="N3390" i="2" s="1"/>
  <c r="K3390" i="2"/>
  <c r="M3390" i="2" s="1"/>
  <c r="R3390" i="2" s="1"/>
  <c r="I3391" i="2" s="1"/>
  <c r="O3391" i="2" l="1"/>
  <c r="Q3391" i="2" s="1"/>
  <c r="K3391" i="2"/>
  <c r="M3391" i="2" s="1"/>
  <c r="P3391" i="2" s="1"/>
  <c r="P3390" i="2"/>
  <c r="J3391" i="2"/>
  <c r="J3392" i="2" s="1"/>
  <c r="J3393" i="2" s="1"/>
  <c r="J3394" i="2" s="1"/>
  <c r="J3395" i="2" s="1"/>
  <c r="J3396" i="2" s="1"/>
  <c r="J3397" i="2" s="1"/>
  <c r="J3398" i="2" s="1"/>
  <c r="J3399" i="2" s="1"/>
  <c r="J3400" i="2" s="1"/>
  <c r="J3401" i="2" s="1"/>
  <c r="O3398" i="2"/>
  <c r="Q3398" i="2" s="1"/>
  <c r="L3391" i="2" l="1"/>
  <c r="R3391" i="2"/>
  <c r="I3392" i="2" s="1"/>
  <c r="O3399" i="2"/>
  <c r="Q3399" i="2" s="1"/>
  <c r="R3392" i="2" l="1"/>
  <c r="I3393" i="2" s="1"/>
  <c r="O3392" i="2"/>
  <c r="Q3392" i="2" s="1"/>
  <c r="L3392" i="2"/>
  <c r="K3392" i="2"/>
  <c r="O3393" i="2" l="1"/>
  <c r="Q3393" i="2" s="1"/>
  <c r="L3393" i="2"/>
  <c r="K3393" i="2"/>
  <c r="M3393" i="2" s="1"/>
  <c r="P3393" i="2" s="1"/>
  <c r="R3393" i="2" l="1"/>
  <c r="I3394" i="2" s="1"/>
  <c r="O3394" i="2" l="1"/>
  <c r="Q3394" i="2" s="1"/>
  <c r="K3394" i="2"/>
  <c r="M3394" i="2" s="1"/>
  <c r="P3394" i="2" s="1"/>
  <c r="L3394" i="2"/>
  <c r="R3394" i="2" l="1"/>
  <c r="I3395" i="2" s="1"/>
  <c r="K3395" i="2" l="1"/>
  <c r="M3395" i="2" s="1"/>
  <c r="P3395" i="2" s="1"/>
  <c r="L3395" i="2"/>
  <c r="R3395" i="2"/>
  <c r="I3396" i="2" s="1"/>
  <c r="L3396" i="2" l="1"/>
  <c r="K3396" i="2"/>
  <c r="M3396" i="2" s="1"/>
  <c r="P3396" i="2" s="1"/>
  <c r="R3396" i="2" l="1"/>
  <c r="I3397" i="2" s="1"/>
  <c r="L3397" i="2" l="1"/>
  <c r="K3397" i="2"/>
  <c r="M3397" i="2" s="1"/>
  <c r="P3397" i="2" s="1"/>
  <c r="R3397" i="2" l="1"/>
  <c r="I3398" i="2" s="1"/>
  <c r="L3398" i="2" l="1"/>
  <c r="K3398" i="2"/>
  <c r="M3398" i="2" s="1"/>
  <c r="P3398" i="2" s="1"/>
  <c r="R3398" i="2" l="1"/>
  <c r="I3399" i="2" s="1"/>
  <c r="K3399" i="2" l="1"/>
  <c r="M3399" i="2" s="1"/>
  <c r="P3399" i="2" s="1"/>
  <c r="L3399" i="2"/>
  <c r="R3399" i="2" l="1"/>
  <c r="I3400" i="2" s="1"/>
  <c r="K3400" i="2" l="1"/>
  <c r="M3400" i="2" s="1"/>
  <c r="P3400" i="2" s="1"/>
  <c r="L3400" i="2"/>
  <c r="O3400" i="2"/>
  <c r="Q3400" i="2" s="1"/>
  <c r="O3408" i="2"/>
  <c r="Q3408" i="2" s="1"/>
  <c r="R3400" i="2" l="1"/>
  <c r="I3401" i="2" s="1"/>
  <c r="O3401" i="2" l="1"/>
  <c r="Q3401" i="2" s="1"/>
  <c r="K3401" i="2"/>
  <c r="L3401" i="2"/>
  <c r="N3401" i="2" s="1"/>
  <c r="R3401" i="2" s="1"/>
  <c r="I3402" i="2" s="1"/>
  <c r="O3410" i="2"/>
  <c r="Q3410" i="2" s="1"/>
  <c r="O3402" i="2" l="1"/>
  <c r="Q3402" i="2" s="1"/>
  <c r="K3402" i="2"/>
  <c r="P3401" i="2"/>
  <c r="J3402" i="2"/>
  <c r="L3402" i="2" l="1"/>
  <c r="N3402" i="2" s="1"/>
  <c r="P3402" i="2" l="1"/>
  <c r="R3402" i="2"/>
  <c r="I3403" i="2" s="1"/>
  <c r="J3403" i="2"/>
  <c r="J3404" i="2" s="1"/>
  <c r="R3403" i="2" l="1"/>
  <c r="I3404" i="2" s="1"/>
  <c r="K3403" i="2"/>
  <c r="L3403" i="2"/>
  <c r="O3403" i="2"/>
  <c r="Q3403" i="2" s="1"/>
  <c r="K3404" i="2" l="1"/>
  <c r="L3404" i="2"/>
  <c r="N3404" i="2" s="1"/>
  <c r="O3413" i="2"/>
  <c r="Q3413" i="2" s="1"/>
  <c r="R3404" i="2" l="1"/>
  <c r="I3405" i="2" s="1"/>
  <c r="P3404" i="2"/>
  <c r="J3405" i="2"/>
  <c r="K3405" i="2" l="1"/>
  <c r="L3405" i="2"/>
  <c r="N3405" i="2" s="1"/>
  <c r="P3405" i="2" s="1"/>
  <c r="R3405" i="2" l="1"/>
  <c r="I3406" i="2" s="1"/>
  <c r="J3406" i="2"/>
  <c r="K3406" i="2" l="1"/>
  <c r="L3406" i="2"/>
  <c r="N3406" i="2" s="1"/>
  <c r="P3406" i="2" s="1"/>
  <c r="R3406" i="2" l="1"/>
  <c r="I3407" i="2" s="1"/>
  <c r="J3407" i="2"/>
  <c r="K3407" i="2" l="1"/>
  <c r="L3407" i="2"/>
  <c r="N3407" i="2" s="1"/>
  <c r="P3407" i="2" s="1"/>
  <c r="R3407" i="2" l="1"/>
  <c r="I3408" i="2" s="1"/>
  <c r="J3408" i="2"/>
  <c r="K3408" i="2" l="1"/>
  <c r="L3408" i="2"/>
  <c r="N3408" i="2" s="1"/>
  <c r="P3408" i="2" s="1"/>
  <c r="J3409" i="2" l="1"/>
  <c r="R3408" i="2"/>
  <c r="I3409" i="2" s="1"/>
  <c r="K3409" i="2" l="1"/>
  <c r="R3409" i="2"/>
  <c r="I3410" i="2" s="1"/>
  <c r="L3409" i="2"/>
  <c r="O3409" i="2"/>
  <c r="Q3409" i="2" s="1"/>
  <c r="K3410" i="2" l="1"/>
  <c r="M3410" i="2" s="1"/>
  <c r="P3410" i="2" s="1"/>
  <c r="L3410" i="2"/>
  <c r="R3410" i="2" l="1"/>
  <c r="I3411" i="2" s="1"/>
  <c r="O3411" i="2" l="1"/>
  <c r="Q3411" i="2" s="1"/>
  <c r="K3411" i="2"/>
  <c r="M3411" i="2" s="1"/>
  <c r="P3411" i="2" s="1"/>
  <c r="L3411" i="2"/>
  <c r="R3411" i="2" l="1"/>
  <c r="I3412" i="2" s="1"/>
  <c r="O3412" i="2" l="1"/>
  <c r="Q3412" i="2" s="1"/>
  <c r="L3412" i="2"/>
  <c r="K3412" i="2"/>
  <c r="M3412" i="2" s="1"/>
  <c r="P3412" i="2" s="1"/>
  <c r="R3412" i="2" l="1"/>
  <c r="I3413" i="2" s="1"/>
  <c r="L3413" i="2" l="1"/>
  <c r="K3413" i="2"/>
  <c r="M3413" i="2" s="1"/>
  <c r="P3413" i="2" s="1"/>
  <c r="R3413" i="2" l="1"/>
  <c r="I3414" i="2" s="1"/>
  <c r="L3414" i="2" l="1"/>
  <c r="K3414" i="2"/>
  <c r="M3414" i="2" s="1"/>
  <c r="P3414" i="2" s="1"/>
  <c r="R3414" i="2" l="1"/>
  <c r="I3415" i="2" s="1"/>
  <c r="O3425" i="2"/>
  <c r="Q3425" i="2" s="1"/>
  <c r="L3415" i="2" l="1"/>
  <c r="K3415" i="2"/>
  <c r="M3415" i="2" s="1"/>
  <c r="P3415" i="2" s="1"/>
  <c r="R3415" i="2" l="1"/>
  <c r="I3416" i="2" s="1"/>
  <c r="O3416" i="2" l="1"/>
  <c r="Q3416" i="2" s="1"/>
  <c r="L3416" i="2"/>
  <c r="K3416" i="2"/>
  <c r="M3416" i="2" s="1"/>
  <c r="P3416" i="2" s="1"/>
  <c r="R3416" i="2" l="1"/>
  <c r="I3417" i="2" s="1"/>
  <c r="O3417" i="2" l="1"/>
  <c r="Q3417" i="2" s="1"/>
  <c r="L3417" i="2"/>
  <c r="N3417" i="2" s="1"/>
  <c r="K3417" i="2"/>
  <c r="M3417" i="2" s="1"/>
  <c r="R3417" i="2" s="1"/>
  <c r="I3418" i="2" s="1"/>
  <c r="O3418" i="2" l="1"/>
  <c r="Q3418" i="2" s="1"/>
  <c r="K3418" i="2"/>
  <c r="M3418" i="2" s="1"/>
  <c r="P3418" i="2" s="1"/>
  <c r="J3418" i="2"/>
  <c r="J3419" i="2" s="1"/>
  <c r="J3420" i="2" s="1"/>
  <c r="J3421" i="2" s="1"/>
  <c r="J3422" i="2" s="1"/>
  <c r="J3423" i="2" s="1"/>
  <c r="P3417" i="2"/>
  <c r="R3418" i="2" l="1"/>
  <c r="I3419" i="2" s="1"/>
  <c r="L3418" i="2"/>
  <c r="L3419" i="2" l="1"/>
  <c r="K3419" i="2"/>
  <c r="M3419" i="2" s="1"/>
  <c r="P3419" i="2" s="1"/>
  <c r="R3419" i="2" l="1"/>
  <c r="I3420" i="2" s="1"/>
  <c r="L3420" i="2" l="1"/>
  <c r="K3420" i="2"/>
  <c r="M3420" i="2" s="1"/>
  <c r="P3420" i="2" s="1"/>
  <c r="R3420" i="2" l="1"/>
  <c r="I3421" i="2" s="1"/>
  <c r="L3421" i="2" l="1"/>
  <c r="K3421" i="2"/>
  <c r="M3421" i="2" s="1"/>
  <c r="P3421" i="2" s="1"/>
  <c r="R3421" i="2" l="1"/>
  <c r="I3422" i="2" s="1"/>
  <c r="L3422" i="2" l="1"/>
  <c r="R3422" i="2"/>
  <c r="I3423" i="2" s="1"/>
  <c r="K3422" i="2"/>
  <c r="O3422" i="2"/>
  <c r="Q3422" i="2" s="1"/>
  <c r="O3433" i="2"/>
  <c r="Q3433" i="2" s="1"/>
  <c r="K3423" i="2" l="1"/>
  <c r="L3423" i="2"/>
  <c r="N3423" i="2" s="1"/>
  <c r="O3423" i="2"/>
  <c r="Q3423" i="2" s="1"/>
  <c r="O3434" i="2"/>
  <c r="Q3434" i="2" s="1"/>
  <c r="P3423" i="2" l="1"/>
  <c r="J3424" i="2"/>
  <c r="R3423" i="2"/>
  <c r="I3424" i="2" s="1"/>
  <c r="O3435" i="2"/>
  <c r="Q3435" i="2" s="1"/>
  <c r="O3424" i="2" l="1"/>
  <c r="Q3424" i="2" s="1"/>
  <c r="L3424" i="2"/>
  <c r="N3424" i="2" s="1"/>
  <c r="K3424" i="2"/>
  <c r="M3424" i="2" s="1"/>
  <c r="J3425" i="2"/>
  <c r="J3426" i="2" s="1"/>
  <c r="P3424" i="2" l="1"/>
  <c r="R3424" i="2"/>
  <c r="I3425" i="2" s="1"/>
  <c r="K3425" i="2" l="1"/>
  <c r="M3425" i="2" s="1"/>
  <c r="P3425" i="2" s="1"/>
  <c r="R3425" i="2"/>
  <c r="I3426" i="2" s="1"/>
  <c r="L3425" i="2"/>
  <c r="K3426" i="2" l="1"/>
  <c r="M3426" i="2" s="1"/>
  <c r="L3426" i="2"/>
  <c r="N3426" i="2" s="1"/>
  <c r="R3426" i="2" l="1"/>
  <c r="I3427" i="2" s="1"/>
  <c r="O3427" i="2"/>
  <c r="Q3427" i="2" s="1"/>
  <c r="K3427" i="2"/>
  <c r="M3427" i="2" s="1"/>
  <c r="P3426" i="2"/>
  <c r="J3427" i="2"/>
  <c r="L3427" i="2" l="1"/>
  <c r="N3427" i="2" s="1"/>
  <c r="P3427" i="2" s="1"/>
  <c r="J3428" i="2" l="1"/>
  <c r="R3427" i="2"/>
  <c r="I3428" i="2" s="1"/>
  <c r="O3428" i="2" l="1"/>
  <c r="Q3428" i="2" s="1"/>
  <c r="L3428" i="2"/>
  <c r="N3428" i="2" s="1"/>
  <c r="K3428" i="2"/>
  <c r="M3428" i="2" s="1"/>
  <c r="R3428" i="2" s="1"/>
  <c r="I3429" i="2" s="1"/>
  <c r="J3429" i="2"/>
  <c r="O3429" i="2" l="1"/>
  <c r="Q3429" i="2" s="1"/>
  <c r="K3429" i="2"/>
  <c r="L3429" i="2"/>
  <c r="N3429" i="2" s="1"/>
  <c r="P3429" i="2" s="1"/>
  <c r="R3429" i="2"/>
  <c r="I3430" i="2" s="1"/>
  <c r="J3430" i="2"/>
  <c r="P3428" i="2"/>
  <c r="L3430" i="2" l="1"/>
  <c r="N3430" i="2" s="1"/>
  <c r="P3430" i="2" s="1"/>
  <c r="K3430" i="2"/>
  <c r="R3430" i="2" l="1"/>
  <c r="I3431" i="2" s="1"/>
  <c r="J3431" i="2"/>
  <c r="L3431" i="2" l="1"/>
  <c r="N3431" i="2" s="1"/>
  <c r="P3431" i="2" s="1"/>
  <c r="K3431" i="2"/>
  <c r="R3431" i="2" l="1"/>
  <c r="I3432" i="2" s="1"/>
  <c r="J3432" i="2"/>
  <c r="K3432" i="2" l="1"/>
  <c r="L3432" i="2"/>
  <c r="N3432" i="2" s="1"/>
  <c r="P3432" i="2" s="1"/>
  <c r="R3432" i="2"/>
  <c r="I3433" i="2" s="1"/>
  <c r="K3433" i="2" l="1"/>
  <c r="J3433" i="2"/>
  <c r="L3433" i="2" s="1"/>
  <c r="N3433" i="2" s="1"/>
  <c r="P3433" i="2" l="1"/>
  <c r="R3433" i="2"/>
  <c r="I3434" i="2" s="1"/>
  <c r="L3434" i="2" l="1"/>
  <c r="N3434" i="2" s="1"/>
  <c r="K3434" i="2"/>
  <c r="R3434" i="2"/>
  <c r="I3435" i="2" s="1"/>
  <c r="K3435" i="2" l="1"/>
  <c r="M3435" i="2" s="1"/>
  <c r="P3435" i="2" s="1"/>
  <c r="P3434" i="2"/>
  <c r="J3435" i="2"/>
  <c r="J3436" i="2" s="1"/>
  <c r="J3437" i="2" s="1"/>
  <c r="J3438" i="2" s="1"/>
  <c r="J3439" i="2" s="1"/>
  <c r="J3440" i="2" s="1"/>
  <c r="J3441" i="2" s="1"/>
  <c r="J3442" i="2" s="1"/>
  <c r="J3443" i="2" s="1"/>
  <c r="J3444" i="2" s="1"/>
  <c r="J3445" i="2" s="1"/>
  <c r="J3446" i="2" s="1"/>
  <c r="J3447" i="2" s="1"/>
  <c r="J3448" i="2" s="1"/>
  <c r="R3435" i="2" l="1"/>
  <c r="I3436" i="2" s="1"/>
  <c r="L3435" i="2"/>
  <c r="O3436" i="2" l="1"/>
  <c r="Q3436" i="2" s="1"/>
  <c r="K3436" i="2"/>
  <c r="M3436" i="2" s="1"/>
  <c r="P3436" i="2" s="1"/>
  <c r="L3436" i="2"/>
  <c r="R3436" i="2"/>
  <c r="I3437" i="2" s="1"/>
  <c r="O3437" i="2" l="1"/>
  <c r="Q3437" i="2" s="1"/>
  <c r="K3437" i="2"/>
  <c r="M3437" i="2" s="1"/>
  <c r="P3437" i="2" s="1"/>
  <c r="L3437" i="2"/>
  <c r="R3437" i="2"/>
  <c r="I3438" i="2" s="1"/>
  <c r="K3438" i="2" l="1"/>
  <c r="M3438" i="2" s="1"/>
  <c r="P3438" i="2" s="1"/>
  <c r="L3438" i="2"/>
  <c r="R3438" i="2"/>
  <c r="I3439" i="2" s="1"/>
  <c r="O3439" i="2" l="1"/>
  <c r="Q3439" i="2" s="1"/>
  <c r="K3439" i="2"/>
  <c r="M3439" i="2" s="1"/>
  <c r="P3439" i="2" s="1"/>
  <c r="L3439" i="2"/>
  <c r="R3439" i="2"/>
  <c r="I3440" i="2" s="1"/>
  <c r="O3440" i="2" l="1"/>
  <c r="Q3440" i="2" s="1"/>
  <c r="L3440" i="2"/>
  <c r="K3440" i="2"/>
  <c r="M3440" i="2" s="1"/>
  <c r="P3440" i="2" s="1"/>
  <c r="R3440" i="2"/>
  <c r="I3441" i="2" s="1"/>
  <c r="O3441" i="2" l="1"/>
  <c r="Q3441" i="2" s="1"/>
  <c r="L3441" i="2"/>
  <c r="K3441" i="2"/>
  <c r="M3441" i="2" s="1"/>
  <c r="P3441" i="2" s="1"/>
  <c r="R3441" i="2" l="1"/>
  <c r="I3442" i="2" s="1"/>
  <c r="O3442" i="2" l="1"/>
  <c r="Q3442" i="2" s="1"/>
  <c r="L3442" i="2"/>
  <c r="K3442" i="2"/>
  <c r="M3442" i="2" s="1"/>
  <c r="P3442" i="2" s="1"/>
  <c r="R3442" i="2" l="1"/>
  <c r="I3443" i="2" s="1"/>
  <c r="K3443" i="2" l="1"/>
  <c r="M3443" i="2" s="1"/>
  <c r="P3443" i="2" s="1"/>
  <c r="L3443" i="2"/>
  <c r="R3443" i="2" l="1"/>
  <c r="I3444" i="2" s="1"/>
  <c r="O3444" i="2" l="1"/>
  <c r="Q3444" i="2" s="1"/>
  <c r="K3444" i="2"/>
  <c r="M3444" i="2" s="1"/>
  <c r="P3444" i="2" s="1"/>
  <c r="L3444" i="2"/>
  <c r="R3444" i="2" l="1"/>
  <c r="I3445" i="2" s="1"/>
  <c r="O3445" i="2" l="1"/>
  <c r="Q3445" i="2" s="1"/>
  <c r="K3445" i="2"/>
  <c r="M3445" i="2" s="1"/>
  <c r="P3445" i="2" s="1"/>
  <c r="L3445" i="2"/>
  <c r="R3445" i="2"/>
  <c r="I3446" i="2" s="1"/>
  <c r="R3446" i="2" l="1"/>
  <c r="I3447" i="2" s="1"/>
  <c r="O3446" i="2"/>
  <c r="Q3446" i="2" s="1"/>
  <c r="L3446" i="2"/>
  <c r="K3446" i="2"/>
  <c r="K3447" i="2" l="1"/>
  <c r="L3447" i="2"/>
  <c r="O3447" i="2"/>
  <c r="Q3447" i="2" s="1"/>
  <c r="R3447" i="2"/>
  <c r="I3448" i="2" s="1"/>
  <c r="O3448" i="2" l="1"/>
  <c r="Q3448" i="2" s="1"/>
  <c r="K3448" i="2"/>
  <c r="L3448" i="2"/>
  <c r="N3448" i="2" s="1"/>
  <c r="R3448" i="2" s="1"/>
  <c r="I3449" i="2" s="1"/>
  <c r="K3449" i="2" l="1"/>
  <c r="P3448" i="2"/>
  <c r="J3449" i="2"/>
  <c r="L3449" i="2" l="1"/>
  <c r="N3449" i="2" s="1"/>
  <c r="P3449" i="2" l="1"/>
  <c r="R3449" i="2"/>
  <c r="I3450" i="2" s="1"/>
  <c r="J3450" i="2"/>
  <c r="L3450" i="2" l="1"/>
  <c r="N3450" i="2" s="1"/>
  <c r="P3450" i="2" s="1"/>
  <c r="R3450" i="2"/>
  <c r="I3451" i="2" s="1"/>
  <c r="K3450" i="2"/>
  <c r="O3451" i="2" l="1"/>
  <c r="Q3451" i="2" s="1"/>
  <c r="K3451" i="2"/>
  <c r="J3451" i="2"/>
  <c r="O3458" i="2"/>
  <c r="Q3458" i="2" s="1"/>
  <c r="L3451" i="2" l="1"/>
  <c r="N3451" i="2" s="1"/>
  <c r="P3451" i="2" l="1"/>
  <c r="R3451" i="2"/>
  <c r="I3452" i="2" s="1"/>
  <c r="J3452" i="2"/>
  <c r="O3452" i="2" l="1"/>
  <c r="Q3452" i="2" s="1"/>
  <c r="L3452" i="2"/>
  <c r="N3452" i="2" s="1"/>
  <c r="P3452" i="2" s="1"/>
  <c r="K3452" i="2"/>
  <c r="R3452" i="2" l="1"/>
  <c r="I3453" i="2" s="1"/>
  <c r="J3453" i="2"/>
  <c r="O3453" i="2" l="1"/>
  <c r="Q3453" i="2" s="1"/>
  <c r="K3453" i="2"/>
  <c r="L3453" i="2"/>
  <c r="N3453" i="2" s="1"/>
  <c r="P3453" i="2" s="1"/>
  <c r="R3453" i="2" l="1"/>
  <c r="I3454" i="2" s="1"/>
  <c r="J3454" i="2"/>
  <c r="O3454" i="2" l="1"/>
  <c r="Q3454" i="2" s="1"/>
  <c r="L3454" i="2"/>
  <c r="N3454" i="2" s="1"/>
  <c r="P3454" i="2" s="1"/>
  <c r="K3454" i="2"/>
  <c r="R3454" i="2" l="1"/>
  <c r="I3455" i="2" s="1"/>
  <c r="J3455" i="2"/>
  <c r="L3455" i="2" l="1"/>
  <c r="N3455" i="2" s="1"/>
  <c r="P3455" i="2" s="1"/>
  <c r="K3455" i="2"/>
  <c r="R3455" i="2" l="1"/>
  <c r="I3456" i="2" s="1"/>
  <c r="J3456" i="2"/>
  <c r="O3456" i="2" l="1"/>
  <c r="Q3456" i="2" s="1"/>
  <c r="K3456" i="2"/>
  <c r="L3456" i="2"/>
  <c r="N3456" i="2" s="1"/>
  <c r="P3456" i="2" s="1"/>
  <c r="R3456" i="2" l="1"/>
  <c r="I3457" i="2" s="1"/>
  <c r="J3457" i="2"/>
  <c r="R3457" i="2" l="1"/>
  <c r="I3458" i="2" s="1"/>
  <c r="L3457" i="2"/>
  <c r="O3457" i="2"/>
  <c r="Q3457" i="2" s="1"/>
  <c r="K3457" i="2"/>
  <c r="K3458" i="2" l="1"/>
  <c r="L3458" i="2"/>
  <c r="N3458" i="2" s="1"/>
  <c r="R3458" i="2" l="1"/>
  <c r="I3459" i="2" s="1"/>
  <c r="J3459" i="2"/>
  <c r="J3460" i="2" s="1"/>
  <c r="P3458" i="2"/>
  <c r="R3459" i="2" l="1"/>
  <c r="I3460" i="2" s="1"/>
  <c r="L3459" i="2"/>
  <c r="K3459" i="2"/>
  <c r="O3459" i="2"/>
  <c r="Q3459" i="2" s="1"/>
  <c r="O3460" i="2" l="1"/>
  <c r="Q3460" i="2" s="1"/>
  <c r="L3460" i="2"/>
  <c r="N3460" i="2" s="1"/>
  <c r="J3461" i="2" s="1"/>
  <c r="J3462" i="2" s="1"/>
  <c r="J3463" i="2" s="1"/>
  <c r="J3464" i="2" s="1"/>
  <c r="J3465" i="2" s="1"/>
  <c r="J3466" i="2" s="1"/>
  <c r="J3467" i="2" s="1"/>
  <c r="J3468" i="2" s="1"/>
  <c r="J3469" i="2" s="1"/>
  <c r="J3470" i="2" s="1"/>
  <c r="J3471" i="2" s="1"/>
  <c r="K3460" i="2"/>
  <c r="M3460" i="2" s="1"/>
  <c r="P3460" i="2" l="1"/>
  <c r="R3460" i="2"/>
  <c r="I3461" i="2" s="1"/>
  <c r="O3461" i="2" l="1"/>
  <c r="Q3461" i="2" s="1"/>
  <c r="L3461" i="2"/>
  <c r="K3461" i="2"/>
  <c r="M3461" i="2" s="1"/>
  <c r="P3461" i="2" s="1"/>
  <c r="R3461" i="2" l="1"/>
  <c r="I3462" i="2" s="1"/>
  <c r="O3462" i="2"/>
  <c r="Q3462" i="2" s="1"/>
  <c r="L3462" i="2"/>
  <c r="K3462" i="2"/>
  <c r="M3462" i="2" s="1"/>
  <c r="P3462" i="2" s="1"/>
  <c r="R3462" i="2" l="1"/>
  <c r="I3463" i="2" s="1"/>
  <c r="R3463" i="2" l="1"/>
  <c r="I3464" i="2" s="1"/>
  <c r="K3463" i="2"/>
  <c r="O3463" i="2"/>
  <c r="Q3463" i="2" s="1"/>
  <c r="L3463" i="2"/>
  <c r="O3464" i="2" l="1"/>
  <c r="Q3464" i="2" s="1"/>
  <c r="L3464" i="2"/>
  <c r="K3464" i="2"/>
  <c r="M3464" i="2" s="1"/>
  <c r="P3464" i="2" s="1"/>
  <c r="R3464" i="2" l="1"/>
  <c r="I3465" i="2" s="1"/>
  <c r="O3465" i="2" l="1"/>
  <c r="Q3465" i="2" s="1"/>
  <c r="K3465" i="2"/>
  <c r="M3465" i="2" s="1"/>
  <c r="P3465" i="2" s="1"/>
  <c r="L3465" i="2"/>
  <c r="R3465" i="2" l="1"/>
  <c r="I3466" i="2" s="1"/>
  <c r="O3466" i="2" l="1"/>
  <c r="Q3466" i="2" s="1"/>
  <c r="L3466" i="2"/>
  <c r="K3466" i="2"/>
  <c r="M3466" i="2" s="1"/>
  <c r="P3466" i="2" s="1"/>
  <c r="R3466" i="2" l="1"/>
  <c r="I3467" i="2" s="1"/>
  <c r="O3467" i="2" l="1"/>
  <c r="Q3467" i="2" s="1"/>
  <c r="K3467" i="2"/>
  <c r="M3467" i="2" s="1"/>
  <c r="P3467" i="2" s="1"/>
  <c r="L3467" i="2"/>
  <c r="R3467" i="2" l="1"/>
  <c r="I3468" i="2" s="1"/>
  <c r="O3468" i="2" l="1"/>
  <c r="Q3468" i="2" s="1"/>
  <c r="K3468" i="2"/>
  <c r="M3468" i="2" s="1"/>
  <c r="P3468" i="2" s="1"/>
  <c r="L3468" i="2"/>
  <c r="R3468" i="2" l="1"/>
  <c r="I3469" i="2" s="1"/>
  <c r="L3469" i="2"/>
  <c r="K3469" i="2"/>
  <c r="M3469" i="2" s="1"/>
  <c r="P3469" i="2" s="1"/>
  <c r="R3469" i="2" l="1"/>
  <c r="I3470" i="2" s="1"/>
  <c r="L3470" i="2" l="1"/>
  <c r="K3470" i="2"/>
  <c r="M3470" i="2" s="1"/>
  <c r="P3470" i="2" s="1"/>
  <c r="R3470" i="2" l="1"/>
  <c r="I3471" i="2" s="1"/>
  <c r="O3471" i="2" l="1"/>
  <c r="Q3471" i="2" s="1"/>
  <c r="K3471" i="2"/>
  <c r="L3471" i="2"/>
  <c r="N3471" i="2" s="1"/>
  <c r="P3471" i="2" l="1"/>
  <c r="J3472" i="2"/>
  <c r="R3471" i="2"/>
  <c r="I3472" i="2" s="1"/>
  <c r="O3472" i="2" l="1"/>
  <c r="Q3472" i="2" s="1"/>
  <c r="K3472" i="2"/>
  <c r="L3472" i="2"/>
  <c r="N3472" i="2" s="1"/>
  <c r="P3472" i="2" s="1"/>
  <c r="J3473" i="2" l="1"/>
  <c r="R3472" i="2"/>
  <c r="I3473" i="2" s="1"/>
  <c r="O3473" i="2" l="1"/>
  <c r="Q3473" i="2" s="1"/>
  <c r="L3473" i="2"/>
  <c r="N3473" i="2" s="1"/>
  <c r="P3473" i="2" s="1"/>
  <c r="K3473" i="2"/>
  <c r="R3473" i="2" l="1"/>
  <c r="I3474" i="2" s="1"/>
  <c r="J3474" i="2"/>
  <c r="J3475" i="2" s="1"/>
  <c r="L3474" i="2" l="1"/>
  <c r="O3474" i="2"/>
  <c r="Q3474" i="2" s="1"/>
  <c r="K3474" i="2"/>
  <c r="R3474" i="2"/>
  <c r="I3475" i="2" s="1"/>
  <c r="O3475" i="2" l="1"/>
  <c r="Q3475" i="2" s="1"/>
  <c r="L3475" i="2"/>
  <c r="N3475" i="2" s="1"/>
  <c r="K3475" i="2"/>
  <c r="P3475" i="2" l="1"/>
  <c r="J3476" i="2"/>
  <c r="R3475" i="2"/>
  <c r="I3476" i="2" s="1"/>
  <c r="O3476" i="2" l="1"/>
  <c r="Q3476" i="2" s="1"/>
  <c r="K3476" i="2"/>
  <c r="L3476" i="2"/>
  <c r="N3476" i="2" s="1"/>
  <c r="P3476" i="2" s="1"/>
  <c r="R3476" i="2" l="1"/>
  <c r="I3477" i="2" s="1"/>
  <c r="J3477" i="2"/>
  <c r="O3484" i="2"/>
  <c r="Q3484" i="2" s="1"/>
  <c r="O3477" i="2" l="1"/>
  <c r="Q3477" i="2" s="1"/>
  <c r="L3477" i="2"/>
  <c r="N3477" i="2" s="1"/>
  <c r="P3477" i="2" s="1"/>
  <c r="K3477" i="2"/>
  <c r="R3477" i="2"/>
  <c r="I3478" i="2" s="1"/>
  <c r="O3478" i="2" l="1"/>
  <c r="Q3478" i="2" s="1"/>
  <c r="K3478" i="2"/>
  <c r="J3478" i="2"/>
  <c r="L3478" i="2" l="1"/>
  <c r="N3478" i="2" s="1"/>
  <c r="P3478" i="2" l="1"/>
  <c r="R3478" i="2"/>
  <c r="I3479" i="2" s="1"/>
  <c r="J3479" i="2"/>
  <c r="O3479" i="2" l="1"/>
  <c r="Q3479" i="2" s="1"/>
  <c r="K3479" i="2"/>
  <c r="L3479" i="2"/>
  <c r="N3479" i="2" s="1"/>
  <c r="P3479" i="2" s="1"/>
  <c r="R3479" i="2"/>
  <c r="I3480" i="2" s="1"/>
  <c r="O3480" i="2" l="1"/>
  <c r="Q3480" i="2" s="1"/>
  <c r="K3480" i="2"/>
  <c r="J3480" i="2"/>
  <c r="L3480" i="2" l="1"/>
  <c r="N3480" i="2" s="1"/>
  <c r="P3480" i="2" l="1"/>
  <c r="R3480" i="2"/>
  <c r="I3481" i="2" s="1"/>
  <c r="J3481" i="2"/>
  <c r="L3481" i="2" l="1"/>
  <c r="K3481" i="2"/>
  <c r="R3481" i="2"/>
  <c r="I3482" i="2" s="1"/>
  <c r="O3481" i="2"/>
  <c r="Q3481" i="2" s="1"/>
  <c r="L3482" i="2" l="1"/>
  <c r="K3482" i="2"/>
  <c r="M3482" i="2" s="1"/>
  <c r="P3482" i="2" s="1"/>
  <c r="O3482" i="2"/>
  <c r="Q3482" i="2" s="1"/>
  <c r="R3482" i="2"/>
  <c r="I3483" i="2" s="1"/>
  <c r="O3483" i="2" l="1"/>
  <c r="Q3483" i="2" s="1"/>
  <c r="K3483" i="2"/>
  <c r="M3483" i="2" s="1"/>
  <c r="P3483" i="2" s="1"/>
  <c r="L3483" i="2"/>
  <c r="R3483" i="2" l="1"/>
  <c r="I3484" i="2" s="1"/>
  <c r="K3484" i="2" l="1"/>
  <c r="M3484" i="2" s="1"/>
  <c r="P3484" i="2" s="1"/>
  <c r="L3484" i="2"/>
  <c r="R3484" i="2"/>
  <c r="I3485" i="2" s="1"/>
  <c r="O3485" i="2" l="1"/>
  <c r="Q3485" i="2" s="1"/>
  <c r="K3485" i="2"/>
  <c r="M3485" i="2" s="1"/>
  <c r="P3485" i="2" s="1"/>
  <c r="L3485" i="2"/>
  <c r="R3485" i="2" l="1"/>
  <c r="I3486" i="2" s="1"/>
  <c r="O3492" i="2"/>
  <c r="Q3492" i="2" s="1"/>
  <c r="O3486" i="2" l="1"/>
  <c r="Q3486" i="2" s="1"/>
  <c r="L3486" i="2"/>
  <c r="K3486" i="2"/>
  <c r="M3486" i="2" s="1"/>
  <c r="P3486" i="2" s="1"/>
  <c r="R3486" i="2" l="1"/>
  <c r="I3487" i="2" s="1"/>
  <c r="O3487" i="2" l="1"/>
  <c r="Q3487" i="2" s="1"/>
  <c r="L3487" i="2"/>
  <c r="K3487" i="2"/>
  <c r="M3487" i="2" s="1"/>
  <c r="P3487" i="2" s="1"/>
  <c r="R3487" i="2" l="1"/>
  <c r="I3488" i="2" s="1"/>
  <c r="O3488" i="2" l="1"/>
  <c r="Q3488" i="2" s="1"/>
  <c r="L3488" i="2"/>
  <c r="K3488" i="2"/>
  <c r="M3488" i="2" s="1"/>
  <c r="P3488" i="2" s="1"/>
  <c r="R3488" i="2" l="1"/>
  <c r="I3489" i="2" s="1"/>
  <c r="O3489" i="2" l="1"/>
  <c r="Q3489" i="2" s="1"/>
  <c r="L3489" i="2"/>
  <c r="K3489" i="2"/>
  <c r="M3489" i="2" s="1"/>
  <c r="P3489" i="2" s="1"/>
  <c r="R3489" i="2" l="1"/>
  <c r="I3490" i="2" s="1"/>
  <c r="O3490" i="2" l="1"/>
  <c r="Q3490" i="2" s="1"/>
  <c r="L3490" i="2"/>
  <c r="K3490" i="2"/>
  <c r="M3490" i="2" s="1"/>
  <c r="P3490" i="2" s="1"/>
  <c r="R3490" i="2" l="1"/>
  <c r="I3491" i="2" s="1"/>
  <c r="K3491" i="2" l="1"/>
  <c r="M3491" i="2" s="1"/>
  <c r="P3491" i="2" s="1"/>
  <c r="L3491" i="2"/>
  <c r="R3491" i="2" l="1"/>
  <c r="I3492" i="2" s="1"/>
  <c r="K3492" i="2" l="1"/>
  <c r="M3492" i="2" s="1"/>
  <c r="P3492" i="2" s="1"/>
  <c r="L3492" i="2"/>
  <c r="R3492" i="2" l="1"/>
  <c r="I3493" i="2" s="1"/>
  <c r="O3493" i="2" l="1"/>
  <c r="Q3493" i="2" s="1"/>
  <c r="L3493" i="2"/>
  <c r="K3493" i="2"/>
  <c r="M3493" i="2" s="1"/>
  <c r="P3493" i="2" s="1"/>
  <c r="R3493" i="2" l="1"/>
  <c r="I3494" i="2" s="1"/>
  <c r="K3494" i="2" l="1"/>
  <c r="M3494" i="2" s="1"/>
  <c r="P3494" i="2" s="1"/>
  <c r="L3494" i="2"/>
  <c r="O3494" i="2"/>
  <c r="Q3494" i="2" s="1"/>
  <c r="R3494" i="2" l="1"/>
  <c r="I3495" i="2" s="1"/>
  <c r="O3495" i="2" l="1"/>
  <c r="Q3495" i="2" s="1"/>
  <c r="L3495" i="2"/>
  <c r="N3495" i="2" s="1"/>
  <c r="K3495" i="2"/>
  <c r="R3495" i="2" l="1"/>
  <c r="I3496" i="2" s="1"/>
  <c r="J3496" i="2"/>
  <c r="P3495" i="2"/>
  <c r="O3496" i="2" l="1"/>
  <c r="Q3496" i="2" s="1"/>
  <c r="K3496" i="2"/>
  <c r="L3496" i="2"/>
  <c r="N3496" i="2" s="1"/>
  <c r="P3496" i="2" s="1"/>
  <c r="R3496" i="2" l="1"/>
  <c r="I3497" i="2" s="1"/>
  <c r="J3497" i="2"/>
  <c r="O3497" i="2" l="1"/>
  <c r="Q3497" i="2" s="1"/>
  <c r="K3497" i="2"/>
  <c r="L3497" i="2"/>
  <c r="N3497" i="2" s="1"/>
  <c r="P3497" i="2" s="1"/>
  <c r="R3497" i="2"/>
  <c r="I3498" i="2" s="1"/>
  <c r="O3498" i="2" l="1"/>
  <c r="Q3498" i="2" s="1"/>
  <c r="K3498" i="2"/>
  <c r="J3498" i="2"/>
  <c r="L3498" i="2" l="1"/>
  <c r="N3498" i="2" s="1"/>
  <c r="O3506" i="2"/>
  <c r="Q3506" i="2" s="1"/>
  <c r="P3498" i="2" l="1"/>
  <c r="R3498" i="2"/>
  <c r="I3499" i="2" s="1"/>
  <c r="J3499" i="2"/>
  <c r="O3499" i="2" l="1"/>
  <c r="Q3499" i="2" s="1"/>
  <c r="K3499" i="2"/>
  <c r="L3499" i="2"/>
  <c r="N3499" i="2" s="1"/>
  <c r="P3499" i="2" s="1"/>
  <c r="R3499" i="2" l="1"/>
  <c r="I3500" i="2" s="1"/>
  <c r="J3500" i="2"/>
  <c r="O3500" i="2" l="1"/>
  <c r="Q3500" i="2" s="1"/>
  <c r="L3500" i="2"/>
  <c r="N3500" i="2" s="1"/>
  <c r="P3500" i="2" s="1"/>
  <c r="K3500" i="2"/>
  <c r="R3500" i="2" l="1"/>
  <c r="I3501" i="2" s="1"/>
  <c r="J3501" i="2"/>
  <c r="O3501" i="2" l="1"/>
  <c r="Q3501" i="2" s="1"/>
  <c r="K3501" i="2"/>
  <c r="L3501" i="2"/>
  <c r="N3501" i="2" s="1"/>
  <c r="P3501" i="2" s="1"/>
  <c r="R3501" i="2" l="1"/>
  <c r="I3502" i="2" s="1"/>
  <c r="J3502" i="2"/>
  <c r="L3502" i="2" l="1"/>
  <c r="N3502" i="2" s="1"/>
  <c r="P3502" i="2" s="1"/>
  <c r="K3502" i="2"/>
  <c r="R3502" i="2" l="1"/>
  <c r="I3503" i="2" s="1"/>
  <c r="J3503" i="2"/>
  <c r="O3511" i="2"/>
  <c r="Q3511" i="2" s="1"/>
  <c r="L3503" i="2" l="1"/>
  <c r="N3503" i="2" s="1"/>
  <c r="P3503" i="2" s="1"/>
  <c r="K3503" i="2"/>
  <c r="R3503" i="2"/>
  <c r="I3504" i="2" s="1"/>
  <c r="J3504" i="2"/>
  <c r="O3504" i="2" l="1"/>
  <c r="Q3504" i="2" s="1"/>
  <c r="K3504" i="2"/>
  <c r="L3504" i="2"/>
  <c r="N3504" i="2" s="1"/>
  <c r="P3504" i="2" s="1"/>
  <c r="R3504" i="2" l="1"/>
  <c r="I3505" i="2" s="1"/>
  <c r="R3505" i="2"/>
  <c r="I3506" i="2" s="1"/>
  <c r="K3505" i="2"/>
  <c r="O3505" i="2"/>
  <c r="Q3505" i="2" s="1"/>
  <c r="J3505" i="2"/>
  <c r="L3505" i="2" s="1"/>
  <c r="L3506" i="2" l="1"/>
  <c r="K3506" i="2"/>
  <c r="M3506" i="2" s="1"/>
  <c r="P3506" i="2" s="1"/>
  <c r="R3506" i="2" l="1"/>
  <c r="I3507" i="2" s="1"/>
  <c r="O3507" i="2" l="1"/>
  <c r="Q3507" i="2" s="1"/>
  <c r="K3507" i="2"/>
  <c r="M3507" i="2" s="1"/>
  <c r="P3507" i="2" s="1"/>
  <c r="L3507" i="2"/>
  <c r="R3507" i="2" l="1"/>
  <c r="I3508" i="2" s="1"/>
  <c r="O3508" i="2" l="1"/>
  <c r="Q3508" i="2" s="1"/>
  <c r="L3508" i="2"/>
  <c r="K3508" i="2"/>
  <c r="M3508" i="2" s="1"/>
  <c r="P3508" i="2" s="1"/>
  <c r="R3508" i="2" l="1"/>
  <c r="I3509" i="2" s="1"/>
  <c r="L3509" i="2" l="1"/>
  <c r="K3509" i="2"/>
  <c r="M3509" i="2" s="1"/>
  <c r="P3509" i="2" s="1"/>
  <c r="R3509" i="2" l="1"/>
  <c r="I3510" i="2" s="1"/>
  <c r="K3510" i="2" l="1"/>
  <c r="M3510" i="2" s="1"/>
  <c r="P3510" i="2" s="1"/>
  <c r="L3510" i="2"/>
  <c r="R3510" i="2" l="1"/>
  <c r="I3511" i="2" s="1"/>
  <c r="L3511" i="2" l="1"/>
  <c r="K3511" i="2"/>
  <c r="M3511" i="2" s="1"/>
  <c r="P3511" i="2" s="1"/>
  <c r="R3511" i="2" l="1"/>
  <c r="I3512" i="2" s="1"/>
  <c r="O3520" i="2"/>
  <c r="Q3520" i="2" s="1"/>
  <c r="K3512" i="2" l="1"/>
  <c r="M3512" i="2" s="1"/>
  <c r="P3512" i="2" s="1"/>
  <c r="L3512" i="2"/>
  <c r="R3512" i="2" l="1"/>
  <c r="I3513" i="2" s="1"/>
  <c r="O3513" i="2" l="1"/>
  <c r="Q3513" i="2" s="1"/>
  <c r="L3513" i="2"/>
  <c r="K3513" i="2"/>
  <c r="M3513" i="2" s="1"/>
  <c r="P3513" i="2" s="1"/>
  <c r="R3513" i="2" l="1"/>
  <c r="I3514" i="2" s="1"/>
  <c r="L3514" i="2" l="1"/>
  <c r="K3514" i="2"/>
  <c r="M3514" i="2" s="1"/>
  <c r="P3514" i="2" s="1"/>
  <c r="R3514" i="2" l="1"/>
  <c r="I3515" i="2" s="1"/>
  <c r="O3515" i="2" l="1"/>
  <c r="Q3515" i="2" s="1"/>
  <c r="L3515" i="2"/>
  <c r="K3515" i="2"/>
  <c r="M3515" i="2" s="1"/>
  <c r="P3515" i="2" s="1"/>
  <c r="R3515" i="2" l="1"/>
  <c r="I3516" i="2" s="1"/>
  <c r="O3516" i="2" l="1"/>
  <c r="Q3516" i="2" s="1"/>
  <c r="L3516" i="2"/>
  <c r="K3516" i="2"/>
  <c r="M3516" i="2" s="1"/>
  <c r="P3516" i="2" s="1"/>
  <c r="R3516" i="2" l="1"/>
  <c r="I3517" i="2" s="1"/>
  <c r="O3517" i="2" l="1"/>
  <c r="Q3517" i="2" s="1"/>
  <c r="L3517" i="2"/>
  <c r="K3517" i="2"/>
  <c r="M3517" i="2" s="1"/>
  <c r="P3517" i="2" s="1"/>
  <c r="R3517" i="2" l="1"/>
  <c r="I3518" i="2" s="1"/>
  <c r="R3518" i="2" l="1"/>
  <c r="I3519" i="2" s="1"/>
  <c r="L3518" i="2"/>
  <c r="K3518" i="2"/>
  <c r="O3518" i="2"/>
  <c r="Q3518" i="2" s="1"/>
  <c r="O3527" i="2"/>
  <c r="Q3527" i="2" s="1"/>
  <c r="O3519" i="2" l="1"/>
  <c r="Q3519" i="2" s="1"/>
  <c r="K3519" i="2"/>
  <c r="L3519" i="2"/>
  <c r="R3519" i="2"/>
  <c r="I3520" i="2" s="1"/>
  <c r="L3520" i="2" l="1"/>
  <c r="K3520" i="2"/>
  <c r="M3520" i="2" s="1"/>
  <c r="P3520" i="2" s="1"/>
  <c r="R3520" i="2" l="1"/>
  <c r="I3521" i="2" s="1"/>
  <c r="O3521" i="2" l="1"/>
  <c r="Q3521" i="2" s="1"/>
  <c r="K3521" i="2"/>
  <c r="M3521" i="2" s="1"/>
  <c r="L3521" i="2"/>
  <c r="N3521" i="2" s="1"/>
  <c r="O3530" i="2"/>
  <c r="Q3530" i="2" s="1"/>
  <c r="R3521" i="2" l="1"/>
  <c r="I3522" i="2" s="1"/>
  <c r="K3522" i="2" s="1"/>
  <c r="M3522" i="2" s="1"/>
  <c r="O3522" i="2"/>
  <c r="Q3522" i="2" s="1"/>
  <c r="P3521" i="2"/>
  <c r="J3522" i="2"/>
  <c r="L3522" i="2" l="1"/>
  <c r="N3522" i="2" s="1"/>
  <c r="P3522" i="2" s="1"/>
  <c r="R3522" i="2" l="1"/>
  <c r="I3523" i="2" s="1"/>
  <c r="J3523" i="2"/>
  <c r="O3523" i="2"/>
  <c r="Q3523" i="2" s="1"/>
  <c r="K3523" i="2"/>
  <c r="M3523" i="2" s="1"/>
  <c r="R3523" i="2" s="1"/>
  <c r="I3524" i="2" s="1"/>
  <c r="L3523" i="2"/>
  <c r="N3523" i="2" s="1"/>
  <c r="P3523" i="2" l="1"/>
  <c r="O3524" i="2"/>
  <c r="Q3524" i="2" s="1"/>
  <c r="K3524" i="2"/>
  <c r="J3524" i="2"/>
  <c r="L3524" i="2" l="1"/>
  <c r="N3524" i="2" s="1"/>
  <c r="P3524" i="2" l="1"/>
  <c r="R3524" i="2"/>
  <c r="I3525" i="2" s="1"/>
  <c r="J3525" i="2"/>
  <c r="O3525" i="2" l="1"/>
  <c r="Q3525" i="2" s="1"/>
  <c r="K3525" i="2"/>
  <c r="L3525" i="2"/>
  <c r="N3525" i="2" s="1"/>
  <c r="P3525" i="2" s="1"/>
  <c r="R3525" i="2" l="1"/>
  <c r="I3526" i="2" s="1"/>
  <c r="J3526" i="2"/>
  <c r="L3526" i="2" l="1"/>
  <c r="N3526" i="2" s="1"/>
  <c r="P3526" i="2" s="1"/>
  <c r="K3526" i="2"/>
  <c r="R3526" i="2" l="1"/>
  <c r="I3527" i="2" s="1"/>
  <c r="J3527" i="2"/>
  <c r="L3527" i="2" l="1"/>
  <c r="N3527" i="2" s="1"/>
  <c r="P3527" i="2" s="1"/>
  <c r="K3527" i="2"/>
  <c r="R3527" i="2" l="1"/>
  <c r="I3528" i="2" s="1"/>
  <c r="J3528" i="2"/>
  <c r="J3529" i="2" s="1"/>
  <c r="R3528" i="2" l="1"/>
  <c r="I3529" i="2" s="1"/>
  <c r="L3528" i="2"/>
  <c r="O3528" i="2"/>
  <c r="Q3528" i="2" s="1"/>
  <c r="K3528" i="2"/>
  <c r="O3529" i="2" l="1"/>
  <c r="Q3529" i="2" s="1"/>
  <c r="L3529" i="2"/>
  <c r="N3529" i="2" s="1"/>
  <c r="P3529" i="2" s="1"/>
  <c r="K3529" i="2"/>
  <c r="R3529" i="2"/>
  <c r="I3530" i="2" s="1"/>
  <c r="L3530" i="2" l="1"/>
  <c r="K3530" i="2"/>
  <c r="M3530" i="2" s="1"/>
  <c r="P3530" i="2" s="1"/>
  <c r="R3530" i="2" l="1"/>
  <c r="I3531" i="2" s="1"/>
  <c r="O3531" i="2" l="1"/>
  <c r="Q3531" i="2" s="1"/>
  <c r="L3531" i="2"/>
  <c r="K3531" i="2"/>
  <c r="M3531" i="2" s="1"/>
  <c r="P3531" i="2" s="1"/>
  <c r="R3531" i="2" l="1"/>
  <c r="I3532" i="2" s="1"/>
  <c r="O3532" i="2" l="1"/>
  <c r="Q3532" i="2" s="1"/>
  <c r="L3532" i="2"/>
  <c r="K3532" i="2"/>
  <c r="M3532" i="2" s="1"/>
  <c r="P3532" i="2" s="1"/>
  <c r="R3532" i="2" l="1"/>
  <c r="I3533" i="2" s="1"/>
  <c r="L3533" i="2" l="1"/>
  <c r="K3533" i="2"/>
  <c r="M3533" i="2" s="1"/>
  <c r="P3533" i="2" s="1"/>
  <c r="R3533" i="2" l="1"/>
  <c r="I3534" i="2" s="1"/>
  <c r="K3534" i="2" l="1"/>
  <c r="M3534" i="2" s="1"/>
  <c r="P3534" i="2" s="1"/>
  <c r="L3534" i="2"/>
  <c r="O3542" i="2"/>
  <c r="Q3542" i="2" s="1"/>
  <c r="R3534" i="2" l="1"/>
  <c r="I3535" i="2" s="1"/>
  <c r="O3543" i="2"/>
  <c r="Q3543" i="2" s="1"/>
  <c r="O3535" i="2" l="1"/>
  <c r="Q3535" i="2" s="1"/>
  <c r="L3535" i="2"/>
  <c r="K3535" i="2"/>
  <c r="M3535" i="2" s="1"/>
  <c r="P3535" i="2" s="1"/>
  <c r="R3535" i="2" l="1"/>
  <c r="I3536" i="2" s="1"/>
  <c r="O3536" i="2" l="1"/>
  <c r="Q3536" i="2" s="1"/>
  <c r="L3536" i="2"/>
  <c r="K3536" i="2"/>
  <c r="M3536" i="2" s="1"/>
  <c r="P3536" i="2" s="1"/>
  <c r="R3536" i="2"/>
  <c r="I3537" i="2" s="1"/>
  <c r="O3537" i="2" l="1"/>
  <c r="Q3537" i="2" s="1"/>
  <c r="L3537" i="2"/>
  <c r="K3537" i="2"/>
  <c r="M3537" i="2" s="1"/>
  <c r="P3537" i="2" s="1"/>
  <c r="R3537" i="2" l="1"/>
  <c r="I3538" i="2" s="1"/>
  <c r="O3538" i="2" l="1"/>
  <c r="Q3538" i="2" s="1"/>
  <c r="K3538" i="2"/>
  <c r="M3538" i="2" s="1"/>
  <c r="P3538" i="2" s="1"/>
  <c r="L3538" i="2"/>
  <c r="R3538" i="2" l="1"/>
  <c r="I3539" i="2" s="1"/>
  <c r="O3539" i="2" l="1"/>
  <c r="Q3539" i="2" s="1"/>
  <c r="L3539" i="2"/>
  <c r="K3539" i="2"/>
  <c r="M3539" i="2" s="1"/>
  <c r="P3539" i="2" s="1"/>
  <c r="R3539" i="2" l="1"/>
  <c r="I3540" i="2" s="1"/>
  <c r="K3540" i="2" l="1"/>
  <c r="M3540" i="2" s="1"/>
  <c r="P3540" i="2" s="1"/>
  <c r="L3540" i="2"/>
  <c r="R3540" i="2"/>
  <c r="I3541" i="2" s="1"/>
  <c r="K3541" i="2" l="1"/>
  <c r="M3541" i="2" s="1"/>
  <c r="P3541" i="2" s="1"/>
  <c r="L3541" i="2"/>
  <c r="R3541" i="2" l="1"/>
  <c r="I3542" i="2" s="1"/>
  <c r="O3550" i="2"/>
  <c r="Q3550" i="2" s="1"/>
  <c r="K3542" i="2" l="1"/>
  <c r="M3542" i="2" s="1"/>
  <c r="P3542" i="2" s="1"/>
  <c r="L3542" i="2"/>
  <c r="R3542" i="2" l="1"/>
  <c r="I3543" i="2" s="1"/>
  <c r="L3543" i="2" l="1"/>
  <c r="K3543" i="2"/>
  <c r="M3543" i="2" s="1"/>
  <c r="P3543" i="2" s="1"/>
  <c r="R3543" i="2" l="1"/>
  <c r="I3544" i="2" s="1"/>
  <c r="O3544" i="2" l="1"/>
  <c r="Q3544" i="2" s="1"/>
  <c r="L3544" i="2"/>
  <c r="N3544" i="2" s="1"/>
  <c r="R3544" i="2" s="1"/>
  <c r="I3545" i="2" s="1"/>
  <c r="K3544" i="2"/>
  <c r="O3545" i="2" l="1"/>
  <c r="Q3545" i="2" s="1"/>
  <c r="K3545" i="2"/>
  <c r="P3544" i="2"/>
  <c r="J3545" i="2"/>
  <c r="L3545" i="2" l="1"/>
  <c r="N3545" i="2" s="1"/>
  <c r="P3545" i="2" l="1"/>
  <c r="R3545" i="2"/>
  <c r="I3546" i="2" s="1"/>
  <c r="J3546" i="2"/>
  <c r="O3546" i="2" l="1"/>
  <c r="Q3546" i="2" s="1"/>
  <c r="L3546" i="2"/>
  <c r="N3546" i="2" s="1"/>
  <c r="P3546" i="2" s="1"/>
  <c r="K3546" i="2"/>
  <c r="R3546" i="2" l="1"/>
  <c r="I3547" i="2" s="1"/>
  <c r="J3547" i="2"/>
  <c r="O3547" i="2" l="1"/>
  <c r="Q3547" i="2" s="1"/>
  <c r="L3547" i="2"/>
  <c r="N3547" i="2" s="1"/>
  <c r="K3547" i="2"/>
  <c r="M3547" i="2" s="1"/>
  <c r="R3547" i="2" s="1"/>
  <c r="I3548" i="2" s="1"/>
  <c r="O3548" i="2" l="1"/>
  <c r="Q3548" i="2" s="1"/>
  <c r="K3548" i="2"/>
  <c r="M3548" i="2" s="1"/>
  <c r="P3547" i="2"/>
  <c r="J3548" i="2"/>
  <c r="L3548" i="2" l="1"/>
  <c r="N3548" i="2" s="1"/>
  <c r="P3548" i="2" s="1"/>
  <c r="J3549" i="2" l="1"/>
  <c r="R3548" i="2"/>
  <c r="I3549" i="2" s="1"/>
  <c r="O3549" i="2" l="1"/>
  <c r="Q3549" i="2" s="1"/>
  <c r="L3549" i="2"/>
  <c r="N3549" i="2" s="1"/>
  <c r="P3549" i="2" s="1"/>
  <c r="K3549" i="2"/>
  <c r="R3549" i="2"/>
  <c r="I3550" i="2" s="1"/>
  <c r="J3550" i="2"/>
  <c r="K3550" i="2" l="1"/>
  <c r="L3550" i="2"/>
  <c r="N3550" i="2" s="1"/>
  <c r="P3550" i="2" s="1"/>
  <c r="J3551" i="2"/>
  <c r="R3550" i="2" l="1"/>
  <c r="I3551" i="2" s="1"/>
  <c r="K3551" i="2" s="1"/>
  <c r="L3551" i="2"/>
  <c r="N3551" i="2" s="1"/>
  <c r="J3552" i="2" s="1"/>
  <c r="R3551" i="2" l="1"/>
  <c r="I3552" i="2" s="1"/>
  <c r="P3551" i="2"/>
  <c r="K3552" i="2" l="1"/>
  <c r="L3552" i="2"/>
  <c r="N3552" i="2" s="1"/>
  <c r="R3552" i="2" s="1"/>
  <c r="I3553" i="2" s="1"/>
  <c r="O3553" i="2" l="1"/>
  <c r="Q3553" i="2" s="1"/>
  <c r="R3553" i="2"/>
  <c r="I3554" i="2" s="1"/>
  <c r="K3553" i="2"/>
  <c r="P3552" i="2"/>
  <c r="J3553" i="2"/>
  <c r="L3553" i="2" s="1"/>
  <c r="K3554" i="2" l="1"/>
  <c r="L3554" i="2"/>
  <c r="N3554" i="2" s="1"/>
  <c r="R3554" i="2" s="1"/>
  <c r="I3555" i="2" s="1"/>
  <c r="O3554" i="2"/>
  <c r="Q3554" i="2" s="1"/>
  <c r="J3555" i="2" l="1"/>
  <c r="J3556" i="2" s="1"/>
  <c r="J3557" i="2" s="1"/>
  <c r="J3558" i="2" s="1"/>
  <c r="J3559" i="2" s="1"/>
  <c r="J3560" i="2" s="1"/>
  <c r="J3561" i="2" s="1"/>
  <c r="J3562" i="2" s="1"/>
  <c r="P3554" i="2"/>
  <c r="L3555" i="2"/>
  <c r="R3555" i="2"/>
  <c r="I3556" i="2" s="1"/>
  <c r="K3555" i="2"/>
  <c r="O3555" i="2"/>
  <c r="Q3555" i="2" s="1"/>
  <c r="O3556" i="2" l="1"/>
  <c r="Q3556" i="2" s="1"/>
  <c r="L3556" i="2"/>
  <c r="K3556" i="2"/>
  <c r="M3556" i="2" s="1"/>
  <c r="P3556" i="2" s="1"/>
  <c r="R3556" i="2" l="1"/>
  <c r="I3557" i="2" s="1"/>
  <c r="O3557" i="2" l="1"/>
  <c r="Q3557" i="2" s="1"/>
  <c r="L3557" i="2"/>
  <c r="K3557" i="2"/>
  <c r="M3557" i="2" s="1"/>
  <c r="P3557" i="2" s="1"/>
  <c r="R3557" i="2" l="1"/>
  <c r="I3558" i="2" s="1"/>
  <c r="O3565" i="2"/>
  <c r="Q3565" i="2" s="1"/>
  <c r="O3558" i="2" l="1"/>
  <c r="Q3558" i="2" s="1"/>
  <c r="K3558" i="2"/>
  <c r="M3558" i="2" s="1"/>
  <c r="P3558" i="2" s="1"/>
  <c r="L3558" i="2"/>
  <c r="R3558" i="2" l="1"/>
  <c r="I3559" i="2" s="1"/>
  <c r="O3559" i="2" l="1"/>
  <c r="Q3559" i="2" s="1"/>
  <c r="L3559" i="2"/>
  <c r="K3559" i="2"/>
  <c r="M3559" i="2" s="1"/>
  <c r="P3559" i="2" s="1"/>
  <c r="R3559" i="2" l="1"/>
  <c r="I3560" i="2" s="1"/>
  <c r="O3560" i="2" l="1"/>
  <c r="Q3560" i="2" s="1"/>
  <c r="L3560" i="2"/>
  <c r="K3560" i="2"/>
  <c r="M3560" i="2" s="1"/>
  <c r="P3560" i="2" s="1"/>
  <c r="R3560" i="2"/>
  <c r="I3561" i="2" s="1"/>
  <c r="O3561" i="2" l="1"/>
  <c r="Q3561" i="2" s="1"/>
  <c r="L3561" i="2"/>
  <c r="K3561" i="2"/>
  <c r="M3561" i="2" s="1"/>
  <c r="P3561" i="2" s="1"/>
  <c r="R3561" i="2" l="1"/>
  <c r="I3562" i="2" s="1"/>
  <c r="O3562" i="2" l="1"/>
  <c r="Q3562" i="2" s="1"/>
  <c r="K3562" i="2"/>
  <c r="L3562" i="2"/>
  <c r="N3562" i="2" s="1"/>
  <c r="P3562" i="2" l="1"/>
  <c r="J3563" i="2"/>
  <c r="J3564" i="2" s="1"/>
  <c r="J3565" i="2" s="1"/>
  <c r="J3566" i="2" s="1"/>
  <c r="J3567" i="2" s="1"/>
  <c r="J3568" i="2" s="1"/>
  <c r="R3562" i="2"/>
  <c r="I3563" i="2" s="1"/>
  <c r="O3563" i="2" l="1"/>
  <c r="Q3563" i="2" s="1"/>
  <c r="K3563" i="2"/>
  <c r="M3563" i="2" s="1"/>
  <c r="P3563" i="2" s="1"/>
  <c r="L3563" i="2"/>
  <c r="R3563" i="2" l="1"/>
  <c r="I3564" i="2" s="1"/>
  <c r="O3564" i="2" l="1"/>
  <c r="Q3564" i="2" s="1"/>
  <c r="K3564" i="2"/>
  <c r="M3564" i="2" s="1"/>
  <c r="P3564" i="2" s="1"/>
  <c r="L3564" i="2"/>
  <c r="R3564" i="2" l="1"/>
  <c r="I3565" i="2" s="1"/>
  <c r="L3565" i="2" l="1"/>
  <c r="K3565" i="2"/>
  <c r="M3565" i="2" s="1"/>
  <c r="P3565" i="2" s="1"/>
  <c r="R3565" i="2" l="1"/>
  <c r="I3566" i="2" s="1"/>
  <c r="R3566" i="2" l="1"/>
  <c r="I3567" i="2" s="1"/>
  <c r="K3566" i="2"/>
  <c r="O3566" i="2"/>
  <c r="Q3566" i="2" s="1"/>
  <c r="L3566" i="2"/>
  <c r="O3575" i="2"/>
  <c r="Q3575" i="2" s="1"/>
  <c r="R3567" i="2" l="1"/>
  <c r="I3568" i="2" s="1"/>
  <c r="O3567" i="2"/>
  <c r="Q3567" i="2" s="1"/>
  <c r="L3567" i="2"/>
  <c r="K3567" i="2"/>
  <c r="O3568" i="2" l="1"/>
  <c r="Q3568" i="2" s="1"/>
  <c r="L3568" i="2"/>
  <c r="N3568" i="2" s="1"/>
  <c r="K3568" i="2"/>
  <c r="P3568" i="2" l="1"/>
  <c r="J3569" i="2"/>
  <c r="J3570" i="2" s="1"/>
  <c r="R3568" i="2"/>
  <c r="I3569" i="2" s="1"/>
  <c r="O3578" i="2"/>
  <c r="Q3578" i="2" s="1"/>
  <c r="L3569" i="2" l="1"/>
  <c r="K3569" i="2"/>
  <c r="R3569" i="2"/>
  <c r="I3570" i="2" s="1"/>
  <c r="O3569" i="2"/>
  <c r="Q3569" i="2" s="1"/>
  <c r="O3570" i="2" l="1"/>
  <c r="Q3570" i="2" s="1"/>
  <c r="L3570" i="2"/>
  <c r="N3570" i="2" s="1"/>
  <c r="R3570" i="2"/>
  <c r="I3571" i="2" s="1"/>
  <c r="K3570" i="2"/>
  <c r="O3571" i="2" l="1"/>
  <c r="Q3571" i="2" s="1"/>
  <c r="K3571" i="2"/>
  <c r="P3570" i="2"/>
  <c r="J3571" i="2"/>
  <c r="L3571" i="2" l="1"/>
  <c r="N3571" i="2" s="1"/>
  <c r="P3571" i="2" l="1"/>
  <c r="R3571" i="2"/>
  <c r="I3572" i="2" s="1"/>
  <c r="J3572" i="2"/>
  <c r="O3572" i="2" l="1"/>
  <c r="Q3572" i="2" s="1"/>
  <c r="K3572" i="2"/>
  <c r="L3572" i="2"/>
  <c r="N3572" i="2" s="1"/>
  <c r="P3572" i="2" s="1"/>
  <c r="R3572" i="2"/>
  <c r="I3573" i="2" s="1"/>
  <c r="O3573" i="2" l="1"/>
  <c r="Q3573" i="2" s="1"/>
  <c r="K3573" i="2"/>
  <c r="J3573" i="2"/>
  <c r="L3573" i="2" l="1"/>
  <c r="N3573" i="2" s="1"/>
  <c r="P3573" i="2" l="1"/>
  <c r="R3573" i="2"/>
  <c r="I3574" i="2" s="1"/>
  <c r="J3574" i="2"/>
  <c r="O3574" i="2" l="1"/>
  <c r="Q3574" i="2" s="1"/>
  <c r="K3574" i="2"/>
  <c r="L3574" i="2"/>
  <c r="N3574" i="2" s="1"/>
  <c r="P3574" i="2" s="1"/>
  <c r="R3574" i="2" l="1"/>
  <c r="I3575" i="2" s="1"/>
  <c r="J3575" i="2"/>
  <c r="K3575" i="2" l="1"/>
  <c r="L3575" i="2"/>
  <c r="N3575" i="2" s="1"/>
  <c r="P3575" i="2" s="1"/>
  <c r="J3576" i="2" l="1"/>
  <c r="R3575" i="2"/>
  <c r="I3576" i="2" s="1"/>
  <c r="L3576" i="2" l="1"/>
  <c r="N3576" i="2" s="1"/>
  <c r="P3576" i="2" s="1"/>
  <c r="K3576" i="2"/>
  <c r="O3576" i="2"/>
  <c r="Q3576" i="2" s="1"/>
  <c r="R3576" i="2"/>
  <c r="I3577" i="2" s="1"/>
  <c r="J3577" i="2"/>
  <c r="R3577" i="2" l="1"/>
  <c r="I3578" i="2" s="1"/>
  <c r="O3577" i="2"/>
  <c r="Q3577" i="2" s="1"/>
  <c r="K3577" i="2"/>
  <c r="L3577" i="2"/>
  <c r="L3578" i="2" l="1"/>
  <c r="K3578" i="2"/>
  <c r="M3578" i="2" s="1"/>
  <c r="P3578" i="2" s="1"/>
  <c r="R3578" i="2" l="1"/>
  <c r="I3579" i="2" s="1"/>
  <c r="O3579" i="2" l="1"/>
  <c r="Q3579" i="2" s="1"/>
  <c r="L3579" i="2"/>
  <c r="K3579" i="2"/>
  <c r="M3579" i="2" s="1"/>
  <c r="P3579" i="2" s="1"/>
  <c r="R3579" i="2" l="1"/>
  <c r="I3580" i="2" s="1"/>
  <c r="O3580" i="2" l="1"/>
  <c r="Q3580" i="2" s="1"/>
  <c r="L3580" i="2"/>
  <c r="K3580" i="2"/>
  <c r="M3580" i="2" s="1"/>
  <c r="P3580" i="2" s="1"/>
  <c r="R3580" i="2" l="1"/>
  <c r="I3581" i="2" s="1"/>
  <c r="O3581" i="2" l="1"/>
  <c r="Q3581" i="2" s="1"/>
  <c r="L3581" i="2"/>
  <c r="K3581" i="2"/>
  <c r="M3581" i="2" s="1"/>
  <c r="P3581" i="2" s="1"/>
  <c r="R3581" i="2" l="1"/>
  <c r="I3582" i="2" s="1"/>
  <c r="O3582" i="2" l="1"/>
  <c r="Q3582" i="2" s="1"/>
  <c r="L3582" i="2"/>
  <c r="K3582" i="2"/>
  <c r="M3582" i="2" s="1"/>
  <c r="P3582" i="2" s="1"/>
  <c r="R3582" i="2" l="1"/>
  <c r="I3583" i="2" s="1"/>
  <c r="O3583" i="2" l="1"/>
  <c r="Q3583" i="2" s="1"/>
  <c r="L3583" i="2"/>
  <c r="K3583" i="2"/>
  <c r="M3583" i="2" s="1"/>
  <c r="P3583" i="2" s="1"/>
  <c r="R3583" i="2" l="1"/>
  <c r="I3584" i="2" s="1"/>
  <c r="O3584" i="2" l="1"/>
  <c r="Q3584" i="2" s="1"/>
  <c r="L3584" i="2"/>
  <c r="K3584" i="2"/>
  <c r="M3584" i="2" s="1"/>
  <c r="P3584" i="2" s="1"/>
  <c r="R3584" i="2" l="1"/>
  <c r="I3585" i="2" s="1"/>
  <c r="O3585" i="2" l="1"/>
  <c r="Q3585" i="2" s="1"/>
  <c r="L3585" i="2"/>
  <c r="N3585" i="2" s="1"/>
  <c r="K3585" i="2"/>
  <c r="P3585" i="2" l="1"/>
  <c r="J3586" i="2"/>
  <c r="J3587" i="2" s="1"/>
  <c r="J3588" i="2" s="1"/>
  <c r="J3589" i="2" s="1"/>
  <c r="J3590" i="2" s="1"/>
  <c r="J3591" i="2" s="1"/>
  <c r="J3592" i="2" s="1"/>
  <c r="R3585" i="2"/>
  <c r="I3586" i="2" s="1"/>
  <c r="O3586" i="2" l="1"/>
  <c r="Q3586" i="2" s="1"/>
  <c r="L3586" i="2"/>
  <c r="K3586" i="2"/>
  <c r="M3586" i="2" s="1"/>
  <c r="P3586" i="2" s="1"/>
  <c r="R3586" i="2"/>
  <c r="I3587" i="2" s="1"/>
  <c r="O3587" i="2" l="1"/>
  <c r="Q3587" i="2" s="1"/>
  <c r="L3587" i="2"/>
  <c r="K3587" i="2"/>
  <c r="M3587" i="2" s="1"/>
  <c r="P3587" i="2" s="1"/>
  <c r="R3587" i="2" l="1"/>
  <c r="I3588" i="2" s="1"/>
  <c r="O3588" i="2" l="1"/>
  <c r="Q3588" i="2" s="1"/>
  <c r="L3588" i="2"/>
  <c r="K3588" i="2"/>
  <c r="M3588" i="2" s="1"/>
  <c r="P3588" i="2" s="1"/>
  <c r="R3588" i="2" l="1"/>
  <c r="I3589" i="2" s="1"/>
  <c r="O3589" i="2" l="1"/>
  <c r="Q3589" i="2" s="1"/>
  <c r="K3589" i="2"/>
  <c r="M3589" i="2" s="1"/>
  <c r="P3589" i="2" s="1"/>
  <c r="L3589" i="2"/>
  <c r="R3589" i="2" l="1"/>
  <c r="I3590" i="2" s="1"/>
  <c r="O3590" i="2" l="1"/>
  <c r="Q3590" i="2" s="1"/>
  <c r="K3590" i="2"/>
  <c r="M3590" i="2" s="1"/>
  <c r="P3590" i="2" s="1"/>
  <c r="L3590" i="2"/>
  <c r="R3590" i="2" l="1"/>
  <c r="I3591" i="2" s="1"/>
  <c r="R3591" i="2" l="1"/>
  <c r="I3592" i="2" s="1"/>
  <c r="O3591" i="2"/>
  <c r="Q3591" i="2" s="1"/>
  <c r="L3591" i="2"/>
  <c r="K3591" i="2"/>
  <c r="O3592" i="2" l="1"/>
  <c r="Q3592" i="2" s="1"/>
  <c r="L3592" i="2"/>
  <c r="N3592" i="2" s="1"/>
  <c r="K3592" i="2"/>
  <c r="R3592" i="2"/>
  <c r="I3593" i="2" s="1"/>
  <c r="O3593" i="2" l="1"/>
  <c r="Q3593" i="2" s="1"/>
  <c r="K3593" i="2"/>
  <c r="P3592" i="2"/>
  <c r="J3593" i="2"/>
  <c r="L3593" i="2" l="1"/>
  <c r="N3593" i="2" s="1"/>
  <c r="P3593" i="2" l="1"/>
  <c r="R3593" i="2"/>
  <c r="I3594" i="2" s="1"/>
  <c r="J3594" i="2"/>
  <c r="O3594" i="2" l="1"/>
  <c r="Q3594" i="2" s="1"/>
  <c r="K3594" i="2"/>
  <c r="L3594" i="2"/>
  <c r="N3594" i="2" s="1"/>
  <c r="P3594" i="2" s="1"/>
  <c r="R3594" i="2" l="1"/>
  <c r="I3595" i="2" s="1"/>
  <c r="J3595" i="2"/>
  <c r="O3595" i="2" l="1"/>
  <c r="Q3595" i="2" s="1"/>
  <c r="K3595" i="2"/>
  <c r="L3595" i="2"/>
  <c r="N3595" i="2" s="1"/>
  <c r="P3595" i="2" s="1"/>
  <c r="R3595" i="2" l="1"/>
  <c r="I3596" i="2" s="1"/>
  <c r="J3596" i="2"/>
  <c r="O3596" i="2" l="1"/>
  <c r="Q3596" i="2" s="1"/>
  <c r="L3596" i="2"/>
  <c r="N3596" i="2" s="1"/>
  <c r="P3596" i="2" s="1"/>
  <c r="K3596" i="2"/>
  <c r="J3597" i="2"/>
  <c r="R3596" i="2" l="1"/>
  <c r="I3597" i="2" s="1"/>
  <c r="O3597" i="2" l="1"/>
  <c r="Q3597" i="2" s="1"/>
  <c r="K3597" i="2"/>
  <c r="L3597" i="2"/>
  <c r="N3597" i="2" s="1"/>
  <c r="P3597" i="2" l="1"/>
  <c r="J3598" i="2"/>
  <c r="R3597" i="2"/>
  <c r="I3598" i="2" s="1"/>
  <c r="O3598" i="2" l="1"/>
  <c r="Q3598" i="2" s="1"/>
  <c r="K3598" i="2"/>
  <c r="L3598" i="2"/>
  <c r="N3598" i="2" s="1"/>
  <c r="P3598" i="2" s="1"/>
  <c r="J3599" i="2" l="1"/>
  <c r="R3598" i="2"/>
  <c r="I3599" i="2" s="1"/>
  <c r="O3599" i="2" l="1"/>
  <c r="Q3599" i="2" s="1"/>
  <c r="L3599" i="2"/>
  <c r="N3599" i="2" s="1"/>
  <c r="P3599" i="2" s="1"/>
  <c r="K3599" i="2"/>
  <c r="J3600" i="2"/>
  <c r="J3601" i="2" s="1"/>
  <c r="R3599" i="2" l="1"/>
  <c r="I3600" i="2" s="1"/>
  <c r="K3600" i="2" l="1"/>
  <c r="O3600" i="2"/>
  <c r="Q3600" i="2" s="1"/>
  <c r="R3600" i="2"/>
  <c r="I3601" i="2" s="1"/>
  <c r="L3600" i="2"/>
  <c r="R3601" i="2" l="1"/>
  <c r="I3602" i="2" s="1"/>
  <c r="O3601" i="2"/>
  <c r="Q3601" i="2" s="1"/>
  <c r="L3601" i="2"/>
  <c r="K3601" i="2"/>
  <c r="O3602" i="2" l="1"/>
  <c r="Q3602" i="2" s="1"/>
  <c r="L3602" i="2"/>
  <c r="N3602" i="2" s="1"/>
  <c r="K3602" i="2"/>
  <c r="M3602" i="2" s="1"/>
  <c r="R3602" i="2" s="1"/>
  <c r="I3603" i="2" s="1"/>
  <c r="O3603" i="2" l="1"/>
  <c r="Q3603" i="2" s="1"/>
  <c r="K3603" i="2"/>
  <c r="M3603" i="2" s="1"/>
  <c r="P3603" i="2" s="1"/>
  <c r="P3602" i="2"/>
  <c r="J3603" i="2"/>
  <c r="J3604" i="2" s="1"/>
  <c r="J3605" i="2" s="1"/>
  <c r="J3606" i="2" s="1"/>
  <c r="J3607" i="2" s="1"/>
  <c r="J3608" i="2" s="1"/>
  <c r="J3609" i="2" s="1"/>
  <c r="J3610" i="2" s="1"/>
  <c r="J3611" i="2" s="1"/>
  <c r="J3612" i="2" s="1"/>
  <c r="J3613" i="2" s="1"/>
  <c r="J3614" i="2" s="1"/>
  <c r="J3615" i="2" s="1"/>
  <c r="J3616" i="2" s="1"/>
  <c r="J3617" i="2" s="1"/>
  <c r="J3618" i="2" s="1"/>
  <c r="J3619" i="2" s="1"/>
  <c r="L3603" i="2" l="1"/>
  <c r="R3603" i="2"/>
  <c r="I3604" i="2" s="1"/>
  <c r="O3604" i="2" l="1"/>
  <c r="Q3604" i="2" s="1"/>
  <c r="K3604" i="2"/>
  <c r="M3604" i="2" s="1"/>
  <c r="P3604" i="2" s="1"/>
  <c r="L3604" i="2"/>
  <c r="R3604" i="2" l="1"/>
  <c r="I3605" i="2" s="1"/>
  <c r="O3605" i="2"/>
  <c r="Q3605" i="2" s="1"/>
  <c r="L3605" i="2"/>
  <c r="K3605" i="2"/>
  <c r="M3605" i="2" s="1"/>
  <c r="P3605" i="2" s="1"/>
  <c r="O3613" i="2"/>
  <c r="Q3613" i="2" s="1"/>
  <c r="R3605" i="2" l="1"/>
  <c r="I3606" i="2" s="1"/>
  <c r="O3606" i="2" l="1"/>
  <c r="Q3606" i="2" s="1"/>
  <c r="L3606" i="2"/>
  <c r="K3606" i="2"/>
  <c r="M3606" i="2" s="1"/>
  <c r="P3606" i="2" s="1"/>
  <c r="R3606" i="2" l="1"/>
  <c r="I3607" i="2" s="1"/>
  <c r="K3607" i="2" l="1"/>
  <c r="M3607" i="2" s="1"/>
  <c r="P3607" i="2" s="1"/>
  <c r="L3607" i="2"/>
  <c r="R3607" i="2"/>
  <c r="I3608" i="2" s="1"/>
  <c r="O3608" i="2" l="1"/>
  <c r="Q3608" i="2" s="1"/>
  <c r="K3608" i="2"/>
  <c r="M3608" i="2" s="1"/>
  <c r="P3608" i="2" s="1"/>
  <c r="L3608" i="2"/>
  <c r="O3616" i="2"/>
  <c r="Q3616" i="2" s="1"/>
  <c r="R3608" i="2" l="1"/>
  <c r="I3609" i="2" s="1"/>
  <c r="O3617" i="2"/>
  <c r="Q3617" i="2" s="1"/>
  <c r="O3609" i="2" l="1"/>
  <c r="Q3609" i="2" s="1"/>
  <c r="L3609" i="2"/>
  <c r="K3609" i="2"/>
  <c r="M3609" i="2" s="1"/>
  <c r="P3609" i="2" s="1"/>
  <c r="R3609" i="2" l="1"/>
  <c r="I3610" i="2" s="1"/>
  <c r="O3610" i="2" l="1"/>
  <c r="Q3610" i="2" s="1"/>
  <c r="L3610" i="2"/>
  <c r="K3610" i="2"/>
  <c r="M3610" i="2" s="1"/>
  <c r="P3610" i="2" s="1"/>
  <c r="R3610" i="2" l="1"/>
  <c r="I3611" i="2" s="1"/>
  <c r="L3611" i="2" l="1"/>
  <c r="K3611" i="2"/>
  <c r="M3611" i="2" s="1"/>
  <c r="P3611" i="2" s="1"/>
  <c r="R3611" i="2" l="1"/>
  <c r="I3612" i="2" s="1"/>
  <c r="O3612" i="2" l="1"/>
  <c r="Q3612" i="2" s="1"/>
  <c r="K3612" i="2"/>
  <c r="M3612" i="2" s="1"/>
  <c r="P3612" i="2" s="1"/>
  <c r="L3612" i="2"/>
  <c r="O3622" i="2"/>
  <c r="Q3622" i="2" s="1"/>
  <c r="R3612" i="2" l="1"/>
  <c r="I3613" i="2" s="1"/>
  <c r="O3623" i="2"/>
  <c r="Q3623" i="2" s="1"/>
  <c r="L3613" i="2" l="1"/>
  <c r="K3613" i="2"/>
  <c r="M3613" i="2" s="1"/>
  <c r="P3613" i="2" s="1"/>
  <c r="R3613" i="2" l="1"/>
  <c r="I3614" i="2" s="1"/>
  <c r="K3614" i="2" l="1"/>
  <c r="M3614" i="2" s="1"/>
  <c r="P3614" i="2" s="1"/>
  <c r="L3614" i="2"/>
  <c r="R3614" i="2"/>
  <c r="I3615" i="2" s="1"/>
  <c r="K3615" i="2" l="1"/>
  <c r="M3615" i="2" s="1"/>
  <c r="P3615" i="2" s="1"/>
  <c r="L3615" i="2"/>
  <c r="R3615" i="2" l="1"/>
  <c r="I3616" i="2" s="1"/>
  <c r="L3616" i="2" l="1"/>
  <c r="K3616" i="2"/>
  <c r="M3616" i="2" s="1"/>
  <c r="P3616" i="2" s="1"/>
  <c r="R3616" i="2" l="1"/>
  <c r="I3617" i="2" s="1"/>
  <c r="K3617" i="2" l="1"/>
  <c r="M3617" i="2" s="1"/>
  <c r="P3617" i="2" s="1"/>
  <c r="L3617" i="2"/>
  <c r="R3617" i="2" l="1"/>
  <c r="I3618" i="2" s="1"/>
  <c r="L3618" i="2" l="1"/>
  <c r="O3618" i="2"/>
  <c r="Q3618" i="2" s="1"/>
  <c r="K3618" i="2"/>
  <c r="R3618" i="2"/>
  <c r="I3619" i="2" s="1"/>
  <c r="O3619" i="2" l="1"/>
  <c r="Q3619" i="2" s="1"/>
  <c r="K3619" i="2"/>
  <c r="M3619" i="2" s="1"/>
  <c r="L3619" i="2"/>
  <c r="N3619" i="2" s="1"/>
  <c r="R3619" i="2" l="1"/>
  <c r="I3620" i="2" s="1"/>
  <c r="P3619" i="2"/>
  <c r="J3620" i="2"/>
  <c r="O3620" i="2" l="1"/>
  <c r="Q3620" i="2" s="1"/>
  <c r="K3620" i="2"/>
  <c r="L3620" i="2"/>
  <c r="N3620" i="2" s="1"/>
  <c r="P3620" i="2" s="1"/>
  <c r="R3620" i="2"/>
  <c r="I3621" i="2" s="1"/>
  <c r="K3621" i="2" l="1"/>
  <c r="O3621" i="2"/>
  <c r="Q3621" i="2" s="1"/>
  <c r="J3621" i="2"/>
  <c r="L3621" i="2" l="1"/>
  <c r="N3621" i="2" s="1"/>
  <c r="P3621" i="2" l="1"/>
  <c r="R3621" i="2"/>
  <c r="I3622" i="2" s="1"/>
  <c r="J3622" i="2"/>
  <c r="K3622" i="2" l="1"/>
  <c r="L3622" i="2"/>
  <c r="N3622" i="2" s="1"/>
  <c r="P3622" i="2" s="1"/>
  <c r="J3623" i="2" l="1"/>
  <c r="R3622" i="2"/>
  <c r="I3623" i="2" s="1"/>
  <c r="K3623" i="2" l="1"/>
  <c r="L3623" i="2"/>
  <c r="N3623" i="2" s="1"/>
  <c r="P3623" i="2" s="1"/>
  <c r="J3624" i="2" l="1"/>
  <c r="R3623" i="2"/>
  <c r="I3624" i="2" s="1"/>
  <c r="K3624" i="2" l="1"/>
  <c r="L3624" i="2"/>
  <c r="N3624" i="2" s="1"/>
  <c r="P3624" i="2" s="1"/>
  <c r="R3624" i="2" l="1"/>
  <c r="I3625" i="2" s="1"/>
  <c r="J3625" i="2"/>
  <c r="L3625" i="2" s="1"/>
  <c r="N3625" i="2" s="1"/>
  <c r="P3625" i="2" s="1"/>
  <c r="O3625" i="2" l="1"/>
  <c r="Q3625" i="2" s="1"/>
  <c r="K3625" i="2"/>
  <c r="R3625" i="2"/>
  <c r="I3626" i="2" s="1"/>
  <c r="O3626" i="2" l="1"/>
  <c r="Q3626" i="2" s="1"/>
  <c r="K3626" i="2"/>
  <c r="M3626" i="2" s="1"/>
  <c r="P3626" i="2" s="1"/>
  <c r="L3626" i="2"/>
  <c r="R3626" i="2" l="1"/>
  <c r="I3627" i="2" s="1"/>
  <c r="O3627" i="2" l="1"/>
  <c r="Q3627" i="2" s="1"/>
  <c r="L3627" i="2"/>
  <c r="N3627" i="2" s="1"/>
  <c r="J3628" i="2" s="1"/>
  <c r="J3629" i="2" s="1"/>
  <c r="J3630" i="2" s="1"/>
  <c r="J3631" i="2" s="1"/>
  <c r="J3632" i="2" s="1"/>
  <c r="J3633" i="2" s="1"/>
  <c r="K3627" i="2"/>
  <c r="M3627" i="2" s="1"/>
  <c r="R3627" i="2" s="1"/>
  <c r="I3628" i="2" s="1"/>
  <c r="O3628" i="2" l="1"/>
  <c r="Q3628" i="2" s="1"/>
  <c r="L3628" i="2"/>
  <c r="K3628" i="2"/>
  <c r="M3628" i="2" s="1"/>
  <c r="P3628" i="2" s="1"/>
  <c r="P3627" i="2"/>
  <c r="R3628" i="2" l="1"/>
  <c r="I3629" i="2" s="1"/>
  <c r="O3629" i="2" l="1"/>
  <c r="Q3629" i="2" s="1"/>
  <c r="K3629" i="2"/>
  <c r="M3629" i="2" s="1"/>
  <c r="P3629" i="2" s="1"/>
  <c r="L3629" i="2"/>
  <c r="R3629" i="2" l="1"/>
  <c r="I3630" i="2" s="1"/>
  <c r="L3630" i="2" l="1"/>
  <c r="O3630" i="2"/>
  <c r="Q3630" i="2" s="1"/>
  <c r="R3630" i="2"/>
  <c r="I3631" i="2" s="1"/>
  <c r="K3630" i="2"/>
  <c r="O3631" i="2" l="1"/>
  <c r="Q3631" i="2" s="1"/>
  <c r="L3631" i="2"/>
  <c r="K3631" i="2"/>
  <c r="M3631" i="2" s="1"/>
  <c r="P3631" i="2" s="1"/>
  <c r="R3631" i="2" l="1"/>
  <c r="I3632" i="2" s="1"/>
  <c r="O3632" i="2" l="1"/>
  <c r="Q3632" i="2" s="1"/>
  <c r="L3632" i="2"/>
  <c r="K3632" i="2"/>
  <c r="M3632" i="2" s="1"/>
  <c r="P3632" i="2" s="1"/>
  <c r="R3632" i="2" l="1"/>
  <c r="I3633" i="2" s="1"/>
  <c r="O3633" i="2" l="1"/>
  <c r="Q3633" i="2" s="1"/>
  <c r="L3633" i="2"/>
  <c r="N3633" i="2" s="1"/>
  <c r="J3634" i="2" s="1"/>
  <c r="J3635" i="2" s="1"/>
  <c r="J3636" i="2" s="1"/>
  <c r="J3637" i="2" s="1"/>
  <c r="J3638" i="2" s="1"/>
  <c r="J3639" i="2" s="1"/>
  <c r="J3640" i="2" s="1"/>
  <c r="K3633" i="2"/>
  <c r="M3633" i="2" s="1"/>
  <c r="P3633" i="2" s="1"/>
  <c r="R3633" i="2" l="1"/>
  <c r="I3634" i="2" s="1"/>
  <c r="O3634" i="2" l="1"/>
  <c r="Q3634" i="2" s="1"/>
  <c r="L3634" i="2"/>
  <c r="K3634" i="2"/>
  <c r="M3634" i="2" s="1"/>
  <c r="P3634" i="2" s="1"/>
  <c r="R3634" i="2" l="1"/>
  <c r="I3635" i="2" s="1"/>
  <c r="O3635" i="2" l="1"/>
  <c r="Q3635" i="2" s="1"/>
  <c r="K3635" i="2"/>
  <c r="M3635" i="2" s="1"/>
  <c r="P3635" i="2" s="1"/>
  <c r="L3635" i="2"/>
  <c r="R3635" i="2"/>
  <c r="I3636" i="2" s="1"/>
  <c r="O3636" i="2" l="1"/>
  <c r="Q3636" i="2" s="1"/>
  <c r="K3636" i="2"/>
  <c r="M3636" i="2" s="1"/>
  <c r="P3636" i="2" s="1"/>
  <c r="L3636" i="2"/>
  <c r="R3636" i="2" l="1"/>
  <c r="I3637" i="2" s="1"/>
  <c r="O3637" i="2" l="1"/>
  <c r="Q3637" i="2" s="1"/>
  <c r="L3637" i="2"/>
  <c r="K3637" i="2"/>
  <c r="M3637" i="2" s="1"/>
  <c r="P3637" i="2" s="1"/>
  <c r="R3637" i="2" l="1"/>
  <c r="I3638" i="2" s="1"/>
  <c r="R3638" i="2" l="1"/>
  <c r="I3639" i="2" s="1"/>
  <c r="L3638" i="2"/>
  <c r="K3638" i="2"/>
  <c r="O3638" i="2"/>
  <c r="Q3638" i="2" s="1"/>
  <c r="L3639" i="2" l="1"/>
  <c r="O3639" i="2"/>
  <c r="Q3639" i="2" s="1"/>
  <c r="K3639" i="2"/>
  <c r="M3639" i="2" s="1"/>
  <c r="P3639" i="2" s="1"/>
  <c r="O3649" i="2"/>
  <c r="Q3649" i="2" s="1"/>
  <c r="R3639" i="2" l="1"/>
  <c r="I3640" i="2" s="1"/>
  <c r="O3640" i="2" l="1"/>
  <c r="Q3640" i="2" s="1"/>
  <c r="K3640" i="2"/>
  <c r="M3640" i="2" s="1"/>
  <c r="L3640" i="2"/>
  <c r="N3640" i="2" s="1"/>
  <c r="R3640" i="2" l="1"/>
  <c r="I3641" i="2" s="1"/>
  <c r="K3641" i="2"/>
  <c r="M3641" i="2" s="1"/>
  <c r="P3640" i="2"/>
  <c r="J3641" i="2"/>
  <c r="L3641" i="2" l="1"/>
  <c r="N3641" i="2" s="1"/>
  <c r="P3641" i="2" s="1"/>
  <c r="J3642" i="2" l="1"/>
  <c r="R3641" i="2"/>
  <c r="I3642" i="2" s="1"/>
  <c r="O3642" i="2" l="1"/>
  <c r="Q3642" i="2" s="1"/>
  <c r="K3642" i="2"/>
  <c r="L3642" i="2"/>
  <c r="N3642" i="2" s="1"/>
  <c r="P3642" i="2" s="1"/>
  <c r="R3642" i="2"/>
  <c r="I3643" i="2" s="1"/>
  <c r="J3643" i="2"/>
  <c r="O3643" i="2" l="1"/>
  <c r="Q3643" i="2" s="1"/>
  <c r="L3643" i="2"/>
  <c r="N3643" i="2" s="1"/>
  <c r="P3643" i="2" s="1"/>
  <c r="K3643" i="2"/>
  <c r="R3643" i="2"/>
  <c r="I3644" i="2" s="1"/>
  <c r="O3644" i="2" l="1"/>
  <c r="Q3644" i="2" s="1"/>
  <c r="K3644" i="2"/>
  <c r="J3644" i="2"/>
  <c r="L3644" i="2" l="1"/>
  <c r="N3644" i="2" s="1"/>
  <c r="P3644" i="2" l="1"/>
  <c r="R3644" i="2"/>
  <c r="I3645" i="2" s="1"/>
  <c r="J3645" i="2"/>
  <c r="O3645" i="2" l="1"/>
  <c r="Q3645" i="2" s="1"/>
  <c r="K3645" i="2"/>
  <c r="L3645" i="2"/>
  <c r="N3645" i="2" s="1"/>
  <c r="R3645" i="2" s="1"/>
  <c r="I3646" i="2" s="1"/>
  <c r="O3646" i="2" l="1"/>
  <c r="Q3646" i="2" s="1"/>
  <c r="K3646" i="2"/>
  <c r="J3646" i="2"/>
  <c r="L3646" i="2" s="1"/>
  <c r="N3646" i="2" s="1"/>
  <c r="P3645" i="2"/>
  <c r="P3646" i="2" l="1"/>
  <c r="R3646" i="2"/>
  <c r="I3647" i="2" s="1"/>
  <c r="J3647" i="2"/>
  <c r="O3647" i="2" l="1"/>
  <c r="Q3647" i="2" s="1"/>
  <c r="K3647" i="2"/>
  <c r="L3647" i="2"/>
  <c r="N3647" i="2" s="1"/>
  <c r="P3647" i="2" s="1"/>
  <c r="R3647" i="2" l="1"/>
  <c r="I3648" i="2" s="1"/>
  <c r="J3648" i="2"/>
  <c r="O3648" i="2" l="1"/>
  <c r="Q3648" i="2" s="1"/>
  <c r="K3648" i="2"/>
  <c r="L3648" i="2"/>
  <c r="N3648" i="2" s="1"/>
  <c r="P3648" i="2" s="1"/>
  <c r="R3648" i="2"/>
  <c r="I3649" i="2" s="1"/>
  <c r="K3649" i="2" l="1"/>
  <c r="M3649" i="2" s="1"/>
  <c r="P3649" i="2" s="1"/>
  <c r="J3649" i="2"/>
  <c r="L3649" i="2" s="1"/>
  <c r="R3649" i="2" l="1"/>
  <c r="I3650" i="2" s="1"/>
  <c r="L3650" i="2" l="1"/>
  <c r="K3650" i="2"/>
  <c r="M3650" i="2" s="1"/>
  <c r="P3650" i="2" s="1"/>
  <c r="R3650" i="2"/>
  <c r="I3651" i="2" s="1"/>
  <c r="O3651" i="2" l="1"/>
  <c r="Q3651" i="2" s="1"/>
  <c r="L3651" i="2"/>
  <c r="K3651" i="2"/>
  <c r="M3651" i="2" s="1"/>
  <c r="P3651" i="2" s="1"/>
  <c r="R3651" i="2"/>
  <c r="I3652" i="2" s="1"/>
  <c r="O3652" i="2" l="1"/>
  <c r="Q3652" i="2" s="1"/>
  <c r="K3652" i="2"/>
  <c r="M3652" i="2" s="1"/>
  <c r="P3652" i="2" s="1"/>
  <c r="L3652" i="2"/>
  <c r="R3652" i="2"/>
  <c r="I3653" i="2" s="1"/>
  <c r="O3653" i="2" l="1"/>
  <c r="Q3653" i="2" s="1"/>
  <c r="L3653" i="2"/>
  <c r="K3653" i="2"/>
  <c r="M3653" i="2" s="1"/>
  <c r="P3653" i="2" s="1"/>
  <c r="R3653" i="2"/>
  <c r="I3654" i="2" s="1"/>
  <c r="O3661" i="2"/>
  <c r="Q3661" i="2" s="1"/>
  <c r="O3654" i="2" l="1"/>
  <c r="Q3654" i="2" s="1"/>
  <c r="L3654" i="2"/>
  <c r="K3654" i="2"/>
  <c r="M3654" i="2" s="1"/>
  <c r="P3654" i="2" s="1"/>
  <c r="R3654" i="2"/>
  <c r="I3655" i="2" s="1"/>
  <c r="O3662" i="2"/>
  <c r="Q3662" i="2" s="1"/>
  <c r="O3655" i="2" l="1"/>
  <c r="Q3655" i="2" s="1"/>
  <c r="L3655" i="2"/>
  <c r="K3655" i="2"/>
  <c r="M3655" i="2" s="1"/>
  <c r="P3655" i="2" s="1"/>
  <c r="R3655" i="2"/>
  <c r="I3656" i="2" s="1"/>
  <c r="O3663" i="2"/>
  <c r="Q3663" i="2" s="1"/>
  <c r="O3656" i="2" l="1"/>
  <c r="Q3656" i="2" s="1"/>
  <c r="L3656" i="2"/>
  <c r="K3656" i="2"/>
  <c r="M3656" i="2" s="1"/>
  <c r="P3656" i="2" s="1"/>
  <c r="R3656" i="2"/>
  <c r="I3657" i="2" s="1"/>
  <c r="R3657" i="2" l="1"/>
  <c r="I3658" i="2" s="1"/>
  <c r="L3657" i="2"/>
  <c r="O3657" i="2"/>
  <c r="Q3657" i="2" s="1"/>
  <c r="K3657" i="2"/>
  <c r="L3658" i="2" l="1"/>
  <c r="K3658" i="2"/>
  <c r="M3658" i="2" s="1"/>
  <c r="P3658" i="2" s="1"/>
  <c r="R3658" i="2"/>
  <c r="I3659" i="2" s="1"/>
  <c r="L3659" i="2" l="1"/>
  <c r="K3659" i="2"/>
  <c r="M3659" i="2" s="1"/>
  <c r="P3659" i="2" s="1"/>
  <c r="R3659" i="2"/>
  <c r="I3660" i="2" s="1"/>
  <c r="L3660" i="2" l="1"/>
  <c r="K3660" i="2"/>
  <c r="M3660" i="2" s="1"/>
  <c r="P3660" i="2" s="1"/>
  <c r="R3660" i="2"/>
  <c r="I3661" i="2" s="1"/>
  <c r="L3661" i="2" l="1"/>
  <c r="K3661" i="2"/>
  <c r="M3661" i="2" s="1"/>
  <c r="P3661" i="2" s="1"/>
  <c r="R3661" i="2" l="1"/>
  <c r="I3662" i="2" s="1"/>
  <c r="L3662" i="2" l="1"/>
  <c r="K3662" i="2"/>
  <c r="M3662" i="2" s="1"/>
  <c r="P3662" i="2" s="1"/>
  <c r="R3662" i="2" l="1"/>
  <c r="I3663" i="2" s="1"/>
  <c r="L3663" i="2" l="1"/>
  <c r="K3663" i="2"/>
  <c r="M3663" i="2" s="1"/>
  <c r="P3663" i="2" s="1"/>
  <c r="R3663" i="2" l="1"/>
  <c r="I3664" i="2" s="1"/>
  <c r="L3664" i="2" l="1"/>
  <c r="N3664" i="2" s="1"/>
  <c r="K3664" i="2"/>
  <c r="M3664" i="2" s="1"/>
  <c r="R3664" i="2" l="1"/>
  <c r="I3665" i="2" s="1"/>
  <c r="P3664" i="2"/>
  <c r="J3665" i="2"/>
  <c r="K3665" i="2" l="1"/>
  <c r="M3665" i="2" s="1"/>
  <c r="L3665" i="2"/>
  <c r="N3665" i="2" s="1"/>
  <c r="P3665" i="2" s="1"/>
  <c r="R3665" i="2" l="1"/>
  <c r="I3666" i="2" s="1"/>
  <c r="O3666" i="2"/>
  <c r="Q3666" i="2" s="1"/>
  <c r="K3666" i="2"/>
  <c r="M3666" i="2" s="1"/>
  <c r="J3666" i="2"/>
  <c r="L3666" i="2" l="1"/>
  <c r="N3666" i="2" s="1"/>
  <c r="P3666" i="2" s="1"/>
  <c r="R3666" i="2" l="1"/>
  <c r="I3667" i="2" s="1"/>
  <c r="J3667" i="2"/>
  <c r="O3667" i="2" l="1"/>
  <c r="Q3667" i="2" s="1"/>
  <c r="K3667" i="2"/>
  <c r="L3667" i="2"/>
  <c r="N3667" i="2" s="1"/>
  <c r="P3667" i="2" s="1"/>
  <c r="R3667" i="2" l="1"/>
  <c r="I3668" i="2" s="1"/>
  <c r="J3668" i="2"/>
  <c r="L3668" i="2" l="1"/>
  <c r="N3668" i="2" s="1"/>
  <c r="P3668" i="2" s="1"/>
  <c r="K3668" i="2"/>
  <c r="J3669" i="2" l="1"/>
  <c r="R3668" i="2"/>
  <c r="I3669" i="2" s="1"/>
  <c r="O3674" i="2"/>
  <c r="Q3674" i="2" s="1"/>
  <c r="K3669" i="2" l="1"/>
  <c r="L3669" i="2"/>
  <c r="N3669" i="2" s="1"/>
  <c r="P3669" i="2" s="1"/>
  <c r="R3669" i="2"/>
  <c r="I3670" i="2" s="1"/>
  <c r="J3670" i="2"/>
  <c r="K3670" i="2" l="1"/>
  <c r="L3670" i="2"/>
  <c r="N3670" i="2" s="1"/>
  <c r="P3670" i="2" s="1"/>
  <c r="R3670" i="2"/>
  <c r="I3671" i="2" s="1"/>
  <c r="K3671" i="2" l="1"/>
  <c r="J3671" i="2"/>
  <c r="L3671" i="2" l="1"/>
  <c r="N3671" i="2" s="1"/>
  <c r="P3671" i="2" l="1"/>
  <c r="R3671" i="2"/>
  <c r="I3672" i="2" s="1"/>
  <c r="J3672" i="2"/>
  <c r="K3672" i="2" l="1"/>
  <c r="L3672" i="2"/>
  <c r="N3672" i="2" s="1"/>
  <c r="P3672" i="2" s="1"/>
  <c r="R3672" i="2"/>
  <c r="I3673" i="2" s="1"/>
  <c r="O3673" i="2" l="1"/>
  <c r="Q3673" i="2" s="1"/>
  <c r="K3673" i="2"/>
  <c r="J3673" i="2"/>
  <c r="L3673" i="2" s="1"/>
  <c r="N3673" i="2" s="1"/>
  <c r="P3673" i="2" l="1"/>
  <c r="R3673" i="2"/>
  <c r="I3674" i="2" s="1"/>
  <c r="L3674" i="2" l="1"/>
  <c r="K3674" i="2"/>
  <c r="M3674" i="2" s="1"/>
  <c r="P3674" i="2" s="1"/>
  <c r="R3674" i="2"/>
  <c r="I3675" i="2" s="1"/>
  <c r="O3675" i="2" l="1"/>
  <c r="Q3675" i="2" s="1"/>
  <c r="K3675" i="2"/>
  <c r="M3675" i="2" s="1"/>
  <c r="P3675" i="2" s="1"/>
  <c r="L3675" i="2"/>
  <c r="R3675" i="2"/>
  <c r="I3676" i="2" s="1"/>
  <c r="L3676" i="2" l="1"/>
  <c r="K3676" i="2"/>
  <c r="M3676" i="2" s="1"/>
  <c r="P3676" i="2" s="1"/>
  <c r="R3676" i="2"/>
  <c r="I3677" i="2" s="1"/>
  <c r="L3677" i="2" l="1"/>
  <c r="K3677" i="2"/>
  <c r="M3677" i="2" s="1"/>
  <c r="P3677" i="2" s="1"/>
  <c r="R3677" i="2"/>
  <c r="I3678" i="2" s="1"/>
  <c r="O3678" i="2" l="1"/>
  <c r="Q3678" i="2" s="1"/>
  <c r="K3678" i="2"/>
  <c r="M3678" i="2" s="1"/>
  <c r="P3678" i="2" s="1"/>
  <c r="L3678" i="2"/>
  <c r="R3678" i="2"/>
  <c r="I3679" i="2" s="1"/>
  <c r="O3679" i="2" l="1"/>
  <c r="Q3679" i="2" s="1"/>
  <c r="K3679" i="2"/>
  <c r="M3679" i="2" s="1"/>
  <c r="P3679" i="2" s="1"/>
  <c r="L3679" i="2"/>
  <c r="R3679" i="2"/>
  <c r="I3680" i="2" s="1"/>
  <c r="O3680" i="2" l="1"/>
  <c r="Q3680" i="2" s="1"/>
  <c r="K3680" i="2"/>
  <c r="M3680" i="2" s="1"/>
  <c r="P3680" i="2" s="1"/>
  <c r="L3680" i="2"/>
  <c r="R3680" i="2"/>
  <c r="I3681" i="2" s="1"/>
  <c r="O3681" i="2" l="1"/>
  <c r="Q3681" i="2" s="1"/>
  <c r="K3681" i="2"/>
  <c r="M3681" i="2" s="1"/>
  <c r="P3681" i="2" s="1"/>
  <c r="L3681" i="2"/>
  <c r="R3681" i="2"/>
  <c r="I3682" i="2" s="1"/>
  <c r="O3682" i="2" l="1"/>
  <c r="Q3682" i="2" s="1"/>
  <c r="L3682" i="2"/>
  <c r="K3682" i="2"/>
  <c r="M3682" i="2" s="1"/>
  <c r="P3682" i="2" l="1"/>
  <c r="R3682" i="2"/>
  <c r="I3683" i="2" s="1"/>
  <c r="L3683" i="2" l="1"/>
  <c r="K3683" i="2"/>
  <c r="M3683" i="2" s="1"/>
  <c r="P3683" i="2" l="1"/>
  <c r="R3683" i="2"/>
  <c r="I3684" i="2" s="1"/>
  <c r="L3684" i="2" l="1"/>
  <c r="K3684" i="2"/>
  <c r="M3684" i="2" s="1"/>
  <c r="P3684" i="2" l="1"/>
  <c r="R3684" i="2"/>
  <c r="I3685" i="2" s="1"/>
  <c r="L3685" i="2" l="1"/>
  <c r="K3685" i="2"/>
  <c r="M3685" i="2" s="1"/>
  <c r="P3685" i="2" l="1"/>
  <c r="R3685" i="2"/>
  <c r="I3686" i="2" s="1"/>
  <c r="O3686" i="2" l="1"/>
  <c r="Q3686" i="2" s="1"/>
  <c r="L3686" i="2"/>
  <c r="K3686" i="2"/>
  <c r="M3686" i="2" s="1"/>
  <c r="O3687" i="2"/>
  <c r="Q3687" i="2" s="1"/>
  <c r="P3686" i="2" l="1"/>
  <c r="R3686" i="2"/>
  <c r="I3687" i="2" s="1"/>
  <c r="L3687" i="2" l="1"/>
  <c r="K3687" i="2"/>
  <c r="M3687" i="2" s="1"/>
  <c r="P3687" i="2" l="1"/>
  <c r="R3687" i="2"/>
  <c r="I3688" i="2" s="1"/>
  <c r="L3688" i="2" l="1"/>
  <c r="N3688" i="2" s="1"/>
  <c r="K3688" i="2"/>
  <c r="M3688" i="2" s="1"/>
  <c r="R3688" i="2" s="1"/>
  <c r="I3689" i="2" s="1"/>
  <c r="K3689" i="2" l="1"/>
  <c r="M3689" i="2" s="1"/>
  <c r="P3688" i="2"/>
  <c r="J3689" i="2"/>
  <c r="L3689" i="2" l="1"/>
  <c r="N3689" i="2" s="1"/>
  <c r="P3689" i="2" s="1"/>
  <c r="R3689" i="2" l="1"/>
  <c r="I3690" i="2" s="1"/>
  <c r="J3690" i="2"/>
  <c r="L3690" i="2" l="1"/>
  <c r="N3690" i="2" s="1"/>
  <c r="P3690" i="2" s="1"/>
  <c r="R3690" i="2"/>
  <c r="I3691" i="2" s="1"/>
  <c r="K3690" i="2"/>
  <c r="O3691" i="2" l="1"/>
  <c r="Q3691" i="2" s="1"/>
  <c r="K3691" i="2"/>
  <c r="J3691" i="2"/>
  <c r="L3691" i="2" l="1"/>
  <c r="N3691" i="2" s="1"/>
  <c r="P3691" i="2" l="1"/>
  <c r="R3691" i="2"/>
  <c r="I3692" i="2" s="1"/>
  <c r="J3692" i="2"/>
  <c r="O3692" i="2" l="1"/>
  <c r="Q3692" i="2" s="1"/>
  <c r="L3692" i="2"/>
  <c r="N3692" i="2" s="1"/>
  <c r="P3692" i="2" s="1"/>
  <c r="R3692" i="2"/>
  <c r="I3693" i="2" s="1"/>
  <c r="K3692" i="2"/>
  <c r="K3693" i="2" l="1"/>
  <c r="J3693" i="2"/>
  <c r="L3693" i="2" l="1"/>
  <c r="N3693" i="2" s="1"/>
  <c r="P3693" i="2" l="1"/>
  <c r="R3693" i="2"/>
  <c r="I3694" i="2" s="1"/>
  <c r="J3694" i="2"/>
  <c r="L3694" i="2" l="1"/>
  <c r="N3694" i="2" s="1"/>
  <c r="P3694" i="2" s="1"/>
  <c r="K3694" i="2"/>
  <c r="R3694" i="2"/>
  <c r="I3695" i="2" s="1"/>
  <c r="O3696" i="2"/>
  <c r="Q3696" i="2" s="1"/>
  <c r="K3695" i="2" l="1"/>
  <c r="J3695" i="2"/>
  <c r="O3697" i="2"/>
  <c r="Q3697" i="2" s="1"/>
  <c r="L3695" i="2" l="1"/>
  <c r="N3695" i="2" s="1"/>
  <c r="O3698" i="2"/>
  <c r="Q3698" i="2" s="1"/>
  <c r="P3695" i="2" l="1"/>
  <c r="R3695" i="2"/>
  <c r="I3696" i="2" s="1"/>
  <c r="J3696" i="2"/>
  <c r="K3696" i="2" l="1"/>
  <c r="L3696" i="2"/>
  <c r="N3696" i="2" s="1"/>
  <c r="P3696" i="2" s="1"/>
  <c r="R3696" i="2"/>
  <c r="I3697" i="2" s="1"/>
  <c r="K3697" i="2" l="1"/>
  <c r="J3697" i="2"/>
  <c r="L3697" i="2" s="1"/>
  <c r="N3697" i="2" s="1"/>
  <c r="P3697" i="2" l="1"/>
  <c r="R3697" i="2"/>
  <c r="I3698" i="2" s="1"/>
  <c r="L3698" i="2" l="1"/>
  <c r="K3698" i="2"/>
  <c r="M3698" i="2" s="1"/>
  <c r="P3698" i="2" l="1"/>
  <c r="R3698" i="2"/>
  <c r="I3699" i="2" s="1"/>
  <c r="L3699" i="2" l="1"/>
  <c r="K3699" i="2"/>
  <c r="M3699" i="2" s="1"/>
  <c r="P3699" i="2" s="1"/>
  <c r="R3699" i="2"/>
  <c r="I3700" i="2" s="1"/>
  <c r="L3700" i="2" l="1"/>
  <c r="K3700" i="2"/>
  <c r="M3700" i="2" s="1"/>
  <c r="P3700" i="2" s="1"/>
  <c r="R3700" i="2"/>
  <c r="I3701" i="2" s="1"/>
  <c r="L3701" i="2" l="1"/>
  <c r="K3701" i="2"/>
  <c r="M3701" i="2" s="1"/>
  <c r="P3701" i="2" l="1"/>
  <c r="R3701" i="2"/>
  <c r="I3702" i="2" s="1"/>
  <c r="L3702" i="2" l="1"/>
  <c r="K3702" i="2"/>
  <c r="M3702" i="2" s="1"/>
  <c r="P3702" i="2" l="1"/>
  <c r="R3702" i="2"/>
  <c r="I3703" i="2" s="1"/>
  <c r="L3703" i="2" l="1"/>
  <c r="K3703" i="2"/>
  <c r="M3703" i="2" s="1"/>
  <c r="P3703" i="2" l="1"/>
  <c r="R3703" i="2"/>
  <c r="I3704" i="2" s="1"/>
  <c r="K3704" i="2" l="1"/>
  <c r="M3704" i="2" s="1"/>
  <c r="L3704" i="2"/>
  <c r="P3704" i="2" l="1"/>
  <c r="R3704" i="2"/>
  <c r="I3705" i="2" s="1"/>
  <c r="L3705" i="2" l="1"/>
  <c r="K3705" i="2"/>
  <c r="M3705" i="2" s="1"/>
  <c r="P3705" i="2" l="1"/>
  <c r="R3705" i="2"/>
  <c r="I3706" i="2" s="1"/>
  <c r="L3706" i="2" l="1"/>
  <c r="K3706" i="2"/>
  <c r="M3706" i="2" s="1"/>
  <c r="P3706" i="2" s="1"/>
  <c r="R3706" i="2" l="1"/>
  <c r="I3707" i="2" s="1"/>
  <c r="L3707" i="2" l="1"/>
  <c r="K3707" i="2"/>
  <c r="M3707" i="2" s="1"/>
  <c r="P3707" i="2" l="1"/>
  <c r="R3707" i="2"/>
  <c r="I3708" i="2" s="1"/>
  <c r="K3708" i="2" l="1"/>
  <c r="M3708" i="2" s="1"/>
  <c r="L3708" i="2"/>
  <c r="O3710" i="2"/>
  <c r="Q3710" i="2" s="1"/>
  <c r="P3708" i="2" l="1"/>
  <c r="R3708" i="2"/>
  <c r="I3709" i="2" s="1"/>
  <c r="L3709" i="2" l="1"/>
  <c r="K3709" i="2"/>
  <c r="M3709" i="2" s="1"/>
  <c r="P3709" i="2" l="1"/>
  <c r="R3709" i="2"/>
  <c r="I3710" i="2" s="1"/>
  <c r="L3710" i="2" l="1"/>
  <c r="K3710" i="2"/>
  <c r="M3710" i="2" s="1"/>
  <c r="P3710" i="2" l="1"/>
  <c r="R3710" i="2"/>
  <c r="I3711" i="2" s="1"/>
  <c r="O3712" i="2"/>
  <c r="Q3712" i="2" s="1"/>
  <c r="K3711" i="2" l="1"/>
  <c r="M3711" i="2" s="1"/>
  <c r="L3711" i="2"/>
  <c r="N3711" i="2" s="1"/>
  <c r="P3711" i="2" l="1"/>
  <c r="J3712" i="2"/>
  <c r="R3711" i="2"/>
  <c r="I3712" i="2" s="1"/>
  <c r="K3712" i="2" l="1"/>
  <c r="M3712" i="2" s="1"/>
  <c r="L3712" i="2"/>
  <c r="N3712" i="2" s="1"/>
  <c r="P3712" i="2" s="1"/>
  <c r="J3713" i="2"/>
  <c r="R3712" i="2" l="1"/>
  <c r="I3713" i="2" s="1"/>
  <c r="L3713" i="2" l="1"/>
  <c r="N3713" i="2" s="1"/>
  <c r="K3713" i="2"/>
  <c r="M3713" i="2" s="1"/>
  <c r="R3713" i="2" s="1"/>
  <c r="I3714" i="2" s="1"/>
  <c r="K3714" i="2" l="1"/>
  <c r="M3714" i="2" s="1"/>
  <c r="P3713" i="2"/>
  <c r="J3714" i="2"/>
  <c r="L3714" i="2" l="1"/>
  <c r="N3714" i="2" s="1"/>
  <c r="J3715" i="2"/>
  <c r="P3714" i="2" l="1"/>
  <c r="R3714" i="2"/>
  <c r="I3715" i="2" s="1"/>
  <c r="K3715" i="2" l="1"/>
  <c r="M3715" i="2" s="1"/>
  <c r="L3715" i="2"/>
  <c r="N3715" i="2" s="1"/>
  <c r="P3715" i="2" l="1"/>
  <c r="J3716" i="2"/>
  <c r="R3715" i="2"/>
  <c r="I3716" i="2" s="1"/>
  <c r="O3716" i="2" l="1"/>
  <c r="Q3716" i="2" s="1"/>
  <c r="L3716" i="2"/>
  <c r="N3716" i="2" s="1"/>
  <c r="K3716" i="2"/>
  <c r="M3716" i="2" s="1"/>
  <c r="R3716" i="2" s="1"/>
  <c r="I3717" i="2" s="1"/>
  <c r="J3717" i="2"/>
  <c r="L3717" i="2" l="1"/>
  <c r="N3717" i="2" s="1"/>
  <c r="P3717" i="2" s="1"/>
  <c r="K3717" i="2"/>
  <c r="P3716" i="2"/>
  <c r="R3717" i="2" l="1"/>
  <c r="I3718" i="2" s="1"/>
  <c r="K3718" i="2"/>
  <c r="J3718" i="2"/>
  <c r="L3718" i="2" l="1"/>
  <c r="N3718" i="2" s="1"/>
  <c r="P3718" i="2" l="1"/>
  <c r="R3718" i="2"/>
  <c r="I3719" i="2" s="1"/>
  <c r="J3719" i="2"/>
  <c r="L3719" i="2" l="1"/>
  <c r="N3719" i="2" s="1"/>
  <c r="P3719" i="2" s="1"/>
  <c r="K3719" i="2"/>
  <c r="R3719" i="2"/>
  <c r="I3720" i="2" s="1"/>
  <c r="K3720" i="2" l="1"/>
  <c r="J3720" i="2"/>
  <c r="L3720" i="2" l="1"/>
  <c r="N3720" i="2" s="1"/>
  <c r="P3720" i="2" l="1"/>
  <c r="R3720" i="2"/>
  <c r="I3721" i="2" s="1"/>
  <c r="J3721" i="2"/>
  <c r="L3721" i="2" l="1"/>
  <c r="N3721" i="2" s="1"/>
  <c r="P3721" i="2" s="1"/>
  <c r="K3721" i="2"/>
  <c r="O3721" i="2"/>
  <c r="Q3721" i="2" s="1"/>
  <c r="R3721" i="2"/>
  <c r="I3722" i="2" s="1"/>
  <c r="L3722" i="2" l="1"/>
  <c r="R3722" i="2"/>
  <c r="I3723" i="2" s="1"/>
  <c r="K3722" i="2"/>
  <c r="O3722" i="2"/>
  <c r="Q3722" i="2" s="1"/>
  <c r="L3723" i="2" l="1"/>
  <c r="K3723" i="2"/>
  <c r="M3723" i="2" s="1"/>
  <c r="P3723" i="2" s="1"/>
  <c r="R3723" i="2"/>
  <c r="I3724" i="2" s="1"/>
  <c r="L3724" i="2" l="1"/>
  <c r="K3724" i="2"/>
  <c r="M3724" i="2" s="1"/>
  <c r="P3724" i="2" s="1"/>
  <c r="R3724" i="2" l="1"/>
  <c r="I3725" i="2" s="1"/>
  <c r="L3725" i="2"/>
  <c r="K3725" i="2"/>
  <c r="M3725" i="2" s="1"/>
  <c r="P3725" i="2" l="1"/>
  <c r="R3725" i="2"/>
  <c r="I3726" i="2" s="1"/>
  <c r="L3726" i="2" l="1"/>
  <c r="K3726" i="2"/>
  <c r="M3726" i="2" s="1"/>
  <c r="P3726" i="2" l="1"/>
  <c r="R3726" i="2"/>
  <c r="I3727" i="2" s="1"/>
  <c r="L3727" i="2" l="1"/>
  <c r="K3727" i="2"/>
  <c r="M3727" i="2" s="1"/>
  <c r="P3727" i="2" l="1"/>
  <c r="R3727" i="2"/>
  <c r="I3728" i="2" s="1"/>
  <c r="L3728" i="2" l="1"/>
  <c r="K3728" i="2"/>
  <c r="M3728" i="2" s="1"/>
  <c r="P3728" i="2" l="1"/>
  <c r="R3728" i="2"/>
  <c r="I3729" i="2" s="1"/>
  <c r="O3729" i="2" l="1"/>
  <c r="Q3729" i="2" s="1"/>
  <c r="K3729" i="2"/>
  <c r="M3729" i="2" s="1"/>
  <c r="L3729" i="2"/>
  <c r="P3729" i="2" l="1"/>
  <c r="R3729" i="2"/>
  <c r="I3730" i="2" s="1"/>
  <c r="L3730" i="2" l="1"/>
  <c r="K3730" i="2"/>
  <c r="M3730" i="2" s="1"/>
  <c r="P3730" i="2" l="1"/>
  <c r="R3730" i="2"/>
  <c r="I3731" i="2" s="1"/>
  <c r="O3731" i="2" l="1"/>
  <c r="Q3731" i="2" s="1"/>
  <c r="L3731" i="2"/>
  <c r="K3731" i="2"/>
  <c r="M3731" i="2" s="1"/>
  <c r="P3731" i="2" l="1"/>
  <c r="R3731" i="2"/>
  <c r="I3732" i="2" s="1"/>
  <c r="L3732" i="2" l="1"/>
  <c r="K3732" i="2"/>
  <c r="M3732" i="2" s="1"/>
  <c r="P3732" i="2" l="1"/>
  <c r="R3732" i="2"/>
  <c r="I3733" i="2" s="1"/>
  <c r="O3733" i="2" l="1"/>
  <c r="Q3733" i="2" s="1"/>
  <c r="L3733" i="2"/>
  <c r="K3733" i="2"/>
  <c r="M3733" i="2" s="1"/>
  <c r="O3734" i="2"/>
  <c r="Q3734" i="2" s="1"/>
  <c r="P3733" i="2" l="1"/>
  <c r="R3733" i="2"/>
  <c r="I3734" i="2" s="1"/>
  <c r="L3734" i="2" l="1"/>
  <c r="K3734" i="2"/>
  <c r="M3734" i="2" s="1"/>
  <c r="P3734" i="2" l="1"/>
  <c r="R3734" i="2"/>
  <c r="I3735" i="2" s="1"/>
  <c r="L3735" i="2" l="1"/>
  <c r="N3735" i="2" s="1"/>
  <c r="K3735" i="2"/>
  <c r="M3735" i="2" s="1"/>
  <c r="R3735" i="2"/>
  <c r="I3736" i="2" s="1"/>
  <c r="K3736" i="2" l="1"/>
  <c r="M3736" i="2" s="1"/>
  <c r="P3735" i="2"/>
  <c r="J3736" i="2"/>
  <c r="L3736" i="2" l="1"/>
  <c r="N3736" i="2" s="1"/>
  <c r="P3736" i="2" s="1"/>
  <c r="R3736" i="2"/>
  <c r="I3737" i="2" s="1"/>
  <c r="O3737" i="2" l="1"/>
  <c r="Q3737" i="2" s="1"/>
  <c r="K3737" i="2"/>
  <c r="M3737" i="2" s="1"/>
  <c r="J3737" i="2"/>
  <c r="L3737" i="2" l="1"/>
  <c r="N3737" i="2" s="1"/>
  <c r="P3737" i="2" s="1"/>
  <c r="R3737" i="2" l="1"/>
  <c r="I3738" i="2" s="1"/>
  <c r="J3738" i="2"/>
  <c r="O3738" i="2" l="1"/>
  <c r="Q3738" i="2" s="1"/>
  <c r="L3738" i="2"/>
  <c r="N3738" i="2" s="1"/>
  <c r="K3738" i="2"/>
  <c r="M3738" i="2" s="1"/>
  <c r="R3738" i="2"/>
  <c r="I3739" i="2" s="1"/>
  <c r="O3739" i="2" l="1"/>
  <c r="Q3739" i="2" s="1"/>
  <c r="K3739" i="2"/>
  <c r="M3739" i="2" s="1"/>
  <c r="P3738" i="2"/>
  <c r="J3739" i="2"/>
  <c r="L3739" i="2" l="1"/>
  <c r="N3739" i="2" s="1"/>
  <c r="P3739" i="2" s="1"/>
  <c r="J3740" i="2" l="1"/>
  <c r="R3739" i="2"/>
  <c r="I3740" i="2" s="1"/>
  <c r="O3740" i="2" l="1"/>
  <c r="Q3740" i="2" s="1"/>
  <c r="L3740" i="2"/>
  <c r="N3740" i="2" s="1"/>
  <c r="K3740" i="2"/>
  <c r="M3740" i="2" s="1"/>
  <c r="R3740" i="2"/>
  <c r="I3741" i="2" s="1"/>
  <c r="J3741" i="2"/>
  <c r="L3741" i="2" l="1"/>
  <c r="N3741" i="2" s="1"/>
  <c r="K3741" i="2"/>
  <c r="P3740" i="2"/>
  <c r="P3741" i="2" l="1"/>
  <c r="R3741" i="2"/>
  <c r="I3742" i="2" s="1"/>
  <c r="J3742" i="2"/>
  <c r="L3742" i="2" l="1"/>
  <c r="N3742" i="2" s="1"/>
  <c r="K3742" i="2"/>
  <c r="P3742" i="2" l="1"/>
  <c r="R3742" i="2"/>
  <c r="I3743" i="2" s="1"/>
  <c r="J3743" i="2"/>
  <c r="L3743" i="2" l="1"/>
  <c r="N3743" i="2" s="1"/>
  <c r="K3743" i="2"/>
  <c r="O3744" i="2"/>
  <c r="Q3744" i="2" s="1"/>
  <c r="P3743" i="2" l="1"/>
  <c r="R3743" i="2"/>
  <c r="I3744" i="2" s="1"/>
  <c r="J3744" i="2"/>
  <c r="L3744" i="2" l="1"/>
  <c r="N3744" i="2" s="1"/>
  <c r="K3744" i="2"/>
  <c r="P3744" i="2" l="1"/>
  <c r="J3745" i="2"/>
  <c r="R3744" i="2"/>
  <c r="I3745" i="2" s="1"/>
  <c r="R3745" i="2" l="1"/>
  <c r="I3746" i="2" s="1"/>
  <c r="L3745" i="2"/>
  <c r="O3745" i="2"/>
  <c r="Q3745" i="2" s="1"/>
  <c r="K3745" i="2"/>
  <c r="K3746" i="2" l="1"/>
  <c r="L3746" i="2"/>
  <c r="O3746" i="2"/>
  <c r="Q3746" i="2" s="1"/>
  <c r="R3746" i="2"/>
  <c r="I3747" i="2" s="1"/>
  <c r="O3747" i="2" l="1"/>
  <c r="Q3747" i="2" s="1"/>
  <c r="K3747" i="2"/>
  <c r="M3747" i="2" s="1"/>
  <c r="P3747" i="2" s="1"/>
  <c r="L3747" i="2"/>
  <c r="R3747" i="2" l="1"/>
  <c r="I3748" i="2" s="1"/>
  <c r="L3748" i="2" l="1"/>
  <c r="K3748" i="2"/>
  <c r="M3748" i="2" s="1"/>
  <c r="P3748" i="2" s="1"/>
  <c r="R3748" i="2" l="1"/>
  <c r="I3749" i="2" s="1"/>
  <c r="O3749" i="2" l="1"/>
  <c r="Q3749" i="2" s="1"/>
  <c r="L3749" i="2"/>
  <c r="K3749" i="2"/>
  <c r="M3749" i="2" s="1"/>
  <c r="P3749" i="2" s="1"/>
  <c r="R3749" i="2" l="1"/>
  <c r="I3750" i="2" s="1"/>
  <c r="L3750" i="2" l="1"/>
  <c r="K3750" i="2"/>
  <c r="M3750" i="2" s="1"/>
  <c r="P3750" i="2" s="1"/>
  <c r="R3750" i="2" l="1"/>
  <c r="I3751" i="2" s="1"/>
  <c r="L3751" i="2" l="1"/>
  <c r="K3751" i="2"/>
  <c r="M3751" i="2" s="1"/>
  <c r="P3751" i="2" s="1"/>
  <c r="R3751" i="2" l="1"/>
  <c r="I3752" i="2" s="1"/>
  <c r="L3752" i="2" l="1"/>
  <c r="K3752" i="2"/>
  <c r="M3752" i="2" s="1"/>
  <c r="P3752" i="2" s="1"/>
  <c r="R3752" i="2" l="1"/>
  <c r="I3753" i="2" s="1"/>
  <c r="O3753" i="2" l="1"/>
  <c r="Q3753" i="2" s="1"/>
  <c r="K3753" i="2"/>
  <c r="M3753" i="2" s="1"/>
  <c r="P3753" i="2" s="1"/>
  <c r="L3753" i="2"/>
  <c r="R3753" i="2" l="1"/>
  <c r="I3754" i="2" s="1"/>
  <c r="O3754" i="2" l="1"/>
  <c r="Q3754" i="2" s="1"/>
  <c r="L3754" i="2"/>
  <c r="K3754" i="2"/>
  <c r="M3754" i="2" s="1"/>
  <c r="P3754" i="2" s="1"/>
  <c r="R3754" i="2" l="1"/>
  <c r="I3755" i="2" s="1"/>
  <c r="L3755" i="2" l="1"/>
  <c r="K3755" i="2"/>
  <c r="M3755" i="2" s="1"/>
  <c r="P3755" i="2" s="1"/>
  <c r="R3755" i="2" l="1"/>
  <c r="I3756" i="2" s="1"/>
  <c r="L3756" i="2" l="1"/>
  <c r="K3756" i="2"/>
  <c r="M3756" i="2" s="1"/>
  <c r="P3756" i="2" s="1"/>
  <c r="R3756" i="2" l="1"/>
  <c r="I3757" i="2" s="1"/>
  <c r="L3757" i="2"/>
  <c r="K3757" i="2"/>
  <c r="M3757" i="2" s="1"/>
  <c r="O3758" i="2"/>
  <c r="Q3758" i="2" s="1"/>
  <c r="P3757" i="2" l="1"/>
  <c r="R3757" i="2"/>
  <c r="I3758" i="2" s="1"/>
  <c r="L3758" i="2" l="1"/>
  <c r="K3758" i="2"/>
  <c r="M3758" i="2" s="1"/>
  <c r="O3760" i="2"/>
  <c r="Q3760" i="2" s="1"/>
  <c r="P3758" i="2" l="1"/>
  <c r="R3758" i="2"/>
  <c r="I3759" i="2" s="1"/>
  <c r="L3759" i="2" l="1"/>
  <c r="N3759" i="2" s="1"/>
  <c r="K3759" i="2"/>
  <c r="M3759" i="2" s="1"/>
  <c r="R3759" i="2" s="1"/>
  <c r="I3760" i="2" s="1"/>
  <c r="K3760" i="2" l="1"/>
  <c r="M3760" i="2" s="1"/>
  <c r="P3760" i="2" s="1"/>
  <c r="P3759" i="2"/>
  <c r="J3760" i="2"/>
  <c r="J3761" i="2" s="1"/>
  <c r="R3760" i="2" l="1"/>
  <c r="I3761" i="2" s="1"/>
  <c r="L3760" i="2"/>
  <c r="O3761" i="2"/>
  <c r="Q3761" i="2" s="1"/>
  <c r="L3761" i="2"/>
  <c r="N3761" i="2" s="1"/>
  <c r="K3761" i="2"/>
  <c r="M3761" i="2" s="1"/>
  <c r="R3761" i="2" s="1"/>
  <c r="I3762" i="2" s="1"/>
  <c r="K3762" i="2" l="1"/>
  <c r="M3762" i="2" s="1"/>
  <c r="P3761" i="2"/>
  <c r="J3762" i="2"/>
  <c r="L3762" i="2" l="1"/>
  <c r="N3762" i="2" s="1"/>
  <c r="P3762" i="2" s="1"/>
  <c r="R3762" i="2" l="1"/>
  <c r="I3763" i="2" s="1"/>
  <c r="J3763" i="2"/>
  <c r="O3763" i="2" l="1"/>
  <c r="Q3763" i="2" s="1"/>
  <c r="K3763" i="2"/>
  <c r="L3763" i="2"/>
  <c r="N3763" i="2" s="1"/>
  <c r="P3763" i="2" s="1"/>
  <c r="R3763" i="2" l="1"/>
  <c r="I3764" i="2" s="1"/>
  <c r="O3764" i="2" s="1"/>
  <c r="Q3764" i="2" s="1"/>
  <c r="J3764" i="2"/>
  <c r="K3764" i="2" l="1"/>
  <c r="L3764" i="2"/>
  <c r="N3764" i="2" s="1"/>
  <c r="P3764" i="2" l="1"/>
  <c r="R3764" i="2"/>
  <c r="I3765" i="2" s="1"/>
  <c r="J3765" i="2"/>
  <c r="O3765" i="2" l="1"/>
  <c r="Q3765" i="2" s="1"/>
  <c r="L3765" i="2"/>
  <c r="N3765" i="2" s="1"/>
  <c r="P3765" i="2" s="1"/>
  <c r="K3765" i="2"/>
  <c r="R3765" i="2"/>
  <c r="I3766" i="2" s="1"/>
  <c r="K3766" i="2" l="1"/>
  <c r="J3766" i="2"/>
  <c r="L3766" i="2" l="1"/>
  <c r="N3766" i="2" s="1"/>
  <c r="P3766" i="2" l="1"/>
  <c r="R3766" i="2"/>
  <c r="I3767" i="2" s="1"/>
  <c r="J3767" i="2"/>
  <c r="L3767" i="2" l="1"/>
  <c r="N3767" i="2" s="1"/>
  <c r="P3767" i="2" s="1"/>
  <c r="R3767" i="2"/>
  <c r="I3768" i="2" s="1"/>
  <c r="K3767" i="2"/>
  <c r="K3768" i="2" l="1"/>
  <c r="J3768" i="2"/>
  <c r="O3769" i="2"/>
  <c r="Q3769" i="2" s="1"/>
  <c r="L3768" i="2" l="1"/>
  <c r="N3768" i="2" s="1"/>
  <c r="O3770" i="2"/>
  <c r="Q3770" i="2" s="1"/>
  <c r="P3768" i="2" l="1"/>
  <c r="R3768" i="2"/>
  <c r="I3769" i="2" s="1"/>
  <c r="J3769" i="2"/>
  <c r="L3769" i="2" l="1"/>
  <c r="N3769" i="2" s="1"/>
  <c r="P3769" i="2" s="1"/>
  <c r="K3769" i="2"/>
  <c r="R3769" i="2"/>
  <c r="I3770" i="2" s="1"/>
  <c r="L3770" i="2" l="1"/>
  <c r="N3770" i="2" s="1"/>
  <c r="R3770" i="2"/>
  <c r="I3771" i="2" s="1"/>
  <c r="K3770" i="2"/>
  <c r="O3771" i="2" l="1"/>
  <c r="Q3771" i="2" s="1"/>
  <c r="K3771" i="2"/>
  <c r="M3771" i="2" s="1"/>
  <c r="P3771" i="2" s="1"/>
  <c r="R3771" i="2"/>
  <c r="I3772" i="2" s="1"/>
  <c r="P3770" i="2"/>
  <c r="J3771" i="2"/>
  <c r="J3772" i="2" s="1"/>
  <c r="J3773" i="2" s="1"/>
  <c r="J3774" i="2" s="1"/>
  <c r="J3775" i="2" s="1"/>
  <c r="J3776" i="2" s="1"/>
  <c r="J3777" i="2" s="1"/>
  <c r="J3778" i="2" s="1"/>
  <c r="J3779" i="2" s="1"/>
  <c r="J3780" i="2" s="1"/>
  <c r="J3781" i="2" s="1"/>
  <c r="J3782" i="2" s="1"/>
  <c r="J3783" i="2" s="1"/>
  <c r="J3784" i="2" s="1"/>
  <c r="O3772" i="2" l="1"/>
  <c r="Q3772" i="2" s="1"/>
  <c r="L3772" i="2"/>
  <c r="K3772" i="2"/>
  <c r="M3772" i="2" s="1"/>
  <c r="L3771" i="2"/>
  <c r="P3772" i="2" l="1"/>
  <c r="R3772" i="2"/>
  <c r="I3773" i="2" s="1"/>
  <c r="O3773" i="2" l="1"/>
  <c r="Q3773" i="2" s="1"/>
  <c r="L3773" i="2"/>
  <c r="K3773" i="2"/>
  <c r="M3773" i="2" s="1"/>
  <c r="P3773" i="2" l="1"/>
  <c r="R3773" i="2"/>
  <c r="I3774" i="2" s="1"/>
  <c r="O3774" i="2" l="1"/>
  <c r="Q3774" i="2" s="1"/>
  <c r="L3774" i="2"/>
  <c r="K3774" i="2"/>
  <c r="M3774" i="2" s="1"/>
  <c r="P3774" i="2" l="1"/>
  <c r="R3774" i="2"/>
  <c r="I3775" i="2" s="1"/>
  <c r="O3775" i="2" l="1"/>
  <c r="Q3775" i="2" s="1"/>
  <c r="L3775" i="2"/>
  <c r="K3775" i="2"/>
  <c r="M3775" i="2" s="1"/>
  <c r="P3775" i="2" s="1"/>
  <c r="R3775" i="2" l="1"/>
  <c r="I3776" i="2" s="1"/>
  <c r="O3776" i="2" l="1"/>
  <c r="Q3776" i="2" s="1"/>
  <c r="L3776" i="2"/>
  <c r="K3776" i="2"/>
  <c r="M3776" i="2" s="1"/>
  <c r="P3776" i="2" s="1"/>
  <c r="R3776" i="2" l="1"/>
  <c r="I3777" i="2" s="1"/>
  <c r="O3777" i="2" l="1"/>
  <c r="Q3777" i="2" s="1"/>
  <c r="L3777" i="2"/>
  <c r="K3777" i="2"/>
  <c r="M3777" i="2" s="1"/>
  <c r="P3777" i="2" s="1"/>
  <c r="R3777" i="2" l="1"/>
  <c r="I3778" i="2" s="1"/>
  <c r="O3778" i="2" l="1"/>
  <c r="Q3778" i="2" s="1"/>
  <c r="L3778" i="2"/>
  <c r="K3778" i="2"/>
  <c r="M3778" i="2" s="1"/>
  <c r="P3778" i="2" l="1"/>
  <c r="R3778" i="2"/>
  <c r="I3779" i="2" s="1"/>
  <c r="L3779" i="2" l="1"/>
  <c r="K3779" i="2"/>
  <c r="M3779" i="2" s="1"/>
  <c r="P3779" i="2" l="1"/>
  <c r="R3779" i="2"/>
  <c r="I3780" i="2" s="1"/>
  <c r="L3780" i="2" l="1"/>
  <c r="K3780" i="2"/>
  <c r="M3780" i="2" s="1"/>
  <c r="P3780" i="2" l="1"/>
  <c r="R3780" i="2"/>
  <c r="I3781" i="2" s="1"/>
  <c r="L3781" i="2" l="1"/>
  <c r="K3781" i="2"/>
  <c r="M3781" i="2" s="1"/>
  <c r="P3781" i="2" s="1"/>
  <c r="O3782" i="2"/>
  <c r="Q3782" i="2" s="1"/>
  <c r="R3781" i="2" l="1"/>
  <c r="I3782" i="2" s="1"/>
  <c r="O3783" i="2"/>
  <c r="Q3783" i="2" s="1"/>
  <c r="L3782" i="2" l="1"/>
  <c r="K3782" i="2"/>
  <c r="M3782" i="2" s="1"/>
  <c r="P3782" i="2" l="1"/>
  <c r="R3782" i="2"/>
  <c r="I3783" i="2" s="1"/>
  <c r="L3783" i="2" l="1"/>
  <c r="K3783" i="2"/>
  <c r="M3783" i="2" s="1"/>
  <c r="P3783" i="2" s="1"/>
  <c r="R3783" i="2"/>
  <c r="I3784" i="2" s="1"/>
  <c r="O3784" i="2" l="1"/>
  <c r="Q3784" i="2" s="1"/>
  <c r="L3784" i="2"/>
  <c r="N3784" i="2" s="1"/>
  <c r="K3784" i="2"/>
  <c r="M3784" i="2" s="1"/>
  <c r="R3784" i="2" s="1"/>
  <c r="I3785" i="2" s="1"/>
  <c r="O3785" i="2" l="1"/>
  <c r="Q3785" i="2" s="1"/>
  <c r="K3785" i="2"/>
  <c r="P3784" i="2"/>
  <c r="J3785" i="2"/>
  <c r="L3785" i="2" l="1"/>
  <c r="N3785" i="2" s="1"/>
  <c r="P3785" i="2" l="1"/>
  <c r="R3785" i="2"/>
  <c r="I3786" i="2" s="1"/>
  <c r="J3786" i="2"/>
  <c r="O3786" i="2" l="1"/>
  <c r="Q3786" i="2" s="1"/>
  <c r="L3786" i="2"/>
  <c r="N3786" i="2" s="1"/>
  <c r="P3786" i="2" s="1"/>
  <c r="R3786" i="2"/>
  <c r="I3787" i="2" s="1"/>
  <c r="K3786" i="2"/>
  <c r="O3787" i="2" l="1"/>
  <c r="Q3787" i="2" s="1"/>
  <c r="K3787" i="2"/>
  <c r="J3787" i="2"/>
  <c r="L3787" i="2" l="1"/>
  <c r="N3787" i="2" s="1"/>
  <c r="P3787" i="2" l="1"/>
  <c r="R3787" i="2"/>
  <c r="I3788" i="2" s="1"/>
  <c r="J3788" i="2"/>
  <c r="O3788" i="2" l="1"/>
  <c r="Q3788" i="2" s="1"/>
  <c r="L3788" i="2"/>
  <c r="N3788" i="2" s="1"/>
  <c r="P3788" i="2" s="1"/>
  <c r="R3788" i="2"/>
  <c r="I3789" i="2" s="1"/>
  <c r="K3788" i="2"/>
  <c r="O3789" i="2" l="1"/>
  <c r="Q3789" i="2" s="1"/>
  <c r="K3789" i="2"/>
  <c r="J3789" i="2"/>
  <c r="L3789" i="2" l="1"/>
  <c r="N3789" i="2" s="1"/>
  <c r="P3789" i="2" l="1"/>
  <c r="R3789" i="2"/>
  <c r="I3790" i="2" s="1"/>
  <c r="J3790" i="2"/>
  <c r="O3790" i="2" l="1"/>
  <c r="Q3790" i="2" s="1"/>
  <c r="L3790" i="2"/>
  <c r="N3790" i="2" s="1"/>
  <c r="P3790" i="2" s="1"/>
  <c r="K3790" i="2"/>
  <c r="R3790" i="2"/>
  <c r="I3791" i="2" s="1"/>
  <c r="K3791" i="2" l="1"/>
  <c r="J3791" i="2"/>
  <c r="L3791" i="2" l="1"/>
  <c r="N3791" i="2" s="1"/>
  <c r="P3791" i="2" l="1"/>
  <c r="R3791" i="2"/>
  <c r="I3792" i="2" s="1"/>
  <c r="J3792" i="2"/>
  <c r="O3793" i="2"/>
  <c r="Q3793" i="2" s="1"/>
  <c r="K3792" i="2" l="1"/>
  <c r="L3792" i="2"/>
  <c r="N3792" i="2" s="1"/>
  <c r="P3792" i="2" s="1"/>
  <c r="O3794" i="2"/>
  <c r="Q3794" i="2" s="1"/>
  <c r="R3792" i="2" l="1"/>
  <c r="I3793" i="2" s="1"/>
  <c r="K3793" i="2"/>
  <c r="J3793" i="2"/>
  <c r="L3793" i="2" s="1"/>
  <c r="N3793" i="2" s="1"/>
  <c r="P3793" i="2" l="1"/>
  <c r="R3793" i="2"/>
  <c r="I3794" i="2" s="1"/>
  <c r="L3794" i="2" l="1"/>
  <c r="K3794" i="2"/>
  <c r="M3794" i="2" s="1"/>
  <c r="P3794" i="2" s="1"/>
  <c r="R3794" i="2" l="1"/>
  <c r="I3795" i="2" s="1"/>
  <c r="L3795" i="2"/>
  <c r="K3795" i="2"/>
  <c r="M3795" i="2" s="1"/>
  <c r="P3795" i="2" s="1"/>
  <c r="O3795" i="2"/>
  <c r="Q3795" i="2" s="1"/>
  <c r="R3795" i="2" l="1"/>
  <c r="I3796" i="2" s="1"/>
  <c r="L3796" i="2" s="1"/>
  <c r="O3796" i="2"/>
  <c r="Q3796" i="2" s="1"/>
  <c r="K3796" i="2"/>
  <c r="M3796" i="2" s="1"/>
  <c r="P3796" i="2" s="1"/>
  <c r="R3796" i="2" l="1"/>
  <c r="I3797" i="2" s="1"/>
  <c r="L3797" i="2" s="1"/>
  <c r="O3797" i="2"/>
  <c r="Q3797" i="2" s="1"/>
  <c r="K3797" i="2"/>
  <c r="M3797" i="2" s="1"/>
  <c r="P3797" i="2" l="1"/>
  <c r="R3797" i="2"/>
  <c r="I3798" i="2" s="1"/>
  <c r="O3798" i="2" l="1"/>
  <c r="Q3798" i="2" s="1"/>
  <c r="L3798" i="2"/>
  <c r="K3798" i="2"/>
  <c r="M3798" i="2" s="1"/>
  <c r="P3798" i="2" l="1"/>
  <c r="R3798" i="2"/>
  <c r="I3799" i="2" s="1"/>
  <c r="O3799" i="2" l="1"/>
  <c r="Q3799" i="2" s="1"/>
  <c r="L3799" i="2"/>
  <c r="K3799" i="2"/>
  <c r="M3799" i="2" s="1"/>
  <c r="P3799" i="2" l="1"/>
  <c r="R3799" i="2"/>
  <c r="I3800" i="2" s="1"/>
  <c r="O3800" i="2" l="1"/>
  <c r="Q3800" i="2" s="1"/>
  <c r="L3800" i="2"/>
  <c r="K3800" i="2"/>
  <c r="M3800" i="2" s="1"/>
  <c r="P3800" i="2" l="1"/>
  <c r="R3800" i="2"/>
  <c r="I3801" i="2" s="1"/>
  <c r="O3801" i="2" l="1"/>
  <c r="Q3801" i="2" s="1"/>
  <c r="L3801" i="2"/>
  <c r="K3801" i="2"/>
  <c r="M3801" i="2" s="1"/>
  <c r="P3801" i="2" l="1"/>
  <c r="R3801" i="2"/>
  <c r="I3802" i="2" s="1"/>
  <c r="L3802" i="2" l="1"/>
  <c r="K3802" i="2"/>
  <c r="M3802" i="2" s="1"/>
  <c r="P3802" i="2" l="1"/>
  <c r="R3802" i="2"/>
  <c r="I3803" i="2" s="1"/>
  <c r="O3803" i="2" l="1"/>
  <c r="Q3803" i="2" s="1"/>
  <c r="L3803" i="2"/>
  <c r="K3803" i="2"/>
  <c r="M3803" i="2" s="1"/>
  <c r="P3803" i="2" l="1"/>
  <c r="R3803" i="2"/>
  <c r="I3804" i="2" s="1"/>
  <c r="L3804" i="2" l="1"/>
  <c r="K3804" i="2"/>
  <c r="M3804" i="2" s="1"/>
  <c r="P3804" i="2" l="1"/>
  <c r="R3804" i="2"/>
  <c r="I3805" i="2" s="1"/>
  <c r="O3805" i="2" l="1"/>
  <c r="Q3805" i="2" s="1"/>
  <c r="L3805" i="2"/>
  <c r="K3805" i="2"/>
  <c r="M3805" i="2" s="1"/>
  <c r="O3806" i="2"/>
  <c r="Q3806" i="2" s="1"/>
  <c r="P3805" i="2" l="1"/>
  <c r="R3805" i="2"/>
  <c r="I3806" i="2" s="1"/>
  <c r="O3807" i="2"/>
  <c r="Q3807" i="2" s="1"/>
  <c r="L3806" i="2" l="1"/>
  <c r="K3806" i="2"/>
  <c r="M3806" i="2" s="1"/>
  <c r="P3806" i="2" l="1"/>
  <c r="R3806" i="2"/>
  <c r="I3807" i="2" s="1"/>
  <c r="L3807" i="2" l="1"/>
  <c r="N3807" i="2" s="1"/>
  <c r="K3807" i="2"/>
  <c r="R3807" i="2" l="1"/>
  <c r="I3808" i="2" s="1"/>
  <c r="P3807" i="2"/>
  <c r="J3808" i="2"/>
  <c r="L3808" i="2" l="1"/>
  <c r="N3808" i="2" s="1"/>
  <c r="P3808" i="2" s="1"/>
  <c r="K3808" i="2"/>
  <c r="R3808" i="2"/>
  <c r="I3809" i="2" s="1"/>
  <c r="O3809" i="2" l="1"/>
  <c r="Q3809" i="2" s="1"/>
  <c r="K3809" i="2"/>
  <c r="J3809" i="2"/>
  <c r="L3809" i="2" l="1"/>
  <c r="N3809" i="2" s="1"/>
  <c r="P3809" i="2" l="1"/>
  <c r="R3809" i="2"/>
  <c r="I3810" i="2" s="1"/>
  <c r="J3810" i="2"/>
  <c r="L3810" i="2" l="1"/>
  <c r="N3810" i="2" s="1"/>
  <c r="J3811" i="2" s="1"/>
  <c r="K3810" i="2"/>
  <c r="R3810" i="2" l="1"/>
  <c r="I3811" i="2" s="1"/>
  <c r="P3810" i="2"/>
  <c r="K3811" i="2" l="1"/>
  <c r="L3811" i="2"/>
  <c r="N3811" i="2" s="1"/>
  <c r="R3811" i="2"/>
  <c r="I3812" i="2" s="1"/>
  <c r="O3812" i="2" l="1"/>
  <c r="Q3812" i="2" s="1"/>
  <c r="K3812" i="2"/>
  <c r="P3811" i="2"/>
  <c r="J3812" i="2"/>
  <c r="L3812" i="2" l="1"/>
  <c r="N3812" i="2" s="1"/>
  <c r="P3812" i="2" l="1"/>
  <c r="R3812" i="2"/>
  <c r="I3813" i="2" s="1"/>
  <c r="J3813" i="2"/>
  <c r="O3813" i="2" l="1"/>
  <c r="Q3813" i="2" s="1"/>
  <c r="L3813" i="2"/>
  <c r="N3813" i="2" s="1"/>
  <c r="P3813" i="2" s="1"/>
  <c r="K3813" i="2"/>
  <c r="R3813" i="2"/>
  <c r="I3814" i="2" s="1"/>
  <c r="O3814" i="2" l="1"/>
  <c r="Q3814" i="2" s="1"/>
  <c r="K3814" i="2"/>
  <c r="J3814" i="2"/>
  <c r="L3814" i="2" l="1"/>
  <c r="N3814" i="2" s="1"/>
  <c r="P3814" i="2" l="1"/>
  <c r="R3814" i="2"/>
  <c r="I3815" i="2" s="1"/>
  <c r="J3815" i="2"/>
  <c r="J3816" i="2" s="1"/>
  <c r="L3815" i="2" l="1"/>
  <c r="R3815" i="2"/>
  <c r="I3816" i="2" s="1"/>
  <c r="K3815" i="2"/>
  <c r="O3815" i="2"/>
  <c r="Q3815" i="2" s="1"/>
  <c r="O3816" i="2" l="1"/>
  <c r="Q3816" i="2" s="1"/>
  <c r="L3816" i="2"/>
  <c r="N3816" i="2" s="1"/>
  <c r="K3816" i="2"/>
  <c r="R3816" i="2"/>
  <c r="I3817" i="2" s="1"/>
  <c r="K3817" i="2" l="1"/>
  <c r="M3817" i="2" s="1"/>
  <c r="P3817" i="2" s="1"/>
  <c r="O3817" i="2"/>
  <c r="Q3817" i="2" s="1"/>
  <c r="R3817" i="2"/>
  <c r="I3818" i="2" s="1"/>
  <c r="P3816" i="2"/>
  <c r="J3817" i="2"/>
  <c r="L3817" i="2" s="1"/>
  <c r="K3818" i="2" l="1"/>
  <c r="M3818" i="2" s="1"/>
  <c r="P3818" i="2" s="1"/>
  <c r="L3818" i="2"/>
  <c r="R3818" i="2"/>
  <c r="I3819" i="2" s="1"/>
  <c r="L3819" i="2" l="1"/>
  <c r="K3819" i="2"/>
  <c r="M3819" i="2" s="1"/>
  <c r="P3819" i="2" l="1"/>
  <c r="R3819" i="2"/>
  <c r="I3820" i="2" s="1"/>
  <c r="L3820" i="2" l="1"/>
  <c r="K3820" i="2"/>
  <c r="M3820" i="2" s="1"/>
  <c r="P3820" i="2" l="1"/>
  <c r="R3820" i="2"/>
  <c r="I3821" i="2" s="1"/>
  <c r="O3821" i="2" l="1"/>
  <c r="Q3821" i="2" s="1"/>
  <c r="L3821" i="2"/>
  <c r="K3821" i="2"/>
  <c r="M3821" i="2" s="1"/>
  <c r="P3821" i="2" l="1"/>
  <c r="R3821" i="2"/>
  <c r="I3822" i="2" s="1"/>
  <c r="O3822" i="2" l="1"/>
  <c r="Q3822" i="2" s="1"/>
  <c r="L3822" i="2"/>
  <c r="K3822" i="2"/>
  <c r="M3822" i="2" s="1"/>
  <c r="P3822" i="2" l="1"/>
  <c r="R3822" i="2"/>
  <c r="I3823" i="2" s="1"/>
  <c r="O3823" i="2" l="1"/>
  <c r="Q3823" i="2" s="1"/>
  <c r="L3823" i="2"/>
  <c r="K3823" i="2"/>
  <c r="M3823" i="2" s="1"/>
  <c r="P3823" i="2" l="1"/>
  <c r="R3823" i="2"/>
  <c r="I3824" i="2" s="1"/>
  <c r="O3824" i="2" l="1"/>
  <c r="Q3824" i="2" s="1"/>
  <c r="L3824" i="2"/>
  <c r="K3824" i="2"/>
  <c r="M3824" i="2" s="1"/>
  <c r="P3824" i="2" l="1"/>
  <c r="R3824" i="2"/>
  <c r="I3825" i="2" s="1"/>
  <c r="O3825" i="2" l="1"/>
  <c r="Q3825" i="2" s="1"/>
  <c r="L3825" i="2"/>
  <c r="K3825" i="2"/>
  <c r="M3825" i="2" s="1"/>
  <c r="P3825" i="2" l="1"/>
  <c r="R3825" i="2"/>
  <c r="I3826" i="2" s="1"/>
  <c r="O3826" i="2" l="1"/>
  <c r="Q3826" i="2" s="1"/>
  <c r="L3826" i="2"/>
  <c r="K3826" i="2"/>
  <c r="M3826" i="2" s="1"/>
  <c r="P3826" i="2" l="1"/>
  <c r="R3826" i="2"/>
  <c r="I3827" i="2" s="1"/>
  <c r="L3827" i="2" l="1"/>
  <c r="K3827" i="2"/>
  <c r="M3827" i="2" s="1"/>
  <c r="P3827" i="2" l="1"/>
  <c r="R3827" i="2"/>
  <c r="I3828" i="2" s="1"/>
  <c r="L3828" i="2" l="1"/>
  <c r="N3828" i="2" s="1"/>
  <c r="K3828" i="2"/>
  <c r="M3828" i="2" s="1"/>
  <c r="P3828" i="2" l="1"/>
  <c r="J3829" i="2"/>
  <c r="J3830" i="2" s="1"/>
  <c r="J3831" i="2" s="1"/>
  <c r="J3832" i="2" s="1"/>
  <c r="R3828" i="2"/>
  <c r="I3829" i="2" s="1"/>
  <c r="K3829" i="2" l="1"/>
  <c r="M3829" i="2" s="1"/>
  <c r="P3829" i="2" s="1"/>
  <c r="L3829" i="2"/>
  <c r="R3829" i="2" l="1"/>
  <c r="I3830" i="2" s="1"/>
  <c r="O3830" i="2" l="1"/>
  <c r="Q3830" i="2" s="1"/>
  <c r="L3830" i="2"/>
  <c r="K3830" i="2"/>
  <c r="M3830" i="2" s="1"/>
  <c r="P3830" i="2" s="1"/>
  <c r="R3830" i="2"/>
  <c r="I3831" i="2" s="1"/>
  <c r="O3832" i="2"/>
  <c r="Q3832" i="2" s="1"/>
  <c r="R3831" i="2" l="1"/>
  <c r="I3832" i="2" s="1"/>
  <c r="K3831" i="2"/>
  <c r="L3831" i="2"/>
  <c r="O3831" i="2"/>
  <c r="Q3831" i="2" s="1"/>
  <c r="L3832" i="2" l="1"/>
  <c r="N3832" i="2" s="1"/>
  <c r="R3832" i="2"/>
  <c r="I3833" i="2" s="1"/>
  <c r="K3832" i="2"/>
  <c r="K3833" i="2" l="1"/>
  <c r="P3832" i="2"/>
  <c r="J3833" i="2"/>
  <c r="L3833" i="2" l="1"/>
  <c r="N3833" i="2" s="1"/>
  <c r="P3833" i="2" l="1"/>
  <c r="R3833" i="2"/>
  <c r="I3834" i="2" s="1"/>
  <c r="J3834" i="2"/>
  <c r="L3834" i="2" l="1"/>
  <c r="N3834" i="2" s="1"/>
  <c r="P3834" i="2" s="1"/>
  <c r="R3834" i="2"/>
  <c r="I3835" i="2" s="1"/>
  <c r="K3834" i="2"/>
  <c r="O3835" i="2" l="1"/>
  <c r="Q3835" i="2" s="1"/>
  <c r="K3835" i="2"/>
  <c r="J3835" i="2"/>
  <c r="L3835" i="2" l="1"/>
  <c r="N3835" i="2" s="1"/>
  <c r="P3835" i="2" l="1"/>
  <c r="R3835" i="2"/>
  <c r="I3836" i="2" s="1"/>
  <c r="J3836" i="2"/>
  <c r="K3836" i="2" l="1"/>
  <c r="L3836" i="2"/>
  <c r="N3836" i="2" s="1"/>
  <c r="P3836" i="2" s="1"/>
  <c r="R3836" i="2"/>
  <c r="I3837" i="2" s="1"/>
  <c r="O3837" i="2" l="1"/>
  <c r="Q3837" i="2" s="1"/>
  <c r="K3837" i="2"/>
  <c r="J3837" i="2"/>
  <c r="L3837" i="2" l="1"/>
  <c r="N3837" i="2" s="1"/>
  <c r="P3837" i="2" l="1"/>
  <c r="R3837" i="2"/>
  <c r="I3838" i="2" s="1"/>
  <c r="J3838" i="2"/>
  <c r="O3838" i="2" l="1"/>
  <c r="Q3838" i="2" s="1"/>
  <c r="L3838" i="2"/>
  <c r="N3838" i="2" s="1"/>
  <c r="P3838" i="2" s="1"/>
  <c r="K3838" i="2"/>
  <c r="R3838" i="2"/>
  <c r="I3839" i="2" s="1"/>
  <c r="R3839" i="2" l="1"/>
  <c r="I3840" i="2" s="1"/>
  <c r="K3839" i="2"/>
  <c r="O3839" i="2"/>
  <c r="Q3839" i="2" s="1"/>
  <c r="J3839" i="2"/>
  <c r="J3840" i="2" s="1"/>
  <c r="J3841" i="2" s="1"/>
  <c r="O3842" i="2"/>
  <c r="Q3842" i="2" s="1"/>
  <c r="L3840" i="2" l="1"/>
  <c r="R3840" i="2"/>
  <c r="I3841" i="2" s="1"/>
  <c r="K3840" i="2"/>
  <c r="O3840" i="2"/>
  <c r="Q3840" i="2" s="1"/>
  <c r="L3839" i="2"/>
  <c r="L3841" i="2" l="1"/>
  <c r="K3841" i="2"/>
  <c r="M3841" i="2" s="1"/>
  <c r="P3841" i="2" s="1"/>
  <c r="O3841" i="2"/>
  <c r="Q3841" i="2" s="1"/>
  <c r="R3841" i="2"/>
  <c r="I3842" i="2" s="1"/>
  <c r="L3842" i="2" l="1"/>
  <c r="N3842" i="2" s="1"/>
  <c r="R3842" i="2"/>
  <c r="I3843" i="2" s="1"/>
  <c r="K3842" i="2"/>
  <c r="O3843" i="2" l="1"/>
  <c r="Q3843" i="2" s="1"/>
  <c r="K3843" i="2"/>
  <c r="M3843" i="2" s="1"/>
  <c r="P3843" i="2" s="1"/>
  <c r="R3843" i="2"/>
  <c r="I3844" i="2" s="1"/>
  <c r="J3843" i="2"/>
  <c r="J3844" i="2" s="1"/>
  <c r="J3845" i="2" s="1"/>
  <c r="J3846" i="2" s="1"/>
  <c r="J3847" i="2" s="1"/>
  <c r="J3848" i="2" s="1"/>
  <c r="J3849" i="2" s="1"/>
  <c r="J3850" i="2" s="1"/>
  <c r="J3851" i="2" s="1"/>
  <c r="J3852" i="2" s="1"/>
  <c r="P3842" i="2"/>
  <c r="O3844" i="2" l="1"/>
  <c r="Q3844" i="2" s="1"/>
  <c r="L3844" i="2"/>
  <c r="K3844" i="2"/>
  <c r="M3844" i="2" s="1"/>
  <c r="L3843" i="2"/>
  <c r="P3844" i="2" l="1"/>
  <c r="R3844" i="2"/>
  <c r="I3845" i="2" s="1"/>
  <c r="O3845" i="2" l="1"/>
  <c r="Q3845" i="2" s="1"/>
  <c r="L3845" i="2"/>
  <c r="K3845" i="2"/>
  <c r="M3845" i="2" s="1"/>
  <c r="P3845" i="2" l="1"/>
  <c r="R3845" i="2"/>
  <c r="I3846" i="2" s="1"/>
  <c r="O3846" i="2" l="1"/>
  <c r="Q3846" i="2" s="1"/>
  <c r="L3846" i="2"/>
  <c r="K3846" i="2"/>
  <c r="M3846" i="2" s="1"/>
  <c r="P3846" i="2" l="1"/>
  <c r="R3846" i="2"/>
  <c r="I3847" i="2" s="1"/>
  <c r="O3847" i="2" l="1"/>
  <c r="Q3847" i="2" s="1"/>
  <c r="L3847" i="2"/>
  <c r="K3847" i="2"/>
  <c r="M3847" i="2" s="1"/>
  <c r="P3847" i="2" l="1"/>
  <c r="R3847" i="2"/>
  <c r="I3848" i="2" s="1"/>
  <c r="O3848" i="2" l="1"/>
  <c r="Q3848" i="2" s="1"/>
  <c r="L3848" i="2"/>
  <c r="K3848" i="2"/>
  <c r="M3848" i="2" s="1"/>
  <c r="P3848" i="2" l="1"/>
  <c r="R3848" i="2"/>
  <c r="I3849" i="2" s="1"/>
  <c r="O3849" i="2" l="1"/>
  <c r="Q3849" i="2" s="1"/>
  <c r="L3849" i="2"/>
  <c r="K3849" i="2"/>
  <c r="M3849" i="2" s="1"/>
  <c r="P3849" i="2" l="1"/>
  <c r="R3849" i="2"/>
  <c r="I3850" i="2" s="1"/>
  <c r="O3850" i="2" l="1"/>
  <c r="Q3850" i="2" s="1"/>
  <c r="L3850" i="2"/>
  <c r="K3850" i="2"/>
  <c r="M3850" i="2" s="1"/>
  <c r="O3851" i="2"/>
  <c r="Q3851" i="2" s="1"/>
  <c r="P3850" i="2" l="1"/>
  <c r="R3850" i="2"/>
  <c r="I3851" i="2" s="1"/>
  <c r="L3851" i="2" l="1"/>
  <c r="K3851" i="2"/>
  <c r="M3851" i="2" s="1"/>
  <c r="P3851" i="2" l="1"/>
  <c r="R3851" i="2"/>
  <c r="I3852" i="2" s="1"/>
  <c r="L3852" i="2" l="1"/>
  <c r="N3852" i="2" s="1"/>
  <c r="K3852" i="2"/>
  <c r="M3852" i="2" s="1"/>
  <c r="R3852" i="2"/>
  <c r="I3853" i="2" s="1"/>
  <c r="O3853" i="2" l="1"/>
  <c r="Q3853" i="2" s="1"/>
  <c r="K3853" i="2"/>
  <c r="M3853" i="2" s="1"/>
  <c r="P3852" i="2"/>
  <c r="J3853" i="2"/>
  <c r="J3854" i="2" s="1"/>
  <c r="J3855" i="2" s="1"/>
  <c r="J3856" i="2" s="1"/>
  <c r="P3853" i="2" l="1"/>
  <c r="R3853" i="2"/>
  <c r="I3854" i="2" s="1"/>
  <c r="L3853" i="2"/>
  <c r="L3854" i="2" l="1"/>
  <c r="R3854" i="2"/>
  <c r="I3855" i="2" s="1"/>
  <c r="O3854" i="2"/>
  <c r="Q3854" i="2" s="1"/>
  <c r="K3854" i="2"/>
  <c r="L3855" i="2" l="1"/>
  <c r="R3855" i="2"/>
  <c r="I3856" i="2" s="1"/>
  <c r="K3855" i="2"/>
  <c r="O3855" i="2"/>
  <c r="Q3855" i="2" s="1"/>
  <c r="O3856" i="2" l="1"/>
  <c r="Q3856" i="2" s="1"/>
  <c r="L3856" i="2"/>
  <c r="N3856" i="2" s="1"/>
  <c r="K3856" i="2"/>
  <c r="P3856" i="2" l="1"/>
  <c r="J3857" i="2"/>
  <c r="R3856" i="2"/>
  <c r="I3857" i="2" s="1"/>
  <c r="O3857" i="2" l="1"/>
  <c r="Q3857" i="2" s="1"/>
  <c r="L3857" i="2"/>
  <c r="N3857" i="2" s="1"/>
  <c r="P3857" i="2" s="1"/>
  <c r="K3857" i="2"/>
  <c r="J3858" i="2" l="1"/>
  <c r="R3857" i="2"/>
  <c r="I3858" i="2" s="1"/>
  <c r="O3858" i="2" l="1"/>
  <c r="Q3858" i="2" s="1"/>
  <c r="K3858" i="2"/>
  <c r="L3858" i="2"/>
  <c r="N3858" i="2" s="1"/>
  <c r="J3859" i="2" l="1"/>
  <c r="P3858" i="2"/>
  <c r="R3858" i="2"/>
  <c r="I3859" i="2" s="1"/>
  <c r="O3859" i="2" l="1"/>
  <c r="Q3859" i="2" s="1"/>
  <c r="K3859" i="2"/>
  <c r="L3859" i="2"/>
  <c r="N3859" i="2" s="1"/>
  <c r="R3859" i="2" s="1"/>
  <c r="I3860" i="2" s="1"/>
  <c r="O3860" i="2" l="1"/>
  <c r="Q3860" i="2" s="1"/>
  <c r="K3860" i="2"/>
  <c r="J3860" i="2"/>
  <c r="P3859" i="2"/>
  <c r="L3860" i="2" l="1"/>
  <c r="N3860" i="2" s="1"/>
  <c r="P3860" i="2" l="1"/>
  <c r="R3860" i="2"/>
  <c r="I3861" i="2" s="1"/>
  <c r="J3861" i="2"/>
  <c r="O3861" i="2" l="1"/>
  <c r="Q3861" i="2" s="1"/>
  <c r="L3861" i="2"/>
  <c r="N3861" i="2" s="1"/>
  <c r="K3861" i="2"/>
  <c r="P3861" i="2" l="1"/>
  <c r="R3861" i="2"/>
  <c r="I3862" i="2" s="1"/>
  <c r="J3862" i="2"/>
  <c r="O3862" i="2" l="1"/>
  <c r="Q3862" i="2" s="1"/>
  <c r="L3862" i="2"/>
  <c r="N3862" i="2" s="1"/>
  <c r="K3862" i="2"/>
  <c r="P3862" i="2" l="1"/>
  <c r="R3862" i="2"/>
  <c r="I3863" i="2" s="1"/>
  <c r="J3863" i="2"/>
  <c r="O3863" i="2" l="1"/>
  <c r="Q3863" i="2" s="1"/>
  <c r="K3863" i="2"/>
  <c r="L3863" i="2"/>
  <c r="N3863" i="2" s="1"/>
  <c r="P3863" i="2" l="1"/>
  <c r="R3863" i="2"/>
  <c r="I3864" i="2" s="1"/>
  <c r="J3864" i="2"/>
  <c r="O3864" i="2" l="1"/>
  <c r="Q3864" i="2" s="1"/>
  <c r="L3864" i="2"/>
  <c r="N3864" i="2" s="1"/>
  <c r="K3864" i="2"/>
  <c r="J3865" i="2" l="1"/>
  <c r="P3864" i="2"/>
  <c r="R3864" i="2"/>
  <c r="I3865" i="2" s="1"/>
  <c r="K3865" i="2" l="1"/>
  <c r="O3865" i="2"/>
  <c r="Q3865" i="2" s="1"/>
  <c r="L3865" i="2"/>
  <c r="N3865" i="2" s="1"/>
  <c r="P3865" i="2" l="1"/>
  <c r="R3865" i="2"/>
  <c r="I3866" i="2" s="1"/>
  <c r="L3866" i="2" l="1"/>
  <c r="K3866" i="2"/>
  <c r="O3866" i="2"/>
  <c r="Q3866" i="2" s="1"/>
  <c r="R3866" i="2"/>
  <c r="I3867" i="2" s="1"/>
  <c r="O3867" i="2" l="1"/>
  <c r="Q3867" i="2" s="1"/>
  <c r="K3867" i="2"/>
  <c r="M3867" i="2" s="1"/>
  <c r="P3867" i="2" s="1"/>
  <c r="L3867" i="2"/>
  <c r="R3867" i="2" l="1"/>
  <c r="I3868" i="2" s="1"/>
  <c r="O3868" i="2" l="1"/>
  <c r="Q3868" i="2" s="1"/>
  <c r="L3868" i="2"/>
  <c r="K3868" i="2"/>
  <c r="M3868" i="2" s="1"/>
  <c r="P3868" i="2" s="1"/>
  <c r="R3868" i="2" l="1"/>
  <c r="I3869" i="2" s="1"/>
  <c r="O3869" i="2" l="1"/>
  <c r="Q3869" i="2" s="1"/>
  <c r="L3869" i="2"/>
  <c r="K3869" i="2"/>
  <c r="M3869" i="2" s="1"/>
  <c r="P3869" i="2" s="1"/>
  <c r="R3869" i="2" l="1"/>
  <c r="I3870" i="2" s="1"/>
  <c r="O3870" i="2" l="1"/>
  <c r="Q3870" i="2" s="1"/>
  <c r="L3870" i="2"/>
  <c r="K3870" i="2"/>
  <c r="M3870" i="2" s="1"/>
  <c r="P3870" i="2" s="1"/>
  <c r="R3870" i="2"/>
  <c r="I3871" i="2" s="1"/>
  <c r="O3871" i="2" l="1"/>
  <c r="Q3871" i="2" s="1"/>
  <c r="L3871" i="2"/>
  <c r="K3871" i="2"/>
  <c r="M3871" i="2" s="1"/>
  <c r="P3871" i="2" l="1"/>
  <c r="R3871" i="2"/>
  <c r="I3872" i="2" s="1"/>
  <c r="O3872" i="2" l="1"/>
  <c r="Q3872" i="2" s="1"/>
  <c r="L3872" i="2"/>
  <c r="N3872" i="2" s="1"/>
  <c r="K3872" i="2"/>
  <c r="M3872" i="2" s="1"/>
  <c r="R3872" i="2" s="1"/>
  <c r="I3873" i="2" s="1"/>
  <c r="O3873" i="2" s="1"/>
  <c r="Q3873" i="2" s="1"/>
  <c r="K3873" i="2"/>
  <c r="M3873" i="2" s="1"/>
  <c r="J3873" i="2" l="1"/>
  <c r="L3873" i="2" s="1"/>
  <c r="N3873" i="2" s="1"/>
  <c r="J3874" i="2" s="1"/>
  <c r="J3875" i="2" s="1"/>
  <c r="J3876" i="2" s="1"/>
  <c r="J3877" i="2" s="1"/>
  <c r="J3878" i="2" s="1"/>
  <c r="J3879" i="2" s="1"/>
  <c r="P3872" i="2"/>
  <c r="R3873" i="2"/>
  <c r="I3874" i="2" s="1"/>
  <c r="O3874" i="2" s="1"/>
  <c r="Q3874" i="2" s="1"/>
  <c r="P3873" i="2" l="1"/>
  <c r="L3874" i="2"/>
  <c r="K3874" i="2"/>
  <c r="M3874" i="2" s="1"/>
  <c r="P3874" i="2" s="1"/>
  <c r="R3874" i="2" l="1"/>
  <c r="I3875" i="2" s="1"/>
  <c r="O3875" i="2" s="1"/>
  <c r="Q3875" i="2" s="1"/>
  <c r="L3875" i="2" l="1"/>
  <c r="K3875" i="2"/>
  <c r="M3875" i="2" s="1"/>
  <c r="P3875" i="2" s="1"/>
  <c r="R3875" i="2" l="1"/>
  <c r="I3876" i="2" s="1"/>
  <c r="O3876" i="2" s="1"/>
  <c r="Q3876" i="2" s="1"/>
  <c r="L3876" i="2" l="1"/>
  <c r="K3876" i="2"/>
  <c r="M3876" i="2" s="1"/>
  <c r="P3876" i="2" s="1"/>
  <c r="R3876" i="2" l="1"/>
  <c r="I3877" i="2" s="1"/>
  <c r="L3877" i="2" l="1"/>
  <c r="K3877" i="2"/>
  <c r="M3877" i="2" s="1"/>
  <c r="P3877" i="2" s="1"/>
  <c r="R3877" i="2" l="1"/>
  <c r="I3878" i="2" s="1"/>
  <c r="L3878" i="2" l="1"/>
  <c r="K3878" i="2"/>
  <c r="M3878" i="2" s="1"/>
  <c r="P3878" i="2" s="1"/>
  <c r="O3878" i="2"/>
  <c r="Q3878" i="2" s="1"/>
  <c r="R3878" i="2" l="1"/>
  <c r="I3879" i="2" s="1"/>
  <c r="L3879" i="2"/>
  <c r="N3879" i="2" s="1"/>
  <c r="K3879" i="2"/>
  <c r="M3879" i="2" s="1"/>
  <c r="R3879" i="2" s="1"/>
  <c r="I3880" i="2" s="1"/>
  <c r="O3880" i="2" s="1"/>
  <c r="Q3880" i="2" s="1"/>
  <c r="K3880" i="2" l="1"/>
  <c r="P3879" i="2"/>
  <c r="J3880" i="2"/>
  <c r="L3880" i="2" l="1"/>
  <c r="N3880" i="2" s="1"/>
  <c r="P3880" i="2" l="1"/>
  <c r="R3880" i="2"/>
  <c r="I3881" i="2" s="1"/>
  <c r="O3881" i="2" s="1"/>
  <c r="Q3881" i="2" s="1"/>
  <c r="J3881" i="2"/>
  <c r="L3881" i="2" l="1"/>
  <c r="N3881" i="2" s="1"/>
  <c r="P3881" i="2" s="1"/>
  <c r="K3881" i="2"/>
  <c r="J3882" i="2" l="1"/>
  <c r="R3881" i="2"/>
  <c r="I3882" i="2" s="1"/>
  <c r="O3882" i="2" s="1"/>
  <c r="Q3882" i="2" s="1"/>
  <c r="L3882" i="2" l="1"/>
  <c r="N3882" i="2" s="1"/>
  <c r="K3882" i="2"/>
  <c r="M3882" i="2" s="1"/>
  <c r="J3883" i="2"/>
  <c r="P3882" i="2" l="1"/>
  <c r="R3882" i="2"/>
  <c r="I3883" i="2" s="1"/>
  <c r="O3883" i="2" s="1"/>
  <c r="Q3883" i="2" s="1"/>
  <c r="L3883" i="2" l="1"/>
  <c r="N3883" i="2" s="1"/>
  <c r="K3883" i="2"/>
  <c r="M3883" i="2" s="1"/>
  <c r="R3883" i="2" l="1"/>
  <c r="I3884" i="2" s="1"/>
  <c r="O3884" i="2" s="1"/>
  <c r="Q3884" i="2" s="1"/>
  <c r="K3884" i="2"/>
  <c r="M3884" i="2" s="1"/>
  <c r="P3883" i="2"/>
  <c r="J3884" i="2"/>
  <c r="L3884" i="2" l="1"/>
  <c r="N3884" i="2" s="1"/>
  <c r="P3884" i="2" l="1"/>
  <c r="R3884" i="2"/>
  <c r="I3885" i="2" s="1"/>
  <c r="O3885" i="2" s="1"/>
  <c r="Q3885" i="2" s="1"/>
  <c r="J3885" i="2"/>
  <c r="L3885" i="2" l="1"/>
  <c r="N3885" i="2" s="1"/>
  <c r="P3885" i="2" s="1"/>
  <c r="K3885" i="2"/>
  <c r="R3885" i="2" l="1"/>
  <c r="I3886" i="2" s="1"/>
  <c r="O3886" i="2" s="1"/>
  <c r="Q3886" i="2" s="1"/>
  <c r="J3886" i="2"/>
  <c r="L3886" i="2" l="1"/>
  <c r="N3886" i="2" s="1"/>
  <c r="P3886" i="2" s="1"/>
  <c r="K3886" i="2"/>
  <c r="R3886" i="2" l="1"/>
  <c r="I3887" i="2" s="1"/>
  <c r="J3887" i="2"/>
  <c r="L3887" i="2" l="1"/>
  <c r="N3887" i="2" s="1"/>
  <c r="P3887" i="2" s="1"/>
  <c r="K3887" i="2"/>
  <c r="R3887" i="2" l="1"/>
  <c r="I3888" i="2" s="1"/>
  <c r="O3888" i="2" s="1"/>
  <c r="Q3888" i="2" s="1"/>
  <c r="J3888" i="2"/>
  <c r="L3888" i="2" l="1"/>
  <c r="N3888" i="2" s="1"/>
  <c r="P3888" i="2" s="1"/>
  <c r="K3888" i="2"/>
  <c r="R3888" i="2" l="1"/>
  <c r="I3889" i="2" s="1"/>
  <c r="J3889" i="2"/>
  <c r="R3889" i="2" l="1"/>
  <c r="I3890" i="2" s="1"/>
  <c r="L3889" i="2"/>
  <c r="K3889" i="2"/>
  <c r="O3889" i="2"/>
  <c r="Q3889" i="2" s="1"/>
  <c r="L3890" i="2" l="1"/>
  <c r="R3890" i="2"/>
  <c r="I3891" i="2" s="1"/>
  <c r="O3891" i="2" s="1"/>
  <c r="Q3891" i="2" s="1"/>
  <c r="O3890" i="2"/>
  <c r="Q3890" i="2" s="1"/>
  <c r="K3890" i="2"/>
  <c r="L3891" i="2" l="1"/>
  <c r="K3891" i="2"/>
  <c r="M3891" i="2" s="1"/>
  <c r="P3891" i="2" s="1"/>
  <c r="R3891" i="2" l="1"/>
  <c r="I3892" i="2" s="1"/>
  <c r="O3892" i="2" s="1"/>
  <c r="Q3892" i="2" s="1"/>
  <c r="L3892" i="2" l="1"/>
  <c r="K3892" i="2"/>
  <c r="M3892" i="2" s="1"/>
  <c r="P3892" i="2" s="1"/>
  <c r="R3892" i="2" l="1"/>
  <c r="I3893" i="2" s="1"/>
  <c r="O3893" i="2" s="1"/>
  <c r="Q3893" i="2" s="1"/>
  <c r="L3893" i="2" l="1"/>
  <c r="K3893" i="2"/>
  <c r="M3893" i="2" s="1"/>
  <c r="P3893" i="2" s="1"/>
  <c r="R3893" i="2" l="1"/>
  <c r="I3894" i="2" s="1"/>
  <c r="O3894" i="2" s="1"/>
  <c r="Q3894" i="2" s="1"/>
  <c r="L3894" i="2" l="1"/>
  <c r="K3894" i="2"/>
  <c r="M3894" i="2" s="1"/>
  <c r="P3894" i="2" s="1"/>
  <c r="R3894" i="2" l="1"/>
  <c r="I3895" i="2" s="1"/>
  <c r="O3895" i="2" s="1"/>
  <c r="Q3895" i="2" s="1"/>
  <c r="L3895" i="2" l="1"/>
  <c r="K3895" i="2"/>
  <c r="M3895" i="2" s="1"/>
  <c r="P3895" i="2" s="1"/>
  <c r="R3895" i="2" l="1"/>
  <c r="I3896" i="2" s="1"/>
  <c r="O3896" i="2" s="1"/>
  <c r="Q3896" i="2" s="1"/>
  <c r="L3896" i="2" l="1"/>
  <c r="K3896" i="2"/>
  <c r="M3896" i="2" s="1"/>
  <c r="P3896" i="2" s="1"/>
  <c r="R3896" i="2" l="1"/>
  <c r="I3897" i="2" s="1"/>
  <c r="O3897" i="2" s="1"/>
  <c r="Q3897" i="2" s="1"/>
  <c r="L3897" i="2" l="1"/>
  <c r="K3897" i="2"/>
  <c r="M3897" i="2" s="1"/>
  <c r="P3897" i="2" s="1"/>
  <c r="R3897" i="2" l="1"/>
  <c r="I3898" i="2" s="1"/>
  <c r="O3898" i="2" s="1"/>
  <c r="Q3898" i="2" s="1"/>
  <c r="L3898" i="2" l="1"/>
  <c r="K3898" i="2"/>
  <c r="M3898" i="2" s="1"/>
  <c r="P3898" i="2" s="1"/>
  <c r="R3898" i="2" l="1"/>
  <c r="I3899" i="2" s="1"/>
  <c r="L3899" i="2" l="1"/>
  <c r="K3899" i="2"/>
  <c r="M3899" i="2" s="1"/>
  <c r="P3899" i="2" s="1"/>
  <c r="R3899" i="2" l="1"/>
  <c r="I3900" i="2" s="1"/>
  <c r="L3900" i="2" l="1"/>
  <c r="K3900" i="2"/>
  <c r="M3900" i="2" s="1"/>
  <c r="P3900" i="2" s="1"/>
  <c r="R3900" i="2" l="1"/>
  <c r="I3901" i="2" s="1"/>
  <c r="L3901" i="2" l="1"/>
  <c r="K3901" i="2"/>
  <c r="M3901" i="2" s="1"/>
  <c r="P3901" i="2" s="1"/>
  <c r="R3901" i="2" l="1"/>
  <c r="I3902" i="2" s="1"/>
  <c r="L3902" i="2" l="1"/>
  <c r="O3902" i="2"/>
  <c r="Q3902" i="2" s="1"/>
  <c r="K3902" i="2"/>
  <c r="M3902" i="2" s="1"/>
  <c r="P3902" i="2" s="1"/>
  <c r="R3902" i="2" l="1"/>
  <c r="I3903" i="2" s="1"/>
  <c r="L3903" i="2"/>
  <c r="K3903" i="2"/>
  <c r="M3903" i="2" s="1"/>
  <c r="P3903" i="2" s="1"/>
  <c r="O3903" i="2"/>
  <c r="Q3903" i="2" s="1"/>
  <c r="R3903" i="2" l="1"/>
  <c r="I3904" i="2" s="1"/>
  <c r="O3904" i="2" s="1"/>
  <c r="Q3904" i="2" s="1"/>
  <c r="L3904" i="2"/>
  <c r="N3904" i="2" s="1"/>
  <c r="K3904" i="2"/>
  <c r="P3904" i="2" l="1"/>
  <c r="J3905" i="2"/>
  <c r="R3904" i="2"/>
  <c r="I3905" i="2" s="1"/>
  <c r="O3905" i="2" s="1"/>
  <c r="Q3905" i="2" s="1"/>
  <c r="L3905" i="2" l="1"/>
  <c r="N3905" i="2" s="1"/>
  <c r="P3905" i="2" s="1"/>
  <c r="K3905" i="2"/>
  <c r="J3906" i="2"/>
  <c r="R3905" i="2" l="1"/>
  <c r="I3906" i="2" s="1"/>
  <c r="O3906" i="2" s="1"/>
  <c r="Q3906" i="2" s="1"/>
  <c r="L3906" i="2" l="1"/>
  <c r="N3906" i="2" s="1"/>
  <c r="R3906" i="2" s="1"/>
  <c r="I3907" i="2" s="1"/>
  <c r="O3907" i="2" s="1"/>
  <c r="Q3907" i="2" s="1"/>
  <c r="K3906" i="2"/>
  <c r="K3907" i="2" l="1"/>
  <c r="M3907" i="2" s="1"/>
  <c r="P3906" i="2"/>
  <c r="J3907" i="2"/>
  <c r="L3907" i="2" l="1"/>
  <c r="N3907" i="2" s="1"/>
  <c r="J3908" i="2" s="1"/>
  <c r="P3907" i="2" l="1"/>
  <c r="R3907" i="2"/>
  <c r="I3908" i="2" s="1"/>
  <c r="O3908" i="2" s="1"/>
  <c r="Q3908" i="2" s="1"/>
  <c r="L3908" i="2" l="1"/>
  <c r="N3908" i="2" s="1"/>
  <c r="K3908" i="2"/>
  <c r="P3908" i="2" l="1"/>
  <c r="J3909" i="2"/>
  <c r="R3908" i="2"/>
  <c r="I3909" i="2" s="1"/>
  <c r="O3909" i="2" s="1"/>
  <c r="Q3909" i="2" s="1"/>
  <c r="L3909" i="2" l="1"/>
  <c r="N3909" i="2" s="1"/>
  <c r="P3909" i="2" s="1"/>
  <c r="K3909" i="2"/>
  <c r="J3910" i="2" l="1"/>
  <c r="R3909" i="2"/>
  <c r="I3910" i="2" s="1"/>
  <c r="O3910" i="2" s="1"/>
  <c r="Q3910" i="2" s="1"/>
  <c r="L3910" i="2" l="1"/>
  <c r="N3910" i="2" s="1"/>
  <c r="K3910" i="2"/>
  <c r="P3910" i="2" l="1"/>
  <c r="J3911" i="2"/>
  <c r="R3910" i="2"/>
  <c r="I3911" i="2" s="1"/>
  <c r="L3911" i="2" l="1"/>
  <c r="N3911" i="2" s="1"/>
  <c r="P3911" i="2" s="1"/>
  <c r="K3911" i="2"/>
  <c r="J3912" i="2" l="1"/>
  <c r="R3911" i="2"/>
  <c r="I3912" i="2" s="1"/>
  <c r="L3912" i="2" l="1"/>
  <c r="N3912" i="2" s="1"/>
  <c r="P3912" i="2" s="1"/>
  <c r="R3912" i="2"/>
  <c r="I3913" i="2" s="1"/>
  <c r="K3912" i="2"/>
  <c r="O3912" i="2"/>
  <c r="Q3912" i="2" s="1"/>
  <c r="J3913" i="2" l="1"/>
  <c r="L3913" i="2"/>
  <c r="N3913" i="2" s="1"/>
  <c r="P3913" i="2" s="1"/>
  <c r="K3913" i="2"/>
  <c r="O3913" i="2"/>
  <c r="Q3913" i="2" s="1"/>
  <c r="R3913" i="2" l="1"/>
  <c r="I3914" i="2" s="1"/>
  <c r="O3914" i="2" s="1"/>
  <c r="Q3914" i="2" s="1"/>
  <c r="L3914" i="2"/>
  <c r="K3914" i="2"/>
  <c r="M3914" i="2" s="1"/>
  <c r="P3914" i="2" s="1"/>
  <c r="R3914" i="2" l="1"/>
  <c r="I3915" i="2" s="1"/>
  <c r="O3915" i="2" s="1"/>
  <c r="Q3915" i="2" s="1"/>
  <c r="L3915" i="2" l="1"/>
  <c r="K3915" i="2"/>
  <c r="M3915" i="2" s="1"/>
  <c r="P3915" i="2" s="1"/>
  <c r="R3915" i="2" l="1"/>
  <c r="I3916" i="2" s="1"/>
  <c r="L3916" i="2" l="1"/>
  <c r="K3916" i="2"/>
  <c r="M3916" i="2" s="1"/>
  <c r="P3916" i="2" s="1"/>
  <c r="R3916" i="2" l="1"/>
  <c r="I3917" i="2" s="1"/>
  <c r="O3917" i="2" s="1"/>
  <c r="Q3917" i="2" s="1"/>
  <c r="L3917" i="2" l="1"/>
  <c r="N3917" i="2" s="1"/>
  <c r="K3917" i="2"/>
  <c r="M3917" i="2" s="1"/>
  <c r="P3917" i="2" l="1"/>
  <c r="J3918" i="2"/>
  <c r="J3919" i="2" s="1"/>
  <c r="J3920" i="2" s="1"/>
  <c r="J3921" i="2" s="1"/>
  <c r="J3922" i="2" s="1"/>
  <c r="J3923" i="2" s="1"/>
  <c r="J3924" i="2" s="1"/>
  <c r="J3925" i="2" s="1"/>
  <c r="J3926" i="2" s="1"/>
  <c r="J3927" i="2" s="1"/>
  <c r="J3928" i="2" s="1"/>
  <c r="J3929" i="2" s="1"/>
  <c r="R3917" i="2"/>
  <c r="I3918" i="2" s="1"/>
  <c r="L3918" i="2" l="1"/>
  <c r="K3918" i="2"/>
  <c r="M3918" i="2" s="1"/>
  <c r="P3918" i="2" s="1"/>
  <c r="R3918" i="2" l="1"/>
  <c r="I3919" i="2" s="1"/>
  <c r="O3919" i="2" s="1"/>
  <c r="Q3919" i="2" s="1"/>
  <c r="L3919" i="2" l="1"/>
  <c r="K3919" i="2"/>
  <c r="M3919" i="2" s="1"/>
  <c r="P3919" i="2" s="1"/>
  <c r="R3919" i="2" l="1"/>
  <c r="I3920" i="2" s="1"/>
  <c r="O3920" i="2" s="1"/>
  <c r="Q3920" i="2" s="1"/>
  <c r="L3920" i="2" l="1"/>
  <c r="K3920" i="2"/>
  <c r="M3920" i="2" s="1"/>
  <c r="P3920" i="2" s="1"/>
  <c r="R3920" i="2" l="1"/>
  <c r="I3921" i="2" s="1"/>
  <c r="R3921" i="2" l="1"/>
  <c r="I3922" i="2" s="1"/>
  <c r="O3922" i="2" s="1"/>
  <c r="Q3922" i="2" s="1"/>
  <c r="L3921" i="2"/>
  <c r="K3921" i="2"/>
  <c r="O3921" i="2"/>
  <c r="Q3921" i="2" s="1"/>
  <c r="L3922" i="2" l="1"/>
  <c r="K3922" i="2"/>
  <c r="M3922" i="2" s="1"/>
  <c r="P3922" i="2" s="1"/>
  <c r="R3922" i="2" l="1"/>
  <c r="I3923" i="2" s="1"/>
  <c r="L3923" i="2" l="1"/>
  <c r="K3923" i="2"/>
  <c r="M3923" i="2" s="1"/>
  <c r="P3923" i="2" s="1"/>
  <c r="R3923" i="2" l="1"/>
  <c r="I3924" i="2" s="1"/>
  <c r="O3924" i="2" s="1"/>
  <c r="Q3924" i="2" s="1"/>
  <c r="L3924" i="2" l="1"/>
  <c r="K3924" i="2"/>
  <c r="M3924" i="2" s="1"/>
  <c r="P3924" i="2" s="1"/>
  <c r="R3924" i="2" l="1"/>
  <c r="I3925" i="2" s="1"/>
  <c r="L3925" i="2" l="1"/>
  <c r="K3925" i="2"/>
  <c r="M3925" i="2" s="1"/>
  <c r="P3925" i="2" s="1"/>
  <c r="R3925" i="2" l="1"/>
  <c r="I3926" i="2" s="1"/>
  <c r="L3926" i="2" l="1"/>
  <c r="K3926" i="2"/>
  <c r="M3926" i="2" s="1"/>
  <c r="P3926" i="2" s="1"/>
  <c r="O3926" i="2"/>
  <c r="Q3926" i="2" s="1"/>
  <c r="R3926" i="2" l="1"/>
  <c r="I3927" i="2" s="1"/>
  <c r="L3927" i="2" s="1"/>
  <c r="O3927" i="2"/>
  <c r="Q3927" i="2" s="1"/>
  <c r="K3927" i="2" l="1"/>
  <c r="M3927" i="2" s="1"/>
  <c r="P3927" i="2" s="1"/>
  <c r="R3927" i="2"/>
  <c r="I3928" i="2" s="1"/>
  <c r="L3928" i="2"/>
  <c r="R3928" i="2"/>
  <c r="I3929" i="2" s="1"/>
  <c r="O3929" i="2" s="1"/>
  <c r="Q3929" i="2" s="1"/>
  <c r="K3928" i="2"/>
  <c r="O3928" i="2"/>
  <c r="Q3928" i="2" s="1"/>
  <c r="L3929" i="2" l="1"/>
  <c r="N3929" i="2" s="1"/>
  <c r="K3929" i="2"/>
  <c r="M3929" i="2" s="1"/>
  <c r="P3929" i="2" l="1"/>
  <c r="J3930" i="2"/>
  <c r="J3931" i="2" s="1"/>
  <c r="R3929" i="2"/>
  <c r="I3930" i="2" s="1"/>
  <c r="L3930" i="2" l="1"/>
  <c r="K3930" i="2"/>
  <c r="M3930" i="2" s="1"/>
  <c r="P3930" i="2" s="1"/>
  <c r="O3930" i="2"/>
  <c r="Q3930" i="2" s="1"/>
  <c r="R3930" i="2" l="1"/>
  <c r="I3931" i="2" s="1"/>
  <c r="O3931" i="2" s="1"/>
  <c r="Q3931" i="2" s="1"/>
  <c r="L3931" i="2"/>
  <c r="N3931" i="2" s="1"/>
  <c r="K3931" i="2"/>
  <c r="M3931" i="2" s="1"/>
  <c r="R3931" i="2" l="1"/>
  <c r="I3932" i="2" s="1"/>
  <c r="O3932" i="2" s="1"/>
  <c r="Q3932" i="2" s="1"/>
  <c r="K3932" i="2"/>
  <c r="P3931" i="2"/>
  <c r="J3932" i="2"/>
  <c r="L3932" i="2" l="1"/>
  <c r="N3932" i="2" s="1"/>
  <c r="P3932" i="2" l="1"/>
  <c r="R3932" i="2"/>
  <c r="I3933" i="2" s="1"/>
  <c r="J3933" i="2"/>
  <c r="L3933" i="2" l="1"/>
  <c r="N3933" i="2" s="1"/>
  <c r="P3933" i="2" s="1"/>
  <c r="K3933" i="2"/>
  <c r="R3933" i="2" l="1"/>
  <c r="I3934" i="2" s="1"/>
  <c r="J3934" i="2"/>
  <c r="L3934" i="2" l="1"/>
  <c r="N3934" i="2" s="1"/>
  <c r="P3934" i="2" s="1"/>
  <c r="K3934" i="2"/>
  <c r="R3934" i="2" l="1"/>
  <c r="I3935" i="2" s="1"/>
  <c r="J3935" i="2"/>
  <c r="L3935" i="2" l="1"/>
  <c r="N3935" i="2" s="1"/>
  <c r="P3935" i="2" s="1"/>
  <c r="K3935" i="2"/>
  <c r="R3935" i="2" l="1"/>
  <c r="I3936" i="2" s="1"/>
  <c r="J3936" i="2"/>
  <c r="L3936" i="2" l="1"/>
  <c r="N3936" i="2" s="1"/>
  <c r="P3936" i="2" s="1"/>
  <c r="K3936" i="2"/>
  <c r="O3936" i="2"/>
  <c r="Q3936" i="2" s="1"/>
  <c r="R3936" i="2" l="1"/>
  <c r="I3937" i="2" s="1"/>
  <c r="O3937" i="2" s="1"/>
  <c r="Q3937" i="2" s="1"/>
  <c r="J3937" i="2"/>
  <c r="L3937" i="2"/>
  <c r="N3937" i="2" s="1"/>
  <c r="P3937" i="2" s="1"/>
  <c r="K3937" i="2"/>
  <c r="R3937" i="2" l="1"/>
  <c r="I3938" i="2" s="1"/>
  <c r="L3938" i="2" l="1"/>
  <c r="R3938" i="2"/>
  <c r="I3939" i="2" s="1"/>
  <c r="O3939" i="2" s="1"/>
  <c r="Q3939" i="2" s="1"/>
  <c r="O3938" i="2"/>
  <c r="Q3938" i="2" s="1"/>
  <c r="K3938" i="2"/>
  <c r="L3939" i="2" l="1"/>
  <c r="K3939" i="2"/>
  <c r="M3939" i="2" s="1"/>
  <c r="P3939" i="2" s="1"/>
  <c r="R3939" i="2" l="1"/>
  <c r="I3940" i="2" s="1"/>
  <c r="O3940" i="2" s="1"/>
  <c r="Q3940" i="2" s="1"/>
  <c r="L3940" i="2" l="1"/>
  <c r="K3940" i="2"/>
  <c r="M3940" i="2" s="1"/>
  <c r="P3940" i="2" s="1"/>
  <c r="R3940" i="2" l="1"/>
  <c r="I3941" i="2" s="1"/>
  <c r="O3941" i="2" s="1"/>
  <c r="Q3941" i="2" s="1"/>
  <c r="L3941" i="2" l="1"/>
  <c r="K3941" i="2"/>
  <c r="M3941" i="2" s="1"/>
  <c r="P3941" i="2" s="1"/>
  <c r="R3941" i="2" l="1"/>
  <c r="I3942" i="2" s="1"/>
  <c r="O3942" i="2" s="1"/>
  <c r="Q3942" i="2" s="1"/>
  <c r="L3942" i="2" l="1"/>
  <c r="K3942" i="2"/>
  <c r="M3942" i="2" s="1"/>
  <c r="P3942" i="2" s="1"/>
  <c r="R3942" i="2" l="1"/>
  <c r="I3943" i="2" s="1"/>
  <c r="L3943" i="2" l="1"/>
  <c r="K3943" i="2"/>
  <c r="M3943" i="2" s="1"/>
  <c r="P3943" i="2" s="1"/>
  <c r="R3943" i="2" l="1"/>
  <c r="I3944" i="2" s="1"/>
  <c r="O3944" i="2" s="1"/>
  <c r="Q3944" i="2" s="1"/>
  <c r="L3944" i="2" l="1"/>
  <c r="K3944" i="2"/>
  <c r="M3944" i="2" s="1"/>
  <c r="P3944" i="2" s="1"/>
  <c r="R3944" i="2" l="1"/>
  <c r="I3945" i="2" s="1"/>
  <c r="O3945" i="2" s="1"/>
  <c r="Q3945" i="2" s="1"/>
  <c r="L3945" i="2" l="1"/>
  <c r="K3945" i="2"/>
  <c r="M3945" i="2" s="1"/>
  <c r="P3945" i="2" s="1"/>
  <c r="R3945" i="2" l="1"/>
  <c r="I3946" i="2" s="1"/>
  <c r="L3946" i="2" l="1"/>
  <c r="K3946" i="2"/>
  <c r="M3946" i="2" s="1"/>
  <c r="P3946" i="2" s="1"/>
  <c r="R3946" i="2" l="1"/>
  <c r="I3947" i="2" s="1"/>
  <c r="L3947" i="2" l="1"/>
  <c r="K3947" i="2"/>
  <c r="M3947" i="2" s="1"/>
  <c r="P3947" i="2" s="1"/>
  <c r="R3947" i="2" l="1"/>
  <c r="I3948" i="2" s="1"/>
  <c r="O3948" i="2" s="1"/>
  <c r="Q3948" i="2" s="1"/>
  <c r="L3948" i="2" l="1"/>
  <c r="K3948" i="2"/>
  <c r="M3948" i="2" s="1"/>
  <c r="P3948" i="2" s="1"/>
  <c r="R3948" i="2" l="1"/>
  <c r="I3949" i="2" s="1"/>
  <c r="L3949" i="2" l="1"/>
  <c r="K3949" i="2"/>
  <c r="M3949" i="2" s="1"/>
  <c r="P3949" i="2" s="1"/>
  <c r="R3949" i="2" l="1"/>
  <c r="I3950" i="2" s="1"/>
  <c r="L3950" i="2" l="1"/>
  <c r="K3950" i="2"/>
  <c r="M3950" i="2" s="1"/>
  <c r="P3950" i="2" s="1"/>
  <c r="O3950" i="2"/>
  <c r="Q3950" i="2" s="1"/>
  <c r="R3950" i="2" l="1"/>
  <c r="I3951" i="2" s="1"/>
  <c r="R3951" i="2" s="1"/>
  <c r="I3952" i="2" s="1"/>
  <c r="O3952" i="2" s="1"/>
  <c r="Q3952" i="2" s="1"/>
  <c r="L3951" i="2"/>
  <c r="K3951" i="2"/>
  <c r="O3951" i="2"/>
  <c r="Q3951" i="2" s="1"/>
  <c r="L3952" i="2" l="1"/>
  <c r="N3952" i="2" s="1"/>
  <c r="K3952" i="2"/>
  <c r="P3952" i="2" l="1"/>
  <c r="J3953" i="2"/>
  <c r="R3952" i="2"/>
  <c r="I3953" i="2" s="1"/>
  <c r="O3953" i="2" s="1"/>
  <c r="Q3953" i="2" s="1"/>
  <c r="L3953" i="2" l="1"/>
  <c r="N3953" i="2" s="1"/>
  <c r="P3953" i="2" s="1"/>
  <c r="K3953" i="2"/>
  <c r="J3954" i="2"/>
  <c r="R3953" i="2" l="1"/>
  <c r="I3954" i="2" s="1"/>
  <c r="L3954" i="2"/>
  <c r="N3954" i="2" s="1"/>
  <c r="P3954" i="2" s="1"/>
  <c r="K3954" i="2"/>
  <c r="R3954" i="2" l="1"/>
  <c r="I3955" i="2" s="1"/>
  <c r="J3955" i="2"/>
  <c r="L3955" i="2" l="1"/>
  <c r="N3955" i="2" s="1"/>
  <c r="P3955" i="2" s="1"/>
  <c r="K3955" i="2"/>
  <c r="R3955" i="2" l="1"/>
  <c r="I3956" i="2" s="1"/>
  <c r="J3956" i="2"/>
  <c r="L3956" i="2" l="1"/>
  <c r="N3956" i="2" s="1"/>
  <c r="P3956" i="2" s="1"/>
  <c r="K3956" i="2"/>
  <c r="R3956" i="2" l="1"/>
  <c r="I3957" i="2" s="1"/>
  <c r="J3957" i="2"/>
  <c r="L3957" i="2" l="1"/>
  <c r="N3957" i="2" s="1"/>
  <c r="P3957" i="2" s="1"/>
  <c r="R3957" i="2"/>
  <c r="I3958" i="2" s="1"/>
  <c r="O3958" i="2" s="1"/>
  <c r="Q3958" i="2" s="1"/>
  <c r="K3957" i="2"/>
  <c r="K3958" i="2" l="1"/>
  <c r="J3958" i="2"/>
  <c r="L3958" i="2" l="1"/>
  <c r="N3958" i="2" s="1"/>
  <c r="P3958" i="2" l="1"/>
  <c r="R3958" i="2"/>
  <c r="I3959" i="2" s="1"/>
  <c r="O3959" i="2" s="1"/>
  <c r="Q3959" i="2" s="1"/>
  <c r="J3959" i="2"/>
  <c r="L3959" i="2" l="1"/>
  <c r="N3959" i="2" s="1"/>
  <c r="P3959" i="2" s="1"/>
  <c r="K3959" i="2"/>
  <c r="R3959" i="2" l="1"/>
  <c r="I3960" i="2" s="1"/>
  <c r="J3960" i="2"/>
  <c r="J3961" i="2" s="1"/>
  <c r="R3960" i="2" l="1"/>
  <c r="I3961" i="2" s="1"/>
  <c r="L3960" i="2"/>
  <c r="K3960" i="2"/>
  <c r="O3960" i="2"/>
  <c r="Q3960" i="2" s="1"/>
  <c r="L3961" i="2" l="1"/>
  <c r="R3961" i="2"/>
  <c r="I3962" i="2" s="1"/>
  <c r="O3962" i="2" s="1"/>
  <c r="Q3962" i="2" s="1"/>
  <c r="K3961" i="2"/>
  <c r="O3961" i="2"/>
  <c r="Q3961" i="2" s="1"/>
  <c r="L3962" i="2" l="1"/>
  <c r="K3962" i="2"/>
  <c r="M3962" i="2" s="1"/>
  <c r="P3962" i="2" s="1"/>
  <c r="R3962" i="2" l="1"/>
  <c r="I3963" i="2" s="1"/>
  <c r="O3963" i="2" s="1"/>
  <c r="Q3963" i="2" s="1"/>
  <c r="L3963" i="2" l="1"/>
  <c r="N3963" i="2" s="1"/>
  <c r="K3963" i="2"/>
  <c r="P3963" i="2" l="1"/>
  <c r="J3964" i="2"/>
  <c r="J3965" i="2" s="1"/>
  <c r="J3966" i="2" s="1"/>
  <c r="J3967" i="2" s="1"/>
  <c r="J3968" i="2" s="1"/>
  <c r="J3969" i="2" s="1"/>
  <c r="J3970" i="2" s="1"/>
  <c r="J3971" i="2" s="1"/>
  <c r="J3972" i="2" s="1"/>
  <c r="J3973" i="2" s="1"/>
  <c r="J3974" i="2" s="1"/>
  <c r="J3975" i="2" s="1"/>
  <c r="J3976" i="2" s="1"/>
  <c r="R3963" i="2"/>
  <c r="I3964" i="2" s="1"/>
  <c r="O3964" i="2" s="1"/>
  <c r="Q3964" i="2" s="1"/>
  <c r="L3964" i="2" l="1"/>
  <c r="K3964" i="2"/>
  <c r="M3964" i="2" s="1"/>
  <c r="P3964" i="2" s="1"/>
  <c r="R3964" i="2" l="1"/>
  <c r="I3965" i="2" s="1"/>
  <c r="O3965" i="2" s="1"/>
  <c r="Q3965" i="2" s="1"/>
  <c r="L3965" i="2" l="1"/>
  <c r="K3965" i="2"/>
  <c r="M3965" i="2" s="1"/>
  <c r="P3965" i="2" s="1"/>
  <c r="R3965" i="2" l="1"/>
  <c r="I3966" i="2" s="1"/>
  <c r="O3966" i="2" s="1"/>
  <c r="Q3966" i="2" s="1"/>
  <c r="L3966" i="2" l="1"/>
  <c r="K3966" i="2"/>
  <c r="M3966" i="2" s="1"/>
  <c r="P3966" i="2" s="1"/>
  <c r="R3966" i="2" l="1"/>
  <c r="I3967" i="2" s="1"/>
  <c r="O3967" i="2" s="1"/>
  <c r="Q3967" i="2" s="1"/>
  <c r="L3967" i="2" l="1"/>
  <c r="K3967" i="2"/>
  <c r="M3967" i="2" s="1"/>
  <c r="P3967" i="2" s="1"/>
  <c r="R3967" i="2" l="1"/>
  <c r="I3968" i="2" s="1"/>
  <c r="O3968" i="2" s="1"/>
  <c r="Q3968" i="2" s="1"/>
  <c r="L3968" i="2" l="1"/>
  <c r="K3968" i="2"/>
  <c r="M3968" i="2" s="1"/>
  <c r="P3968" i="2" s="1"/>
  <c r="R3968" i="2" l="1"/>
  <c r="I3969" i="2" s="1"/>
  <c r="O3969" i="2" s="1"/>
  <c r="Q3969" i="2" s="1"/>
  <c r="L3969" i="2" l="1"/>
  <c r="K3969" i="2"/>
  <c r="M3969" i="2" s="1"/>
  <c r="P3969" i="2" s="1"/>
  <c r="R3969" i="2" l="1"/>
  <c r="I3970" i="2" s="1"/>
  <c r="O3970" i="2" s="1"/>
  <c r="Q3970" i="2" s="1"/>
  <c r="L3970" i="2" l="1"/>
  <c r="K3970" i="2"/>
  <c r="M3970" i="2" s="1"/>
  <c r="P3970" i="2" s="1"/>
  <c r="R3970" i="2" l="1"/>
  <c r="I3971" i="2" s="1"/>
  <c r="O3971" i="2" s="1"/>
  <c r="Q3971" i="2" s="1"/>
  <c r="L3971" i="2" l="1"/>
  <c r="K3971" i="2"/>
  <c r="M3971" i="2" s="1"/>
  <c r="P3971" i="2" s="1"/>
  <c r="R3971" i="2" l="1"/>
  <c r="I3972" i="2" s="1"/>
  <c r="L3972" i="2" l="1"/>
  <c r="K3972" i="2"/>
  <c r="M3972" i="2" s="1"/>
  <c r="P3972" i="2" s="1"/>
  <c r="R3972" i="2" l="1"/>
  <c r="I3973" i="2" s="1"/>
  <c r="L3973" i="2" l="1"/>
  <c r="K3973" i="2"/>
  <c r="M3973" i="2" s="1"/>
  <c r="P3973" i="2" s="1"/>
  <c r="R3973" i="2" l="1"/>
  <c r="I3974" i="2" s="1"/>
  <c r="L3974" i="2" l="1"/>
  <c r="K3974" i="2"/>
  <c r="M3974" i="2" s="1"/>
  <c r="P3974" i="2" s="1"/>
  <c r="O3974" i="2"/>
  <c r="Q3974" i="2" s="1"/>
  <c r="R3974" i="2" l="1"/>
  <c r="I3975" i="2" s="1"/>
  <c r="R3975" i="2"/>
  <c r="I3976" i="2" s="1"/>
  <c r="O3976" i="2" s="1"/>
  <c r="Q3976" i="2" s="1"/>
  <c r="L3975" i="2"/>
  <c r="K3975" i="2"/>
  <c r="O3975" i="2"/>
  <c r="Q3975" i="2" s="1"/>
  <c r="L3976" i="2" l="1"/>
  <c r="N3976" i="2" s="1"/>
  <c r="K3976" i="2"/>
  <c r="P3976" i="2" l="1"/>
  <c r="J3977" i="2"/>
  <c r="R3976" i="2"/>
  <c r="I3977" i="2" s="1"/>
  <c r="O3977" i="2" s="1"/>
  <c r="Q3977" i="2" s="1"/>
  <c r="L3977" i="2" l="1"/>
  <c r="N3977" i="2" s="1"/>
  <c r="P3977" i="2" s="1"/>
  <c r="K3977" i="2"/>
  <c r="J3978" i="2" l="1"/>
  <c r="R3977" i="2"/>
  <c r="I3978" i="2" s="1"/>
  <c r="O3978" i="2" s="1"/>
  <c r="Q3978" i="2" s="1"/>
  <c r="K3978" i="2" l="1"/>
  <c r="L3978" i="2"/>
  <c r="N3978" i="2" s="1"/>
  <c r="P3978" i="2" s="1"/>
  <c r="R3978" i="2"/>
  <c r="I3979" i="2" s="1"/>
  <c r="O3979" i="2" s="1"/>
  <c r="Q3979" i="2" s="1"/>
  <c r="J3979" i="2"/>
  <c r="L3979" i="2" l="1"/>
  <c r="N3979" i="2" s="1"/>
  <c r="P3979" i="2" s="1"/>
  <c r="K3979" i="2"/>
  <c r="R3979" i="2" l="1"/>
  <c r="I3980" i="2" s="1"/>
  <c r="O3980" i="2" s="1"/>
  <c r="Q3980" i="2" s="1"/>
  <c r="J3980" i="2"/>
  <c r="L3980" i="2" l="1"/>
  <c r="N3980" i="2" s="1"/>
  <c r="P3980" i="2" s="1"/>
  <c r="K3980" i="2"/>
  <c r="R3980" i="2" l="1"/>
  <c r="I3981" i="2" s="1"/>
  <c r="O3981" i="2" s="1"/>
  <c r="Q3981" i="2" s="1"/>
  <c r="J3981" i="2"/>
  <c r="L3981" i="2" l="1"/>
  <c r="N3981" i="2" s="1"/>
  <c r="P3981" i="2" s="1"/>
  <c r="K3981" i="2"/>
  <c r="R3981" i="2" l="1"/>
  <c r="I3982" i="2" s="1"/>
  <c r="O3982" i="2" s="1"/>
  <c r="Q3982" i="2" s="1"/>
  <c r="J3982" i="2"/>
  <c r="K3982" i="2" l="1"/>
  <c r="L3982" i="2"/>
  <c r="N3982" i="2" s="1"/>
  <c r="P3982" i="2" l="1"/>
  <c r="R3982" i="2"/>
  <c r="I3983" i="2" s="1"/>
  <c r="J3983" i="2"/>
  <c r="L3983" i="2" l="1"/>
  <c r="N3983" i="2" s="1"/>
  <c r="P3983" i="2" s="1"/>
  <c r="K3983" i="2"/>
  <c r="R3983" i="2" l="1"/>
  <c r="I3984" i="2" s="1"/>
  <c r="J3984" i="2"/>
  <c r="L3984" i="2" l="1"/>
  <c r="N3984" i="2" s="1"/>
  <c r="P3984" i="2" s="1"/>
  <c r="K3984" i="2"/>
  <c r="O3984" i="2"/>
  <c r="Q3984" i="2" s="1"/>
  <c r="R3984" i="2" l="1"/>
  <c r="I3985" i="2" s="1"/>
  <c r="J3985" i="2"/>
  <c r="L3985" i="2"/>
  <c r="R3985" i="2"/>
  <c r="I3986" i="2" s="1"/>
  <c r="K3985" i="2"/>
  <c r="O3985" i="2"/>
  <c r="Q3985" i="2" s="1"/>
  <c r="L3986" i="2" l="1"/>
  <c r="K3986" i="2"/>
  <c r="M3986" i="2" s="1"/>
  <c r="P3986" i="2" s="1"/>
  <c r="R3986" i="2" l="1"/>
  <c r="I3987" i="2" s="1"/>
  <c r="L3987" i="2" l="1"/>
  <c r="K3987" i="2"/>
  <c r="M3987" i="2" s="1"/>
  <c r="P3987" i="2" s="1"/>
  <c r="R3987" i="2" l="1"/>
  <c r="I3988" i="2" s="1"/>
  <c r="O3988" i="2" s="1"/>
  <c r="Q3988" i="2" s="1"/>
  <c r="L3988" i="2" l="1"/>
  <c r="K3988" i="2"/>
  <c r="M3988" i="2" s="1"/>
  <c r="P3988" i="2" s="1"/>
  <c r="R3988" i="2" l="1"/>
  <c r="I3989" i="2" s="1"/>
  <c r="O3989" i="2" s="1"/>
  <c r="Q3989" i="2" s="1"/>
  <c r="L3989" i="2" l="1"/>
  <c r="K3989" i="2"/>
  <c r="M3989" i="2" s="1"/>
  <c r="P3989" i="2" s="1"/>
  <c r="R3989" i="2" l="1"/>
  <c r="I3990" i="2" s="1"/>
  <c r="L3990" i="2" l="1"/>
  <c r="K3990" i="2"/>
  <c r="M3990" i="2" s="1"/>
  <c r="P3990" i="2" s="1"/>
  <c r="R3990" i="2" l="1"/>
  <c r="I3991" i="2" s="1"/>
  <c r="L3991" i="2" l="1"/>
  <c r="K3991" i="2"/>
  <c r="M3991" i="2" s="1"/>
  <c r="P3991" i="2" s="1"/>
  <c r="R3991" i="2" l="1"/>
  <c r="I3992" i="2" s="1"/>
  <c r="L3992" i="2" l="1"/>
  <c r="K3992" i="2"/>
  <c r="M3992" i="2" s="1"/>
  <c r="P3992" i="2" s="1"/>
  <c r="O3992" i="2"/>
  <c r="Q3992" i="2" s="1"/>
  <c r="R3992" i="2" l="1"/>
  <c r="I3993" i="2" s="1"/>
  <c r="O3993" i="2" s="1"/>
  <c r="Q3993" i="2" s="1"/>
  <c r="K3993" i="2"/>
  <c r="L3993" i="2" l="1"/>
  <c r="N3993" i="2" s="1"/>
  <c r="R3993" i="2" s="1"/>
  <c r="I3994" i="2" s="1"/>
  <c r="O3994" i="2" s="1"/>
  <c r="Q3994" i="2" s="1"/>
  <c r="P3993" i="2"/>
  <c r="J3994" i="2"/>
  <c r="J3995" i="2" s="1"/>
  <c r="J3996" i="2" s="1"/>
  <c r="J3997" i="2" s="1"/>
  <c r="J3998" i="2" s="1"/>
  <c r="J3999" i="2" s="1"/>
  <c r="J4000" i="2" s="1"/>
  <c r="K3994" i="2" l="1"/>
  <c r="M3994" i="2" s="1"/>
  <c r="P3994" i="2" s="1"/>
  <c r="R3994" i="2"/>
  <c r="I3995" i="2" s="1"/>
  <c r="L3994" i="2"/>
  <c r="L3995" i="2" l="1"/>
  <c r="K3995" i="2"/>
  <c r="M3995" i="2" s="1"/>
  <c r="P3995" i="2" s="1"/>
  <c r="R3995" i="2" l="1"/>
  <c r="I3996" i="2" s="1"/>
  <c r="L3996" i="2" l="1"/>
  <c r="K3996" i="2"/>
  <c r="M3996" i="2" s="1"/>
  <c r="P3996" i="2" s="1"/>
  <c r="R3996" i="2" l="1"/>
  <c r="I3997" i="2" s="1"/>
  <c r="L3997" i="2" l="1"/>
  <c r="K3997" i="2"/>
  <c r="M3997" i="2" s="1"/>
  <c r="P3997" i="2" s="1"/>
  <c r="O3997" i="2"/>
  <c r="Q3997" i="2" s="1"/>
  <c r="R3997" i="2" l="1"/>
  <c r="I3998" i="2" s="1"/>
  <c r="L3998" i="2"/>
  <c r="K3998" i="2"/>
  <c r="M3998" i="2" s="1"/>
  <c r="P3998" i="2" s="1"/>
  <c r="O3998" i="2"/>
  <c r="Q3998" i="2" s="1"/>
  <c r="R3998" i="2" l="1"/>
  <c r="I3999" i="2" s="1"/>
  <c r="R3999" i="2" s="1"/>
  <c r="I4000" i="2" s="1"/>
  <c r="O4000" i="2" s="1"/>
  <c r="Q4000" i="2" s="1"/>
  <c r="L3999" i="2"/>
  <c r="K3999" i="2"/>
  <c r="O3999" i="2"/>
  <c r="Q3999" i="2" s="1"/>
  <c r="L4000" i="2" l="1"/>
  <c r="N4000" i="2" s="1"/>
  <c r="K4000" i="2"/>
  <c r="P4000" i="2" l="1"/>
  <c r="J4001" i="2"/>
  <c r="R4000" i="2"/>
  <c r="I4001" i="2" s="1"/>
  <c r="O4001" i="2" s="1"/>
  <c r="Q4001" i="2" s="1"/>
  <c r="L4001" i="2" l="1"/>
  <c r="N4001" i="2" s="1"/>
  <c r="K4001" i="2"/>
  <c r="M4001" i="2" s="1"/>
  <c r="R4001" i="2" s="1"/>
  <c r="I4002" i="2" s="1"/>
  <c r="O4002" i="2" s="1"/>
  <c r="Q4002" i="2" s="1"/>
  <c r="J4002" i="2"/>
  <c r="P4001" i="2" l="1"/>
  <c r="L4002" i="2"/>
  <c r="N4002" i="2" s="1"/>
  <c r="P4002" i="2" s="1"/>
  <c r="K4002" i="2"/>
  <c r="R4002" i="2" l="1"/>
  <c r="I4003" i="2" s="1"/>
  <c r="J4003" i="2"/>
  <c r="L4003" i="2" l="1"/>
  <c r="N4003" i="2" s="1"/>
  <c r="P4003" i="2" s="1"/>
  <c r="K4003" i="2"/>
  <c r="R4003" i="2" l="1"/>
  <c r="I4004" i="2" s="1"/>
  <c r="J4004" i="2"/>
  <c r="L4004" i="2" l="1"/>
  <c r="N4004" i="2" s="1"/>
  <c r="P4004" i="2" s="1"/>
  <c r="K4004" i="2"/>
  <c r="R4004" i="2" l="1"/>
  <c r="I4005" i="2" s="1"/>
  <c r="J4005" i="2"/>
  <c r="L4005" i="2" l="1"/>
  <c r="N4005" i="2" s="1"/>
  <c r="P4005" i="2" s="1"/>
  <c r="K4005" i="2"/>
  <c r="R4005" i="2" l="1"/>
  <c r="I4006" i="2" s="1"/>
  <c r="K4006" i="2"/>
  <c r="J4006" i="2"/>
  <c r="L4006" i="2" l="1"/>
  <c r="N4006" i="2" s="1"/>
  <c r="P4006" i="2" l="1"/>
  <c r="R4006" i="2"/>
  <c r="I4007" i="2" s="1"/>
  <c r="O4007" i="2" s="1"/>
  <c r="Q4007" i="2" s="1"/>
  <c r="J4007" i="2"/>
  <c r="L4007" i="2" l="1"/>
  <c r="N4007" i="2" s="1"/>
  <c r="P4007" i="2" s="1"/>
  <c r="K4007" i="2"/>
  <c r="R4007" i="2" l="1"/>
  <c r="I4008" i="2" s="1"/>
  <c r="J4008" i="2"/>
  <c r="J4009" i="2" s="1"/>
  <c r="R4008" i="2" l="1"/>
  <c r="I4009" i="2" s="1"/>
  <c r="L4008" i="2"/>
  <c r="O4008" i="2"/>
  <c r="Q4008" i="2" s="1"/>
  <c r="K4008" i="2"/>
  <c r="L4009" i="2" l="1"/>
  <c r="K4009" i="2"/>
  <c r="M4009" i="2" s="1"/>
  <c r="P4009" i="2" s="1"/>
  <c r="O4009" i="2"/>
  <c r="Q4009" i="2" s="1"/>
  <c r="R4009" i="2" l="1"/>
  <c r="I4010" i="2" s="1"/>
  <c r="L4010" i="2"/>
  <c r="K4010" i="2"/>
  <c r="M4010" i="2" s="1"/>
  <c r="P4010" i="2" s="1"/>
  <c r="O4010" i="2"/>
  <c r="Q4010" i="2" s="1"/>
  <c r="R4010" i="2" l="1"/>
  <c r="I4011" i="2" s="1"/>
  <c r="O4011" i="2" s="1"/>
  <c r="Q4011" i="2" s="1"/>
  <c r="L4011" i="2"/>
  <c r="K4011" i="2"/>
  <c r="M4011" i="2" s="1"/>
  <c r="P4011" i="2" s="1"/>
  <c r="R4011" i="2" l="1"/>
  <c r="I4012" i="2" s="1"/>
  <c r="O4012" i="2" s="1"/>
  <c r="Q4012" i="2" s="1"/>
  <c r="L4012" i="2" l="1"/>
  <c r="K4012" i="2"/>
  <c r="M4012" i="2" s="1"/>
  <c r="P4012" i="2" s="1"/>
  <c r="R4012" i="2" l="1"/>
  <c r="I4013" i="2" s="1"/>
  <c r="O4013" i="2" s="1"/>
  <c r="Q4013" i="2" s="1"/>
  <c r="L4013" i="2" l="1"/>
  <c r="K4013" i="2"/>
  <c r="M4013" i="2" s="1"/>
  <c r="P4013" i="2" s="1"/>
  <c r="R4013" i="2" l="1"/>
  <c r="I4014" i="2" s="1"/>
  <c r="L4014" i="2" l="1"/>
  <c r="K4014" i="2"/>
  <c r="M4014" i="2" s="1"/>
  <c r="P4014" i="2" s="1"/>
  <c r="R4014" i="2" l="1"/>
  <c r="I4015" i="2" s="1"/>
  <c r="O4015" i="2" s="1"/>
  <c r="Q4015" i="2" s="1"/>
  <c r="L4015" i="2" l="1"/>
  <c r="K4015" i="2"/>
  <c r="M4015" i="2" s="1"/>
  <c r="P4015" i="2" s="1"/>
  <c r="R4015" i="2" l="1"/>
  <c r="I4016" i="2" s="1"/>
  <c r="O4016" i="2" s="1"/>
  <c r="Q4016" i="2" s="1"/>
  <c r="L4016" i="2" l="1"/>
  <c r="K4016" i="2"/>
  <c r="M4016" i="2" s="1"/>
  <c r="P4016" i="2" s="1"/>
  <c r="R4016" i="2" l="1"/>
  <c r="I4017" i="2" s="1"/>
  <c r="O4017" i="2" s="1"/>
  <c r="Q4017" i="2" s="1"/>
  <c r="L4017" i="2" l="1"/>
  <c r="K4017" i="2"/>
  <c r="M4017" i="2" s="1"/>
  <c r="P4017" i="2" s="1"/>
  <c r="R4017" i="2" l="1"/>
  <c r="I4018" i="2" s="1"/>
  <c r="O4018" i="2" s="1"/>
  <c r="Q4018" i="2" s="1"/>
  <c r="L4018" i="2" l="1"/>
  <c r="K4018" i="2"/>
  <c r="M4018" i="2" s="1"/>
  <c r="P4018" i="2" s="1"/>
  <c r="R4018" i="2" l="1"/>
  <c r="I4019" i="2" s="1"/>
  <c r="L4019" i="2" l="1"/>
  <c r="K4019" i="2"/>
  <c r="M4019" i="2" s="1"/>
  <c r="P4019" i="2" s="1"/>
  <c r="R4019" i="2" l="1"/>
  <c r="I4020" i="2" s="1"/>
  <c r="L4020" i="2" l="1"/>
  <c r="K4020" i="2"/>
  <c r="M4020" i="2" s="1"/>
  <c r="P4020" i="2" s="1"/>
  <c r="R4020" i="2" l="1"/>
  <c r="I4021" i="2" s="1"/>
  <c r="L4021" i="2" l="1"/>
  <c r="K4021" i="2"/>
  <c r="M4021" i="2" s="1"/>
  <c r="P4021" i="2" s="1"/>
  <c r="R4021" i="2" l="1"/>
  <c r="I4022" i="2" s="1"/>
  <c r="L4022" i="2" l="1"/>
  <c r="R4022" i="2"/>
  <c r="I4023" i="2" s="1"/>
  <c r="K4022" i="2"/>
  <c r="O4022" i="2"/>
  <c r="Q4022" i="2" s="1"/>
  <c r="R4023" i="2" l="1"/>
  <c r="I4024" i="2" s="1"/>
  <c r="O4024" i="2" s="1"/>
  <c r="Q4024" i="2" s="1"/>
  <c r="L4023" i="2"/>
  <c r="K4023" i="2"/>
  <c r="O4023" i="2"/>
  <c r="Q4023" i="2" s="1"/>
  <c r="L4024" i="2" l="1"/>
  <c r="N4024" i="2" s="1"/>
  <c r="K4024" i="2"/>
  <c r="P4024" i="2" l="1"/>
  <c r="J4025" i="2"/>
  <c r="R4024" i="2"/>
  <c r="I4025" i="2" s="1"/>
  <c r="O4025" i="2" s="1"/>
  <c r="Q4025" i="2" s="1"/>
  <c r="L4025" i="2" l="1"/>
  <c r="N4025" i="2" s="1"/>
  <c r="P4025" i="2" s="1"/>
  <c r="K4025" i="2"/>
  <c r="J4026" i="2"/>
  <c r="R4025" i="2" l="1"/>
  <c r="I4026" i="2" s="1"/>
  <c r="O4026" i="2" s="1"/>
  <c r="Q4026" i="2" s="1"/>
  <c r="L4026" i="2"/>
  <c r="N4026" i="2" s="1"/>
  <c r="P4026" i="2" s="1"/>
  <c r="K4026" i="2"/>
  <c r="R4026" i="2" l="1"/>
  <c r="I4027" i="2" s="1"/>
  <c r="O4027" i="2" s="1"/>
  <c r="Q4027" i="2" s="1"/>
  <c r="J4027" i="2"/>
  <c r="L4027" i="2" l="1"/>
  <c r="N4027" i="2" s="1"/>
  <c r="P4027" i="2" s="1"/>
  <c r="K4027" i="2"/>
  <c r="R4027" i="2" l="1"/>
  <c r="I4028" i="2" s="1"/>
  <c r="O4028" i="2" s="1"/>
  <c r="Q4028" i="2" s="1"/>
  <c r="J4028" i="2"/>
  <c r="L4028" i="2" l="1"/>
  <c r="N4028" i="2" s="1"/>
  <c r="P4028" i="2" s="1"/>
  <c r="K4028" i="2"/>
  <c r="R4028" i="2" l="1"/>
  <c r="I4029" i="2" s="1"/>
  <c r="O4029" i="2" s="1"/>
  <c r="Q4029" i="2" s="1"/>
  <c r="J4029" i="2"/>
  <c r="L4029" i="2" l="1"/>
  <c r="N4029" i="2" s="1"/>
  <c r="P4029" i="2" s="1"/>
  <c r="K4029" i="2"/>
  <c r="R4029" i="2" l="1"/>
  <c r="I4030" i="2" s="1"/>
  <c r="K4030" i="2"/>
  <c r="J4030" i="2"/>
  <c r="L4030" i="2" l="1"/>
  <c r="N4030" i="2" s="1"/>
  <c r="P4030" i="2" l="1"/>
  <c r="R4030" i="2"/>
  <c r="I4031" i="2" s="1"/>
  <c r="J4031" i="2"/>
  <c r="L4031" i="2" l="1"/>
  <c r="N4031" i="2" s="1"/>
  <c r="P4031" i="2" s="1"/>
  <c r="K4031" i="2"/>
  <c r="O4031" i="2"/>
  <c r="Q4031" i="2" s="1"/>
  <c r="R4031" i="2" l="1"/>
  <c r="I4032" i="2" s="1"/>
  <c r="J4032" i="2"/>
  <c r="L4032" i="2"/>
  <c r="N4032" i="2" s="1"/>
  <c r="R4032" i="2"/>
  <c r="I4033" i="2" s="1"/>
  <c r="O4033" i="2" s="1"/>
  <c r="Q4033" i="2" s="1"/>
  <c r="K4032" i="2"/>
  <c r="K4033" i="2" l="1"/>
  <c r="P4032" i="2"/>
  <c r="J4033" i="2"/>
  <c r="L4033" i="2" s="1"/>
  <c r="N4033" i="2" s="1"/>
  <c r="P4033" i="2" l="1"/>
  <c r="R4033" i="2"/>
  <c r="I4034" i="2" s="1"/>
  <c r="L4034" i="2" l="1"/>
  <c r="R4034" i="2"/>
  <c r="I4035" i="2" s="1"/>
  <c r="O4035" i="2" s="1"/>
  <c r="Q4035" i="2" s="1"/>
  <c r="K4034" i="2"/>
  <c r="O4034" i="2"/>
  <c r="Q4034" i="2" s="1"/>
  <c r="L4035" i="2" l="1"/>
  <c r="K4035" i="2"/>
  <c r="M4035" i="2" s="1"/>
  <c r="P4035" i="2" s="1"/>
  <c r="R4035" i="2" l="1"/>
  <c r="I4036" i="2" s="1"/>
  <c r="O4036" i="2" s="1"/>
  <c r="Q4036" i="2" s="1"/>
  <c r="L4036" i="2" l="1"/>
  <c r="K4036" i="2"/>
  <c r="M4036" i="2" s="1"/>
  <c r="P4036" i="2" s="1"/>
  <c r="R4036" i="2" l="1"/>
  <c r="I4037" i="2" s="1"/>
  <c r="O4037" i="2" s="1"/>
  <c r="Q4037" i="2" s="1"/>
  <c r="L4037" i="2" l="1"/>
  <c r="K4037" i="2"/>
  <c r="M4037" i="2" s="1"/>
  <c r="P4037" i="2" s="1"/>
  <c r="R4037" i="2" l="1"/>
  <c r="I4038" i="2" s="1"/>
  <c r="O4038" i="2" s="1"/>
  <c r="Q4038" i="2" s="1"/>
  <c r="L4038" i="2" l="1"/>
  <c r="K4038" i="2"/>
  <c r="M4038" i="2" s="1"/>
  <c r="P4038" i="2" s="1"/>
  <c r="R4038" i="2" l="1"/>
  <c r="I4039" i="2" s="1"/>
  <c r="O4039" i="2" s="1"/>
  <c r="Q4039" i="2" s="1"/>
  <c r="L4039" i="2" l="1"/>
  <c r="K4039" i="2"/>
  <c r="M4039" i="2" s="1"/>
  <c r="P4039" i="2" s="1"/>
  <c r="R4039" i="2" l="1"/>
  <c r="I4040" i="2" s="1"/>
  <c r="O4040" i="2" s="1"/>
  <c r="Q4040" i="2" s="1"/>
  <c r="L4040" i="2" l="1"/>
  <c r="K4040" i="2"/>
  <c r="M4040" i="2" s="1"/>
  <c r="P4040" i="2" s="1"/>
  <c r="R4040" i="2" l="1"/>
  <c r="I4041" i="2" s="1"/>
  <c r="O4041" i="2" s="1"/>
  <c r="Q4041" i="2" s="1"/>
  <c r="L4041" i="2" l="1"/>
  <c r="K4041" i="2"/>
  <c r="M4041" i="2" s="1"/>
  <c r="P4041" i="2" s="1"/>
  <c r="R4041" i="2" l="1"/>
  <c r="I4042" i="2" s="1"/>
  <c r="O4042" i="2" s="1"/>
  <c r="Q4042" i="2" s="1"/>
  <c r="L4042" i="2" l="1"/>
  <c r="K4042" i="2"/>
  <c r="M4042" i="2" s="1"/>
  <c r="P4042" i="2" s="1"/>
  <c r="R4042" i="2" l="1"/>
  <c r="I4043" i="2" s="1"/>
  <c r="L4043" i="2" l="1"/>
  <c r="K4043" i="2"/>
  <c r="M4043" i="2" s="1"/>
  <c r="P4043" i="2" s="1"/>
  <c r="R4043" i="2" l="1"/>
  <c r="I4044" i="2" s="1"/>
  <c r="L4044" i="2" l="1"/>
  <c r="K4044" i="2"/>
  <c r="M4044" i="2" s="1"/>
  <c r="P4044" i="2" s="1"/>
  <c r="R4044" i="2" l="1"/>
  <c r="I4045" i="2" s="1"/>
  <c r="L4045" i="2" l="1"/>
  <c r="K4045" i="2"/>
  <c r="M4045" i="2" s="1"/>
  <c r="P4045" i="2" s="1"/>
  <c r="R4045" i="2" l="1"/>
  <c r="I4046" i="2" s="1"/>
  <c r="L4046" i="2" l="1"/>
  <c r="K4046" i="2"/>
  <c r="M4046" i="2" s="1"/>
  <c r="P4046" i="2" s="1"/>
  <c r="O4046" i="2"/>
  <c r="Q4046" i="2" s="1"/>
  <c r="R4046" i="2" l="1"/>
  <c r="I4047" i="2" s="1"/>
  <c r="R4047" i="2" s="1"/>
  <c r="I4048" i="2" s="1"/>
  <c r="O4047" i="2"/>
  <c r="Q4047" i="2" s="1"/>
  <c r="K4047" i="2" l="1"/>
  <c r="L4047" i="2"/>
  <c r="L4048" i="2"/>
  <c r="R4048" i="2"/>
  <c r="I4049" i="2" s="1"/>
  <c r="O4049" i="2" s="1"/>
  <c r="Q4049" i="2" s="1"/>
  <c r="K4048" i="2"/>
  <c r="O4048" i="2"/>
  <c r="Q4048" i="2" s="1"/>
  <c r="L4049" i="2" l="1"/>
  <c r="N4049" i="2" s="1"/>
  <c r="R4049" i="2"/>
  <c r="I4050" i="2" s="1"/>
  <c r="O4050" i="2" s="1"/>
  <c r="Q4050" i="2" s="1"/>
  <c r="K4049" i="2"/>
  <c r="K4050" i="2" l="1"/>
  <c r="P4049" i="2"/>
  <c r="J4050" i="2"/>
  <c r="L4050" i="2" l="1"/>
  <c r="N4050" i="2" s="1"/>
  <c r="P4050" i="2" l="1"/>
  <c r="R4050" i="2"/>
  <c r="I4051" i="2" s="1"/>
  <c r="O4051" i="2" s="1"/>
  <c r="Q4051" i="2" s="1"/>
  <c r="J4051" i="2"/>
  <c r="L4051" i="2" l="1"/>
  <c r="N4051" i="2" s="1"/>
  <c r="P4051" i="2" s="1"/>
  <c r="K4051" i="2"/>
  <c r="R4051" i="2" l="1"/>
  <c r="I4052" i="2" s="1"/>
  <c r="O4052" i="2" s="1"/>
  <c r="Q4052" i="2" s="1"/>
  <c r="J4052" i="2"/>
  <c r="L4052" i="2" l="1"/>
  <c r="N4052" i="2" s="1"/>
  <c r="P4052" i="2" s="1"/>
  <c r="R4052" i="2"/>
  <c r="I4053" i="2" s="1"/>
  <c r="O4053" i="2" s="1"/>
  <c r="Q4053" i="2" s="1"/>
  <c r="K4052" i="2"/>
  <c r="K4053" i="2" l="1"/>
  <c r="J4053" i="2"/>
  <c r="L4053" i="2" l="1"/>
  <c r="N4053" i="2" s="1"/>
  <c r="P4053" i="2" l="1"/>
  <c r="R4053" i="2"/>
  <c r="I4054" i="2" s="1"/>
  <c r="O4054" i="2" s="1"/>
  <c r="Q4054" i="2" s="1"/>
  <c r="J4054" i="2"/>
  <c r="L4054" i="2" l="1"/>
  <c r="N4054" i="2" s="1"/>
  <c r="P4054" i="2" s="1"/>
  <c r="K4054" i="2"/>
  <c r="R4054" i="2" l="1"/>
  <c r="I4055" i="2" s="1"/>
  <c r="J4055" i="2"/>
  <c r="L4055" i="2" l="1"/>
  <c r="N4055" i="2" s="1"/>
  <c r="P4055" i="2" s="1"/>
  <c r="K4055" i="2"/>
  <c r="R4055" i="2" l="1"/>
  <c r="I4056" i="2" s="1"/>
  <c r="O4056" i="2" s="1"/>
  <c r="Q4056" i="2" s="1"/>
  <c r="J4056" i="2"/>
  <c r="L4056" i="2" l="1"/>
  <c r="N4056" i="2" s="1"/>
  <c r="P4056" i="2" s="1"/>
  <c r="K4056" i="2"/>
  <c r="R4056" i="2" l="1"/>
  <c r="I4057" i="2" s="1"/>
  <c r="J4057" i="2"/>
  <c r="L4057" i="2" l="1"/>
  <c r="N4057" i="2" s="1"/>
  <c r="P4057" i="2" s="1"/>
  <c r="K4057" i="2"/>
  <c r="O4057" i="2"/>
  <c r="Q4057" i="2" s="1"/>
  <c r="R4057" i="2" l="1"/>
  <c r="I4058" i="2" s="1"/>
  <c r="K4058" i="2" s="1"/>
  <c r="O4058" i="2"/>
  <c r="Q4058" i="2" s="1"/>
  <c r="L4058" i="2" l="1"/>
  <c r="N4058" i="2" s="1"/>
  <c r="J4059" i="2"/>
  <c r="P4058" i="2"/>
  <c r="R4058" i="2"/>
  <c r="I4059" i="2" s="1"/>
  <c r="O4059" i="2" s="1"/>
  <c r="Q4059" i="2" s="1"/>
  <c r="L4059" i="2"/>
  <c r="N4059" i="2" s="1"/>
  <c r="K4059" i="2"/>
  <c r="M4059" i="2" s="1"/>
  <c r="P4059" i="2" l="1"/>
  <c r="J4060" i="2"/>
  <c r="J4061" i="2" s="1"/>
  <c r="J4062" i="2" s="1"/>
  <c r="J4063" i="2" s="1"/>
  <c r="J4064" i="2" s="1"/>
  <c r="J4065" i="2" s="1"/>
  <c r="J4066" i="2" s="1"/>
  <c r="J4067" i="2" s="1"/>
  <c r="J4068" i="2" s="1"/>
  <c r="J4069" i="2" s="1"/>
  <c r="J4070" i="2" s="1"/>
  <c r="J4071" i="2" s="1"/>
  <c r="J4072" i="2" s="1"/>
  <c r="R4059" i="2"/>
  <c r="I4060" i="2" s="1"/>
  <c r="O4060" i="2" s="1"/>
  <c r="Q4060" i="2" s="1"/>
  <c r="L4060" i="2" l="1"/>
  <c r="K4060" i="2"/>
  <c r="M4060" i="2" s="1"/>
  <c r="P4060" i="2" s="1"/>
  <c r="R4060" i="2" l="1"/>
  <c r="I4061" i="2" s="1"/>
  <c r="O4061" i="2" s="1"/>
  <c r="Q4061" i="2" s="1"/>
  <c r="L4061" i="2" l="1"/>
  <c r="K4061" i="2"/>
  <c r="M4061" i="2" s="1"/>
  <c r="P4061" i="2" s="1"/>
  <c r="R4061" i="2" l="1"/>
  <c r="I4062" i="2" s="1"/>
  <c r="O4062" i="2" s="1"/>
  <c r="Q4062" i="2" s="1"/>
  <c r="L4062" i="2" l="1"/>
  <c r="K4062" i="2"/>
  <c r="M4062" i="2" s="1"/>
  <c r="P4062" i="2" s="1"/>
  <c r="R4062" i="2" l="1"/>
  <c r="I4063" i="2" s="1"/>
  <c r="O4063" i="2" s="1"/>
  <c r="Q4063" i="2" s="1"/>
  <c r="L4063" i="2" l="1"/>
  <c r="K4063" i="2"/>
  <c r="M4063" i="2" s="1"/>
  <c r="P4063" i="2" s="1"/>
  <c r="R4063" i="2" l="1"/>
  <c r="I4064" i="2" s="1"/>
  <c r="O4064" i="2" s="1"/>
  <c r="Q4064" i="2" s="1"/>
  <c r="L4064" i="2" l="1"/>
  <c r="K4064" i="2"/>
  <c r="M4064" i="2" s="1"/>
  <c r="P4064" i="2" s="1"/>
  <c r="R4064" i="2" l="1"/>
  <c r="I4065" i="2" s="1"/>
  <c r="O4065" i="2" s="1"/>
  <c r="Q4065" i="2" s="1"/>
  <c r="L4065" i="2" l="1"/>
  <c r="K4065" i="2"/>
  <c r="M4065" i="2" s="1"/>
  <c r="P4065" i="2" s="1"/>
  <c r="R4065" i="2" l="1"/>
  <c r="I4066" i="2" s="1"/>
  <c r="O4066" i="2" s="1"/>
  <c r="Q4066" i="2" s="1"/>
  <c r="L4066" i="2" l="1"/>
  <c r="K4066" i="2"/>
  <c r="M4066" i="2" s="1"/>
  <c r="P4066" i="2" s="1"/>
  <c r="R4066" i="2" l="1"/>
  <c r="I4067" i="2" s="1"/>
  <c r="O4067" i="2" s="1"/>
  <c r="Q4067" i="2" s="1"/>
  <c r="L4067" i="2" l="1"/>
  <c r="K4067" i="2"/>
  <c r="M4067" i="2" s="1"/>
  <c r="P4067" i="2" s="1"/>
  <c r="R4067" i="2" l="1"/>
  <c r="I4068" i="2" s="1"/>
  <c r="O4068" i="2" s="1"/>
  <c r="Q4068" i="2" s="1"/>
  <c r="L4068" i="2" l="1"/>
  <c r="K4068" i="2"/>
  <c r="M4068" i="2" s="1"/>
  <c r="P4068" i="2" s="1"/>
  <c r="R4068" i="2" l="1"/>
  <c r="I4069" i="2" s="1"/>
  <c r="O4069" i="2" s="1"/>
  <c r="Q4069" i="2" s="1"/>
  <c r="L4069" i="2" l="1"/>
  <c r="K4069" i="2"/>
  <c r="M4069" i="2" s="1"/>
  <c r="P4069" i="2" s="1"/>
  <c r="R4069" i="2" l="1"/>
  <c r="I4070" i="2" s="1"/>
  <c r="L4070" i="2" l="1"/>
  <c r="K4070" i="2"/>
  <c r="M4070" i="2" s="1"/>
  <c r="P4070" i="2" s="1"/>
  <c r="O4070" i="2"/>
  <c r="Q4070" i="2" s="1"/>
  <c r="R4070" i="2" l="1"/>
  <c r="I4071" i="2" s="1"/>
  <c r="L4071" i="2"/>
  <c r="K4071" i="2"/>
  <c r="M4071" i="2" s="1"/>
  <c r="P4071" i="2" s="1"/>
  <c r="O4071" i="2"/>
  <c r="Q4071" i="2" s="1"/>
  <c r="R4071" i="2" l="1"/>
  <c r="I4072" i="2" s="1"/>
  <c r="O4072" i="2" s="1"/>
  <c r="Q4072" i="2" s="1"/>
  <c r="L4072" i="2"/>
  <c r="N4072" i="2" s="1"/>
  <c r="K4072" i="2"/>
  <c r="M4072" i="2" s="1"/>
  <c r="P4072" i="2" l="1"/>
  <c r="J4073" i="2"/>
  <c r="R4072" i="2"/>
  <c r="I4073" i="2" s="1"/>
  <c r="O4073" i="2" s="1"/>
  <c r="Q4073" i="2" s="1"/>
  <c r="L4073" i="2" l="1"/>
  <c r="N4073" i="2" s="1"/>
  <c r="K4073" i="2"/>
  <c r="M4073" i="2" s="1"/>
  <c r="R4073" i="2" s="1"/>
  <c r="I4074" i="2" s="1"/>
  <c r="O4074" i="2" s="1"/>
  <c r="Q4074" i="2" s="1"/>
  <c r="J4074" i="2"/>
  <c r="P4073" i="2" l="1"/>
  <c r="L4074" i="2"/>
  <c r="N4074" i="2" s="1"/>
  <c r="P4074" i="2" s="1"/>
  <c r="K4074" i="2"/>
  <c r="R4074" i="2" l="1"/>
  <c r="I4075" i="2" s="1"/>
  <c r="O4075" i="2" s="1"/>
  <c r="Q4075" i="2" s="1"/>
  <c r="J4075" i="2"/>
  <c r="L4075" i="2" l="1"/>
  <c r="N4075" i="2" s="1"/>
  <c r="P4075" i="2" s="1"/>
  <c r="K4075" i="2"/>
  <c r="J4076" i="2" l="1"/>
  <c r="R4075" i="2"/>
  <c r="I4076" i="2" s="1"/>
  <c r="O4076" i="2" s="1"/>
  <c r="Q4076" i="2" s="1"/>
  <c r="L4076" i="2" l="1"/>
  <c r="N4076" i="2" s="1"/>
  <c r="K4076" i="2"/>
  <c r="P4076" i="2" l="1"/>
  <c r="J4077" i="2"/>
  <c r="R4076" i="2"/>
  <c r="I4077" i="2" s="1"/>
  <c r="O4077" i="2" s="1"/>
  <c r="Q4077" i="2" s="1"/>
  <c r="L4077" i="2" l="1"/>
  <c r="N4077" i="2" s="1"/>
  <c r="P4077" i="2" s="1"/>
  <c r="K4077" i="2"/>
  <c r="R4077" i="2" l="1"/>
  <c r="I4078" i="2" s="1"/>
  <c r="O4078" i="2" s="1"/>
  <c r="Q4078" i="2" s="1"/>
  <c r="J4078" i="2"/>
  <c r="L4078" i="2" l="1"/>
  <c r="N4078" i="2" s="1"/>
  <c r="P4078" i="2" s="1"/>
  <c r="K4078" i="2"/>
  <c r="R4078" i="2" l="1"/>
  <c r="I4079" i="2" s="1"/>
  <c r="O4079" i="2" s="1"/>
  <c r="Q4079" i="2" s="1"/>
  <c r="J4079" i="2"/>
  <c r="L4079" i="2" l="1"/>
  <c r="N4079" i="2" s="1"/>
  <c r="P4079" i="2" s="1"/>
  <c r="K4079" i="2"/>
  <c r="R4079" i="2" l="1"/>
  <c r="I4080" i="2" s="1"/>
  <c r="J4080" i="2"/>
  <c r="L4080" i="2" l="1"/>
  <c r="N4080" i="2" s="1"/>
  <c r="P4080" i="2" s="1"/>
  <c r="K4080" i="2"/>
  <c r="O4080" i="2"/>
  <c r="Q4080" i="2" s="1"/>
  <c r="R4080" i="2" l="1"/>
  <c r="I4081" i="2" s="1"/>
  <c r="J4081" i="2"/>
  <c r="L4081" i="2" s="1"/>
  <c r="R4081" i="2"/>
  <c r="I4082" i="2" s="1"/>
  <c r="K4081" i="2"/>
  <c r="O4081" i="2"/>
  <c r="Q4081" i="2" s="1"/>
  <c r="L4082" i="2" l="1"/>
  <c r="K4082" i="2"/>
  <c r="M4082" i="2" s="1"/>
  <c r="P4082" i="2" s="1"/>
  <c r="O4082" i="2"/>
  <c r="Q4082" i="2" s="1"/>
  <c r="R4082" i="2" l="1"/>
  <c r="I4083" i="2" s="1"/>
  <c r="O4083" i="2" s="1"/>
  <c r="Q4083" i="2" s="1"/>
  <c r="L4083" i="2"/>
  <c r="K4083" i="2"/>
  <c r="M4083" i="2" s="1"/>
  <c r="P4083" i="2" s="1"/>
  <c r="R4083" i="2" l="1"/>
  <c r="I4084" i="2" s="1"/>
  <c r="O4084" i="2" s="1"/>
  <c r="Q4084" i="2" s="1"/>
  <c r="L4084" i="2" l="1"/>
  <c r="K4084" i="2"/>
  <c r="M4084" i="2" s="1"/>
  <c r="P4084" i="2" s="1"/>
  <c r="R4084" i="2" l="1"/>
  <c r="I4085" i="2" s="1"/>
  <c r="O4085" i="2" s="1"/>
  <c r="Q4085" i="2" s="1"/>
  <c r="L4085" i="2" l="1"/>
  <c r="K4085" i="2"/>
  <c r="M4085" i="2" s="1"/>
  <c r="P4085" i="2" s="1"/>
  <c r="R4085" i="2" l="1"/>
  <c r="I4086" i="2" s="1"/>
  <c r="L4086" i="2" l="1"/>
  <c r="K4086" i="2"/>
  <c r="M4086" i="2" s="1"/>
  <c r="P4086" i="2" s="1"/>
  <c r="O4086" i="2"/>
  <c r="Q4086" i="2" s="1"/>
  <c r="R4086" i="2" l="1"/>
  <c r="I4087" i="2" s="1"/>
  <c r="O4087" i="2" s="1"/>
  <c r="Q4087" i="2" s="1"/>
  <c r="L4087" i="2"/>
  <c r="K4087" i="2"/>
  <c r="M4087" i="2" s="1"/>
  <c r="P4087" i="2" s="1"/>
  <c r="R4087" i="2" l="1"/>
  <c r="I4088" i="2" s="1"/>
  <c r="L4088" i="2" l="1"/>
  <c r="N4088" i="2" s="1"/>
  <c r="J4089" i="2" s="1"/>
  <c r="K4088" i="2"/>
  <c r="M4088" i="2" s="1"/>
  <c r="P4088" i="2" s="1"/>
  <c r="R4088" i="2" l="1"/>
  <c r="I4089" i="2" s="1"/>
  <c r="O4089" i="2" s="1"/>
  <c r="Q4089" i="2" s="1"/>
  <c r="L4089" i="2" l="1"/>
  <c r="N4089" i="2" s="1"/>
  <c r="J4090" i="2" s="1"/>
  <c r="J4091" i="2" s="1"/>
  <c r="J4092" i="2" s="1"/>
  <c r="J4093" i="2" s="1"/>
  <c r="J4094" i="2" s="1"/>
  <c r="J4095" i="2" s="1"/>
  <c r="J4096" i="2" s="1"/>
  <c r="K4089" i="2"/>
  <c r="M4089" i="2" s="1"/>
  <c r="P4089" i="2" s="1"/>
  <c r="R4089" i="2" l="1"/>
  <c r="I4090" i="2" s="1"/>
  <c r="O4090" i="2" s="1"/>
  <c r="Q4090" i="2" s="1"/>
  <c r="L4090" i="2" l="1"/>
  <c r="K4090" i="2"/>
  <c r="M4090" i="2" s="1"/>
  <c r="P4090" i="2" s="1"/>
  <c r="R4090" i="2" l="1"/>
  <c r="I4091" i="2" s="1"/>
  <c r="O4091" i="2" s="1"/>
  <c r="Q4091" i="2" s="1"/>
  <c r="L4091" i="2" l="1"/>
  <c r="K4091" i="2"/>
  <c r="M4091" i="2" s="1"/>
  <c r="P4091" i="2" s="1"/>
  <c r="R4091" i="2" l="1"/>
  <c r="I4092" i="2" s="1"/>
  <c r="O4092" i="2" s="1"/>
  <c r="Q4092" i="2" s="1"/>
  <c r="L4092" i="2" l="1"/>
  <c r="K4092" i="2"/>
  <c r="M4092" i="2" s="1"/>
  <c r="P4092" i="2" s="1"/>
  <c r="R4092" i="2" l="1"/>
  <c r="I4093" i="2" s="1"/>
  <c r="O4093" i="2" s="1"/>
  <c r="Q4093" i="2" s="1"/>
  <c r="L4093" i="2" l="1"/>
  <c r="K4093" i="2"/>
  <c r="M4093" i="2" s="1"/>
  <c r="P4093" i="2" s="1"/>
  <c r="R4093" i="2" l="1"/>
  <c r="I4094" i="2" s="1"/>
  <c r="L4094" i="2" l="1"/>
  <c r="K4094" i="2"/>
  <c r="M4094" i="2" s="1"/>
  <c r="P4094" i="2" s="1"/>
  <c r="O4094" i="2"/>
  <c r="Q4094" i="2" s="1"/>
  <c r="R4094" i="2" l="1"/>
  <c r="I4095" i="2" s="1"/>
  <c r="L4095" i="2" s="1"/>
  <c r="O4095" i="2"/>
  <c r="Q4095" i="2" s="1"/>
  <c r="K4095" i="2" l="1"/>
  <c r="M4095" i="2" s="1"/>
  <c r="P4095" i="2" s="1"/>
  <c r="R4095" i="2" l="1"/>
  <c r="I4096" i="2" s="1"/>
  <c r="O4096" i="2" l="1"/>
  <c r="Q4096" i="2" s="1"/>
  <c r="L4096" i="2"/>
  <c r="N4096" i="2" s="1"/>
  <c r="K4096" i="2"/>
  <c r="M4096" i="2" s="1"/>
  <c r="R4096" i="2" s="1"/>
  <c r="I4097" i="2" s="1"/>
  <c r="O4097" i="2" l="1"/>
  <c r="Q4097" i="2" s="1"/>
  <c r="K4097" i="2"/>
  <c r="M4097" i="2" s="1"/>
  <c r="J4097" i="2"/>
  <c r="L4097" i="2" s="1"/>
  <c r="N4097" i="2" s="1"/>
  <c r="P4096" i="2"/>
  <c r="P4097" i="2" l="1"/>
  <c r="J4098" i="2"/>
  <c r="R4097" i="2"/>
  <c r="I4098" i="2" s="1"/>
  <c r="O4098" i="2" s="1"/>
  <c r="Q4098" i="2" s="1"/>
  <c r="L4098" i="2"/>
  <c r="N4098" i="2" s="1"/>
  <c r="K4098" i="2"/>
  <c r="M4098" i="2" s="1"/>
  <c r="P4098" i="2" l="1"/>
  <c r="J4099" i="2"/>
  <c r="R4098" i="2"/>
  <c r="I4099" i="2" s="1"/>
  <c r="O4099" i="2" s="1"/>
  <c r="Q4099" i="2" s="1"/>
  <c r="L4099" i="2" l="1"/>
  <c r="N4099" i="2" s="1"/>
  <c r="P4099" i="2" s="1"/>
  <c r="K4099" i="2"/>
  <c r="J4100" i="2" l="1"/>
  <c r="R4099" i="2"/>
  <c r="I4100" i="2" s="1"/>
  <c r="O4100" i="2" s="1"/>
  <c r="Q4100" i="2" s="1"/>
  <c r="L4100" i="2" l="1"/>
  <c r="N4100" i="2" s="1"/>
  <c r="P4100" i="2" s="1"/>
  <c r="K4100" i="2"/>
  <c r="J4101" i="2" l="1"/>
  <c r="R4100" i="2"/>
  <c r="I4101" i="2" s="1"/>
  <c r="O4101" i="2" s="1"/>
  <c r="Q4101" i="2" s="1"/>
  <c r="L4101" i="2" l="1"/>
  <c r="N4101" i="2" s="1"/>
  <c r="P4101" i="2" s="1"/>
  <c r="R4101" i="2"/>
  <c r="I4102" i="2" s="1"/>
  <c r="K4101" i="2"/>
  <c r="K4102" i="2" l="1"/>
  <c r="J4102" i="2"/>
  <c r="L4102" i="2" l="1"/>
  <c r="N4102" i="2" s="1"/>
  <c r="P4102" i="2" l="1"/>
  <c r="R4102" i="2"/>
  <c r="I4103" i="2" s="1"/>
  <c r="J4103" i="2"/>
  <c r="L4103" i="2" l="1"/>
  <c r="N4103" i="2" s="1"/>
  <c r="P4103" i="2" s="1"/>
  <c r="K4103" i="2"/>
  <c r="R4103" i="2" l="1"/>
  <c r="I4104" i="2" s="1"/>
  <c r="J4104" i="2"/>
  <c r="L4104" i="2" l="1"/>
  <c r="N4104" i="2" s="1"/>
  <c r="P4104" i="2" s="1"/>
  <c r="K4104" i="2"/>
  <c r="R4104" i="2" l="1"/>
  <c r="I4105" i="2" s="1"/>
  <c r="O4105" i="2" s="1"/>
  <c r="Q4105" i="2" s="1"/>
  <c r="J4105" i="2"/>
  <c r="L4105" i="2" l="1"/>
  <c r="N4105" i="2" s="1"/>
  <c r="P4105" i="2" s="1"/>
  <c r="K4105" i="2"/>
  <c r="R4105" i="2" l="1"/>
  <c r="I4106" i="2" s="1"/>
  <c r="O4106" i="2" s="1"/>
  <c r="Q4106" i="2" s="1"/>
  <c r="K4106" i="2" l="1"/>
  <c r="M4106" i="2" s="1"/>
  <c r="P4106" i="2" s="1"/>
  <c r="L4106" i="2"/>
  <c r="R4106" i="2"/>
  <c r="I4107" i="2" s="1"/>
  <c r="O4107" i="2" s="1"/>
  <c r="Q4107" i="2" s="1"/>
  <c r="L4107" i="2" l="1"/>
  <c r="N4107" i="2" s="1"/>
  <c r="J4108" i="2" s="1"/>
  <c r="J4109" i="2" s="1"/>
  <c r="J4110" i="2" s="1"/>
  <c r="J4111" i="2" s="1"/>
  <c r="K4107" i="2"/>
  <c r="M4107" i="2" s="1"/>
  <c r="P4107" i="2" s="1"/>
  <c r="R4107" i="2" l="1"/>
  <c r="I4108" i="2" s="1"/>
  <c r="O4108" i="2" s="1"/>
  <c r="Q4108" i="2" s="1"/>
  <c r="L4108" i="2" l="1"/>
  <c r="K4108" i="2"/>
  <c r="M4108" i="2" s="1"/>
  <c r="P4108" i="2" s="1"/>
  <c r="R4108" i="2" l="1"/>
  <c r="I4109" i="2" s="1"/>
  <c r="O4109" i="2" s="1"/>
  <c r="Q4109" i="2" s="1"/>
  <c r="L4109" i="2" l="1"/>
  <c r="K4109" i="2"/>
  <c r="M4109" i="2" s="1"/>
  <c r="P4109" i="2" s="1"/>
  <c r="R4109" i="2" l="1"/>
  <c r="I4110" i="2" s="1"/>
  <c r="O4110" i="2" s="1"/>
  <c r="Q4110" i="2" s="1"/>
  <c r="L4110" i="2" l="1"/>
  <c r="K4110" i="2"/>
  <c r="M4110" i="2" s="1"/>
  <c r="P4110" i="2" s="1"/>
  <c r="R4110" i="2" l="1"/>
  <c r="I4111" i="2" s="1"/>
  <c r="L4111" i="2" l="1"/>
  <c r="N4111" i="2" s="1"/>
  <c r="K4111" i="2"/>
  <c r="M4111" i="2" s="1"/>
  <c r="P4111" i="2" l="1"/>
  <c r="J4112" i="2"/>
  <c r="J4113" i="2" s="1"/>
  <c r="J4114" i="2" s="1"/>
  <c r="J4115" i="2" s="1"/>
  <c r="J4116" i="2" s="1"/>
  <c r="J4117" i="2" s="1"/>
  <c r="J4118" i="2" s="1"/>
  <c r="J4119" i="2" s="1"/>
  <c r="J4120" i="2" s="1"/>
  <c r="J4121" i="2" s="1"/>
  <c r="R4111" i="2"/>
  <c r="I4112" i="2" s="1"/>
  <c r="O4112" i="2" s="1"/>
  <c r="Q4112" i="2" s="1"/>
  <c r="L4112" i="2" l="1"/>
  <c r="K4112" i="2"/>
  <c r="M4112" i="2" s="1"/>
  <c r="P4112" i="2" s="1"/>
  <c r="R4112" i="2" l="1"/>
  <c r="I4113" i="2" s="1"/>
  <c r="O4113" i="2" s="1"/>
  <c r="Q4113" i="2" s="1"/>
  <c r="L4113" i="2" l="1"/>
  <c r="K4113" i="2"/>
  <c r="M4113" i="2" s="1"/>
  <c r="P4113" i="2" s="1"/>
  <c r="R4113" i="2" l="1"/>
  <c r="I4114" i="2" s="1"/>
  <c r="L4114" i="2" l="1"/>
  <c r="K4114" i="2"/>
  <c r="M4114" i="2" s="1"/>
  <c r="P4114" i="2" s="1"/>
  <c r="R4114" i="2" l="1"/>
  <c r="I4115" i="2" s="1"/>
  <c r="L4115" i="2" l="1"/>
  <c r="K4115" i="2"/>
  <c r="M4115" i="2" s="1"/>
  <c r="P4115" i="2" s="1"/>
  <c r="R4115" i="2" l="1"/>
  <c r="I4116" i="2" s="1"/>
  <c r="L4116" i="2" l="1"/>
  <c r="K4116" i="2"/>
  <c r="M4116" i="2" s="1"/>
  <c r="P4116" i="2" s="1"/>
  <c r="R4116" i="2" l="1"/>
  <c r="I4117" i="2" s="1"/>
  <c r="L4117" i="2" l="1"/>
  <c r="K4117" i="2"/>
  <c r="M4117" i="2" s="1"/>
  <c r="P4117" i="2" s="1"/>
  <c r="R4117" i="2" l="1"/>
  <c r="I4118" i="2" s="1"/>
  <c r="L4118" i="2" l="1"/>
  <c r="O4118" i="2"/>
  <c r="Q4118" i="2" s="1"/>
  <c r="K4118" i="2"/>
  <c r="M4118" i="2" s="1"/>
  <c r="P4118" i="2" s="1"/>
  <c r="R4118" i="2" l="1"/>
  <c r="I4119" i="2" s="1"/>
  <c r="L4119" i="2"/>
  <c r="K4119" i="2"/>
  <c r="M4119" i="2" s="1"/>
  <c r="P4119" i="2" s="1"/>
  <c r="O4119" i="2"/>
  <c r="Q4119" i="2" s="1"/>
  <c r="R4119" i="2" l="1"/>
  <c r="I4120" i="2" s="1"/>
  <c r="R4120" i="2"/>
  <c r="I4121" i="2" s="1"/>
  <c r="L4120" i="2"/>
  <c r="K4120" i="2"/>
  <c r="O4120" i="2"/>
  <c r="Q4120" i="2" s="1"/>
  <c r="L4121" i="2" l="1"/>
  <c r="N4121" i="2" s="1"/>
  <c r="R4121" i="2"/>
  <c r="I4122" i="2" s="1"/>
  <c r="O4122" i="2" s="1"/>
  <c r="Q4122" i="2" s="1"/>
  <c r="K4121" i="2"/>
  <c r="O4121" i="2"/>
  <c r="Q4121" i="2" s="1"/>
  <c r="P4121" i="2" l="1"/>
  <c r="J4122" i="2"/>
  <c r="L4122" i="2"/>
  <c r="N4122" i="2" s="1"/>
  <c r="K4122" i="2"/>
  <c r="P4122" i="2" l="1"/>
  <c r="J4123" i="2"/>
  <c r="R4122" i="2"/>
  <c r="I4123" i="2" s="1"/>
  <c r="L4123" i="2" l="1"/>
  <c r="N4123" i="2" s="1"/>
  <c r="P4123" i="2" s="1"/>
  <c r="K4123" i="2"/>
  <c r="J4124" i="2" l="1"/>
  <c r="R4123" i="2"/>
  <c r="I4124" i="2" s="1"/>
  <c r="L4124" i="2" l="1"/>
  <c r="N4124" i="2" s="1"/>
  <c r="P4124" i="2" s="1"/>
  <c r="K4124" i="2"/>
  <c r="J4125" i="2"/>
  <c r="R4124" i="2" l="1"/>
  <c r="I4125" i="2" s="1"/>
  <c r="L4125" i="2" l="1"/>
  <c r="N4125" i="2" s="1"/>
  <c r="R4125" i="2" s="1"/>
  <c r="I4126" i="2" s="1"/>
  <c r="K4125" i="2"/>
  <c r="K4126" i="2" l="1"/>
  <c r="P4125" i="2"/>
  <c r="J4126" i="2"/>
  <c r="L4126" i="2" l="1"/>
  <c r="N4126" i="2" s="1"/>
  <c r="P4126" i="2" l="1"/>
  <c r="R4126" i="2"/>
  <c r="I4127" i="2" s="1"/>
  <c r="J4127" i="2"/>
  <c r="L4127" i="2" l="1"/>
  <c r="N4127" i="2" s="1"/>
  <c r="P4127" i="2" s="1"/>
  <c r="K4127" i="2"/>
  <c r="R4127" i="2" l="1"/>
  <c r="I4128" i="2" s="1"/>
  <c r="J4128" i="2"/>
  <c r="J4129" i="2" s="1"/>
  <c r="L4128" i="2" l="1"/>
  <c r="R4128" i="2"/>
  <c r="I4129" i="2" s="1"/>
  <c r="K4128" i="2"/>
  <c r="O4128" i="2"/>
  <c r="Q4128" i="2" s="1"/>
  <c r="L4129" i="2" l="1"/>
  <c r="K4129" i="2"/>
  <c r="M4129" i="2" s="1"/>
  <c r="P4129" i="2" s="1"/>
  <c r="O4129" i="2"/>
  <c r="Q4129" i="2" s="1"/>
  <c r="R4129" i="2" l="1"/>
  <c r="I4130" i="2" s="1"/>
  <c r="L4130" i="2" s="1"/>
  <c r="O4130" i="2"/>
  <c r="Q4130" i="2" s="1"/>
  <c r="K4130" i="2" l="1"/>
  <c r="M4130" i="2" s="1"/>
  <c r="P4130" i="2" s="1"/>
  <c r="R4130" i="2" l="1"/>
  <c r="I4131" i="2" s="1"/>
  <c r="L4131" i="2" s="1"/>
  <c r="K4131" i="2" l="1"/>
  <c r="M4131" i="2" s="1"/>
  <c r="P4131" i="2" s="1"/>
  <c r="R4131" i="2" l="1"/>
  <c r="I4132" i="2" s="1"/>
  <c r="K4132" i="2" l="1"/>
  <c r="M4132" i="2" s="1"/>
  <c r="L4132" i="2"/>
  <c r="P4132" i="2" l="1"/>
  <c r="R4132" i="2"/>
  <c r="I4133" i="2" s="1"/>
  <c r="L4133" i="2" l="1"/>
  <c r="K4133" i="2"/>
  <c r="M4133" i="2" s="1"/>
  <c r="P4133" i="2" s="1"/>
  <c r="R4133" i="2" l="1"/>
  <c r="I4134" i="2" s="1"/>
  <c r="L4134" i="2" l="1"/>
  <c r="K4134" i="2"/>
  <c r="M4134" i="2" s="1"/>
  <c r="P4134" i="2" s="1"/>
  <c r="R4134" i="2" l="1"/>
  <c r="I4135" i="2" s="1"/>
  <c r="L4135" i="2" l="1"/>
  <c r="K4135" i="2"/>
  <c r="M4135" i="2" s="1"/>
  <c r="P4135" i="2" s="1"/>
  <c r="R4135" i="2" l="1"/>
  <c r="I4136" i="2" s="1"/>
  <c r="L4136" i="2" l="1"/>
  <c r="K4136" i="2"/>
  <c r="M4136" i="2" s="1"/>
  <c r="P4136" i="2" l="1"/>
  <c r="R4136" i="2"/>
  <c r="I4137" i="2" s="1"/>
  <c r="L4137" i="2" l="1"/>
  <c r="K4137" i="2"/>
  <c r="M4137" i="2" s="1"/>
  <c r="P4137" i="2" s="1"/>
  <c r="R4137" i="2" l="1"/>
  <c r="I4138" i="2" s="1"/>
  <c r="L4138" i="2" l="1"/>
  <c r="K4138" i="2"/>
  <c r="M4138" i="2" s="1"/>
  <c r="P4138" i="2" l="1"/>
  <c r="R4138" i="2"/>
  <c r="I4139" i="2" s="1"/>
  <c r="L4139" i="2" l="1"/>
  <c r="K4139" i="2"/>
  <c r="M4139" i="2" s="1"/>
  <c r="P4139" i="2" l="1"/>
  <c r="R4139" i="2"/>
  <c r="I4140" i="2" s="1"/>
  <c r="L4140" i="2" l="1"/>
  <c r="K4140" i="2"/>
  <c r="M4140" i="2" s="1"/>
  <c r="P4140" i="2" l="1"/>
  <c r="R4140" i="2"/>
  <c r="I4141" i="2" s="1"/>
  <c r="L4141" i="2" l="1"/>
  <c r="K4141" i="2"/>
  <c r="M4141" i="2" s="1"/>
  <c r="O4142" i="2"/>
  <c r="Q4142" i="2" s="1"/>
  <c r="P4141" i="2" l="1"/>
  <c r="R4141" i="2"/>
  <c r="I4142" i="2" s="1"/>
  <c r="O4143" i="2"/>
  <c r="Q4143" i="2" s="1"/>
  <c r="L4142" i="2" l="1"/>
  <c r="K4142" i="2"/>
  <c r="M4142" i="2" s="1"/>
  <c r="P4142" i="2" l="1"/>
  <c r="R4142" i="2"/>
  <c r="I4143" i="2" s="1"/>
  <c r="L4143" i="2" l="1"/>
  <c r="K4143" i="2"/>
  <c r="M4143" i="2" s="1"/>
  <c r="P4143" i="2" s="1"/>
  <c r="R4143" i="2"/>
  <c r="I4144" i="2" s="1"/>
  <c r="O4144" i="2" l="1"/>
  <c r="Q4144" i="2" s="1"/>
  <c r="L4144" i="2"/>
  <c r="N4144" i="2" s="1"/>
  <c r="K4144" i="2"/>
  <c r="M4144" i="2" s="1"/>
  <c r="R4144" i="2" s="1"/>
  <c r="I4145" i="2" s="1"/>
  <c r="K4145" i="2" l="1"/>
  <c r="P4144" i="2"/>
  <c r="J4145" i="2"/>
  <c r="L4145" i="2" l="1"/>
  <c r="N4145" i="2" s="1"/>
  <c r="P4145" i="2" l="1"/>
  <c r="R4145" i="2"/>
  <c r="I4146" i="2" s="1"/>
  <c r="J4146" i="2"/>
  <c r="L4146" i="2" l="1"/>
  <c r="N4146" i="2" s="1"/>
  <c r="P4146" i="2" s="1"/>
  <c r="K4146" i="2"/>
  <c r="R4146" i="2"/>
  <c r="I4147" i="2" s="1"/>
  <c r="K4147" i="2" l="1"/>
  <c r="J4147" i="2"/>
  <c r="L4147" i="2" l="1"/>
  <c r="N4147" i="2" s="1"/>
  <c r="P4147" i="2" l="1"/>
  <c r="R4147" i="2"/>
  <c r="I4148" i="2" s="1"/>
  <c r="J4148" i="2"/>
  <c r="L4148" i="2" l="1"/>
  <c r="N4148" i="2" s="1"/>
  <c r="P4148" i="2" s="1"/>
  <c r="K4148" i="2"/>
  <c r="R4148" i="2"/>
  <c r="I4149" i="2" s="1"/>
  <c r="K4149" i="2" l="1"/>
  <c r="J4149" i="2"/>
  <c r="L4149" i="2" l="1"/>
  <c r="N4149" i="2" s="1"/>
  <c r="P4149" i="2" l="1"/>
  <c r="R4149" i="2"/>
  <c r="I4150" i="2" s="1"/>
  <c r="J4150" i="2"/>
  <c r="L4150" i="2" l="1"/>
  <c r="N4150" i="2" s="1"/>
  <c r="P4150" i="2" s="1"/>
  <c r="K4150" i="2"/>
  <c r="R4150" i="2"/>
  <c r="I4151" i="2" s="1"/>
  <c r="K4151" i="2" l="1"/>
  <c r="J4151" i="2"/>
  <c r="O4152" i="2"/>
  <c r="Q4152" i="2" s="1"/>
  <c r="L4151" i="2" l="1"/>
  <c r="N4151" i="2" s="1"/>
  <c r="O4153" i="2"/>
  <c r="Q4153" i="2" s="1"/>
  <c r="P4151" i="2" l="1"/>
  <c r="R4151" i="2"/>
  <c r="I4152" i="2" s="1"/>
  <c r="J4152" i="2"/>
  <c r="O4154" i="2"/>
  <c r="Q4154" i="2" s="1"/>
  <c r="L4152" i="2" l="1"/>
  <c r="N4152" i="2" s="1"/>
  <c r="P4152" i="2" s="1"/>
  <c r="K4152" i="2"/>
  <c r="R4152" i="2"/>
  <c r="I4153" i="2" s="1"/>
  <c r="K4153" i="2" l="1"/>
  <c r="J4153" i="2"/>
  <c r="L4153" i="2" s="1"/>
  <c r="N4153" i="2" s="1"/>
  <c r="P4153" i="2" l="1"/>
  <c r="R4153" i="2"/>
  <c r="I4154" i="2" s="1"/>
  <c r="L4154" i="2" l="1"/>
  <c r="N4154" i="2" s="1"/>
  <c r="K4154" i="2"/>
  <c r="R4154" i="2"/>
  <c r="I4155" i="2" s="1"/>
  <c r="K4155" i="2" l="1"/>
  <c r="M4155" i="2" s="1"/>
  <c r="P4155" i="2" s="1"/>
  <c r="R4155" i="2"/>
  <c r="I4156" i="2" s="1"/>
  <c r="P4154" i="2"/>
  <c r="J4155" i="2"/>
  <c r="J4156" i="2" s="1"/>
  <c r="J4157" i="2" s="1"/>
  <c r="J4158" i="2" s="1"/>
  <c r="J4159" i="2" s="1"/>
  <c r="J4160" i="2" s="1"/>
  <c r="J4161" i="2" s="1"/>
  <c r="J4162" i="2" s="1"/>
  <c r="J4163" i="2" s="1"/>
  <c r="J4164" i="2" s="1"/>
  <c r="J4165" i="2" s="1"/>
  <c r="J4166" i="2" s="1"/>
  <c r="J4167" i="2" s="1"/>
  <c r="L4156" i="2" l="1"/>
  <c r="K4156" i="2"/>
  <c r="M4156" i="2" s="1"/>
  <c r="P4156" i="2" s="1"/>
  <c r="R4156" i="2"/>
  <c r="I4157" i="2" s="1"/>
  <c r="L4155" i="2"/>
  <c r="K4157" i="2" l="1"/>
  <c r="M4157" i="2" s="1"/>
  <c r="L4157" i="2"/>
  <c r="P4157" i="2" l="1"/>
  <c r="R4157" i="2"/>
  <c r="I4158" i="2" s="1"/>
  <c r="L4158" i="2" l="1"/>
  <c r="K4158" i="2"/>
  <c r="M4158" i="2" s="1"/>
  <c r="P4158" i="2" l="1"/>
  <c r="R4158" i="2"/>
  <c r="I4159" i="2" s="1"/>
  <c r="L4159" i="2" l="1"/>
  <c r="K4159" i="2"/>
  <c r="M4159" i="2" s="1"/>
  <c r="P4159" i="2" l="1"/>
  <c r="R4159" i="2"/>
  <c r="I4160" i="2" s="1"/>
  <c r="L4160" i="2" l="1"/>
  <c r="K4160" i="2"/>
  <c r="M4160" i="2" s="1"/>
  <c r="P4160" i="2" l="1"/>
  <c r="R4160" i="2"/>
  <c r="I4161" i="2" s="1"/>
  <c r="L4161" i="2" l="1"/>
  <c r="K4161" i="2"/>
  <c r="M4161" i="2" s="1"/>
  <c r="P4161" i="2" l="1"/>
  <c r="R4161" i="2"/>
  <c r="I4162" i="2" s="1"/>
  <c r="L4162" i="2" l="1"/>
  <c r="K4162" i="2"/>
  <c r="M4162" i="2" s="1"/>
  <c r="P4162" i="2" l="1"/>
  <c r="R4162" i="2"/>
  <c r="I4163" i="2" s="1"/>
  <c r="L4163" i="2" l="1"/>
  <c r="K4163" i="2"/>
  <c r="M4163" i="2" s="1"/>
  <c r="P4163" i="2" l="1"/>
  <c r="R4163" i="2"/>
  <c r="I4164" i="2" s="1"/>
  <c r="L4164" i="2" l="1"/>
  <c r="K4164" i="2"/>
  <c r="M4164" i="2" s="1"/>
  <c r="O4165" i="2"/>
  <c r="Q4165" i="2" s="1"/>
  <c r="P4164" i="2" l="1"/>
  <c r="R4164" i="2"/>
  <c r="I4165" i="2" s="1"/>
  <c r="L4165" i="2" l="1"/>
  <c r="K4165" i="2"/>
  <c r="M4165" i="2" s="1"/>
  <c r="P4165" i="2" l="1"/>
  <c r="R4165" i="2"/>
  <c r="I4166" i="2" s="1"/>
  <c r="L4166" i="2" l="1"/>
  <c r="K4166" i="2"/>
  <c r="M4166" i="2" s="1"/>
  <c r="P4166" i="2" s="1"/>
  <c r="R4166" i="2"/>
  <c r="I4167" i="2" s="1"/>
  <c r="O4167" i="2" l="1"/>
  <c r="Q4167" i="2" s="1"/>
  <c r="L4167" i="2"/>
  <c r="N4167" i="2" s="1"/>
  <c r="K4167" i="2"/>
  <c r="M4167" i="2" s="1"/>
  <c r="R4167" i="2" s="1"/>
  <c r="I4168" i="2" s="1"/>
  <c r="K4168" i="2"/>
  <c r="M4168" i="2" s="1"/>
  <c r="P4168" i="2" s="1"/>
  <c r="O4168" i="2"/>
  <c r="Q4168" i="2" s="1"/>
  <c r="P4167" i="2" l="1"/>
  <c r="J4168" i="2"/>
  <c r="R4168" i="2"/>
  <c r="I4169" i="2" s="1"/>
  <c r="K4169" i="2"/>
  <c r="M4169" i="2" s="1"/>
  <c r="J4169" i="2" l="1"/>
  <c r="L4169" i="2" s="1"/>
  <c r="N4169" i="2" s="1"/>
  <c r="R4169" i="2" s="1"/>
  <c r="I4170" i="2" s="1"/>
  <c r="K4170" i="2" s="1"/>
  <c r="M4170" i="2" s="1"/>
  <c r="L4168" i="2"/>
  <c r="P4169" i="2"/>
  <c r="J4170" i="2"/>
  <c r="L4170" i="2" l="1"/>
  <c r="N4170" i="2" s="1"/>
  <c r="P4170" i="2" l="1"/>
  <c r="R4170" i="2"/>
  <c r="I4171" i="2" s="1"/>
  <c r="J4171" i="2"/>
  <c r="L4171" i="2" l="1"/>
  <c r="N4171" i="2" s="1"/>
  <c r="K4171" i="2"/>
  <c r="M4171" i="2" s="1"/>
  <c r="P4171" i="2" l="1"/>
  <c r="R4171" i="2"/>
  <c r="I4172" i="2" s="1"/>
  <c r="O4172" i="2" s="1"/>
  <c r="Q4172" i="2" s="1"/>
  <c r="J4172" i="2"/>
  <c r="L4172" i="2" l="1"/>
  <c r="N4172" i="2" s="1"/>
  <c r="K4172" i="2"/>
  <c r="M4172" i="2" s="1"/>
  <c r="P4172" i="2" l="1"/>
  <c r="R4172" i="2"/>
  <c r="I4173" i="2" s="1"/>
  <c r="O4173" i="2" s="1"/>
  <c r="Q4173" i="2" s="1"/>
  <c r="J4173" i="2"/>
  <c r="L4173" i="2" l="1"/>
  <c r="N4173" i="2" s="1"/>
  <c r="P4173" i="2" s="1"/>
  <c r="R4173" i="2"/>
  <c r="I4174" i="2" s="1"/>
  <c r="O4174" i="2" s="1"/>
  <c r="Q4174" i="2" s="1"/>
  <c r="K4173" i="2"/>
  <c r="K4174" i="2" l="1"/>
  <c r="J4174" i="2"/>
  <c r="L4174" i="2" l="1"/>
  <c r="N4174" i="2" s="1"/>
  <c r="P4174" i="2" l="1"/>
  <c r="R4174" i="2"/>
  <c r="I4175" i="2" s="1"/>
  <c r="J4175" i="2"/>
  <c r="L4175" i="2" l="1"/>
  <c r="N4175" i="2" s="1"/>
  <c r="P4175" i="2" s="1"/>
  <c r="K4175" i="2"/>
  <c r="R4175" i="2" l="1"/>
  <c r="I4176" i="2" s="1"/>
  <c r="O4176" i="2" s="1"/>
  <c r="Q4176" i="2" s="1"/>
  <c r="J4176" i="2"/>
  <c r="L4176" i="2" l="1"/>
  <c r="N4176" i="2" s="1"/>
  <c r="P4176" i="2" s="1"/>
  <c r="K4176" i="2"/>
  <c r="R4176" i="2" l="1"/>
  <c r="I4177" i="2" s="1"/>
  <c r="K4177" i="2"/>
  <c r="M4177" i="2" s="1"/>
  <c r="P4177" i="2" s="1"/>
  <c r="O4177" i="2"/>
  <c r="Q4177" i="2" s="1"/>
  <c r="J4177" i="2"/>
  <c r="L4177" i="2" s="1"/>
  <c r="R4177" i="2" l="1"/>
  <c r="I4178" i="2" s="1"/>
  <c r="L4178" i="2"/>
  <c r="K4178" i="2"/>
  <c r="M4178" i="2" s="1"/>
  <c r="P4178" i="2" s="1"/>
  <c r="O4178" i="2"/>
  <c r="Q4178" i="2" s="1"/>
  <c r="R4178" i="2" l="1"/>
  <c r="I4179" i="2" s="1"/>
  <c r="O4179" i="2" s="1"/>
  <c r="Q4179" i="2" s="1"/>
  <c r="K4179" i="2"/>
  <c r="M4179" i="2" s="1"/>
  <c r="P4179" i="2" s="1"/>
  <c r="L4179" i="2" l="1"/>
  <c r="R4179" i="2"/>
  <c r="I4180" i="2" s="1"/>
  <c r="O4180" i="2" s="1"/>
  <c r="Q4180" i="2" s="1"/>
  <c r="L4180" i="2" l="1"/>
  <c r="K4180" i="2"/>
  <c r="M4180" i="2" s="1"/>
  <c r="P4180" i="2" s="1"/>
  <c r="R4180" i="2" l="1"/>
  <c r="I4181" i="2" s="1"/>
  <c r="O4181" i="2" s="1"/>
  <c r="Q4181" i="2" s="1"/>
  <c r="L4181" i="2" l="1"/>
  <c r="K4181" i="2"/>
  <c r="M4181" i="2" s="1"/>
  <c r="P4181" i="2" s="1"/>
  <c r="R4181" i="2" l="1"/>
  <c r="I4182" i="2" s="1"/>
  <c r="O4182" i="2" s="1"/>
  <c r="Q4182" i="2" s="1"/>
  <c r="L4182" i="2" l="1"/>
  <c r="K4182" i="2"/>
  <c r="M4182" i="2" s="1"/>
  <c r="P4182" i="2" s="1"/>
  <c r="R4182" i="2" l="1"/>
  <c r="I4183" i="2" s="1"/>
  <c r="O4183" i="2" s="1"/>
  <c r="Q4183" i="2" s="1"/>
  <c r="L4183" i="2" l="1"/>
  <c r="K4183" i="2"/>
  <c r="M4183" i="2" s="1"/>
  <c r="P4183" i="2" s="1"/>
  <c r="R4183" i="2" l="1"/>
  <c r="I4184" i="2" s="1"/>
  <c r="O4184" i="2" s="1"/>
  <c r="Q4184" i="2" s="1"/>
  <c r="L4184" i="2" l="1"/>
  <c r="K4184" i="2"/>
  <c r="M4184" i="2" s="1"/>
  <c r="P4184" i="2" s="1"/>
  <c r="R4184" i="2" l="1"/>
  <c r="I4185" i="2" s="1"/>
  <c r="O4185" i="2" s="1"/>
  <c r="Q4185" i="2" s="1"/>
  <c r="L4185" i="2" l="1"/>
  <c r="K4185" i="2"/>
  <c r="M4185" i="2" s="1"/>
  <c r="P4185" i="2" s="1"/>
  <c r="R4185" i="2" l="1"/>
  <c r="I4186" i="2" s="1"/>
  <c r="L4186" i="2" l="1"/>
  <c r="K4186" i="2"/>
  <c r="M4186" i="2" s="1"/>
  <c r="P4186" i="2" s="1"/>
  <c r="R4186" i="2" l="1"/>
  <c r="I4187" i="2" s="1"/>
  <c r="L4187" i="2" l="1"/>
  <c r="K4187" i="2"/>
  <c r="M4187" i="2" s="1"/>
  <c r="P4187" i="2" s="1"/>
  <c r="R4187" i="2" l="1"/>
  <c r="I4188" i="2" s="1"/>
  <c r="L4188" i="2" l="1"/>
  <c r="K4188" i="2"/>
  <c r="M4188" i="2" s="1"/>
  <c r="P4188" i="2" s="1"/>
  <c r="R4188" i="2" l="1"/>
  <c r="I4189" i="2" s="1"/>
  <c r="L4189" i="2" l="1"/>
  <c r="K4189" i="2"/>
  <c r="M4189" i="2" s="1"/>
  <c r="P4189" i="2" s="1"/>
  <c r="R4189" i="2" l="1"/>
  <c r="I4190" i="2" s="1"/>
  <c r="L4190" i="2" l="1"/>
  <c r="K4190" i="2"/>
  <c r="M4190" i="2" s="1"/>
  <c r="P4190" i="2" s="1"/>
  <c r="O4190" i="2"/>
  <c r="Q4190" i="2" s="1"/>
  <c r="R4190" i="2" l="1"/>
  <c r="I4191" i="2" s="1"/>
  <c r="L4191" i="2"/>
  <c r="K4191" i="2"/>
  <c r="M4191" i="2" s="1"/>
  <c r="P4191" i="2" s="1"/>
  <c r="O4191" i="2"/>
  <c r="Q4191" i="2" s="1"/>
  <c r="R4191" i="2" l="1"/>
  <c r="I4192" i="2" s="1"/>
  <c r="L4192" i="2"/>
  <c r="N4192" i="2" s="1"/>
  <c r="K4192" i="2"/>
  <c r="M4192" i="2" s="1"/>
  <c r="R4192" i="2" s="1"/>
  <c r="I4193" i="2" s="1"/>
  <c r="O4193" i="2" s="1"/>
  <c r="Q4193" i="2" s="1"/>
  <c r="K4193" i="2" l="1"/>
  <c r="P4192" i="2"/>
  <c r="J4193" i="2"/>
  <c r="L4193" i="2" l="1"/>
  <c r="N4193" i="2" s="1"/>
  <c r="P4193" i="2" l="1"/>
  <c r="R4193" i="2"/>
  <c r="I4194" i="2" s="1"/>
  <c r="O4194" i="2" s="1"/>
  <c r="Q4194" i="2" s="1"/>
  <c r="J4194" i="2"/>
  <c r="L4194" i="2" l="1"/>
  <c r="N4194" i="2" s="1"/>
  <c r="P4194" i="2" s="1"/>
  <c r="R4194" i="2"/>
  <c r="I4195" i="2" s="1"/>
  <c r="K4194" i="2"/>
  <c r="K4195" i="2" l="1"/>
  <c r="J4195" i="2"/>
  <c r="L4195" i="2" l="1"/>
  <c r="N4195" i="2" s="1"/>
  <c r="P4195" i="2" l="1"/>
  <c r="R4195" i="2"/>
  <c r="I4196" i="2" s="1"/>
  <c r="O4196" i="2" s="1"/>
  <c r="Q4196" i="2" s="1"/>
  <c r="J4196" i="2"/>
  <c r="L4196" i="2" l="1"/>
  <c r="N4196" i="2" s="1"/>
  <c r="P4196" i="2" s="1"/>
  <c r="K4196" i="2"/>
  <c r="R4196" i="2" l="1"/>
  <c r="I4197" i="2" s="1"/>
  <c r="J4197" i="2"/>
  <c r="L4197" i="2" l="1"/>
  <c r="N4197" i="2" s="1"/>
  <c r="P4197" i="2" s="1"/>
  <c r="K4197" i="2"/>
  <c r="R4197" i="2" l="1"/>
  <c r="I4198" i="2" s="1"/>
  <c r="K4198" i="2"/>
  <c r="J4198" i="2"/>
  <c r="L4198" i="2" l="1"/>
  <c r="N4198" i="2" s="1"/>
  <c r="P4198" i="2" l="1"/>
  <c r="R4198" i="2"/>
  <c r="I4199" i="2" s="1"/>
  <c r="J4199" i="2"/>
  <c r="L4199" i="2" l="1"/>
  <c r="N4199" i="2" s="1"/>
  <c r="P4199" i="2" s="1"/>
  <c r="K4199" i="2"/>
  <c r="R4199" i="2" l="1"/>
  <c r="I4200" i="2" s="1"/>
  <c r="O4200" i="2" s="1"/>
  <c r="Q4200" i="2" s="1"/>
  <c r="J4200" i="2"/>
  <c r="L4200" i="2" l="1"/>
  <c r="N4200" i="2" s="1"/>
  <c r="P4200" i="2" s="1"/>
  <c r="K4200" i="2"/>
  <c r="R4200" i="2" l="1"/>
  <c r="I4201" i="2" s="1"/>
  <c r="O4201" i="2" s="1"/>
  <c r="Q4201" i="2" s="1"/>
  <c r="J4201" i="2"/>
  <c r="L4201" i="2" l="1"/>
  <c r="N4201" i="2" s="1"/>
  <c r="P4201" i="2" s="1"/>
  <c r="R4201" i="2"/>
  <c r="I4202" i="2" s="1"/>
  <c r="K4201" i="2"/>
  <c r="L4202" i="2" l="1"/>
  <c r="K4202" i="2"/>
  <c r="M4202" i="2" s="1"/>
  <c r="P4202" i="2" s="1"/>
  <c r="O4202" i="2"/>
  <c r="Q4202" i="2" s="1"/>
  <c r="R4202" i="2" l="1"/>
  <c r="I4203" i="2" s="1"/>
  <c r="L4203" i="2" s="1"/>
  <c r="K4203" i="2"/>
  <c r="M4203" i="2" s="1"/>
  <c r="P4203" i="2" s="1"/>
  <c r="R4203" i="2" l="1"/>
  <c r="I4204" i="2" s="1"/>
  <c r="L4204" i="2" l="1"/>
  <c r="K4204" i="2"/>
  <c r="M4204" i="2" s="1"/>
  <c r="P4204" i="2" s="1"/>
  <c r="R4204" i="2" l="1"/>
  <c r="I4205" i="2" s="1"/>
  <c r="L4205" i="2" l="1"/>
  <c r="K4205" i="2"/>
  <c r="M4205" i="2" s="1"/>
  <c r="P4205" i="2" s="1"/>
  <c r="R4205" i="2" l="1"/>
  <c r="I4206" i="2" s="1"/>
  <c r="L4206" i="2" l="1"/>
  <c r="K4206" i="2"/>
  <c r="M4206" i="2" s="1"/>
  <c r="P4206" i="2" s="1"/>
  <c r="R4206" i="2" l="1"/>
  <c r="I4207" i="2" s="1"/>
  <c r="L4207" i="2" l="1"/>
  <c r="K4207" i="2"/>
  <c r="M4207" i="2" s="1"/>
  <c r="P4207" i="2" s="1"/>
  <c r="R4207" i="2" l="1"/>
  <c r="I4208" i="2" s="1"/>
  <c r="L4208" i="2" l="1"/>
  <c r="N4208" i="2" s="1"/>
  <c r="K4208" i="2"/>
  <c r="M4208" i="2" s="1"/>
  <c r="R4208" i="2" l="1"/>
  <c r="I4209" i="2" s="1"/>
  <c r="K4209" i="2" s="1"/>
  <c r="M4209" i="2" s="1"/>
  <c r="P4209" i="2" s="1"/>
  <c r="P4208" i="2"/>
  <c r="J4209" i="2"/>
  <c r="J4210" i="2" s="1"/>
  <c r="J4211" i="2" s="1"/>
  <c r="J4212" i="2" s="1"/>
  <c r="J4213" i="2" s="1"/>
  <c r="J4214" i="2" s="1"/>
  <c r="R4209" i="2" l="1"/>
  <c r="I4210" i="2" s="1"/>
  <c r="L4209" i="2"/>
  <c r="L4210" i="2" l="1"/>
  <c r="K4210" i="2"/>
  <c r="M4210" i="2" s="1"/>
  <c r="P4210" i="2" s="1"/>
  <c r="R4210" i="2" l="1"/>
  <c r="I4211" i="2" s="1"/>
  <c r="L4211" i="2" l="1"/>
  <c r="K4211" i="2"/>
  <c r="M4211" i="2" s="1"/>
  <c r="P4211" i="2" s="1"/>
  <c r="R4211" i="2" l="1"/>
  <c r="I4212" i="2" s="1"/>
  <c r="L4212" i="2" l="1"/>
  <c r="K4212" i="2"/>
  <c r="M4212" i="2" s="1"/>
  <c r="P4212" i="2" s="1"/>
  <c r="R4212" i="2" l="1"/>
  <c r="I4213" i="2" s="1"/>
  <c r="O4213" i="2" s="1"/>
  <c r="Q4213" i="2" s="1"/>
  <c r="L4213" i="2" l="1"/>
  <c r="K4213" i="2"/>
  <c r="M4213" i="2" s="1"/>
  <c r="P4213" i="2" s="1"/>
  <c r="R4213" i="2" l="1"/>
  <c r="I4214" i="2" s="1"/>
  <c r="O4214" i="2" s="1"/>
  <c r="Q4214" i="2" s="1"/>
  <c r="L4214" i="2" l="1"/>
  <c r="N4214" i="2" s="1"/>
  <c r="J4215" i="2" s="1"/>
  <c r="J4216" i="2" s="1"/>
  <c r="J4217" i="2" s="1"/>
  <c r="K4214" i="2"/>
  <c r="M4214" i="2" s="1"/>
  <c r="P4214" i="2" l="1"/>
  <c r="R4214" i="2"/>
  <c r="I4215" i="2" s="1"/>
  <c r="R4215" i="2" l="1"/>
  <c r="I4216" i="2" s="1"/>
  <c r="L4215" i="2"/>
  <c r="K4215" i="2"/>
  <c r="O4215" i="2"/>
  <c r="Q4215" i="2" s="1"/>
  <c r="R4216" i="2" l="1"/>
  <c r="I4217" i="2" s="1"/>
  <c r="O4217" i="2" s="1"/>
  <c r="Q4217" i="2" s="1"/>
  <c r="L4216" i="2"/>
  <c r="K4216" i="2"/>
  <c r="O4216" i="2"/>
  <c r="Q4216" i="2" s="1"/>
  <c r="L4217" i="2" l="1"/>
  <c r="N4217" i="2" s="1"/>
  <c r="R4217" i="2" s="1"/>
  <c r="I4218" i="2" s="1"/>
  <c r="O4218" i="2" s="1"/>
  <c r="Q4218" i="2" s="1"/>
  <c r="K4217" i="2"/>
  <c r="K4218" i="2" l="1"/>
  <c r="P4217" i="2"/>
  <c r="J4218" i="2"/>
  <c r="L4218" i="2" l="1"/>
  <c r="N4218" i="2" s="1"/>
  <c r="P4218" i="2" l="1"/>
  <c r="R4218" i="2"/>
  <c r="I4219" i="2" s="1"/>
  <c r="J4219" i="2"/>
  <c r="L4219" i="2" l="1"/>
  <c r="N4219" i="2" s="1"/>
  <c r="P4219" i="2" s="1"/>
  <c r="K4219" i="2"/>
  <c r="R4219" i="2" l="1"/>
  <c r="I4220" i="2" s="1"/>
  <c r="J4220" i="2"/>
  <c r="L4220" i="2" l="1"/>
  <c r="N4220" i="2" s="1"/>
  <c r="P4220" i="2" s="1"/>
  <c r="K4220" i="2"/>
  <c r="R4220" i="2" l="1"/>
  <c r="I4221" i="2" s="1"/>
  <c r="O4221" i="2" s="1"/>
  <c r="Q4221" i="2" s="1"/>
  <c r="J4221" i="2"/>
  <c r="L4221" i="2" l="1"/>
  <c r="N4221" i="2" s="1"/>
  <c r="P4221" i="2" s="1"/>
  <c r="K4221" i="2"/>
  <c r="R4221" i="2" l="1"/>
  <c r="I4222" i="2" s="1"/>
  <c r="K4222" i="2"/>
  <c r="J4222" i="2"/>
  <c r="L4222" i="2" l="1"/>
  <c r="N4222" i="2" s="1"/>
  <c r="P4222" i="2" l="1"/>
  <c r="R4222" i="2"/>
  <c r="I4223" i="2" s="1"/>
  <c r="J4223" i="2"/>
  <c r="L4223" i="2" l="1"/>
  <c r="N4223" i="2" s="1"/>
  <c r="P4223" i="2" s="1"/>
  <c r="K4223" i="2"/>
  <c r="O4223" i="2"/>
  <c r="Q4223" i="2" s="1"/>
  <c r="R4223" i="2" l="1"/>
  <c r="I4224" i="2" s="1"/>
  <c r="O4224" i="2" s="1"/>
  <c r="Q4224" i="2" s="1"/>
  <c r="J4224" i="2"/>
  <c r="L4224" i="2"/>
  <c r="N4224" i="2" s="1"/>
  <c r="R4224" i="2"/>
  <c r="I4225" i="2" s="1"/>
  <c r="K4224" i="2"/>
  <c r="K4225" i="2" l="1"/>
  <c r="M4225" i="2" s="1"/>
  <c r="P4225" i="2" s="1"/>
  <c r="O4225" i="2"/>
  <c r="Q4225" i="2" s="1"/>
  <c r="P4224" i="2"/>
  <c r="J4225" i="2"/>
  <c r="L4225" i="2" s="1"/>
  <c r="R4225" i="2" l="1"/>
  <c r="I4226" i="2" s="1"/>
  <c r="L4226" i="2"/>
  <c r="O4226" i="2"/>
  <c r="Q4226" i="2" s="1"/>
  <c r="K4226" i="2"/>
  <c r="M4226" i="2" s="1"/>
  <c r="P4226" i="2" s="1"/>
  <c r="R4226" i="2" l="1"/>
  <c r="I4227" i="2" s="1"/>
  <c r="L4227" i="2"/>
  <c r="K4227" i="2"/>
  <c r="M4227" i="2" s="1"/>
  <c r="P4227" i="2" s="1"/>
  <c r="R4227" i="2" l="1"/>
  <c r="I4228" i="2" s="1"/>
  <c r="L4228" i="2" l="1"/>
  <c r="K4228" i="2"/>
  <c r="M4228" i="2" s="1"/>
  <c r="P4228" i="2" s="1"/>
  <c r="R4228" i="2" l="1"/>
  <c r="I4229" i="2" s="1"/>
  <c r="O4229" i="2" s="1"/>
  <c r="Q4229" i="2" s="1"/>
  <c r="L4229" i="2" l="1"/>
  <c r="K4229" i="2"/>
  <c r="M4229" i="2" s="1"/>
  <c r="P4229" i="2" s="1"/>
  <c r="R4229" i="2" l="1"/>
  <c r="I4230" i="2" s="1"/>
  <c r="L4230" i="2" l="1"/>
  <c r="K4230" i="2"/>
  <c r="M4230" i="2" s="1"/>
  <c r="P4230" i="2" s="1"/>
  <c r="R4230" i="2" l="1"/>
  <c r="I4231" i="2" s="1"/>
  <c r="L4231" i="2" l="1"/>
  <c r="K4231" i="2"/>
  <c r="M4231" i="2" s="1"/>
  <c r="P4231" i="2" s="1"/>
  <c r="R4231" i="2" l="1"/>
  <c r="I4232" i="2" s="1"/>
  <c r="L4232" i="2" l="1"/>
  <c r="K4232" i="2"/>
  <c r="M4232" i="2" s="1"/>
  <c r="P4232" i="2" s="1"/>
  <c r="R4232" i="2" l="1"/>
  <c r="I4233" i="2" s="1"/>
  <c r="O4233" i="2" s="1"/>
  <c r="Q4233" i="2" s="1"/>
  <c r="L4233" i="2" l="1"/>
  <c r="K4233" i="2"/>
  <c r="M4233" i="2" s="1"/>
  <c r="P4233" i="2" s="1"/>
  <c r="R4233" i="2" l="1"/>
  <c r="I4234" i="2" s="1"/>
  <c r="L4234" i="2" l="1"/>
  <c r="K4234" i="2"/>
  <c r="M4234" i="2" s="1"/>
  <c r="P4234" i="2" s="1"/>
  <c r="R4234" i="2" l="1"/>
  <c r="I4235" i="2" s="1"/>
  <c r="L4235" i="2" l="1"/>
  <c r="K4235" i="2"/>
  <c r="M4235" i="2" s="1"/>
  <c r="P4235" i="2" s="1"/>
  <c r="R4235" i="2" l="1"/>
  <c r="I4236" i="2" s="1"/>
  <c r="L4236" i="2" l="1"/>
  <c r="K4236" i="2"/>
  <c r="M4236" i="2" s="1"/>
  <c r="P4236" i="2" s="1"/>
  <c r="R4236" i="2" l="1"/>
  <c r="I4237" i="2" s="1"/>
  <c r="L4237" i="2" l="1"/>
  <c r="K4237" i="2"/>
  <c r="M4237" i="2" s="1"/>
  <c r="P4237" i="2" s="1"/>
  <c r="R4237" i="2" l="1"/>
  <c r="I4238" i="2" s="1"/>
  <c r="L4238" i="2" l="1"/>
  <c r="K4238" i="2"/>
  <c r="M4238" i="2" s="1"/>
  <c r="P4238" i="2" s="1"/>
  <c r="O4238" i="2"/>
  <c r="Q4238" i="2" s="1"/>
  <c r="R4238" i="2" l="1"/>
  <c r="I4239" i="2" s="1"/>
  <c r="L4239" i="2" s="1"/>
  <c r="O4239" i="2"/>
  <c r="Q4239" i="2" s="1"/>
  <c r="K4239" i="2" l="1"/>
  <c r="M4239" i="2" s="1"/>
  <c r="P4239" i="2" s="1"/>
  <c r="R4239" i="2" l="1"/>
  <c r="I4240" i="2" s="1"/>
  <c r="O4240" i="2" s="1"/>
  <c r="Q4240" i="2" s="1"/>
  <c r="K4240" i="2"/>
  <c r="M4240" i="2" s="1"/>
  <c r="L4240" i="2"/>
  <c r="N4240" i="2" s="1"/>
  <c r="J4241" i="2"/>
  <c r="R4240" i="2"/>
  <c r="I4241" i="2" s="1"/>
  <c r="P4240" i="2" l="1"/>
  <c r="L4241" i="2"/>
  <c r="N4241" i="2" s="1"/>
  <c r="P4241" i="2" s="1"/>
  <c r="K4241" i="2"/>
  <c r="J4242" i="2" l="1"/>
  <c r="R4241" i="2"/>
  <c r="I4242" i="2" s="1"/>
  <c r="L4242" i="2" l="1"/>
  <c r="N4242" i="2" s="1"/>
  <c r="K4242" i="2"/>
  <c r="P4242" i="2" l="1"/>
  <c r="J4243" i="2"/>
  <c r="R4242" i="2"/>
  <c r="I4243" i="2" s="1"/>
  <c r="L4243" i="2" l="1"/>
  <c r="N4243" i="2" s="1"/>
  <c r="P4243" i="2" s="1"/>
  <c r="K4243" i="2"/>
  <c r="J4244" i="2"/>
  <c r="R4243" i="2" l="1"/>
  <c r="I4244" i="2" s="1"/>
  <c r="L4244" i="2" l="1"/>
  <c r="N4244" i="2" s="1"/>
  <c r="R4244" i="2" s="1"/>
  <c r="I4245" i="2" s="1"/>
  <c r="K4244" i="2"/>
  <c r="K4245" i="2" l="1"/>
  <c r="P4244" i="2"/>
  <c r="J4245" i="2"/>
  <c r="L4245" i="2" l="1"/>
  <c r="N4245" i="2" s="1"/>
  <c r="P4245" i="2" l="1"/>
  <c r="R4245" i="2"/>
  <c r="I4246" i="2" s="1"/>
  <c r="J4246" i="2"/>
  <c r="L4246" i="2" l="1"/>
  <c r="N4246" i="2" s="1"/>
  <c r="P4246" i="2" s="1"/>
  <c r="K4246" i="2"/>
  <c r="R4246" i="2" l="1"/>
  <c r="I4247" i="2" s="1"/>
  <c r="K4247" i="2"/>
  <c r="J4247" i="2"/>
  <c r="L4247" i="2" l="1"/>
  <c r="N4247" i="2" s="1"/>
  <c r="P4247" i="2" l="1"/>
  <c r="R4247" i="2"/>
  <c r="I4248" i="2" s="1"/>
  <c r="O4248" i="2" s="1"/>
  <c r="Q4248" i="2" s="1"/>
  <c r="J4248" i="2"/>
  <c r="L4248" i="2" l="1"/>
  <c r="N4248" i="2" s="1"/>
  <c r="P4248" i="2" s="1"/>
  <c r="K4248" i="2"/>
  <c r="R4248" i="2" l="1"/>
  <c r="I4249" i="2" s="1"/>
  <c r="J4249" i="2"/>
  <c r="L4249" i="2" l="1"/>
  <c r="K4249" i="2"/>
  <c r="M4249" i="2" s="1"/>
  <c r="P4249" i="2" s="1"/>
  <c r="O4249" i="2"/>
  <c r="Q4249" i="2" s="1"/>
  <c r="R4249" i="2" l="1"/>
  <c r="I4250" i="2" s="1"/>
  <c r="L4250" i="2"/>
  <c r="K4250" i="2"/>
  <c r="M4250" i="2" s="1"/>
  <c r="P4250" i="2" s="1"/>
  <c r="O4250" i="2"/>
  <c r="Q4250" i="2" s="1"/>
  <c r="R4250" i="2" l="1"/>
  <c r="I4251" i="2" s="1"/>
  <c r="O4251" i="2" s="1"/>
  <c r="Q4251" i="2" s="1"/>
  <c r="L4251" i="2"/>
  <c r="K4251" i="2"/>
  <c r="M4251" i="2" s="1"/>
  <c r="P4251" i="2" s="1"/>
  <c r="R4251" i="2" l="1"/>
  <c r="I4252" i="2" s="1"/>
  <c r="L4252" i="2" l="1"/>
  <c r="O4252" i="2"/>
  <c r="Q4252" i="2" s="1"/>
  <c r="K4252" i="2"/>
  <c r="M4252" i="2" s="1"/>
  <c r="P4252" i="2" s="1"/>
  <c r="R4252" i="2" l="1"/>
  <c r="I4253" i="2" s="1"/>
  <c r="O4253" i="2" s="1"/>
  <c r="Q4253" i="2" s="1"/>
  <c r="L4253" i="2"/>
  <c r="K4253" i="2"/>
  <c r="M4253" i="2" s="1"/>
  <c r="P4253" i="2" s="1"/>
  <c r="R4253" i="2" l="1"/>
  <c r="I4254" i="2" s="1"/>
  <c r="O4254" i="2" s="1"/>
  <c r="Q4254" i="2" s="1"/>
  <c r="L4254" i="2" l="1"/>
  <c r="K4254" i="2"/>
  <c r="M4254" i="2" s="1"/>
  <c r="P4254" i="2" s="1"/>
  <c r="R4254" i="2" l="1"/>
  <c r="I4255" i="2" s="1"/>
  <c r="O4255" i="2" s="1"/>
  <c r="Q4255" i="2" s="1"/>
  <c r="L4255" i="2" l="1"/>
  <c r="K4255" i="2"/>
  <c r="M4255" i="2" s="1"/>
  <c r="P4255" i="2" s="1"/>
  <c r="R4255" i="2" l="1"/>
  <c r="I4256" i="2" s="1"/>
  <c r="O4256" i="2" s="1"/>
  <c r="Q4256" i="2" s="1"/>
  <c r="L4256" i="2" l="1"/>
  <c r="K4256" i="2"/>
  <c r="M4256" i="2" s="1"/>
  <c r="P4256" i="2" s="1"/>
  <c r="R4256" i="2" l="1"/>
  <c r="I4257" i="2" s="1"/>
  <c r="O4257" i="2" s="1"/>
  <c r="Q4257" i="2" s="1"/>
  <c r="L4257" i="2" l="1"/>
  <c r="K4257" i="2"/>
  <c r="M4257" i="2" s="1"/>
  <c r="P4257" i="2" s="1"/>
  <c r="R4257" i="2" l="1"/>
  <c r="I4258" i="2" s="1"/>
  <c r="O4258" i="2" s="1"/>
  <c r="Q4258" i="2" s="1"/>
  <c r="L4258" i="2" l="1"/>
  <c r="K4258" i="2"/>
  <c r="M4258" i="2" s="1"/>
  <c r="P4258" i="2" s="1"/>
  <c r="R4258" i="2" l="1"/>
  <c r="I4259" i="2" s="1"/>
  <c r="O4259" i="2" s="1"/>
  <c r="Q4259" i="2" s="1"/>
  <c r="L4259" i="2" l="1"/>
  <c r="K4259" i="2"/>
  <c r="M4259" i="2" s="1"/>
  <c r="P4259" i="2" s="1"/>
  <c r="R4259" i="2" l="1"/>
  <c r="I4260" i="2" s="1"/>
  <c r="L4260" i="2" l="1"/>
  <c r="K4260" i="2"/>
  <c r="M4260" i="2" s="1"/>
  <c r="P4260" i="2" s="1"/>
  <c r="R4260" i="2" l="1"/>
  <c r="I4261" i="2" s="1"/>
  <c r="O4261" i="2" s="1"/>
  <c r="Q4261" i="2" s="1"/>
  <c r="L4261" i="2" l="1"/>
  <c r="K4261" i="2"/>
  <c r="M4261" i="2" s="1"/>
  <c r="P4261" i="2" s="1"/>
  <c r="R4261" i="2" l="1"/>
  <c r="I4262" i="2" s="1"/>
  <c r="L4262" i="2" l="1"/>
  <c r="K4262" i="2"/>
  <c r="M4262" i="2" s="1"/>
  <c r="P4262" i="2" s="1"/>
  <c r="R4262" i="2" l="1"/>
  <c r="I4263" i="2" s="1"/>
  <c r="L4263" i="2" l="1"/>
  <c r="N4263" i="2" s="1"/>
  <c r="K4263" i="2"/>
  <c r="M4263" i="2" s="1"/>
  <c r="R4263" i="2" s="1"/>
  <c r="I4264" i="2" s="1"/>
  <c r="O4264" i="2" s="1"/>
  <c r="Q4264" i="2" s="1"/>
  <c r="K4264" i="2" l="1"/>
  <c r="P4263" i="2"/>
  <c r="J4264" i="2"/>
  <c r="L4264" i="2" l="1"/>
  <c r="N4264" i="2" s="1"/>
  <c r="P4264" i="2" l="1"/>
  <c r="R4264" i="2"/>
  <c r="I4265" i="2" s="1"/>
  <c r="O4265" i="2" s="1"/>
  <c r="Q4265" i="2" s="1"/>
  <c r="J4265" i="2"/>
  <c r="L4265" i="2" l="1"/>
  <c r="N4265" i="2" s="1"/>
  <c r="P4265" i="2" s="1"/>
  <c r="K4265" i="2"/>
  <c r="R4265" i="2" l="1"/>
  <c r="I4266" i="2" s="1"/>
  <c r="O4266" i="2" s="1"/>
  <c r="Q4266" i="2" s="1"/>
  <c r="J4266" i="2"/>
  <c r="L4266" i="2" l="1"/>
  <c r="N4266" i="2" s="1"/>
  <c r="P4266" i="2" s="1"/>
  <c r="K4266" i="2"/>
  <c r="R4266" i="2" l="1"/>
  <c r="I4267" i="2" s="1"/>
  <c r="O4267" i="2" s="1"/>
  <c r="Q4267" i="2" s="1"/>
  <c r="K4267" i="2"/>
  <c r="J4267" i="2"/>
  <c r="L4267" i="2" l="1"/>
  <c r="N4267" i="2" s="1"/>
  <c r="P4267" i="2" l="1"/>
  <c r="R4267" i="2"/>
  <c r="I4268" i="2" s="1"/>
  <c r="O4268" i="2" s="1"/>
  <c r="Q4268" i="2" s="1"/>
  <c r="J4268" i="2"/>
  <c r="L4268" i="2" l="1"/>
  <c r="N4268" i="2" s="1"/>
  <c r="P4268" i="2" s="1"/>
  <c r="K4268" i="2"/>
  <c r="R4268" i="2" l="1"/>
  <c r="I4269" i="2" s="1"/>
  <c r="O4269" i="2" s="1"/>
  <c r="Q4269" i="2" s="1"/>
  <c r="J4269" i="2"/>
  <c r="L4269" i="2" l="1"/>
  <c r="N4269" i="2" s="1"/>
  <c r="P4269" i="2" s="1"/>
  <c r="K4269" i="2"/>
  <c r="R4269" i="2" l="1"/>
  <c r="I4270" i="2" s="1"/>
  <c r="J4270" i="2"/>
  <c r="L4270" i="2" l="1"/>
  <c r="N4270" i="2" s="1"/>
  <c r="P4270" i="2" s="1"/>
  <c r="K4270" i="2"/>
  <c r="J4271" i="2" l="1"/>
  <c r="R4270" i="2"/>
  <c r="I4271" i="2" s="1"/>
  <c r="L4271" i="2" l="1"/>
  <c r="N4271" i="2" s="1"/>
  <c r="R4271" i="2" s="1"/>
  <c r="I4272" i="2" s="1"/>
  <c r="O4272" i="2" s="1"/>
  <c r="Q4272" i="2" s="1"/>
  <c r="K4271" i="2"/>
  <c r="K4272" i="2" l="1"/>
  <c r="P4271" i="2"/>
  <c r="J4272" i="2"/>
  <c r="L4272" i="2" l="1"/>
  <c r="N4272" i="2" s="1"/>
  <c r="P4272" i="2" l="1"/>
  <c r="R4272" i="2"/>
  <c r="I4273" i="2" s="1"/>
  <c r="O4273" i="2" s="1"/>
  <c r="Q4273" i="2" s="1"/>
  <c r="J4273" i="2"/>
  <c r="L4273" i="2" l="1"/>
  <c r="N4273" i="2" s="1"/>
  <c r="P4273" i="2" s="1"/>
  <c r="K4273" i="2"/>
  <c r="R4273" i="2" l="1"/>
  <c r="I4274" i="2" s="1"/>
  <c r="L4274" i="2" l="1"/>
  <c r="K4274" i="2"/>
  <c r="M4274" i="2" s="1"/>
  <c r="P4274" i="2" s="1"/>
  <c r="O4274" i="2"/>
  <c r="Q4274" i="2" s="1"/>
  <c r="R4274" i="2" l="1"/>
  <c r="I4275" i="2" s="1"/>
  <c r="O4275" i="2" s="1"/>
  <c r="Q4275" i="2" s="1"/>
  <c r="L4275" i="2"/>
  <c r="K4275" i="2"/>
  <c r="M4275" i="2" s="1"/>
  <c r="P4275" i="2" s="1"/>
  <c r="R4275" i="2" l="1"/>
  <c r="I4276" i="2" s="1"/>
  <c r="O4276" i="2" s="1"/>
  <c r="Q4276" i="2" s="1"/>
  <c r="L4276" i="2" l="1"/>
  <c r="K4276" i="2"/>
  <c r="M4276" i="2" s="1"/>
  <c r="P4276" i="2" s="1"/>
  <c r="R4276" i="2" l="1"/>
  <c r="I4277" i="2" s="1"/>
  <c r="O4277" i="2" s="1"/>
  <c r="Q4277" i="2" s="1"/>
  <c r="L4277" i="2" l="1"/>
  <c r="K4277" i="2"/>
  <c r="M4277" i="2" s="1"/>
  <c r="P4277" i="2" s="1"/>
  <c r="R4277" i="2" l="1"/>
  <c r="I4278" i="2" s="1"/>
  <c r="O4278" i="2" s="1"/>
  <c r="Q4278" i="2" s="1"/>
  <c r="L4278" i="2" l="1"/>
  <c r="K4278" i="2"/>
  <c r="M4278" i="2" s="1"/>
  <c r="P4278" i="2" s="1"/>
  <c r="R4278" i="2" l="1"/>
  <c r="I4279" i="2" s="1"/>
  <c r="O4279" i="2" s="1"/>
  <c r="Q4279" i="2" s="1"/>
  <c r="L4279" i="2" l="1"/>
  <c r="K4279" i="2"/>
  <c r="M4279" i="2" s="1"/>
  <c r="P4279" i="2" s="1"/>
  <c r="R4279" i="2" l="1"/>
  <c r="I4280" i="2" s="1"/>
  <c r="O4280" i="2" s="1"/>
  <c r="Q4280" i="2" s="1"/>
  <c r="L4280" i="2" l="1"/>
  <c r="K4280" i="2"/>
  <c r="M4280" i="2" s="1"/>
  <c r="P4280" i="2" s="1"/>
  <c r="R4280" i="2" l="1"/>
  <c r="I4281" i="2" s="1"/>
  <c r="O4281" i="2" s="1"/>
  <c r="Q4281" i="2" s="1"/>
  <c r="L4281" i="2" l="1"/>
  <c r="K4281" i="2"/>
  <c r="M4281" i="2" s="1"/>
  <c r="P4281" i="2" s="1"/>
  <c r="R4281" i="2" l="1"/>
  <c r="I4282" i="2" s="1"/>
  <c r="O4282" i="2" s="1"/>
  <c r="Q4282" i="2" s="1"/>
  <c r="L4282" i="2" l="1"/>
  <c r="K4282" i="2"/>
  <c r="M4282" i="2" s="1"/>
  <c r="P4282" i="2" s="1"/>
  <c r="R4282" i="2" l="1"/>
  <c r="I4283" i="2" s="1"/>
  <c r="O4283" i="2" s="1"/>
  <c r="Q4283" i="2" s="1"/>
  <c r="L4283" i="2" l="1"/>
  <c r="K4283" i="2"/>
  <c r="M4283" i="2" s="1"/>
  <c r="P4283" i="2" s="1"/>
  <c r="R4283" i="2" l="1"/>
  <c r="I4284" i="2" s="1"/>
  <c r="L4284" i="2" l="1"/>
  <c r="K4284" i="2"/>
  <c r="M4284" i="2" s="1"/>
  <c r="P4284" i="2" s="1"/>
  <c r="O4284" i="2"/>
  <c r="Q4284" i="2" s="1"/>
  <c r="R4284" i="2" l="1"/>
  <c r="I4285" i="2" s="1"/>
  <c r="L4285" i="2"/>
  <c r="K4285" i="2"/>
  <c r="M4285" i="2" s="1"/>
  <c r="P4285" i="2" s="1"/>
  <c r="R4285" i="2" l="1"/>
  <c r="I4286" i="2" s="1"/>
  <c r="L4286" i="2" l="1"/>
  <c r="K4286" i="2"/>
  <c r="M4286" i="2" s="1"/>
  <c r="P4286" i="2" s="1"/>
  <c r="O4286" i="2"/>
  <c r="Q4286" i="2" s="1"/>
  <c r="R4286" i="2" l="1"/>
  <c r="I4287" i="2" s="1"/>
  <c r="L4287" i="2"/>
  <c r="N4287" i="2" s="1"/>
  <c r="K4287" i="2"/>
  <c r="M4287" i="2" s="1"/>
  <c r="R4287" i="2" l="1"/>
  <c r="I4288" i="2" s="1"/>
  <c r="O4288" i="2" s="1"/>
  <c r="Q4288" i="2" s="1"/>
  <c r="P4287" i="2"/>
  <c r="J4288" i="2"/>
  <c r="K4288" i="2" l="1"/>
  <c r="M4288" i="2" s="1"/>
  <c r="L4288" i="2"/>
  <c r="N4288" i="2" s="1"/>
  <c r="P4288" i="2" l="1"/>
  <c r="R4288" i="2"/>
  <c r="I4289" i="2" s="1"/>
  <c r="J4289" i="2"/>
  <c r="L4289" i="2" l="1"/>
  <c r="N4289" i="2" s="1"/>
  <c r="K4289" i="2"/>
  <c r="M4289" i="2" s="1"/>
  <c r="P4289" i="2" l="1"/>
  <c r="R4289" i="2"/>
  <c r="I4290" i="2" s="1"/>
  <c r="O4290" i="2" s="1"/>
  <c r="Q4290" i="2" s="1"/>
  <c r="J4290" i="2"/>
  <c r="L4290" i="2" l="1"/>
  <c r="N4290" i="2" s="1"/>
  <c r="K4290" i="2"/>
  <c r="M4290" i="2" s="1"/>
  <c r="P4290" i="2" l="1"/>
  <c r="J4291" i="2"/>
  <c r="R4290" i="2"/>
  <c r="I4291" i="2" s="1"/>
  <c r="L4291" i="2" l="1"/>
  <c r="N4291" i="2" s="1"/>
  <c r="K4291" i="2"/>
  <c r="M4291" i="2" s="1"/>
  <c r="R4291" i="2" l="1"/>
  <c r="I4292" i="2" s="1"/>
  <c r="O4292" i="2" s="1"/>
  <c r="Q4292" i="2" s="1"/>
  <c r="P4291" i="2"/>
  <c r="J4292" i="2"/>
  <c r="K4292" i="2" l="1"/>
  <c r="M4292" i="2" s="1"/>
  <c r="L4292" i="2"/>
  <c r="N4292" i="2" s="1"/>
  <c r="P4292" i="2" l="1"/>
  <c r="R4292" i="2"/>
  <c r="I4293" i="2" s="1"/>
  <c r="O4293" i="2" s="1"/>
  <c r="Q4293" i="2" s="1"/>
  <c r="J4293" i="2"/>
  <c r="L4293" i="2" l="1"/>
  <c r="N4293" i="2" s="1"/>
  <c r="P4293" i="2" s="1"/>
  <c r="K4293" i="2"/>
  <c r="R4293" i="2" l="1"/>
  <c r="I4294" i="2" s="1"/>
  <c r="O4294" i="2" s="1"/>
  <c r="Q4294" i="2" s="1"/>
  <c r="J4294" i="2"/>
  <c r="L4294" i="2" l="1"/>
  <c r="N4294" i="2" s="1"/>
  <c r="P4294" i="2" s="1"/>
  <c r="K4294" i="2"/>
  <c r="R4294" i="2" l="1"/>
  <c r="I4295" i="2" s="1"/>
  <c r="J4295" i="2"/>
  <c r="L4295" i="2" l="1"/>
  <c r="N4295" i="2" s="1"/>
  <c r="P4295" i="2" s="1"/>
  <c r="K4295" i="2"/>
  <c r="R4295" i="2" l="1"/>
  <c r="I4296" i="2" s="1"/>
  <c r="J4296" i="2"/>
  <c r="L4296" i="2" l="1"/>
  <c r="N4296" i="2" s="1"/>
  <c r="P4296" i="2" s="1"/>
  <c r="K4296" i="2"/>
  <c r="J4297" i="2"/>
  <c r="R4296" i="2" l="1"/>
  <c r="I4297" i="2" s="1"/>
  <c r="L4297" i="2" l="1"/>
  <c r="N4297" i="2" s="1"/>
  <c r="P4297" i="2" s="1"/>
  <c r="K4297" i="2"/>
  <c r="O4297" i="2"/>
  <c r="Q4297" i="2" s="1"/>
  <c r="R4297" i="2" l="1"/>
  <c r="I4298" i="2" s="1"/>
  <c r="R4298" i="2"/>
  <c r="I4299" i="2" s="1"/>
  <c r="O4299" i="2" s="1"/>
  <c r="Q4299" i="2" s="1"/>
  <c r="L4298" i="2"/>
  <c r="O4298" i="2"/>
  <c r="Q4298" i="2" s="1"/>
  <c r="K4298" i="2"/>
  <c r="L4299" i="2" l="1"/>
  <c r="K4299" i="2"/>
  <c r="M4299" i="2" s="1"/>
  <c r="P4299" i="2" s="1"/>
  <c r="R4299" i="2" l="1"/>
  <c r="I4300" i="2" s="1"/>
  <c r="O4300" i="2" s="1"/>
  <c r="Q4300" i="2" s="1"/>
  <c r="L4300" i="2" l="1"/>
  <c r="K4300" i="2"/>
  <c r="M4300" i="2" s="1"/>
  <c r="P4300" i="2" s="1"/>
  <c r="R4300" i="2" l="1"/>
  <c r="I4301" i="2" s="1"/>
  <c r="O4301" i="2" s="1"/>
  <c r="Q4301" i="2" s="1"/>
  <c r="L4301" i="2" l="1"/>
  <c r="K4301" i="2"/>
  <c r="M4301" i="2" s="1"/>
  <c r="P4301" i="2" s="1"/>
  <c r="R4301" i="2" l="1"/>
  <c r="I4302" i="2" s="1"/>
  <c r="O4302" i="2" s="1"/>
  <c r="Q4302" i="2" s="1"/>
  <c r="L4302" i="2"/>
  <c r="K4302" i="2"/>
  <c r="M4302" i="2" s="1"/>
  <c r="P4302" i="2" s="1"/>
  <c r="R4302" i="2" l="1"/>
  <c r="I4303" i="2" s="1"/>
  <c r="O4303" i="2" s="1"/>
  <c r="Q4303" i="2" s="1"/>
  <c r="L4303" i="2" l="1"/>
  <c r="K4303" i="2"/>
  <c r="M4303" i="2" s="1"/>
  <c r="P4303" i="2" s="1"/>
  <c r="R4303" i="2" l="1"/>
  <c r="I4304" i="2" s="1"/>
  <c r="O4304" i="2" s="1"/>
  <c r="Q4304" i="2" s="1"/>
  <c r="L4304" i="2" l="1"/>
  <c r="N4304" i="2" s="1"/>
  <c r="J4305" i="2" s="1"/>
  <c r="K4304" i="2"/>
  <c r="M4304" i="2" s="1"/>
  <c r="P4304" i="2" s="1"/>
  <c r="R4304" i="2" l="1"/>
  <c r="I4305" i="2" s="1"/>
  <c r="O4305" i="2" s="1"/>
  <c r="Q4305" i="2" s="1"/>
  <c r="L4305" i="2" l="1"/>
  <c r="N4305" i="2" s="1"/>
  <c r="J4306" i="2" s="1"/>
  <c r="J4307" i="2" s="1"/>
  <c r="J4308" i="2" s="1"/>
  <c r="J4309" i="2" s="1"/>
  <c r="J4310" i="2" s="1"/>
  <c r="J4311" i="2" s="1"/>
  <c r="J4312" i="2" s="1"/>
  <c r="K4305" i="2"/>
  <c r="M4305" i="2" s="1"/>
  <c r="P4305" i="2" s="1"/>
  <c r="R4305" i="2" l="1"/>
  <c r="I4306" i="2" s="1"/>
  <c r="O4306" i="2" s="1"/>
  <c r="Q4306" i="2" s="1"/>
  <c r="L4306" i="2" l="1"/>
  <c r="K4306" i="2"/>
  <c r="M4306" i="2" s="1"/>
  <c r="P4306" i="2" s="1"/>
  <c r="R4306" i="2" l="1"/>
  <c r="I4307" i="2" s="1"/>
  <c r="O4307" i="2" s="1"/>
  <c r="Q4307" i="2" s="1"/>
  <c r="L4307" i="2" l="1"/>
  <c r="K4307" i="2"/>
  <c r="M4307" i="2" s="1"/>
  <c r="P4307" i="2" s="1"/>
  <c r="R4307" i="2" l="1"/>
  <c r="I4308" i="2" s="1"/>
  <c r="O4308" i="2" s="1"/>
  <c r="Q4308" i="2" s="1"/>
  <c r="L4308" i="2" l="1"/>
  <c r="K4308" i="2"/>
  <c r="M4308" i="2" s="1"/>
  <c r="P4308" i="2" s="1"/>
  <c r="R4308" i="2" l="1"/>
  <c r="I4309" i="2" s="1"/>
  <c r="O4309" i="2" s="1"/>
  <c r="Q4309" i="2" s="1"/>
  <c r="L4309" i="2" l="1"/>
  <c r="K4309" i="2"/>
  <c r="M4309" i="2" s="1"/>
  <c r="P4309" i="2" s="1"/>
  <c r="R4309" i="2" l="1"/>
  <c r="I4310" i="2" s="1"/>
  <c r="R4310" i="2" l="1"/>
  <c r="I4311" i="2" s="1"/>
  <c r="L4310" i="2"/>
  <c r="K4310" i="2"/>
  <c r="O4310" i="2"/>
  <c r="Q4310" i="2" s="1"/>
  <c r="L4311" i="2" l="1"/>
  <c r="O4311" i="2"/>
  <c r="Q4311" i="2" s="1"/>
  <c r="K4311" i="2"/>
  <c r="M4311" i="2" s="1"/>
  <c r="P4311" i="2" s="1"/>
  <c r="R4311" i="2" l="1"/>
  <c r="I4312" i="2" s="1"/>
  <c r="O4312" i="2" s="1"/>
  <c r="Q4312" i="2" s="1"/>
  <c r="L4312" i="2"/>
  <c r="N4312" i="2" s="1"/>
  <c r="R4312" i="2" s="1"/>
  <c r="I4313" i="2" s="1"/>
  <c r="O4313" i="2" s="1"/>
  <c r="Q4313" i="2" s="1"/>
  <c r="K4312" i="2"/>
  <c r="K4313" i="2" l="1"/>
  <c r="P4312" i="2"/>
  <c r="J4313" i="2"/>
  <c r="L4313" i="2" s="1"/>
  <c r="N4313" i="2" s="1"/>
  <c r="P4313" i="2" l="1"/>
  <c r="R4313" i="2"/>
  <c r="I4314" i="2" s="1"/>
  <c r="O4314" i="2" s="1"/>
  <c r="Q4314" i="2" s="1"/>
  <c r="J4314" i="2"/>
  <c r="L4314" i="2" l="1"/>
  <c r="N4314" i="2" s="1"/>
  <c r="K4314" i="2"/>
  <c r="M4314" i="2" s="1"/>
  <c r="R4314" i="2" s="1"/>
  <c r="I4315" i="2" s="1"/>
  <c r="O4315" i="2" s="1"/>
  <c r="Q4315" i="2" s="1"/>
  <c r="J4315" i="2"/>
  <c r="P4314" i="2" l="1"/>
  <c r="L4315" i="2"/>
  <c r="N4315" i="2" s="1"/>
  <c r="K4315" i="2"/>
  <c r="M4315" i="2" s="1"/>
  <c r="P4315" i="2" l="1"/>
  <c r="R4315" i="2"/>
  <c r="I4316" i="2" s="1"/>
  <c r="O4316" i="2" s="1"/>
  <c r="Q4316" i="2" s="1"/>
  <c r="J4316" i="2"/>
  <c r="L4316" i="2" l="1"/>
  <c r="N4316" i="2" s="1"/>
  <c r="P4316" i="2" s="1"/>
  <c r="K4316" i="2"/>
  <c r="J4317" i="2" l="1"/>
  <c r="R4316" i="2"/>
  <c r="I4317" i="2" s="1"/>
  <c r="O4317" i="2" s="1"/>
  <c r="Q4317" i="2" s="1"/>
  <c r="L4317" i="2" l="1"/>
  <c r="N4317" i="2" s="1"/>
  <c r="P4317" i="2" s="1"/>
  <c r="K4317" i="2"/>
  <c r="J4318" i="2" l="1"/>
  <c r="R4317" i="2"/>
  <c r="I4318" i="2" s="1"/>
  <c r="O4318" i="2" s="1"/>
  <c r="Q4318" i="2" s="1"/>
  <c r="L4318" i="2" l="1"/>
  <c r="N4318" i="2" s="1"/>
  <c r="P4318" i="2" s="1"/>
  <c r="K4318" i="2"/>
  <c r="J4319" i="2" l="1"/>
  <c r="R4318" i="2"/>
  <c r="I4319" i="2" s="1"/>
  <c r="L4319" i="2" l="1"/>
  <c r="N4319" i="2" s="1"/>
  <c r="P4319" i="2" s="1"/>
  <c r="K4319" i="2"/>
  <c r="J4320" i="2" l="1"/>
  <c r="R4319" i="2"/>
  <c r="I4320" i="2" s="1"/>
  <c r="L4320" i="2" l="1"/>
  <c r="N4320" i="2" s="1"/>
  <c r="R4320" i="2" s="1"/>
  <c r="I4321" i="2" s="1"/>
  <c r="K4320" i="2"/>
  <c r="K4321" i="2" l="1"/>
  <c r="O4321" i="2"/>
  <c r="Q4321" i="2" s="1"/>
  <c r="P4320" i="2"/>
  <c r="J4321" i="2"/>
  <c r="L4321" i="2" s="1"/>
  <c r="N4321" i="2" s="1"/>
  <c r="P4321" i="2" s="1"/>
  <c r="R4321" i="2" l="1"/>
  <c r="I4322" i="2" s="1"/>
  <c r="L4322" i="2"/>
  <c r="N4322" i="2" s="1"/>
  <c r="J4323" i="2" s="1"/>
  <c r="K4322" i="2"/>
  <c r="M4322" i="2" s="1"/>
  <c r="P4322" i="2" l="1"/>
  <c r="R4322" i="2"/>
  <c r="I4323" i="2" s="1"/>
  <c r="O4323" i="2" s="1"/>
  <c r="Q4323" i="2" s="1"/>
  <c r="L4323" i="2" l="1"/>
  <c r="N4323" i="2" s="1"/>
  <c r="J4324" i="2" s="1"/>
  <c r="J4325" i="2" s="1"/>
  <c r="J4326" i="2" s="1"/>
  <c r="J4327" i="2" s="1"/>
  <c r="J4328" i="2" s="1"/>
  <c r="K4323" i="2"/>
  <c r="M4323" i="2" s="1"/>
  <c r="P4323" i="2" l="1"/>
  <c r="R4323" i="2"/>
  <c r="I4324" i="2" s="1"/>
  <c r="O4324" i="2" s="1"/>
  <c r="Q4324" i="2" s="1"/>
  <c r="L4324" i="2" l="1"/>
  <c r="K4324" i="2"/>
  <c r="M4324" i="2" s="1"/>
  <c r="P4324" i="2" s="1"/>
  <c r="R4324" i="2" l="1"/>
  <c r="I4325" i="2" s="1"/>
  <c r="O4325" i="2" s="1"/>
  <c r="Q4325" i="2" s="1"/>
  <c r="L4325" i="2" l="1"/>
  <c r="K4325" i="2"/>
  <c r="M4325" i="2" s="1"/>
  <c r="P4325" i="2" s="1"/>
  <c r="R4325" i="2" l="1"/>
  <c r="I4326" i="2" s="1"/>
  <c r="O4326" i="2" s="1"/>
  <c r="Q4326" i="2" s="1"/>
  <c r="L4326" i="2" l="1"/>
  <c r="K4326" i="2"/>
  <c r="M4326" i="2" s="1"/>
  <c r="P4326" i="2" s="1"/>
  <c r="R4326" i="2" l="1"/>
  <c r="I4327" i="2" s="1"/>
  <c r="O4327" i="2" s="1"/>
  <c r="Q4327" i="2" s="1"/>
  <c r="L4327" i="2" l="1"/>
  <c r="K4327" i="2"/>
  <c r="M4327" i="2" s="1"/>
  <c r="P4327" i="2" s="1"/>
  <c r="R4327" i="2" l="1"/>
  <c r="I4328" i="2" s="1"/>
  <c r="O4328" i="2" s="1"/>
  <c r="Q4328" i="2" s="1"/>
  <c r="L4328" i="2" l="1"/>
  <c r="N4328" i="2" s="1"/>
  <c r="R4328" i="2" s="1"/>
  <c r="I4329" i="2" s="1"/>
  <c r="O4329" i="2" s="1"/>
  <c r="Q4329" i="2" s="1"/>
  <c r="K4328" i="2"/>
  <c r="K4329" i="2" l="1"/>
  <c r="M4329" i="2" s="1"/>
  <c r="P4329" i="2" s="1"/>
  <c r="P4328" i="2"/>
  <c r="J4329" i="2"/>
  <c r="J4330" i="2" s="1"/>
  <c r="J4331" i="2" s="1"/>
  <c r="J4332" i="2" s="1"/>
  <c r="J4333" i="2" s="1"/>
  <c r="J4334" i="2" s="1"/>
  <c r="J4335" i="2" s="1"/>
  <c r="J4336" i="2" s="1"/>
  <c r="L4329" i="2" l="1"/>
  <c r="R4329" i="2"/>
  <c r="I4330" i="2" s="1"/>
  <c r="O4330" i="2" s="1"/>
  <c r="Q4330" i="2" s="1"/>
  <c r="L4330" i="2" l="1"/>
  <c r="K4330" i="2"/>
  <c r="M4330" i="2" s="1"/>
  <c r="P4330" i="2" s="1"/>
  <c r="R4330" i="2" l="1"/>
  <c r="I4331" i="2" s="1"/>
  <c r="O4331" i="2" s="1"/>
  <c r="Q4331" i="2" s="1"/>
  <c r="L4331" i="2" l="1"/>
  <c r="K4331" i="2"/>
  <c r="M4331" i="2" s="1"/>
  <c r="P4331" i="2" s="1"/>
  <c r="R4331" i="2" l="1"/>
  <c r="I4332" i="2" s="1"/>
  <c r="O4332" i="2" s="1"/>
  <c r="Q4332" i="2" s="1"/>
  <c r="L4332" i="2" l="1"/>
  <c r="K4332" i="2"/>
  <c r="M4332" i="2" s="1"/>
  <c r="P4332" i="2" s="1"/>
  <c r="R4332" i="2" l="1"/>
  <c r="I4333" i="2" s="1"/>
  <c r="O4333" i="2" s="1"/>
  <c r="Q4333" i="2" s="1"/>
  <c r="L4333" i="2" l="1"/>
  <c r="K4333" i="2"/>
  <c r="M4333" i="2" s="1"/>
  <c r="P4333" i="2" s="1"/>
  <c r="R4333" i="2" l="1"/>
  <c r="I4334" i="2" s="1"/>
  <c r="L4334" i="2" l="1"/>
  <c r="R4334" i="2"/>
  <c r="I4335" i="2" s="1"/>
  <c r="K4334" i="2"/>
  <c r="O4334" i="2"/>
  <c r="Q4334" i="2" s="1"/>
  <c r="L4335" i="2" l="1"/>
  <c r="R4335" i="2"/>
  <c r="I4336" i="2" s="1"/>
  <c r="O4336" i="2" s="1"/>
  <c r="Q4336" i="2" s="1"/>
  <c r="K4335" i="2"/>
  <c r="O4335" i="2"/>
  <c r="Q4335" i="2" s="1"/>
  <c r="L4336" i="2" l="1"/>
  <c r="N4336" i="2" s="1"/>
  <c r="R4336" i="2" s="1"/>
  <c r="I4337" i="2" s="1"/>
  <c r="O4337" i="2" s="1"/>
  <c r="Q4337" i="2" s="1"/>
  <c r="K4336" i="2"/>
  <c r="K4337" i="2" l="1"/>
  <c r="P4336" i="2"/>
  <c r="J4337" i="2"/>
  <c r="L4337" i="2" l="1"/>
  <c r="N4337" i="2" s="1"/>
  <c r="P4337" i="2" l="1"/>
  <c r="R4337" i="2"/>
  <c r="I4338" i="2" s="1"/>
  <c r="O4338" i="2" s="1"/>
  <c r="Q4338" i="2" s="1"/>
  <c r="J4338" i="2"/>
  <c r="L4338" i="2" l="1"/>
  <c r="N4338" i="2" s="1"/>
  <c r="P4338" i="2" s="1"/>
  <c r="K4338" i="2"/>
  <c r="J4339" i="2" l="1"/>
  <c r="R4338" i="2"/>
  <c r="I4339" i="2" s="1"/>
  <c r="O4339" i="2" s="1"/>
  <c r="Q4339" i="2" s="1"/>
  <c r="L4339" i="2" l="1"/>
  <c r="N4339" i="2" s="1"/>
  <c r="R4339" i="2" s="1"/>
  <c r="I4340" i="2" s="1"/>
  <c r="O4340" i="2" s="1"/>
  <c r="Q4340" i="2" s="1"/>
  <c r="K4339" i="2"/>
  <c r="K4340" i="2" l="1"/>
  <c r="P4339" i="2"/>
  <c r="J4340" i="2"/>
  <c r="L4340" i="2" l="1"/>
  <c r="N4340" i="2" s="1"/>
  <c r="J4341" i="2" s="1"/>
  <c r="P4340" i="2" l="1"/>
  <c r="R4340" i="2"/>
  <c r="I4341" i="2" s="1"/>
  <c r="O4341" i="2" s="1"/>
  <c r="Q4341" i="2" s="1"/>
  <c r="L4341" i="2" l="1"/>
  <c r="N4341" i="2" s="1"/>
  <c r="K4341" i="2"/>
  <c r="P4341" i="2" l="1"/>
  <c r="J4342" i="2"/>
  <c r="R4341" i="2"/>
  <c r="I4342" i="2" s="1"/>
  <c r="O4342" i="2" s="1"/>
  <c r="Q4342" i="2" s="1"/>
  <c r="L4342" i="2" l="1"/>
  <c r="N4342" i="2" s="1"/>
  <c r="P4342" i="2" s="1"/>
  <c r="K4342" i="2"/>
  <c r="J4343" i="2"/>
  <c r="R4342" i="2" l="1"/>
  <c r="I4343" i="2" s="1"/>
  <c r="O4343" i="2" s="1"/>
  <c r="Q4343" i="2" s="1"/>
  <c r="L4343" i="2"/>
  <c r="N4343" i="2" s="1"/>
  <c r="P4343" i="2" s="1"/>
  <c r="K4343" i="2"/>
  <c r="J4344" i="2"/>
  <c r="R4343" i="2" l="1"/>
  <c r="I4344" i="2" s="1"/>
  <c r="O4344" i="2" s="1"/>
  <c r="Q4344" i="2" s="1"/>
  <c r="L4344" i="2" l="1"/>
  <c r="N4344" i="2" s="1"/>
  <c r="K4344" i="2"/>
  <c r="P4344" i="2" l="1"/>
  <c r="J4345" i="2"/>
  <c r="R4344" i="2"/>
  <c r="I4345" i="2" s="1"/>
  <c r="L4345" i="2" l="1"/>
  <c r="K4345" i="2"/>
  <c r="M4345" i="2" s="1"/>
  <c r="P4345" i="2" s="1"/>
  <c r="O4345" i="2"/>
  <c r="Q4345" i="2" s="1"/>
  <c r="R4345" i="2" l="1"/>
  <c r="I4346" i="2" s="1"/>
  <c r="L4346" i="2"/>
  <c r="O4346" i="2"/>
  <c r="Q4346" i="2" s="1"/>
  <c r="K4346" i="2"/>
  <c r="M4346" i="2" s="1"/>
  <c r="P4346" i="2" s="1"/>
  <c r="R4346" i="2" l="1"/>
  <c r="I4347" i="2" s="1"/>
  <c r="L4347" i="2"/>
  <c r="N4347" i="2" s="1"/>
  <c r="R4347" i="2" s="1"/>
  <c r="I4348" i="2" s="1"/>
  <c r="O4348" i="2" s="1"/>
  <c r="Q4348" i="2" s="1"/>
  <c r="K4347" i="2"/>
  <c r="O4347" i="2"/>
  <c r="Q4347" i="2" s="1"/>
  <c r="J4348" i="2" l="1"/>
  <c r="J4349" i="2" s="1"/>
  <c r="J4350" i="2" s="1"/>
  <c r="J4351" i="2" s="1"/>
  <c r="J4352" i="2" s="1"/>
  <c r="J4353" i="2" s="1"/>
  <c r="J4354" i="2" s="1"/>
  <c r="J4355" i="2" s="1"/>
  <c r="J4356" i="2" s="1"/>
  <c r="J4357" i="2" s="1"/>
  <c r="J4358" i="2" s="1"/>
  <c r="J4359" i="2" s="1"/>
  <c r="P4347" i="2"/>
  <c r="L4348" i="2"/>
  <c r="K4348" i="2"/>
  <c r="M4348" i="2" s="1"/>
  <c r="P4348" i="2" s="1"/>
  <c r="R4348" i="2" l="1"/>
  <c r="I4349" i="2" s="1"/>
  <c r="O4349" i="2" s="1"/>
  <c r="Q4349" i="2" s="1"/>
  <c r="L4349" i="2" l="1"/>
  <c r="K4349" i="2"/>
  <c r="M4349" i="2" s="1"/>
  <c r="P4349" i="2" s="1"/>
  <c r="R4349" i="2" l="1"/>
  <c r="I4350" i="2" s="1"/>
  <c r="O4350" i="2" s="1"/>
  <c r="Q4350" i="2" s="1"/>
  <c r="L4350" i="2" l="1"/>
  <c r="K4350" i="2"/>
  <c r="M4350" i="2" s="1"/>
  <c r="P4350" i="2" s="1"/>
  <c r="R4350" i="2" l="1"/>
  <c r="I4351" i="2" s="1"/>
  <c r="O4351" i="2" s="1"/>
  <c r="Q4351" i="2" s="1"/>
  <c r="L4351" i="2" l="1"/>
  <c r="K4351" i="2"/>
  <c r="M4351" i="2" s="1"/>
  <c r="P4351" i="2" s="1"/>
  <c r="R4351" i="2" l="1"/>
  <c r="I4352" i="2" s="1"/>
  <c r="O4352" i="2" s="1"/>
  <c r="Q4352" i="2" s="1"/>
  <c r="L4352" i="2" l="1"/>
  <c r="K4352" i="2"/>
  <c r="M4352" i="2" s="1"/>
  <c r="P4352" i="2" s="1"/>
  <c r="R4352" i="2" l="1"/>
  <c r="I4353" i="2" s="1"/>
  <c r="O4353" i="2" s="1"/>
  <c r="Q4353" i="2" s="1"/>
  <c r="L4353" i="2" l="1"/>
  <c r="K4353" i="2"/>
  <c r="M4353" i="2" s="1"/>
  <c r="P4353" i="2" s="1"/>
  <c r="R4353" i="2" l="1"/>
  <c r="I4354" i="2" s="1"/>
  <c r="O4354" i="2" s="1"/>
  <c r="Q4354" i="2" s="1"/>
  <c r="L4354" i="2" l="1"/>
  <c r="K4354" i="2"/>
  <c r="M4354" i="2" s="1"/>
  <c r="P4354" i="2" s="1"/>
  <c r="R4354" i="2" l="1"/>
  <c r="I4355" i="2" s="1"/>
  <c r="O4355" i="2" s="1"/>
  <c r="Q4355" i="2" s="1"/>
  <c r="L4355" i="2" l="1"/>
  <c r="K4355" i="2"/>
  <c r="M4355" i="2" s="1"/>
  <c r="P4355" i="2" s="1"/>
  <c r="R4355" i="2" l="1"/>
  <c r="I4356" i="2" s="1"/>
  <c r="O4356" i="2" s="1"/>
  <c r="Q4356" i="2" s="1"/>
  <c r="L4356" i="2" l="1"/>
  <c r="K4356" i="2"/>
  <c r="M4356" i="2" s="1"/>
  <c r="P4356" i="2" s="1"/>
  <c r="R4356" i="2" l="1"/>
  <c r="I4357" i="2" s="1"/>
  <c r="L4357" i="2" l="1"/>
  <c r="K4357" i="2"/>
  <c r="M4357" i="2" s="1"/>
  <c r="P4357" i="2" s="1"/>
  <c r="O4357" i="2"/>
  <c r="Q4357" i="2" s="1"/>
  <c r="R4357" i="2" l="1"/>
  <c r="I4358" i="2" s="1"/>
  <c r="L4358" i="2"/>
  <c r="R4358" i="2"/>
  <c r="I4359" i="2" s="1"/>
  <c r="O4359" i="2" s="1"/>
  <c r="Q4359" i="2" s="1"/>
  <c r="K4358" i="2"/>
  <c r="O4358" i="2"/>
  <c r="Q4358" i="2" s="1"/>
  <c r="L4359" i="2" l="1"/>
  <c r="N4359" i="2" s="1"/>
  <c r="R4359" i="2" s="1"/>
  <c r="I4360" i="2" s="1"/>
  <c r="K4359" i="2"/>
  <c r="R4360" i="2" l="1"/>
  <c r="I4361" i="2" s="1"/>
  <c r="O4361" i="2" s="1"/>
  <c r="Q4361" i="2" s="1"/>
  <c r="K4360" i="2"/>
  <c r="O4360" i="2"/>
  <c r="Q4360" i="2" s="1"/>
  <c r="P4359" i="2"/>
  <c r="J4360" i="2"/>
  <c r="J4361" i="2" s="1"/>
  <c r="L4360" i="2" l="1"/>
  <c r="L4361" i="2"/>
  <c r="N4361" i="2" s="1"/>
  <c r="P4361" i="2" s="1"/>
  <c r="K4361" i="2"/>
  <c r="R4361" i="2" l="1"/>
  <c r="I4362" i="2" s="1"/>
  <c r="J4362" i="2"/>
  <c r="L4362" i="2" l="1"/>
  <c r="N4362" i="2" s="1"/>
  <c r="P4362" i="2" s="1"/>
  <c r="K4362" i="2"/>
  <c r="R4362" i="2" l="1"/>
  <c r="I4363" i="2" s="1"/>
  <c r="J4363" i="2"/>
  <c r="L4363" i="2" l="1"/>
  <c r="N4363" i="2" s="1"/>
  <c r="P4363" i="2" s="1"/>
  <c r="K4363" i="2"/>
  <c r="R4363" i="2" l="1"/>
  <c r="I4364" i="2" s="1"/>
  <c r="O4364" i="2" s="1"/>
  <c r="Q4364" i="2" s="1"/>
  <c r="J4364" i="2"/>
  <c r="L4364" i="2" l="1"/>
  <c r="N4364" i="2" s="1"/>
  <c r="P4364" i="2" s="1"/>
  <c r="K4364" i="2"/>
  <c r="R4364" i="2" l="1"/>
  <c r="I4365" i="2" s="1"/>
  <c r="O4365" i="2" s="1"/>
  <c r="Q4365" i="2" s="1"/>
  <c r="J4365" i="2"/>
  <c r="L4365" i="2" l="1"/>
  <c r="N4365" i="2" s="1"/>
  <c r="P4365" i="2" s="1"/>
  <c r="K4365" i="2"/>
  <c r="R4365" i="2" l="1"/>
  <c r="I4366" i="2" s="1"/>
  <c r="O4366" i="2" s="1"/>
  <c r="Q4366" i="2" s="1"/>
  <c r="J4366" i="2"/>
  <c r="L4366" i="2" l="1"/>
  <c r="N4366" i="2" s="1"/>
  <c r="P4366" i="2" s="1"/>
  <c r="K4366" i="2"/>
  <c r="R4366" i="2" l="1"/>
  <c r="I4367" i="2" s="1"/>
  <c r="O4367" i="2" s="1"/>
  <c r="Q4367" i="2" s="1"/>
  <c r="J4367" i="2"/>
  <c r="L4367" i="2" l="1"/>
  <c r="N4367" i="2" s="1"/>
  <c r="P4367" i="2" s="1"/>
  <c r="K4367" i="2"/>
  <c r="R4367" i="2" l="1"/>
  <c r="I4368" i="2" s="1"/>
  <c r="J4368" i="2"/>
  <c r="J4369" i="2" s="1"/>
  <c r="R4368" i="2" l="1"/>
  <c r="I4369" i="2" s="1"/>
  <c r="L4368" i="2"/>
  <c r="K4368" i="2"/>
  <c r="O4368" i="2"/>
  <c r="Q4368" i="2" s="1"/>
  <c r="R4369" i="2" l="1"/>
  <c r="I4370" i="2" s="1"/>
  <c r="O4370" i="2" s="1"/>
  <c r="Q4370" i="2" s="1"/>
  <c r="L4369" i="2"/>
  <c r="K4369" i="2"/>
  <c r="O4369" i="2"/>
  <c r="Q4369" i="2" s="1"/>
  <c r="L4370" i="2" l="1"/>
  <c r="K4370" i="2"/>
  <c r="M4370" i="2" s="1"/>
  <c r="P4370" i="2" s="1"/>
  <c r="R4370" i="2" l="1"/>
  <c r="I4371" i="2" s="1"/>
  <c r="L4371" i="2" l="1"/>
  <c r="N4371" i="2" s="1"/>
  <c r="J4372" i="2" s="1"/>
  <c r="K4371" i="2"/>
  <c r="M4371" i="2" s="1"/>
  <c r="P4371" i="2" l="1"/>
  <c r="R4371" i="2"/>
  <c r="I4372" i="2" s="1"/>
  <c r="O4372" i="2" s="1"/>
  <c r="Q4372" i="2" s="1"/>
  <c r="L4372" i="2" l="1"/>
  <c r="N4372" i="2" s="1"/>
  <c r="J4373" i="2" s="1"/>
  <c r="J4374" i="2" s="1"/>
  <c r="J4375" i="2" s="1"/>
  <c r="J4376" i="2" s="1"/>
  <c r="K4372" i="2"/>
  <c r="M4372" i="2" s="1"/>
  <c r="P4372" i="2" s="1"/>
  <c r="R4372" i="2" l="1"/>
  <c r="I4373" i="2" s="1"/>
  <c r="O4373" i="2" s="1"/>
  <c r="Q4373" i="2" s="1"/>
  <c r="L4373" i="2" l="1"/>
  <c r="K4373" i="2"/>
  <c r="M4373" i="2" s="1"/>
  <c r="P4373" i="2" s="1"/>
  <c r="R4373" i="2" l="1"/>
  <c r="I4374" i="2" s="1"/>
  <c r="O4374" i="2" s="1"/>
  <c r="Q4374" i="2" s="1"/>
  <c r="L4374" i="2" l="1"/>
  <c r="K4374" i="2"/>
  <c r="M4374" i="2" s="1"/>
  <c r="P4374" i="2" s="1"/>
  <c r="R4374" i="2" l="1"/>
  <c r="I4375" i="2" s="1"/>
  <c r="O4375" i="2" s="1"/>
  <c r="Q4375" i="2" s="1"/>
  <c r="L4375" i="2" l="1"/>
  <c r="K4375" i="2"/>
  <c r="M4375" i="2" s="1"/>
  <c r="P4375" i="2" s="1"/>
  <c r="R4375" i="2" l="1"/>
  <c r="I4376" i="2" s="1"/>
  <c r="L4376" i="2" l="1"/>
  <c r="N4376" i="2" s="1"/>
  <c r="J4377" i="2" s="1"/>
  <c r="K4376" i="2"/>
  <c r="M4376" i="2" s="1"/>
  <c r="P4376" i="2" s="1"/>
  <c r="R4376" i="2" l="1"/>
  <c r="I4377" i="2" s="1"/>
  <c r="O4377" i="2" s="1"/>
  <c r="Q4377" i="2" s="1"/>
  <c r="L4377" i="2" l="1"/>
  <c r="N4377" i="2" s="1"/>
  <c r="J4378" i="2" s="1"/>
  <c r="J4379" i="2" s="1"/>
  <c r="J4380" i="2" s="1"/>
  <c r="J4381" i="2" s="1"/>
  <c r="J4382" i="2" s="1"/>
  <c r="J4383" i="2" s="1"/>
  <c r="K4377" i="2"/>
  <c r="M4377" i="2" s="1"/>
  <c r="P4377" i="2" s="1"/>
  <c r="R4377" i="2" l="1"/>
  <c r="I4378" i="2" s="1"/>
  <c r="O4378" i="2" s="1"/>
  <c r="Q4378" i="2" s="1"/>
  <c r="L4378" i="2" l="1"/>
  <c r="K4378" i="2"/>
  <c r="M4378" i="2" s="1"/>
  <c r="P4378" i="2" s="1"/>
  <c r="R4378" i="2" l="1"/>
  <c r="I4379" i="2" s="1"/>
  <c r="L4379" i="2" l="1"/>
  <c r="K4379" i="2"/>
  <c r="M4379" i="2" s="1"/>
  <c r="P4379" i="2" s="1"/>
  <c r="R4379" i="2" l="1"/>
  <c r="I4380" i="2" s="1"/>
  <c r="L4380" i="2" l="1"/>
  <c r="K4380" i="2"/>
  <c r="M4380" i="2" s="1"/>
  <c r="P4380" i="2" s="1"/>
  <c r="R4380" i="2" l="1"/>
  <c r="I4381" i="2" s="1"/>
  <c r="O4381" i="2" s="1"/>
  <c r="Q4381" i="2" s="1"/>
  <c r="K4381" i="2" l="1"/>
  <c r="M4381" i="2" s="1"/>
  <c r="P4381" i="2" s="1"/>
  <c r="L4381" i="2"/>
  <c r="R4381" i="2"/>
  <c r="I4382" i="2" s="1"/>
  <c r="O4382" i="2" s="1"/>
  <c r="Q4382" i="2" s="1"/>
  <c r="L4382" i="2" l="1"/>
  <c r="K4382" i="2"/>
  <c r="M4382" i="2" s="1"/>
  <c r="P4382" i="2" s="1"/>
  <c r="R4382" i="2" l="1"/>
  <c r="I4383" i="2" s="1"/>
  <c r="O4383" i="2" s="1"/>
  <c r="Q4383" i="2" s="1"/>
  <c r="L4383" i="2" l="1"/>
  <c r="N4383" i="2" s="1"/>
  <c r="R4383" i="2" s="1"/>
  <c r="I4384" i="2" s="1"/>
  <c r="O4384" i="2" s="1"/>
  <c r="Q4384" i="2" s="1"/>
  <c r="K4383" i="2"/>
  <c r="K4384" i="2" l="1"/>
  <c r="P4383" i="2"/>
  <c r="J4384" i="2"/>
  <c r="L4384" i="2" l="1"/>
  <c r="N4384" i="2" s="1"/>
  <c r="P4384" i="2" l="1"/>
  <c r="R4384" i="2"/>
  <c r="I4385" i="2" s="1"/>
  <c r="J4385" i="2"/>
  <c r="L4385" i="2" l="1"/>
  <c r="N4385" i="2" s="1"/>
  <c r="K4385" i="2"/>
  <c r="M4385" i="2" s="1"/>
  <c r="P4385" i="2" l="1"/>
  <c r="R4385" i="2"/>
  <c r="I4386" i="2" s="1"/>
  <c r="O4386" i="2" s="1"/>
  <c r="Q4386" i="2" s="1"/>
  <c r="J4386" i="2"/>
  <c r="L4386" i="2" l="1"/>
  <c r="N4386" i="2" s="1"/>
  <c r="K4386" i="2"/>
  <c r="M4386" i="2" s="1"/>
  <c r="P4386" i="2" l="1"/>
  <c r="R4386" i="2"/>
  <c r="I4387" i="2" s="1"/>
  <c r="O4387" i="2" s="1"/>
  <c r="Q4387" i="2" s="1"/>
  <c r="J4387" i="2"/>
  <c r="L4387" i="2" l="1"/>
  <c r="N4387" i="2" s="1"/>
  <c r="P4387" i="2" s="1"/>
  <c r="R4387" i="2"/>
  <c r="I4388" i="2" s="1"/>
  <c r="O4388" i="2" s="1"/>
  <c r="Q4388" i="2" s="1"/>
  <c r="K4387" i="2"/>
  <c r="K4388" i="2" l="1"/>
  <c r="J4388" i="2"/>
  <c r="L4388" i="2" l="1"/>
  <c r="N4388" i="2" s="1"/>
  <c r="P4388" i="2" l="1"/>
  <c r="R4388" i="2"/>
  <c r="I4389" i="2" s="1"/>
  <c r="O4389" i="2" s="1"/>
  <c r="Q4389" i="2" s="1"/>
  <c r="J4389" i="2"/>
  <c r="L4389" i="2" l="1"/>
  <c r="N4389" i="2" s="1"/>
  <c r="P4389" i="2" s="1"/>
  <c r="K4389" i="2"/>
  <c r="R4389" i="2" l="1"/>
  <c r="I4390" i="2" s="1"/>
  <c r="O4390" i="2" s="1"/>
  <c r="Q4390" i="2" s="1"/>
  <c r="J4390" i="2"/>
  <c r="L4390" i="2" l="1"/>
  <c r="N4390" i="2" s="1"/>
  <c r="P4390" i="2" s="1"/>
  <c r="R4390" i="2"/>
  <c r="I4391" i="2" s="1"/>
  <c r="O4391" i="2" s="1"/>
  <c r="Q4391" i="2" s="1"/>
  <c r="K4390" i="2"/>
  <c r="K4391" i="2" l="1"/>
  <c r="J4391" i="2"/>
  <c r="L4391" i="2" l="1"/>
  <c r="N4391" i="2" s="1"/>
  <c r="P4391" i="2" l="1"/>
  <c r="R4391" i="2"/>
  <c r="I4392" i="2" s="1"/>
  <c r="O4392" i="2" s="1"/>
  <c r="Q4392" i="2" s="1"/>
  <c r="J4392" i="2"/>
  <c r="L4392" i="2" l="1"/>
  <c r="N4392" i="2" s="1"/>
  <c r="P4392" i="2" s="1"/>
  <c r="K4392" i="2"/>
  <c r="J4393" i="2" l="1"/>
  <c r="R4392" i="2"/>
  <c r="I4393" i="2" s="1"/>
  <c r="R4393" i="2" l="1"/>
  <c r="I4394" i="2" s="1"/>
  <c r="L4393" i="2"/>
  <c r="K4393" i="2"/>
  <c r="O4393" i="2"/>
  <c r="Q4393" i="2" s="1"/>
  <c r="L4394" i="2" l="1"/>
  <c r="K4394" i="2"/>
  <c r="M4394" i="2" s="1"/>
  <c r="P4394" i="2" s="1"/>
  <c r="R4394" i="2" l="1"/>
  <c r="I4395" i="2" s="1"/>
  <c r="L4395" i="2" l="1"/>
  <c r="K4395" i="2"/>
  <c r="M4395" i="2" s="1"/>
  <c r="P4395" i="2" s="1"/>
  <c r="R4395" i="2" l="1"/>
  <c r="I4396" i="2" s="1"/>
  <c r="L4396" i="2" l="1"/>
  <c r="K4396" i="2"/>
  <c r="M4396" i="2" s="1"/>
  <c r="P4396" i="2" s="1"/>
  <c r="R4396" i="2" l="1"/>
  <c r="I4397" i="2" s="1"/>
  <c r="L4397" i="2" l="1"/>
  <c r="K4397" i="2"/>
  <c r="M4397" i="2" s="1"/>
  <c r="P4397" i="2" s="1"/>
  <c r="R4397" i="2" l="1"/>
  <c r="I4398" i="2" s="1"/>
  <c r="L4398" i="2" l="1"/>
  <c r="K4398" i="2"/>
  <c r="M4398" i="2" s="1"/>
  <c r="P4398" i="2" s="1"/>
  <c r="R4398" i="2" l="1"/>
  <c r="I4399" i="2" s="1"/>
  <c r="L4399" i="2" l="1"/>
  <c r="K4399" i="2"/>
  <c r="M4399" i="2" s="1"/>
  <c r="P4399" i="2" s="1"/>
  <c r="R4399" i="2" l="1"/>
  <c r="I4400" i="2" s="1"/>
  <c r="L4400" i="2" l="1"/>
  <c r="K4400" i="2"/>
  <c r="M4400" i="2" s="1"/>
  <c r="P4400" i="2" s="1"/>
  <c r="R4400" i="2" l="1"/>
  <c r="I4401" i="2" s="1"/>
  <c r="L4401" i="2" l="1"/>
  <c r="K4401" i="2"/>
  <c r="M4401" i="2" s="1"/>
  <c r="P4401" i="2" s="1"/>
  <c r="R4401" i="2" l="1"/>
  <c r="I4402" i="2" s="1"/>
  <c r="L4402" i="2" l="1"/>
  <c r="K4402" i="2"/>
  <c r="M4402" i="2" s="1"/>
  <c r="P4402" i="2" s="1"/>
  <c r="R4402" i="2" l="1"/>
  <c r="I4403" i="2" s="1"/>
  <c r="L4403" i="2" l="1"/>
  <c r="K4403" i="2"/>
  <c r="M4403" i="2" s="1"/>
  <c r="P4403" i="2" s="1"/>
  <c r="O4403" i="2"/>
  <c r="Q4403" i="2" s="1"/>
  <c r="R4403" i="2" l="1"/>
  <c r="I4404" i="2" s="1"/>
  <c r="L4404" i="2" s="1"/>
  <c r="K4404" i="2" l="1"/>
  <c r="M4404" i="2" s="1"/>
  <c r="P4404" i="2" s="1"/>
  <c r="R4404" i="2" l="1"/>
  <c r="I4405" i="2" s="1"/>
  <c r="L4405" i="2" s="1"/>
  <c r="K4405" i="2" l="1"/>
  <c r="M4405" i="2" s="1"/>
  <c r="P4405" i="2" s="1"/>
  <c r="R4405" i="2" l="1"/>
  <c r="I4406" i="2" s="1"/>
  <c r="L4406" i="2" s="1"/>
  <c r="O4406" i="2"/>
  <c r="Q4406" i="2" s="1"/>
  <c r="K4406" i="2" l="1"/>
  <c r="M4406" i="2" s="1"/>
  <c r="P4406" i="2" s="1"/>
  <c r="R4406" i="2" l="1"/>
  <c r="I4407" i="2" s="1"/>
  <c r="L4407" i="2" l="1"/>
  <c r="N4407" i="2" s="1"/>
  <c r="K4407" i="2"/>
  <c r="M4407" i="2" s="1"/>
  <c r="R4407" i="2" s="1"/>
  <c r="I4408" i="2" s="1"/>
  <c r="K4408" i="2" s="1"/>
  <c r="M4408" i="2" s="1"/>
  <c r="P4407" i="2" l="1"/>
  <c r="J4408" i="2"/>
  <c r="L4408" i="2" s="1"/>
  <c r="N4408" i="2" s="1"/>
  <c r="P4408" i="2" l="1"/>
  <c r="R4408" i="2"/>
  <c r="I4409" i="2" s="1"/>
  <c r="J4409" i="2"/>
  <c r="O4409" i="2" l="1"/>
  <c r="Q4409" i="2" s="1"/>
  <c r="K4409" i="2"/>
  <c r="L4409" i="2"/>
  <c r="N4409" i="2" s="1"/>
  <c r="P4409" i="2" l="1"/>
  <c r="R4409" i="2"/>
  <c r="I4410" i="2" s="1"/>
  <c r="J4410" i="2"/>
  <c r="O4410" i="2" l="1"/>
  <c r="Q4410" i="2" s="1"/>
  <c r="K4410" i="2"/>
  <c r="M4410" i="2" s="1"/>
  <c r="L4410" i="2"/>
  <c r="N4410" i="2" s="1"/>
  <c r="J4411" i="2" l="1"/>
  <c r="P4410" i="2"/>
  <c r="R4410" i="2"/>
  <c r="I4411" i="2" s="1"/>
  <c r="O4411" i="2" l="1"/>
  <c r="Q4411" i="2" s="1"/>
  <c r="L4411" i="2"/>
  <c r="N4411" i="2" s="1"/>
  <c r="K4411" i="2"/>
  <c r="P4411" i="2" l="1"/>
  <c r="J4412" i="2"/>
  <c r="R4411" i="2"/>
  <c r="I4412" i="2" s="1"/>
  <c r="K4412" i="2" l="1"/>
  <c r="L4412" i="2"/>
  <c r="N4412" i="2" s="1"/>
  <c r="P4412" i="2" l="1"/>
  <c r="J4413" i="2"/>
  <c r="R4412" i="2"/>
  <c r="I4413" i="2" s="1"/>
  <c r="K4413" i="2" l="1"/>
  <c r="L4413" i="2"/>
  <c r="N4413" i="2" s="1"/>
  <c r="P4413" i="2" l="1"/>
  <c r="J4414" i="2"/>
  <c r="R4413" i="2"/>
  <c r="I4414" i="2" s="1"/>
  <c r="K4414" i="2" l="1"/>
  <c r="L4414" i="2"/>
  <c r="N4414" i="2" s="1"/>
  <c r="P4414" i="2" l="1"/>
  <c r="J4415" i="2"/>
  <c r="R4414" i="2"/>
  <c r="I4415" i="2" s="1"/>
  <c r="K4415" i="2" l="1"/>
  <c r="L4415" i="2"/>
  <c r="N4415" i="2" s="1"/>
  <c r="P4415" i="2" l="1"/>
  <c r="R4415" i="2"/>
  <c r="I4416" i="2" s="1"/>
  <c r="J4416" i="2"/>
  <c r="K4416" i="2" l="1"/>
  <c r="L4416" i="2"/>
  <c r="N4416" i="2" s="1"/>
  <c r="O4417" i="2"/>
  <c r="Q4417" i="2" s="1"/>
  <c r="P4416" i="2" l="1"/>
  <c r="R4416" i="2"/>
  <c r="I4417" i="2" s="1"/>
  <c r="J4417" i="2"/>
  <c r="O4418" i="2"/>
  <c r="Q4418" i="2" s="1"/>
  <c r="L4417" i="2" l="1"/>
  <c r="N4417" i="2" s="1"/>
  <c r="K4417" i="2"/>
  <c r="P4417" i="2" l="1"/>
  <c r="R4417" i="2"/>
  <c r="I4418" i="2" s="1"/>
  <c r="L4418" i="2" l="1"/>
  <c r="N4418" i="2" s="1"/>
  <c r="R4418" i="2"/>
  <c r="I4419" i="2" s="1"/>
  <c r="K4418" i="2"/>
  <c r="K4419" i="2" l="1"/>
  <c r="M4419" i="2" s="1"/>
  <c r="P4419" i="2" s="1"/>
  <c r="R4419" i="2"/>
  <c r="I4420" i="2" s="1"/>
  <c r="P4418" i="2"/>
  <c r="J4419" i="2"/>
  <c r="J4420" i="2" s="1"/>
  <c r="J4421" i="2" s="1"/>
  <c r="J4422" i="2" s="1"/>
  <c r="J4423" i="2" s="1"/>
  <c r="J4424" i="2" s="1"/>
  <c r="J4425" i="2" s="1"/>
  <c r="J4426" i="2" s="1"/>
  <c r="J4427" i="2" s="1"/>
  <c r="J4428" i="2" s="1"/>
  <c r="J4429" i="2" s="1"/>
  <c r="J4430" i="2" s="1"/>
  <c r="J4431" i="2" s="1"/>
  <c r="L4420" i="2" l="1"/>
  <c r="K4420" i="2"/>
  <c r="M4420" i="2" s="1"/>
  <c r="L4419" i="2"/>
  <c r="P4420" i="2" l="1"/>
  <c r="R4420" i="2"/>
  <c r="I4421" i="2" s="1"/>
  <c r="O4421" i="2" l="1"/>
  <c r="Q4421" i="2" s="1"/>
  <c r="L4421" i="2"/>
  <c r="K4421" i="2"/>
  <c r="M4421" i="2" s="1"/>
  <c r="P4421" i="2" l="1"/>
  <c r="R4421" i="2"/>
  <c r="I4422" i="2" s="1"/>
  <c r="L4422" i="2" l="1"/>
  <c r="K4422" i="2"/>
  <c r="M4422" i="2" s="1"/>
  <c r="P4422" i="2" l="1"/>
  <c r="R4422" i="2"/>
  <c r="I4423" i="2" s="1"/>
  <c r="L4423" i="2" l="1"/>
  <c r="K4423" i="2"/>
  <c r="M4423" i="2" s="1"/>
  <c r="P4423" i="2" l="1"/>
  <c r="R4423" i="2"/>
  <c r="I4424" i="2" s="1"/>
  <c r="L4424" i="2" l="1"/>
  <c r="K4424" i="2"/>
  <c r="M4424" i="2" s="1"/>
  <c r="P4424" i="2" l="1"/>
  <c r="R4424" i="2"/>
  <c r="I4425" i="2" s="1"/>
  <c r="O4425" i="2" l="1"/>
  <c r="Q4425" i="2" s="1"/>
  <c r="L4425" i="2"/>
  <c r="K4425" i="2"/>
  <c r="M4425" i="2" s="1"/>
  <c r="P4425" i="2" l="1"/>
  <c r="R4425" i="2"/>
  <c r="I4426" i="2" s="1"/>
  <c r="L4426" i="2" l="1"/>
  <c r="K4426" i="2"/>
  <c r="M4426" i="2" s="1"/>
  <c r="P4426" i="2" l="1"/>
  <c r="R4426" i="2"/>
  <c r="I4427" i="2" s="1"/>
  <c r="L4427" i="2" l="1"/>
  <c r="K4427" i="2"/>
  <c r="M4427" i="2" s="1"/>
  <c r="P4427" i="2" l="1"/>
  <c r="R4427" i="2"/>
  <c r="I4428" i="2" s="1"/>
  <c r="L4428" i="2" l="1"/>
  <c r="K4428" i="2"/>
  <c r="M4428" i="2" s="1"/>
  <c r="P4428" i="2" l="1"/>
  <c r="R4428" i="2"/>
  <c r="I4429" i="2" s="1"/>
  <c r="L4429" i="2" l="1"/>
  <c r="K4429" i="2"/>
  <c r="M4429" i="2" s="1"/>
  <c r="P4429" i="2" s="1"/>
  <c r="R4429" i="2" l="1"/>
  <c r="I4430" i="2" s="1"/>
  <c r="L4430" i="2" l="1"/>
  <c r="K4430" i="2"/>
  <c r="M4430" i="2" s="1"/>
  <c r="P4430" i="2" l="1"/>
  <c r="R4430" i="2"/>
  <c r="I4431" i="2" s="1"/>
  <c r="L4431" i="2" l="1"/>
  <c r="N4431" i="2" s="1"/>
  <c r="K4431" i="2"/>
  <c r="M4431" i="2" s="1"/>
  <c r="R4431" i="2" s="1"/>
  <c r="I4432" i="2" s="1"/>
  <c r="O4432" i="2" l="1"/>
  <c r="Q4432" i="2" s="1"/>
  <c r="K4432" i="2"/>
  <c r="J4432" i="2"/>
  <c r="L4432" i="2" s="1"/>
  <c r="N4432" i="2" s="1"/>
  <c r="P4431" i="2"/>
  <c r="J4433" i="2" l="1"/>
  <c r="P4432" i="2"/>
  <c r="R4432" i="2"/>
  <c r="I4433" i="2" s="1"/>
  <c r="O4433" i="2" s="1"/>
  <c r="Q4433" i="2" s="1"/>
  <c r="K4433" i="2" l="1"/>
  <c r="L4433" i="2"/>
  <c r="N4433" i="2" s="1"/>
  <c r="P4433" i="2" s="1"/>
  <c r="J4434" i="2" l="1"/>
  <c r="R4433" i="2"/>
  <c r="I4434" i="2" s="1"/>
  <c r="L4434" i="2" l="1"/>
  <c r="N4434" i="2" s="1"/>
  <c r="P4434" i="2" s="1"/>
  <c r="K4434" i="2"/>
  <c r="R4434" i="2" l="1"/>
  <c r="I4435" i="2" s="1"/>
  <c r="J4435" i="2"/>
  <c r="L4435" i="2"/>
  <c r="N4435" i="2" s="1"/>
  <c r="O4435" i="2" l="1"/>
  <c r="Q4435" i="2" s="1"/>
  <c r="K4435" i="2"/>
  <c r="M4435" i="2" s="1"/>
  <c r="R4435" i="2" s="1"/>
  <c r="I4436" i="2" s="1"/>
  <c r="J4436" i="2"/>
  <c r="P4435" i="2" l="1"/>
  <c r="L4436" i="2"/>
  <c r="N4436" i="2" s="1"/>
  <c r="K4436" i="2"/>
  <c r="M4436" i="2" s="1"/>
  <c r="P4436" i="2" l="1"/>
  <c r="R4436" i="2"/>
  <c r="I4437" i="2" s="1"/>
  <c r="O4437" i="2" s="1"/>
  <c r="Q4437" i="2" s="1"/>
  <c r="J4437" i="2"/>
  <c r="L4437" i="2" l="1"/>
  <c r="N4437" i="2" s="1"/>
  <c r="P4437" i="2" s="1"/>
  <c r="K4437" i="2"/>
  <c r="R4437" i="2" l="1"/>
  <c r="I4438" i="2" s="1"/>
  <c r="J4438" i="2"/>
  <c r="L4438" i="2" l="1"/>
  <c r="N4438" i="2" s="1"/>
  <c r="K4438" i="2"/>
  <c r="M4438" i="2" s="1"/>
  <c r="P4438" i="2" l="1"/>
  <c r="R4438" i="2"/>
  <c r="I4439" i="2" s="1"/>
  <c r="J4439" i="2"/>
  <c r="L4439" i="2" l="1"/>
  <c r="N4439" i="2" s="1"/>
  <c r="K4439" i="2"/>
  <c r="M4439" i="2" s="1"/>
  <c r="R4439" i="2" s="1"/>
  <c r="I4440" i="2" s="1"/>
  <c r="P4439" i="2" l="1"/>
  <c r="K4440" i="2"/>
  <c r="M4440" i="2" s="1"/>
  <c r="J4440" i="2"/>
  <c r="L4440" i="2" l="1"/>
  <c r="N4440" i="2" s="1"/>
  <c r="P4440" i="2" l="1"/>
  <c r="R4440" i="2"/>
  <c r="I4441" i="2" s="1"/>
  <c r="J4441" i="2"/>
  <c r="L4441" i="2" l="1"/>
  <c r="K4441" i="2"/>
  <c r="M4441" i="2" s="1"/>
  <c r="P4441" i="2" s="1"/>
  <c r="O4441" i="2"/>
  <c r="Q4441" i="2" s="1"/>
  <c r="R4441" i="2" l="1"/>
  <c r="I4442" i="2" s="1"/>
  <c r="O4442" i="2" s="1"/>
  <c r="Q4442" i="2" s="1"/>
  <c r="K4442" i="2"/>
  <c r="M4442" i="2" s="1"/>
  <c r="L4442" i="2" l="1"/>
  <c r="N4442" i="2" s="1"/>
  <c r="J4443" i="2" s="1"/>
  <c r="J4444" i="2" s="1"/>
  <c r="J4445" i="2" s="1"/>
  <c r="J4446" i="2" s="1"/>
  <c r="J4447" i="2" s="1"/>
  <c r="J4448" i="2" s="1"/>
  <c r="J4449" i="2" s="1"/>
  <c r="J4450" i="2" s="1"/>
  <c r="J4451" i="2" s="1"/>
  <c r="J4452" i="2" s="1"/>
  <c r="J4453" i="2" s="1"/>
  <c r="R4442" i="2" l="1"/>
  <c r="I4443" i="2" s="1"/>
  <c r="O4443" i="2" s="1"/>
  <c r="Q4443" i="2" s="1"/>
  <c r="P4442" i="2"/>
  <c r="L4443" i="2"/>
  <c r="K4443" i="2"/>
  <c r="M4443" i="2" s="1"/>
  <c r="P4443" i="2" s="1"/>
  <c r="R4443" i="2" l="1"/>
  <c r="I4444" i="2" s="1"/>
  <c r="O4444" i="2" s="1"/>
  <c r="Q4444" i="2" s="1"/>
  <c r="L4444" i="2" l="1"/>
  <c r="K4444" i="2"/>
  <c r="M4444" i="2" s="1"/>
  <c r="P4444" i="2" s="1"/>
  <c r="R4444" i="2" l="1"/>
  <c r="I4445" i="2" s="1"/>
  <c r="O4445" i="2" s="1"/>
  <c r="Q4445" i="2" s="1"/>
  <c r="L4445" i="2" l="1"/>
  <c r="K4445" i="2"/>
  <c r="M4445" i="2" s="1"/>
  <c r="P4445" i="2" s="1"/>
  <c r="R4445" i="2" l="1"/>
  <c r="I4446" i="2" s="1"/>
  <c r="O4446" i="2" s="1"/>
  <c r="Q4446" i="2" s="1"/>
  <c r="L4446" i="2" l="1"/>
  <c r="K4446" i="2"/>
  <c r="M4446" i="2" s="1"/>
  <c r="P4446" i="2" s="1"/>
  <c r="R4446" i="2" l="1"/>
  <c r="I4447" i="2" s="1"/>
  <c r="O4447" i="2" s="1"/>
  <c r="Q4447" i="2" s="1"/>
  <c r="L4447" i="2" l="1"/>
  <c r="K4447" i="2"/>
  <c r="M4447" i="2" s="1"/>
  <c r="P4447" i="2" s="1"/>
  <c r="R4447" i="2" l="1"/>
  <c r="I4448" i="2" s="1"/>
  <c r="O4448" i="2" s="1"/>
  <c r="Q4448" i="2" s="1"/>
  <c r="L4448" i="2" l="1"/>
  <c r="K4448" i="2"/>
  <c r="M4448" i="2" s="1"/>
  <c r="P4448" i="2" s="1"/>
  <c r="R4448" i="2" l="1"/>
  <c r="I4449" i="2" s="1"/>
  <c r="O4449" i="2" s="1"/>
  <c r="Q4449" i="2" s="1"/>
  <c r="L4449" i="2" l="1"/>
  <c r="K4449" i="2"/>
  <c r="M4449" i="2" s="1"/>
  <c r="P4449" i="2" s="1"/>
  <c r="R4449" i="2" l="1"/>
  <c r="I4450" i="2" s="1"/>
  <c r="L4450" i="2" l="1"/>
  <c r="K4450" i="2"/>
  <c r="M4450" i="2" s="1"/>
  <c r="P4450" i="2" s="1"/>
  <c r="R4450" i="2" l="1"/>
  <c r="I4451" i="2" s="1"/>
  <c r="L4451" i="2" l="1"/>
  <c r="K4451" i="2"/>
  <c r="M4451" i="2" s="1"/>
  <c r="P4451" i="2" s="1"/>
  <c r="R4451" i="2" l="1"/>
  <c r="I4452" i="2" s="1"/>
  <c r="O4452" i="2" s="1"/>
  <c r="Q4452" i="2" s="1"/>
  <c r="L4452" i="2" l="1"/>
  <c r="K4452" i="2"/>
  <c r="M4452" i="2" s="1"/>
  <c r="P4452" i="2" s="1"/>
  <c r="R4452" i="2" l="1"/>
  <c r="I4453" i="2" s="1"/>
  <c r="O4453" i="2" s="1"/>
  <c r="Q4453" i="2" s="1"/>
  <c r="L4453" i="2" l="1"/>
  <c r="N4453" i="2" s="1"/>
  <c r="K4453" i="2"/>
  <c r="M4453" i="2" s="1"/>
  <c r="P4453" i="2" l="1"/>
  <c r="J4454" i="2"/>
  <c r="J4455" i="2" s="1"/>
  <c r="J4456" i="2" s="1"/>
  <c r="J4457" i="2" s="1"/>
  <c r="R4453" i="2"/>
  <c r="I4454" i="2" s="1"/>
  <c r="O4454" i="2" s="1"/>
  <c r="Q4454" i="2" s="1"/>
  <c r="L4454" i="2" l="1"/>
  <c r="K4454" i="2"/>
  <c r="M4454" i="2" s="1"/>
  <c r="P4454" i="2" s="1"/>
  <c r="R4454" i="2" l="1"/>
  <c r="I4455" i="2" s="1"/>
  <c r="L4455" i="2" l="1"/>
  <c r="R4455" i="2"/>
  <c r="I4456" i="2" s="1"/>
  <c r="K4455" i="2"/>
  <c r="O4455" i="2"/>
  <c r="Q4455" i="2" s="1"/>
  <c r="R4456" i="2" l="1"/>
  <c r="I4457" i="2" s="1"/>
  <c r="O4457" i="2" s="1"/>
  <c r="Q4457" i="2" s="1"/>
  <c r="L4456" i="2"/>
  <c r="O4456" i="2"/>
  <c r="Q4456" i="2" s="1"/>
  <c r="K4456" i="2"/>
  <c r="L4457" i="2" l="1"/>
  <c r="N4457" i="2" s="1"/>
  <c r="K4457" i="2"/>
  <c r="P4457" i="2" l="1"/>
  <c r="J4458" i="2"/>
  <c r="R4457" i="2"/>
  <c r="I4458" i="2" s="1"/>
  <c r="O4458" i="2" s="1"/>
  <c r="Q4458" i="2" s="1"/>
  <c r="L4458" i="2" l="1"/>
  <c r="N4458" i="2" s="1"/>
  <c r="P4458" i="2" s="1"/>
  <c r="K4458" i="2"/>
  <c r="J4459" i="2" l="1"/>
  <c r="R4458" i="2"/>
  <c r="I4459" i="2" s="1"/>
  <c r="K4459" i="2" s="1"/>
  <c r="L4459" i="2" l="1"/>
  <c r="N4459" i="2" s="1"/>
  <c r="P4459" i="2" s="1"/>
  <c r="R4459" i="2"/>
  <c r="I4460" i="2" s="1"/>
  <c r="O4460" i="2" s="1"/>
  <c r="Q4460" i="2" s="1"/>
  <c r="J4460" i="2" l="1"/>
  <c r="L4460" i="2"/>
  <c r="N4460" i="2" s="1"/>
  <c r="P4460" i="2" s="1"/>
  <c r="K4460" i="2"/>
  <c r="J4461" i="2" l="1"/>
  <c r="R4460" i="2"/>
  <c r="I4461" i="2" s="1"/>
  <c r="O4461" i="2" s="1"/>
  <c r="Q4461" i="2" s="1"/>
  <c r="L4461" i="2" l="1"/>
  <c r="N4461" i="2" s="1"/>
  <c r="P4461" i="2" s="1"/>
  <c r="K4461" i="2"/>
  <c r="J4462" i="2"/>
  <c r="R4461" i="2" l="1"/>
  <c r="I4462" i="2" s="1"/>
  <c r="O4462" i="2" s="1"/>
  <c r="Q4462" i="2" s="1"/>
  <c r="L4462" i="2" l="1"/>
  <c r="N4462" i="2" s="1"/>
  <c r="R4462" i="2"/>
  <c r="I4463" i="2" s="1"/>
  <c r="O4463" i="2" s="1"/>
  <c r="Q4463" i="2" s="1"/>
  <c r="K4462" i="2"/>
  <c r="K4463" i="2" l="1"/>
  <c r="P4462" i="2"/>
  <c r="J4463" i="2"/>
  <c r="L4463" i="2" l="1"/>
  <c r="N4463" i="2" s="1"/>
  <c r="P4463" i="2" l="1"/>
  <c r="R4463" i="2"/>
  <c r="I4464" i="2" s="1"/>
  <c r="J4464" i="2"/>
  <c r="J4465" i="2" s="1"/>
  <c r="R4464" i="2" l="1"/>
  <c r="I4465" i="2" s="1"/>
  <c r="L4464" i="2"/>
  <c r="K4464" i="2"/>
  <c r="O4464" i="2"/>
  <c r="Q4464" i="2" s="1"/>
  <c r="R4465" i="2" l="1"/>
  <c r="I4466" i="2" s="1"/>
  <c r="L4465" i="2"/>
  <c r="K4465" i="2"/>
  <c r="O4465" i="2"/>
  <c r="Q4465" i="2" s="1"/>
  <c r="L4466" i="2" l="1"/>
  <c r="K4466" i="2"/>
  <c r="M4466" i="2" s="1"/>
  <c r="P4466" i="2" s="1"/>
  <c r="O4466" i="2"/>
  <c r="Q4466" i="2" s="1"/>
  <c r="R4466" i="2" l="1"/>
  <c r="I4467" i="2" s="1"/>
  <c r="O4467" i="2" s="1"/>
  <c r="Q4467" i="2" s="1"/>
  <c r="L4467" i="2"/>
  <c r="K4467" i="2"/>
  <c r="M4467" i="2" s="1"/>
  <c r="P4467" i="2" s="1"/>
  <c r="R4467" i="2" l="1"/>
  <c r="I4468" i="2" s="1"/>
  <c r="L4468" i="2" l="1"/>
  <c r="K4468" i="2"/>
  <c r="M4468" i="2" s="1"/>
  <c r="P4468" i="2" s="1"/>
  <c r="R4468" i="2" l="1"/>
  <c r="I4469" i="2" s="1"/>
  <c r="O4469" i="2" s="1"/>
  <c r="Q4469" i="2" s="1"/>
  <c r="L4469" i="2" l="1"/>
  <c r="K4469" i="2"/>
  <c r="M4469" i="2" s="1"/>
  <c r="P4469" i="2" s="1"/>
  <c r="R4469" i="2" l="1"/>
  <c r="I4470" i="2" s="1"/>
  <c r="O4470" i="2" s="1"/>
  <c r="Q4470" i="2" s="1"/>
  <c r="L4470" i="2" l="1"/>
  <c r="K4470" i="2"/>
  <c r="M4470" i="2" s="1"/>
  <c r="P4470" i="2" s="1"/>
  <c r="R4470" i="2" l="1"/>
  <c r="I4471" i="2" s="1"/>
  <c r="L4471" i="2" l="1"/>
  <c r="K4471" i="2"/>
  <c r="M4471" i="2" s="1"/>
  <c r="P4471" i="2" s="1"/>
  <c r="R4471" i="2" l="1"/>
  <c r="I4472" i="2" s="1"/>
  <c r="O4472" i="2" s="1"/>
  <c r="Q4472" i="2" s="1"/>
  <c r="L4472" i="2" l="1"/>
  <c r="K4472" i="2"/>
  <c r="M4472" i="2" s="1"/>
  <c r="P4472" i="2" s="1"/>
  <c r="R4472" i="2" l="1"/>
  <c r="I4473" i="2" s="1"/>
  <c r="O4473" i="2" s="1"/>
  <c r="Q4473" i="2" s="1"/>
  <c r="L4473" i="2" l="1"/>
  <c r="K4473" i="2"/>
  <c r="M4473" i="2" s="1"/>
  <c r="P4473" i="2" s="1"/>
  <c r="R4473" i="2" l="1"/>
  <c r="I4474" i="2" s="1"/>
  <c r="L4474" i="2" l="1"/>
  <c r="K4474" i="2"/>
  <c r="M4474" i="2" s="1"/>
  <c r="P4474" i="2" s="1"/>
  <c r="R4474" i="2" l="1"/>
  <c r="I4475" i="2" s="1"/>
  <c r="L4475" i="2" l="1"/>
  <c r="K4475" i="2"/>
  <c r="M4475" i="2" s="1"/>
  <c r="P4475" i="2" s="1"/>
  <c r="R4475" i="2" l="1"/>
  <c r="I4476" i="2" s="1"/>
  <c r="L4476" i="2" l="1"/>
  <c r="K4476" i="2"/>
  <c r="M4476" i="2" s="1"/>
  <c r="P4476" i="2" s="1"/>
  <c r="R4476" i="2" l="1"/>
  <c r="I4477" i="2" s="1"/>
  <c r="L4477" i="2" l="1"/>
  <c r="K4477" i="2"/>
  <c r="M4477" i="2" s="1"/>
  <c r="P4477" i="2" s="1"/>
  <c r="R4477" i="2" l="1"/>
  <c r="I4478" i="2" s="1"/>
  <c r="L4478" i="2" l="1"/>
  <c r="K4478" i="2"/>
  <c r="M4478" i="2" s="1"/>
  <c r="P4478" i="2" s="1"/>
  <c r="O4478" i="2"/>
  <c r="Q4478" i="2" s="1"/>
  <c r="R4478" i="2" l="1"/>
  <c r="I4479" i="2" s="1"/>
  <c r="L4479" i="2"/>
  <c r="K4479" i="2"/>
  <c r="M4479" i="2" s="1"/>
  <c r="P4479" i="2" s="1"/>
  <c r="O4479" i="2"/>
  <c r="Q4479" i="2" s="1"/>
  <c r="R4479" i="2" l="1"/>
  <c r="I4480" i="2" s="1"/>
  <c r="R4480" i="2"/>
  <c r="I4481" i="2" s="1"/>
  <c r="O4481" i="2" s="1"/>
  <c r="Q4481" i="2" s="1"/>
  <c r="L4480" i="2"/>
  <c r="K4480" i="2"/>
  <c r="O4480" i="2"/>
  <c r="Q4480" i="2" s="1"/>
  <c r="L4481" i="2" l="1"/>
  <c r="N4481" i="2" s="1"/>
  <c r="R4481" i="2" s="1"/>
  <c r="I4482" i="2" s="1"/>
  <c r="K4481" i="2"/>
  <c r="P4481" i="2" l="1"/>
  <c r="J4482" i="2"/>
  <c r="L4482" i="2"/>
  <c r="N4482" i="2" s="1"/>
  <c r="P4482" i="2" s="1"/>
  <c r="K4482" i="2"/>
  <c r="R4482" i="2" l="1"/>
  <c r="I4483" i="2" s="1"/>
  <c r="J4483" i="2"/>
  <c r="L4483" i="2" l="1"/>
  <c r="N4483" i="2" s="1"/>
  <c r="P4483" i="2" s="1"/>
  <c r="K4483" i="2"/>
  <c r="R4483" i="2" l="1"/>
  <c r="I4484" i="2" s="1"/>
  <c r="J4484" i="2"/>
  <c r="L4484" i="2" l="1"/>
  <c r="N4484" i="2" s="1"/>
  <c r="P4484" i="2" s="1"/>
  <c r="K4484" i="2"/>
  <c r="R4484" i="2" l="1"/>
  <c r="I4485" i="2" s="1"/>
  <c r="O4485" i="2" s="1"/>
  <c r="Q4485" i="2" s="1"/>
  <c r="J4485" i="2"/>
  <c r="L4485" i="2" l="1"/>
  <c r="N4485" i="2" s="1"/>
  <c r="P4485" i="2" s="1"/>
  <c r="K4485" i="2"/>
  <c r="R4485" i="2" l="1"/>
  <c r="I4486" i="2" s="1"/>
  <c r="J4486" i="2"/>
  <c r="L4486" i="2" l="1"/>
  <c r="N4486" i="2" s="1"/>
  <c r="P4486" i="2" s="1"/>
  <c r="K4486" i="2"/>
  <c r="R4486" i="2" l="1"/>
  <c r="I4487" i="2" s="1"/>
  <c r="J4487" i="2"/>
  <c r="L4487" i="2" l="1"/>
  <c r="N4487" i="2" s="1"/>
  <c r="P4487" i="2" s="1"/>
  <c r="R4487" i="2"/>
  <c r="I4488" i="2" s="1"/>
  <c r="O4488" i="2" s="1"/>
  <c r="Q4488" i="2" s="1"/>
  <c r="K4487" i="2"/>
  <c r="K4488" i="2" l="1"/>
  <c r="J4488" i="2"/>
  <c r="L4488" i="2" l="1"/>
  <c r="N4488" i="2" s="1"/>
  <c r="J4489" i="2" s="1"/>
  <c r="P4488" i="2" l="1"/>
  <c r="R4488" i="2"/>
  <c r="I4489" i="2" s="1"/>
  <c r="O4489" i="2" s="1"/>
  <c r="Q4489" i="2" s="1"/>
  <c r="L4489" i="2" l="1"/>
  <c r="N4489" i="2" s="1"/>
  <c r="P4489" i="2" s="1"/>
  <c r="K4489" i="2"/>
  <c r="R4489" i="2" l="1"/>
  <c r="I4490" i="2" s="1"/>
  <c r="L4490" i="2" l="1"/>
  <c r="K4490" i="2"/>
  <c r="M4490" i="2" s="1"/>
  <c r="P4490" i="2" s="1"/>
  <c r="R4490" i="2" l="1"/>
  <c r="I4491" i="2" s="1"/>
  <c r="O4491" i="2" s="1"/>
  <c r="Q4491" i="2" s="1"/>
  <c r="L4491" i="2" l="1"/>
  <c r="K4491" i="2"/>
  <c r="M4491" i="2" s="1"/>
  <c r="P4491" i="2" s="1"/>
  <c r="R4491" i="2" l="1"/>
  <c r="I4492" i="2" s="1"/>
  <c r="L4492" i="2" l="1"/>
  <c r="K4492" i="2"/>
  <c r="M4492" i="2" s="1"/>
  <c r="P4492" i="2" s="1"/>
  <c r="R4492" i="2" l="1"/>
  <c r="I4493" i="2" s="1"/>
  <c r="O4493" i="2" s="1"/>
  <c r="Q4493" i="2" s="1"/>
  <c r="L4493" i="2" l="1"/>
  <c r="K4493" i="2"/>
  <c r="M4493" i="2" s="1"/>
  <c r="P4493" i="2" s="1"/>
  <c r="R4493" i="2" l="1"/>
  <c r="I4494" i="2" s="1"/>
  <c r="L4494" i="2" l="1"/>
  <c r="K4494" i="2"/>
  <c r="M4494" i="2" s="1"/>
  <c r="P4494" i="2" s="1"/>
  <c r="R4494" i="2" l="1"/>
  <c r="I4495" i="2" s="1"/>
  <c r="L4495" i="2" l="1"/>
  <c r="K4495" i="2"/>
  <c r="M4495" i="2" s="1"/>
  <c r="P4495" i="2" s="1"/>
  <c r="R4495" i="2" l="1"/>
  <c r="I4496" i="2" s="1"/>
  <c r="O4496" i="2" s="1"/>
  <c r="Q4496" i="2" s="1"/>
  <c r="L4496" i="2" l="1"/>
  <c r="K4496" i="2"/>
  <c r="M4496" i="2" s="1"/>
  <c r="P4496" i="2" s="1"/>
  <c r="R4496" i="2" l="1"/>
  <c r="I4497" i="2" s="1"/>
  <c r="O4497" i="2" s="1"/>
  <c r="Q4497" i="2" s="1"/>
  <c r="L4497" i="2"/>
  <c r="K4497" i="2"/>
  <c r="M4497" i="2" s="1"/>
  <c r="P4497" i="2" s="1"/>
  <c r="R4497" i="2" l="1"/>
  <c r="I4498" i="2" s="1"/>
  <c r="L4498" i="2" l="1"/>
  <c r="K4498" i="2"/>
  <c r="M4498" i="2" s="1"/>
  <c r="P4498" i="2" s="1"/>
  <c r="R4498" i="2" l="1"/>
  <c r="I4499" i="2" s="1"/>
  <c r="L4499" i="2" l="1"/>
  <c r="K4499" i="2"/>
  <c r="M4499" i="2" s="1"/>
  <c r="P4499" i="2" s="1"/>
  <c r="R4499" i="2" l="1"/>
  <c r="I4500" i="2" s="1"/>
  <c r="O4500" i="2" s="1"/>
  <c r="Q4500" i="2" s="1"/>
  <c r="L4500" i="2" l="1"/>
  <c r="K4500" i="2"/>
  <c r="M4500" i="2" s="1"/>
  <c r="P4500" i="2" s="1"/>
  <c r="R4500" i="2" l="1"/>
  <c r="I4501" i="2" s="1"/>
  <c r="L4501" i="2" l="1"/>
  <c r="K4501" i="2"/>
  <c r="M4501" i="2" s="1"/>
  <c r="P4501" i="2" s="1"/>
  <c r="R4501" i="2" l="1"/>
  <c r="I4502" i="2" s="1"/>
  <c r="L4502" i="2" l="1"/>
  <c r="K4502" i="2"/>
  <c r="M4502" i="2" s="1"/>
  <c r="P4502" i="2" s="1"/>
  <c r="R4502" i="2" l="1"/>
  <c r="I4503" i="2" s="1"/>
  <c r="L4503" i="2" l="1"/>
  <c r="N4503" i="2" s="1"/>
  <c r="K4503" i="2"/>
  <c r="M4503" i="2" s="1"/>
  <c r="R4503" i="2" s="1"/>
  <c r="I4504" i="2" s="1"/>
  <c r="K4504" i="2" l="1"/>
  <c r="M4504" i="2" s="1"/>
  <c r="P4503" i="2"/>
  <c r="J4504" i="2"/>
  <c r="L4504" i="2" l="1"/>
  <c r="N4504" i="2" s="1"/>
  <c r="P4504" i="2" l="1"/>
  <c r="R4504" i="2"/>
  <c r="I4505" i="2" s="1"/>
  <c r="J4505" i="2"/>
  <c r="L4505" i="2" l="1"/>
  <c r="N4505" i="2" s="1"/>
  <c r="K4505" i="2"/>
  <c r="M4505" i="2" s="1"/>
  <c r="P4505" i="2" l="1"/>
  <c r="R4505" i="2"/>
  <c r="I4506" i="2" s="1"/>
  <c r="J4506" i="2"/>
  <c r="L4506" i="2" l="1"/>
  <c r="N4506" i="2" s="1"/>
  <c r="K4506" i="2"/>
  <c r="M4506" i="2" s="1"/>
  <c r="P4506" i="2" l="1"/>
  <c r="R4506" i="2"/>
  <c r="I4507" i="2" s="1"/>
  <c r="O4507" i="2" s="1"/>
  <c r="Q4507" i="2" s="1"/>
  <c r="J4507" i="2"/>
  <c r="L4507" i="2" l="1"/>
  <c r="N4507" i="2" s="1"/>
  <c r="P4507" i="2" s="1"/>
  <c r="K4507" i="2"/>
  <c r="R4507" i="2" l="1"/>
  <c r="I4508" i="2" s="1"/>
  <c r="O4508" i="2" s="1"/>
  <c r="Q4508" i="2" s="1"/>
  <c r="J4508" i="2"/>
  <c r="K4508" i="2" l="1"/>
  <c r="L4508" i="2"/>
  <c r="N4508" i="2" s="1"/>
  <c r="P4508" i="2" s="1"/>
  <c r="J4509" i="2" l="1"/>
  <c r="R4508" i="2"/>
  <c r="I4509" i="2" s="1"/>
  <c r="K4509" i="2" s="1"/>
  <c r="L4509" i="2" l="1"/>
  <c r="N4509" i="2" s="1"/>
  <c r="P4509" i="2" s="1"/>
  <c r="J4510" i="2"/>
  <c r="R4509" i="2" l="1"/>
  <c r="I4510" i="2" s="1"/>
  <c r="L4510" i="2"/>
  <c r="N4510" i="2" s="1"/>
  <c r="P4510" i="2" s="1"/>
  <c r="K4510" i="2"/>
  <c r="J4511" i="2" l="1"/>
  <c r="R4510" i="2"/>
  <c r="I4511" i="2" s="1"/>
  <c r="L4511" i="2" l="1"/>
  <c r="N4511" i="2" s="1"/>
  <c r="P4511" i="2" s="1"/>
  <c r="K4511" i="2"/>
  <c r="R4511" i="2" l="1"/>
  <c r="I4512" i="2" s="1"/>
  <c r="J4512" i="2"/>
  <c r="L4512" i="2" l="1"/>
  <c r="N4512" i="2" s="1"/>
  <c r="P4512" i="2" s="1"/>
  <c r="K4512" i="2"/>
  <c r="R4512" i="2" l="1"/>
  <c r="I4513" i="2" s="1"/>
  <c r="J4513" i="2"/>
  <c r="R4513" i="2" l="1"/>
  <c r="I4514" i="2" s="1"/>
  <c r="L4513" i="2"/>
  <c r="K4513" i="2"/>
  <c r="O4513" i="2"/>
  <c r="Q4513" i="2" s="1"/>
  <c r="L4514" i="2" l="1"/>
  <c r="R4514" i="2"/>
  <c r="I4515" i="2" s="1"/>
  <c r="K4514" i="2"/>
  <c r="O4514" i="2"/>
  <c r="Q4514" i="2" s="1"/>
  <c r="L4515" i="2" l="1"/>
  <c r="K4515" i="2"/>
  <c r="M4515" i="2" s="1"/>
  <c r="P4515" i="2" s="1"/>
  <c r="R4515" i="2" l="1"/>
  <c r="I4516" i="2" s="1"/>
  <c r="L4516" i="2" l="1"/>
  <c r="K4516" i="2"/>
  <c r="M4516" i="2" s="1"/>
  <c r="P4516" i="2" s="1"/>
  <c r="R4516" i="2" l="1"/>
  <c r="I4517" i="2" s="1"/>
  <c r="O4517" i="2" s="1"/>
  <c r="Q4517" i="2" s="1"/>
  <c r="L4517" i="2"/>
  <c r="K4517" i="2"/>
  <c r="M4517" i="2" s="1"/>
  <c r="P4517" i="2" s="1"/>
  <c r="R4517" i="2" l="1"/>
  <c r="I4518" i="2" s="1"/>
  <c r="O4518" i="2" s="1"/>
  <c r="Q4518" i="2" s="1"/>
  <c r="L4518" i="2" l="1"/>
  <c r="K4518" i="2"/>
  <c r="M4518" i="2" s="1"/>
  <c r="P4518" i="2" s="1"/>
  <c r="R4518" i="2" l="1"/>
  <c r="I4519" i="2" s="1"/>
  <c r="L4519" i="2" l="1"/>
  <c r="K4519" i="2"/>
  <c r="M4519" i="2" s="1"/>
  <c r="P4519" i="2" s="1"/>
  <c r="R4519" i="2" l="1"/>
  <c r="I4520" i="2" s="1"/>
  <c r="O4520" i="2" s="1"/>
  <c r="Q4520" i="2" s="1"/>
  <c r="L4520" i="2" l="1"/>
  <c r="K4520" i="2"/>
  <c r="M4520" i="2" s="1"/>
  <c r="P4520" i="2" s="1"/>
  <c r="R4520" i="2" l="1"/>
  <c r="I4521" i="2" s="1"/>
  <c r="O4521" i="2" s="1"/>
  <c r="Q4521" i="2" s="1"/>
  <c r="L4521" i="2" l="1"/>
  <c r="K4521" i="2"/>
  <c r="M4521" i="2" s="1"/>
  <c r="P4521" i="2" s="1"/>
  <c r="R4521" i="2" l="1"/>
  <c r="I4522" i="2" s="1"/>
  <c r="O4522" i="2" s="1"/>
  <c r="Q4522" i="2" s="1"/>
  <c r="L4522" i="2" l="1"/>
  <c r="K4522" i="2"/>
  <c r="M4522" i="2" s="1"/>
  <c r="P4522" i="2" s="1"/>
  <c r="R4522" i="2" l="1"/>
  <c r="I4523" i="2" s="1"/>
  <c r="L4523" i="2" l="1"/>
  <c r="K4523" i="2"/>
  <c r="M4523" i="2" s="1"/>
  <c r="P4523" i="2" s="1"/>
  <c r="R4523" i="2" l="1"/>
  <c r="I4524" i="2" s="1"/>
  <c r="O4524" i="2" s="1"/>
  <c r="Q4524" i="2" s="1"/>
  <c r="L4524" i="2" l="1"/>
  <c r="K4524" i="2"/>
  <c r="M4524" i="2" s="1"/>
  <c r="P4524" i="2" s="1"/>
  <c r="R4524" i="2" l="1"/>
  <c r="I4525" i="2" s="1"/>
  <c r="O4525" i="2" s="1"/>
  <c r="Q4525" i="2" s="1"/>
  <c r="L4525" i="2"/>
  <c r="K4525" i="2"/>
  <c r="M4525" i="2" s="1"/>
  <c r="P4525" i="2" s="1"/>
  <c r="R4525" i="2" l="1"/>
  <c r="I4526" i="2" s="1"/>
  <c r="L4526" i="2" l="1"/>
  <c r="R4526" i="2"/>
  <c r="I4527" i="2" s="1"/>
  <c r="K4526" i="2"/>
  <c r="O4526" i="2"/>
  <c r="Q4526" i="2" s="1"/>
  <c r="L4527" i="2" l="1"/>
  <c r="N4527" i="2" s="1"/>
  <c r="R4527" i="2"/>
  <c r="I4528" i="2" s="1"/>
  <c r="K4527" i="2"/>
  <c r="O4527" i="2"/>
  <c r="Q4527" i="2" s="1"/>
  <c r="P4527" i="2" l="1"/>
  <c r="J4528" i="2"/>
  <c r="L4528" i="2"/>
  <c r="N4528" i="2" s="1"/>
  <c r="K4528" i="2"/>
  <c r="P4528" i="2" l="1"/>
  <c r="J4529" i="2"/>
  <c r="R4528" i="2"/>
  <c r="I4529" i="2" s="1"/>
  <c r="L4529" i="2" l="1"/>
  <c r="N4529" i="2" s="1"/>
  <c r="P4529" i="2" s="1"/>
  <c r="K4529" i="2"/>
  <c r="J4530" i="2"/>
  <c r="R4529" i="2" l="1"/>
  <c r="I4530" i="2" s="1"/>
  <c r="O4530" i="2" s="1"/>
  <c r="Q4530" i="2" s="1"/>
  <c r="L4530" i="2" l="1"/>
  <c r="N4530" i="2" s="1"/>
  <c r="R4530" i="2" s="1"/>
  <c r="I4531" i="2" s="1"/>
  <c r="O4531" i="2" s="1"/>
  <c r="Q4531" i="2" s="1"/>
  <c r="K4530" i="2"/>
  <c r="K4531" i="2" l="1"/>
  <c r="P4530" i="2"/>
  <c r="J4531" i="2"/>
  <c r="L4531" i="2" l="1"/>
  <c r="N4531" i="2" s="1"/>
  <c r="P4531" i="2" l="1"/>
  <c r="R4531" i="2"/>
  <c r="I4532" i="2" s="1"/>
  <c r="O4532" i="2" s="1"/>
  <c r="Q4532" i="2" s="1"/>
  <c r="J4532" i="2"/>
  <c r="L4532" i="2" l="1"/>
  <c r="N4532" i="2" s="1"/>
  <c r="P4532" i="2" s="1"/>
  <c r="K4532" i="2"/>
  <c r="J4533" i="2"/>
  <c r="R4532" i="2" l="1"/>
  <c r="I4533" i="2" s="1"/>
  <c r="O4533" i="2" s="1"/>
  <c r="Q4533" i="2" s="1"/>
  <c r="L4533" i="2" l="1"/>
  <c r="N4533" i="2" s="1"/>
  <c r="K4533" i="2"/>
  <c r="P4533" i="2" l="1"/>
  <c r="J4534" i="2"/>
  <c r="R4533" i="2"/>
  <c r="I4534" i="2" s="1"/>
  <c r="O4534" i="2" s="1"/>
  <c r="Q4534" i="2" s="1"/>
  <c r="L4534" i="2" l="1"/>
  <c r="N4534" i="2" s="1"/>
  <c r="P4534" i="2" s="1"/>
  <c r="R4534" i="2"/>
  <c r="I4535" i="2" s="1"/>
  <c r="O4535" i="2" s="1"/>
  <c r="Q4535" i="2" s="1"/>
  <c r="K4534" i="2"/>
  <c r="J4535" i="2"/>
  <c r="L4535" i="2" l="1"/>
  <c r="N4535" i="2" s="1"/>
  <c r="P4535" i="2" s="1"/>
  <c r="K4535" i="2"/>
  <c r="R4535" i="2" l="1"/>
  <c r="I4536" i="2" s="1"/>
  <c r="J4536" i="2"/>
  <c r="L4536" i="2" l="1"/>
  <c r="N4536" i="2" s="1"/>
  <c r="P4536" i="2" s="1"/>
  <c r="K4536" i="2"/>
  <c r="O4536" i="2"/>
  <c r="Q4536" i="2" s="1"/>
  <c r="R4536" i="2" l="1"/>
  <c r="I4537" i="2" s="1"/>
  <c r="J4537" i="2"/>
  <c r="R4537" i="2"/>
  <c r="I4538" i="2" s="1"/>
  <c r="O4538" i="2" s="1"/>
  <c r="Q4538" i="2" s="1"/>
  <c r="L4537" i="2"/>
  <c r="K4537" i="2"/>
  <c r="O4537" i="2"/>
  <c r="Q4537" i="2" s="1"/>
  <c r="L4538" i="2" l="1"/>
  <c r="K4538" i="2"/>
  <c r="M4538" i="2" s="1"/>
  <c r="P4538" i="2" s="1"/>
  <c r="R4538" i="2" l="1"/>
  <c r="I4539" i="2" s="1"/>
  <c r="O4539" i="2" s="1"/>
  <c r="Q4539" i="2" s="1"/>
  <c r="L4539" i="2"/>
  <c r="K4539" i="2"/>
  <c r="M4539" i="2" s="1"/>
  <c r="P4539" i="2" s="1"/>
  <c r="R4539" i="2" l="1"/>
  <c r="I4540" i="2" s="1"/>
  <c r="L4540" i="2" l="1"/>
  <c r="K4540" i="2"/>
  <c r="M4540" i="2" s="1"/>
  <c r="P4540" i="2" s="1"/>
  <c r="R4540" i="2" l="1"/>
  <c r="I4541" i="2" s="1"/>
  <c r="O4541" i="2" s="1"/>
  <c r="Q4541" i="2" s="1"/>
  <c r="L4541" i="2"/>
  <c r="K4541" i="2"/>
  <c r="M4541" i="2" s="1"/>
  <c r="P4541" i="2" s="1"/>
  <c r="R4541" i="2" l="1"/>
  <c r="I4542" i="2" s="1"/>
  <c r="O4542" i="2" s="1"/>
  <c r="Q4542" i="2" s="1"/>
  <c r="L4542" i="2" l="1"/>
  <c r="K4542" i="2"/>
  <c r="M4542" i="2" s="1"/>
  <c r="P4542" i="2" s="1"/>
  <c r="R4542" i="2" l="1"/>
  <c r="I4543" i="2" s="1"/>
  <c r="O4543" i="2" s="1"/>
  <c r="Q4543" i="2" s="1"/>
  <c r="L4543" i="2" l="1"/>
  <c r="K4543" i="2"/>
  <c r="M4543" i="2" s="1"/>
  <c r="P4543" i="2" s="1"/>
  <c r="R4543" i="2" l="1"/>
  <c r="I4544" i="2" s="1"/>
  <c r="O4544" i="2" s="1"/>
  <c r="Q4544" i="2" s="1"/>
  <c r="L4544" i="2" l="1"/>
  <c r="K4544" i="2"/>
  <c r="M4544" i="2" s="1"/>
  <c r="P4544" i="2" s="1"/>
  <c r="R4544" i="2" l="1"/>
  <c r="I4545" i="2" s="1"/>
  <c r="O4545" i="2" s="1"/>
  <c r="Q4545" i="2" s="1"/>
  <c r="L4545" i="2" l="1"/>
  <c r="K4545" i="2"/>
  <c r="M4545" i="2" s="1"/>
  <c r="P4545" i="2" s="1"/>
  <c r="R4545" i="2" l="1"/>
  <c r="I4546" i="2" s="1"/>
  <c r="O4546" i="2" s="1"/>
  <c r="Q4546" i="2" s="1"/>
  <c r="L4546" i="2" l="1"/>
  <c r="K4546" i="2"/>
  <c r="M4546" i="2" s="1"/>
  <c r="P4546" i="2" s="1"/>
  <c r="R4546" i="2" l="1"/>
  <c r="I4547" i="2" s="1"/>
  <c r="O4547" i="2" s="1"/>
  <c r="Q4547" i="2" s="1"/>
  <c r="L4547" i="2" l="1"/>
  <c r="K4547" i="2"/>
  <c r="M4547" i="2" s="1"/>
  <c r="P4547" i="2" s="1"/>
  <c r="R4547" i="2" l="1"/>
  <c r="I4548" i="2" s="1"/>
  <c r="L4548" i="2" l="1"/>
  <c r="K4548" i="2"/>
  <c r="M4548" i="2" s="1"/>
  <c r="P4548" i="2" s="1"/>
  <c r="R4548" i="2" l="1"/>
  <c r="I4549" i="2" s="1"/>
  <c r="O4549" i="2" s="1"/>
  <c r="Q4549" i="2" s="1"/>
  <c r="L4549" i="2" l="1"/>
  <c r="K4549" i="2"/>
  <c r="M4549" i="2" s="1"/>
  <c r="P4549" i="2" s="1"/>
  <c r="R4549" i="2" l="1"/>
  <c r="I4550" i="2" s="1"/>
  <c r="L4550" i="2" l="1"/>
  <c r="K4550" i="2"/>
  <c r="M4550" i="2" s="1"/>
  <c r="P4550" i="2" s="1"/>
  <c r="R4550" i="2" l="1"/>
  <c r="I4551" i="2" s="1"/>
  <c r="L4551" i="2" l="1"/>
  <c r="K4551" i="2"/>
  <c r="M4551" i="2" s="1"/>
  <c r="P4551" i="2" s="1"/>
  <c r="O4551" i="2"/>
  <c r="Q4551" i="2" s="1"/>
  <c r="R4551" i="2" l="1"/>
  <c r="I4552" i="2" s="1"/>
  <c r="R4552" i="2"/>
  <c r="I4553" i="2" s="1"/>
  <c r="O4553" i="2" s="1"/>
  <c r="Q4553" i="2" s="1"/>
  <c r="L4552" i="2"/>
  <c r="K4552" i="2"/>
  <c r="O4552" i="2"/>
  <c r="Q4552" i="2" s="1"/>
  <c r="L4553" i="2" l="1"/>
  <c r="N4553" i="2" s="1"/>
  <c r="K4553" i="2"/>
  <c r="P4553" i="2" l="1"/>
  <c r="J4554" i="2"/>
  <c r="R4553" i="2"/>
  <c r="I4554" i="2" s="1"/>
  <c r="L4554" i="2" l="1"/>
  <c r="N4554" i="2" s="1"/>
  <c r="P4554" i="2" s="1"/>
  <c r="K4554" i="2"/>
  <c r="J4555" i="2"/>
  <c r="R4554" i="2" l="1"/>
  <c r="I4555" i="2" s="1"/>
  <c r="O4555" i="2" s="1"/>
  <c r="Q4555" i="2" s="1"/>
  <c r="L4555" i="2" l="1"/>
  <c r="N4555" i="2" s="1"/>
  <c r="R4555" i="2" s="1"/>
  <c r="I4556" i="2" s="1"/>
  <c r="O4556" i="2" s="1"/>
  <c r="Q4556" i="2" s="1"/>
  <c r="K4555" i="2"/>
  <c r="K4556" i="2" l="1"/>
  <c r="P4555" i="2"/>
  <c r="J4556" i="2"/>
  <c r="L4556" i="2" l="1"/>
  <c r="N4556" i="2" s="1"/>
  <c r="P4556" i="2" l="1"/>
  <c r="R4556" i="2"/>
  <c r="I4557" i="2" s="1"/>
  <c r="J4557" i="2"/>
  <c r="L4557" i="2" l="1"/>
  <c r="N4557" i="2" s="1"/>
  <c r="P4557" i="2" s="1"/>
  <c r="K4557" i="2"/>
  <c r="R4557" i="2" l="1"/>
  <c r="I4558" i="2" s="1"/>
  <c r="J4558" i="2"/>
  <c r="L4558" i="2" l="1"/>
  <c r="N4558" i="2" s="1"/>
  <c r="P4558" i="2" s="1"/>
  <c r="K4558" i="2"/>
  <c r="R4558" i="2" l="1"/>
  <c r="I4559" i="2" s="1"/>
  <c r="O4559" i="2" s="1"/>
  <c r="Q4559" i="2" s="1"/>
  <c r="J4559" i="2"/>
  <c r="L4559" i="2" l="1"/>
  <c r="N4559" i="2" s="1"/>
  <c r="P4559" i="2" s="1"/>
  <c r="K4559" i="2"/>
  <c r="R4559" i="2" l="1"/>
  <c r="I4560" i="2" s="1"/>
  <c r="O4560" i="2" s="1"/>
  <c r="Q4560" i="2" s="1"/>
  <c r="J4560" i="2"/>
  <c r="L4560" i="2" l="1"/>
  <c r="N4560" i="2" s="1"/>
  <c r="P4560" i="2" s="1"/>
  <c r="K4560" i="2"/>
  <c r="R4560" i="2" l="1"/>
  <c r="I4561" i="2" s="1"/>
  <c r="O4561" i="2" s="1"/>
  <c r="Q4561" i="2" s="1"/>
  <c r="J4561" i="2"/>
  <c r="L4561" i="2" l="1"/>
  <c r="N4561" i="2" s="1"/>
  <c r="P4561" i="2" s="1"/>
  <c r="K4561" i="2"/>
  <c r="R4561" i="2" l="1"/>
  <c r="I4562" i="2" s="1"/>
  <c r="L4562" i="2" l="1"/>
  <c r="K4562" i="2"/>
  <c r="M4562" i="2" s="1"/>
  <c r="P4562" i="2" s="1"/>
  <c r="O4562" i="2"/>
  <c r="Q4562" i="2" s="1"/>
  <c r="R4562" i="2" l="1"/>
  <c r="I4563" i="2" s="1"/>
  <c r="O4563" i="2" s="1"/>
  <c r="Q4563" i="2" s="1"/>
  <c r="L4563" i="2"/>
  <c r="K4563" i="2"/>
  <c r="M4563" i="2" s="1"/>
  <c r="P4563" i="2" s="1"/>
  <c r="R4563" i="2" l="1"/>
  <c r="I4564" i="2" s="1"/>
  <c r="O4564" i="2" s="1"/>
  <c r="Q4564" i="2" s="1"/>
  <c r="L4564" i="2" l="1"/>
  <c r="K4564" i="2"/>
  <c r="M4564" i="2" s="1"/>
  <c r="P4564" i="2" s="1"/>
  <c r="R4564" i="2" l="1"/>
  <c r="I4565" i="2" s="1"/>
  <c r="O4565" i="2" s="1"/>
  <c r="Q4565" i="2" s="1"/>
  <c r="L4565" i="2" l="1"/>
  <c r="K4565" i="2"/>
  <c r="M4565" i="2" s="1"/>
  <c r="P4565" i="2" s="1"/>
  <c r="R4565" i="2" l="1"/>
  <c r="I4566" i="2" s="1"/>
  <c r="O4566" i="2" s="1"/>
  <c r="Q4566" i="2" s="1"/>
  <c r="L4566" i="2" l="1"/>
  <c r="K4566" i="2"/>
  <c r="M4566" i="2" s="1"/>
  <c r="P4566" i="2" s="1"/>
  <c r="R4566" i="2" l="1"/>
  <c r="I4567" i="2" s="1"/>
  <c r="O4567" i="2" s="1"/>
  <c r="Q4567" i="2" s="1"/>
  <c r="L4567" i="2" l="1"/>
  <c r="K4567" i="2"/>
  <c r="M4567" i="2" s="1"/>
  <c r="P4567" i="2" s="1"/>
  <c r="R4567" i="2" l="1"/>
  <c r="I4568" i="2" s="1"/>
  <c r="O4568" i="2" s="1"/>
  <c r="Q4568" i="2" s="1"/>
  <c r="L4568" i="2" l="1"/>
  <c r="K4568" i="2"/>
  <c r="M4568" i="2" s="1"/>
  <c r="P4568" i="2" s="1"/>
  <c r="R4568" i="2" l="1"/>
  <c r="I4569" i="2" s="1"/>
  <c r="O4569" i="2" s="1"/>
  <c r="Q4569" i="2" s="1"/>
  <c r="L4569" i="2" l="1"/>
  <c r="K4569" i="2"/>
  <c r="M4569" i="2" s="1"/>
  <c r="P4569" i="2" s="1"/>
  <c r="R4569" i="2" l="1"/>
  <c r="I4570" i="2" s="1"/>
  <c r="O4570" i="2" s="1"/>
  <c r="Q4570" i="2" s="1"/>
  <c r="L4570" i="2" l="1"/>
  <c r="K4570" i="2"/>
  <c r="M4570" i="2" s="1"/>
  <c r="P4570" i="2" s="1"/>
  <c r="R4570" i="2" l="1"/>
  <c r="I4571" i="2" s="1"/>
  <c r="O4571" i="2" s="1"/>
  <c r="Q4571" i="2" s="1"/>
  <c r="L4571" i="2" l="1"/>
  <c r="K4571" i="2"/>
  <c r="M4571" i="2" s="1"/>
  <c r="P4571" i="2" s="1"/>
  <c r="R4571" i="2" l="1"/>
  <c r="I4572" i="2" s="1"/>
  <c r="L4572" i="2" l="1"/>
  <c r="K4572" i="2"/>
  <c r="M4572" i="2" s="1"/>
  <c r="P4572" i="2" s="1"/>
  <c r="O4572" i="2"/>
  <c r="Q4572" i="2" s="1"/>
  <c r="R4572" i="2" l="1"/>
  <c r="I4573" i="2" s="1"/>
  <c r="O4573" i="2" s="1"/>
  <c r="Q4573" i="2" s="1"/>
  <c r="L4573" i="2"/>
  <c r="K4573" i="2"/>
  <c r="M4573" i="2" s="1"/>
  <c r="P4573" i="2" s="1"/>
  <c r="R4573" i="2" l="1"/>
  <c r="I4574" i="2" s="1"/>
  <c r="L4574" i="2" l="1"/>
  <c r="R4574" i="2"/>
  <c r="I4575" i="2" s="1"/>
  <c r="K4574" i="2"/>
  <c r="O4574" i="2"/>
  <c r="Q4574" i="2" s="1"/>
  <c r="L4575" i="2" l="1"/>
  <c r="R4575" i="2"/>
  <c r="I4576" i="2" s="1"/>
  <c r="O4576" i="2" s="1"/>
  <c r="Q4576" i="2" s="1"/>
  <c r="K4575" i="2"/>
  <c r="O4575" i="2"/>
  <c r="Q4575" i="2" s="1"/>
  <c r="L4576" i="2" l="1"/>
  <c r="N4576" i="2" s="1"/>
  <c r="R4576" i="2"/>
  <c r="I4577" i="2" s="1"/>
  <c r="O4577" i="2" s="1"/>
  <c r="Q4577" i="2" s="1"/>
  <c r="K4576" i="2"/>
  <c r="K4577" i="2" l="1"/>
  <c r="P4576" i="2"/>
  <c r="J4577" i="2"/>
  <c r="L4577" i="2" l="1"/>
  <c r="N4577" i="2" s="1"/>
  <c r="P4577" i="2" l="1"/>
  <c r="R4577" i="2"/>
  <c r="I4578" i="2" s="1"/>
  <c r="O4578" i="2" s="1"/>
  <c r="Q4578" i="2" s="1"/>
  <c r="J4578" i="2"/>
  <c r="L4578" i="2" l="1"/>
  <c r="N4578" i="2" s="1"/>
  <c r="P4578" i="2" s="1"/>
  <c r="K4578" i="2"/>
  <c r="R4578" i="2" l="1"/>
  <c r="I4579" i="2" s="1"/>
  <c r="O4579" i="2" s="1"/>
  <c r="Q4579" i="2" s="1"/>
  <c r="J4579" i="2"/>
  <c r="L4579" i="2" l="1"/>
  <c r="N4579" i="2" s="1"/>
  <c r="P4579" i="2" s="1"/>
  <c r="K4579" i="2"/>
  <c r="R4579" i="2" l="1"/>
  <c r="I4580" i="2" s="1"/>
  <c r="O4580" i="2" s="1"/>
  <c r="Q4580" i="2" s="1"/>
  <c r="J4580" i="2"/>
  <c r="L4580" i="2" l="1"/>
  <c r="N4580" i="2" s="1"/>
  <c r="P4580" i="2" s="1"/>
  <c r="K4580" i="2"/>
  <c r="J4581" i="2" l="1"/>
  <c r="R4580" i="2"/>
  <c r="I4581" i="2" s="1"/>
  <c r="O4581" i="2" s="1"/>
  <c r="Q4581" i="2" s="1"/>
  <c r="L4581" i="2" l="1"/>
  <c r="N4581" i="2" s="1"/>
  <c r="K4581" i="2"/>
  <c r="P4581" i="2" l="1"/>
  <c r="J4582" i="2"/>
  <c r="R4581" i="2"/>
  <c r="I4582" i="2" s="1"/>
  <c r="L4582" i="2" l="1"/>
  <c r="N4582" i="2" s="1"/>
  <c r="P4582" i="2" s="1"/>
  <c r="K4582" i="2"/>
  <c r="J4583" i="2" l="1"/>
  <c r="R4582" i="2"/>
  <c r="I4583" i="2" s="1"/>
  <c r="O4583" i="2" s="1"/>
  <c r="Q4583" i="2" s="1"/>
  <c r="L4583" i="2" l="1"/>
  <c r="N4583" i="2" s="1"/>
  <c r="P4583" i="2" s="1"/>
  <c r="K4583" i="2"/>
  <c r="J4584" i="2" l="1"/>
  <c r="R4583" i="2"/>
  <c r="I4584" i="2" s="1"/>
  <c r="O4584" i="2" s="1"/>
  <c r="Q4584" i="2" s="1"/>
  <c r="L4584" i="2" l="1"/>
  <c r="N4584" i="2" s="1"/>
  <c r="P4584" i="2" s="1"/>
  <c r="K4584" i="2"/>
  <c r="J4585" i="2"/>
  <c r="R4584" i="2" l="1"/>
  <c r="I4585" i="2" s="1"/>
  <c r="L4585" i="2" l="1"/>
  <c r="N4585" i="2" s="1"/>
  <c r="P4585" i="2" s="1"/>
  <c r="K4585" i="2"/>
  <c r="O4585" i="2"/>
  <c r="Q4585" i="2" s="1"/>
  <c r="R4585" i="2" l="1"/>
  <c r="I4586" i="2" s="1"/>
  <c r="L4586" i="2" s="1"/>
  <c r="K4586" i="2"/>
  <c r="M4586" i="2" s="1"/>
  <c r="P4586" i="2" s="1"/>
  <c r="O4586" i="2"/>
  <c r="Q4586" i="2" s="1"/>
  <c r="R4586" i="2" l="1"/>
  <c r="I4587" i="2" s="1"/>
  <c r="O4587" i="2" s="1"/>
  <c r="Q4587" i="2" s="1"/>
  <c r="L4587" i="2"/>
  <c r="K4587" i="2"/>
  <c r="M4587" i="2" s="1"/>
  <c r="P4587" i="2" s="1"/>
  <c r="R4587" i="2" l="1"/>
  <c r="I4588" i="2" s="1"/>
  <c r="O4588" i="2" s="1"/>
  <c r="Q4588" i="2" s="1"/>
  <c r="L4588" i="2" l="1"/>
  <c r="K4588" i="2"/>
  <c r="M4588" i="2" s="1"/>
  <c r="P4588" i="2" s="1"/>
  <c r="R4588" i="2" l="1"/>
  <c r="I4589" i="2" s="1"/>
  <c r="O4589" i="2" s="1"/>
  <c r="Q4589" i="2" s="1"/>
  <c r="L4589" i="2" l="1"/>
  <c r="K4589" i="2"/>
  <c r="M4589" i="2" s="1"/>
  <c r="P4589" i="2" s="1"/>
  <c r="R4589" i="2" l="1"/>
  <c r="I4590" i="2" s="1"/>
  <c r="O4590" i="2" s="1"/>
  <c r="Q4590" i="2" s="1"/>
  <c r="L4590" i="2" l="1"/>
  <c r="K4590" i="2"/>
  <c r="M4590" i="2" s="1"/>
  <c r="P4590" i="2" s="1"/>
  <c r="R4590" i="2" l="1"/>
  <c r="I4591" i="2" s="1"/>
  <c r="O4591" i="2" s="1"/>
  <c r="Q4591" i="2" s="1"/>
  <c r="L4591" i="2" l="1"/>
  <c r="K4591" i="2"/>
  <c r="M4591" i="2" s="1"/>
  <c r="P4591" i="2" s="1"/>
  <c r="R4591" i="2" l="1"/>
  <c r="I4592" i="2" s="1"/>
  <c r="O4592" i="2" s="1"/>
  <c r="Q4592" i="2" s="1"/>
  <c r="L4592" i="2" l="1"/>
  <c r="K4592" i="2"/>
  <c r="M4592" i="2" s="1"/>
  <c r="P4592" i="2" s="1"/>
  <c r="R4592" i="2" l="1"/>
  <c r="I4593" i="2" s="1"/>
  <c r="O4593" i="2" s="1"/>
  <c r="Q4593" i="2" s="1"/>
  <c r="L4593" i="2" l="1"/>
  <c r="K4593" i="2"/>
  <c r="M4593" i="2" s="1"/>
  <c r="P4593" i="2" s="1"/>
  <c r="R4593" i="2" l="1"/>
  <c r="I4594" i="2" s="1"/>
  <c r="L4594" i="2" l="1"/>
  <c r="K4594" i="2"/>
  <c r="M4594" i="2" s="1"/>
  <c r="P4594" i="2" s="1"/>
  <c r="R4594" i="2" l="1"/>
  <c r="I4595" i="2" s="1"/>
  <c r="L4595" i="2" l="1"/>
  <c r="K4595" i="2"/>
  <c r="M4595" i="2" s="1"/>
  <c r="P4595" i="2" s="1"/>
  <c r="R4595" i="2" l="1"/>
  <c r="I4596" i="2" s="1"/>
  <c r="O4596" i="2" s="1"/>
  <c r="Q4596" i="2" s="1"/>
  <c r="L4596" i="2" l="1"/>
  <c r="K4596" i="2"/>
  <c r="M4596" i="2" s="1"/>
  <c r="P4596" i="2" s="1"/>
  <c r="R4596" i="2" l="1"/>
  <c r="I4597" i="2" s="1"/>
  <c r="O4597" i="2" s="1"/>
  <c r="Q4597" i="2" s="1"/>
  <c r="L4597" i="2" l="1"/>
  <c r="K4597" i="2"/>
  <c r="M4597" i="2" s="1"/>
  <c r="P4597" i="2" s="1"/>
  <c r="R4597" i="2" l="1"/>
  <c r="I4598" i="2" s="1"/>
  <c r="L4598" i="2" l="1"/>
  <c r="K4598" i="2"/>
  <c r="M4598" i="2" s="1"/>
  <c r="P4598" i="2" s="1"/>
  <c r="O4598" i="2"/>
  <c r="Q4598" i="2" s="1"/>
  <c r="R4598" i="2" l="1"/>
  <c r="I4599" i="2" s="1"/>
  <c r="L4599" i="2"/>
  <c r="R4599" i="2"/>
  <c r="I4600" i="2" s="1"/>
  <c r="O4600" i="2" s="1"/>
  <c r="Q4600" i="2" s="1"/>
  <c r="K4599" i="2"/>
  <c r="O4599" i="2"/>
  <c r="Q4599" i="2" s="1"/>
  <c r="L4600" i="2" l="1"/>
  <c r="N4600" i="2" s="1"/>
  <c r="K4600" i="2"/>
  <c r="P4600" i="2" l="1"/>
  <c r="J4601" i="2"/>
  <c r="R4600" i="2"/>
  <c r="I4601" i="2" s="1"/>
  <c r="O4601" i="2" s="1"/>
  <c r="Q4601" i="2" s="1"/>
  <c r="L4601" i="2" l="1"/>
  <c r="N4601" i="2" s="1"/>
  <c r="P4601" i="2" s="1"/>
  <c r="K4601" i="2"/>
  <c r="J4602" i="2" l="1"/>
  <c r="R4601" i="2"/>
  <c r="I4602" i="2" s="1"/>
  <c r="O4602" i="2" s="1"/>
  <c r="Q4602" i="2" s="1"/>
  <c r="L4602" i="2" l="1"/>
  <c r="N4602" i="2" s="1"/>
  <c r="P4602" i="2" s="1"/>
  <c r="K4602" i="2"/>
  <c r="J4603" i="2" l="1"/>
  <c r="R4602" i="2"/>
  <c r="I4603" i="2" s="1"/>
  <c r="O4603" i="2" s="1"/>
  <c r="Q4603" i="2" s="1"/>
  <c r="L4603" i="2" l="1"/>
  <c r="N4603" i="2" s="1"/>
  <c r="P4603" i="2" s="1"/>
  <c r="K4603" i="2"/>
  <c r="J4604" i="2" l="1"/>
  <c r="R4603" i="2"/>
  <c r="I4604" i="2" s="1"/>
  <c r="O4604" i="2" s="1"/>
  <c r="Q4604" i="2" s="1"/>
  <c r="L4604" i="2" l="1"/>
  <c r="N4604" i="2" s="1"/>
  <c r="K4604" i="2"/>
  <c r="P4604" i="2" l="1"/>
  <c r="J4605" i="2"/>
  <c r="R4604" i="2"/>
  <c r="I4605" i="2" s="1"/>
  <c r="O4605" i="2" s="1"/>
  <c r="Q4605" i="2" s="1"/>
  <c r="L4605" i="2" l="1"/>
  <c r="N4605" i="2" s="1"/>
  <c r="P4605" i="2" s="1"/>
  <c r="K4605" i="2"/>
  <c r="J4606" i="2"/>
  <c r="R4605" i="2" l="1"/>
  <c r="I4606" i="2" s="1"/>
  <c r="L4606" i="2" l="1"/>
  <c r="N4606" i="2" s="1"/>
  <c r="R4606" i="2" s="1"/>
  <c r="I4607" i="2" s="1"/>
  <c r="K4606" i="2"/>
  <c r="K4607" i="2" l="1"/>
  <c r="P4606" i="2"/>
  <c r="J4607" i="2"/>
  <c r="L4607" i="2" l="1"/>
  <c r="N4607" i="2" s="1"/>
  <c r="P4607" i="2" l="1"/>
  <c r="R4607" i="2"/>
  <c r="I4608" i="2" s="1"/>
  <c r="J4608" i="2"/>
  <c r="L4608" i="2" l="1"/>
  <c r="N4608" i="2" s="1"/>
  <c r="P4608" i="2" s="1"/>
  <c r="K4608" i="2"/>
  <c r="O4608" i="2"/>
  <c r="Q4608" i="2" s="1"/>
  <c r="R4608" i="2" l="1"/>
  <c r="I4609" i="2" s="1"/>
  <c r="O4609" i="2" s="1"/>
  <c r="Q4609" i="2" s="1"/>
  <c r="J4609" i="2"/>
  <c r="L4609" i="2"/>
  <c r="N4609" i="2" s="1"/>
  <c r="P4609" i="2" s="1"/>
  <c r="K4609" i="2"/>
  <c r="R4609" i="2" l="1"/>
  <c r="I4610" i="2" s="1"/>
  <c r="L4610" i="2" l="1"/>
  <c r="N4610" i="2" s="1"/>
  <c r="R4610" i="2"/>
  <c r="I4611" i="2" s="1"/>
  <c r="O4611" i="2" s="1"/>
  <c r="Q4611" i="2" s="1"/>
  <c r="K4610" i="2"/>
  <c r="O4610" i="2"/>
  <c r="Q4610" i="2" s="1"/>
  <c r="P4610" i="2" l="1"/>
  <c r="J4611" i="2"/>
  <c r="L4611" i="2"/>
  <c r="N4611" i="2" s="1"/>
  <c r="K4611" i="2"/>
  <c r="M4611" i="2" s="1"/>
  <c r="P4611" i="2" s="1"/>
  <c r="J4612" i="2" l="1"/>
  <c r="J4613" i="2" s="1"/>
  <c r="J4614" i="2" s="1"/>
  <c r="J4615" i="2" s="1"/>
  <c r="J4616" i="2" s="1"/>
  <c r="J4617" i="2" s="1"/>
  <c r="J4618" i="2" s="1"/>
  <c r="J4619" i="2" s="1"/>
  <c r="J4620" i="2" s="1"/>
  <c r="J4621" i="2" s="1"/>
  <c r="J4622" i="2" s="1"/>
  <c r="J4623" i="2" s="1"/>
  <c r="J4624" i="2" s="1"/>
  <c r="R4611" i="2"/>
  <c r="I4612" i="2" s="1"/>
  <c r="O4612" i="2" s="1"/>
  <c r="Q4612" i="2" s="1"/>
  <c r="L4612" i="2" l="1"/>
  <c r="K4612" i="2"/>
  <c r="M4612" i="2" s="1"/>
  <c r="P4612" i="2" s="1"/>
  <c r="R4612" i="2" l="1"/>
  <c r="I4613" i="2" s="1"/>
  <c r="O4613" i="2" s="1"/>
  <c r="Q4613" i="2" s="1"/>
  <c r="L4613" i="2" l="1"/>
  <c r="K4613" i="2"/>
  <c r="M4613" i="2" s="1"/>
  <c r="P4613" i="2" s="1"/>
  <c r="R4613" i="2" l="1"/>
  <c r="I4614" i="2" s="1"/>
  <c r="O4614" i="2" s="1"/>
  <c r="Q4614" i="2" s="1"/>
  <c r="L4614" i="2" l="1"/>
  <c r="K4614" i="2"/>
  <c r="M4614" i="2" s="1"/>
  <c r="P4614" i="2" s="1"/>
  <c r="R4614" i="2" l="1"/>
  <c r="I4615" i="2" s="1"/>
  <c r="O4615" i="2" s="1"/>
  <c r="Q4615" i="2" s="1"/>
  <c r="L4615" i="2" l="1"/>
  <c r="K4615" i="2"/>
  <c r="M4615" i="2" s="1"/>
  <c r="P4615" i="2" s="1"/>
  <c r="R4615" i="2" l="1"/>
  <c r="I4616" i="2" s="1"/>
  <c r="O4616" i="2" s="1"/>
  <c r="Q4616" i="2" s="1"/>
  <c r="L4616" i="2" l="1"/>
  <c r="K4616" i="2"/>
  <c r="M4616" i="2" s="1"/>
  <c r="P4616" i="2" s="1"/>
  <c r="R4616" i="2" l="1"/>
  <c r="I4617" i="2" s="1"/>
  <c r="O4617" i="2" s="1"/>
  <c r="Q4617" i="2" s="1"/>
  <c r="L4617" i="2" l="1"/>
  <c r="K4617" i="2"/>
  <c r="M4617" i="2" s="1"/>
  <c r="P4617" i="2" s="1"/>
  <c r="R4617" i="2" l="1"/>
  <c r="I4618" i="2" s="1"/>
  <c r="O4618" i="2" s="1"/>
  <c r="Q4618" i="2" s="1"/>
  <c r="L4618" i="2" l="1"/>
  <c r="K4618" i="2"/>
  <c r="M4618" i="2" s="1"/>
  <c r="P4618" i="2" s="1"/>
  <c r="R4618" i="2" l="1"/>
  <c r="I4619" i="2" s="1"/>
  <c r="L4619" i="2" l="1"/>
  <c r="K4619" i="2"/>
  <c r="M4619" i="2" s="1"/>
  <c r="P4619" i="2" s="1"/>
  <c r="R4619" i="2" l="1"/>
  <c r="I4620" i="2" s="1"/>
  <c r="L4620" i="2" l="1"/>
  <c r="K4620" i="2"/>
  <c r="M4620" i="2" s="1"/>
  <c r="P4620" i="2" s="1"/>
  <c r="R4620" i="2" l="1"/>
  <c r="I4621" i="2" s="1"/>
  <c r="L4621" i="2" l="1"/>
  <c r="K4621" i="2"/>
  <c r="M4621" i="2" s="1"/>
  <c r="P4621" i="2" s="1"/>
  <c r="R4621" i="2" l="1"/>
  <c r="I4622" i="2" s="1"/>
  <c r="O4622" i="2" s="1"/>
  <c r="Q4622" i="2" s="1"/>
  <c r="L4622" i="2" l="1"/>
  <c r="K4622" i="2"/>
  <c r="M4622" i="2" s="1"/>
  <c r="P4622" i="2" s="1"/>
  <c r="R4622" i="2" l="1"/>
  <c r="I4623" i="2" s="1"/>
  <c r="L4623" i="2" l="1"/>
  <c r="R4623" i="2"/>
  <c r="I4624" i="2" s="1"/>
  <c r="O4624" i="2" s="1"/>
  <c r="Q4624" i="2" s="1"/>
  <c r="O4623" i="2"/>
  <c r="Q4623" i="2" s="1"/>
  <c r="K4623" i="2"/>
  <c r="L4624" i="2" l="1"/>
  <c r="N4624" i="2" s="1"/>
  <c r="R4624" i="2" s="1"/>
  <c r="I4625" i="2" s="1"/>
  <c r="O4625" i="2" s="1"/>
  <c r="Q4625" i="2" s="1"/>
  <c r="K4624" i="2"/>
  <c r="K4625" i="2" l="1"/>
  <c r="P4624" i="2"/>
  <c r="J4625" i="2"/>
  <c r="L4625" i="2" l="1"/>
  <c r="N4625" i="2" s="1"/>
  <c r="P4625" i="2" l="1"/>
  <c r="R4625" i="2"/>
  <c r="I4626" i="2" s="1"/>
  <c r="O4626" i="2" s="1"/>
  <c r="Q4626" i="2" s="1"/>
  <c r="J4626" i="2"/>
  <c r="L4626" i="2" l="1"/>
  <c r="N4626" i="2" s="1"/>
  <c r="P4626" i="2" s="1"/>
  <c r="K4626" i="2"/>
  <c r="R4626" i="2" l="1"/>
  <c r="I4627" i="2" s="1"/>
  <c r="O4627" i="2" s="1"/>
  <c r="Q4627" i="2" s="1"/>
  <c r="J4627" i="2"/>
  <c r="L4627" i="2" l="1"/>
  <c r="N4627" i="2" s="1"/>
  <c r="P4627" i="2" s="1"/>
  <c r="K4627" i="2"/>
  <c r="R4627" i="2" l="1"/>
  <c r="I4628" i="2" s="1"/>
  <c r="O4628" i="2" s="1"/>
  <c r="Q4628" i="2" s="1"/>
  <c r="J4628" i="2"/>
  <c r="L4628" i="2" l="1"/>
  <c r="N4628" i="2" s="1"/>
  <c r="P4628" i="2" s="1"/>
  <c r="K4628" i="2"/>
  <c r="R4628" i="2" l="1"/>
  <c r="I4629" i="2" s="1"/>
  <c r="O4629" i="2" s="1"/>
  <c r="Q4629" i="2" s="1"/>
  <c r="J4629" i="2"/>
  <c r="L4629" i="2" l="1"/>
  <c r="N4629" i="2" s="1"/>
  <c r="P4629" i="2" s="1"/>
  <c r="K4629" i="2"/>
  <c r="R4629" i="2" l="1"/>
  <c r="I4630" i="2" s="1"/>
  <c r="J4630" i="2"/>
  <c r="L4630" i="2" l="1"/>
  <c r="N4630" i="2" s="1"/>
  <c r="P4630" i="2" s="1"/>
  <c r="K4630" i="2"/>
  <c r="R4630" i="2" l="1"/>
  <c r="I4631" i="2" s="1"/>
  <c r="J4631" i="2"/>
  <c r="L4631" i="2" l="1"/>
  <c r="N4631" i="2" s="1"/>
  <c r="P4631" i="2" s="1"/>
  <c r="K4631" i="2"/>
  <c r="R4631" i="2" l="1"/>
  <c r="I4632" i="2" s="1"/>
  <c r="J4632" i="2"/>
  <c r="L4632" i="2" l="1"/>
  <c r="N4632" i="2" s="1"/>
  <c r="P4632" i="2" s="1"/>
  <c r="K4632" i="2"/>
  <c r="R4632" i="2" l="1"/>
  <c r="I4633" i="2" s="1"/>
  <c r="J4633" i="2"/>
  <c r="L4633" i="2" l="1"/>
  <c r="N4633" i="2" s="1"/>
  <c r="P4633" i="2" s="1"/>
  <c r="K4633" i="2"/>
  <c r="R4633" i="2" l="1"/>
  <c r="I4634" i="2" s="1"/>
  <c r="O4634" i="2" s="1"/>
  <c r="Q4634" i="2" s="1"/>
  <c r="L4634" i="2" l="1"/>
  <c r="K4634" i="2"/>
  <c r="M4634" i="2" s="1"/>
  <c r="P4634" i="2" s="1"/>
  <c r="R4634" i="2" l="1"/>
  <c r="I4635" i="2" s="1"/>
  <c r="L4635" i="2" l="1"/>
  <c r="R4635" i="2"/>
  <c r="I4636" i="2" s="1"/>
  <c r="O4636" i="2" s="1"/>
  <c r="Q4636" i="2" s="1"/>
  <c r="K4635" i="2"/>
  <c r="O4635" i="2"/>
  <c r="Q4635" i="2" s="1"/>
  <c r="L4636" i="2" l="1"/>
  <c r="K4636" i="2"/>
  <c r="M4636" i="2" s="1"/>
  <c r="P4636" i="2" s="1"/>
  <c r="R4636" i="2" l="1"/>
  <c r="I4637" i="2" s="1"/>
  <c r="O4637" i="2" s="1"/>
  <c r="Q4637" i="2" s="1"/>
  <c r="L4637" i="2" l="1"/>
  <c r="K4637" i="2"/>
  <c r="M4637" i="2" s="1"/>
  <c r="P4637" i="2" s="1"/>
  <c r="R4637" i="2" l="1"/>
  <c r="I4638" i="2" s="1"/>
  <c r="O4638" i="2" s="1"/>
  <c r="Q4638" i="2" s="1"/>
  <c r="L4638" i="2" l="1"/>
  <c r="K4638" i="2"/>
  <c r="M4638" i="2" s="1"/>
  <c r="P4638" i="2" s="1"/>
  <c r="R4638" i="2" l="1"/>
  <c r="I4639" i="2" s="1"/>
  <c r="O4639" i="2" s="1"/>
  <c r="Q4639" i="2" s="1"/>
  <c r="L4639" i="2" l="1"/>
  <c r="K4639" i="2"/>
  <c r="M4639" i="2" s="1"/>
  <c r="P4639" i="2" s="1"/>
  <c r="R4639" i="2" l="1"/>
  <c r="I4640" i="2" s="1"/>
  <c r="O4640" i="2" s="1"/>
  <c r="Q4640" i="2" s="1"/>
  <c r="L4640" i="2" l="1"/>
  <c r="K4640" i="2"/>
  <c r="M4640" i="2" s="1"/>
  <c r="P4640" i="2" s="1"/>
  <c r="R4640" i="2" l="1"/>
  <c r="I4641" i="2" s="1"/>
  <c r="O4641" i="2" s="1"/>
  <c r="Q4641" i="2" s="1"/>
  <c r="L4641" i="2" l="1"/>
  <c r="K4641" i="2"/>
  <c r="M4641" i="2" s="1"/>
  <c r="P4641" i="2" s="1"/>
  <c r="R4641" i="2" l="1"/>
  <c r="I4642" i="2" s="1"/>
  <c r="L4642" i="2" l="1"/>
  <c r="K4642" i="2"/>
  <c r="M4642" i="2" s="1"/>
  <c r="P4642" i="2" s="1"/>
  <c r="R4642" i="2" l="1"/>
  <c r="I4643" i="2" s="1"/>
  <c r="O4643" i="2" s="1"/>
  <c r="Q4643" i="2" s="1"/>
  <c r="L4643" i="2" l="1"/>
  <c r="K4643" i="2"/>
  <c r="M4643" i="2" s="1"/>
  <c r="P4643" i="2" s="1"/>
  <c r="R4643" i="2" l="1"/>
  <c r="I4644" i="2" s="1"/>
  <c r="O4644" i="2" s="1"/>
  <c r="Q4644" i="2" s="1"/>
  <c r="L4644" i="2" l="1"/>
  <c r="K4644" i="2"/>
  <c r="M4644" i="2" s="1"/>
  <c r="P4644" i="2" s="1"/>
  <c r="R4644" i="2" l="1"/>
  <c r="I4645" i="2" s="1"/>
  <c r="L4645" i="2" l="1"/>
  <c r="K4645" i="2"/>
  <c r="M4645" i="2" s="1"/>
  <c r="P4645" i="2" s="1"/>
  <c r="R4645" i="2" l="1"/>
  <c r="I4646" i="2" s="1"/>
  <c r="O4646" i="2" s="1"/>
  <c r="Q4646" i="2" s="1"/>
  <c r="L4646" i="2" l="1"/>
  <c r="K4646" i="2"/>
  <c r="M4646" i="2" s="1"/>
  <c r="P4646" i="2" s="1"/>
  <c r="R4646" i="2" l="1"/>
  <c r="I4647" i="2" s="1"/>
  <c r="L4647" i="2" l="1"/>
  <c r="R4647" i="2"/>
  <c r="I4648" i="2" s="1"/>
  <c r="K4647" i="2"/>
  <c r="O4647" i="2"/>
  <c r="Q4647" i="2" s="1"/>
  <c r="R4648" i="2" l="1"/>
  <c r="I4649" i="2" s="1"/>
  <c r="O4649" i="2" s="1"/>
  <c r="Q4649" i="2" s="1"/>
  <c r="L4648" i="2"/>
  <c r="K4648" i="2"/>
  <c r="O4648" i="2"/>
  <c r="Q4648" i="2" s="1"/>
  <c r="L4649" i="2" l="1"/>
  <c r="N4649" i="2" s="1"/>
  <c r="K4649" i="2"/>
  <c r="P4649" i="2" l="1"/>
  <c r="J4650" i="2"/>
  <c r="R4649" i="2"/>
  <c r="I4650" i="2" s="1"/>
  <c r="O4650" i="2" s="1"/>
  <c r="Q4650" i="2" s="1"/>
  <c r="L4650" i="2" l="1"/>
  <c r="N4650" i="2" s="1"/>
  <c r="P4650" i="2" s="1"/>
  <c r="K4650" i="2"/>
  <c r="J4651" i="2"/>
  <c r="R4650" i="2" l="1"/>
  <c r="I4651" i="2" s="1"/>
  <c r="O4651" i="2" s="1"/>
  <c r="Q4651" i="2" s="1"/>
  <c r="L4651" i="2" l="1"/>
  <c r="N4651" i="2" s="1"/>
  <c r="R4651" i="2"/>
  <c r="I4652" i="2" s="1"/>
  <c r="O4652" i="2" s="1"/>
  <c r="Q4652" i="2" s="1"/>
  <c r="K4651" i="2"/>
  <c r="K4652" i="2" l="1"/>
  <c r="P4651" i="2"/>
  <c r="J4652" i="2"/>
  <c r="L4652" i="2" l="1"/>
  <c r="N4652" i="2" s="1"/>
  <c r="P4652" i="2" l="1"/>
  <c r="R4652" i="2"/>
  <c r="I4653" i="2" s="1"/>
  <c r="O4653" i="2" s="1"/>
  <c r="Q4653" i="2" s="1"/>
  <c r="J4653" i="2"/>
  <c r="L4653" i="2" l="1"/>
  <c r="N4653" i="2" s="1"/>
  <c r="P4653" i="2" s="1"/>
  <c r="K4653" i="2"/>
  <c r="R4653" i="2" l="1"/>
  <c r="I4654" i="2" s="1"/>
  <c r="J4654" i="2"/>
  <c r="L4654" i="2" l="1"/>
  <c r="N4654" i="2" s="1"/>
  <c r="P4654" i="2" s="1"/>
  <c r="R4654" i="2"/>
  <c r="I4655" i="2" s="1"/>
  <c r="K4654" i="2"/>
  <c r="K4655" i="2" l="1"/>
  <c r="O4655" i="2"/>
  <c r="Q4655" i="2" s="1"/>
  <c r="J4655" i="2"/>
  <c r="L4655" i="2" l="1"/>
  <c r="N4655" i="2" s="1"/>
  <c r="P4655" i="2" l="1"/>
  <c r="R4655" i="2"/>
  <c r="I4656" i="2" s="1"/>
  <c r="J4656" i="2"/>
  <c r="O4656" i="2" l="1"/>
  <c r="Q4656" i="2" s="1"/>
  <c r="L4656" i="2"/>
  <c r="N4656" i="2" s="1"/>
  <c r="K4656" i="2"/>
  <c r="P4656" i="2" l="1"/>
  <c r="R4656" i="2"/>
  <c r="I4657" i="2" s="1"/>
  <c r="J4657" i="2"/>
  <c r="O4658" i="2"/>
  <c r="Q4658" i="2" s="1"/>
  <c r="R4657" i="2" l="1"/>
  <c r="I4658" i="2" s="1"/>
  <c r="L4657" i="2"/>
  <c r="K4657" i="2"/>
  <c r="O4657" i="2"/>
  <c r="Q4657" i="2" s="1"/>
  <c r="L4658" i="2" l="1"/>
  <c r="K4658" i="2"/>
  <c r="M4658" i="2" s="1"/>
  <c r="P4658" i="2" s="1"/>
  <c r="R4658" i="2" l="1"/>
  <c r="I4659" i="2" s="1"/>
  <c r="L4659" i="2" l="1"/>
  <c r="K4659" i="2"/>
  <c r="M4659" i="2" s="1"/>
  <c r="P4659" i="2" s="1"/>
  <c r="R4659" i="2"/>
  <c r="I4660" i="2" s="1"/>
  <c r="L4660" i="2" l="1"/>
  <c r="K4660" i="2"/>
  <c r="M4660" i="2" s="1"/>
  <c r="P4660" i="2" l="1"/>
  <c r="R4660" i="2"/>
  <c r="I4661" i="2" s="1"/>
  <c r="L4661" i="2" l="1"/>
  <c r="K4661" i="2"/>
  <c r="M4661" i="2" s="1"/>
  <c r="P4661" i="2" l="1"/>
  <c r="R4661" i="2"/>
  <c r="I4662" i="2" s="1"/>
  <c r="O4662" i="2" l="1"/>
  <c r="Q4662" i="2" s="1"/>
  <c r="L4662" i="2"/>
  <c r="K4662" i="2"/>
  <c r="M4662" i="2" s="1"/>
  <c r="P4662" i="2" s="1"/>
  <c r="R4662" i="2" l="1"/>
  <c r="I4663" i="2" s="1"/>
  <c r="L4663" i="2" l="1"/>
  <c r="K4663" i="2"/>
  <c r="M4663" i="2" s="1"/>
  <c r="P4663" i="2" l="1"/>
  <c r="R4663" i="2"/>
  <c r="I4664" i="2" s="1"/>
  <c r="O4664" i="2" l="1"/>
  <c r="Q4664" i="2" s="1"/>
  <c r="L4664" i="2"/>
  <c r="K4664" i="2"/>
  <c r="M4664" i="2" s="1"/>
  <c r="O4665" i="2"/>
  <c r="Q4665" i="2" s="1"/>
  <c r="P4664" i="2" l="1"/>
  <c r="R4664" i="2"/>
  <c r="I4665" i="2" s="1"/>
  <c r="L4665" i="2" l="1"/>
  <c r="K4665" i="2"/>
  <c r="M4665" i="2" s="1"/>
  <c r="P4665" i="2" s="1"/>
  <c r="R4665" i="2" l="1"/>
  <c r="I4666" i="2" s="1"/>
  <c r="L4666" i="2" l="1"/>
  <c r="K4666" i="2"/>
  <c r="M4666" i="2" s="1"/>
  <c r="P4666" i="2" s="1"/>
  <c r="R4666" i="2" l="1"/>
  <c r="I4667" i="2" s="1"/>
  <c r="L4667" i="2"/>
  <c r="K4667" i="2"/>
  <c r="M4667" i="2" s="1"/>
  <c r="P4667" i="2" l="1"/>
  <c r="R4667" i="2"/>
  <c r="I4668" i="2" s="1"/>
  <c r="L4668" i="2" l="1"/>
  <c r="K4668" i="2"/>
  <c r="M4668" i="2" s="1"/>
  <c r="P4668" i="2" l="1"/>
  <c r="R4668" i="2"/>
  <c r="I4669" i="2" s="1"/>
  <c r="L4669" i="2" l="1"/>
  <c r="N4669" i="2" s="1"/>
  <c r="K4669" i="2"/>
  <c r="M4669" i="2" s="1"/>
  <c r="R4669" i="2" s="1"/>
  <c r="I4670" i="2" s="1"/>
  <c r="R4670" i="2" s="1"/>
  <c r="I4671" i="2" s="1"/>
  <c r="K4670" i="2" l="1"/>
  <c r="O4670" i="2"/>
  <c r="Q4670" i="2" s="1"/>
  <c r="P4669" i="2"/>
  <c r="J4670" i="2"/>
  <c r="K4671" i="2"/>
  <c r="O4671" i="2"/>
  <c r="Q4671" i="2" s="1"/>
  <c r="J4671" i="2" l="1"/>
  <c r="L4671" i="2" s="1"/>
  <c r="N4671" i="2" s="1"/>
  <c r="R4671" i="2" s="1"/>
  <c r="I4672" i="2" s="1"/>
  <c r="O4672" i="2" s="1"/>
  <c r="Q4672" i="2" s="1"/>
  <c r="L4670" i="2"/>
  <c r="K4672" i="2" l="1"/>
  <c r="J4672" i="2"/>
  <c r="L4672" i="2" s="1"/>
  <c r="N4672" i="2" s="1"/>
  <c r="P4671" i="2"/>
  <c r="P4672" i="2" l="1"/>
  <c r="J4673" i="2"/>
  <c r="R4672" i="2"/>
  <c r="I4673" i="2" s="1"/>
  <c r="O4673" i="2" s="1"/>
  <c r="Q4673" i="2" s="1"/>
  <c r="K4673" i="2"/>
  <c r="M4673" i="2" s="1"/>
  <c r="L4673" i="2" l="1"/>
  <c r="N4673" i="2" s="1"/>
  <c r="J4674" i="2" s="1"/>
  <c r="P4673" i="2"/>
  <c r="R4673" i="2"/>
  <c r="I4674" i="2" s="1"/>
  <c r="O4674" i="2" s="1"/>
  <c r="Q4674" i="2" s="1"/>
  <c r="L4674" i="2" l="1"/>
  <c r="N4674" i="2" s="1"/>
  <c r="K4674" i="2"/>
  <c r="M4674" i="2" s="1"/>
  <c r="R4674" i="2" l="1"/>
  <c r="I4675" i="2" s="1"/>
  <c r="O4675" i="2" s="1"/>
  <c r="Q4675" i="2" s="1"/>
  <c r="K4675" i="2"/>
  <c r="M4675" i="2" s="1"/>
  <c r="P4674" i="2"/>
  <c r="J4675" i="2"/>
  <c r="L4675" i="2" l="1"/>
  <c r="N4675" i="2" s="1"/>
  <c r="P4675" i="2" l="1"/>
  <c r="R4675" i="2"/>
  <c r="I4676" i="2" s="1"/>
  <c r="J4676" i="2"/>
  <c r="L4676" i="2" l="1"/>
  <c r="N4676" i="2" s="1"/>
  <c r="K4676" i="2"/>
  <c r="M4676" i="2" s="1"/>
  <c r="J4677" i="2"/>
  <c r="P4676" i="2" l="1"/>
  <c r="R4676" i="2"/>
  <c r="I4677" i="2" s="1"/>
  <c r="O4677" i="2" s="1"/>
  <c r="Q4677" i="2" s="1"/>
  <c r="L4677" i="2" l="1"/>
  <c r="N4677" i="2" s="1"/>
  <c r="K4677" i="2"/>
  <c r="P4677" i="2" l="1"/>
  <c r="J4678" i="2"/>
  <c r="R4677" i="2"/>
  <c r="I4678" i="2" s="1"/>
  <c r="L4678" i="2" l="1"/>
  <c r="N4678" i="2" s="1"/>
  <c r="P4678" i="2" s="1"/>
  <c r="R4678" i="2"/>
  <c r="I4679" i="2" s="1"/>
  <c r="K4678" i="2"/>
  <c r="J4679" i="2"/>
  <c r="L4679" i="2" l="1"/>
  <c r="N4679" i="2" s="1"/>
  <c r="P4679" i="2" s="1"/>
  <c r="R4679" i="2"/>
  <c r="I4680" i="2" s="1"/>
  <c r="K4679" i="2"/>
  <c r="K4680" i="2" l="1"/>
  <c r="J4680" i="2"/>
  <c r="L4680" i="2" l="1"/>
  <c r="N4680" i="2" s="1"/>
  <c r="P4680" i="2" l="1"/>
  <c r="R4680" i="2"/>
  <c r="I4681" i="2" s="1"/>
  <c r="J4681" i="2"/>
  <c r="L4681" i="2" l="1"/>
  <c r="N4681" i="2" s="1"/>
  <c r="P4681" i="2" s="1"/>
  <c r="K4681" i="2"/>
  <c r="O4681" i="2"/>
  <c r="Q4681" i="2" s="1"/>
  <c r="R4681" i="2" l="1"/>
  <c r="I4682" i="2" s="1"/>
  <c r="O4682" i="2" s="1"/>
  <c r="Q4682" i="2" s="1"/>
  <c r="L4682" i="2"/>
  <c r="K4682" i="2"/>
  <c r="M4682" i="2" s="1"/>
  <c r="P4682" i="2" s="1"/>
  <c r="R4682" i="2" l="1"/>
  <c r="I4683" i="2" s="1"/>
  <c r="L4683" i="2" l="1"/>
  <c r="K4683" i="2"/>
  <c r="M4683" i="2" s="1"/>
  <c r="P4683" i="2" s="1"/>
  <c r="R4683" i="2" l="1"/>
  <c r="I4684" i="2" s="1"/>
  <c r="O4684" i="2" s="1"/>
  <c r="Q4684" i="2" s="1"/>
  <c r="L4684" i="2" l="1"/>
  <c r="K4684" i="2"/>
  <c r="M4684" i="2" s="1"/>
  <c r="P4684" i="2" s="1"/>
  <c r="R4684" i="2" l="1"/>
  <c r="I4685" i="2" s="1"/>
  <c r="L4685" i="2" l="1"/>
  <c r="K4685" i="2"/>
  <c r="M4685" i="2" s="1"/>
  <c r="P4685" i="2" s="1"/>
  <c r="R4685" i="2" l="1"/>
  <c r="I4686" i="2" s="1"/>
  <c r="O4686" i="2" s="1"/>
  <c r="Q4686" i="2" s="1"/>
  <c r="L4686" i="2" l="1"/>
  <c r="K4686" i="2"/>
  <c r="M4686" i="2" s="1"/>
  <c r="P4686" i="2" s="1"/>
  <c r="R4686" i="2" l="1"/>
  <c r="I4687" i="2" s="1"/>
  <c r="O4687" i="2" s="1"/>
  <c r="Q4687" i="2" s="1"/>
  <c r="L4687" i="2" l="1"/>
  <c r="K4687" i="2"/>
  <c r="M4687" i="2" s="1"/>
  <c r="P4687" i="2" s="1"/>
  <c r="R4687" i="2" l="1"/>
  <c r="I4688" i="2" s="1"/>
  <c r="L4688" i="2" l="1"/>
  <c r="N4688" i="2" s="1"/>
  <c r="K4688" i="2"/>
  <c r="M4688" i="2" s="1"/>
  <c r="P4688" i="2" l="1"/>
  <c r="J4689" i="2"/>
  <c r="J4690" i="2" s="1"/>
  <c r="J4691" i="2" s="1"/>
  <c r="J4692" i="2" s="1"/>
  <c r="J4693" i="2" s="1"/>
  <c r="J4694" i="2" s="1"/>
  <c r="J4695" i="2" s="1"/>
  <c r="R4688" i="2"/>
  <c r="I4689" i="2" s="1"/>
  <c r="L4689" i="2" l="1"/>
  <c r="K4689" i="2"/>
  <c r="M4689" i="2" s="1"/>
  <c r="P4689" i="2" s="1"/>
  <c r="R4689" i="2" l="1"/>
  <c r="I4690" i="2" s="1"/>
  <c r="L4690" i="2" l="1"/>
  <c r="K4690" i="2"/>
  <c r="M4690" i="2" s="1"/>
  <c r="P4690" i="2" s="1"/>
  <c r="R4690" i="2" l="1"/>
  <c r="I4691" i="2" s="1"/>
  <c r="L4691" i="2" l="1"/>
  <c r="K4691" i="2"/>
  <c r="M4691" i="2" s="1"/>
  <c r="P4691" i="2" s="1"/>
  <c r="R4691" i="2" l="1"/>
  <c r="I4692" i="2" s="1"/>
  <c r="L4692" i="2" l="1"/>
  <c r="K4692" i="2"/>
  <c r="M4692" i="2" s="1"/>
  <c r="P4692" i="2" s="1"/>
  <c r="R4692" i="2" l="1"/>
  <c r="I4693" i="2" s="1"/>
  <c r="L4693" i="2" l="1"/>
  <c r="K4693" i="2"/>
  <c r="M4693" i="2" s="1"/>
  <c r="P4693" i="2" s="1"/>
  <c r="R4693" i="2" l="1"/>
  <c r="I4694" i="2" s="1"/>
  <c r="O4694" i="2" s="1"/>
  <c r="Q4694" i="2" s="1"/>
  <c r="L4694" i="2" l="1"/>
  <c r="K4694" i="2"/>
  <c r="M4694" i="2" s="1"/>
  <c r="P4694" i="2" s="1"/>
  <c r="R4694" i="2" l="1"/>
  <c r="I4695" i="2" s="1"/>
  <c r="L4695" i="2" l="1"/>
  <c r="N4695" i="2" s="1"/>
  <c r="R4695" i="2" s="1"/>
  <c r="I4696" i="2" s="1"/>
  <c r="K4695" i="2"/>
  <c r="O4695" i="2"/>
  <c r="Q4695" i="2" s="1"/>
  <c r="P4695" i="2" l="1"/>
  <c r="J4696" i="2"/>
  <c r="L4696" i="2"/>
  <c r="N4696" i="2" s="1"/>
  <c r="K4696" i="2"/>
  <c r="P4696" i="2" l="1"/>
  <c r="J4697" i="2"/>
  <c r="R4696" i="2"/>
  <c r="I4697" i="2" s="1"/>
  <c r="O4697" i="2" s="1"/>
  <c r="Q4697" i="2" s="1"/>
  <c r="L4697" i="2" l="1"/>
  <c r="N4697" i="2" s="1"/>
  <c r="P4697" i="2" s="1"/>
  <c r="K4697" i="2"/>
  <c r="J4698" i="2"/>
  <c r="R4697" i="2" l="1"/>
  <c r="I4698" i="2" s="1"/>
  <c r="O4698" i="2" s="1"/>
  <c r="Q4698" i="2" s="1"/>
  <c r="L4698" i="2" l="1"/>
  <c r="N4698" i="2" s="1"/>
  <c r="K4698" i="2"/>
  <c r="M4698" i="2" s="1"/>
  <c r="R4698" i="2" s="1"/>
  <c r="I4699" i="2" s="1"/>
  <c r="O4699" i="2" s="1"/>
  <c r="Q4699" i="2" s="1"/>
  <c r="K4699" i="2" l="1"/>
  <c r="M4699" i="2" s="1"/>
  <c r="P4698" i="2"/>
  <c r="J4699" i="2"/>
  <c r="L4699" i="2" l="1"/>
  <c r="N4699" i="2" s="1"/>
  <c r="P4699" i="2" l="1"/>
  <c r="R4699" i="2"/>
  <c r="I4700" i="2" s="1"/>
  <c r="O4700" i="2" s="1"/>
  <c r="Q4700" i="2" s="1"/>
  <c r="J4700" i="2"/>
  <c r="L4700" i="2" l="1"/>
  <c r="N4700" i="2" s="1"/>
  <c r="K4700" i="2"/>
  <c r="M4700" i="2" s="1"/>
  <c r="P4700" i="2" l="1"/>
  <c r="R4700" i="2"/>
  <c r="I4701" i="2" s="1"/>
  <c r="O4701" i="2" s="1"/>
  <c r="Q4701" i="2" s="1"/>
  <c r="J4701" i="2"/>
  <c r="L4701" i="2" l="1"/>
  <c r="N4701" i="2" s="1"/>
  <c r="P4701" i="2" s="1"/>
  <c r="K4701" i="2"/>
  <c r="R4701" i="2" l="1"/>
  <c r="I4702" i="2" s="1"/>
  <c r="J4702" i="2"/>
  <c r="L4702" i="2" l="1"/>
  <c r="N4702" i="2" s="1"/>
  <c r="P4702" i="2" s="1"/>
  <c r="K4702" i="2"/>
  <c r="R4702" i="2" l="1"/>
  <c r="I4703" i="2" s="1"/>
  <c r="K4703" i="2" s="1"/>
  <c r="J4703" i="2"/>
  <c r="L4703" i="2" l="1"/>
  <c r="N4703" i="2" s="1"/>
  <c r="P4703" i="2" l="1"/>
  <c r="R4703" i="2"/>
  <c r="I4704" i="2" s="1"/>
  <c r="J4704" i="2"/>
  <c r="L4704" i="2" l="1"/>
  <c r="N4704" i="2" s="1"/>
  <c r="P4704" i="2" s="1"/>
  <c r="K4704" i="2"/>
  <c r="R4704" i="2" l="1"/>
  <c r="I4705" i="2" s="1"/>
  <c r="J4705" i="2"/>
  <c r="L4705" i="2" l="1"/>
  <c r="N4705" i="2" s="1"/>
  <c r="P4705" i="2" s="1"/>
  <c r="K4705" i="2"/>
  <c r="O4705" i="2"/>
  <c r="Q4705" i="2" s="1"/>
  <c r="R4705" i="2" l="1"/>
  <c r="I4706" i="2" s="1"/>
  <c r="L4706" i="2"/>
  <c r="R4706" i="2"/>
  <c r="I4707" i="2" s="1"/>
  <c r="O4707" i="2" s="1"/>
  <c r="Q4707" i="2" s="1"/>
  <c r="O4706" i="2"/>
  <c r="Q4706" i="2" s="1"/>
  <c r="K4706" i="2"/>
  <c r="L4707" i="2" l="1"/>
  <c r="K4707" i="2"/>
  <c r="M4707" i="2" s="1"/>
  <c r="P4707" i="2" s="1"/>
  <c r="R4707" i="2" l="1"/>
  <c r="I4708" i="2" s="1"/>
  <c r="O4708" i="2" s="1"/>
  <c r="Q4708" i="2" s="1"/>
  <c r="L4708" i="2" l="1"/>
  <c r="K4708" i="2"/>
  <c r="M4708" i="2" s="1"/>
  <c r="P4708" i="2" s="1"/>
  <c r="R4708" i="2" l="1"/>
  <c r="I4709" i="2" s="1"/>
  <c r="L4709" i="2" l="1"/>
  <c r="K4709" i="2"/>
  <c r="M4709" i="2" s="1"/>
  <c r="P4709" i="2" s="1"/>
  <c r="R4709" i="2" l="1"/>
  <c r="I4710" i="2" s="1"/>
  <c r="O4710" i="2" s="1"/>
  <c r="Q4710" i="2" s="1"/>
  <c r="L4710" i="2" l="1"/>
  <c r="N4710" i="2" s="1"/>
  <c r="K4710" i="2"/>
  <c r="M4710" i="2" s="1"/>
  <c r="R4710" i="2" l="1"/>
  <c r="I4711" i="2" s="1"/>
  <c r="O4711" i="2" s="1"/>
  <c r="Q4711" i="2" s="1"/>
  <c r="K4711" i="2"/>
  <c r="M4711" i="2" s="1"/>
  <c r="P4711" i="2" s="1"/>
  <c r="P4710" i="2"/>
  <c r="J4711" i="2"/>
  <c r="J4712" i="2" s="1"/>
  <c r="J4713" i="2" s="1"/>
  <c r="J4714" i="2" s="1"/>
  <c r="J4715" i="2" s="1"/>
  <c r="J4716" i="2" s="1"/>
  <c r="J4717" i="2" s="1"/>
  <c r="J4718" i="2" s="1"/>
  <c r="J4719" i="2" s="1"/>
  <c r="J4720" i="2" s="1"/>
  <c r="R4711" i="2" l="1"/>
  <c r="I4712" i="2" s="1"/>
  <c r="O4712" i="2" s="1"/>
  <c r="Q4712" i="2" s="1"/>
  <c r="L4711" i="2"/>
  <c r="L4712" i="2" l="1"/>
  <c r="K4712" i="2"/>
  <c r="M4712" i="2" s="1"/>
  <c r="P4712" i="2" s="1"/>
  <c r="R4712" i="2" l="1"/>
  <c r="I4713" i="2" s="1"/>
  <c r="O4713" i="2" s="1"/>
  <c r="Q4713" i="2" s="1"/>
  <c r="L4713" i="2" l="1"/>
  <c r="K4713" i="2"/>
  <c r="M4713" i="2" s="1"/>
  <c r="P4713" i="2" s="1"/>
  <c r="R4713" i="2" l="1"/>
  <c r="I4714" i="2" s="1"/>
  <c r="O4714" i="2" s="1"/>
  <c r="Q4714" i="2" s="1"/>
  <c r="L4714" i="2" l="1"/>
  <c r="K4714" i="2"/>
  <c r="M4714" i="2" s="1"/>
  <c r="P4714" i="2" s="1"/>
  <c r="R4714" i="2" l="1"/>
  <c r="I4715" i="2" s="1"/>
  <c r="O4715" i="2" s="1"/>
  <c r="Q4715" i="2" s="1"/>
  <c r="L4715" i="2" l="1"/>
  <c r="K4715" i="2"/>
  <c r="M4715" i="2" s="1"/>
  <c r="P4715" i="2" s="1"/>
  <c r="R4715" i="2" l="1"/>
  <c r="I4716" i="2" s="1"/>
  <c r="O4716" i="2" s="1"/>
  <c r="Q4716" i="2" s="1"/>
  <c r="L4716" i="2" l="1"/>
  <c r="K4716" i="2"/>
  <c r="M4716" i="2" s="1"/>
  <c r="P4716" i="2" s="1"/>
  <c r="R4716" i="2" l="1"/>
  <c r="I4717" i="2" s="1"/>
  <c r="O4717" i="2" s="1"/>
  <c r="Q4717" i="2" s="1"/>
  <c r="L4717" i="2" l="1"/>
  <c r="K4717" i="2"/>
  <c r="M4717" i="2" s="1"/>
  <c r="P4717" i="2" s="1"/>
  <c r="R4717" i="2" l="1"/>
  <c r="I4718" i="2" s="1"/>
  <c r="L4718" i="2" l="1"/>
  <c r="O4718" i="2"/>
  <c r="Q4718" i="2" s="1"/>
  <c r="K4718" i="2"/>
  <c r="M4718" i="2" s="1"/>
  <c r="P4718" i="2" s="1"/>
  <c r="R4718" i="2" l="1"/>
  <c r="I4719" i="2" s="1"/>
  <c r="L4719" i="2"/>
  <c r="K4719" i="2"/>
  <c r="M4719" i="2" s="1"/>
  <c r="P4719" i="2" s="1"/>
  <c r="O4719" i="2"/>
  <c r="Q4719" i="2" s="1"/>
  <c r="R4719" i="2" l="1"/>
  <c r="I4720" i="2" s="1"/>
  <c r="O4720" i="2" s="1"/>
  <c r="Q4720" i="2" s="1"/>
  <c r="L4720" i="2"/>
  <c r="N4720" i="2" s="1"/>
  <c r="K4720" i="2"/>
  <c r="M4720" i="2" s="1"/>
  <c r="R4720" i="2" l="1"/>
  <c r="I4721" i="2" s="1"/>
  <c r="O4721" i="2" s="1"/>
  <c r="Q4721" i="2" s="1"/>
  <c r="K4721" i="2"/>
  <c r="M4721" i="2" s="1"/>
  <c r="P4720" i="2"/>
  <c r="J4721" i="2"/>
  <c r="L4721" i="2" l="1"/>
  <c r="N4721" i="2" s="1"/>
  <c r="P4721" i="2" l="1"/>
  <c r="R4721" i="2"/>
  <c r="I4722" i="2" s="1"/>
  <c r="O4722" i="2" s="1"/>
  <c r="Q4722" i="2" s="1"/>
  <c r="J4722" i="2"/>
  <c r="L4722" i="2" l="1"/>
  <c r="N4722" i="2" s="1"/>
  <c r="K4722" i="2"/>
  <c r="M4722" i="2" s="1"/>
  <c r="P4722" i="2" l="1"/>
  <c r="R4722" i="2"/>
  <c r="I4723" i="2" s="1"/>
  <c r="O4723" i="2" s="1"/>
  <c r="Q4723" i="2" s="1"/>
  <c r="J4723" i="2"/>
  <c r="L4723" i="2" l="1"/>
  <c r="N4723" i="2" s="1"/>
  <c r="K4723" i="2"/>
  <c r="M4723" i="2" s="1"/>
  <c r="R4723" i="2" s="1"/>
  <c r="I4724" i="2" s="1"/>
  <c r="O4724" i="2" s="1"/>
  <c r="Q4724" i="2" s="1"/>
  <c r="P4723" i="2" l="1"/>
  <c r="K4724" i="2"/>
  <c r="M4724" i="2" s="1"/>
  <c r="J4724" i="2"/>
  <c r="L4724" i="2" l="1"/>
  <c r="N4724" i="2" s="1"/>
  <c r="P4724" i="2" l="1"/>
  <c r="R4724" i="2"/>
  <c r="I4725" i="2" s="1"/>
  <c r="O4725" i="2" s="1"/>
  <c r="Q4725" i="2" s="1"/>
  <c r="J4725" i="2"/>
  <c r="L4725" i="2" l="1"/>
  <c r="N4725" i="2" s="1"/>
  <c r="P4725" i="2" s="1"/>
  <c r="K4725" i="2"/>
  <c r="R4725" i="2" l="1"/>
  <c r="I4726" i="2" s="1"/>
  <c r="O4726" i="2" s="1"/>
  <c r="Q4726" i="2" s="1"/>
  <c r="K4726" i="2"/>
  <c r="J4726" i="2"/>
  <c r="L4726" i="2" l="1"/>
  <c r="N4726" i="2" s="1"/>
  <c r="P4726" i="2" l="1"/>
  <c r="R4726" i="2"/>
  <c r="I4727" i="2" s="1"/>
  <c r="J4727" i="2"/>
  <c r="L4727" i="2" l="1"/>
  <c r="N4727" i="2" s="1"/>
  <c r="P4727" i="2" s="1"/>
  <c r="K4727" i="2"/>
  <c r="R4727" i="2" l="1"/>
  <c r="I4728" i="2" s="1"/>
  <c r="K4728" i="2"/>
  <c r="J4728" i="2"/>
  <c r="L4728" i="2" l="1"/>
  <c r="N4728" i="2" s="1"/>
  <c r="P4728" i="2" l="1"/>
  <c r="R4728" i="2"/>
  <c r="I4729" i="2" s="1"/>
  <c r="J4729" i="2"/>
  <c r="L4729" i="2" l="1"/>
  <c r="N4729" i="2" s="1"/>
  <c r="P4729" i="2" s="1"/>
  <c r="O4729" i="2"/>
  <c r="Q4729" i="2" s="1"/>
  <c r="K4729" i="2"/>
  <c r="R4729" i="2" l="1"/>
  <c r="I4730" i="2" s="1"/>
  <c r="L4730" i="2" s="1"/>
  <c r="N4730" i="2" s="1"/>
  <c r="O4730" i="2"/>
  <c r="Q4730" i="2" s="1"/>
  <c r="K4730" i="2" l="1"/>
  <c r="P4730" i="2"/>
  <c r="J4731" i="2"/>
  <c r="J4732" i="2" s="1"/>
  <c r="J4733" i="2" s="1"/>
  <c r="J4734" i="2" s="1"/>
  <c r="J4735" i="2" s="1"/>
  <c r="J4736" i="2" s="1"/>
  <c r="J4737" i="2" s="1"/>
  <c r="J4738" i="2" s="1"/>
  <c r="J4739" i="2" s="1"/>
  <c r="J4740" i="2" s="1"/>
  <c r="J4741" i="2" s="1"/>
  <c r="J4742" i="2" s="1"/>
  <c r="J4743" i="2" s="1"/>
  <c r="R4730" i="2"/>
  <c r="I4731" i="2" s="1"/>
  <c r="O4731" i="2" s="1"/>
  <c r="Q4731" i="2" s="1"/>
  <c r="K4731" i="2" l="1"/>
  <c r="M4731" i="2" s="1"/>
  <c r="P4731" i="2" s="1"/>
  <c r="L4731" i="2"/>
  <c r="R4731" i="2" l="1"/>
  <c r="I4732" i="2" s="1"/>
  <c r="O4732" i="2" s="1"/>
  <c r="Q4732" i="2" s="1"/>
  <c r="K4732" i="2"/>
  <c r="M4732" i="2" s="1"/>
  <c r="P4732" i="2" s="1"/>
  <c r="L4732" i="2" l="1"/>
  <c r="R4732" i="2"/>
  <c r="I4733" i="2" s="1"/>
  <c r="O4733" i="2" s="1"/>
  <c r="Q4733" i="2" s="1"/>
  <c r="L4733" i="2" l="1"/>
  <c r="K4733" i="2"/>
  <c r="M4733" i="2" s="1"/>
  <c r="P4733" i="2" s="1"/>
  <c r="R4733" i="2" l="1"/>
  <c r="I4734" i="2" s="1"/>
  <c r="O4734" i="2" s="1"/>
  <c r="Q4734" i="2" s="1"/>
  <c r="L4734" i="2" l="1"/>
  <c r="K4734" i="2"/>
  <c r="M4734" i="2" s="1"/>
  <c r="P4734" i="2" s="1"/>
  <c r="R4734" i="2" l="1"/>
  <c r="I4735" i="2" s="1"/>
  <c r="O4735" i="2" s="1"/>
  <c r="Q4735" i="2" s="1"/>
  <c r="L4735" i="2" l="1"/>
  <c r="K4735" i="2"/>
  <c r="M4735" i="2" s="1"/>
  <c r="P4735" i="2" s="1"/>
  <c r="R4735" i="2" l="1"/>
  <c r="I4736" i="2" s="1"/>
  <c r="O4736" i="2" s="1"/>
  <c r="Q4736" i="2" s="1"/>
  <c r="L4736" i="2" l="1"/>
  <c r="K4736" i="2"/>
  <c r="M4736" i="2" s="1"/>
  <c r="P4736" i="2" s="1"/>
  <c r="R4736" i="2" l="1"/>
  <c r="I4737" i="2" s="1"/>
  <c r="L4737" i="2" l="1"/>
  <c r="K4737" i="2"/>
  <c r="M4737" i="2" s="1"/>
  <c r="P4737" i="2" s="1"/>
  <c r="R4737" i="2" l="1"/>
  <c r="I4738" i="2" s="1"/>
  <c r="O4738" i="2" s="1"/>
  <c r="Q4738" i="2" s="1"/>
  <c r="L4738" i="2" l="1"/>
  <c r="K4738" i="2"/>
  <c r="M4738" i="2" s="1"/>
  <c r="P4738" i="2" s="1"/>
  <c r="R4738" i="2" l="1"/>
  <c r="I4739" i="2" s="1"/>
  <c r="L4739" i="2" l="1"/>
  <c r="K4739" i="2"/>
  <c r="M4739" i="2" s="1"/>
  <c r="P4739" i="2" s="1"/>
  <c r="R4739" i="2" l="1"/>
  <c r="I4740" i="2" s="1"/>
  <c r="L4740" i="2" l="1"/>
  <c r="K4740" i="2"/>
  <c r="M4740" i="2" s="1"/>
  <c r="P4740" i="2" s="1"/>
  <c r="R4740" i="2" l="1"/>
  <c r="I4741" i="2" s="1"/>
  <c r="O4741" i="2" s="1"/>
  <c r="Q4741" i="2" s="1"/>
  <c r="L4741" i="2" l="1"/>
  <c r="K4741" i="2"/>
  <c r="M4741" i="2" s="1"/>
  <c r="P4741" i="2" s="1"/>
  <c r="R4741" i="2" l="1"/>
  <c r="I4742" i="2" s="1"/>
  <c r="O4742" i="2" s="1"/>
  <c r="Q4742" i="2" s="1"/>
  <c r="L4742" i="2" l="1"/>
  <c r="K4742" i="2"/>
  <c r="M4742" i="2" s="1"/>
  <c r="P4742" i="2" s="1"/>
  <c r="R4742" i="2" l="1"/>
  <c r="I4743" i="2" s="1"/>
  <c r="L4743" i="2" l="1"/>
  <c r="N4743" i="2" s="1"/>
  <c r="O4743" i="2"/>
  <c r="Q4743" i="2" s="1"/>
  <c r="K4743" i="2"/>
  <c r="P4743" i="2" l="1"/>
  <c r="J4744" i="2"/>
  <c r="R4743" i="2"/>
  <c r="I4744" i="2" s="1"/>
  <c r="O4744" i="2" s="1"/>
  <c r="Q4744" i="2" s="1"/>
  <c r="K4744" i="2" l="1"/>
  <c r="L4744" i="2"/>
  <c r="N4744" i="2" s="1"/>
  <c r="J4745" i="2" s="1"/>
  <c r="P4744" i="2" l="1"/>
  <c r="R4744" i="2"/>
  <c r="I4745" i="2" s="1"/>
  <c r="O4745" i="2" s="1"/>
  <c r="Q4745" i="2" s="1"/>
  <c r="L4745" i="2"/>
  <c r="N4745" i="2" s="1"/>
  <c r="P4745" i="2" s="1"/>
  <c r="K4745" i="2"/>
  <c r="J4746" i="2" l="1"/>
  <c r="R4745" i="2"/>
  <c r="I4746" i="2" s="1"/>
  <c r="O4746" i="2" s="1"/>
  <c r="Q4746" i="2" s="1"/>
  <c r="L4746" i="2" l="1"/>
  <c r="N4746" i="2" s="1"/>
  <c r="R4746" i="2" s="1"/>
  <c r="I4747" i="2" s="1"/>
  <c r="O4747" i="2" s="1"/>
  <c r="Q4747" i="2" s="1"/>
  <c r="K4746" i="2"/>
  <c r="K4747" i="2" l="1"/>
  <c r="M4747" i="2" s="1"/>
  <c r="P4746" i="2"/>
  <c r="J4747" i="2"/>
  <c r="L4747" i="2" l="1"/>
  <c r="N4747" i="2" s="1"/>
  <c r="P4747" i="2" l="1"/>
  <c r="R4747" i="2"/>
  <c r="I4748" i="2" s="1"/>
  <c r="O4748" i="2" s="1"/>
  <c r="Q4748" i="2" s="1"/>
  <c r="J4748" i="2"/>
  <c r="L4748" i="2" l="1"/>
  <c r="N4748" i="2" s="1"/>
  <c r="P4748" i="2" s="1"/>
  <c r="K4748" i="2"/>
  <c r="R4748" i="2" l="1"/>
  <c r="I4749" i="2" s="1"/>
  <c r="O4749" i="2" s="1"/>
  <c r="Q4749" i="2" s="1"/>
  <c r="J4749" i="2"/>
  <c r="K4749" i="2" l="1"/>
  <c r="L4749" i="2"/>
  <c r="N4749" i="2" s="1"/>
  <c r="P4749" i="2" l="1"/>
  <c r="R4749" i="2"/>
  <c r="I4750" i="2" s="1"/>
  <c r="J4750" i="2"/>
  <c r="L4750" i="2" l="1"/>
  <c r="N4750" i="2" s="1"/>
  <c r="P4750" i="2" s="1"/>
  <c r="K4750" i="2"/>
  <c r="R4750" i="2" l="1"/>
  <c r="I4751" i="2" s="1"/>
  <c r="J4751" i="2"/>
  <c r="L4751" i="2" l="1"/>
  <c r="N4751" i="2" s="1"/>
  <c r="P4751" i="2" s="1"/>
  <c r="K4751" i="2"/>
  <c r="R4751" i="2" l="1"/>
  <c r="I4752" i="2" s="1"/>
  <c r="O4752" i="2" s="1"/>
  <c r="Q4752" i="2" s="1"/>
  <c r="J4752" i="2"/>
  <c r="L4752" i="2" l="1"/>
  <c r="N4752" i="2" s="1"/>
  <c r="P4752" i="2" s="1"/>
  <c r="K4752" i="2"/>
  <c r="R4752" i="2" l="1"/>
  <c r="I4753" i="2" s="1"/>
  <c r="J4753" i="2"/>
  <c r="L4753" i="2" l="1"/>
  <c r="N4753" i="2" s="1"/>
  <c r="P4753" i="2" s="1"/>
  <c r="K4753" i="2"/>
  <c r="R4753" i="2" l="1"/>
  <c r="I4754" i="2" s="1"/>
  <c r="L4754" i="2"/>
  <c r="K4754" i="2"/>
  <c r="M4754" i="2" s="1"/>
  <c r="P4754" i="2" s="1"/>
  <c r="R4754" i="2" l="1"/>
  <c r="I4755" i="2" s="1"/>
  <c r="O4755" i="2" s="1"/>
  <c r="Q4755" i="2" s="1"/>
  <c r="L4755" i="2" l="1"/>
  <c r="K4755" i="2"/>
  <c r="M4755" i="2" s="1"/>
  <c r="P4755" i="2" s="1"/>
  <c r="R4755" i="2" l="1"/>
  <c r="I4756" i="2" s="1"/>
  <c r="L4756" i="2" l="1"/>
  <c r="K4756" i="2"/>
  <c r="M4756" i="2" s="1"/>
  <c r="P4756" i="2" s="1"/>
  <c r="O4756" i="2"/>
  <c r="Q4756" i="2" s="1"/>
  <c r="R4756" i="2" l="1"/>
  <c r="I4757" i="2" s="1"/>
  <c r="L4757" i="2"/>
  <c r="K4757" i="2"/>
  <c r="M4757" i="2" s="1"/>
  <c r="P4757" i="2" s="1"/>
  <c r="R4757" i="2" l="1"/>
  <c r="I4758" i="2" s="1"/>
  <c r="O4758" i="2" s="1"/>
  <c r="Q4758" i="2" s="1"/>
  <c r="L4758" i="2" l="1"/>
  <c r="K4758" i="2"/>
  <c r="M4758" i="2" s="1"/>
  <c r="P4758" i="2" s="1"/>
  <c r="R4758" i="2" l="1"/>
  <c r="I4759" i="2" s="1"/>
  <c r="L4759" i="2" l="1"/>
  <c r="K4759" i="2"/>
  <c r="M4759" i="2" s="1"/>
  <c r="P4759" i="2" s="1"/>
  <c r="R4759" i="2" l="1"/>
  <c r="I4760" i="2" s="1"/>
  <c r="O4760" i="2" s="1"/>
  <c r="Q4760" i="2" s="1"/>
  <c r="L4760" i="2" l="1"/>
  <c r="K4760" i="2"/>
  <c r="M4760" i="2" s="1"/>
  <c r="P4760" i="2" s="1"/>
  <c r="R4760" i="2" l="1"/>
  <c r="I4761" i="2" s="1"/>
  <c r="O4761" i="2" s="1"/>
  <c r="Q4761" i="2" s="1"/>
  <c r="L4761" i="2" l="1"/>
  <c r="K4761" i="2"/>
  <c r="M4761" i="2" s="1"/>
  <c r="P4761" i="2" s="1"/>
  <c r="R4761" i="2" l="1"/>
  <c r="I4762" i="2" s="1"/>
  <c r="O4762" i="2" s="1"/>
  <c r="Q4762" i="2" s="1"/>
  <c r="L4762" i="2" l="1"/>
  <c r="K4762" i="2"/>
  <c r="M4762" i="2" s="1"/>
  <c r="P4762" i="2" s="1"/>
  <c r="R4762" i="2" l="1"/>
  <c r="I4763" i="2" s="1"/>
  <c r="O4763" i="2" s="1"/>
  <c r="Q4763" i="2" s="1"/>
  <c r="L4763" i="2" l="1"/>
  <c r="K4763" i="2"/>
  <c r="M4763" i="2" s="1"/>
  <c r="P4763" i="2" s="1"/>
  <c r="R4763" i="2" l="1"/>
  <c r="I4764" i="2" s="1"/>
  <c r="O4764" i="2" s="1"/>
  <c r="Q4764" i="2" s="1"/>
  <c r="L4764" i="2" l="1"/>
  <c r="K4764" i="2"/>
  <c r="M4764" i="2" s="1"/>
  <c r="P4764" i="2" s="1"/>
  <c r="R4764" i="2" l="1"/>
  <c r="I4765" i="2" s="1"/>
  <c r="O4765" i="2" s="1"/>
  <c r="Q4765" i="2" s="1"/>
  <c r="L4765" i="2" l="1"/>
  <c r="K4765" i="2"/>
  <c r="M4765" i="2" s="1"/>
  <c r="P4765" i="2" s="1"/>
  <c r="R4765" i="2" l="1"/>
  <c r="I4766" i="2" s="1"/>
  <c r="O4766" i="2" s="1"/>
  <c r="Q4766" i="2" s="1"/>
  <c r="L4766" i="2" l="1"/>
  <c r="K4766" i="2"/>
  <c r="M4766" i="2" s="1"/>
  <c r="P4766" i="2" s="1"/>
  <c r="R4766" i="2" l="1"/>
  <c r="I4767" i="2" s="1"/>
  <c r="L4767" i="2" l="1"/>
  <c r="K4767" i="2"/>
  <c r="M4767" i="2" s="1"/>
  <c r="P4767" i="2" s="1"/>
  <c r="O4767" i="2"/>
  <c r="Q4767" i="2" s="1"/>
  <c r="R4767" i="2" l="1"/>
  <c r="I4768" i="2" s="1"/>
  <c r="L4768" i="2"/>
  <c r="N4768" i="2" s="1"/>
  <c r="K4768" i="2"/>
  <c r="M4768" i="2" s="1"/>
  <c r="P4768" i="2" l="1"/>
  <c r="J4769" i="2"/>
  <c r="R4768" i="2"/>
  <c r="I4769" i="2" s="1"/>
  <c r="O4769" i="2" s="1"/>
  <c r="Q4769" i="2" s="1"/>
  <c r="L4769" i="2" l="1"/>
  <c r="N4769" i="2" s="1"/>
  <c r="K4769" i="2"/>
  <c r="M4769" i="2" s="1"/>
  <c r="J4770" i="2"/>
  <c r="P4769" i="2" l="1"/>
  <c r="R4769" i="2"/>
  <c r="I4770" i="2" s="1"/>
  <c r="O4770" i="2" s="1"/>
  <c r="Q4770" i="2" s="1"/>
  <c r="L4770" i="2" l="1"/>
  <c r="N4770" i="2" s="1"/>
  <c r="K4770" i="2"/>
  <c r="M4770" i="2" s="1"/>
  <c r="P4770" i="2" l="1"/>
  <c r="J4771" i="2"/>
  <c r="R4770" i="2"/>
  <c r="I4771" i="2" s="1"/>
  <c r="O4771" i="2" s="1"/>
  <c r="Q4771" i="2" s="1"/>
  <c r="L4771" i="2" l="1"/>
  <c r="N4771" i="2" s="1"/>
  <c r="K4771" i="2"/>
  <c r="M4771" i="2" s="1"/>
  <c r="J4772" i="2"/>
  <c r="P4771" i="2" l="1"/>
  <c r="R4771" i="2"/>
  <c r="I4772" i="2" s="1"/>
  <c r="O4772" i="2" s="1"/>
  <c r="Q4772" i="2" s="1"/>
  <c r="L4772" i="2" l="1"/>
  <c r="N4772" i="2" s="1"/>
  <c r="K4772" i="2"/>
  <c r="M4772" i="2" s="1"/>
  <c r="P4772" i="2" l="1"/>
  <c r="J4773" i="2"/>
  <c r="R4772" i="2"/>
  <c r="I4773" i="2" s="1"/>
  <c r="O4773" i="2" s="1"/>
  <c r="Q4773" i="2" s="1"/>
  <c r="L4773" i="2" l="1"/>
  <c r="N4773" i="2" s="1"/>
  <c r="P4773" i="2" s="1"/>
  <c r="R4773" i="2"/>
  <c r="I4774" i="2" s="1"/>
  <c r="K4773" i="2"/>
  <c r="J4774" i="2"/>
  <c r="L4774" i="2" l="1"/>
  <c r="N4774" i="2" s="1"/>
  <c r="P4774" i="2" s="1"/>
  <c r="R4774" i="2"/>
  <c r="I4775" i="2" s="1"/>
  <c r="K4774" i="2"/>
  <c r="O4774" i="2"/>
  <c r="Q4774" i="2" s="1"/>
  <c r="J4775" i="2" l="1"/>
  <c r="L4775" i="2"/>
  <c r="N4775" i="2" s="1"/>
  <c r="K4775" i="2"/>
  <c r="P4775" i="2" l="1"/>
  <c r="J4776" i="2"/>
  <c r="R4775" i="2"/>
  <c r="I4776" i="2" s="1"/>
  <c r="L4776" i="2" l="1"/>
  <c r="N4776" i="2" s="1"/>
  <c r="P4776" i="2" s="1"/>
  <c r="K4776" i="2"/>
  <c r="J4777" i="2"/>
  <c r="R4776" i="2" l="1"/>
  <c r="I4777" i="2" s="1"/>
  <c r="L4777" i="2" l="1"/>
  <c r="K4777" i="2"/>
  <c r="M4777" i="2" s="1"/>
  <c r="P4777" i="2" s="1"/>
  <c r="O4777" i="2"/>
  <c r="Q4777" i="2" s="1"/>
  <c r="R4777" i="2" l="1"/>
  <c r="I4778" i="2" s="1"/>
  <c r="O4778" i="2" s="1"/>
  <c r="Q4778" i="2" s="1"/>
  <c r="L4778" i="2"/>
  <c r="K4778" i="2"/>
  <c r="M4778" i="2" s="1"/>
  <c r="P4778" i="2" s="1"/>
  <c r="R4778" i="2" l="1"/>
  <c r="I4779" i="2" s="1"/>
  <c r="O4779" i="2" s="1"/>
  <c r="Q4779" i="2" s="1"/>
  <c r="L4779" i="2" l="1"/>
  <c r="K4779" i="2"/>
  <c r="M4779" i="2" s="1"/>
  <c r="P4779" i="2" s="1"/>
  <c r="R4779" i="2" l="1"/>
  <c r="I4780" i="2" s="1"/>
  <c r="O4780" i="2" s="1"/>
  <c r="Q4780" i="2" s="1"/>
  <c r="L4780" i="2" l="1"/>
  <c r="K4780" i="2"/>
  <c r="M4780" i="2" s="1"/>
  <c r="P4780" i="2" s="1"/>
  <c r="R4780" i="2" l="1"/>
  <c r="I4781" i="2" s="1"/>
  <c r="O4781" i="2" s="1"/>
  <c r="Q4781" i="2" s="1"/>
  <c r="L4781" i="2" l="1"/>
  <c r="K4781" i="2"/>
  <c r="M4781" i="2" s="1"/>
  <c r="P4781" i="2" s="1"/>
  <c r="R4781" i="2" l="1"/>
  <c r="I4782" i="2" s="1"/>
  <c r="O4782" i="2" s="1"/>
  <c r="Q4782" i="2" s="1"/>
  <c r="L4782" i="2" l="1"/>
  <c r="K4782" i="2"/>
  <c r="M4782" i="2" s="1"/>
  <c r="P4782" i="2" s="1"/>
  <c r="R4782" i="2" l="1"/>
  <c r="I4783" i="2" s="1"/>
  <c r="O4783" i="2" s="1"/>
  <c r="Q4783" i="2" s="1"/>
  <c r="L4783" i="2" l="1"/>
  <c r="N4783" i="2" s="1"/>
  <c r="K4783" i="2"/>
  <c r="M4783" i="2" s="1"/>
  <c r="P4783" i="2" l="1"/>
  <c r="J4784" i="2"/>
  <c r="J4785" i="2" s="1"/>
  <c r="J4786" i="2" s="1"/>
  <c r="J4787" i="2" s="1"/>
  <c r="J4788" i="2" s="1"/>
  <c r="J4789" i="2" s="1"/>
  <c r="J4790" i="2" s="1"/>
  <c r="J4791" i="2" s="1"/>
  <c r="J4792" i="2" s="1"/>
  <c r="R4783" i="2"/>
  <c r="I4784" i="2" s="1"/>
  <c r="O4784" i="2" s="1"/>
  <c r="Q4784" i="2" s="1"/>
  <c r="L4784" i="2" l="1"/>
  <c r="K4784" i="2"/>
  <c r="M4784" i="2" s="1"/>
  <c r="P4784" i="2" s="1"/>
  <c r="R4784" i="2" l="1"/>
  <c r="I4785" i="2" s="1"/>
  <c r="O4785" i="2" s="1"/>
  <c r="Q4785" i="2" s="1"/>
  <c r="L4785" i="2" l="1"/>
  <c r="K4785" i="2"/>
  <c r="M4785" i="2" s="1"/>
  <c r="P4785" i="2" s="1"/>
  <c r="R4785" i="2" l="1"/>
  <c r="I4786" i="2" s="1"/>
  <c r="O4786" i="2" s="1"/>
  <c r="Q4786" i="2" s="1"/>
  <c r="L4786" i="2" l="1"/>
  <c r="K4786" i="2"/>
  <c r="M4786" i="2" s="1"/>
  <c r="P4786" i="2" s="1"/>
  <c r="R4786" i="2" l="1"/>
  <c r="I4787" i="2" s="1"/>
  <c r="L4787" i="2" l="1"/>
  <c r="K4787" i="2"/>
  <c r="M4787" i="2" s="1"/>
  <c r="P4787" i="2" s="1"/>
  <c r="R4787" i="2" l="1"/>
  <c r="I4788" i="2" s="1"/>
  <c r="L4788" i="2" l="1"/>
  <c r="K4788" i="2"/>
  <c r="M4788" i="2" s="1"/>
  <c r="P4788" i="2" s="1"/>
  <c r="R4788" i="2" l="1"/>
  <c r="I4789" i="2" s="1"/>
  <c r="O4789" i="2" s="1"/>
  <c r="Q4789" i="2" s="1"/>
  <c r="L4789" i="2" l="1"/>
  <c r="K4789" i="2"/>
  <c r="M4789" i="2" s="1"/>
  <c r="P4789" i="2" s="1"/>
  <c r="R4789" i="2" l="1"/>
  <c r="I4790" i="2" s="1"/>
  <c r="L4790" i="2" l="1"/>
  <c r="K4790" i="2"/>
  <c r="M4790" i="2" s="1"/>
  <c r="P4790" i="2" s="1"/>
  <c r="O4790" i="2"/>
  <c r="Q4790" i="2" s="1"/>
  <c r="R4790" i="2" l="1"/>
  <c r="I4791" i="2" s="1"/>
  <c r="L4791" i="2" s="1"/>
  <c r="O4791" i="2"/>
  <c r="Q4791" i="2" s="1"/>
  <c r="K4791" i="2" l="1"/>
  <c r="M4791" i="2" s="1"/>
  <c r="P4791" i="2" s="1"/>
  <c r="R4791" i="2"/>
  <c r="I4792" i="2" s="1"/>
  <c r="O4792" i="2" s="1"/>
  <c r="Q4792" i="2" s="1"/>
  <c r="L4792" i="2"/>
  <c r="N4792" i="2" s="1"/>
  <c r="K4792" i="2"/>
  <c r="M4792" i="2" s="1"/>
  <c r="P4792" i="2" l="1"/>
  <c r="J4793" i="2"/>
  <c r="R4792" i="2"/>
  <c r="I4793" i="2" s="1"/>
  <c r="L4793" i="2" l="1"/>
  <c r="N4793" i="2" s="1"/>
  <c r="J4794" i="2" s="1"/>
  <c r="K4793" i="2"/>
  <c r="M4793" i="2" s="1"/>
  <c r="P4793" i="2" l="1"/>
  <c r="R4793" i="2"/>
  <c r="I4794" i="2" s="1"/>
  <c r="L4794" i="2" l="1"/>
  <c r="N4794" i="2" s="1"/>
  <c r="K4794" i="2"/>
  <c r="M4794" i="2" s="1"/>
  <c r="P4794" i="2" l="1"/>
  <c r="J4795" i="2"/>
  <c r="R4794" i="2"/>
  <c r="I4795" i="2" s="1"/>
  <c r="O4795" i="2" s="1"/>
  <c r="Q4795" i="2" s="1"/>
  <c r="L4795" i="2" l="1"/>
  <c r="N4795" i="2" s="1"/>
  <c r="K4795" i="2"/>
  <c r="M4795" i="2" s="1"/>
  <c r="J4796" i="2"/>
  <c r="P4795" i="2" l="1"/>
  <c r="R4795" i="2"/>
  <c r="I4796" i="2" s="1"/>
  <c r="O4796" i="2" s="1"/>
  <c r="Q4796" i="2" s="1"/>
  <c r="L4796" i="2" l="1"/>
  <c r="N4796" i="2" s="1"/>
  <c r="R4796" i="2"/>
  <c r="I4797" i="2" s="1"/>
  <c r="O4797" i="2" s="1"/>
  <c r="Q4797" i="2" s="1"/>
  <c r="K4796" i="2"/>
  <c r="K4797" i="2" l="1"/>
  <c r="P4796" i="2"/>
  <c r="J4797" i="2"/>
  <c r="L4797" i="2" l="1"/>
  <c r="N4797" i="2" s="1"/>
  <c r="P4797" i="2" l="1"/>
  <c r="R4797" i="2"/>
  <c r="I4798" i="2" s="1"/>
  <c r="J4798" i="2"/>
  <c r="L4798" i="2" l="1"/>
  <c r="N4798" i="2" s="1"/>
  <c r="P4798" i="2" s="1"/>
  <c r="K4798" i="2"/>
  <c r="R4798" i="2" l="1"/>
  <c r="I4799" i="2" s="1"/>
  <c r="K4799" i="2"/>
  <c r="J4799" i="2"/>
  <c r="L4799" i="2" l="1"/>
  <c r="N4799" i="2" s="1"/>
  <c r="P4799" i="2" l="1"/>
  <c r="R4799" i="2"/>
  <c r="I4800" i="2" s="1"/>
  <c r="J4800" i="2"/>
  <c r="L4800" i="2" l="1"/>
  <c r="N4800" i="2" s="1"/>
  <c r="P4800" i="2" s="1"/>
  <c r="K4800" i="2"/>
  <c r="R4800" i="2" l="1"/>
  <c r="I4801" i="2" s="1"/>
  <c r="J4801" i="2"/>
  <c r="L4801" i="2" l="1"/>
  <c r="N4801" i="2" s="1"/>
  <c r="P4801" i="2" s="1"/>
  <c r="K4801" i="2"/>
  <c r="O4801" i="2"/>
  <c r="Q4801" i="2" s="1"/>
  <c r="R4801" i="2" l="1"/>
  <c r="I4802" i="2" s="1"/>
  <c r="L4802" i="2" s="1"/>
  <c r="K4802" i="2"/>
  <c r="O4802" i="2"/>
  <c r="Q4802" i="2" s="1"/>
  <c r="R4802" i="2" l="1"/>
  <c r="I4803" i="2" s="1"/>
  <c r="O4803" i="2" s="1"/>
  <c r="Q4803" i="2" s="1"/>
  <c r="K4803" i="2"/>
  <c r="M4803" i="2" s="1"/>
  <c r="P4803" i="2" s="1"/>
  <c r="L4803" i="2" l="1"/>
  <c r="R4803" i="2"/>
  <c r="I4804" i="2" s="1"/>
  <c r="O4804" i="2" s="1"/>
  <c r="Q4804" i="2" s="1"/>
  <c r="L4804" i="2" l="1"/>
  <c r="N4804" i="2" s="1"/>
  <c r="J4805" i="2" s="1"/>
  <c r="J4806" i="2" s="1"/>
  <c r="J4807" i="2" s="1"/>
  <c r="J4808" i="2" s="1"/>
  <c r="J4809" i="2" s="1"/>
  <c r="J4810" i="2" s="1"/>
  <c r="J4811" i="2" s="1"/>
  <c r="J4812" i="2" s="1"/>
  <c r="J4813" i="2" s="1"/>
  <c r="J4814" i="2" s="1"/>
  <c r="J4815" i="2" s="1"/>
  <c r="K4804" i="2"/>
  <c r="M4804" i="2" s="1"/>
  <c r="P4804" i="2" s="1"/>
  <c r="R4804" i="2" l="1"/>
  <c r="I4805" i="2" s="1"/>
  <c r="O4805" i="2" s="1"/>
  <c r="Q4805" i="2" s="1"/>
  <c r="L4805" i="2" l="1"/>
  <c r="K4805" i="2"/>
  <c r="M4805" i="2" s="1"/>
  <c r="P4805" i="2" s="1"/>
  <c r="R4805" i="2" l="1"/>
  <c r="I4806" i="2" s="1"/>
  <c r="O4806" i="2" s="1"/>
  <c r="Q4806" i="2" s="1"/>
  <c r="L4806" i="2" l="1"/>
  <c r="K4806" i="2"/>
  <c r="M4806" i="2" s="1"/>
  <c r="P4806" i="2" s="1"/>
  <c r="R4806" i="2" l="1"/>
  <c r="I4807" i="2" s="1"/>
  <c r="O4807" i="2" s="1"/>
  <c r="Q4807" i="2" s="1"/>
  <c r="L4807" i="2" l="1"/>
  <c r="K4807" i="2"/>
  <c r="M4807" i="2" s="1"/>
  <c r="P4807" i="2" s="1"/>
  <c r="R4807" i="2" l="1"/>
  <c r="I4808" i="2" s="1"/>
  <c r="O4808" i="2" s="1"/>
  <c r="Q4808" i="2" s="1"/>
  <c r="L4808" i="2" l="1"/>
  <c r="K4808" i="2"/>
  <c r="M4808" i="2" s="1"/>
  <c r="P4808" i="2" s="1"/>
  <c r="R4808" i="2" l="1"/>
  <c r="I4809" i="2" s="1"/>
  <c r="O4809" i="2" s="1"/>
  <c r="Q4809" i="2" s="1"/>
  <c r="L4809" i="2" l="1"/>
  <c r="K4809" i="2"/>
  <c r="M4809" i="2" s="1"/>
  <c r="P4809" i="2" s="1"/>
  <c r="R4809" i="2" l="1"/>
  <c r="I4810" i="2" s="1"/>
  <c r="O4810" i="2" s="1"/>
  <c r="Q4810" i="2" s="1"/>
  <c r="L4810" i="2" l="1"/>
  <c r="K4810" i="2"/>
  <c r="M4810" i="2" s="1"/>
  <c r="P4810" i="2" s="1"/>
  <c r="R4810" i="2" l="1"/>
  <c r="I4811" i="2" s="1"/>
  <c r="L4811" i="2" l="1"/>
  <c r="K4811" i="2"/>
  <c r="M4811" i="2" s="1"/>
  <c r="P4811" i="2" s="1"/>
  <c r="R4811" i="2" l="1"/>
  <c r="I4812" i="2" s="1"/>
  <c r="L4812" i="2" l="1"/>
  <c r="K4812" i="2"/>
  <c r="M4812" i="2" s="1"/>
  <c r="P4812" i="2" s="1"/>
  <c r="R4812" i="2" l="1"/>
  <c r="I4813" i="2" s="1"/>
  <c r="L4813" i="2" l="1"/>
  <c r="K4813" i="2"/>
  <c r="M4813" i="2" s="1"/>
  <c r="P4813" i="2" s="1"/>
  <c r="O4813" i="2"/>
  <c r="Q4813" i="2" s="1"/>
  <c r="R4813" i="2" l="1"/>
  <c r="I4814" i="2" s="1"/>
  <c r="L4814" i="2"/>
  <c r="K4814" i="2"/>
  <c r="M4814" i="2" s="1"/>
  <c r="P4814" i="2" s="1"/>
  <c r="O4814" i="2"/>
  <c r="Q4814" i="2" s="1"/>
  <c r="R4814" i="2" l="1"/>
  <c r="I4815" i="2" s="1"/>
  <c r="O4815" i="2" s="1"/>
  <c r="Q4815" i="2" s="1"/>
  <c r="K4815" i="2"/>
  <c r="L4815" i="2" l="1"/>
  <c r="N4815" i="2" s="1"/>
  <c r="P4815" i="2" s="1"/>
  <c r="J4816" i="2"/>
  <c r="R4815" i="2" l="1"/>
  <c r="I4816" i="2" s="1"/>
  <c r="O4816" i="2" s="1"/>
  <c r="Q4816" i="2" s="1"/>
  <c r="L4816" i="2"/>
  <c r="N4816" i="2" s="1"/>
  <c r="P4816" i="2" s="1"/>
  <c r="K4816" i="2"/>
  <c r="J4817" i="2"/>
  <c r="R4816" i="2" l="1"/>
  <c r="I4817" i="2" s="1"/>
  <c r="O4817" i="2" s="1"/>
  <c r="Q4817" i="2" s="1"/>
  <c r="L4817" i="2"/>
  <c r="N4817" i="2" s="1"/>
  <c r="P4817" i="2" s="1"/>
  <c r="K4817" i="2"/>
  <c r="R4817" i="2" l="1"/>
  <c r="I4818" i="2" s="1"/>
  <c r="O4818" i="2" s="1"/>
  <c r="Q4818" i="2" s="1"/>
  <c r="K4818" i="2"/>
  <c r="J4818" i="2"/>
  <c r="L4818" i="2" l="1"/>
  <c r="N4818" i="2" s="1"/>
  <c r="P4818" i="2" l="1"/>
  <c r="R4818" i="2"/>
  <c r="I4819" i="2" s="1"/>
  <c r="O4819" i="2" s="1"/>
  <c r="Q4819" i="2" s="1"/>
  <c r="J4819" i="2"/>
  <c r="L4819" i="2" l="1"/>
  <c r="N4819" i="2" s="1"/>
  <c r="K4819" i="2"/>
  <c r="M4819" i="2" s="1"/>
  <c r="P4819" i="2" l="1"/>
  <c r="R4819" i="2"/>
  <c r="I4820" i="2" s="1"/>
  <c r="O4820" i="2" s="1"/>
  <c r="Q4820" i="2" s="1"/>
  <c r="J4820" i="2"/>
  <c r="L4820" i="2" l="1"/>
  <c r="N4820" i="2" s="1"/>
  <c r="P4820" i="2" s="1"/>
  <c r="K4820" i="2"/>
  <c r="R4820" i="2" l="1"/>
  <c r="I4821" i="2" s="1"/>
  <c r="O4821" i="2" s="1"/>
  <c r="Q4821" i="2" s="1"/>
  <c r="J4821" i="2"/>
  <c r="L4821" i="2" l="1"/>
  <c r="N4821" i="2" s="1"/>
  <c r="P4821" i="2" s="1"/>
  <c r="K4821" i="2"/>
  <c r="R4821" i="2" l="1"/>
  <c r="I4822" i="2" s="1"/>
  <c r="J4822" i="2"/>
  <c r="L4822" i="2" l="1"/>
  <c r="N4822" i="2" s="1"/>
  <c r="P4822" i="2" s="1"/>
  <c r="K4822" i="2"/>
  <c r="R4822" i="2" l="1"/>
  <c r="I4823" i="2" s="1"/>
  <c r="J4823" i="2"/>
  <c r="L4823" i="2" l="1"/>
  <c r="N4823" i="2" s="1"/>
  <c r="P4823" i="2" s="1"/>
  <c r="K4823" i="2"/>
  <c r="R4823" i="2" l="1"/>
  <c r="I4824" i="2" s="1"/>
  <c r="O4824" i="2" s="1"/>
  <c r="Q4824" i="2" s="1"/>
  <c r="J4824" i="2"/>
  <c r="K4824" i="2" l="1"/>
  <c r="L4824" i="2"/>
  <c r="N4824" i="2" s="1"/>
  <c r="P4824" i="2" l="1"/>
  <c r="R4824" i="2"/>
  <c r="I4825" i="2" s="1"/>
  <c r="O4825" i="2" s="1"/>
  <c r="Q4825" i="2" s="1"/>
  <c r="J4825" i="2"/>
  <c r="L4825" i="2" l="1"/>
  <c r="N4825" i="2" s="1"/>
  <c r="P4825" i="2" s="1"/>
  <c r="K4825" i="2"/>
  <c r="R4825" i="2" l="1"/>
  <c r="I4826" i="2" s="1"/>
  <c r="O4826" i="2"/>
  <c r="Q4826" i="2" s="1"/>
  <c r="L4826" i="2"/>
  <c r="K4826" i="2"/>
  <c r="M4826" i="2" s="1"/>
  <c r="P4826" i="2" s="1"/>
  <c r="R4826" i="2" l="1"/>
  <c r="I4827" i="2" s="1"/>
  <c r="O4827" i="2" s="1"/>
  <c r="Q4827" i="2" s="1"/>
  <c r="L4827" i="2"/>
  <c r="K4827" i="2"/>
  <c r="M4827" i="2" s="1"/>
  <c r="P4827" i="2" s="1"/>
  <c r="R4827" i="2" l="1"/>
  <c r="I4828" i="2" s="1"/>
  <c r="O4828" i="2" s="1"/>
  <c r="Q4828" i="2" s="1"/>
  <c r="L4828" i="2" l="1"/>
  <c r="K4828" i="2"/>
  <c r="M4828" i="2" s="1"/>
  <c r="P4828" i="2" s="1"/>
  <c r="R4828" i="2" l="1"/>
  <c r="I4829" i="2" s="1"/>
  <c r="O4829" i="2" s="1"/>
  <c r="Q4829" i="2" s="1"/>
  <c r="L4829" i="2" l="1"/>
  <c r="K4829" i="2"/>
  <c r="M4829" i="2" s="1"/>
  <c r="P4829" i="2" s="1"/>
  <c r="R4829" i="2" l="1"/>
  <c r="I4830" i="2" s="1"/>
  <c r="O4830" i="2" s="1"/>
  <c r="Q4830" i="2" s="1"/>
  <c r="L4830" i="2" l="1"/>
  <c r="K4830" i="2"/>
  <c r="M4830" i="2" s="1"/>
  <c r="P4830" i="2" s="1"/>
  <c r="R4830" i="2" l="1"/>
  <c r="I4831" i="2" s="1"/>
  <c r="O4831" i="2" s="1"/>
  <c r="Q4831" i="2" s="1"/>
  <c r="L4831" i="2" l="1"/>
  <c r="K4831" i="2"/>
  <c r="M4831" i="2" s="1"/>
  <c r="P4831" i="2" s="1"/>
  <c r="R4831" i="2" l="1"/>
  <c r="I4832" i="2" s="1"/>
  <c r="O4832" i="2" s="1"/>
  <c r="Q4832" i="2" s="1"/>
  <c r="L4832" i="2" l="1"/>
  <c r="K4832" i="2"/>
  <c r="M4832" i="2" s="1"/>
  <c r="P4832" i="2" s="1"/>
  <c r="R4832" i="2" l="1"/>
  <c r="I4833" i="2" s="1"/>
  <c r="O4833" i="2" s="1"/>
  <c r="Q4833" i="2" s="1"/>
  <c r="L4833" i="2" l="1"/>
  <c r="K4833" i="2"/>
  <c r="M4833" i="2" s="1"/>
  <c r="P4833" i="2" s="1"/>
  <c r="R4833" i="2" l="1"/>
  <c r="I4834" i="2" s="1"/>
  <c r="O4834" i="2" s="1"/>
  <c r="Q4834" i="2" s="1"/>
  <c r="L4834" i="2" l="1"/>
  <c r="K4834" i="2"/>
  <c r="M4834" i="2" s="1"/>
  <c r="P4834" i="2" s="1"/>
  <c r="R4834" i="2" l="1"/>
  <c r="I4835" i="2" s="1"/>
  <c r="O4835" i="2" s="1"/>
  <c r="Q4835" i="2" s="1"/>
  <c r="L4835" i="2" l="1"/>
  <c r="K4835" i="2"/>
  <c r="M4835" i="2" s="1"/>
  <c r="P4835" i="2" s="1"/>
  <c r="R4835" i="2" l="1"/>
  <c r="I4836" i="2" s="1"/>
  <c r="L4836" i="2" l="1"/>
  <c r="K4836" i="2"/>
  <c r="M4836" i="2" s="1"/>
  <c r="P4836" i="2" s="1"/>
  <c r="R4836" i="2" l="1"/>
  <c r="I4837" i="2" s="1"/>
  <c r="L4837" i="2" l="1"/>
  <c r="K4837" i="2"/>
  <c r="M4837" i="2" s="1"/>
  <c r="P4837" i="2" s="1"/>
  <c r="O4837" i="2"/>
  <c r="Q4837" i="2" s="1"/>
  <c r="R4837" i="2" l="1"/>
  <c r="I4838" i="2" s="1"/>
  <c r="L4838" i="2"/>
  <c r="K4838" i="2"/>
  <c r="M4838" i="2" s="1"/>
  <c r="P4838" i="2" s="1"/>
  <c r="O4838" i="2"/>
  <c r="Q4838" i="2" s="1"/>
  <c r="R4838" i="2" l="1"/>
  <c r="I4839" i="2" s="1"/>
  <c r="L4839" i="2"/>
  <c r="K4839" i="2"/>
  <c r="M4839" i="2" s="1"/>
  <c r="P4839" i="2" s="1"/>
  <c r="O4839" i="2"/>
  <c r="Q4839" i="2" s="1"/>
  <c r="R4839" i="2" l="1"/>
  <c r="I4840" i="2" s="1"/>
  <c r="O4840" i="2" s="1"/>
  <c r="Q4840" i="2" s="1"/>
  <c r="K4840" i="2" l="1"/>
  <c r="M4840" i="2" s="1"/>
  <c r="L4840" i="2"/>
  <c r="N4840" i="2" s="1"/>
  <c r="P4840" i="2" s="1"/>
  <c r="R4840" i="2" l="1"/>
  <c r="I4841" i="2" s="1"/>
  <c r="O4841" i="2" s="1"/>
  <c r="Q4841" i="2" s="1"/>
  <c r="J4841" i="2"/>
  <c r="L4841" i="2"/>
  <c r="N4841" i="2" s="1"/>
  <c r="K4841" i="2"/>
  <c r="M4841" i="2" s="1"/>
  <c r="P4841" i="2" l="1"/>
  <c r="J4842" i="2"/>
  <c r="R4841" i="2"/>
  <c r="I4842" i="2" s="1"/>
  <c r="O4842" i="2" s="1"/>
  <c r="Q4842" i="2" s="1"/>
  <c r="L4842" i="2" l="1"/>
  <c r="N4842" i="2" s="1"/>
  <c r="K4842" i="2"/>
  <c r="P4842" i="2" l="1"/>
  <c r="J4843" i="2"/>
  <c r="R4842" i="2"/>
  <c r="I4843" i="2" s="1"/>
  <c r="O4843" i="2" s="1"/>
  <c r="Q4843" i="2" s="1"/>
  <c r="L4843" i="2" l="1"/>
  <c r="N4843" i="2" s="1"/>
  <c r="P4843" i="2" s="1"/>
  <c r="K4843" i="2"/>
  <c r="J4844" i="2" l="1"/>
  <c r="R4843" i="2"/>
  <c r="I4844" i="2" s="1"/>
  <c r="O4844" i="2" s="1"/>
  <c r="Q4844" i="2" s="1"/>
  <c r="L4844" i="2" l="1"/>
  <c r="N4844" i="2" s="1"/>
  <c r="R4844" i="2" s="1"/>
  <c r="I4845" i="2" s="1"/>
  <c r="K4844" i="2"/>
  <c r="K4845" i="2" l="1"/>
  <c r="P4844" i="2"/>
  <c r="J4845" i="2"/>
  <c r="L4845" i="2" l="1"/>
  <c r="N4845" i="2" s="1"/>
  <c r="P4845" i="2" l="1"/>
  <c r="R4845" i="2"/>
  <c r="I4846" i="2" s="1"/>
  <c r="J4846" i="2"/>
  <c r="L4846" i="2" l="1"/>
  <c r="N4846" i="2" s="1"/>
  <c r="P4846" i="2" s="1"/>
  <c r="K4846" i="2"/>
  <c r="R4846" i="2" l="1"/>
  <c r="I4847" i="2" s="1"/>
  <c r="K4847" i="2" s="1"/>
  <c r="J4847" i="2"/>
  <c r="L4847" i="2" l="1"/>
  <c r="N4847" i="2" s="1"/>
  <c r="P4847" i="2" l="1"/>
  <c r="R4847" i="2"/>
  <c r="I4848" i="2" s="1"/>
  <c r="J4848" i="2"/>
  <c r="L4848" i="2" l="1"/>
  <c r="N4848" i="2" s="1"/>
  <c r="P4848" i="2" s="1"/>
  <c r="K4848" i="2"/>
  <c r="R4848" i="2" l="1"/>
  <c r="I4849" i="2" s="1"/>
  <c r="J4849" i="2"/>
  <c r="L4849" i="2" l="1"/>
  <c r="N4849" i="2" s="1"/>
  <c r="P4849" i="2" s="1"/>
  <c r="K4849" i="2"/>
  <c r="O4849" i="2"/>
  <c r="Q4849" i="2" s="1"/>
  <c r="R4849" i="2" l="1"/>
  <c r="I4850" i="2" s="1"/>
  <c r="O4850" i="2" s="1"/>
  <c r="Q4850" i="2" s="1"/>
  <c r="K4850" i="2" l="1"/>
  <c r="M4850" i="2" s="1"/>
  <c r="P4850" i="2" s="1"/>
  <c r="L4850" i="2"/>
  <c r="R4850" i="2" l="1"/>
  <c r="I4851" i="2" s="1"/>
  <c r="L4851" i="2" s="1"/>
  <c r="N4851" i="2" s="1"/>
  <c r="O4851" i="2"/>
  <c r="Q4851" i="2" s="1"/>
  <c r="J4852" i="2" l="1"/>
  <c r="J4853" i="2" s="1"/>
  <c r="J4854" i="2" s="1"/>
  <c r="J4855" i="2" s="1"/>
  <c r="J4856" i="2" s="1"/>
  <c r="P4851" i="2"/>
  <c r="R4851" i="2"/>
  <c r="I4852" i="2" s="1"/>
  <c r="O4852" i="2" s="1"/>
  <c r="Q4852" i="2" s="1"/>
  <c r="K4851" i="2"/>
  <c r="L4852" i="2" l="1"/>
  <c r="K4852" i="2"/>
  <c r="M4852" i="2" s="1"/>
  <c r="P4852" i="2" s="1"/>
  <c r="R4852" i="2" l="1"/>
  <c r="I4853" i="2" s="1"/>
  <c r="O4853" i="2" s="1"/>
  <c r="Q4853" i="2" s="1"/>
  <c r="K4853" i="2" l="1"/>
  <c r="M4853" i="2" s="1"/>
  <c r="P4853" i="2" s="1"/>
  <c r="L4853" i="2"/>
  <c r="R4853" i="2" l="1"/>
  <c r="I4854" i="2" s="1"/>
  <c r="O4854" i="2" s="1"/>
  <c r="Q4854" i="2" s="1"/>
  <c r="L4854" i="2"/>
  <c r="K4854" i="2" l="1"/>
  <c r="M4854" i="2" s="1"/>
  <c r="P4854" i="2" s="1"/>
  <c r="R4854" i="2"/>
  <c r="I4855" i="2" s="1"/>
  <c r="O4855" i="2" s="1"/>
  <c r="Q4855" i="2" s="1"/>
  <c r="L4855" i="2" l="1"/>
  <c r="K4855" i="2"/>
  <c r="M4855" i="2" s="1"/>
  <c r="P4855" i="2" s="1"/>
  <c r="R4855" i="2" l="1"/>
  <c r="I4856" i="2" s="1"/>
  <c r="O4856" i="2" s="1"/>
  <c r="Q4856" i="2" s="1"/>
  <c r="L4856" i="2" l="1"/>
  <c r="N4856" i="2" s="1"/>
  <c r="J4857" i="2" s="1"/>
  <c r="K4856" i="2"/>
  <c r="M4856" i="2" s="1"/>
  <c r="P4856" i="2" l="1"/>
  <c r="R4856" i="2"/>
  <c r="I4857" i="2" s="1"/>
  <c r="O4857" i="2" s="1"/>
  <c r="Q4857" i="2" s="1"/>
  <c r="L4857" i="2" l="1"/>
  <c r="N4857" i="2" s="1"/>
  <c r="R4857" i="2" s="1"/>
  <c r="I4858" i="2" s="1"/>
  <c r="O4858" i="2" s="1"/>
  <c r="Q4858" i="2" s="1"/>
  <c r="K4857" i="2"/>
  <c r="K4858" i="2" l="1"/>
  <c r="M4858" i="2" s="1"/>
  <c r="P4858" i="2" s="1"/>
  <c r="P4857" i="2"/>
  <c r="J4858" i="2"/>
  <c r="J4859" i="2" s="1"/>
  <c r="J4860" i="2" s="1"/>
  <c r="R4858" i="2" l="1"/>
  <c r="I4859" i="2" s="1"/>
  <c r="O4859" i="2" s="1"/>
  <c r="Q4859" i="2" s="1"/>
  <c r="L4858" i="2"/>
  <c r="L4859" i="2" l="1"/>
  <c r="K4859" i="2"/>
  <c r="M4859" i="2" s="1"/>
  <c r="P4859" i="2" s="1"/>
  <c r="R4859" i="2" l="1"/>
  <c r="I4860" i="2" s="1"/>
  <c r="O4860" i="2" s="1"/>
  <c r="Q4860" i="2" s="1"/>
  <c r="L4860" i="2" l="1"/>
  <c r="N4860" i="2" s="1"/>
  <c r="K4860" i="2"/>
  <c r="M4860" i="2" s="1"/>
  <c r="P4860" i="2" l="1"/>
  <c r="J4861" i="2"/>
  <c r="J4862" i="2" s="1"/>
  <c r="J4863" i="2" s="1"/>
  <c r="J4864" i="2" s="1"/>
  <c r="J4865" i="2" s="1"/>
  <c r="R4860" i="2"/>
  <c r="I4861" i="2" s="1"/>
  <c r="O4861" i="2" s="1"/>
  <c r="Q4861" i="2" s="1"/>
  <c r="L4861" i="2" l="1"/>
  <c r="K4861" i="2"/>
  <c r="M4861" i="2" s="1"/>
  <c r="P4861" i="2" s="1"/>
  <c r="R4861" i="2" l="1"/>
  <c r="I4862" i="2" s="1"/>
  <c r="L4862" i="2" l="1"/>
  <c r="K4862" i="2"/>
  <c r="M4862" i="2" s="1"/>
  <c r="P4862" i="2" s="1"/>
  <c r="O4862" i="2"/>
  <c r="Q4862" i="2" s="1"/>
  <c r="R4862" i="2" l="1"/>
  <c r="I4863" i="2" s="1"/>
  <c r="L4863" i="2" s="1"/>
  <c r="K4863" i="2"/>
  <c r="M4863" i="2" s="1"/>
  <c r="P4863" i="2" s="1"/>
  <c r="O4863" i="2"/>
  <c r="Q4863" i="2" s="1"/>
  <c r="R4863" i="2" l="1"/>
  <c r="I4864" i="2" s="1"/>
  <c r="L4864" i="2" s="1"/>
  <c r="O4864" i="2"/>
  <c r="Q4864" i="2" s="1"/>
  <c r="K4864" i="2" l="1"/>
  <c r="M4864" i="2" s="1"/>
  <c r="P4864" i="2" s="1"/>
  <c r="R4864" i="2" l="1"/>
  <c r="I4865" i="2" s="1"/>
  <c r="O4865" i="2" l="1"/>
  <c r="Q4865" i="2" s="1"/>
  <c r="K4865" i="2"/>
  <c r="M4865" i="2" s="1"/>
  <c r="L4865" i="2"/>
  <c r="N4865" i="2" s="1"/>
  <c r="R4865" i="2" l="1"/>
  <c r="I4866" i="2" s="1"/>
  <c r="O4866" i="2" s="1"/>
  <c r="Q4866" i="2" s="1"/>
  <c r="P4865" i="2"/>
  <c r="J4866" i="2"/>
  <c r="L4866" i="2" s="1"/>
  <c r="N4866" i="2" s="1"/>
  <c r="K4866" i="2" l="1"/>
  <c r="P4866" i="2"/>
  <c r="R4866" i="2"/>
  <c r="I4867" i="2" s="1"/>
  <c r="O4867" i="2" s="1"/>
  <c r="Q4867" i="2" s="1"/>
  <c r="J4867" i="2"/>
  <c r="K4867" i="2"/>
  <c r="L4867" i="2" l="1"/>
  <c r="N4867" i="2" s="1"/>
  <c r="P4867" i="2" s="1"/>
  <c r="J4868" i="2" l="1"/>
  <c r="R4867" i="2"/>
  <c r="I4868" i="2" s="1"/>
  <c r="O4868" i="2" s="1"/>
  <c r="Q4868" i="2" s="1"/>
  <c r="K4868" i="2" l="1"/>
  <c r="L4868" i="2"/>
  <c r="N4868" i="2" s="1"/>
  <c r="P4868" i="2" s="1"/>
  <c r="J4869" i="2" l="1"/>
  <c r="R4868" i="2"/>
  <c r="I4869" i="2" s="1"/>
  <c r="O4869" i="2" s="1"/>
  <c r="Q4869" i="2" s="1"/>
  <c r="K4869" i="2"/>
  <c r="L4869" i="2" l="1"/>
  <c r="N4869" i="2" s="1"/>
  <c r="P4869" i="2" s="1"/>
  <c r="J4870" i="2" l="1"/>
  <c r="R4869" i="2"/>
  <c r="I4870" i="2" s="1"/>
  <c r="K4870" i="2" s="1"/>
  <c r="L4870" i="2" l="1"/>
  <c r="N4870" i="2" s="1"/>
  <c r="P4870" i="2" s="1"/>
  <c r="J4871" i="2"/>
  <c r="R4870" i="2" l="1"/>
  <c r="I4871" i="2" s="1"/>
  <c r="L4871" i="2" s="1"/>
  <c r="N4871" i="2" s="1"/>
  <c r="P4871" i="2" s="1"/>
  <c r="K4871" i="2"/>
  <c r="R4871" i="2" l="1"/>
  <c r="I4872" i="2" s="1"/>
  <c r="R4872" i="2" s="1"/>
  <c r="I4873" i="2" s="1"/>
  <c r="O4872" i="2"/>
  <c r="Q4872" i="2" s="1"/>
  <c r="J4872" i="2"/>
  <c r="J4873" i="2" s="1"/>
  <c r="K4872" i="2" l="1"/>
  <c r="L4873" i="2"/>
  <c r="K4873" i="2"/>
  <c r="M4873" i="2" s="1"/>
  <c r="P4873" i="2" s="1"/>
  <c r="O4873" i="2"/>
  <c r="Q4873" i="2" s="1"/>
  <c r="L4872" i="2"/>
  <c r="R4873" i="2" l="1"/>
  <c r="I4874" i="2" s="1"/>
  <c r="L4874" i="2" s="1"/>
  <c r="K4874" i="2"/>
  <c r="M4874" i="2" s="1"/>
  <c r="P4874" i="2" s="1"/>
  <c r="R4874" i="2" l="1"/>
  <c r="I4875" i="2" s="1"/>
  <c r="L4875" i="2" l="1"/>
  <c r="K4875" i="2"/>
  <c r="M4875" i="2" s="1"/>
  <c r="P4875" i="2" s="1"/>
  <c r="R4875" i="2" l="1"/>
  <c r="I4876" i="2" s="1"/>
  <c r="L4876" i="2" l="1"/>
  <c r="K4876" i="2"/>
  <c r="M4876" i="2" s="1"/>
  <c r="P4876" i="2" s="1"/>
  <c r="R4876" i="2" l="1"/>
  <c r="I4877" i="2" s="1"/>
  <c r="L4877" i="2" l="1"/>
  <c r="K4877" i="2"/>
  <c r="M4877" i="2" s="1"/>
  <c r="P4877" i="2" s="1"/>
  <c r="R4877" i="2" l="1"/>
  <c r="I4878" i="2" s="1"/>
  <c r="L4878" i="2" l="1"/>
  <c r="K4878" i="2"/>
  <c r="M4878" i="2" s="1"/>
  <c r="P4878" i="2" s="1"/>
  <c r="R4878" i="2" l="1"/>
  <c r="I4879" i="2" s="1"/>
  <c r="O4879" i="2" s="1"/>
  <c r="Q4879" i="2" s="1"/>
  <c r="L4879" i="2" l="1"/>
  <c r="K4879" i="2"/>
  <c r="M4879" i="2" s="1"/>
  <c r="P4879" i="2" s="1"/>
  <c r="R4879" i="2" l="1"/>
  <c r="I4880" i="2" s="1"/>
  <c r="O4880" i="2" s="1"/>
  <c r="Q4880" i="2" s="1"/>
  <c r="L4880" i="2" l="1"/>
  <c r="K4880" i="2"/>
  <c r="M4880" i="2" s="1"/>
  <c r="P4880" i="2" s="1"/>
  <c r="R4880" i="2" l="1"/>
  <c r="I4881" i="2" s="1"/>
  <c r="O4881" i="2" s="1"/>
  <c r="Q4881" i="2" s="1"/>
  <c r="L4881" i="2" l="1"/>
  <c r="N4881" i="2" s="1"/>
  <c r="J4882" i="2" s="1"/>
  <c r="K4881" i="2"/>
  <c r="M4881" i="2" s="1"/>
  <c r="P4881" i="2" l="1"/>
  <c r="R4881" i="2"/>
  <c r="I4882" i="2" s="1"/>
  <c r="L4882" i="2" l="1"/>
  <c r="N4882" i="2" s="1"/>
  <c r="J4883" i="2" s="1"/>
  <c r="J4884" i="2" s="1"/>
  <c r="J4885" i="2" s="1"/>
  <c r="J4886" i="2" s="1"/>
  <c r="J4887" i="2" s="1"/>
  <c r="J4888" i="2" s="1"/>
  <c r="K4882" i="2"/>
  <c r="M4882" i="2" s="1"/>
  <c r="P4882" i="2" s="1"/>
  <c r="R4882" i="2" l="1"/>
  <c r="I4883" i="2" s="1"/>
  <c r="O4883" i="2" s="1"/>
  <c r="Q4883" i="2" s="1"/>
  <c r="L4883" i="2" l="1"/>
  <c r="K4883" i="2"/>
  <c r="M4883" i="2" s="1"/>
  <c r="P4883" i="2" s="1"/>
  <c r="R4883" i="2" l="1"/>
  <c r="I4884" i="2" s="1"/>
  <c r="O4884" i="2" s="1"/>
  <c r="Q4884" i="2" s="1"/>
  <c r="L4884" i="2" l="1"/>
  <c r="K4884" i="2"/>
  <c r="M4884" i="2" s="1"/>
  <c r="P4884" i="2" s="1"/>
  <c r="R4884" i="2" l="1"/>
  <c r="I4885" i="2" s="1"/>
  <c r="O4885" i="2" s="1"/>
  <c r="Q4885" i="2" s="1"/>
  <c r="L4885" i="2" l="1"/>
  <c r="K4885" i="2"/>
  <c r="M4885" i="2" s="1"/>
  <c r="P4885" i="2" s="1"/>
  <c r="R4885" i="2" l="1"/>
  <c r="I4886" i="2" s="1"/>
  <c r="L4886" i="2" l="1"/>
  <c r="K4886" i="2"/>
  <c r="M4886" i="2" s="1"/>
  <c r="P4886" i="2" s="1"/>
  <c r="O4886" i="2"/>
  <c r="Q4886" i="2" s="1"/>
  <c r="R4886" i="2" l="1"/>
  <c r="I4887" i="2" s="1"/>
  <c r="L4887" i="2"/>
  <c r="O4887" i="2"/>
  <c r="Q4887" i="2" s="1"/>
  <c r="K4887" i="2"/>
  <c r="M4887" i="2" s="1"/>
  <c r="P4887" i="2" s="1"/>
  <c r="R4887" i="2" l="1"/>
  <c r="I4888" i="2" s="1"/>
  <c r="L4888" i="2"/>
  <c r="N4888" i="2" s="1"/>
  <c r="K4888" i="2"/>
  <c r="M4888" i="2" s="1"/>
  <c r="P4888" i="2" l="1"/>
  <c r="J4889" i="2"/>
  <c r="R4888" i="2"/>
  <c r="I4889" i="2" s="1"/>
  <c r="L4889" i="2" l="1"/>
  <c r="N4889" i="2" s="1"/>
  <c r="J4890" i="2" s="1"/>
  <c r="K4889" i="2"/>
  <c r="M4889" i="2" s="1"/>
  <c r="P4889" i="2" l="1"/>
  <c r="R4889" i="2"/>
  <c r="I4890" i="2" s="1"/>
  <c r="O4890" i="2" s="1"/>
  <c r="Q4890" i="2" s="1"/>
  <c r="L4890" i="2" l="1"/>
  <c r="N4890" i="2" s="1"/>
  <c r="K4890" i="2"/>
  <c r="M4890" i="2" s="1"/>
  <c r="P4890" i="2" l="1"/>
  <c r="J4891" i="2"/>
  <c r="R4890" i="2"/>
  <c r="I4891" i="2" s="1"/>
  <c r="O4891" i="2" s="1"/>
  <c r="Q4891" i="2" s="1"/>
  <c r="L4891" i="2" l="1"/>
  <c r="N4891" i="2" s="1"/>
  <c r="P4891" i="2" s="1"/>
  <c r="K4891" i="2"/>
  <c r="J4892" i="2" l="1"/>
  <c r="R4891" i="2"/>
  <c r="I4892" i="2" s="1"/>
  <c r="O4892" i="2" s="1"/>
  <c r="Q4892" i="2" s="1"/>
  <c r="L4892" i="2" l="1"/>
  <c r="N4892" i="2" s="1"/>
  <c r="K4892" i="2"/>
  <c r="M4892" i="2" s="1"/>
  <c r="R4892" i="2" s="1"/>
  <c r="I4893" i="2" s="1"/>
  <c r="O4893" i="2" s="1"/>
  <c r="Q4893" i="2" s="1"/>
  <c r="K4893" i="2" l="1"/>
  <c r="M4893" i="2" s="1"/>
  <c r="P4892" i="2"/>
  <c r="J4893" i="2"/>
  <c r="L4893" i="2" l="1"/>
  <c r="N4893" i="2" s="1"/>
  <c r="P4893" i="2" l="1"/>
  <c r="R4893" i="2"/>
  <c r="I4894" i="2" s="1"/>
  <c r="O4894" i="2" s="1"/>
  <c r="Q4894" i="2" s="1"/>
  <c r="J4894" i="2"/>
  <c r="L4894" i="2" l="1"/>
  <c r="N4894" i="2" s="1"/>
  <c r="P4894" i="2" s="1"/>
  <c r="K4894" i="2"/>
  <c r="R4894" i="2" l="1"/>
  <c r="I4895" i="2" s="1"/>
  <c r="K4895" i="2"/>
  <c r="J4895" i="2"/>
  <c r="L4895" i="2" l="1"/>
  <c r="N4895" i="2" s="1"/>
  <c r="P4895" i="2" l="1"/>
  <c r="R4895" i="2"/>
  <c r="I4896" i="2" s="1"/>
  <c r="J4896" i="2"/>
  <c r="L4896" i="2" l="1"/>
  <c r="N4896" i="2" s="1"/>
  <c r="P4896" i="2" s="1"/>
  <c r="K4896" i="2"/>
  <c r="O4896" i="2"/>
  <c r="Q4896" i="2" s="1"/>
  <c r="R4896" i="2" l="1"/>
  <c r="I4897" i="2" s="1"/>
  <c r="J4897" i="2"/>
  <c r="L4897" i="2"/>
  <c r="N4897" i="2" s="1"/>
  <c r="P4897" i="2" s="1"/>
  <c r="O4897" i="2"/>
  <c r="Q4897" i="2" s="1"/>
  <c r="K4897" i="2"/>
  <c r="R4897" i="2" l="1"/>
  <c r="I4898" i="2" s="1"/>
  <c r="O4898" i="2" s="1"/>
  <c r="Q4898" i="2" s="1"/>
  <c r="L4898" i="2"/>
  <c r="K4898" i="2" l="1"/>
  <c r="M4898" i="2" s="1"/>
  <c r="P4898" i="2" s="1"/>
  <c r="R4898" i="2" l="1"/>
  <c r="I4899" i="2" s="1"/>
  <c r="O4899" i="2" s="1"/>
  <c r="Q4899" i="2" s="1"/>
  <c r="L4899" i="2"/>
  <c r="K4899" i="2"/>
  <c r="M4899" i="2" s="1"/>
  <c r="P4899" i="2" s="1"/>
  <c r="R4899" i="2" l="1"/>
  <c r="I4900" i="2" s="1"/>
  <c r="O4900" i="2" s="1"/>
  <c r="Q4900" i="2" s="1"/>
  <c r="L4900" i="2" l="1"/>
  <c r="K4900" i="2"/>
  <c r="M4900" i="2" s="1"/>
  <c r="P4900" i="2" s="1"/>
  <c r="R4900" i="2" l="1"/>
  <c r="I4901" i="2" s="1"/>
  <c r="O4901" i="2" s="1"/>
  <c r="Q4901" i="2" s="1"/>
  <c r="L4901" i="2" l="1"/>
  <c r="K4901" i="2"/>
  <c r="M4901" i="2" s="1"/>
  <c r="P4901" i="2" s="1"/>
  <c r="R4901" i="2" l="1"/>
  <c r="I4902" i="2" s="1"/>
  <c r="O4902" i="2" s="1"/>
  <c r="Q4902" i="2" s="1"/>
  <c r="L4902" i="2" l="1"/>
  <c r="K4902" i="2"/>
  <c r="M4902" i="2" s="1"/>
  <c r="P4902" i="2" s="1"/>
  <c r="R4902" i="2" l="1"/>
  <c r="I4903" i="2" s="1"/>
  <c r="L4903" i="2" l="1"/>
  <c r="K4903" i="2"/>
  <c r="M4903" i="2" s="1"/>
  <c r="P4903" i="2" s="1"/>
  <c r="R4903" i="2" l="1"/>
  <c r="I4904" i="2" s="1"/>
  <c r="O4904" i="2" s="1"/>
  <c r="Q4904" i="2" s="1"/>
  <c r="L4904" i="2" l="1"/>
  <c r="K4904" i="2"/>
  <c r="M4904" i="2" s="1"/>
  <c r="P4904" i="2" s="1"/>
  <c r="R4904" i="2" l="1"/>
  <c r="I4905" i="2" s="1"/>
  <c r="O4905" i="2" s="1"/>
  <c r="Q4905" i="2" s="1"/>
  <c r="L4905" i="2" l="1"/>
  <c r="K4905" i="2"/>
  <c r="M4905" i="2" s="1"/>
  <c r="P4905" i="2" s="1"/>
  <c r="R4905" i="2" l="1"/>
  <c r="I4906" i="2" s="1"/>
  <c r="L4906" i="2" l="1"/>
  <c r="K4906" i="2"/>
  <c r="M4906" i="2" s="1"/>
  <c r="P4906" i="2" s="1"/>
  <c r="R4906" i="2" l="1"/>
  <c r="I4907" i="2" s="1"/>
  <c r="O4907" i="2" s="1"/>
  <c r="Q4907" i="2" s="1"/>
  <c r="L4907" i="2" l="1"/>
  <c r="K4907" i="2"/>
  <c r="M4907" i="2" s="1"/>
  <c r="P4907" i="2" s="1"/>
  <c r="R4907" i="2" l="1"/>
  <c r="I4908" i="2" s="1"/>
  <c r="O4908" i="2" s="1"/>
  <c r="Q4908" i="2" s="1"/>
  <c r="L4908" i="2" l="1"/>
  <c r="K4908" i="2"/>
  <c r="M4908" i="2" s="1"/>
  <c r="P4908" i="2" s="1"/>
  <c r="R4908" i="2" l="1"/>
  <c r="I4909" i="2" s="1"/>
  <c r="O4909" i="2" s="1"/>
  <c r="Q4909" i="2" s="1"/>
  <c r="L4909" i="2" l="1"/>
  <c r="K4909" i="2"/>
  <c r="M4909" i="2" s="1"/>
  <c r="P4909" i="2" s="1"/>
  <c r="R4909" i="2" l="1"/>
  <c r="I4910" i="2" s="1"/>
  <c r="O4910" i="2" s="1"/>
  <c r="Q4910" i="2" s="1"/>
  <c r="L4910" i="2" l="1"/>
  <c r="K4910" i="2"/>
  <c r="M4910" i="2" s="1"/>
  <c r="P4910" i="2" s="1"/>
  <c r="R4910" i="2" l="1"/>
  <c r="I4911" i="2" s="1"/>
  <c r="L4911" i="2" l="1"/>
  <c r="K4911" i="2"/>
  <c r="M4911" i="2" s="1"/>
  <c r="P4911" i="2" s="1"/>
  <c r="O4911" i="2"/>
  <c r="Q4911" i="2" s="1"/>
  <c r="R4911" i="2" l="1"/>
  <c r="I4912" i="2" s="1"/>
  <c r="O4912" i="2" s="1"/>
  <c r="Q4912" i="2" s="1"/>
  <c r="L4912" i="2"/>
  <c r="N4912" i="2" s="1"/>
  <c r="K4912" i="2"/>
  <c r="M4912" i="2" s="1"/>
  <c r="R4912" i="2" s="1"/>
  <c r="I4913" i="2" s="1"/>
  <c r="K4913" i="2" l="1"/>
  <c r="P4912" i="2"/>
  <c r="J4913" i="2"/>
  <c r="L4913" i="2" l="1"/>
  <c r="N4913" i="2" s="1"/>
  <c r="P4913" i="2" l="1"/>
  <c r="R4913" i="2"/>
  <c r="I4914" i="2" s="1"/>
  <c r="J4914" i="2"/>
  <c r="L4914" i="2" l="1"/>
  <c r="N4914" i="2" s="1"/>
  <c r="P4914" i="2" s="1"/>
  <c r="R4914" i="2"/>
  <c r="I4915" i="2" s="1"/>
  <c r="O4915" i="2" s="1"/>
  <c r="Q4915" i="2" s="1"/>
  <c r="K4914" i="2"/>
  <c r="K4915" i="2" l="1"/>
  <c r="J4915" i="2"/>
  <c r="L4915" i="2" l="1"/>
  <c r="N4915" i="2" s="1"/>
  <c r="P4915" i="2" l="1"/>
  <c r="R4915" i="2"/>
  <c r="I4916" i="2" s="1"/>
  <c r="O4916" i="2" s="1"/>
  <c r="Q4916" i="2" s="1"/>
  <c r="J4916" i="2"/>
  <c r="L4916" i="2" l="1"/>
  <c r="N4916" i="2" s="1"/>
  <c r="P4916" i="2" s="1"/>
  <c r="K4916" i="2"/>
  <c r="R4916" i="2" l="1"/>
  <c r="I4917" i="2" s="1"/>
  <c r="O4917" i="2" s="1"/>
  <c r="Q4917" i="2" s="1"/>
  <c r="J4917" i="2"/>
  <c r="L4917" i="2" l="1"/>
  <c r="N4917" i="2" s="1"/>
  <c r="P4917" i="2" s="1"/>
  <c r="K4917" i="2"/>
  <c r="R4917" i="2" l="1"/>
  <c r="I4918" i="2" s="1"/>
  <c r="O4918" i="2" s="1"/>
  <c r="Q4918" i="2" s="1"/>
  <c r="J4918" i="2"/>
  <c r="L4918" i="2" l="1"/>
  <c r="N4918" i="2" s="1"/>
  <c r="P4918" i="2" s="1"/>
  <c r="K4918" i="2"/>
  <c r="R4918" i="2" l="1"/>
  <c r="I4919" i="2" s="1"/>
  <c r="O4919" i="2" s="1"/>
  <c r="Q4919" i="2" s="1"/>
  <c r="J4919" i="2"/>
  <c r="L4919" i="2" l="1"/>
  <c r="N4919" i="2" s="1"/>
  <c r="P4919" i="2" s="1"/>
  <c r="K4919" i="2"/>
  <c r="R4919" i="2" l="1"/>
  <c r="I4920" i="2" s="1"/>
  <c r="O4920" i="2" s="1"/>
  <c r="Q4920" i="2" s="1"/>
  <c r="J4920" i="2"/>
  <c r="K4920" i="2" l="1"/>
  <c r="L4920" i="2"/>
  <c r="N4920" i="2" s="1"/>
  <c r="P4920" i="2" l="1"/>
  <c r="R4920" i="2"/>
  <c r="I4921" i="2" s="1"/>
  <c r="J4921" i="2"/>
  <c r="L4921" i="2" l="1"/>
  <c r="N4921" i="2" s="1"/>
  <c r="P4921" i="2" s="1"/>
  <c r="K4921" i="2"/>
  <c r="R4921" i="2" l="1"/>
  <c r="I4922" i="2" s="1"/>
  <c r="R4922" i="2" s="1"/>
  <c r="I4923" i="2" s="1"/>
  <c r="O4922" i="2"/>
  <c r="Q4922" i="2" s="1"/>
  <c r="K4922" i="2" l="1"/>
  <c r="L4922" i="2"/>
  <c r="L4923" i="2"/>
  <c r="K4923" i="2"/>
  <c r="M4923" i="2" s="1"/>
  <c r="P4923" i="2" s="1"/>
  <c r="R4923" i="2" l="1"/>
  <c r="I4924" i="2" s="1"/>
  <c r="L4924" i="2" l="1"/>
  <c r="K4924" i="2"/>
  <c r="M4924" i="2" s="1"/>
  <c r="P4924" i="2" s="1"/>
  <c r="R4924" i="2" l="1"/>
  <c r="I4925" i="2" s="1"/>
  <c r="O4925" i="2" s="1"/>
  <c r="Q4925" i="2" s="1"/>
  <c r="L4925" i="2" l="1"/>
  <c r="K4925" i="2"/>
  <c r="M4925" i="2" s="1"/>
  <c r="P4925" i="2" s="1"/>
  <c r="R4925" i="2" l="1"/>
  <c r="I4926" i="2" s="1"/>
  <c r="L4926" i="2" l="1"/>
  <c r="K4926" i="2"/>
  <c r="M4926" i="2" s="1"/>
  <c r="P4926" i="2" s="1"/>
  <c r="R4926" i="2" l="1"/>
  <c r="I4927" i="2" s="1"/>
  <c r="L4927" i="2" l="1"/>
  <c r="K4927" i="2"/>
  <c r="M4927" i="2" s="1"/>
  <c r="P4927" i="2" s="1"/>
  <c r="R4927" i="2" l="1"/>
  <c r="I4928" i="2" s="1"/>
  <c r="O4928" i="2" s="1"/>
  <c r="Q4928" i="2" s="1"/>
  <c r="L4928" i="2" l="1"/>
  <c r="K4928" i="2"/>
  <c r="M4928" i="2" s="1"/>
  <c r="P4928" i="2" s="1"/>
  <c r="R4928" i="2" l="1"/>
  <c r="I4929" i="2" s="1"/>
  <c r="L4929" i="2" l="1"/>
  <c r="K4929" i="2"/>
  <c r="M4929" i="2" s="1"/>
  <c r="P4929" i="2" s="1"/>
  <c r="R4929" i="2" l="1"/>
  <c r="I4930" i="2" s="1"/>
  <c r="O4930" i="2" s="1"/>
  <c r="Q4930" i="2" s="1"/>
  <c r="L4930" i="2" l="1"/>
  <c r="K4930" i="2"/>
  <c r="M4930" i="2" s="1"/>
  <c r="P4930" i="2" s="1"/>
  <c r="R4930" i="2" l="1"/>
  <c r="I4931" i="2" s="1"/>
  <c r="L4931" i="2" l="1"/>
  <c r="K4931" i="2"/>
  <c r="M4931" i="2" s="1"/>
  <c r="P4931" i="2" s="1"/>
  <c r="R4931" i="2" l="1"/>
  <c r="I4932" i="2" s="1"/>
  <c r="L4932" i="2" l="1"/>
  <c r="K4932" i="2"/>
  <c r="M4932" i="2" s="1"/>
  <c r="P4932" i="2" s="1"/>
  <c r="R4932" i="2" l="1"/>
  <c r="I4933" i="2" s="1"/>
  <c r="L4933" i="2" l="1"/>
  <c r="K4933" i="2"/>
  <c r="M4933" i="2" s="1"/>
  <c r="P4933" i="2" s="1"/>
  <c r="R4933" i="2" l="1"/>
  <c r="I4934" i="2" s="1"/>
  <c r="L4934" i="2" l="1"/>
  <c r="K4934" i="2"/>
  <c r="M4934" i="2" s="1"/>
  <c r="P4934" i="2" s="1"/>
  <c r="O4934" i="2"/>
  <c r="Q4934" i="2" s="1"/>
  <c r="R4934" i="2" l="1"/>
  <c r="I4935" i="2" s="1"/>
  <c r="L4935" i="2"/>
  <c r="O4935" i="2"/>
  <c r="Q4935" i="2" s="1"/>
  <c r="K4935" i="2"/>
  <c r="M4935" i="2" s="1"/>
  <c r="P4935" i="2" s="1"/>
  <c r="R4935" i="2" l="1"/>
  <c r="I4936" i="2" s="1"/>
  <c r="L4936" i="2"/>
  <c r="N4936" i="2" s="1"/>
  <c r="K4936" i="2"/>
  <c r="M4936" i="2" s="1"/>
  <c r="P4936" i="2" l="1"/>
  <c r="J4937" i="2"/>
  <c r="R4936" i="2"/>
  <c r="I4937" i="2" s="1"/>
  <c r="L4937" i="2" l="1"/>
  <c r="N4937" i="2" s="1"/>
  <c r="K4937" i="2"/>
  <c r="M4937" i="2" s="1"/>
  <c r="J4938" i="2"/>
  <c r="P4937" i="2" l="1"/>
  <c r="R4937" i="2"/>
  <c r="I4938" i="2" s="1"/>
  <c r="O4938" i="2" s="1"/>
  <c r="Q4938" i="2" s="1"/>
  <c r="L4938" i="2" l="1"/>
  <c r="N4938" i="2" s="1"/>
  <c r="K4938" i="2"/>
  <c r="M4938" i="2" s="1"/>
  <c r="P4938" i="2" l="1"/>
  <c r="J4939" i="2"/>
  <c r="R4938" i="2"/>
  <c r="I4939" i="2" s="1"/>
  <c r="O4939" i="2" s="1"/>
  <c r="Q4939" i="2" s="1"/>
  <c r="L4939" i="2" l="1"/>
  <c r="N4939" i="2" s="1"/>
  <c r="K4939" i="2"/>
  <c r="M4939" i="2" s="1"/>
  <c r="J4940" i="2"/>
  <c r="P4939" i="2" l="1"/>
  <c r="R4939" i="2"/>
  <c r="I4940" i="2" s="1"/>
  <c r="O4940" i="2" s="1"/>
  <c r="Q4940" i="2" s="1"/>
  <c r="L4940" i="2" l="1"/>
  <c r="N4940" i="2" s="1"/>
  <c r="K4940" i="2"/>
  <c r="M4940" i="2" s="1"/>
  <c r="R4940" i="2" s="1"/>
  <c r="I4941" i="2" s="1"/>
  <c r="O4941" i="2" s="1"/>
  <c r="Q4941" i="2" s="1"/>
  <c r="K4941" i="2" l="1"/>
  <c r="P4940" i="2"/>
  <c r="J4941" i="2"/>
  <c r="L4941" i="2" l="1"/>
  <c r="N4941" i="2" s="1"/>
  <c r="P4941" i="2" l="1"/>
  <c r="R4941" i="2"/>
  <c r="I4942" i="2" s="1"/>
  <c r="J4942" i="2"/>
  <c r="L4942" i="2" l="1"/>
  <c r="N4942" i="2" s="1"/>
  <c r="P4942" i="2" s="1"/>
  <c r="K4942" i="2"/>
  <c r="R4942" i="2" l="1"/>
  <c r="I4943" i="2" s="1"/>
  <c r="K4943" i="2"/>
  <c r="J4943" i="2"/>
  <c r="L4943" i="2" l="1"/>
  <c r="N4943" i="2" s="1"/>
  <c r="P4943" i="2" l="1"/>
  <c r="R4943" i="2"/>
  <c r="I4944" i="2" s="1"/>
  <c r="J4944" i="2"/>
  <c r="L4944" i="2" l="1"/>
  <c r="N4944" i="2" s="1"/>
  <c r="P4944" i="2" s="1"/>
  <c r="K4944" i="2"/>
  <c r="R4944" i="2" l="1"/>
  <c r="I4945" i="2" s="1"/>
  <c r="J4945" i="2"/>
  <c r="L4945" i="2" l="1"/>
  <c r="N4945" i="2" s="1"/>
  <c r="P4945" i="2" s="1"/>
  <c r="K4945" i="2"/>
  <c r="O4945" i="2"/>
  <c r="Q4945" i="2" s="1"/>
  <c r="R4945" i="2" l="1"/>
  <c r="I4946" i="2" s="1"/>
  <c r="L4946" i="2" s="1"/>
  <c r="N4946" i="2" s="1"/>
  <c r="J4947" i="2" s="1"/>
  <c r="K4946" i="2"/>
  <c r="M4946" i="2" s="1"/>
  <c r="P4946" i="2" l="1"/>
  <c r="R4946" i="2"/>
  <c r="I4947" i="2" s="1"/>
  <c r="L4947" i="2" l="1"/>
  <c r="N4947" i="2" s="1"/>
  <c r="J4948" i="2" s="1"/>
  <c r="K4947" i="2"/>
  <c r="M4947" i="2" s="1"/>
  <c r="P4947" i="2" s="1"/>
  <c r="R4947" i="2" l="1"/>
  <c r="I4948" i="2" s="1"/>
  <c r="O4948" i="2" s="1"/>
  <c r="Q4948" i="2" s="1"/>
  <c r="L4948" i="2" l="1"/>
  <c r="N4948" i="2" s="1"/>
  <c r="J4949" i="2" s="1"/>
  <c r="K4948" i="2"/>
  <c r="M4948" i="2" s="1"/>
  <c r="P4948" i="2" s="1"/>
  <c r="R4948" i="2" l="1"/>
  <c r="I4949" i="2" s="1"/>
  <c r="O4949" i="2" s="1"/>
  <c r="Q4949" i="2" s="1"/>
  <c r="L4949" i="2" l="1"/>
  <c r="N4949" i="2" s="1"/>
  <c r="J4950" i="2" s="1"/>
  <c r="J4951" i="2" s="1"/>
  <c r="J4952" i="2" s="1"/>
  <c r="J4953" i="2" s="1"/>
  <c r="J4954" i="2" s="1"/>
  <c r="J4955" i="2" s="1"/>
  <c r="K4949" i="2"/>
  <c r="M4949" i="2" s="1"/>
  <c r="P4949" i="2" s="1"/>
  <c r="R4949" i="2" l="1"/>
  <c r="I4950" i="2" s="1"/>
  <c r="O4950" i="2" s="1"/>
  <c r="Q4950" i="2" s="1"/>
  <c r="L4950" i="2" l="1"/>
  <c r="K4950" i="2"/>
  <c r="M4950" i="2" s="1"/>
  <c r="P4950" i="2" s="1"/>
  <c r="R4950" i="2" l="1"/>
  <c r="I4951" i="2" s="1"/>
  <c r="O4951" i="2" s="1"/>
  <c r="Q4951" i="2" s="1"/>
  <c r="L4951" i="2" l="1"/>
  <c r="K4951" i="2"/>
  <c r="M4951" i="2" s="1"/>
  <c r="P4951" i="2" s="1"/>
  <c r="R4951" i="2" l="1"/>
  <c r="I4952" i="2" s="1"/>
  <c r="O4952" i="2" s="1"/>
  <c r="Q4952" i="2" s="1"/>
  <c r="L4952" i="2" l="1"/>
  <c r="K4952" i="2"/>
  <c r="M4952" i="2" s="1"/>
  <c r="P4952" i="2" s="1"/>
  <c r="R4952" i="2" l="1"/>
  <c r="I4953" i="2" s="1"/>
  <c r="O4953" i="2" s="1"/>
  <c r="Q4953" i="2" s="1"/>
  <c r="L4953" i="2" l="1"/>
  <c r="K4953" i="2"/>
  <c r="M4953" i="2" s="1"/>
  <c r="P4953" i="2" s="1"/>
  <c r="R4953" i="2" l="1"/>
  <c r="I4954" i="2" s="1"/>
  <c r="O4954" i="2" s="1"/>
  <c r="Q4954" i="2" s="1"/>
  <c r="L4954" i="2" l="1"/>
  <c r="K4954" i="2"/>
  <c r="M4954" i="2" s="1"/>
  <c r="P4954" i="2" s="1"/>
  <c r="R4954" i="2" l="1"/>
  <c r="I4955" i="2" s="1"/>
  <c r="O4955" i="2" s="1"/>
  <c r="Q4955" i="2" s="1"/>
  <c r="L4955" i="2" l="1"/>
  <c r="N4955" i="2" s="1"/>
  <c r="K4955" i="2"/>
  <c r="M4955" i="2" s="1"/>
  <c r="P4955" i="2" l="1"/>
  <c r="J4956" i="2"/>
  <c r="J4957" i="2" s="1"/>
  <c r="J4958" i="2" s="1"/>
  <c r="J4959" i="2" s="1"/>
  <c r="J4960" i="2" s="1"/>
  <c r="R4955" i="2"/>
  <c r="I4956" i="2" s="1"/>
  <c r="L4956" i="2" l="1"/>
  <c r="K4956" i="2"/>
  <c r="M4956" i="2" s="1"/>
  <c r="P4956" i="2" s="1"/>
  <c r="R4956" i="2" l="1"/>
  <c r="I4957" i="2" s="1"/>
  <c r="L4957" i="2" l="1"/>
  <c r="K4957" i="2"/>
  <c r="M4957" i="2" s="1"/>
  <c r="P4957" i="2" s="1"/>
  <c r="R4957" i="2" l="1"/>
  <c r="I4958" i="2" s="1"/>
  <c r="L4958" i="2" l="1"/>
  <c r="K4958" i="2"/>
  <c r="M4958" i="2" s="1"/>
  <c r="P4958" i="2" s="1"/>
  <c r="O4958" i="2"/>
  <c r="Q4958" i="2" s="1"/>
  <c r="R4958" i="2" l="1"/>
  <c r="I4959" i="2" s="1"/>
  <c r="L4959" i="2" s="1"/>
  <c r="K4959" i="2"/>
  <c r="M4959" i="2" s="1"/>
  <c r="P4959" i="2" s="1"/>
  <c r="O4959" i="2"/>
  <c r="Q4959" i="2" s="1"/>
  <c r="R4959" i="2" l="1"/>
  <c r="I4960" i="2" s="1"/>
  <c r="O4960" i="2" s="1"/>
  <c r="Q4960" i="2" s="1"/>
  <c r="L4960" i="2"/>
  <c r="N4960" i="2" s="1"/>
  <c r="K4960" i="2"/>
  <c r="M4960" i="2" s="1"/>
  <c r="P4960" i="2" l="1"/>
  <c r="J4961" i="2"/>
  <c r="R4960" i="2"/>
  <c r="I4961" i="2" s="1"/>
  <c r="O4961" i="2" s="1"/>
  <c r="Q4961" i="2" s="1"/>
  <c r="L4961" i="2" l="1"/>
  <c r="N4961" i="2" s="1"/>
  <c r="P4961" i="2" s="1"/>
  <c r="K4961" i="2"/>
  <c r="J4962" i="2" l="1"/>
  <c r="R4961" i="2"/>
  <c r="I4962" i="2" s="1"/>
  <c r="O4962" i="2" s="1"/>
  <c r="Q4962" i="2" s="1"/>
  <c r="K4962" i="2" l="1"/>
  <c r="L4962" i="2"/>
  <c r="N4962" i="2" s="1"/>
  <c r="P4962" i="2" s="1"/>
  <c r="R4962" i="2" l="1"/>
  <c r="I4963" i="2" s="1"/>
  <c r="J4963" i="2"/>
  <c r="O4963" i="2" l="1"/>
  <c r="Q4963" i="2" s="1"/>
  <c r="L4963" i="2"/>
  <c r="N4963" i="2" s="1"/>
  <c r="K4963" i="2"/>
  <c r="M4963" i="2" s="1"/>
  <c r="R4963" i="2" s="1"/>
  <c r="I4964" i="2" s="1"/>
  <c r="O4964" i="2" l="1"/>
  <c r="Q4964" i="2" s="1"/>
  <c r="K4964" i="2"/>
  <c r="P4963" i="2"/>
  <c r="J4964" i="2"/>
  <c r="L4964" i="2" s="1"/>
  <c r="N4964" i="2" s="1"/>
  <c r="R4964" i="2" s="1"/>
  <c r="I4965" i="2" s="1"/>
  <c r="O4965" i="2" s="1"/>
  <c r="Q4965" i="2" s="1"/>
  <c r="J4965" i="2" l="1"/>
  <c r="P4964" i="2"/>
  <c r="L4965" i="2"/>
  <c r="N4965" i="2" s="1"/>
  <c r="P4965" i="2" s="1"/>
  <c r="R4965" i="2"/>
  <c r="I4966" i="2" s="1"/>
  <c r="O4966" i="2" s="1"/>
  <c r="Q4966" i="2" s="1"/>
  <c r="K4965" i="2"/>
  <c r="K4966" i="2" l="1"/>
  <c r="J4966" i="2"/>
  <c r="L4966" i="2" l="1"/>
  <c r="N4966" i="2" s="1"/>
  <c r="P4966" i="2" l="1"/>
  <c r="R4966" i="2"/>
  <c r="I4967" i="2" s="1"/>
  <c r="O4967" i="2" s="1"/>
  <c r="Q4967" i="2" s="1"/>
  <c r="J4967" i="2"/>
  <c r="L4967" i="2" l="1"/>
  <c r="N4967" i="2" s="1"/>
  <c r="P4967" i="2" s="1"/>
  <c r="K4967" i="2"/>
  <c r="R4967" i="2" l="1"/>
  <c r="I4968" i="2" s="1"/>
  <c r="O4968" i="2" s="1"/>
  <c r="Q4968" i="2" s="1"/>
  <c r="K4968" i="2"/>
  <c r="J4968" i="2"/>
  <c r="L4968" i="2" l="1"/>
  <c r="N4968" i="2" s="1"/>
  <c r="P4968" i="2" l="1"/>
  <c r="R4968" i="2"/>
  <c r="I4969" i="2" s="1"/>
  <c r="O4969" i="2" s="1"/>
  <c r="Q4969" i="2" s="1"/>
  <c r="J4969" i="2"/>
  <c r="L4969" i="2" l="1"/>
  <c r="N4969" i="2" s="1"/>
  <c r="P4969" i="2" s="1"/>
  <c r="K4969" i="2"/>
  <c r="R4969" i="2" l="1"/>
  <c r="I4970" i="2" s="1"/>
  <c r="L4970" i="2" l="1"/>
  <c r="O4970" i="2"/>
  <c r="Q4970" i="2" s="1"/>
  <c r="K4970" i="2"/>
  <c r="M4970" i="2" s="1"/>
  <c r="P4970" i="2" s="1"/>
  <c r="R4970" i="2" l="1"/>
  <c r="I4971" i="2" s="1"/>
  <c r="O4971" i="2" s="1"/>
  <c r="Q4971" i="2" s="1"/>
  <c r="L4971" i="2"/>
  <c r="K4971" i="2"/>
  <c r="M4971" i="2" s="1"/>
  <c r="P4971" i="2" s="1"/>
  <c r="R4971" i="2" l="1"/>
  <c r="I4972" i="2" s="1"/>
  <c r="L4972" i="2" l="1"/>
  <c r="K4972" i="2"/>
  <c r="M4972" i="2" s="1"/>
  <c r="P4972" i="2" s="1"/>
  <c r="R4972" i="2" l="1"/>
  <c r="I4973" i="2" s="1"/>
  <c r="L4973" i="2" l="1"/>
  <c r="K4973" i="2"/>
  <c r="M4973" i="2" s="1"/>
  <c r="P4973" i="2" s="1"/>
  <c r="R4973" i="2" l="1"/>
  <c r="I4974" i="2" s="1"/>
  <c r="L4974" i="2" l="1"/>
  <c r="K4974" i="2"/>
  <c r="M4974" i="2" s="1"/>
  <c r="P4974" i="2" s="1"/>
  <c r="R4974" i="2" l="1"/>
  <c r="I4975" i="2" s="1"/>
  <c r="L4975" i="2" l="1"/>
  <c r="K4975" i="2"/>
  <c r="M4975" i="2" s="1"/>
  <c r="P4975" i="2" s="1"/>
  <c r="R4975" i="2" l="1"/>
  <c r="I4976" i="2" s="1"/>
  <c r="O4976" i="2" s="1"/>
  <c r="Q4976" i="2" s="1"/>
  <c r="L4976" i="2" l="1"/>
  <c r="K4976" i="2"/>
  <c r="M4976" i="2" s="1"/>
  <c r="P4976" i="2" s="1"/>
  <c r="R4976" i="2" l="1"/>
  <c r="I4977" i="2" s="1"/>
  <c r="O4977" i="2" s="1"/>
  <c r="Q4977" i="2" s="1"/>
  <c r="L4977" i="2" l="1"/>
  <c r="K4977" i="2"/>
  <c r="M4977" i="2" s="1"/>
  <c r="P4977" i="2" s="1"/>
  <c r="R4977" i="2" l="1"/>
  <c r="I4978" i="2" s="1"/>
  <c r="O4978" i="2" s="1"/>
  <c r="Q4978" i="2" s="1"/>
  <c r="L4978" i="2" l="1"/>
  <c r="K4978" i="2"/>
  <c r="M4978" i="2" s="1"/>
  <c r="P4978" i="2" s="1"/>
  <c r="R4978" i="2" l="1"/>
  <c r="I4979" i="2" s="1"/>
  <c r="L4979" i="2" l="1"/>
  <c r="K4979" i="2"/>
  <c r="M4979" i="2" s="1"/>
  <c r="P4979" i="2" s="1"/>
  <c r="R4979" i="2" l="1"/>
  <c r="I4980" i="2" s="1"/>
  <c r="O4980" i="2" s="1"/>
  <c r="Q4980" i="2" s="1"/>
  <c r="L4980" i="2" l="1"/>
  <c r="K4980" i="2"/>
  <c r="M4980" i="2" s="1"/>
  <c r="P4980" i="2" s="1"/>
  <c r="R4980" i="2" l="1"/>
  <c r="I4981" i="2" s="1"/>
  <c r="L4981" i="2" l="1"/>
  <c r="K4981" i="2"/>
  <c r="M4981" i="2" s="1"/>
  <c r="P4981" i="2" s="1"/>
  <c r="R4981" i="2" l="1"/>
  <c r="I4982" i="2" s="1"/>
  <c r="L4982" i="2" l="1"/>
  <c r="K4982" i="2"/>
  <c r="M4982" i="2" s="1"/>
  <c r="P4982" i="2" s="1"/>
  <c r="R4982" i="2" l="1"/>
  <c r="I4983" i="2" s="1"/>
  <c r="L4983" i="2" l="1"/>
  <c r="K4983" i="2"/>
  <c r="M4983" i="2" s="1"/>
  <c r="P4983" i="2" s="1"/>
  <c r="O4983" i="2"/>
  <c r="Q4983" i="2" s="1"/>
  <c r="R4983" i="2" l="1"/>
  <c r="I4984" i="2" s="1"/>
  <c r="O4984" i="2" s="1"/>
  <c r="Q4984" i="2" s="1"/>
  <c r="L4984" i="2"/>
  <c r="N4984" i="2" s="1"/>
  <c r="K4984" i="2"/>
  <c r="M4984" i="2" s="1"/>
  <c r="P4984" i="2" l="1"/>
  <c r="J4985" i="2"/>
  <c r="R4984" i="2"/>
  <c r="I4985" i="2" s="1"/>
  <c r="O4985" i="2" s="1"/>
  <c r="Q4985" i="2" s="1"/>
  <c r="L4985" i="2" l="1"/>
  <c r="N4985" i="2" s="1"/>
  <c r="P4985" i="2" s="1"/>
  <c r="K4985" i="2"/>
  <c r="J4986" i="2"/>
  <c r="R4985" i="2" l="1"/>
  <c r="I4986" i="2" s="1"/>
  <c r="O4986" i="2" s="1"/>
  <c r="Q4986" i="2" s="1"/>
  <c r="L4986" i="2"/>
  <c r="N4986" i="2" s="1"/>
  <c r="K4986" i="2"/>
  <c r="M4986" i="2" s="1"/>
  <c r="P4986" i="2" l="1"/>
  <c r="R4986" i="2"/>
  <c r="I4987" i="2" s="1"/>
  <c r="O4987" i="2" s="1"/>
  <c r="Q4987" i="2" s="1"/>
  <c r="K4987" i="2"/>
  <c r="M4987" i="2" s="1"/>
  <c r="J4987" i="2"/>
  <c r="L4987" i="2" l="1"/>
  <c r="N4987" i="2" s="1"/>
  <c r="P4987" i="2" l="1"/>
  <c r="R4987" i="2"/>
  <c r="I4988" i="2" s="1"/>
  <c r="J4988" i="2"/>
  <c r="L4988" i="2" l="1"/>
  <c r="N4988" i="2" s="1"/>
  <c r="K4988" i="2"/>
  <c r="M4988" i="2" s="1"/>
  <c r="P4988" i="2" l="1"/>
  <c r="R4988" i="2"/>
  <c r="I4989" i="2" s="1"/>
  <c r="J4989" i="2"/>
  <c r="L4989" i="2" l="1"/>
  <c r="N4989" i="2" s="1"/>
  <c r="P4989" i="2" s="1"/>
  <c r="R4989" i="2"/>
  <c r="I4990" i="2" s="1"/>
  <c r="K4989" i="2"/>
  <c r="K4990" i="2" l="1"/>
  <c r="J4990" i="2"/>
  <c r="L4990" i="2" l="1"/>
  <c r="N4990" i="2" s="1"/>
  <c r="P4990" i="2" l="1"/>
  <c r="R4990" i="2"/>
  <c r="I4991" i="2" s="1"/>
  <c r="J4991" i="2"/>
  <c r="L4991" i="2" l="1"/>
  <c r="N4991" i="2" s="1"/>
  <c r="P4991" i="2" s="1"/>
  <c r="R4991" i="2"/>
  <c r="I4992" i="2" s="1"/>
  <c r="K4991" i="2"/>
  <c r="K4992" i="2" l="1"/>
  <c r="J4992" i="2"/>
  <c r="L4992" i="2" l="1"/>
  <c r="N4992" i="2" s="1"/>
  <c r="P4992" i="2" l="1"/>
  <c r="R4992" i="2"/>
  <c r="I4993" i="2" s="1"/>
  <c r="O4993" i="2" s="1"/>
  <c r="Q4993" i="2" s="1"/>
  <c r="J4993" i="2"/>
  <c r="L4993" i="2" l="1"/>
  <c r="N4993" i="2" s="1"/>
  <c r="P4993" i="2" s="1"/>
  <c r="K4993" i="2"/>
  <c r="R4993" i="2" l="1"/>
  <c r="I4994" i="2" s="1"/>
  <c r="O4994" i="2" s="1"/>
  <c r="Q4994" i="2" s="1"/>
  <c r="L4994" i="2" l="1"/>
  <c r="K4994" i="2"/>
  <c r="M4994" i="2" s="1"/>
  <c r="P4994" i="2" s="1"/>
  <c r="R4994" i="2" l="1"/>
  <c r="I4995" i="2" s="1"/>
  <c r="O4995" i="2" s="1"/>
  <c r="Q4995" i="2" s="1"/>
  <c r="L4995" i="2" l="1"/>
  <c r="K4995" i="2"/>
  <c r="M4995" i="2" s="1"/>
  <c r="P4995" i="2" s="1"/>
  <c r="R4995" i="2" l="1"/>
  <c r="I4996" i="2" s="1"/>
  <c r="O4996" i="2" s="1"/>
  <c r="Q4996" i="2" s="1"/>
  <c r="L4996" i="2" l="1"/>
  <c r="K4996" i="2"/>
  <c r="M4996" i="2" s="1"/>
  <c r="P4996" i="2" s="1"/>
  <c r="R4996" i="2" l="1"/>
  <c r="I4997" i="2" s="1"/>
  <c r="L4997" i="2" l="1"/>
  <c r="K4997" i="2"/>
  <c r="M4997" i="2" s="1"/>
  <c r="P4997" i="2" s="1"/>
  <c r="R4997" i="2" l="1"/>
  <c r="I4998" i="2" s="1"/>
  <c r="O4998" i="2" s="1"/>
  <c r="Q4998" i="2" s="1"/>
  <c r="L4998" i="2" l="1"/>
  <c r="K4998" i="2"/>
  <c r="M4998" i="2" s="1"/>
  <c r="P4998" i="2" s="1"/>
  <c r="R4998" i="2" l="1"/>
  <c r="I4999" i="2" s="1"/>
  <c r="L4999" i="2" l="1"/>
  <c r="N4999" i="2" s="1"/>
  <c r="J5000" i="2" s="1"/>
  <c r="K4999" i="2"/>
  <c r="M4999" i="2" s="1"/>
  <c r="P4999" i="2" s="1"/>
  <c r="R4999" i="2" l="1"/>
  <c r="I5000" i="2" s="1"/>
  <c r="L5000" i="2" l="1"/>
  <c r="N5000" i="2" s="1"/>
  <c r="J5001" i="2" s="1"/>
  <c r="K5000" i="2"/>
  <c r="M5000" i="2" s="1"/>
  <c r="P5000" i="2" s="1"/>
  <c r="R5000" i="2" l="1"/>
  <c r="I5001" i="2" s="1"/>
  <c r="L5001" i="2" l="1"/>
  <c r="N5001" i="2" s="1"/>
  <c r="J5002" i="2" s="1"/>
  <c r="J5003" i="2" s="1"/>
  <c r="J5004" i="2" s="1"/>
  <c r="J5005" i="2" s="1"/>
  <c r="J5006" i="2" s="1"/>
  <c r="J5007" i="2" s="1"/>
  <c r="J5008" i="2" s="1"/>
  <c r="K5001" i="2"/>
  <c r="M5001" i="2" s="1"/>
  <c r="P5001" i="2" s="1"/>
  <c r="R5001" i="2" l="1"/>
  <c r="I5002" i="2" s="1"/>
  <c r="O5002" i="2" s="1"/>
  <c r="Q5002" i="2" s="1"/>
  <c r="L5002" i="2" l="1"/>
  <c r="K5002" i="2"/>
  <c r="M5002" i="2" s="1"/>
  <c r="P5002" i="2" s="1"/>
  <c r="R5002" i="2" l="1"/>
  <c r="I5003" i="2" s="1"/>
  <c r="O5003" i="2" s="1"/>
  <c r="Q5003" i="2" s="1"/>
  <c r="L5003" i="2" l="1"/>
  <c r="K5003" i="2"/>
  <c r="M5003" i="2" s="1"/>
  <c r="P5003" i="2" s="1"/>
  <c r="R5003" i="2" l="1"/>
  <c r="I5004" i="2" s="1"/>
  <c r="O5004" i="2" s="1"/>
  <c r="Q5004" i="2" s="1"/>
  <c r="L5004" i="2" l="1"/>
  <c r="K5004" i="2"/>
  <c r="M5004" i="2" s="1"/>
  <c r="P5004" i="2" s="1"/>
  <c r="R5004" i="2" l="1"/>
  <c r="I5005" i="2" s="1"/>
  <c r="O5005" i="2" s="1"/>
  <c r="Q5005" i="2" s="1"/>
  <c r="L5005" i="2" l="1"/>
  <c r="K5005" i="2"/>
  <c r="M5005" i="2" s="1"/>
  <c r="P5005" i="2" s="1"/>
  <c r="R5005" i="2" l="1"/>
  <c r="I5006" i="2" s="1"/>
  <c r="L5006" i="2" l="1"/>
  <c r="R5006" i="2"/>
  <c r="I5007" i="2" s="1"/>
  <c r="K5006" i="2"/>
  <c r="O5006" i="2"/>
  <c r="Q5006" i="2" s="1"/>
  <c r="L5007" i="2" l="1"/>
  <c r="R5007" i="2"/>
  <c r="I5008" i="2" s="1"/>
  <c r="O5008" i="2" s="1"/>
  <c r="Q5008" i="2" s="1"/>
  <c r="K5007" i="2"/>
  <c r="O5007" i="2"/>
  <c r="Q5007" i="2" s="1"/>
  <c r="L5008" i="2" l="1"/>
  <c r="N5008" i="2" s="1"/>
  <c r="K5008" i="2"/>
  <c r="P5008" i="2" l="1"/>
  <c r="J5009" i="2"/>
  <c r="R5008" i="2"/>
  <c r="I5009" i="2" s="1"/>
  <c r="O5009" i="2" s="1"/>
  <c r="Q5009" i="2" s="1"/>
  <c r="L5009" i="2" l="1"/>
  <c r="N5009" i="2" s="1"/>
  <c r="P5009" i="2" s="1"/>
  <c r="K5009" i="2"/>
  <c r="J5010" i="2"/>
  <c r="R5009" i="2" l="1"/>
  <c r="I5010" i="2" s="1"/>
  <c r="L5010" i="2" s="1"/>
  <c r="N5010" i="2" s="1"/>
  <c r="K5010" i="2"/>
  <c r="M5010" i="2" s="1"/>
  <c r="P5010" i="2" l="1"/>
  <c r="R5010" i="2"/>
  <c r="I5011" i="2" s="1"/>
  <c r="K5011" i="2"/>
  <c r="M5011" i="2" s="1"/>
  <c r="J5011" i="2"/>
  <c r="L5011" i="2" l="1"/>
  <c r="N5011" i="2" s="1"/>
  <c r="P5011" i="2" l="1"/>
  <c r="R5011" i="2"/>
  <c r="I5012" i="2" s="1"/>
  <c r="J5012" i="2"/>
  <c r="L5012" i="2" l="1"/>
  <c r="N5012" i="2" s="1"/>
  <c r="K5012" i="2"/>
  <c r="M5012" i="2" s="1"/>
  <c r="P5012" i="2" l="1"/>
  <c r="R5012" i="2"/>
  <c r="I5013" i="2" s="1"/>
  <c r="O5013" i="2" s="1"/>
  <c r="Q5013" i="2" s="1"/>
  <c r="J5013" i="2"/>
  <c r="L5013" i="2" l="1"/>
  <c r="N5013" i="2" s="1"/>
  <c r="P5013" i="2" s="1"/>
  <c r="R5013" i="2"/>
  <c r="I5014" i="2" s="1"/>
  <c r="O5014" i="2" s="1"/>
  <c r="Q5014" i="2" s="1"/>
  <c r="K5013" i="2"/>
  <c r="K5014" i="2" l="1"/>
  <c r="J5014" i="2"/>
  <c r="L5014" i="2" l="1"/>
  <c r="N5014" i="2" s="1"/>
  <c r="P5014" i="2" l="1"/>
  <c r="R5014" i="2"/>
  <c r="I5015" i="2" s="1"/>
  <c r="O5015" i="2" s="1"/>
  <c r="Q5015" i="2" s="1"/>
  <c r="J5015" i="2"/>
  <c r="L5015" i="2" l="1"/>
  <c r="N5015" i="2" s="1"/>
  <c r="P5015" i="2" s="1"/>
  <c r="R5015" i="2"/>
  <c r="I5016" i="2" s="1"/>
  <c r="K5015" i="2"/>
  <c r="K5016" i="2" l="1"/>
  <c r="J5016" i="2"/>
  <c r="L5016" i="2" l="1"/>
  <c r="N5016" i="2" s="1"/>
  <c r="P5016" i="2" l="1"/>
  <c r="R5016" i="2"/>
  <c r="I5017" i="2" s="1"/>
  <c r="O5017" i="2" s="1"/>
  <c r="Q5017" i="2" s="1"/>
  <c r="J5017" i="2"/>
  <c r="L5017" i="2" l="1"/>
  <c r="N5017" i="2" s="1"/>
  <c r="P5017" i="2" s="1"/>
  <c r="K5017" i="2"/>
  <c r="R5017" i="2" l="1"/>
  <c r="I5018" i="2" s="1"/>
  <c r="L5018" i="2"/>
  <c r="O5018" i="2"/>
  <c r="Q5018" i="2" s="1"/>
  <c r="K5018" i="2"/>
  <c r="M5018" i="2" s="1"/>
  <c r="P5018" i="2" s="1"/>
  <c r="R5018" i="2" l="1"/>
  <c r="I5019" i="2" s="1"/>
  <c r="L5019" i="2"/>
  <c r="K5019" i="2"/>
  <c r="M5019" i="2" s="1"/>
  <c r="P5019" i="2" s="1"/>
  <c r="R5019" i="2" l="1"/>
  <c r="I5020" i="2" s="1"/>
  <c r="O5020" i="2" s="1"/>
  <c r="Q5020" i="2" s="1"/>
  <c r="L5020" i="2" l="1"/>
  <c r="K5020" i="2"/>
  <c r="M5020" i="2" s="1"/>
  <c r="P5020" i="2" s="1"/>
  <c r="R5020" i="2" l="1"/>
  <c r="I5021" i="2" s="1"/>
  <c r="L5021" i="2" l="1"/>
  <c r="K5021" i="2"/>
  <c r="M5021" i="2" s="1"/>
  <c r="P5021" i="2" s="1"/>
  <c r="R5021" i="2" l="1"/>
  <c r="I5022" i="2" s="1"/>
  <c r="L5022" i="2" l="1"/>
  <c r="K5022" i="2"/>
  <c r="M5022" i="2" s="1"/>
  <c r="P5022" i="2" s="1"/>
  <c r="R5022" i="2" l="1"/>
  <c r="I5023" i="2" s="1"/>
  <c r="O5023" i="2" s="1"/>
  <c r="Q5023" i="2" s="1"/>
  <c r="L5023" i="2" l="1"/>
  <c r="K5023" i="2"/>
  <c r="M5023" i="2" s="1"/>
  <c r="P5023" i="2" s="1"/>
  <c r="R5023" i="2" l="1"/>
  <c r="I5024" i="2" s="1"/>
  <c r="O5024" i="2" s="1"/>
  <c r="Q5024" i="2" s="1"/>
  <c r="L5024" i="2" l="1"/>
  <c r="K5024" i="2"/>
  <c r="M5024" i="2" s="1"/>
  <c r="P5024" i="2" s="1"/>
  <c r="R5024" i="2" l="1"/>
  <c r="I5025" i="2" s="1"/>
  <c r="O5025" i="2" s="1"/>
  <c r="Q5025" i="2" s="1"/>
  <c r="L5025" i="2" l="1"/>
  <c r="K5025" i="2"/>
  <c r="M5025" i="2" s="1"/>
  <c r="P5025" i="2" s="1"/>
  <c r="R5025" i="2" l="1"/>
  <c r="I5026" i="2" s="1"/>
  <c r="L5026" i="2" l="1"/>
  <c r="K5026" i="2"/>
  <c r="M5026" i="2" s="1"/>
  <c r="P5026" i="2" s="1"/>
  <c r="R5026" i="2" l="1"/>
  <c r="I5027" i="2" s="1"/>
  <c r="O5027" i="2" s="1"/>
  <c r="Q5027" i="2" s="1"/>
  <c r="L5027" i="2" l="1"/>
  <c r="N5027" i="2" s="1"/>
  <c r="K5027" i="2"/>
  <c r="M5027" i="2" s="1"/>
  <c r="R5027" i="2" s="1"/>
  <c r="I5028" i="2" s="1"/>
  <c r="K5028" i="2" l="1"/>
  <c r="M5028" i="2" s="1"/>
  <c r="P5028" i="2" s="1"/>
  <c r="P5027" i="2"/>
  <c r="J5028" i="2"/>
  <c r="J5029" i="2" s="1"/>
  <c r="J5030" i="2" s="1"/>
  <c r="J5031" i="2" s="1"/>
  <c r="J5032" i="2" s="1"/>
  <c r="R5028" i="2" l="1"/>
  <c r="I5029" i="2" s="1"/>
  <c r="L5028" i="2"/>
  <c r="L5029" i="2" l="1"/>
  <c r="K5029" i="2"/>
  <c r="M5029" i="2" s="1"/>
  <c r="P5029" i="2" s="1"/>
  <c r="R5029" i="2" l="1"/>
  <c r="I5030" i="2" s="1"/>
  <c r="L5030" i="2" l="1"/>
  <c r="K5030" i="2"/>
  <c r="M5030" i="2" s="1"/>
  <c r="P5030" i="2" s="1"/>
  <c r="O5030" i="2"/>
  <c r="Q5030" i="2" s="1"/>
  <c r="R5030" i="2" l="1"/>
  <c r="I5031" i="2" s="1"/>
  <c r="L5031" i="2"/>
  <c r="K5031" i="2"/>
  <c r="M5031" i="2" s="1"/>
  <c r="P5031" i="2" s="1"/>
  <c r="O5031" i="2"/>
  <c r="Q5031" i="2" s="1"/>
  <c r="R5031" i="2" l="1"/>
  <c r="I5032" i="2" s="1"/>
  <c r="L5032" i="2"/>
  <c r="N5032" i="2" s="1"/>
  <c r="K5032" i="2"/>
  <c r="M5032" i="2" s="1"/>
  <c r="R5032" i="2" s="1"/>
  <c r="I5033" i="2" s="1"/>
  <c r="K5033" i="2" l="1"/>
  <c r="M5033" i="2" s="1"/>
  <c r="P5032" i="2"/>
  <c r="J5033" i="2"/>
  <c r="L5033" i="2" l="1"/>
  <c r="N5033" i="2" s="1"/>
  <c r="P5033" i="2" l="1"/>
  <c r="R5033" i="2"/>
  <c r="I5034" i="2" s="1"/>
  <c r="J5034" i="2"/>
  <c r="L5034" i="2" l="1"/>
  <c r="N5034" i="2" s="1"/>
  <c r="K5034" i="2"/>
  <c r="M5034" i="2" s="1"/>
  <c r="P5034" i="2" l="1"/>
  <c r="R5034" i="2"/>
  <c r="I5035" i="2" s="1"/>
  <c r="J5035" i="2"/>
  <c r="L5035" i="2" l="1"/>
  <c r="N5035" i="2" s="1"/>
  <c r="K5035" i="2"/>
  <c r="M5035" i="2" s="1"/>
  <c r="R5035" i="2" s="1"/>
  <c r="I5036" i="2" s="1"/>
  <c r="O5036" i="2" s="1"/>
  <c r="Q5036" i="2" s="1"/>
  <c r="P5035" i="2" l="1"/>
  <c r="K5036" i="2"/>
  <c r="M5036" i="2" s="1"/>
  <c r="J5036" i="2"/>
  <c r="L5036" i="2" l="1"/>
  <c r="N5036" i="2" s="1"/>
  <c r="P5036" i="2" l="1"/>
  <c r="R5036" i="2"/>
  <c r="I5037" i="2" s="1"/>
  <c r="O5037" i="2" s="1"/>
  <c r="Q5037" i="2" s="1"/>
  <c r="J5037" i="2"/>
  <c r="L5037" i="2" l="1"/>
  <c r="N5037" i="2" s="1"/>
  <c r="P5037" i="2" s="1"/>
  <c r="R5037" i="2"/>
  <c r="I5038" i="2" s="1"/>
  <c r="K5037" i="2"/>
  <c r="K5038" i="2" l="1"/>
  <c r="J5038" i="2"/>
  <c r="L5038" i="2" l="1"/>
  <c r="N5038" i="2" s="1"/>
  <c r="P5038" i="2" l="1"/>
  <c r="R5038" i="2"/>
  <c r="I5039" i="2" s="1"/>
  <c r="J5039" i="2"/>
  <c r="L5039" i="2" l="1"/>
  <c r="N5039" i="2" s="1"/>
  <c r="P5039" i="2" s="1"/>
  <c r="R5039" i="2"/>
  <c r="I5040" i="2" s="1"/>
  <c r="K5039" i="2"/>
  <c r="K5040" i="2" l="1"/>
  <c r="J5040" i="2"/>
  <c r="L5040" i="2" l="1"/>
  <c r="N5040" i="2" s="1"/>
  <c r="P5040" i="2" l="1"/>
  <c r="R5040" i="2"/>
  <c r="I5041" i="2" s="1"/>
  <c r="J5041" i="2"/>
  <c r="L5041" i="2" l="1"/>
  <c r="N5041" i="2" s="1"/>
  <c r="P5041" i="2" s="1"/>
  <c r="K5041" i="2"/>
  <c r="O5041" i="2"/>
  <c r="Q5041" i="2" s="1"/>
  <c r="R5041" i="2" l="1"/>
  <c r="I5042" i="2" s="1"/>
  <c r="O5042" i="2" s="1"/>
  <c r="Q5042" i="2" s="1"/>
  <c r="L5042" i="2"/>
  <c r="N5042" i="2" s="1"/>
  <c r="J5043" i="2" s="1"/>
  <c r="J5044" i="2" s="1"/>
  <c r="J5045" i="2" s="1"/>
  <c r="J5046" i="2" s="1"/>
  <c r="J5047" i="2" s="1"/>
  <c r="K5042" i="2"/>
  <c r="M5042" i="2" s="1"/>
  <c r="P5042" i="2" s="1"/>
  <c r="R5042" i="2" l="1"/>
  <c r="I5043" i="2" s="1"/>
  <c r="O5043" i="2" s="1"/>
  <c r="Q5043" i="2" s="1"/>
  <c r="L5043" i="2" l="1"/>
  <c r="K5043" i="2"/>
  <c r="M5043" i="2" s="1"/>
  <c r="P5043" i="2" s="1"/>
  <c r="R5043" i="2" l="1"/>
  <c r="I5044" i="2" s="1"/>
  <c r="L5044" i="2" l="1"/>
  <c r="K5044" i="2"/>
  <c r="M5044" i="2" s="1"/>
  <c r="P5044" i="2" s="1"/>
  <c r="O5044" i="2"/>
  <c r="Q5044" i="2" s="1"/>
  <c r="R5044" i="2" l="1"/>
  <c r="I5045" i="2" s="1"/>
  <c r="O5045" i="2" s="1"/>
  <c r="Q5045" i="2" s="1"/>
  <c r="L5045" i="2"/>
  <c r="K5045" i="2"/>
  <c r="M5045" i="2" s="1"/>
  <c r="P5045" i="2" s="1"/>
  <c r="R5045" i="2" l="1"/>
  <c r="I5046" i="2" s="1"/>
  <c r="O5046" i="2" s="1"/>
  <c r="Q5046" i="2" s="1"/>
  <c r="L5046" i="2" l="1"/>
  <c r="K5046" i="2"/>
  <c r="M5046" i="2" s="1"/>
  <c r="P5046" i="2" s="1"/>
  <c r="R5046" i="2" l="1"/>
  <c r="I5047" i="2" s="1"/>
  <c r="O5047" i="2" s="1"/>
  <c r="Q5047" i="2" s="1"/>
  <c r="L5047" i="2" l="1"/>
  <c r="N5047" i="2" s="1"/>
  <c r="K5047" i="2"/>
  <c r="M5047" i="2" s="1"/>
  <c r="P5047" i="2" l="1"/>
  <c r="J5048" i="2"/>
  <c r="J5049" i="2" s="1"/>
  <c r="R5047" i="2"/>
  <c r="I5048" i="2" s="1"/>
  <c r="O5048" i="2" s="1"/>
  <c r="Q5048" i="2" s="1"/>
  <c r="L5048" i="2" l="1"/>
  <c r="K5048" i="2"/>
  <c r="M5048" i="2" s="1"/>
  <c r="P5048" i="2" s="1"/>
  <c r="R5048" i="2" l="1"/>
  <c r="I5049" i="2" s="1"/>
  <c r="O5049" i="2" s="1"/>
  <c r="Q5049" i="2" s="1"/>
  <c r="L5049" i="2" l="1"/>
  <c r="N5049" i="2" s="1"/>
  <c r="J5050" i="2" s="1"/>
  <c r="J5051" i="2" s="1"/>
  <c r="J5052" i="2" s="1"/>
  <c r="J5053" i="2" s="1"/>
  <c r="J5054" i="2" s="1"/>
  <c r="J5055" i="2" s="1"/>
  <c r="J5056" i="2" s="1"/>
  <c r="K5049" i="2"/>
  <c r="M5049" i="2" s="1"/>
  <c r="P5049" i="2" s="1"/>
  <c r="R5049" i="2" l="1"/>
  <c r="I5050" i="2" s="1"/>
  <c r="O5050" i="2" s="1"/>
  <c r="Q5050" i="2" s="1"/>
  <c r="L5050" i="2" l="1"/>
  <c r="K5050" i="2"/>
  <c r="M5050" i="2" s="1"/>
  <c r="P5050" i="2" s="1"/>
  <c r="R5050" i="2" l="1"/>
  <c r="I5051" i="2" s="1"/>
  <c r="L5051" i="2" l="1"/>
  <c r="O5051" i="2"/>
  <c r="Q5051" i="2" s="1"/>
  <c r="K5051" i="2"/>
  <c r="M5051" i="2" s="1"/>
  <c r="P5051" i="2" s="1"/>
  <c r="R5051" i="2" l="1"/>
  <c r="I5052" i="2" s="1"/>
  <c r="O5052" i="2" s="1"/>
  <c r="Q5052" i="2" s="1"/>
  <c r="L5052" i="2"/>
  <c r="K5052" i="2"/>
  <c r="M5052" i="2" s="1"/>
  <c r="P5052" i="2" s="1"/>
  <c r="R5052" i="2" l="1"/>
  <c r="I5053" i="2" s="1"/>
  <c r="O5053" i="2" s="1"/>
  <c r="Q5053" i="2" s="1"/>
  <c r="L5053" i="2" l="1"/>
  <c r="K5053" i="2"/>
  <c r="M5053" i="2" s="1"/>
  <c r="P5053" i="2" s="1"/>
  <c r="R5053" i="2" l="1"/>
  <c r="I5054" i="2" s="1"/>
  <c r="R5054" i="2" l="1"/>
  <c r="I5055" i="2" s="1"/>
  <c r="L5054" i="2"/>
  <c r="O5054" i="2"/>
  <c r="Q5054" i="2" s="1"/>
  <c r="K5054" i="2"/>
  <c r="L5055" i="2" l="1"/>
  <c r="K5055" i="2"/>
  <c r="M5055" i="2" s="1"/>
  <c r="P5055" i="2" s="1"/>
  <c r="O5055" i="2"/>
  <c r="Q5055" i="2" s="1"/>
  <c r="R5055" i="2" l="1"/>
  <c r="I5056" i="2" s="1"/>
  <c r="L5056" i="2" s="1"/>
  <c r="N5056" i="2" s="1"/>
  <c r="K5056" i="2"/>
  <c r="M5056" i="2" s="1"/>
  <c r="R5056" i="2" l="1"/>
  <c r="I5057" i="2" s="1"/>
  <c r="O5057" i="2" s="1"/>
  <c r="Q5057" i="2" s="1"/>
  <c r="K5057" i="2"/>
  <c r="M5057" i="2" s="1"/>
  <c r="P5056" i="2"/>
  <c r="J5057" i="2"/>
  <c r="L5057" i="2" l="1"/>
  <c r="N5057" i="2" s="1"/>
  <c r="P5057" i="2" l="1"/>
  <c r="R5057" i="2"/>
  <c r="I5058" i="2" s="1"/>
  <c r="O5058" i="2" s="1"/>
  <c r="Q5058" i="2" s="1"/>
  <c r="J5058" i="2"/>
  <c r="L5058" i="2" l="1"/>
  <c r="N5058" i="2" s="1"/>
  <c r="K5058" i="2"/>
  <c r="M5058" i="2" s="1"/>
  <c r="P5058" i="2" l="1"/>
  <c r="R5058" i="2"/>
  <c r="I5059" i="2" s="1"/>
  <c r="O5059" i="2" s="1"/>
  <c r="Q5059" i="2" s="1"/>
  <c r="J5059" i="2"/>
  <c r="L5059" i="2" l="1"/>
  <c r="N5059" i="2" s="1"/>
  <c r="K5059" i="2"/>
  <c r="M5059" i="2" s="1"/>
  <c r="P5059" i="2" l="1"/>
  <c r="R5059" i="2"/>
  <c r="I5060" i="2" s="1"/>
  <c r="O5060" i="2" s="1"/>
  <c r="Q5060" i="2" s="1"/>
  <c r="J5060" i="2"/>
  <c r="L5060" i="2" l="1"/>
  <c r="N5060" i="2" s="1"/>
  <c r="P5060" i="2" s="1"/>
  <c r="K5060" i="2"/>
  <c r="R5060" i="2" l="1"/>
  <c r="I5061" i="2" s="1"/>
  <c r="O5061" i="2" s="1"/>
  <c r="Q5061" i="2" s="1"/>
  <c r="K5061" i="2"/>
  <c r="J5061" i="2"/>
  <c r="L5061" i="2" l="1"/>
  <c r="N5061" i="2" s="1"/>
  <c r="P5061" i="2" l="1"/>
  <c r="R5061" i="2"/>
  <c r="I5062" i="2" s="1"/>
  <c r="O5062" i="2" s="1"/>
  <c r="Q5062" i="2" s="1"/>
  <c r="J5062" i="2"/>
  <c r="L5062" i="2" l="1"/>
  <c r="N5062" i="2" s="1"/>
  <c r="P5062" i="2" s="1"/>
  <c r="K5062" i="2"/>
  <c r="R5062" i="2" l="1"/>
  <c r="I5063" i="2" s="1"/>
  <c r="J5063" i="2"/>
  <c r="L5063" i="2" l="1"/>
  <c r="N5063" i="2" s="1"/>
  <c r="P5063" i="2" s="1"/>
  <c r="K5063" i="2"/>
  <c r="R5063" i="2" l="1"/>
  <c r="I5064" i="2" s="1"/>
  <c r="J5064" i="2"/>
  <c r="L5064" i="2" l="1"/>
  <c r="N5064" i="2" s="1"/>
  <c r="P5064" i="2" s="1"/>
  <c r="K5064" i="2"/>
  <c r="O5064" i="2"/>
  <c r="Q5064" i="2" s="1"/>
  <c r="R5064" i="2" l="1"/>
  <c r="I5065" i="2" s="1"/>
  <c r="K5065" i="2" s="1"/>
  <c r="J5065" i="2"/>
  <c r="L5065" i="2"/>
  <c r="N5065" i="2" s="1"/>
  <c r="P5065" i="2" s="1"/>
  <c r="O5065" i="2"/>
  <c r="Q5065" i="2" s="1"/>
  <c r="R5065" i="2" l="1"/>
  <c r="I5066" i="2" s="1"/>
  <c r="O5066" i="2" s="1"/>
  <c r="Q5066" i="2" s="1"/>
  <c r="L5066" i="2"/>
  <c r="N5066" i="2" s="1"/>
  <c r="J5067" i="2" s="1"/>
  <c r="J5068" i="2" s="1"/>
  <c r="J5069" i="2" s="1"/>
  <c r="J5070" i="2" s="1"/>
  <c r="J5071" i="2" s="1"/>
  <c r="J5072" i="2" s="1"/>
  <c r="J5073" i="2" s="1"/>
  <c r="J5074" i="2" s="1"/>
  <c r="J5075" i="2" s="1"/>
  <c r="J5076" i="2" s="1"/>
  <c r="J5077" i="2" s="1"/>
  <c r="J5078" i="2" s="1"/>
  <c r="J5079" i="2" s="1"/>
  <c r="J5080" i="2" s="1"/>
  <c r="K5066" i="2"/>
  <c r="M5066" i="2" s="1"/>
  <c r="P5066" i="2" l="1"/>
  <c r="R5066" i="2"/>
  <c r="I5067" i="2" s="1"/>
  <c r="R5067" i="2" l="1"/>
  <c r="I5068" i="2" s="1"/>
  <c r="O5068" i="2" s="1"/>
  <c r="Q5068" i="2" s="1"/>
  <c r="L5067" i="2"/>
  <c r="K5067" i="2"/>
  <c r="O5067" i="2"/>
  <c r="Q5067" i="2" s="1"/>
  <c r="L5068" i="2" l="1"/>
  <c r="K5068" i="2"/>
  <c r="M5068" i="2" s="1"/>
  <c r="P5068" i="2" s="1"/>
  <c r="R5068" i="2" l="1"/>
  <c r="I5069" i="2" s="1"/>
  <c r="O5069" i="2" s="1"/>
  <c r="Q5069" i="2" s="1"/>
  <c r="L5069" i="2" l="1"/>
  <c r="K5069" i="2"/>
  <c r="M5069" i="2" s="1"/>
  <c r="P5069" i="2" s="1"/>
  <c r="R5069" i="2" l="1"/>
  <c r="I5070" i="2" s="1"/>
  <c r="O5070" i="2" s="1"/>
  <c r="Q5070" i="2" s="1"/>
  <c r="L5070" i="2" l="1"/>
  <c r="K5070" i="2"/>
  <c r="M5070" i="2" s="1"/>
  <c r="P5070" i="2" s="1"/>
  <c r="R5070" i="2" l="1"/>
  <c r="I5071" i="2" s="1"/>
  <c r="O5071" i="2" s="1"/>
  <c r="Q5071" i="2" s="1"/>
  <c r="L5071" i="2" l="1"/>
  <c r="K5071" i="2"/>
  <c r="M5071" i="2" s="1"/>
  <c r="P5071" i="2" s="1"/>
  <c r="R5071" i="2" l="1"/>
  <c r="I5072" i="2" s="1"/>
  <c r="O5072" i="2" s="1"/>
  <c r="Q5072" i="2" s="1"/>
  <c r="L5072" i="2" l="1"/>
  <c r="K5072" i="2"/>
  <c r="M5072" i="2" s="1"/>
  <c r="P5072" i="2" s="1"/>
  <c r="R5072" i="2" l="1"/>
  <c r="I5073" i="2" s="1"/>
  <c r="O5073" i="2" s="1"/>
  <c r="Q5073" i="2" s="1"/>
  <c r="L5073" i="2" l="1"/>
  <c r="K5073" i="2"/>
  <c r="M5073" i="2" s="1"/>
  <c r="P5073" i="2" s="1"/>
  <c r="R5073" i="2" l="1"/>
  <c r="I5074" i="2" s="1"/>
  <c r="L5074" i="2" l="1"/>
  <c r="K5074" i="2"/>
  <c r="M5074" i="2" s="1"/>
  <c r="P5074" i="2" s="1"/>
  <c r="R5074" i="2" l="1"/>
  <c r="I5075" i="2" s="1"/>
  <c r="O5075" i="2" s="1"/>
  <c r="Q5075" i="2" s="1"/>
  <c r="L5075" i="2" l="1"/>
  <c r="K5075" i="2"/>
  <c r="M5075" i="2" s="1"/>
  <c r="P5075" i="2" s="1"/>
  <c r="R5075" i="2" l="1"/>
  <c r="I5076" i="2" s="1"/>
  <c r="L5076" i="2" l="1"/>
  <c r="K5076" i="2"/>
  <c r="M5076" i="2" s="1"/>
  <c r="P5076" i="2" s="1"/>
  <c r="R5076" i="2" l="1"/>
  <c r="I5077" i="2" s="1"/>
  <c r="L5077" i="2" l="1"/>
  <c r="K5077" i="2"/>
  <c r="M5077" i="2" s="1"/>
  <c r="P5077" i="2" s="1"/>
  <c r="R5077" i="2" l="1"/>
  <c r="I5078" i="2" s="1"/>
  <c r="L5078" i="2" l="1"/>
  <c r="K5078" i="2"/>
  <c r="M5078" i="2" s="1"/>
  <c r="P5078" i="2" s="1"/>
  <c r="O5078" i="2"/>
  <c r="Q5078" i="2" s="1"/>
  <c r="R5078" i="2" l="1"/>
  <c r="I5079" i="2" s="1"/>
  <c r="O5079" i="2"/>
  <c r="Q5079" i="2" s="1"/>
  <c r="K5079" i="2" l="1"/>
  <c r="M5079" i="2" s="1"/>
  <c r="P5079" i="2" s="1"/>
  <c r="L5079" i="2"/>
  <c r="R5079" i="2" l="1"/>
  <c r="I5080" i="2" s="1"/>
  <c r="O5080" i="2" l="1"/>
  <c r="Q5080" i="2" s="1"/>
  <c r="L5080" i="2"/>
  <c r="N5080" i="2" s="1"/>
  <c r="K5080" i="2"/>
  <c r="P5080" i="2" l="1"/>
  <c r="J5081" i="2"/>
  <c r="R5080" i="2"/>
  <c r="I5081" i="2" s="1"/>
  <c r="O5081" i="2" l="1"/>
  <c r="Q5081" i="2" s="1"/>
  <c r="L5081" i="2"/>
  <c r="N5081" i="2" s="1"/>
  <c r="K5081" i="2"/>
  <c r="P5081" i="2" l="1"/>
  <c r="R5081" i="2"/>
  <c r="I5082" i="2" s="1"/>
  <c r="J5082" i="2"/>
  <c r="O5082" i="2" l="1"/>
  <c r="Q5082" i="2" s="1"/>
  <c r="L5082" i="2"/>
  <c r="N5082" i="2" s="1"/>
  <c r="K5082" i="2"/>
  <c r="P5082" i="2" l="1"/>
  <c r="R5082" i="2"/>
  <c r="I5083" i="2" s="1"/>
  <c r="J5083" i="2"/>
  <c r="O5083" i="2" l="1"/>
  <c r="Q5083" i="2" s="1"/>
  <c r="K5083" i="2"/>
  <c r="L5083" i="2"/>
  <c r="N5083" i="2" s="1"/>
  <c r="P5083" i="2" l="1"/>
  <c r="J5084" i="2"/>
  <c r="R5083" i="2"/>
  <c r="I5084" i="2" s="1"/>
  <c r="O5084" i="2" l="1"/>
  <c r="Q5084" i="2" s="1"/>
  <c r="K5084" i="2"/>
  <c r="L5084" i="2"/>
  <c r="N5084" i="2" s="1"/>
  <c r="P5084" i="2" l="1"/>
  <c r="R5084" i="2"/>
  <c r="I5085" i="2" s="1"/>
  <c r="J5085" i="2"/>
  <c r="O5085" i="2" l="1"/>
  <c r="Q5085" i="2" s="1"/>
  <c r="K5085" i="2"/>
  <c r="L5085" i="2"/>
  <c r="N5085" i="2" s="1"/>
  <c r="P5085" i="2" l="1"/>
  <c r="R5085" i="2"/>
  <c r="I5086" i="2" s="1"/>
  <c r="J5086" i="2"/>
  <c r="O5086" i="2" l="1"/>
  <c r="Q5086" i="2" s="1"/>
  <c r="L5086" i="2"/>
  <c r="N5086" i="2" s="1"/>
  <c r="R5086" i="2" s="1"/>
  <c r="I5087" i="2" s="1"/>
  <c r="K5087" i="2" s="1"/>
  <c r="K5086" i="2"/>
  <c r="P5086" i="2" l="1"/>
  <c r="J5087" i="2"/>
  <c r="L5087" i="2" s="1"/>
  <c r="N5087" i="2" s="1"/>
  <c r="P5087" i="2" s="1"/>
  <c r="J5088" i="2"/>
  <c r="R5087" i="2" l="1"/>
  <c r="I5088" i="2" s="1"/>
  <c r="O5088" i="2" s="1"/>
  <c r="Q5088" i="2" s="1"/>
  <c r="L5088" i="2"/>
  <c r="N5088" i="2" s="1"/>
  <c r="P5088" i="2" s="1"/>
  <c r="K5088" i="2"/>
  <c r="R5088" i="2" l="1"/>
  <c r="I5089" i="2" s="1"/>
  <c r="O5089" i="2" s="1"/>
  <c r="Q5089" i="2" s="1"/>
  <c r="J5089" i="2"/>
  <c r="L5089" i="2" l="1"/>
  <c r="N5089" i="2" s="1"/>
  <c r="P5089" i="2" s="1"/>
  <c r="K5089" i="2"/>
  <c r="R5089" i="2" l="1"/>
  <c r="I5090" i="2" s="1"/>
  <c r="O5090" i="2" s="1"/>
  <c r="Q5090" i="2" s="1"/>
  <c r="L5090" i="2" l="1"/>
  <c r="K5090" i="2"/>
  <c r="M5090" i="2" s="1"/>
  <c r="P5090" i="2" s="1"/>
  <c r="R5090" i="2" l="1"/>
  <c r="I5091" i="2" s="1"/>
  <c r="O5091" i="2" s="1"/>
  <c r="Q5091" i="2" s="1"/>
  <c r="L5091" i="2" l="1"/>
  <c r="K5091" i="2"/>
  <c r="M5091" i="2" s="1"/>
  <c r="P5091" i="2" s="1"/>
  <c r="R5091" i="2" l="1"/>
  <c r="I5092" i="2" s="1"/>
  <c r="O5092" i="2" s="1"/>
  <c r="Q5092" i="2" s="1"/>
  <c r="L5092" i="2" l="1"/>
  <c r="K5092" i="2"/>
  <c r="M5092" i="2" s="1"/>
  <c r="P5092" i="2" s="1"/>
  <c r="R5092" i="2" l="1"/>
  <c r="I5093" i="2" s="1"/>
  <c r="O5093" i="2" s="1"/>
  <c r="Q5093" i="2" s="1"/>
  <c r="L5093" i="2" l="1"/>
  <c r="K5093" i="2"/>
  <c r="M5093" i="2" s="1"/>
  <c r="P5093" i="2" s="1"/>
  <c r="R5093" i="2" l="1"/>
  <c r="I5094" i="2" s="1"/>
  <c r="O5094" i="2" s="1"/>
  <c r="Q5094" i="2" s="1"/>
  <c r="L5094" i="2" l="1"/>
  <c r="K5094" i="2"/>
  <c r="M5094" i="2" s="1"/>
  <c r="P5094" i="2" s="1"/>
  <c r="R5094" i="2" l="1"/>
  <c r="I5095" i="2" s="1"/>
  <c r="O5095" i="2" s="1"/>
  <c r="Q5095" i="2" s="1"/>
  <c r="L5095" i="2" l="1"/>
  <c r="K5095" i="2"/>
  <c r="M5095" i="2" s="1"/>
  <c r="P5095" i="2" s="1"/>
  <c r="R5095" i="2" l="1"/>
  <c r="I5096" i="2" s="1"/>
  <c r="O5096" i="2" s="1"/>
  <c r="Q5096" i="2" s="1"/>
  <c r="L5096" i="2" l="1"/>
  <c r="N5096" i="2" s="1"/>
  <c r="J5097" i="2" s="1"/>
  <c r="K5096" i="2"/>
  <c r="M5096" i="2" s="1"/>
  <c r="P5096" i="2" s="1"/>
  <c r="R5096" i="2" l="1"/>
  <c r="I5097" i="2" s="1"/>
  <c r="O5097" i="2" s="1"/>
  <c r="Q5097" i="2" s="1"/>
  <c r="L5097" i="2" l="1"/>
  <c r="N5097" i="2" s="1"/>
  <c r="J5098" i="2" s="1"/>
  <c r="J5099" i="2" s="1"/>
  <c r="J5100" i="2" s="1"/>
  <c r="J5101" i="2" s="1"/>
  <c r="J5102" i="2" s="1"/>
  <c r="J5103" i="2" s="1"/>
  <c r="J5104" i="2" s="1"/>
  <c r="K5097" i="2"/>
  <c r="M5097" i="2" s="1"/>
  <c r="P5097" i="2" s="1"/>
  <c r="R5097" i="2" l="1"/>
  <c r="I5098" i="2" s="1"/>
  <c r="O5098" i="2" s="1"/>
  <c r="Q5098" i="2" s="1"/>
  <c r="L5098" i="2" l="1"/>
  <c r="K5098" i="2"/>
  <c r="M5098" i="2" s="1"/>
  <c r="P5098" i="2" s="1"/>
  <c r="R5098" i="2" l="1"/>
  <c r="I5099" i="2" s="1"/>
  <c r="O5099" i="2" s="1"/>
  <c r="Q5099" i="2" s="1"/>
  <c r="L5099" i="2" l="1"/>
  <c r="K5099" i="2"/>
  <c r="M5099" i="2" s="1"/>
  <c r="P5099" i="2" s="1"/>
  <c r="R5099" i="2" l="1"/>
  <c r="I5100" i="2" s="1"/>
  <c r="O5100" i="2" s="1"/>
  <c r="Q5100" i="2" s="1"/>
  <c r="L5100" i="2" l="1"/>
  <c r="K5100" i="2"/>
  <c r="M5100" i="2" s="1"/>
  <c r="P5100" i="2" s="1"/>
  <c r="R5100" i="2" l="1"/>
  <c r="I5101" i="2" s="1"/>
  <c r="O5101" i="2" s="1"/>
  <c r="Q5101" i="2" s="1"/>
  <c r="L5101" i="2" l="1"/>
  <c r="K5101" i="2"/>
  <c r="M5101" i="2" s="1"/>
  <c r="P5101" i="2" s="1"/>
  <c r="R5101" i="2" l="1"/>
  <c r="I5102" i="2" s="1"/>
  <c r="L5102" i="2" l="1"/>
  <c r="R5102" i="2"/>
  <c r="I5103" i="2" s="1"/>
  <c r="O5102" i="2"/>
  <c r="Q5102" i="2" s="1"/>
  <c r="K5102" i="2"/>
  <c r="L5103" i="2" l="1"/>
  <c r="O5103" i="2"/>
  <c r="Q5103" i="2" s="1"/>
  <c r="K5103" i="2"/>
  <c r="M5103" i="2" s="1"/>
  <c r="P5103" i="2" s="1"/>
  <c r="R5103" i="2" l="1"/>
  <c r="I5104" i="2" s="1"/>
  <c r="L5104" i="2" s="1"/>
  <c r="N5104" i="2" s="1"/>
  <c r="K5104" i="2"/>
  <c r="M5104" i="2" s="1"/>
  <c r="P5104" i="2" l="1"/>
  <c r="J5105" i="2"/>
  <c r="R5104" i="2"/>
  <c r="I5105" i="2" s="1"/>
  <c r="O5105" i="2" s="1"/>
  <c r="Q5105" i="2" s="1"/>
  <c r="L5105" i="2" l="1"/>
  <c r="N5105" i="2" s="1"/>
  <c r="K5105" i="2"/>
  <c r="M5105" i="2" s="1"/>
  <c r="J5106" i="2"/>
  <c r="J5107" i="2" s="1"/>
  <c r="P5105" i="2" l="1"/>
  <c r="R5105" i="2"/>
  <c r="I5106" i="2" s="1"/>
  <c r="L5106" i="2" l="1"/>
  <c r="K5106" i="2"/>
  <c r="M5106" i="2" s="1"/>
  <c r="P5106" i="2" s="1"/>
  <c r="O5106" i="2"/>
  <c r="Q5106" i="2" s="1"/>
  <c r="R5106" i="2" l="1"/>
  <c r="I5107" i="2" s="1"/>
  <c r="O5107" i="2" s="1"/>
  <c r="Q5107" i="2" s="1"/>
  <c r="L5107" i="2" l="1"/>
  <c r="N5107" i="2" s="1"/>
  <c r="K5107" i="2"/>
  <c r="M5107" i="2" s="1"/>
  <c r="P5107" i="2"/>
  <c r="J5108" i="2"/>
  <c r="R5107" i="2"/>
  <c r="I5108" i="2" s="1"/>
  <c r="O5108" i="2" s="1"/>
  <c r="Q5108" i="2" s="1"/>
  <c r="L5108" i="2" l="1"/>
  <c r="N5108" i="2" s="1"/>
  <c r="P5108" i="2" s="1"/>
  <c r="K5108" i="2"/>
  <c r="J5109" i="2"/>
  <c r="R5108" i="2" l="1"/>
  <c r="I5109" i="2" s="1"/>
  <c r="O5109" i="2" s="1"/>
  <c r="Q5109" i="2" s="1"/>
  <c r="L5109" i="2" l="1"/>
  <c r="N5109" i="2" s="1"/>
  <c r="K5109" i="2"/>
  <c r="P5109" i="2" l="1"/>
  <c r="J5110" i="2"/>
  <c r="R5109" i="2"/>
  <c r="I5110" i="2" s="1"/>
  <c r="O5110" i="2" s="1"/>
  <c r="Q5110" i="2" s="1"/>
  <c r="L5110" i="2" l="1"/>
  <c r="N5110" i="2" s="1"/>
  <c r="P5110" i="2" s="1"/>
  <c r="K5110" i="2"/>
  <c r="J5111" i="2"/>
  <c r="R5110" i="2" l="1"/>
  <c r="I5111" i="2" s="1"/>
  <c r="O5111" i="2" s="1"/>
  <c r="Q5111" i="2" s="1"/>
  <c r="K5111" i="2" l="1"/>
  <c r="L5111" i="2"/>
  <c r="N5111" i="2" s="1"/>
  <c r="P5111" i="2" s="1"/>
  <c r="J5112" i="2" l="1"/>
  <c r="R5111" i="2"/>
  <c r="I5112" i="2" s="1"/>
  <c r="O5112" i="2" s="1"/>
  <c r="Q5112" i="2" s="1"/>
  <c r="K5112" i="2"/>
  <c r="L5112" i="2" l="1"/>
  <c r="N5112" i="2" s="1"/>
  <c r="P5112" i="2" s="1"/>
  <c r="J5113" i="2" l="1"/>
  <c r="R5112" i="2"/>
  <c r="I5113" i="2" s="1"/>
  <c r="R5113" i="2"/>
  <c r="I5114" i="2" s="1"/>
  <c r="L5113" i="2"/>
  <c r="K5113" i="2"/>
  <c r="O5113" i="2"/>
  <c r="Q5113" i="2" s="1"/>
  <c r="L5114" i="2" l="1"/>
  <c r="K5114" i="2"/>
  <c r="M5114" i="2" s="1"/>
  <c r="P5114" i="2" s="1"/>
  <c r="O5114" i="2"/>
  <c r="Q5114" i="2" s="1"/>
  <c r="R5114" i="2" l="1"/>
  <c r="I5115" i="2" s="1"/>
  <c r="O5115" i="2" s="1"/>
  <c r="Q5115" i="2" s="1"/>
  <c r="K5115" i="2"/>
  <c r="M5115" i="2" s="1"/>
  <c r="P5115" i="2" s="1"/>
  <c r="L5115" i="2" l="1"/>
  <c r="R5115" i="2"/>
  <c r="I5116" i="2" s="1"/>
  <c r="O5116" i="2" s="1"/>
  <c r="Q5116" i="2" s="1"/>
  <c r="L5116" i="2" l="1"/>
  <c r="K5116" i="2"/>
  <c r="M5116" i="2" s="1"/>
  <c r="P5116" i="2" s="1"/>
  <c r="R5116" i="2" l="1"/>
  <c r="I5117" i="2" s="1"/>
  <c r="O5117" i="2" s="1"/>
  <c r="Q5117" i="2" s="1"/>
  <c r="L5117" i="2" l="1"/>
  <c r="K5117" i="2"/>
  <c r="M5117" i="2" s="1"/>
  <c r="P5117" i="2" s="1"/>
  <c r="R5117" i="2" l="1"/>
  <c r="I5118" i="2" s="1"/>
  <c r="O5118" i="2" s="1"/>
  <c r="Q5118" i="2" s="1"/>
  <c r="L5118" i="2" l="1"/>
  <c r="K5118" i="2"/>
  <c r="M5118" i="2" s="1"/>
  <c r="P5118" i="2" s="1"/>
  <c r="R5118" i="2" l="1"/>
  <c r="I5119" i="2" s="1"/>
  <c r="O5119" i="2" s="1"/>
  <c r="Q5119" i="2" s="1"/>
  <c r="L5119" i="2" l="1"/>
  <c r="K5119" i="2"/>
  <c r="M5119" i="2" s="1"/>
  <c r="P5119" i="2" s="1"/>
  <c r="R5119" i="2" l="1"/>
  <c r="I5120" i="2" s="1"/>
  <c r="O5120" i="2" s="1"/>
  <c r="Q5120" i="2" s="1"/>
  <c r="L5120" i="2" l="1"/>
  <c r="K5120" i="2"/>
  <c r="M5120" i="2" s="1"/>
  <c r="P5120" i="2" s="1"/>
  <c r="R5120" i="2" l="1"/>
  <c r="I5121" i="2" s="1"/>
  <c r="L5121" i="2" l="1"/>
  <c r="K5121" i="2"/>
  <c r="M5121" i="2" s="1"/>
  <c r="P5121" i="2" s="1"/>
  <c r="R5121" i="2" l="1"/>
  <c r="I5122" i="2" s="1"/>
  <c r="L5122" i="2" l="1"/>
  <c r="K5122" i="2"/>
  <c r="M5122" i="2" s="1"/>
  <c r="P5122" i="2" s="1"/>
  <c r="R5122" i="2" l="1"/>
  <c r="I5123" i="2" s="1"/>
  <c r="L5123" i="2" l="1"/>
  <c r="K5123" i="2"/>
  <c r="M5123" i="2" s="1"/>
  <c r="P5123" i="2" s="1"/>
  <c r="R5123" i="2" l="1"/>
  <c r="I5124" i="2" s="1"/>
  <c r="L5124" i="2" l="1"/>
  <c r="K5124" i="2"/>
  <c r="M5124" i="2" s="1"/>
  <c r="P5124" i="2" s="1"/>
  <c r="R5124" i="2" l="1"/>
  <c r="I5125" i="2" s="1"/>
  <c r="O5125" i="2" s="1"/>
  <c r="Q5125" i="2" s="1"/>
  <c r="L5125" i="2" l="1"/>
  <c r="K5125" i="2"/>
  <c r="M5125" i="2" s="1"/>
  <c r="P5125" i="2" s="1"/>
  <c r="R5125" i="2" l="1"/>
  <c r="I5126" i="2" s="1"/>
  <c r="L5126" i="2" l="1"/>
  <c r="K5126" i="2"/>
  <c r="M5126" i="2" s="1"/>
  <c r="P5126" i="2" s="1"/>
  <c r="O5126" i="2"/>
  <c r="Q5126" i="2" s="1"/>
  <c r="R5126" i="2" l="1"/>
  <c r="I5127" i="2" s="1"/>
  <c r="L5127" i="2"/>
  <c r="K5127" i="2"/>
  <c r="M5127" i="2" s="1"/>
  <c r="P5127" i="2" s="1"/>
  <c r="O5127" i="2"/>
  <c r="Q5127" i="2" s="1"/>
  <c r="R5127" i="2" l="1"/>
  <c r="I5128" i="2" s="1"/>
  <c r="L5128" i="2"/>
  <c r="K5128" i="2"/>
  <c r="M5128" i="2" s="1"/>
  <c r="P5128" i="2" s="1"/>
  <c r="O5128" i="2"/>
  <c r="Q5128" i="2" s="1"/>
  <c r="R5128" i="2" l="1"/>
  <c r="I5129" i="2" s="1"/>
  <c r="O5129" i="2" s="1"/>
  <c r="Q5129" i="2" s="1"/>
  <c r="K5129" i="2"/>
  <c r="L5129" i="2" l="1"/>
  <c r="N5129" i="2" s="1"/>
  <c r="P5129" i="2" s="1"/>
  <c r="J5130" i="2"/>
  <c r="R5129" i="2"/>
  <c r="I5130" i="2" s="1"/>
  <c r="O5130" i="2" s="1"/>
  <c r="Q5130" i="2" s="1"/>
  <c r="L5130" i="2" l="1"/>
  <c r="N5130" i="2" s="1"/>
  <c r="P5130" i="2" s="1"/>
  <c r="K5130" i="2"/>
  <c r="J5131" i="2"/>
  <c r="R5130" i="2" l="1"/>
  <c r="I5131" i="2" s="1"/>
  <c r="O5131" i="2" s="1"/>
  <c r="Q5131" i="2" s="1"/>
  <c r="L5131" i="2"/>
  <c r="N5131" i="2" s="1"/>
  <c r="P5131" i="2" s="1"/>
  <c r="K5131" i="2" l="1"/>
  <c r="R5131" i="2"/>
  <c r="I5132" i="2" s="1"/>
  <c r="O5132" i="2" s="1"/>
  <c r="Q5132" i="2" s="1"/>
  <c r="J5132" i="2"/>
  <c r="L5132" i="2" l="1"/>
  <c r="N5132" i="2" s="1"/>
  <c r="P5132" i="2" s="1"/>
  <c r="K5132" i="2"/>
  <c r="R5132" i="2" l="1"/>
  <c r="I5133" i="2" s="1"/>
  <c r="J5133" i="2"/>
  <c r="L5133" i="2" l="1"/>
  <c r="N5133" i="2" s="1"/>
  <c r="P5133" i="2" s="1"/>
  <c r="K5133" i="2"/>
  <c r="R5133" i="2" l="1"/>
  <c r="I5134" i="2" s="1"/>
  <c r="J5134" i="2"/>
  <c r="L5134" i="2" l="1"/>
  <c r="N5134" i="2" s="1"/>
  <c r="P5134" i="2" s="1"/>
  <c r="R5134" i="2"/>
  <c r="I5135" i="2" s="1"/>
  <c r="K5134" i="2"/>
  <c r="K5135" i="2" l="1"/>
  <c r="J5135" i="2"/>
  <c r="L5135" i="2" l="1"/>
  <c r="N5135" i="2" s="1"/>
  <c r="P5135" i="2" l="1"/>
  <c r="R5135" i="2"/>
  <c r="I5136" i="2" s="1"/>
  <c r="O5136" i="2" s="1"/>
  <c r="Q5136" i="2" s="1"/>
  <c r="J5136" i="2"/>
  <c r="L5136" i="2" l="1"/>
  <c r="N5136" i="2" s="1"/>
  <c r="P5136" i="2" s="1"/>
  <c r="K5136" i="2"/>
  <c r="R5136" i="2" l="1"/>
  <c r="I5137" i="2" s="1"/>
  <c r="J5137" i="2"/>
  <c r="L5137" i="2" l="1"/>
  <c r="K5137" i="2"/>
  <c r="M5137" i="2" s="1"/>
  <c r="P5137" i="2" s="1"/>
  <c r="O5137" i="2"/>
  <c r="Q5137" i="2" s="1"/>
  <c r="R5137" i="2" l="1"/>
  <c r="I5138" i="2" s="1"/>
  <c r="L5138" i="2" s="1"/>
  <c r="O5138" i="2"/>
  <c r="Q5138" i="2" s="1"/>
  <c r="K5138" i="2" l="1"/>
  <c r="M5138" i="2" s="1"/>
  <c r="P5138" i="2" s="1"/>
  <c r="R5138" i="2" l="1"/>
  <c r="I5139" i="2" s="1"/>
  <c r="R5139" i="2" l="1"/>
  <c r="I5140" i="2" s="1"/>
  <c r="K5139" i="2"/>
  <c r="L5139" i="2"/>
  <c r="O5139" i="2"/>
  <c r="Q5139" i="2" s="1"/>
  <c r="O5140" i="2" l="1"/>
  <c r="Q5140" i="2" s="1"/>
  <c r="L5140" i="2"/>
  <c r="K5140" i="2"/>
  <c r="M5140" i="2" s="1"/>
  <c r="P5140" i="2" l="1"/>
  <c r="R5140" i="2"/>
  <c r="I5141" i="2" s="1"/>
  <c r="O5141" i="2" l="1"/>
  <c r="Q5141" i="2" s="1"/>
  <c r="K5141" i="2"/>
  <c r="M5141" i="2" s="1"/>
  <c r="L5141" i="2"/>
  <c r="P5141" i="2" l="1"/>
  <c r="R5141" i="2"/>
  <c r="I5142" i="2" s="1"/>
  <c r="O5142" i="2" l="1"/>
  <c r="Q5142" i="2" s="1"/>
  <c r="L5142" i="2"/>
  <c r="K5142" i="2"/>
  <c r="M5142" i="2" s="1"/>
  <c r="P5142" i="2" l="1"/>
  <c r="R5142" i="2"/>
  <c r="I5143" i="2" s="1"/>
  <c r="O5143" i="2" l="1"/>
  <c r="Q5143" i="2" s="1"/>
  <c r="L5143" i="2"/>
  <c r="K5143" i="2"/>
  <c r="M5143" i="2" s="1"/>
  <c r="P5143" i="2" s="1"/>
  <c r="R5143" i="2"/>
  <c r="I5144" i="2" s="1"/>
  <c r="O5144" i="2" l="1"/>
  <c r="Q5144" i="2" s="1"/>
  <c r="L5144" i="2"/>
  <c r="K5144" i="2"/>
  <c r="M5144" i="2" s="1"/>
  <c r="P5144" i="2" l="1"/>
  <c r="R5144" i="2"/>
  <c r="I5145" i="2" s="1"/>
  <c r="O5145" i="2" l="1"/>
  <c r="Q5145" i="2" s="1"/>
  <c r="K5145" i="2"/>
  <c r="M5145" i="2" s="1"/>
  <c r="L5145" i="2"/>
  <c r="P5145" i="2" l="1"/>
  <c r="R5145" i="2"/>
  <c r="I5146" i="2" s="1"/>
  <c r="O5146" i="2" l="1"/>
  <c r="Q5146" i="2" s="1"/>
  <c r="K5146" i="2"/>
  <c r="M5146" i="2" s="1"/>
  <c r="P5146" i="2" s="1"/>
  <c r="L5146" i="2"/>
  <c r="R5146" i="2" l="1"/>
  <c r="I5147" i="2" s="1"/>
  <c r="L5147" i="2" l="1"/>
  <c r="K5147" i="2"/>
  <c r="M5147" i="2" s="1"/>
  <c r="P5147" i="2" s="1"/>
  <c r="R5147" i="2" l="1"/>
  <c r="I5148" i="2" s="1"/>
  <c r="L5148" i="2" l="1"/>
  <c r="K5148" i="2"/>
  <c r="M5148" i="2" s="1"/>
  <c r="P5148" i="2" s="1"/>
  <c r="R5148" i="2"/>
  <c r="I5149" i="2" s="1"/>
  <c r="L5149" i="2" l="1"/>
  <c r="K5149" i="2"/>
  <c r="M5149" i="2" s="1"/>
  <c r="P5149" i="2" s="1"/>
  <c r="O5150" i="2"/>
  <c r="Q5150" i="2" s="1"/>
  <c r="R5149" i="2" l="1"/>
  <c r="I5150" i="2" s="1"/>
  <c r="O5151" i="2"/>
  <c r="Q5151" i="2" s="1"/>
  <c r="L5150" i="2" l="1"/>
  <c r="K5150" i="2"/>
  <c r="M5150" i="2" s="1"/>
  <c r="P5150" i="2" l="1"/>
  <c r="R5150" i="2"/>
  <c r="I5151" i="2" s="1"/>
  <c r="L5151" i="2" l="1"/>
  <c r="K5151" i="2"/>
  <c r="M5151" i="2" s="1"/>
  <c r="P5151" i="2" s="1"/>
  <c r="R5151" i="2" l="1"/>
  <c r="I5152" i="2" s="1"/>
  <c r="K5152" i="2" l="1"/>
  <c r="M5152" i="2" s="1"/>
  <c r="L5152" i="2"/>
  <c r="N5152" i="2" s="1"/>
  <c r="R5152" i="2" l="1"/>
  <c r="I5153" i="2" s="1"/>
  <c r="O5153" i="2"/>
  <c r="Q5153" i="2" s="1"/>
  <c r="K5153" i="2"/>
  <c r="M5153" i="2" s="1"/>
  <c r="P5152" i="2"/>
  <c r="J5153" i="2"/>
  <c r="L5153" i="2" s="1"/>
  <c r="N5153" i="2" s="1"/>
  <c r="P5153" i="2" s="1"/>
  <c r="R5153" i="2" l="1"/>
  <c r="I5154" i="2" s="1"/>
  <c r="J5154" i="2"/>
  <c r="L5154" i="2" l="1"/>
  <c r="N5154" i="2" s="1"/>
  <c r="K5154" i="2"/>
  <c r="M5154" i="2" s="1"/>
  <c r="R5154" i="2"/>
  <c r="I5155" i="2" s="1"/>
  <c r="O5155" i="2" l="1"/>
  <c r="Q5155" i="2" s="1"/>
  <c r="K5155" i="2"/>
  <c r="M5155" i="2" s="1"/>
  <c r="P5154" i="2"/>
  <c r="J5155" i="2"/>
  <c r="L5155" i="2" l="1"/>
  <c r="N5155" i="2" s="1"/>
  <c r="P5155" i="2" s="1"/>
  <c r="R5155" i="2" l="1"/>
  <c r="I5156" i="2" s="1"/>
  <c r="J5156" i="2"/>
  <c r="O5156" i="2" l="1"/>
  <c r="Q5156" i="2" s="1"/>
  <c r="L5156" i="2"/>
  <c r="N5156" i="2" s="1"/>
  <c r="P5156" i="2" s="1"/>
  <c r="K5156" i="2"/>
  <c r="R5156" i="2"/>
  <c r="I5157" i="2" s="1"/>
  <c r="K5157" i="2" l="1"/>
  <c r="J5157" i="2"/>
  <c r="L5157" i="2" l="1"/>
  <c r="N5157" i="2" s="1"/>
  <c r="P5157" i="2" l="1"/>
  <c r="R5157" i="2"/>
  <c r="I5158" i="2" s="1"/>
  <c r="J5158" i="2"/>
  <c r="L5158" i="2" l="1"/>
  <c r="N5158" i="2" s="1"/>
  <c r="P5158" i="2" s="1"/>
  <c r="K5158" i="2"/>
  <c r="R5158" i="2"/>
  <c r="I5159" i="2" s="1"/>
  <c r="O5160" i="2"/>
  <c r="Q5160" i="2" s="1"/>
  <c r="K5159" i="2" l="1"/>
  <c r="J5159" i="2"/>
  <c r="L5159" i="2" l="1"/>
  <c r="N5159" i="2" s="1"/>
  <c r="O5162" i="2"/>
  <c r="Q5162" i="2" s="1"/>
  <c r="P5159" i="2" l="1"/>
  <c r="R5159" i="2"/>
  <c r="I5160" i="2" s="1"/>
  <c r="J5160" i="2"/>
  <c r="K5160" i="2" l="1"/>
  <c r="L5160" i="2"/>
  <c r="N5160" i="2" s="1"/>
  <c r="P5160" i="2" s="1"/>
  <c r="R5160" i="2" l="1"/>
  <c r="I5161" i="2" s="1"/>
  <c r="J5161" i="2"/>
  <c r="L5161" i="2" l="1"/>
  <c r="K5161" i="2"/>
  <c r="O5161" i="2"/>
  <c r="Q5161" i="2" s="1"/>
  <c r="R5161" i="2"/>
  <c r="I5162" i="2" s="1"/>
  <c r="K5162" i="2" l="1"/>
  <c r="M5162" i="2" s="1"/>
  <c r="P5162" i="2" s="1"/>
  <c r="L5162" i="2"/>
  <c r="R5162" i="2" l="1"/>
  <c r="I5163" i="2" s="1"/>
  <c r="L5163" i="2" l="1"/>
  <c r="K5163" i="2"/>
  <c r="M5163" i="2" s="1"/>
  <c r="P5163" i="2" s="1"/>
  <c r="R5163" i="2"/>
  <c r="I5164" i="2" s="1"/>
  <c r="O5164" i="2" l="1"/>
  <c r="Q5164" i="2" s="1"/>
  <c r="L5164" i="2"/>
  <c r="K5164" i="2"/>
  <c r="M5164" i="2" s="1"/>
  <c r="P5164" i="2" s="1"/>
  <c r="R5164" i="2"/>
  <c r="I5165" i="2" s="1"/>
  <c r="K5165" i="2" l="1"/>
  <c r="M5165" i="2" s="1"/>
  <c r="P5165" i="2" s="1"/>
  <c r="L5165" i="2"/>
  <c r="R5165" i="2"/>
  <c r="I5166" i="2" s="1"/>
  <c r="L5166" i="2" l="1"/>
  <c r="K5166" i="2"/>
  <c r="M5166" i="2" s="1"/>
  <c r="P5166" i="2" s="1"/>
  <c r="R5166" i="2"/>
  <c r="I5167" i="2" s="1"/>
  <c r="L5167" i="2" l="1"/>
  <c r="K5167" i="2"/>
  <c r="M5167" i="2" s="1"/>
  <c r="P5167" i="2" l="1"/>
  <c r="R5167" i="2"/>
  <c r="I5168" i="2" s="1"/>
  <c r="L5168" i="2" l="1"/>
  <c r="K5168" i="2"/>
  <c r="M5168" i="2" s="1"/>
  <c r="P5168" i="2" l="1"/>
  <c r="R5168" i="2"/>
  <c r="I5169" i="2" s="1"/>
  <c r="L5169" i="2" l="1"/>
  <c r="K5169" i="2"/>
  <c r="M5169" i="2" s="1"/>
  <c r="P5169" i="2" l="1"/>
  <c r="R5169" i="2"/>
  <c r="I5170" i="2" s="1"/>
  <c r="K5170" i="2" l="1"/>
  <c r="M5170" i="2" s="1"/>
  <c r="P5170" i="2" s="1"/>
  <c r="L5170" i="2"/>
  <c r="R5170" i="2" l="1"/>
  <c r="I5171" i="2" s="1"/>
  <c r="L5171" i="2" l="1"/>
  <c r="K5171" i="2"/>
  <c r="M5171" i="2" s="1"/>
  <c r="P5171" i="2" l="1"/>
  <c r="R5171" i="2"/>
  <c r="I5172" i="2" s="1"/>
  <c r="L5172" i="2" l="1"/>
  <c r="K5172" i="2"/>
  <c r="M5172" i="2" s="1"/>
  <c r="P5172" i="2" s="1"/>
  <c r="R5172" i="2" l="1"/>
  <c r="I5173" i="2" s="1"/>
  <c r="K5173" i="2" l="1"/>
  <c r="M5173" i="2" s="1"/>
  <c r="L5173" i="2"/>
  <c r="O5174" i="2"/>
  <c r="Q5174" i="2" s="1"/>
  <c r="P5173" i="2" l="1"/>
  <c r="R5173" i="2"/>
  <c r="I5174" i="2" s="1"/>
  <c r="K5174" i="2" l="1"/>
  <c r="M5174" i="2" s="1"/>
  <c r="L5174" i="2"/>
  <c r="P5174" i="2" l="1"/>
  <c r="R5174" i="2"/>
  <c r="I5175" i="2" s="1"/>
  <c r="L5175" i="2" l="1"/>
  <c r="N5175" i="2" s="1"/>
  <c r="K5175" i="2"/>
  <c r="M5175" i="2" s="1"/>
  <c r="R5175" i="2" s="1"/>
  <c r="I5176" i="2" s="1"/>
  <c r="K5176" i="2" l="1"/>
  <c r="M5176" i="2" s="1"/>
  <c r="J5176" i="2"/>
  <c r="P5175" i="2"/>
  <c r="L5176" i="2" l="1"/>
  <c r="N5176" i="2" s="1"/>
  <c r="P5176" i="2" l="1"/>
  <c r="R5176" i="2"/>
  <c r="I5177" i="2" s="1"/>
  <c r="J5177" i="2"/>
  <c r="L5177" i="2" l="1"/>
  <c r="N5177" i="2" s="1"/>
  <c r="J5178" i="2" s="1"/>
  <c r="K5177" i="2"/>
  <c r="M5177" i="2" s="1"/>
  <c r="R5177" i="2" s="1"/>
  <c r="I5178" i="2" s="1"/>
  <c r="L5178" i="2" l="1"/>
  <c r="N5178" i="2" s="1"/>
  <c r="K5178" i="2"/>
  <c r="M5178" i="2" s="1"/>
  <c r="R5178" i="2" s="1"/>
  <c r="I5179" i="2" s="1"/>
  <c r="P5177" i="2"/>
  <c r="K5179" i="2" l="1"/>
  <c r="M5179" i="2" s="1"/>
  <c r="J5179" i="2"/>
  <c r="P5178" i="2"/>
  <c r="L5179" i="2" l="1"/>
  <c r="N5179" i="2" s="1"/>
  <c r="P5179" i="2" s="1"/>
  <c r="R5179" i="2" l="1"/>
  <c r="I5180" i="2" s="1"/>
  <c r="J5180" i="2"/>
  <c r="O5180" i="2" l="1"/>
  <c r="Q5180" i="2" s="1"/>
  <c r="L5180" i="2"/>
  <c r="N5180" i="2" s="1"/>
  <c r="P5180" i="2" s="1"/>
  <c r="K5180" i="2"/>
  <c r="R5180" i="2" l="1"/>
  <c r="I5181" i="2" s="1"/>
  <c r="K5181" i="2" s="1"/>
  <c r="J5181" i="2"/>
  <c r="L5181" i="2" l="1"/>
  <c r="N5181" i="2" s="1"/>
  <c r="P5181" i="2" l="1"/>
  <c r="R5181" i="2"/>
  <c r="I5182" i="2" s="1"/>
  <c r="J5182" i="2"/>
  <c r="L5182" i="2" l="1"/>
  <c r="N5182" i="2" s="1"/>
  <c r="P5182" i="2" s="1"/>
  <c r="K5182" i="2"/>
  <c r="R5182" i="2" l="1"/>
  <c r="I5183" i="2" s="1"/>
  <c r="K5183" i="2" s="1"/>
  <c r="J5183" i="2"/>
  <c r="L5183" i="2" l="1"/>
  <c r="N5183" i="2" s="1"/>
  <c r="P5183" i="2" l="1"/>
  <c r="R5183" i="2"/>
  <c r="I5184" i="2" s="1"/>
  <c r="J5184" i="2"/>
  <c r="L5184" i="2" l="1"/>
  <c r="N5184" i="2" s="1"/>
  <c r="P5184" i="2" s="1"/>
  <c r="K5184" i="2"/>
  <c r="R5184" i="2"/>
  <c r="I5185" i="2" s="1"/>
  <c r="K5185" i="2" l="1"/>
  <c r="J5185" i="2"/>
  <c r="L5185" i="2" s="1"/>
  <c r="N5185" i="2" s="1"/>
  <c r="P5185" i="2" l="1"/>
  <c r="R5185" i="2"/>
  <c r="I5186" i="2" s="1"/>
  <c r="O5186" i="2" l="1"/>
  <c r="Q5186" i="2" s="1"/>
  <c r="L5186" i="2"/>
  <c r="N5186" i="2" s="1"/>
  <c r="J5187" i="2" s="1"/>
  <c r="J5188" i="2" s="1"/>
  <c r="J5189" i="2" s="1"/>
  <c r="J5190" i="2" s="1"/>
  <c r="J5191" i="2" s="1"/>
  <c r="J5192" i="2" s="1"/>
  <c r="J5193" i="2" s="1"/>
  <c r="J5194" i="2" s="1"/>
  <c r="J5195" i="2" s="1"/>
  <c r="J5196" i="2" s="1"/>
  <c r="J5197" i="2" s="1"/>
  <c r="J5198" i="2" s="1"/>
  <c r="J5199" i="2" s="1"/>
  <c r="K5186" i="2"/>
  <c r="M5186" i="2" s="1"/>
  <c r="P5186" i="2" s="1"/>
  <c r="R5186" i="2" l="1"/>
  <c r="I5187" i="2" s="1"/>
  <c r="L5187" i="2" l="1"/>
  <c r="K5187" i="2"/>
  <c r="M5187" i="2" s="1"/>
  <c r="P5187" i="2" s="1"/>
  <c r="R5187" i="2"/>
  <c r="I5188" i="2" s="1"/>
  <c r="L5188" i="2" l="1"/>
  <c r="K5188" i="2"/>
  <c r="M5188" i="2" s="1"/>
  <c r="P5188" i="2" l="1"/>
  <c r="R5188" i="2"/>
  <c r="I5189" i="2" s="1"/>
  <c r="L5189" i="2" l="1"/>
  <c r="K5189" i="2"/>
  <c r="M5189" i="2" s="1"/>
  <c r="P5189" i="2" l="1"/>
  <c r="R5189" i="2"/>
  <c r="I5190" i="2" s="1"/>
  <c r="L5190" i="2" l="1"/>
  <c r="K5190" i="2"/>
  <c r="M5190" i="2" s="1"/>
  <c r="P5190" i="2" l="1"/>
  <c r="R5190" i="2"/>
  <c r="I5191" i="2" s="1"/>
  <c r="L5191" i="2" l="1"/>
  <c r="K5191" i="2"/>
  <c r="M5191" i="2" s="1"/>
  <c r="P5191" i="2" l="1"/>
  <c r="R5191" i="2"/>
  <c r="I5192" i="2" s="1"/>
  <c r="O5192" i="2" l="1"/>
  <c r="Q5192" i="2" s="1"/>
  <c r="L5192" i="2"/>
  <c r="K5192" i="2"/>
  <c r="M5192" i="2" s="1"/>
  <c r="P5192" i="2" l="1"/>
  <c r="R5192" i="2"/>
  <c r="I5193" i="2" s="1"/>
  <c r="O5193" i="2" l="1"/>
  <c r="Q5193" i="2" s="1"/>
  <c r="L5193" i="2"/>
  <c r="K5193" i="2"/>
  <c r="M5193" i="2" s="1"/>
  <c r="P5193" i="2" l="1"/>
  <c r="R5193" i="2"/>
  <c r="I5194" i="2" s="1"/>
  <c r="O5194" i="2" l="1"/>
  <c r="Q5194" i="2" s="1"/>
  <c r="L5194" i="2"/>
  <c r="K5194" i="2"/>
  <c r="M5194" i="2" s="1"/>
  <c r="P5194" i="2" l="1"/>
  <c r="R5194" i="2"/>
  <c r="I5195" i="2" s="1"/>
  <c r="O5195" i="2" l="1"/>
  <c r="Q5195" i="2" s="1"/>
  <c r="L5195" i="2"/>
  <c r="K5195" i="2"/>
  <c r="M5195" i="2" s="1"/>
  <c r="P5195" i="2" l="1"/>
  <c r="R5195" i="2"/>
  <c r="I5196" i="2" s="1"/>
  <c r="O5196" i="2" l="1"/>
  <c r="Q5196" i="2" s="1"/>
  <c r="L5196" i="2"/>
  <c r="K5196" i="2"/>
  <c r="M5196" i="2" s="1"/>
  <c r="P5196" i="2" l="1"/>
  <c r="R5196" i="2"/>
  <c r="I5197" i="2" s="1"/>
  <c r="L5197" i="2" l="1"/>
  <c r="K5197" i="2"/>
  <c r="M5197" i="2" s="1"/>
  <c r="P5197" i="2" s="1"/>
  <c r="O5198" i="2"/>
  <c r="Q5198" i="2" s="1"/>
  <c r="R5197" i="2" l="1"/>
  <c r="I5198" i="2" s="1"/>
  <c r="K5198" i="2" l="1"/>
  <c r="M5198" i="2" s="1"/>
  <c r="L5198" i="2"/>
  <c r="P5198" i="2" l="1"/>
  <c r="R5198" i="2"/>
  <c r="I5199" i="2" s="1"/>
  <c r="O5199" i="2" l="1"/>
  <c r="Q5199" i="2" s="1"/>
  <c r="K5199" i="2"/>
  <c r="M5199" i="2" s="1"/>
  <c r="L5199" i="2"/>
  <c r="N5199" i="2" s="1"/>
  <c r="P5199" i="2" l="1"/>
  <c r="J5200" i="2"/>
  <c r="R5199" i="2"/>
  <c r="I5200" i="2" s="1"/>
  <c r="O5200" i="2" l="1"/>
  <c r="Q5200" i="2" s="1"/>
  <c r="K5200" i="2"/>
  <c r="L5200" i="2"/>
  <c r="N5200" i="2" s="1"/>
  <c r="P5200" i="2" s="1"/>
  <c r="J5201" i="2"/>
  <c r="R5200" i="2" l="1"/>
  <c r="I5201" i="2" s="1"/>
  <c r="O5201" i="2" l="1"/>
  <c r="Q5201" i="2" s="1"/>
  <c r="L5201" i="2"/>
  <c r="N5201" i="2" s="1"/>
  <c r="K5201" i="2"/>
  <c r="R5201" i="2"/>
  <c r="I5202" i="2" s="1"/>
  <c r="O5202" i="2" l="1"/>
  <c r="Q5202" i="2" s="1"/>
  <c r="K5202" i="2"/>
  <c r="P5201" i="2"/>
  <c r="J5202" i="2"/>
  <c r="L5202" i="2" l="1"/>
  <c r="N5202" i="2" s="1"/>
  <c r="P5202" i="2" l="1"/>
  <c r="R5202" i="2"/>
  <c r="I5203" i="2" s="1"/>
  <c r="J5203" i="2"/>
  <c r="O5203" i="2" l="1"/>
  <c r="Q5203" i="2" s="1"/>
  <c r="K5203" i="2"/>
  <c r="L5203" i="2"/>
  <c r="N5203" i="2" s="1"/>
  <c r="P5203" i="2" s="1"/>
  <c r="R5203" i="2" l="1"/>
  <c r="I5204" i="2" s="1"/>
  <c r="O5204" i="2"/>
  <c r="Q5204" i="2" s="1"/>
  <c r="K5204" i="2"/>
  <c r="J5204" i="2"/>
  <c r="L5204" i="2" l="1"/>
  <c r="N5204" i="2" s="1"/>
  <c r="P5204" i="2" l="1"/>
  <c r="R5204" i="2"/>
  <c r="I5205" i="2" s="1"/>
  <c r="J5205" i="2"/>
  <c r="O5205" i="2" l="1"/>
  <c r="Q5205" i="2" s="1"/>
  <c r="L5205" i="2"/>
  <c r="N5205" i="2" s="1"/>
  <c r="P5205" i="2" s="1"/>
  <c r="K5205" i="2"/>
  <c r="R5205" i="2" l="1"/>
  <c r="I5206" i="2" s="1"/>
  <c r="K5206" i="2"/>
  <c r="J5206" i="2"/>
  <c r="L5206" i="2" l="1"/>
  <c r="N5206" i="2" s="1"/>
  <c r="O5208" i="2"/>
  <c r="Q5208" i="2" s="1"/>
  <c r="P5206" i="2" l="1"/>
  <c r="R5206" i="2"/>
  <c r="I5207" i="2" s="1"/>
  <c r="J5207" i="2"/>
  <c r="K5207" i="2" l="1"/>
  <c r="L5207" i="2"/>
  <c r="N5207" i="2" s="1"/>
  <c r="P5207" i="2" s="1"/>
  <c r="O5210" i="2"/>
  <c r="Q5210" i="2" s="1"/>
  <c r="R5207" i="2" l="1"/>
  <c r="I5208" i="2" s="1"/>
  <c r="K5208" i="2"/>
  <c r="J5208" i="2"/>
  <c r="L5208" i="2" l="1"/>
  <c r="N5208" i="2" s="1"/>
  <c r="P5208" i="2" l="1"/>
  <c r="R5208" i="2"/>
  <c r="I5209" i="2" s="1"/>
  <c r="J5209" i="2"/>
  <c r="L5209" i="2" l="1"/>
  <c r="N5209" i="2" s="1"/>
  <c r="P5209" i="2" s="1"/>
  <c r="K5209" i="2"/>
  <c r="R5209" i="2"/>
  <c r="I5210" i="2" s="1"/>
  <c r="L5210" i="2" l="1"/>
  <c r="N5210" i="2" s="1"/>
  <c r="K5210" i="2"/>
  <c r="R5210" i="2"/>
  <c r="I5211" i="2" s="1"/>
  <c r="O5211" i="2" l="1"/>
  <c r="Q5211" i="2" s="1"/>
  <c r="K5211" i="2"/>
  <c r="M5211" i="2" s="1"/>
  <c r="P5210" i="2"/>
  <c r="J5211" i="2"/>
  <c r="L5211" i="2" l="1"/>
  <c r="N5211" i="2" s="1"/>
  <c r="R5211" i="2" s="1"/>
  <c r="I5212" i="2" s="1"/>
  <c r="O5212" i="2" l="1"/>
  <c r="Q5212" i="2" s="1"/>
  <c r="K5212" i="2"/>
  <c r="M5212" i="2" s="1"/>
  <c r="P5211" i="2"/>
  <c r="J5212" i="2"/>
  <c r="L5212" i="2" s="1"/>
  <c r="N5212" i="2" s="1"/>
  <c r="J5213" i="2" l="1"/>
  <c r="R5212" i="2"/>
  <c r="I5213" i="2" s="1"/>
  <c r="P5212" i="2"/>
  <c r="O5213" i="2" l="1"/>
  <c r="Q5213" i="2" s="1"/>
  <c r="L5213" i="2"/>
  <c r="N5213" i="2" s="1"/>
  <c r="J5214" i="2" s="1"/>
  <c r="K5213" i="2"/>
  <c r="M5213" i="2" s="1"/>
  <c r="P5213" i="2" s="1"/>
  <c r="R5213" i="2"/>
  <c r="I5214" i="2" s="1"/>
  <c r="O5214" i="2" l="1"/>
  <c r="Q5214" i="2" s="1"/>
  <c r="L5214" i="2"/>
  <c r="N5214" i="2" s="1"/>
  <c r="J5215" i="2" s="1"/>
  <c r="K5214" i="2"/>
  <c r="M5214" i="2" s="1"/>
  <c r="P5214" i="2" s="1"/>
  <c r="R5214" i="2"/>
  <c r="I5215" i="2" s="1"/>
  <c r="L5215" i="2" l="1"/>
  <c r="N5215" i="2" s="1"/>
  <c r="J5216" i="2" s="1"/>
  <c r="K5215" i="2"/>
  <c r="M5215" i="2" s="1"/>
  <c r="P5215" i="2" s="1"/>
  <c r="R5215" i="2"/>
  <c r="I5216" i="2" s="1"/>
  <c r="L5216" i="2" l="1"/>
  <c r="N5216" i="2" s="1"/>
  <c r="J5217" i="2" s="1"/>
  <c r="K5216" i="2"/>
  <c r="M5216" i="2" s="1"/>
  <c r="P5216" i="2" l="1"/>
  <c r="R5216" i="2"/>
  <c r="I5217" i="2" s="1"/>
  <c r="O5217" i="2" l="1"/>
  <c r="Q5217" i="2" s="1"/>
  <c r="L5217" i="2"/>
  <c r="N5217" i="2" s="1"/>
  <c r="J5218" i="2" s="1"/>
  <c r="J5219" i="2" s="1"/>
  <c r="J5220" i="2" s="1"/>
  <c r="J5221" i="2" s="1"/>
  <c r="J5222" i="2" s="1"/>
  <c r="J5223" i="2" s="1"/>
  <c r="J5224" i="2" s="1"/>
  <c r="K5217" i="2"/>
  <c r="M5217" i="2" s="1"/>
  <c r="P5217" i="2" l="1"/>
  <c r="R5217" i="2"/>
  <c r="I5218" i="2" s="1"/>
  <c r="O5218" i="2" l="1"/>
  <c r="Q5218" i="2" s="1"/>
  <c r="L5218" i="2"/>
  <c r="K5218" i="2"/>
  <c r="M5218" i="2" s="1"/>
  <c r="P5218" i="2" l="1"/>
  <c r="R5218" i="2"/>
  <c r="I5219" i="2" s="1"/>
  <c r="O5219" i="2" l="1"/>
  <c r="Q5219" i="2" s="1"/>
  <c r="L5219" i="2"/>
  <c r="K5219" i="2"/>
  <c r="M5219" i="2" s="1"/>
  <c r="P5219" i="2" l="1"/>
  <c r="R5219" i="2"/>
  <c r="I5220" i="2" s="1"/>
  <c r="O5220" i="2" l="1"/>
  <c r="Q5220" i="2" s="1"/>
  <c r="L5220" i="2"/>
  <c r="K5220" i="2"/>
  <c r="M5220" i="2" s="1"/>
  <c r="P5220" i="2" l="1"/>
  <c r="R5220" i="2"/>
  <c r="I5221" i="2" s="1"/>
  <c r="O5221" i="2" l="1"/>
  <c r="Q5221" i="2" s="1"/>
  <c r="L5221" i="2"/>
  <c r="K5221" i="2"/>
  <c r="M5221" i="2" s="1"/>
  <c r="O5222" i="2"/>
  <c r="Q5222" i="2" s="1"/>
  <c r="P5221" i="2" l="1"/>
  <c r="R5221" i="2"/>
  <c r="I5222" i="2" s="1"/>
  <c r="O5223" i="2"/>
  <c r="Q5223" i="2" s="1"/>
  <c r="L5222" i="2" l="1"/>
  <c r="K5222" i="2"/>
  <c r="M5222" i="2" s="1"/>
  <c r="P5222" i="2" l="1"/>
  <c r="R5222" i="2"/>
  <c r="I5223" i="2" s="1"/>
  <c r="L5223" i="2" l="1"/>
  <c r="K5223" i="2"/>
  <c r="M5223" i="2" s="1"/>
  <c r="P5223" i="2" s="1"/>
  <c r="R5223" i="2"/>
  <c r="I5224" i="2" s="1"/>
  <c r="O5224" i="2" l="1"/>
  <c r="Q5224" i="2" s="1"/>
  <c r="L5224" i="2"/>
  <c r="N5224" i="2" s="1"/>
  <c r="K5224" i="2"/>
  <c r="M5224" i="2" s="1"/>
  <c r="R5224" i="2"/>
  <c r="I5225" i="2" s="1"/>
  <c r="K5225" i="2" l="1"/>
  <c r="M5225" i="2" s="1"/>
  <c r="P5224" i="2"/>
  <c r="J5225" i="2"/>
  <c r="L5225" i="2" l="1"/>
  <c r="N5225" i="2" s="1"/>
  <c r="P5225" i="2" s="1"/>
  <c r="R5225" i="2" l="1"/>
  <c r="I5226" i="2" s="1"/>
  <c r="J5226" i="2"/>
  <c r="L5226" i="2" l="1"/>
  <c r="N5226" i="2" s="1"/>
  <c r="K5226" i="2"/>
  <c r="M5226" i="2" s="1"/>
  <c r="R5226" i="2" s="1"/>
  <c r="I5227" i="2" s="1"/>
  <c r="O5227" i="2" l="1"/>
  <c r="Q5227" i="2" s="1"/>
  <c r="K5227" i="2"/>
  <c r="M5227" i="2" s="1"/>
  <c r="P5226" i="2"/>
  <c r="J5227" i="2"/>
  <c r="L5227" i="2" l="1"/>
  <c r="N5227" i="2" s="1"/>
  <c r="P5227" i="2" s="1"/>
  <c r="R5227" i="2"/>
  <c r="I5228" i="2" s="1"/>
  <c r="O5228" i="2" l="1"/>
  <c r="Q5228" i="2" s="1"/>
  <c r="K5228" i="2"/>
  <c r="J5228" i="2"/>
  <c r="L5228" i="2" l="1"/>
  <c r="N5228" i="2" s="1"/>
  <c r="P5228" i="2" l="1"/>
  <c r="R5228" i="2"/>
  <c r="I5229" i="2" s="1"/>
  <c r="J5229" i="2"/>
  <c r="O5229" i="2" l="1"/>
  <c r="Q5229" i="2" s="1"/>
  <c r="L5229" i="2"/>
  <c r="N5229" i="2" s="1"/>
  <c r="K5229" i="2"/>
  <c r="M5229" i="2" s="1"/>
  <c r="R5229" i="2"/>
  <c r="I5230" i="2" s="1"/>
  <c r="O5230" i="2" l="1"/>
  <c r="Q5230" i="2" s="1"/>
  <c r="K5230" i="2"/>
  <c r="P5229" i="2"/>
  <c r="J5230" i="2"/>
  <c r="L5230" i="2" l="1"/>
  <c r="N5230" i="2" s="1"/>
  <c r="P5230" i="2" l="1"/>
  <c r="R5230" i="2"/>
  <c r="I5231" i="2" s="1"/>
  <c r="J5231" i="2"/>
  <c r="K5231" i="2" l="1"/>
  <c r="L5231" i="2"/>
  <c r="N5231" i="2" s="1"/>
  <c r="R5231" i="2"/>
  <c r="I5232" i="2" s="1"/>
  <c r="O5233" i="2"/>
  <c r="Q5233" i="2" s="1"/>
  <c r="R5232" i="2" l="1"/>
  <c r="I5233" i="2" s="1"/>
  <c r="K5232" i="2"/>
  <c r="O5232" i="2"/>
  <c r="Q5232" i="2" s="1"/>
  <c r="J5232" i="2"/>
  <c r="J5233" i="2" s="1"/>
  <c r="P5231" i="2"/>
  <c r="O5234" i="2"/>
  <c r="Q5234" i="2" s="1"/>
  <c r="L5232" i="2" l="1"/>
  <c r="L5233" i="2"/>
  <c r="K5233" i="2"/>
  <c r="M5233" i="2" s="1"/>
  <c r="P5233" i="2" l="1"/>
  <c r="R5233" i="2"/>
  <c r="I5234" i="2" s="1"/>
  <c r="L5234" i="2" l="1"/>
  <c r="K5234" i="2"/>
  <c r="M5234" i="2" s="1"/>
  <c r="P5234" i="2" s="1"/>
  <c r="R5234" i="2"/>
  <c r="I5235" i="2" s="1"/>
  <c r="L5235" i="2" l="1"/>
  <c r="K5235" i="2"/>
  <c r="M5235" i="2" s="1"/>
  <c r="P5235" i="2" s="1"/>
  <c r="R5235" i="2"/>
  <c r="I5236" i="2" s="1"/>
  <c r="L5236" i="2" l="1"/>
  <c r="K5236" i="2"/>
  <c r="M5236" i="2" s="1"/>
  <c r="P5236" i="2" l="1"/>
  <c r="R5236" i="2"/>
  <c r="I5237" i="2" s="1"/>
  <c r="L5237" i="2" l="1"/>
  <c r="K5237" i="2"/>
  <c r="M5237" i="2" s="1"/>
  <c r="P5237" i="2" l="1"/>
  <c r="R5237" i="2"/>
  <c r="I5238" i="2" s="1"/>
  <c r="O5238" i="2" l="1"/>
  <c r="Q5238" i="2" s="1"/>
  <c r="L5238" i="2"/>
  <c r="K5238" i="2"/>
  <c r="M5238" i="2" s="1"/>
  <c r="P5238" i="2" l="1"/>
  <c r="R5238" i="2"/>
  <c r="I5239" i="2" s="1"/>
  <c r="L5239" i="2" l="1"/>
  <c r="K5239" i="2"/>
  <c r="M5239" i="2" s="1"/>
  <c r="P5239" i="2" l="1"/>
  <c r="R5239" i="2"/>
  <c r="I5240" i="2" s="1"/>
  <c r="L5240" i="2" l="1"/>
  <c r="K5240" i="2"/>
  <c r="M5240" i="2" s="1"/>
  <c r="P5240" i="2" l="1"/>
  <c r="R5240" i="2"/>
  <c r="I5241" i="2" s="1"/>
  <c r="O5241" i="2" l="1"/>
  <c r="Q5241" i="2" s="1"/>
  <c r="L5241" i="2"/>
  <c r="K5241" i="2"/>
  <c r="M5241" i="2" s="1"/>
  <c r="P5241" i="2" l="1"/>
  <c r="R5241" i="2"/>
  <c r="I5242" i="2" s="1"/>
  <c r="L5242" i="2" l="1"/>
  <c r="K5242" i="2"/>
  <c r="M5242" i="2" s="1"/>
  <c r="P5242" i="2" l="1"/>
  <c r="R5242" i="2"/>
  <c r="I5243" i="2" s="1"/>
  <c r="O5243" i="2" l="1"/>
  <c r="Q5243" i="2" s="1"/>
  <c r="L5243" i="2"/>
  <c r="K5243" i="2"/>
  <c r="M5243" i="2" s="1"/>
  <c r="P5243" i="2" l="1"/>
  <c r="R5243" i="2"/>
  <c r="I5244" i="2" s="1"/>
  <c r="L5244" i="2" l="1"/>
  <c r="K5244" i="2"/>
  <c r="M5244" i="2" s="1"/>
  <c r="P5244" i="2" l="1"/>
  <c r="R5244" i="2"/>
  <c r="I5245" i="2" s="1"/>
  <c r="L5245" i="2" l="1"/>
  <c r="K5245" i="2"/>
  <c r="M5245" i="2" s="1"/>
  <c r="P5245" i="2" s="1"/>
  <c r="R5245" i="2" l="1"/>
  <c r="I5246" i="2" s="1"/>
  <c r="K5246" i="2" l="1"/>
  <c r="M5246" i="2" s="1"/>
  <c r="L5246" i="2"/>
  <c r="P5246" i="2" l="1"/>
  <c r="R5246" i="2"/>
  <c r="I5247" i="2" s="1"/>
  <c r="L5247" i="2" l="1"/>
  <c r="N5247" i="2" s="1"/>
  <c r="K5247" i="2"/>
  <c r="M5247" i="2" s="1"/>
  <c r="R5247" i="2" s="1"/>
  <c r="I5248" i="2" s="1"/>
  <c r="K5248" i="2"/>
  <c r="M5248" i="2" s="1"/>
  <c r="P5247" i="2" l="1"/>
  <c r="J5248" i="2"/>
  <c r="L5248" i="2" l="1"/>
  <c r="N5248" i="2" s="1"/>
  <c r="J5249" i="2"/>
  <c r="P5248" i="2" l="1"/>
  <c r="R5248" i="2"/>
  <c r="I5249" i="2" s="1"/>
  <c r="O5249" i="2" l="1"/>
  <c r="Q5249" i="2" s="1"/>
  <c r="L5249" i="2"/>
  <c r="N5249" i="2" s="1"/>
  <c r="R5249" i="2"/>
  <c r="I5250" i="2" s="1"/>
  <c r="K5249" i="2"/>
  <c r="O5250" i="2" l="1"/>
  <c r="Q5250" i="2" s="1"/>
  <c r="K5250" i="2"/>
  <c r="P5249" i="2"/>
  <c r="J5250" i="2"/>
  <c r="L5250" i="2" s="1"/>
  <c r="N5250" i="2" s="1"/>
  <c r="P5250" i="2"/>
  <c r="R5250" i="2"/>
  <c r="I5251" i="2" s="1"/>
  <c r="O5251" i="2" s="1"/>
  <c r="Q5251" i="2" s="1"/>
  <c r="J5251" i="2"/>
  <c r="L5251" i="2" l="1"/>
  <c r="N5251" i="2" s="1"/>
  <c r="P5251" i="2" s="1"/>
  <c r="K5251" i="2"/>
  <c r="R5251" i="2" l="1"/>
  <c r="I5252" i="2" s="1"/>
  <c r="J5252" i="2"/>
  <c r="L5252" i="2" l="1"/>
  <c r="N5252" i="2" s="1"/>
  <c r="P5252" i="2" s="1"/>
  <c r="R5252" i="2"/>
  <c r="I5253" i="2" s="1"/>
  <c r="K5252" i="2"/>
  <c r="K5253" i="2" l="1"/>
  <c r="J5253" i="2"/>
  <c r="L5253" i="2" l="1"/>
  <c r="N5253" i="2" s="1"/>
  <c r="P5253" i="2" l="1"/>
  <c r="R5253" i="2"/>
  <c r="I5254" i="2" s="1"/>
  <c r="J5254" i="2"/>
  <c r="L5254" i="2" l="1"/>
  <c r="N5254" i="2" s="1"/>
  <c r="P5254" i="2" s="1"/>
  <c r="K5254" i="2"/>
  <c r="R5254" i="2" l="1"/>
  <c r="I5255" i="2" s="1"/>
  <c r="J5255" i="2"/>
  <c r="L5255" i="2" l="1"/>
  <c r="N5255" i="2" s="1"/>
  <c r="P5255" i="2" s="1"/>
  <c r="K5255" i="2"/>
  <c r="O5255" i="2"/>
  <c r="Q5255" i="2" s="1"/>
  <c r="R5255" i="2" l="1"/>
  <c r="I5256" i="2" s="1"/>
  <c r="J5256" i="2"/>
  <c r="K5256" i="2"/>
  <c r="O5256" i="2"/>
  <c r="Q5256" i="2" s="1"/>
  <c r="L5256" i="2" l="1"/>
  <c r="N5256" i="2" s="1"/>
  <c r="P5256" i="2" s="1"/>
  <c r="R5256" i="2"/>
  <c r="I5257" i="2" s="1"/>
  <c r="J5257" i="2"/>
  <c r="L5257" i="2"/>
  <c r="O5257" i="2"/>
  <c r="Q5257" i="2" s="1"/>
  <c r="K5257" i="2"/>
  <c r="M5257" i="2" s="1"/>
  <c r="P5257" i="2" s="1"/>
  <c r="R5257" i="2" l="1"/>
  <c r="I5258" i="2" s="1"/>
  <c r="O5258" i="2" s="1"/>
  <c r="Q5258" i="2" s="1"/>
  <c r="L5258" i="2"/>
  <c r="K5258" i="2"/>
  <c r="M5258" i="2" s="1"/>
  <c r="P5258" i="2" s="1"/>
  <c r="R5258" i="2" l="1"/>
  <c r="I5259" i="2" s="1"/>
  <c r="O5259" i="2" s="1"/>
  <c r="Q5259" i="2" s="1"/>
  <c r="L5259" i="2" l="1"/>
  <c r="K5259" i="2"/>
  <c r="M5259" i="2" s="1"/>
  <c r="P5259" i="2" s="1"/>
  <c r="R5259" i="2" l="1"/>
  <c r="I5260" i="2" s="1"/>
  <c r="O5260" i="2" s="1"/>
  <c r="Q5260" i="2" s="1"/>
  <c r="L5260" i="2" l="1"/>
  <c r="K5260" i="2"/>
  <c r="M5260" i="2" s="1"/>
  <c r="P5260" i="2" s="1"/>
  <c r="R5260" i="2" l="1"/>
  <c r="I5261" i="2" s="1"/>
  <c r="O5261" i="2" s="1"/>
  <c r="Q5261" i="2" s="1"/>
  <c r="L5261" i="2" l="1"/>
  <c r="K5261" i="2"/>
  <c r="M5261" i="2" s="1"/>
  <c r="P5261" i="2" s="1"/>
  <c r="R5261" i="2" l="1"/>
  <c r="I5262" i="2" s="1"/>
  <c r="O5262" i="2" s="1"/>
  <c r="Q5262" i="2" s="1"/>
  <c r="L5262" i="2" l="1"/>
  <c r="K5262" i="2"/>
  <c r="M5262" i="2" s="1"/>
  <c r="P5262" i="2" s="1"/>
  <c r="R5262" i="2" l="1"/>
  <c r="I5263" i="2" s="1"/>
  <c r="O5263" i="2" s="1"/>
  <c r="Q5263" i="2" s="1"/>
  <c r="L5263" i="2" l="1"/>
  <c r="K5263" i="2"/>
  <c r="M5263" i="2" s="1"/>
  <c r="P5263" i="2" s="1"/>
  <c r="R5263" i="2" l="1"/>
  <c r="I5264" i="2" s="1"/>
  <c r="O5264" i="2" s="1"/>
  <c r="Q5264" i="2" s="1"/>
  <c r="L5264" i="2" l="1"/>
  <c r="K5264" i="2"/>
  <c r="M5264" i="2" s="1"/>
  <c r="P5264" i="2" s="1"/>
  <c r="R5264" i="2" l="1"/>
  <c r="I5265" i="2" s="1"/>
  <c r="O5265" i="2" s="1"/>
  <c r="Q5265" i="2" s="1"/>
  <c r="L5265" i="2" l="1"/>
  <c r="K5265" i="2"/>
  <c r="M5265" i="2" s="1"/>
  <c r="P5265" i="2" s="1"/>
  <c r="R5265" i="2" l="1"/>
  <c r="I5266" i="2" s="1"/>
  <c r="L5266" i="2" l="1"/>
  <c r="K5266" i="2"/>
  <c r="M5266" i="2" s="1"/>
  <c r="P5266" i="2" s="1"/>
  <c r="R5266" i="2" l="1"/>
  <c r="I5267" i="2" s="1"/>
  <c r="O5267" i="2" s="1"/>
  <c r="Q5267" i="2" s="1"/>
  <c r="L5267" i="2" l="1"/>
  <c r="K5267" i="2"/>
  <c r="M5267" i="2" s="1"/>
  <c r="P5267" i="2" s="1"/>
  <c r="R5267" i="2" l="1"/>
  <c r="I5268" i="2" s="1"/>
  <c r="O5268" i="2" s="1"/>
  <c r="Q5268" i="2" s="1"/>
  <c r="L5268" i="2" l="1"/>
  <c r="K5268" i="2"/>
  <c r="M5268" i="2" s="1"/>
  <c r="P5268" i="2" s="1"/>
  <c r="R5268" i="2" l="1"/>
  <c r="I5269" i="2" s="1"/>
  <c r="O5269" i="2" s="1"/>
  <c r="Q5269" i="2" s="1"/>
  <c r="L5269" i="2" l="1"/>
  <c r="K5269" i="2"/>
  <c r="M5269" i="2" s="1"/>
  <c r="P5269" i="2" s="1"/>
  <c r="R5269" i="2" l="1"/>
  <c r="I5270" i="2" s="1"/>
  <c r="O5270" i="2" s="1"/>
  <c r="Q5270" i="2" s="1"/>
  <c r="L5270" i="2" l="1"/>
  <c r="K5270" i="2"/>
  <c r="M5270" i="2" s="1"/>
  <c r="P5270" i="2" s="1"/>
  <c r="R5270" i="2" l="1"/>
  <c r="I5271" i="2" s="1"/>
  <c r="L5271" i="2" l="1"/>
  <c r="K5271" i="2"/>
  <c r="M5271" i="2" s="1"/>
  <c r="P5271" i="2" s="1"/>
  <c r="O5271" i="2"/>
  <c r="Q5271" i="2" s="1"/>
  <c r="R5271" i="2" l="1"/>
  <c r="I5272" i="2" s="1"/>
  <c r="L5272" i="2"/>
  <c r="N5272" i="2" s="1"/>
  <c r="K5272" i="2"/>
  <c r="M5272" i="2" s="1"/>
  <c r="R5272" i="2" l="1"/>
  <c r="I5273" i="2" s="1"/>
  <c r="K5273" i="2" s="1"/>
  <c r="M5273" i="2" s="1"/>
  <c r="P5272" i="2"/>
  <c r="J5273" i="2"/>
  <c r="L5273" i="2" l="1"/>
  <c r="N5273" i="2" s="1"/>
  <c r="P5273" i="2" l="1"/>
  <c r="R5273" i="2"/>
  <c r="I5274" i="2" s="1"/>
  <c r="J5274" i="2"/>
  <c r="L5274" i="2" l="1"/>
  <c r="N5274" i="2" s="1"/>
  <c r="K5274" i="2"/>
  <c r="M5274" i="2" s="1"/>
  <c r="J5275" i="2"/>
  <c r="P5274" i="2" l="1"/>
  <c r="R5274" i="2"/>
  <c r="I5275" i="2" s="1"/>
  <c r="L5275" i="2" l="1"/>
  <c r="N5275" i="2" s="1"/>
  <c r="K5275" i="2"/>
  <c r="M5275" i="2" s="1"/>
  <c r="P5275" i="2" l="1"/>
  <c r="J5276" i="2"/>
  <c r="R5275" i="2"/>
  <c r="I5276" i="2" s="1"/>
  <c r="O5276" i="2" s="1"/>
  <c r="Q5276" i="2" s="1"/>
  <c r="L5276" i="2" l="1"/>
  <c r="N5276" i="2" s="1"/>
  <c r="K5276" i="2"/>
  <c r="M5276" i="2" s="1"/>
  <c r="R5276" i="2" s="1"/>
  <c r="I5277" i="2" s="1"/>
  <c r="O5277" i="2" s="1"/>
  <c r="Q5277" i="2" s="1"/>
  <c r="J5277" i="2"/>
  <c r="P5276" i="2" l="1"/>
  <c r="L5277" i="2"/>
  <c r="N5277" i="2" s="1"/>
  <c r="P5277" i="2" s="1"/>
  <c r="R5277" i="2"/>
  <c r="I5278" i="2" s="1"/>
  <c r="O5278" i="2" s="1"/>
  <c r="Q5278" i="2" s="1"/>
  <c r="K5277" i="2"/>
  <c r="K5278" i="2" l="1"/>
  <c r="J5278" i="2"/>
  <c r="L5278" i="2" l="1"/>
  <c r="N5278" i="2" s="1"/>
  <c r="P5278" i="2" l="1"/>
  <c r="R5278" i="2"/>
  <c r="I5279" i="2" s="1"/>
  <c r="J5279" i="2"/>
  <c r="L5279" i="2" l="1"/>
  <c r="N5279" i="2" s="1"/>
  <c r="P5279" i="2" s="1"/>
  <c r="K5279" i="2"/>
  <c r="R5279" i="2" l="1"/>
  <c r="I5280" i="2" s="1"/>
  <c r="J5280" i="2"/>
  <c r="L5280" i="2" l="1"/>
  <c r="N5280" i="2" s="1"/>
  <c r="P5280" i="2" s="1"/>
  <c r="K5280" i="2"/>
  <c r="R5280" i="2" l="1"/>
  <c r="I5281" i="2" s="1"/>
  <c r="J5281" i="2"/>
  <c r="L5281" i="2" l="1"/>
  <c r="N5281" i="2" s="1"/>
  <c r="P5281" i="2" s="1"/>
  <c r="R5281" i="2"/>
  <c r="I5282" i="2" s="1"/>
  <c r="O5281" i="2"/>
  <c r="Q5281" i="2" s="1"/>
  <c r="K5281" i="2"/>
  <c r="L5282" i="2" l="1"/>
  <c r="N5282" i="2" s="1"/>
  <c r="K5282" i="2"/>
  <c r="O5282" i="2"/>
  <c r="Q5282" i="2" s="1"/>
  <c r="J5283" i="2" l="1"/>
  <c r="P5282" i="2"/>
  <c r="R5282" i="2"/>
  <c r="I5283" i="2" s="1"/>
  <c r="O5283" i="2" s="1"/>
  <c r="Q5283" i="2" s="1"/>
  <c r="L5283" i="2"/>
  <c r="N5283" i="2" s="1"/>
  <c r="J5284" i="2" s="1"/>
  <c r="K5283" i="2"/>
  <c r="M5283" i="2" s="1"/>
  <c r="P5283" i="2" s="1"/>
  <c r="R5283" i="2" l="1"/>
  <c r="I5284" i="2" s="1"/>
  <c r="O5284" i="2" s="1"/>
  <c r="Q5284" i="2" s="1"/>
  <c r="L5284" i="2" l="1"/>
  <c r="N5284" i="2" s="1"/>
  <c r="J5285" i="2" s="1"/>
  <c r="K5284" i="2"/>
  <c r="M5284" i="2" s="1"/>
  <c r="P5284" i="2" s="1"/>
  <c r="R5284" i="2" l="1"/>
  <c r="I5285" i="2" s="1"/>
  <c r="O5285" i="2" s="1"/>
  <c r="Q5285" i="2" s="1"/>
  <c r="L5285" i="2" l="1"/>
  <c r="N5285" i="2" s="1"/>
  <c r="J5286" i="2" s="1"/>
  <c r="J5287" i="2" s="1"/>
  <c r="J5288" i="2" s="1"/>
  <c r="J5289" i="2" s="1"/>
  <c r="J5290" i="2" s="1"/>
  <c r="J5291" i="2" s="1"/>
  <c r="J5292" i="2" s="1"/>
  <c r="J5293" i="2" s="1"/>
  <c r="J5294" i="2" s="1"/>
  <c r="J5295" i="2" s="1"/>
  <c r="K5285" i="2"/>
  <c r="M5285" i="2" s="1"/>
  <c r="P5285" i="2" s="1"/>
  <c r="R5285" i="2" l="1"/>
  <c r="I5286" i="2" s="1"/>
  <c r="O5286" i="2" s="1"/>
  <c r="Q5286" i="2" s="1"/>
  <c r="L5286" i="2" l="1"/>
  <c r="K5286" i="2"/>
  <c r="M5286" i="2" s="1"/>
  <c r="P5286" i="2" s="1"/>
  <c r="R5286" i="2" l="1"/>
  <c r="I5287" i="2" s="1"/>
  <c r="O5287" i="2" s="1"/>
  <c r="Q5287" i="2" s="1"/>
  <c r="L5287" i="2" l="1"/>
  <c r="K5287" i="2"/>
  <c r="M5287" i="2" s="1"/>
  <c r="P5287" i="2" s="1"/>
  <c r="R5287" i="2" l="1"/>
  <c r="I5288" i="2" s="1"/>
  <c r="O5288" i="2" s="1"/>
  <c r="Q5288" i="2" s="1"/>
  <c r="L5288" i="2" l="1"/>
  <c r="K5288" i="2"/>
  <c r="M5288" i="2" s="1"/>
  <c r="P5288" i="2" s="1"/>
  <c r="R5288" i="2" l="1"/>
  <c r="I5289" i="2" s="1"/>
  <c r="O5289" i="2" s="1"/>
  <c r="Q5289" i="2" s="1"/>
  <c r="L5289" i="2" l="1"/>
  <c r="K5289" i="2"/>
  <c r="M5289" i="2" s="1"/>
  <c r="P5289" i="2" s="1"/>
  <c r="R5289" i="2" l="1"/>
  <c r="I5290" i="2" s="1"/>
  <c r="O5290" i="2" s="1"/>
  <c r="Q5290" i="2" s="1"/>
  <c r="L5290" i="2" l="1"/>
  <c r="K5290" i="2"/>
  <c r="M5290" i="2" s="1"/>
  <c r="P5290" i="2" s="1"/>
  <c r="R5290" i="2" l="1"/>
  <c r="I5291" i="2" s="1"/>
  <c r="L5291" i="2" l="1"/>
  <c r="K5291" i="2"/>
  <c r="M5291" i="2" s="1"/>
  <c r="P5291" i="2" s="1"/>
  <c r="R5291" i="2" l="1"/>
  <c r="I5292" i="2" s="1"/>
  <c r="L5292" i="2" l="1"/>
  <c r="K5292" i="2"/>
  <c r="M5292" i="2" s="1"/>
  <c r="P5292" i="2" s="1"/>
  <c r="R5292" i="2" l="1"/>
  <c r="I5293" i="2" s="1"/>
  <c r="O5293" i="2" s="1"/>
  <c r="Q5293" i="2" s="1"/>
  <c r="L5293" i="2" l="1"/>
  <c r="K5293" i="2"/>
  <c r="M5293" i="2" s="1"/>
  <c r="P5293" i="2" s="1"/>
  <c r="R5293" i="2" l="1"/>
  <c r="I5294" i="2" s="1"/>
  <c r="L5294" i="2" l="1"/>
  <c r="O5294" i="2"/>
  <c r="Q5294" i="2" s="1"/>
  <c r="K5294" i="2"/>
  <c r="M5294" i="2" s="1"/>
  <c r="P5294" i="2" s="1"/>
  <c r="R5294" i="2" l="1"/>
  <c r="I5295" i="2" s="1"/>
  <c r="L5295" i="2"/>
  <c r="N5295" i="2" s="1"/>
  <c r="K5295" i="2"/>
  <c r="M5295" i="2" s="1"/>
  <c r="P5295" i="2" l="1"/>
  <c r="J5296" i="2"/>
  <c r="R5295" i="2"/>
  <c r="I5296" i="2" s="1"/>
  <c r="O5296" i="2" s="1"/>
  <c r="Q5296" i="2" s="1"/>
  <c r="L5296" i="2" l="1"/>
  <c r="N5296" i="2" s="1"/>
  <c r="K5296" i="2"/>
  <c r="M5296" i="2" s="1"/>
  <c r="P5296" i="2" l="1"/>
  <c r="J5297" i="2"/>
  <c r="R5296" i="2"/>
  <c r="I5297" i="2" s="1"/>
  <c r="O5297" i="2" s="1"/>
  <c r="Q5297" i="2" s="1"/>
  <c r="L5297" i="2" l="1"/>
  <c r="N5297" i="2" s="1"/>
  <c r="R5297" i="2" s="1"/>
  <c r="I5298" i="2" s="1"/>
  <c r="O5298" i="2" s="1"/>
  <c r="Q5298" i="2" s="1"/>
  <c r="K5297" i="2"/>
  <c r="K5298" i="2" l="1"/>
  <c r="P5297" i="2"/>
  <c r="J5298" i="2"/>
  <c r="L5298" i="2" l="1"/>
  <c r="N5298" i="2" s="1"/>
  <c r="P5298" i="2" l="1"/>
  <c r="R5298" i="2"/>
  <c r="I5299" i="2" s="1"/>
  <c r="O5299" i="2" s="1"/>
  <c r="Q5299" i="2" s="1"/>
  <c r="J5299" i="2"/>
  <c r="L5299" i="2" l="1"/>
  <c r="N5299" i="2" s="1"/>
  <c r="K5299" i="2"/>
  <c r="M5299" i="2" s="1"/>
  <c r="P5299" i="2" l="1"/>
  <c r="R5299" i="2"/>
  <c r="I5300" i="2" s="1"/>
  <c r="O5300" i="2" s="1"/>
  <c r="Q5300" i="2" s="1"/>
  <c r="J5300" i="2"/>
  <c r="L5300" i="2" l="1"/>
  <c r="N5300" i="2" s="1"/>
  <c r="P5300" i="2" s="1"/>
  <c r="R5300" i="2"/>
  <c r="I5301" i="2" s="1"/>
  <c r="K5300" i="2"/>
  <c r="K5301" i="2" l="1"/>
  <c r="J5301" i="2"/>
  <c r="L5301" i="2" l="1"/>
  <c r="N5301" i="2" s="1"/>
  <c r="P5301" i="2" l="1"/>
  <c r="R5301" i="2"/>
  <c r="I5302" i="2" s="1"/>
  <c r="J5302" i="2"/>
  <c r="L5302" i="2" l="1"/>
  <c r="N5302" i="2" s="1"/>
  <c r="P5302" i="2" s="1"/>
  <c r="K5302" i="2"/>
  <c r="R5302" i="2" l="1"/>
  <c r="I5303" i="2" s="1"/>
  <c r="O5303" i="2" s="1"/>
  <c r="Q5303" i="2" s="1"/>
  <c r="J5303" i="2"/>
  <c r="L5303" i="2" l="1"/>
  <c r="N5303" i="2" s="1"/>
  <c r="P5303" i="2" s="1"/>
  <c r="K5303" i="2"/>
  <c r="R5303" i="2" l="1"/>
  <c r="I5304" i="2" s="1"/>
  <c r="O5304" i="2" s="1"/>
  <c r="Q5304" i="2" s="1"/>
  <c r="J5304" i="2"/>
  <c r="L5304" i="2" l="1"/>
  <c r="N5304" i="2" s="1"/>
  <c r="P5304" i="2" s="1"/>
  <c r="K5304" i="2"/>
  <c r="R5304" i="2" l="1"/>
  <c r="I5305" i="2" s="1"/>
  <c r="O5305" i="2" s="1"/>
  <c r="Q5305" i="2" s="1"/>
  <c r="J5305" i="2"/>
  <c r="L5305" i="2" l="1"/>
  <c r="N5305" i="2" s="1"/>
  <c r="P5305" i="2" s="1"/>
  <c r="K5305" i="2"/>
  <c r="R5305" i="2" l="1"/>
  <c r="I5306" i="2" s="1"/>
  <c r="L5306" i="2" s="1"/>
  <c r="N5306" i="2" s="1"/>
  <c r="R5306" i="2" s="1"/>
  <c r="I5307" i="2" s="1"/>
  <c r="O5307" i="2" s="1"/>
  <c r="Q5307" i="2" s="1"/>
  <c r="K5306" i="2"/>
  <c r="O5306" i="2"/>
  <c r="Q5306" i="2" s="1"/>
  <c r="J5307" i="2" l="1"/>
  <c r="J5308" i="2" s="1"/>
  <c r="J5309" i="2" s="1"/>
  <c r="J5310" i="2" s="1"/>
  <c r="J5311" i="2" s="1"/>
  <c r="J5312" i="2" s="1"/>
  <c r="J5313" i="2" s="1"/>
  <c r="J5314" i="2" s="1"/>
  <c r="J5315" i="2" s="1"/>
  <c r="J5316" i="2" s="1"/>
  <c r="J5317" i="2" s="1"/>
  <c r="J5318" i="2" s="1"/>
  <c r="J5319" i="2" s="1"/>
  <c r="J5320" i="2" s="1"/>
  <c r="P5306" i="2"/>
  <c r="K5307" i="2"/>
  <c r="M5307" i="2" s="1"/>
  <c r="P5307" i="2" s="1"/>
  <c r="L5307" i="2" l="1"/>
  <c r="R5307" i="2"/>
  <c r="I5308" i="2" s="1"/>
  <c r="O5308" i="2" s="1"/>
  <c r="Q5308" i="2" s="1"/>
  <c r="L5308" i="2" l="1"/>
  <c r="K5308" i="2"/>
  <c r="M5308" i="2" s="1"/>
  <c r="P5308" i="2" s="1"/>
  <c r="R5308" i="2" l="1"/>
  <c r="I5309" i="2" s="1"/>
  <c r="O5309" i="2" s="1"/>
  <c r="Q5309" i="2" s="1"/>
  <c r="L5309" i="2" l="1"/>
  <c r="K5309" i="2"/>
  <c r="M5309" i="2" s="1"/>
  <c r="P5309" i="2" s="1"/>
  <c r="R5309" i="2" l="1"/>
  <c r="I5310" i="2" s="1"/>
  <c r="O5310" i="2" s="1"/>
  <c r="Q5310" i="2" s="1"/>
  <c r="L5310" i="2" l="1"/>
  <c r="K5310" i="2"/>
  <c r="M5310" i="2" s="1"/>
  <c r="P5310" i="2" s="1"/>
  <c r="R5310" i="2" l="1"/>
  <c r="I5311" i="2" s="1"/>
  <c r="O5311" i="2" s="1"/>
  <c r="Q5311" i="2" s="1"/>
  <c r="L5311" i="2" l="1"/>
  <c r="K5311" i="2"/>
  <c r="M5311" i="2" s="1"/>
  <c r="P5311" i="2" s="1"/>
  <c r="R5311" i="2" l="1"/>
  <c r="I5312" i="2" s="1"/>
  <c r="O5312" i="2" s="1"/>
  <c r="Q5312" i="2" s="1"/>
  <c r="L5312" i="2" l="1"/>
  <c r="K5312" i="2"/>
  <c r="M5312" i="2" s="1"/>
  <c r="P5312" i="2" s="1"/>
  <c r="R5312" i="2" l="1"/>
  <c r="I5313" i="2" s="1"/>
  <c r="O5313" i="2" s="1"/>
  <c r="Q5313" i="2" s="1"/>
  <c r="L5313" i="2" l="1"/>
  <c r="K5313" i="2"/>
  <c r="M5313" i="2" s="1"/>
  <c r="P5313" i="2" s="1"/>
  <c r="R5313" i="2" l="1"/>
  <c r="I5314" i="2" s="1"/>
  <c r="O5314" i="2" s="1"/>
  <c r="Q5314" i="2" s="1"/>
  <c r="L5314" i="2" l="1"/>
  <c r="K5314" i="2"/>
  <c r="M5314" i="2" s="1"/>
  <c r="P5314" i="2" s="1"/>
  <c r="R5314" i="2" l="1"/>
  <c r="I5315" i="2" s="1"/>
  <c r="O5315" i="2" s="1"/>
  <c r="Q5315" i="2" s="1"/>
  <c r="L5315" i="2" l="1"/>
  <c r="K5315" i="2"/>
  <c r="M5315" i="2" s="1"/>
  <c r="P5315" i="2" s="1"/>
  <c r="R5315" i="2" l="1"/>
  <c r="I5316" i="2" s="1"/>
  <c r="O5316" i="2" s="1"/>
  <c r="Q5316" i="2" s="1"/>
  <c r="L5316" i="2" l="1"/>
  <c r="K5316" i="2"/>
  <c r="M5316" i="2" s="1"/>
  <c r="P5316" i="2" s="1"/>
  <c r="R5316" i="2" l="1"/>
  <c r="I5317" i="2" s="1"/>
  <c r="O5317" i="2" s="1"/>
  <c r="Q5317" i="2" s="1"/>
  <c r="L5317" i="2" l="1"/>
  <c r="K5317" i="2"/>
  <c r="M5317" i="2" s="1"/>
  <c r="P5317" i="2" s="1"/>
  <c r="R5317" i="2" l="1"/>
  <c r="I5318" i="2" s="1"/>
  <c r="O5318" i="2" s="1"/>
  <c r="Q5318" i="2" s="1"/>
  <c r="L5318" i="2" l="1"/>
  <c r="K5318" i="2"/>
  <c r="M5318" i="2" s="1"/>
  <c r="P5318" i="2" s="1"/>
  <c r="R5318" i="2" l="1"/>
  <c r="I5319" i="2" s="1"/>
  <c r="L5319" i="2" l="1"/>
  <c r="K5319" i="2"/>
  <c r="M5319" i="2" s="1"/>
  <c r="P5319" i="2" s="1"/>
  <c r="O5319" i="2"/>
  <c r="Q5319" i="2" s="1"/>
  <c r="R5319" i="2" l="1"/>
  <c r="I5320" i="2" s="1"/>
  <c r="O5320" i="2" s="1"/>
  <c r="Q5320" i="2" s="1"/>
  <c r="K5320" i="2" l="1"/>
  <c r="M5320" i="2" s="1"/>
  <c r="L5320" i="2"/>
  <c r="N5320" i="2" s="1"/>
  <c r="R5320" i="2" s="1"/>
  <c r="I5321" i="2" s="1"/>
  <c r="J5321" i="2" l="1"/>
  <c r="P5320" i="2"/>
  <c r="O5321" i="2"/>
  <c r="Q5321" i="2" s="1"/>
  <c r="K5321" i="2"/>
  <c r="L5321" i="2"/>
  <c r="N5321" i="2" s="1"/>
  <c r="P5321" i="2" l="1"/>
  <c r="R5321" i="2"/>
  <c r="I5322" i="2" s="1"/>
  <c r="O5322" i="2" s="1"/>
  <c r="Q5322" i="2" s="1"/>
  <c r="J5322" i="2"/>
  <c r="L5322" i="2" l="1"/>
  <c r="N5322" i="2" s="1"/>
  <c r="P5322" i="2" s="1"/>
  <c r="K5322" i="2"/>
  <c r="R5322" i="2" l="1"/>
  <c r="I5323" i="2" s="1"/>
  <c r="O5323" i="2" s="1"/>
  <c r="Q5323" i="2" s="1"/>
  <c r="K5323" i="2"/>
  <c r="M5323" i="2" s="1"/>
  <c r="J5323" i="2"/>
  <c r="L5323" i="2" l="1"/>
  <c r="N5323" i="2" s="1"/>
  <c r="P5323" i="2" l="1"/>
  <c r="R5323" i="2"/>
  <c r="I5324" i="2" s="1"/>
  <c r="O5324" i="2" s="1"/>
  <c r="Q5324" i="2" s="1"/>
  <c r="J5324" i="2"/>
  <c r="L5324" i="2" l="1"/>
  <c r="N5324" i="2" s="1"/>
  <c r="P5324" i="2" s="1"/>
  <c r="K5324" i="2"/>
  <c r="R5324" i="2" l="1"/>
  <c r="I5325" i="2" s="1"/>
  <c r="O5325" i="2" s="1"/>
  <c r="Q5325" i="2" s="1"/>
  <c r="J5325" i="2"/>
  <c r="K5325" i="2" l="1"/>
  <c r="L5325" i="2"/>
  <c r="N5325" i="2" s="1"/>
  <c r="P5325" i="2" l="1"/>
  <c r="R5325" i="2"/>
  <c r="I5326" i="2" s="1"/>
  <c r="O5326" i="2" s="1"/>
  <c r="Q5326" i="2" s="1"/>
  <c r="J5326" i="2"/>
  <c r="L5326" i="2" l="1"/>
  <c r="N5326" i="2" s="1"/>
  <c r="P5326" i="2" s="1"/>
  <c r="K5326" i="2"/>
  <c r="R5326" i="2" l="1"/>
  <c r="I5327" i="2" s="1"/>
  <c r="O5327" i="2" s="1"/>
  <c r="Q5327" i="2" s="1"/>
  <c r="J5327" i="2"/>
  <c r="K5327" i="2" l="1"/>
  <c r="L5327" i="2"/>
  <c r="N5327" i="2" s="1"/>
  <c r="P5327" i="2" l="1"/>
  <c r="R5327" i="2"/>
  <c r="I5328" i="2" s="1"/>
  <c r="J5328" i="2"/>
  <c r="L5328" i="2" l="1"/>
  <c r="N5328" i="2" s="1"/>
  <c r="P5328" i="2" s="1"/>
  <c r="K5328" i="2"/>
  <c r="R5328" i="2" l="1"/>
  <c r="I5329" i="2" s="1"/>
  <c r="J5329" i="2"/>
  <c r="L5329" i="2" l="1"/>
  <c r="N5329" i="2" s="1"/>
  <c r="P5329" i="2" s="1"/>
  <c r="R5329" i="2"/>
  <c r="I5330" i="2" s="1"/>
  <c r="O5330" i="2" s="1"/>
  <c r="Q5330" i="2" s="1"/>
  <c r="K5329" i="2"/>
  <c r="O5329" i="2"/>
  <c r="Q5329" i="2" s="1"/>
  <c r="L5330" i="2" l="1"/>
  <c r="K5330" i="2"/>
  <c r="M5330" i="2" s="1"/>
  <c r="P5330" i="2" s="1"/>
  <c r="R5330" i="2" l="1"/>
  <c r="I5331" i="2" s="1"/>
  <c r="O5331" i="2" s="1"/>
  <c r="Q5331" i="2" s="1"/>
  <c r="L5331" i="2" l="1"/>
  <c r="K5331" i="2"/>
  <c r="M5331" i="2" s="1"/>
  <c r="P5331" i="2" s="1"/>
  <c r="R5331" i="2" l="1"/>
  <c r="I5332" i="2" s="1"/>
  <c r="O5332" i="2" s="1"/>
  <c r="Q5332" i="2" s="1"/>
  <c r="L5332" i="2" l="1"/>
  <c r="N5332" i="2" s="1"/>
  <c r="K5332" i="2"/>
  <c r="M5332" i="2" s="1"/>
  <c r="P5332" i="2" l="1"/>
  <c r="J5333" i="2"/>
  <c r="J5334" i="2" s="1"/>
  <c r="J5335" i="2" s="1"/>
  <c r="J5336" i="2" s="1"/>
  <c r="J5337" i="2" s="1"/>
  <c r="J5338" i="2" s="1"/>
  <c r="J5339" i="2" s="1"/>
  <c r="R5332" i="2"/>
  <c r="I5333" i="2" s="1"/>
  <c r="O5333" i="2" s="1"/>
  <c r="Q5333" i="2" s="1"/>
  <c r="L5333" i="2" l="1"/>
  <c r="K5333" i="2"/>
  <c r="M5333" i="2" s="1"/>
  <c r="P5333" i="2" s="1"/>
  <c r="R5333" i="2" l="1"/>
  <c r="I5334" i="2" s="1"/>
  <c r="O5334" i="2" s="1"/>
  <c r="Q5334" i="2" s="1"/>
  <c r="L5334" i="2" l="1"/>
  <c r="K5334" i="2"/>
  <c r="M5334" i="2" s="1"/>
  <c r="P5334" i="2" s="1"/>
  <c r="R5334" i="2" l="1"/>
  <c r="I5335" i="2" s="1"/>
  <c r="O5335" i="2" s="1"/>
  <c r="Q5335" i="2" s="1"/>
  <c r="L5335" i="2" l="1"/>
  <c r="K5335" i="2"/>
  <c r="M5335" i="2" s="1"/>
  <c r="P5335" i="2" s="1"/>
  <c r="R5335" i="2" l="1"/>
  <c r="I5336" i="2" s="1"/>
  <c r="O5336" i="2" s="1"/>
  <c r="Q5336" i="2" s="1"/>
  <c r="L5336" i="2" l="1"/>
  <c r="K5336" i="2"/>
  <c r="M5336" i="2" s="1"/>
  <c r="P5336" i="2" s="1"/>
  <c r="R5336" i="2" l="1"/>
  <c r="I5337" i="2" s="1"/>
  <c r="O5337" i="2" s="1"/>
  <c r="Q5337" i="2" s="1"/>
  <c r="L5337" i="2" l="1"/>
  <c r="K5337" i="2"/>
  <c r="M5337" i="2" s="1"/>
  <c r="P5337" i="2" s="1"/>
  <c r="R5337" i="2" l="1"/>
  <c r="I5338" i="2" s="1"/>
  <c r="L5338" i="2" l="1"/>
  <c r="K5338" i="2"/>
  <c r="M5338" i="2" s="1"/>
  <c r="P5338" i="2" s="1"/>
  <c r="R5338" i="2" l="1"/>
  <c r="I5339" i="2" s="1"/>
  <c r="L5339" i="2" l="1"/>
  <c r="N5339" i="2" s="1"/>
  <c r="K5339" i="2"/>
  <c r="M5339" i="2" s="1"/>
  <c r="P5339" i="2" l="1"/>
  <c r="J5340" i="2"/>
  <c r="J5341" i="2" s="1"/>
  <c r="J5342" i="2" s="1"/>
  <c r="J5343" i="2" s="1"/>
  <c r="J5344" i="2" s="1"/>
  <c r="R5339" i="2"/>
  <c r="I5340" i="2" s="1"/>
  <c r="O5340" i="2" s="1"/>
  <c r="Q5340" i="2" s="1"/>
  <c r="L5340" i="2" l="1"/>
  <c r="K5340" i="2"/>
  <c r="M5340" i="2" s="1"/>
  <c r="P5340" i="2" s="1"/>
  <c r="R5340" i="2" l="1"/>
  <c r="I5341" i="2" s="1"/>
  <c r="O5341" i="2" s="1"/>
  <c r="Q5341" i="2" s="1"/>
  <c r="L5341" i="2" l="1"/>
  <c r="K5341" i="2"/>
  <c r="M5341" i="2" s="1"/>
  <c r="P5341" i="2" s="1"/>
  <c r="R5341" i="2" l="1"/>
  <c r="I5342" i="2" s="1"/>
  <c r="O5342" i="2" s="1"/>
  <c r="Q5342" i="2" s="1"/>
  <c r="L5342" i="2" l="1"/>
  <c r="K5342" i="2"/>
  <c r="M5342" i="2" s="1"/>
  <c r="P5342" i="2" s="1"/>
  <c r="R5342" i="2" l="1"/>
  <c r="I5343" i="2" s="1"/>
  <c r="R5343" i="2" l="1"/>
  <c r="I5344" i="2" s="1"/>
  <c r="L5343" i="2"/>
  <c r="K5343" i="2"/>
  <c r="O5343" i="2"/>
  <c r="Q5343" i="2" s="1"/>
  <c r="L5344" i="2" l="1"/>
  <c r="N5344" i="2" s="1"/>
  <c r="K5344" i="2"/>
  <c r="P5344" i="2" l="1"/>
  <c r="J5345" i="2"/>
  <c r="R5344" i="2"/>
  <c r="I5345" i="2" s="1"/>
  <c r="L5345" i="2" l="1"/>
  <c r="N5345" i="2" s="1"/>
  <c r="P5345" i="2" s="1"/>
  <c r="K5345" i="2"/>
  <c r="J5346" i="2" l="1"/>
  <c r="R5345" i="2"/>
  <c r="I5346" i="2" s="1"/>
  <c r="O5346" i="2" s="1"/>
  <c r="Q5346" i="2" s="1"/>
  <c r="L5346" i="2" l="1"/>
  <c r="N5346" i="2" s="1"/>
  <c r="P5346" i="2" s="1"/>
  <c r="K5346" i="2"/>
  <c r="J5347" i="2" l="1"/>
  <c r="R5346" i="2"/>
  <c r="I5347" i="2" s="1"/>
  <c r="O5347" i="2" s="1"/>
  <c r="Q5347" i="2" s="1"/>
  <c r="L5347" i="2" l="1"/>
  <c r="N5347" i="2" s="1"/>
  <c r="P5347" i="2" s="1"/>
  <c r="K5347" i="2"/>
  <c r="R5347" i="2" l="1"/>
  <c r="I5348" i="2" s="1"/>
  <c r="O5348" i="2" s="1"/>
  <c r="Q5348" i="2" s="1"/>
  <c r="J5348" i="2"/>
  <c r="L5348" i="2" l="1"/>
  <c r="N5348" i="2" s="1"/>
  <c r="P5348" i="2" s="1"/>
  <c r="K5348" i="2"/>
  <c r="J5349" i="2" l="1"/>
  <c r="R5348" i="2"/>
  <c r="I5349" i="2" s="1"/>
  <c r="O5349" i="2" s="1"/>
  <c r="Q5349" i="2" s="1"/>
  <c r="L5349" i="2" l="1"/>
  <c r="N5349" i="2" s="1"/>
  <c r="P5349" i="2" s="1"/>
  <c r="K5349" i="2"/>
  <c r="J5350" i="2" l="1"/>
  <c r="R5349" i="2"/>
  <c r="I5350" i="2" s="1"/>
  <c r="O5350" i="2" s="1"/>
  <c r="Q5350" i="2" s="1"/>
  <c r="L5350" i="2" l="1"/>
  <c r="N5350" i="2" s="1"/>
  <c r="P5350" i="2" s="1"/>
  <c r="K5350" i="2"/>
  <c r="R5350" i="2" l="1"/>
  <c r="I5351" i="2" s="1"/>
  <c r="O5351" i="2" s="1"/>
  <c r="Q5351" i="2" s="1"/>
  <c r="J5351" i="2"/>
  <c r="L5351" i="2" l="1"/>
  <c r="N5351" i="2" s="1"/>
  <c r="P5351" i="2" s="1"/>
  <c r="K5351" i="2"/>
  <c r="J5352" i="2" l="1"/>
  <c r="J5353" i="2" s="1"/>
  <c r="R5351" i="2"/>
  <c r="I5352" i="2" s="1"/>
  <c r="R5352" i="2" l="1"/>
  <c r="I5353" i="2" s="1"/>
  <c r="L5352" i="2"/>
  <c r="K5352" i="2"/>
  <c r="O5352" i="2"/>
  <c r="Q5352" i="2" s="1"/>
  <c r="L5353" i="2" l="1"/>
  <c r="R5353" i="2"/>
  <c r="I5354" i="2" s="1"/>
  <c r="O5354" i="2" s="1"/>
  <c r="Q5354" i="2" s="1"/>
  <c r="K5353" i="2"/>
  <c r="O5353" i="2"/>
  <c r="Q5353" i="2" s="1"/>
  <c r="L5354" i="2" l="1"/>
  <c r="K5354" i="2"/>
  <c r="M5354" i="2" s="1"/>
  <c r="P5354" i="2" s="1"/>
  <c r="R5354" i="2" l="1"/>
  <c r="I5355" i="2" s="1"/>
  <c r="O5355" i="2" s="1"/>
  <c r="Q5355" i="2" s="1"/>
  <c r="L5355" i="2" l="1"/>
  <c r="K5355" i="2"/>
  <c r="M5355" i="2" s="1"/>
  <c r="P5355" i="2" s="1"/>
  <c r="R5355" i="2" l="1"/>
  <c r="I5356" i="2" s="1"/>
  <c r="L5356" i="2" l="1"/>
  <c r="K5356" i="2"/>
  <c r="M5356" i="2" s="1"/>
  <c r="P5356" i="2" s="1"/>
  <c r="R5356" i="2" l="1"/>
  <c r="I5357" i="2" s="1"/>
  <c r="O5357" i="2" s="1"/>
  <c r="Q5357" i="2" s="1"/>
  <c r="L5357" i="2" l="1"/>
  <c r="K5357" i="2"/>
  <c r="M5357" i="2" s="1"/>
  <c r="P5357" i="2" s="1"/>
  <c r="R5357" i="2" l="1"/>
  <c r="I5358" i="2" s="1"/>
  <c r="L5358" i="2" l="1"/>
  <c r="K5358" i="2"/>
  <c r="M5358" i="2" s="1"/>
  <c r="P5358" i="2" s="1"/>
  <c r="R5358" i="2" l="1"/>
  <c r="I5359" i="2" s="1"/>
  <c r="L5359" i="2" l="1"/>
  <c r="K5359" i="2"/>
  <c r="M5359" i="2" s="1"/>
  <c r="P5359" i="2" s="1"/>
  <c r="R5359" i="2" l="1"/>
  <c r="I5360" i="2" s="1"/>
  <c r="O5360" i="2" s="1"/>
  <c r="Q5360" i="2" s="1"/>
  <c r="L5360" i="2" l="1"/>
  <c r="K5360" i="2"/>
  <c r="M5360" i="2" s="1"/>
  <c r="P5360" i="2" s="1"/>
  <c r="R5360" i="2" l="1"/>
  <c r="I5361" i="2" s="1"/>
  <c r="O5361" i="2" s="1"/>
  <c r="Q5361" i="2" s="1"/>
  <c r="L5361" i="2" l="1"/>
  <c r="N5361" i="2" s="1"/>
  <c r="J5362" i="2" s="1"/>
  <c r="J5363" i="2" s="1"/>
  <c r="J5364" i="2" s="1"/>
  <c r="J5365" i="2" s="1"/>
  <c r="J5366" i="2" s="1"/>
  <c r="J5367" i="2" s="1"/>
  <c r="K5361" i="2"/>
  <c r="M5361" i="2" s="1"/>
  <c r="P5361" i="2" s="1"/>
  <c r="R5361" i="2" l="1"/>
  <c r="I5362" i="2" s="1"/>
  <c r="O5362" i="2" s="1"/>
  <c r="Q5362" i="2" s="1"/>
  <c r="L5362" i="2" l="1"/>
  <c r="K5362" i="2"/>
  <c r="M5362" i="2" s="1"/>
  <c r="P5362" i="2" s="1"/>
  <c r="R5362" i="2" l="1"/>
  <c r="I5363" i="2" s="1"/>
  <c r="O5363" i="2" s="1"/>
  <c r="Q5363" i="2" s="1"/>
  <c r="L5363" i="2" l="1"/>
  <c r="K5363" i="2"/>
  <c r="M5363" i="2" s="1"/>
  <c r="P5363" i="2" s="1"/>
  <c r="R5363" i="2" l="1"/>
  <c r="I5364" i="2" s="1"/>
  <c r="O5364" i="2" s="1"/>
  <c r="Q5364" i="2" s="1"/>
  <c r="L5364" i="2" l="1"/>
  <c r="K5364" i="2"/>
  <c r="M5364" i="2" s="1"/>
  <c r="P5364" i="2" s="1"/>
  <c r="R5364" i="2" l="1"/>
  <c r="I5365" i="2" s="1"/>
  <c r="O5365" i="2" s="1"/>
  <c r="Q5365" i="2" s="1"/>
  <c r="L5365" i="2" l="1"/>
  <c r="K5365" i="2"/>
  <c r="M5365" i="2" s="1"/>
  <c r="P5365" i="2" s="1"/>
  <c r="R5365" i="2" l="1"/>
  <c r="I5366" i="2" s="1"/>
  <c r="O5366" i="2" s="1"/>
  <c r="Q5366" i="2" s="1"/>
  <c r="L5366" i="2" l="1"/>
  <c r="K5366" i="2"/>
  <c r="M5366" i="2" s="1"/>
  <c r="P5366" i="2" s="1"/>
  <c r="R5366" i="2" l="1"/>
  <c r="I5367" i="2" s="1"/>
  <c r="L5367" i="2" l="1"/>
  <c r="N5367" i="2" s="1"/>
  <c r="K5367" i="2"/>
  <c r="O5367" i="2"/>
  <c r="Q5367" i="2" s="1"/>
  <c r="P5367" i="2" l="1"/>
  <c r="J5368" i="2"/>
  <c r="R5367" i="2"/>
  <c r="I5368" i="2" s="1"/>
  <c r="L5368" i="2"/>
  <c r="N5368" i="2" s="1"/>
  <c r="R5368" i="2"/>
  <c r="I5369" i="2" s="1"/>
  <c r="O5369" i="2" s="1"/>
  <c r="Q5369" i="2" s="1"/>
  <c r="K5368" i="2"/>
  <c r="O5368" i="2"/>
  <c r="Q5368" i="2" s="1"/>
  <c r="P5368" i="2" l="1"/>
  <c r="J5369" i="2"/>
  <c r="L5369" i="2"/>
  <c r="N5369" i="2" s="1"/>
  <c r="R5369" i="2"/>
  <c r="I5370" i="2" s="1"/>
  <c r="O5370" i="2" s="1"/>
  <c r="Q5370" i="2" s="1"/>
  <c r="K5369" i="2"/>
  <c r="K5370" i="2" l="1"/>
  <c r="P5369" i="2"/>
  <c r="J5370" i="2"/>
  <c r="L5370" i="2" l="1"/>
  <c r="N5370" i="2" s="1"/>
  <c r="P5370" i="2" l="1"/>
  <c r="R5370" i="2"/>
  <c r="I5371" i="2" s="1"/>
  <c r="O5371" i="2" s="1"/>
  <c r="Q5371" i="2" s="1"/>
  <c r="J5371" i="2"/>
  <c r="L5371" i="2" l="1"/>
  <c r="N5371" i="2" s="1"/>
  <c r="P5371" i="2" s="1"/>
  <c r="K5371" i="2"/>
  <c r="R5371" i="2" l="1"/>
  <c r="I5372" i="2" s="1"/>
  <c r="O5372" i="2" s="1"/>
  <c r="Q5372" i="2" s="1"/>
  <c r="J5372" i="2"/>
  <c r="L5372" i="2" l="1"/>
  <c r="N5372" i="2" s="1"/>
  <c r="P5372" i="2" s="1"/>
  <c r="R5372" i="2"/>
  <c r="I5373" i="2" s="1"/>
  <c r="O5373" i="2" s="1"/>
  <c r="Q5373" i="2" s="1"/>
  <c r="K5372" i="2"/>
  <c r="K5373" i="2" l="1"/>
  <c r="J5373" i="2"/>
  <c r="L5373" i="2" l="1"/>
  <c r="N5373" i="2" s="1"/>
  <c r="P5373" i="2" l="1"/>
  <c r="R5373" i="2"/>
  <c r="I5374" i="2" s="1"/>
  <c r="O5374" i="2" s="1"/>
  <c r="Q5374" i="2" s="1"/>
  <c r="J5374" i="2"/>
  <c r="L5374" i="2" l="1"/>
  <c r="N5374" i="2" s="1"/>
  <c r="P5374" i="2" s="1"/>
  <c r="R5374" i="2"/>
  <c r="I5375" i="2" s="1"/>
  <c r="O5375" i="2" s="1"/>
  <c r="Q5375" i="2" s="1"/>
  <c r="K5374" i="2"/>
  <c r="K5375" i="2" l="1"/>
  <c r="J5375" i="2"/>
  <c r="L5375" i="2" l="1"/>
  <c r="N5375" i="2" s="1"/>
  <c r="P5375" i="2" l="1"/>
  <c r="R5375" i="2"/>
  <c r="I5376" i="2" s="1"/>
  <c r="J5376" i="2"/>
  <c r="L5376" i="2" l="1"/>
  <c r="N5376" i="2" s="1"/>
  <c r="P5376" i="2" s="1"/>
  <c r="R5376" i="2"/>
  <c r="I5377" i="2" s="1"/>
  <c r="K5376" i="2"/>
  <c r="O5376" i="2"/>
  <c r="Q5376" i="2" s="1"/>
  <c r="J5377" i="2" l="1"/>
  <c r="L5377" i="2"/>
  <c r="R5377" i="2"/>
  <c r="I5378" i="2" s="1"/>
  <c r="K5377" i="2"/>
  <c r="O5377" i="2"/>
  <c r="Q5377" i="2" s="1"/>
  <c r="R5378" i="2" l="1"/>
  <c r="I5379" i="2" s="1"/>
  <c r="O5379" i="2" s="1"/>
  <c r="Q5379" i="2" s="1"/>
  <c r="L5378" i="2"/>
  <c r="K5378" i="2"/>
  <c r="O5378" i="2"/>
  <c r="Q5378" i="2" s="1"/>
  <c r="L5379" i="2" l="1"/>
  <c r="K5379" i="2"/>
  <c r="M5379" i="2" s="1"/>
  <c r="P5379" i="2" s="1"/>
  <c r="R5379" i="2" l="1"/>
  <c r="I5380" i="2" s="1"/>
  <c r="O5380" i="2" s="1"/>
  <c r="Q5380" i="2" s="1"/>
  <c r="L5380" i="2" l="1"/>
  <c r="K5380" i="2"/>
  <c r="M5380" i="2" s="1"/>
  <c r="P5380" i="2" s="1"/>
  <c r="R5380" i="2" l="1"/>
  <c r="I5381" i="2" s="1"/>
  <c r="O5381" i="2" s="1"/>
  <c r="Q5381" i="2" s="1"/>
  <c r="L5381" i="2" l="1"/>
  <c r="K5381" i="2"/>
  <c r="M5381" i="2" s="1"/>
  <c r="P5381" i="2" s="1"/>
  <c r="R5381" i="2" l="1"/>
  <c r="I5382" i="2" s="1"/>
  <c r="O5382" i="2" s="1"/>
  <c r="Q5382" i="2" s="1"/>
  <c r="L5382" i="2" l="1"/>
  <c r="K5382" i="2"/>
  <c r="M5382" i="2" s="1"/>
  <c r="P5382" i="2" s="1"/>
  <c r="R5382" i="2" l="1"/>
  <c r="I5383" i="2" s="1"/>
  <c r="O5383" i="2" s="1"/>
  <c r="Q5383" i="2" s="1"/>
  <c r="L5383" i="2" l="1"/>
  <c r="K5383" i="2"/>
  <c r="M5383" i="2" s="1"/>
  <c r="P5383" i="2" s="1"/>
  <c r="R5383" i="2" l="1"/>
  <c r="I5384" i="2" s="1"/>
  <c r="O5384" i="2" s="1"/>
  <c r="Q5384" i="2" s="1"/>
  <c r="L5384" i="2" l="1"/>
  <c r="K5384" i="2"/>
  <c r="M5384" i="2" s="1"/>
  <c r="P5384" i="2" s="1"/>
  <c r="R5384" i="2" l="1"/>
  <c r="I5385" i="2" s="1"/>
  <c r="O5385" i="2" s="1"/>
  <c r="Q5385" i="2" s="1"/>
  <c r="L5385" i="2" l="1"/>
  <c r="K5385" i="2"/>
  <c r="M5385" i="2" s="1"/>
  <c r="P5385" i="2" s="1"/>
  <c r="R5385" i="2" l="1"/>
  <c r="I5386" i="2" s="1"/>
  <c r="L5386" i="2" l="1"/>
  <c r="K5386" i="2"/>
  <c r="M5386" i="2" s="1"/>
  <c r="P5386" i="2" s="1"/>
  <c r="R5386" i="2" l="1"/>
  <c r="I5387" i="2" s="1"/>
  <c r="L5387" i="2" l="1"/>
  <c r="K5387" i="2"/>
  <c r="M5387" i="2" s="1"/>
  <c r="P5387" i="2" s="1"/>
  <c r="R5387" i="2" l="1"/>
  <c r="I5388" i="2" s="1"/>
  <c r="L5388" i="2" l="1"/>
  <c r="K5388" i="2"/>
  <c r="M5388" i="2" s="1"/>
  <c r="P5388" i="2" s="1"/>
  <c r="R5388" i="2" l="1"/>
  <c r="I5389" i="2" s="1"/>
  <c r="L5389" i="2" l="1"/>
  <c r="K5389" i="2"/>
  <c r="M5389" i="2" s="1"/>
  <c r="P5389" i="2" s="1"/>
  <c r="R5389" i="2" l="1"/>
  <c r="I5390" i="2" s="1"/>
  <c r="L5390" i="2" l="1"/>
  <c r="K5390" i="2"/>
  <c r="M5390" i="2" s="1"/>
  <c r="P5390" i="2" s="1"/>
  <c r="O5390" i="2"/>
  <c r="Q5390" i="2" s="1"/>
  <c r="R5390" i="2" l="1"/>
  <c r="I5391" i="2" s="1"/>
  <c r="L5391" i="2"/>
  <c r="K5391" i="2"/>
  <c r="M5391" i="2" s="1"/>
  <c r="P5391" i="2" s="1"/>
  <c r="O5391" i="2"/>
  <c r="Q5391" i="2" s="1"/>
  <c r="R5391" i="2" l="1"/>
  <c r="I5392" i="2" s="1"/>
  <c r="L5392" i="2"/>
  <c r="N5392" i="2" s="1"/>
  <c r="K5392" i="2"/>
  <c r="M5392" i="2" s="1"/>
  <c r="P5392" i="2" l="1"/>
  <c r="J5393" i="2"/>
  <c r="R5392" i="2"/>
  <c r="I5393" i="2" s="1"/>
  <c r="O5393" i="2" s="1"/>
  <c r="Q5393" i="2" s="1"/>
  <c r="L5393" i="2" l="1"/>
  <c r="N5393" i="2" s="1"/>
  <c r="J5394" i="2" s="1"/>
  <c r="K5393" i="2"/>
  <c r="M5393" i="2" s="1"/>
  <c r="R5393" i="2" l="1"/>
  <c r="I5394" i="2" s="1"/>
  <c r="O5394" i="2" s="1"/>
  <c r="Q5394" i="2" s="1"/>
  <c r="P5393" i="2"/>
  <c r="L5394" i="2"/>
  <c r="N5394" i="2" s="1"/>
  <c r="P5394" i="2" s="1"/>
  <c r="K5394" i="2"/>
  <c r="R5394" i="2" l="1"/>
  <c r="I5395" i="2" s="1"/>
  <c r="O5395" i="2" s="1"/>
  <c r="Q5395" i="2" s="1"/>
  <c r="J5395" i="2"/>
  <c r="L5395" i="2" l="1"/>
  <c r="N5395" i="2" s="1"/>
  <c r="P5395" i="2" s="1"/>
  <c r="K5395" i="2"/>
  <c r="R5395" i="2" l="1"/>
  <c r="I5396" i="2" s="1"/>
  <c r="O5396" i="2" s="1"/>
  <c r="Q5396" i="2" s="1"/>
  <c r="J5396" i="2"/>
  <c r="L5396" i="2" l="1"/>
  <c r="N5396" i="2" s="1"/>
  <c r="P5396" i="2" s="1"/>
  <c r="R5396" i="2"/>
  <c r="I5397" i="2" s="1"/>
  <c r="K5396" i="2"/>
  <c r="K5397" i="2" l="1"/>
  <c r="J5397" i="2"/>
  <c r="L5397" i="2" l="1"/>
  <c r="N5397" i="2" s="1"/>
  <c r="P5397" i="2" l="1"/>
  <c r="R5397" i="2"/>
  <c r="I5398" i="2" s="1"/>
  <c r="J5398" i="2"/>
  <c r="L5398" i="2" l="1"/>
  <c r="N5398" i="2" s="1"/>
  <c r="P5398" i="2" s="1"/>
  <c r="K5398" i="2"/>
  <c r="R5398" i="2" l="1"/>
  <c r="I5399" i="2" s="1"/>
  <c r="J5399" i="2"/>
  <c r="L5399" i="2" l="1"/>
  <c r="N5399" i="2" s="1"/>
  <c r="P5399" i="2" s="1"/>
  <c r="K5399" i="2"/>
  <c r="R5399" i="2" l="1"/>
  <c r="I5400" i="2" s="1"/>
  <c r="O5400" i="2" s="1"/>
  <c r="Q5400" i="2" s="1"/>
  <c r="J5400" i="2"/>
  <c r="L5400" i="2" l="1"/>
  <c r="N5400" i="2" s="1"/>
  <c r="P5400" i="2" s="1"/>
  <c r="K5400" i="2"/>
  <c r="R5400" i="2" l="1"/>
  <c r="I5401" i="2" s="1"/>
  <c r="J5401" i="2"/>
  <c r="L5401" i="2" l="1"/>
  <c r="R5401" i="2"/>
  <c r="I5402" i="2" s="1"/>
  <c r="K5401" i="2"/>
  <c r="O5401" i="2"/>
  <c r="Q5401" i="2" s="1"/>
  <c r="L5402" i="2" l="1"/>
  <c r="O5402" i="2"/>
  <c r="Q5402" i="2" s="1"/>
  <c r="K5402" i="2"/>
  <c r="M5402" i="2" s="1"/>
  <c r="P5402" i="2" s="1"/>
  <c r="R5402" i="2" l="1"/>
  <c r="I5403" i="2" s="1"/>
  <c r="L5403" i="2" s="1"/>
  <c r="K5403" i="2" l="1"/>
  <c r="M5403" i="2" s="1"/>
  <c r="P5403" i="2" s="1"/>
  <c r="R5403" i="2" l="1"/>
  <c r="I5404" i="2" s="1"/>
  <c r="O5404" i="2" s="1"/>
  <c r="Q5404" i="2" s="1"/>
  <c r="L5404" i="2"/>
  <c r="K5404" i="2"/>
  <c r="M5404" i="2" s="1"/>
  <c r="P5404" i="2" s="1"/>
  <c r="R5404" i="2" l="1"/>
  <c r="I5405" i="2" s="1"/>
  <c r="L5405" i="2" l="1"/>
  <c r="K5405" i="2"/>
  <c r="M5405" i="2" s="1"/>
  <c r="P5405" i="2" s="1"/>
  <c r="R5405" i="2" l="1"/>
  <c r="I5406" i="2" s="1"/>
  <c r="L5406" i="2" l="1"/>
  <c r="K5406" i="2"/>
  <c r="M5406" i="2" s="1"/>
  <c r="P5406" i="2" s="1"/>
  <c r="R5406" i="2" l="1"/>
  <c r="I5407" i="2" s="1"/>
  <c r="L5407" i="2" l="1"/>
  <c r="N5407" i="2" s="1"/>
  <c r="K5407" i="2"/>
  <c r="M5407" i="2" s="1"/>
  <c r="P5407" i="2" l="1"/>
  <c r="J5408" i="2"/>
  <c r="J5409" i="2" s="1"/>
  <c r="J5410" i="2" s="1"/>
  <c r="J5411" i="2" s="1"/>
  <c r="J5412" i="2" s="1"/>
  <c r="J5413" i="2" s="1"/>
  <c r="J5414" i="2" s="1"/>
  <c r="J5415" i="2" s="1"/>
  <c r="J5416" i="2" s="1"/>
  <c r="R5407" i="2"/>
  <c r="I5408" i="2" s="1"/>
  <c r="O5408" i="2" s="1"/>
  <c r="Q5408" i="2" s="1"/>
  <c r="L5408" i="2" l="1"/>
  <c r="K5408" i="2"/>
  <c r="M5408" i="2" s="1"/>
  <c r="P5408" i="2" s="1"/>
  <c r="R5408" i="2" l="1"/>
  <c r="I5409" i="2" s="1"/>
  <c r="O5409" i="2" s="1"/>
  <c r="Q5409" i="2" s="1"/>
  <c r="L5409" i="2" l="1"/>
  <c r="K5409" i="2"/>
  <c r="M5409" i="2" s="1"/>
  <c r="P5409" i="2" s="1"/>
  <c r="R5409" i="2" l="1"/>
  <c r="I5410" i="2" s="1"/>
  <c r="L5410" i="2" l="1"/>
  <c r="K5410" i="2"/>
  <c r="M5410" i="2" s="1"/>
  <c r="P5410" i="2" s="1"/>
  <c r="R5410" i="2" l="1"/>
  <c r="I5411" i="2" s="1"/>
  <c r="O5411" i="2" s="1"/>
  <c r="Q5411" i="2" s="1"/>
  <c r="L5411" i="2" l="1"/>
  <c r="K5411" i="2"/>
  <c r="M5411" i="2" s="1"/>
  <c r="P5411" i="2" s="1"/>
  <c r="R5411" i="2" l="1"/>
  <c r="I5412" i="2" s="1"/>
  <c r="L5412" i="2" l="1"/>
  <c r="K5412" i="2"/>
  <c r="M5412" i="2" s="1"/>
  <c r="P5412" i="2" s="1"/>
  <c r="R5412" i="2" l="1"/>
  <c r="I5413" i="2" s="1"/>
  <c r="L5413" i="2" l="1"/>
  <c r="K5413" i="2"/>
  <c r="M5413" i="2" s="1"/>
  <c r="P5413" i="2" s="1"/>
  <c r="R5413" i="2" l="1"/>
  <c r="I5414" i="2" s="1"/>
  <c r="L5414" i="2" l="1"/>
  <c r="K5414" i="2"/>
  <c r="M5414" i="2" s="1"/>
  <c r="P5414" i="2" s="1"/>
  <c r="R5414" i="2" l="1"/>
  <c r="I5415" i="2" s="1"/>
  <c r="L5415" i="2" l="1"/>
  <c r="K5415" i="2"/>
  <c r="M5415" i="2" s="1"/>
  <c r="P5415" i="2" s="1"/>
  <c r="O5415" i="2"/>
  <c r="Q5415" i="2" s="1"/>
  <c r="R5415" i="2" l="1"/>
  <c r="I5416" i="2" s="1"/>
  <c r="L5416" i="2" s="1"/>
  <c r="N5416" i="2" s="1"/>
  <c r="K5416" i="2"/>
  <c r="M5416" i="2" s="1"/>
  <c r="R5416" i="2" l="1"/>
  <c r="I5417" i="2" s="1"/>
  <c r="K5417" i="2"/>
  <c r="M5417" i="2" s="1"/>
  <c r="P5416" i="2"/>
  <c r="J5417" i="2"/>
  <c r="L5417" i="2" l="1"/>
  <c r="N5417" i="2" s="1"/>
  <c r="P5417" i="2" l="1"/>
  <c r="R5417" i="2"/>
  <c r="I5418" i="2" s="1"/>
  <c r="J5418" i="2"/>
  <c r="L5418" i="2" l="1"/>
  <c r="N5418" i="2" s="1"/>
  <c r="K5418" i="2"/>
  <c r="M5418" i="2" s="1"/>
  <c r="P5418" i="2" l="1"/>
  <c r="R5418" i="2"/>
  <c r="I5419" i="2" s="1"/>
  <c r="J5419" i="2"/>
  <c r="L5419" i="2" l="1"/>
  <c r="N5419" i="2" s="1"/>
  <c r="K5419" i="2"/>
  <c r="M5419" i="2" s="1"/>
  <c r="P5419" i="2" l="1"/>
  <c r="R5419" i="2"/>
  <c r="I5420" i="2" s="1"/>
  <c r="J5420" i="2"/>
  <c r="L5420" i="2" l="1"/>
  <c r="N5420" i="2" s="1"/>
  <c r="K5420" i="2"/>
  <c r="M5420" i="2" s="1"/>
  <c r="R5420" i="2" s="1"/>
  <c r="I5421" i="2" s="1"/>
  <c r="O5421" i="2" s="1"/>
  <c r="Q5421" i="2" s="1"/>
  <c r="P5420" i="2" l="1"/>
  <c r="K5421" i="2"/>
  <c r="J5421" i="2"/>
  <c r="L5421" i="2" l="1"/>
  <c r="N5421" i="2" s="1"/>
  <c r="P5421" i="2" l="1"/>
  <c r="R5421" i="2"/>
  <c r="I5422" i="2" s="1"/>
  <c r="J5422" i="2"/>
  <c r="L5422" i="2" l="1"/>
  <c r="N5422" i="2" s="1"/>
  <c r="P5422" i="2" s="1"/>
  <c r="K5422" i="2"/>
  <c r="R5422" i="2" l="1"/>
  <c r="I5423" i="2" s="1"/>
  <c r="J5423" i="2"/>
  <c r="L5423" i="2" l="1"/>
  <c r="N5423" i="2" s="1"/>
  <c r="P5423" i="2" s="1"/>
  <c r="K5423" i="2"/>
  <c r="R5423" i="2" l="1"/>
  <c r="I5424" i="2" s="1"/>
  <c r="J5424" i="2"/>
  <c r="L5424" i="2" l="1"/>
  <c r="N5424" i="2" s="1"/>
  <c r="P5424" i="2" s="1"/>
  <c r="K5424" i="2"/>
  <c r="O5424" i="2"/>
  <c r="Q5424" i="2" s="1"/>
  <c r="R5424" i="2" l="1"/>
  <c r="I5425" i="2" s="1"/>
  <c r="J5425" i="2"/>
  <c r="L5425" i="2"/>
  <c r="K5425" i="2"/>
  <c r="M5425" i="2" s="1"/>
  <c r="P5425" i="2" s="1"/>
  <c r="O5425" i="2"/>
  <c r="Q5425" i="2" s="1"/>
  <c r="R5425" i="2" l="1"/>
  <c r="I5426" i="2" s="1"/>
  <c r="K5426" i="2" s="1"/>
  <c r="M5426" i="2" s="1"/>
  <c r="P5426" i="2" s="1"/>
  <c r="L5426" i="2"/>
  <c r="O5426" i="2"/>
  <c r="Q5426" i="2" s="1"/>
  <c r="R5426" i="2" l="1"/>
  <c r="I5427" i="2" s="1"/>
  <c r="L5427" i="2"/>
  <c r="K5427" i="2"/>
  <c r="M5427" i="2" s="1"/>
  <c r="P5427" i="2" s="1"/>
  <c r="R5427" i="2" l="1"/>
  <c r="I5428" i="2" s="1"/>
  <c r="O5428" i="2" s="1"/>
  <c r="Q5428" i="2" s="1"/>
  <c r="L5428" i="2" l="1"/>
  <c r="K5428" i="2"/>
  <c r="M5428" i="2" s="1"/>
  <c r="P5428" i="2" s="1"/>
  <c r="R5428" i="2" l="1"/>
  <c r="I5429" i="2" s="1"/>
  <c r="O5429" i="2" s="1"/>
  <c r="Q5429" i="2" s="1"/>
  <c r="L5429" i="2" l="1"/>
  <c r="K5429" i="2"/>
  <c r="M5429" i="2" s="1"/>
  <c r="P5429" i="2" s="1"/>
  <c r="R5429" i="2" l="1"/>
  <c r="I5430" i="2" s="1"/>
  <c r="O5430" i="2" s="1"/>
  <c r="Q5430" i="2" s="1"/>
  <c r="L5430" i="2" l="1"/>
  <c r="K5430" i="2"/>
  <c r="M5430" i="2" s="1"/>
  <c r="P5430" i="2" s="1"/>
  <c r="R5430" i="2" l="1"/>
  <c r="I5431" i="2" s="1"/>
  <c r="O5431" i="2" s="1"/>
  <c r="Q5431" i="2" s="1"/>
  <c r="L5431" i="2" l="1"/>
  <c r="K5431" i="2"/>
  <c r="M5431" i="2" s="1"/>
  <c r="P5431" i="2" s="1"/>
  <c r="R5431" i="2" l="1"/>
  <c r="I5432" i="2" s="1"/>
  <c r="L5432" i="2" l="1"/>
  <c r="N5432" i="2" s="1"/>
  <c r="J5433" i="2" s="1"/>
  <c r="J5434" i="2" s="1"/>
  <c r="J5435" i="2" s="1"/>
  <c r="J5436" i="2" s="1"/>
  <c r="J5437" i="2" s="1"/>
  <c r="J5438" i="2" s="1"/>
  <c r="K5432" i="2"/>
  <c r="M5432" i="2" s="1"/>
  <c r="P5432" i="2" s="1"/>
  <c r="R5432" i="2" l="1"/>
  <c r="I5433" i="2" s="1"/>
  <c r="O5433" i="2" s="1"/>
  <c r="Q5433" i="2" s="1"/>
  <c r="L5433" i="2" l="1"/>
  <c r="K5433" i="2"/>
  <c r="M5433" i="2" s="1"/>
  <c r="P5433" i="2" s="1"/>
  <c r="R5433" i="2" l="1"/>
  <c r="I5434" i="2" s="1"/>
  <c r="O5434" i="2" s="1"/>
  <c r="Q5434" i="2" s="1"/>
  <c r="L5434" i="2" l="1"/>
  <c r="K5434" i="2"/>
  <c r="M5434" i="2" s="1"/>
  <c r="P5434" i="2" s="1"/>
  <c r="R5434" i="2" l="1"/>
  <c r="I5435" i="2" s="1"/>
  <c r="O5435" i="2" s="1"/>
  <c r="Q5435" i="2" s="1"/>
  <c r="L5435" i="2" l="1"/>
  <c r="K5435" i="2"/>
  <c r="M5435" i="2" s="1"/>
  <c r="P5435" i="2" s="1"/>
  <c r="R5435" i="2" l="1"/>
  <c r="I5436" i="2" s="1"/>
  <c r="O5436" i="2" s="1"/>
  <c r="Q5436" i="2" s="1"/>
  <c r="L5436" i="2" l="1"/>
  <c r="K5436" i="2"/>
  <c r="M5436" i="2" s="1"/>
  <c r="P5436" i="2" s="1"/>
  <c r="R5436" i="2" l="1"/>
  <c r="I5437" i="2" s="1"/>
  <c r="L5437" i="2" l="1"/>
  <c r="R5437" i="2"/>
  <c r="I5438" i="2" s="1"/>
  <c r="K5437" i="2"/>
  <c r="O5437" i="2"/>
  <c r="Q5437" i="2" s="1"/>
  <c r="L5438" i="2" l="1"/>
  <c r="N5438" i="2" s="1"/>
  <c r="K5438" i="2"/>
  <c r="O5438" i="2"/>
  <c r="Q5438" i="2" s="1"/>
  <c r="P5438" i="2" l="1"/>
  <c r="J5439" i="2"/>
  <c r="J5440" i="2" s="1"/>
  <c r="R5438" i="2"/>
  <c r="I5439" i="2" s="1"/>
  <c r="R5439" i="2" s="1"/>
  <c r="I5440" i="2" s="1"/>
  <c r="O5440" i="2" s="1"/>
  <c r="Q5440" i="2" s="1"/>
  <c r="O5439" i="2"/>
  <c r="Q5439" i="2" s="1"/>
  <c r="L5439" i="2" l="1"/>
  <c r="K5439" i="2"/>
  <c r="L5440" i="2"/>
  <c r="N5440" i="2" s="1"/>
  <c r="R5440" i="2" s="1"/>
  <c r="I5441" i="2" s="1"/>
  <c r="K5440" i="2"/>
  <c r="K5441" i="2" l="1"/>
  <c r="P5440" i="2"/>
  <c r="J5441" i="2"/>
  <c r="L5441" i="2" l="1"/>
  <c r="N5441" i="2" s="1"/>
  <c r="P5441" i="2" l="1"/>
  <c r="R5441" i="2"/>
  <c r="I5442" i="2" s="1"/>
  <c r="O5442" i="2" s="1"/>
  <c r="Q5442" i="2" s="1"/>
  <c r="J5442" i="2"/>
  <c r="L5442" i="2" l="1"/>
  <c r="N5442" i="2" s="1"/>
  <c r="P5442" i="2" s="1"/>
  <c r="K5442" i="2"/>
  <c r="R5442" i="2" l="1"/>
  <c r="I5443" i="2" s="1"/>
  <c r="O5443" i="2" s="1"/>
  <c r="Q5443" i="2" s="1"/>
  <c r="J5443" i="2"/>
  <c r="L5443" i="2" l="1"/>
  <c r="N5443" i="2" s="1"/>
  <c r="P5443" i="2" s="1"/>
  <c r="K5443" i="2"/>
  <c r="R5443" i="2" l="1"/>
  <c r="I5444" i="2" s="1"/>
  <c r="O5444" i="2" s="1"/>
  <c r="Q5444" i="2" s="1"/>
  <c r="J5444" i="2"/>
  <c r="L5444" i="2" l="1"/>
  <c r="N5444" i="2" s="1"/>
  <c r="P5444" i="2" s="1"/>
  <c r="R5444" i="2"/>
  <c r="I5445" i="2" s="1"/>
  <c r="O5445" i="2" s="1"/>
  <c r="Q5445" i="2" s="1"/>
  <c r="K5444" i="2"/>
  <c r="K5445" i="2" l="1"/>
  <c r="J5445" i="2"/>
  <c r="L5445" i="2" l="1"/>
  <c r="N5445" i="2" s="1"/>
  <c r="P5445" i="2" l="1"/>
  <c r="R5445" i="2"/>
  <c r="I5446" i="2" s="1"/>
  <c r="O5446" i="2" s="1"/>
  <c r="Q5446" i="2" s="1"/>
  <c r="J5446" i="2"/>
  <c r="L5446" i="2" l="1"/>
  <c r="N5446" i="2" s="1"/>
  <c r="P5446" i="2" s="1"/>
  <c r="K5446" i="2"/>
  <c r="R5446" i="2" l="1"/>
  <c r="I5447" i="2" s="1"/>
  <c r="O5447" i="2" s="1"/>
  <c r="Q5447" i="2" s="1"/>
  <c r="J5447" i="2"/>
  <c r="L5447" i="2" l="1"/>
  <c r="N5447" i="2" s="1"/>
  <c r="P5447" i="2" s="1"/>
  <c r="K5447" i="2"/>
  <c r="R5447" i="2" l="1"/>
  <c r="I5448" i="2" s="1"/>
  <c r="O5448" i="2" s="1"/>
  <c r="Q5448" i="2" s="1"/>
  <c r="J5448" i="2"/>
  <c r="L5448" i="2" l="1"/>
  <c r="N5448" i="2" s="1"/>
  <c r="P5448" i="2" s="1"/>
  <c r="R5448" i="2"/>
  <c r="I5449" i="2" s="1"/>
  <c r="K5448" i="2"/>
  <c r="K5449" i="2" l="1"/>
  <c r="O5449" i="2"/>
  <c r="Q5449" i="2" s="1"/>
  <c r="J5449" i="2"/>
  <c r="L5449" i="2" s="1"/>
  <c r="N5449" i="2" s="1"/>
  <c r="P5449" i="2" s="1"/>
  <c r="R5449" i="2" l="1"/>
  <c r="I5450" i="2" s="1"/>
  <c r="R5450" i="2"/>
  <c r="I5451" i="2" s="1"/>
  <c r="O5451" i="2" s="1"/>
  <c r="Q5451" i="2" s="1"/>
  <c r="L5450" i="2"/>
  <c r="K5450" i="2"/>
  <c r="O5450" i="2"/>
  <c r="Q5450" i="2" s="1"/>
  <c r="L5451" i="2" l="1"/>
  <c r="N5451" i="2" s="1"/>
  <c r="J5452" i="2" s="1"/>
  <c r="K5451" i="2"/>
  <c r="M5451" i="2" s="1"/>
  <c r="P5451" i="2" s="1"/>
  <c r="R5451" i="2" l="1"/>
  <c r="I5452" i="2" s="1"/>
  <c r="O5452" i="2" s="1"/>
  <c r="Q5452" i="2" s="1"/>
  <c r="L5452" i="2" l="1"/>
  <c r="N5452" i="2" s="1"/>
  <c r="J5453" i="2" s="1"/>
  <c r="K5452" i="2"/>
  <c r="M5452" i="2" s="1"/>
  <c r="P5452" i="2" s="1"/>
  <c r="R5452" i="2" l="1"/>
  <c r="I5453" i="2" s="1"/>
  <c r="L5453" i="2" l="1"/>
  <c r="N5453" i="2" s="1"/>
  <c r="J5454" i="2" s="1"/>
  <c r="K5453" i="2"/>
  <c r="M5453" i="2" s="1"/>
  <c r="P5453" i="2" s="1"/>
  <c r="R5453" i="2" l="1"/>
  <c r="I5454" i="2" s="1"/>
  <c r="O5454" i="2" s="1"/>
  <c r="Q5454" i="2" s="1"/>
  <c r="L5454" i="2" l="1"/>
  <c r="N5454" i="2" s="1"/>
  <c r="J5455" i="2" s="1"/>
  <c r="J5456" i="2" s="1"/>
  <c r="J5457" i="2" s="1"/>
  <c r="J5458" i="2" s="1"/>
  <c r="J5459" i="2" s="1"/>
  <c r="J5460" i="2" s="1"/>
  <c r="J5461" i="2" s="1"/>
  <c r="J5462" i="2" s="1"/>
  <c r="J5463" i="2" s="1"/>
  <c r="J5464" i="2" s="1"/>
  <c r="K5454" i="2"/>
  <c r="M5454" i="2" s="1"/>
  <c r="P5454" i="2" s="1"/>
  <c r="R5454" i="2" l="1"/>
  <c r="I5455" i="2" s="1"/>
  <c r="O5455" i="2" s="1"/>
  <c r="Q5455" i="2" s="1"/>
  <c r="L5455" i="2" l="1"/>
  <c r="K5455" i="2"/>
  <c r="M5455" i="2" s="1"/>
  <c r="P5455" i="2" s="1"/>
  <c r="R5455" i="2" l="1"/>
  <c r="I5456" i="2" s="1"/>
  <c r="O5456" i="2" s="1"/>
  <c r="Q5456" i="2" s="1"/>
  <c r="L5456" i="2" l="1"/>
  <c r="K5456" i="2"/>
  <c r="M5456" i="2" s="1"/>
  <c r="P5456" i="2" s="1"/>
  <c r="R5456" i="2" l="1"/>
  <c r="I5457" i="2" s="1"/>
  <c r="O5457" i="2" s="1"/>
  <c r="Q5457" i="2" s="1"/>
  <c r="L5457" i="2" l="1"/>
  <c r="K5457" i="2"/>
  <c r="M5457" i="2" s="1"/>
  <c r="P5457" i="2" s="1"/>
  <c r="R5457" i="2" l="1"/>
  <c r="I5458" i="2" s="1"/>
  <c r="O5458" i="2" s="1"/>
  <c r="Q5458" i="2" s="1"/>
  <c r="L5458" i="2" l="1"/>
  <c r="K5458" i="2"/>
  <c r="M5458" i="2" s="1"/>
  <c r="P5458" i="2" s="1"/>
  <c r="R5458" i="2" l="1"/>
  <c r="I5459" i="2" s="1"/>
  <c r="O5459" i="2" s="1"/>
  <c r="Q5459" i="2" s="1"/>
  <c r="L5459" i="2" l="1"/>
  <c r="K5459" i="2"/>
  <c r="M5459" i="2" s="1"/>
  <c r="P5459" i="2" s="1"/>
  <c r="R5459" i="2" l="1"/>
  <c r="I5460" i="2" s="1"/>
  <c r="O5460" i="2" s="1"/>
  <c r="Q5460" i="2" s="1"/>
  <c r="L5460" i="2" l="1"/>
  <c r="K5460" i="2"/>
  <c r="M5460" i="2" s="1"/>
  <c r="P5460" i="2" s="1"/>
  <c r="R5460" i="2" l="1"/>
  <c r="I5461" i="2" s="1"/>
  <c r="O5461" i="2" s="1"/>
  <c r="Q5461" i="2" s="1"/>
  <c r="L5461" i="2" l="1"/>
  <c r="K5461" i="2"/>
  <c r="M5461" i="2" s="1"/>
  <c r="P5461" i="2" s="1"/>
  <c r="R5461" i="2" l="1"/>
  <c r="I5462" i="2" s="1"/>
  <c r="O5462" i="2" s="1"/>
  <c r="Q5462" i="2" s="1"/>
  <c r="L5462" i="2" l="1"/>
  <c r="K5462" i="2"/>
  <c r="M5462" i="2" s="1"/>
  <c r="P5462" i="2" s="1"/>
  <c r="R5462" i="2" l="1"/>
  <c r="I5463" i="2" s="1"/>
  <c r="R5463" i="2" l="1"/>
  <c r="I5464" i="2" s="1"/>
  <c r="O5464" i="2" s="1"/>
  <c r="Q5464" i="2" s="1"/>
  <c r="L5463" i="2"/>
  <c r="K5463" i="2"/>
  <c r="O5463" i="2"/>
  <c r="Q5463" i="2" s="1"/>
  <c r="L5464" i="2" l="1"/>
  <c r="N5464" i="2" s="1"/>
  <c r="R5464" i="2" s="1"/>
  <c r="I5465" i="2" s="1"/>
  <c r="O5465" i="2" s="1"/>
  <c r="Q5465" i="2" s="1"/>
  <c r="K5464" i="2"/>
  <c r="K5465" i="2" l="1"/>
  <c r="P5464" i="2"/>
  <c r="J5465" i="2"/>
  <c r="L5465" i="2" l="1"/>
  <c r="N5465" i="2" s="1"/>
  <c r="P5465" i="2" l="1"/>
  <c r="R5465" i="2"/>
  <c r="I5466" i="2" s="1"/>
  <c r="O5466" i="2" s="1"/>
  <c r="Q5466" i="2" s="1"/>
  <c r="J5466" i="2"/>
  <c r="L5466" i="2" l="1"/>
  <c r="N5466" i="2" s="1"/>
  <c r="P5466" i="2" s="1"/>
  <c r="K5466" i="2"/>
  <c r="J5467" i="2" l="1"/>
  <c r="R5466" i="2"/>
  <c r="I5467" i="2" s="1"/>
  <c r="O5467" i="2" s="1"/>
  <c r="Q5467" i="2" s="1"/>
  <c r="L5467" i="2" l="1"/>
  <c r="N5467" i="2" s="1"/>
  <c r="K5467" i="2"/>
  <c r="P5467" i="2" l="1"/>
  <c r="J5468" i="2"/>
  <c r="R5467" i="2"/>
  <c r="I5468" i="2" s="1"/>
  <c r="O5468" i="2" s="1"/>
  <c r="Q5468" i="2" s="1"/>
  <c r="L5468" i="2" l="1"/>
  <c r="N5468" i="2" s="1"/>
  <c r="P5468" i="2" s="1"/>
  <c r="K5468" i="2"/>
  <c r="R5468" i="2" l="1"/>
  <c r="I5469" i="2" s="1"/>
  <c r="O5469" i="2" s="1"/>
  <c r="Q5469" i="2" s="1"/>
  <c r="J5469" i="2"/>
  <c r="L5469" i="2" l="1"/>
  <c r="N5469" i="2" s="1"/>
  <c r="P5469" i="2" s="1"/>
  <c r="K5469" i="2"/>
  <c r="R5469" i="2" l="1"/>
  <c r="I5470" i="2" s="1"/>
  <c r="O5470" i="2" s="1"/>
  <c r="Q5470" i="2" s="1"/>
  <c r="J5470" i="2"/>
  <c r="L5470" i="2" l="1"/>
  <c r="N5470" i="2" s="1"/>
  <c r="P5470" i="2" s="1"/>
  <c r="K5470" i="2"/>
  <c r="R5470" i="2" l="1"/>
  <c r="I5471" i="2" s="1"/>
  <c r="J5471" i="2"/>
  <c r="J5472" i="2" s="1"/>
  <c r="R5471" i="2" l="1"/>
  <c r="I5472" i="2" s="1"/>
  <c r="O5472" i="2" s="1"/>
  <c r="Q5472" i="2" s="1"/>
  <c r="L5471" i="2"/>
  <c r="K5471" i="2"/>
  <c r="O5471" i="2"/>
  <c r="Q5471" i="2" s="1"/>
  <c r="L5472" i="2" l="1"/>
  <c r="N5472" i="2" s="1"/>
  <c r="R5472" i="2" s="1"/>
  <c r="I5473" i="2" s="1"/>
  <c r="K5472" i="2"/>
  <c r="K5473" i="2" l="1"/>
  <c r="M5473" i="2" s="1"/>
  <c r="P5473" i="2" s="1"/>
  <c r="O5473" i="2"/>
  <c r="Q5473" i="2" s="1"/>
  <c r="P5472" i="2"/>
  <c r="J5473" i="2"/>
  <c r="L5473" i="2" s="1"/>
  <c r="R5473" i="2" l="1"/>
  <c r="I5474" i="2" s="1"/>
  <c r="L5474" i="2" s="1"/>
  <c r="K5474" i="2" l="1"/>
  <c r="M5474" i="2" s="1"/>
  <c r="P5474" i="2" s="1"/>
  <c r="R5474" i="2"/>
  <c r="I5475" i="2" s="1"/>
  <c r="O5475" i="2" s="1"/>
  <c r="Q5475" i="2" s="1"/>
  <c r="L5475" i="2" l="1"/>
  <c r="K5475" i="2"/>
  <c r="M5475" i="2" s="1"/>
  <c r="P5475" i="2" s="1"/>
  <c r="R5475" i="2" l="1"/>
  <c r="I5476" i="2" s="1"/>
  <c r="O5476" i="2" s="1"/>
  <c r="Q5476" i="2" s="1"/>
  <c r="L5476" i="2" l="1"/>
  <c r="K5476" i="2"/>
  <c r="M5476" i="2" s="1"/>
  <c r="P5476" i="2" s="1"/>
  <c r="R5476" i="2" l="1"/>
  <c r="I5477" i="2" s="1"/>
  <c r="L5477" i="2" l="1"/>
  <c r="K5477" i="2"/>
  <c r="M5477" i="2" s="1"/>
  <c r="P5477" i="2" s="1"/>
  <c r="R5477" i="2" l="1"/>
  <c r="I5478" i="2" s="1"/>
  <c r="L5478" i="2" l="1"/>
  <c r="K5478" i="2"/>
  <c r="M5478" i="2" s="1"/>
  <c r="P5478" i="2" s="1"/>
  <c r="R5478" i="2" l="1"/>
  <c r="I5479" i="2" s="1"/>
  <c r="L5479" i="2"/>
  <c r="K5479" i="2"/>
  <c r="M5479" i="2" s="1"/>
  <c r="P5479" i="2" s="1"/>
  <c r="R5479" i="2" l="1"/>
  <c r="I5480" i="2" s="1"/>
  <c r="L5480" i="2" l="1"/>
  <c r="K5480" i="2"/>
  <c r="M5480" i="2" s="1"/>
  <c r="P5480" i="2" s="1"/>
  <c r="R5480" i="2" l="1"/>
  <c r="I5481" i="2" s="1"/>
  <c r="L5481" i="2" l="1"/>
  <c r="K5481" i="2"/>
  <c r="M5481" i="2" s="1"/>
  <c r="P5481" i="2" s="1"/>
  <c r="R5481" i="2" l="1"/>
  <c r="I5482" i="2" s="1"/>
  <c r="O5482" i="2" s="1"/>
  <c r="Q5482" i="2" s="1"/>
  <c r="L5482" i="2" l="1"/>
  <c r="K5482" i="2"/>
  <c r="M5482" i="2" s="1"/>
  <c r="P5482" i="2" s="1"/>
  <c r="R5482" i="2" l="1"/>
  <c r="I5483" i="2" s="1"/>
  <c r="O5483" i="2" s="1"/>
  <c r="Q5483" i="2" s="1"/>
  <c r="L5483" i="2" l="1"/>
  <c r="K5483" i="2"/>
  <c r="M5483" i="2" s="1"/>
  <c r="P5483" i="2" s="1"/>
  <c r="R5483" i="2" l="1"/>
  <c r="I5484" i="2" s="1"/>
  <c r="O5484" i="2" s="1"/>
  <c r="Q5484" i="2" s="1"/>
  <c r="L5484" i="2" l="1"/>
  <c r="K5484" i="2"/>
  <c r="M5484" i="2" s="1"/>
  <c r="P5484" i="2" s="1"/>
  <c r="R5484" i="2" l="1"/>
  <c r="I5485" i="2" s="1"/>
  <c r="O5485" i="2" s="1"/>
  <c r="Q5485" i="2" s="1"/>
  <c r="L5485" i="2" l="1"/>
  <c r="K5485" i="2"/>
  <c r="M5485" i="2" s="1"/>
  <c r="P5485" i="2" s="1"/>
  <c r="R5485" i="2" l="1"/>
  <c r="I5486" i="2" s="1"/>
  <c r="R5486" i="2" l="1"/>
  <c r="I5487" i="2" s="1"/>
  <c r="L5486" i="2"/>
  <c r="K5486" i="2"/>
  <c r="O5486" i="2"/>
  <c r="Q5486" i="2" s="1"/>
  <c r="R5487" i="2" l="1"/>
  <c r="I5488" i="2" s="1"/>
  <c r="L5487" i="2"/>
  <c r="K5487" i="2"/>
  <c r="O5487" i="2"/>
  <c r="Q5487" i="2" s="1"/>
  <c r="L5488" i="2" l="1"/>
  <c r="K5488" i="2"/>
  <c r="M5488" i="2" s="1"/>
  <c r="P5488" i="2" s="1"/>
  <c r="O5488" i="2"/>
  <c r="Q5488" i="2" s="1"/>
  <c r="R5488" i="2" l="1"/>
  <c r="I5489" i="2" s="1"/>
  <c r="O5489" i="2" s="1"/>
  <c r="Q5489" i="2" s="1"/>
  <c r="L5489" i="2"/>
  <c r="N5489" i="2" s="1"/>
  <c r="K5489" i="2"/>
  <c r="M5489" i="2" s="1"/>
  <c r="R5489" i="2" l="1"/>
  <c r="I5490" i="2" s="1"/>
  <c r="O5490" i="2" s="1"/>
  <c r="Q5490" i="2" s="1"/>
  <c r="K5490" i="2"/>
  <c r="P5489" i="2"/>
  <c r="J5490" i="2"/>
  <c r="L5490" i="2" l="1"/>
  <c r="N5490" i="2" s="1"/>
  <c r="P5490" i="2" l="1"/>
  <c r="R5490" i="2"/>
  <c r="I5491" i="2" s="1"/>
  <c r="O5491" i="2" s="1"/>
  <c r="Q5491" i="2" s="1"/>
  <c r="J5491" i="2"/>
  <c r="L5491" i="2" l="1"/>
  <c r="N5491" i="2" s="1"/>
  <c r="P5491" i="2" s="1"/>
  <c r="K5491" i="2"/>
  <c r="R5491" i="2" l="1"/>
  <c r="I5492" i="2" s="1"/>
  <c r="J5492" i="2"/>
  <c r="L5492" i="2" l="1"/>
  <c r="N5492" i="2" s="1"/>
  <c r="P5492" i="2" s="1"/>
  <c r="R5492" i="2"/>
  <c r="I5493" i="2" s="1"/>
  <c r="K5492" i="2"/>
  <c r="K5493" i="2" l="1"/>
  <c r="J5493" i="2"/>
  <c r="L5493" i="2" l="1"/>
  <c r="N5493" i="2" s="1"/>
  <c r="P5493" i="2" l="1"/>
  <c r="R5493" i="2"/>
  <c r="I5494" i="2" s="1"/>
  <c r="J5494" i="2"/>
  <c r="L5494" i="2" l="1"/>
  <c r="N5494" i="2" s="1"/>
  <c r="P5494" i="2" s="1"/>
  <c r="K5494" i="2"/>
  <c r="R5494" i="2" l="1"/>
  <c r="I5495" i="2" s="1"/>
  <c r="J5495" i="2"/>
  <c r="L5495" i="2" l="1"/>
  <c r="N5495" i="2" s="1"/>
  <c r="P5495" i="2" s="1"/>
  <c r="K5495" i="2"/>
  <c r="R5495" i="2" l="1"/>
  <c r="I5496" i="2" s="1"/>
  <c r="J5496" i="2"/>
  <c r="L5496" i="2" l="1"/>
  <c r="N5496" i="2" s="1"/>
  <c r="P5496" i="2" s="1"/>
  <c r="K5496" i="2"/>
  <c r="O5496" i="2"/>
  <c r="Q5496" i="2" s="1"/>
  <c r="R5496" i="2" l="1"/>
  <c r="I5497" i="2" s="1"/>
  <c r="O5497" i="2" s="1"/>
  <c r="Q5497" i="2" s="1"/>
  <c r="J5497" i="2"/>
  <c r="L5497" i="2"/>
  <c r="N5497" i="2" s="1"/>
  <c r="K5497" i="2"/>
  <c r="M5497" i="2" s="1"/>
  <c r="R5497" i="2" s="1"/>
  <c r="I5498" i="2" s="1"/>
  <c r="P5497" i="2" l="1"/>
  <c r="L5498" i="2"/>
  <c r="K5498" i="2"/>
  <c r="M5498" i="2" s="1"/>
  <c r="P5498" i="2" s="1"/>
  <c r="O5498" i="2"/>
  <c r="Q5498" i="2" s="1"/>
  <c r="R5498" i="2" l="1"/>
  <c r="I5499" i="2" s="1"/>
  <c r="L5499" i="2"/>
  <c r="K5499" i="2"/>
  <c r="M5499" i="2" s="1"/>
  <c r="P5499" i="2" s="1"/>
  <c r="R5499" i="2" l="1"/>
  <c r="I5500" i="2" s="1"/>
  <c r="L5500" i="2" l="1"/>
  <c r="K5500" i="2"/>
  <c r="M5500" i="2" s="1"/>
  <c r="P5500" i="2" s="1"/>
  <c r="R5500" i="2" l="1"/>
  <c r="I5501" i="2" s="1"/>
  <c r="L5501" i="2" l="1"/>
  <c r="K5501" i="2"/>
  <c r="M5501" i="2" s="1"/>
  <c r="P5501" i="2" s="1"/>
  <c r="R5501" i="2" l="1"/>
  <c r="I5502" i="2" s="1"/>
  <c r="L5502" i="2" l="1"/>
  <c r="K5502" i="2"/>
  <c r="M5502" i="2" s="1"/>
  <c r="P5502" i="2" s="1"/>
  <c r="R5502" i="2" l="1"/>
  <c r="I5503" i="2" s="1"/>
  <c r="L5503" i="2" l="1"/>
  <c r="K5503" i="2"/>
  <c r="M5503" i="2" s="1"/>
  <c r="P5503" i="2" s="1"/>
  <c r="R5503" i="2" l="1"/>
  <c r="I5504" i="2" s="1"/>
  <c r="L5504" i="2" l="1"/>
  <c r="K5504" i="2"/>
  <c r="M5504" i="2" s="1"/>
  <c r="P5504" i="2" s="1"/>
  <c r="R5504" i="2" l="1"/>
  <c r="I5505" i="2" s="1"/>
  <c r="L5505" i="2" l="1"/>
  <c r="K5505" i="2"/>
  <c r="M5505" i="2" s="1"/>
  <c r="P5505" i="2" s="1"/>
  <c r="R5505" i="2" l="1"/>
  <c r="I5506" i="2" s="1"/>
  <c r="L5506" i="2" l="1"/>
  <c r="K5506" i="2"/>
  <c r="M5506" i="2" s="1"/>
  <c r="P5506" i="2" s="1"/>
  <c r="R5506" i="2" l="1"/>
  <c r="I5507" i="2" s="1"/>
  <c r="L5507" i="2" l="1"/>
  <c r="K5507" i="2"/>
  <c r="M5507" i="2" s="1"/>
  <c r="P5507" i="2" s="1"/>
  <c r="O5507" i="2"/>
  <c r="Q5507" i="2" s="1"/>
  <c r="R5507" i="2" l="1"/>
  <c r="I5508" i="2" s="1"/>
  <c r="L5508" i="2"/>
  <c r="K5508" i="2"/>
  <c r="M5508" i="2" s="1"/>
  <c r="P5508" i="2" s="1"/>
  <c r="O5508" i="2"/>
  <c r="Q5508" i="2" s="1"/>
  <c r="R5508" i="2" l="1"/>
  <c r="I5509" i="2" s="1"/>
  <c r="L5509" i="2"/>
  <c r="K5509" i="2"/>
  <c r="M5509" i="2" s="1"/>
  <c r="P5509" i="2" s="1"/>
  <c r="R5509" i="2" l="1"/>
  <c r="I5510" i="2" s="1"/>
  <c r="L5510" i="2" l="1"/>
  <c r="K5510" i="2"/>
  <c r="M5510" i="2" s="1"/>
  <c r="P5510" i="2" s="1"/>
  <c r="R5510" i="2" l="1"/>
  <c r="I5511" i="2" s="1"/>
  <c r="L5511" i="2" l="1"/>
  <c r="N5511" i="2" s="1"/>
  <c r="K5511" i="2"/>
  <c r="M5511" i="2" s="1"/>
  <c r="P5511" i="2" l="1"/>
  <c r="J5512" i="2"/>
  <c r="R5511" i="2"/>
  <c r="I5512" i="2" s="1"/>
  <c r="L5512" i="2" l="1"/>
  <c r="N5512" i="2" s="1"/>
  <c r="K5512" i="2"/>
  <c r="M5512" i="2" s="1"/>
  <c r="R5512" i="2" s="1"/>
  <c r="I5513" i="2" s="1"/>
  <c r="J5513" i="2"/>
  <c r="P5512" i="2" l="1"/>
  <c r="L5513" i="2"/>
  <c r="N5513" i="2" s="1"/>
  <c r="K5513" i="2"/>
  <c r="M5513" i="2" s="1"/>
  <c r="R5513" i="2" s="1"/>
  <c r="I5514" i="2" s="1"/>
  <c r="P5513" i="2" l="1"/>
  <c r="K5514" i="2"/>
  <c r="M5514" i="2" s="1"/>
  <c r="J5514" i="2"/>
  <c r="L5514" i="2" l="1"/>
  <c r="N5514" i="2" s="1"/>
  <c r="P5514" i="2" l="1"/>
  <c r="R5514" i="2"/>
  <c r="I5515" i="2" s="1"/>
  <c r="O5515" i="2" s="1"/>
  <c r="Q5515" i="2" s="1"/>
  <c r="J5515" i="2"/>
  <c r="L5515" i="2" l="1"/>
  <c r="N5515" i="2" s="1"/>
  <c r="K5515" i="2"/>
  <c r="M5515" i="2" s="1"/>
  <c r="P5515" i="2" l="1"/>
  <c r="R5515" i="2"/>
  <c r="I5516" i="2" s="1"/>
  <c r="O5516" i="2" s="1"/>
  <c r="Q5516" i="2" s="1"/>
  <c r="J5516" i="2"/>
  <c r="L5516" i="2" l="1"/>
  <c r="N5516" i="2" s="1"/>
  <c r="P5516" i="2" s="1"/>
  <c r="K5516" i="2"/>
  <c r="R5516" i="2" l="1"/>
  <c r="I5517" i="2" s="1"/>
  <c r="K5517" i="2"/>
  <c r="J5517" i="2"/>
  <c r="L5517" i="2" l="1"/>
  <c r="N5517" i="2" s="1"/>
  <c r="P5517" i="2" l="1"/>
  <c r="R5517" i="2"/>
  <c r="I5518" i="2" s="1"/>
  <c r="J5518" i="2"/>
  <c r="L5518" i="2" l="1"/>
  <c r="N5518" i="2" s="1"/>
  <c r="P5518" i="2" s="1"/>
  <c r="K5518" i="2"/>
  <c r="R5518" i="2" l="1"/>
  <c r="I5519" i="2" s="1"/>
  <c r="J5519" i="2"/>
  <c r="L5519" i="2" l="1"/>
  <c r="N5519" i="2" s="1"/>
  <c r="P5519" i="2" s="1"/>
  <c r="K5519" i="2"/>
  <c r="R5519" i="2" l="1"/>
  <c r="I5520" i="2" s="1"/>
  <c r="J5520" i="2"/>
  <c r="L5520" i="2" l="1"/>
  <c r="N5520" i="2" s="1"/>
  <c r="K5520" i="2"/>
  <c r="M5520" i="2" s="1"/>
  <c r="R5520" i="2" s="1"/>
  <c r="I5521" i="2" s="1"/>
  <c r="P5520" i="2" l="1"/>
  <c r="K5521" i="2"/>
  <c r="M5521" i="2" s="1"/>
  <c r="J5521" i="2"/>
  <c r="L5521" i="2" s="1"/>
  <c r="N5521" i="2" s="1"/>
  <c r="P5521" i="2" l="1"/>
  <c r="R5521" i="2"/>
  <c r="I5522" i="2" s="1"/>
  <c r="L5522" i="2" l="1"/>
  <c r="K5522" i="2"/>
  <c r="M5522" i="2" s="1"/>
  <c r="P5522" i="2" s="1"/>
  <c r="R5522" i="2" l="1"/>
  <c r="I5523" i="2" s="1"/>
  <c r="L5523" i="2" l="1"/>
  <c r="K5523" i="2"/>
  <c r="M5523" i="2" s="1"/>
  <c r="P5523" i="2" s="1"/>
  <c r="R5523" i="2" l="1"/>
  <c r="I5524" i="2" s="1"/>
  <c r="L5524" i="2" l="1"/>
  <c r="K5524" i="2"/>
  <c r="M5524" i="2" s="1"/>
  <c r="P5524" i="2" s="1"/>
  <c r="R5524" i="2" l="1"/>
  <c r="I5525" i="2" s="1"/>
  <c r="L5525" i="2" l="1"/>
  <c r="K5525" i="2"/>
  <c r="M5525" i="2" s="1"/>
  <c r="P5525" i="2" s="1"/>
  <c r="R5525" i="2" l="1"/>
  <c r="I5526" i="2" s="1"/>
  <c r="L5526" i="2" l="1"/>
  <c r="K5526" i="2"/>
  <c r="M5526" i="2" s="1"/>
  <c r="P5526" i="2" s="1"/>
  <c r="R5526" i="2" l="1"/>
  <c r="I5527" i="2" s="1"/>
  <c r="L5527" i="2" l="1"/>
  <c r="K5527" i="2"/>
  <c r="M5527" i="2" s="1"/>
  <c r="P5527" i="2" s="1"/>
  <c r="R5527" i="2" l="1"/>
  <c r="I5528" i="2" s="1"/>
  <c r="L5528" i="2" l="1"/>
  <c r="K5528" i="2"/>
  <c r="M5528" i="2" s="1"/>
  <c r="P5528" i="2" s="1"/>
  <c r="R5528" i="2" l="1"/>
  <c r="I5529" i="2" s="1"/>
  <c r="L5529" i="2" l="1"/>
  <c r="K5529" i="2"/>
  <c r="M5529" i="2" s="1"/>
  <c r="P5529" i="2" s="1"/>
  <c r="R5529" i="2" l="1"/>
  <c r="I5530" i="2" s="1"/>
  <c r="L5530" i="2" l="1"/>
  <c r="K5530" i="2"/>
  <c r="M5530" i="2" s="1"/>
  <c r="P5530" i="2" s="1"/>
  <c r="R5530" i="2" l="1"/>
  <c r="I5531" i="2" s="1"/>
  <c r="O5531" i="2" s="1"/>
  <c r="Q5531" i="2" s="1"/>
  <c r="L5531" i="2" l="1"/>
  <c r="K5531" i="2"/>
  <c r="M5531" i="2" s="1"/>
  <c r="P5531" i="2" s="1"/>
  <c r="R5531" i="2" l="1"/>
  <c r="I5532" i="2" s="1"/>
  <c r="O5532" i="2" s="1"/>
  <c r="Q5532" i="2" s="1"/>
  <c r="L5532" i="2" l="1"/>
  <c r="K5532" i="2"/>
  <c r="M5532" i="2" s="1"/>
  <c r="P5532" i="2" s="1"/>
  <c r="R5532" i="2" l="1"/>
  <c r="I5533" i="2" s="1"/>
  <c r="L5533" i="2" l="1"/>
  <c r="K5533" i="2"/>
  <c r="M5533" i="2" s="1"/>
  <c r="P5533" i="2" s="1"/>
  <c r="R5533" i="2" l="1"/>
  <c r="I5534" i="2" s="1"/>
  <c r="L5534" i="2" l="1"/>
  <c r="K5534" i="2"/>
  <c r="M5534" i="2" s="1"/>
  <c r="P5534" i="2" s="1"/>
  <c r="O5534" i="2"/>
  <c r="Q5534" i="2" s="1"/>
  <c r="R5534" i="2" l="1"/>
  <c r="I5535" i="2" s="1"/>
  <c r="L5535" i="2" s="1"/>
  <c r="O5535" i="2"/>
  <c r="Q5535" i="2" s="1"/>
  <c r="K5535" i="2" l="1"/>
  <c r="M5535" i="2" s="1"/>
  <c r="P5535" i="2" s="1"/>
  <c r="R5535" i="2" l="1"/>
  <c r="I5536" i="2" s="1"/>
  <c r="O5536" i="2" l="1"/>
  <c r="Q5536" i="2" s="1"/>
  <c r="K5536" i="2"/>
  <c r="L5536" i="2"/>
  <c r="N5536" i="2" s="1"/>
  <c r="R5536" i="2" l="1"/>
  <c r="I5537" i="2" s="1"/>
  <c r="P5536" i="2"/>
  <c r="J5537" i="2"/>
  <c r="O5537" i="2" l="1"/>
  <c r="Q5537" i="2" s="1"/>
  <c r="K5537" i="2"/>
  <c r="L5537" i="2"/>
  <c r="N5537" i="2" s="1"/>
  <c r="P5537" i="2" l="1"/>
  <c r="R5537" i="2"/>
  <c r="I5538" i="2" s="1"/>
  <c r="J5538" i="2"/>
  <c r="O5538" i="2" l="1"/>
  <c r="Q5538" i="2" s="1"/>
  <c r="L5538" i="2"/>
  <c r="N5538" i="2" s="1"/>
  <c r="K5538" i="2"/>
  <c r="P5538" i="2" l="1"/>
  <c r="R5538" i="2"/>
  <c r="I5539" i="2" s="1"/>
  <c r="J5539" i="2"/>
  <c r="K5539" i="2" l="1"/>
  <c r="L5539" i="2"/>
  <c r="N5539" i="2" s="1"/>
  <c r="P5539" i="2" l="1"/>
  <c r="R5539" i="2"/>
  <c r="I5540" i="2" s="1"/>
  <c r="J5540" i="2"/>
  <c r="L5540" i="2" l="1"/>
  <c r="N5540" i="2" s="1"/>
  <c r="K5540" i="2"/>
  <c r="P5540" i="2" l="1"/>
  <c r="R5540" i="2"/>
  <c r="I5541" i="2" s="1"/>
  <c r="J5541" i="2"/>
  <c r="O5541" i="2" l="1"/>
  <c r="Q5541" i="2" s="1"/>
  <c r="K5541" i="2"/>
  <c r="L5541" i="2"/>
  <c r="N5541" i="2" s="1"/>
  <c r="P5541" i="2" l="1"/>
  <c r="R5541" i="2"/>
  <c r="I5542" i="2" s="1"/>
  <c r="J5542" i="2"/>
  <c r="O5542" i="2" l="1"/>
  <c r="Q5542" i="2" s="1"/>
  <c r="L5542" i="2"/>
  <c r="N5542" i="2" s="1"/>
  <c r="K5542" i="2"/>
  <c r="P5542" i="2" l="1"/>
  <c r="J5543" i="2"/>
  <c r="R5542" i="2"/>
  <c r="I5543" i="2" s="1"/>
  <c r="L5543" i="2" l="1"/>
  <c r="N5543" i="2" s="1"/>
  <c r="K5543" i="2"/>
  <c r="P5543" i="2" l="1"/>
  <c r="J5544" i="2"/>
  <c r="R5543" i="2"/>
  <c r="I5544" i="2" s="1"/>
  <c r="O5544" i="2" l="1"/>
  <c r="Q5544" i="2" s="1"/>
  <c r="L5544" i="2"/>
  <c r="N5544" i="2" s="1"/>
  <c r="K5544" i="2"/>
  <c r="R5544" i="2" l="1"/>
  <c r="I5545" i="2" s="1"/>
  <c r="P5544" i="2"/>
  <c r="J5545" i="2"/>
  <c r="L5545" i="2" s="1"/>
  <c r="N5545" i="2" s="1"/>
  <c r="K5545" i="2" l="1"/>
  <c r="M5545" i="2" s="1"/>
  <c r="P5545" i="2" s="1"/>
  <c r="R5545" i="2"/>
  <c r="I5546" i="2" s="1"/>
  <c r="R5546" i="2" l="1"/>
  <c r="I5547" i="2" s="1"/>
  <c r="L5546" i="2"/>
  <c r="K5546" i="2"/>
  <c r="O5546" i="2"/>
  <c r="Q5546" i="2" s="1"/>
  <c r="O5547" i="2" l="1"/>
  <c r="Q5547" i="2" s="1"/>
  <c r="L5547" i="2"/>
  <c r="K5547" i="2"/>
  <c r="M5547" i="2" s="1"/>
  <c r="P5547" i="2" l="1"/>
  <c r="R5547" i="2"/>
  <c r="I5548" i="2" s="1"/>
  <c r="O5548" i="2" l="1"/>
  <c r="Q5548" i="2" s="1"/>
  <c r="L5548" i="2"/>
  <c r="K5548" i="2"/>
  <c r="M5548" i="2" s="1"/>
  <c r="P5548" i="2" l="1"/>
  <c r="R5548" i="2"/>
  <c r="I5549" i="2" s="1"/>
  <c r="O5549" i="2" l="1"/>
  <c r="Q5549" i="2" s="1"/>
  <c r="L5549" i="2"/>
  <c r="K5549" i="2"/>
  <c r="M5549" i="2" s="1"/>
  <c r="P5549" i="2" l="1"/>
  <c r="R5549" i="2"/>
  <c r="I5550" i="2" s="1"/>
  <c r="O5550" i="2" l="1"/>
  <c r="Q5550" i="2" s="1"/>
  <c r="L5550" i="2"/>
  <c r="K5550" i="2"/>
  <c r="M5550" i="2" s="1"/>
  <c r="P5550" i="2" l="1"/>
  <c r="R5550" i="2"/>
  <c r="I5551" i="2" s="1"/>
  <c r="O5551" i="2" l="1"/>
  <c r="Q5551" i="2" s="1"/>
  <c r="L5551" i="2"/>
  <c r="K5551" i="2"/>
  <c r="M5551" i="2" s="1"/>
  <c r="P5551" i="2" l="1"/>
  <c r="R5551" i="2"/>
  <c r="I5552" i="2" s="1"/>
  <c r="O5552" i="2" l="1"/>
  <c r="Q5552" i="2" s="1"/>
  <c r="L5552" i="2"/>
  <c r="K5552" i="2"/>
  <c r="M5552" i="2" s="1"/>
  <c r="P5552" i="2" l="1"/>
  <c r="R5552" i="2"/>
  <c r="I5553" i="2" s="1"/>
  <c r="O5553" i="2" l="1"/>
  <c r="Q5553" i="2" s="1"/>
  <c r="L5553" i="2"/>
  <c r="K5553" i="2"/>
  <c r="M5553" i="2" s="1"/>
  <c r="O5554" i="2"/>
  <c r="Q5554" i="2" s="1"/>
  <c r="P5553" i="2" l="1"/>
  <c r="R5553" i="2"/>
  <c r="I5554" i="2" s="1"/>
  <c r="L5554" i="2" l="1"/>
  <c r="K5554" i="2"/>
  <c r="M5554" i="2" s="1"/>
  <c r="P5554" i="2" l="1"/>
  <c r="R5554" i="2"/>
  <c r="I5555" i="2" s="1"/>
  <c r="L5555" i="2" l="1"/>
  <c r="K5555" i="2"/>
  <c r="M5555" i="2" s="1"/>
  <c r="P5555" i="2" l="1"/>
  <c r="R5555" i="2"/>
  <c r="I5556" i="2" s="1"/>
  <c r="O5556" i="2" l="1"/>
  <c r="Q5556" i="2" s="1"/>
  <c r="L5556" i="2"/>
  <c r="K5556" i="2"/>
  <c r="M5556" i="2" s="1"/>
  <c r="P5556" i="2" s="1"/>
  <c r="R5556" i="2"/>
  <c r="I5557" i="2" s="1"/>
  <c r="O5557" i="2" l="1"/>
  <c r="Q5557" i="2" s="1"/>
  <c r="K5557" i="2"/>
  <c r="M5557" i="2" s="1"/>
  <c r="L5557" i="2"/>
  <c r="P5557" i="2" l="1"/>
  <c r="R5557" i="2"/>
  <c r="I5558" i="2" s="1"/>
  <c r="R5558" i="2" l="1"/>
  <c r="I5559" i="2" s="1"/>
  <c r="L5558" i="2"/>
  <c r="K5558" i="2"/>
  <c r="O5558" i="2"/>
  <c r="Q5558" i="2" s="1"/>
  <c r="O5559" i="2" l="1"/>
  <c r="Q5559" i="2" s="1"/>
  <c r="L5559" i="2"/>
  <c r="N5559" i="2" s="1"/>
  <c r="K5559" i="2"/>
  <c r="P5559" i="2" l="1"/>
  <c r="J5560" i="2"/>
  <c r="J5561" i="2" s="1"/>
  <c r="R5559" i="2"/>
  <c r="I5560" i="2" s="1"/>
  <c r="L5560" i="2" l="1"/>
  <c r="R5560" i="2"/>
  <c r="I5561" i="2" s="1"/>
  <c r="K5560" i="2"/>
  <c r="O5560" i="2"/>
  <c r="Q5560" i="2" s="1"/>
  <c r="O5561" i="2" l="1"/>
  <c r="Q5561" i="2" s="1"/>
  <c r="L5561" i="2"/>
  <c r="N5561" i="2" s="1"/>
  <c r="K5561" i="2"/>
  <c r="R5561" i="2" l="1"/>
  <c r="I5562" i="2" s="1"/>
  <c r="P5561" i="2"/>
  <c r="J5562" i="2"/>
  <c r="O5562" i="2" l="1"/>
  <c r="Q5562" i="2" s="1"/>
  <c r="K5562" i="2"/>
  <c r="L5562" i="2"/>
  <c r="N5562" i="2" s="1"/>
  <c r="P5562" i="2" l="1"/>
  <c r="R5562" i="2"/>
  <c r="I5563" i="2" s="1"/>
  <c r="J5563" i="2"/>
  <c r="O5563" i="2" l="1"/>
  <c r="Q5563" i="2" s="1"/>
  <c r="L5563" i="2"/>
  <c r="N5563" i="2" s="1"/>
  <c r="K5563" i="2"/>
  <c r="M5563" i="2" s="1"/>
  <c r="R5563" i="2" s="1"/>
  <c r="I5564" i="2" s="1"/>
  <c r="O5564" i="2" s="1"/>
  <c r="Q5564" i="2" s="1"/>
  <c r="K5564" i="2"/>
  <c r="P5563" i="2" l="1"/>
  <c r="J5564" i="2"/>
  <c r="L5564" i="2" s="1"/>
  <c r="N5564" i="2" s="1"/>
  <c r="P5564" i="2" s="1"/>
  <c r="R5564" i="2"/>
  <c r="I5565" i="2" s="1"/>
  <c r="O5565" i="2" s="1"/>
  <c r="Q5565" i="2" s="1"/>
  <c r="J5565" i="2"/>
  <c r="L5565" i="2" l="1"/>
  <c r="N5565" i="2" s="1"/>
  <c r="P5565" i="2" s="1"/>
  <c r="K5565" i="2"/>
  <c r="R5565" i="2" l="1"/>
  <c r="I5566" i="2" s="1"/>
  <c r="O5566" i="2" s="1"/>
  <c r="Q5566" i="2" s="1"/>
  <c r="J5566" i="2"/>
  <c r="L5566" i="2" l="1"/>
  <c r="N5566" i="2" s="1"/>
  <c r="P5566" i="2" s="1"/>
  <c r="K5566" i="2"/>
  <c r="R5566" i="2" l="1"/>
  <c r="I5567" i="2" s="1"/>
  <c r="O5567" i="2" s="1"/>
  <c r="Q5567" i="2" s="1"/>
  <c r="J5567" i="2"/>
  <c r="L5567" i="2" l="1"/>
  <c r="N5567" i="2" s="1"/>
  <c r="P5567" i="2" s="1"/>
  <c r="K5567" i="2"/>
  <c r="J5568" i="2" l="1"/>
  <c r="R5567" i="2"/>
  <c r="I5568" i="2" s="1"/>
  <c r="O5568" i="2" s="1"/>
  <c r="Q5568" i="2" s="1"/>
  <c r="L5568" i="2" l="1"/>
  <c r="N5568" i="2" s="1"/>
  <c r="P5568" i="2" s="1"/>
  <c r="K5568" i="2"/>
  <c r="R5568" i="2" l="1"/>
  <c r="I5569" i="2" s="1"/>
  <c r="O5569" i="2" s="1"/>
  <c r="Q5569" i="2" s="1"/>
  <c r="J5569" i="2"/>
  <c r="L5569" i="2" l="1"/>
  <c r="N5569" i="2" s="1"/>
  <c r="P5569" i="2" s="1"/>
  <c r="R5569" i="2"/>
  <c r="I5570" i="2" s="1"/>
  <c r="K5569" i="2"/>
  <c r="L5570" i="2" l="1"/>
  <c r="N5570" i="2" s="1"/>
  <c r="J5571" i="2" s="1"/>
  <c r="J5572" i="2" s="1"/>
  <c r="J5573" i="2" s="1"/>
  <c r="J5574" i="2" s="1"/>
  <c r="J5575" i="2" s="1"/>
  <c r="J5576" i="2" s="1"/>
  <c r="J5577" i="2" s="1"/>
  <c r="K5570" i="2"/>
  <c r="M5570" i="2" s="1"/>
  <c r="P5570" i="2" s="1"/>
  <c r="R5570" i="2" l="1"/>
  <c r="I5571" i="2" s="1"/>
  <c r="O5571" i="2" s="1"/>
  <c r="Q5571" i="2" s="1"/>
  <c r="L5571" i="2" l="1"/>
  <c r="K5571" i="2"/>
  <c r="M5571" i="2" s="1"/>
  <c r="P5571" i="2" s="1"/>
  <c r="R5571" i="2" l="1"/>
  <c r="I5572" i="2" s="1"/>
  <c r="L5572" i="2" l="1"/>
  <c r="K5572" i="2"/>
  <c r="M5572" i="2" s="1"/>
  <c r="P5572" i="2" s="1"/>
  <c r="R5572" i="2" l="1"/>
  <c r="I5573" i="2" s="1"/>
  <c r="L5573" i="2" l="1"/>
  <c r="K5573" i="2"/>
  <c r="M5573" i="2" s="1"/>
  <c r="P5573" i="2" s="1"/>
  <c r="R5573" i="2" l="1"/>
  <c r="I5574" i="2" s="1"/>
  <c r="L5574" i="2" l="1"/>
  <c r="K5574" i="2"/>
  <c r="M5574" i="2" s="1"/>
  <c r="P5574" i="2" s="1"/>
  <c r="R5574" i="2" l="1"/>
  <c r="I5575" i="2" s="1"/>
  <c r="L5575" i="2" l="1"/>
  <c r="K5575" i="2"/>
  <c r="M5575" i="2" s="1"/>
  <c r="P5575" i="2" s="1"/>
  <c r="R5575" i="2" l="1"/>
  <c r="I5576" i="2" s="1"/>
  <c r="O5576" i="2" s="1"/>
  <c r="Q5576" i="2" s="1"/>
  <c r="L5576" i="2" l="1"/>
  <c r="K5576" i="2"/>
  <c r="M5576" i="2" s="1"/>
  <c r="P5576" i="2" s="1"/>
  <c r="R5576" i="2" l="1"/>
  <c r="I5577" i="2" s="1"/>
  <c r="O5577" i="2" s="1"/>
  <c r="Q5577" i="2" s="1"/>
  <c r="L5577" i="2" l="1"/>
  <c r="N5577" i="2" s="1"/>
  <c r="J5578" i="2" s="1"/>
  <c r="J5579" i="2" s="1"/>
  <c r="J5580" i="2" s="1"/>
  <c r="J5581" i="2" s="1"/>
  <c r="J5582" i="2" s="1"/>
  <c r="J5583" i="2" s="1"/>
  <c r="J5584" i="2" s="1"/>
  <c r="K5577" i="2"/>
  <c r="M5577" i="2" s="1"/>
  <c r="P5577" i="2" s="1"/>
  <c r="R5577" i="2" l="1"/>
  <c r="I5578" i="2" s="1"/>
  <c r="L5578" i="2" l="1"/>
  <c r="K5578" i="2"/>
  <c r="M5578" i="2" s="1"/>
  <c r="P5578" i="2" s="1"/>
  <c r="R5578" i="2" l="1"/>
  <c r="I5579" i="2" s="1"/>
  <c r="L5579" i="2" l="1"/>
  <c r="K5579" i="2"/>
  <c r="M5579" i="2" s="1"/>
  <c r="P5579" i="2" s="1"/>
  <c r="R5579" i="2" l="1"/>
  <c r="I5580" i="2" s="1"/>
  <c r="O5580" i="2" s="1"/>
  <c r="Q5580" i="2" s="1"/>
  <c r="L5580" i="2" l="1"/>
  <c r="K5580" i="2"/>
  <c r="M5580" i="2" s="1"/>
  <c r="P5580" i="2" s="1"/>
  <c r="R5580" i="2" l="1"/>
  <c r="I5581" i="2" s="1"/>
  <c r="O5581" i="2" s="1"/>
  <c r="Q5581" i="2" s="1"/>
  <c r="L5581" i="2" l="1"/>
  <c r="K5581" i="2"/>
  <c r="M5581" i="2" s="1"/>
  <c r="P5581" i="2" s="1"/>
  <c r="R5581" i="2" l="1"/>
  <c r="I5582" i="2" s="1"/>
  <c r="O5582" i="2" s="1"/>
  <c r="Q5582" i="2" s="1"/>
  <c r="L5582" i="2" l="1"/>
  <c r="K5582" i="2"/>
  <c r="M5582" i="2" s="1"/>
  <c r="P5582" i="2" s="1"/>
  <c r="R5582" i="2" l="1"/>
  <c r="I5583" i="2" s="1"/>
  <c r="R5583" i="2" l="1"/>
  <c r="I5584" i="2" s="1"/>
  <c r="O5584" i="2" s="1"/>
  <c r="Q5584" i="2" s="1"/>
  <c r="L5583" i="2"/>
  <c r="K5583" i="2"/>
  <c r="O5583" i="2"/>
  <c r="Q5583" i="2" s="1"/>
  <c r="L5584" i="2" l="1"/>
  <c r="N5584" i="2" s="1"/>
  <c r="R5584" i="2"/>
  <c r="I5585" i="2" s="1"/>
  <c r="O5585" i="2" s="1"/>
  <c r="Q5585" i="2" s="1"/>
  <c r="K5584" i="2"/>
  <c r="K5585" i="2" l="1"/>
  <c r="P5584" i="2"/>
  <c r="J5585" i="2"/>
  <c r="L5585" i="2" l="1"/>
  <c r="N5585" i="2" s="1"/>
  <c r="P5585" i="2" l="1"/>
  <c r="R5585" i="2"/>
  <c r="I5586" i="2" s="1"/>
  <c r="O5586" i="2" s="1"/>
  <c r="Q5586" i="2" s="1"/>
  <c r="J5586" i="2"/>
  <c r="L5586" i="2" l="1"/>
  <c r="N5586" i="2" s="1"/>
  <c r="P5586" i="2" s="1"/>
  <c r="K5586" i="2"/>
  <c r="R5586" i="2" l="1"/>
  <c r="I5587" i="2" s="1"/>
  <c r="O5587" i="2" s="1"/>
  <c r="Q5587" i="2" s="1"/>
  <c r="J5587" i="2"/>
  <c r="L5587" i="2" l="1"/>
  <c r="N5587" i="2" s="1"/>
  <c r="P5587" i="2" s="1"/>
  <c r="K5587" i="2"/>
  <c r="R5587" i="2" l="1"/>
  <c r="I5588" i="2" s="1"/>
  <c r="O5588" i="2" s="1"/>
  <c r="Q5588" i="2" s="1"/>
  <c r="J5588" i="2"/>
  <c r="L5588" i="2" l="1"/>
  <c r="N5588" i="2" s="1"/>
  <c r="P5588" i="2" s="1"/>
  <c r="K5588" i="2"/>
  <c r="R5588" i="2" l="1"/>
  <c r="I5589" i="2" s="1"/>
  <c r="O5589" i="2" s="1"/>
  <c r="Q5589" i="2" s="1"/>
  <c r="K5589" i="2"/>
  <c r="J5589" i="2"/>
  <c r="L5589" i="2" l="1"/>
  <c r="N5589" i="2" s="1"/>
  <c r="P5589" i="2" l="1"/>
  <c r="R5589" i="2"/>
  <c r="I5590" i="2" s="1"/>
  <c r="J5590" i="2"/>
  <c r="L5590" i="2" l="1"/>
  <c r="N5590" i="2" s="1"/>
  <c r="P5590" i="2" s="1"/>
  <c r="K5590" i="2"/>
  <c r="R5590" i="2" l="1"/>
  <c r="I5591" i="2" s="1"/>
  <c r="J5591" i="2"/>
  <c r="L5591" i="2" l="1"/>
  <c r="N5591" i="2" s="1"/>
  <c r="P5591" i="2" s="1"/>
  <c r="K5591" i="2"/>
  <c r="R5591" i="2" l="1"/>
  <c r="I5592" i="2" s="1"/>
  <c r="J5592" i="2"/>
  <c r="L5592" i="2" l="1"/>
  <c r="N5592" i="2" s="1"/>
  <c r="P5592" i="2" s="1"/>
  <c r="K5592" i="2"/>
  <c r="R5592" i="2" l="1"/>
  <c r="I5593" i="2" s="1"/>
  <c r="O5593" i="2"/>
  <c r="Q5593" i="2" s="1"/>
  <c r="K5593" i="2"/>
  <c r="J5593" i="2"/>
  <c r="L5593" i="2" s="1"/>
  <c r="N5593" i="2" s="1"/>
  <c r="P5593" i="2" s="1"/>
  <c r="R5593" i="2" l="1"/>
  <c r="I5594" i="2" s="1"/>
  <c r="L5594" i="2" s="1"/>
  <c r="K5594" i="2"/>
  <c r="M5594" i="2" s="1"/>
  <c r="P5594" i="2" s="1"/>
  <c r="R5594" i="2" l="1"/>
  <c r="I5595" i="2" s="1"/>
  <c r="O5595" i="2" s="1"/>
  <c r="Q5595" i="2" s="1"/>
  <c r="L5595" i="2" l="1"/>
  <c r="K5595" i="2"/>
  <c r="M5595" i="2" s="1"/>
  <c r="P5595" i="2" s="1"/>
  <c r="R5595" i="2" l="1"/>
  <c r="I5596" i="2" s="1"/>
  <c r="O5596" i="2" s="1"/>
  <c r="Q5596" i="2" s="1"/>
  <c r="L5596" i="2" l="1"/>
  <c r="K5596" i="2"/>
  <c r="M5596" i="2" s="1"/>
  <c r="P5596" i="2" s="1"/>
  <c r="R5596" i="2" l="1"/>
  <c r="I5597" i="2" s="1"/>
  <c r="O5597" i="2" s="1"/>
  <c r="Q5597" i="2" s="1"/>
  <c r="L5597" i="2" l="1"/>
  <c r="K5597" i="2"/>
  <c r="M5597" i="2" s="1"/>
  <c r="P5597" i="2" s="1"/>
  <c r="R5597" i="2" l="1"/>
  <c r="I5598" i="2" s="1"/>
  <c r="O5598" i="2" s="1"/>
  <c r="Q5598" i="2" s="1"/>
  <c r="L5598" i="2" l="1"/>
  <c r="K5598" i="2"/>
  <c r="M5598" i="2" s="1"/>
  <c r="P5598" i="2" s="1"/>
  <c r="R5598" i="2" l="1"/>
  <c r="I5599" i="2" s="1"/>
  <c r="R5599" i="2" l="1"/>
  <c r="I5600" i="2" s="1"/>
  <c r="O5600" i="2" s="1"/>
  <c r="Q5600" i="2" s="1"/>
  <c r="L5599" i="2"/>
  <c r="K5599" i="2"/>
  <c r="O5599" i="2"/>
  <c r="Q5599" i="2" s="1"/>
  <c r="L5600" i="2" l="1"/>
  <c r="K5600" i="2"/>
  <c r="M5600" i="2" s="1"/>
  <c r="P5600" i="2" s="1"/>
  <c r="R5600" i="2" l="1"/>
  <c r="I5601" i="2" s="1"/>
  <c r="O5601" i="2" s="1"/>
  <c r="Q5601" i="2" s="1"/>
  <c r="L5601" i="2" l="1"/>
  <c r="N5601" i="2" s="1"/>
  <c r="J5602" i="2" s="1"/>
  <c r="J5603" i="2" s="1"/>
  <c r="J5604" i="2" s="1"/>
  <c r="J5605" i="2" s="1"/>
  <c r="J5606" i="2" s="1"/>
  <c r="J5607" i="2" s="1"/>
  <c r="J5608" i="2" s="1"/>
  <c r="K5601" i="2"/>
  <c r="M5601" i="2" s="1"/>
  <c r="P5601" i="2" s="1"/>
  <c r="R5601" i="2" l="1"/>
  <c r="I5602" i="2" s="1"/>
  <c r="O5602" i="2" s="1"/>
  <c r="Q5602" i="2" s="1"/>
  <c r="L5602" i="2" l="1"/>
  <c r="K5602" i="2"/>
  <c r="M5602" i="2" s="1"/>
  <c r="P5602" i="2" s="1"/>
  <c r="R5602" i="2" l="1"/>
  <c r="I5603" i="2" s="1"/>
  <c r="O5603" i="2" s="1"/>
  <c r="Q5603" i="2" s="1"/>
  <c r="L5603" i="2" l="1"/>
  <c r="K5603" i="2"/>
  <c r="M5603" i="2" s="1"/>
  <c r="P5603" i="2" s="1"/>
  <c r="R5603" i="2" l="1"/>
  <c r="I5604" i="2" s="1"/>
  <c r="L5604" i="2" l="1"/>
  <c r="K5604" i="2"/>
  <c r="M5604" i="2" s="1"/>
  <c r="P5604" i="2" s="1"/>
  <c r="R5604" i="2" l="1"/>
  <c r="I5605" i="2" s="1"/>
  <c r="O5605" i="2" s="1"/>
  <c r="Q5605" i="2" s="1"/>
  <c r="L5605" i="2" l="1"/>
  <c r="K5605" i="2"/>
  <c r="M5605" i="2" s="1"/>
  <c r="P5605" i="2" s="1"/>
  <c r="R5605" i="2" l="1"/>
  <c r="I5606" i="2" s="1"/>
  <c r="L5606" i="2" l="1"/>
  <c r="K5606" i="2"/>
  <c r="M5606" i="2" s="1"/>
  <c r="P5606" i="2" s="1"/>
  <c r="O5606" i="2"/>
  <c r="Q5606" i="2" s="1"/>
  <c r="R5606" i="2" l="1"/>
  <c r="I5607" i="2" s="1"/>
  <c r="R5607" i="2"/>
  <c r="I5608" i="2" s="1"/>
  <c r="O5608" i="2" s="1"/>
  <c r="Q5608" i="2" s="1"/>
  <c r="L5607" i="2"/>
  <c r="K5607" i="2"/>
  <c r="O5607" i="2"/>
  <c r="Q5607" i="2" s="1"/>
  <c r="L5608" i="2" l="1"/>
  <c r="N5608" i="2" s="1"/>
  <c r="R5608" i="2" s="1"/>
  <c r="I5609" i="2" s="1"/>
  <c r="O5609" i="2" s="1"/>
  <c r="Q5609" i="2" s="1"/>
  <c r="K5608" i="2"/>
  <c r="K5609" i="2" l="1"/>
  <c r="P5608" i="2"/>
  <c r="J5609" i="2"/>
  <c r="L5609" i="2" l="1"/>
  <c r="N5609" i="2" s="1"/>
  <c r="P5609" i="2" l="1"/>
  <c r="R5609" i="2"/>
  <c r="I5610" i="2" s="1"/>
  <c r="O5610" i="2" s="1"/>
  <c r="Q5610" i="2" s="1"/>
  <c r="J5610" i="2"/>
  <c r="L5610" i="2" l="1"/>
  <c r="N5610" i="2" s="1"/>
  <c r="P5610" i="2" s="1"/>
  <c r="K5610" i="2"/>
  <c r="R5610" i="2" l="1"/>
  <c r="I5611" i="2" s="1"/>
  <c r="O5611" i="2" s="1"/>
  <c r="Q5611" i="2" s="1"/>
  <c r="J5611" i="2"/>
  <c r="L5611" i="2" l="1"/>
  <c r="N5611" i="2" s="1"/>
  <c r="K5611" i="2"/>
  <c r="M5611" i="2" s="1"/>
  <c r="P5611" i="2" l="1"/>
  <c r="R5611" i="2"/>
  <c r="I5612" i="2" s="1"/>
  <c r="O5612" i="2" s="1"/>
  <c r="Q5612" i="2" s="1"/>
  <c r="J5612" i="2"/>
  <c r="L5612" i="2" l="1"/>
  <c r="N5612" i="2" s="1"/>
  <c r="P5612" i="2" s="1"/>
  <c r="K5612" i="2"/>
  <c r="R5612" i="2" l="1"/>
  <c r="I5613" i="2" s="1"/>
  <c r="K5613" i="2"/>
  <c r="J5613" i="2"/>
  <c r="L5613" i="2" l="1"/>
  <c r="N5613" i="2" s="1"/>
  <c r="P5613" i="2" l="1"/>
  <c r="R5613" i="2"/>
  <c r="I5614" i="2" s="1"/>
  <c r="J5614" i="2"/>
  <c r="L5614" i="2" l="1"/>
  <c r="N5614" i="2" s="1"/>
  <c r="P5614" i="2" s="1"/>
  <c r="K5614" i="2"/>
  <c r="R5614" i="2" l="1"/>
  <c r="I5615" i="2" s="1"/>
  <c r="O5615" i="2" s="1"/>
  <c r="Q5615" i="2" s="1"/>
  <c r="J5615" i="2"/>
  <c r="L5615" i="2" l="1"/>
  <c r="N5615" i="2" s="1"/>
  <c r="P5615" i="2" s="1"/>
  <c r="K5615" i="2"/>
  <c r="R5615" i="2" l="1"/>
  <c r="I5616" i="2" s="1"/>
  <c r="O5616" i="2" s="1"/>
  <c r="Q5616" i="2" s="1"/>
  <c r="J5616" i="2"/>
  <c r="L5616" i="2" l="1"/>
  <c r="N5616" i="2" s="1"/>
  <c r="P5616" i="2" s="1"/>
  <c r="K5616" i="2"/>
  <c r="R5616" i="2" l="1"/>
  <c r="I5617" i="2" s="1"/>
  <c r="K5617" i="2"/>
  <c r="M5617" i="2" s="1"/>
  <c r="P5617" i="2" s="1"/>
  <c r="O5617" i="2"/>
  <c r="Q5617" i="2" s="1"/>
  <c r="J5617" i="2"/>
  <c r="L5617" i="2" s="1"/>
  <c r="R5617" i="2" l="1"/>
  <c r="I5618" i="2" s="1"/>
  <c r="L5618" i="2"/>
  <c r="K5618" i="2"/>
  <c r="M5618" i="2" s="1"/>
  <c r="P5618" i="2" s="1"/>
  <c r="O5618" i="2"/>
  <c r="Q5618" i="2" s="1"/>
  <c r="R5618" i="2" l="1"/>
  <c r="I5619" i="2" s="1"/>
  <c r="L5619" i="2"/>
  <c r="K5619" i="2"/>
  <c r="M5619" i="2" s="1"/>
  <c r="P5619" i="2" s="1"/>
  <c r="O5619" i="2"/>
  <c r="Q5619" i="2" s="1"/>
  <c r="R5619" i="2" l="1"/>
  <c r="I5620" i="2" s="1"/>
  <c r="O5620" i="2" s="1"/>
  <c r="Q5620" i="2" s="1"/>
  <c r="L5620" i="2"/>
  <c r="K5620" i="2"/>
  <c r="M5620" i="2" s="1"/>
  <c r="P5620" i="2" s="1"/>
  <c r="R5620" i="2" l="1"/>
  <c r="I5621" i="2" s="1"/>
  <c r="O5621" i="2" s="1"/>
  <c r="Q5621" i="2" s="1"/>
  <c r="L5621" i="2" l="1"/>
  <c r="K5621" i="2"/>
  <c r="M5621" i="2" s="1"/>
  <c r="P5621" i="2" s="1"/>
  <c r="R5621" i="2" l="1"/>
  <c r="I5622" i="2" s="1"/>
  <c r="O5622" i="2" s="1"/>
  <c r="Q5622" i="2" s="1"/>
  <c r="L5622" i="2" l="1"/>
  <c r="K5622" i="2"/>
  <c r="M5622" i="2" s="1"/>
  <c r="P5622" i="2" s="1"/>
  <c r="R5622" i="2" l="1"/>
  <c r="I5623" i="2" s="1"/>
  <c r="O5623" i="2" s="1"/>
  <c r="Q5623" i="2" s="1"/>
  <c r="L5623" i="2" l="1"/>
  <c r="K5623" i="2"/>
  <c r="M5623" i="2" s="1"/>
  <c r="P5623" i="2" s="1"/>
  <c r="R5623" i="2" l="1"/>
  <c r="I5624" i="2" s="1"/>
  <c r="O5624" i="2" s="1"/>
  <c r="Q5624" i="2" s="1"/>
  <c r="L5624" i="2" l="1"/>
  <c r="K5624" i="2"/>
  <c r="M5624" i="2" s="1"/>
  <c r="P5624" i="2" s="1"/>
  <c r="R5624" i="2" l="1"/>
  <c r="I5625" i="2" s="1"/>
  <c r="O5625" i="2" s="1"/>
  <c r="Q5625" i="2" s="1"/>
  <c r="L5625" i="2" l="1"/>
  <c r="K5625" i="2"/>
  <c r="M5625" i="2" s="1"/>
  <c r="P5625" i="2" s="1"/>
  <c r="R5625" i="2" l="1"/>
  <c r="I5626" i="2" s="1"/>
  <c r="L5626" i="2" l="1"/>
  <c r="K5626" i="2"/>
  <c r="M5626" i="2" s="1"/>
  <c r="P5626" i="2" s="1"/>
  <c r="R5626" i="2" l="1"/>
  <c r="I5627" i="2" s="1"/>
  <c r="L5627" i="2" l="1"/>
  <c r="K5627" i="2"/>
  <c r="M5627" i="2" s="1"/>
  <c r="P5627" i="2" s="1"/>
  <c r="R5627" i="2" l="1"/>
  <c r="I5628" i="2" s="1"/>
  <c r="L5628" i="2" l="1"/>
  <c r="K5628" i="2"/>
  <c r="M5628" i="2" s="1"/>
  <c r="P5628" i="2" s="1"/>
  <c r="R5628" i="2" l="1"/>
  <c r="I5629" i="2" s="1"/>
  <c r="L5629" i="2" l="1"/>
  <c r="K5629" i="2"/>
  <c r="M5629" i="2" s="1"/>
  <c r="P5629" i="2" s="1"/>
  <c r="R5629" i="2" l="1"/>
  <c r="I5630" i="2" s="1"/>
  <c r="L5630" i="2" l="1"/>
  <c r="K5630" i="2"/>
  <c r="M5630" i="2" s="1"/>
  <c r="P5630" i="2" s="1"/>
  <c r="O5630" i="2"/>
  <c r="Q5630" i="2" s="1"/>
  <c r="R5630" i="2" l="1"/>
  <c r="I5631" i="2" s="1"/>
  <c r="L5631" i="2"/>
  <c r="K5631" i="2"/>
  <c r="M5631" i="2" s="1"/>
  <c r="P5631" i="2" s="1"/>
  <c r="O5631" i="2"/>
  <c r="Q5631" i="2" s="1"/>
  <c r="R5631" i="2" l="1"/>
  <c r="I5632" i="2" s="1"/>
  <c r="L5632" i="2"/>
  <c r="N5632" i="2" s="1"/>
  <c r="K5632" i="2"/>
  <c r="M5632" i="2" s="1"/>
  <c r="R5632" i="2" s="1"/>
  <c r="I5633" i="2" s="1"/>
  <c r="K5633" i="2" l="1"/>
  <c r="M5633" i="2" s="1"/>
  <c r="P5632" i="2"/>
  <c r="J5633" i="2"/>
  <c r="L5633" i="2" l="1"/>
  <c r="N5633" i="2" s="1"/>
  <c r="P5633" i="2" l="1"/>
  <c r="R5633" i="2"/>
  <c r="I5634" i="2" s="1"/>
  <c r="J5634" i="2"/>
  <c r="J5635" i="2" s="1"/>
  <c r="L5634" i="2" l="1"/>
  <c r="K5634" i="2"/>
  <c r="M5634" i="2" s="1"/>
  <c r="P5634" i="2" s="1"/>
  <c r="O5634" i="2"/>
  <c r="Q5634" i="2" s="1"/>
  <c r="R5634" i="2" l="1"/>
  <c r="I5635" i="2" s="1"/>
  <c r="L5635" i="2" s="1"/>
  <c r="N5635" i="2" s="1"/>
  <c r="K5635" i="2"/>
  <c r="M5635" i="2" s="1"/>
  <c r="P5635" i="2" l="1"/>
  <c r="J5636" i="2"/>
  <c r="R5635" i="2"/>
  <c r="I5636" i="2" s="1"/>
  <c r="L5636" i="2" l="1"/>
  <c r="N5636" i="2" s="1"/>
  <c r="J5637" i="2" s="1"/>
  <c r="K5636" i="2"/>
  <c r="M5636" i="2" s="1"/>
  <c r="R5636" i="2" s="1"/>
  <c r="I5637" i="2" s="1"/>
  <c r="O5637" i="2" s="1"/>
  <c r="Q5637" i="2" s="1"/>
  <c r="P5636" i="2" l="1"/>
  <c r="L5637" i="2"/>
  <c r="N5637" i="2" s="1"/>
  <c r="P5637" i="2" s="1"/>
  <c r="K5637" i="2"/>
  <c r="R5637" i="2" l="1"/>
  <c r="I5638" i="2" s="1"/>
  <c r="K5638" i="2" s="1"/>
  <c r="J5638" i="2"/>
  <c r="L5638" i="2" l="1"/>
  <c r="N5638" i="2" s="1"/>
  <c r="P5638" i="2" l="1"/>
  <c r="R5638" i="2"/>
  <c r="I5639" i="2" s="1"/>
  <c r="J5639" i="2"/>
  <c r="L5639" i="2" l="1"/>
  <c r="N5639" i="2" s="1"/>
  <c r="P5639" i="2" s="1"/>
  <c r="K5639" i="2"/>
  <c r="R5639" i="2" l="1"/>
  <c r="I5640" i="2" s="1"/>
  <c r="J5640" i="2"/>
  <c r="L5640" i="2" l="1"/>
  <c r="N5640" i="2" s="1"/>
  <c r="P5640" i="2" s="1"/>
  <c r="K5640" i="2"/>
  <c r="R5640" i="2" l="1"/>
  <c r="I5641" i="2" s="1"/>
  <c r="K5641" i="2"/>
  <c r="M5641" i="2" s="1"/>
  <c r="J5641" i="2"/>
  <c r="L5641" i="2" s="1"/>
  <c r="N5641" i="2" s="1"/>
  <c r="P5641" i="2" l="1"/>
  <c r="R5641" i="2"/>
  <c r="I5642" i="2" s="1"/>
  <c r="O5642" i="2" s="1"/>
  <c r="Q5642" i="2" s="1"/>
  <c r="L5642" i="2" l="1"/>
  <c r="N5642" i="2" s="1"/>
  <c r="J5643" i="2" s="1"/>
  <c r="K5642" i="2"/>
  <c r="M5642" i="2" s="1"/>
  <c r="P5642" i="2" l="1"/>
  <c r="R5642" i="2"/>
  <c r="I5643" i="2" s="1"/>
  <c r="L5643" i="2" l="1"/>
  <c r="N5643" i="2" s="1"/>
  <c r="J5644" i="2" s="1"/>
  <c r="J5645" i="2" s="1"/>
  <c r="J5646" i="2" s="1"/>
  <c r="J5647" i="2" s="1"/>
  <c r="J5648" i="2" s="1"/>
  <c r="J5649" i="2" s="1"/>
  <c r="J5650" i="2" s="1"/>
  <c r="J5651" i="2" s="1"/>
  <c r="J5652" i="2" s="1"/>
  <c r="J5653" i="2" s="1"/>
  <c r="J5654" i="2" s="1"/>
  <c r="J5655" i="2" s="1"/>
  <c r="J5656" i="2" s="1"/>
  <c r="K5643" i="2"/>
  <c r="M5643" i="2" s="1"/>
  <c r="P5643" i="2" s="1"/>
  <c r="R5643" i="2" l="1"/>
  <c r="I5644" i="2" s="1"/>
  <c r="O5644" i="2" s="1"/>
  <c r="Q5644" i="2" s="1"/>
  <c r="L5644" i="2" l="1"/>
  <c r="K5644" i="2"/>
  <c r="M5644" i="2" s="1"/>
  <c r="P5644" i="2" s="1"/>
  <c r="R5644" i="2" l="1"/>
  <c r="I5645" i="2" s="1"/>
  <c r="O5645" i="2" s="1"/>
  <c r="Q5645" i="2" s="1"/>
  <c r="L5645" i="2" l="1"/>
  <c r="K5645" i="2"/>
  <c r="M5645" i="2" s="1"/>
  <c r="P5645" i="2" s="1"/>
  <c r="R5645" i="2" l="1"/>
  <c r="I5646" i="2" s="1"/>
  <c r="O5646" i="2" s="1"/>
  <c r="Q5646" i="2" s="1"/>
  <c r="L5646" i="2" l="1"/>
  <c r="K5646" i="2"/>
  <c r="M5646" i="2" s="1"/>
  <c r="P5646" i="2" s="1"/>
  <c r="R5646" i="2" l="1"/>
  <c r="I5647" i="2" s="1"/>
  <c r="O5647" i="2" s="1"/>
  <c r="Q5647" i="2" s="1"/>
  <c r="L5647" i="2" l="1"/>
  <c r="K5647" i="2"/>
  <c r="M5647" i="2" s="1"/>
  <c r="P5647" i="2" s="1"/>
  <c r="R5647" i="2" l="1"/>
  <c r="I5648" i="2" s="1"/>
  <c r="O5648" i="2" s="1"/>
  <c r="Q5648" i="2" s="1"/>
  <c r="L5648" i="2" l="1"/>
  <c r="K5648" i="2"/>
  <c r="M5648" i="2" s="1"/>
  <c r="P5648" i="2" s="1"/>
  <c r="R5648" i="2" l="1"/>
  <c r="I5649" i="2" s="1"/>
  <c r="O5649" i="2" s="1"/>
  <c r="Q5649" i="2" s="1"/>
  <c r="L5649" i="2" l="1"/>
  <c r="K5649" i="2"/>
  <c r="M5649" i="2" s="1"/>
  <c r="P5649" i="2" s="1"/>
  <c r="R5649" i="2" l="1"/>
  <c r="I5650" i="2" s="1"/>
  <c r="L5650" i="2" l="1"/>
  <c r="K5650" i="2"/>
  <c r="M5650" i="2" s="1"/>
  <c r="P5650" i="2" s="1"/>
  <c r="R5650" i="2" l="1"/>
  <c r="I5651" i="2" s="1"/>
  <c r="O5651" i="2" s="1"/>
  <c r="Q5651" i="2" s="1"/>
  <c r="L5651" i="2" l="1"/>
  <c r="K5651" i="2"/>
  <c r="M5651" i="2" s="1"/>
  <c r="P5651" i="2" s="1"/>
  <c r="R5651" i="2" l="1"/>
  <c r="I5652" i="2" s="1"/>
  <c r="L5652" i="2" l="1"/>
  <c r="K5652" i="2"/>
  <c r="M5652" i="2" s="1"/>
  <c r="P5652" i="2" s="1"/>
  <c r="R5652" i="2" l="1"/>
  <c r="I5653" i="2" s="1"/>
  <c r="L5653" i="2" l="1"/>
  <c r="K5653" i="2"/>
  <c r="M5653" i="2" s="1"/>
  <c r="P5653" i="2" s="1"/>
  <c r="O5653" i="2"/>
  <c r="Q5653" i="2" s="1"/>
  <c r="R5653" i="2" l="1"/>
  <c r="I5654" i="2" s="1"/>
  <c r="L5654" i="2"/>
  <c r="K5654" i="2"/>
  <c r="M5654" i="2" s="1"/>
  <c r="P5654" i="2" s="1"/>
  <c r="R5654" i="2" l="1"/>
  <c r="I5655" i="2" s="1"/>
  <c r="L5655" i="2" l="1"/>
  <c r="K5655" i="2"/>
  <c r="M5655" i="2" s="1"/>
  <c r="P5655" i="2" s="1"/>
  <c r="O5655" i="2"/>
  <c r="Q5655" i="2" s="1"/>
  <c r="R5655" i="2" l="1"/>
  <c r="I5656" i="2" s="1"/>
  <c r="O5656" i="2" s="1"/>
  <c r="Q5656" i="2" s="1"/>
  <c r="L5656" i="2"/>
  <c r="N5656" i="2" s="1"/>
  <c r="K5656" i="2"/>
  <c r="M5656" i="2" s="1"/>
  <c r="R5656" i="2" l="1"/>
  <c r="I5657" i="2" s="1"/>
  <c r="K5657" i="2"/>
  <c r="M5657" i="2" s="1"/>
  <c r="P5656" i="2"/>
  <c r="J5657" i="2"/>
  <c r="L5657" i="2" l="1"/>
  <c r="N5657" i="2" s="1"/>
  <c r="P5657" i="2" l="1"/>
  <c r="R5657" i="2"/>
  <c r="I5658" i="2" s="1"/>
  <c r="O5658" i="2" s="1"/>
  <c r="Q5658" i="2" s="1"/>
  <c r="J5658" i="2"/>
  <c r="L5658" i="2" l="1"/>
  <c r="N5658" i="2" s="1"/>
  <c r="P5658" i="2" s="1"/>
  <c r="K5658" i="2"/>
  <c r="R5658" i="2" l="1"/>
  <c r="I5659" i="2" s="1"/>
  <c r="O5659" i="2" s="1"/>
  <c r="Q5659" i="2" s="1"/>
  <c r="J5659" i="2"/>
  <c r="L5659" i="2" l="1"/>
  <c r="N5659" i="2" s="1"/>
  <c r="K5659" i="2"/>
  <c r="M5659" i="2" s="1"/>
  <c r="P5659" i="2" l="1"/>
  <c r="R5659" i="2"/>
  <c r="I5660" i="2" s="1"/>
  <c r="J5660" i="2"/>
  <c r="L5660" i="2" l="1"/>
  <c r="N5660" i="2" s="1"/>
  <c r="K5660" i="2"/>
  <c r="M5660" i="2" s="1"/>
  <c r="R5660" i="2" s="1"/>
  <c r="I5661" i="2" s="1"/>
  <c r="O5661" i="2" s="1"/>
  <c r="Q5661" i="2" s="1"/>
  <c r="P5660" i="2" l="1"/>
  <c r="K5661" i="2"/>
  <c r="M5661" i="2" s="1"/>
  <c r="J5661" i="2"/>
  <c r="L5661" i="2" l="1"/>
  <c r="N5661" i="2" s="1"/>
  <c r="P5661" i="2" l="1"/>
  <c r="R5661" i="2"/>
  <c r="I5662" i="2" s="1"/>
  <c r="J5662" i="2"/>
  <c r="L5662" i="2" l="1"/>
  <c r="N5662" i="2" s="1"/>
  <c r="P5662" i="2" s="1"/>
  <c r="K5662" i="2"/>
  <c r="R5662" i="2" l="1"/>
  <c r="I5663" i="2" s="1"/>
  <c r="J5663" i="2"/>
  <c r="L5663" i="2" l="1"/>
  <c r="N5663" i="2" s="1"/>
  <c r="P5663" i="2" s="1"/>
  <c r="K5663" i="2"/>
  <c r="R5663" i="2" l="1"/>
  <c r="I5664" i="2" s="1"/>
  <c r="J5664" i="2"/>
  <c r="L5664" i="2" l="1"/>
  <c r="N5664" i="2" s="1"/>
  <c r="P5664" i="2" s="1"/>
  <c r="R5664" i="2"/>
  <c r="I5665" i="2" s="1"/>
  <c r="K5664" i="2"/>
  <c r="O5664" i="2"/>
  <c r="Q5664" i="2" s="1"/>
  <c r="J5665" i="2" l="1"/>
  <c r="L5665" i="2"/>
  <c r="N5665" i="2" s="1"/>
  <c r="P5665" i="2" s="1"/>
  <c r="K5665" i="2"/>
  <c r="R5665" i="2" l="1"/>
  <c r="I5666" i="2" s="1"/>
  <c r="L5666" i="2"/>
  <c r="N5666" i="2" s="1"/>
  <c r="K5666" i="2"/>
  <c r="O5666" i="2"/>
  <c r="Q5666" i="2" s="1"/>
  <c r="P5666" i="2" l="1"/>
  <c r="J5667" i="2"/>
  <c r="R5666" i="2"/>
  <c r="I5667" i="2" s="1"/>
  <c r="L5667" i="2"/>
  <c r="N5667" i="2" s="1"/>
  <c r="J5668" i="2" s="1"/>
  <c r="K5667" i="2"/>
  <c r="M5667" i="2" s="1"/>
  <c r="P5667" i="2" s="1"/>
  <c r="R5667" i="2" l="1"/>
  <c r="I5668" i="2" s="1"/>
  <c r="O5668" i="2" s="1"/>
  <c r="Q5668" i="2" s="1"/>
  <c r="L5668" i="2" l="1"/>
  <c r="N5668" i="2" s="1"/>
  <c r="J5669" i="2" s="1"/>
  <c r="J5670" i="2" s="1"/>
  <c r="J5671" i="2" s="1"/>
  <c r="J5672" i="2" s="1"/>
  <c r="J5673" i="2" s="1"/>
  <c r="J5674" i="2" s="1"/>
  <c r="K5668" i="2"/>
  <c r="M5668" i="2" s="1"/>
  <c r="P5668" i="2" s="1"/>
  <c r="R5668" i="2" l="1"/>
  <c r="I5669" i="2" s="1"/>
  <c r="O5669" i="2" s="1"/>
  <c r="Q5669" i="2" s="1"/>
  <c r="L5669" i="2" l="1"/>
  <c r="K5669" i="2"/>
  <c r="M5669" i="2" s="1"/>
  <c r="P5669" i="2" s="1"/>
  <c r="R5669" i="2" l="1"/>
  <c r="I5670" i="2" s="1"/>
  <c r="O5670" i="2" s="1"/>
  <c r="Q5670" i="2" s="1"/>
  <c r="L5670" i="2" l="1"/>
  <c r="K5670" i="2"/>
  <c r="M5670" i="2" s="1"/>
  <c r="P5670" i="2" s="1"/>
  <c r="R5670" i="2" l="1"/>
  <c r="I5671" i="2" s="1"/>
  <c r="O5671" i="2" s="1"/>
  <c r="Q5671" i="2" s="1"/>
  <c r="L5671" i="2" l="1"/>
  <c r="K5671" i="2"/>
  <c r="M5671" i="2" s="1"/>
  <c r="P5671" i="2" s="1"/>
  <c r="R5671" i="2" l="1"/>
  <c r="I5672" i="2" s="1"/>
  <c r="O5672" i="2" s="1"/>
  <c r="Q5672" i="2" s="1"/>
  <c r="L5672" i="2" l="1"/>
  <c r="K5672" i="2"/>
  <c r="M5672" i="2" s="1"/>
  <c r="P5672" i="2" s="1"/>
  <c r="R5672" i="2" l="1"/>
  <c r="I5673" i="2" s="1"/>
  <c r="O5673" i="2" s="1"/>
  <c r="Q5673" i="2" s="1"/>
  <c r="L5673" i="2" l="1"/>
  <c r="K5673" i="2"/>
  <c r="M5673" i="2" s="1"/>
  <c r="P5673" i="2" s="1"/>
  <c r="R5673" i="2" l="1"/>
  <c r="I5674" i="2" s="1"/>
  <c r="L5674" i="2" l="1"/>
  <c r="N5674" i="2" s="1"/>
  <c r="K5674" i="2"/>
  <c r="M5674" i="2" s="1"/>
  <c r="R5674" i="2" l="1"/>
  <c r="I5675" i="2" s="1"/>
  <c r="O5675" i="2" s="1"/>
  <c r="Q5675" i="2" s="1"/>
  <c r="K5675" i="2"/>
  <c r="M5675" i="2" s="1"/>
  <c r="P5675" i="2" s="1"/>
  <c r="P5674" i="2"/>
  <c r="J5675" i="2"/>
  <c r="J5676" i="2" s="1"/>
  <c r="J5677" i="2" s="1"/>
  <c r="J5678" i="2" s="1"/>
  <c r="J5679" i="2" s="1"/>
  <c r="J5680" i="2" s="1"/>
  <c r="L5675" i="2" l="1"/>
  <c r="R5675" i="2"/>
  <c r="I5676" i="2" s="1"/>
  <c r="L5676" i="2" l="1"/>
  <c r="K5676" i="2"/>
  <c r="M5676" i="2" s="1"/>
  <c r="P5676" i="2" s="1"/>
  <c r="R5676" i="2" l="1"/>
  <c r="I5677" i="2" s="1"/>
  <c r="L5677" i="2" l="1"/>
  <c r="K5677" i="2"/>
  <c r="M5677" i="2" s="1"/>
  <c r="P5677" i="2" s="1"/>
  <c r="R5677" i="2" l="1"/>
  <c r="I5678" i="2" s="1"/>
  <c r="L5678" i="2" l="1"/>
  <c r="K5678" i="2"/>
  <c r="M5678" i="2" s="1"/>
  <c r="P5678" i="2" s="1"/>
  <c r="R5678" i="2" l="1"/>
  <c r="I5679" i="2" s="1"/>
  <c r="L5679" i="2" l="1"/>
  <c r="K5679" i="2"/>
  <c r="M5679" i="2" s="1"/>
  <c r="P5679" i="2" s="1"/>
  <c r="O5679" i="2"/>
  <c r="Q5679" i="2" s="1"/>
  <c r="R5679" i="2" l="1"/>
  <c r="I5680" i="2" s="1"/>
  <c r="L5680" i="2" s="1"/>
  <c r="N5680" i="2" s="1"/>
  <c r="K5680" i="2" l="1"/>
  <c r="M5680" i="2" s="1"/>
  <c r="R5680" i="2"/>
  <c r="I5681" i="2" s="1"/>
  <c r="K5681" i="2"/>
  <c r="M5681" i="2" s="1"/>
  <c r="P5680" i="2"/>
  <c r="J5681" i="2"/>
  <c r="L5681" i="2" l="1"/>
  <c r="N5681" i="2" s="1"/>
  <c r="P5681" i="2" l="1"/>
  <c r="R5681" i="2"/>
  <c r="I5682" i="2" s="1"/>
  <c r="J5682" i="2"/>
  <c r="L5682" i="2" l="1"/>
  <c r="N5682" i="2" s="1"/>
  <c r="K5682" i="2"/>
  <c r="M5682" i="2" s="1"/>
  <c r="P5682" i="2" l="1"/>
  <c r="R5682" i="2"/>
  <c r="I5683" i="2" s="1"/>
  <c r="J5683" i="2"/>
  <c r="L5683" i="2" l="1"/>
  <c r="N5683" i="2" s="1"/>
  <c r="K5683" i="2"/>
  <c r="M5683" i="2" s="1"/>
  <c r="P5683" i="2" l="1"/>
  <c r="R5683" i="2"/>
  <c r="I5684" i="2" s="1"/>
  <c r="O5684" i="2" s="1"/>
  <c r="Q5684" i="2" s="1"/>
  <c r="J5684" i="2"/>
  <c r="L5684" i="2" l="1"/>
  <c r="N5684" i="2" s="1"/>
  <c r="K5684" i="2"/>
  <c r="M5684" i="2" s="1"/>
  <c r="P5684" i="2" l="1"/>
  <c r="R5684" i="2"/>
  <c r="I5685" i="2" s="1"/>
  <c r="O5685" i="2" s="1"/>
  <c r="Q5685" i="2" s="1"/>
  <c r="J5685" i="2"/>
  <c r="L5685" i="2" l="1"/>
  <c r="N5685" i="2" s="1"/>
  <c r="K5685" i="2"/>
  <c r="M5685" i="2" s="1"/>
  <c r="P5685" i="2" l="1"/>
  <c r="R5685" i="2"/>
  <c r="I5686" i="2" s="1"/>
  <c r="J5686" i="2"/>
  <c r="L5686" i="2" l="1"/>
  <c r="N5686" i="2" s="1"/>
  <c r="P5686" i="2" s="1"/>
  <c r="K5686" i="2"/>
  <c r="R5686" i="2" l="1"/>
  <c r="I5687" i="2" s="1"/>
  <c r="J5687" i="2"/>
  <c r="L5687" i="2" l="1"/>
  <c r="N5687" i="2" s="1"/>
  <c r="P5687" i="2" s="1"/>
  <c r="K5687" i="2"/>
  <c r="R5687" i="2" l="1"/>
  <c r="I5688" i="2" s="1"/>
  <c r="J5688" i="2"/>
  <c r="L5688" i="2" l="1"/>
  <c r="N5688" i="2" s="1"/>
  <c r="P5688" i="2" s="1"/>
  <c r="K5688" i="2"/>
  <c r="O5688" i="2"/>
  <c r="Q5688" i="2" s="1"/>
  <c r="R5688" i="2" l="1"/>
  <c r="I5689" i="2" s="1"/>
  <c r="J5689" i="2"/>
  <c r="L5689" i="2"/>
  <c r="N5689" i="2" s="1"/>
  <c r="P5689" i="2" s="1"/>
  <c r="K5689" i="2"/>
  <c r="O5689" i="2"/>
  <c r="Q5689" i="2" s="1"/>
  <c r="R5689" i="2" l="1"/>
  <c r="I5690" i="2" s="1"/>
  <c r="L5690" i="2"/>
  <c r="K5690" i="2"/>
  <c r="M5690" i="2" s="1"/>
  <c r="P5690" i="2" s="1"/>
  <c r="O5690" i="2"/>
  <c r="Q5690" i="2" s="1"/>
  <c r="R5690" i="2" l="1"/>
  <c r="I5691" i="2" s="1"/>
  <c r="L5691" i="2" s="1"/>
  <c r="K5691" i="2" l="1"/>
  <c r="M5691" i="2" s="1"/>
  <c r="P5691" i="2" s="1"/>
  <c r="R5691" i="2" l="1"/>
  <c r="I5692" i="2" s="1"/>
  <c r="L5692" i="2"/>
  <c r="K5692" i="2"/>
  <c r="M5692" i="2" s="1"/>
  <c r="P5692" i="2" s="1"/>
  <c r="R5692" i="2" l="1"/>
  <c r="I5693" i="2" s="1"/>
  <c r="L5693" i="2" l="1"/>
  <c r="K5693" i="2"/>
  <c r="M5693" i="2" s="1"/>
  <c r="P5693" i="2" s="1"/>
  <c r="R5693" i="2" l="1"/>
  <c r="I5694" i="2" s="1"/>
  <c r="L5694" i="2" l="1"/>
  <c r="K5694" i="2"/>
  <c r="M5694" i="2" s="1"/>
  <c r="P5694" i="2" s="1"/>
  <c r="R5694" i="2" l="1"/>
  <c r="I5695" i="2" s="1"/>
  <c r="L5695" i="2" l="1"/>
  <c r="K5695" i="2"/>
  <c r="M5695" i="2" s="1"/>
  <c r="P5695" i="2" s="1"/>
  <c r="R5695" i="2" l="1"/>
  <c r="I5696" i="2" s="1"/>
  <c r="L5696" i="2" l="1"/>
  <c r="K5696" i="2"/>
  <c r="M5696" i="2" s="1"/>
  <c r="P5696" i="2" s="1"/>
  <c r="R5696" i="2" l="1"/>
  <c r="I5697" i="2" s="1"/>
  <c r="L5697" i="2" l="1"/>
  <c r="K5697" i="2"/>
  <c r="M5697" i="2" s="1"/>
  <c r="P5697" i="2" s="1"/>
  <c r="R5697" i="2" l="1"/>
  <c r="I5698" i="2" s="1"/>
  <c r="L5698" i="2" l="1"/>
  <c r="N5698" i="2" s="1"/>
  <c r="K5698" i="2"/>
  <c r="M5698" i="2" s="1"/>
  <c r="P5698" i="2" l="1"/>
  <c r="J5699" i="2"/>
  <c r="J5700" i="2" s="1"/>
  <c r="J5701" i="2" s="1"/>
  <c r="J5702" i="2" s="1"/>
  <c r="J5703" i="2" s="1"/>
  <c r="J5704" i="2" s="1"/>
  <c r="R5698" i="2"/>
  <c r="I5699" i="2" s="1"/>
  <c r="L5699" i="2" l="1"/>
  <c r="K5699" i="2"/>
  <c r="M5699" i="2" s="1"/>
  <c r="P5699" i="2" s="1"/>
  <c r="R5699" i="2" l="1"/>
  <c r="I5700" i="2" s="1"/>
  <c r="L5700" i="2" l="1"/>
  <c r="K5700" i="2"/>
  <c r="M5700" i="2" s="1"/>
  <c r="P5700" i="2" s="1"/>
  <c r="R5700" i="2" l="1"/>
  <c r="I5701" i="2" s="1"/>
  <c r="L5701" i="2" l="1"/>
  <c r="K5701" i="2"/>
  <c r="M5701" i="2" s="1"/>
  <c r="P5701" i="2" s="1"/>
  <c r="R5701" i="2" l="1"/>
  <c r="I5702" i="2" s="1"/>
  <c r="L5702" i="2" l="1"/>
  <c r="O5702" i="2"/>
  <c r="Q5702" i="2" s="1"/>
  <c r="K5702" i="2"/>
  <c r="M5702" i="2" s="1"/>
  <c r="P5702" i="2" s="1"/>
  <c r="R5702" i="2" l="1"/>
  <c r="I5703" i="2" s="1"/>
  <c r="L5703" i="2" s="1"/>
  <c r="O5703" i="2"/>
  <c r="Q5703" i="2" s="1"/>
  <c r="K5703" i="2"/>
  <c r="M5703" i="2" s="1"/>
  <c r="P5703" i="2" s="1"/>
  <c r="R5703" i="2" l="1"/>
  <c r="I5704" i="2" s="1"/>
  <c r="L5704" i="2"/>
  <c r="N5704" i="2" s="1"/>
  <c r="K5704" i="2"/>
  <c r="M5704" i="2" s="1"/>
  <c r="P5704" i="2" l="1"/>
  <c r="J5705" i="2"/>
  <c r="R5704" i="2"/>
  <c r="I5705" i="2" s="1"/>
  <c r="L5705" i="2" l="1"/>
  <c r="N5705" i="2" s="1"/>
  <c r="K5705" i="2"/>
  <c r="M5705" i="2" s="1"/>
  <c r="P5705" i="2" l="1"/>
  <c r="J5706" i="2"/>
  <c r="R5705" i="2"/>
  <c r="I5706" i="2" s="1"/>
  <c r="L5706" i="2" l="1"/>
  <c r="N5706" i="2" s="1"/>
  <c r="K5706" i="2"/>
  <c r="M5706" i="2" s="1"/>
  <c r="P5706" i="2" l="1"/>
  <c r="R5706" i="2"/>
  <c r="I5707" i="2" s="1"/>
  <c r="J5707" i="2"/>
  <c r="L5707" i="2" l="1"/>
  <c r="N5707" i="2" s="1"/>
  <c r="K5707" i="2"/>
  <c r="M5707" i="2" s="1"/>
  <c r="P5707" i="2" l="1"/>
  <c r="R5707" i="2"/>
  <c r="I5708" i="2" s="1"/>
  <c r="J5708" i="2"/>
  <c r="L5708" i="2" l="1"/>
  <c r="N5708" i="2" s="1"/>
  <c r="P5708" i="2" s="1"/>
  <c r="K5708" i="2"/>
  <c r="R5708" i="2" l="1"/>
  <c r="I5709" i="2" s="1"/>
  <c r="J5709" i="2"/>
  <c r="L5709" i="2" l="1"/>
  <c r="N5709" i="2" s="1"/>
  <c r="P5709" i="2" s="1"/>
  <c r="K5709" i="2"/>
  <c r="R5709" i="2" l="1"/>
  <c r="I5710" i="2" s="1"/>
  <c r="J5710" i="2"/>
  <c r="L5710" i="2" l="1"/>
  <c r="N5710" i="2" s="1"/>
  <c r="P5710" i="2" s="1"/>
  <c r="K5710" i="2"/>
  <c r="R5710" i="2" l="1"/>
  <c r="I5711" i="2" s="1"/>
  <c r="J5711" i="2"/>
  <c r="L5711" i="2" l="1"/>
  <c r="N5711" i="2" s="1"/>
  <c r="P5711" i="2" s="1"/>
  <c r="K5711" i="2"/>
  <c r="R5711" i="2" l="1"/>
  <c r="I5712" i="2" s="1"/>
  <c r="J5712" i="2"/>
  <c r="L5712" i="2" l="1"/>
  <c r="N5712" i="2" s="1"/>
  <c r="P5712" i="2" s="1"/>
  <c r="K5712" i="2"/>
  <c r="R5712" i="2" l="1"/>
  <c r="I5713" i="2" s="1"/>
  <c r="J5713" i="2"/>
  <c r="L5713" i="2" l="1"/>
  <c r="N5713" i="2" s="1"/>
  <c r="P5713" i="2" s="1"/>
  <c r="K5713" i="2"/>
  <c r="R5713" i="2" l="1"/>
  <c r="I5714" i="2" s="1"/>
  <c r="L5714" i="2" s="1"/>
  <c r="N5714" i="2" s="1"/>
  <c r="K5714" i="2"/>
  <c r="O5714" i="2"/>
  <c r="Q5714" i="2" s="1"/>
  <c r="J5715" i="2" l="1"/>
  <c r="P5714" i="2"/>
  <c r="R5714" i="2"/>
  <c r="I5715" i="2" s="1"/>
  <c r="O5715" i="2" s="1"/>
  <c r="Q5715" i="2" s="1"/>
  <c r="L5715" i="2"/>
  <c r="N5715" i="2" s="1"/>
  <c r="K5715" i="2"/>
  <c r="M5715" i="2" s="1"/>
  <c r="P5715" i="2" s="1"/>
  <c r="J5716" i="2" l="1"/>
  <c r="J5717" i="2" s="1"/>
  <c r="J5718" i="2" s="1"/>
  <c r="J5719" i="2" s="1"/>
  <c r="J5720" i="2" s="1"/>
  <c r="J5721" i="2" s="1"/>
  <c r="J5722" i="2" s="1"/>
  <c r="J5723" i="2" s="1"/>
  <c r="J5724" i="2" s="1"/>
  <c r="J5725" i="2" s="1"/>
  <c r="J5726" i="2" s="1"/>
  <c r="J5727" i="2" s="1"/>
  <c r="J5728" i="2" s="1"/>
  <c r="R5715" i="2"/>
  <c r="I5716" i="2" s="1"/>
  <c r="O5716" i="2" s="1"/>
  <c r="Q5716" i="2" s="1"/>
  <c r="L5716" i="2" l="1"/>
  <c r="K5716" i="2"/>
  <c r="M5716" i="2" s="1"/>
  <c r="P5716" i="2" s="1"/>
  <c r="R5716" i="2" l="1"/>
  <c r="I5717" i="2" s="1"/>
  <c r="O5717" i="2" s="1"/>
  <c r="Q5717" i="2" s="1"/>
  <c r="L5717" i="2" l="1"/>
  <c r="K5717" i="2"/>
  <c r="M5717" i="2" s="1"/>
  <c r="P5717" i="2" s="1"/>
  <c r="R5717" i="2" l="1"/>
  <c r="I5718" i="2" s="1"/>
  <c r="L5718" i="2" l="1"/>
  <c r="K5718" i="2"/>
  <c r="M5718" i="2" s="1"/>
  <c r="P5718" i="2" s="1"/>
  <c r="O5718" i="2"/>
  <c r="Q5718" i="2" s="1"/>
  <c r="R5718" i="2" l="1"/>
  <c r="I5719" i="2" s="1"/>
  <c r="O5719" i="2" s="1"/>
  <c r="Q5719" i="2" s="1"/>
  <c r="L5719" i="2"/>
  <c r="K5719" i="2"/>
  <c r="M5719" i="2" s="1"/>
  <c r="P5719" i="2" s="1"/>
  <c r="R5719" i="2" l="1"/>
  <c r="I5720" i="2" s="1"/>
  <c r="L5720" i="2" l="1"/>
  <c r="K5720" i="2"/>
  <c r="M5720" i="2" s="1"/>
  <c r="P5720" i="2" s="1"/>
  <c r="O5720" i="2"/>
  <c r="Q5720" i="2" s="1"/>
  <c r="R5720" i="2" l="1"/>
  <c r="I5721" i="2" s="1"/>
  <c r="O5721" i="2" s="1"/>
  <c r="Q5721" i="2" s="1"/>
  <c r="L5721" i="2"/>
  <c r="K5721" i="2"/>
  <c r="M5721" i="2" s="1"/>
  <c r="P5721" i="2" s="1"/>
  <c r="R5721" i="2" l="1"/>
  <c r="I5722" i="2" s="1"/>
  <c r="O5722" i="2" s="1"/>
  <c r="Q5722" i="2" s="1"/>
  <c r="L5722" i="2" l="1"/>
  <c r="K5722" i="2"/>
  <c r="M5722" i="2" s="1"/>
  <c r="P5722" i="2" s="1"/>
  <c r="R5722" i="2" l="1"/>
  <c r="I5723" i="2" s="1"/>
  <c r="L5723" i="2" l="1"/>
  <c r="K5723" i="2"/>
  <c r="M5723" i="2" s="1"/>
  <c r="P5723" i="2" s="1"/>
  <c r="R5723" i="2" l="1"/>
  <c r="I5724" i="2" s="1"/>
  <c r="L5724" i="2" l="1"/>
  <c r="K5724" i="2"/>
  <c r="M5724" i="2" s="1"/>
  <c r="P5724" i="2" s="1"/>
  <c r="R5724" i="2" l="1"/>
  <c r="I5725" i="2" s="1"/>
  <c r="L5725" i="2" l="1"/>
  <c r="K5725" i="2"/>
  <c r="M5725" i="2" s="1"/>
  <c r="P5725" i="2" s="1"/>
  <c r="R5725" i="2" l="1"/>
  <c r="I5726" i="2" s="1"/>
  <c r="L5726" i="2" l="1"/>
  <c r="K5726" i="2"/>
  <c r="M5726" i="2" s="1"/>
  <c r="P5726" i="2" s="1"/>
  <c r="O5726" i="2"/>
  <c r="Q5726" i="2" s="1"/>
  <c r="R5726" i="2" l="1"/>
  <c r="I5727" i="2" s="1"/>
  <c r="L5727" i="2"/>
  <c r="K5727" i="2"/>
  <c r="M5727" i="2" s="1"/>
  <c r="P5727" i="2" s="1"/>
  <c r="O5727" i="2"/>
  <c r="Q5727" i="2" s="1"/>
  <c r="R5727" i="2" l="1"/>
  <c r="I5728" i="2" s="1"/>
  <c r="L5728" i="2" s="1"/>
  <c r="N5728" i="2" s="1"/>
  <c r="K5728" i="2"/>
  <c r="M5728" i="2" s="1"/>
  <c r="R5728" i="2" s="1"/>
  <c r="I5729" i="2" s="1"/>
  <c r="K5729" i="2" l="1"/>
  <c r="M5729" i="2" s="1"/>
  <c r="P5728" i="2"/>
  <c r="J5729" i="2"/>
  <c r="L5729" i="2" l="1"/>
  <c r="N5729" i="2" s="1"/>
  <c r="P5729" i="2" l="1"/>
  <c r="R5729" i="2"/>
  <c r="I5730" i="2" s="1"/>
  <c r="J5730" i="2"/>
  <c r="L5730" i="2" l="1"/>
  <c r="N5730" i="2" s="1"/>
  <c r="K5730" i="2"/>
  <c r="M5730" i="2" s="1"/>
  <c r="P5730" i="2" l="1"/>
  <c r="R5730" i="2"/>
  <c r="I5731" i="2" s="1"/>
  <c r="J5731" i="2"/>
  <c r="L5731" i="2" l="1"/>
  <c r="N5731" i="2" s="1"/>
  <c r="K5731" i="2"/>
  <c r="M5731" i="2" s="1"/>
  <c r="P5731" i="2" l="1"/>
  <c r="R5731" i="2"/>
  <c r="I5732" i="2" s="1"/>
  <c r="O5732" i="2" s="1"/>
  <c r="Q5732" i="2" s="1"/>
  <c r="J5732" i="2"/>
  <c r="L5732" i="2" l="1"/>
  <c r="N5732" i="2" s="1"/>
  <c r="K5732" i="2"/>
  <c r="M5732" i="2" s="1"/>
  <c r="P5732" i="2" l="1"/>
  <c r="R5732" i="2"/>
  <c r="I5733" i="2" s="1"/>
  <c r="O5733" i="2" s="1"/>
  <c r="Q5733" i="2" s="1"/>
  <c r="J5733" i="2"/>
  <c r="L5733" i="2" l="1"/>
  <c r="N5733" i="2" s="1"/>
  <c r="P5733" i="2" s="1"/>
  <c r="K5733" i="2"/>
  <c r="R5733" i="2" l="1"/>
  <c r="I5734" i="2" s="1"/>
  <c r="K5734" i="2" s="1"/>
  <c r="J5734" i="2"/>
  <c r="L5734" i="2" l="1"/>
  <c r="N5734" i="2" s="1"/>
  <c r="P5734" i="2" l="1"/>
  <c r="R5734" i="2"/>
  <c r="I5735" i="2" s="1"/>
  <c r="J5735" i="2"/>
  <c r="L5735" i="2" l="1"/>
  <c r="N5735" i="2" s="1"/>
  <c r="P5735" i="2" s="1"/>
  <c r="K5735" i="2"/>
  <c r="R5735" i="2" l="1"/>
  <c r="I5736" i="2" s="1"/>
  <c r="K5736" i="2"/>
  <c r="J5736" i="2"/>
  <c r="L5736" i="2" l="1"/>
  <c r="N5736" i="2" s="1"/>
  <c r="P5736" i="2" l="1"/>
  <c r="R5736" i="2"/>
  <c r="I5737" i="2" s="1"/>
  <c r="J5737" i="2"/>
  <c r="L5737" i="2" l="1"/>
  <c r="N5737" i="2" s="1"/>
  <c r="P5737" i="2" s="1"/>
  <c r="K5737" i="2"/>
  <c r="O5737" i="2"/>
  <c r="Q5737" i="2" s="1"/>
  <c r="R5737" i="2" l="1"/>
  <c r="I5738" i="2" s="1"/>
  <c r="O5738" i="2" s="1"/>
  <c r="Q5738" i="2" s="1"/>
  <c r="K5738" i="2" l="1"/>
  <c r="M5738" i="2" s="1"/>
  <c r="L5738" i="2"/>
  <c r="N5738" i="2" s="1"/>
  <c r="P5738" i="2"/>
  <c r="J5739" i="2"/>
  <c r="J5740" i="2" s="1"/>
  <c r="J5741" i="2" s="1"/>
  <c r="J5742" i="2" s="1"/>
  <c r="J5743" i="2" s="1"/>
  <c r="J5744" i="2" s="1"/>
  <c r="J5745" i="2" s="1"/>
  <c r="J5746" i="2" s="1"/>
  <c r="J5747" i="2" s="1"/>
  <c r="J5748" i="2" s="1"/>
  <c r="J5749" i="2" s="1"/>
  <c r="J5750" i="2" s="1"/>
  <c r="J5751" i="2" s="1"/>
  <c r="J5752" i="2" s="1"/>
  <c r="R5738" i="2"/>
  <c r="I5739" i="2" s="1"/>
  <c r="L5739" i="2" l="1"/>
  <c r="K5739" i="2"/>
  <c r="M5739" i="2" s="1"/>
  <c r="P5739" i="2" s="1"/>
  <c r="R5739" i="2" l="1"/>
  <c r="I5740" i="2" s="1"/>
  <c r="L5740" i="2" l="1"/>
  <c r="K5740" i="2"/>
  <c r="M5740" i="2" s="1"/>
  <c r="P5740" i="2" s="1"/>
  <c r="R5740" i="2" l="1"/>
  <c r="I5741" i="2" s="1"/>
  <c r="L5741" i="2" l="1"/>
  <c r="K5741" i="2"/>
  <c r="M5741" i="2" s="1"/>
  <c r="P5741" i="2" s="1"/>
  <c r="R5741" i="2" l="1"/>
  <c r="I5742" i="2" s="1"/>
  <c r="L5742" i="2" l="1"/>
  <c r="K5742" i="2"/>
  <c r="M5742" i="2" s="1"/>
  <c r="P5742" i="2" s="1"/>
  <c r="R5742" i="2" l="1"/>
  <c r="I5743" i="2" s="1"/>
  <c r="O5743" i="2" s="1"/>
  <c r="Q5743" i="2" s="1"/>
  <c r="L5743" i="2" l="1"/>
  <c r="K5743" i="2"/>
  <c r="M5743" i="2" s="1"/>
  <c r="P5743" i="2" s="1"/>
  <c r="R5743" i="2" l="1"/>
  <c r="I5744" i="2" s="1"/>
  <c r="O5744" i="2" s="1"/>
  <c r="Q5744" i="2" s="1"/>
  <c r="L5744" i="2" l="1"/>
  <c r="K5744" i="2"/>
  <c r="M5744" i="2" s="1"/>
  <c r="P5744" i="2" s="1"/>
  <c r="R5744" i="2" l="1"/>
  <c r="I5745" i="2" s="1"/>
  <c r="O5745" i="2" s="1"/>
  <c r="Q5745" i="2" s="1"/>
  <c r="L5745" i="2" l="1"/>
  <c r="K5745" i="2"/>
  <c r="M5745" i="2" s="1"/>
  <c r="P5745" i="2" s="1"/>
  <c r="R5745" i="2" l="1"/>
  <c r="I5746" i="2" s="1"/>
  <c r="O5746" i="2" s="1"/>
  <c r="Q5746" i="2" s="1"/>
  <c r="L5746" i="2" l="1"/>
  <c r="K5746" i="2"/>
  <c r="M5746" i="2" s="1"/>
  <c r="P5746" i="2" s="1"/>
  <c r="R5746" i="2" l="1"/>
  <c r="I5747" i="2" s="1"/>
  <c r="L5747" i="2" l="1"/>
  <c r="K5747" i="2"/>
  <c r="M5747" i="2" s="1"/>
  <c r="P5747" i="2" s="1"/>
  <c r="R5747" i="2" l="1"/>
  <c r="I5748" i="2" s="1"/>
  <c r="L5748" i="2" l="1"/>
  <c r="K5748" i="2"/>
  <c r="M5748" i="2" s="1"/>
  <c r="P5748" i="2" s="1"/>
  <c r="R5748" i="2" l="1"/>
  <c r="I5749" i="2" s="1"/>
  <c r="O5749" i="2" s="1"/>
  <c r="Q5749" i="2" s="1"/>
  <c r="L5749" i="2" l="1"/>
  <c r="K5749" i="2"/>
  <c r="M5749" i="2" s="1"/>
  <c r="P5749" i="2" s="1"/>
  <c r="R5749" i="2" l="1"/>
  <c r="I5750" i="2" s="1"/>
  <c r="L5750" i="2" l="1"/>
  <c r="K5750" i="2"/>
  <c r="M5750" i="2" s="1"/>
  <c r="P5750" i="2" s="1"/>
  <c r="R5750" i="2" l="1"/>
  <c r="I5751" i="2" s="1"/>
  <c r="L5751" i="2" l="1"/>
  <c r="K5751" i="2"/>
  <c r="M5751" i="2" s="1"/>
  <c r="P5751" i="2" s="1"/>
  <c r="O5751" i="2"/>
  <c r="Q5751" i="2" s="1"/>
  <c r="R5751" i="2" l="1"/>
  <c r="I5752" i="2" s="1"/>
  <c r="L5752" i="2" s="1"/>
  <c r="N5752" i="2" s="1"/>
  <c r="K5752" i="2"/>
  <c r="M5752" i="2" s="1"/>
  <c r="P5752" i="2" l="1"/>
  <c r="J5753" i="2"/>
  <c r="R5752" i="2"/>
  <c r="I5753" i="2" s="1"/>
  <c r="L5753" i="2" l="1"/>
  <c r="N5753" i="2" s="1"/>
  <c r="K5753" i="2"/>
  <c r="M5753" i="2" s="1"/>
  <c r="P5753" i="2" l="1"/>
  <c r="R5753" i="2"/>
  <c r="I5754" i="2" s="1"/>
  <c r="J5754" i="2"/>
  <c r="L5754" i="2" l="1"/>
  <c r="N5754" i="2" s="1"/>
  <c r="K5754" i="2"/>
  <c r="M5754" i="2" s="1"/>
  <c r="P5754" i="2" l="1"/>
  <c r="R5754" i="2"/>
  <c r="I5755" i="2" s="1"/>
  <c r="J5755" i="2"/>
  <c r="L5755" i="2" l="1"/>
  <c r="N5755" i="2" s="1"/>
  <c r="K5755" i="2"/>
  <c r="M5755" i="2" s="1"/>
  <c r="P5755" i="2" l="1"/>
  <c r="R5755" i="2"/>
  <c r="I5756" i="2" s="1"/>
  <c r="O5756" i="2" s="1"/>
  <c r="Q5756" i="2" s="1"/>
  <c r="J5756" i="2"/>
  <c r="L5756" i="2" l="1"/>
  <c r="N5756" i="2" s="1"/>
  <c r="J5757" i="2" s="1"/>
  <c r="K5756" i="2"/>
  <c r="M5756" i="2" s="1"/>
  <c r="P5756" i="2" l="1"/>
  <c r="R5756" i="2"/>
  <c r="I5757" i="2" s="1"/>
  <c r="L5757" i="2" l="1"/>
  <c r="N5757" i="2" s="1"/>
  <c r="K5757" i="2"/>
  <c r="P5757" i="2" l="1"/>
  <c r="J5758" i="2"/>
  <c r="R5757" i="2"/>
  <c r="I5758" i="2" s="1"/>
  <c r="L5758" i="2" l="1"/>
  <c r="N5758" i="2" s="1"/>
  <c r="P5758" i="2" s="1"/>
  <c r="K5758" i="2"/>
  <c r="J5759" i="2"/>
  <c r="R5758" i="2" l="1"/>
  <c r="I5759" i="2" s="1"/>
  <c r="L5759" i="2" l="1"/>
  <c r="N5759" i="2" s="1"/>
  <c r="K5759" i="2"/>
  <c r="P5759" i="2" l="1"/>
  <c r="J5760" i="2"/>
  <c r="R5759" i="2"/>
  <c r="I5760" i="2" s="1"/>
  <c r="L5760" i="2" l="1"/>
  <c r="N5760" i="2" s="1"/>
  <c r="P5760" i="2" s="1"/>
  <c r="K5760" i="2"/>
  <c r="J5761" i="2" l="1"/>
  <c r="R5760" i="2"/>
  <c r="I5761" i="2" s="1"/>
  <c r="L5761" i="2" l="1"/>
  <c r="N5761" i="2" s="1"/>
  <c r="P5761" i="2" s="1"/>
  <c r="O5761" i="2"/>
  <c r="Q5761" i="2" s="1"/>
  <c r="K5761" i="2"/>
  <c r="R5761" i="2" l="1"/>
  <c r="I5762" i="2" s="1"/>
  <c r="L5762" i="2"/>
  <c r="N5762" i="2" s="1"/>
  <c r="O5762" i="2"/>
  <c r="Q5762" i="2" s="1"/>
  <c r="R5762" i="2" l="1"/>
  <c r="I5763" i="2" s="1"/>
  <c r="O5763" i="2" s="1"/>
  <c r="Q5763" i="2" s="1"/>
  <c r="P5762" i="2"/>
  <c r="J5763" i="2"/>
  <c r="K5762" i="2"/>
  <c r="K5763" i="2"/>
  <c r="M5763" i="2" s="1"/>
  <c r="L5763" i="2" l="1"/>
  <c r="N5763" i="2" s="1"/>
  <c r="P5763" i="2" s="1"/>
  <c r="R5763" i="2"/>
  <c r="I5764" i="2" s="1"/>
  <c r="O5764" i="2" s="1"/>
  <c r="Q5764" i="2" s="1"/>
  <c r="J5764" i="2" l="1"/>
  <c r="J5765" i="2" s="1"/>
  <c r="J5766" i="2" s="1"/>
  <c r="J5767" i="2" s="1"/>
  <c r="J5768" i="2" s="1"/>
  <c r="J5769" i="2" s="1"/>
  <c r="J5770" i="2" s="1"/>
  <c r="J5771" i="2" s="1"/>
  <c r="J5772" i="2" s="1"/>
  <c r="J5773" i="2" s="1"/>
  <c r="J5774" i="2" s="1"/>
  <c r="L5764" i="2"/>
  <c r="K5764" i="2"/>
  <c r="M5764" i="2" s="1"/>
  <c r="P5764" i="2" s="1"/>
  <c r="R5764" i="2" l="1"/>
  <c r="I5765" i="2" s="1"/>
  <c r="O5765" i="2" s="1"/>
  <c r="Q5765" i="2" s="1"/>
  <c r="L5765" i="2" l="1"/>
  <c r="K5765" i="2"/>
  <c r="M5765" i="2" s="1"/>
  <c r="P5765" i="2" s="1"/>
  <c r="R5765" i="2" l="1"/>
  <c r="I5766" i="2" s="1"/>
  <c r="O5766" i="2" s="1"/>
  <c r="Q5766" i="2" s="1"/>
  <c r="L5766" i="2" l="1"/>
  <c r="K5766" i="2"/>
  <c r="M5766" i="2" s="1"/>
  <c r="P5766" i="2" s="1"/>
  <c r="R5766" i="2" l="1"/>
  <c r="I5767" i="2" s="1"/>
  <c r="O5767" i="2" s="1"/>
  <c r="Q5767" i="2" s="1"/>
  <c r="L5767" i="2" l="1"/>
  <c r="K5767" i="2"/>
  <c r="M5767" i="2" s="1"/>
  <c r="P5767" i="2" s="1"/>
  <c r="R5767" i="2" l="1"/>
  <c r="I5768" i="2" s="1"/>
  <c r="O5768" i="2" s="1"/>
  <c r="Q5768" i="2" s="1"/>
  <c r="L5768" i="2" l="1"/>
  <c r="K5768" i="2"/>
  <c r="M5768" i="2" s="1"/>
  <c r="P5768" i="2" s="1"/>
  <c r="R5768" i="2" l="1"/>
  <c r="I5769" i="2" s="1"/>
  <c r="O5769" i="2" s="1"/>
  <c r="Q5769" i="2" s="1"/>
  <c r="L5769" i="2" l="1"/>
  <c r="K5769" i="2"/>
  <c r="M5769" i="2" s="1"/>
  <c r="P5769" i="2" s="1"/>
  <c r="R5769" i="2" l="1"/>
  <c r="I5770" i="2" s="1"/>
  <c r="O5770" i="2" s="1"/>
  <c r="Q5770" i="2" s="1"/>
  <c r="L5770" i="2" l="1"/>
  <c r="K5770" i="2"/>
  <c r="M5770" i="2" s="1"/>
  <c r="P5770" i="2" s="1"/>
  <c r="R5770" i="2" l="1"/>
  <c r="I5771" i="2" s="1"/>
  <c r="O5771" i="2" s="1"/>
  <c r="Q5771" i="2" s="1"/>
  <c r="L5771" i="2" l="1"/>
  <c r="K5771" i="2"/>
  <c r="M5771" i="2" s="1"/>
  <c r="P5771" i="2" s="1"/>
  <c r="R5771" i="2" l="1"/>
  <c r="I5772" i="2" s="1"/>
  <c r="O5772" i="2" s="1"/>
  <c r="Q5772" i="2" s="1"/>
  <c r="L5772" i="2" l="1"/>
  <c r="K5772" i="2"/>
  <c r="M5772" i="2" s="1"/>
  <c r="P5772" i="2" s="1"/>
  <c r="R5772" i="2" l="1"/>
  <c r="I5773" i="2" s="1"/>
  <c r="O5773" i="2" s="1"/>
  <c r="Q5773" i="2" s="1"/>
  <c r="L5773" i="2" l="1"/>
  <c r="K5773" i="2"/>
  <c r="M5773" i="2" s="1"/>
  <c r="P5773" i="2" s="1"/>
  <c r="R5773" i="2" l="1"/>
  <c r="I5774" i="2" s="1"/>
  <c r="O5774" i="2" s="1"/>
  <c r="Q5774" i="2" s="1"/>
  <c r="L5774" i="2" l="1"/>
  <c r="N5774" i="2" s="1"/>
  <c r="R5774" i="2" s="1"/>
  <c r="I5775" i="2" s="1"/>
  <c r="O5775" i="2" s="1"/>
  <c r="Q5775" i="2" s="1"/>
  <c r="K5774" i="2"/>
  <c r="K5775" i="2" l="1"/>
  <c r="P5774" i="2"/>
  <c r="J5775" i="2"/>
  <c r="L5775" i="2" l="1"/>
  <c r="N5775" i="2" s="1"/>
  <c r="P5775" i="2" l="1"/>
  <c r="R5775" i="2"/>
  <c r="I5776" i="2" s="1"/>
  <c r="O5776" i="2" s="1"/>
  <c r="Q5776" i="2" s="1"/>
  <c r="J5776" i="2"/>
  <c r="L5776" i="2" l="1"/>
  <c r="N5776" i="2" s="1"/>
  <c r="P5776" i="2" s="1"/>
  <c r="K5776" i="2"/>
  <c r="R5776" i="2" l="1"/>
  <c r="I5777" i="2" s="1"/>
  <c r="O5777" i="2" s="1"/>
  <c r="Q5777" i="2" s="1"/>
  <c r="J5777" i="2"/>
  <c r="L5777" i="2" l="1"/>
  <c r="N5777" i="2" s="1"/>
  <c r="P5777" i="2" s="1"/>
  <c r="K5777" i="2"/>
  <c r="R5777" i="2" l="1"/>
  <c r="I5778" i="2" s="1"/>
  <c r="O5778" i="2" s="1"/>
  <c r="Q5778" i="2" s="1"/>
  <c r="J5778" i="2"/>
  <c r="K5778" i="2" l="1"/>
  <c r="L5778" i="2"/>
  <c r="N5778" i="2" s="1"/>
  <c r="P5778" i="2" l="1"/>
  <c r="R5778" i="2"/>
  <c r="I5779" i="2" s="1"/>
  <c r="O5779" i="2" s="1"/>
  <c r="Q5779" i="2" s="1"/>
  <c r="J5779" i="2"/>
  <c r="L5779" i="2" l="1"/>
  <c r="N5779" i="2" s="1"/>
  <c r="P5779" i="2" s="1"/>
  <c r="K5779" i="2"/>
  <c r="R5779" i="2" l="1"/>
  <c r="I5780" i="2" s="1"/>
  <c r="O5780" i="2" s="1"/>
  <c r="Q5780" i="2" s="1"/>
  <c r="J5780" i="2"/>
  <c r="L5780" i="2" l="1"/>
  <c r="N5780" i="2" s="1"/>
  <c r="P5780" i="2" s="1"/>
  <c r="K5780" i="2"/>
  <c r="R5780" i="2" l="1"/>
  <c r="I5781" i="2" s="1"/>
  <c r="O5781" i="2" s="1"/>
  <c r="Q5781" i="2" s="1"/>
  <c r="J5781" i="2"/>
  <c r="L5781" i="2" l="1"/>
  <c r="N5781" i="2" s="1"/>
  <c r="P5781" i="2" s="1"/>
  <c r="K5781" i="2"/>
  <c r="R5781" i="2" l="1"/>
  <c r="I5782" i="2" s="1"/>
  <c r="O5782" i="2" s="1"/>
  <c r="Q5782" i="2" s="1"/>
  <c r="J5782" i="2"/>
  <c r="K5782" i="2" l="1"/>
  <c r="L5782" i="2"/>
  <c r="N5782" i="2" s="1"/>
  <c r="P5782" i="2" l="1"/>
  <c r="R5782" i="2"/>
  <c r="I5783" i="2" s="1"/>
  <c r="O5783" i="2" s="1"/>
  <c r="Q5783" i="2" s="1"/>
  <c r="J5783" i="2"/>
  <c r="L5783" i="2" l="1"/>
  <c r="N5783" i="2" s="1"/>
  <c r="P5783" i="2" s="1"/>
  <c r="K5783" i="2"/>
  <c r="R5783" i="2" l="1"/>
  <c r="I5784" i="2" s="1"/>
  <c r="J5784" i="2"/>
  <c r="J5785" i="2" s="1"/>
  <c r="R5784" i="2" l="1"/>
  <c r="I5785" i="2" s="1"/>
  <c r="O5785" i="2" s="1"/>
  <c r="Q5785" i="2" s="1"/>
  <c r="L5784" i="2"/>
  <c r="K5784" i="2"/>
  <c r="O5784" i="2"/>
  <c r="Q5784" i="2" s="1"/>
  <c r="L5785" i="2" l="1"/>
  <c r="N5785" i="2" s="1"/>
  <c r="P5785" i="2" s="1"/>
  <c r="K5785" i="2"/>
  <c r="R5785" i="2" l="1"/>
  <c r="I5786" i="2" s="1"/>
  <c r="O5786" i="2" s="1"/>
  <c r="Q5786" i="2" s="1"/>
  <c r="L5786" i="2"/>
  <c r="K5786" i="2"/>
  <c r="M5786" i="2" s="1"/>
  <c r="P5786" i="2" s="1"/>
  <c r="R5786" i="2" l="1"/>
  <c r="I5787" i="2" s="1"/>
  <c r="L5787" i="2" l="1"/>
  <c r="N5787" i="2" s="1"/>
  <c r="J5788" i="2" s="1"/>
  <c r="K5787" i="2"/>
  <c r="M5787" i="2" s="1"/>
  <c r="P5787" i="2" l="1"/>
  <c r="R5787" i="2"/>
  <c r="I5788" i="2" s="1"/>
  <c r="L5788" i="2" l="1"/>
  <c r="N5788" i="2" s="1"/>
  <c r="J5789" i="2" s="1"/>
  <c r="K5788" i="2"/>
  <c r="M5788" i="2" s="1"/>
  <c r="P5788" i="2" l="1"/>
  <c r="R5788" i="2"/>
  <c r="I5789" i="2" s="1"/>
  <c r="L5789" i="2" l="1"/>
  <c r="N5789" i="2" s="1"/>
  <c r="J5790" i="2" s="1"/>
  <c r="K5789" i="2"/>
  <c r="M5789" i="2" s="1"/>
  <c r="P5789" i="2" l="1"/>
  <c r="R5789" i="2"/>
  <c r="I5790" i="2" s="1"/>
  <c r="O5790" i="2" s="1"/>
  <c r="Q5790" i="2" s="1"/>
  <c r="L5790" i="2" l="1"/>
  <c r="N5790" i="2" s="1"/>
  <c r="J5791" i="2" s="1"/>
  <c r="K5790" i="2"/>
  <c r="M5790" i="2" s="1"/>
  <c r="P5790" i="2" l="1"/>
  <c r="R5790" i="2"/>
  <c r="I5791" i="2" s="1"/>
  <c r="O5791" i="2" s="1"/>
  <c r="Q5791" i="2" s="1"/>
  <c r="L5791" i="2" l="1"/>
  <c r="N5791" i="2" s="1"/>
  <c r="J5792" i="2" s="1"/>
  <c r="K5791" i="2"/>
  <c r="M5791" i="2" s="1"/>
  <c r="P5791" i="2" s="1"/>
  <c r="R5791" i="2" l="1"/>
  <c r="I5792" i="2" s="1"/>
  <c r="O5792" i="2" s="1"/>
  <c r="Q5792" i="2" s="1"/>
  <c r="L5792" i="2" l="1"/>
  <c r="N5792" i="2" s="1"/>
  <c r="J5793" i="2" s="1"/>
  <c r="K5792" i="2"/>
  <c r="M5792" i="2" s="1"/>
  <c r="P5792" i="2" l="1"/>
  <c r="R5792" i="2"/>
  <c r="I5793" i="2" s="1"/>
  <c r="O5793" i="2" s="1"/>
  <c r="Q5793" i="2" s="1"/>
  <c r="L5793" i="2" l="1"/>
  <c r="N5793" i="2" s="1"/>
  <c r="J5794" i="2" s="1"/>
  <c r="J5795" i="2" s="1"/>
  <c r="J5796" i="2" s="1"/>
  <c r="J5797" i="2" s="1"/>
  <c r="J5798" i="2" s="1"/>
  <c r="J5799" i="2" s="1"/>
  <c r="J5800" i="2" s="1"/>
  <c r="K5793" i="2"/>
  <c r="M5793" i="2" s="1"/>
  <c r="P5793" i="2" s="1"/>
  <c r="R5793" i="2" l="1"/>
  <c r="I5794" i="2" s="1"/>
  <c r="O5794" i="2" s="1"/>
  <c r="Q5794" i="2" s="1"/>
  <c r="L5794" i="2" l="1"/>
  <c r="K5794" i="2"/>
  <c r="M5794" i="2" s="1"/>
  <c r="P5794" i="2" s="1"/>
  <c r="R5794" i="2" l="1"/>
  <c r="I5795" i="2" s="1"/>
  <c r="O5795" i="2" s="1"/>
  <c r="Q5795" i="2" s="1"/>
  <c r="L5795" i="2" l="1"/>
  <c r="K5795" i="2"/>
  <c r="M5795" i="2" s="1"/>
  <c r="P5795" i="2" s="1"/>
  <c r="R5795" i="2" l="1"/>
  <c r="I5796" i="2" s="1"/>
  <c r="L5796" i="2" l="1"/>
  <c r="K5796" i="2"/>
  <c r="M5796" i="2" s="1"/>
  <c r="P5796" i="2" s="1"/>
  <c r="R5796" i="2" l="1"/>
  <c r="I5797" i="2" s="1"/>
  <c r="L5797" i="2" l="1"/>
  <c r="K5797" i="2"/>
  <c r="M5797" i="2" s="1"/>
  <c r="P5797" i="2" s="1"/>
  <c r="R5797" i="2" l="1"/>
  <c r="I5798" i="2" s="1"/>
  <c r="L5798" i="2" l="1"/>
  <c r="K5798" i="2"/>
  <c r="M5798" i="2" s="1"/>
  <c r="P5798" i="2" s="1"/>
  <c r="O5798" i="2"/>
  <c r="Q5798" i="2" s="1"/>
  <c r="R5798" i="2" l="1"/>
  <c r="I5799" i="2" s="1"/>
  <c r="L5799" i="2"/>
  <c r="K5799" i="2"/>
  <c r="M5799" i="2" s="1"/>
  <c r="P5799" i="2" s="1"/>
  <c r="O5799" i="2"/>
  <c r="Q5799" i="2" s="1"/>
  <c r="R5799" i="2" l="1"/>
  <c r="I5800" i="2" s="1"/>
  <c r="L5800" i="2"/>
  <c r="N5800" i="2" s="1"/>
  <c r="K5800" i="2"/>
  <c r="M5800" i="2" s="1"/>
  <c r="P5800" i="2" l="1"/>
  <c r="J5801" i="2"/>
  <c r="R5800" i="2"/>
  <c r="I5801" i="2" s="1"/>
  <c r="O5801" i="2" s="1"/>
  <c r="Q5801" i="2" s="1"/>
  <c r="L5801" i="2" l="1"/>
  <c r="N5801" i="2" s="1"/>
  <c r="K5801" i="2"/>
  <c r="M5801" i="2" s="1"/>
  <c r="J5802" i="2"/>
  <c r="P5801" i="2" l="1"/>
  <c r="R5801" i="2"/>
  <c r="I5802" i="2" s="1"/>
  <c r="O5802" i="2" s="1"/>
  <c r="Q5802" i="2" s="1"/>
  <c r="L5802" i="2" l="1"/>
  <c r="N5802" i="2" s="1"/>
  <c r="K5802" i="2"/>
  <c r="P5802" i="2" l="1"/>
  <c r="J5803" i="2"/>
  <c r="R5802" i="2"/>
  <c r="I5803" i="2" s="1"/>
  <c r="O5803" i="2" s="1"/>
  <c r="Q5803" i="2" s="1"/>
  <c r="L5803" i="2" l="1"/>
  <c r="N5803" i="2" s="1"/>
  <c r="P5803" i="2" s="1"/>
  <c r="R5803" i="2"/>
  <c r="I5804" i="2" s="1"/>
  <c r="K5803" i="2"/>
  <c r="J5804" i="2"/>
  <c r="L5804" i="2" l="1"/>
  <c r="N5804" i="2" s="1"/>
  <c r="K5804" i="2"/>
  <c r="M5804" i="2" s="1"/>
  <c r="R5804" i="2" s="1"/>
  <c r="I5805" i="2" s="1"/>
  <c r="O5805" i="2" s="1"/>
  <c r="Q5805" i="2" s="1"/>
  <c r="P5804" i="2" l="1"/>
  <c r="K5805" i="2"/>
  <c r="J5805" i="2"/>
  <c r="L5805" i="2" l="1"/>
  <c r="N5805" i="2" s="1"/>
  <c r="P5805" i="2" l="1"/>
  <c r="R5805" i="2"/>
  <c r="I5806" i="2" s="1"/>
  <c r="J5806" i="2"/>
  <c r="L5806" i="2" l="1"/>
  <c r="N5806" i="2" s="1"/>
  <c r="P5806" i="2" s="1"/>
  <c r="K5806" i="2"/>
  <c r="R5806" i="2" l="1"/>
  <c r="I5807" i="2" s="1"/>
  <c r="J5807" i="2"/>
  <c r="L5807" i="2" l="1"/>
  <c r="N5807" i="2" s="1"/>
  <c r="P5807" i="2" s="1"/>
  <c r="K5807" i="2"/>
  <c r="R5807" i="2" l="1"/>
  <c r="I5808" i="2" s="1"/>
  <c r="J5808" i="2"/>
  <c r="L5808" i="2" l="1"/>
  <c r="N5808" i="2" s="1"/>
  <c r="P5808" i="2" s="1"/>
  <c r="O5808" i="2"/>
  <c r="Q5808" i="2" s="1"/>
  <c r="K5808" i="2"/>
  <c r="R5808" i="2" l="1"/>
  <c r="I5809" i="2" s="1"/>
  <c r="J5809" i="2"/>
  <c r="L5809" i="2"/>
  <c r="N5809" i="2" s="1"/>
  <c r="K5809" i="2"/>
  <c r="M5809" i="2" s="1"/>
  <c r="P5809" i="2" s="1"/>
  <c r="R5809" i="2" l="1"/>
  <c r="I5810" i="2" s="1"/>
  <c r="L5810" i="2" l="1"/>
  <c r="K5810" i="2"/>
  <c r="M5810" i="2" s="1"/>
  <c r="P5810" i="2" s="1"/>
  <c r="O5810" i="2"/>
  <c r="Q5810" i="2" s="1"/>
  <c r="R5810" i="2" l="1"/>
  <c r="I5811" i="2" s="1"/>
  <c r="L5811" i="2"/>
  <c r="N5811" i="2" s="1"/>
  <c r="J5812" i="2" s="1"/>
  <c r="J5813" i="2" s="1"/>
  <c r="J5814" i="2" s="1"/>
  <c r="K5811" i="2"/>
  <c r="M5811" i="2" s="1"/>
  <c r="P5811" i="2" s="1"/>
  <c r="R5811" i="2" l="1"/>
  <c r="I5812" i="2" s="1"/>
  <c r="O5812" i="2" s="1"/>
  <c r="Q5812" i="2" s="1"/>
  <c r="L5812" i="2" l="1"/>
  <c r="K5812" i="2"/>
  <c r="M5812" i="2" s="1"/>
  <c r="P5812" i="2" s="1"/>
  <c r="R5812" i="2" l="1"/>
  <c r="I5813" i="2" s="1"/>
  <c r="O5813" i="2" s="1"/>
  <c r="Q5813" i="2" s="1"/>
  <c r="L5813" i="2" l="1"/>
  <c r="K5813" i="2"/>
  <c r="M5813" i="2" s="1"/>
  <c r="P5813" i="2" s="1"/>
  <c r="R5813" i="2" l="1"/>
  <c r="I5814" i="2" s="1"/>
  <c r="O5814" i="2" s="1"/>
  <c r="Q5814" i="2" s="1"/>
  <c r="L5814" i="2" l="1"/>
  <c r="N5814" i="2" s="1"/>
  <c r="K5814" i="2"/>
  <c r="P5814" i="2" l="1"/>
  <c r="J5815" i="2"/>
  <c r="R5814" i="2"/>
  <c r="I5815" i="2" s="1"/>
  <c r="O5815" i="2" s="1"/>
  <c r="Q5815" i="2" s="1"/>
  <c r="L5815" i="2" l="1"/>
  <c r="N5815" i="2" s="1"/>
  <c r="J5816" i="2" s="1"/>
  <c r="K5815" i="2"/>
  <c r="M5815" i="2" s="1"/>
  <c r="P5815" i="2" s="1"/>
  <c r="R5815" i="2" l="1"/>
  <c r="I5816" i="2" s="1"/>
  <c r="O5816" i="2" s="1"/>
  <c r="Q5816" i="2" s="1"/>
  <c r="L5816" i="2" l="1"/>
  <c r="N5816" i="2" s="1"/>
  <c r="J5817" i="2" s="1"/>
  <c r="J5818" i="2" s="1"/>
  <c r="J5819" i="2" s="1"/>
  <c r="J5820" i="2" s="1"/>
  <c r="J5821" i="2" s="1"/>
  <c r="J5822" i="2" s="1"/>
  <c r="J5823" i="2" s="1"/>
  <c r="J5824" i="2" s="1"/>
  <c r="K5816" i="2"/>
  <c r="M5816" i="2" s="1"/>
  <c r="P5816" i="2" s="1"/>
  <c r="R5816" i="2" l="1"/>
  <c r="I5817" i="2" s="1"/>
  <c r="O5817" i="2" s="1"/>
  <c r="Q5817" i="2" s="1"/>
  <c r="L5817" i="2" l="1"/>
  <c r="K5817" i="2"/>
  <c r="M5817" i="2" s="1"/>
  <c r="P5817" i="2" s="1"/>
  <c r="R5817" i="2" l="1"/>
  <c r="I5818" i="2" s="1"/>
  <c r="O5818" i="2" s="1"/>
  <c r="Q5818" i="2" s="1"/>
  <c r="L5818" i="2" l="1"/>
  <c r="K5818" i="2"/>
  <c r="M5818" i="2" s="1"/>
  <c r="P5818" i="2" s="1"/>
  <c r="R5818" i="2" l="1"/>
  <c r="I5819" i="2" s="1"/>
  <c r="L5819" i="2" l="1"/>
  <c r="K5819" i="2"/>
  <c r="M5819" i="2" s="1"/>
  <c r="P5819" i="2" s="1"/>
  <c r="R5819" i="2" l="1"/>
  <c r="I5820" i="2" s="1"/>
  <c r="L5820" i="2" l="1"/>
  <c r="K5820" i="2"/>
  <c r="M5820" i="2" s="1"/>
  <c r="P5820" i="2" s="1"/>
  <c r="R5820" i="2" l="1"/>
  <c r="I5821" i="2" s="1"/>
  <c r="L5821" i="2" l="1"/>
  <c r="K5821" i="2"/>
  <c r="M5821" i="2" s="1"/>
  <c r="P5821" i="2" s="1"/>
  <c r="O5821" i="2"/>
  <c r="Q5821" i="2" s="1"/>
  <c r="R5821" i="2" l="1"/>
  <c r="I5822" i="2" s="1"/>
  <c r="L5822" i="2"/>
  <c r="K5822" i="2"/>
  <c r="M5822" i="2" s="1"/>
  <c r="P5822" i="2" s="1"/>
  <c r="R5822" i="2" l="1"/>
  <c r="I5823" i="2" s="1"/>
  <c r="L5823" i="2" l="1"/>
  <c r="O5823" i="2"/>
  <c r="Q5823" i="2" s="1"/>
  <c r="K5823" i="2"/>
  <c r="M5823" i="2" s="1"/>
  <c r="P5823" i="2" s="1"/>
  <c r="R5823" i="2" l="1"/>
  <c r="I5824" i="2" s="1"/>
  <c r="L5824" i="2"/>
  <c r="N5824" i="2" s="1"/>
  <c r="K5824" i="2"/>
  <c r="M5824" i="2" s="1"/>
  <c r="P5824" i="2" l="1"/>
  <c r="J5825" i="2"/>
  <c r="R5824" i="2"/>
  <c r="I5825" i="2" s="1"/>
  <c r="L5825" i="2" l="1"/>
  <c r="N5825" i="2" s="1"/>
  <c r="K5825" i="2"/>
  <c r="M5825" i="2" s="1"/>
  <c r="J5826" i="2"/>
  <c r="P5825" i="2" l="1"/>
  <c r="R5825" i="2"/>
  <c r="I5826" i="2" s="1"/>
  <c r="O5826" i="2" s="1"/>
  <c r="Q5826" i="2" s="1"/>
  <c r="L5826" i="2" l="1"/>
  <c r="N5826" i="2" s="1"/>
  <c r="K5826" i="2"/>
  <c r="M5826" i="2" s="1"/>
  <c r="P5826" i="2" l="1"/>
  <c r="J5827" i="2"/>
  <c r="R5826" i="2"/>
  <c r="I5827" i="2" s="1"/>
  <c r="L5827" i="2" l="1"/>
  <c r="N5827" i="2" s="1"/>
  <c r="K5827" i="2"/>
  <c r="M5827" i="2" s="1"/>
  <c r="J5828" i="2"/>
  <c r="P5827" i="2" l="1"/>
  <c r="R5827" i="2"/>
  <c r="I5828" i="2" s="1"/>
  <c r="O5828" i="2" s="1"/>
  <c r="Q5828" i="2" s="1"/>
  <c r="L5828" i="2" l="1"/>
  <c r="N5828" i="2" s="1"/>
  <c r="K5828" i="2"/>
  <c r="M5828" i="2" s="1"/>
  <c r="P5828" i="2" l="1"/>
  <c r="J5829" i="2"/>
  <c r="R5828" i="2"/>
  <c r="I5829" i="2" s="1"/>
  <c r="O5829" i="2" s="1"/>
  <c r="Q5829" i="2" s="1"/>
  <c r="L5829" i="2" l="1"/>
  <c r="N5829" i="2" s="1"/>
  <c r="P5829" i="2" s="1"/>
  <c r="K5829" i="2"/>
  <c r="J5830" i="2" l="1"/>
  <c r="R5829" i="2"/>
  <c r="I5830" i="2" s="1"/>
  <c r="L5830" i="2" l="1"/>
  <c r="N5830" i="2" s="1"/>
  <c r="R5830" i="2"/>
  <c r="I5831" i="2" s="1"/>
  <c r="K5830" i="2"/>
  <c r="K5831" i="2" l="1"/>
  <c r="P5830" i="2"/>
  <c r="J5831" i="2"/>
  <c r="L5831" i="2" l="1"/>
  <c r="N5831" i="2" s="1"/>
  <c r="P5831" i="2" l="1"/>
  <c r="R5831" i="2"/>
  <c r="I5832" i="2" s="1"/>
  <c r="J5832" i="2"/>
  <c r="L5832" i="2" l="1"/>
  <c r="N5832" i="2" s="1"/>
  <c r="P5832" i="2" s="1"/>
  <c r="K5832" i="2"/>
  <c r="O5832" i="2"/>
  <c r="Q5832" i="2" s="1"/>
  <c r="R5832" i="2" l="1"/>
  <c r="I5833" i="2" s="1"/>
  <c r="J5833" i="2"/>
  <c r="R5833" i="2"/>
  <c r="I5834" i="2" s="1"/>
  <c r="L5833" i="2"/>
  <c r="K5833" i="2"/>
  <c r="O5833" i="2"/>
  <c r="Q5833" i="2" s="1"/>
  <c r="R5834" i="2" l="1"/>
  <c r="I5835" i="2" s="1"/>
  <c r="L5834" i="2"/>
  <c r="O5834" i="2"/>
  <c r="Q5834" i="2" s="1"/>
  <c r="K5834" i="2"/>
  <c r="R5835" i="2" l="1"/>
  <c r="I5836" i="2" s="1"/>
  <c r="O5836" i="2" s="1"/>
  <c r="Q5836" i="2" s="1"/>
  <c r="L5835" i="2"/>
  <c r="K5835" i="2"/>
  <c r="O5835" i="2"/>
  <c r="Q5835" i="2" s="1"/>
  <c r="L5836" i="2" l="1"/>
  <c r="K5836" i="2"/>
  <c r="M5836" i="2" s="1"/>
  <c r="P5836" i="2" s="1"/>
  <c r="R5836" i="2" l="1"/>
  <c r="I5837" i="2" s="1"/>
  <c r="O5837" i="2" s="1"/>
  <c r="Q5837" i="2" s="1"/>
  <c r="L5837" i="2" l="1"/>
  <c r="K5837" i="2"/>
  <c r="M5837" i="2" s="1"/>
  <c r="P5837" i="2" s="1"/>
  <c r="R5837" i="2" l="1"/>
  <c r="I5838" i="2" s="1"/>
  <c r="L5838" i="2" l="1"/>
  <c r="O5838" i="2"/>
  <c r="Q5838" i="2" s="1"/>
  <c r="K5838" i="2"/>
  <c r="M5838" i="2" s="1"/>
  <c r="P5838" i="2" s="1"/>
  <c r="R5838" i="2" l="1"/>
  <c r="I5839" i="2" s="1"/>
  <c r="K5839" i="2" s="1"/>
  <c r="M5839" i="2" s="1"/>
  <c r="P5839" i="2" s="1"/>
  <c r="L5839" i="2"/>
  <c r="O5839" i="2"/>
  <c r="Q5839" i="2" s="1"/>
  <c r="R5839" i="2" l="1"/>
  <c r="I5840" i="2" s="1"/>
  <c r="O5840" i="2" s="1"/>
  <c r="Q5840" i="2" s="1"/>
  <c r="L5840" i="2"/>
  <c r="K5840" i="2"/>
  <c r="M5840" i="2" s="1"/>
  <c r="P5840" i="2" s="1"/>
  <c r="R5840" i="2" l="1"/>
  <c r="I5841" i="2" s="1"/>
  <c r="O5841" i="2" s="1"/>
  <c r="Q5841" i="2" s="1"/>
  <c r="L5841" i="2" l="1"/>
  <c r="K5841" i="2"/>
  <c r="M5841" i="2" s="1"/>
  <c r="P5841" i="2" s="1"/>
  <c r="R5841" i="2" l="1"/>
  <c r="I5842" i="2" s="1"/>
  <c r="O5842" i="2" s="1"/>
  <c r="Q5842" i="2" s="1"/>
  <c r="L5842" i="2" l="1"/>
  <c r="K5842" i="2"/>
  <c r="M5842" i="2" s="1"/>
  <c r="P5842" i="2" s="1"/>
  <c r="R5842" i="2" l="1"/>
  <c r="I5843" i="2" s="1"/>
  <c r="O5843" i="2" s="1"/>
  <c r="Q5843" i="2" s="1"/>
  <c r="L5843" i="2" l="1"/>
  <c r="K5843" i="2"/>
  <c r="M5843" i="2" s="1"/>
  <c r="P5843" i="2" s="1"/>
  <c r="R5843" i="2" l="1"/>
  <c r="I5844" i="2" s="1"/>
  <c r="L5844" i="2" l="1"/>
  <c r="K5844" i="2"/>
  <c r="M5844" i="2" s="1"/>
  <c r="P5844" i="2" s="1"/>
  <c r="O5844" i="2"/>
  <c r="Q5844" i="2" s="1"/>
  <c r="R5844" i="2" l="1"/>
  <c r="I5845" i="2" s="1"/>
  <c r="O5845" i="2" s="1"/>
  <c r="Q5845" i="2" s="1"/>
  <c r="K5845" i="2"/>
  <c r="M5845" i="2" s="1"/>
  <c r="P5845" i="2" s="1"/>
  <c r="L5845" i="2" l="1"/>
  <c r="R5845" i="2"/>
  <c r="I5846" i="2" s="1"/>
  <c r="L5846" i="2" l="1"/>
  <c r="R5846" i="2"/>
  <c r="I5847" i="2" s="1"/>
  <c r="K5846" i="2"/>
  <c r="O5846" i="2"/>
  <c r="Q5846" i="2" s="1"/>
  <c r="R5847" i="2" l="1"/>
  <c r="I5848" i="2" s="1"/>
  <c r="L5847" i="2"/>
  <c r="K5847" i="2"/>
  <c r="O5847" i="2"/>
  <c r="Q5847" i="2" s="1"/>
  <c r="L5848" i="2" l="1"/>
  <c r="N5848" i="2" s="1"/>
  <c r="K5848" i="2"/>
  <c r="M5848" i="2" s="1"/>
  <c r="P5848" i="2" l="1"/>
  <c r="J5849" i="2"/>
  <c r="R5848" i="2"/>
  <c r="I5849" i="2" s="1"/>
  <c r="O5849" i="2" s="1"/>
  <c r="Q5849" i="2" s="1"/>
  <c r="L5849" i="2" l="1"/>
  <c r="N5849" i="2" s="1"/>
  <c r="K5849" i="2"/>
  <c r="M5849" i="2" s="1"/>
  <c r="J5850" i="2"/>
  <c r="P5849" i="2" l="1"/>
  <c r="R5849" i="2"/>
  <c r="I5850" i="2" s="1"/>
  <c r="O5850" i="2" s="1"/>
  <c r="Q5850" i="2" s="1"/>
  <c r="L5850" i="2" l="1"/>
  <c r="N5850" i="2" s="1"/>
  <c r="K5850" i="2"/>
  <c r="M5850" i="2" s="1"/>
  <c r="P5850" i="2" l="1"/>
  <c r="J5851" i="2"/>
  <c r="R5850" i="2"/>
  <c r="I5851" i="2" s="1"/>
  <c r="L5851" i="2" l="1"/>
  <c r="N5851" i="2" s="1"/>
  <c r="K5851" i="2"/>
  <c r="M5851" i="2" s="1"/>
  <c r="J5852" i="2"/>
  <c r="P5851" i="2" l="1"/>
  <c r="R5851" i="2"/>
  <c r="I5852" i="2" s="1"/>
  <c r="L5852" i="2" l="1"/>
  <c r="N5852" i="2" s="1"/>
  <c r="K5852" i="2"/>
  <c r="M5852" i="2" s="1"/>
  <c r="R5852" i="2" s="1"/>
  <c r="I5853" i="2" s="1"/>
  <c r="O5853" i="2" s="1"/>
  <c r="Q5853" i="2" s="1"/>
  <c r="K5853" i="2" l="1"/>
  <c r="P5852" i="2"/>
  <c r="J5853" i="2"/>
  <c r="L5853" i="2" l="1"/>
  <c r="N5853" i="2" s="1"/>
  <c r="P5853" i="2" l="1"/>
  <c r="R5853" i="2"/>
  <c r="I5854" i="2" s="1"/>
  <c r="O5854" i="2" s="1"/>
  <c r="Q5854" i="2" s="1"/>
  <c r="J5854" i="2"/>
  <c r="L5854" i="2" l="1"/>
  <c r="N5854" i="2" s="1"/>
  <c r="P5854" i="2" s="1"/>
  <c r="K5854" i="2"/>
  <c r="R5854" i="2" l="1"/>
  <c r="I5855" i="2" s="1"/>
  <c r="J5855" i="2"/>
  <c r="L5855" i="2" l="1"/>
  <c r="N5855" i="2" s="1"/>
  <c r="P5855" i="2" s="1"/>
  <c r="K5855" i="2"/>
  <c r="R5855" i="2" l="1"/>
  <c r="I5856" i="2" s="1"/>
  <c r="K5856" i="2"/>
  <c r="J5856" i="2"/>
  <c r="L5856" i="2" l="1"/>
  <c r="N5856" i="2" s="1"/>
  <c r="P5856" i="2" l="1"/>
  <c r="R5856" i="2"/>
  <c r="I5857" i="2" s="1"/>
  <c r="J5857" i="2"/>
  <c r="L5857" i="2" l="1"/>
  <c r="N5857" i="2" s="1"/>
  <c r="P5857" i="2" s="1"/>
  <c r="K5857" i="2"/>
  <c r="O5857" i="2"/>
  <c r="Q5857" i="2" s="1"/>
  <c r="R5857" i="2" l="1"/>
  <c r="I5858" i="2" s="1"/>
  <c r="K5858" i="2" s="1"/>
  <c r="M5858" i="2" s="1"/>
  <c r="P5858" i="2" s="1"/>
  <c r="L5858" i="2"/>
  <c r="O5858" i="2"/>
  <c r="Q5858" i="2" s="1"/>
  <c r="R5858" i="2" l="1"/>
  <c r="I5859" i="2" s="1"/>
  <c r="L5859" i="2" s="1"/>
  <c r="N5859" i="2" s="1"/>
  <c r="R5859" i="2" s="1"/>
  <c r="I5860" i="2" s="1"/>
  <c r="O5860" i="2" s="1"/>
  <c r="Q5860" i="2" s="1"/>
  <c r="O5859" i="2"/>
  <c r="Q5859" i="2" s="1"/>
  <c r="K5859" i="2" l="1"/>
  <c r="P5859" i="2"/>
  <c r="J5860" i="2"/>
  <c r="J5861" i="2" s="1"/>
  <c r="J5862" i="2" s="1"/>
  <c r="J5863" i="2" s="1"/>
  <c r="J5864" i="2" s="1"/>
  <c r="L5860" i="2"/>
  <c r="K5860" i="2"/>
  <c r="M5860" i="2" s="1"/>
  <c r="P5860" i="2" s="1"/>
  <c r="R5860" i="2" l="1"/>
  <c r="I5861" i="2" s="1"/>
  <c r="L5861" i="2" l="1"/>
  <c r="K5861" i="2"/>
  <c r="M5861" i="2" s="1"/>
  <c r="P5861" i="2" s="1"/>
  <c r="R5861" i="2" l="1"/>
  <c r="I5862" i="2" s="1"/>
  <c r="L5862" i="2" l="1"/>
  <c r="K5862" i="2"/>
  <c r="M5862" i="2" s="1"/>
  <c r="P5862" i="2" s="1"/>
  <c r="R5862" i="2" l="1"/>
  <c r="I5863" i="2" s="1"/>
  <c r="O5863" i="2" s="1"/>
  <c r="Q5863" i="2" s="1"/>
  <c r="L5863" i="2" l="1"/>
  <c r="K5863" i="2"/>
  <c r="M5863" i="2" s="1"/>
  <c r="P5863" i="2" s="1"/>
  <c r="R5863" i="2" l="1"/>
  <c r="I5864" i="2" s="1"/>
  <c r="O5864" i="2" s="1"/>
  <c r="Q5864" i="2" s="1"/>
  <c r="L5864" i="2" l="1"/>
  <c r="N5864" i="2" s="1"/>
  <c r="J5865" i="2" s="1"/>
  <c r="K5864" i="2"/>
  <c r="M5864" i="2" s="1"/>
  <c r="P5864" i="2" l="1"/>
  <c r="R5864" i="2"/>
  <c r="I5865" i="2" s="1"/>
  <c r="L5865" i="2" l="1"/>
  <c r="N5865" i="2" s="1"/>
  <c r="J5866" i="2" s="1"/>
  <c r="J5867" i="2" s="1"/>
  <c r="J5868" i="2" s="1"/>
  <c r="J5869" i="2" s="1"/>
  <c r="J5870" i="2" s="1"/>
  <c r="J5871" i="2" s="1"/>
  <c r="J5872" i="2" s="1"/>
  <c r="K5865" i="2"/>
  <c r="M5865" i="2" s="1"/>
  <c r="P5865" i="2" s="1"/>
  <c r="R5865" i="2" l="1"/>
  <c r="I5866" i="2" s="1"/>
  <c r="L5866" i="2" l="1"/>
  <c r="K5866" i="2"/>
  <c r="M5866" i="2" s="1"/>
  <c r="P5866" i="2" s="1"/>
  <c r="R5866" i="2" l="1"/>
  <c r="I5867" i="2" s="1"/>
  <c r="L5867" i="2" l="1"/>
  <c r="K5867" i="2"/>
  <c r="M5867" i="2" s="1"/>
  <c r="P5867" i="2" s="1"/>
  <c r="R5867" i="2" l="1"/>
  <c r="I5868" i="2" s="1"/>
  <c r="L5868" i="2" l="1"/>
  <c r="K5868" i="2"/>
  <c r="M5868" i="2" s="1"/>
  <c r="P5868" i="2" s="1"/>
  <c r="R5868" i="2" l="1"/>
  <c r="I5869" i="2" s="1"/>
  <c r="L5869" i="2" l="1"/>
  <c r="O5869" i="2"/>
  <c r="Q5869" i="2" s="1"/>
  <c r="K5869" i="2"/>
  <c r="M5869" i="2" s="1"/>
  <c r="P5869" i="2" s="1"/>
  <c r="R5869" i="2" l="1"/>
  <c r="I5870" i="2" s="1"/>
  <c r="L5870" i="2" s="1"/>
  <c r="O5870" i="2"/>
  <c r="Q5870" i="2" s="1"/>
  <c r="K5870" i="2" l="1"/>
  <c r="M5870" i="2" s="1"/>
  <c r="P5870" i="2" s="1"/>
  <c r="R5870" i="2"/>
  <c r="I5871" i="2" s="1"/>
  <c r="L5871" i="2" s="1"/>
  <c r="O5871" i="2"/>
  <c r="Q5871" i="2" s="1"/>
  <c r="K5871" i="2" l="1"/>
  <c r="M5871" i="2" s="1"/>
  <c r="P5871" i="2" s="1"/>
  <c r="R5871" i="2" l="1"/>
  <c r="I5872" i="2" s="1"/>
  <c r="L5872" i="2" l="1"/>
  <c r="N5872" i="2" s="1"/>
  <c r="K5872" i="2"/>
  <c r="M5872" i="2" s="1"/>
  <c r="R5872" i="2" s="1"/>
  <c r="I5873" i="2" s="1"/>
  <c r="L5873" i="2" l="1"/>
  <c r="N5873" i="2" s="1"/>
  <c r="K5873" i="2"/>
  <c r="M5873" i="2" s="1"/>
  <c r="R5873" i="2" s="1"/>
  <c r="I5874" i="2" s="1"/>
  <c r="P5872" i="2"/>
  <c r="J5873" i="2"/>
  <c r="P5873" i="2" l="1"/>
  <c r="K5874" i="2"/>
  <c r="J5874" i="2"/>
  <c r="L5874" i="2" s="1"/>
  <c r="N5874" i="2" s="1"/>
  <c r="P5874" i="2" l="1"/>
  <c r="R5874" i="2"/>
  <c r="I5875" i="2" s="1"/>
  <c r="J5875" i="2"/>
  <c r="L5875" i="2" s="1"/>
  <c r="N5875" i="2" s="1"/>
  <c r="K5875" i="2"/>
  <c r="P5875" i="2" l="1"/>
  <c r="R5875" i="2"/>
  <c r="I5876" i="2" s="1"/>
  <c r="K5876" i="2"/>
  <c r="J5876" i="2"/>
  <c r="L5876" i="2" l="1"/>
  <c r="N5876" i="2" s="1"/>
  <c r="P5876" i="2" l="1"/>
  <c r="R5876" i="2"/>
  <c r="I5877" i="2" s="1"/>
  <c r="J5877" i="2"/>
  <c r="L5877" i="2" l="1"/>
  <c r="N5877" i="2" s="1"/>
  <c r="P5877" i="2" s="1"/>
  <c r="K5877" i="2"/>
  <c r="R5877" i="2" l="1"/>
  <c r="I5878" i="2" s="1"/>
  <c r="O5878" i="2" s="1"/>
  <c r="Q5878" i="2" s="1"/>
  <c r="K5878" i="2"/>
  <c r="J5878" i="2"/>
  <c r="L5878" i="2" l="1"/>
  <c r="N5878" i="2" s="1"/>
  <c r="P5878" i="2" l="1"/>
  <c r="R5878" i="2"/>
  <c r="I5879" i="2" s="1"/>
  <c r="O5879" i="2" s="1"/>
  <c r="Q5879" i="2" s="1"/>
  <c r="J5879" i="2"/>
  <c r="L5879" i="2" l="1"/>
  <c r="N5879" i="2" s="1"/>
  <c r="P5879" i="2" s="1"/>
  <c r="K5879" i="2"/>
  <c r="R5879" i="2" l="1"/>
  <c r="I5880" i="2" s="1"/>
  <c r="J5880" i="2"/>
  <c r="L5880" i="2" l="1"/>
  <c r="N5880" i="2" s="1"/>
  <c r="K5880" i="2"/>
  <c r="M5880" i="2" s="1"/>
  <c r="P5880" i="2" l="1"/>
  <c r="R5880" i="2"/>
  <c r="I5881" i="2" s="1"/>
  <c r="J5881" i="2"/>
  <c r="L5881" i="2" l="1"/>
  <c r="K5881" i="2"/>
  <c r="M5881" i="2" s="1"/>
  <c r="P5881" i="2" s="1"/>
  <c r="O5881" i="2"/>
  <c r="Q5881" i="2" s="1"/>
  <c r="R5881" i="2" l="1"/>
  <c r="I5882" i="2" s="1"/>
  <c r="L5882" i="2"/>
  <c r="O5882" i="2"/>
  <c r="Q5882" i="2" s="1"/>
  <c r="K5882" i="2"/>
  <c r="M5882" i="2" s="1"/>
  <c r="P5882" i="2" s="1"/>
  <c r="R5882" i="2" l="1"/>
  <c r="I5883" i="2" s="1"/>
  <c r="L5883" i="2"/>
  <c r="K5883" i="2"/>
  <c r="M5883" i="2" s="1"/>
  <c r="P5883" i="2" s="1"/>
  <c r="O5883" i="2"/>
  <c r="Q5883" i="2" s="1"/>
  <c r="R5883" i="2" l="1"/>
  <c r="I5884" i="2" s="1"/>
  <c r="L5884" i="2"/>
  <c r="K5884" i="2"/>
  <c r="M5884" i="2" s="1"/>
  <c r="P5884" i="2" s="1"/>
  <c r="R5884" i="2" l="1"/>
  <c r="I5885" i="2" s="1"/>
  <c r="O5885" i="2" s="1"/>
  <c r="Q5885" i="2" s="1"/>
  <c r="L5885" i="2" l="1"/>
  <c r="K5885" i="2"/>
  <c r="M5885" i="2" s="1"/>
  <c r="P5885" i="2" s="1"/>
  <c r="R5885" i="2" l="1"/>
  <c r="I5886" i="2" s="1"/>
  <c r="L5886" i="2" l="1"/>
  <c r="K5886" i="2"/>
  <c r="M5886" i="2" s="1"/>
  <c r="P5886" i="2" s="1"/>
  <c r="R5886" i="2" l="1"/>
  <c r="I5887" i="2" s="1"/>
  <c r="L5887" i="2" l="1"/>
  <c r="K5887" i="2"/>
  <c r="M5887" i="2" s="1"/>
  <c r="P5887" i="2" s="1"/>
  <c r="R5887" i="2" l="1"/>
  <c r="I5888" i="2" s="1"/>
  <c r="L5888" i="2" l="1"/>
  <c r="K5888" i="2"/>
  <c r="M5888" i="2" s="1"/>
  <c r="P5888" i="2" s="1"/>
  <c r="R5888" i="2" l="1"/>
  <c r="I5889" i="2" s="1"/>
  <c r="O5889" i="2" s="1"/>
  <c r="Q5889" i="2" s="1"/>
  <c r="L5889" i="2" l="1"/>
  <c r="K5889" i="2"/>
  <c r="M5889" i="2" s="1"/>
  <c r="P5889" i="2" s="1"/>
  <c r="R5889" i="2" l="1"/>
  <c r="I5890" i="2" s="1"/>
  <c r="L5890" i="2" l="1"/>
  <c r="K5890" i="2"/>
  <c r="M5890" i="2" s="1"/>
  <c r="P5890" i="2" s="1"/>
  <c r="O5890" i="2"/>
  <c r="Q5890" i="2" s="1"/>
  <c r="R5890" i="2" l="1"/>
  <c r="I5891" i="2" s="1"/>
  <c r="L5891" i="2"/>
  <c r="K5891" i="2"/>
  <c r="M5891" i="2" s="1"/>
  <c r="P5891" i="2" s="1"/>
  <c r="R5891" i="2" l="1"/>
  <c r="I5892" i="2" s="1"/>
  <c r="L5892" i="2" l="1"/>
  <c r="K5892" i="2"/>
  <c r="M5892" i="2" s="1"/>
  <c r="P5892" i="2" s="1"/>
  <c r="R5892" i="2" l="1"/>
  <c r="I5893" i="2" s="1"/>
  <c r="O5893" i="2" s="1"/>
  <c r="Q5893" i="2" s="1"/>
  <c r="L5893" i="2" l="1"/>
  <c r="K5893" i="2"/>
  <c r="M5893" i="2" s="1"/>
  <c r="P5893" i="2" s="1"/>
  <c r="R5893" i="2" l="1"/>
  <c r="I5894" i="2" s="1"/>
  <c r="L5894" i="2" l="1"/>
  <c r="K5894" i="2"/>
  <c r="M5894" i="2" s="1"/>
  <c r="P5894" i="2" s="1"/>
  <c r="R5894" i="2" l="1"/>
  <c r="I5895" i="2" s="1"/>
  <c r="L5895" i="2" l="1"/>
  <c r="R5895" i="2"/>
  <c r="I5896" i="2" s="1"/>
  <c r="O5896" i="2" s="1"/>
  <c r="Q5896" i="2" s="1"/>
  <c r="K5895" i="2"/>
  <c r="O5895" i="2"/>
  <c r="Q5895" i="2" s="1"/>
  <c r="L5896" i="2" l="1"/>
  <c r="N5896" i="2" s="1"/>
  <c r="R5896" i="2"/>
  <c r="I5897" i="2" s="1"/>
  <c r="O5897" i="2" s="1"/>
  <c r="Q5897" i="2" s="1"/>
  <c r="K5896" i="2"/>
  <c r="K5897" i="2" l="1"/>
  <c r="M5897" i="2" s="1"/>
  <c r="P5896" i="2"/>
  <c r="J5897" i="2"/>
  <c r="L5897" i="2" l="1"/>
  <c r="N5897" i="2" s="1"/>
  <c r="P5897" i="2" l="1"/>
  <c r="R5897" i="2"/>
  <c r="I5898" i="2" s="1"/>
  <c r="O5898" i="2" s="1"/>
  <c r="Q5898" i="2" s="1"/>
  <c r="J5898" i="2"/>
  <c r="L5898" i="2" l="1"/>
  <c r="N5898" i="2" s="1"/>
  <c r="K5898" i="2"/>
  <c r="M5898" i="2" s="1"/>
  <c r="R5898" i="2" s="1"/>
  <c r="I5899" i="2" s="1"/>
  <c r="P5898" i="2" l="1"/>
  <c r="K5899" i="2"/>
  <c r="M5899" i="2" s="1"/>
  <c r="J5899" i="2"/>
  <c r="L5899" i="2" l="1"/>
  <c r="N5899" i="2" s="1"/>
  <c r="P5899" i="2" l="1"/>
  <c r="R5899" i="2"/>
  <c r="I5900" i="2" s="1"/>
  <c r="O5900" i="2" s="1"/>
  <c r="Q5900" i="2" s="1"/>
  <c r="J5900" i="2"/>
  <c r="L5900" i="2" l="1"/>
  <c r="N5900" i="2" s="1"/>
  <c r="K5900" i="2"/>
  <c r="M5900" i="2" s="1"/>
  <c r="P5900" i="2" l="1"/>
  <c r="R5900" i="2"/>
  <c r="I5901" i="2" s="1"/>
  <c r="O5901" i="2" s="1"/>
  <c r="Q5901" i="2" s="1"/>
  <c r="J5901" i="2"/>
  <c r="L5901" i="2" l="1"/>
  <c r="N5901" i="2" s="1"/>
  <c r="K5901" i="2"/>
  <c r="M5901" i="2" s="1"/>
  <c r="P5901" i="2" l="1"/>
  <c r="R5901" i="2"/>
  <c r="I5902" i="2" s="1"/>
  <c r="J5902" i="2"/>
  <c r="L5902" i="2" l="1"/>
  <c r="N5902" i="2" s="1"/>
  <c r="P5902" i="2" s="1"/>
  <c r="K5902" i="2"/>
  <c r="R5902" i="2" l="1"/>
  <c r="I5903" i="2" s="1"/>
  <c r="K5903" i="2"/>
  <c r="J5903" i="2"/>
  <c r="L5903" i="2" l="1"/>
  <c r="N5903" i="2" s="1"/>
  <c r="P5903" i="2" l="1"/>
  <c r="R5903" i="2"/>
  <c r="I5904" i="2" s="1"/>
  <c r="J5904" i="2"/>
  <c r="L5904" i="2" l="1"/>
  <c r="N5904" i="2" s="1"/>
  <c r="P5904" i="2" s="1"/>
  <c r="K5904" i="2"/>
  <c r="R5904" i="2" l="1"/>
  <c r="I5905" i="2" s="1"/>
  <c r="O5905" i="2"/>
  <c r="Q5905" i="2" s="1"/>
  <c r="K5905" i="2"/>
  <c r="J5905" i="2"/>
  <c r="L5905" i="2" s="1"/>
  <c r="N5905" i="2" s="1"/>
  <c r="P5905" i="2" s="1"/>
  <c r="R5905" i="2" l="1"/>
  <c r="I5906" i="2" s="1"/>
  <c r="L5906" i="2" s="1"/>
  <c r="N5906" i="2" s="1"/>
  <c r="K5906" i="2"/>
  <c r="O5906" i="2"/>
  <c r="Q5906" i="2" s="1"/>
  <c r="P5906" i="2" l="1"/>
  <c r="J5907" i="2"/>
  <c r="J5908" i="2" s="1"/>
  <c r="J5909" i="2" s="1"/>
  <c r="J5910" i="2" s="1"/>
  <c r="J5911" i="2" s="1"/>
  <c r="J5912" i="2" s="1"/>
  <c r="J5913" i="2" s="1"/>
  <c r="R5906" i="2"/>
  <c r="I5907" i="2" s="1"/>
  <c r="O5907" i="2" s="1"/>
  <c r="Q5907" i="2" s="1"/>
  <c r="K5907" i="2" l="1"/>
  <c r="M5907" i="2" s="1"/>
  <c r="P5907" i="2" s="1"/>
  <c r="L5907" i="2"/>
  <c r="R5907" i="2"/>
  <c r="I5908" i="2" s="1"/>
  <c r="L5908" i="2" l="1"/>
  <c r="K5908" i="2"/>
  <c r="M5908" i="2" s="1"/>
  <c r="P5908" i="2" s="1"/>
  <c r="R5908" i="2" l="1"/>
  <c r="I5909" i="2" s="1"/>
  <c r="L5909" i="2" l="1"/>
  <c r="K5909" i="2"/>
  <c r="M5909" i="2" s="1"/>
  <c r="P5909" i="2" s="1"/>
  <c r="R5909" i="2" l="1"/>
  <c r="I5910" i="2" s="1"/>
  <c r="O5910" i="2" s="1"/>
  <c r="Q5910" i="2" s="1"/>
  <c r="L5910" i="2" l="1"/>
  <c r="K5910" i="2"/>
  <c r="M5910" i="2" s="1"/>
  <c r="P5910" i="2" s="1"/>
  <c r="R5910" i="2" l="1"/>
  <c r="I5911" i="2" s="1"/>
  <c r="O5911" i="2" s="1"/>
  <c r="Q5911" i="2" s="1"/>
  <c r="L5911" i="2" l="1"/>
  <c r="K5911" i="2"/>
  <c r="M5911" i="2" s="1"/>
  <c r="P5911" i="2" s="1"/>
  <c r="R5911" i="2" l="1"/>
  <c r="I5912" i="2" s="1"/>
  <c r="O5912" i="2" s="1"/>
  <c r="Q5912" i="2" s="1"/>
  <c r="L5912" i="2" l="1"/>
  <c r="K5912" i="2"/>
  <c r="M5912" i="2" s="1"/>
  <c r="P5912" i="2" s="1"/>
  <c r="R5912" i="2" l="1"/>
  <c r="I5913" i="2" s="1"/>
  <c r="O5913" i="2" s="1"/>
  <c r="Q5913" i="2" s="1"/>
  <c r="L5913" i="2" l="1"/>
  <c r="N5913" i="2" s="1"/>
  <c r="K5913" i="2"/>
  <c r="P5913" i="2" l="1"/>
  <c r="J5914" i="2"/>
  <c r="J5915" i="2" s="1"/>
  <c r="J5916" i="2" s="1"/>
  <c r="J5917" i="2" s="1"/>
  <c r="J5918" i="2" s="1"/>
  <c r="J5919" i="2" s="1"/>
  <c r="J5920" i="2" s="1"/>
  <c r="R5913" i="2"/>
  <c r="I5914" i="2" s="1"/>
  <c r="O5914" i="2" s="1"/>
  <c r="Q5914" i="2" s="1"/>
  <c r="L5914" i="2" l="1"/>
  <c r="K5914" i="2"/>
  <c r="M5914" i="2" s="1"/>
  <c r="P5914" i="2" s="1"/>
  <c r="R5914" i="2" l="1"/>
  <c r="I5915" i="2" s="1"/>
  <c r="O5915" i="2" s="1"/>
  <c r="Q5915" i="2" s="1"/>
  <c r="L5915" i="2"/>
  <c r="K5915" i="2"/>
  <c r="M5915" i="2" s="1"/>
  <c r="P5915" i="2" s="1"/>
  <c r="R5915" i="2" l="1"/>
  <c r="I5916" i="2" s="1"/>
  <c r="O5916" i="2" s="1"/>
  <c r="Q5916" i="2" s="1"/>
  <c r="L5916" i="2" l="1"/>
  <c r="K5916" i="2"/>
  <c r="M5916" i="2" s="1"/>
  <c r="P5916" i="2" s="1"/>
  <c r="R5916" i="2" l="1"/>
  <c r="I5917" i="2" s="1"/>
  <c r="R5917" i="2" l="1"/>
  <c r="I5918" i="2" s="1"/>
  <c r="L5917" i="2"/>
  <c r="K5917" i="2"/>
  <c r="O5917" i="2"/>
  <c r="Q5917" i="2" s="1"/>
  <c r="L5918" i="2" l="1"/>
  <c r="K5918" i="2"/>
  <c r="M5918" i="2" s="1"/>
  <c r="P5918" i="2" s="1"/>
  <c r="O5918" i="2"/>
  <c r="Q5918" i="2" s="1"/>
  <c r="R5918" i="2" l="1"/>
  <c r="I5919" i="2" s="1"/>
  <c r="L5919" i="2"/>
  <c r="K5919" i="2"/>
  <c r="M5919" i="2" s="1"/>
  <c r="P5919" i="2" s="1"/>
  <c r="O5919" i="2"/>
  <c r="Q5919" i="2" s="1"/>
  <c r="R5919" i="2" l="1"/>
  <c r="I5920" i="2" s="1"/>
  <c r="L5920" i="2"/>
  <c r="N5920" i="2" s="1"/>
  <c r="K5920" i="2"/>
  <c r="M5920" i="2" s="1"/>
  <c r="R5920" i="2" l="1"/>
  <c r="I5921" i="2" s="1"/>
  <c r="O5921" i="2" s="1"/>
  <c r="Q5921" i="2" s="1"/>
  <c r="K5921" i="2"/>
  <c r="M5921" i="2" s="1"/>
  <c r="P5920" i="2"/>
  <c r="J5921" i="2"/>
  <c r="L5921" i="2" l="1"/>
  <c r="N5921" i="2" s="1"/>
  <c r="J5922" i="2" s="1"/>
  <c r="P5921" i="2" l="1"/>
  <c r="R5921" i="2"/>
  <c r="I5922" i="2" s="1"/>
  <c r="O5922" i="2" s="1"/>
  <c r="Q5922" i="2" s="1"/>
  <c r="L5922" i="2" l="1"/>
  <c r="N5922" i="2" s="1"/>
  <c r="K5922" i="2"/>
  <c r="M5922" i="2" s="1"/>
  <c r="R5922" i="2" l="1"/>
  <c r="I5923" i="2" s="1"/>
  <c r="K5923" i="2" s="1"/>
  <c r="M5923" i="2" s="1"/>
  <c r="P5922" i="2"/>
  <c r="J5923" i="2"/>
  <c r="L5923" i="2" s="1"/>
  <c r="N5923" i="2" s="1"/>
  <c r="P5923" i="2" l="1"/>
  <c r="R5923" i="2"/>
  <c r="I5924" i="2" s="1"/>
  <c r="O5924" i="2" s="1"/>
  <c r="Q5924" i="2" s="1"/>
  <c r="J5924" i="2"/>
  <c r="L5924" i="2" l="1"/>
  <c r="N5924" i="2" s="1"/>
  <c r="P5924" i="2" s="1"/>
  <c r="K5924" i="2"/>
  <c r="J5925" i="2" l="1"/>
  <c r="R5924" i="2"/>
  <c r="I5925" i="2" s="1"/>
  <c r="L5925" i="2" l="1"/>
  <c r="N5925" i="2" s="1"/>
  <c r="R5925" i="2" s="1"/>
  <c r="I5926" i="2" s="1"/>
  <c r="K5925" i="2"/>
  <c r="K5926" i="2" l="1"/>
  <c r="P5925" i="2"/>
  <c r="J5926" i="2"/>
  <c r="L5926" i="2" s="1"/>
  <c r="N5926" i="2" s="1"/>
  <c r="P5926" i="2" l="1"/>
  <c r="R5926" i="2"/>
  <c r="I5927" i="2" s="1"/>
  <c r="J5927" i="2"/>
  <c r="L5927" i="2" l="1"/>
  <c r="N5927" i="2" s="1"/>
  <c r="P5927" i="2" s="1"/>
  <c r="K5927" i="2"/>
  <c r="O5927" i="2"/>
  <c r="Q5927" i="2" s="1"/>
  <c r="R5927" i="2" l="1"/>
  <c r="I5928" i="2" s="1"/>
  <c r="J5928" i="2"/>
  <c r="L5928" i="2"/>
  <c r="N5928" i="2" s="1"/>
  <c r="R5928" i="2" s="1"/>
  <c r="I5929" i="2" s="1"/>
  <c r="K5928" i="2"/>
  <c r="K5929" i="2" l="1"/>
  <c r="O5929" i="2"/>
  <c r="Q5929" i="2" s="1"/>
  <c r="P5928" i="2"/>
  <c r="J5929" i="2"/>
  <c r="L5929" i="2" s="1"/>
  <c r="N5929" i="2" s="1"/>
  <c r="P5929" i="2" s="1"/>
  <c r="R5929" i="2" l="1"/>
  <c r="I5930" i="2" s="1"/>
  <c r="L5930" i="2"/>
  <c r="N5930" i="2" s="1"/>
  <c r="K5930" i="2"/>
  <c r="O5930" i="2"/>
  <c r="Q5930" i="2" s="1"/>
  <c r="J5931" i="2" l="1"/>
  <c r="J5932" i="2" s="1"/>
  <c r="J5933" i="2" s="1"/>
  <c r="J5934" i="2" s="1"/>
  <c r="J5935" i="2" s="1"/>
  <c r="J5936" i="2" s="1"/>
  <c r="J5937" i="2" s="1"/>
  <c r="J5938" i="2" s="1"/>
  <c r="J5939" i="2" s="1"/>
  <c r="J5940" i="2" s="1"/>
  <c r="J5941" i="2" s="1"/>
  <c r="J5942" i="2" s="1"/>
  <c r="J5943" i="2" s="1"/>
  <c r="J5944" i="2" s="1"/>
  <c r="P5930" i="2"/>
  <c r="R5930" i="2"/>
  <c r="I5931" i="2" s="1"/>
  <c r="L5931" i="2"/>
  <c r="K5931" i="2"/>
  <c r="M5931" i="2" s="1"/>
  <c r="P5931" i="2" s="1"/>
  <c r="O5931" i="2"/>
  <c r="Q5931" i="2" s="1"/>
  <c r="R5931" i="2" l="1"/>
  <c r="I5932" i="2" s="1"/>
  <c r="L5932" i="2"/>
  <c r="K5932" i="2"/>
  <c r="M5932" i="2" s="1"/>
  <c r="P5932" i="2" s="1"/>
  <c r="R5932" i="2" l="1"/>
  <c r="I5933" i="2" s="1"/>
  <c r="O5933" i="2" s="1"/>
  <c r="Q5933" i="2" s="1"/>
  <c r="L5933" i="2" l="1"/>
  <c r="K5933" i="2"/>
  <c r="M5933" i="2" s="1"/>
  <c r="P5933" i="2" s="1"/>
  <c r="R5933" i="2" l="1"/>
  <c r="I5934" i="2" s="1"/>
  <c r="L5934" i="2" l="1"/>
  <c r="K5934" i="2"/>
  <c r="M5934" i="2" s="1"/>
  <c r="P5934" i="2" s="1"/>
  <c r="R5934" i="2" l="1"/>
  <c r="I5935" i="2" s="1"/>
  <c r="L5935" i="2" l="1"/>
  <c r="K5935" i="2"/>
  <c r="M5935" i="2" s="1"/>
  <c r="P5935" i="2" s="1"/>
  <c r="R5935" i="2" l="1"/>
  <c r="I5936" i="2" s="1"/>
  <c r="O5936" i="2" s="1"/>
  <c r="Q5936" i="2" s="1"/>
  <c r="L5936" i="2" l="1"/>
  <c r="K5936" i="2"/>
  <c r="M5936" i="2" s="1"/>
  <c r="P5936" i="2" s="1"/>
  <c r="R5936" i="2" l="1"/>
  <c r="I5937" i="2" s="1"/>
  <c r="O5937" i="2" s="1"/>
  <c r="Q5937" i="2" s="1"/>
  <c r="L5937" i="2" l="1"/>
  <c r="K5937" i="2"/>
  <c r="M5937" i="2" s="1"/>
  <c r="P5937" i="2" s="1"/>
  <c r="R5937" i="2" l="1"/>
  <c r="I5938" i="2" s="1"/>
  <c r="O5938" i="2" s="1"/>
  <c r="Q5938" i="2" s="1"/>
  <c r="L5938" i="2" l="1"/>
  <c r="K5938" i="2"/>
  <c r="M5938" i="2" s="1"/>
  <c r="P5938" i="2" s="1"/>
  <c r="R5938" i="2" l="1"/>
  <c r="I5939" i="2" s="1"/>
  <c r="O5939" i="2" s="1"/>
  <c r="Q5939" i="2" s="1"/>
  <c r="L5939" i="2" l="1"/>
  <c r="K5939" i="2"/>
  <c r="M5939" i="2" s="1"/>
  <c r="P5939" i="2" s="1"/>
  <c r="R5939" i="2" l="1"/>
  <c r="I5940" i="2" s="1"/>
  <c r="O5940" i="2" s="1"/>
  <c r="Q5940" i="2" s="1"/>
  <c r="L5940" i="2" l="1"/>
  <c r="K5940" i="2"/>
  <c r="M5940" i="2" s="1"/>
  <c r="P5940" i="2" s="1"/>
  <c r="R5940" i="2" l="1"/>
  <c r="I5941" i="2" s="1"/>
  <c r="R5941" i="2" l="1"/>
  <c r="I5942" i="2" s="1"/>
  <c r="L5941" i="2"/>
  <c r="K5941" i="2"/>
  <c r="O5941" i="2"/>
  <c r="Q5941" i="2" s="1"/>
  <c r="L5942" i="2" l="1"/>
  <c r="R5942" i="2"/>
  <c r="I5943" i="2" s="1"/>
  <c r="O5942" i="2"/>
  <c r="Q5942" i="2" s="1"/>
  <c r="K5942" i="2"/>
  <c r="L5943" i="2" l="1"/>
  <c r="R5943" i="2"/>
  <c r="I5944" i="2" s="1"/>
  <c r="O5944" i="2" s="1"/>
  <c r="Q5944" i="2" s="1"/>
  <c r="O5943" i="2"/>
  <c r="Q5943" i="2" s="1"/>
  <c r="K5943" i="2"/>
  <c r="L5944" i="2" l="1"/>
  <c r="N5944" i="2" s="1"/>
  <c r="R5944" i="2" s="1"/>
  <c r="I5945" i="2" s="1"/>
  <c r="O5945" i="2" s="1"/>
  <c r="Q5945" i="2" s="1"/>
  <c r="K5944" i="2"/>
  <c r="K5945" i="2" l="1"/>
  <c r="P5944" i="2"/>
  <c r="J5945" i="2"/>
  <c r="L5945" i="2" l="1"/>
  <c r="N5945" i="2" s="1"/>
  <c r="P5945" i="2" l="1"/>
  <c r="R5945" i="2"/>
  <c r="I5946" i="2" s="1"/>
  <c r="J5946" i="2"/>
  <c r="J5947" i="2" s="1"/>
  <c r="L5946" i="2" l="1"/>
  <c r="R5946" i="2"/>
  <c r="I5947" i="2" s="1"/>
  <c r="O5947" i="2" s="1"/>
  <c r="Q5947" i="2" s="1"/>
  <c r="K5946" i="2"/>
  <c r="O5946" i="2"/>
  <c r="Q5946" i="2" s="1"/>
  <c r="L5947" i="2" l="1"/>
  <c r="N5947" i="2" s="1"/>
  <c r="R5947" i="2" s="1"/>
  <c r="I5948" i="2" s="1"/>
  <c r="O5948" i="2" s="1"/>
  <c r="Q5948" i="2" s="1"/>
  <c r="K5947" i="2"/>
  <c r="K5948" i="2" l="1"/>
  <c r="P5947" i="2"/>
  <c r="J5948" i="2"/>
  <c r="L5948" i="2" l="1"/>
  <c r="N5948" i="2" s="1"/>
  <c r="P5948" i="2" l="1"/>
  <c r="R5948" i="2"/>
  <c r="I5949" i="2" s="1"/>
  <c r="J5949" i="2"/>
  <c r="L5949" i="2" l="1"/>
  <c r="N5949" i="2" s="1"/>
  <c r="P5949" i="2" s="1"/>
  <c r="K5949" i="2"/>
  <c r="R5949" i="2" l="1"/>
  <c r="I5950" i="2" s="1"/>
  <c r="J5950" i="2"/>
  <c r="L5950" i="2" l="1"/>
  <c r="N5950" i="2" s="1"/>
  <c r="P5950" i="2" s="1"/>
  <c r="R5950" i="2"/>
  <c r="I5951" i="2" s="1"/>
  <c r="K5950" i="2"/>
  <c r="K5951" i="2" l="1"/>
  <c r="J5951" i="2"/>
  <c r="L5951" i="2" l="1"/>
  <c r="N5951" i="2" s="1"/>
  <c r="P5951" i="2" l="1"/>
  <c r="R5951" i="2"/>
  <c r="I5952" i="2" s="1"/>
  <c r="O5952" i="2" s="1"/>
  <c r="Q5952" i="2" s="1"/>
  <c r="J5952" i="2"/>
  <c r="L5952" i="2" l="1"/>
  <c r="N5952" i="2" s="1"/>
  <c r="P5952" i="2" s="1"/>
  <c r="K5952" i="2"/>
  <c r="R5952" i="2" l="1"/>
  <c r="I5953" i="2" s="1"/>
  <c r="J5953" i="2"/>
  <c r="O5953" i="2" l="1"/>
  <c r="Q5953" i="2" s="1"/>
  <c r="L5953" i="2"/>
  <c r="K5953" i="2"/>
  <c r="M5953" i="2" s="1"/>
  <c r="P5953" i="2" s="1"/>
  <c r="R5953" i="2" l="1"/>
  <c r="I5954" i="2" s="1"/>
  <c r="O5954" i="2" s="1"/>
  <c r="Q5954" i="2" s="1"/>
  <c r="L5954" i="2"/>
  <c r="K5954" i="2"/>
  <c r="M5954" i="2" s="1"/>
  <c r="P5954" i="2" s="1"/>
  <c r="R5954" i="2" l="1"/>
  <c r="I5955" i="2" s="1"/>
  <c r="L5955" i="2" l="1"/>
  <c r="N5955" i="2" s="1"/>
  <c r="R5955" i="2" s="1"/>
  <c r="I5956" i="2" s="1"/>
  <c r="O5956" i="2" s="1"/>
  <c r="Q5956" i="2" s="1"/>
  <c r="K5955" i="2"/>
  <c r="K5956" i="2" l="1"/>
  <c r="M5956" i="2" s="1"/>
  <c r="P5955" i="2"/>
  <c r="J5956" i="2"/>
  <c r="L5956" i="2" l="1"/>
  <c r="N5956" i="2" s="1"/>
  <c r="J5957" i="2" s="1"/>
  <c r="R5956" i="2"/>
  <c r="I5957" i="2" s="1"/>
  <c r="O5957" i="2" s="1"/>
  <c r="Q5957" i="2" s="1"/>
  <c r="P5956" i="2" l="1"/>
  <c r="L5957" i="2"/>
  <c r="N5957" i="2" s="1"/>
  <c r="K5957" i="2"/>
  <c r="P5957" i="2" l="1"/>
  <c r="J5958" i="2"/>
  <c r="J5959" i="2" s="1"/>
  <c r="J5960" i="2" s="1"/>
  <c r="R5957" i="2"/>
  <c r="I5958" i="2" s="1"/>
  <c r="O5958" i="2" s="1"/>
  <c r="Q5958" i="2" s="1"/>
  <c r="L5958" i="2" l="1"/>
  <c r="K5958" i="2"/>
  <c r="M5958" i="2" s="1"/>
  <c r="P5958" i="2" s="1"/>
  <c r="R5958" i="2" l="1"/>
  <c r="I5959" i="2" s="1"/>
  <c r="R5959" i="2" l="1"/>
  <c r="I5960" i="2" s="1"/>
  <c r="L5959" i="2"/>
  <c r="K5959" i="2"/>
  <c r="O5959" i="2"/>
  <c r="Q5959" i="2" s="1"/>
  <c r="L5960" i="2" l="1"/>
  <c r="N5960" i="2" s="1"/>
  <c r="J5961" i="2" s="1"/>
  <c r="K5960" i="2"/>
  <c r="M5960" i="2" s="1"/>
  <c r="P5960" i="2" s="1"/>
  <c r="R5960" i="2" l="1"/>
  <c r="I5961" i="2" s="1"/>
  <c r="O5961" i="2" s="1"/>
  <c r="Q5961" i="2" s="1"/>
  <c r="L5961" i="2" l="1"/>
  <c r="N5961" i="2" s="1"/>
  <c r="J5962" i="2" s="1"/>
  <c r="J5963" i="2" s="1"/>
  <c r="J5964" i="2" s="1"/>
  <c r="J5965" i="2" s="1"/>
  <c r="J5966" i="2" s="1"/>
  <c r="J5967" i="2" s="1"/>
  <c r="J5968" i="2" s="1"/>
  <c r="J5969" i="2" s="1"/>
  <c r="J5970" i="2" s="1"/>
  <c r="K5961" i="2"/>
  <c r="M5961" i="2" s="1"/>
  <c r="P5961" i="2" s="1"/>
  <c r="R5961" i="2" l="1"/>
  <c r="I5962" i="2" s="1"/>
  <c r="O5962" i="2" s="1"/>
  <c r="Q5962" i="2" s="1"/>
  <c r="L5962" i="2" l="1"/>
  <c r="K5962" i="2"/>
  <c r="M5962" i="2" s="1"/>
  <c r="P5962" i="2" s="1"/>
  <c r="R5962" i="2" l="1"/>
  <c r="I5963" i="2" s="1"/>
  <c r="O5963" i="2" s="1"/>
  <c r="Q5963" i="2" s="1"/>
  <c r="L5963" i="2" l="1"/>
  <c r="K5963" i="2"/>
  <c r="M5963" i="2" s="1"/>
  <c r="P5963" i="2" s="1"/>
  <c r="R5963" i="2" l="1"/>
  <c r="I5964" i="2" s="1"/>
  <c r="O5964" i="2" s="1"/>
  <c r="Q5964" i="2" s="1"/>
  <c r="L5964" i="2" l="1"/>
  <c r="K5964" i="2"/>
  <c r="M5964" i="2" s="1"/>
  <c r="P5964" i="2" s="1"/>
  <c r="R5964" i="2" l="1"/>
  <c r="I5965" i="2" s="1"/>
  <c r="O5965" i="2" s="1"/>
  <c r="Q5965" i="2" s="1"/>
  <c r="L5965" i="2" l="1"/>
  <c r="K5965" i="2"/>
  <c r="M5965" i="2" s="1"/>
  <c r="P5965" i="2" s="1"/>
  <c r="R5965" i="2" l="1"/>
  <c r="I5966" i="2" s="1"/>
  <c r="R5966" i="2" l="1"/>
  <c r="I5967" i="2" s="1"/>
  <c r="L5966" i="2"/>
  <c r="K5966" i="2"/>
  <c r="O5966" i="2"/>
  <c r="Q5966" i="2" s="1"/>
  <c r="R5967" i="2" l="1"/>
  <c r="I5968" i="2" s="1"/>
  <c r="L5967" i="2"/>
  <c r="O5967" i="2"/>
  <c r="Q5967" i="2" s="1"/>
  <c r="K5967" i="2"/>
  <c r="L5968" i="2" l="1"/>
  <c r="K5968" i="2"/>
  <c r="M5968" i="2" s="1"/>
  <c r="P5968" i="2" s="1"/>
  <c r="O5968" i="2"/>
  <c r="Q5968" i="2" s="1"/>
  <c r="R5968" i="2" l="1"/>
  <c r="I5969" i="2" s="1"/>
  <c r="L5969" i="2" s="1"/>
  <c r="O5969" i="2"/>
  <c r="Q5969" i="2" s="1"/>
  <c r="K5969" i="2" l="1"/>
  <c r="R5969" i="2"/>
  <c r="I5970" i="2" s="1"/>
  <c r="L5970" i="2" s="1"/>
  <c r="N5970" i="2" s="1"/>
  <c r="K5970" i="2"/>
  <c r="P5970" i="2" l="1"/>
  <c r="J5971" i="2"/>
  <c r="R5970" i="2"/>
  <c r="I5971" i="2" s="1"/>
  <c r="O5971" i="2" s="1"/>
  <c r="Q5971" i="2" s="1"/>
  <c r="L5971" i="2" l="1"/>
  <c r="N5971" i="2" s="1"/>
  <c r="P5971" i="2" s="1"/>
  <c r="K5971" i="2"/>
  <c r="J5972" i="2" l="1"/>
  <c r="R5971" i="2"/>
  <c r="I5972" i="2" s="1"/>
  <c r="O5972" i="2" s="1"/>
  <c r="Q5972" i="2" s="1"/>
  <c r="L5972" i="2" l="1"/>
  <c r="N5972" i="2" s="1"/>
  <c r="K5972" i="2"/>
  <c r="M5972" i="2" s="1"/>
  <c r="R5972" i="2" s="1"/>
  <c r="I5973" i="2" s="1"/>
  <c r="O5973" i="2" s="1"/>
  <c r="Q5973" i="2" s="1"/>
  <c r="K5973" i="2" l="1"/>
  <c r="P5972" i="2"/>
  <c r="J5973" i="2"/>
  <c r="L5973" i="2" l="1"/>
  <c r="N5973" i="2" s="1"/>
  <c r="P5973" i="2" l="1"/>
  <c r="R5973" i="2"/>
  <c r="I5974" i="2" s="1"/>
  <c r="O5974" i="2" s="1"/>
  <c r="Q5974" i="2" s="1"/>
  <c r="J5974" i="2"/>
  <c r="L5974" i="2" l="1"/>
  <c r="N5974" i="2" s="1"/>
  <c r="P5974" i="2" s="1"/>
  <c r="K5974" i="2"/>
  <c r="J5975" i="2" l="1"/>
  <c r="R5974" i="2"/>
  <c r="I5975" i="2" s="1"/>
  <c r="O5975" i="2" s="1"/>
  <c r="Q5975" i="2" s="1"/>
  <c r="L5975" i="2" l="1"/>
  <c r="N5975" i="2" s="1"/>
  <c r="K5975" i="2"/>
  <c r="P5975" i="2" l="1"/>
  <c r="J5976" i="2"/>
  <c r="J5977" i="2" s="1"/>
  <c r="R5975" i="2"/>
  <c r="I5976" i="2" s="1"/>
  <c r="L5976" i="2" l="1"/>
  <c r="K5976" i="2"/>
  <c r="M5976" i="2" s="1"/>
  <c r="P5976" i="2" s="1"/>
  <c r="O5976" i="2"/>
  <c r="Q5976" i="2" s="1"/>
  <c r="R5976" i="2" l="1"/>
  <c r="I5977" i="2" s="1"/>
  <c r="O5977" i="2"/>
  <c r="Q5977" i="2" s="1"/>
  <c r="K5977" i="2" l="1"/>
  <c r="M5977" i="2" s="1"/>
  <c r="P5977" i="2" s="1"/>
  <c r="L5977" i="2"/>
  <c r="R5977" i="2" l="1"/>
  <c r="I5978" i="2" s="1"/>
  <c r="L5978" i="2" l="1"/>
  <c r="K5978" i="2"/>
  <c r="M5978" i="2" s="1"/>
  <c r="P5978" i="2" l="1"/>
  <c r="R5978" i="2"/>
  <c r="I5979" i="2" s="1"/>
  <c r="O5979" i="2" l="1"/>
  <c r="Q5979" i="2" s="1"/>
  <c r="L5979" i="2"/>
  <c r="K5979" i="2"/>
  <c r="M5979" i="2" s="1"/>
  <c r="P5979" i="2" l="1"/>
  <c r="R5979" i="2"/>
  <c r="I5980" i="2" s="1"/>
  <c r="L5980" i="2" l="1"/>
  <c r="K5980" i="2"/>
  <c r="M5980" i="2" s="1"/>
  <c r="P5980" i="2" s="1"/>
  <c r="R5980" i="2" l="1"/>
  <c r="I5981" i="2" s="1"/>
  <c r="L5981" i="2" l="1"/>
  <c r="N5981" i="2" s="1"/>
  <c r="K5981" i="2"/>
  <c r="M5981" i="2" s="1"/>
  <c r="R5981" i="2" s="1"/>
  <c r="I5982" i="2" s="1"/>
  <c r="K5982" i="2" s="1"/>
  <c r="M5982" i="2" s="1"/>
  <c r="P5982" i="2" s="1"/>
  <c r="R5982" i="2" l="1"/>
  <c r="I5983" i="2" s="1"/>
  <c r="O5983" i="2" s="1"/>
  <c r="Q5983" i="2" s="1"/>
  <c r="P5981" i="2"/>
  <c r="J5982" i="2"/>
  <c r="J5983" i="2" s="1"/>
  <c r="J5984" i="2" s="1"/>
  <c r="J5985" i="2" s="1"/>
  <c r="J5986" i="2" s="1"/>
  <c r="J5987" i="2" s="1"/>
  <c r="J5988" i="2" s="1"/>
  <c r="K5983" i="2" l="1"/>
  <c r="M5983" i="2" s="1"/>
  <c r="P5983" i="2" s="1"/>
  <c r="L5983" i="2"/>
  <c r="L5982" i="2"/>
  <c r="R5983" i="2"/>
  <c r="I5984" i="2" s="1"/>
  <c r="L5984" i="2" l="1"/>
  <c r="K5984" i="2"/>
  <c r="M5984" i="2" s="1"/>
  <c r="P5984" i="2" s="1"/>
  <c r="R5984" i="2" l="1"/>
  <c r="I5985" i="2" s="1"/>
  <c r="O5985" i="2" s="1"/>
  <c r="Q5985" i="2" s="1"/>
  <c r="L5985" i="2" l="1"/>
  <c r="K5985" i="2"/>
  <c r="M5985" i="2" s="1"/>
  <c r="P5985" i="2" s="1"/>
  <c r="R5985" i="2" l="1"/>
  <c r="I5986" i="2" s="1"/>
  <c r="O5986" i="2" s="1"/>
  <c r="Q5986" i="2" s="1"/>
  <c r="L5986" i="2" l="1"/>
  <c r="K5986" i="2"/>
  <c r="M5986" i="2" s="1"/>
  <c r="P5986" i="2" s="1"/>
  <c r="R5986" i="2" l="1"/>
  <c r="I5987" i="2" s="1"/>
  <c r="L5987" i="2" l="1"/>
  <c r="K5987" i="2"/>
  <c r="M5987" i="2" s="1"/>
  <c r="P5987" i="2" s="1"/>
  <c r="R5987" i="2" l="1"/>
  <c r="I5988" i="2" s="1"/>
  <c r="L5988" i="2" l="1"/>
  <c r="N5988" i="2" s="1"/>
  <c r="K5988" i="2"/>
  <c r="M5988" i="2" s="1"/>
  <c r="R5988" i="2" l="1"/>
  <c r="I5989" i="2" s="1"/>
  <c r="K5989" i="2" s="1"/>
  <c r="M5989" i="2" s="1"/>
  <c r="P5989" i="2" s="1"/>
  <c r="P5988" i="2"/>
  <c r="J5989" i="2"/>
  <c r="J5990" i="2" s="1"/>
  <c r="J5991" i="2" s="1"/>
  <c r="J5992" i="2" s="1"/>
  <c r="J5993" i="2" s="1"/>
  <c r="J5994" i="2" s="1"/>
  <c r="L5989" i="2" l="1"/>
  <c r="R5989" i="2"/>
  <c r="I5990" i="2" s="1"/>
  <c r="L5990" i="2" l="1"/>
  <c r="O5990" i="2"/>
  <c r="Q5990" i="2" s="1"/>
  <c r="K5990" i="2"/>
  <c r="M5990" i="2" s="1"/>
  <c r="P5990" i="2" s="1"/>
  <c r="R5990" i="2" l="1"/>
  <c r="I5991" i="2" s="1"/>
  <c r="L5991" i="2" s="1"/>
  <c r="K5991" i="2" l="1"/>
  <c r="M5991" i="2" s="1"/>
  <c r="P5991" i="2" s="1"/>
  <c r="R5991" i="2" l="1"/>
  <c r="I5992" i="2" s="1"/>
  <c r="L5992" i="2" s="1"/>
  <c r="O5992" i="2"/>
  <c r="Q5992" i="2" s="1"/>
  <c r="K5992" i="2" l="1"/>
  <c r="M5992" i="2" s="1"/>
  <c r="P5992" i="2" s="1"/>
  <c r="O5993" i="2"/>
  <c r="Q5993" i="2" s="1"/>
  <c r="R5992" i="2" l="1"/>
  <c r="I5993" i="2" s="1"/>
  <c r="L5993" i="2" l="1"/>
  <c r="K5993" i="2"/>
  <c r="M5993" i="2" s="1"/>
  <c r="P5993" i="2" l="1"/>
  <c r="R5993" i="2"/>
  <c r="I5994" i="2" s="1"/>
  <c r="L5994" i="2" l="1"/>
  <c r="N5994" i="2" s="1"/>
  <c r="K5994" i="2"/>
  <c r="M5994" i="2" s="1"/>
  <c r="R5994" i="2" s="1"/>
  <c r="I5995" i="2" s="1"/>
  <c r="K5995" i="2" l="1"/>
  <c r="M5995" i="2" s="1"/>
  <c r="P5994" i="2"/>
  <c r="J5995" i="2"/>
  <c r="L5995" i="2" l="1"/>
  <c r="N5995" i="2" s="1"/>
  <c r="P5995" i="2" s="1"/>
  <c r="J5996" i="2" l="1"/>
  <c r="R5995" i="2"/>
  <c r="I5996" i="2" s="1"/>
  <c r="O5997" i="2"/>
  <c r="Q5997" i="2" s="1"/>
  <c r="K5996" i="2" l="1"/>
  <c r="L5996" i="2"/>
  <c r="N5996" i="2" s="1"/>
  <c r="P5996" i="2" s="1"/>
  <c r="R5996" i="2"/>
  <c r="I5997" i="2" s="1"/>
  <c r="J5997" i="2"/>
  <c r="L5997" i="2" l="1"/>
  <c r="N5997" i="2" s="1"/>
  <c r="K5997" i="2"/>
  <c r="P5997" i="2" l="1"/>
  <c r="R5997" i="2"/>
  <c r="I5998" i="2" s="1"/>
  <c r="J5998" i="2"/>
  <c r="O5999" i="2"/>
  <c r="Q5999" i="2" s="1"/>
  <c r="L5998" i="2" l="1"/>
  <c r="N5998" i="2" s="1"/>
  <c r="P5998" i="2" s="1"/>
  <c r="K5998" i="2"/>
  <c r="R5998" i="2"/>
  <c r="I5999" i="2" s="1"/>
  <c r="K5999" i="2" l="1"/>
  <c r="J5999" i="2"/>
  <c r="L5999" i="2" l="1"/>
  <c r="N5999" i="2" s="1"/>
  <c r="P5999" i="2" l="1"/>
  <c r="R5999" i="2"/>
  <c r="I6000" i="2" s="1"/>
  <c r="J6000" i="2"/>
  <c r="O6002" i="2"/>
  <c r="Q6002" i="2" s="1"/>
  <c r="L6000" i="2" l="1"/>
  <c r="N6000" i="2" s="1"/>
  <c r="P6000" i="2" s="1"/>
  <c r="K6000" i="2"/>
  <c r="R6000" i="2"/>
  <c r="I6001" i="2" s="1"/>
  <c r="O6003" i="2"/>
  <c r="Q6003" i="2" s="1"/>
  <c r="R6001" i="2" l="1"/>
  <c r="I6002" i="2" s="1"/>
  <c r="K6001" i="2"/>
  <c r="O6001" i="2"/>
  <c r="Q6001" i="2" s="1"/>
  <c r="J6001" i="2"/>
  <c r="L6001" i="2" s="1"/>
  <c r="O6004" i="2"/>
  <c r="Q6004" i="2" s="1"/>
  <c r="L6002" i="2" l="1"/>
  <c r="K6002" i="2"/>
  <c r="M6002" i="2" s="1"/>
  <c r="P6002" i="2" s="1"/>
  <c r="R6002" i="2"/>
  <c r="I6003" i="2" s="1"/>
  <c r="L6003" i="2" l="1"/>
  <c r="K6003" i="2"/>
  <c r="M6003" i="2" s="1"/>
  <c r="P6003" i="2" s="1"/>
  <c r="R6003" i="2"/>
  <c r="I6004" i="2" s="1"/>
  <c r="L6004" i="2" l="1"/>
  <c r="K6004" i="2"/>
  <c r="M6004" i="2" s="1"/>
  <c r="P6004" i="2" l="1"/>
  <c r="R6004" i="2"/>
  <c r="I6005" i="2" s="1"/>
  <c r="L6005" i="2" l="1"/>
  <c r="K6005" i="2"/>
  <c r="M6005" i="2" s="1"/>
  <c r="O6006" i="2"/>
  <c r="Q6006" i="2" s="1"/>
  <c r="P6005" i="2" l="1"/>
  <c r="R6005" i="2"/>
  <c r="I6006" i="2" s="1"/>
  <c r="L6006" i="2" l="1"/>
  <c r="K6006" i="2"/>
  <c r="M6006" i="2" s="1"/>
  <c r="P6006" i="2" l="1"/>
  <c r="R6006" i="2"/>
  <c r="I6007" i="2" s="1"/>
  <c r="L6007" i="2" l="1"/>
  <c r="K6007" i="2"/>
  <c r="M6007" i="2" s="1"/>
  <c r="P6007" i="2" l="1"/>
  <c r="R6007" i="2"/>
  <c r="I6008" i="2" s="1"/>
  <c r="O6008" i="2" l="1"/>
  <c r="Q6008" i="2" s="1"/>
  <c r="L6008" i="2"/>
  <c r="K6008" i="2"/>
  <c r="M6008" i="2" s="1"/>
  <c r="O6009" i="2"/>
  <c r="Q6009" i="2" s="1"/>
  <c r="P6008" i="2" l="1"/>
  <c r="R6008" i="2"/>
  <c r="I6009" i="2" s="1"/>
  <c r="L6009" i="2" l="1"/>
  <c r="N6009" i="2" s="1"/>
  <c r="K6009" i="2"/>
  <c r="M6009" i="2" s="1"/>
  <c r="R6009" i="2" s="1"/>
  <c r="I6010" i="2" s="1"/>
  <c r="K6010" i="2"/>
  <c r="M6010" i="2" s="1"/>
  <c r="J6010" i="2" l="1"/>
  <c r="L6010" i="2" s="1"/>
  <c r="N6010" i="2" s="1"/>
  <c r="J6011" i="2" s="1"/>
  <c r="P6009" i="2"/>
  <c r="P6010" i="2"/>
  <c r="R6010" i="2"/>
  <c r="I6011" i="2" s="1"/>
  <c r="O6011" i="2" l="1"/>
  <c r="Q6011" i="2" s="1"/>
  <c r="L6011" i="2"/>
  <c r="N6011" i="2" s="1"/>
  <c r="J6012" i="2" s="1"/>
  <c r="J6013" i="2" s="1"/>
  <c r="J6014" i="2" s="1"/>
  <c r="J6015" i="2" s="1"/>
  <c r="K6011" i="2"/>
  <c r="M6011" i="2" s="1"/>
  <c r="P6011" i="2" l="1"/>
  <c r="R6011" i="2"/>
  <c r="I6012" i="2" s="1"/>
  <c r="O6012" i="2" l="1"/>
  <c r="Q6012" i="2" s="1"/>
  <c r="L6012" i="2"/>
  <c r="K6012" i="2"/>
  <c r="M6012" i="2" s="1"/>
  <c r="P6012" i="2" l="1"/>
  <c r="R6012" i="2"/>
  <c r="I6013" i="2" s="1"/>
  <c r="R6013" i="2" l="1"/>
  <c r="I6014" i="2" s="1"/>
  <c r="L6013" i="2"/>
  <c r="O6013" i="2"/>
  <c r="Q6013" i="2" s="1"/>
  <c r="K6013" i="2"/>
  <c r="R6014" i="2" l="1"/>
  <c r="I6015" i="2" s="1"/>
  <c r="L6014" i="2"/>
  <c r="K6014" i="2"/>
  <c r="O6014" i="2"/>
  <c r="Q6014" i="2" s="1"/>
  <c r="O6015" i="2" l="1"/>
  <c r="Q6015" i="2" s="1"/>
  <c r="L6015" i="2"/>
  <c r="N6015" i="2" s="1"/>
  <c r="K6015" i="2"/>
  <c r="M6015" i="2" s="1"/>
  <c r="R6015" i="2" s="1"/>
  <c r="I6016" i="2" s="1"/>
  <c r="O6016" i="2" s="1"/>
  <c r="Q6016" i="2" s="1"/>
  <c r="K6016" i="2" l="1"/>
  <c r="M6016" i="2" s="1"/>
  <c r="P6015" i="2"/>
  <c r="J6016" i="2"/>
  <c r="L6016" i="2" l="1"/>
  <c r="N6016" i="2" s="1"/>
  <c r="J6017" i="2" s="1"/>
  <c r="J6018" i="2" s="1"/>
  <c r="O6017" i="2"/>
  <c r="Q6017" i="2" s="1"/>
  <c r="P6016" i="2" l="1"/>
  <c r="R6016" i="2"/>
  <c r="I6017" i="2" s="1"/>
  <c r="L6017" i="2" l="1"/>
  <c r="K6017" i="2"/>
  <c r="M6017" i="2" s="1"/>
  <c r="P6017" i="2" s="1"/>
  <c r="R6017" i="2" l="1"/>
  <c r="I6018" i="2" s="1"/>
  <c r="O6018" i="2" l="1"/>
  <c r="Q6018" i="2" s="1"/>
  <c r="L6018" i="2"/>
  <c r="N6018" i="2" s="1"/>
  <c r="K6018" i="2"/>
  <c r="M6018" i="2" s="1"/>
  <c r="R6018" i="2" s="1"/>
  <c r="I6019" i="2" s="1"/>
  <c r="O6019" i="2" l="1"/>
  <c r="Q6019" i="2" s="1"/>
  <c r="K6019" i="2"/>
  <c r="M6019" i="2" s="1"/>
  <c r="P6018" i="2"/>
  <c r="J6019" i="2"/>
  <c r="L6019" i="2" l="1"/>
  <c r="N6019" i="2" s="1"/>
  <c r="P6019" i="2" s="1"/>
  <c r="R6019" i="2" l="1"/>
  <c r="I6020" i="2" s="1"/>
  <c r="J6020" i="2"/>
  <c r="O6020" i="2" l="1"/>
  <c r="Q6020" i="2" s="1"/>
  <c r="K6020" i="2"/>
  <c r="L6020" i="2"/>
  <c r="N6020" i="2" s="1"/>
  <c r="P6020" i="2" s="1"/>
  <c r="R6020" i="2"/>
  <c r="I6021" i="2" s="1"/>
  <c r="O6021" i="2" l="1"/>
  <c r="Q6021" i="2" s="1"/>
  <c r="K6021" i="2"/>
  <c r="J6021" i="2"/>
  <c r="L6021" i="2" l="1"/>
  <c r="N6021" i="2" s="1"/>
  <c r="P6021" i="2" l="1"/>
  <c r="R6021" i="2"/>
  <c r="I6022" i="2" s="1"/>
  <c r="J6022" i="2"/>
  <c r="L6022" i="2" l="1"/>
  <c r="N6022" i="2" s="1"/>
  <c r="P6022" i="2" s="1"/>
  <c r="K6022" i="2"/>
  <c r="R6022" i="2" l="1"/>
  <c r="I6023" i="2" s="1"/>
  <c r="K6023" i="2"/>
  <c r="J6023" i="2"/>
  <c r="L6023" i="2" l="1"/>
  <c r="N6023" i="2" s="1"/>
  <c r="P6023" i="2" l="1"/>
  <c r="R6023" i="2"/>
  <c r="I6024" i="2" s="1"/>
  <c r="J6024" i="2"/>
  <c r="O6024" i="2" l="1"/>
  <c r="Q6024" i="2" s="1"/>
  <c r="L6024" i="2"/>
  <c r="N6024" i="2" s="1"/>
  <c r="P6024" i="2" s="1"/>
  <c r="K6024" i="2"/>
  <c r="R6024" i="2"/>
  <c r="I6025" i="2" s="1"/>
  <c r="R6025" i="2" l="1"/>
  <c r="I6026" i="2" s="1"/>
  <c r="K6025" i="2"/>
  <c r="O6025" i="2"/>
  <c r="Q6025" i="2" s="1"/>
  <c r="J6025" i="2"/>
  <c r="L6025" i="2" s="1"/>
  <c r="L6026" i="2" l="1"/>
  <c r="K6026" i="2"/>
  <c r="M6026" i="2" s="1"/>
  <c r="P6026" i="2" s="1"/>
  <c r="R6026" i="2" l="1"/>
  <c r="I6027" i="2" s="1"/>
  <c r="O6027" i="2"/>
  <c r="Q6027" i="2" s="1"/>
  <c r="L6027" i="2"/>
  <c r="K6027" i="2"/>
  <c r="M6027" i="2" s="1"/>
  <c r="P6027" i="2" l="1"/>
  <c r="R6027" i="2"/>
  <c r="I6028" i="2" s="1"/>
  <c r="O6028" i="2" l="1"/>
  <c r="Q6028" i="2" s="1"/>
  <c r="L6028" i="2"/>
  <c r="K6028" i="2"/>
  <c r="M6028" i="2" s="1"/>
  <c r="P6028" i="2" l="1"/>
  <c r="R6028" i="2"/>
  <c r="I6029" i="2" s="1"/>
  <c r="O6029" i="2" l="1"/>
  <c r="Q6029" i="2" s="1"/>
  <c r="L6029" i="2"/>
  <c r="K6029" i="2"/>
  <c r="M6029" i="2" s="1"/>
  <c r="P6029" i="2" l="1"/>
  <c r="R6029" i="2"/>
  <c r="I6030" i="2" s="1"/>
  <c r="O6030" i="2" l="1"/>
  <c r="Q6030" i="2" s="1"/>
  <c r="L6030" i="2"/>
  <c r="K6030" i="2"/>
  <c r="M6030" i="2" s="1"/>
  <c r="P6030" i="2" l="1"/>
  <c r="R6030" i="2"/>
  <c r="I6031" i="2" s="1"/>
  <c r="O6031" i="2" l="1"/>
  <c r="Q6031" i="2" s="1"/>
  <c r="L6031" i="2"/>
  <c r="K6031" i="2"/>
  <c r="M6031" i="2" s="1"/>
  <c r="P6031" i="2" l="1"/>
  <c r="R6031" i="2"/>
  <c r="I6032" i="2" s="1"/>
  <c r="O6032" i="2" l="1"/>
  <c r="Q6032" i="2" s="1"/>
  <c r="L6032" i="2"/>
  <c r="N6032" i="2" s="1"/>
  <c r="J6033" i="2" s="1"/>
  <c r="K6032" i="2"/>
  <c r="M6032" i="2" s="1"/>
  <c r="P6032" i="2" l="1"/>
  <c r="R6032" i="2"/>
  <c r="I6033" i="2" s="1"/>
  <c r="L6033" i="2" l="1"/>
  <c r="N6033" i="2" s="1"/>
  <c r="J6034" i="2" s="1"/>
  <c r="K6033" i="2"/>
  <c r="M6033" i="2" s="1"/>
  <c r="O6034" i="2"/>
  <c r="Q6034" i="2" s="1"/>
  <c r="P6033" i="2" l="1"/>
  <c r="R6033" i="2"/>
  <c r="I6034" i="2" s="1"/>
  <c r="O6035" i="2"/>
  <c r="Q6035" i="2" s="1"/>
  <c r="L6034" i="2" l="1"/>
  <c r="N6034" i="2" s="1"/>
  <c r="R6034" i="2"/>
  <c r="I6035" i="2" s="1"/>
  <c r="K6034" i="2"/>
  <c r="K6035" i="2" l="1"/>
  <c r="P6034" i="2"/>
  <c r="J6035" i="2"/>
  <c r="L6035" i="2" l="1"/>
  <c r="N6035" i="2" s="1"/>
  <c r="P6035" i="2" l="1"/>
  <c r="R6035" i="2"/>
  <c r="I6036" i="2" s="1"/>
  <c r="J6036" i="2"/>
  <c r="J6037" i="2" s="1"/>
  <c r="J6038" i="2" s="1"/>
  <c r="J6039" i="2" s="1"/>
  <c r="J6040" i="2" s="1"/>
  <c r="J6041" i="2" s="1"/>
  <c r="O6036" i="2" l="1"/>
  <c r="Q6036" i="2" s="1"/>
  <c r="L6036" i="2"/>
  <c r="K6036" i="2"/>
  <c r="M6036" i="2" s="1"/>
  <c r="P6036" i="2" s="1"/>
  <c r="R6036" i="2"/>
  <c r="I6037" i="2" s="1"/>
  <c r="O6038" i="2"/>
  <c r="Q6038" i="2" s="1"/>
  <c r="O6037" i="2" l="1"/>
  <c r="Q6037" i="2" s="1"/>
  <c r="L6037" i="2"/>
  <c r="K6037" i="2"/>
  <c r="M6037" i="2" s="1"/>
  <c r="P6037" i="2" s="1"/>
  <c r="R6037" i="2"/>
  <c r="I6038" i="2" s="1"/>
  <c r="O6039" i="2"/>
  <c r="Q6039" i="2" s="1"/>
  <c r="L6038" i="2" l="1"/>
  <c r="K6038" i="2"/>
  <c r="M6038" i="2" s="1"/>
  <c r="P6038" i="2" s="1"/>
  <c r="R6038" i="2" l="1"/>
  <c r="I6039" i="2" s="1"/>
  <c r="L6039" i="2" l="1"/>
  <c r="K6039" i="2"/>
  <c r="M6039" i="2" s="1"/>
  <c r="P6039" i="2" s="1"/>
  <c r="R6039" i="2"/>
  <c r="I6040" i="2" s="1"/>
  <c r="L6040" i="2" l="1"/>
  <c r="R6040" i="2"/>
  <c r="I6041" i="2" s="1"/>
  <c r="O6040" i="2"/>
  <c r="Q6040" i="2" s="1"/>
  <c r="K6040" i="2"/>
  <c r="O6041" i="2" l="1"/>
  <c r="Q6041" i="2" s="1"/>
  <c r="L6041" i="2"/>
  <c r="N6041" i="2" s="1"/>
  <c r="K6041" i="2"/>
  <c r="R6041" i="2"/>
  <c r="I6042" i="2" s="1"/>
  <c r="O6042" i="2" l="1"/>
  <c r="Q6042" i="2" s="1"/>
  <c r="K6042" i="2"/>
  <c r="P6041" i="2"/>
  <c r="J6042" i="2"/>
  <c r="L6042" i="2" l="1"/>
  <c r="N6042" i="2" s="1"/>
  <c r="P6042" i="2" l="1"/>
  <c r="R6042" i="2"/>
  <c r="I6043" i="2" s="1"/>
  <c r="J6043" i="2"/>
  <c r="O6044" i="2"/>
  <c r="Q6044" i="2" s="1"/>
  <c r="O6043" i="2" l="1"/>
  <c r="Q6043" i="2" s="1"/>
  <c r="L6043" i="2"/>
  <c r="N6043" i="2" s="1"/>
  <c r="K6043" i="2"/>
  <c r="M6043" i="2" s="1"/>
  <c r="R6043" i="2"/>
  <c r="I6044" i="2" s="1"/>
  <c r="K6044" i="2" l="1"/>
  <c r="M6044" i="2" s="1"/>
  <c r="P6044" i="2" s="1"/>
  <c r="P6043" i="2"/>
  <c r="J6044" i="2"/>
  <c r="J6045" i="2" s="1"/>
  <c r="L6044" i="2" l="1"/>
  <c r="R6044" i="2"/>
  <c r="I6045" i="2" s="1"/>
  <c r="O6045" i="2" l="1"/>
  <c r="Q6045" i="2" s="1"/>
  <c r="L6045" i="2"/>
  <c r="N6045" i="2" s="1"/>
  <c r="K6045" i="2"/>
  <c r="M6045" i="2" s="1"/>
  <c r="R6045" i="2" s="1"/>
  <c r="I6046" i="2" s="1"/>
  <c r="O6046" i="2" l="1"/>
  <c r="Q6046" i="2" s="1"/>
  <c r="K6046" i="2"/>
  <c r="P6045" i="2"/>
  <c r="J6046" i="2"/>
  <c r="L6046" i="2" l="1"/>
  <c r="N6046" i="2" s="1"/>
  <c r="P6046" i="2" l="1"/>
  <c r="R6046" i="2"/>
  <c r="I6047" i="2" s="1"/>
  <c r="J6047" i="2"/>
  <c r="O6047" i="2" l="1"/>
  <c r="Q6047" i="2" s="1"/>
  <c r="L6047" i="2"/>
  <c r="N6047" i="2" s="1"/>
  <c r="K6047" i="2"/>
  <c r="M6047" i="2" s="1"/>
  <c r="R6047" i="2" s="1"/>
  <c r="I6048" i="2" s="1"/>
  <c r="K6048" i="2" l="1"/>
  <c r="M6048" i="2" s="1"/>
  <c r="P6047" i="2"/>
  <c r="J6048" i="2"/>
  <c r="L6048" i="2" l="1"/>
  <c r="N6048" i="2" s="1"/>
  <c r="P6048" i="2" l="1"/>
  <c r="R6048" i="2"/>
  <c r="I6049" i="2" s="1"/>
  <c r="J6049" i="2"/>
  <c r="O6050" i="2"/>
  <c r="Q6050" i="2" s="1"/>
  <c r="L6049" i="2" l="1"/>
  <c r="N6049" i="2" s="1"/>
  <c r="K6049" i="2"/>
  <c r="M6049" i="2" s="1"/>
  <c r="R6049" i="2"/>
  <c r="I6050" i="2" s="1"/>
  <c r="O6051" i="2"/>
  <c r="Q6051" i="2" s="1"/>
  <c r="L6050" i="2" l="1"/>
  <c r="K6050" i="2"/>
  <c r="M6050" i="2" s="1"/>
  <c r="P6049" i="2"/>
  <c r="P6050" i="2" l="1"/>
  <c r="R6050" i="2"/>
  <c r="I6051" i="2" s="1"/>
  <c r="L6051" i="2" l="1"/>
  <c r="K6051" i="2"/>
  <c r="M6051" i="2" s="1"/>
  <c r="P6051" i="2" s="1"/>
  <c r="R6051" i="2" l="1"/>
  <c r="I6052" i="2" s="1"/>
  <c r="O6052" i="2" l="1"/>
  <c r="Q6052" i="2" s="1"/>
  <c r="L6052" i="2"/>
  <c r="K6052" i="2"/>
  <c r="M6052" i="2" s="1"/>
  <c r="P6052" i="2" s="1"/>
  <c r="R6052" i="2" l="1"/>
  <c r="I6053" i="2" s="1"/>
  <c r="L6053" i="2" s="1"/>
  <c r="O6053" i="2"/>
  <c r="Q6053" i="2" s="1"/>
  <c r="K6053" i="2"/>
  <c r="M6053" i="2" s="1"/>
  <c r="P6053" i="2" s="1"/>
  <c r="R6053" i="2" l="1"/>
  <c r="I6054" i="2" s="1"/>
  <c r="O6054" i="2"/>
  <c r="Q6054" i="2" s="1"/>
  <c r="L6054" i="2"/>
  <c r="K6054" i="2"/>
  <c r="M6054" i="2" s="1"/>
  <c r="P6054" i="2" l="1"/>
  <c r="R6054" i="2"/>
  <c r="I6055" i="2" s="1"/>
  <c r="O6055" i="2" l="1"/>
  <c r="Q6055" i="2" s="1"/>
  <c r="L6055" i="2"/>
  <c r="K6055" i="2"/>
  <c r="M6055" i="2" s="1"/>
  <c r="O6056" i="2"/>
  <c r="Q6056" i="2" s="1"/>
  <c r="P6055" i="2" l="1"/>
  <c r="R6055" i="2"/>
  <c r="I6056" i="2" s="1"/>
  <c r="L6056" i="2" l="1"/>
  <c r="N6056" i="2" s="1"/>
  <c r="K6056" i="2"/>
  <c r="P6056" i="2" l="1"/>
  <c r="J6057" i="2"/>
  <c r="R6056" i="2"/>
  <c r="I6057" i="2" s="1"/>
  <c r="O6057" i="2" l="1"/>
  <c r="Q6057" i="2" s="1"/>
  <c r="L6057" i="2"/>
  <c r="N6057" i="2" s="1"/>
  <c r="J6058" i="2" s="1"/>
  <c r="K6057" i="2"/>
  <c r="M6057" i="2" s="1"/>
  <c r="R6057" i="2" s="1"/>
  <c r="I6058" i="2" s="1"/>
  <c r="P6057" i="2" l="1"/>
  <c r="O6058" i="2"/>
  <c r="Q6058" i="2" s="1"/>
  <c r="L6058" i="2"/>
  <c r="N6058" i="2" s="1"/>
  <c r="J6059" i="2" s="1"/>
  <c r="J6060" i="2" s="1"/>
  <c r="J6061" i="2" s="1"/>
  <c r="J6062" i="2" s="1"/>
  <c r="J6063" i="2" s="1"/>
  <c r="J6064" i="2" s="1"/>
  <c r="K6058" i="2"/>
  <c r="M6058" i="2" s="1"/>
  <c r="P6058" i="2" l="1"/>
  <c r="R6058" i="2"/>
  <c r="I6059" i="2" s="1"/>
  <c r="O6059" i="2" l="1"/>
  <c r="Q6059" i="2" s="1"/>
  <c r="L6059" i="2"/>
  <c r="K6059" i="2"/>
  <c r="M6059" i="2" s="1"/>
  <c r="P6059" i="2" l="1"/>
  <c r="R6059" i="2"/>
  <c r="I6060" i="2" s="1"/>
  <c r="O6060" i="2" l="1"/>
  <c r="Q6060" i="2" s="1"/>
  <c r="L6060" i="2"/>
  <c r="K6060" i="2"/>
  <c r="M6060" i="2" s="1"/>
  <c r="P6060" i="2" l="1"/>
  <c r="R6060" i="2"/>
  <c r="I6061" i="2" s="1"/>
  <c r="L6061" i="2" l="1"/>
  <c r="K6061" i="2"/>
  <c r="M6061" i="2" s="1"/>
  <c r="O6062" i="2"/>
  <c r="Q6062" i="2" s="1"/>
  <c r="P6061" i="2" l="1"/>
  <c r="R6061" i="2"/>
  <c r="I6062" i="2" s="1"/>
  <c r="O6063" i="2"/>
  <c r="Q6063" i="2" s="1"/>
  <c r="L6062" i="2" l="1"/>
  <c r="K6062" i="2"/>
  <c r="M6062" i="2" s="1"/>
  <c r="P6062" i="2" l="1"/>
  <c r="R6062" i="2"/>
  <c r="I6063" i="2" s="1"/>
  <c r="L6063" i="2" l="1"/>
  <c r="K6063" i="2"/>
  <c r="M6063" i="2" s="1"/>
  <c r="P6063" i="2" s="1"/>
  <c r="R6063" i="2" l="1"/>
  <c r="I6064" i="2" s="1"/>
  <c r="O6064" i="2" l="1"/>
  <c r="Q6064" i="2" s="1"/>
  <c r="L6064" i="2"/>
  <c r="N6064" i="2" s="1"/>
  <c r="K6064" i="2"/>
  <c r="M6064" i="2" s="1"/>
  <c r="R6064" i="2" s="1"/>
  <c r="I6065" i="2" s="1"/>
  <c r="K6065" i="2" l="1"/>
  <c r="M6065" i="2" s="1"/>
  <c r="P6064" i="2"/>
  <c r="J6065" i="2"/>
  <c r="L6065" i="2" l="1"/>
  <c r="N6065" i="2" s="1"/>
  <c r="P6065" i="2" l="1"/>
  <c r="R6065" i="2"/>
  <c r="I6066" i="2" s="1"/>
  <c r="J6066" i="2"/>
  <c r="O6066" i="2" l="1"/>
  <c r="Q6066" i="2" s="1"/>
  <c r="L6066" i="2"/>
  <c r="N6066" i="2" s="1"/>
  <c r="K6066" i="2"/>
  <c r="M6066" i="2" s="1"/>
  <c r="R6066" i="2" s="1"/>
  <c r="I6067" i="2" s="1"/>
  <c r="K6067" i="2" l="1"/>
  <c r="P6066" i="2"/>
  <c r="J6067" i="2"/>
  <c r="L6067" i="2" l="1"/>
  <c r="N6067" i="2" s="1"/>
  <c r="P6067" i="2" l="1"/>
  <c r="R6067" i="2"/>
  <c r="I6068" i="2" s="1"/>
  <c r="J6068" i="2"/>
  <c r="K6068" i="2" l="1"/>
  <c r="L6068" i="2"/>
  <c r="N6068" i="2" s="1"/>
  <c r="P6068" i="2" s="1"/>
  <c r="R6068" i="2" l="1"/>
  <c r="I6069" i="2" s="1"/>
  <c r="K6069" i="2" s="1"/>
  <c r="J6069" i="2"/>
  <c r="L6069" i="2" l="1"/>
  <c r="N6069" i="2" s="1"/>
  <c r="P6069" i="2" l="1"/>
  <c r="R6069" i="2"/>
  <c r="I6070" i="2" s="1"/>
  <c r="J6070" i="2"/>
  <c r="O6070" i="2" l="1"/>
  <c r="Q6070" i="2" s="1"/>
  <c r="L6070" i="2"/>
  <c r="N6070" i="2" s="1"/>
  <c r="P6070" i="2" s="1"/>
  <c r="K6070" i="2"/>
  <c r="R6070" i="2" l="1"/>
  <c r="I6071" i="2" s="1"/>
  <c r="O6071" i="2"/>
  <c r="Q6071" i="2" s="1"/>
  <c r="K6071" i="2"/>
  <c r="J6071" i="2"/>
  <c r="L6071" i="2" l="1"/>
  <c r="N6071" i="2" s="1"/>
  <c r="O6074" i="2"/>
  <c r="Q6074" i="2" s="1"/>
  <c r="P6071" i="2" l="1"/>
  <c r="R6071" i="2"/>
  <c r="I6072" i="2" s="1"/>
  <c r="J6072" i="2"/>
  <c r="J6073" i="2" s="1"/>
  <c r="R6072" i="2" l="1"/>
  <c r="I6073" i="2" s="1"/>
  <c r="L6072" i="2"/>
  <c r="K6072" i="2"/>
  <c r="O6072" i="2"/>
  <c r="Q6072" i="2" s="1"/>
  <c r="O6073" i="2" l="1"/>
  <c r="Q6073" i="2" s="1"/>
  <c r="L6073" i="2"/>
  <c r="N6073" i="2" s="1"/>
  <c r="K6073" i="2"/>
  <c r="M6073" i="2" s="1"/>
  <c r="R6073" i="2" s="1"/>
  <c r="I6074" i="2" s="1"/>
  <c r="L6074" i="2" l="1"/>
  <c r="K6074" i="2"/>
  <c r="M6074" i="2" s="1"/>
  <c r="P6074" i="2" s="1"/>
  <c r="P6073" i="2"/>
  <c r="R6074" i="2" l="1"/>
  <c r="I6075" i="2" s="1"/>
  <c r="L6075" i="2" l="1"/>
  <c r="K6075" i="2"/>
  <c r="M6075" i="2" s="1"/>
  <c r="P6075" i="2" s="1"/>
  <c r="R6075" i="2"/>
  <c r="I6076" i="2" s="1"/>
  <c r="L6076" i="2" l="1"/>
  <c r="K6076" i="2"/>
  <c r="M6076" i="2" s="1"/>
  <c r="P6076" i="2" s="1"/>
  <c r="R6076" i="2"/>
  <c r="I6077" i="2" s="1"/>
  <c r="L6077" i="2" l="1"/>
  <c r="K6077" i="2"/>
  <c r="M6077" i="2" s="1"/>
  <c r="P6077" i="2" s="1"/>
  <c r="R6077" i="2"/>
  <c r="I6078" i="2" s="1"/>
  <c r="L6078" i="2" l="1"/>
  <c r="K6078" i="2"/>
  <c r="M6078" i="2" s="1"/>
  <c r="P6078" i="2" l="1"/>
  <c r="R6078" i="2"/>
  <c r="I6079" i="2" s="1"/>
  <c r="O6079" i="2" l="1"/>
  <c r="Q6079" i="2" s="1"/>
  <c r="L6079" i="2"/>
  <c r="K6079" i="2"/>
  <c r="M6079" i="2" s="1"/>
  <c r="P6079" i="2" l="1"/>
  <c r="R6079" i="2"/>
  <c r="I6080" i="2" s="1"/>
  <c r="L6080" i="2" l="1"/>
  <c r="K6080" i="2"/>
  <c r="M6080" i="2" s="1"/>
  <c r="P6080" i="2" l="1"/>
  <c r="R6080" i="2"/>
  <c r="I6081" i="2" s="1"/>
  <c r="L6081" i="2" l="1"/>
  <c r="K6081" i="2"/>
  <c r="M6081" i="2" s="1"/>
  <c r="P6081" i="2" l="1"/>
  <c r="R6081" i="2"/>
  <c r="I6082" i="2" s="1"/>
  <c r="O6082" i="2" l="1"/>
  <c r="Q6082" i="2" s="1"/>
  <c r="L6082" i="2"/>
  <c r="K6082" i="2"/>
  <c r="M6082" i="2" s="1"/>
  <c r="P6082" i="2" l="1"/>
  <c r="R6082" i="2"/>
  <c r="I6083" i="2" s="1"/>
  <c r="L6083" i="2" l="1"/>
  <c r="K6083" i="2"/>
  <c r="M6083" i="2" s="1"/>
  <c r="P6083" i="2" l="1"/>
  <c r="R6083" i="2"/>
  <c r="I6084" i="2" s="1"/>
  <c r="L6084" i="2" l="1"/>
  <c r="K6084" i="2"/>
  <c r="M6084" i="2" s="1"/>
  <c r="O6085" i="2"/>
  <c r="Q6085" i="2" s="1"/>
  <c r="P6084" i="2" l="1"/>
  <c r="R6084" i="2"/>
  <c r="I6085" i="2" s="1"/>
  <c r="O6086" i="2"/>
  <c r="Q6086" i="2" s="1"/>
  <c r="L6085" i="2" l="1"/>
  <c r="K6085" i="2"/>
  <c r="M6085" i="2" s="1"/>
  <c r="P6085" i="2" s="1"/>
  <c r="R6085" i="2" l="1"/>
  <c r="I6086" i="2" s="1"/>
  <c r="O6088" i="2"/>
  <c r="Q6088" i="2" s="1"/>
  <c r="L6086" i="2" l="1"/>
  <c r="K6086" i="2"/>
  <c r="M6086" i="2" s="1"/>
  <c r="P6086" i="2" s="1"/>
  <c r="R6086" i="2" l="1"/>
  <c r="I6087" i="2" s="1"/>
  <c r="L6087" i="2" l="1"/>
  <c r="R6087" i="2"/>
  <c r="I6088" i="2" s="1"/>
  <c r="O6087" i="2"/>
  <c r="Q6087" i="2" s="1"/>
  <c r="K6087" i="2"/>
  <c r="L6088" i="2" l="1"/>
  <c r="N6088" i="2" s="1"/>
  <c r="R6088" i="2"/>
  <c r="I6089" i="2" s="1"/>
  <c r="K6088" i="2"/>
  <c r="O6089" i="2" l="1"/>
  <c r="Q6089" i="2" s="1"/>
  <c r="K6089" i="2"/>
  <c r="M6089" i="2" s="1"/>
  <c r="P6088" i="2"/>
  <c r="J6089" i="2"/>
  <c r="L6089" i="2" l="1"/>
  <c r="N6089" i="2" s="1"/>
  <c r="P6089" i="2" l="1"/>
  <c r="R6089" i="2"/>
  <c r="I6090" i="2" s="1"/>
  <c r="J6090" i="2"/>
  <c r="O6090" i="2" l="1"/>
  <c r="Q6090" i="2" s="1"/>
  <c r="L6090" i="2"/>
  <c r="N6090" i="2" s="1"/>
  <c r="P6090" i="2" s="1"/>
  <c r="K6090" i="2"/>
  <c r="R6090" i="2"/>
  <c r="I6091" i="2" s="1"/>
  <c r="O6091" i="2" l="1"/>
  <c r="Q6091" i="2" s="1"/>
  <c r="K6091" i="2"/>
  <c r="J6091" i="2"/>
  <c r="L6091" i="2" l="1"/>
  <c r="N6091" i="2" s="1"/>
  <c r="P6091" i="2" l="1"/>
  <c r="R6091" i="2"/>
  <c r="I6092" i="2" s="1"/>
  <c r="J6092" i="2"/>
  <c r="O6092" i="2" l="1"/>
  <c r="Q6092" i="2" s="1"/>
  <c r="L6092" i="2"/>
  <c r="N6092" i="2" s="1"/>
  <c r="P6092" i="2" s="1"/>
  <c r="K6092" i="2"/>
  <c r="R6092" i="2"/>
  <c r="I6093" i="2" s="1"/>
  <c r="K6093" i="2" l="1"/>
  <c r="J6093" i="2"/>
  <c r="L6093" i="2" l="1"/>
  <c r="N6093" i="2" s="1"/>
  <c r="P6093" i="2" l="1"/>
  <c r="R6093" i="2"/>
  <c r="I6094" i="2" s="1"/>
  <c r="J6094" i="2"/>
  <c r="K6094" i="2" l="1"/>
  <c r="L6094" i="2"/>
  <c r="N6094" i="2" s="1"/>
  <c r="P6094" i="2" s="1"/>
  <c r="R6094" i="2"/>
  <c r="I6095" i="2" s="1"/>
  <c r="K6095" i="2" l="1"/>
  <c r="J6095" i="2"/>
  <c r="L6095" i="2" l="1"/>
  <c r="N6095" i="2" s="1"/>
  <c r="O6098" i="2"/>
  <c r="Q6098" i="2" s="1"/>
  <c r="P6095" i="2" l="1"/>
  <c r="R6095" i="2"/>
  <c r="I6096" i="2" s="1"/>
  <c r="J6096" i="2"/>
  <c r="K6096" i="2" l="1"/>
  <c r="L6096" i="2"/>
  <c r="N6096" i="2" s="1"/>
  <c r="P6096" i="2" s="1"/>
  <c r="R6096" i="2"/>
  <c r="I6097" i="2" s="1"/>
  <c r="R6097" i="2" l="1"/>
  <c r="I6098" i="2" s="1"/>
  <c r="O6097" i="2"/>
  <c r="Q6097" i="2" s="1"/>
  <c r="K6097" i="2"/>
  <c r="J6097" i="2"/>
  <c r="L6097" i="2" s="1"/>
  <c r="L6098" i="2" l="1"/>
  <c r="N6098" i="2" s="1"/>
  <c r="K6098" i="2"/>
  <c r="P6098" i="2" l="1"/>
  <c r="J6099" i="2"/>
  <c r="R6098" i="2"/>
  <c r="I6099" i="2" s="1"/>
  <c r="O6099" i="2" l="1"/>
  <c r="Q6099" i="2" s="1"/>
  <c r="L6099" i="2"/>
  <c r="N6099" i="2" s="1"/>
  <c r="J6100" i="2" s="1"/>
  <c r="J6101" i="2" s="1"/>
  <c r="J6102" i="2" s="1"/>
  <c r="J6103" i="2" s="1"/>
  <c r="J6104" i="2" s="1"/>
  <c r="J6105" i="2" s="1"/>
  <c r="K6099" i="2"/>
  <c r="M6099" i="2" s="1"/>
  <c r="P6099" i="2" l="1"/>
  <c r="R6099" i="2"/>
  <c r="I6100" i="2" s="1"/>
  <c r="K6100" i="2" s="1"/>
  <c r="M6100" i="2" s="1"/>
  <c r="P6100" i="2" s="1"/>
  <c r="O6100" i="2"/>
  <c r="Q6100" i="2" s="1"/>
  <c r="L6100" i="2"/>
  <c r="R6100" i="2" l="1"/>
  <c r="I6101" i="2" s="1"/>
  <c r="K6101" i="2" s="1"/>
  <c r="M6101" i="2" s="1"/>
  <c r="P6101" i="2" s="1"/>
  <c r="O6101" i="2"/>
  <c r="Q6101" i="2" s="1"/>
  <c r="L6101" i="2"/>
  <c r="R6101" i="2" l="1"/>
  <c r="I6102" i="2" s="1"/>
  <c r="O6102" i="2"/>
  <c r="Q6102" i="2" s="1"/>
  <c r="L6102" i="2"/>
  <c r="K6102" i="2"/>
  <c r="M6102" i="2" s="1"/>
  <c r="P6102" i="2" l="1"/>
  <c r="R6102" i="2"/>
  <c r="I6103" i="2" s="1"/>
  <c r="O6103" i="2" l="1"/>
  <c r="Q6103" i="2" s="1"/>
  <c r="L6103" i="2"/>
  <c r="K6103" i="2"/>
  <c r="M6103" i="2" s="1"/>
  <c r="P6103" i="2" l="1"/>
  <c r="R6103" i="2"/>
  <c r="I6104" i="2" s="1"/>
  <c r="O6104" i="2" l="1"/>
  <c r="Q6104" i="2" s="1"/>
  <c r="L6104" i="2"/>
  <c r="K6104" i="2"/>
  <c r="M6104" i="2" s="1"/>
  <c r="P6104" i="2" l="1"/>
  <c r="R6104" i="2"/>
  <c r="I6105" i="2" s="1"/>
  <c r="O6105" i="2" l="1"/>
  <c r="Q6105" i="2" s="1"/>
  <c r="L6105" i="2"/>
  <c r="N6105" i="2" s="1"/>
  <c r="J6106" i="2" s="1"/>
  <c r="K6105" i="2"/>
  <c r="M6105" i="2" s="1"/>
  <c r="P6105" i="2" l="1"/>
  <c r="R6105" i="2"/>
  <c r="I6106" i="2" s="1"/>
  <c r="O6106" i="2" l="1"/>
  <c r="Q6106" i="2" s="1"/>
  <c r="L6106" i="2"/>
  <c r="N6106" i="2" s="1"/>
  <c r="K6106" i="2"/>
  <c r="M6106" i="2" s="1"/>
  <c r="R6106" i="2" s="1"/>
  <c r="I6107" i="2" s="1"/>
  <c r="O6107" i="2" s="1"/>
  <c r="Q6107" i="2" s="1"/>
  <c r="K6107" i="2"/>
  <c r="M6107" i="2" s="1"/>
  <c r="P6107" i="2" s="1"/>
  <c r="P6106" i="2" l="1"/>
  <c r="J6107" i="2"/>
  <c r="R6107" i="2"/>
  <c r="I6108" i="2" s="1"/>
  <c r="O6108" i="2" s="1"/>
  <c r="Q6108" i="2" s="1"/>
  <c r="J6108" i="2" l="1"/>
  <c r="J6109" i="2" s="1"/>
  <c r="J6110" i="2" s="1"/>
  <c r="J6111" i="2" s="1"/>
  <c r="J6112" i="2" s="1"/>
  <c r="J6113" i="2" s="1"/>
  <c r="J6114" i="2" s="1"/>
  <c r="L6107" i="2"/>
  <c r="L6108" i="2"/>
  <c r="K6108" i="2"/>
  <c r="M6108" i="2" s="1"/>
  <c r="P6108" i="2" s="1"/>
  <c r="R6108" i="2" l="1"/>
  <c r="I6109" i="2" s="1"/>
  <c r="L6109" i="2" l="1"/>
  <c r="O6109" i="2"/>
  <c r="Q6109" i="2" s="1"/>
  <c r="K6109" i="2"/>
  <c r="M6109" i="2" s="1"/>
  <c r="P6109" i="2" s="1"/>
  <c r="R6109" i="2" l="1"/>
  <c r="I6110" i="2" s="1"/>
  <c r="L6110" i="2"/>
  <c r="K6110" i="2"/>
  <c r="M6110" i="2" s="1"/>
  <c r="P6110" i="2" s="1"/>
  <c r="O6110" i="2"/>
  <c r="Q6110" i="2" s="1"/>
  <c r="R6110" i="2" l="1"/>
  <c r="I6111" i="2" s="1"/>
  <c r="L6111" i="2"/>
  <c r="K6111" i="2"/>
  <c r="M6111" i="2" s="1"/>
  <c r="P6111" i="2" s="1"/>
  <c r="O6111" i="2"/>
  <c r="Q6111" i="2" s="1"/>
  <c r="R6111" i="2" l="1"/>
  <c r="I6112" i="2" s="1"/>
  <c r="L6112" i="2"/>
  <c r="K6112" i="2"/>
  <c r="M6112" i="2" s="1"/>
  <c r="P6112" i="2" s="1"/>
  <c r="O6112" i="2"/>
  <c r="Q6112" i="2" s="1"/>
  <c r="R6112" i="2" l="1"/>
  <c r="I6113" i="2" s="1"/>
  <c r="L6113" i="2"/>
  <c r="O6113" i="2"/>
  <c r="Q6113" i="2" s="1"/>
  <c r="K6113" i="2"/>
  <c r="M6113" i="2" s="1"/>
  <c r="P6113" i="2" s="1"/>
  <c r="R6113" i="2" l="1"/>
  <c r="I6114" i="2" s="1"/>
  <c r="O6114" i="2" s="1"/>
  <c r="Q6114" i="2" s="1"/>
  <c r="L6114" i="2"/>
  <c r="N6114" i="2" s="1"/>
  <c r="K6114" i="2"/>
  <c r="M6114" i="2" s="1"/>
  <c r="R6114" i="2" s="1"/>
  <c r="I6115" i="2" s="1"/>
  <c r="O6115" i="2" s="1"/>
  <c r="Q6115" i="2" s="1"/>
  <c r="K6115" i="2" l="1"/>
  <c r="M6115" i="2" s="1"/>
  <c r="P6114" i="2"/>
  <c r="J6115" i="2"/>
  <c r="L6115" i="2" l="1"/>
  <c r="N6115" i="2" s="1"/>
  <c r="P6115" i="2" l="1"/>
  <c r="R6115" i="2"/>
  <c r="I6116" i="2" s="1"/>
  <c r="O6116" i="2" s="1"/>
  <c r="Q6116" i="2" s="1"/>
  <c r="J6116" i="2"/>
  <c r="L6116" i="2" l="1"/>
  <c r="N6116" i="2" s="1"/>
  <c r="K6116" i="2"/>
  <c r="M6116" i="2" s="1"/>
  <c r="R6116" i="2" s="1"/>
  <c r="I6117" i="2" s="1"/>
  <c r="P6116" i="2" l="1"/>
  <c r="K6117" i="2"/>
  <c r="J6117" i="2"/>
  <c r="L6117" i="2" l="1"/>
  <c r="N6117" i="2" s="1"/>
  <c r="P6117" i="2" l="1"/>
  <c r="R6117" i="2"/>
  <c r="I6118" i="2" s="1"/>
  <c r="J6118" i="2"/>
  <c r="L6118" i="2" l="1"/>
  <c r="N6118" i="2" s="1"/>
  <c r="P6118" i="2" s="1"/>
  <c r="K6118" i="2"/>
  <c r="R6118" i="2" l="1"/>
  <c r="I6119" i="2" s="1"/>
  <c r="J6119" i="2"/>
  <c r="L6119" i="2" l="1"/>
  <c r="N6119" i="2" s="1"/>
  <c r="P6119" i="2" s="1"/>
  <c r="K6119" i="2"/>
  <c r="R6119" i="2" l="1"/>
  <c r="I6120" i="2" s="1"/>
  <c r="J6120" i="2"/>
  <c r="J6121" i="2" s="1"/>
  <c r="R6120" i="2" l="1"/>
  <c r="I6121" i="2" s="1"/>
  <c r="L6120" i="2"/>
  <c r="O6120" i="2"/>
  <c r="Q6120" i="2" s="1"/>
  <c r="K6120" i="2"/>
  <c r="L6121" i="2" l="1"/>
  <c r="K6121" i="2"/>
  <c r="M6121" i="2" s="1"/>
  <c r="P6121" i="2" s="1"/>
  <c r="O6121" i="2"/>
  <c r="Q6121" i="2" s="1"/>
  <c r="R6121" i="2" l="1"/>
  <c r="I6122" i="2" s="1"/>
  <c r="L6122" i="2"/>
  <c r="K6122" i="2"/>
  <c r="M6122" i="2" s="1"/>
  <c r="P6122" i="2" s="1"/>
  <c r="O6122" i="2"/>
  <c r="Q6122" i="2" s="1"/>
  <c r="R6122" i="2" l="1"/>
  <c r="I6123" i="2" s="1"/>
  <c r="L6123" i="2"/>
  <c r="K6123" i="2"/>
  <c r="M6123" i="2" s="1"/>
  <c r="P6123" i="2" s="1"/>
  <c r="R6123" i="2" l="1"/>
  <c r="I6124" i="2" s="1"/>
  <c r="L6124" i="2" l="1"/>
  <c r="K6124" i="2"/>
  <c r="M6124" i="2" s="1"/>
  <c r="P6124" i="2" s="1"/>
  <c r="R6124" i="2" l="1"/>
  <c r="I6125" i="2" s="1"/>
  <c r="O6125" i="2" s="1"/>
  <c r="Q6125" i="2" s="1"/>
  <c r="L6125" i="2" l="1"/>
  <c r="K6125" i="2"/>
  <c r="M6125" i="2" s="1"/>
  <c r="P6125" i="2" s="1"/>
  <c r="R6125" i="2" l="1"/>
  <c r="I6126" i="2" s="1"/>
  <c r="O6126" i="2" s="1"/>
  <c r="Q6126" i="2" s="1"/>
  <c r="L6126" i="2" l="1"/>
  <c r="K6126" i="2"/>
  <c r="M6126" i="2" s="1"/>
  <c r="P6126" i="2" s="1"/>
  <c r="R6126" i="2" l="1"/>
  <c r="I6127" i="2" s="1"/>
  <c r="L6127" i="2" l="1"/>
  <c r="K6127" i="2"/>
  <c r="M6127" i="2" s="1"/>
  <c r="P6127" i="2" s="1"/>
  <c r="O6127" i="2"/>
  <c r="Q6127" i="2" s="1"/>
  <c r="R6127" i="2" l="1"/>
  <c r="I6128" i="2" s="1"/>
  <c r="O6128" i="2" s="1"/>
  <c r="Q6128" i="2" s="1"/>
  <c r="L6128" i="2"/>
  <c r="K6128" i="2" l="1"/>
  <c r="M6128" i="2" s="1"/>
  <c r="P6128" i="2" s="1"/>
  <c r="R6128" i="2" l="1"/>
  <c r="I6129" i="2" s="1"/>
  <c r="L6129" i="2" s="1"/>
  <c r="K6129" i="2" l="1"/>
  <c r="M6129" i="2" s="1"/>
  <c r="P6129" i="2" s="1"/>
  <c r="R6129" i="2" l="1"/>
  <c r="I6130" i="2" s="1"/>
  <c r="O6130" i="2" s="1"/>
  <c r="Q6130" i="2" s="1"/>
  <c r="L6130" i="2"/>
  <c r="K6130" i="2"/>
  <c r="M6130" i="2" s="1"/>
  <c r="P6130" i="2" s="1"/>
  <c r="R6130" i="2" l="1"/>
  <c r="I6131" i="2" s="1"/>
  <c r="L6131" i="2" l="1"/>
  <c r="N6131" i="2" s="1"/>
  <c r="K6131" i="2"/>
  <c r="M6131" i="2" s="1"/>
  <c r="P6131" i="2" l="1"/>
  <c r="J6132" i="2"/>
  <c r="J6133" i="2" s="1"/>
  <c r="J6134" i="2" s="1"/>
  <c r="J6135" i="2" s="1"/>
  <c r="J6136" i="2" s="1"/>
  <c r="R6131" i="2"/>
  <c r="I6132" i="2" s="1"/>
  <c r="L6132" i="2" l="1"/>
  <c r="K6132" i="2"/>
  <c r="M6132" i="2" s="1"/>
  <c r="P6132" i="2" s="1"/>
  <c r="R6132" i="2" l="1"/>
  <c r="I6133" i="2" s="1"/>
  <c r="L6133" i="2" l="1"/>
  <c r="K6133" i="2"/>
  <c r="M6133" i="2" s="1"/>
  <c r="P6133" i="2" s="1"/>
  <c r="R6133" i="2" l="1"/>
  <c r="I6134" i="2" s="1"/>
  <c r="L6134" i="2" l="1"/>
  <c r="K6134" i="2"/>
  <c r="M6134" i="2" s="1"/>
  <c r="P6134" i="2" s="1"/>
  <c r="O6134" i="2"/>
  <c r="Q6134" i="2" s="1"/>
  <c r="R6134" i="2" l="1"/>
  <c r="I6135" i="2" s="1"/>
  <c r="L6135" i="2" s="1"/>
  <c r="O6135" i="2"/>
  <c r="Q6135" i="2" s="1"/>
  <c r="K6135" i="2"/>
  <c r="M6135" i="2" s="1"/>
  <c r="P6135" i="2" s="1"/>
  <c r="R6135" i="2" l="1"/>
  <c r="I6136" i="2" s="1"/>
  <c r="L6136" i="2" s="1"/>
  <c r="N6136" i="2" s="1"/>
  <c r="K6136" i="2"/>
  <c r="M6136" i="2" s="1"/>
  <c r="R6136" i="2" l="1"/>
  <c r="I6137" i="2" s="1"/>
  <c r="K6137" i="2" s="1"/>
  <c r="M6137" i="2" s="1"/>
  <c r="P6136" i="2"/>
  <c r="J6137" i="2"/>
  <c r="L6137" i="2" l="1"/>
  <c r="N6137" i="2" s="1"/>
  <c r="P6137" i="2" l="1"/>
  <c r="R6137" i="2"/>
  <c r="I6138" i="2" s="1"/>
  <c r="J6138" i="2"/>
  <c r="L6138" i="2" l="1"/>
  <c r="N6138" i="2" s="1"/>
  <c r="K6138" i="2"/>
  <c r="M6138" i="2" s="1"/>
  <c r="P6138" i="2" l="1"/>
  <c r="R6138" i="2"/>
  <c r="I6139" i="2" s="1"/>
  <c r="J6139" i="2"/>
  <c r="L6139" i="2" l="1"/>
  <c r="N6139" i="2" s="1"/>
  <c r="K6139" i="2"/>
  <c r="M6139" i="2" s="1"/>
  <c r="P6139" i="2" l="1"/>
  <c r="R6139" i="2"/>
  <c r="I6140" i="2" s="1"/>
  <c r="J6140" i="2"/>
  <c r="L6140" i="2" l="1"/>
  <c r="N6140" i="2" s="1"/>
  <c r="K6140" i="2"/>
  <c r="M6140" i="2" s="1"/>
  <c r="P6140" i="2" l="1"/>
  <c r="R6140" i="2"/>
  <c r="I6141" i="2" s="1"/>
  <c r="O6141" i="2" s="1"/>
  <c r="Q6141" i="2" s="1"/>
  <c r="J6141" i="2"/>
  <c r="L6141" i="2" l="1"/>
  <c r="N6141" i="2" s="1"/>
  <c r="P6141" i="2" s="1"/>
  <c r="K6141" i="2"/>
  <c r="R6141" i="2" l="1"/>
  <c r="I6142" i="2" s="1"/>
  <c r="K6142" i="2"/>
  <c r="J6142" i="2"/>
  <c r="L6142" i="2" l="1"/>
  <c r="N6142" i="2" s="1"/>
  <c r="P6142" i="2" l="1"/>
  <c r="R6142" i="2"/>
  <c r="I6143" i="2" s="1"/>
  <c r="J6143" i="2"/>
  <c r="L6143" i="2" l="1"/>
  <c r="N6143" i="2" s="1"/>
  <c r="P6143" i="2" s="1"/>
  <c r="K6143" i="2"/>
  <c r="O6143" i="2"/>
  <c r="Q6143" i="2" s="1"/>
  <c r="R6143" i="2" l="1"/>
  <c r="I6144" i="2" s="1"/>
  <c r="J6144" i="2"/>
  <c r="L6144" i="2" s="1"/>
  <c r="N6144" i="2" s="1"/>
  <c r="P6144" i="2" s="1"/>
  <c r="K6144" i="2"/>
  <c r="O6144" i="2"/>
  <c r="Q6144" i="2" s="1"/>
  <c r="R6144" i="2" l="1"/>
  <c r="I6145" i="2" s="1"/>
  <c r="K6145" i="2" s="1"/>
  <c r="J6145" i="2"/>
  <c r="L6145" i="2" s="1"/>
  <c r="N6145" i="2" s="1"/>
  <c r="P6145" i="2" s="1"/>
  <c r="O6145" i="2"/>
  <c r="Q6145" i="2" s="1"/>
  <c r="R6145" i="2" l="1"/>
  <c r="I6146" i="2" s="1"/>
  <c r="L6146" i="2"/>
  <c r="N6146" i="2" s="1"/>
  <c r="K6146" i="2"/>
  <c r="O6146" i="2"/>
  <c r="Q6146" i="2" s="1"/>
  <c r="P6146" i="2" l="1"/>
  <c r="J6147" i="2"/>
  <c r="J6148" i="2" s="1"/>
  <c r="J6149" i="2" s="1"/>
  <c r="J6150" i="2" s="1"/>
  <c r="J6151" i="2" s="1"/>
  <c r="J6152" i="2" s="1"/>
  <c r="J6153" i="2" s="1"/>
  <c r="J6154" i="2" s="1"/>
  <c r="J6155" i="2" s="1"/>
  <c r="J6156" i="2" s="1"/>
  <c r="J6157" i="2" s="1"/>
  <c r="J6158" i="2" s="1"/>
  <c r="J6159" i="2" s="1"/>
  <c r="J6160" i="2" s="1"/>
  <c r="R6146" i="2"/>
  <c r="I6147" i="2" s="1"/>
  <c r="O6147" i="2" s="1"/>
  <c r="Q6147" i="2" s="1"/>
  <c r="K6147" i="2" l="1"/>
  <c r="M6147" i="2" s="1"/>
  <c r="P6147" i="2" s="1"/>
  <c r="L6147" i="2"/>
  <c r="R6147" i="2" l="1"/>
  <c r="I6148" i="2" s="1"/>
  <c r="O6148" i="2" s="1"/>
  <c r="Q6148" i="2" s="1"/>
  <c r="L6148" i="2"/>
  <c r="K6148" i="2"/>
  <c r="M6148" i="2" s="1"/>
  <c r="P6148" i="2" s="1"/>
  <c r="R6148" i="2" l="1"/>
  <c r="I6149" i="2" s="1"/>
  <c r="O6149" i="2" s="1"/>
  <c r="Q6149" i="2" s="1"/>
  <c r="L6149" i="2" l="1"/>
  <c r="K6149" i="2"/>
  <c r="M6149" i="2" s="1"/>
  <c r="P6149" i="2" s="1"/>
  <c r="R6149" i="2" l="1"/>
  <c r="I6150" i="2" s="1"/>
  <c r="O6150" i="2" s="1"/>
  <c r="Q6150" i="2" s="1"/>
  <c r="L6150" i="2" l="1"/>
  <c r="K6150" i="2"/>
  <c r="M6150" i="2" s="1"/>
  <c r="P6150" i="2" s="1"/>
  <c r="R6150" i="2" l="1"/>
  <c r="I6151" i="2" s="1"/>
  <c r="O6151" i="2" s="1"/>
  <c r="Q6151" i="2" s="1"/>
  <c r="L6151" i="2" l="1"/>
  <c r="K6151" i="2"/>
  <c r="M6151" i="2" s="1"/>
  <c r="P6151" i="2" s="1"/>
  <c r="R6151" i="2" l="1"/>
  <c r="I6152" i="2" s="1"/>
  <c r="O6152" i="2" s="1"/>
  <c r="Q6152" i="2" s="1"/>
  <c r="L6152" i="2" l="1"/>
  <c r="K6152" i="2"/>
  <c r="M6152" i="2" s="1"/>
  <c r="P6152" i="2" s="1"/>
  <c r="R6152" i="2" l="1"/>
  <c r="I6153" i="2" s="1"/>
  <c r="O6153" i="2" s="1"/>
  <c r="Q6153" i="2" s="1"/>
  <c r="L6153" i="2" l="1"/>
  <c r="K6153" i="2"/>
  <c r="M6153" i="2" s="1"/>
  <c r="P6153" i="2" s="1"/>
  <c r="R6153" i="2" l="1"/>
  <c r="I6154" i="2" s="1"/>
  <c r="L6154" i="2" l="1"/>
  <c r="K6154" i="2"/>
  <c r="M6154" i="2" s="1"/>
  <c r="P6154" i="2" s="1"/>
  <c r="R6154" i="2" l="1"/>
  <c r="I6155" i="2" s="1"/>
  <c r="O6155" i="2" s="1"/>
  <c r="Q6155" i="2" s="1"/>
  <c r="L6155" i="2" l="1"/>
  <c r="K6155" i="2"/>
  <c r="M6155" i="2" s="1"/>
  <c r="P6155" i="2" s="1"/>
  <c r="R6155" i="2" l="1"/>
  <c r="I6156" i="2" s="1"/>
  <c r="O6156" i="2" s="1"/>
  <c r="Q6156" i="2" s="1"/>
  <c r="L6156" i="2" l="1"/>
  <c r="K6156" i="2"/>
  <c r="M6156" i="2" s="1"/>
  <c r="P6156" i="2" s="1"/>
  <c r="R6156" i="2" l="1"/>
  <c r="I6157" i="2" s="1"/>
  <c r="O6157" i="2" s="1"/>
  <c r="Q6157" i="2" s="1"/>
  <c r="L6157" i="2" l="1"/>
  <c r="K6157" i="2"/>
  <c r="M6157" i="2" s="1"/>
  <c r="P6157" i="2" s="1"/>
  <c r="R6157" i="2" l="1"/>
  <c r="I6158" i="2" s="1"/>
  <c r="R6158" i="2" l="1"/>
  <c r="I6159" i="2" s="1"/>
  <c r="L6158" i="2"/>
  <c r="K6158" i="2"/>
  <c r="O6158" i="2"/>
  <c r="Q6158" i="2" s="1"/>
  <c r="L6159" i="2" l="1"/>
  <c r="K6159" i="2"/>
  <c r="M6159" i="2" s="1"/>
  <c r="P6159" i="2" s="1"/>
  <c r="O6159" i="2"/>
  <c r="Q6159" i="2" s="1"/>
  <c r="R6159" i="2" l="1"/>
  <c r="I6160" i="2" s="1"/>
  <c r="O6160" i="2" s="1"/>
  <c r="Q6160" i="2" s="1"/>
  <c r="L6160" i="2"/>
  <c r="N6160" i="2" s="1"/>
  <c r="K6160" i="2"/>
  <c r="M6160" i="2" s="1"/>
  <c r="P6160" i="2" l="1"/>
  <c r="J6161" i="2"/>
  <c r="R6160" i="2"/>
  <c r="I6161" i="2" s="1"/>
  <c r="O6161" i="2" s="1"/>
  <c r="Q6161" i="2" s="1"/>
  <c r="L6161" i="2" l="1"/>
  <c r="N6161" i="2" s="1"/>
  <c r="P6161" i="2" s="1"/>
  <c r="K6161" i="2"/>
  <c r="R6161" i="2" l="1"/>
  <c r="I6162" i="2" s="1"/>
  <c r="O6162" i="2" s="1"/>
  <c r="Q6162" i="2" s="1"/>
  <c r="J6162" i="2"/>
  <c r="L6162" i="2" l="1"/>
  <c r="N6162" i="2" s="1"/>
  <c r="P6162" i="2" s="1"/>
  <c r="K6162" i="2"/>
  <c r="R6162" i="2" l="1"/>
  <c r="I6163" i="2" s="1"/>
  <c r="O6163" i="2" s="1"/>
  <c r="Q6163" i="2" s="1"/>
  <c r="J6163" i="2"/>
  <c r="L6163" i="2" l="1"/>
  <c r="N6163" i="2" s="1"/>
  <c r="P6163" i="2" s="1"/>
  <c r="K6163" i="2"/>
  <c r="R6163" i="2" l="1"/>
  <c r="I6164" i="2" s="1"/>
  <c r="O6164" i="2" s="1"/>
  <c r="Q6164" i="2" s="1"/>
  <c r="J6164" i="2"/>
  <c r="L6164" i="2" l="1"/>
  <c r="N6164" i="2" s="1"/>
  <c r="P6164" i="2" s="1"/>
  <c r="K6164" i="2"/>
  <c r="R6164" i="2" l="1"/>
  <c r="I6165" i="2" s="1"/>
  <c r="O6165" i="2" s="1"/>
  <c r="Q6165" i="2" s="1"/>
  <c r="J6165" i="2"/>
  <c r="L6165" i="2" l="1"/>
  <c r="N6165" i="2" s="1"/>
  <c r="P6165" i="2" s="1"/>
  <c r="K6165" i="2"/>
  <c r="R6165" i="2" l="1"/>
  <c r="I6166" i="2" s="1"/>
  <c r="O6166" i="2" s="1"/>
  <c r="Q6166" i="2" s="1"/>
  <c r="J6166" i="2"/>
  <c r="L6166" i="2" l="1"/>
  <c r="N6166" i="2" s="1"/>
  <c r="P6166" i="2" s="1"/>
  <c r="K6166" i="2"/>
  <c r="R6166" i="2" l="1"/>
  <c r="I6167" i="2" s="1"/>
  <c r="J6167" i="2"/>
  <c r="L6167" i="2" l="1"/>
  <c r="N6167" i="2" s="1"/>
  <c r="P6167" i="2" s="1"/>
  <c r="K6167" i="2"/>
  <c r="R6167" i="2" l="1"/>
  <c r="I6168" i="2" s="1"/>
  <c r="O6168" i="2" s="1"/>
  <c r="Q6168" i="2" s="1"/>
  <c r="J6168" i="2"/>
  <c r="L6168" i="2" l="1"/>
  <c r="N6168" i="2" s="1"/>
  <c r="P6168" i="2" s="1"/>
  <c r="K6168" i="2"/>
  <c r="R6168" i="2" l="1"/>
  <c r="I6169" i="2" s="1"/>
  <c r="J6169" i="2"/>
  <c r="L6169" i="2" l="1"/>
  <c r="N6169" i="2" s="1"/>
  <c r="P6169" i="2" s="1"/>
  <c r="K6169" i="2"/>
  <c r="O6169" i="2"/>
  <c r="Q6169" i="2" s="1"/>
  <c r="R6169" i="2" l="1"/>
  <c r="I6170" i="2" s="1"/>
  <c r="O6170" i="2" s="1"/>
  <c r="Q6170" i="2" s="1"/>
  <c r="L6170" i="2"/>
  <c r="K6170" i="2"/>
  <c r="M6170" i="2" s="1"/>
  <c r="P6170" i="2" s="1"/>
  <c r="R6170" i="2" l="1"/>
  <c r="I6171" i="2" s="1"/>
  <c r="O6171" i="2" s="1"/>
  <c r="Q6171" i="2" s="1"/>
  <c r="L6171" i="2" l="1"/>
  <c r="K6171" i="2"/>
  <c r="M6171" i="2" s="1"/>
  <c r="P6171" i="2" s="1"/>
  <c r="R6171" i="2" l="1"/>
  <c r="I6172" i="2" s="1"/>
  <c r="O6172" i="2" s="1"/>
  <c r="Q6172" i="2" s="1"/>
  <c r="L6172" i="2" l="1"/>
  <c r="K6172" i="2"/>
  <c r="M6172" i="2" s="1"/>
  <c r="P6172" i="2" s="1"/>
  <c r="R6172" i="2" l="1"/>
  <c r="I6173" i="2" s="1"/>
  <c r="O6173" i="2" s="1"/>
  <c r="Q6173" i="2" s="1"/>
  <c r="L6173" i="2" l="1"/>
  <c r="K6173" i="2"/>
  <c r="M6173" i="2" s="1"/>
  <c r="P6173" i="2" s="1"/>
  <c r="R6173" i="2" l="1"/>
  <c r="I6174" i="2" s="1"/>
  <c r="O6174" i="2" s="1"/>
  <c r="Q6174" i="2" s="1"/>
  <c r="L6174" i="2" l="1"/>
  <c r="K6174" i="2"/>
  <c r="M6174" i="2" s="1"/>
  <c r="P6174" i="2" s="1"/>
  <c r="R6174" i="2" l="1"/>
  <c r="I6175" i="2" s="1"/>
  <c r="L6175" i="2" l="1"/>
  <c r="K6175" i="2"/>
  <c r="M6175" i="2" s="1"/>
  <c r="P6175" i="2" s="1"/>
  <c r="R6175" i="2" l="1"/>
  <c r="I6176" i="2" s="1"/>
  <c r="O6176" i="2" s="1"/>
  <c r="Q6176" i="2" s="1"/>
  <c r="L6176" i="2" l="1"/>
  <c r="K6176" i="2"/>
  <c r="M6176" i="2" s="1"/>
  <c r="P6176" i="2" s="1"/>
  <c r="R6176" i="2" l="1"/>
  <c r="I6177" i="2" s="1"/>
  <c r="O6177" i="2" s="1"/>
  <c r="Q6177" i="2" s="1"/>
  <c r="L6177" i="2" l="1"/>
  <c r="K6177" i="2"/>
  <c r="M6177" i="2" s="1"/>
  <c r="P6177" i="2" s="1"/>
  <c r="R6177" i="2" l="1"/>
  <c r="I6178" i="2" s="1"/>
  <c r="O6178" i="2" s="1"/>
  <c r="Q6178" i="2" s="1"/>
  <c r="L6178" i="2" l="1"/>
  <c r="K6178" i="2"/>
  <c r="M6178" i="2" s="1"/>
  <c r="P6178" i="2" s="1"/>
  <c r="R6178" i="2" l="1"/>
  <c r="I6179" i="2" s="1"/>
  <c r="L6179" i="2" l="1"/>
  <c r="K6179" i="2"/>
  <c r="M6179" i="2" s="1"/>
  <c r="P6179" i="2" s="1"/>
  <c r="R6179" i="2" l="1"/>
  <c r="I6180" i="2" s="1"/>
  <c r="O6180" i="2" s="1"/>
  <c r="Q6180" i="2" s="1"/>
  <c r="L6180" i="2" l="1"/>
  <c r="K6180" i="2"/>
  <c r="M6180" i="2" s="1"/>
  <c r="P6180" i="2" s="1"/>
  <c r="R6180" i="2" l="1"/>
  <c r="I6181" i="2" s="1"/>
  <c r="L6181" i="2" l="1"/>
  <c r="K6181" i="2"/>
  <c r="M6181" i="2" s="1"/>
  <c r="P6181" i="2" s="1"/>
  <c r="O6181" i="2"/>
  <c r="Q6181" i="2" s="1"/>
  <c r="R6181" i="2" l="1"/>
  <c r="I6182" i="2" s="1"/>
  <c r="L6182" i="2"/>
  <c r="K6182" i="2"/>
  <c r="M6182" i="2" s="1"/>
  <c r="P6182" i="2" s="1"/>
  <c r="R6182" i="2" l="1"/>
  <c r="I6183" i="2" s="1"/>
  <c r="L6183" i="2" l="1"/>
  <c r="K6183" i="2"/>
  <c r="M6183" i="2" s="1"/>
  <c r="P6183" i="2" s="1"/>
  <c r="O6183" i="2"/>
  <c r="Q6183" i="2" s="1"/>
  <c r="R6183" i="2" l="1"/>
  <c r="I6184" i="2" s="1"/>
  <c r="L6184" i="2" s="1"/>
  <c r="O6184" i="2" l="1"/>
  <c r="Q6184" i="2" s="1"/>
  <c r="K6184" i="2"/>
  <c r="R6184" i="2"/>
  <c r="I6185" i="2" s="1"/>
  <c r="O6185" i="2" s="1"/>
  <c r="Q6185" i="2" s="1"/>
  <c r="K6185" i="2" l="1"/>
  <c r="L6185" i="2"/>
  <c r="N6185" i="2" s="1"/>
  <c r="P6185" i="2" s="1"/>
  <c r="R6185" i="2" l="1"/>
  <c r="I6186" i="2" s="1"/>
  <c r="K6186" i="2" s="1"/>
  <c r="J6186" i="2"/>
  <c r="L6186" i="2" s="1"/>
  <c r="N6186" i="2" s="1"/>
  <c r="P6186" i="2" l="1"/>
  <c r="R6186" i="2"/>
  <c r="I6187" i="2" s="1"/>
  <c r="O6187" i="2" s="1"/>
  <c r="Q6187" i="2" s="1"/>
  <c r="J6187" i="2"/>
  <c r="L6187" i="2" l="1"/>
  <c r="N6187" i="2" s="1"/>
  <c r="P6187" i="2" s="1"/>
  <c r="K6187" i="2"/>
  <c r="R6187" i="2" l="1"/>
  <c r="I6188" i="2" s="1"/>
  <c r="J6188" i="2"/>
  <c r="L6188" i="2" l="1"/>
  <c r="N6188" i="2" s="1"/>
  <c r="P6188" i="2" s="1"/>
  <c r="R6188" i="2"/>
  <c r="I6189" i="2" s="1"/>
  <c r="O6188" i="2"/>
  <c r="Q6188" i="2" s="1"/>
  <c r="K6188" i="2"/>
  <c r="J6189" i="2" l="1"/>
  <c r="L6189" i="2" s="1"/>
  <c r="N6189" i="2" s="1"/>
  <c r="R6189" i="2" s="1"/>
  <c r="I6190" i="2" s="1"/>
  <c r="O6190" i="2" s="1"/>
  <c r="Q6190" i="2" s="1"/>
  <c r="K6189" i="2"/>
  <c r="K6190" i="2" l="1"/>
  <c r="P6189" i="2"/>
  <c r="J6190" i="2"/>
  <c r="L6190" i="2" l="1"/>
  <c r="N6190" i="2" s="1"/>
  <c r="P6190" i="2" l="1"/>
  <c r="R6190" i="2"/>
  <c r="I6191" i="2" s="1"/>
  <c r="J6191" i="2"/>
  <c r="J6192" i="2" s="1"/>
  <c r="R6191" i="2" l="1"/>
  <c r="I6192" i="2" s="1"/>
  <c r="O6192" i="2" s="1"/>
  <c r="Q6192" i="2" s="1"/>
  <c r="L6191" i="2"/>
  <c r="O6191" i="2"/>
  <c r="Q6191" i="2" s="1"/>
  <c r="K6191" i="2"/>
  <c r="L6192" i="2" l="1"/>
  <c r="N6192" i="2" s="1"/>
  <c r="K6192" i="2"/>
  <c r="P6192" i="2" l="1"/>
  <c r="J6193" i="2"/>
  <c r="R6192" i="2"/>
  <c r="I6193" i="2" s="1"/>
  <c r="L6193" i="2" l="1"/>
  <c r="O6193" i="2"/>
  <c r="Q6193" i="2" s="1"/>
  <c r="K6193" i="2"/>
  <c r="M6193" i="2" s="1"/>
  <c r="P6193" i="2" s="1"/>
  <c r="R6193" i="2" l="1"/>
  <c r="I6194" i="2" s="1"/>
  <c r="L6194" i="2"/>
  <c r="N6194" i="2" s="1"/>
  <c r="K6194" i="2"/>
  <c r="M6194" i="2" s="1"/>
  <c r="P6194" i="2" l="1"/>
  <c r="J6195" i="2"/>
  <c r="J6196" i="2" s="1"/>
  <c r="J6197" i="2" s="1"/>
  <c r="J6198" i="2" s="1"/>
  <c r="J6199" i="2" s="1"/>
  <c r="J6200" i="2" s="1"/>
  <c r="R6194" i="2"/>
  <c r="I6195" i="2" s="1"/>
  <c r="O6195" i="2" s="1"/>
  <c r="Q6195" i="2" s="1"/>
  <c r="L6195" i="2" l="1"/>
  <c r="K6195" i="2"/>
  <c r="M6195" i="2" s="1"/>
  <c r="P6195" i="2" s="1"/>
  <c r="R6195" i="2" l="1"/>
  <c r="I6196" i="2" s="1"/>
  <c r="L6196" i="2" l="1"/>
  <c r="K6196" i="2"/>
  <c r="M6196" i="2" s="1"/>
  <c r="P6196" i="2" s="1"/>
  <c r="R6196" i="2" l="1"/>
  <c r="I6197" i="2" s="1"/>
  <c r="O6197" i="2" s="1"/>
  <c r="Q6197" i="2" s="1"/>
  <c r="L6197" i="2" l="1"/>
  <c r="K6197" i="2"/>
  <c r="M6197" i="2" s="1"/>
  <c r="P6197" i="2" s="1"/>
  <c r="R6197" i="2" l="1"/>
  <c r="I6198" i="2" s="1"/>
  <c r="O6198" i="2" s="1"/>
  <c r="Q6198" i="2" s="1"/>
  <c r="L6198" i="2" l="1"/>
  <c r="K6198" i="2"/>
  <c r="M6198" i="2" s="1"/>
  <c r="P6198" i="2" s="1"/>
  <c r="R6198" i="2" l="1"/>
  <c r="I6199" i="2" s="1"/>
  <c r="O6199" i="2" s="1"/>
  <c r="Q6199" i="2" s="1"/>
  <c r="L6199" i="2" l="1"/>
  <c r="K6199" i="2"/>
  <c r="M6199" i="2" s="1"/>
  <c r="P6199" i="2" s="1"/>
  <c r="R6199" i="2" l="1"/>
  <c r="I6200" i="2" s="1"/>
  <c r="L6200" i="2" l="1"/>
  <c r="N6200" i="2" s="1"/>
  <c r="J6201" i="2" s="1"/>
  <c r="K6200" i="2"/>
  <c r="M6200" i="2" s="1"/>
  <c r="P6200" i="2" l="1"/>
  <c r="R6200" i="2"/>
  <c r="I6201" i="2" s="1"/>
  <c r="L6201" i="2" l="1"/>
  <c r="N6201" i="2" s="1"/>
  <c r="J6202" i="2" s="1"/>
  <c r="K6201" i="2"/>
  <c r="M6201" i="2" s="1"/>
  <c r="P6201" i="2" s="1"/>
  <c r="R6201" i="2" l="1"/>
  <c r="I6202" i="2" s="1"/>
  <c r="L6202" i="2" l="1"/>
  <c r="N6202" i="2" s="1"/>
  <c r="J6203" i="2" s="1"/>
  <c r="J6204" i="2" s="1"/>
  <c r="J6205" i="2" s="1"/>
  <c r="J6206" i="2" s="1"/>
  <c r="J6207" i="2" s="1"/>
  <c r="J6208" i="2" s="1"/>
  <c r="K6202" i="2"/>
  <c r="M6202" i="2" s="1"/>
  <c r="P6202" i="2" l="1"/>
  <c r="R6202" i="2"/>
  <c r="I6203" i="2" s="1"/>
  <c r="O6203" i="2" s="1"/>
  <c r="Q6203" i="2" s="1"/>
  <c r="L6203" i="2" l="1"/>
  <c r="K6203" i="2"/>
  <c r="M6203" i="2" s="1"/>
  <c r="P6203" i="2" s="1"/>
  <c r="R6203" i="2" l="1"/>
  <c r="I6204" i="2" s="1"/>
  <c r="O6204" i="2" s="1"/>
  <c r="Q6204" i="2" s="1"/>
  <c r="L6204" i="2" l="1"/>
  <c r="K6204" i="2"/>
  <c r="M6204" i="2" s="1"/>
  <c r="P6204" i="2" s="1"/>
  <c r="R6204" i="2" l="1"/>
  <c r="I6205" i="2" s="1"/>
  <c r="L6205" i="2" l="1"/>
  <c r="K6205" i="2"/>
  <c r="M6205" i="2" s="1"/>
  <c r="P6205" i="2" s="1"/>
  <c r="O6205" i="2"/>
  <c r="Q6205" i="2" s="1"/>
  <c r="R6205" i="2" l="1"/>
  <c r="I6206" i="2" s="1"/>
  <c r="L6206" i="2"/>
  <c r="K6206" i="2"/>
  <c r="M6206" i="2" s="1"/>
  <c r="P6206" i="2" s="1"/>
  <c r="O6206" i="2"/>
  <c r="Q6206" i="2" s="1"/>
  <c r="R6206" i="2" l="1"/>
  <c r="I6207" i="2" s="1"/>
  <c r="L6207" i="2"/>
  <c r="K6207" i="2"/>
  <c r="M6207" i="2" s="1"/>
  <c r="P6207" i="2" s="1"/>
  <c r="O6207" i="2"/>
  <c r="Q6207" i="2" s="1"/>
  <c r="R6207" i="2" l="1"/>
  <c r="I6208" i="2" s="1"/>
  <c r="L6208" i="2" s="1"/>
  <c r="N6208" i="2" s="1"/>
  <c r="K6208" i="2"/>
  <c r="M6208" i="2" s="1"/>
  <c r="R6208" i="2" l="1"/>
  <c r="I6209" i="2" s="1"/>
  <c r="K6209" i="2"/>
  <c r="M6209" i="2" s="1"/>
  <c r="P6208" i="2"/>
  <c r="J6209" i="2"/>
  <c r="L6209" i="2" l="1"/>
  <c r="N6209" i="2" s="1"/>
  <c r="P6209" i="2" l="1"/>
  <c r="R6209" i="2"/>
  <c r="I6210" i="2" s="1"/>
  <c r="O6210" i="2" s="1"/>
  <c r="Q6210" i="2" s="1"/>
  <c r="J6210" i="2"/>
  <c r="L6210" i="2" l="1"/>
  <c r="N6210" i="2" s="1"/>
  <c r="K6210" i="2"/>
  <c r="M6210" i="2" s="1"/>
  <c r="J6211" i="2"/>
  <c r="P6210" i="2" l="1"/>
  <c r="R6210" i="2"/>
  <c r="I6211" i="2" s="1"/>
  <c r="O6211" i="2" s="1"/>
  <c r="Q6211" i="2" s="1"/>
  <c r="L6211" i="2" l="1"/>
  <c r="N6211" i="2" s="1"/>
  <c r="K6211" i="2"/>
  <c r="P6211" i="2" l="1"/>
  <c r="J6212" i="2"/>
  <c r="R6211" i="2"/>
  <c r="I6212" i="2" s="1"/>
  <c r="O6212" i="2" s="1"/>
  <c r="Q6212" i="2" s="1"/>
  <c r="L6212" i="2" l="1"/>
  <c r="N6212" i="2" s="1"/>
  <c r="P6212" i="2" s="1"/>
  <c r="K6212" i="2"/>
  <c r="J6213" i="2" l="1"/>
  <c r="R6212" i="2"/>
  <c r="I6213" i="2" s="1"/>
  <c r="O6213" i="2" s="1"/>
  <c r="Q6213" i="2" s="1"/>
  <c r="L6213" i="2" l="1"/>
  <c r="N6213" i="2" s="1"/>
  <c r="R6213" i="2" s="1"/>
  <c r="I6214" i="2" s="1"/>
  <c r="O6214" i="2" s="1"/>
  <c r="Q6214" i="2" s="1"/>
  <c r="K6213" i="2"/>
  <c r="K6214" i="2" l="1"/>
  <c r="P6213" i="2"/>
  <c r="J6214" i="2"/>
  <c r="L6214" i="2" s="1"/>
  <c r="N6214" i="2" s="1"/>
  <c r="P6214" i="2" s="1"/>
  <c r="R6214" i="2" l="1"/>
  <c r="I6215" i="2" s="1"/>
  <c r="J6215" i="2"/>
  <c r="L6215" i="2" l="1"/>
  <c r="N6215" i="2" s="1"/>
  <c r="P6215" i="2" s="1"/>
  <c r="K6215" i="2"/>
  <c r="J6216" i="2" l="1"/>
  <c r="R6215" i="2"/>
  <c r="I6216" i="2" s="1"/>
  <c r="O6216" i="2" s="1"/>
  <c r="Q6216" i="2" s="1"/>
  <c r="L6216" i="2" l="1"/>
  <c r="N6216" i="2" s="1"/>
  <c r="R6216" i="2" s="1"/>
  <c r="I6217" i="2" s="1"/>
  <c r="O6217" i="2" s="1"/>
  <c r="Q6217" i="2" s="1"/>
  <c r="K6216" i="2"/>
  <c r="K6217" i="2" l="1"/>
  <c r="P6216" i="2"/>
  <c r="J6217" i="2"/>
  <c r="L6217" i="2" s="1"/>
  <c r="N6217" i="2" s="1"/>
  <c r="P6217" i="2" l="1"/>
  <c r="R6217" i="2"/>
  <c r="I6218" i="2" s="1"/>
  <c r="L6218" i="2" l="1"/>
  <c r="O6218" i="2"/>
  <c r="Q6218" i="2" s="1"/>
  <c r="K6218" i="2"/>
  <c r="M6218" i="2" s="1"/>
  <c r="P6218" i="2" s="1"/>
  <c r="R6218" i="2" l="1"/>
  <c r="I6219" i="2" s="1"/>
  <c r="K6219" i="2" l="1"/>
  <c r="M6219" i="2" s="1"/>
  <c r="P6219" i="2" s="1"/>
  <c r="L6219" i="2"/>
  <c r="O6219" i="2"/>
  <c r="Q6219" i="2" s="1"/>
  <c r="O6220" i="2"/>
  <c r="Q6220" i="2" s="1"/>
  <c r="R6219" i="2" l="1"/>
  <c r="I6220" i="2" s="1"/>
  <c r="O6221" i="2"/>
  <c r="Q6221" i="2" s="1"/>
  <c r="L6220" i="2" l="1"/>
  <c r="K6220" i="2"/>
  <c r="M6220" i="2" s="1"/>
  <c r="P6220" i="2" s="1"/>
  <c r="O6222" i="2"/>
  <c r="Q6222" i="2" s="1"/>
  <c r="R6220" i="2" l="1"/>
  <c r="I6221" i="2" s="1"/>
  <c r="L6221" i="2" l="1"/>
  <c r="K6221" i="2"/>
  <c r="M6221" i="2" s="1"/>
  <c r="P6221" i="2" s="1"/>
  <c r="R6221" i="2" l="1"/>
  <c r="I6222" i="2" s="1"/>
  <c r="L6222" i="2" l="1"/>
  <c r="K6222" i="2"/>
  <c r="M6222" i="2" s="1"/>
  <c r="P6222" i="2" s="1"/>
  <c r="R6222" i="2" l="1"/>
  <c r="I6223" i="2" s="1"/>
  <c r="L6223" i="2" l="1"/>
  <c r="K6223" i="2"/>
  <c r="M6223" i="2" s="1"/>
  <c r="P6223" i="2" s="1"/>
  <c r="R6223" i="2" l="1"/>
  <c r="I6224" i="2" s="1"/>
  <c r="L6224" i="2" s="1"/>
  <c r="K6224" i="2"/>
  <c r="M6224" i="2" s="1"/>
  <c r="P6224" i="2" s="1"/>
  <c r="R6224" i="2" l="1"/>
  <c r="I6225" i="2" s="1"/>
  <c r="L6225" i="2" s="1"/>
  <c r="O6225" i="2"/>
  <c r="Q6225" i="2" s="1"/>
  <c r="K6225" i="2" l="1"/>
  <c r="M6225" i="2" s="1"/>
  <c r="P6225" i="2" s="1"/>
  <c r="R6225" i="2" l="1"/>
  <c r="I6226" i="2" s="1"/>
  <c r="L6226" i="2" l="1"/>
  <c r="K6226" i="2"/>
  <c r="M6226" i="2" s="1"/>
  <c r="P6226" i="2" s="1"/>
  <c r="R6226" i="2" l="1"/>
  <c r="I6227" i="2" s="1"/>
  <c r="L6227" i="2" l="1"/>
  <c r="K6227" i="2"/>
  <c r="M6227" i="2" s="1"/>
  <c r="O6229" i="2"/>
  <c r="Q6229" i="2" s="1"/>
  <c r="R6227" i="2" l="1"/>
  <c r="I6228" i="2" s="1"/>
  <c r="P6227" i="2"/>
  <c r="O6230" i="2"/>
  <c r="Q6230" i="2" s="1"/>
  <c r="L6228" i="2" l="1"/>
  <c r="K6228" i="2"/>
  <c r="M6228" i="2" s="1"/>
  <c r="O6231" i="2"/>
  <c r="Q6231" i="2" s="1"/>
  <c r="P6228" i="2" l="1"/>
  <c r="R6228" i="2"/>
  <c r="I6229" i="2" s="1"/>
  <c r="L6229" i="2" l="1"/>
  <c r="K6229" i="2"/>
  <c r="M6229" i="2" s="1"/>
  <c r="P6229" i="2" l="1"/>
  <c r="R6229" i="2"/>
  <c r="I6230" i="2" s="1"/>
  <c r="L6230" i="2" l="1"/>
  <c r="K6230" i="2"/>
  <c r="M6230" i="2" s="1"/>
  <c r="P6230" i="2" s="1"/>
  <c r="O6232" i="2"/>
  <c r="Q6232" i="2" s="1"/>
  <c r="R6230" i="2" l="1"/>
  <c r="I6231" i="2" s="1"/>
  <c r="O6233" i="2"/>
  <c r="Q6233" i="2" s="1"/>
  <c r="L6231" i="2" l="1"/>
  <c r="K6231" i="2"/>
  <c r="M6231" i="2" s="1"/>
  <c r="P6231" i="2" s="1"/>
  <c r="R6231" i="2"/>
  <c r="I6232" i="2" s="1"/>
  <c r="L6232" i="2" l="1"/>
  <c r="N6232" i="2" s="1"/>
  <c r="K6232" i="2"/>
  <c r="M6232" i="2" s="1"/>
  <c r="R6232" i="2" s="1"/>
  <c r="I6233" i="2" s="1"/>
  <c r="K6233" i="2" l="1"/>
  <c r="M6233" i="2" s="1"/>
  <c r="P6232" i="2"/>
  <c r="J6233" i="2"/>
  <c r="L6233" i="2" l="1"/>
  <c r="N6233" i="2" s="1"/>
  <c r="P6233" i="2" s="1"/>
  <c r="R6233" i="2"/>
  <c r="I6234" i="2" s="1"/>
  <c r="K6234" i="2" l="1"/>
  <c r="M6234" i="2" s="1"/>
  <c r="J6234" i="2"/>
  <c r="L6234" i="2" s="1"/>
  <c r="N6234" i="2" s="1"/>
  <c r="J6235" i="2" l="1"/>
  <c r="R6234" i="2"/>
  <c r="I6235" i="2" s="1"/>
  <c r="P6234" i="2"/>
  <c r="L6235" i="2" l="1"/>
  <c r="N6235" i="2" s="1"/>
  <c r="K6235" i="2"/>
  <c r="M6235" i="2" s="1"/>
  <c r="R6235" i="2" s="1"/>
  <c r="I6236" i="2" s="1"/>
  <c r="J6236" i="2"/>
  <c r="O6236" i="2" l="1"/>
  <c r="Q6236" i="2" s="1"/>
  <c r="K6236" i="2"/>
  <c r="M6236" i="2" s="1"/>
  <c r="L6236" i="2"/>
  <c r="N6236" i="2" s="1"/>
  <c r="P6235" i="2"/>
  <c r="P6236" i="2" l="1"/>
  <c r="J6237" i="2"/>
  <c r="R6236" i="2"/>
  <c r="I6237" i="2" s="1"/>
  <c r="L6237" i="2" l="1"/>
  <c r="N6237" i="2" s="1"/>
  <c r="R6237" i="2"/>
  <c r="I6238" i="2" s="1"/>
  <c r="K6238" i="2" s="1"/>
  <c r="K6237" i="2"/>
  <c r="P6237" i="2" l="1"/>
  <c r="J6238" i="2"/>
  <c r="L6238" i="2" s="1"/>
  <c r="N6238" i="2" s="1"/>
  <c r="P6238" i="2" s="1"/>
  <c r="R6238" i="2"/>
  <c r="I6239" i="2" s="1"/>
  <c r="J6239" i="2"/>
  <c r="O6240" i="2"/>
  <c r="Q6240" i="2" s="1"/>
  <c r="L6239" i="2" l="1"/>
  <c r="N6239" i="2" s="1"/>
  <c r="P6239" i="2" s="1"/>
  <c r="K6239" i="2"/>
  <c r="R6239" i="2" l="1"/>
  <c r="I6240" i="2" s="1"/>
  <c r="J6240" i="2"/>
  <c r="O6242" i="2"/>
  <c r="Q6242" i="2" s="1"/>
  <c r="L6240" i="2" l="1"/>
  <c r="N6240" i="2" s="1"/>
  <c r="P6240" i="2" s="1"/>
  <c r="K6240" i="2"/>
  <c r="R6240" i="2"/>
  <c r="I6241" i="2" s="1"/>
  <c r="O6241" i="2" s="1"/>
  <c r="Q6241" i="2" s="1"/>
  <c r="K6241" i="2" l="1"/>
  <c r="J6241" i="2"/>
  <c r="L6241" i="2" s="1"/>
  <c r="N6241" i="2" s="1"/>
  <c r="P6241" i="2" l="1"/>
  <c r="R6241" i="2"/>
  <c r="I6242" i="2" s="1"/>
  <c r="L6242" i="2" l="1"/>
  <c r="K6242" i="2"/>
  <c r="M6242" i="2" s="1"/>
  <c r="P6242" i="2" s="1"/>
  <c r="R6242" i="2" l="1"/>
  <c r="I6243" i="2" s="1"/>
  <c r="L6243" i="2" l="1"/>
  <c r="K6243" i="2"/>
  <c r="M6243" i="2" s="1"/>
  <c r="P6243" i="2" s="1"/>
  <c r="R6243" i="2"/>
  <c r="I6244" i="2" s="1"/>
  <c r="L6244" i="2" l="1"/>
  <c r="K6244" i="2"/>
  <c r="M6244" i="2" s="1"/>
  <c r="P6244" i="2" s="1"/>
  <c r="R6244" i="2"/>
  <c r="I6245" i="2" s="1"/>
  <c r="L6245" i="2" l="1"/>
  <c r="K6245" i="2"/>
  <c r="M6245" i="2" s="1"/>
  <c r="P6245" i="2" s="1"/>
  <c r="R6245" i="2"/>
  <c r="I6246" i="2" s="1"/>
  <c r="L6246" i="2" l="1"/>
  <c r="K6246" i="2"/>
  <c r="M6246" i="2" s="1"/>
  <c r="P6246" i="2" l="1"/>
  <c r="R6246" i="2"/>
  <c r="I6247" i="2" s="1"/>
  <c r="L6247" i="2" l="1"/>
  <c r="K6247" i="2"/>
  <c r="M6247" i="2" s="1"/>
  <c r="P6247" i="2" l="1"/>
  <c r="R6247" i="2"/>
  <c r="I6248" i="2" s="1"/>
  <c r="O6248" i="2" l="1"/>
  <c r="Q6248" i="2" s="1"/>
  <c r="L6248" i="2"/>
  <c r="K6248" i="2"/>
  <c r="M6248" i="2" s="1"/>
  <c r="P6248" i="2" l="1"/>
  <c r="R6248" i="2"/>
  <c r="I6249" i="2" s="1"/>
  <c r="O6249" i="2" l="1"/>
  <c r="Q6249" i="2" s="1"/>
  <c r="L6249" i="2"/>
  <c r="N6249" i="2" s="1"/>
  <c r="J6250" i="2" s="1"/>
  <c r="K6249" i="2"/>
  <c r="M6249" i="2" s="1"/>
  <c r="P6249" i="2" l="1"/>
  <c r="R6249" i="2"/>
  <c r="I6250" i="2" s="1"/>
  <c r="L6250" i="2" l="1"/>
  <c r="N6250" i="2" s="1"/>
  <c r="J6251" i="2" s="1"/>
  <c r="J6252" i="2" s="1"/>
  <c r="J6253" i="2" s="1"/>
  <c r="J6254" i="2" s="1"/>
  <c r="K6250" i="2"/>
  <c r="M6250" i="2" s="1"/>
  <c r="P6250" i="2" l="1"/>
  <c r="R6250" i="2"/>
  <c r="I6251" i="2" s="1"/>
  <c r="O6251" i="2" l="1"/>
  <c r="Q6251" i="2" s="1"/>
  <c r="L6251" i="2"/>
  <c r="K6251" i="2"/>
  <c r="M6251" i="2" s="1"/>
  <c r="P6251" i="2" l="1"/>
  <c r="R6251" i="2"/>
  <c r="I6252" i="2" s="1"/>
  <c r="O6252" i="2" l="1"/>
  <c r="Q6252" i="2" s="1"/>
  <c r="L6252" i="2"/>
  <c r="K6252" i="2"/>
  <c r="M6252" i="2" s="1"/>
  <c r="P6252" i="2" l="1"/>
  <c r="R6252" i="2"/>
  <c r="I6253" i="2" s="1"/>
  <c r="L6253" i="2" l="1"/>
  <c r="K6253" i="2"/>
  <c r="M6253" i="2" s="1"/>
  <c r="P6253" i="2" l="1"/>
  <c r="R6253" i="2"/>
  <c r="I6254" i="2" s="1"/>
  <c r="L6254" i="2" l="1"/>
  <c r="N6254" i="2" s="1"/>
  <c r="K6254" i="2"/>
  <c r="M6254" i="2" s="1"/>
  <c r="R6254" i="2" s="1"/>
  <c r="I6255" i="2" s="1"/>
  <c r="R6255" i="2" l="1"/>
  <c r="I6256" i="2" s="1"/>
  <c r="K6255" i="2"/>
  <c r="O6255" i="2"/>
  <c r="Q6255" i="2" s="1"/>
  <c r="P6254" i="2"/>
  <c r="J6255" i="2"/>
  <c r="J6256" i="2" l="1"/>
  <c r="L6255" i="2"/>
  <c r="O6256" i="2"/>
  <c r="Q6256" i="2" s="1"/>
  <c r="L6256" i="2"/>
  <c r="N6256" i="2" s="1"/>
  <c r="K6256" i="2"/>
  <c r="M6256" i="2" s="1"/>
  <c r="R6256" i="2" l="1"/>
  <c r="I6257" i="2" s="1"/>
  <c r="O6257" i="2"/>
  <c r="Q6257" i="2" s="1"/>
  <c r="K6257" i="2"/>
  <c r="M6257" i="2" s="1"/>
  <c r="P6256" i="2"/>
  <c r="J6257" i="2"/>
  <c r="L6257" i="2" s="1"/>
  <c r="N6257" i="2" s="1"/>
  <c r="P6257" i="2" l="1"/>
  <c r="R6257" i="2"/>
  <c r="I6258" i="2" s="1"/>
  <c r="O6258" i="2" s="1"/>
  <c r="Q6258" i="2" s="1"/>
  <c r="J6258" i="2"/>
  <c r="L6258" i="2"/>
  <c r="N6258" i="2" s="1"/>
  <c r="P6258" i="2" s="1"/>
  <c r="K6258" i="2"/>
  <c r="R6258" i="2" l="1"/>
  <c r="I6259" i="2" s="1"/>
  <c r="J6259" i="2"/>
  <c r="J6260" i="2" s="1"/>
  <c r="R6259" i="2" l="1"/>
  <c r="I6260" i="2" s="1"/>
  <c r="O6260" i="2" s="1"/>
  <c r="Q6260" i="2" s="1"/>
  <c r="L6259" i="2"/>
  <c r="K6259" i="2"/>
  <c r="O6259" i="2"/>
  <c r="Q6259" i="2" s="1"/>
  <c r="L6260" i="2" l="1"/>
  <c r="N6260" i="2" s="1"/>
  <c r="K6260" i="2"/>
  <c r="M6260" i="2" s="1"/>
  <c r="R6260" i="2" s="1"/>
  <c r="I6261" i="2" s="1"/>
  <c r="K6261" i="2" l="1"/>
  <c r="P6260" i="2"/>
  <c r="J6261" i="2"/>
  <c r="L6261" i="2" l="1"/>
  <c r="N6261" i="2" s="1"/>
  <c r="P6261" i="2" l="1"/>
  <c r="R6261" i="2"/>
  <c r="I6262" i="2" s="1"/>
  <c r="J6262" i="2"/>
  <c r="L6262" i="2" l="1"/>
  <c r="N6262" i="2" s="1"/>
  <c r="P6262" i="2" s="1"/>
  <c r="K6262" i="2"/>
  <c r="R6262" i="2" l="1"/>
  <c r="I6263" i="2" s="1"/>
  <c r="J6263" i="2"/>
  <c r="L6263" i="2" l="1"/>
  <c r="N6263" i="2" s="1"/>
  <c r="P6263" i="2" s="1"/>
  <c r="K6263" i="2"/>
  <c r="R6263" i="2" l="1"/>
  <c r="I6264" i="2" s="1"/>
  <c r="O6264" i="2" s="1"/>
  <c r="Q6264" i="2" s="1"/>
  <c r="J6264" i="2"/>
  <c r="L6264" i="2" l="1"/>
  <c r="N6264" i="2" s="1"/>
  <c r="P6264" i="2" s="1"/>
  <c r="R6264" i="2"/>
  <c r="I6265" i="2" s="1"/>
  <c r="K6264" i="2"/>
  <c r="K6265" i="2" l="1"/>
  <c r="M6265" i="2" s="1"/>
  <c r="P6265" i="2" s="1"/>
  <c r="O6265" i="2"/>
  <c r="Q6265" i="2" s="1"/>
  <c r="J6265" i="2"/>
  <c r="L6265" i="2" s="1"/>
  <c r="R6265" i="2" l="1"/>
  <c r="I6266" i="2" s="1"/>
  <c r="L6266" i="2"/>
  <c r="K6266" i="2"/>
  <c r="M6266" i="2" s="1"/>
  <c r="P6266" i="2" s="1"/>
  <c r="O6266" i="2"/>
  <c r="Q6266" i="2" s="1"/>
  <c r="R6266" i="2" l="1"/>
  <c r="I6267" i="2" s="1"/>
  <c r="O6267" i="2" s="1"/>
  <c r="Q6267" i="2" s="1"/>
  <c r="L6267" i="2"/>
  <c r="K6267" i="2"/>
  <c r="M6267" i="2" s="1"/>
  <c r="P6267" i="2" s="1"/>
  <c r="R6267" i="2" l="1"/>
  <c r="I6268" i="2" s="1"/>
  <c r="O6268" i="2" s="1"/>
  <c r="Q6268" i="2" s="1"/>
  <c r="L6268" i="2" l="1"/>
  <c r="K6268" i="2"/>
  <c r="M6268" i="2" s="1"/>
  <c r="P6268" i="2" s="1"/>
  <c r="R6268" i="2" l="1"/>
  <c r="I6269" i="2" s="1"/>
  <c r="L6269" i="2" l="1"/>
  <c r="K6269" i="2"/>
  <c r="M6269" i="2" s="1"/>
  <c r="P6269" i="2" s="1"/>
  <c r="R6269" i="2" l="1"/>
  <c r="I6270" i="2" s="1"/>
  <c r="L6270" i="2" l="1"/>
  <c r="K6270" i="2"/>
  <c r="M6270" i="2" s="1"/>
  <c r="P6270" i="2" s="1"/>
  <c r="R6270" i="2" l="1"/>
  <c r="I6271" i="2" s="1"/>
  <c r="L6271" i="2" l="1"/>
  <c r="K6271" i="2"/>
  <c r="M6271" i="2" s="1"/>
  <c r="P6271" i="2" s="1"/>
  <c r="R6271" i="2" l="1"/>
  <c r="I6272" i="2" s="1"/>
  <c r="L6272" i="2" l="1"/>
  <c r="K6272" i="2"/>
  <c r="M6272" i="2" s="1"/>
  <c r="P6272" i="2" s="1"/>
  <c r="R6272" i="2" l="1"/>
  <c r="I6273" i="2" s="1"/>
  <c r="O6273" i="2" s="1"/>
  <c r="Q6273" i="2" s="1"/>
  <c r="L6273" i="2" l="1"/>
  <c r="K6273" i="2"/>
  <c r="M6273" i="2" s="1"/>
  <c r="P6273" i="2" s="1"/>
  <c r="R6273" i="2" l="1"/>
  <c r="I6274" i="2" s="1"/>
  <c r="L6274" i="2" l="1"/>
  <c r="K6274" i="2"/>
  <c r="M6274" i="2" s="1"/>
  <c r="P6274" i="2" s="1"/>
  <c r="R6274" i="2" l="1"/>
  <c r="I6275" i="2" s="1"/>
  <c r="L6275" i="2" l="1"/>
  <c r="K6275" i="2"/>
  <c r="M6275" i="2" s="1"/>
  <c r="P6275" i="2" s="1"/>
  <c r="R6275" i="2" l="1"/>
  <c r="I6276" i="2" s="1"/>
  <c r="L6276" i="2" l="1"/>
  <c r="K6276" i="2"/>
  <c r="M6276" i="2" s="1"/>
  <c r="P6276" i="2" s="1"/>
  <c r="R6276" i="2" l="1"/>
  <c r="I6277" i="2" s="1"/>
  <c r="L6277" i="2" l="1"/>
  <c r="K6277" i="2"/>
  <c r="M6277" i="2" s="1"/>
  <c r="P6277" i="2" s="1"/>
  <c r="O6277" i="2"/>
  <c r="Q6277" i="2" s="1"/>
  <c r="R6277" i="2" l="1"/>
  <c r="I6278" i="2" s="1"/>
  <c r="L6278" i="2"/>
  <c r="K6278" i="2"/>
  <c r="M6278" i="2" s="1"/>
  <c r="P6278" i="2" s="1"/>
  <c r="O6278" i="2"/>
  <c r="Q6278" i="2" s="1"/>
  <c r="R6278" i="2" l="1"/>
  <c r="I6279" i="2" s="1"/>
  <c r="O6279" i="2" s="1"/>
  <c r="Q6279" i="2" s="1"/>
  <c r="L6279" i="2"/>
  <c r="N6279" i="2" s="1"/>
  <c r="K6279" i="2"/>
  <c r="P6279" i="2" l="1"/>
  <c r="J6280" i="2"/>
  <c r="R6279" i="2"/>
  <c r="I6280" i="2" s="1"/>
  <c r="L6280" i="2" l="1"/>
  <c r="N6280" i="2" s="1"/>
  <c r="P6280" i="2" s="1"/>
  <c r="K6280" i="2"/>
  <c r="J6281" i="2"/>
  <c r="R6280" i="2" l="1"/>
  <c r="I6281" i="2" s="1"/>
  <c r="O6281" i="2" s="1"/>
  <c r="Q6281" i="2" s="1"/>
  <c r="K6281" i="2" l="1"/>
  <c r="L6281" i="2"/>
  <c r="N6281" i="2" s="1"/>
  <c r="J6282" i="2" s="1"/>
  <c r="J6283" i="2" s="1"/>
  <c r="P6281" i="2" l="1"/>
  <c r="R6281" i="2"/>
  <c r="I6282" i="2" s="1"/>
  <c r="L6282" i="2"/>
  <c r="R6282" i="2" l="1"/>
  <c r="I6283" i="2" s="1"/>
  <c r="K6282" i="2"/>
  <c r="O6282" i="2"/>
  <c r="Q6282" i="2" s="1"/>
  <c r="O6283" i="2" l="1"/>
  <c r="Q6283" i="2" s="1"/>
  <c r="K6283" i="2"/>
  <c r="M6283" i="2" s="1"/>
  <c r="L6283" i="2"/>
  <c r="N6283" i="2" s="1"/>
  <c r="P6283" i="2" l="1"/>
  <c r="R6283" i="2"/>
  <c r="I6284" i="2" s="1"/>
  <c r="J6284" i="2"/>
  <c r="L6284" i="2" l="1"/>
  <c r="N6284" i="2" s="1"/>
  <c r="K6284" i="2"/>
  <c r="P6284" i="2" l="1"/>
  <c r="R6284" i="2"/>
  <c r="I6285" i="2" s="1"/>
  <c r="J6285" i="2"/>
  <c r="K6285" i="2" l="1"/>
  <c r="L6285" i="2"/>
  <c r="N6285" i="2" s="1"/>
  <c r="R6285" i="2"/>
  <c r="I6286" i="2" s="1"/>
  <c r="K6286" i="2" s="1"/>
  <c r="P6285" i="2" l="1"/>
  <c r="J6286" i="2"/>
  <c r="L6286" i="2" s="1"/>
  <c r="N6286" i="2" s="1"/>
  <c r="P6286" i="2" l="1"/>
  <c r="R6286" i="2"/>
  <c r="I6287" i="2" s="1"/>
  <c r="J6287" i="2"/>
  <c r="L6287" i="2"/>
  <c r="N6287" i="2" s="1"/>
  <c r="P6287" i="2" s="1"/>
  <c r="K6287" i="2"/>
  <c r="R6287" i="2" l="1"/>
  <c r="I6288" i="2" s="1"/>
  <c r="J6288" i="2"/>
  <c r="L6288" i="2" l="1"/>
  <c r="N6288" i="2" s="1"/>
  <c r="P6288" i="2" s="1"/>
  <c r="R6288" i="2"/>
  <c r="I6289" i="2" s="1"/>
  <c r="O6289" i="2" s="1"/>
  <c r="Q6289" i="2" s="1"/>
  <c r="K6288" i="2"/>
  <c r="O6288" i="2"/>
  <c r="Q6288" i="2" s="1"/>
  <c r="J6289" i="2" l="1"/>
  <c r="L6289" i="2"/>
  <c r="N6289" i="2" s="1"/>
  <c r="P6289" i="2" s="1"/>
  <c r="R6289" i="2"/>
  <c r="I6290" i="2" s="1"/>
  <c r="K6289" i="2"/>
  <c r="L6290" i="2" l="1"/>
  <c r="N6290" i="2" s="1"/>
  <c r="O6290" i="2"/>
  <c r="Q6290" i="2" s="1"/>
  <c r="K6290" i="2"/>
  <c r="P6290" i="2" l="1"/>
  <c r="J6291" i="2"/>
  <c r="J6292" i="2" s="1"/>
  <c r="J6293" i="2" s="1"/>
  <c r="J6294" i="2" s="1"/>
  <c r="J6295" i="2" s="1"/>
  <c r="J6296" i="2" s="1"/>
  <c r="J6297" i="2" s="1"/>
  <c r="J6298" i="2" s="1"/>
  <c r="J6299" i="2" s="1"/>
  <c r="J6300" i="2" s="1"/>
  <c r="J6301" i="2" s="1"/>
  <c r="J6302" i="2" s="1"/>
  <c r="J6303" i="2" s="1"/>
  <c r="R6290" i="2"/>
  <c r="I6291" i="2" s="1"/>
  <c r="O6291" i="2" s="1"/>
  <c r="Q6291" i="2" s="1"/>
  <c r="K6291" i="2" l="1"/>
  <c r="M6291" i="2" s="1"/>
  <c r="P6291" i="2" s="1"/>
  <c r="L6291" i="2"/>
  <c r="R6291" i="2"/>
  <c r="I6292" i="2" s="1"/>
  <c r="O6292" i="2" s="1"/>
  <c r="Q6292" i="2" s="1"/>
  <c r="L6292" i="2" l="1"/>
  <c r="K6292" i="2"/>
  <c r="M6292" i="2" s="1"/>
  <c r="P6292" i="2" s="1"/>
  <c r="R6292" i="2" l="1"/>
  <c r="I6293" i="2" s="1"/>
  <c r="O6293" i="2" s="1"/>
  <c r="Q6293" i="2" s="1"/>
  <c r="L6293" i="2" l="1"/>
  <c r="K6293" i="2"/>
  <c r="M6293" i="2" s="1"/>
  <c r="P6293" i="2" s="1"/>
  <c r="R6293" i="2" l="1"/>
  <c r="I6294" i="2" s="1"/>
  <c r="O6294" i="2" s="1"/>
  <c r="Q6294" i="2" s="1"/>
  <c r="L6294" i="2" l="1"/>
  <c r="K6294" i="2"/>
  <c r="M6294" i="2" s="1"/>
  <c r="P6294" i="2" s="1"/>
  <c r="R6294" i="2" l="1"/>
  <c r="I6295" i="2" s="1"/>
  <c r="O6295" i="2" s="1"/>
  <c r="Q6295" i="2" s="1"/>
  <c r="L6295" i="2" l="1"/>
  <c r="K6295" i="2"/>
  <c r="M6295" i="2" s="1"/>
  <c r="P6295" i="2" s="1"/>
  <c r="R6295" i="2" l="1"/>
  <c r="I6296" i="2" s="1"/>
  <c r="O6296" i="2" s="1"/>
  <c r="Q6296" i="2" s="1"/>
  <c r="L6296" i="2" l="1"/>
  <c r="K6296" i="2"/>
  <c r="M6296" i="2" s="1"/>
  <c r="P6296" i="2" s="1"/>
  <c r="R6296" i="2" l="1"/>
  <c r="I6297" i="2" s="1"/>
  <c r="O6297" i="2" s="1"/>
  <c r="Q6297" i="2" s="1"/>
  <c r="L6297" i="2" l="1"/>
  <c r="K6297" i="2"/>
  <c r="M6297" i="2" s="1"/>
  <c r="P6297" i="2" s="1"/>
  <c r="R6297" i="2" l="1"/>
  <c r="I6298" i="2" s="1"/>
  <c r="O6298" i="2" s="1"/>
  <c r="Q6298" i="2" s="1"/>
  <c r="L6298" i="2" l="1"/>
  <c r="K6298" i="2"/>
  <c r="M6298" i="2" s="1"/>
  <c r="P6298" i="2" s="1"/>
  <c r="R6298" i="2" l="1"/>
  <c r="I6299" i="2" s="1"/>
  <c r="L6299" i="2" l="1"/>
  <c r="K6299" i="2"/>
  <c r="M6299" i="2" s="1"/>
  <c r="P6299" i="2" s="1"/>
  <c r="R6299" i="2" l="1"/>
  <c r="I6300" i="2" s="1"/>
  <c r="L6300" i="2" l="1"/>
  <c r="K6300" i="2"/>
  <c r="M6300" i="2" s="1"/>
  <c r="P6300" i="2" s="1"/>
  <c r="O6300" i="2"/>
  <c r="Q6300" i="2" s="1"/>
  <c r="R6300" i="2" l="1"/>
  <c r="I6301" i="2" s="1"/>
  <c r="L6301" i="2"/>
  <c r="K6301" i="2"/>
  <c r="M6301" i="2" s="1"/>
  <c r="P6301" i="2" s="1"/>
  <c r="R6301" i="2" l="1"/>
  <c r="I6302" i="2" s="1"/>
  <c r="L6302" i="2" l="1"/>
  <c r="K6302" i="2"/>
  <c r="M6302" i="2" s="1"/>
  <c r="P6302" i="2" s="1"/>
  <c r="O6302" i="2"/>
  <c r="Q6302" i="2" s="1"/>
  <c r="R6302" i="2" l="1"/>
  <c r="I6303" i="2" s="1"/>
  <c r="L6303" i="2"/>
  <c r="N6303" i="2" s="1"/>
  <c r="K6303" i="2"/>
  <c r="M6303" i="2" s="1"/>
  <c r="P6303" i="2" l="1"/>
  <c r="J6304" i="2"/>
  <c r="R6303" i="2"/>
  <c r="I6304" i="2" s="1"/>
  <c r="L6304" i="2" l="1"/>
  <c r="N6304" i="2" s="1"/>
  <c r="K6304" i="2"/>
  <c r="M6304" i="2" s="1"/>
  <c r="R6304" i="2" s="1"/>
  <c r="I6305" i="2" s="1"/>
  <c r="O6305" i="2" s="1"/>
  <c r="Q6305" i="2" s="1"/>
  <c r="J6305" i="2"/>
  <c r="P6304" i="2" l="1"/>
  <c r="L6305" i="2"/>
  <c r="N6305" i="2" s="1"/>
  <c r="P6305" i="2" s="1"/>
  <c r="R6305" i="2"/>
  <c r="I6306" i="2" s="1"/>
  <c r="O6306" i="2" s="1"/>
  <c r="Q6306" i="2" s="1"/>
  <c r="K6305" i="2"/>
  <c r="K6306" i="2" l="1"/>
  <c r="J6306" i="2"/>
  <c r="L6306" i="2" l="1"/>
  <c r="N6306" i="2" s="1"/>
  <c r="P6306" i="2" l="1"/>
  <c r="R6306" i="2"/>
  <c r="I6307" i="2" s="1"/>
  <c r="O6307" i="2" s="1"/>
  <c r="Q6307" i="2" s="1"/>
  <c r="J6307" i="2"/>
  <c r="L6307" i="2" l="1"/>
  <c r="N6307" i="2" s="1"/>
  <c r="P6307" i="2" s="1"/>
  <c r="K6307" i="2"/>
  <c r="R6307" i="2" l="1"/>
  <c r="I6308" i="2" s="1"/>
  <c r="O6308" i="2" s="1"/>
  <c r="Q6308" i="2" s="1"/>
  <c r="J6308" i="2"/>
  <c r="L6308" i="2" l="1"/>
  <c r="N6308" i="2" s="1"/>
  <c r="P6308" i="2" s="1"/>
  <c r="K6308" i="2"/>
  <c r="R6308" i="2" l="1"/>
  <c r="I6309" i="2" s="1"/>
  <c r="J6309" i="2"/>
  <c r="L6309" i="2" l="1"/>
  <c r="N6309" i="2" s="1"/>
  <c r="P6309" i="2" s="1"/>
  <c r="R6309" i="2"/>
  <c r="I6310" i="2" s="1"/>
  <c r="K6309" i="2"/>
  <c r="O6309" i="2"/>
  <c r="Q6309" i="2" s="1"/>
  <c r="J6310" i="2" l="1"/>
  <c r="L6310" i="2"/>
  <c r="N6310" i="2" s="1"/>
  <c r="K6310" i="2"/>
  <c r="P6310" i="2" l="1"/>
  <c r="J6311" i="2"/>
  <c r="R6310" i="2"/>
  <c r="I6311" i="2" s="1"/>
  <c r="L6311" i="2" l="1"/>
  <c r="N6311" i="2" s="1"/>
  <c r="P6311" i="2" s="1"/>
  <c r="K6311" i="2"/>
  <c r="J6312" i="2"/>
  <c r="R6311" i="2" l="1"/>
  <c r="I6312" i="2" s="1"/>
  <c r="L6312" i="2" l="1"/>
  <c r="N6312" i="2" s="1"/>
  <c r="R6312" i="2"/>
  <c r="I6313" i="2" s="1"/>
  <c r="K6312" i="2"/>
  <c r="O6312" i="2"/>
  <c r="Q6312" i="2" s="1"/>
  <c r="P6312" i="2" l="1"/>
  <c r="J6313" i="2"/>
  <c r="L6313" i="2"/>
  <c r="N6313" i="2" s="1"/>
  <c r="P6313" i="2" s="1"/>
  <c r="R6313" i="2"/>
  <c r="I6314" i="2" s="1"/>
  <c r="K6313" i="2"/>
  <c r="O6313" i="2"/>
  <c r="Q6313" i="2" s="1"/>
  <c r="L6314" i="2" l="1"/>
  <c r="N6314" i="2" s="1"/>
  <c r="J6315" i="2" s="1"/>
  <c r="K6314" i="2"/>
  <c r="M6314" i="2" s="1"/>
  <c r="P6314" i="2" s="1"/>
  <c r="R6314" i="2" l="1"/>
  <c r="I6315" i="2" s="1"/>
  <c r="O6315" i="2" s="1"/>
  <c r="Q6315" i="2" s="1"/>
  <c r="L6315" i="2" l="1"/>
  <c r="N6315" i="2" s="1"/>
  <c r="J6316" i="2" s="1"/>
  <c r="K6315" i="2"/>
  <c r="M6315" i="2" s="1"/>
  <c r="P6315" i="2" s="1"/>
  <c r="R6315" i="2" l="1"/>
  <c r="I6316" i="2" s="1"/>
  <c r="O6316" i="2" s="1"/>
  <c r="Q6316" i="2" s="1"/>
  <c r="L6316" i="2" l="1"/>
  <c r="N6316" i="2" s="1"/>
  <c r="J6317" i="2" s="1"/>
  <c r="K6316" i="2"/>
  <c r="M6316" i="2" s="1"/>
  <c r="P6316" i="2" l="1"/>
  <c r="R6316" i="2"/>
  <c r="I6317" i="2" s="1"/>
  <c r="L6317" i="2" l="1"/>
  <c r="N6317" i="2" s="1"/>
  <c r="J6318" i="2" s="1"/>
  <c r="K6317" i="2"/>
  <c r="M6317" i="2" s="1"/>
  <c r="P6317" i="2" s="1"/>
  <c r="R6317" i="2" l="1"/>
  <c r="I6318" i="2" s="1"/>
  <c r="O6318" i="2" s="1"/>
  <c r="Q6318" i="2" s="1"/>
  <c r="L6318" i="2" l="1"/>
  <c r="N6318" i="2" s="1"/>
  <c r="J6319" i="2" s="1"/>
  <c r="K6318" i="2"/>
  <c r="M6318" i="2" s="1"/>
  <c r="P6318" i="2" s="1"/>
  <c r="R6318" i="2" l="1"/>
  <c r="I6319" i="2" s="1"/>
  <c r="O6319" i="2" s="1"/>
  <c r="Q6319" i="2" s="1"/>
  <c r="L6319" i="2" l="1"/>
  <c r="N6319" i="2" s="1"/>
  <c r="J6320" i="2" s="1"/>
  <c r="K6319" i="2"/>
  <c r="M6319" i="2" s="1"/>
  <c r="P6319" i="2" s="1"/>
  <c r="R6319" i="2" l="1"/>
  <c r="I6320" i="2" s="1"/>
  <c r="L6320" i="2" l="1"/>
  <c r="N6320" i="2" s="1"/>
  <c r="J6321" i="2" s="1"/>
  <c r="K6320" i="2"/>
  <c r="M6320" i="2" s="1"/>
  <c r="P6320" i="2" s="1"/>
  <c r="R6320" i="2" l="1"/>
  <c r="I6321" i="2" s="1"/>
  <c r="L6321" i="2" l="1"/>
  <c r="N6321" i="2" s="1"/>
  <c r="R6321" i="2"/>
  <c r="I6322" i="2" s="1"/>
  <c r="O6322" i="2" s="1"/>
  <c r="Q6322" i="2" s="1"/>
  <c r="K6321" i="2"/>
  <c r="K6322" i="2" l="1"/>
  <c r="M6322" i="2" s="1"/>
  <c r="P6322" i="2" s="1"/>
  <c r="P6321" i="2"/>
  <c r="J6322" i="2"/>
  <c r="J6323" i="2" s="1"/>
  <c r="J6324" i="2" s="1"/>
  <c r="R6322" i="2" l="1"/>
  <c r="I6323" i="2" s="1"/>
  <c r="L6322" i="2"/>
  <c r="L6323" i="2" l="1"/>
  <c r="K6323" i="2"/>
  <c r="M6323" i="2" s="1"/>
  <c r="P6323" i="2" s="1"/>
  <c r="R6323" i="2" l="1"/>
  <c r="I6324" i="2" s="1"/>
  <c r="L6324" i="2" l="1"/>
  <c r="N6324" i="2" s="1"/>
  <c r="K6324" i="2"/>
  <c r="M6324" i="2" s="1"/>
  <c r="P6324" i="2" l="1"/>
  <c r="J6325" i="2"/>
  <c r="J6326" i="2" s="1"/>
  <c r="J6327" i="2" s="1"/>
  <c r="J6328" i="2" s="1"/>
  <c r="J6329" i="2" s="1"/>
  <c r="R6324" i="2"/>
  <c r="I6325" i="2" s="1"/>
  <c r="O6325" i="2" s="1"/>
  <c r="Q6325" i="2" s="1"/>
  <c r="L6325" i="2" l="1"/>
  <c r="K6325" i="2"/>
  <c r="M6325" i="2" s="1"/>
  <c r="P6325" i="2" s="1"/>
  <c r="R6325" i="2" l="1"/>
  <c r="I6326" i="2" s="1"/>
  <c r="L6326" i="2" l="1"/>
  <c r="K6326" i="2"/>
  <c r="M6326" i="2" s="1"/>
  <c r="P6326" i="2" s="1"/>
  <c r="R6326" i="2" l="1"/>
  <c r="I6327" i="2" s="1"/>
  <c r="L6327" i="2" l="1"/>
  <c r="K6327" i="2"/>
  <c r="M6327" i="2" s="1"/>
  <c r="P6327" i="2" s="1"/>
  <c r="O6327" i="2"/>
  <c r="Q6327" i="2" s="1"/>
  <c r="R6327" i="2" l="1"/>
  <c r="I6328" i="2" s="1"/>
  <c r="L6328" i="2"/>
  <c r="K6328" i="2"/>
  <c r="M6328" i="2" s="1"/>
  <c r="P6328" i="2" s="1"/>
  <c r="O6328" i="2"/>
  <c r="Q6328" i="2" s="1"/>
  <c r="R6328" i="2" l="1"/>
  <c r="I6329" i="2" s="1"/>
  <c r="L6329" i="2"/>
  <c r="N6329" i="2" s="1"/>
  <c r="K6329" i="2"/>
  <c r="M6329" i="2" s="1"/>
  <c r="R6329" i="2" s="1"/>
  <c r="I6330" i="2" s="1"/>
  <c r="O6330" i="2" l="1"/>
  <c r="Q6330" i="2" s="1"/>
  <c r="K6330" i="2"/>
  <c r="M6330" i="2" s="1"/>
  <c r="P6330" i="2" s="1"/>
  <c r="P6329" i="2"/>
  <c r="J6330" i="2"/>
  <c r="J6331" i="2" s="1"/>
  <c r="R6330" i="2" l="1"/>
  <c r="I6331" i="2" s="1"/>
  <c r="O6331" i="2" s="1"/>
  <c r="Q6331" i="2" s="1"/>
  <c r="L6330" i="2"/>
  <c r="L6331" i="2"/>
  <c r="N6331" i="2" s="1"/>
  <c r="K6331" i="2" l="1"/>
  <c r="M6331" i="2" s="1"/>
  <c r="P6331" i="2"/>
  <c r="R6331" i="2"/>
  <c r="I6332" i="2" s="1"/>
  <c r="J6332" i="2"/>
  <c r="L6332" i="2" l="1"/>
  <c r="N6332" i="2" s="1"/>
  <c r="K6332" i="2"/>
  <c r="M6332" i="2" s="1"/>
  <c r="P6332" i="2" l="1"/>
  <c r="R6332" i="2"/>
  <c r="I6333" i="2" s="1"/>
  <c r="J6333" i="2"/>
  <c r="L6333" i="2" l="1"/>
  <c r="N6333" i="2" s="1"/>
  <c r="P6333" i="2" s="1"/>
  <c r="R6333" i="2"/>
  <c r="I6334" i="2" s="1"/>
  <c r="K6333" i="2"/>
  <c r="K6334" i="2" l="1"/>
  <c r="J6334" i="2"/>
  <c r="L6334" i="2" l="1"/>
  <c r="N6334" i="2" s="1"/>
  <c r="P6334" i="2" l="1"/>
  <c r="R6334" i="2"/>
  <c r="I6335" i="2" s="1"/>
  <c r="J6335" i="2"/>
  <c r="L6335" i="2" l="1"/>
  <c r="N6335" i="2" s="1"/>
  <c r="P6335" i="2" s="1"/>
  <c r="K6335" i="2"/>
  <c r="R6335" i="2" l="1"/>
  <c r="I6336" i="2" s="1"/>
  <c r="J6336" i="2"/>
  <c r="L6336" i="2" l="1"/>
  <c r="N6336" i="2" s="1"/>
  <c r="P6336" i="2" s="1"/>
  <c r="O6336" i="2"/>
  <c r="Q6336" i="2" s="1"/>
  <c r="K6336" i="2"/>
  <c r="R6336" i="2" l="1"/>
  <c r="I6337" i="2" s="1"/>
  <c r="J6337" i="2"/>
  <c r="L6337" i="2" s="1"/>
  <c r="N6337" i="2" s="1"/>
  <c r="K6337" i="2"/>
  <c r="O6337" i="2"/>
  <c r="Q6337" i="2" s="1"/>
  <c r="P6337" i="2" l="1"/>
  <c r="R6337" i="2"/>
  <c r="I6338" i="2" s="1"/>
  <c r="L6338" i="2" s="1"/>
  <c r="O6338" i="2"/>
  <c r="Q6338" i="2" s="1"/>
  <c r="K6338" i="2" l="1"/>
  <c r="M6338" i="2" s="1"/>
  <c r="P6338" i="2" s="1"/>
  <c r="R6338" i="2"/>
  <c r="I6339" i="2" s="1"/>
  <c r="O6339" i="2" s="1"/>
  <c r="Q6339" i="2" s="1"/>
  <c r="K6339" i="2" l="1"/>
  <c r="M6339" i="2" s="1"/>
  <c r="P6339" i="2" s="1"/>
  <c r="L6339" i="2"/>
  <c r="R6339" i="2" l="1"/>
  <c r="I6340" i="2" s="1"/>
  <c r="O6340" i="2" s="1"/>
  <c r="Q6340" i="2" s="1"/>
  <c r="L6340" i="2"/>
  <c r="N6340" i="2" s="1"/>
  <c r="K6340" i="2"/>
  <c r="M6340" i="2" s="1"/>
  <c r="P6340" i="2" l="1"/>
  <c r="J6341" i="2"/>
  <c r="J6342" i="2" s="1"/>
  <c r="J6343" i="2" s="1"/>
  <c r="J6344" i="2" s="1"/>
  <c r="J6345" i="2" s="1"/>
  <c r="R6340" i="2"/>
  <c r="I6341" i="2" s="1"/>
  <c r="O6341" i="2" s="1"/>
  <c r="Q6341" i="2" s="1"/>
  <c r="L6341" i="2" l="1"/>
  <c r="K6341" i="2"/>
  <c r="M6341" i="2" s="1"/>
  <c r="P6341" i="2" s="1"/>
  <c r="R6341" i="2" l="1"/>
  <c r="I6342" i="2" s="1"/>
  <c r="L6342" i="2" l="1"/>
  <c r="K6342" i="2"/>
  <c r="M6342" i="2" s="1"/>
  <c r="P6342" i="2" s="1"/>
  <c r="R6342" i="2" l="1"/>
  <c r="I6343" i="2" s="1"/>
  <c r="L6343" i="2" l="1"/>
  <c r="K6343" i="2"/>
  <c r="M6343" i="2" s="1"/>
  <c r="P6343" i="2" s="1"/>
  <c r="R6343" i="2" l="1"/>
  <c r="I6344" i="2" s="1"/>
  <c r="O6344" i="2" s="1"/>
  <c r="Q6344" i="2" s="1"/>
  <c r="L6344" i="2" l="1"/>
  <c r="K6344" i="2"/>
  <c r="M6344" i="2" s="1"/>
  <c r="P6344" i="2" s="1"/>
  <c r="R6344" i="2" l="1"/>
  <c r="I6345" i="2" s="1"/>
  <c r="L6345" i="2" l="1"/>
  <c r="N6345" i="2" s="1"/>
  <c r="J6346" i="2" s="1"/>
  <c r="K6345" i="2"/>
  <c r="M6345" i="2" s="1"/>
  <c r="P6345" i="2" l="1"/>
  <c r="R6345" i="2"/>
  <c r="I6346" i="2" s="1"/>
  <c r="O6346" i="2" s="1"/>
  <c r="Q6346" i="2" s="1"/>
  <c r="L6346" i="2" l="1"/>
  <c r="N6346" i="2" s="1"/>
  <c r="J6347" i="2" s="1"/>
  <c r="J6348" i="2" s="1"/>
  <c r="J6349" i="2" s="1"/>
  <c r="J6350" i="2" s="1"/>
  <c r="J6351" i="2" s="1"/>
  <c r="J6352" i="2" s="1"/>
  <c r="J6353" i="2" s="1"/>
  <c r="K6346" i="2"/>
  <c r="M6346" i="2" s="1"/>
  <c r="P6346" i="2" l="1"/>
  <c r="R6346" i="2"/>
  <c r="I6347" i="2" s="1"/>
  <c r="L6347" i="2" l="1"/>
  <c r="K6347" i="2"/>
  <c r="M6347" i="2" s="1"/>
  <c r="P6347" i="2" s="1"/>
  <c r="R6347" i="2" l="1"/>
  <c r="I6348" i="2" s="1"/>
  <c r="O6348" i="2" s="1"/>
  <c r="Q6348" i="2" s="1"/>
  <c r="L6348" i="2" l="1"/>
  <c r="K6348" i="2"/>
  <c r="M6348" i="2" s="1"/>
  <c r="P6348" i="2" s="1"/>
  <c r="R6348" i="2" l="1"/>
  <c r="I6349" i="2" s="1"/>
  <c r="L6349" i="2" l="1"/>
  <c r="K6349" i="2"/>
  <c r="M6349" i="2" s="1"/>
  <c r="P6349" i="2" s="1"/>
  <c r="R6349" i="2" l="1"/>
  <c r="I6350" i="2" s="1"/>
  <c r="L6350" i="2" l="1"/>
  <c r="K6350" i="2"/>
  <c r="M6350" i="2" s="1"/>
  <c r="P6350" i="2" s="1"/>
  <c r="O6350" i="2"/>
  <c r="Q6350" i="2" s="1"/>
  <c r="R6350" i="2" l="1"/>
  <c r="I6351" i="2" s="1"/>
  <c r="L6351" i="2"/>
  <c r="K6351" i="2"/>
  <c r="M6351" i="2" s="1"/>
  <c r="P6351" i="2" s="1"/>
  <c r="O6351" i="2"/>
  <c r="Q6351" i="2" s="1"/>
  <c r="R6351" i="2" l="1"/>
  <c r="I6352" i="2" s="1"/>
  <c r="L6352" i="2" s="1"/>
  <c r="O6352" i="2"/>
  <c r="Q6352" i="2" s="1"/>
  <c r="K6352" i="2" l="1"/>
  <c r="R6352" i="2"/>
  <c r="I6353" i="2" s="1"/>
  <c r="L6353" i="2"/>
  <c r="N6353" i="2" s="1"/>
  <c r="R6353" i="2" s="1"/>
  <c r="I6354" i="2" s="1"/>
  <c r="K6353" i="2"/>
  <c r="O6353" i="2"/>
  <c r="Q6353" i="2" s="1"/>
  <c r="P6353" i="2" l="1"/>
  <c r="J6354" i="2"/>
  <c r="L6354" i="2" s="1"/>
  <c r="N6354" i="2" s="1"/>
  <c r="K6354" i="2"/>
  <c r="P6354" i="2" l="1"/>
  <c r="J6355" i="2"/>
  <c r="J6356" i="2" s="1"/>
  <c r="R6354" i="2"/>
  <c r="I6355" i="2" s="1"/>
  <c r="R6355" i="2" l="1"/>
  <c r="I6356" i="2" s="1"/>
  <c r="O6356" i="2" s="1"/>
  <c r="Q6356" i="2" s="1"/>
  <c r="L6355" i="2"/>
  <c r="K6355" i="2"/>
  <c r="O6355" i="2"/>
  <c r="Q6355" i="2" s="1"/>
  <c r="L6356" i="2" l="1"/>
  <c r="N6356" i="2" s="1"/>
  <c r="R6356" i="2" s="1"/>
  <c r="I6357" i="2" s="1"/>
  <c r="K6356" i="2"/>
  <c r="K6357" i="2" l="1"/>
  <c r="P6356" i="2"/>
  <c r="J6357" i="2"/>
  <c r="L6357" i="2" l="1"/>
  <c r="N6357" i="2" s="1"/>
  <c r="P6357" i="2" l="1"/>
  <c r="R6357" i="2"/>
  <c r="I6358" i="2" s="1"/>
  <c r="J6358" i="2"/>
  <c r="L6358" i="2" l="1"/>
  <c r="N6358" i="2" s="1"/>
  <c r="P6358" i="2" s="1"/>
  <c r="K6358" i="2"/>
  <c r="J6359" i="2"/>
  <c r="R6358" i="2" l="1"/>
  <c r="I6359" i="2" s="1"/>
  <c r="L6359" i="2" l="1"/>
  <c r="N6359" i="2" s="1"/>
  <c r="K6359" i="2"/>
  <c r="P6359" i="2" l="1"/>
  <c r="J6360" i="2"/>
  <c r="J6361" i="2" s="1"/>
  <c r="R6359" i="2"/>
  <c r="I6360" i="2" s="1"/>
  <c r="L6360" i="2" l="1"/>
  <c r="K6360" i="2"/>
  <c r="M6360" i="2" s="1"/>
  <c r="P6360" i="2" s="1"/>
  <c r="O6360" i="2"/>
  <c r="Q6360" i="2" s="1"/>
  <c r="R6360" i="2" l="1"/>
  <c r="I6361" i="2" s="1"/>
  <c r="L6361" i="2" s="1"/>
  <c r="O6361" i="2"/>
  <c r="Q6361" i="2" s="1"/>
  <c r="K6361" i="2"/>
  <c r="M6361" i="2" s="1"/>
  <c r="P6361" i="2" s="1"/>
  <c r="R6361" i="2" l="1"/>
  <c r="I6362" i="2" s="1"/>
  <c r="L6362" i="2"/>
  <c r="K6362" i="2"/>
  <c r="M6362" i="2" s="1"/>
  <c r="P6362" i="2" s="1"/>
  <c r="O6362" i="2"/>
  <c r="Q6362" i="2" s="1"/>
  <c r="R6362" i="2" l="1"/>
  <c r="I6363" i="2" s="1"/>
  <c r="O6363" i="2" s="1"/>
  <c r="Q6363" i="2" s="1"/>
  <c r="K6363" i="2" l="1"/>
  <c r="M6363" i="2" s="1"/>
  <c r="P6363" i="2" s="1"/>
  <c r="L6363" i="2"/>
  <c r="R6363" i="2"/>
  <c r="I6364" i="2" s="1"/>
  <c r="O6364" i="2" s="1"/>
  <c r="Q6364" i="2" s="1"/>
  <c r="L6364" i="2" l="1"/>
  <c r="K6364" i="2"/>
  <c r="M6364" i="2" s="1"/>
  <c r="P6364" i="2" s="1"/>
  <c r="R6364" i="2" l="1"/>
  <c r="I6365" i="2" s="1"/>
  <c r="O6365" i="2" s="1"/>
  <c r="Q6365" i="2" s="1"/>
  <c r="L6365" i="2" l="1"/>
  <c r="K6365" i="2"/>
  <c r="M6365" i="2" s="1"/>
  <c r="P6365" i="2" s="1"/>
  <c r="R6365" i="2" l="1"/>
  <c r="I6366" i="2" s="1"/>
  <c r="O6366" i="2" s="1"/>
  <c r="Q6366" i="2" s="1"/>
  <c r="L6366" i="2" l="1"/>
  <c r="K6366" i="2"/>
  <c r="M6366" i="2" s="1"/>
  <c r="P6366" i="2" s="1"/>
  <c r="R6366" i="2" l="1"/>
  <c r="I6367" i="2" s="1"/>
  <c r="O6367" i="2" s="1"/>
  <c r="Q6367" i="2" s="1"/>
  <c r="L6367" i="2" l="1"/>
  <c r="K6367" i="2"/>
  <c r="M6367" i="2" s="1"/>
  <c r="P6367" i="2" s="1"/>
  <c r="R6367" i="2" l="1"/>
  <c r="I6368" i="2" s="1"/>
  <c r="L6368" i="2" l="1"/>
  <c r="K6368" i="2"/>
  <c r="M6368" i="2" s="1"/>
  <c r="P6368" i="2" s="1"/>
  <c r="R6368" i="2" l="1"/>
  <c r="I6369" i="2" s="1"/>
  <c r="O6369" i="2" s="1"/>
  <c r="Q6369" i="2" s="1"/>
  <c r="L6369" i="2" l="1"/>
  <c r="N6369" i="2" s="1"/>
  <c r="J6370" i="2" s="1"/>
  <c r="J6371" i="2" s="1"/>
  <c r="J6372" i="2" s="1"/>
  <c r="J6373" i="2" s="1"/>
  <c r="J6374" i="2" s="1"/>
  <c r="J6375" i="2" s="1"/>
  <c r="K6369" i="2"/>
  <c r="M6369" i="2" s="1"/>
  <c r="P6369" i="2" s="1"/>
  <c r="R6369" i="2" l="1"/>
  <c r="I6370" i="2" s="1"/>
  <c r="O6370" i="2" s="1"/>
  <c r="Q6370" i="2" s="1"/>
  <c r="L6370" i="2" l="1"/>
  <c r="K6370" i="2"/>
  <c r="M6370" i="2" s="1"/>
  <c r="P6370" i="2" s="1"/>
  <c r="R6370" i="2" l="1"/>
  <c r="I6371" i="2" s="1"/>
  <c r="L6371" i="2" l="1"/>
  <c r="K6371" i="2"/>
  <c r="M6371" i="2" s="1"/>
  <c r="P6371" i="2" s="1"/>
  <c r="O6371" i="2"/>
  <c r="Q6371" i="2" s="1"/>
  <c r="R6371" i="2" l="1"/>
  <c r="I6372" i="2" s="1"/>
  <c r="O6372" i="2" s="1"/>
  <c r="Q6372" i="2" s="1"/>
  <c r="L6372" i="2"/>
  <c r="K6372" i="2"/>
  <c r="M6372" i="2" s="1"/>
  <c r="P6372" i="2" s="1"/>
  <c r="R6372" i="2" l="1"/>
  <c r="I6373" i="2" s="1"/>
  <c r="L6373" i="2" l="1"/>
  <c r="O6373" i="2"/>
  <c r="Q6373" i="2" s="1"/>
  <c r="K6373" i="2"/>
  <c r="M6373" i="2" s="1"/>
  <c r="P6373" i="2" s="1"/>
  <c r="R6373" i="2" l="1"/>
  <c r="I6374" i="2" s="1"/>
  <c r="L6374" i="2"/>
  <c r="K6374" i="2"/>
  <c r="M6374" i="2" s="1"/>
  <c r="P6374" i="2" s="1"/>
  <c r="O6374" i="2"/>
  <c r="Q6374" i="2" s="1"/>
  <c r="R6374" i="2" l="1"/>
  <c r="I6375" i="2" s="1"/>
  <c r="L6375" i="2"/>
  <c r="N6375" i="2" s="1"/>
  <c r="K6375" i="2"/>
  <c r="M6375" i="2" s="1"/>
  <c r="P6375" i="2" l="1"/>
  <c r="J6376" i="2"/>
  <c r="R6375" i="2"/>
  <c r="I6376" i="2" s="1"/>
  <c r="L6376" i="2" l="1"/>
  <c r="N6376" i="2" s="1"/>
  <c r="K6376" i="2"/>
  <c r="M6376" i="2" s="1"/>
  <c r="P6376" i="2" l="1"/>
  <c r="R6376" i="2"/>
  <c r="I6377" i="2" s="1"/>
  <c r="J6377" i="2"/>
  <c r="L6377" i="2" l="1"/>
  <c r="N6377" i="2" s="1"/>
  <c r="K6377" i="2"/>
  <c r="M6377" i="2" s="1"/>
  <c r="P6377" i="2" l="1"/>
  <c r="R6377" i="2"/>
  <c r="I6378" i="2" s="1"/>
  <c r="O6378" i="2" s="1"/>
  <c r="Q6378" i="2" s="1"/>
  <c r="J6378" i="2"/>
  <c r="L6378" i="2" l="1"/>
  <c r="N6378" i="2" s="1"/>
  <c r="K6378" i="2"/>
  <c r="M6378" i="2" s="1"/>
  <c r="P6378" i="2" l="1"/>
  <c r="R6378" i="2"/>
  <c r="I6379" i="2" s="1"/>
  <c r="O6379" i="2" s="1"/>
  <c r="Q6379" i="2" s="1"/>
  <c r="J6379" i="2"/>
  <c r="L6379" i="2" l="1"/>
  <c r="N6379" i="2" s="1"/>
  <c r="P6379" i="2" s="1"/>
  <c r="K6379" i="2"/>
  <c r="R6379" i="2" l="1"/>
  <c r="I6380" i="2" s="1"/>
  <c r="O6380" i="2" s="1"/>
  <c r="Q6380" i="2" s="1"/>
  <c r="J6380" i="2"/>
  <c r="L6380" i="2" l="1"/>
  <c r="N6380" i="2" s="1"/>
  <c r="K6380" i="2"/>
  <c r="M6380" i="2" s="1"/>
  <c r="P6380" i="2" l="1"/>
  <c r="R6380" i="2"/>
  <c r="I6381" i="2" s="1"/>
  <c r="J6381" i="2"/>
  <c r="L6381" i="2" l="1"/>
  <c r="N6381" i="2" s="1"/>
  <c r="P6381" i="2" s="1"/>
  <c r="K6381" i="2"/>
  <c r="R6381" i="2" l="1"/>
  <c r="I6382" i="2" s="1"/>
  <c r="J6382" i="2"/>
  <c r="L6382" i="2" l="1"/>
  <c r="N6382" i="2" s="1"/>
  <c r="P6382" i="2" s="1"/>
  <c r="K6382" i="2"/>
  <c r="O6382" i="2"/>
  <c r="Q6382" i="2" s="1"/>
  <c r="R6382" i="2" l="1"/>
  <c r="I6383" i="2" s="1"/>
  <c r="J6383" i="2"/>
  <c r="L6383" i="2" l="1"/>
  <c r="N6383" i="2" s="1"/>
  <c r="K6383" i="2"/>
  <c r="P6383" i="2"/>
  <c r="J6384" i="2"/>
  <c r="R6383" i="2"/>
  <c r="I6384" i="2" s="1"/>
  <c r="O6384" i="2" s="1"/>
  <c r="Q6384" i="2" s="1"/>
  <c r="L6384" i="2" l="1"/>
  <c r="N6384" i="2" s="1"/>
  <c r="P6384" i="2" s="1"/>
  <c r="K6384" i="2"/>
  <c r="J6385" i="2" l="1"/>
  <c r="R6384" i="2"/>
  <c r="I6385" i="2" s="1"/>
  <c r="L6385" i="2" s="1"/>
  <c r="O6385" i="2"/>
  <c r="Q6385" i="2" s="1"/>
  <c r="K6385" i="2"/>
  <c r="M6385" i="2" s="1"/>
  <c r="P6385" i="2" s="1"/>
  <c r="R6385" i="2" l="1"/>
  <c r="I6386" i="2" s="1"/>
  <c r="L6386" i="2"/>
  <c r="N6386" i="2" s="1"/>
  <c r="K6386" i="2"/>
  <c r="O6386" i="2"/>
  <c r="Q6386" i="2" s="1"/>
  <c r="J6387" i="2" l="1"/>
  <c r="J6388" i="2" s="1"/>
  <c r="J6389" i="2" s="1"/>
  <c r="J6390" i="2" s="1"/>
  <c r="J6391" i="2" s="1"/>
  <c r="J6392" i="2" s="1"/>
  <c r="J6393" i="2" s="1"/>
  <c r="P6386" i="2"/>
  <c r="R6386" i="2"/>
  <c r="I6387" i="2" s="1"/>
  <c r="O6387" i="2" s="1"/>
  <c r="Q6387" i="2" s="1"/>
  <c r="L6387" i="2"/>
  <c r="K6387" i="2"/>
  <c r="M6387" i="2" s="1"/>
  <c r="P6387" i="2" s="1"/>
  <c r="R6387" i="2" l="1"/>
  <c r="I6388" i="2" s="1"/>
  <c r="L6388" i="2" l="1"/>
  <c r="K6388" i="2"/>
  <c r="M6388" i="2" s="1"/>
  <c r="P6388" i="2" s="1"/>
  <c r="R6388" i="2" l="1"/>
  <c r="I6389" i="2" s="1"/>
  <c r="O6389" i="2" s="1"/>
  <c r="Q6389" i="2" s="1"/>
  <c r="L6389" i="2" l="1"/>
  <c r="K6389" i="2"/>
  <c r="M6389" i="2" s="1"/>
  <c r="P6389" i="2" s="1"/>
  <c r="R6389" i="2" l="1"/>
  <c r="I6390" i="2" s="1"/>
  <c r="L6390" i="2" l="1"/>
  <c r="K6390" i="2"/>
  <c r="M6390" i="2" s="1"/>
  <c r="P6390" i="2" s="1"/>
  <c r="R6390" i="2" l="1"/>
  <c r="I6391" i="2" s="1"/>
  <c r="O6391" i="2" s="1"/>
  <c r="Q6391" i="2" s="1"/>
  <c r="L6391" i="2" l="1"/>
  <c r="K6391" i="2"/>
  <c r="M6391" i="2" s="1"/>
  <c r="P6391" i="2" s="1"/>
  <c r="R6391" i="2" l="1"/>
  <c r="I6392" i="2" s="1"/>
  <c r="O6392" i="2" s="1"/>
  <c r="Q6392" i="2" s="1"/>
  <c r="L6392" i="2" l="1"/>
  <c r="K6392" i="2"/>
  <c r="M6392" i="2" s="1"/>
  <c r="P6392" i="2" s="1"/>
  <c r="R6392" i="2" l="1"/>
  <c r="I6393" i="2" s="1"/>
  <c r="L6393" i="2" l="1"/>
  <c r="N6393" i="2" s="1"/>
  <c r="J6394" i="2" s="1"/>
  <c r="J6395" i="2" s="1"/>
  <c r="J6396" i="2" s="1"/>
  <c r="J6397" i="2" s="1"/>
  <c r="J6398" i="2" s="1"/>
  <c r="J6399" i="2" s="1"/>
  <c r="J6400" i="2" s="1"/>
  <c r="J6401" i="2" s="1"/>
  <c r="K6393" i="2"/>
  <c r="M6393" i="2" s="1"/>
  <c r="P6393" i="2" s="1"/>
  <c r="R6393" i="2" l="1"/>
  <c r="I6394" i="2" s="1"/>
  <c r="O6394" i="2" s="1"/>
  <c r="Q6394" i="2" s="1"/>
  <c r="L6394" i="2" l="1"/>
  <c r="K6394" i="2"/>
  <c r="M6394" i="2" s="1"/>
  <c r="P6394" i="2" s="1"/>
  <c r="R6394" i="2" l="1"/>
  <c r="I6395" i="2" s="1"/>
  <c r="L6395" i="2" l="1"/>
  <c r="K6395" i="2"/>
  <c r="M6395" i="2" s="1"/>
  <c r="P6395" i="2" s="1"/>
  <c r="R6395" i="2" l="1"/>
  <c r="I6396" i="2" s="1"/>
  <c r="L6396" i="2" l="1"/>
  <c r="K6396" i="2"/>
  <c r="M6396" i="2" s="1"/>
  <c r="P6396" i="2" s="1"/>
  <c r="R6396" i="2" l="1"/>
  <c r="I6397" i="2" s="1"/>
  <c r="L6397" i="2" l="1"/>
  <c r="O6397" i="2"/>
  <c r="Q6397" i="2" s="1"/>
  <c r="K6397" i="2"/>
  <c r="M6397" i="2" s="1"/>
  <c r="P6397" i="2" s="1"/>
  <c r="R6397" i="2" l="1"/>
  <c r="I6398" i="2" s="1"/>
  <c r="L6398" i="2"/>
  <c r="K6398" i="2"/>
  <c r="M6398" i="2" s="1"/>
  <c r="P6398" i="2" s="1"/>
  <c r="O6398" i="2"/>
  <c r="Q6398" i="2" s="1"/>
  <c r="R6398" i="2" l="1"/>
  <c r="I6399" i="2" s="1"/>
  <c r="L6399" i="2"/>
  <c r="K6399" i="2"/>
  <c r="M6399" i="2" s="1"/>
  <c r="P6399" i="2" s="1"/>
  <c r="O6399" i="2"/>
  <c r="Q6399" i="2" s="1"/>
  <c r="R6399" i="2" l="1"/>
  <c r="I6400" i="2" s="1"/>
  <c r="L6400" i="2"/>
  <c r="K6400" i="2"/>
  <c r="M6400" i="2" s="1"/>
  <c r="P6400" i="2" s="1"/>
  <c r="O6400" i="2"/>
  <c r="Q6400" i="2" s="1"/>
  <c r="R6400" i="2" l="1"/>
  <c r="I6401" i="2" s="1"/>
  <c r="L6401" i="2" s="1"/>
  <c r="N6401" i="2" s="1"/>
  <c r="K6401" i="2" l="1"/>
  <c r="M6401" i="2" s="1"/>
  <c r="R6401" i="2" s="1"/>
  <c r="I6402" i="2" s="1"/>
  <c r="O6402" i="2" s="1"/>
  <c r="Q6402" i="2" s="1"/>
  <c r="K6402" i="2"/>
  <c r="P6401" i="2"/>
  <c r="J6402" i="2"/>
  <c r="L6402" i="2" l="1"/>
  <c r="N6402" i="2" s="1"/>
  <c r="P6402" i="2" l="1"/>
  <c r="R6402" i="2"/>
  <c r="I6403" i="2" s="1"/>
  <c r="J6403" i="2"/>
  <c r="L6403" i="2" l="1"/>
  <c r="N6403" i="2" s="1"/>
  <c r="K6403" i="2"/>
  <c r="M6403" i="2" s="1"/>
  <c r="P6403" i="2" l="1"/>
  <c r="R6403" i="2"/>
  <c r="I6404" i="2" s="1"/>
  <c r="J6404" i="2"/>
  <c r="J6405" i="2" s="1"/>
  <c r="L6404" i="2" l="1"/>
  <c r="K6404" i="2"/>
  <c r="M6404" i="2" s="1"/>
  <c r="P6404" i="2" s="1"/>
  <c r="O6404" i="2"/>
  <c r="Q6404" i="2" s="1"/>
  <c r="R6404" i="2" l="1"/>
  <c r="I6405" i="2" s="1"/>
  <c r="L6405" i="2"/>
  <c r="N6405" i="2" s="1"/>
  <c r="R6405" i="2" s="1"/>
  <c r="I6406" i="2" s="1"/>
  <c r="K6405" i="2"/>
  <c r="K6406" i="2" l="1"/>
  <c r="P6405" i="2"/>
  <c r="J6406" i="2"/>
  <c r="L6406" i="2" l="1"/>
  <c r="N6406" i="2" s="1"/>
  <c r="P6406" i="2" l="1"/>
  <c r="R6406" i="2"/>
  <c r="I6407" i="2" s="1"/>
  <c r="J6407" i="2"/>
  <c r="L6407" i="2" l="1"/>
  <c r="N6407" i="2" s="1"/>
  <c r="P6407" i="2" s="1"/>
  <c r="K6407" i="2"/>
  <c r="R6407" i="2" l="1"/>
  <c r="I6408" i="2" s="1"/>
  <c r="J6408" i="2"/>
  <c r="L6408" i="2" l="1"/>
  <c r="N6408" i="2" s="1"/>
  <c r="P6408" i="2" s="1"/>
  <c r="K6408" i="2"/>
  <c r="R6408" i="2" l="1"/>
  <c r="I6409" i="2" s="1"/>
  <c r="J6409" i="2"/>
  <c r="L6409" i="2" l="1"/>
  <c r="N6409" i="2" s="1"/>
  <c r="P6409" i="2" s="1"/>
  <c r="R6409" i="2"/>
  <c r="I6410" i="2" s="1"/>
  <c r="K6409" i="2"/>
  <c r="O6409" i="2"/>
  <c r="Q6409" i="2" s="1"/>
  <c r="L6410" i="2" l="1"/>
  <c r="N6410" i="2" s="1"/>
  <c r="J6411" i="2" s="1"/>
  <c r="K6410" i="2"/>
  <c r="M6410" i="2" s="1"/>
  <c r="P6410" i="2" s="1"/>
  <c r="R6410" i="2" l="1"/>
  <c r="I6411" i="2" s="1"/>
  <c r="O6411" i="2" s="1"/>
  <c r="Q6411" i="2" s="1"/>
  <c r="L6411" i="2"/>
  <c r="N6411" i="2" s="1"/>
  <c r="K6411" i="2"/>
  <c r="P6411" i="2" l="1"/>
  <c r="J6412" i="2"/>
  <c r="R6411" i="2"/>
  <c r="I6412" i="2" s="1"/>
  <c r="L6412" i="2" l="1"/>
  <c r="N6412" i="2" s="1"/>
  <c r="J6413" i="2" s="1"/>
  <c r="J6414" i="2" s="1"/>
  <c r="J6415" i="2" s="1"/>
  <c r="K6412" i="2"/>
  <c r="M6412" i="2" s="1"/>
  <c r="P6412" i="2" s="1"/>
  <c r="R6412" i="2" l="1"/>
  <c r="I6413" i="2" s="1"/>
  <c r="O6413" i="2" s="1"/>
  <c r="Q6413" i="2" s="1"/>
  <c r="L6413" i="2" l="1"/>
  <c r="K6413" i="2"/>
  <c r="M6413" i="2" s="1"/>
  <c r="P6413" i="2" s="1"/>
  <c r="R6413" i="2" l="1"/>
  <c r="I6414" i="2" s="1"/>
  <c r="O6414" i="2" s="1"/>
  <c r="Q6414" i="2" s="1"/>
  <c r="L6414" i="2" l="1"/>
  <c r="K6414" i="2"/>
  <c r="M6414" i="2" s="1"/>
  <c r="P6414" i="2" s="1"/>
  <c r="R6414" i="2" l="1"/>
  <c r="I6415" i="2" s="1"/>
  <c r="O6415" i="2" s="1"/>
  <c r="Q6415" i="2" s="1"/>
  <c r="L6415" i="2" l="1"/>
  <c r="N6415" i="2" s="1"/>
  <c r="J6416" i="2" s="1"/>
  <c r="K6415" i="2"/>
  <c r="M6415" i="2" s="1"/>
  <c r="P6415" i="2" s="1"/>
  <c r="R6415" i="2" l="1"/>
  <c r="I6416" i="2" s="1"/>
  <c r="L6416" i="2" l="1"/>
  <c r="N6416" i="2" s="1"/>
  <c r="R6416" i="2"/>
  <c r="I6417" i="2" s="1"/>
  <c r="O6416" i="2"/>
  <c r="Q6416" i="2" s="1"/>
  <c r="K6416" i="2"/>
  <c r="P6416" i="2" l="1"/>
  <c r="J6417" i="2"/>
  <c r="L6417" i="2"/>
  <c r="N6417" i="2" s="1"/>
  <c r="R6417" i="2"/>
  <c r="I6418" i="2" s="1"/>
  <c r="O6418" i="2" s="1"/>
  <c r="Q6418" i="2" s="1"/>
  <c r="K6417" i="2"/>
  <c r="K6418" i="2" l="1"/>
  <c r="M6418" i="2" s="1"/>
  <c r="P6417" i="2"/>
  <c r="J6418" i="2"/>
  <c r="L6418" i="2" l="1"/>
  <c r="N6418" i="2" s="1"/>
  <c r="J6419" i="2" s="1"/>
  <c r="J6420" i="2" s="1"/>
  <c r="J6421" i="2" s="1"/>
  <c r="J6422" i="2" s="1"/>
  <c r="J6423" i="2" s="1"/>
  <c r="J6424" i="2" s="1"/>
  <c r="J6425" i="2" s="1"/>
  <c r="J6426" i="2" s="1"/>
  <c r="R6418" i="2"/>
  <c r="I6419" i="2" s="1"/>
  <c r="P6418" i="2" l="1"/>
  <c r="L6419" i="2"/>
  <c r="K6419" i="2"/>
  <c r="M6419" i="2" s="1"/>
  <c r="P6419" i="2" s="1"/>
  <c r="R6419" i="2" l="1"/>
  <c r="I6420" i="2" s="1"/>
  <c r="O6420" i="2" s="1"/>
  <c r="Q6420" i="2" s="1"/>
  <c r="L6420" i="2" l="1"/>
  <c r="K6420" i="2"/>
  <c r="M6420" i="2" s="1"/>
  <c r="P6420" i="2" s="1"/>
  <c r="R6420" i="2" l="1"/>
  <c r="I6421" i="2" s="1"/>
  <c r="O6421" i="2" s="1"/>
  <c r="Q6421" i="2" s="1"/>
  <c r="L6421" i="2" l="1"/>
  <c r="K6421" i="2"/>
  <c r="M6421" i="2" s="1"/>
  <c r="P6421" i="2" s="1"/>
  <c r="R6421" i="2" l="1"/>
  <c r="I6422" i="2" s="1"/>
  <c r="O6422" i="2" s="1"/>
  <c r="Q6422" i="2" s="1"/>
  <c r="L6422" i="2" l="1"/>
  <c r="K6422" i="2"/>
  <c r="M6422" i="2" s="1"/>
  <c r="P6422" i="2" s="1"/>
  <c r="R6422" i="2" l="1"/>
  <c r="I6423" i="2" s="1"/>
  <c r="L6423" i="2" l="1"/>
  <c r="K6423" i="2"/>
  <c r="M6423" i="2" s="1"/>
  <c r="P6423" i="2" s="1"/>
  <c r="R6423" i="2" l="1"/>
  <c r="I6424" i="2" s="1"/>
  <c r="L6424" i="2" l="1"/>
  <c r="O6424" i="2"/>
  <c r="Q6424" i="2" s="1"/>
  <c r="K6424" i="2"/>
  <c r="M6424" i="2" s="1"/>
  <c r="P6424" i="2" s="1"/>
  <c r="R6424" i="2" l="1"/>
  <c r="I6425" i="2" s="1"/>
  <c r="L6425" i="2"/>
  <c r="K6425" i="2"/>
  <c r="M6425" i="2" s="1"/>
  <c r="P6425" i="2" s="1"/>
  <c r="O6425" i="2"/>
  <c r="Q6425" i="2" s="1"/>
  <c r="R6425" i="2" l="1"/>
  <c r="I6426" i="2" s="1"/>
  <c r="L6426" i="2"/>
  <c r="N6426" i="2" s="1"/>
  <c r="K6426" i="2"/>
  <c r="M6426" i="2" s="1"/>
  <c r="P6426" i="2" l="1"/>
  <c r="J6427" i="2"/>
  <c r="J6428" i="2" s="1"/>
  <c r="R6426" i="2"/>
  <c r="I6427" i="2" s="1"/>
  <c r="L6427" i="2" l="1"/>
  <c r="K6427" i="2"/>
  <c r="M6427" i="2" s="1"/>
  <c r="P6427" i="2" s="1"/>
  <c r="O6427" i="2"/>
  <c r="Q6427" i="2" s="1"/>
  <c r="R6427" i="2" l="1"/>
  <c r="I6428" i="2" s="1"/>
  <c r="L6428" i="2"/>
  <c r="N6428" i="2" s="1"/>
  <c r="K6428" i="2"/>
  <c r="M6428" i="2" s="1"/>
  <c r="R6428" i="2" s="1"/>
  <c r="I6429" i="2" s="1"/>
  <c r="O6429" i="2" s="1"/>
  <c r="Q6429" i="2" s="1"/>
  <c r="K6429" i="2" l="1"/>
  <c r="P6428" i="2"/>
  <c r="J6429" i="2"/>
  <c r="L6429" i="2" l="1"/>
  <c r="N6429" i="2" s="1"/>
  <c r="P6429" i="2" l="1"/>
  <c r="R6429" i="2"/>
  <c r="I6430" i="2" s="1"/>
  <c r="J6430" i="2"/>
  <c r="L6430" i="2" l="1"/>
  <c r="N6430" i="2" s="1"/>
  <c r="P6430" i="2" s="1"/>
  <c r="K6430" i="2"/>
  <c r="O6430" i="2"/>
  <c r="Q6430" i="2" s="1"/>
  <c r="R6430" i="2" l="1"/>
  <c r="I6431" i="2" s="1"/>
  <c r="O6431" i="2" s="1"/>
  <c r="Q6431" i="2" s="1"/>
  <c r="J6431" i="2"/>
  <c r="L6431" i="2"/>
  <c r="N6431" i="2" s="1"/>
  <c r="K6431" i="2"/>
  <c r="P6431" i="2" l="1"/>
  <c r="J6432" i="2"/>
  <c r="J6433" i="2" s="1"/>
  <c r="R6431" i="2"/>
  <c r="I6432" i="2" s="1"/>
  <c r="L6432" i="2" l="1"/>
  <c r="R6432" i="2"/>
  <c r="I6433" i="2" s="1"/>
  <c r="K6432" i="2"/>
  <c r="O6432" i="2"/>
  <c r="Q6432" i="2" s="1"/>
  <c r="L6433" i="2" l="1"/>
  <c r="K6433" i="2"/>
  <c r="M6433" i="2" s="1"/>
  <c r="P6433" i="2" s="1"/>
  <c r="O6433" i="2"/>
  <c r="Q6433" i="2" s="1"/>
  <c r="R6433" i="2" l="1"/>
  <c r="I6434" i="2" s="1"/>
  <c r="L6434" i="2"/>
  <c r="K6434" i="2"/>
  <c r="M6434" i="2" s="1"/>
  <c r="P6434" i="2" s="1"/>
  <c r="O6434" i="2"/>
  <c r="Q6434" i="2" s="1"/>
  <c r="R6434" i="2" l="1"/>
  <c r="I6435" i="2" s="1"/>
  <c r="L6435" i="2"/>
  <c r="K6435" i="2"/>
  <c r="M6435" i="2" s="1"/>
  <c r="P6435" i="2" s="1"/>
  <c r="R6435" i="2" l="1"/>
  <c r="I6436" i="2" s="1"/>
  <c r="L6436" i="2" l="1"/>
  <c r="K6436" i="2"/>
  <c r="M6436" i="2" s="1"/>
  <c r="P6436" i="2" s="1"/>
  <c r="R6436" i="2" l="1"/>
  <c r="I6437" i="2" s="1"/>
  <c r="O6437" i="2" s="1"/>
  <c r="Q6437" i="2" s="1"/>
  <c r="L6437" i="2" l="1"/>
  <c r="K6437" i="2"/>
  <c r="M6437" i="2" s="1"/>
  <c r="P6437" i="2" s="1"/>
  <c r="R6437" i="2" l="1"/>
  <c r="I6438" i="2" s="1"/>
  <c r="R6438" i="2" l="1"/>
  <c r="I6439" i="2" s="1"/>
  <c r="O6439" i="2" s="1"/>
  <c r="Q6439" i="2" s="1"/>
  <c r="L6438" i="2"/>
  <c r="O6438" i="2"/>
  <c r="Q6438" i="2" s="1"/>
  <c r="K6438" i="2"/>
  <c r="L6439" i="2" l="1"/>
  <c r="K6439" i="2"/>
  <c r="M6439" i="2" s="1"/>
  <c r="P6439" i="2" s="1"/>
  <c r="R6439" i="2" l="1"/>
  <c r="I6440" i="2" s="1"/>
  <c r="L6440" i="2" l="1"/>
  <c r="N6440" i="2" s="1"/>
  <c r="J6441" i="2" s="1"/>
  <c r="K6440" i="2"/>
  <c r="M6440" i="2" s="1"/>
  <c r="P6440" i="2" l="1"/>
  <c r="R6440" i="2"/>
  <c r="I6441" i="2" s="1"/>
  <c r="L6441" i="2" l="1"/>
  <c r="N6441" i="2" s="1"/>
  <c r="J6442" i="2" s="1"/>
  <c r="J6443" i="2" s="1"/>
  <c r="J6444" i="2" s="1"/>
  <c r="J6445" i="2" s="1"/>
  <c r="J6446" i="2" s="1"/>
  <c r="J6447" i="2" s="1"/>
  <c r="J6448" i="2" s="1"/>
  <c r="K6441" i="2"/>
  <c r="M6441" i="2" s="1"/>
  <c r="P6441" i="2" s="1"/>
  <c r="R6441" i="2" l="1"/>
  <c r="I6442" i="2" s="1"/>
  <c r="O6442" i="2" s="1"/>
  <c r="Q6442" i="2" s="1"/>
  <c r="L6442" i="2" l="1"/>
  <c r="K6442" i="2"/>
  <c r="M6442" i="2" s="1"/>
  <c r="P6442" i="2" s="1"/>
  <c r="R6442" i="2" l="1"/>
  <c r="I6443" i="2" s="1"/>
  <c r="L6443" i="2" l="1"/>
  <c r="K6443" i="2"/>
  <c r="M6443" i="2" s="1"/>
  <c r="P6443" i="2" s="1"/>
  <c r="R6443" i="2" l="1"/>
  <c r="I6444" i="2" s="1"/>
  <c r="L6444" i="2" l="1"/>
  <c r="K6444" i="2"/>
  <c r="M6444" i="2" s="1"/>
  <c r="P6444" i="2" s="1"/>
  <c r="R6444" i="2" l="1"/>
  <c r="I6445" i="2" s="1"/>
  <c r="L6445" i="2" l="1"/>
  <c r="K6445" i="2"/>
  <c r="M6445" i="2" s="1"/>
  <c r="P6445" i="2" s="1"/>
  <c r="R6445" i="2" l="1"/>
  <c r="I6446" i="2" s="1"/>
  <c r="L6446" i="2" l="1"/>
  <c r="K6446" i="2"/>
  <c r="M6446" i="2" s="1"/>
  <c r="P6446" i="2" s="1"/>
  <c r="O6446" i="2"/>
  <c r="Q6446" i="2" s="1"/>
  <c r="R6446" i="2" l="1"/>
  <c r="I6447" i="2" s="1"/>
  <c r="L6447" i="2"/>
  <c r="K6447" i="2"/>
  <c r="M6447" i="2" s="1"/>
  <c r="P6447" i="2" s="1"/>
  <c r="O6447" i="2"/>
  <c r="Q6447" i="2" s="1"/>
  <c r="R6447" i="2" l="1"/>
  <c r="I6448" i="2" s="1"/>
  <c r="L6448" i="2" s="1"/>
  <c r="N6448" i="2" s="1"/>
  <c r="K6448" i="2" l="1"/>
  <c r="M6448" i="2" s="1"/>
  <c r="R6448" i="2" s="1"/>
  <c r="I6449" i="2" s="1"/>
  <c r="K6449" i="2" s="1"/>
  <c r="M6449" i="2" s="1"/>
  <c r="J6449" i="2"/>
  <c r="P6448" i="2" l="1"/>
  <c r="L6449" i="2"/>
  <c r="N6449" i="2" s="1"/>
  <c r="P6449" i="2" l="1"/>
  <c r="R6449" i="2"/>
  <c r="I6450" i="2" s="1"/>
  <c r="J6450" i="2"/>
  <c r="L6450" i="2" l="1"/>
  <c r="N6450" i="2" s="1"/>
  <c r="J6451" i="2" s="1"/>
  <c r="K6450" i="2"/>
  <c r="M6450" i="2" s="1"/>
  <c r="P6450" i="2" l="1"/>
  <c r="R6450" i="2"/>
  <c r="I6451" i="2" s="1"/>
  <c r="L6451" i="2" l="1"/>
  <c r="N6451" i="2" s="1"/>
  <c r="K6451" i="2"/>
  <c r="M6451" i="2" s="1"/>
  <c r="P6451" i="2" l="1"/>
  <c r="J6452" i="2"/>
  <c r="R6451" i="2"/>
  <c r="I6452" i="2" s="1"/>
  <c r="L6452" i="2" l="1"/>
  <c r="N6452" i="2" s="1"/>
  <c r="J6453" i="2" s="1"/>
  <c r="K6452" i="2"/>
  <c r="M6452" i="2" s="1"/>
  <c r="R6452" i="2" l="1"/>
  <c r="I6453" i="2" s="1"/>
  <c r="L6453" i="2" s="1"/>
  <c r="N6453" i="2" s="1"/>
  <c r="P6452" i="2"/>
  <c r="K6453" i="2" l="1"/>
  <c r="M6453" i="2" s="1"/>
  <c r="P6453" i="2" s="1"/>
  <c r="J6454" i="2"/>
  <c r="R6453" i="2" l="1"/>
  <c r="I6454" i="2" s="1"/>
  <c r="O6454" i="2" s="1"/>
  <c r="Q6454" i="2" s="1"/>
  <c r="L6454" i="2"/>
  <c r="N6454" i="2" s="1"/>
  <c r="P6454" i="2" s="1"/>
  <c r="K6454" i="2"/>
  <c r="J6455" i="2"/>
  <c r="R6454" i="2" l="1"/>
  <c r="I6455" i="2" s="1"/>
  <c r="L6455" i="2" s="1"/>
  <c r="N6455" i="2" s="1"/>
  <c r="K6455" i="2" l="1"/>
  <c r="M6455" i="2" s="1"/>
  <c r="P6455" i="2"/>
  <c r="R6455" i="2"/>
  <c r="I6456" i="2" s="1"/>
  <c r="J6456" i="2"/>
  <c r="L6456" i="2" l="1"/>
  <c r="N6456" i="2" s="1"/>
  <c r="K6456" i="2"/>
  <c r="M6456" i="2" s="1"/>
  <c r="P6456" i="2" l="1"/>
  <c r="R6456" i="2"/>
  <c r="I6457" i="2" s="1"/>
  <c r="J6457" i="2"/>
  <c r="L6457" i="2" l="1"/>
  <c r="K6457" i="2"/>
  <c r="M6457" i="2" s="1"/>
  <c r="P6457" i="2" s="1"/>
  <c r="O6457" i="2"/>
  <c r="Q6457" i="2" s="1"/>
  <c r="R6457" i="2" l="1"/>
  <c r="I6458" i="2" s="1"/>
  <c r="L6458" i="2"/>
  <c r="K6458" i="2"/>
  <c r="M6458" i="2" s="1"/>
  <c r="P6458" i="2" s="1"/>
  <c r="O6458" i="2"/>
  <c r="Q6458" i="2" s="1"/>
  <c r="R6458" i="2" l="1"/>
  <c r="I6459" i="2" s="1"/>
  <c r="L6459" i="2"/>
  <c r="K6459" i="2"/>
  <c r="M6459" i="2" s="1"/>
  <c r="P6459" i="2" s="1"/>
  <c r="R6459" i="2" l="1"/>
  <c r="I6460" i="2" s="1"/>
  <c r="O6460" i="2" s="1"/>
  <c r="Q6460" i="2" s="1"/>
  <c r="L6460" i="2" l="1"/>
  <c r="K6460" i="2"/>
  <c r="M6460" i="2" s="1"/>
  <c r="P6460" i="2" s="1"/>
  <c r="R6460" i="2" l="1"/>
  <c r="I6461" i="2" s="1"/>
  <c r="L6461" i="2" l="1"/>
  <c r="K6461" i="2"/>
  <c r="M6461" i="2" s="1"/>
  <c r="P6461" i="2" s="1"/>
  <c r="R6461" i="2" l="1"/>
  <c r="I6462" i="2" s="1"/>
  <c r="O6462" i="2" s="1"/>
  <c r="Q6462" i="2" s="1"/>
  <c r="L6462" i="2" l="1"/>
  <c r="K6462" i="2"/>
  <c r="M6462" i="2" s="1"/>
  <c r="P6462" i="2" s="1"/>
  <c r="R6462" i="2" l="1"/>
  <c r="I6463" i="2" s="1"/>
  <c r="O6463" i="2" s="1"/>
  <c r="Q6463" i="2" s="1"/>
  <c r="L6463" i="2" l="1"/>
  <c r="K6463" i="2"/>
  <c r="M6463" i="2" s="1"/>
  <c r="P6463" i="2" s="1"/>
  <c r="R6463" i="2" l="1"/>
  <c r="I6464" i="2" s="1"/>
  <c r="O6464" i="2" s="1"/>
  <c r="Q6464" i="2" s="1"/>
  <c r="L6464" i="2" l="1"/>
  <c r="K6464" i="2"/>
  <c r="M6464" i="2" s="1"/>
  <c r="P6464" i="2" s="1"/>
  <c r="R6464" i="2" l="1"/>
  <c r="I6465" i="2" s="1"/>
  <c r="O6465" i="2" s="1"/>
  <c r="Q6465" i="2" s="1"/>
  <c r="L6465" i="2" l="1"/>
  <c r="K6465" i="2"/>
  <c r="M6465" i="2" s="1"/>
  <c r="P6465" i="2" s="1"/>
  <c r="R6465" i="2" l="1"/>
  <c r="I6466" i="2" s="1"/>
  <c r="L6466" i="2" l="1"/>
  <c r="K6466" i="2"/>
  <c r="M6466" i="2" s="1"/>
  <c r="P6466" i="2" s="1"/>
  <c r="R6466" i="2" l="1"/>
  <c r="I6467" i="2" s="1"/>
  <c r="L6467" i="2" l="1"/>
  <c r="N6467" i="2" s="1"/>
  <c r="K6467" i="2"/>
  <c r="M6467" i="2" s="1"/>
  <c r="P6467" i="2" l="1"/>
  <c r="J6468" i="2"/>
  <c r="J6469" i="2" s="1"/>
  <c r="J6470" i="2" s="1"/>
  <c r="J6471" i="2" s="1"/>
  <c r="J6472" i="2" s="1"/>
  <c r="J6473" i="2" s="1"/>
  <c r="R6467" i="2"/>
  <c r="I6468" i="2" s="1"/>
  <c r="L6468" i="2" l="1"/>
  <c r="K6468" i="2"/>
  <c r="M6468" i="2" s="1"/>
  <c r="P6468" i="2" s="1"/>
  <c r="R6468" i="2" l="1"/>
  <c r="I6469" i="2" s="1"/>
  <c r="L6469" i="2" l="1"/>
  <c r="K6469" i="2"/>
  <c r="M6469" i="2" s="1"/>
  <c r="P6469" i="2" s="1"/>
  <c r="R6469" i="2" l="1"/>
  <c r="I6470" i="2" s="1"/>
  <c r="L6470" i="2" l="1"/>
  <c r="K6470" i="2"/>
  <c r="M6470" i="2" s="1"/>
  <c r="P6470" i="2" s="1"/>
  <c r="O6470" i="2"/>
  <c r="Q6470" i="2" s="1"/>
  <c r="R6470" i="2" l="1"/>
  <c r="I6471" i="2" s="1"/>
  <c r="L6471" i="2" s="1"/>
  <c r="K6471" i="2"/>
  <c r="M6471" i="2" s="1"/>
  <c r="P6471" i="2" s="1"/>
  <c r="O6471" i="2"/>
  <c r="Q6471" i="2" s="1"/>
  <c r="R6471" i="2" l="1"/>
  <c r="I6472" i="2" s="1"/>
  <c r="L6472" i="2" s="1"/>
  <c r="K6472" i="2"/>
  <c r="M6472" i="2" s="1"/>
  <c r="P6472" i="2" s="1"/>
  <c r="O6472" i="2"/>
  <c r="Q6472" i="2" s="1"/>
  <c r="R6472" i="2" l="1"/>
  <c r="I6473" i="2" s="1"/>
  <c r="L6473" i="2"/>
  <c r="N6473" i="2" s="1"/>
  <c r="K6473" i="2"/>
  <c r="M6473" i="2" s="1"/>
  <c r="R6473" i="2" l="1"/>
  <c r="I6474" i="2" s="1"/>
  <c r="K6474" i="2"/>
  <c r="M6474" i="2" s="1"/>
  <c r="P6473" i="2"/>
  <c r="J6474" i="2"/>
  <c r="L6474" i="2" l="1"/>
  <c r="N6474" i="2" s="1"/>
  <c r="P6474" i="2" l="1"/>
  <c r="R6474" i="2"/>
  <c r="I6475" i="2" s="1"/>
  <c r="J6475" i="2"/>
  <c r="L6475" i="2" l="1"/>
  <c r="N6475" i="2" s="1"/>
  <c r="K6475" i="2"/>
  <c r="M6475" i="2" s="1"/>
  <c r="P6475" i="2" l="1"/>
  <c r="R6475" i="2"/>
  <c r="I6476" i="2" s="1"/>
  <c r="J6476" i="2"/>
  <c r="L6476" i="2" l="1"/>
  <c r="N6476" i="2" s="1"/>
  <c r="K6476" i="2"/>
  <c r="M6476" i="2" s="1"/>
  <c r="R6476" i="2" s="1"/>
  <c r="I6477" i="2" s="1"/>
  <c r="P6476" i="2" l="1"/>
  <c r="K6477" i="2"/>
  <c r="M6477" i="2" s="1"/>
  <c r="J6477" i="2"/>
  <c r="L6477" i="2" l="1"/>
  <c r="N6477" i="2" s="1"/>
  <c r="P6477" i="2" l="1"/>
  <c r="R6477" i="2"/>
  <c r="I6478" i="2" s="1"/>
  <c r="J6478" i="2"/>
  <c r="L6478" i="2" l="1"/>
  <c r="N6478" i="2" s="1"/>
  <c r="P6478" i="2" s="1"/>
  <c r="K6478" i="2"/>
  <c r="R6478" i="2" l="1"/>
  <c r="I6479" i="2" s="1"/>
  <c r="J6479" i="2"/>
  <c r="L6479" i="2" l="1"/>
  <c r="N6479" i="2" s="1"/>
  <c r="P6479" i="2" s="1"/>
  <c r="K6479" i="2"/>
  <c r="O6479" i="2"/>
  <c r="Q6479" i="2" s="1"/>
  <c r="R6479" i="2" l="1"/>
  <c r="I6480" i="2" s="1"/>
  <c r="J6480" i="2"/>
  <c r="L6480" i="2"/>
  <c r="N6480" i="2" s="1"/>
  <c r="R6480" i="2"/>
  <c r="I6481" i="2" s="1"/>
  <c r="K6480" i="2"/>
  <c r="K6481" i="2" l="1"/>
  <c r="O6481" i="2"/>
  <c r="Q6481" i="2" s="1"/>
  <c r="P6480" i="2"/>
  <c r="J6481" i="2"/>
  <c r="L6481" i="2" s="1"/>
  <c r="N6481" i="2" s="1"/>
  <c r="P6481" i="2" s="1"/>
  <c r="R6481" i="2" l="1"/>
  <c r="I6482" i="2" s="1"/>
  <c r="L6482" i="2"/>
  <c r="N6482" i="2" s="1"/>
  <c r="K6482" i="2"/>
  <c r="O6482" i="2"/>
  <c r="Q6482" i="2" s="1"/>
  <c r="P6482" i="2" l="1"/>
  <c r="J6483" i="2"/>
  <c r="J6484" i="2" s="1"/>
  <c r="J6485" i="2" s="1"/>
  <c r="J6486" i="2" s="1"/>
  <c r="J6487" i="2" s="1"/>
  <c r="J6488" i="2" s="1"/>
  <c r="J6489" i="2" s="1"/>
  <c r="J6490" i="2" s="1"/>
  <c r="J6491" i="2" s="1"/>
  <c r="J6492" i="2" s="1"/>
  <c r="R6482" i="2"/>
  <c r="I6483" i="2" s="1"/>
  <c r="L6483" i="2"/>
  <c r="K6483" i="2"/>
  <c r="M6483" i="2" s="1"/>
  <c r="P6483" i="2" s="1"/>
  <c r="R6483" i="2" l="1"/>
  <c r="I6484" i="2" s="1"/>
  <c r="O6484" i="2" s="1"/>
  <c r="Q6484" i="2" s="1"/>
  <c r="L6484" i="2" l="1"/>
  <c r="K6484" i="2"/>
  <c r="M6484" i="2" s="1"/>
  <c r="P6484" i="2" s="1"/>
  <c r="R6484" i="2" l="1"/>
  <c r="I6485" i="2" s="1"/>
  <c r="O6485" i="2" s="1"/>
  <c r="Q6485" i="2" s="1"/>
  <c r="L6485" i="2" l="1"/>
  <c r="K6485" i="2"/>
  <c r="M6485" i="2" s="1"/>
  <c r="P6485" i="2" s="1"/>
  <c r="R6485" i="2" l="1"/>
  <c r="I6486" i="2" s="1"/>
  <c r="O6486" i="2" s="1"/>
  <c r="Q6486" i="2" s="1"/>
  <c r="L6486" i="2" l="1"/>
  <c r="K6486" i="2"/>
  <c r="M6486" i="2" s="1"/>
  <c r="P6486" i="2" s="1"/>
  <c r="R6486" i="2" l="1"/>
  <c r="I6487" i="2" s="1"/>
  <c r="O6487" i="2" s="1"/>
  <c r="Q6487" i="2" s="1"/>
  <c r="L6487" i="2" l="1"/>
  <c r="K6487" i="2"/>
  <c r="M6487" i="2" s="1"/>
  <c r="P6487" i="2" s="1"/>
  <c r="R6487" i="2" l="1"/>
  <c r="I6488" i="2" s="1"/>
  <c r="O6488" i="2" s="1"/>
  <c r="Q6488" i="2" s="1"/>
  <c r="L6488" i="2" l="1"/>
  <c r="K6488" i="2"/>
  <c r="M6488" i="2" s="1"/>
  <c r="P6488" i="2" s="1"/>
  <c r="R6488" i="2" l="1"/>
  <c r="I6489" i="2" s="1"/>
  <c r="O6489" i="2" s="1"/>
  <c r="Q6489" i="2" s="1"/>
  <c r="L6489" i="2" l="1"/>
  <c r="K6489" i="2"/>
  <c r="M6489" i="2" s="1"/>
  <c r="P6489" i="2" s="1"/>
  <c r="R6489" i="2" l="1"/>
  <c r="I6490" i="2" s="1"/>
  <c r="O6490" i="2" s="1"/>
  <c r="Q6490" i="2" s="1"/>
  <c r="L6490" i="2" l="1"/>
  <c r="K6490" i="2"/>
  <c r="M6490" i="2" s="1"/>
  <c r="P6490" i="2" s="1"/>
  <c r="R6490" i="2" l="1"/>
  <c r="I6491" i="2" s="1"/>
  <c r="O6491" i="2" s="1"/>
  <c r="Q6491" i="2" s="1"/>
  <c r="L6491" i="2" l="1"/>
  <c r="K6491" i="2"/>
  <c r="M6491" i="2" s="1"/>
  <c r="P6491" i="2" s="1"/>
  <c r="R6491" i="2" l="1"/>
  <c r="I6492" i="2" s="1"/>
  <c r="O6492" i="2" s="1"/>
  <c r="Q6492" i="2" s="1"/>
  <c r="L6492" i="2" l="1"/>
  <c r="N6492" i="2" s="1"/>
  <c r="J6493" i="2" s="1"/>
  <c r="J6494" i="2" s="1"/>
  <c r="J6495" i="2" s="1"/>
  <c r="J6496" i="2" s="1"/>
  <c r="K6492" i="2"/>
  <c r="M6492" i="2" s="1"/>
  <c r="P6492" i="2" s="1"/>
  <c r="R6492" i="2" l="1"/>
  <c r="I6493" i="2" s="1"/>
  <c r="L6493" i="2" l="1"/>
  <c r="R6493" i="2"/>
  <c r="I6494" i="2" s="1"/>
  <c r="K6493" i="2"/>
  <c r="O6493" i="2"/>
  <c r="Q6493" i="2" s="1"/>
  <c r="R6494" i="2" l="1"/>
  <c r="I6495" i="2" s="1"/>
  <c r="L6494" i="2"/>
  <c r="K6494" i="2"/>
  <c r="O6494" i="2"/>
  <c r="Q6494" i="2" s="1"/>
  <c r="R6495" i="2" l="1"/>
  <c r="I6496" i="2" s="1"/>
  <c r="L6495" i="2"/>
  <c r="K6495" i="2"/>
  <c r="O6495" i="2"/>
  <c r="Q6495" i="2" s="1"/>
  <c r="L6496" i="2" l="1"/>
  <c r="N6496" i="2" s="1"/>
  <c r="K6496" i="2"/>
  <c r="M6496" i="2" s="1"/>
  <c r="R6496" i="2" s="1"/>
  <c r="I6497" i="2" s="1"/>
  <c r="O6497" i="2" s="1"/>
  <c r="Q6497" i="2" s="1"/>
  <c r="K6497" i="2" l="1"/>
  <c r="M6497" i="2" s="1"/>
  <c r="P6496" i="2"/>
  <c r="J6497" i="2"/>
  <c r="L6497" i="2" l="1"/>
  <c r="N6497" i="2" s="1"/>
  <c r="P6497" i="2" l="1"/>
  <c r="R6497" i="2"/>
  <c r="I6498" i="2" s="1"/>
  <c r="O6498" i="2" s="1"/>
  <c r="Q6498" i="2" s="1"/>
  <c r="J6498" i="2"/>
  <c r="L6498" i="2" l="1"/>
  <c r="N6498" i="2" s="1"/>
  <c r="P6498" i="2" s="1"/>
  <c r="K6498" i="2"/>
  <c r="R6498" i="2" l="1"/>
  <c r="I6499" i="2" s="1"/>
  <c r="O6499" i="2" s="1"/>
  <c r="Q6499" i="2" s="1"/>
  <c r="J6499" i="2"/>
  <c r="L6499" i="2" l="1"/>
  <c r="N6499" i="2" s="1"/>
  <c r="P6499" i="2" s="1"/>
  <c r="K6499" i="2"/>
  <c r="R6499" i="2" l="1"/>
  <c r="I6500" i="2" s="1"/>
  <c r="O6500" i="2" s="1"/>
  <c r="Q6500" i="2" s="1"/>
  <c r="J6500" i="2"/>
  <c r="L6500" i="2" l="1"/>
  <c r="N6500" i="2" s="1"/>
  <c r="P6500" i="2" s="1"/>
  <c r="R6500" i="2"/>
  <c r="I6501" i="2" s="1"/>
  <c r="O6501" i="2" s="1"/>
  <c r="Q6501" i="2" s="1"/>
  <c r="K6500" i="2"/>
  <c r="K6501" i="2" l="1"/>
  <c r="J6501" i="2"/>
  <c r="L6501" i="2" l="1"/>
  <c r="N6501" i="2" s="1"/>
  <c r="P6501" i="2" l="1"/>
  <c r="R6501" i="2"/>
  <c r="I6502" i="2" s="1"/>
  <c r="O6502" i="2" s="1"/>
  <c r="Q6502" i="2" s="1"/>
  <c r="J6502" i="2"/>
  <c r="L6502" i="2" l="1"/>
  <c r="N6502" i="2" s="1"/>
  <c r="P6502" i="2" s="1"/>
  <c r="K6502" i="2"/>
  <c r="R6502" i="2" l="1"/>
  <c r="I6503" i="2" s="1"/>
  <c r="O6503" i="2" s="1"/>
  <c r="Q6503" i="2" s="1"/>
  <c r="J6503" i="2"/>
  <c r="L6503" i="2" l="1"/>
  <c r="N6503" i="2" s="1"/>
  <c r="K6503" i="2"/>
  <c r="M6503" i="2" s="1"/>
  <c r="P6503" i="2" l="1"/>
  <c r="R6503" i="2"/>
  <c r="I6504" i="2" s="1"/>
  <c r="O6504" i="2" s="1"/>
  <c r="Q6504" i="2" s="1"/>
  <c r="J6504" i="2"/>
  <c r="L6504" i="2" l="1"/>
  <c r="N6504" i="2" s="1"/>
  <c r="K6504" i="2"/>
  <c r="M6504" i="2" s="1"/>
  <c r="R6504" i="2" s="1"/>
  <c r="I6505" i="2" s="1"/>
  <c r="P6504" i="2" l="1"/>
  <c r="K6505" i="2"/>
  <c r="M6505" i="2" s="1"/>
  <c r="P6505" i="2" s="1"/>
  <c r="O6505" i="2"/>
  <c r="Q6505" i="2" s="1"/>
  <c r="J6505" i="2"/>
  <c r="L6505" i="2" s="1"/>
  <c r="R6505" i="2" l="1"/>
  <c r="I6506" i="2" s="1"/>
  <c r="L6506" i="2"/>
  <c r="K6506" i="2"/>
  <c r="M6506" i="2" s="1"/>
  <c r="P6506" i="2" s="1"/>
  <c r="O6506" i="2"/>
  <c r="Q6506" i="2" s="1"/>
  <c r="R6506" i="2" l="1"/>
  <c r="I6507" i="2" s="1"/>
  <c r="O6507" i="2" s="1"/>
  <c r="Q6507" i="2" s="1"/>
  <c r="L6507" i="2"/>
  <c r="K6507" i="2"/>
  <c r="M6507" i="2" s="1"/>
  <c r="P6507" i="2" s="1"/>
  <c r="R6507" i="2" l="1"/>
  <c r="I6508" i="2" s="1"/>
  <c r="O6508" i="2" s="1"/>
  <c r="Q6508" i="2" s="1"/>
  <c r="L6508" i="2" l="1"/>
  <c r="K6508" i="2"/>
  <c r="M6508" i="2" s="1"/>
  <c r="P6508" i="2" s="1"/>
  <c r="R6508" i="2" l="1"/>
  <c r="I6509" i="2" s="1"/>
  <c r="O6509" i="2" s="1"/>
  <c r="Q6509" i="2" s="1"/>
  <c r="L6509" i="2" l="1"/>
  <c r="K6509" i="2"/>
  <c r="M6509" i="2" s="1"/>
  <c r="P6509" i="2" s="1"/>
  <c r="R6509" i="2" l="1"/>
  <c r="I6510" i="2" s="1"/>
  <c r="O6510" i="2" s="1"/>
  <c r="Q6510" i="2" s="1"/>
  <c r="L6510" i="2" l="1"/>
  <c r="K6510" i="2"/>
  <c r="M6510" i="2" s="1"/>
  <c r="P6510" i="2" s="1"/>
  <c r="R6510" i="2" l="1"/>
  <c r="I6511" i="2" s="1"/>
  <c r="O6511" i="2" s="1"/>
  <c r="Q6511" i="2" s="1"/>
  <c r="L6511" i="2" l="1"/>
  <c r="K6511" i="2"/>
  <c r="M6511" i="2" s="1"/>
  <c r="P6511" i="2" s="1"/>
  <c r="R6511" i="2" l="1"/>
  <c r="I6512" i="2" s="1"/>
  <c r="L6512" i="2" l="1"/>
  <c r="N6512" i="2" s="1"/>
  <c r="J6513" i="2" s="1"/>
  <c r="K6512" i="2"/>
  <c r="M6512" i="2" s="1"/>
  <c r="P6512" i="2" s="1"/>
  <c r="R6512" i="2" l="1"/>
  <c r="I6513" i="2" s="1"/>
  <c r="O6513" i="2" s="1"/>
  <c r="Q6513" i="2" s="1"/>
  <c r="L6513" i="2" l="1"/>
  <c r="N6513" i="2" s="1"/>
  <c r="J6514" i="2" s="1"/>
  <c r="K6513" i="2"/>
  <c r="M6513" i="2" s="1"/>
  <c r="P6513" i="2" l="1"/>
  <c r="R6513" i="2"/>
  <c r="I6514" i="2" s="1"/>
  <c r="O6514" i="2" s="1"/>
  <c r="Q6514" i="2" s="1"/>
  <c r="L6514" i="2" l="1"/>
  <c r="N6514" i="2" s="1"/>
  <c r="J6515" i="2" s="1"/>
  <c r="K6514" i="2"/>
  <c r="M6514" i="2" s="1"/>
  <c r="P6514" i="2" l="1"/>
  <c r="R6514" i="2"/>
  <c r="I6515" i="2" s="1"/>
  <c r="L6515" i="2" l="1"/>
  <c r="N6515" i="2" s="1"/>
  <c r="J6516" i="2" s="1"/>
  <c r="J6517" i="2" s="1"/>
  <c r="J6518" i="2" s="1"/>
  <c r="J6519" i="2" s="1"/>
  <c r="J6520" i="2" s="1"/>
  <c r="J6521" i="2" s="1"/>
  <c r="K6515" i="2"/>
  <c r="M6515" i="2" s="1"/>
  <c r="P6515" i="2" s="1"/>
  <c r="R6515" i="2" l="1"/>
  <c r="I6516" i="2" s="1"/>
  <c r="L6516" i="2" l="1"/>
  <c r="R6516" i="2"/>
  <c r="I6517" i="2" s="1"/>
  <c r="K6516" i="2"/>
  <c r="O6516" i="2"/>
  <c r="Q6516" i="2" s="1"/>
  <c r="L6517" i="2" l="1"/>
  <c r="R6517" i="2"/>
  <c r="I6518" i="2" s="1"/>
  <c r="K6517" i="2"/>
  <c r="O6517" i="2"/>
  <c r="Q6517" i="2" s="1"/>
  <c r="R6518" i="2" l="1"/>
  <c r="I6519" i="2" s="1"/>
  <c r="L6518" i="2"/>
  <c r="K6518" i="2"/>
  <c r="O6518" i="2"/>
  <c r="Q6518" i="2" s="1"/>
  <c r="R6519" i="2" l="1"/>
  <c r="I6520" i="2" s="1"/>
  <c r="L6519" i="2"/>
  <c r="K6519" i="2"/>
  <c r="O6519" i="2"/>
  <c r="Q6519" i="2" s="1"/>
  <c r="L6520" i="2" l="1"/>
  <c r="K6520" i="2"/>
  <c r="M6520" i="2" s="1"/>
  <c r="P6520" i="2" s="1"/>
  <c r="O6520" i="2"/>
  <c r="Q6520" i="2" s="1"/>
  <c r="R6520" i="2" l="1"/>
  <c r="I6521" i="2" s="1"/>
  <c r="O6521" i="2" s="1"/>
  <c r="Q6521" i="2" s="1"/>
  <c r="K6521" i="2"/>
  <c r="M6521" i="2" s="1"/>
  <c r="L6521" i="2" l="1"/>
  <c r="N6521" i="2" s="1"/>
  <c r="R6521" i="2" s="1"/>
  <c r="I6522" i="2" s="1"/>
  <c r="K6522" i="2" s="1"/>
  <c r="M6522" i="2" s="1"/>
  <c r="P6522" i="2" s="1"/>
  <c r="O6522" i="2"/>
  <c r="Q6522" i="2" s="1"/>
  <c r="P6521" i="2"/>
  <c r="J6522" i="2"/>
  <c r="J6523" i="2" s="1"/>
  <c r="R6522" i="2" l="1"/>
  <c r="I6523" i="2" s="1"/>
  <c r="O6523" i="2" s="1"/>
  <c r="Q6523" i="2" s="1"/>
  <c r="L6522" i="2"/>
  <c r="L6523" i="2"/>
  <c r="N6523" i="2" s="1"/>
  <c r="P6523" i="2" s="1"/>
  <c r="K6523" i="2"/>
  <c r="R6523" i="2" l="1"/>
  <c r="I6524" i="2" s="1"/>
  <c r="O6524" i="2" s="1"/>
  <c r="Q6524" i="2" s="1"/>
  <c r="J6524" i="2"/>
  <c r="L6524" i="2" l="1"/>
  <c r="N6524" i="2" s="1"/>
  <c r="P6524" i="2" s="1"/>
  <c r="R6524" i="2"/>
  <c r="I6525" i="2" s="1"/>
  <c r="O6525" i="2" s="1"/>
  <c r="Q6525" i="2" s="1"/>
  <c r="K6524" i="2"/>
  <c r="K6525" i="2" l="1"/>
  <c r="J6525" i="2"/>
  <c r="L6525" i="2" l="1"/>
  <c r="N6525" i="2" s="1"/>
  <c r="J6526" i="2" s="1"/>
  <c r="P6525" i="2" l="1"/>
  <c r="R6525" i="2"/>
  <c r="I6526" i="2" s="1"/>
  <c r="O6526" i="2" s="1"/>
  <c r="Q6526" i="2" s="1"/>
  <c r="L6526" i="2" l="1"/>
  <c r="N6526" i="2" s="1"/>
  <c r="K6526" i="2"/>
  <c r="P6526" i="2" l="1"/>
  <c r="J6527" i="2"/>
  <c r="R6526" i="2"/>
  <c r="I6527" i="2" s="1"/>
  <c r="O6527" i="2" s="1"/>
  <c r="Q6527" i="2" s="1"/>
  <c r="L6527" i="2" l="1"/>
  <c r="N6527" i="2" s="1"/>
  <c r="P6527" i="2" s="1"/>
  <c r="K6527" i="2"/>
  <c r="J6528" i="2" l="1"/>
  <c r="R6527" i="2"/>
  <c r="I6528" i="2" s="1"/>
  <c r="O6528" i="2" s="1"/>
  <c r="Q6528" i="2" s="1"/>
  <c r="L6528" i="2" l="1"/>
  <c r="N6528" i="2" s="1"/>
  <c r="K6528" i="2"/>
  <c r="M6528" i="2" s="1"/>
  <c r="R6528" i="2" s="1"/>
  <c r="I6529" i="2" s="1"/>
  <c r="K6529" i="2" l="1"/>
  <c r="M6529" i="2" s="1"/>
  <c r="P6529" i="2" s="1"/>
  <c r="O6529" i="2"/>
  <c r="Q6529" i="2" s="1"/>
  <c r="P6528" i="2"/>
  <c r="J6529" i="2"/>
  <c r="L6529" i="2" s="1"/>
  <c r="R6529" i="2" l="1"/>
  <c r="I6530" i="2" s="1"/>
  <c r="L6530" i="2"/>
  <c r="N6530" i="2" s="1"/>
  <c r="K6530" i="2"/>
  <c r="O6530" i="2"/>
  <c r="Q6530" i="2" s="1"/>
  <c r="R6530" i="2" l="1"/>
  <c r="I6531" i="2" s="1"/>
  <c r="O6531" i="2" s="1"/>
  <c r="Q6531" i="2" s="1"/>
  <c r="P6530" i="2"/>
  <c r="J6531" i="2"/>
  <c r="L6531" i="2"/>
  <c r="N6531" i="2" s="1"/>
  <c r="K6531" i="2"/>
  <c r="M6531" i="2" s="1"/>
  <c r="P6531" i="2" s="1"/>
  <c r="J6532" i="2" l="1"/>
  <c r="R6531" i="2"/>
  <c r="I6532" i="2" s="1"/>
  <c r="O6532" i="2" s="1"/>
  <c r="Q6532" i="2" s="1"/>
  <c r="L6532" i="2" l="1"/>
  <c r="N6532" i="2" s="1"/>
  <c r="J6533" i="2" s="1"/>
  <c r="K6532" i="2"/>
  <c r="M6532" i="2" s="1"/>
  <c r="P6532" i="2" l="1"/>
  <c r="R6532" i="2"/>
  <c r="I6533" i="2" s="1"/>
  <c r="O6533" i="2" s="1"/>
  <c r="Q6533" i="2" s="1"/>
  <c r="L6533" i="2" l="1"/>
  <c r="N6533" i="2" s="1"/>
  <c r="J6534" i="2" s="1"/>
  <c r="J6535" i="2" s="1"/>
  <c r="J6536" i="2" s="1"/>
  <c r="K6533" i="2"/>
  <c r="M6533" i="2" s="1"/>
  <c r="P6533" i="2" s="1"/>
  <c r="R6533" i="2" l="1"/>
  <c r="I6534" i="2" s="1"/>
  <c r="O6534" i="2" s="1"/>
  <c r="Q6534" i="2" s="1"/>
  <c r="L6534" i="2" l="1"/>
  <c r="K6534" i="2"/>
  <c r="M6534" i="2" s="1"/>
  <c r="P6534" i="2" s="1"/>
  <c r="R6534" i="2" l="1"/>
  <c r="I6535" i="2" s="1"/>
  <c r="O6535" i="2" s="1"/>
  <c r="Q6535" i="2" s="1"/>
  <c r="L6535" i="2" l="1"/>
  <c r="K6535" i="2"/>
  <c r="M6535" i="2" s="1"/>
  <c r="P6535" i="2" s="1"/>
  <c r="R6535" i="2" l="1"/>
  <c r="I6536" i="2" s="1"/>
  <c r="O6536" i="2" s="1"/>
  <c r="Q6536" i="2" s="1"/>
  <c r="L6536" i="2" l="1"/>
  <c r="N6536" i="2" s="1"/>
  <c r="J6537" i="2" s="1"/>
  <c r="J6538" i="2" s="1"/>
  <c r="J6539" i="2" s="1"/>
  <c r="J6540" i="2" s="1"/>
  <c r="K6536" i="2"/>
  <c r="M6536" i="2" s="1"/>
  <c r="P6536" i="2" s="1"/>
  <c r="R6536" i="2" l="1"/>
  <c r="I6537" i="2" s="1"/>
  <c r="O6537" i="2" s="1"/>
  <c r="Q6537" i="2" s="1"/>
  <c r="L6537" i="2" l="1"/>
  <c r="K6537" i="2"/>
  <c r="M6537" i="2" s="1"/>
  <c r="P6537" i="2" s="1"/>
  <c r="R6537" i="2" l="1"/>
  <c r="I6538" i="2" s="1"/>
  <c r="O6538" i="2" s="1"/>
  <c r="Q6538" i="2" s="1"/>
  <c r="L6538" i="2" l="1"/>
  <c r="K6538" i="2"/>
  <c r="M6538" i="2" s="1"/>
  <c r="P6538" i="2" s="1"/>
  <c r="R6538" i="2" l="1"/>
  <c r="I6539" i="2" s="1"/>
  <c r="O6539" i="2" s="1"/>
  <c r="Q6539" i="2" s="1"/>
  <c r="L6539" i="2" l="1"/>
  <c r="K6539" i="2"/>
  <c r="M6539" i="2" s="1"/>
  <c r="P6539" i="2" s="1"/>
  <c r="R6539" i="2" l="1"/>
  <c r="I6540" i="2" s="1"/>
  <c r="O6540" i="2" s="1"/>
  <c r="Q6540" i="2" s="1"/>
  <c r="L6540" i="2" l="1"/>
  <c r="N6540" i="2" s="1"/>
  <c r="J6541" i="2" s="1"/>
  <c r="K6540" i="2"/>
  <c r="M6540" i="2" s="1"/>
  <c r="P6540" i="2" s="1"/>
  <c r="R6540" i="2" l="1"/>
  <c r="I6541" i="2" s="1"/>
  <c r="O6541" i="2" s="1"/>
  <c r="Q6541" i="2" s="1"/>
  <c r="L6541" i="2" l="1"/>
  <c r="N6541" i="2" s="1"/>
  <c r="R6541" i="2" s="1"/>
  <c r="I6542" i="2" s="1"/>
  <c r="K6541" i="2"/>
  <c r="R6542" i="2" l="1"/>
  <c r="I6543" i="2" s="1"/>
  <c r="K6542" i="2"/>
  <c r="O6542" i="2"/>
  <c r="Q6542" i="2" s="1"/>
  <c r="P6541" i="2"/>
  <c r="J6542" i="2"/>
  <c r="J6543" i="2" s="1"/>
  <c r="J6544" i="2" s="1"/>
  <c r="L6542" i="2" l="1"/>
  <c r="L6543" i="2"/>
  <c r="K6543" i="2"/>
  <c r="M6543" i="2" s="1"/>
  <c r="P6543" i="2" s="1"/>
  <c r="O6543" i="2"/>
  <c r="Q6543" i="2" s="1"/>
  <c r="R6543" i="2" l="1"/>
  <c r="I6544" i="2" s="1"/>
  <c r="L6544" i="2"/>
  <c r="N6544" i="2" s="1"/>
  <c r="K6544" i="2"/>
  <c r="M6544" i="2" s="1"/>
  <c r="R6544" i="2" s="1"/>
  <c r="I6545" i="2" s="1"/>
  <c r="O6545" i="2" s="1"/>
  <c r="Q6545" i="2" s="1"/>
  <c r="K6545" i="2" l="1"/>
  <c r="M6545" i="2" s="1"/>
  <c r="P6544" i="2"/>
  <c r="J6545" i="2"/>
  <c r="L6545" i="2" l="1"/>
  <c r="N6545" i="2" s="1"/>
  <c r="P6545" i="2" l="1"/>
  <c r="R6545" i="2"/>
  <c r="I6546" i="2" s="1"/>
  <c r="O6546" i="2" s="1"/>
  <c r="Q6546" i="2" s="1"/>
  <c r="J6546" i="2"/>
  <c r="L6546" i="2" l="1"/>
  <c r="N6546" i="2" s="1"/>
  <c r="K6546" i="2"/>
  <c r="M6546" i="2" s="1"/>
  <c r="P6546" i="2" l="1"/>
  <c r="R6546" i="2"/>
  <c r="I6547" i="2" s="1"/>
  <c r="J6547" i="2"/>
  <c r="J6548" i="2" s="1"/>
  <c r="J6549" i="2" s="1"/>
  <c r="R6547" i="2" l="1"/>
  <c r="I6548" i="2" s="1"/>
  <c r="L6547" i="2"/>
  <c r="K6547" i="2"/>
  <c r="O6547" i="2"/>
  <c r="Q6547" i="2" s="1"/>
  <c r="L6548" i="2" l="1"/>
  <c r="R6548" i="2"/>
  <c r="I6549" i="2" s="1"/>
  <c r="O6549" i="2" s="1"/>
  <c r="Q6549" i="2" s="1"/>
  <c r="K6548" i="2"/>
  <c r="O6548" i="2"/>
  <c r="Q6548" i="2" s="1"/>
  <c r="L6549" i="2" l="1"/>
  <c r="N6549" i="2" s="1"/>
  <c r="R6549" i="2" s="1"/>
  <c r="I6550" i="2" s="1"/>
  <c r="O6550" i="2" s="1"/>
  <c r="Q6550" i="2" s="1"/>
  <c r="K6549" i="2"/>
  <c r="K6550" i="2" l="1"/>
  <c r="P6549" i="2"/>
  <c r="J6550" i="2"/>
  <c r="L6550" i="2" l="1"/>
  <c r="N6550" i="2" s="1"/>
  <c r="P6550" i="2" l="1"/>
  <c r="R6550" i="2"/>
  <c r="I6551" i="2" s="1"/>
  <c r="O6551" i="2" s="1"/>
  <c r="Q6551" i="2" s="1"/>
  <c r="J6551" i="2"/>
  <c r="L6551" i="2" l="1"/>
  <c r="N6551" i="2" s="1"/>
  <c r="P6551" i="2" s="1"/>
  <c r="K6551" i="2"/>
  <c r="R6551" i="2" l="1"/>
  <c r="I6552" i="2" s="1"/>
  <c r="J6552" i="2"/>
  <c r="L6552" i="2" l="1"/>
  <c r="N6552" i="2" s="1"/>
  <c r="P6552" i="2" s="1"/>
  <c r="R6552" i="2"/>
  <c r="I6553" i="2" s="1"/>
  <c r="K6552" i="2"/>
  <c r="K6553" i="2" l="1"/>
  <c r="O6553" i="2"/>
  <c r="Q6553" i="2" s="1"/>
  <c r="J6553" i="2"/>
  <c r="L6553" i="2" s="1"/>
  <c r="N6553" i="2" s="1"/>
  <c r="P6553" i="2" s="1"/>
  <c r="R6553" i="2" l="1"/>
  <c r="I6554" i="2" s="1"/>
  <c r="L6554" i="2"/>
  <c r="N6554" i="2" s="1"/>
  <c r="K6554" i="2"/>
  <c r="M6554" i="2" s="1"/>
  <c r="J6555" i="2" l="1"/>
  <c r="J6556" i="2" s="1"/>
  <c r="J6557" i="2" s="1"/>
  <c r="J6558" i="2" s="1"/>
  <c r="J6559" i="2" s="1"/>
  <c r="J6560" i="2" s="1"/>
  <c r="J6561" i="2" s="1"/>
  <c r="J6562" i="2" s="1"/>
  <c r="J6563" i="2" s="1"/>
  <c r="J6564" i="2" s="1"/>
  <c r="J6565" i="2" s="1"/>
  <c r="J6566" i="2" s="1"/>
  <c r="J6567" i="2" s="1"/>
  <c r="J6568" i="2" s="1"/>
  <c r="P6554" i="2"/>
  <c r="R6554" i="2"/>
  <c r="I6555" i="2" s="1"/>
  <c r="L6555" i="2" l="1"/>
  <c r="K6555" i="2"/>
  <c r="M6555" i="2" s="1"/>
  <c r="P6555" i="2" s="1"/>
  <c r="R6555" i="2" l="1"/>
  <c r="I6556" i="2" s="1"/>
  <c r="L6556" i="2" l="1"/>
  <c r="K6556" i="2"/>
  <c r="M6556" i="2" s="1"/>
  <c r="P6556" i="2" s="1"/>
  <c r="R6556" i="2" l="1"/>
  <c r="I6557" i="2" s="1"/>
  <c r="L6557" i="2" l="1"/>
  <c r="K6557" i="2"/>
  <c r="M6557" i="2" s="1"/>
  <c r="P6557" i="2" s="1"/>
  <c r="R6557" i="2" l="1"/>
  <c r="I6558" i="2" s="1"/>
  <c r="L6558" i="2" l="1"/>
  <c r="K6558" i="2"/>
  <c r="M6558" i="2" s="1"/>
  <c r="P6558" i="2" s="1"/>
  <c r="R6558" i="2" l="1"/>
  <c r="I6559" i="2" s="1"/>
  <c r="L6559" i="2" l="1"/>
  <c r="K6559" i="2"/>
  <c r="M6559" i="2" s="1"/>
  <c r="P6559" i="2" s="1"/>
  <c r="R6559" i="2" l="1"/>
  <c r="I6560" i="2" s="1"/>
  <c r="L6560" i="2" l="1"/>
  <c r="K6560" i="2"/>
  <c r="M6560" i="2" s="1"/>
  <c r="P6560" i="2" s="1"/>
  <c r="R6560" i="2" l="1"/>
  <c r="I6561" i="2" s="1"/>
  <c r="L6561" i="2" l="1"/>
  <c r="K6561" i="2"/>
  <c r="M6561" i="2" s="1"/>
  <c r="P6561" i="2" s="1"/>
  <c r="R6561" i="2" l="1"/>
  <c r="I6562" i="2" s="1"/>
  <c r="L6562" i="2" l="1"/>
  <c r="K6562" i="2"/>
  <c r="M6562" i="2" s="1"/>
  <c r="P6562" i="2" s="1"/>
  <c r="R6562" i="2" l="1"/>
  <c r="I6563" i="2" s="1"/>
  <c r="L6563" i="2" l="1"/>
  <c r="K6563" i="2"/>
  <c r="M6563" i="2" s="1"/>
  <c r="P6563" i="2" s="1"/>
  <c r="R6563" i="2" l="1"/>
  <c r="I6564" i="2" s="1"/>
  <c r="L6564" i="2" l="1"/>
  <c r="K6564" i="2"/>
  <c r="M6564" i="2" s="1"/>
  <c r="P6564" i="2" s="1"/>
  <c r="R6564" i="2" l="1"/>
  <c r="I6565" i="2" s="1"/>
  <c r="L6565" i="2" l="1"/>
  <c r="K6565" i="2"/>
  <c r="M6565" i="2" s="1"/>
  <c r="P6565" i="2" s="1"/>
  <c r="R6565" i="2" l="1"/>
  <c r="I6566" i="2" s="1"/>
  <c r="L6566" i="2" l="1"/>
  <c r="O6566" i="2"/>
  <c r="Q6566" i="2" s="1"/>
  <c r="K6566" i="2"/>
  <c r="M6566" i="2" s="1"/>
  <c r="P6566" i="2" s="1"/>
  <c r="R6566" i="2" l="1"/>
  <c r="I6567" i="2" s="1"/>
  <c r="R6567" i="2" s="1"/>
  <c r="I6568" i="2" s="1"/>
  <c r="O6568" i="2" s="1"/>
  <c r="Q6568" i="2" s="1"/>
  <c r="K6567" i="2" l="1"/>
  <c r="O6567" i="2"/>
  <c r="Q6567" i="2" s="1"/>
  <c r="L6567" i="2"/>
  <c r="L6568" i="2"/>
  <c r="N6568" i="2" s="1"/>
  <c r="R6568" i="2"/>
  <c r="I6569" i="2" s="1"/>
  <c r="K6568" i="2"/>
  <c r="K6569" i="2" l="1"/>
  <c r="M6569" i="2" s="1"/>
  <c r="P6569" i="2" s="1"/>
  <c r="O6569" i="2"/>
  <c r="Q6569" i="2" s="1"/>
  <c r="P6568" i="2"/>
  <c r="J6569" i="2"/>
  <c r="J6570" i="2" s="1"/>
  <c r="R6569" i="2" l="1"/>
  <c r="I6570" i="2" s="1"/>
  <c r="L6570" i="2"/>
  <c r="N6570" i="2" s="1"/>
  <c r="K6570" i="2"/>
  <c r="M6570" i="2" s="1"/>
  <c r="L6569" i="2"/>
  <c r="P6570" i="2" l="1"/>
  <c r="R6570" i="2"/>
  <c r="I6571" i="2" s="1"/>
  <c r="J6571" i="2"/>
  <c r="L6571" i="2" l="1"/>
  <c r="N6571" i="2" s="1"/>
  <c r="P6571" i="2" s="1"/>
  <c r="K6571" i="2"/>
  <c r="R6571" i="2" l="1"/>
  <c r="I6572" i="2" s="1"/>
  <c r="J6572" i="2"/>
  <c r="L6572" i="2" l="1"/>
  <c r="N6572" i="2" s="1"/>
  <c r="P6572" i="2" s="1"/>
  <c r="R6572" i="2"/>
  <c r="I6573" i="2" s="1"/>
  <c r="K6572" i="2"/>
  <c r="K6573" i="2" l="1"/>
  <c r="J6573" i="2"/>
  <c r="L6573" i="2" l="1"/>
  <c r="N6573" i="2" s="1"/>
  <c r="P6573" i="2" l="1"/>
  <c r="R6573" i="2"/>
  <c r="I6574" i="2" s="1"/>
  <c r="J6574" i="2"/>
  <c r="L6574" i="2" l="1"/>
  <c r="N6574" i="2" s="1"/>
  <c r="P6574" i="2" s="1"/>
  <c r="K6574" i="2"/>
  <c r="R6574" i="2" l="1"/>
  <c r="I6575" i="2" s="1"/>
  <c r="J6575" i="2"/>
  <c r="L6575" i="2" l="1"/>
  <c r="N6575" i="2" s="1"/>
  <c r="P6575" i="2" s="1"/>
  <c r="K6575" i="2"/>
  <c r="R6575" i="2" l="1"/>
  <c r="I6576" i="2" s="1"/>
  <c r="O6576" i="2" s="1"/>
  <c r="Q6576" i="2" s="1"/>
  <c r="J6576" i="2"/>
  <c r="L6576" i="2" l="1"/>
  <c r="N6576" i="2" s="1"/>
  <c r="P6576" i="2" s="1"/>
  <c r="R6576" i="2"/>
  <c r="I6577" i="2" s="1"/>
  <c r="K6576" i="2"/>
  <c r="K6577" i="2" l="1"/>
  <c r="M6577" i="2" s="1"/>
  <c r="P6577" i="2" s="1"/>
  <c r="O6577" i="2"/>
  <c r="Q6577" i="2" s="1"/>
  <c r="J6577" i="2"/>
  <c r="L6577" i="2" s="1"/>
  <c r="R6577" i="2" l="1"/>
  <c r="I6578" i="2" s="1"/>
  <c r="R6578" i="2"/>
  <c r="I6579" i="2" s="1"/>
  <c r="L6578" i="2"/>
  <c r="O6578" i="2"/>
  <c r="Q6578" i="2" s="1"/>
  <c r="K6578" i="2"/>
  <c r="L6579" i="2" l="1"/>
  <c r="N6579" i="2" s="1"/>
  <c r="K6579" i="2"/>
  <c r="O6579" i="2"/>
  <c r="Q6579" i="2" s="1"/>
  <c r="P6579" i="2" l="1"/>
  <c r="J6580" i="2"/>
  <c r="J6581" i="2" s="1"/>
  <c r="J6582" i="2" s="1"/>
  <c r="J6583" i="2" s="1"/>
  <c r="J6584" i="2" s="1"/>
  <c r="R6579" i="2"/>
  <c r="I6580" i="2" s="1"/>
  <c r="O6580" i="2" s="1"/>
  <c r="Q6580" i="2" s="1"/>
  <c r="L6580" i="2"/>
  <c r="K6580" i="2"/>
  <c r="M6580" i="2" s="1"/>
  <c r="P6580" i="2" s="1"/>
  <c r="R6580" i="2" l="1"/>
  <c r="I6581" i="2" s="1"/>
  <c r="L6581" i="2" l="1"/>
  <c r="K6581" i="2"/>
  <c r="M6581" i="2" s="1"/>
  <c r="P6581" i="2" s="1"/>
  <c r="R6581" i="2" l="1"/>
  <c r="I6582" i="2" s="1"/>
  <c r="O6582" i="2" s="1"/>
  <c r="Q6582" i="2" s="1"/>
  <c r="L6582" i="2" l="1"/>
  <c r="K6582" i="2"/>
  <c r="M6582" i="2" s="1"/>
  <c r="P6582" i="2" s="1"/>
  <c r="R6582" i="2" l="1"/>
  <c r="I6583" i="2" s="1"/>
  <c r="L6583" i="2" l="1"/>
  <c r="K6583" i="2"/>
  <c r="M6583" i="2" s="1"/>
  <c r="P6583" i="2" s="1"/>
  <c r="R6583" i="2" l="1"/>
  <c r="I6584" i="2" s="1"/>
  <c r="O6584" i="2" s="1"/>
  <c r="Q6584" i="2" s="1"/>
  <c r="L6584" i="2" l="1"/>
  <c r="N6584" i="2" s="1"/>
  <c r="J6585" i="2" s="1"/>
  <c r="K6584" i="2"/>
  <c r="M6584" i="2" s="1"/>
  <c r="P6584" i="2" s="1"/>
  <c r="R6584" i="2" l="1"/>
  <c r="I6585" i="2" s="1"/>
  <c r="L6585" i="2" l="1"/>
  <c r="N6585" i="2" s="1"/>
  <c r="J6586" i="2" s="1"/>
  <c r="K6585" i="2"/>
  <c r="M6585" i="2" s="1"/>
  <c r="P6585" i="2" s="1"/>
  <c r="R6585" i="2" l="1"/>
  <c r="I6586" i="2" s="1"/>
  <c r="L6586" i="2" l="1"/>
  <c r="N6586" i="2" s="1"/>
  <c r="J6587" i="2" s="1"/>
  <c r="J6588" i="2" s="1"/>
  <c r="J6589" i="2" s="1"/>
  <c r="J6590" i="2" s="1"/>
  <c r="J6591" i="2" s="1"/>
  <c r="J6592" i="2" s="1"/>
  <c r="K6586" i="2"/>
  <c r="M6586" i="2" s="1"/>
  <c r="P6586" i="2" s="1"/>
  <c r="R6586" i="2" l="1"/>
  <c r="I6587" i="2" s="1"/>
  <c r="O6587" i="2" s="1"/>
  <c r="Q6587" i="2" s="1"/>
  <c r="L6587" i="2" l="1"/>
  <c r="K6587" i="2"/>
  <c r="M6587" i="2" s="1"/>
  <c r="P6587" i="2" s="1"/>
  <c r="R6587" i="2" l="1"/>
  <c r="I6588" i="2" s="1"/>
  <c r="O6588" i="2" s="1"/>
  <c r="Q6588" i="2" s="1"/>
  <c r="L6588" i="2" l="1"/>
  <c r="K6588" i="2"/>
  <c r="M6588" i="2" s="1"/>
  <c r="P6588" i="2" s="1"/>
  <c r="R6588" i="2" l="1"/>
  <c r="I6589" i="2" s="1"/>
  <c r="O6589" i="2" s="1"/>
  <c r="Q6589" i="2" s="1"/>
  <c r="L6589" i="2" l="1"/>
  <c r="K6589" i="2"/>
  <c r="M6589" i="2" s="1"/>
  <c r="P6589" i="2" s="1"/>
  <c r="R6589" i="2" l="1"/>
  <c r="I6590" i="2" s="1"/>
  <c r="L6590" i="2" l="1"/>
  <c r="O6590" i="2"/>
  <c r="Q6590" i="2" s="1"/>
  <c r="K6590" i="2"/>
  <c r="M6590" i="2" s="1"/>
  <c r="P6590" i="2" s="1"/>
  <c r="R6590" i="2" l="1"/>
  <c r="I6591" i="2" s="1"/>
  <c r="L6591" i="2"/>
  <c r="K6591" i="2"/>
  <c r="M6591" i="2" s="1"/>
  <c r="P6591" i="2" s="1"/>
  <c r="O6591" i="2"/>
  <c r="Q6591" i="2" s="1"/>
  <c r="R6591" i="2" l="1"/>
  <c r="I6592" i="2" s="1"/>
  <c r="L6592" i="2" s="1"/>
  <c r="N6592" i="2" s="1"/>
  <c r="K6592" i="2" l="1"/>
  <c r="M6592" i="2" s="1"/>
  <c r="R6592" i="2" s="1"/>
  <c r="I6593" i="2" s="1"/>
  <c r="K6593" i="2" s="1"/>
  <c r="M6593" i="2" s="1"/>
  <c r="J6593" i="2"/>
  <c r="P6592" i="2" l="1"/>
  <c r="L6593" i="2"/>
  <c r="N6593" i="2" s="1"/>
  <c r="P6593" i="2" l="1"/>
  <c r="R6593" i="2"/>
  <c r="I6594" i="2" s="1"/>
  <c r="O6594" i="2" s="1"/>
  <c r="Q6594" i="2" s="1"/>
  <c r="J6594" i="2"/>
  <c r="L6594" i="2" l="1"/>
  <c r="N6594" i="2" s="1"/>
  <c r="K6594" i="2"/>
  <c r="M6594" i="2" s="1"/>
  <c r="P6594" i="2" l="1"/>
  <c r="R6594" i="2"/>
  <c r="I6595" i="2" s="1"/>
  <c r="O6595" i="2" s="1"/>
  <c r="Q6595" i="2" s="1"/>
  <c r="J6595" i="2"/>
  <c r="L6595" i="2" l="1"/>
  <c r="N6595" i="2" s="1"/>
  <c r="K6595" i="2"/>
  <c r="M6595" i="2" s="1"/>
  <c r="P6595" i="2" l="1"/>
  <c r="R6595" i="2"/>
  <c r="I6596" i="2" s="1"/>
  <c r="O6596" i="2" s="1"/>
  <c r="Q6596" i="2" s="1"/>
  <c r="J6596" i="2"/>
  <c r="L6596" i="2" l="1"/>
  <c r="N6596" i="2" s="1"/>
  <c r="P6596" i="2" s="1"/>
  <c r="K6596" i="2"/>
  <c r="R6596" i="2" l="1"/>
  <c r="I6597" i="2" s="1"/>
  <c r="K6597" i="2" s="1"/>
  <c r="J6597" i="2"/>
  <c r="L6597" i="2" l="1"/>
  <c r="N6597" i="2" s="1"/>
  <c r="P6597" i="2" l="1"/>
  <c r="R6597" i="2"/>
  <c r="I6598" i="2" s="1"/>
  <c r="J6598" i="2"/>
  <c r="L6598" i="2" l="1"/>
  <c r="N6598" i="2" s="1"/>
  <c r="P6598" i="2" s="1"/>
  <c r="K6598" i="2"/>
  <c r="R6598" i="2" l="1"/>
  <c r="I6599" i="2" s="1"/>
  <c r="J6599" i="2"/>
  <c r="L6599" i="2" l="1"/>
  <c r="N6599" i="2" s="1"/>
  <c r="P6599" i="2" s="1"/>
  <c r="K6599" i="2"/>
  <c r="R6599" i="2" l="1"/>
  <c r="I6600" i="2" s="1"/>
  <c r="O6600" i="2" s="1"/>
  <c r="Q6600" i="2" s="1"/>
  <c r="J6600" i="2"/>
  <c r="L6600" i="2" l="1"/>
  <c r="N6600" i="2" s="1"/>
  <c r="P6600" i="2" s="1"/>
  <c r="K6600" i="2"/>
  <c r="R6600" i="2" l="1"/>
  <c r="I6601" i="2" s="1"/>
  <c r="O6601" i="2" s="1"/>
  <c r="Q6601" i="2" s="1"/>
  <c r="K6601" i="2"/>
  <c r="J6601" i="2"/>
  <c r="L6601" i="2" s="1"/>
  <c r="N6601" i="2" s="1"/>
  <c r="P6601" i="2" l="1"/>
  <c r="R6601" i="2"/>
  <c r="I6602" i="2" s="1"/>
  <c r="L6602" i="2" l="1"/>
  <c r="K6602" i="2"/>
  <c r="M6602" i="2" s="1"/>
  <c r="P6602" i="2" s="1"/>
  <c r="R6602" i="2" l="1"/>
  <c r="I6603" i="2" s="1"/>
  <c r="L6603" i="2" l="1"/>
  <c r="K6603" i="2"/>
  <c r="M6603" i="2" s="1"/>
  <c r="P6603" i="2" s="1"/>
  <c r="O6603" i="2"/>
  <c r="Q6603" i="2" s="1"/>
  <c r="R6603" i="2" l="1"/>
  <c r="I6604" i="2" s="1"/>
  <c r="L6604" i="2"/>
  <c r="R6604" i="2"/>
  <c r="I6605" i="2" s="1"/>
  <c r="K6604" i="2"/>
  <c r="O6604" i="2"/>
  <c r="Q6604" i="2" s="1"/>
  <c r="L6605" i="2" l="1"/>
  <c r="N6605" i="2" s="1"/>
  <c r="J6606" i="2" s="1"/>
  <c r="K6605" i="2"/>
  <c r="M6605" i="2" s="1"/>
  <c r="P6605" i="2" s="1"/>
  <c r="R6605" i="2" l="1"/>
  <c r="I6606" i="2" s="1"/>
  <c r="O6606" i="2" s="1"/>
  <c r="Q6606" i="2" s="1"/>
  <c r="L6606" i="2" l="1"/>
  <c r="N6606" i="2" s="1"/>
  <c r="J6607" i="2" s="1"/>
  <c r="K6606" i="2"/>
  <c r="M6606" i="2" s="1"/>
  <c r="P6606" i="2" s="1"/>
  <c r="R6606" i="2" l="1"/>
  <c r="I6607" i="2" s="1"/>
  <c r="O6607" i="2" s="1"/>
  <c r="Q6607" i="2" s="1"/>
  <c r="L6607" i="2" l="1"/>
  <c r="N6607" i="2" s="1"/>
  <c r="J6608" i="2" s="1"/>
  <c r="J6609" i="2" s="1"/>
  <c r="K6607" i="2"/>
  <c r="M6607" i="2" s="1"/>
  <c r="P6607" i="2" s="1"/>
  <c r="R6607" i="2" l="1"/>
  <c r="I6608" i="2" s="1"/>
  <c r="O6608" i="2" s="1"/>
  <c r="Q6608" i="2" s="1"/>
  <c r="L6608" i="2" l="1"/>
  <c r="K6608" i="2"/>
  <c r="M6608" i="2" s="1"/>
  <c r="P6608" i="2" s="1"/>
  <c r="R6608" i="2" l="1"/>
  <c r="I6609" i="2" s="1"/>
  <c r="L6609" i="2" l="1"/>
  <c r="N6609" i="2" s="1"/>
  <c r="J6610" i="2" s="1"/>
  <c r="J6611" i="2" s="1"/>
  <c r="J6612" i="2" s="1"/>
  <c r="J6613" i="2" s="1"/>
  <c r="J6614" i="2" s="1"/>
  <c r="J6615" i="2" s="1"/>
  <c r="K6609" i="2"/>
  <c r="M6609" i="2" s="1"/>
  <c r="P6609" i="2" s="1"/>
  <c r="R6609" i="2" l="1"/>
  <c r="I6610" i="2" s="1"/>
  <c r="O6610" i="2" s="1"/>
  <c r="Q6610" i="2" s="1"/>
  <c r="L6610" i="2" l="1"/>
  <c r="K6610" i="2"/>
  <c r="M6610" i="2" s="1"/>
  <c r="P6610" i="2" s="1"/>
  <c r="R6610" i="2" l="1"/>
  <c r="I6611" i="2" s="1"/>
  <c r="L6611" i="2" l="1"/>
  <c r="K6611" i="2"/>
  <c r="M6611" i="2" s="1"/>
  <c r="P6611" i="2" s="1"/>
  <c r="R6611" i="2" l="1"/>
  <c r="I6612" i="2" s="1"/>
  <c r="L6612" i="2" l="1"/>
  <c r="K6612" i="2"/>
  <c r="M6612" i="2" s="1"/>
  <c r="P6612" i="2" s="1"/>
  <c r="R6612" i="2" l="1"/>
  <c r="I6613" i="2" s="1"/>
  <c r="L6613" i="2" l="1"/>
  <c r="K6613" i="2"/>
  <c r="M6613" i="2" s="1"/>
  <c r="P6613" i="2" s="1"/>
  <c r="R6613" i="2" l="1"/>
  <c r="I6614" i="2" s="1"/>
  <c r="L6614" i="2" l="1"/>
  <c r="K6614" i="2"/>
  <c r="M6614" i="2" s="1"/>
  <c r="P6614" i="2" s="1"/>
  <c r="R6614" i="2" l="1"/>
  <c r="I6615" i="2" s="1"/>
  <c r="L6615" i="2" l="1"/>
  <c r="N6615" i="2" s="1"/>
  <c r="K6615" i="2"/>
  <c r="M6615" i="2" s="1"/>
  <c r="P6615" i="2" l="1"/>
  <c r="J6616" i="2"/>
  <c r="R6615" i="2"/>
  <c r="I6616" i="2" s="1"/>
  <c r="L6616" i="2" l="1"/>
  <c r="N6616" i="2" s="1"/>
  <c r="K6616" i="2"/>
  <c r="M6616" i="2" s="1"/>
  <c r="R6616" i="2" s="1"/>
  <c r="I6617" i="2" s="1"/>
  <c r="P6616" i="2" l="1"/>
  <c r="K6617" i="2"/>
  <c r="M6617" i="2" s="1"/>
  <c r="J6617" i="2"/>
  <c r="L6617" i="2" l="1"/>
  <c r="N6617" i="2" s="1"/>
  <c r="P6617" i="2" l="1"/>
  <c r="R6617" i="2"/>
  <c r="I6618" i="2" s="1"/>
  <c r="J6618" i="2"/>
  <c r="L6618" i="2" l="1"/>
  <c r="N6618" i="2" s="1"/>
  <c r="K6618" i="2"/>
  <c r="M6618" i="2" s="1"/>
  <c r="J6619" i="2"/>
  <c r="P6618" i="2" l="1"/>
  <c r="R6618" i="2"/>
  <c r="I6619" i="2" s="1"/>
  <c r="L6619" i="2" l="1"/>
  <c r="N6619" i="2" s="1"/>
  <c r="K6619" i="2"/>
  <c r="M6619" i="2" s="1"/>
  <c r="P6619" i="2" l="1"/>
  <c r="J6620" i="2"/>
  <c r="R6619" i="2"/>
  <c r="I6620" i="2" s="1"/>
  <c r="O6620" i="2" s="1"/>
  <c r="Q6620" i="2" s="1"/>
  <c r="L6620" i="2" l="1"/>
  <c r="N6620" i="2" s="1"/>
  <c r="K6620" i="2"/>
  <c r="M6620" i="2" s="1"/>
  <c r="P6620" i="2" l="1"/>
  <c r="R6620" i="2"/>
  <c r="I6621" i="2" s="1"/>
  <c r="J6621" i="2"/>
  <c r="L6621" i="2" l="1"/>
  <c r="N6621" i="2" s="1"/>
  <c r="P6621" i="2" s="1"/>
  <c r="R6621" i="2"/>
  <c r="I6622" i="2" s="1"/>
  <c r="K6621" i="2"/>
  <c r="K6622" i="2" l="1"/>
  <c r="J6622" i="2"/>
  <c r="L6622" i="2" s="1"/>
  <c r="N6622" i="2" s="1"/>
  <c r="P6622" i="2" l="1"/>
  <c r="R6622" i="2"/>
  <c r="I6623" i="2" s="1"/>
  <c r="J6623" i="2"/>
  <c r="L6623" i="2" l="1"/>
  <c r="N6623" i="2" s="1"/>
  <c r="P6623" i="2" s="1"/>
  <c r="K6623" i="2"/>
  <c r="O6623" i="2"/>
  <c r="Q6623" i="2" s="1"/>
  <c r="R6623" i="2" l="1"/>
  <c r="I6624" i="2" s="1"/>
  <c r="J6624" i="2"/>
  <c r="J6625" i="2" s="1"/>
  <c r="L6624" i="2"/>
  <c r="O6624" i="2"/>
  <c r="Q6624" i="2" s="1"/>
  <c r="K6624" i="2"/>
  <c r="M6624" i="2" s="1"/>
  <c r="P6624" i="2" s="1"/>
  <c r="R6624" i="2" l="1"/>
  <c r="I6625" i="2" s="1"/>
  <c r="L6625" i="2"/>
  <c r="K6625" i="2"/>
  <c r="M6625" i="2" s="1"/>
  <c r="P6625" i="2" s="1"/>
  <c r="O6625" i="2"/>
  <c r="Q6625" i="2" s="1"/>
  <c r="R6625" i="2" l="1"/>
  <c r="I6626" i="2" s="1"/>
  <c r="L6626" i="2"/>
  <c r="K6626" i="2"/>
  <c r="M6626" i="2" s="1"/>
  <c r="P6626" i="2" s="1"/>
  <c r="R6626" i="2" l="1"/>
  <c r="I6627" i="2" s="1"/>
  <c r="L6627" i="2" l="1"/>
  <c r="N6627" i="2" s="1"/>
  <c r="J6628" i="2" s="1"/>
  <c r="J6629" i="2" s="1"/>
  <c r="J6630" i="2" s="1"/>
  <c r="J6631" i="2" s="1"/>
  <c r="J6632" i="2" s="1"/>
  <c r="J6633" i="2" s="1"/>
  <c r="J6634" i="2" s="1"/>
  <c r="J6635" i="2" s="1"/>
  <c r="J6636" i="2" s="1"/>
  <c r="K6627" i="2"/>
  <c r="M6627" i="2" s="1"/>
  <c r="P6627" i="2" s="1"/>
  <c r="R6627" i="2" l="1"/>
  <c r="I6628" i="2" s="1"/>
  <c r="O6628" i="2" s="1"/>
  <c r="Q6628" i="2" s="1"/>
  <c r="L6628" i="2" l="1"/>
  <c r="K6628" i="2"/>
  <c r="M6628" i="2" s="1"/>
  <c r="P6628" i="2" s="1"/>
  <c r="R6628" i="2" l="1"/>
  <c r="I6629" i="2" s="1"/>
  <c r="O6629" i="2" s="1"/>
  <c r="Q6629" i="2" s="1"/>
  <c r="L6629" i="2" l="1"/>
  <c r="K6629" i="2"/>
  <c r="M6629" i="2" s="1"/>
  <c r="P6629" i="2" s="1"/>
  <c r="R6629" i="2" l="1"/>
  <c r="I6630" i="2" s="1"/>
  <c r="O6630" i="2" s="1"/>
  <c r="Q6630" i="2" s="1"/>
  <c r="L6630" i="2" l="1"/>
  <c r="K6630" i="2"/>
  <c r="M6630" i="2" s="1"/>
  <c r="P6630" i="2" s="1"/>
  <c r="R6630" i="2" l="1"/>
  <c r="I6631" i="2" s="1"/>
  <c r="L6631" i="2" l="1"/>
  <c r="K6631" i="2"/>
  <c r="M6631" i="2" s="1"/>
  <c r="P6631" i="2" s="1"/>
  <c r="R6631" i="2" l="1"/>
  <c r="I6632" i="2" s="1"/>
  <c r="L6632" i="2" l="1"/>
  <c r="K6632" i="2"/>
  <c r="M6632" i="2" s="1"/>
  <c r="P6632" i="2" s="1"/>
  <c r="R6632" i="2" l="1"/>
  <c r="I6633" i="2" s="1"/>
  <c r="L6633" i="2" l="1"/>
  <c r="K6633" i="2"/>
  <c r="M6633" i="2" s="1"/>
  <c r="P6633" i="2" s="1"/>
  <c r="R6633" i="2" l="1"/>
  <c r="I6634" i="2" s="1"/>
  <c r="L6634" i="2" l="1"/>
  <c r="K6634" i="2"/>
  <c r="M6634" i="2" s="1"/>
  <c r="P6634" i="2" s="1"/>
  <c r="R6634" i="2" l="1"/>
  <c r="I6635" i="2" s="1"/>
  <c r="L6635" i="2" l="1"/>
  <c r="K6635" i="2"/>
  <c r="M6635" i="2" s="1"/>
  <c r="P6635" i="2" s="1"/>
  <c r="R6635" i="2" l="1"/>
  <c r="I6636" i="2" s="1"/>
  <c r="L6636" i="2" l="1"/>
  <c r="N6636" i="2" s="1"/>
  <c r="K6636" i="2"/>
  <c r="M6636" i="2" s="1"/>
  <c r="R6636" i="2" s="1"/>
  <c r="I6637" i="2" s="1"/>
  <c r="K6637" i="2" l="1"/>
  <c r="M6637" i="2" s="1"/>
  <c r="P6636" i="2"/>
  <c r="J6637" i="2"/>
  <c r="L6637" i="2" l="1"/>
  <c r="N6637" i="2" s="1"/>
  <c r="P6637" i="2" l="1"/>
  <c r="R6637" i="2"/>
  <c r="I6638" i="2" s="1"/>
  <c r="J6638" i="2"/>
  <c r="J6639" i="2" s="1"/>
  <c r="J6640" i="2" s="1"/>
  <c r="J6641" i="2" s="1"/>
  <c r="J6642" i="2" s="1"/>
  <c r="L6638" i="2" l="1"/>
  <c r="K6638" i="2"/>
  <c r="M6638" i="2" s="1"/>
  <c r="P6638" i="2" s="1"/>
  <c r="R6638" i="2" l="1"/>
  <c r="I6639" i="2" s="1"/>
  <c r="L6639" i="2" l="1"/>
  <c r="K6639" i="2"/>
  <c r="M6639" i="2" s="1"/>
  <c r="P6639" i="2" s="1"/>
  <c r="R6639" i="2" l="1"/>
  <c r="I6640" i="2" s="1"/>
  <c r="L6640" i="2" l="1"/>
  <c r="K6640" i="2"/>
  <c r="M6640" i="2" s="1"/>
  <c r="P6640" i="2" s="1"/>
  <c r="O6640" i="2"/>
  <c r="Q6640" i="2" s="1"/>
  <c r="R6640" i="2" l="1"/>
  <c r="I6641" i="2" s="1"/>
  <c r="L6641" i="2"/>
  <c r="K6641" i="2"/>
  <c r="M6641" i="2" s="1"/>
  <c r="P6641" i="2" s="1"/>
  <c r="O6641" i="2"/>
  <c r="Q6641" i="2" s="1"/>
  <c r="R6641" i="2" l="1"/>
  <c r="I6642" i="2" s="1"/>
  <c r="L6642" i="2"/>
  <c r="N6642" i="2" s="1"/>
  <c r="K6642" i="2"/>
  <c r="M6642" i="2" s="1"/>
  <c r="P6642" i="2" l="1"/>
  <c r="J6643" i="2"/>
  <c r="R6642" i="2"/>
  <c r="I6643" i="2" s="1"/>
  <c r="O6643" i="2" s="1"/>
  <c r="Q6643" i="2" s="1"/>
  <c r="L6643" i="2" l="1"/>
  <c r="N6643" i="2" s="1"/>
  <c r="P6643" i="2" s="1"/>
  <c r="K6643" i="2"/>
  <c r="J6644" i="2"/>
  <c r="R6643" i="2" l="1"/>
  <c r="I6644" i="2" s="1"/>
  <c r="L6644" i="2" l="1"/>
  <c r="N6644" i="2" s="1"/>
  <c r="R6644" i="2"/>
  <c r="I6645" i="2" s="1"/>
  <c r="K6644" i="2"/>
  <c r="K6645" i="2" l="1"/>
  <c r="P6644" i="2"/>
  <c r="J6645" i="2"/>
  <c r="L6645" i="2" l="1"/>
  <c r="N6645" i="2" s="1"/>
  <c r="P6645" i="2" l="1"/>
  <c r="R6645" i="2"/>
  <c r="I6646" i="2" s="1"/>
  <c r="J6646" i="2"/>
  <c r="L6646" i="2" l="1"/>
  <c r="N6646" i="2" s="1"/>
  <c r="P6646" i="2" s="1"/>
  <c r="K6646" i="2"/>
  <c r="R6646" i="2" l="1"/>
  <c r="I6647" i="2" s="1"/>
  <c r="J6647" i="2"/>
  <c r="L6647" i="2" l="1"/>
  <c r="N6647" i="2" s="1"/>
  <c r="P6647" i="2" s="1"/>
  <c r="K6647" i="2"/>
  <c r="R6647" i="2" l="1"/>
  <c r="I6648" i="2" s="1"/>
  <c r="J6648" i="2"/>
  <c r="L6648" i="2" l="1"/>
  <c r="N6648" i="2" s="1"/>
  <c r="K6648" i="2"/>
  <c r="M6648" i="2" s="1"/>
  <c r="R6648" i="2" s="1"/>
  <c r="I6649" i="2" s="1"/>
  <c r="P6648" i="2" l="1"/>
  <c r="K6649" i="2"/>
  <c r="M6649" i="2" s="1"/>
  <c r="P6649" i="2" s="1"/>
  <c r="O6649" i="2"/>
  <c r="Q6649" i="2" s="1"/>
  <c r="J6649" i="2"/>
  <c r="L6649" i="2" s="1"/>
  <c r="R6649" i="2" l="1"/>
  <c r="I6650" i="2" s="1"/>
  <c r="R6650" i="2"/>
  <c r="I6651" i="2" s="1"/>
  <c r="L6650" i="2"/>
  <c r="O6650" i="2"/>
  <c r="Q6650" i="2" s="1"/>
  <c r="K6650" i="2"/>
  <c r="L6651" i="2" l="1"/>
  <c r="K6651" i="2"/>
  <c r="M6651" i="2" s="1"/>
  <c r="P6651" i="2" s="1"/>
  <c r="R6651" i="2" l="1"/>
  <c r="I6652" i="2" s="1"/>
  <c r="O6652" i="2" s="1"/>
  <c r="Q6652" i="2" s="1"/>
  <c r="L6652" i="2" l="1"/>
  <c r="K6652" i="2"/>
  <c r="M6652" i="2" s="1"/>
  <c r="P6652" i="2" s="1"/>
  <c r="R6652" i="2" l="1"/>
  <c r="I6653" i="2" s="1"/>
  <c r="O6653" i="2" s="1"/>
  <c r="Q6653" i="2" s="1"/>
  <c r="L6653" i="2" l="1"/>
  <c r="K6653" i="2"/>
  <c r="M6653" i="2" s="1"/>
  <c r="P6653" i="2" s="1"/>
  <c r="R6653" i="2" l="1"/>
  <c r="I6654" i="2" s="1"/>
  <c r="L6654" i="2" l="1"/>
  <c r="K6654" i="2"/>
  <c r="M6654" i="2" s="1"/>
  <c r="P6654" i="2" s="1"/>
  <c r="R6654" i="2" l="1"/>
  <c r="I6655" i="2" s="1"/>
  <c r="L6655" i="2" l="1"/>
  <c r="K6655" i="2"/>
  <c r="M6655" i="2" s="1"/>
  <c r="P6655" i="2" s="1"/>
  <c r="R6655" i="2" l="1"/>
  <c r="I6656" i="2" s="1"/>
  <c r="L6656" i="2" l="1"/>
  <c r="K6656" i="2"/>
  <c r="M6656" i="2" s="1"/>
  <c r="P6656" i="2" s="1"/>
  <c r="R6656" i="2" l="1"/>
  <c r="I6657" i="2" s="1"/>
  <c r="L6657" i="2" l="1"/>
  <c r="K6657" i="2"/>
  <c r="M6657" i="2" s="1"/>
  <c r="P6657" i="2" s="1"/>
  <c r="R6657" i="2" l="1"/>
  <c r="I6658" i="2" s="1"/>
  <c r="L6658" i="2" l="1"/>
  <c r="K6658" i="2"/>
  <c r="M6658" i="2" s="1"/>
  <c r="P6658" i="2" s="1"/>
  <c r="O6658" i="2"/>
  <c r="Q6658" i="2" s="1"/>
  <c r="R6658" i="2" l="1"/>
  <c r="I6659" i="2" s="1"/>
  <c r="O6659" i="2" s="1"/>
  <c r="Q6659" i="2" s="1"/>
  <c r="L6659" i="2"/>
  <c r="K6659" i="2"/>
  <c r="M6659" i="2" s="1"/>
  <c r="P6659" i="2" s="1"/>
  <c r="R6659" i="2" l="1"/>
  <c r="I6660" i="2" s="1"/>
  <c r="O6660" i="2" s="1"/>
  <c r="Q6660" i="2" s="1"/>
  <c r="L6660" i="2" l="1"/>
  <c r="K6660" i="2"/>
  <c r="M6660" i="2" s="1"/>
  <c r="P6660" i="2" s="1"/>
  <c r="R6660" i="2" l="1"/>
  <c r="I6661" i="2" s="1"/>
  <c r="O6661" i="2" s="1"/>
  <c r="Q6661" i="2" s="1"/>
  <c r="L6661" i="2" l="1"/>
  <c r="K6661" i="2"/>
  <c r="M6661" i="2" s="1"/>
  <c r="P6661" i="2" s="1"/>
  <c r="R6661" i="2" l="1"/>
  <c r="I6662" i="2" s="1"/>
  <c r="L6662" i="2" l="1"/>
  <c r="O6662" i="2"/>
  <c r="Q6662" i="2" s="1"/>
  <c r="K6662" i="2"/>
  <c r="M6662" i="2" s="1"/>
  <c r="P6662" i="2" s="1"/>
  <c r="R6662" i="2" l="1"/>
  <c r="I6663" i="2" s="1"/>
  <c r="L6663" i="2" s="1"/>
  <c r="K6663" i="2"/>
  <c r="M6663" i="2" s="1"/>
  <c r="P6663" i="2" s="1"/>
  <c r="O6663" i="2"/>
  <c r="Q6663" i="2" s="1"/>
  <c r="R6663" i="2" l="1"/>
  <c r="I6664" i="2" s="1"/>
  <c r="L6664" i="2"/>
  <c r="K6664" i="2"/>
  <c r="M6664" i="2" s="1"/>
  <c r="P6664" i="2" s="1"/>
  <c r="O6664" i="2"/>
  <c r="Q6664" i="2" s="1"/>
  <c r="R6664" i="2" l="1"/>
  <c r="I6665" i="2" s="1"/>
  <c r="O6665" i="2" s="1"/>
  <c r="Q6665" i="2" s="1"/>
  <c r="L6665" i="2"/>
  <c r="N6665" i="2" s="1"/>
  <c r="K6665" i="2"/>
  <c r="M6665" i="2" s="1"/>
  <c r="R6665" i="2" l="1"/>
  <c r="I6666" i="2" s="1"/>
  <c r="O6666" i="2" s="1"/>
  <c r="Q6666" i="2" s="1"/>
  <c r="P6665" i="2"/>
  <c r="J6666" i="2"/>
  <c r="K6666" i="2" l="1"/>
  <c r="M6666" i="2" s="1"/>
  <c r="L6666" i="2"/>
  <c r="N6666" i="2" s="1"/>
  <c r="P6666" i="2" l="1"/>
  <c r="R6666" i="2"/>
  <c r="I6667" i="2" s="1"/>
  <c r="O6667" i="2" s="1"/>
  <c r="Q6667" i="2" s="1"/>
  <c r="J6667" i="2"/>
  <c r="L6667" i="2" l="1"/>
  <c r="N6667" i="2" s="1"/>
  <c r="K6667" i="2"/>
  <c r="M6667" i="2" s="1"/>
  <c r="P6667" i="2" l="1"/>
  <c r="R6667" i="2"/>
  <c r="I6668" i="2" s="1"/>
  <c r="O6668" i="2" s="1"/>
  <c r="Q6668" i="2" s="1"/>
  <c r="J6668" i="2"/>
  <c r="L6668" i="2" l="1"/>
  <c r="N6668" i="2" s="1"/>
  <c r="P6668" i="2" s="1"/>
  <c r="K6668" i="2"/>
  <c r="R6668" i="2" l="1"/>
  <c r="I6669" i="2" s="1"/>
  <c r="K6669" i="2"/>
  <c r="J6669" i="2"/>
  <c r="L6669" i="2" l="1"/>
  <c r="N6669" i="2" s="1"/>
  <c r="P6669" i="2" l="1"/>
  <c r="R6669" i="2"/>
  <c r="I6670" i="2" s="1"/>
  <c r="J6670" i="2"/>
  <c r="L6670" i="2" l="1"/>
  <c r="N6670" i="2" s="1"/>
  <c r="P6670" i="2" s="1"/>
  <c r="K6670" i="2"/>
  <c r="R6670" i="2" l="1"/>
  <c r="I6671" i="2" s="1"/>
  <c r="J6671" i="2"/>
  <c r="L6671" i="2" l="1"/>
  <c r="N6671" i="2" s="1"/>
  <c r="P6671" i="2" s="1"/>
  <c r="K6671" i="2"/>
  <c r="R6671" i="2" l="1"/>
  <c r="I6672" i="2" s="1"/>
  <c r="J6672" i="2"/>
  <c r="L6672" i="2" l="1"/>
  <c r="N6672" i="2" s="1"/>
  <c r="P6672" i="2" s="1"/>
  <c r="R6672" i="2"/>
  <c r="I6673" i="2" s="1"/>
  <c r="K6672" i="2"/>
  <c r="K6673" i="2" l="1"/>
  <c r="O6673" i="2"/>
  <c r="Q6673" i="2" s="1"/>
  <c r="J6673" i="2"/>
  <c r="L6673" i="2" s="1"/>
  <c r="N6673" i="2" s="1"/>
  <c r="P6673" i="2" s="1"/>
  <c r="R6673" i="2" l="1"/>
  <c r="I6674" i="2" s="1"/>
  <c r="L6674" i="2"/>
  <c r="N6674" i="2" s="1"/>
  <c r="J6675" i="2" s="1"/>
  <c r="J6676" i="2" s="1"/>
  <c r="K6674" i="2"/>
  <c r="M6674" i="2" s="1"/>
  <c r="P6674" i="2" s="1"/>
  <c r="R6674" i="2" l="1"/>
  <c r="I6675" i="2" s="1"/>
  <c r="O6675" i="2" s="1"/>
  <c r="Q6675" i="2" s="1"/>
  <c r="L6675" i="2" l="1"/>
  <c r="K6675" i="2"/>
  <c r="M6675" i="2" s="1"/>
  <c r="P6675" i="2" s="1"/>
  <c r="R6675" i="2" l="1"/>
  <c r="I6676" i="2" s="1"/>
  <c r="O6676" i="2" s="1"/>
  <c r="Q6676" i="2" s="1"/>
  <c r="L6676" i="2" l="1"/>
  <c r="N6676" i="2" s="1"/>
  <c r="J6677" i="2" s="1"/>
  <c r="J6678" i="2" s="1"/>
  <c r="J6679" i="2" s="1"/>
  <c r="K6676" i="2"/>
  <c r="M6676" i="2" s="1"/>
  <c r="P6676" i="2" l="1"/>
  <c r="R6676" i="2"/>
  <c r="I6677" i="2" s="1"/>
  <c r="O6677" i="2" s="1"/>
  <c r="Q6677" i="2" s="1"/>
  <c r="L6677" i="2" l="1"/>
  <c r="K6677" i="2"/>
  <c r="M6677" i="2" s="1"/>
  <c r="P6677" i="2" s="1"/>
  <c r="R6677" i="2" l="1"/>
  <c r="I6678" i="2" s="1"/>
  <c r="O6678" i="2" s="1"/>
  <c r="Q6678" i="2" s="1"/>
  <c r="L6678" i="2" l="1"/>
  <c r="K6678" i="2"/>
  <c r="M6678" i="2" s="1"/>
  <c r="P6678" i="2" s="1"/>
  <c r="R6678" i="2" l="1"/>
  <c r="I6679" i="2" s="1"/>
  <c r="O6679" i="2" s="1"/>
  <c r="Q6679" i="2" s="1"/>
  <c r="L6679" i="2" l="1"/>
  <c r="N6679" i="2" s="1"/>
  <c r="K6679" i="2"/>
  <c r="M6679" i="2" s="1"/>
  <c r="P6679" i="2" l="1"/>
  <c r="J6680" i="2"/>
  <c r="J6681" i="2" s="1"/>
  <c r="R6679" i="2"/>
  <c r="I6680" i="2" s="1"/>
  <c r="O6680" i="2" s="1"/>
  <c r="Q6680" i="2" s="1"/>
  <c r="L6680" i="2" l="1"/>
  <c r="K6680" i="2"/>
  <c r="M6680" i="2" s="1"/>
  <c r="P6680" i="2" s="1"/>
  <c r="R6680" i="2" l="1"/>
  <c r="I6681" i="2" s="1"/>
  <c r="L6681" i="2" l="1"/>
  <c r="N6681" i="2" s="1"/>
  <c r="J6682" i="2" s="1"/>
  <c r="K6681" i="2"/>
  <c r="M6681" i="2" s="1"/>
  <c r="P6681" i="2" l="1"/>
  <c r="R6681" i="2"/>
  <c r="I6682" i="2" s="1"/>
  <c r="L6682" i="2" l="1"/>
  <c r="N6682" i="2" s="1"/>
  <c r="J6683" i="2" s="1"/>
  <c r="K6682" i="2"/>
  <c r="M6682" i="2" s="1"/>
  <c r="P6682" i="2" s="1"/>
  <c r="R6682" i="2" l="1"/>
  <c r="I6683" i="2" s="1"/>
  <c r="L6683" i="2" l="1"/>
  <c r="N6683" i="2" s="1"/>
  <c r="J6684" i="2" s="1"/>
  <c r="J6685" i="2" s="1"/>
  <c r="J6686" i="2" s="1"/>
  <c r="J6687" i="2" s="1"/>
  <c r="J6688" i="2" s="1"/>
  <c r="K6683" i="2"/>
  <c r="M6683" i="2" s="1"/>
  <c r="P6683" i="2" l="1"/>
  <c r="R6683" i="2"/>
  <c r="I6684" i="2" s="1"/>
  <c r="O6684" i="2" s="1"/>
  <c r="Q6684" i="2" s="1"/>
  <c r="L6684" i="2" l="1"/>
  <c r="K6684" i="2"/>
  <c r="M6684" i="2" s="1"/>
  <c r="P6684" i="2" s="1"/>
  <c r="R6684" i="2" l="1"/>
  <c r="I6685" i="2" s="1"/>
  <c r="O6685" i="2" s="1"/>
  <c r="Q6685" i="2" s="1"/>
  <c r="L6685" i="2" l="1"/>
  <c r="K6685" i="2"/>
  <c r="M6685" i="2" s="1"/>
  <c r="P6685" i="2" s="1"/>
  <c r="R6685" i="2" l="1"/>
  <c r="I6686" i="2" s="1"/>
  <c r="L6686" i="2" l="1"/>
  <c r="O6686" i="2"/>
  <c r="Q6686" i="2" s="1"/>
  <c r="K6686" i="2"/>
  <c r="M6686" i="2" s="1"/>
  <c r="P6686" i="2" s="1"/>
  <c r="R6686" i="2" l="1"/>
  <c r="I6687" i="2" s="1"/>
  <c r="L6687" i="2"/>
  <c r="O6687" i="2"/>
  <c r="Q6687" i="2" s="1"/>
  <c r="K6687" i="2"/>
  <c r="M6687" i="2" s="1"/>
  <c r="P6687" i="2" s="1"/>
  <c r="R6687" i="2" l="1"/>
  <c r="I6688" i="2" s="1"/>
  <c r="L6688" i="2" s="1"/>
  <c r="N6688" i="2" s="1"/>
  <c r="K6688" i="2"/>
  <c r="O6688" i="2"/>
  <c r="Q6688" i="2" s="1"/>
  <c r="P6688" i="2" l="1"/>
  <c r="J6689" i="2"/>
  <c r="R6688" i="2"/>
  <c r="I6689" i="2" s="1"/>
  <c r="L6689" i="2"/>
  <c r="N6689" i="2" s="1"/>
  <c r="P6689" i="2" s="1"/>
  <c r="K6689" i="2"/>
  <c r="O6689" i="2"/>
  <c r="Q6689" i="2" s="1"/>
  <c r="R6689" i="2" l="1"/>
  <c r="I6690" i="2" s="1"/>
  <c r="O6690" i="2" s="1"/>
  <c r="Q6690" i="2" s="1"/>
  <c r="J6690" i="2"/>
  <c r="L6690" i="2" s="1"/>
  <c r="N6690" i="2" s="1"/>
  <c r="R6690" i="2" s="1"/>
  <c r="I6691" i="2" s="1"/>
  <c r="O6691" i="2" s="1"/>
  <c r="Q6691" i="2" s="1"/>
  <c r="K6690" i="2"/>
  <c r="K6691" i="2" l="1"/>
  <c r="P6690" i="2"/>
  <c r="J6691" i="2"/>
  <c r="L6691" i="2" l="1"/>
  <c r="N6691" i="2" s="1"/>
  <c r="P6691" i="2" l="1"/>
  <c r="R6691" i="2"/>
  <c r="I6692" i="2" s="1"/>
  <c r="O6692" i="2" s="1"/>
  <c r="Q6692" i="2" s="1"/>
  <c r="J6692" i="2"/>
  <c r="L6692" i="2" l="1"/>
  <c r="N6692" i="2" s="1"/>
  <c r="P6692" i="2" s="1"/>
  <c r="K6692" i="2"/>
  <c r="R6692" i="2" l="1"/>
  <c r="I6693" i="2" s="1"/>
  <c r="O6693" i="2" s="1"/>
  <c r="Q6693" i="2" s="1"/>
  <c r="J6693" i="2"/>
  <c r="L6693" i="2" l="1"/>
  <c r="N6693" i="2" s="1"/>
  <c r="K6693" i="2"/>
  <c r="M6693" i="2" s="1"/>
  <c r="P6693" i="2" l="1"/>
  <c r="R6693" i="2"/>
  <c r="I6694" i="2" s="1"/>
  <c r="O6694" i="2" s="1"/>
  <c r="Q6694" i="2" s="1"/>
  <c r="J6694" i="2"/>
  <c r="L6694" i="2" l="1"/>
  <c r="N6694" i="2" s="1"/>
  <c r="P6694" i="2" s="1"/>
  <c r="K6694" i="2"/>
  <c r="R6694" i="2" l="1"/>
  <c r="I6695" i="2" s="1"/>
  <c r="K6695" i="2"/>
  <c r="M6695" i="2" s="1"/>
  <c r="J6695" i="2"/>
  <c r="L6695" i="2" l="1"/>
  <c r="N6695" i="2" s="1"/>
  <c r="P6695" i="2" l="1"/>
  <c r="R6695" i="2"/>
  <c r="I6696" i="2" s="1"/>
  <c r="J6696" i="2"/>
  <c r="J6697" i="2" s="1"/>
  <c r="L6696" i="2" l="1"/>
  <c r="K6696" i="2"/>
  <c r="M6696" i="2" s="1"/>
  <c r="P6696" i="2" s="1"/>
  <c r="O6696" i="2"/>
  <c r="Q6696" i="2" s="1"/>
  <c r="R6696" i="2" l="1"/>
  <c r="I6697" i="2" s="1"/>
  <c r="L6697" i="2"/>
  <c r="K6697" i="2"/>
  <c r="M6697" i="2" s="1"/>
  <c r="P6697" i="2" s="1"/>
  <c r="O6697" i="2"/>
  <c r="Q6697" i="2" s="1"/>
  <c r="R6697" i="2" l="1"/>
  <c r="I6698" i="2" s="1"/>
  <c r="O6698" i="2" s="1"/>
  <c r="Q6698" i="2" s="1"/>
  <c r="K6698" i="2"/>
  <c r="M6698" i="2" s="1"/>
  <c r="P6698" i="2" s="1"/>
  <c r="L6698" i="2" l="1"/>
  <c r="R6698" i="2"/>
  <c r="I6699" i="2" s="1"/>
  <c r="O6699" i="2" s="1"/>
  <c r="Q6699" i="2" s="1"/>
  <c r="L6699" i="2" l="1"/>
  <c r="K6699" i="2"/>
  <c r="M6699" i="2" s="1"/>
  <c r="P6699" i="2" s="1"/>
  <c r="R6699" i="2" l="1"/>
  <c r="I6700" i="2" s="1"/>
  <c r="O6700" i="2" s="1"/>
  <c r="Q6700" i="2" s="1"/>
  <c r="L6700" i="2" l="1"/>
  <c r="K6700" i="2"/>
  <c r="M6700" i="2" s="1"/>
  <c r="P6700" i="2" s="1"/>
  <c r="R6700" i="2" l="1"/>
  <c r="I6701" i="2" s="1"/>
  <c r="O6701" i="2" s="1"/>
  <c r="Q6701" i="2" s="1"/>
  <c r="L6701" i="2" l="1"/>
  <c r="K6701" i="2"/>
  <c r="M6701" i="2" s="1"/>
  <c r="P6701" i="2" s="1"/>
  <c r="R6701" i="2" l="1"/>
  <c r="I6702" i="2" s="1"/>
  <c r="O6702" i="2" s="1"/>
  <c r="Q6702" i="2" s="1"/>
  <c r="L6702" i="2" l="1"/>
  <c r="K6702" i="2"/>
  <c r="M6702" i="2" s="1"/>
  <c r="P6702" i="2" s="1"/>
  <c r="R6702" i="2" l="1"/>
  <c r="I6703" i="2" s="1"/>
  <c r="O6703" i="2" s="1"/>
  <c r="Q6703" i="2" s="1"/>
  <c r="L6703" i="2" l="1"/>
  <c r="K6703" i="2"/>
  <c r="M6703" i="2" s="1"/>
  <c r="P6703" i="2" s="1"/>
  <c r="R6703" i="2" l="1"/>
  <c r="I6704" i="2" s="1"/>
  <c r="O6704" i="2" s="1"/>
  <c r="Q6704" i="2" s="1"/>
  <c r="L6704" i="2" l="1"/>
  <c r="K6704" i="2"/>
  <c r="M6704" i="2" s="1"/>
  <c r="P6704" i="2" s="1"/>
  <c r="R6704" i="2" l="1"/>
  <c r="I6705" i="2" s="1"/>
  <c r="L6705" i="2" l="1"/>
  <c r="N6705" i="2" s="1"/>
  <c r="J6706" i="2" s="1"/>
  <c r="K6705" i="2"/>
  <c r="M6705" i="2" s="1"/>
  <c r="P6705" i="2" l="1"/>
  <c r="R6705" i="2"/>
  <c r="I6706" i="2" s="1"/>
  <c r="L6706" i="2" l="1"/>
  <c r="N6706" i="2" s="1"/>
  <c r="J6707" i="2" s="1"/>
  <c r="K6706" i="2"/>
  <c r="M6706" i="2" s="1"/>
  <c r="P6706" i="2" l="1"/>
  <c r="R6706" i="2"/>
  <c r="I6707" i="2" s="1"/>
  <c r="O6707" i="2" s="1"/>
  <c r="Q6707" i="2" s="1"/>
  <c r="L6707" i="2" l="1"/>
  <c r="N6707" i="2" s="1"/>
  <c r="R6707" i="2"/>
  <c r="I6708" i="2" s="1"/>
  <c r="O6708" i="2" s="1"/>
  <c r="Q6708" i="2" s="1"/>
  <c r="K6707" i="2"/>
  <c r="K6708" i="2" l="1"/>
  <c r="P6707" i="2"/>
  <c r="J6708" i="2"/>
  <c r="L6708" i="2" l="1"/>
  <c r="N6708" i="2" s="1"/>
  <c r="P6708" i="2" l="1"/>
  <c r="R6708" i="2"/>
  <c r="I6709" i="2" s="1"/>
  <c r="O6709" i="2" s="1"/>
  <c r="Q6709" i="2" s="1"/>
  <c r="J6709" i="2"/>
  <c r="J6710" i="2" s="1"/>
  <c r="J6711" i="2" s="1"/>
  <c r="J6712" i="2" s="1"/>
  <c r="J6713" i="2" s="1"/>
  <c r="J6714" i="2" s="1"/>
  <c r="L6709" i="2" l="1"/>
  <c r="K6709" i="2"/>
  <c r="M6709" i="2" s="1"/>
  <c r="P6709" i="2" s="1"/>
  <c r="R6709" i="2" l="1"/>
  <c r="I6710" i="2" s="1"/>
  <c r="O6710" i="2" s="1"/>
  <c r="Q6710" i="2" s="1"/>
  <c r="L6710" i="2" l="1"/>
  <c r="K6710" i="2"/>
  <c r="M6710" i="2" s="1"/>
  <c r="P6710" i="2" s="1"/>
  <c r="R6710" i="2" l="1"/>
  <c r="I6711" i="2" s="1"/>
  <c r="R6711" i="2" l="1"/>
  <c r="I6712" i="2" s="1"/>
  <c r="L6711" i="2"/>
  <c r="K6711" i="2"/>
  <c r="O6711" i="2"/>
  <c r="Q6711" i="2" s="1"/>
  <c r="R6712" i="2" l="1"/>
  <c r="I6713" i="2" s="1"/>
  <c r="L6712" i="2"/>
  <c r="K6712" i="2"/>
  <c r="O6712" i="2"/>
  <c r="Q6712" i="2" s="1"/>
  <c r="R6713" i="2" l="1"/>
  <c r="I6714" i="2" s="1"/>
  <c r="O6714" i="2" s="1"/>
  <c r="Q6714" i="2" s="1"/>
  <c r="L6713" i="2"/>
  <c r="K6713" i="2"/>
  <c r="O6713" i="2"/>
  <c r="Q6713" i="2" s="1"/>
  <c r="L6714" i="2" l="1"/>
  <c r="N6714" i="2" s="1"/>
  <c r="R6714" i="2" s="1"/>
  <c r="I6715" i="2" s="1"/>
  <c r="O6715" i="2" s="1"/>
  <c r="Q6715" i="2" s="1"/>
  <c r="K6714" i="2"/>
  <c r="K6715" i="2" l="1"/>
  <c r="P6714" i="2"/>
  <c r="J6715" i="2"/>
  <c r="L6715" i="2" l="1"/>
  <c r="N6715" i="2" s="1"/>
  <c r="P6715" i="2" l="1"/>
  <c r="R6715" i="2"/>
  <c r="I6716" i="2" s="1"/>
  <c r="O6716" i="2" s="1"/>
  <c r="Q6716" i="2" s="1"/>
  <c r="J6716" i="2"/>
  <c r="L6716" i="2" l="1"/>
  <c r="N6716" i="2" s="1"/>
  <c r="P6716" i="2" s="1"/>
  <c r="K6716" i="2"/>
  <c r="R6716" i="2" l="1"/>
  <c r="I6717" i="2" s="1"/>
  <c r="O6717" i="2" s="1"/>
  <c r="Q6717" i="2" s="1"/>
  <c r="J6717" i="2"/>
  <c r="L6717" i="2" l="1"/>
  <c r="N6717" i="2" s="1"/>
  <c r="P6717" i="2" s="1"/>
  <c r="K6717" i="2"/>
  <c r="R6717" i="2" l="1"/>
  <c r="I6718" i="2" s="1"/>
  <c r="O6718" i="2" s="1"/>
  <c r="Q6718" i="2" s="1"/>
  <c r="K6718" i="2"/>
  <c r="J6718" i="2"/>
  <c r="L6718" i="2" l="1"/>
  <c r="N6718" i="2" s="1"/>
  <c r="P6718" i="2" l="1"/>
  <c r="R6718" i="2"/>
  <c r="I6719" i="2" s="1"/>
  <c r="J6719" i="2"/>
  <c r="J6720" i="2" s="1"/>
  <c r="L6719" i="2" l="1"/>
  <c r="R6719" i="2"/>
  <c r="I6720" i="2" s="1"/>
  <c r="K6719" i="2"/>
  <c r="O6719" i="2"/>
  <c r="Q6719" i="2" s="1"/>
  <c r="L6720" i="2" l="1"/>
  <c r="N6720" i="2" s="1"/>
  <c r="K6720" i="2"/>
  <c r="O6720" i="2"/>
  <c r="Q6720" i="2" s="1"/>
  <c r="P6720" i="2" l="1"/>
  <c r="J6721" i="2"/>
  <c r="R6720" i="2"/>
  <c r="I6721" i="2" s="1"/>
  <c r="R6721" i="2" s="1"/>
  <c r="I6722" i="2" s="1"/>
  <c r="O6721" i="2"/>
  <c r="Q6721" i="2" s="1"/>
  <c r="K6721" i="2" l="1"/>
  <c r="L6721" i="2"/>
  <c r="L6722" i="2"/>
  <c r="R6722" i="2"/>
  <c r="I6723" i="2" s="1"/>
  <c r="O6723" i="2" s="1"/>
  <c r="Q6723" i="2" s="1"/>
  <c r="K6722" i="2"/>
  <c r="O6722" i="2"/>
  <c r="Q6722" i="2" s="1"/>
  <c r="L6723" i="2" l="1"/>
  <c r="K6723" i="2"/>
  <c r="M6723" i="2" s="1"/>
  <c r="P6723" i="2" s="1"/>
  <c r="R6723" i="2" l="1"/>
  <c r="I6724" i="2" s="1"/>
  <c r="L6724" i="2" l="1"/>
  <c r="K6724" i="2"/>
  <c r="M6724" i="2" s="1"/>
  <c r="P6724" i="2" s="1"/>
  <c r="O6724" i="2"/>
  <c r="Q6724" i="2" s="1"/>
  <c r="R6724" i="2" l="1"/>
  <c r="I6725" i="2" s="1"/>
  <c r="O6725" i="2" s="1"/>
  <c r="Q6725" i="2" s="1"/>
  <c r="K6725" i="2"/>
  <c r="M6725" i="2" s="1"/>
  <c r="P6725" i="2" s="1"/>
  <c r="L6725" i="2" l="1"/>
  <c r="R6725" i="2"/>
  <c r="I6726" i="2" s="1"/>
  <c r="O6726" i="2" s="1"/>
  <c r="Q6726" i="2" s="1"/>
  <c r="L6726" i="2" l="1"/>
  <c r="K6726" i="2"/>
  <c r="M6726" i="2" s="1"/>
  <c r="P6726" i="2" s="1"/>
  <c r="R6726" i="2" l="1"/>
  <c r="I6727" i="2" s="1"/>
  <c r="O6727" i="2" s="1"/>
  <c r="Q6727" i="2" s="1"/>
  <c r="L6727" i="2" l="1"/>
  <c r="K6727" i="2"/>
  <c r="M6727" i="2" s="1"/>
  <c r="P6727" i="2" s="1"/>
  <c r="R6727" i="2" l="1"/>
  <c r="I6728" i="2" s="1"/>
  <c r="O6728" i="2" s="1"/>
  <c r="Q6728" i="2" s="1"/>
  <c r="L6728" i="2" l="1"/>
  <c r="N6728" i="2" s="1"/>
  <c r="J6729" i="2" s="1"/>
  <c r="K6728" i="2"/>
  <c r="M6728" i="2" s="1"/>
  <c r="P6728" i="2" l="1"/>
  <c r="R6728" i="2"/>
  <c r="I6729" i="2" s="1"/>
  <c r="L6729" i="2" l="1"/>
  <c r="N6729" i="2" s="1"/>
  <c r="J6730" i="2" s="1"/>
  <c r="K6729" i="2"/>
  <c r="M6729" i="2" s="1"/>
  <c r="P6729" i="2" s="1"/>
  <c r="R6729" i="2" l="1"/>
  <c r="I6730" i="2" s="1"/>
  <c r="O6730" i="2" s="1"/>
  <c r="Q6730" i="2" s="1"/>
  <c r="L6730" i="2" l="1"/>
  <c r="N6730" i="2" s="1"/>
  <c r="J6731" i="2" s="1"/>
  <c r="K6730" i="2"/>
  <c r="M6730" i="2" s="1"/>
  <c r="P6730" i="2" s="1"/>
  <c r="R6730" i="2" l="1"/>
  <c r="I6731" i="2" s="1"/>
  <c r="L6731" i="2" l="1"/>
  <c r="N6731" i="2" s="1"/>
  <c r="J6732" i="2" s="1"/>
  <c r="K6731" i="2"/>
  <c r="M6731" i="2" s="1"/>
  <c r="P6731" i="2" l="1"/>
  <c r="R6731" i="2"/>
  <c r="I6732" i="2" s="1"/>
  <c r="L6732" i="2" l="1"/>
  <c r="N6732" i="2" s="1"/>
  <c r="K6732" i="2"/>
  <c r="O6732" i="2"/>
  <c r="Q6732" i="2" s="1"/>
  <c r="P6732" i="2" l="1"/>
  <c r="J6733" i="2"/>
  <c r="J6734" i="2" s="1"/>
  <c r="J6735" i="2" s="1"/>
  <c r="R6732" i="2"/>
  <c r="I6733" i="2" s="1"/>
  <c r="O6733" i="2" s="1"/>
  <c r="Q6733" i="2" s="1"/>
  <c r="L6733" i="2"/>
  <c r="K6733" i="2"/>
  <c r="M6733" i="2" s="1"/>
  <c r="P6733" i="2" s="1"/>
  <c r="R6733" i="2" l="1"/>
  <c r="I6734" i="2" s="1"/>
  <c r="O6734" i="2" s="1"/>
  <c r="Q6734" i="2" s="1"/>
  <c r="L6734" i="2" l="1"/>
  <c r="K6734" i="2"/>
  <c r="M6734" i="2" s="1"/>
  <c r="P6734" i="2" s="1"/>
  <c r="R6734" i="2" l="1"/>
  <c r="I6735" i="2" s="1"/>
  <c r="O6735" i="2" s="1"/>
  <c r="Q6735" i="2" s="1"/>
  <c r="L6735" i="2" l="1"/>
  <c r="N6735" i="2" s="1"/>
  <c r="K6735" i="2"/>
  <c r="M6735" i="2" s="1"/>
  <c r="P6735" i="2" l="1"/>
  <c r="J6736" i="2"/>
  <c r="R6735" i="2"/>
  <c r="I6736" i="2" s="1"/>
  <c r="L6736" i="2" l="1"/>
  <c r="N6736" i="2" s="1"/>
  <c r="K6736" i="2"/>
  <c r="M6736" i="2" s="1"/>
  <c r="P6736" i="2" l="1"/>
  <c r="J6737" i="2"/>
  <c r="R6736" i="2"/>
  <c r="I6737" i="2" s="1"/>
  <c r="L6737" i="2" l="1"/>
  <c r="N6737" i="2" s="1"/>
  <c r="K6737" i="2"/>
  <c r="M6737" i="2" s="1"/>
  <c r="R6737" i="2" s="1"/>
  <c r="I6738" i="2" s="1"/>
  <c r="P6737" i="2" l="1"/>
  <c r="J6738" i="2"/>
  <c r="L6738" i="2"/>
  <c r="N6738" i="2" s="1"/>
  <c r="K6738" i="2"/>
  <c r="M6738" i="2" s="1"/>
  <c r="P6738" i="2" l="1"/>
  <c r="J6739" i="2"/>
  <c r="R6738" i="2"/>
  <c r="I6739" i="2" s="1"/>
  <c r="O6739" i="2" s="1"/>
  <c r="Q6739" i="2" s="1"/>
  <c r="L6739" i="2" l="1"/>
  <c r="N6739" i="2" s="1"/>
  <c r="P6739" i="2" s="1"/>
  <c r="K6739" i="2"/>
  <c r="J6740" i="2" l="1"/>
  <c r="R6739" i="2"/>
  <c r="I6740" i="2" s="1"/>
  <c r="O6740" i="2" s="1"/>
  <c r="Q6740" i="2" s="1"/>
  <c r="L6740" i="2" l="1"/>
  <c r="N6740" i="2" s="1"/>
  <c r="P6740" i="2" s="1"/>
  <c r="K6740" i="2"/>
  <c r="J6741" i="2" l="1"/>
  <c r="R6740" i="2"/>
  <c r="I6741" i="2" s="1"/>
  <c r="O6741" i="2" s="1"/>
  <c r="Q6741" i="2" s="1"/>
  <c r="L6741" i="2" l="1"/>
  <c r="N6741" i="2" s="1"/>
  <c r="P6741" i="2" s="1"/>
  <c r="K6741" i="2"/>
  <c r="J6742" i="2" l="1"/>
  <c r="R6741" i="2"/>
  <c r="I6742" i="2" s="1"/>
  <c r="O6742" i="2" s="1"/>
  <c r="Q6742" i="2" s="1"/>
  <c r="L6742" i="2" l="1"/>
  <c r="N6742" i="2" s="1"/>
  <c r="R6742" i="2"/>
  <c r="I6743" i="2" s="1"/>
  <c r="O6743" i="2" s="1"/>
  <c r="Q6743" i="2" s="1"/>
  <c r="K6742" i="2"/>
  <c r="K6743" i="2" l="1"/>
  <c r="P6742" i="2"/>
  <c r="J6743" i="2"/>
  <c r="L6743" i="2" l="1"/>
  <c r="N6743" i="2" s="1"/>
  <c r="P6743" i="2" l="1"/>
  <c r="R6743" i="2"/>
  <c r="I6744" i="2" s="1"/>
  <c r="J6744" i="2"/>
  <c r="J6745" i="2" s="1"/>
  <c r="R6744" i="2" l="1"/>
  <c r="I6745" i="2" s="1"/>
  <c r="L6744" i="2"/>
  <c r="K6744" i="2"/>
  <c r="O6744" i="2"/>
  <c r="Q6744" i="2" s="1"/>
  <c r="L6745" i="2" l="1"/>
  <c r="R6745" i="2"/>
  <c r="I6746" i="2" s="1"/>
  <c r="O6745" i="2"/>
  <c r="Q6745" i="2" s="1"/>
  <c r="K6745" i="2"/>
  <c r="L6746" i="2" l="1"/>
  <c r="O6746" i="2"/>
  <c r="Q6746" i="2" s="1"/>
  <c r="K6746" i="2"/>
  <c r="M6746" i="2" s="1"/>
  <c r="P6746" i="2" s="1"/>
  <c r="R6746" i="2" l="1"/>
  <c r="I6747" i="2" s="1"/>
  <c r="L6747" i="2" s="1"/>
  <c r="K6747" i="2"/>
  <c r="M6747" i="2" s="1"/>
  <c r="P6747" i="2" s="1"/>
  <c r="R6747" i="2" l="1"/>
  <c r="I6748" i="2" s="1"/>
  <c r="L6748" i="2" l="1"/>
  <c r="K6748" i="2"/>
  <c r="M6748" i="2" s="1"/>
  <c r="P6748" i="2" s="1"/>
  <c r="R6748" i="2" l="1"/>
  <c r="I6749" i="2" s="1"/>
  <c r="O6749" i="2" s="1"/>
  <c r="Q6749" i="2" s="1"/>
  <c r="L6749" i="2" l="1"/>
  <c r="K6749" i="2"/>
  <c r="M6749" i="2" s="1"/>
  <c r="P6749" i="2" s="1"/>
  <c r="R6749" i="2" l="1"/>
  <c r="I6750" i="2" s="1"/>
  <c r="O6750" i="2" s="1"/>
  <c r="Q6750" i="2" s="1"/>
  <c r="L6750" i="2" l="1"/>
  <c r="K6750" i="2"/>
  <c r="M6750" i="2" s="1"/>
  <c r="P6750" i="2" s="1"/>
  <c r="R6750" i="2" l="1"/>
  <c r="I6751" i="2" s="1"/>
  <c r="L6751" i="2" l="1"/>
  <c r="K6751" i="2"/>
  <c r="M6751" i="2" s="1"/>
  <c r="P6751" i="2" s="1"/>
  <c r="R6751" i="2" l="1"/>
  <c r="I6752" i="2" s="1"/>
  <c r="O6752" i="2" s="1"/>
  <c r="Q6752" i="2" s="1"/>
  <c r="L6752" i="2" l="1"/>
  <c r="K6752" i="2"/>
  <c r="M6752" i="2" s="1"/>
  <c r="P6752" i="2" s="1"/>
  <c r="R6752" i="2" l="1"/>
  <c r="I6753" i="2" s="1"/>
  <c r="O6753" i="2" s="1"/>
  <c r="Q6753" i="2" s="1"/>
  <c r="L6753" i="2" l="1"/>
  <c r="K6753" i="2"/>
  <c r="M6753" i="2" s="1"/>
  <c r="P6753" i="2" s="1"/>
  <c r="R6753" i="2" l="1"/>
  <c r="I6754" i="2" s="1"/>
  <c r="O6754" i="2" s="1"/>
  <c r="Q6754" i="2" s="1"/>
  <c r="L6754" i="2" l="1"/>
  <c r="K6754" i="2"/>
  <c r="M6754" i="2" s="1"/>
  <c r="P6754" i="2" s="1"/>
  <c r="R6754" i="2" l="1"/>
  <c r="I6755" i="2" s="1"/>
  <c r="L6755" i="2" l="1"/>
  <c r="K6755" i="2"/>
  <c r="M6755" i="2" s="1"/>
  <c r="P6755" i="2" s="1"/>
  <c r="R6755" i="2" l="1"/>
  <c r="I6756" i="2" s="1"/>
  <c r="L6756" i="2" l="1"/>
  <c r="K6756" i="2"/>
  <c r="M6756" i="2" s="1"/>
  <c r="P6756" i="2" s="1"/>
  <c r="O6756" i="2"/>
  <c r="Q6756" i="2" s="1"/>
  <c r="R6756" i="2" l="1"/>
  <c r="I6757" i="2" s="1"/>
  <c r="L6757" i="2"/>
  <c r="K6757" i="2"/>
  <c r="M6757" i="2" s="1"/>
  <c r="P6757" i="2" s="1"/>
  <c r="R6757" i="2" l="1"/>
  <c r="I6758" i="2" s="1"/>
  <c r="L6758" i="2" l="1"/>
  <c r="K6758" i="2"/>
  <c r="M6758" i="2" s="1"/>
  <c r="P6758" i="2" s="1"/>
  <c r="O6758" i="2"/>
  <c r="Q6758" i="2" s="1"/>
  <c r="R6758" i="2" l="1"/>
  <c r="I6759" i="2" s="1"/>
  <c r="L6759" i="2"/>
  <c r="N6759" i="2" s="1"/>
  <c r="K6759" i="2"/>
  <c r="M6759" i="2" s="1"/>
  <c r="P6759" i="2" l="1"/>
  <c r="J6760" i="2"/>
  <c r="J6761" i="2" s="1"/>
  <c r="R6759" i="2"/>
  <c r="I6760" i="2" s="1"/>
  <c r="L6760" i="2" l="1"/>
  <c r="K6760" i="2"/>
  <c r="M6760" i="2" s="1"/>
  <c r="P6760" i="2" s="1"/>
  <c r="O6760" i="2"/>
  <c r="Q6760" i="2" s="1"/>
  <c r="R6760" i="2" l="1"/>
  <c r="I6761" i="2" s="1"/>
  <c r="O6761" i="2" s="1"/>
  <c r="Q6761" i="2" s="1"/>
  <c r="L6761" i="2"/>
  <c r="N6761" i="2" s="1"/>
  <c r="K6761" i="2"/>
  <c r="M6761" i="2" s="1"/>
  <c r="P6761" i="2" l="1"/>
  <c r="J6762" i="2"/>
  <c r="R6761" i="2"/>
  <c r="I6762" i="2" s="1"/>
  <c r="L6762" i="2" l="1"/>
  <c r="N6762" i="2" s="1"/>
  <c r="P6762" i="2" s="1"/>
  <c r="O6762" i="2"/>
  <c r="Q6762" i="2" s="1"/>
  <c r="K6762" i="2"/>
  <c r="R6762" i="2" l="1"/>
  <c r="I6763" i="2" s="1"/>
  <c r="O6763" i="2" s="1"/>
  <c r="Q6763" i="2" s="1"/>
  <c r="J6763" i="2"/>
  <c r="L6763" i="2" s="1"/>
  <c r="N6763" i="2" s="1"/>
  <c r="K6763" i="2"/>
  <c r="P6763" i="2" l="1"/>
  <c r="J6764" i="2"/>
  <c r="R6763" i="2"/>
  <c r="I6764" i="2" s="1"/>
  <c r="L6764" i="2" l="1"/>
  <c r="N6764" i="2" s="1"/>
  <c r="P6764" i="2" s="1"/>
  <c r="K6764" i="2"/>
  <c r="R6764" i="2" l="1"/>
  <c r="I6765" i="2" s="1"/>
  <c r="J6765" i="2"/>
  <c r="L6765" i="2" l="1"/>
  <c r="N6765" i="2" s="1"/>
  <c r="P6765" i="2" s="1"/>
  <c r="K6765" i="2"/>
  <c r="O6765" i="2"/>
  <c r="Q6765" i="2" s="1"/>
  <c r="R6765" i="2" l="1"/>
  <c r="I6766" i="2" s="1"/>
  <c r="J6766" i="2"/>
  <c r="L6766" i="2"/>
  <c r="N6766" i="2" s="1"/>
  <c r="R6766" i="2"/>
  <c r="I6767" i="2" s="1"/>
  <c r="K6766" i="2"/>
  <c r="K6767" i="2" l="1"/>
  <c r="P6766" i="2"/>
  <c r="J6767" i="2"/>
  <c r="L6767" i="2" l="1"/>
  <c r="N6767" i="2" s="1"/>
  <c r="J6768" i="2" s="1"/>
  <c r="P6767" i="2" l="1"/>
  <c r="R6767" i="2"/>
  <c r="I6768" i="2" s="1"/>
  <c r="O6768" i="2" s="1"/>
  <c r="Q6768" i="2" s="1"/>
  <c r="L6768" i="2" l="1"/>
  <c r="N6768" i="2" s="1"/>
  <c r="K6768" i="2"/>
  <c r="M6768" i="2" s="1"/>
  <c r="P6768" i="2" l="1"/>
  <c r="J6769" i="2"/>
  <c r="R6768" i="2"/>
  <c r="I6769" i="2" s="1"/>
  <c r="L6769" i="2" l="1"/>
  <c r="K6769" i="2"/>
  <c r="M6769" i="2" s="1"/>
  <c r="P6769" i="2" s="1"/>
  <c r="O6769" i="2"/>
  <c r="Q6769" i="2" s="1"/>
  <c r="R6769" i="2" l="1"/>
  <c r="I6770" i="2" s="1"/>
  <c r="L6770" i="2"/>
  <c r="K6770" i="2"/>
  <c r="M6770" i="2" s="1"/>
  <c r="P6770" i="2" s="1"/>
  <c r="R6770" i="2" l="1"/>
  <c r="I6771" i="2" s="1"/>
  <c r="O6771" i="2" s="1"/>
  <c r="Q6771" i="2" s="1"/>
  <c r="L6771" i="2" l="1"/>
  <c r="K6771" i="2"/>
  <c r="M6771" i="2" s="1"/>
  <c r="P6771" i="2" s="1"/>
  <c r="R6771" i="2" l="1"/>
  <c r="I6772" i="2" s="1"/>
  <c r="O6772" i="2" s="1"/>
  <c r="Q6772" i="2" s="1"/>
  <c r="L6772" i="2" l="1"/>
  <c r="K6772" i="2"/>
  <c r="M6772" i="2" s="1"/>
  <c r="P6772" i="2" s="1"/>
  <c r="R6772" i="2" l="1"/>
  <c r="I6773" i="2" s="1"/>
  <c r="L6773" i="2" l="1"/>
  <c r="K6773" i="2"/>
  <c r="M6773" i="2" s="1"/>
  <c r="P6773" i="2" s="1"/>
  <c r="R6773" i="2" l="1"/>
  <c r="I6774" i="2" s="1"/>
  <c r="O6774" i="2" s="1"/>
  <c r="Q6774" i="2" s="1"/>
  <c r="L6774" i="2" l="1"/>
  <c r="K6774" i="2"/>
  <c r="M6774" i="2" s="1"/>
  <c r="P6774" i="2" s="1"/>
  <c r="R6774" i="2" l="1"/>
  <c r="I6775" i="2" s="1"/>
  <c r="O6775" i="2" s="1"/>
  <c r="Q6775" i="2" s="1"/>
  <c r="L6775" i="2" l="1"/>
  <c r="K6775" i="2"/>
  <c r="M6775" i="2" s="1"/>
  <c r="P6775" i="2" s="1"/>
  <c r="R6775" i="2" l="1"/>
  <c r="I6776" i="2" s="1"/>
  <c r="O6776" i="2" s="1"/>
  <c r="Q6776" i="2" s="1"/>
  <c r="L6776" i="2" l="1"/>
  <c r="K6776" i="2"/>
  <c r="M6776" i="2" s="1"/>
  <c r="P6776" i="2" s="1"/>
  <c r="R6776" i="2" l="1"/>
  <c r="I6777" i="2" s="1"/>
  <c r="O6777" i="2" s="1"/>
  <c r="Q6777" i="2" s="1"/>
  <c r="L6777" i="2" l="1"/>
  <c r="K6777" i="2"/>
  <c r="M6777" i="2" s="1"/>
  <c r="P6777" i="2" s="1"/>
  <c r="R6777" i="2" l="1"/>
  <c r="I6778" i="2" s="1"/>
  <c r="O6778" i="2" s="1"/>
  <c r="Q6778" i="2" s="1"/>
  <c r="L6778" i="2" l="1"/>
  <c r="K6778" i="2"/>
  <c r="M6778" i="2" s="1"/>
  <c r="P6778" i="2" s="1"/>
  <c r="R6778" i="2" l="1"/>
  <c r="I6779" i="2" s="1"/>
  <c r="L6779" i="2" l="1"/>
  <c r="K6779" i="2"/>
  <c r="M6779" i="2" s="1"/>
  <c r="P6779" i="2" s="1"/>
  <c r="R6779" i="2" l="1"/>
  <c r="I6780" i="2" s="1"/>
  <c r="L6780" i="2" l="1"/>
  <c r="K6780" i="2"/>
  <c r="M6780" i="2" s="1"/>
  <c r="P6780" i="2" s="1"/>
  <c r="R6780" i="2" l="1"/>
  <c r="I6781" i="2" s="1"/>
  <c r="L6781" i="2" l="1"/>
  <c r="K6781" i="2"/>
  <c r="M6781" i="2" s="1"/>
  <c r="P6781" i="2" s="1"/>
  <c r="R6781" i="2" l="1"/>
  <c r="I6782" i="2" s="1"/>
  <c r="L6782" i="2" l="1"/>
  <c r="K6782" i="2"/>
  <c r="M6782" i="2" s="1"/>
  <c r="P6782" i="2" s="1"/>
  <c r="O6782" i="2"/>
  <c r="Q6782" i="2" s="1"/>
  <c r="R6782" i="2" l="1"/>
  <c r="I6783" i="2" s="1"/>
  <c r="L6783" i="2"/>
  <c r="K6783" i="2"/>
  <c r="M6783" i="2" s="1"/>
  <c r="P6783" i="2" s="1"/>
  <c r="O6783" i="2"/>
  <c r="Q6783" i="2" s="1"/>
  <c r="R6783" i="2" l="1"/>
  <c r="I6784" i="2" s="1"/>
  <c r="L6784" i="2"/>
  <c r="O6784" i="2"/>
  <c r="Q6784" i="2" s="1"/>
  <c r="K6784" i="2"/>
  <c r="M6784" i="2" s="1"/>
  <c r="P6784" i="2" s="1"/>
  <c r="R6784" i="2" l="1"/>
  <c r="I6785" i="2" s="1"/>
  <c r="L6785" i="2"/>
  <c r="K6785" i="2"/>
  <c r="M6785" i="2" s="1"/>
  <c r="P6785" i="2" s="1"/>
  <c r="O6785" i="2"/>
  <c r="Q6785" i="2" s="1"/>
  <c r="R6785" i="2" l="1"/>
  <c r="I6786" i="2" s="1"/>
  <c r="L6786" i="2" s="1"/>
  <c r="N6786" i="2" s="1"/>
  <c r="K6786" i="2" l="1"/>
  <c r="M6786" i="2" s="1"/>
  <c r="R6786" i="2" s="1"/>
  <c r="I6787" i="2" s="1"/>
  <c r="K6787" i="2" s="1"/>
  <c r="M6787" i="2" s="1"/>
  <c r="P6786" i="2"/>
  <c r="J6787" i="2"/>
  <c r="L6787" i="2" l="1"/>
  <c r="N6787" i="2" s="1"/>
  <c r="P6787" i="2" l="1"/>
  <c r="R6787" i="2"/>
  <c r="I6788" i="2" s="1"/>
  <c r="J6788" i="2"/>
  <c r="L6788" i="2" l="1"/>
  <c r="N6788" i="2" s="1"/>
  <c r="K6788" i="2"/>
  <c r="M6788" i="2" s="1"/>
  <c r="P6788" i="2" l="1"/>
  <c r="R6788" i="2"/>
  <c r="I6789" i="2" s="1"/>
  <c r="J6789" i="2"/>
  <c r="L6789" i="2" l="1"/>
  <c r="N6789" i="2" s="1"/>
  <c r="P6789" i="2" s="1"/>
  <c r="K6789" i="2"/>
  <c r="R6789" i="2" l="1"/>
  <c r="I6790" i="2" s="1"/>
  <c r="J6790" i="2"/>
  <c r="L6790" i="2" l="1"/>
  <c r="N6790" i="2" s="1"/>
  <c r="P6790" i="2" s="1"/>
  <c r="K6790" i="2"/>
  <c r="R6790" i="2" l="1"/>
  <c r="I6791" i="2" s="1"/>
  <c r="J6791" i="2"/>
  <c r="L6791" i="2" l="1"/>
  <c r="N6791" i="2" s="1"/>
  <c r="P6791" i="2" s="1"/>
  <c r="K6791" i="2"/>
  <c r="J6792" i="2" l="1"/>
  <c r="R6791" i="2"/>
  <c r="I6792" i="2" s="1"/>
  <c r="O6792" i="2" s="1"/>
  <c r="Q6792" i="2" s="1"/>
  <c r="L6792" i="2" l="1"/>
  <c r="N6792" i="2" s="1"/>
  <c r="P6792" i="2" s="1"/>
  <c r="K6792" i="2"/>
  <c r="J6793" i="2" l="1"/>
  <c r="R6792" i="2"/>
  <c r="I6793" i="2" s="1"/>
  <c r="O6793" i="2" s="1"/>
  <c r="Q6793" i="2" s="1"/>
  <c r="L6793" i="2" l="1"/>
  <c r="N6793" i="2" s="1"/>
  <c r="K6793" i="2"/>
  <c r="M6793" i="2" s="1"/>
  <c r="P6793" i="2" l="1"/>
  <c r="R6793" i="2"/>
  <c r="I6794" i="2" s="1"/>
  <c r="L6794" i="2" l="1"/>
  <c r="R6794" i="2"/>
  <c r="I6795" i="2" s="1"/>
  <c r="K6794" i="2"/>
  <c r="O6794" i="2"/>
  <c r="Q6794" i="2" s="1"/>
  <c r="L6795" i="2" l="1"/>
  <c r="K6795" i="2"/>
  <c r="M6795" i="2" s="1"/>
  <c r="P6795" i="2" s="1"/>
  <c r="O6795" i="2"/>
  <c r="Q6795" i="2" s="1"/>
  <c r="R6795" i="2" l="1"/>
  <c r="I6796" i="2" s="1"/>
  <c r="O6796" i="2" s="1"/>
  <c r="Q6796" i="2" s="1"/>
  <c r="L6796" i="2"/>
  <c r="K6796" i="2"/>
  <c r="M6796" i="2" s="1"/>
  <c r="P6796" i="2" s="1"/>
  <c r="R6796" i="2" l="1"/>
  <c r="I6797" i="2" s="1"/>
  <c r="L6797" i="2" l="1"/>
  <c r="K6797" i="2"/>
  <c r="M6797" i="2" s="1"/>
  <c r="P6797" i="2" s="1"/>
  <c r="R6797" i="2" l="1"/>
  <c r="I6798" i="2" s="1"/>
  <c r="O6798" i="2" s="1"/>
  <c r="Q6798" i="2" s="1"/>
  <c r="L6798" i="2" l="1"/>
  <c r="K6798" i="2"/>
  <c r="M6798" i="2" s="1"/>
  <c r="P6798" i="2" s="1"/>
  <c r="R6798" i="2" l="1"/>
  <c r="I6799" i="2" s="1"/>
  <c r="L6799" i="2" l="1"/>
  <c r="K6799" i="2"/>
  <c r="M6799" i="2" s="1"/>
  <c r="P6799" i="2" s="1"/>
  <c r="R6799" i="2" l="1"/>
  <c r="I6800" i="2" s="1"/>
  <c r="L6800" i="2" l="1"/>
  <c r="K6800" i="2"/>
  <c r="M6800" i="2" s="1"/>
  <c r="P6800" i="2" s="1"/>
  <c r="R6800" i="2" l="1"/>
  <c r="I6801" i="2" s="1"/>
  <c r="O6801" i="2" s="1"/>
  <c r="Q6801" i="2" s="1"/>
  <c r="L6801" i="2" l="1"/>
  <c r="K6801" i="2"/>
  <c r="M6801" i="2" s="1"/>
  <c r="P6801" i="2" s="1"/>
  <c r="R6801" i="2" l="1"/>
  <c r="I6802" i="2" s="1"/>
  <c r="O6802" i="2" s="1"/>
  <c r="Q6802" i="2" s="1"/>
  <c r="L6802" i="2" l="1"/>
  <c r="K6802" i="2"/>
  <c r="M6802" i="2" s="1"/>
  <c r="P6802" i="2" s="1"/>
  <c r="R6802" i="2" l="1"/>
  <c r="I6803" i="2" s="1"/>
  <c r="O6803" i="2" s="1"/>
  <c r="Q6803" i="2" s="1"/>
  <c r="L6803" i="2" l="1"/>
  <c r="K6803" i="2"/>
  <c r="M6803" i="2" s="1"/>
  <c r="P6803" i="2" s="1"/>
  <c r="R6803" i="2" l="1"/>
  <c r="I6804" i="2" s="1"/>
  <c r="L6804" i="2" l="1"/>
  <c r="K6804" i="2"/>
  <c r="M6804" i="2" s="1"/>
  <c r="P6804" i="2" s="1"/>
  <c r="O6804" i="2"/>
  <c r="Q6804" i="2" s="1"/>
  <c r="R6804" i="2" l="1"/>
  <c r="I6805" i="2" s="1"/>
  <c r="L6805" i="2"/>
  <c r="K6805" i="2"/>
  <c r="M6805" i="2" s="1"/>
  <c r="P6805" i="2" s="1"/>
  <c r="O6805" i="2"/>
  <c r="Q6805" i="2" s="1"/>
  <c r="R6805" i="2" l="1"/>
  <c r="I6806" i="2" s="1"/>
  <c r="L6806" i="2"/>
  <c r="K6806" i="2"/>
  <c r="M6806" i="2" s="1"/>
  <c r="P6806" i="2" s="1"/>
  <c r="O6806" i="2"/>
  <c r="Q6806" i="2" s="1"/>
  <c r="R6806" i="2" l="1"/>
  <c r="I6807" i="2" s="1"/>
  <c r="K6807" i="2" s="1"/>
  <c r="L6807" i="2"/>
  <c r="R6807" i="2"/>
  <c r="I6808" i="2" s="1"/>
  <c r="O6808" i="2" s="1"/>
  <c r="Q6808" i="2" s="1"/>
  <c r="O6807" i="2"/>
  <c r="Q6807" i="2" s="1"/>
  <c r="L6808" i="2" l="1"/>
  <c r="N6808" i="2" s="1"/>
  <c r="R6808" i="2" s="1"/>
  <c r="I6809" i="2" s="1"/>
  <c r="O6809" i="2" s="1"/>
  <c r="Q6809" i="2" s="1"/>
  <c r="K6808" i="2"/>
  <c r="K6809" i="2" l="1"/>
  <c r="P6808" i="2"/>
  <c r="J6809" i="2"/>
  <c r="L6809" i="2" l="1"/>
  <c r="N6809" i="2" s="1"/>
  <c r="P6809" i="2" l="1"/>
  <c r="R6809" i="2"/>
  <c r="I6810" i="2" s="1"/>
  <c r="O6810" i="2" s="1"/>
  <c r="Q6810" i="2" s="1"/>
  <c r="J6810" i="2"/>
  <c r="L6810" i="2" l="1"/>
  <c r="N6810" i="2" s="1"/>
  <c r="P6810" i="2" s="1"/>
  <c r="K6810" i="2"/>
  <c r="R6810" i="2" l="1"/>
  <c r="I6811" i="2" s="1"/>
  <c r="J6811" i="2"/>
  <c r="J6812" i="2" s="1"/>
  <c r="L6811" i="2" l="1"/>
  <c r="K6811" i="2"/>
  <c r="M6811" i="2" s="1"/>
  <c r="P6811" i="2" s="1"/>
  <c r="O6811" i="2"/>
  <c r="Q6811" i="2" s="1"/>
  <c r="R6811" i="2" l="1"/>
  <c r="I6812" i="2" s="1"/>
  <c r="O6812" i="2" s="1"/>
  <c r="Q6812" i="2" s="1"/>
  <c r="L6812" i="2"/>
  <c r="N6812" i="2" s="1"/>
  <c r="K6812" i="2"/>
  <c r="P6812" i="2" l="1"/>
  <c r="J6813" i="2"/>
  <c r="R6812" i="2"/>
  <c r="I6813" i="2" s="1"/>
  <c r="O6813" i="2" s="1"/>
  <c r="Q6813" i="2" s="1"/>
  <c r="L6813" i="2" l="1"/>
  <c r="N6813" i="2" s="1"/>
  <c r="P6813" i="2" s="1"/>
  <c r="K6813" i="2"/>
  <c r="J6814" i="2" l="1"/>
  <c r="R6813" i="2"/>
  <c r="I6814" i="2" s="1"/>
  <c r="L6814" i="2" l="1"/>
  <c r="N6814" i="2" s="1"/>
  <c r="P6814" i="2" s="1"/>
  <c r="K6814" i="2"/>
  <c r="J6815" i="2" l="1"/>
  <c r="R6814" i="2"/>
  <c r="I6815" i="2" s="1"/>
  <c r="L6815" i="2" l="1"/>
  <c r="N6815" i="2" s="1"/>
  <c r="R6815" i="2"/>
  <c r="I6816" i="2" s="1"/>
  <c r="K6815" i="2"/>
  <c r="K6816" i="2" l="1"/>
  <c r="P6815" i="2"/>
  <c r="J6816" i="2"/>
  <c r="L6816" i="2" l="1"/>
  <c r="N6816" i="2" s="1"/>
  <c r="P6816" i="2" l="1"/>
  <c r="R6816" i="2"/>
  <c r="I6817" i="2" s="1"/>
  <c r="J6817" i="2"/>
  <c r="L6817" i="2" l="1"/>
  <c r="N6817" i="2" s="1"/>
  <c r="P6817" i="2" s="1"/>
  <c r="K6817" i="2"/>
  <c r="O6817" i="2"/>
  <c r="Q6817" i="2" s="1"/>
  <c r="R6817" i="2" l="1"/>
  <c r="I6818" i="2" s="1"/>
  <c r="L6818" i="2" s="1"/>
  <c r="N6818" i="2" s="1"/>
  <c r="O6818" i="2"/>
  <c r="Q6818" i="2" s="1"/>
  <c r="K6818" i="2" l="1"/>
  <c r="P6818" i="2"/>
  <c r="J6819" i="2"/>
  <c r="L6819" i="2" s="1"/>
  <c r="N6819" i="2" s="1"/>
  <c r="R6818" i="2"/>
  <c r="I6819" i="2" s="1"/>
  <c r="K6819" i="2"/>
  <c r="M6819" i="2" s="1"/>
  <c r="P6819" i="2" l="1"/>
  <c r="J6820" i="2"/>
  <c r="R6819" i="2"/>
  <c r="I6820" i="2" s="1"/>
  <c r="L6820" i="2" l="1"/>
  <c r="N6820" i="2" s="1"/>
  <c r="P6820" i="2" s="1"/>
  <c r="O6820" i="2"/>
  <c r="Q6820" i="2" s="1"/>
  <c r="K6820" i="2"/>
  <c r="R6820" i="2" l="1"/>
  <c r="I6821" i="2" s="1"/>
  <c r="O6821" i="2" s="1"/>
  <c r="Q6821" i="2" s="1"/>
  <c r="J6821" i="2"/>
  <c r="L6821" i="2" s="1"/>
  <c r="N6821" i="2" s="1"/>
  <c r="K6821" i="2"/>
  <c r="M6821" i="2" s="1"/>
  <c r="P6821" i="2" l="1"/>
  <c r="J6822" i="2"/>
  <c r="R6821" i="2"/>
  <c r="I6822" i="2" s="1"/>
  <c r="O6822" i="2" s="1"/>
  <c r="Q6822" i="2" s="1"/>
  <c r="L6822" i="2" l="1"/>
  <c r="N6822" i="2" s="1"/>
  <c r="J6823" i="2" s="1"/>
  <c r="K6822" i="2"/>
  <c r="M6822" i="2" s="1"/>
  <c r="P6822" i="2" s="1"/>
  <c r="R6822" i="2" l="1"/>
  <c r="I6823" i="2" s="1"/>
  <c r="L6823" i="2" l="1"/>
  <c r="N6823" i="2" s="1"/>
  <c r="J6824" i="2" s="1"/>
  <c r="K6823" i="2"/>
  <c r="M6823" i="2" s="1"/>
  <c r="P6823" i="2" s="1"/>
  <c r="R6823" i="2" l="1"/>
  <c r="I6824" i="2" s="1"/>
  <c r="O6824" i="2" s="1"/>
  <c r="Q6824" i="2" s="1"/>
  <c r="L6824" i="2" l="1"/>
  <c r="N6824" i="2" s="1"/>
  <c r="J6825" i="2" s="1"/>
  <c r="K6824" i="2"/>
  <c r="M6824" i="2" s="1"/>
  <c r="P6824" i="2" s="1"/>
  <c r="R6824" i="2" l="1"/>
  <c r="I6825" i="2" s="1"/>
  <c r="L6825" i="2" l="1"/>
  <c r="N6825" i="2" s="1"/>
  <c r="J6826" i="2" s="1"/>
  <c r="K6825" i="2"/>
  <c r="M6825" i="2" s="1"/>
  <c r="P6825" i="2" l="1"/>
  <c r="R6825" i="2"/>
  <c r="I6826" i="2" s="1"/>
  <c r="L6826" i="2" l="1"/>
  <c r="N6826" i="2" s="1"/>
  <c r="J6827" i="2" s="1"/>
  <c r="J6828" i="2" s="1"/>
  <c r="K6826" i="2"/>
  <c r="M6826" i="2" s="1"/>
  <c r="P6826" i="2" l="1"/>
  <c r="R6826" i="2"/>
  <c r="I6827" i="2" s="1"/>
  <c r="L6827" i="2" l="1"/>
  <c r="K6827" i="2"/>
  <c r="M6827" i="2" s="1"/>
  <c r="P6827" i="2" s="1"/>
  <c r="R6827" i="2" l="1"/>
  <c r="I6828" i="2" s="1"/>
  <c r="O6828" i="2" s="1"/>
  <c r="Q6828" i="2" s="1"/>
  <c r="L6828" i="2" l="1"/>
  <c r="N6828" i="2" s="1"/>
  <c r="K6828" i="2"/>
  <c r="M6828" i="2" s="1"/>
  <c r="P6828" i="2" l="1"/>
  <c r="J6829" i="2"/>
  <c r="J6830" i="2" s="1"/>
  <c r="J6831" i="2" s="1"/>
  <c r="J6832" i="2" s="1"/>
  <c r="R6828" i="2"/>
  <c r="I6829" i="2" s="1"/>
  <c r="L6829" i="2" l="1"/>
  <c r="K6829" i="2"/>
  <c r="M6829" i="2" s="1"/>
  <c r="P6829" i="2" s="1"/>
  <c r="R6829" i="2" l="1"/>
  <c r="I6830" i="2" s="1"/>
  <c r="L6830" i="2" l="1"/>
  <c r="K6830" i="2"/>
  <c r="M6830" i="2" s="1"/>
  <c r="P6830" i="2" s="1"/>
  <c r="R6830" i="2" l="1"/>
  <c r="I6831" i="2" s="1"/>
  <c r="L6831" i="2" l="1"/>
  <c r="K6831" i="2"/>
  <c r="M6831" i="2" s="1"/>
  <c r="P6831" i="2" s="1"/>
  <c r="R6831" i="2" l="1"/>
  <c r="I6832" i="2" s="1"/>
  <c r="L6832" i="2"/>
  <c r="N6832" i="2" s="1"/>
  <c r="K6832" i="2"/>
  <c r="M6832" i="2" s="1"/>
  <c r="P6832" i="2" l="1"/>
  <c r="J6833" i="2"/>
  <c r="R6832" i="2"/>
  <c r="I6833" i="2" s="1"/>
  <c r="L6833" i="2" l="1"/>
  <c r="N6833" i="2" s="1"/>
  <c r="K6833" i="2"/>
  <c r="M6833" i="2" s="1"/>
  <c r="P6833" i="2" l="1"/>
  <c r="J6834" i="2"/>
  <c r="R6833" i="2"/>
  <c r="I6834" i="2" s="1"/>
  <c r="L6834" i="2" l="1"/>
  <c r="N6834" i="2" s="1"/>
  <c r="K6834" i="2"/>
  <c r="M6834" i="2" s="1"/>
  <c r="P6834" i="2" l="1"/>
  <c r="J6835" i="2"/>
  <c r="R6834" i="2"/>
  <c r="I6835" i="2" s="1"/>
  <c r="L6835" i="2" l="1"/>
  <c r="N6835" i="2" s="1"/>
  <c r="J6836" i="2" s="1"/>
  <c r="K6835" i="2"/>
  <c r="M6835" i="2" s="1"/>
  <c r="P6835" i="2" l="1"/>
  <c r="R6835" i="2"/>
  <c r="I6836" i="2" s="1"/>
  <c r="O6836" i="2" s="1"/>
  <c r="Q6836" i="2" s="1"/>
  <c r="L6836" i="2" l="1"/>
  <c r="N6836" i="2" s="1"/>
  <c r="K6836" i="2"/>
  <c r="M6836" i="2" s="1"/>
  <c r="R6836" i="2" l="1"/>
  <c r="I6837" i="2" s="1"/>
  <c r="K6837" i="2"/>
  <c r="P6836" i="2"/>
  <c r="J6837" i="2"/>
  <c r="L6837" i="2" l="1"/>
  <c r="N6837" i="2" s="1"/>
  <c r="P6837" i="2" l="1"/>
  <c r="R6837" i="2"/>
  <c r="I6838" i="2" s="1"/>
  <c r="O6838" i="2" s="1"/>
  <c r="Q6838" i="2" s="1"/>
  <c r="J6838" i="2"/>
  <c r="L6838" i="2" l="1"/>
  <c r="N6838" i="2" s="1"/>
  <c r="P6838" i="2" s="1"/>
  <c r="K6838" i="2"/>
  <c r="R6838" i="2" l="1"/>
  <c r="I6839" i="2" s="1"/>
  <c r="J6839" i="2"/>
  <c r="L6839" i="2" l="1"/>
  <c r="N6839" i="2" s="1"/>
  <c r="P6839" i="2" s="1"/>
  <c r="K6839" i="2"/>
  <c r="J6840" i="2" l="1"/>
  <c r="R6839" i="2"/>
  <c r="I6840" i="2" s="1"/>
  <c r="L6840" i="2" l="1"/>
  <c r="N6840" i="2" s="1"/>
  <c r="P6840" i="2" s="1"/>
  <c r="K6840" i="2"/>
  <c r="O6840" i="2"/>
  <c r="Q6840" i="2" s="1"/>
  <c r="R6840" i="2" l="1"/>
  <c r="I6841" i="2" s="1"/>
  <c r="J6841" i="2"/>
  <c r="L6841" i="2"/>
  <c r="N6841" i="2" s="1"/>
  <c r="P6841" i="2" s="1"/>
  <c r="K6841" i="2"/>
  <c r="O6841" i="2"/>
  <c r="Q6841" i="2" s="1"/>
  <c r="R6841" i="2" l="1"/>
  <c r="I6842" i="2" s="1"/>
  <c r="L6842" i="2" s="1"/>
  <c r="O6842" i="2" l="1"/>
  <c r="Q6842" i="2" s="1"/>
  <c r="R6842" i="2"/>
  <c r="I6843" i="2" s="1"/>
  <c r="K6842" i="2"/>
  <c r="L6843" i="2"/>
  <c r="R6843" i="2"/>
  <c r="I6844" i="2" s="1"/>
  <c r="O6844" i="2" s="1"/>
  <c r="Q6844" i="2" s="1"/>
  <c r="O6843" i="2"/>
  <c r="Q6843" i="2" s="1"/>
  <c r="K6843" i="2"/>
  <c r="L6844" i="2" l="1"/>
  <c r="K6844" i="2"/>
  <c r="M6844" i="2" s="1"/>
  <c r="P6844" i="2" s="1"/>
  <c r="R6844" i="2" l="1"/>
  <c r="I6845" i="2" s="1"/>
  <c r="O6845" i="2" s="1"/>
  <c r="Q6845" i="2" s="1"/>
  <c r="L6845" i="2" l="1"/>
  <c r="K6845" i="2"/>
  <c r="M6845" i="2" s="1"/>
  <c r="P6845" i="2" s="1"/>
  <c r="R6845" i="2" l="1"/>
  <c r="I6846" i="2" s="1"/>
  <c r="O6846" i="2" s="1"/>
  <c r="Q6846" i="2" s="1"/>
  <c r="L6846" i="2" l="1"/>
  <c r="K6846" i="2"/>
  <c r="M6846" i="2" s="1"/>
  <c r="P6846" i="2" s="1"/>
  <c r="R6846" i="2" l="1"/>
  <c r="I6847" i="2" s="1"/>
  <c r="O6847" i="2" s="1"/>
  <c r="Q6847" i="2" s="1"/>
  <c r="L6847" i="2" l="1"/>
  <c r="K6847" i="2"/>
  <c r="M6847" i="2" s="1"/>
  <c r="P6847" i="2" s="1"/>
  <c r="R6847" i="2" l="1"/>
  <c r="I6848" i="2" s="1"/>
  <c r="O6848" i="2" s="1"/>
  <c r="Q6848" i="2" s="1"/>
  <c r="L6848" i="2" l="1"/>
  <c r="N6848" i="2" s="1"/>
  <c r="J6849" i="2" s="1"/>
  <c r="K6848" i="2"/>
  <c r="M6848" i="2" s="1"/>
  <c r="P6848" i="2" l="1"/>
  <c r="R6848" i="2"/>
  <c r="I6849" i="2" s="1"/>
  <c r="L6849" i="2" l="1"/>
  <c r="N6849" i="2" s="1"/>
  <c r="J6850" i="2" s="1"/>
  <c r="K6849" i="2"/>
  <c r="M6849" i="2" s="1"/>
  <c r="P6849" i="2" l="1"/>
  <c r="R6849" i="2"/>
  <c r="I6850" i="2" s="1"/>
  <c r="L6850" i="2" l="1"/>
  <c r="N6850" i="2" s="1"/>
  <c r="J6851" i="2" s="1"/>
  <c r="J6852" i="2" s="1"/>
  <c r="J6853" i="2" s="1"/>
  <c r="K6850" i="2"/>
  <c r="M6850" i="2" s="1"/>
  <c r="P6850" i="2" l="1"/>
  <c r="R6850" i="2"/>
  <c r="I6851" i="2" s="1"/>
  <c r="L6851" i="2" l="1"/>
  <c r="K6851" i="2"/>
  <c r="M6851" i="2" s="1"/>
  <c r="P6851" i="2" s="1"/>
  <c r="R6851" i="2" l="1"/>
  <c r="I6852" i="2" s="1"/>
  <c r="L6852" i="2" l="1"/>
  <c r="K6852" i="2"/>
  <c r="M6852" i="2" s="1"/>
  <c r="P6852" i="2" s="1"/>
  <c r="R6852" i="2" l="1"/>
  <c r="I6853" i="2" s="1"/>
  <c r="L6853" i="2" l="1"/>
  <c r="N6853" i="2" s="1"/>
  <c r="K6853" i="2"/>
  <c r="M6853" i="2" s="1"/>
  <c r="P6853" i="2" l="1"/>
  <c r="J6854" i="2"/>
  <c r="J6855" i="2" s="1"/>
  <c r="J6856" i="2" s="1"/>
  <c r="J6857" i="2" s="1"/>
  <c r="R6853" i="2"/>
  <c r="I6854" i="2" s="1"/>
  <c r="L6854" i="2" l="1"/>
  <c r="K6854" i="2"/>
  <c r="M6854" i="2" s="1"/>
  <c r="P6854" i="2" s="1"/>
  <c r="O6854" i="2"/>
  <c r="Q6854" i="2" s="1"/>
  <c r="R6854" i="2" l="1"/>
  <c r="I6855" i="2" s="1"/>
  <c r="L6855" i="2"/>
  <c r="O6855" i="2"/>
  <c r="Q6855" i="2" s="1"/>
  <c r="K6855" i="2"/>
  <c r="M6855" i="2" s="1"/>
  <c r="P6855" i="2" s="1"/>
  <c r="R6855" i="2" l="1"/>
  <c r="I6856" i="2" s="1"/>
  <c r="L6856" i="2"/>
  <c r="O6856" i="2"/>
  <c r="Q6856" i="2" s="1"/>
  <c r="K6856" i="2"/>
  <c r="M6856" i="2" s="1"/>
  <c r="P6856" i="2" s="1"/>
  <c r="R6856" i="2" l="1"/>
  <c r="I6857" i="2" s="1"/>
  <c r="L6857" i="2"/>
  <c r="N6857" i="2" s="1"/>
  <c r="K6857" i="2"/>
  <c r="M6857" i="2" s="1"/>
  <c r="P6857" i="2" l="1"/>
  <c r="J6858" i="2"/>
  <c r="J6859" i="2" s="1"/>
  <c r="R6857" i="2"/>
  <c r="I6858" i="2" s="1"/>
  <c r="L6858" i="2" l="1"/>
  <c r="K6858" i="2"/>
  <c r="M6858" i="2" s="1"/>
  <c r="P6858" i="2" s="1"/>
  <c r="O6858" i="2"/>
  <c r="Q6858" i="2" s="1"/>
  <c r="R6858" i="2" l="1"/>
  <c r="I6859" i="2" s="1"/>
  <c r="O6859" i="2" s="1"/>
  <c r="Q6859" i="2" s="1"/>
  <c r="L6859" i="2"/>
  <c r="N6859" i="2" s="1"/>
  <c r="K6859" i="2"/>
  <c r="M6859" i="2" s="1"/>
  <c r="R6859" i="2" l="1"/>
  <c r="I6860" i="2" s="1"/>
  <c r="O6860" i="2" s="1"/>
  <c r="Q6860" i="2" s="1"/>
  <c r="K6860" i="2"/>
  <c r="P6859" i="2"/>
  <c r="J6860" i="2"/>
  <c r="L6860" i="2" l="1"/>
  <c r="N6860" i="2" s="1"/>
  <c r="P6860" i="2" l="1"/>
  <c r="R6860" i="2"/>
  <c r="I6861" i="2" s="1"/>
  <c r="J6861" i="2"/>
  <c r="L6861" i="2" l="1"/>
  <c r="N6861" i="2" s="1"/>
  <c r="P6861" i="2" s="1"/>
  <c r="K6861" i="2"/>
  <c r="R6861" i="2" l="1"/>
  <c r="I6862" i="2" s="1"/>
  <c r="J6862" i="2"/>
  <c r="L6862" i="2" l="1"/>
  <c r="N6862" i="2" s="1"/>
  <c r="P6862" i="2" s="1"/>
  <c r="K6862" i="2"/>
  <c r="R6862" i="2" l="1"/>
  <c r="I6863" i="2" s="1"/>
  <c r="J6863" i="2"/>
  <c r="L6863" i="2" l="1"/>
  <c r="N6863" i="2" s="1"/>
  <c r="P6863" i="2" s="1"/>
  <c r="K6863" i="2"/>
  <c r="J6864" i="2" l="1"/>
  <c r="R6863" i="2"/>
  <c r="I6864" i="2" s="1"/>
  <c r="L6864" i="2" l="1"/>
  <c r="N6864" i="2" s="1"/>
  <c r="P6864" i="2" s="1"/>
  <c r="K6864" i="2"/>
  <c r="J6865" i="2" l="1"/>
  <c r="R6864" i="2"/>
  <c r="I6865" i="2" s="1"/>
  <c r="L6865" i="2" l="1"/>
  <c r="N6865" i="2" s="1"/>
  <c r="P6865" i="2" s="1"/>
  <c r="K6865" i="2"/>
  <c r="O6865" i="2"/>
  <c r="Q6865" i="2" s="1"/>
  <c r="R6865" i="2" l="1"/>
  <c r="I6866" i="2" s="1"/>
  <c r="L6866" i="2"/>
  <c r="K6866" i="2"/>
  <c r="M6866" i="2" s="1"/>
  <c r="P6866" i="2" s="1"/>
  <c r="O6866" i="2"/>
  <c r="Q6866" i="2" s="1"/>
  <c r="R6866" i="2" l="1"/>
  <c r="I6867" i="2" s="1"/>
  <c r="L6867" i="2"/>
  <c r="R6867" i="2"/>
  <c r="I6868" i="2" s="1"/>
  <c r="O6868" i="2" s="1"/>
  <c r="Q6868" i="2" s="1"/>
  <c r="K6867" i="2"/>
  <c r="O6867" i="2"/>
  <c r="Q6867" i="2" s="1"/>
  <c r="L6868" i="2" l="1"/>
  <c r="N6868" i="2" s="1"/>
  <c r="J6869" i="2" s="1"/>
  <c r="K6868" i="2"/>
  <c r="M6868" i="2" s="1"/>
  <c r="P6868" i="2" s="1"/>
  <c r="R6868" i="2" l="1"/>
  <c r="I6869" i="2" s="1"/>
  <c r="O6869" i="2" s="1"/>
  <c r="Q6869" i="2" s="1"/>
  <c r="K6869" i="2" l="1"/>
  <c r="M6869" i="2" s="1"/>
  <c r="L6869" i="2"/>
  <c r="N6869" i="2" s="1"/>
  <c r="J6870" i="2" s="1"/>
  <c r="R6869" i="2"/>
  <c r="I6870" i="2" s="1"/>
  <c r="O6870" i="2" s="1"/>
  <c r="Q6870" i="2" s="1"/>
  <c r="P6869" i="2" l="1"/>
  <c r="L6870" i="2"/>
  <c r="N6870" i="2" s="1"/>
  <c r="J6871" i="2" s="1"/>
  <c r="K6870" i="2"/>
  <c r="M6870" i="2" s="1"/>
  <c r="P6870" i="2" l="1"/>
  <c r="R6870" i="2"/>
  <c r="I6871" i="2" s="1"/>
  <c r="L6871" i="2" l="1"/>
  <c r="N6871" i="2" s="1"/>
  <c r="J6872" i="2" s="1"/>
  <c r="K6871" i="2"/>
  <c r="M6871" i="2" s="1"/>
  <c r="P6871" i="2" l="1"/>
  <c r="R6871" i="2"/>
  <c r="I6872" i="2" s="1"/>
  <c r="L6872" i="2" l="1"/>
  <c r="N6872" i="2" s="1"/>
  <c r="J6873" i="2" s="1"/>
  <c r="K6872" i="2"/>
  <c r="M6872" i="2" s="1"/>
  <c r="P6872" i="2" s="1"/>
  <c r="R6872" i="2" l="1"/>
  <c r="I6873" i="2" s="1"/>
  <c r="L6873" i="2" l="1"/>
  <c r="N6873" i="2" s="1"/>
  <c r="J6874" i="2" s="1"/>
  <c r="K6873" i="2"/>
  <c r="M6873" i="2" s="1"/>
  <c r="P6873" i="2" l="1"/>
  <c r="R6873" i="2"/>
  <c r="I6874" i="2" s="1"/>
  <c r="L6874" i="2" l="1"/>
  <c r="N6874" i="2" s="1"/>
  <c r="J6875" i="2" s="1"/>
  <c r="J6876" i="2" s="1"/>
  <c r="J6877" i="2" s="1"/>
  <c r="J6878" i="2" s="1"/>
  <c r="J6879" i="2" s="1"/>
  <c r="J6880" i="2" s="1"/>
  <c r="K6874" i="2"/>
  <c r="M6874" i="2" s="1"/>
  <c r="P6874" i="2" l="1"/>
  <c r="R6874" i="2"/>
  <c r="I6875" i="2" s="1"/>
  <c r="O6875" i="2" s="1"/>
  <c r="Q6875" i="2" s="1"/>
  <c r="L6875" i="2" l="1"/>
  <c r="K6875" i="2"/>
  <c r="M6875" i="2" s="1"/>
  <c r="P6875" i="2" s="1"/>
  <c r="R6875" i="2" l="1"/>
  <c r="I6876" i="2" s="1"/>
  <c r="L6876" i="2" l="1"/>
  <c r="K6876" i="2"/>
  <c r="M6876" i="2" s="1"/>
  <c r="P6876" i="2" s="1"/>
  <c r="O6876" i="2"/>
  <c r="Q6876" i="2" s="1"/>
  <c r="R6876" i="2" l="1"/>
  <c r="I6877" i="2" s="1"/>
  <c r="L6877" i="2" s="1"/>
  <c r="K6877" i="2"/>
  <c r="M6877" i="2" s="1"/>
  <c r="P6877" i="2" s="1"/>
  <c r="O6877" i="2"/>
  <c r="Q6877" i="2" s="1"/>
  <c r="R6877" i="2" l="1"/>
  <c r="I6878" i="2" s="1"/>
  <c r="L6878" i="2"/>
  <c r="K6878" i="2"/>
  <c r="M6878" i="2" s="1"/>
  <c r="P6878" i="2" s="1"/>
  <c r="O6878" i="2"/>
  <c r="Q6878" i="2" s="1"/>
  <c r="R6878" i="2" l="1"/>
  <c r="I6879" i="2" s="1"/>
  <c r="K6879" i="2" s="1"/>
  <c r="M6879" i="2" s="1"/>
  <c r="P6879" i="2" s="1"/>
  <c r="L6879" i="2"/>
  <c r="O6879" i="2"/>
  <c r="Q6879" i="2" s="1"/>
  <c r="R6879" i="2" l="1"/>
  <c r="I6880" i="2" s="1"/>
  <c r="O6880" i="2" s="1"/>
  <c r="Q6880" i="2" s="1"/>
  <c r="K6880" i="2" l="1"/>
  <c r="M6880" i="2" s="1"/>
  <c r="L6880" i="2"/>
  <c r="N6880" i="2" s="1"/>
  <c r="P6880" i="2" s="1"/>
  <c r="R6880" i="2" l="1"/>
  <c r="I6881" i="2" s="1"/>
  <c r="J6881" i="2"/>
  <c r="L6881" i="2"/>
  <c r="N6881" i="2" s="1"/>
  <c r="K6881" i="2"/>
  <c r="M6881" i="2" s="1"/>
  <c r="J6882" i="2"/>
  <c r="P6881" i="2" l="1"/>
  <c r="R6881" i="2"/>
  <c r="I6882" i="2" s="1"/>
  <c r="L6882" i="2" l="1"/>
  <c r="N6882" i="2" s="1"/>
  <c r="K6882" i="2"/>
  <c r="M6882" i="2" s="1"/>
  <c r="R6882" i="2" s="1"/>
  <c r="I6883" i="2" s="1"/>
  <c r="O6883" i="2" s="1"/>
  <c r="Q6883" i="2" s="1"/>
  <c r="K6883" i="2" l="1"/>
  <c r="M6883" i="2" s="1"/>
  <c r="P6882" i="2"/>
  <c r="J6883" i="2"/>
  <c r="L6883" i="2" l="1"/>
  <c r="N6883" i="2" s="1"/>
  <c r="P6883" i="2" l="1"/>
  <c r="R6883" i="2"/>
  <c r="I6884" i="2" s="1"/>
  <c r="O6884" i="2" s="1"/>
  <c r="Q6884" i="2" s="1"/>
  <c r="J6884" i="2"/>
  <c r="L6884" i="2" l="1"/>
  <c r="N6884" i="2" s="1"/>
  <c r="K6884" i="2"/>
  <c r="M6884" i="2" s="1"/>
  <c r="P6884" i="2" l="1"/>
  <c r="R6884" i="2"/>
  <c r="I6885" i="2" s="1"/>
  <c r="O6885" i="2" s="1"/>
  <c r="Q6885" i="2" s="1"/>
  <c r="J6885" i="2"/>
  <c r="L6885" i="2" l="1"/>
  <c r="N6885" i="2" s="1"/>
  <c r="P6885" i="2" s="1"/>
  <c r="K6885" i="2"/>
  <c r="R6885" i="2" l="1"/>
  <c r="I6886" i="2" s="1"/>
  <c r="J6886" i="2"/>
  <c r="L6886" i="2" l="1"/>
  <c r="N6886" i="2" s="1"/>
  <c r="P6886" i="2" s="1"/>
  <c r="K6886" i="2"/>
  <c r="R6886" i="2" l="1"/>
  <c r="I6887" i="2" s="1"/>
  <c r="O6887" i="2" s="1"/>
  <c r="Q6887" i="2" s="1"/>
  <c r="J6887" i="2"/>
  <c r="L6887" i="2" l="1"/>
  <c r="N6887" i="2" s="1"/>
  <c r="P6887" i="2" s="1"/>
  <c r="K6887" i="2"/>
  <c r="R6887" i="2" l="1"/>
  <c r="I6888" i="2" s="1"/>
  <c r="O6888" i="2" s="1"/>
  <c r="Q6888" i="2" s="1"/>
  <c r="J6888" i="2"/>
  <c r="L6888" i="2" l="1"/>
  <c r="N6888" i="2" s="1"/>
  <c r="P6888" i="2" s="1"/>
  <c r="K6888" i="2"/>
  <c r="R6888" i="2" l="1"/>
  <c r="I6889" i="2" s="1"/>
  <c r="J6889" i="2"/>
  <c r="L6889" i="2" l="1"/>
  <c r="N6889" i="2" s="1"/>
  <c r="K6889" i="2"/>
  <c r="M6889" i="2" s="1"/>
  <c r="P6889" i="2" l="1"/>
  <c r="R6889" i="2"/>
  <c r="I6890" i="2" s="1"/>
  <c r="L6890" i="2" l="1"/>
  <c r="O6890" i="2"/>
  <c r="Q6890" i="2" s="1"/>
  <c r="K6890" i="2"/>
  <c r="M6890" i="2" s="1"/>
  <c r="P6890" i="2" s="1"/>
  <c r="R6890" i="2" l="1"/>
  <c r="I6891" i="2" s="1"/>
  <c r="L6891" i="2"/>
  <c r="N6891" i="2" s="1"/>
  <c r="J6892" i="2" s="1"/>
  <c r="J6893" i="2" s="1"/>
  <c r="J6894" i="2" s="1"/>
  <c r="J6895" i="2" s="1"/>
  <c r="K6891" i="2"/>
  <c r="M6891" i="2" s="1"/>
  <c r="P6891" i="2" s="1"/>
  <c r="R6891" i="2" l="1"/>
  <c r="I6892" i="2" s="1"/>
  <c r="O6892" i="2" s="1"/>
  <c r="Q6892" i="2" s="1"/>
  <c r="L6892" i="2" l="1"/>
  <c r="K6892" i="2"/>
  <c r="M6892" i="2" s="1"/>
  <c r="P6892" i="2" s="1"/>
  <c r="R6892" i="2" l="1"/>
  <c r="I6893" i="2" s="1"/>
  <c r="O6893" i="2" s="1"/>
  <c r="Q6893" i="2" s="1"/>
  <c r="L6893" i="2" l="1"/>
  <c r="K6893" i="2"/>
  <c r="M6893" i="2" s="1"/>
  <c r="P6893" i="2" s="1"/>
  <c r="R6893" i="2" l="1"/>
  <c r="I6894" i="2" s="1"/>
  <c r="O6894" i="2" s="1"/>
  <c r="Q6894" i="2" s="1"/>
  <c r="L6894" i="2" l="1"/>
  <c r="K6894" i="2"/>
  <c r="M6894" i="2" s="1"/>
  <c r="P6894" i="2" s="1"/>
  <c r="R6894" i="2" l="1"/>
  <c r="I6895" i="2" s="1"/>
  <c r="O6895" i="2" s="1"/>
  <c r="Q6895" i="2" s="1"/>
  <c r="L6895" i="2" l="1"/>
  <c r="N6895" i="2" s="1"/>
  <c r="J6896" i="2" s="1"/>
  <c r="K6895" i="2"/>
  <c r="M6895" i="2" s="1"/>
  <c r="P6895" i="2" s="1"/>
  <c r="R6895" i="2" l="1"/>
  <c r="I6896" i="2" s="1"/>
  <c r="L6896" i="2" l="1"/>
  <c r="N6896" i="2" s="1"/>
  <c r="J6897" i="2" s="1"/>
  <c r="K6896" i="2"/>
  <c r="M6896" i="2" s="1"/>
  <c r="P6896" i="2" s="1"/>
  <c r="R6896" i="2" l="1"/>
  <c r="I6897" i="2" s="1"/>
  <c r="L6897" i="2" l="1"/>
  <c r="N6897" i="2" s="1"/>
  <c r="J6898" i="2" s="1"/>
  <c r="K6897" i="2"/>
  <c r="M6897" i="2" s="1"/>
  <c r="P6897" i="2" s="1"/>
  <c r="R6897" i="2" l="1"/>
  <c r="I6898" i="2" s="1"/>
  <c r="L6898" i="2" l="1"/>
  <c r="N6898" i="2" s="1"/>
  <c r="J6899" i="2" s="1"/>
  <c r="K6898" i="2"/>
  <c r="M6898" i="2" s="1"/>
  <c r="P6898" i="2" s="1"/>
  <c r="R6898" i="2" l="1"/>
  <c r="I6899" i="2" s="1"/>
  <c r="O6899" i="2" s="1"/>
  <c r="Q6899" i="2" s="1"/>
  <c r="L6899" i="2" l="1"/>
  <c r="N6899" i="2" s="1"/>
  <c r="J6900" i="2" s="1"/>
  <c r="J6901" i="2" s="1"/>
  <c r="J6902" i="2" s="1"/>
  <c r="J6903" i="2" s="1"/>
  <c r="K6899" i="2"/>
  <c r="M6899" i="2" s="1"/>
  <c r="P6899" i="2" s="1"/>
  <c r="R6899" i="2" l="1"/>
  <c r="I6900" i="2" s="1"/>
  <c r="L6900" i="2" l="1"/>
  <c r="K6900" i="2"/>
  <c r="M6900" i="2" s="1"/>
  <c r="P6900" i="2" s="1"/>
  <c r="R6900" i="2" l="1"/>
  <c r="I6901" i="2" s="1"/>
  <c r="L6901" i="2" l="1"/>
  <c r="K6901" i="2"/>
  <c r="M6901" i="2" s="1"/>
  <c r="P6901" i="2" s="1"/>
  <c r="O6901" i="2"/>
  <c r="Q6901" i="2" s="1"/>
  <c r="R6901" i="2" l="1"/>
  <c r="I6902" i="2" s="1"/>
  <c r="K6902" i="2" s="1"/>
  <c r="M6902" i="2" s="1"/>
  <c r="P6902" i="2" s="1"/>
  <c r="O6902" i="2"/>
  <c r="Q6902" i="2" s="1"/>
  <c r="L6902" i="2" l="1"/>
  <c r="R6902" i="2"/>
  <c r="I6903" i="2" s="1"/>
  <c r="L6903" i="2"/>
  <c r="N6903" i="2" s="1"/>
  <c r="K6903" i="2"/>
  <c r="M6903" i="2" s="1"/>
  <c r="R6903" i="2" l="1"/>
  <c r="I6904" i="2" s="1"/>
  <c r="K6904" i="2" s="1"/>
  <c r="M6904" i="2" s="1"/>
  <c r="P6903" i="2"/>
  <c r="J6904" i="2"/>
  <c r="L6904" i="2" l="1"/>
  <c r="N6904" i="2" s="1"/>
  <c r="J6905" i="2" s="1"/>
  <c r="J6906" i="2" s="1"/>
  <c r="P6904" i="2" l="1"/>
  <c r="R6904" i="2"/>
  <c r="I6905" i="2" s="1"/>
  <c r="L6905" i="2" l="1"/>
  <c r="K6905" i="2"/>
  <c r="M6905" i="2" s="1"/>
  <c r="P6905" i="2" s="1"/>
  <c r="O6905" i="2"/>
  <c r="Q6905" i="2" s="1"/>
  <c r="R6905" i="2" l="1"/>
  <c r="I6906" i="2" s="1"/>
  <c r="L6906" i="2"/>
  <c r="N6906" i="2" s="1"/>
  <c r="K6906" i="2"/>
  <c r="M6906" i="2" s="1"/>
  <c r="P6906" i="2" l="1"/>
  <c r="J6907" i="2"/>
  <c r="R6906" i="2"/>
  <c r="I6907" i="2" s="1"/>
  <c r="L6907" i="2" l="1"/>
  <c r="N6907" i="2" s="1"/>
  <c r="K6907" i="2"/>
  <c r="M6907" i="2" s="1"/>
  <c r="J6908" i="2"/>
  <c r="P6907" i="2" l="1"/>
  <c r="R6907" i="2"/>
  <c r="I6908" i="2" s="1"/>
  <c r="L6908" i="2" l="1"/>
  <c r="N6908" i="2" s="1"/>
  <c r="K6908" i="2"/>
  <c r="M6908" i="2" s="1"/>
  <c r="R6908" i="2" s="1"/>
  <c r="I6909" i="2" s="1"/>
  <c r="O6909" i="2" s="1"/>
  <c r="Q6909" i="2" s="1"/>
  <c r="K6909" i="2" l="1"/>
  <c r="P6908" i="2"/>
  <c r="J6909" i="2"/>
  <c r="L6909" i="2" l="1"/>
  <c r="N6909" i="2" s="1"/>
  <c r="P6909" i="2" l="1"/>
  <c r="R6909" i="2"/>
  <c r="I6910" i="2" s="1"/>
  <c r="J6910" i="2"/>
  <c r="J6911" i="2" s="1"/>
  <c r="L6910" i="2" l="1"/>
  <c r="R6910" i="2"/>
  <c r="I6911" i="2" s="1"/>
  <c r="O6911" i="2" s="1"/>
  <c r="Q6911" i="2" s="1"/>
  <c r="K6910" i="2"/>
  <c r="O6910" i="2"/>
  <c r="Q6910" i="2" s="1"/>
  <c r="L6911" i="2" l="1"/>
  <c r="N6911" i="2" s="1"/>
  <c r="R6911" i="2" s="1"/>
  <c r="I6912" i="2" s="1"/>
  <c r="O6912" i="2" s="1"/>
  <c r="Q6912" i="2" s="1"/>
  <c r="K6911" i="2"/>
  <c r="K6912" i="2" l="1"/>
  <c r="P6911" i="2"/>
  <c r="J6912" i="2"/>
  <c r="L6912" i="2" l="1"/>
  <c r="N6912" i="2" s="1"/>
  <c r="P6912" i="2" l="1"/>
  <c r="R6912" i="2"/>
  <c r="I6913" i="2" s="1"/>
  <c r="J6913" i="2"/>
  <c r="L6913" i="2" l="1"/>
  <c r="N6913" i="2" s="1"/>
  <c r="P6913" i="2" s="1"/>
  <c r="K6913" i="2"/>
  <c r="O6913" i="2"/>
  <c r="Q6913" i="2" s="1"/>
  <c r="R6913" i="2" l="1"/>
  <c r="I6914" i="2" s="1"/>
  <c r="R6914" i="2" s="1"/>
  <c r="I6915" i="2" s="1"/>
  <c r="O6915" i="2" s="1"/>
  <c r="Q6915" i="2" s="1"/>
  <c r="L6914" i="2"/>
  <c r="K6914" i="2"/>
  <c r="O6914" i="2"/>
  <c r="Q6914" i="2" s="1"/>
  <c r="L6915" i="2" l="1"/>
  <c r="K6915" i="2"/>
  <c r="M6915" i="2" s="1"/>
  <c r="P6915" i="2" s="1"/>
  <c r="R6915" i="2" l="1"/>
  <c r="I6916" i="2" s="1"/>
  <c r="O6916" i="2" s="1"/>
  <c r="Q6916" i="2" s="1"/>
  <c r="L6916" i="2" l="1"/>
  <c r="K6916" i="2"/>
  <c r="M6916" i="2" s="1"/>
  <c r="P6916" i="2" s="1"/>
  <c r="R6916" i="2" l="1"/>
  <c r="I6917" i="2" s="1"/>
  <c r="O6917" i="2" s="1"/>
  <c r="Q6917" i="2" s="1"/>
  <c r="L6917" i="2" l="1"/>
  <c r="K6917" i="2"/>
  <c r="M6917" i="2" s="1"/>
  <c r="P6917" i="2" s="1"/>
  <c r="R6917" i="2" l="1"/>
  <c r="I6918" i="2" s="1"/>
  <c r="L6918" i="2" l="1"/>
  <c r="K6918" i="2"/>
  <c r="M6918" i="2" s="1"/>
  <c r="P6918" i="2" s="1"/>
  <c r="O6918" i="2"/>
  <c r="Q6918" i="2" s="1"/>
  <c r="R6918" i="2" l="1"/>
  <c r="I6919" i="2" s="1"/>
  <c r="O6919" i="2" s="1"/>
  <c r="Q6919" i="2" s="1"/>
  <c r="L6919" i="2"/>
  <c r="K6919" i="2"/>
  <c r="M6919" i="2" s="1"/>
  <c r="P6919" i="2" s="1"/>
  <c r="R6919" i="2" l="1"/>
  <c r="I6920" i="2" s="1"/>
  <c r="O6920" i="2" s="1"/>
  <c r="Q6920" i="2" s="1"/>
  <c r="L6920" i="2" l="1"/>
  <c r="K6920" i="2"/>
  <c r="M6920" i="2" s="1"/>
  <c r="P6920" i="2" s="1"/>
  <c r="R6920" i="2" l="1"/>
  <c r="I6921" i="2" s="1"/>
  <c r="O6921" i="2" s="1"/>
  <c r="Q6921" i="2" s="1"/>
  <c r="L6921" i="2" l="1"/>
  <c r="K6921" i="2"/>
  <c r="M6921" i="2" s="1"/>
  <c r="P6921" i="2" s="1"/>
  <c r="R6921" i="2" l="1"/>
  <c r="I6922" i="2" s="1"/>
  <c r="O6922" i="2" s="1"/>
  <c r="Q6922" i="2" s="1"/>
  <c r="L6922" i="2" l="1"/>
  <c r="N6922" i="2" s="1"/>
  <c r="J6923" i="2" s="1"/>
  <c r="J6924" i="2" s="1"/>
  <c r="J6925" i="2" s="1"/>
  <c r="J6926" i="2" s="1"/>
  <c r="J6927" i="2" s="1"/>
  <c r="K6922" i="2"/>
  <c r="M6922" i="2" s="1"/>
  <c r="P6922" i="2" s="1"/>
  <c r="R6922" i="2" l="1"/>
  <c r="I6923" i="2" s="1"/>
  <c r="L6923" i="2" l="1"/>
  <c r="K6923" i="2"/>
  <c r="M6923" i="2" s="1"/>
  <c r="P6923" i="2" s="1"/>
  <c r="R6923" i="2" l="1"/>
  <c r="I6924" i="2" s="1"/>
  <c r="L6924" i="2" l="1"/>
  <c r="K6924" i="2"/>
  <c r="M6924" i="2" s="1"/>
  <c r="P6924" i="2" s="1"/>
  <c r="R6924" i="2" l="1"/>
  <c r="I6925" i="2" s="1"/>
  <c r="L6925" i="2" l="1"/>
  <c r="K6925" i="2"/>
  <c r="M6925" i="2" s="1"/>
  <c r="P6925" i="2" s="1"/>
  <c r="O6925" i="2"/>
  <c r="Q6925" i="2" s="1"/>
  <c r="R6925" i="2" l="1"/>
  <c r="I6926" i="2" s="1"/>
  <c r="L6926" i="2" s="1"/>
  <c r="O6926" i="2"/>
  <c r="Q6926" i="2" s="1"/>
  <c r="K6926" i="2" l="1"/>
  <c r="M6926" i="2" s="1"/>
  <c r="P6926" i="2" s="1"/>
  <c r="R6926" i="2"/>
  <c r="I6927" i="2" s="1"/>
  <c r="L6927" i="2" s="1"/>
  <c r="N6927" i="2" s="1"/>
  <c r="K6927" i="2" l="1"/>
  <c r="M6927" i="2" s="1"/>
  <c r="R6927" i="2" s="1"/>
  <c r="I6928" i="2" s="1"/>
  <c r="J6928" i="2"/>
  <c r="O6928" i="2" l="1"/>
  <c r="Q6928" i="2" s="1"/>
  <c r="K6928" i="2"/>
  <c r="M6928" i="2" s="1"/>
  <c r="P6927" i="2"/>
  <c r="L6928" i="2"/>
  <c r="N6928" i="2" s="1"/>
  <c r="J6929" i="2" s="1"/>
  <c r="J6930" i="2" s="1"/>
  <c r="P6928" i="2" l="1"/>
  <c r="R6928" i="2"/>
  <c r="I6929" i="2" s="1"/>
  <c r="L6929" i="2" l="1"/>
  <c r="K6929" i="2"/>
  <c r="M6929" i="2" s="1"/>
  <c r="P6929" i="2" s="1"/>
  <c r="O6929" i="2"/>
  <c r="Q6929" i="2" s="1"/>
  <c r="R6929" i="2" l="1"/>
  <c r="I6930" i="2" s="1"/>
  <c r="L6930" i="2"/>
  <c r="N6930" i="2" s="1"/>
  <c r="K6930" i="2"/>
  <c r="M6930" i="2" s="1"/>
  <c r="P6930" i="2" l="1"/>
  <c r="J6931" i="2"/>
  <c r="R6930" i="2"/>
  <c r="I6931" i="2" s="1"/>
  <c r="L6931" i="2" l="1"/>
  <c r="N6931" i="2" s="1"/>
  <c r="K6931" i="2"/>
  <c r="M6931" i="2" s="1"/>
  <c r="P6931" i="2" l="1"/>
  <c r="J6932" i="2"/>
  <c r="R6931" i="2"/>
  <c r="I6932" i="2" s="1"/>
  <c r="O6932" i="2" s="1"/>
  <c r="Q6932" i="2" s="1"/>
  <c r="L6932" i="2" l="1"/>
  <c r="N6932" i="2" s="1"/>
  <c r="P6932" i="2" s="1"/>
  <c r="K6932" i="2"/>
  <c r="J6933" i="2" l="1"/>
  <c r="R6932" i="2"/>
  <c r="I6933" i="2" s="1"/>
  <c r="L6933" i="2" l="1"/>
  <c r="N6933" i="2" s="1"/>
  <c r="K6933" i="2"/>
  <c r="P6933" i="2" l="1"/>
  <c r="J6934" i="2"/>
  <c r="R6933" i="2"/>
  <c r="I6934" i="2" s="1"/>
  <c r="L6934" i="2" l="1"/>
  <c r="N6934" i="2" s="1"/>
  <c r="P6934" i="2" s="1"/>
  <c r="K6934" i="2"/>
  <c r="J6935" i="2" l="1"/>
  <c r="R6934" i="2"/>
  <c r="I6935" i="2" s="1"/>
  <c r="L6935" i="2" l="1"/>
  <c r="N6935" i="2" s="1"/>
  <c r="R6935" i="2" s="1"/>
  <c r="I6936" i="2" s="1"/>
  <c r="K6935" i="2"/>
  <c r="O6935" i="2"/>
  <c r="Q6935" i="2" s="1"/>
  <c r="P6935" i="2" l="1"/>
  <c r="J6936" i="2"/>
  <c r="L6936" i="2"/>
  <c r="N6936" i="2" s="1"/>
  <c r="K6936" i="2"/>
  <c r="P6936" i="2" l="1"/>
  <c r="J6937" i="2"/>
  <c r="R6936" i="2"/>
  <c r="I6937" i="2" s="1"/>
  <c r="L6937" i="2" l="1"/>
  <c r="N6937" i="2" s="1"/>
  <c r="P6937" i="2" s="1"/>
  <c r="K6937" i="2"/>
  <c r="O6937" i="2"/>
  <c r="Q6937" i="2" s="1"/>
  <c r="R6937" i="2" l="1"/>
  <c r="I6938" i="2" s="1"/>
  <c r="L6938" i="2" s="1"/>
  <c r="N6938" i="2" s="1"/>
  <c r="K6938" i="2"/>
  <c r="O6938" i="2"/>
  <c r="Q6938" i="2" s="1"/>
  <c r="J6939" i="2" l="1"/>
  <c r="P6938" i="2"/>
  <c r="R6938" i="2"/>
  <c r="I6939" i="2" s="1"/>
  <c r="L6939" i="2"/>
  <c r="N6939" i="2" s="1"/>
  <c r="P6939" i="2" s="1"/>
  <c r="K6939" i="2"/>
  <c r="O6939" i="2"/>
  <c r="Q6939" i="2" s="1"/>
  <c r="R6939" i="2" l="1"/>
  <c r="I6940" i="2" s="1"/>
  <c r="O6940" i="2" s="1"/>
  <c r="Q6940" i="2" s="1"/>
  <c r="J6940" i="2"/>
  <c r="J6941" i="2" s="1"/>
  <c r="J6942" i="2" s="1"/>
  <c r="J6943" i="2" s="1"/>
  <c r="J6944" i="2" s="1"/>
  <c r="L6940" i="2"/>
  <c r="K6940" i="2"/>
  <c r="M6940" i="2" s="1"/>
  <c r="P6940" i="2" s="1"/>
  <c r="R6940" i="2" l="1"/>
  <c r="I6941" i="2" s="1"/>
  <c r="O6941" i="2" s="1"/>
  <c r="Q6941" i="2" s="1"/>
  <c r="L6941" i="2" l="1"/>
  <c r="K6941" i="2"/>
  <c r="M6941" i="2" s="1"/>
  <c r="P6941" i="2" s="1"/>
  <c r="R6941" i="2" l="1"/>
  <c r="I6942" i="2" s="1"/>
  <c r="O6942" i="2" s="1"/>
  <c r="Q6942" i="2" s="1"/>
  <c r="L6942" i="2" l="1"/>
  <c r="K6942" i="2"/>
  <c r="M6942" i="2" s="1"/>
  <c r="P6942" i="2" s="1"/>
  <c r="R6942" i="2" l="1"/>
  <c r="I6943" i="2" s="1"/>
  <c r="O6943" i="2" s="1"/>
  <c r="Q6943" i="2" s="1"/>
  <c r="L6943" i="2" l="1"/>
  <c r="K6943" i="2"/>
  <c r="M6943" i="2" s="1"/>
  <c r="P6943" i="2" s="1"/>
  <c r="R6943" i="2" l="1"/>
  <c r="I6944" i="2" s="1"/>
  <c r="O6944" i="2" s="1"/>
  <c r="Q6944" i="2" s="1"/>
  <c r="L6944" i="2" l="1"/>
  <c r="N6944" i="2" s="1"/>
  <c r="R6944" i="2" s="1"/>
  <c r="I6945" i="2" s="1"/>
  <c r="O6945" i="2" s="1"/>
  <c r="Q6945" i="2" s="1"/>
  <c r="K6944" i="2"/>
  <c r="K6945" i="2" l="1"/>
  <c r="M6945" i="2" s="1"/>
  <c r="P6944" i="2"/>
  <c r="J6945" i="2"/>
  <c r="L6945" i="2" l="1"/>
  <c r="N6945" i="2" s="1"/>
  <c r="J6946" i="2" s="1"/>
  <c r="R6945" i="2" l="1"/>
  <c r="I6946" i="2" s="1"/>
  <c r="O6946" i="2" s="1"/>
  <c r="Q6946" i="2" s="1"/>
  <c r="P6945" i="2"/>
  <c r="L6946" i="2"/>
  <c r="N6946" i="2" s="1"/>
  <c r="J6947" i="2" s="1"/>
  <c r="J6948" i="2" s="1"/>
  <c r="J6949" i="2" s="1"/>
  <c r="J6950" i="2" s="1"/>
  <c r="J6951" i="2" s="1"/>
  <c r="J6952" i="2" s="1"/>
  <c r="J6953" i="2" s="1"/>
  <c r="K6946" i="2"/>
  <c r="M6946" i="2" s="1"/>
  <c r="P6946" i="2" l="1"/>
  <c r="R6946" i="2"/>
  <c r="I6947" i="2" s="1"/>
  <c r="L6947" i="2" l="1"/>
  <c r="K6947" i="2"/>
  <c r="M6947" i="2" s="1"/>
  <c r="P6947" i="2" s="1"/>
  <c r="R6947" i="2" l="1"/>
  <c r="I6948" i="2" s="1"/>
  <c r="O6948" i="2" s="1"/>
  <c r="Q6948" i="2" s="1"/>
  <c r="L6948" i="2" l="1"/>
  <c r="K6948" i="2"/>
  <c r="M6948" i="2" s="1"/>
  <c r="P6948" i="2" s="1"/>
  <c r="R6948" i="2" l="1"/>
  <c r="I6949" i="2" s="1"/>
  <c r="L6949" i="2" l="1"/>
  <c r="K6949" i="2"/>
  <c r="M6949" i="2" s="1"/>
  <c r="P6949" i="2" s="1"/>
  <c r="O6949" i="2"/>
  <c r="Q6949" i="2" s="1"/>
  <c r="R6949" i="2" l="1"/>
  <c r="I6950" i="2" s="1"/>
  <c r="L6950" i="2"/>
  <c r="K6950" i="2"/>
  <c r="M6950" i="2" s="1"/>
  <c r="P6950" i="2" s="1"/>
  <c r="R6950" i="2" l="1"/>
  <c r="I6951" i="2" s="1"/>
  <c r="L6951" i="2" l="1"/>
  <c r="K6951" i="2"/>
  <c r="M6951" i="2" s="1"/>
  <c r="P6951" i="2" s="1"/>
  <c r="O6951" i="2"/>
  <c r="Q6951" i="2" s="1"/>
  <c r="R6951" i="2" l="1"/>
  <c r="I6952" i="2" s="1"/>
  <c r="L6952" i="2"/>
  <c r="K6952" i="2"/>
  <c r="M6952" i="2" s="1"/>
  <c r="P6952" i="2" s="1"/>
  <c r="O6952" i="2"/>
  <c r="Q6952" i="2" s="1"/>
  <c r="R6952" i="2" l="1"/>
  <c r="I6953" i="2" s="1"/>
  <c r="L6953" i="2"/>
  <c r="N6953" i="2" s="1"/>
  <c r="K6953" i="2"/>
  <c r="M6953" i="2" s="1"/>
  <c r="P6953" i="2" l="1"/>
  <c r="J6954" i="2"/>
  <c r="R6953" i="2"/>
  <c r="I6954" i="2" s="1"/>
  <c r="L6954" i="2" l="1"/>
  <c r="N6954" i="2" s="1"/>
  <c r="K6954" i="2"/>
  <c r="M6954" i="2" s="1"/>
  <c r="P6954" i="2" l="1"/>
  <c r="R6954" i="2"/>
  <c r="I6955" i="2" s="1"/>
  <c r="O6955" i="2" s="1"/>
  <c r="Q6955" i="2" s="1"/>
  <c r="J6955" i="2"/>
  <c r="L6955" i="2" l="1"/>
  <c r="N6955" i="2" s="1"/>
  <c r="P6955" i="2" s="1"/>
  <c r="K6955" i="2"/>
  <c r="R6955" i="2" l="1"/>
  <c r="I6956" i="2" s="1"/>
  <c r="O6956" i="2" s="1"/>
  <c r="Q6956" i="2" s="1"/>
  <c r="J6956" i="2"/>
  <c r="L6956" i="2" l="1"/>
  <c r="N6956" i="2" s="1"/>
  <c r="P6956" i="2" s="1"/>
  <c r="K6956" i="2"/>
  <c r="R6956" i="2" l="1"/>
  <c r="I6957" i="2" s="1"/>
  <c r="J6957" i="2"/>
  <c r="L6957" i="2" l="1"/>
  <c r="N6957" i="2" s="1"/>
  <c r="P6957" i="2" s="1"/>
  <c r="K6957" i="2"/>
  <c r="O6957" i="2"/>
  <c r="Q6957" i="2" s="1"/>
  <c r="R6957" i="2" l="1"/>
  <c r="I6958" i="2" s="1"/>
  <c r="J6958" i="2"/>
  <c r="L6958" i="2"/>
  <c r="N6958" i="2" s="1"/>
  <c r="K6958" i="2"/>
  <c r="P6958" i="2" l="1"/>
  <c r="J6959" i="2"/>
  <c r="R6958" i="2"/>
  <c r="I6959" i="2" s="1"/>
  <c r="L6959" i="2" l="1"/>
  <c r="N6959" i="2" s="1"/>
  <c r="P6959" i="2" s="1"/>
  <c r="R6959" i="2"/>
  <c r="I6960" i="2" s="1"/>
  <c r="K6959" i="2"/>
  <c r="J6960" i="2"/>
  <c r="L6960" i="2" l="1"/>
  <c r="N6960" i="2" s="1"/>
  <c r="P6960" i="2" s="1"/>
  <c r="K6960" i="2"/>
  <c r="J6961" i="2" l="1"/>
  <c r="R6960" i="2"/>
  <c r="I6961" i="2" s="1"/>
  <c r="L6961" i="2" l="1"/>
  <c r="N6961" i="2" s="1"/>
  <c r="P6961" i="2" s="1"/>
  <c r="K6961" i="2"/>
  <c r="O6961" i="2"/>
  <c r="Q6961" i="2" s="1"/>
  <c r="R6961" i="2" l="1"/>
  <c r="I6962" i="2" s="1"/>
  <c r="L6962" i="2"/>
  <c r="R6962" i="2"/>
  <c r="I6963" i="2" s="1"/>
  <c r="K6962" i="2"/>
  <c r="O6962" i="2"/>
  <c r="Q6962" i="2" s="1"/>
  <c r="L6963" i="2" l="1"/>
  <c r="N6963" i="2" s="1"/>
  <c r="R6963" i="2"/>
  <c r="I6964" i="2" s="1"/>
  <c r="K6963" i="2"/>
  <c r="O6963" i="2"/>
  <c r="Q6963" i="2" s="1"/>
  <c r="P6963" i="2" l="1"/>
  <c r="J6964" i="2"/>
  <c r="L6964" i="2"/>
  <c r="N6964" i="2" s="1"/>
  <c r="K6964" i="2"/>
  <c r="M6964" i="2" s="1"/>
  <c r="P6964" i="2" s="1"/>
  <c r="J6965" i="2" l="1"/>
  <c r="R6964" i="2"/>
  <c r="I6965" i="2" s="1"/>
  <c r="L6965" i="2" l="1"/>
  <c r="N6965" i="2" s="1"/>
  <c r="J6966" i="2" s="1"/>
  <c r="J6967" i="2" s="1"/>
  <c r="J6968" i="2" s="1"/>
  <c r="J6969" i="2" s="1"/>
  <c r="J6970" i="2" s="1"/>
  <c r="J6971" i="2" s="1"/>
  <c r="J6972" i="2" s="1"/>
  <c r="J6973" i="2" s="1"/>
  <c r="J6974" i="2" s="1"/>
  <c r="K6965" i="2"/>
  <c r="M6965" i="2" s="1"/>
  <c r="P6965" i="2" s="1"/>
  <c r="R6965" i="2" l="1"/>
  <c r="I6966" i="2" s="1"/>
  <c r="O6966" i="2" s="1"/>
  <c r="Q6966" i="2" s="1"/>
  <c r="L6966" i="2" l="1"/>
  <c r="K6966" i="2"/>
  <c r="M6966" i="2" s="1"/>
  <c r="P6966" i="2" s="1"/>
  <c r="R6966" i="2" l="1"/>
  <c r="I6967" i="2" s="1"/>
  <c r="O6967" i="2" s="1"/>
  <c r="Q6967" i="2" s="1"/>
  <c r="L6967" i="2" l="1"/>
  <c r="K6967" i="2"/>
  <c r="M6967" i="2" s="1"/>
  <c r="P6967" i="2" s="1"/>
  <c r="R6967" i="2" l="1"/>
  <c r="I6968" i="2" s="1"/>
  <c r="L6968" i="2" l="1"/>
  <c r="K6968" i="2"/>
  <c r="M6968" i="2" s="1"/>
  <c r="P6968" i="2" s="1"/>
  <c r="R6968" i="2" l="1"/>
  <c r="I6969" i="2" s="1"/>
  <c r="O6969" i="2" s="1"/>
  <c r="Q6969" i="2" s="1"/>
  <c r="L6969" i="2" l="1"/>
  <c r="K6969" i="2"/>
  <c r="M6969" i="2" s="1"/>
  <c r="P6969" i="2" s="1"/>
  <c r="R6969" i="2" l="1"/>
  <c r="I6970" i="2" s="1"/>
  <c r="O6970" i="2" s="1"/>
  <c r="Q6970" i="2" s="1"/>
  <c r="L6970" i="2" l="1"/>
  <c r="K6970" i="2"/>
  <c r="M6970" i="2" s="1"/>
  <c r="P6970" i="2" s="1"/>
  <c r="R6970" i="2" l="1"/>
  <c r="I6971" i="2" s="1"/>
  <c r="L6971" i="2" l="1"/>
  <c r="K6971" i="2"/>
  <c r="M6971" i="2" s="1"/>
  <c r="P6971" i="2" s="1"/>
  <c r="R6971" i="2" l="1"/>
  <c r="I6972" i="2" s="1"/>
  <c r="L6972" i="2" l="1"/>
  <c r="K6972" i="2"/>
  <c r="M6972" i="2" s="1"/>
  <c r="P6972" i="2" s="1"/>
  <c r="R6972" i="2" l="1"/>
  <c r="I6973" i="2" s="1"/>
  <c r="L6973" i="2" l="1"/>
  <c r="K6973" i="2"/>
  <c r="M6973" i="2" s="1"/>
  <c r="P6973" i="2" s="1"/>
  <c r="R6973" i="2" l="1"/>
  <c r="I6974" i="2" s="1"/>
  <c r="L6974" i="2" l="1"/>
  <c r="N6974" i="2" s="1"/>
  <c r="K6974" i="2"/>
  <c r="M6974" i="2" s="1"/>
  <c r="R6974" i="2" s="1"/>
  <c r="I6975" i="2" s="1"/>
  <c r="K6975" i="2" l="1"/>
  <c r="M6975" i="2" s="1"/>
  <c r="P6975" i="2" s="1"/>
  <c r="O6975" i="2"/>
  <c r="Q6975" i="2" s="1"/>
  <c r="P6974" i="2"/>
  <c r="J6975" i="2"/>
  <c r="J6976" i="2" s="1"/>
  <c r="J6977" i="2" s="1"/>
  <c r="J6978" i="2" s="1"/>
  <c r="R6975" i="2" l="1"/>
  <c r="I6976" i="2" s="1"/>
  <c r="L6976" i="2"/>
  <c r="K6976" i="2"/>
  <c r="M6976" i="2" s="1"/>
  <c r="P6976" i="2" s="1"/>
  <c r="O6976" i="2"/>
  <c r="Q6976" i="2" s="1"/>
  <c r="L6975" i="2"/>
  <c r="R6976" i="2" l="1"/>
  <c r="I6977" i="2" s="1"/>
  <c r="L6977" i="2"/>
  <c r="K6977" i="2"/>
  <c r="M6977" i="2" s="1"/>
  <c r="P6977" i="2" s="1"/>
  <c r="O6977" i="2"/>
  <c r="Q6977" i="2" s="1"/>
  <c r="R6977" i="2" l="1"/>
  <c r="I6978" i="2" s="1"/>
  <c r="L6978" i="2"/>
  <c r="N6978" i="2" s="1"/>
  <c r="K6978" i="2"/>
  <c r="M6978" i="2" s="1"/>
  <c r="R6978" i="2" l="1"/>
  <c r="I6979" i="2" s="1"/>
  <c r="K6979" i="2"/>
  <c r="M6979" i="2" s="1"/>
  <c r="P6978" i="2"/>
  <c r="J6979" i="2"/>
  <c r="L6979" i="2" l="1"/>
  <c r="N6979" i="2" s="1"/>
  <c r="P6979" i="2" l="1"/>
  <c r="R6979" i="2"/>
  <c r="I6980" i="2" s="1"/>
  <c r="J6980" i="2"/>
  <c r="L6980" i="2" l="1"/>
  <c r="N6980" i="2" s="1"/>
  <c r="K6980" i="2"/>
  <c r="M6980" i="2" s="1"/>
  <c r="P6980" i="2" l="1"/>
  <c r="R6980" i="2"/>
  <c r="I6981" i="2" s="1"/>
  <c r="J6981" i="2"/>
  <c r="L6981" i="2" l="1"/>
  <c r="N6981" i="2" s="1"/>
  <c r="P6981" i="2" s="1"/>
  <c r="K6981" i="2"/>
  <c r="R6981" i="2" l="1"/>
  <c r="I6982" i="2" s="1"/>
  <c r="J6982" i="2"/>
  <c r="L6982" i="2" l="1"/>
  <c r="N6982" i="2" s="1"/>
  <c r="P6982" i="2" s="1"/>
  <c r="K6982" i="2"/>
  <c r="R6982" i="2" l="1"/>
  <c r="I6983" i="2" s="1"/>
  <c r="J6983" i="2"/>
  <c r="L6983" i="2" l="1"/>
  <c r="N6983" i="2" s="1"/>
  <c r="P6983" i="2" s="1"/>
  <c r="R6983" i="2"/>
  <c r="I6984" i="2" s="1"/>
  <c r="K6983" i="2"/>
  <c r="J6984" i="2"/>
  <c r="L6984" i="2" l="1"/>
  <c r="N6984" i="2" s="1"/>
  <c r="P6984" i="2" s="1"/>
  <c r="K6984" i="2"/>
  <c r="O6984" i="2"/>
  <c r="Q6984" i="2" s="1"/>
  <c r="R6984" i="2" l="1"/>
  <c r="I6985" i="2" s="1"/>
  <c r="J6985" i="2"/>
  <c r="R6985" i="2"/>
  <c r="I6986" i="2" s="1"/>
  <c r="L6985" i="2"/>
  <c r="K6985" i="2"/>
  <c r="O6985" i="2"/>
  <c r="Q6985" i="2" s="1"/>
  <c r="L6986" i="2" l="1"/>
  <c r="K6986" i="2"/>
  <c r="M6986" i="2" s="1"/>
  <c r="P6986" i="2" s="1"/>
  <c r="O6986" i="2"/>
  <c r="Q6986" i="2" s="1"/>
  <c r="R6986" i="2" l="1"/>
  <c r="I6987" i="2" s="1"/>
  <c r="L6987" i="2"/>
  <c r="N6987" i="2" s="1"/>
  <c r="J6988" i="2" s="1"/>
  <c r="K6987" i="2"/>
  <c r="M6987" i="2" s="1"/>
  <c r="P6987" i="2" l="1"/>
  <c r="R6987" i="2"/>
  <c r="I6988" i="2" s="1"/>
  <c r="L6988" i="2" l="1"/>
  <c r="N6988" i="2" s="1"/>
  <c r="J6989" i="2" s="1"/>
  <c r="K6988" i="2"/>
  <c r="M6988" i="2" s="1"/>
  <c r="P6988" i="2" s="1"/>
  <c r="R6988" i="2" l="1"/>
  <c r="I6989" i="2" s="1"/>
  <c r="L6989" i="2" l="1"/>
  <c r="N6989" i="2" s="1"/>
  <c r="J6990" i="2" s="1"/>
  <c r="K6989" i="2"/>
  <c r="M6989" i="2" s="1"/>
  <c r="P6989" i="2" l="1"/>
  <c r="R6989" i="2"/>
  <c r="I6990" i="2" s="1"/>
  <c r="L6990" i="2" l="1"/>
  <c r="N6990" i="2" s="1"/>
  <c r="J6991" i="2" s="1"/>
  <c r="K6990" i="2"/>
  <c r="M6990" i="2" s="1"/>
  <c r="P6990" i="2" l="1"/>
  <c r="R6990" i="2"/>
  <c r="I6991" i="2" s="1"/>
  <c r="L6991" i="2" l="1"/>
  <c r="N6991" i="2" s="1"/>
  <c r="J6992" i="2" s="1"/>
  <c r="K6991" i="2"/>
  <c r="M6991" i="2" s="1"/>
  <c r="P6991" i="2" l="1"/>
  <c r="R6991" i="2"/>
  <c r="I6992" i="2" s="1"/>
  <c r="O6992" i="2" s="1"/>
  <c r="Q6992" i="2" s="1"/>
  <c r="L6992" i="2" l="1"/>
  <c r="N6992" i="2" s="1"/>
  <c r="J6993" i="2" s="1"/>
  <c r="K6992" i="2"/>
  <c r="M6992" i="2" s="1"/>
  <c r="P6992" i="2" l="1"/>
  <c r="R6992" i="2"/>
  <c r="I6993" i="2" s="1"/>
  <c r="L6993" i="2" l="1"/>
  <c r="N6993" i="2" s="1"/>
  <c r="J6994" i="2" s="1"/>
  <c r="K6993" i="2"/>
  <c r="M6993" i="2" s="1"/>
  <c r="P6993" i="2" l="1"/>
  <c r="R6993" i="2"/>
  <c r="I6994" i="2" s="1"/>
  <c r="L6994" i="2" l="1"/>
  <c r="N6994" i="2" s="1"/>
  <c r="J6995" i="2" s="1"/>
  <c r="J6996" i="2" s="1"/>
  <c r="J6997" i="2" s="1"/>
  <c r="J6998" i="2" s="1"/>
  <c r="J6999" i="2" s="1"/>
  <c r="K6994" i="2"/>
  <c r="M6994" i="2" s="1"/>
  <c r="P6994" i="2" s="1"/>
  <c r="R6994" i="2" l="1"/>
  <c r="I6995" i="2" s="1"/>
  <c r="O6995" i="2" s="1"/>
  <c r="Q6995" i="2" s="1"/>
  <c r="L6995" i="2" l="1"/>
  <c r="K6995" i="2"/>
  <c r="M6995" i="2" s="1"/>
  <c r="P6995" i="2" s="1"/>
  <c r="R6995" i="2" l="1"/>
  <c r="I6996" i="2" s="1"/>
  <c r="L6996" i="2" l="1"/>
  <c r="K6996" i="2"/>
  <c r="M6996" i="2" s="1"/>
  <c r="P6996" i="2" s="1"/>
  <c r="R6996" i="2" l="1"/>
  <c r="I6997" i="2" s="1"/>
  <c r="L6997" i="2" l="1"/>
  <c r="K6997" i="2"/>
  <c r="M6997" i="2" s="1"/>
  <c r="P6997" i="2" s="1"/>
  <c r="R6997" i="2" l="1"/>
  <c r="I6998" i="2" s="1"/>
  <c r="L6998" i="2" l="1"/>
  <c r="K6998" i="2"/>
  <c r="M6998" i="2" s="1"/>
  <c r="P6998" i="2" s="1"/>
  <c r="O6998" i="2"/>
  <c r="Q6998" i="2" s="1"/>
  <c r="R6998" i="2" l="1"/>
  <c r="I6999" i="2" s="1"/>
  <c r="L6999" i="2" s="1"/>
  <c r="N6999" i="2" s="1"/>
  <c r="K6999" i="2"/>
  <c r="M6999" i="2" s="1"/>
  <c r="R6999" i="2" l="1"/>
  <c r="I7000" i="2" s="1"/>
  <c r="K7000" i="2"/>
  <c r="M7000" i="2" s="1"/>
  <c r="P6999" i="2"/>
  <c r="J7000" i="2"/>
  <c r="L7000" i="2" l="1"/>
  <c r="N7000" i="2" s="1"/>
  <c r="P7000" i="2" l="1"/>
  <c r="R7000" i="2"/>
  <c r="I7001" i="2" s="1"/>
  <c r="J7001" i="2"/>
  <c r="L7001" i="2" l="1"/>
  <c r="N7001" i="2" s="1"/>
  <c r="J7002" i="2" s="1"/>
  <c r="K7001" i="2"/>
  <c r="M7001" i="2" s="1"/>
  <c r="P7001" i="2" l="1"/>
  <c r="R7001" i="2"/>
  <c r="I7002" i="2" s="1"/>
  <c r="L7002" i="2" l="1"/>
  <c r="N7002" i="2" s="1"/>
  <c r="K7002" i="2"/>
  <c r="M7002" i="2" s="1"/>
  <c r="R7002" i="2" l="1"/>
  <c r="I7003" i="2" s="1"/>
  <c r="K7003" i="2"/>
  <c r="M7003" i="2" s="1"/>
  <c r="P7002" i="2"/>
  <c r="J7003" i="2"/>
  <c r="L7003" i="2" s="1"/>
  <c r="N7003" i="2" s="1"/>
  <c r="P7003" i="2" s="1"/>
  <c r="R7003" i="2" l="1"/>
  <c r="I7004" i="2" s="1"/>
  <c r="J7004" i="2"/>
  <c r="L7004" i="2" l="1"/>
  <c r="N7004" i="2" s="1"/>
  <c r="K7004" i="2"/>
  <c r="M7004" i="2" s="1"/>
  <c r="J7005" i="2"/>
  <c r="P7004" i="2" l="1"/>
  <c r="R7004" i="2"/>
  <c r="I7005" i="2" s="1"/>
  <c r="L7005" i="2" l="1"/>
  <c r="N7005" i="2" s="1"/>
  <c r="K7005" i="2"/>
  <c r="M7005" i="2" s="1"/>
  <c r="P7005" i="2" l="1"/>
  <c r="J7006" i="2"/>
  <c r="R7005" i="2"/>
  <c r="I7006" i="2" s="1"/>
  <c r="L7006" i="2" l="1"/>
  <c r="N7006" i="2" s="1"/>
  <c r="P7006" i="2" s="1"/>
  <c r="R7006" i="2"/>
  <c r="I7007" i="2" s="1"/>
  <c r="K7006" i="2"/>
  <c r="J7007" i="2"/>
  <c r="L7007" i="2" l="1"/>
  <c r="N7007" i="2" s="1"/>
  <c r="P7007" i="2" s="1"/>
  <c r="K7007" i="2"/>
  <c r="R7007" i="2" l="1"/>
  <c r="I7008" i="2" s="1"/>
  <c r="J7008" i="2"/>
  <c r="L7008" i="2" l="1"/>
  <c r="N7008" i="2" s="1"/>
  <c r="P7008" i="2" s="1"/>
  <c r="K7008" i="2"/>
  <c r="R7008" i="2" l="1"/>
  <c r="I7009" i="2" s="1"/>
  <c r="J7009" i="2"/>
  <c r="L7009" i="2" l="1"/>
  <c r="N7009" i="2" s="1"/>
  <c r="P7009" i="2" s="1"/>
  <c r="K7009" i="2"/>
  <c r="O7009" i="2"/>
  <c r="Q7009" i="2" s="1"/>
  <c r="R7009" i="2" l="1"/>
  <c r="I7010" i="2" s="1"/>
  <c r="L7010" i="2"/>
  <c r="N7010" i="2" s="1"/>
  <c r="R7010" i="2"/>
  <c r="I7011" i="2" s="1"/>
  <c r="O7011" i="2" s="1"/>
  <c r="Q7011" i="2" s="1"/>
  <c r="K7010" i="2"/>
  <c r="O7010" i="2"/>
  <c r="Q7010" i="2" s="1"/>
  <c r="P7010" i="2" l="1"/>
  <c r="J7011" i="2"/>
  <c r="J7012" i="2" s="1"/>
  <c r="J7013" i="2" s="1"/>
  <c r="J7014" i="2" s="1"/>
  <c r="J7015" i="2" s="1"/>
  <c r="J7016" i="2" s="1"/>
  <c r="J7017" i="2" s="1"/>
  <c r="J7018" i="2" s="1"/>
  <c r="J7019" i="2" s="1"/>
  <c r="J7020" i="2" s="1"/>
  <c r="J7021" i="2" s="1"/>
  <c r="J7022" i="2" s="1"/>
  <c r="J7023" i="2" s="1"/>
  <c r="L7011" i="2"/>
  <c r="K7011" i="2"/>
  <c r="M7011" i="2" s="1"/>
  <c r="P7011" i="2" s="1"/>
  <c r="R7011" i="2" l="1"/>
  <c r="I7012" i="2" s="1"/>
  <c r="O7012" i="2" s="1"/>
  <c r="Q7012" i="2" s="1"/>
  <c r="L7012" i="2" l="1"/>
  <c r="K7012" i="2"/>
  <c r="M7012" i="2" s="1"/>
  <c r="P7012" i="2" s="1"/>
  <c r="R7012" i="2" l="1"/>
  <c r="I7013" i="2" s="1"/>
  <c r="O7013" i="2" s="1"/>
  <c r="Q7013" i="2" s="1"/>
  <c r="L7013" i="2" l="1"/>
  <c r="K7013" i="2"/>
  <c r="M7013" i="2" s="1"/>
  <c r="P7013" i="2" s="1"/>
  <c r="R7013" i="2" l="1"/>
  <c r="I7014" i="2" s="1"/>
  <c r="O7014" i="2" s="1"/>
  <c r="Q7014" i="2" s="1"/>
  <c r="L7014" i="2" l="1"/>
  <c r="K7014" i="2"/>
  <c r="M7014" i="2" s="1"/>
  <c r="P7014" i="2" s="1"/>
  <c r="R7014" i="2" l="1"/>
  <c r="I7015" i="2" s="1"/>
  <c r="L7015" i="2" l="1"/>
  <c r="K7015" i="2"/>
  <c r="M7015" i="2" s="1"/>
  <c r="P7015" i="2" s="1"/>
  <c r="R7015" i="2" l="1"/>
  <c r="I7016" i="2" s="1"/>
  <c r="O7016" i="2" s="1"/>
  <c r="Q7016" i="2" s="1"/>
  <c r="L7016" i="2" l="1"/>
  <c r="K7016" i="2"/>
  <c r="M7016" i="2" s="1"/>
  <c r="P7016" i="2" s="1"/>
  <c r="R7016" i="2" l="1"/>
  <c r="I7017" i="2" s="1"/>
  <c r="O7017" i="2" s="1"/>
  <c r="Q7017" i="2" s="1"/>
  <c r="L7017" i="2" l="1"/>
  <c r="K7017" i="2"/>
  <c r="M7017" i="2" s="1"/>
  <c r="P7017" i="2" s="1"/>
  <c r="R7017" i="2" l="1"/>
  <c r="I7018" i="2" s="1"/>
  <c r="O7018" i="2" s="1"/>
  <c r="Q7018" i="2" s="1"/>
  <c r="L7018" i="2" l="1"/>
  <c r="K7018" i="2"/>
  <c r="M7018" i="2" s="1"/>
  <c r="P7018" i="2" s="1"/>
  <c r="R7018" i="2" l="1"/>
  <c r="I7019" i="2" s="1"/>
  <c r="O7019" i="2" s="1"/>
  <c r="Q7019" i="2" s="1"/>
  <c r="L7019" i="2" l="1"/>
  <c r="K7019" i="2"/>
  <c r="M7019" i="2" s="1"/>
  <c r="P7019" i="2" s="1"/>
  <c r="R7019" i="2" l="1"/>
  <c r="I7020" i="2" s="1"/>
  <c r="L7020" i="2" l="1"/>
  <c r="K7020" i="2"/>
  <c r="M7020" i="2" s="1"/>
  <c r="P7020" i="2" s="1"/>
  <c r="R7020" i="2" l="1"/>
  <c r="I7021" i="2" s="1"/>
  <c r="L7021" i="2" l="1"/>
  <c r="K7021" i="2"/>
  <c r="M7021" i="2" s="1"/>
  <c r="P7021" i="2" s="1"/>
  <c r="R7021" i="2" l="1"/>
  <c r="I7022" i="2" s="1"/>
  <c r="L7022" i="2" l="1"/>
  <c r="K7022" i="2"/>
  <c r="M7022" i="2" s="1"/>
  <c r="P7022" i="2" s="1"/>
  <c r="O7022" i="2"/>
  <c r="Q7022" i="2" s="1"/>
  <c r="R7022" i="2" l="1"/>
  <c r="I7023" i="2" s="1"/>
  <c r="L7023" i="2"/>
  <c r="N7023" i="2" s="1"/>
  <c r="K7023" i="2"/>
  <c r="M7023" i="2" s="1"/>
  <c r="R7023" i="2" s="1"/>
  <c r="I7024" i="2" s="1"/>
  <c r="O7024" i="2" s="1"/>
  <c r="Q7024" i="2" s="1"/>
  <c r="K7024" i="2" l="1"/>
  <c r="P7023" i="2"/>
  <c r="J7024" i="2"/>
  <c r="L7024" i="2" l="1"/>
  <c r="N7024" i="2" s="1"/>
  <c r="P7024" i="2" l="1"/>
  <c r="R7024" i="2"/>
  <c r="I7025" i="2" s="1"/>
  <c r="O7025" i="2" s="1"/>
  <c r="Q7025" i="2" s="1"/>
  <c r="J7025" i="2"/>
  <c r="L7025" i="2" l="1"/>
  <c r="N7025" i="2" s="1"/>
  <c r="P7025" i="2" s="1"/>
  <c r="K7025" i="2"/>
  <c r="J7026" i="2" l="1"/>
  <c r="R7025" i="2"/>
  <c r="I7026" i="2" s="1"/>
  <c r="O7026" i="2" s="1"/>
  <c r="Q7026" i="2" s="1"/>
  <c r="L7026" i="2" l="1"/>
  <c r="N7026" i="2" s="1"/>
  <c r="K7026" i="2"/>
  <c r="P7026" i="2" l="1"/>
  <c r="J7027" i="2"/>
  <c r="R7026" i="2"/>
  <c r="I7027" i="2" s="1"/>
  <c r="O7027" i="2" s="1"/>
  <c r="Q7027" i="2" s="1"/>
  <c r="L7027" i="2" l="1"/>
  <c r="N7027" i="2" s="1"/>
  <c r="P7027" i="2" s="1"/>
  <c r="K7027" i="2"/>
  <c r="J7028" i="2" l="1"/>
  <c r="R7027" i="2"/>
  <c r="I7028" i="2" s="1"/>
  <c r="O7028" i="2" s="1"/>
  <c r="Q7028" i="2" s="1"/>
  <c r="L7028" i="2" l="1"/>
  <c r="N7028" i="2" s="1"/>
  <c r="P7028" i="2" s="1"/>
  <c r="K7028" i="2"/>
  <c r="J7029" i="2"/>
  <c r="R7028" i="2" l="1"/>
  <c r="I7029" i="2" s="1"/>
  <c r="O7029" i="2" s="1"/>
  <c r="Q7029" i="2" s="1"/>
  <c r="L7029" i="2" l="1"/>
  <c r="N7029" i="2" s="1"/>
  <c r="K7029" i="2"/>
  <c r="P7029" i="2" l="1"/>
  <c r="J7030" i="2"/>
  <c r="R7029" i="2"/>
  <c r="I7030" i="2" s="1"/>
  <c r="O7030" i="2" s="1"/>
  <c r="Q7030" i="2" s="1"/>
  <c r="L7030" i="2" l="1"/>
  <c r="N7030" i="2" s="1"/>
  <c r="P7030" i="2" s="1"/>
  <c r="K7030" i="2"/>
  <c r="J7031" i="2"/>
  <c r="R7030" i="2" l="1"/>
  <c r="I7031" i="2" s="1"/>
  <c r="O7031" i="2" s="1"/>
  <c r="Q7031" i="2" s="1"/>
  <c r="K7031" i="2" l="1"/>
  <c r="L7031" i="2"/>
  <c r="N7031" i="2" s="1"/>
  <c r="P7031" i="2" s="1"/>
  <c r="J7032" i="2"/>
  <c r="R7031" i="2" l="1"/>
  <c r="I7032" i="2" s="1"/>
  <c r="L7032" i="2" s="1"/>
  <c r="N7032" i="2" s="1"/>
  <c r="P7032" i="2" l="1"/>
  <c r="J7033" i="2"/>
  <c r="K7032" i="2"/>
  <c r="R7032" i="2"/>
  <c r="I7033" i="2" s="1"/>
  <c r="L7033" i="2" l="1"/>
  <c r="N7033" i="2" s="1"/>
  <c r="P7033" i="2" s="1"/>
  <c r="K7033" i="2"/>
  <c r="O7033" i="2"/>
  <c r="Q7033" i="2" s="1"/>
  <c r="R7033" i="2" l="1"/>
  <c r="I7034" i="2" s="1"/>
  <c r="R7034" i="2" s="1"/>
  <c r="I7035" i="2" s="1"/>
  <c r="O7035" i="2" s="1"/>
  <c r="Q7035" i="2" s="1"/>
  <c r="L7034" i="2"/>
  <c r="K7034" i="2"/>
  <c r="O7034" i="2"/>
  <c r="Q7034" i="2" s="1"/>
  <c r="L7035" i="2" l="1"/>
  <c r="K7035" i="2"/>
  <c r="M7035" i="2" s="1"/>
  <c r="P7035" i="2" s="1"/>
  <c r="R7035" i="2" l="1"/>
  <c r="I7036" i="2" s="1"/>
  <c r="O7036" i="2" s="1"/>
  <c r="Q7036" i="2" s="1"/>
  <c r="L7036" i="2" l="1"/>
  <c r="K7036" i="2"/>
  <c r="M7036" i="2" s="1"/>
  <c r="P7036" i="2" s="1"/>
  <c r="R7036" i="2" l="1"/>
  <c r="I7037" i="2" s="1"/>
  <c r="L7037" i="2" l="1"/>
  <c r="K7037" i="2"/>
  <c r="M7037" i="2" s="1"/>
  <c r="P7037" i="2" s="1"/>
  <c r="O7037" i="2"/>
  <c r="Q7037" i="2" s="1"/>
  <c r="R7037" i="2" l="1"/>
  <c r="I7038" i="2" s="1"/>
  <c r="O7038" i="2" s="1"/>
  <c r="Q7038" i="2" s="1"/>
  <c r="K7038" i="2"/>
  <c r="M7038" i="2" s="1"/>
  <c r="P7038" i="2" s="1"/>
  <c r="L7038" i="2" l="1"/>
  <c r="R7038" i="2"/>
  <c r="I7039" i="2" s="1"/>
  <c r="O7039" i="2" s="1"/>
  <c r="Q7039" i="2" s="1"/>
  <c r="L7039" i="2" l="1"/>
  <c r="K7039" i="2"/>
  <c r="M7039" i="2" s="1"/>
  <c r="P7039" i="2" s="1"/>
  <c r="R7039" i="2" l="1"/>
  <c r="I7040" i="2" s="1"/>
  <c r="L7040" i="2" l="1"/>
  <c r="N7040" i="2" s="1"/>
  <c r="J7041" i="2" s="1"/>
  <c r="K7040" i="2"/>
  <c r="M7040" i="2" s="1"/>
  <c r="P7040" i="2" s="1"/>
  <c r="R7040" i="2" l="1"/>
  <c r="I7041" i="2" s="1"/>
  <c r="L7041" i="2" l="1"/>
  <c r="N7041" i="2" s="1"/>
  <c r="R7041" i="2"/>
  <c r="I7042" i="2" s="1"/>
  <c r="O7041" i="2"/>
  <c r="Q7041" i="2" s="1"/>
  <c r="K7041" i="2"/>
  <c r="P7041" i="2" l="1"/>
  <c r="J7042" i="2"/>
  <c r="L7042" i="2"/>
  <c r="N7042" i="2" s="1"/>
  <c r="J7043" i="2" s="1"/>
  <c r="K7042" i="2"/>
  <c r="M7042" i="2" s="1"/>
  <c r="P7042" i="2" s="1"/>
  <c r="R7042" i="2" l="1"/>
  <c r="I7043" i="2" s="1"/>
  <c r="O7043" i="2" s="1"/>
  <c r="Q7043" i="2" s="1"/>
  <c r="L7043" i="2" l="1"/>
  <c r="N7043" i="2" s="1"/>
  <c r="J7044" i="2" s="1"/>
  <c r="J7045" i="2" s="1"/>
  <c r="J7046" i="2" s="1"/>
  <c r="J7047" i="2" s="1"/>
  <c r="J7048" i="2" s="1"/>
  <c r="K7043" i="2"/>
  <c r="M7043" i="2" s="1"/>
  <c r="P7043" i="2" s="1"/>
  <c r="R7043" i="2" l="1"/>
  <c r="I7044" i="2" s="1"/>
  <c r="O7044" i="2" s="1"/>
  <c r="Q7044" i="2" s="1"/>
  <c r="L7044" i="2" l="1"/>
  <c r="K7044" i="2"/>
  <c r="M7044" i="2" s="1"/>
  <c r="P7044" i="2" s="1"/>
  <c r="R7044" i="2" l="1"/>
  <c r="I7045" i="2" s="1"/>
  <c r="O7045" i="2" s="1"/>
  <c r="Q7045" i="2" s="1"/>
  <c r="L7045" i="2" l="1"/>
  <c r="K7045" i="2"/>
  <c r="M7045" i="2" s="1"/>
  <c r="P7045" i="2" s="1"/>
  <c r="R7045" i="2" l="1"/>
  <c r="I7046" i="2" s="1"/>
  <c r="L7046" i="2" l="1"/>
  <c r="R7046" i="2"/>
  <c r="I7047" i="2" s="1"/>
  <c r="K7046" i="2"/>
  <c r="O7046" i="2"/>
  <c r="Q7046" i="2" s="1"/>
  <c r="L7047" i="2" l="1"/>
  <c r="R7047" i="2"/>
  <c r="I7048" i="2" s="1"/>
  <c r="K7047" i="2"/>
  <c r="O7047" i="2"/>
  <c r="Q7047" i="2" s="1"/>
  <c r="L7048" i="2" l="1"/>
  <c r="N7048" i="2" s="1"/>
  <c r="K7048" i="2"/>
  <c r="M7048" i="2" s="1"/>
  <c r="R7048" i="2" s="1"/>
  <c r="I7049" i="2" s="1"/>
  <c r="K7049" i="2" l="1"/>
  <c r="M7049" i="2" s="1"/>
  <c r="P7048" i="2"/>
  <c r="J7049" i="2"/>
  <c r="L7049" i="2" l="1"/>
  <c r="N7049" i="2" s="1"/>
  <c r="P7049" i="2" l="1"/>
  <c r="R7049" i="2"/>
  <c r="I7050" i="2" s="1"/>
  <c r="J7050" i="2"/>
  <c r="L7050" i="2" l="1"/>
  <c r="N7050" i="2" s="1"/>
  <c r="K7050" i="2"/>
  <c r="M7050" i="2" s="1"/>
  <c r="P7050" i="2" l="1"/>
  <c r="R7050" i="2"/>
  <c r="I7051" i="2" s="1"/>
  <c r="O7051" i="2" s="1"/>
  <c r="Q7051" i="2" s="1"/>
  <c r="J7051" i="2"/>
  <c r="L7051" i="2" l="1"/>
  <c r="N7051" i="2" s="1"/>
  <c r="K7051" i="2"/>
  <c r="M7051" i="2" s="1"/>
  <c r="P7051" i="2" l="1"/>
  <c r="R7051" i="2"/>
  <c r="I7052" i="2" s="1"/>
  <c r="J7052" i="2"/>
  <c r="J7053" i="2" s="1"/>
  <c r="R7052" i="2" l="1"/>
  <c r="I7053" i="2" s="1"/>
  <c r="O7053" i="2" s="1"/>
  <c r="Q7053" i="2" s="1"/>
  <c r="L7052" i="2"/>
  <c r="K7052" i="2"/>
  <c r="O7052" i="2"/>
  <c r="Q7052" i="2" s="1"/>
  <c r="L7053" i="2" l="1"/>
  <c r="N7053" i="2" s="1"/>
  <c r="K7053" i="2"/>
  <c r="P7053" i="2" l="1"/>
  <c r="J7054" i="2"/>
  <c r="R7053" i="2"/>
  <c r="I7054" i="2" s="1"/>
  <c r="O7054" i="2" s="1"/>
  <c r="Q7054" i="2" s="1"/>
  <c r="L7054" i="2" l="1"/>
  <c r="N7054" i="2" s="1"/>
  <c r="P7054" i="2" s="1"/>
  <c r="K7054" i="2"/>
  <c r="J7055" i="2"/>
  <c r="R7054" i="2" l="1"/>
  <c r="I7055" i="2" s="1"/>
  <c r="O7055" i="2" s="1"/>
  <c r="Q7055" i="2" s="1"/>
  <c r="L7055" i="2" l="1"/>
  <c r="N7055" i="2" s="1"/>
  <c r="R7055" i="2"/>
  <c r="I7056" i="2" s="1"/>
  <c r="O7056" i="2" s="1"/>
  <c r="Q7056" i="2" s="1"/>
  <c r="K7055" i="2"/>
  <c r="K7056" i="2" l="1"/>
  <c r="P7055" i="2"/>
  <c r="J7056" i="2"/>
  <c r="L7056" i="2" l="1"/>
  <c r="N7056" i="2" s="1"/>
  <c r="P7056" i="2" l="1"/>
  <c r="R7056" i="2"/>
  <c r="I7057" i="2" s="1"/>
  <c r="J7057" i="2"/>
  <c r="L7057" i="2" l="1"/>
  <c r="K7057" i="2"/>
  <c r="M7057" i="2" s="1"/>
  <c r="P7057" i="2" s="1"/>
  <c r="O7057" i="2"/>
  <c r="Q7057" i="2" s="1"/>
  <c r="R7057" i="2" l="1"/>
  <c r="I7058" i="2" s="1"/>
  <c r="L7058" i="2"/>
  <c r="K7058" i="2"/>
  <c r="M7058" i="2" s="1"/>
  <c r="P7058" i="2" s="1"/>
  <c r="O7058" i="2"/>
  <c r="Q7058" i="2" s="1"/>
  <c r="R7058" i="2" l="1"/>
  <c r="I7059" i="2" s="1"/>
  <c r="L7059" i="2"/>
  <c r="K7059" i="2"/>
  <c r="M7059" i="2" s="1"/>
  <c r="P7059" i="2" s="1"/>
  <c r="R7059" i="2" l="1"/>
  <c r="I7060" i="2" s="1"/>
  <c r="L7060" i="2" l="1"/>
  <c r="K7060" i="2"/>
  <c r="M7060" i="2" s="1"/>
  <c r="P7060" i="2" s="1"/>
  <c r="R7060" i="2" l="1"/>
  <c r="I7061" i="2" s="1"/>
  <c r="O7061" i="2" s="1"/>
  <c r="Q7061" i="2" s="1"/>
  <c r="L7061" i="2" l="1"/>
  <c r="K7061" i="2"/>
  <c r="M7061" i="2" s="1"/>
  <c r="P7061" i="2" s="1"/>
  <c r="R7061" i="2" l="1"/>
  <c r="I7062" i="2" s="1"/>
  <c r="L7062" i="2" l="1"/>
  <c r="K7062" i="2"/>
  <c r="M7062" i="2" s="1"/>
  <c r="P7062" i="2" s="1"/>
  <c r="R7062" i="2" l="1"/>
  <c r="I7063" i="2" s="1"/>
  <c r="L7063" i="2" l="1"/>
  <c r="K7063" i="2"/>
  <c r="M7063" i="2" s="1"/>
  <c r="P7063" i="2" s="1"/>
  <c r="R7063" i="2" l="1"/>
  <c r="I7064" i="2" s="1"/>
  <c r="O7064" i="2" s="1"/>
  <c r="Q7064" i="2" s="1"/>
  <c r="L7064" i="2" l="1"/>
  <c r="K7064" i="2"/>
  <c r="M7064" i="2" s="1"/>
  <c r="P7064" i="2" s="1"/>
  <c r="R7064" i="2" l="1"/>
  <c r="I7065" i="2" s="1"/>
  <c r="L7065" i="2" l="1"/>
  <c r="N7065" i="2" s="1"/>
  <c r="J7066" i="2" s="1"/>
  <c r="K7065" i="2"/>
  <c r="M7065" i="2" s="1"/>
  <c r="P7065" i="2" l="1"/>
  <c r="R7065" i="2"/>
  <c r="I7066" i="2" s="1"/>
  <c r="O7066" i="2" s="1"/>
  <c r="Q7066" i="2" s="1"/>
  <c r="L7066" i="2" l="1"/>
  <c r="N7066" i="2" s="1"/>
  <c r="J7067" i="2" s="1"/>
  <c r="K7066" i="2"/>
  <c r="M7066" i="2" s="1"/>
  <c r="P7066" i="2" s="1"/>
  <c r="R7066" i="2" l="1"/>
  <c r="I7067" i="2" s="1"/>
  <c r="O7067" i="2" s="1"/>
  <c r="Q7067" i="2" s="1"/>
  <c r="L7067" i="2" l="1"/>
  <c r="N7067" i="2" s="1"/>
  <c r="J7068" i="2" s="1"/>
  <c r="J7069" i="2" s="1"/>
  <c r="J7070" i="2" s="1"/>
  <c r="J7071" i="2" s="1"/>
  <c r="J7072" i="2" s="1"/>
  <c r="J7073" i="2" s="1"/>
  <c r="K7067" i="2"/>
  <c r="M7067" i="2" s="1"/>
  <c r="P7067" i="2" s="1"/>
  <c r="R7067" i="2" l="1"/>
  <c r="I7068" i="2" s="1"/>
  <c r="L7068" i="2" l="1"/>
  <c r="K7068" i="2"/>
  <c r="M7068" i="2" s="1"/>
  <c r="P7068" i="2" s="1"/>
  <c r="O7068" i="2"/>
  <c r="Q7068" i="2" s="1"/>
  <c r="R7068" i="2" l="1"/>
  <c r="I7069" i="2" s="1"/>
  <c r="R7069" i="2"/>
  <c r="I7070" i="2" s="1"/>
  <c r="L7069" i="2"/>
  <c r="O7069" i="2"/>
  <c r="Q7069" i="2" s="1"/>
  <c r="K7069" i="2"/>
  <c r="L7070" i="2" l="1"/>
  <c r="K7070" i="2"/>
  <c r="M7070" i="2" s="1"/>
  <c r="P7070" i="2" s="1"/>
  <c r="R7070" i="2" l="1"/>
  <c r="I7071" i="2" s="1"/>
  <c r="L7071" i="2" l="1"/>
  <c r="O7071" i="2"/>
  <c r="Q7071" i="2" s="1"/>
  <c r="K7071" i="2"/>
  <c r="M7071" i="2" s="1"/>
  <c r="P7071" i="2" s="1"/>
  <c r="R7071" i="2" l="1"/>
  <c r="I7072" i="2" s="1"/>
  <c r="L7072" i="2"/>
  <c r="K7072" i="2"/>
  <c r="M7072" i="2" s="1"/>
  <c r="P7072" i="2" s="1"/>
  <c r="O7072" i="2"/>
  <c r="Q7072" i="2" s="1"/>
  <c r="R7072" i="2" l="1"/>
  <c r="I7073" i="2" s="1"/>
  <c r="L7073" i="2" s="1"/>
  <c r="N7073" i="2" s="1"/>
  <c r="K7073" i="2" l="1"/>
  <c r="M7073" i="2" s="1"/>
  <c r="R7073" i="2" s="1"/>
  <c r="I7074" i="2" s="1"/>
  <c r="O7074" i="2" s="1"/>
  <c r="Q7074" i="2" s="1"/>
  <c r="J7074" i="2"/>
  <c r="P7073" i="2" l="1"/>
  <c r="K7074" i="2"/>
  <c r="M7074" i="2" s="1"/>
  <c r="L7074" i="2"/>
  <c r="N7074" i="2" s="1"/>
  <c r="P7074" i="2" l="1"/>
  <c r="R7074" i="2"/>
  <c r="I7075" i="2" s="1"/>
  <c r="J7075" i="2"/>
  <c r="L7075" i="2" l="1"/>
  <c r="N7075" i="2" s="1"/>
  <c r="P7075" i="2" s="1"/>
  <c r="K7075" i="2"/>
  <c r="R7075" i="2" l="1"/>
  <c r="I7076" i="2" s="1"/>
  <c r="O7076" i="2" s="1"/>
  <c r="Q7076" i="2" s="1"/>
  <c r="J7076" i="2"/>
  <c r="L7076" i="2" l="1"/>
  <c r="N7076" i="2" s="1"/>
  <c r="P7076" i="2" s="1"/>
  <c r="K7076" i="2"/>
  <c r="R7076" i="2" l="1"/>
  <c r="I7077" i="2" s="1"/>
  <c r="O7077" i="2" s="1"/>
  <c r="Q7077" i="2" s="1"/>
  <c r="J7077" i="2"/>
  <c r="L7077" i="2" l="1"/>
  <c r="N7077" i="2" s="1"/>
  <c r="P7077" i="2" s="1"/>
  <c r="K7077" i="2"/>
  <c r="R7077" i="2" l="1"/>
  <c r="I7078" i="2" s="1"/>
  <c r="J7078" i="2"/>
  <c r="L7078" i="2" l="1"/>
  <c r="N7078" i="2" s="1"/>
  <c r="P7078" i="2" s="1"/>
  <c r="K7078" i="2"/>
  <c r="R7078" i="2" l="1"/>
  <c r="I7079" i="2" s="1"/>
  <c r="J7079" i="2"/>
  <c r="L7079" i="2" l="1"/>
  <c r="N7079" i="2" s="1"/>
  <c r="P7079" i="2" s="1"/>
  <c r="K7079" i="2"/>
  <c r="R7079" i="2" l="1"/>
  <c r="I7080" i="2" s="1"/>
  <c r="J7080" i="2"/>
  <c r="L7080" i="2" l="1"/>
  <c r="N7080" i="2" s="1"/>
  <c r="P7080" i="2" s="1"/>
  <c r="K7080" i="2"/>
  <c r="O7080" i="2"/>
  <c r="Q7080" i="2" s="1"/>
  <c r="R7080" i="2" l="1"/>
  <c r="I7081" i="2" s="1"/>
  <c r="J7081" i="2"/>
  <c r="L7081" i="2"/>
  <c r="N7081" i="2" s="1"/>
  <c r="P7081" i="2" s="1"/>
  <c r="K7081" i="2"/>
  <c r="O7081" i="2"/>
  <c r="Q7081" i="2" s="1"/>
  <c r="R7081" i="2" l="1"/>
  <c r="I7082" i="2" s="1"/>
  <c r="K7082" i="2" s="1"/>
  <c r="R7082" i="2"/>
  <c r="I7083" i="2" s="1"/>
  <c r="O7083" i="2" s="1"/>
  <c r="Q7083" i="2" s="1"/>
  <c r="L7082" i="2"/>
  <c r="O7082" i="2" l="1"/>
  <c r="Q7082" i="2" s="1"/>
  <c r="L7083" i="2"/>
  <c r="K7083" i="2"/>
  <c r="M7083" i="2" s="1"/>
  <c r="P7083" i="2" s="1"/>
  <c r="R7083" i="2" l="1"/>
  <c r="I7084" i="2" s="1"/>
  <c r="O7084" i="2" s="1"/>
  <c r="Q7084" i="2" s="1"/>
  <c r="L7084" i="2" l="1"/>
  <c r="K7084" i="2"/>
  <c r="M7084" i="2" s="1"/>
  <c r="P7084" i="2" s="1"/>
  <c r="R7084" i="2" l="1"/>
  <c r="I7085" i="2" s="1"/>
  <c r="O7085" i="2" s="1"/>
  <c r="Q7085" i="2" s="1"/>
  <c r="L7085" i="2" l="1"/>
  <c r="K7085" i="2"/>
  <c r="M7085" i="2" s="1"/>
  <c r="P7085" i="2" s="1"/>
  <c r="R7085" i="2" l="1"/>
  <c r="I7086" i="2" s="1"/>
  <c r="L7086" i="2" l="1"/>
  <c r="K7086" i="2"/>
  <c r="M7086" i="2" s="1"/>
  <c r="P7086" i="2" s="1"/>
  <c r="R7086" i="2" l="1"/>
  <c r="I7087" i="2" s="1"/>
  <c r="O7087" i="2" s="1"/>
  <c r="Q7087" i="2" s="1"/>
  <c r="L7087" i="2" l="1"/>
  <c r="K7087" i="2"/>
  <c r="M7087" i="2" s="1"/>
  <c r="P7087" i="2" s="1"/>
  <c r="R7087" i="2" l="1"/>
  <c r="I7088" i="2" s="1"/>
  <c r="L7088" i="2" l="1"/>
  <c r="N7088" i="2" s="1"/>
  <c r="J7089" i="2" s="1"/>
  <c r="K7088" i="2"/>
  <c r="M7088" i="2" s="1"/>
  <c r="P7088" i="2" l="1"/>
  <c r="R7088" i="2"/>
  <c r="I7089" i="2" s="1"/>
  <c r="L7089" i="2" l="1"/>
  <c r="N7089" i="2" s="1"/>
  <c r="J7090" i="2" s="1"/>
  <c r="K7089" i="2"/>
  <c r="M7089" i="2" s="1"/>
  <c r="P7089" i="2" l="1"/>
  <c r="R7089" i="2"/>
  <c r="I7090" i="2" s="1"/>
  <c r="L7090" i="2" l="1"/>
  <c r="N7090" i="2" s="1"/>
  <c r="J7091" i="2" s="1"/>
  <c r="J7092" i="2" s="1"/>
  <c r="J7093" i="2" s="1"/>
  <c r="J7094" i="2" s="1"/>
  <c r="J7095" i="2" s="1"/>
  <c r="J7096" i="2" s="1"/>
  <c r="K7090" i="2"/>
  <c r="M7090" i="2" s="1"/>
  <c r="P7090" i="2" l="1"/>
  <c r="R7090" i="2"/>
  <c r="I7091" i="2" s="1"/>
  <c r="L7091" i="2" l="1"/>
  <c r="K7091" i="2"/>
  <c r="M7091" i="2" s="1"/>
  <c r="P7091" i="2" s="1"/>
  <c r="R7091" i="2" l="1"/>
  <c r="I7092" i="2" s="1"/>
  <c r="L7092" i="2" l="1"/>
  <c r="K7092" i="2"/>
  <c r="M7092" i="2" s="1"/>
  <c r="P7092" i="2" s="1"/>
  <c r="R7092" i="2" l="1"/>
  <c r="I7093" i="2" s="1"/>
  <c r="L7093" i="2" l="1"/>
  <c r="K7093" i="2"/>
  <c r="M7093" i="2" s="1"/>
  <c r="P7093" i="2" s="1"/>
  <c r="R7093" i="2" l="1"/>
  <c r="I7094" i="2" s="1"/>
  <c r="L7094" i="2" l="1"/>
  <c r="K7094" i="2"/>
  <c r="M7094" i="2" s="1"/>
  <c r="P7094" i="2" s="1"/>
  <c r="O7094" i="2"/>
  <c r="Q7094" i="2" s="1"/>
  <c r="R7094" i="2" l="1"/>
  <c r="I7095" i="2" s="1"/>
  <c r="O7095" i="2"/>
  <c r="Q7095" i="2" s="1"/>
  <c r="L7095" i="2" l="1"/>
  <c r="K7095" i="2"/>
  <c r="M7095" i="2" s="1"/>
  <c r="P7095" i="2" s="1"/>
  <c r="R7095" i="2" l="1"/>
  <c r="I7096" i="2" s="1"/>
  <c r="L7096" i="2" l="1"/>
  <c r="N7096" i="2" s="1"/>
  <c r="K7096" i="2"/>
  <c r="M7096" i="2" s="1"/>
  <c r="R7096" i="2" l="1"/>
  <c r="I7097" i="2" s="1"/>
  <c r="K7097" i="2" s="1"/>
  <c r="M7097" i="2" s="1"/>
  <c r="P7096" i="2"/>
  <c r="J7097" i="2"/>
  <c r="L7097" i="2" s="1"/>
  <c r="N7097" i="2" s="1"/>
  <c r="P7097" i="2" s="1"/>
  <c r="J7098" i="2" l="1"/>
  <c r="R7097" i="2"/>
  <c r="I7098" i="2" s="1"/>
  <c r="L7098" i="2" s="1"/>
  <c r="N7098" i="2" s="1"/>
  <c r="J7099" i="2" s="1"/>
  <c r="K7098" i="2" l="1"/>
  <c r="M7098" i="2" s="1"/>
  <c r="R7098" i="2" s="1"/>
  <c r="I7099" i="2" s="1"/>
  <c r="P7098" i="2" l="1"/>
  <c r="L7099" i="2"/>
  <c r="N7099" i="2" s="1"/>
  <c r="K7099" i="2"/>
  <c r="M7099" i="2" s="1"/>
  <c r="P7099" i="2" l="1"/>
  <c r="J7100" i="2"/>
  <c r="R7099" i="2"/>
  <c r="I7100" i="2" s="1"/>
  <c r="L7100" i="2" l="1"/>
  <c r="N7100" i="2" s="1"/>
  <c r="K7100" i="2"/>
  <c r="M7100" i="2" s="1"/>
  <c r="P7100" i="2" l="1"/>
  <c r="R7100" i="2"/>
  <c r="I7101" i="2" s="1"/>
  <c r="J7101" i="2"/>
  <c r="L7101" i="2" l="1"/>
  <c r="N7101" i="2" s="1"/>
  <c r="P7101" i="2" s="1"/>
  <c r="K7101" i="2"/>
  <c r="R7101" i="2" l="1"/>
  <c r="I7102" i="2" s="1"/>
  <c r="J7102" i="2"/>
  <c r="L7102" i="2" l="1"/>
  <c r="N7102" i="2" s="1"/>
  <c r="P7102" i="2" s="1"/>
  <c r="K7102" i="2"/>
  <c r="R7102" i="2" l="1"/>
  <c r="I7103" i="2" s="1"/>
  <c r="J7103" i="2"/>
  <c r="L7103" i="2" l="1"/>
  <c r="N7103" i="2" s="1"/>
  <c r="P7103" i="2" s="1"/>
  <c r="K7103" i="2"/>
  <c r="R7103" i="2" l="1"/>
  <c r="I7104" i="2" s="1"/>
  <c r="J7104" i="2"/>
  <c r="L7104" i="2" l="1"/>
  <c r="N7104" i="2" s="1"/>
  <c r="P7104" i="2" s="1"/>
  <c r="K7104" i="2"/>
  <c r="O7104" i="2"/>
  <c r="Q7104" i="2" s="1"/>
  <c r="R7104" i="2" l="1"/>
  <c r="I7105" i="2" s="1"/>
  <c r="O7105" i="2" s="1"/>
  <c r="Q7105" i="2" s="1"/>
  <c r="J7105" i="2"/>
  <c r="L7105" i="2"/>
  <c r="N7105" i="2" s="1"/>
  <c r="P7105" i="2" s="1"/>
  <c r="K7105" i="2"/>
  <c r="R7105" i="2" l="1"/>
  <c r="I7106" i="2" s="1"/>
  <c r="L7106" i="2" l="1"/>
  <c r="K7106" i="2"/>
  <c r="M7106" i="2" s="1"/>
  <c r="P7106" i="2" s="1"/>
  <c r="O7106" i="2"/>
  <c r="Q7106" i="2" s="1"/>
  <c r="R7106" i="2" l="1"/>
  <c r="I7107" i="2" s="1"/>
  <c r="L7107" i="2"/>
  <c r="N7107" i="2" s="1"/>
  <c r="R7107" i="2"/>
  <c r="I7108" i="2" s="1"/>
  <c r="O7108" i="2" s="1"/>
  <c r="Q7108" i="2" s="1"/>
  <c r="K7107" i="2"/>
  <c r="O7107" i="2"/>
  <c r="Q7107" i="2" s="1"/>
  <c r="P7107" i="2" l="1"/>
  <c r="J7108" i="2"/>
  <c r="L7108" i="2" s="1"/>
  <c r="N7108" i="2" s="1"/>
  <c r="K7108" i="2"/>
  <c r="M7108" i="2" s="1"/>
  <c r="P7108" i="2" l="1"/>
  <c r="J7109" i="2"/>
  <c r="J7110" i="2" s="1"/>
  <c r="J7111" i="2" s="1"/>
  <c r="J7112" i="2" s="1"/>
  <c r="R7108" i="2"/>
  <c r="I7109" i="2" s="1"/>
  <c r="O7109" i="2" s="1"/>
  <c r="Q7109" i="2" s="1"/>
  <c r="L7109" i="2" l="1"/>
  <c r="K7109" i="2"/>
  <c r="M7109" i="2" s="1"/>
  <c r="P7109" i="2" s="1"/>
  <c r="R7109" i="2" l="1"/>
  <c r="I7110" i="2" s="1"/>
  <c r="O7110" i="2" s="1"/>
  <c r="Q7110" i="2" s="1"/>
  <c r="L7110" i="2" l="1"/>
  <c r="K7110" i="2"/>
  <c r="M7110" i="2" s="1"/>
  <c r="P7110" i="2" s="1"/>
  <c r="R7110" i="2" l="1"/>
  <c r="I7111" i="2" s="1"/>
  <c r="O7111" i="2" s="1"/>
  <c r="Q7111" i="2" s="1"/>
  <c r="L7111" i="2" l="1"/>
  <c r="K7111" i="2"/>
  <c r="M7111" i="2" s="1"/>
  <c r="P7111" i="2" s="1"/>
  <c r="R7111" i="2" l="1"/>
  <c r="I7112" i="2" s="1"/>
  <c r="O7112" i="2" s="1"/>
  <c r="Q7112" i="2" s="1"/>
  <c r="L7112" i="2" l="1"/>
  <c r="N7112" i="2" s="1"/>
  <c r="J7113" i="2" s="1"/>
  <c r="K7112" i="2"/>
  <c r="M7112" i="2" s="1"/>
  <c r="P7112" i="2" s="1"/>
  <c r="R7112" i="2" l="1"/>
  <c r="I7113" i="2" s="1"/>
  <c r="L7113" i="2" l="1"/>
  <c r="N7113" i="2" s="1"/>
  <c r="J7114" i="2" s="1"/>
  <c r="K7113" i="2"/>
  <c r="M7113" i="2" s="1"/>
  <c r="P7113" i="2" s="1"/>
  <c r="R7113" i="2" l="1"/>
  <c r="I7114" i="2" s="1"/>
  <c r="L7114" i="2" l="1"/>
  <c r="N7114" i="2" s="1"/>
  <c r="J7115" i="2" s="1"/>
  <c r="J7116" i="2" s="1"/>
  <c r="J7117" i="2" s="1"/>
  <c r="J7118" i="2" s="1"/>
  <c r="J7119" i="2" s="1"/>
  <c r="J7120" i="2" s="1"/>
  <c r="K7114" i="2"/>
  <c r="M7114" i="2" s="1"/>
  <c r="P7114" i="2" s="1"/>
  <c r="R7114" i="2" l="1"/>
  <c r="I7115" i="2" s="1"/>
  <c r="R7115" i="2" l="1"/>
  <c r="I7116" i="2" s="1"/>
  <c r="L7115" i="2"/>
  <c r="K7115" i="2"/>
  <c r="O7115" i="2"/>
  <c r="Q7115" i="2" s="1"/>
  <c r="L7116" i="2" l="1"/>
  <c r="K7116" i="2"/>
  <c r="M7116" i="2" s="1"/>
  <c r="P7116" i="2" s="1"/>
  <c r="R7116" i="2" l="1"/>
  <c r="I7117" i="2" s="1"/>
  <c r="L7117" i="2" l="1"/>
  <c r="K7117" i="2"/>
  <c r="M7117" i="2" s="1"/>
  <c r="P7117" i="2" s="1"/>
  <c r="O7117" i="2"/>
  <c r="Q7117" i="2" s="1"/>
  <c r="R7117" i="2" l="1"/>
  <c r="I7118" i="2" s="1"/>
  <c r="L7118" i="2"/>
  <c r="K7118" i="2"/>
  <c r="M7118" i="2" s="1"/>
  <c r="P7118" i="2" s="1"/>
  <c r="R7118" i="2" l="1"/>
  <c r="I7119" i="2" s="1"/>
  <c r="L7119" i="2" l="1"/>
  <c r="K7119" i="2"/>
  <c r="M7119" i="2" s="1"/>
  <c r="P7119" i="2" s="1"/>
  <c r="O7119" i="2"/>
  <c r="Q7119" i="2" s="1"/>
  <c r="R7119" i="2" l="1"/>
  <c r="I7120" i="2" s="1"/>
  <c r="L7120" i="2"/>
  <c r="N7120" i="2" s="1"/>
  <c r="K7120" i="2"/>
  <c r="M7120" i="2" s="1"/>
  <c r="P7120" i="2" l="1"/>
  <c r="J7121" i="2"/>
  <c r="R7120" i="2"/>
  <c r="I7121" i="2" s="1"/>
  <c r="L7121" i="2" l="1"/>
  <c r="N7121" i="2" s="1"/>
  <c r="K7121" i="2"/>
  <c r="M7121" i="2" s="1"/>
  <c r="J7122" i="2"/>
  <c r="P7121" i="2" l="1"/>
  <c r="R7121" i="2"/>
  <c r="I7122" i="2" s="1"/>
  <c r="L7122" i="2" l="1"/>
  <c r="N7122" i="2" s="1"/>
  <c r="K7122" i="2"/>
  <c r="M7122" i="2" s="1"/>
  <c r="P7122" i="2" l="1"/>
  <c r="J7123" i="2"/>
  <c r="R7122" i="2"/>
  <c r="I7123" i="2" s="1"/>
  <c r="L7123" i="2" l="1"/>
  <c r="N7123" i="2" s="1"/>
  <c r="K7123" i="2"/>
  <c r="M7123" i="2" s="1"/>
  <c r="P7123" i="2" l="1"/>
  <c r="J7124" i="2"/>
  <c r="R7123" i="2"/>
  <c r="I7124" i="2" s="1"/>
  <c r="L7124" i="2" l="1"/>
  <c r="N7124" i="2" s="1"/>
  <c r="K7124" i="2"/>
  <c r="M7124" i="2" s="1"/>
  <c r="J7125" i="2"/>
  <c r="P7124" i="2" l="1"/>
  <c r="R7124" i="2"/>
  <c r="I7125" i="2" s="1"/>
  <c r="L7125" i="2" l="1"/>
  <c r="N7125" i="2" s="1"/>
  <c r="K7125" i="2"/>
  <c r="P7125" i="2" l="1"/>
  <c r="J7126" i="2"/>
  <c r="R7125" i="2"/>
  <c r="I7126" i="2" s="1"/>
  <c r="L7126" i="2" l="1"/>
  <c r="N7126" i="2" s="1"/>
  <c r="P7126" i="2" s="1"/>
  <c r="K7126" i="2"/>
  <c r="R7126" i="2" l="1"/>
  <c r="I7127" i="2" s="1"/>
  <c r="J7127" i="2"/>
  <c r="L7127" i="2" l="1"/>
  <c r="N7127" i="2" s="1"/>
  <c r="P7127" i="2" s="1"/>
  <c r="K7127" i="2"/>
  <c r="J7128" i="2" l="1"/>
  <c r="R7127" i="2"/>
  <c r="I7128" i="2" s="1"/>
  <c r="O7128" i="2" s="1"/>
  <c r="Q7128" i="2" s="1"/>
  <c r="L7128" i="2" l="1"/>
  <c r="N7128" i="2" s="1"/>
  <c r="K7128" i="2"/>
  <c r="M7128" i="2" s="1"/>
  <c r="P7128" i="2" l="1"/>
  <c r="J7129" i="2"/>
  <c r="R7128" i="2"/>
  <c r="I7129" i="2" s="1"/>
  <c r="L7129" i="2" l="1"/>
  <c r="K7129" i="2"/>
  <c r="M7129" i="2" s="1"/>
  <c r="P7129" i="2" s="1"/>
  <c r="O7129" i="2"/>
  <c r="Q7129" i="2" s="1"/>
  <c r="R7129" i="2" l="1"/>
  <c r="I7130" i="2" s="1"/>
  <c r="L7130" i="2"/>
  <c r="O7130" i="2"/>
  <c r="Q7130" i="2" s="1"/>
  <c r="K7130" i="2"/>
  <c r="M7130" i="2" s="1"/>
  <c r="P7130" i="2" s="1"/>
  <c r="R7130" i="2" l="1"/>
  <c r="I7131" i="2" s="1"/>
  <c r="R7131" i="2"/>
  <c r="I7132" i="2" s="1"/>
  <c r="O7132" i="2" s="1"/>
  <c r="Q7132" i="2" s="1"/>
  <c r="L7131" i="2"/>
  <c r="K7131" i="2"/>
  <c r="O7131" i="2"/>
  <c r="Q7131" i="2" s="1"/>
  <c r="L7132" i="2" l="1"/>
  <c r="K7132" i="2"/>
  <c r="M7132" i="2" s="1"/>
  <c r="P7132" i="2" s="1"/>
  <c r="R7132" i="2" l="1"/>
  <c r="I7133" i="2" s="1"/>
  <c r="O7133" i="2" s="1"/>
  <c r="Q7133" i="2" s="1"/>
  <c r="L7133" i="2" l="1"/>
  <c r="K7133" i="2"/>
  <c r="M7133" i="2" s="1"/>
  <c r="P7133" i="2" s="1"/>
  <c r="R7133" i="2" l="1"/>
  <c r="I7134" i="2" s="1"/>
  <c r="O7134" i="2" s="1"/>
  <c r="Q7134" i="2" s="1"/>
  <c r="L7134" i="2" l="1"/>
  <c r="K7134" i="2"/>
  <c r="M7134" i="2" s="1"/>
  <c r="P7134" i="2" s="1"/>
  <c r="R7134" i="2" l="1"/>
  <c r="I7135" i="2" s="1"/>
  <c r="O7135" i="2" s="1"/>
  <c r="Q7135" i="2" s="1"/>
  <c r="L7135" i="2" l="1"/>
  <c r="K7135" i="2"/>
  <c r="M7135" i="2" s="1"/>
  <c r="P7135" i="2" s="1"/>
  <c r="R7135" i="2" l="1"/>
  <c r="I7136" i="2" s="1"/>
  <c r="O7136" i="2" s="1"/>
  <c r="Q7136" i="2" s="1"/>
  <c r="L7136" i="2" l="1"/>
  <c r="K7136" i="2"/>
  <c r="M7136" i="2" s="1"/>
  <c r="P7136" i="2" s="1"/>
  <c r="R7136" i="2" l="1"/>
  <c r="I7137" i="2" s="1"/>
  <c r="O7137" i="2" s="1"/>
  <c r="Q7137" i="2" s="1"/>
  <c r="L7137" i="2" l="1"/>
  <c r="N7137" i="2" s="1"/>
  <c r="J7138" i="2" s="1"/>
  <c r="J7139" i="2" s="1"/>
  <c r="J7140" i="2" s="1"/>
  <c r="K7137" i="2"/>
  <c r="M7137" i="2" s="1"/>
  <c r="P7137" i="2" l="1"/>
  <c r="R7137" i="2"/>
  <c r="I7138" i="2" s="1"/>
  <c r="O7138" i="2" s="1"/>
  <c r="Q7138" i="2" s="1"/>
  <c r="L7138" i="2" l="1"/>
  <c r="K7138" i="2"/>
  <c r="M7138" i="2" s="1"/>
  <c r="P7138" i="2" s="1"/>
  <c r="R7138" i="2" l="1"/>
  <c r="I7139" i="2" s="1"/>
  <c r="O7139" i="2" s="1"/>
  <c r="Q7139" i="2" s="1"/>
  <c r="L7139" i="2" l="1"/>
  <c r="K7139" i="2"/>
  <c r="M7139" i="2" s="1"/>
  <c r="P7139" i="2" s="1"/>
  <c r="R7139" i="2" l="1"/>
  <c r="I7140" i="2" s="1"/>
  <c r="O7140" i="2" s="1"/>
  <c r="Q7140" i="2" s="1"/>
  <c r="L7140" i="2" l="1"/>
  <c r="N7140" i="2" s="1"/>
  <c r="J7141" i="2" s="1"/>
  <c r="J7142" i="2" s="1"/>
  <c r="J7143" i="2" s="1"/>
  <c r="J7144" i="2" s="1"/>
  <c r="K7140" i="2"/>
  <c r="M7140" i="2" s="1"/>
  <c r="P7140" i="2" l="1"/>
  <c r="R7140" i="2"/>
  <c r="I7141" i="2" s="1"/>
  <c r="O7141" i="2" s="1"/>
  <c r="Q7141" i="2" s="1"/>
  <c r="L7141" i="2" l="1"/>
  <c r="K7141" i="2"/>
  <c r="M7141" i="2" s="1"/>
  <c r="P7141" i="2" s="1"/>
  <c r="R7141" i="2" l="1"/>
  <c r="I7142" i="2" s="1"/>
  <c r="L7142" i="2" l="1"/>
  <c r="K7142" i="2"/>
  <c r="M7142" i="2" s="1"/>
  <c r="P7142" i="2" s="1"/>
  <c r="O7142" i="2"/>
  <c r="Q7142" i="2" s="1"/>
  <c r="R7142" i="2" l="1"/>
  <c r="I7143" i="2" s="1"/>
  <c r="L7143" i="2"/>
  <c r="K7143" i="2"/>
  <c r="M7143" i="2" s="1"/>
  <c r="P7143" i="2" s="1"/>
  <c r="O7143" i="2"/>
  <c r="Q7143" i="2" s="1"/>
  <c r="R7143" i="2" l="1"/>
  <c r="I7144" i="2" s="1"/>
  <c r="O7144" i="2" s="1"/>
  <c r="Q7144" i="2" s="1"/>
  <c r="K7144" i="2" l="1"/>
  <c r="M7144" i="2" s="1"/>
  <c r="L7144" i="2"/>
  <c r="N7144" i="2" s="1"/>
  <c r="J7145" i="2"/>
  <c r="P7144" i="2" l="1"/>
  <c r="R7144" i="2"/>
  <c r="I7145" i="2" s="1"/>
  <c r="K7145" i="2" s="1"/>
  <c r="M7145" i="2" s="1"/>
  <c r="L7145" i="2" l="1"/>
  <c r="N7145" i="2" s="1"/>
  <c r="P7145" i="2" s="1"/>
  <c r="J7146" i="2" l="1"/>
  <c r="R7145" i="2"/>
  <c r="I7146" i="2" s="1"/>
  <c r="L7146" i="2" s="1"/>
  <c r="N7146" i="2" s="1"/>
  <c r="K7146" i="2"/>
  <c r="M7146" i="2" s="1"/>
  <c r="P7146" i="2" l="1"/>
  <c r="R7146" i="2"/>
  <c r="I7147" i="2" s="1"/>
  <c r="J7147" i="2"/>
  <c r="L7147" i="2" l="1"/>
  <c r="N7147" i="2" s="1"/>
  <c r="K7147" i="2"/>
  <c r="M7147" i="2" s="1"/>
  <c r="P7147" i="2" l="1"/>
  <c r="R7147" i="2"/>
  <c r="I7148" i="2" s="1"/>
  <c r="O7148" i="2" s="1"/>
  <c r="Q7148" i="2" s="1"/>
  <c r="J7148" i="2"/>
  <c r="L7148" i="2" l="1"/>
  <c r="N7148" i="2" s="1"/>
  <c r="P7148" i="2" s="1"/>
  <c r="K7148" i="2"/>
  <c r="R7148" i="2" l="1"/>
  <c r="I7149" i="2" s="1"/>
  <c r="O7149" i="2" s="1"/>
  <c r="Q7149" i="2" s="1"/>
  <c r="J7149" i="2"/>
  <c r="L7149" i="2" l="1"/>
  <c r="N7149" i="2" s="1"/>
  <c r="P7149" i="2" s="1"/>
  <c r="K7149" i="2"/>
  <c r="R7149" i="2" l="1"/>
  <c r="I7150" i="2" s="1"/>
  <c r="J7150" i="2"/>
  <c r="L7150" i="2" l="1"/>
  <c r="N7150" i="2" s="1"/>
  <c r="P7150" i="2" s="1"/>
  <c r="K7150" i="2"/>
  <c r="R7150" i="2" l="1"/>
  <c r="I7151" i="2" s="1"/>
  <c r="J7151" i="2"/>
  <c r="L7151" i="2" l="1"/>
  <c r="N7151" i="2" s="1"/>
  <c r="P7151" i="2" s="1"/>
  <c r="K7151" i="2"/>
  <c r="R7151" i="2" l="1"/>
  <c r="I7152" i="2" s="1"/>
  <c r="J7152" i="2"/>
  <c r="L7152" i="2" l="1"/>
  <c r="N7152" i="2" s="1"/>
  <c r="P7152" i="2" s="1"/>
  <c r="K7152" i="2"/>
  <c r="O7152" i="2"/>
  <c r="Q7152" i="2" s="1"/>
  <c r="R7152" i="2" l="1"/>
  <c r="I7153" i="2" s="1"/>
  <c r="R7153" i="2" s="1"/>
  <c r="I7154" i="2" s="1"/>
  <c r="J7153" i="2"/>
  <c r="L7153" i="2" s="1"/>
  <c r="O7153" i="2" l="1"/>
  <c r="Q7153" i="2" s="1"/>
  <c r="K7153" i="2"/>
  <c r="L7154" i="2"/>
  <c r="K7154" i="2"/>
  <c r="M7154" i="2" s="1"/>
  <c r="P7154" i="2" s="1"/>
  <c r="O7154" i="2"/>
  <c r="Q7154" i="2" s="1"/>
  <c r="R7154" i="2" l="1"/>
  <c r="I7155" i="2" s="1"/>
  <c r="L7155" i="2" s="1"/>
  <c r="K7155" i="2" l="1"/>
  <c r="M7155" i="2" s="1"/>
  <c r="P7155" i="2" s="1"/>
  <c r="R7155" i="2" l="1"/>
  <c r="I7156" i="2" s="1"/>
  <c r="L7156" i="2"/>
  <c r="K7156" i="2"/>
  <c r="M7156" i="2" s="1"/>
  <c r="P7156" i="2" s="1"/>
  <c r="R7156" i="2" l="1"/>
  <c r="I7157" i="2" s="1"/>
  <c r="L7157" i="2" l="1"/>
  <c r="K7157" i="2"/>
  <c r="M7157" i="2" s="1"/>
  <c r="P7157" i="2" s="1"/>
  <c r="R7157" i="2" l="1"/>
  <c r="I7158" i="2" s="1"/>
  <c r="L7158" i="2" l="1"/>
  <c r="K7158" i="2"/>
  <c r="M7158" i="2" s="1"/>
  <c r="P7158" i="2" s="1"/>
  <c r="R7158" i="2" l="1"/>
  <c r="I7159" i="2" s="1"/>
  <c r="O7159" i="2" s="1"/>
  <c r="Q7159" i="2" s="1"/>
  <c r="L7159" i="2" l="1"/>
  <c r="K7159" i="2"/>
  <c r="M7159" i="2" s="1"/>
  <c r="P7159" i="2" s="1"/>
  <c r="R7159" i="2" l="1"/>
  <c r="I7160" i="2" s="1"/>
  <c r="L7160" i="2" l="1"/>
  <c r="K7160" i="2"/>
  <c r="M7160" i="2" s="1"/>
  <c r="P7160" i="2" s="1"/>
  <c r="R7160" i="2" l="1"/>
  <c r="I7161" i="2" s="1"/>
  <c r="O7161" i="2" s="1"/>
  <c r="Q7161" i="2" s="1"/>
  <c r="L7161" i="2" l="1"/>
  <c r="K7161" i="2"/>
  <c r="M7161" i="2" s="1"/>
  <c r="P7161" i="2" s="1"/>
  <c r="R7161" i="2" l="1"/>
  <c r="I7162" i="2" s="1"/>
  <c r="L7162" i="2" l="1"/>
  <c r="K7162" i="2"/>
  <c r="M7162" i="2" s="1"/>
  <c r="P7162" i="2" s="1"/>
  <c r="R7162" i="2" l="1"/>
  <c r="I7163" i="2" s="1"/>
  <c r="O7163" i="2" s="1"/>
  <c r="Q7163" i="2" s="1"/>
  <c r="L7163" i="2" l="1"/>
  <c r="K7163" i="2"/>
  <c r="M7163" i="2" s="1"/>
  <c r="P7163" i="2" s="1"/>
  <c r="R7163" i="2" l="1"/>
  <c r="I7164" i="2" s="1"/>
  <c r="O7164" i="2" s="1"/>
  <c r="Q7164" i="2" s="1"/>
  <c r="L7164" i="2" l="1"/>
  <c r="K7164" i="2"/>
  <c r="M7164" i="2" s="1"/>
  <c r="P7164" i="2" s="1"/>
  <c r="R7164" i="2" l="1"/>
  <c r="I7165" i="2" s="1"/>
  <c r="L7165" i="2" l="1"/>
  <c r="N7165" i="2" s="1"/>
  <c r="K7165" i="2"/>
  <c r="O7165" i="2"/>
  <c r="Q7165" i="2" s="1"/>
  <c r="P7165" i="2" l="1"/>
  <c r="J7166" i="2"/>
  <c r="L7166" i="2" s="1"/>
  <c r="N7166" i="2" s="1"/>
  <c r="R7165" i="2"/>
  <c r="I7166" i="2" s="1"/>
  <c r="K7166" i="2"/>
  <c r="O7166" i="2"/>
  <c r="Q7166" i="2" s="1"/>
  <c r="P7166" i="2" l="1"/>
  <c r="J7167" i="2"/>
  <c r="R7166" i="2"/>
  <c r="I7167" i="2" s="1"/>
  <c r="K7167" i="2" s="1"/>
  <c r="O7167" i="2"/>
  <c r="Q7167" i="2" s="1"/>
  <c r="L7167" i="2" l="1"/>
  <c r="N7167" i="2" s="1"/>
  <c r="P7167" i="2" s="1"/>
  <c r="R7167" i="2" l="1"/>
  <c r="I7168" i="2" s="1"/>
  <c r="K7168" i="2"/>
  <c r="J7168" i="2"/>
  <c r="L7168" i="2" s="1"/>
  <c r="N7168" i="2" s="1"/>
  <c r="R7168" i="2" l="1"/>
  <c r="I7169" i="2" s="1"/>
  <c r="K7169" i="2" s="1"/>
  <c r="P7168" i="2"/>
  <c r="J7169" i="2"/>
  <c r="L7169" i="2" s="1"/>
  <c r="N7169" i="2" s="1"/>
  <c r="P7169" i="2" l="1"/>
  <c r="R7169" i="2"/>
  <c r="I7170" i="2" s="1"/>
  <c r="O7170" i="2" s="1"/>
  <c r="Q7170" i="2" s="1"/>
  <c r="J7170" i="2"/>
  <c r="L7170" i="2" l="1"/>
  <c r="N7170" i="2" s="1"/>
  <c r="P7170" i="2" s="1"/>
  <c r="K7170" i="2"/>
  <c r="R7170" i="2" l="1"/>
  <c r="I7171" i="2" s="1"/>
  <c r="O7171" i="2" s="1"/>
  <c r="Q7171" i="2" s="1"/>
  <c r="J7171" i="2"/>
  <c r="L7171" i="2" l="1"/>
  <c r="N7171" i="2" s="1"/>
  <c r="P7171" i="2" s="1"/>
  <c r="K7171" i="2"/>
  <c r="R7171" i="2" l="1"/>
  <c r="I7172" i="2" s="1"/>
  <c r="O7172" i="2" s="1"/>
  <c r="Q7172" i="2" s="1"/>
  <c r="J7172" i="2"/>
  <c r="L7172" i="2" l="1"/>
  <c r="N7172" i="2" s="1"/>
  <c r="P7172" i="2" s="1"/>
  <c r="K7172" i="2"/>
  <c r="R7172" i="2" l="1"/>
  <c r="I7173" i="2" s="1"/>
  <c r="O7173" i="2" s="1"/>
  <c r="Q7173" i="2" s="1"/>
  <c r="J7173" i="2"/>
  <c r="L7173" i="2" l="1"/>
  <c r="N7173" i="2" s="1"/>
  <c r="P7173" i="2" s="1"/>
  <c r="K7173" i="2"/>
  <c r="R7173" i="2" l="1"/>
  <c r="I7174" i="2" s="1"/>
  <c r="O7174" i="2" s="1"/>
  <c r="Q7174" i="2" s="1"/>
  <c r="J7174" i="2"/>
  <c r="L7174" i="2" l="1"/>
  <c r="N7174" i="2" s="1"/>
  <c r="P7174" i="2" s="1"/>
  <c r="K7174" i="2"/>
  <c r="R7174" i="2" l="1"/>
  <c r="I7175" i="2" s="1"/>
  <c r="O7175" i="2" s="1"/>
  <c r="Q7175" i="2" s="1"/>
  <c r="J7175" i="2"/>
  <c r="L7175" i="2" l="1"/>
  <c r="N7175" i="2" s="1"/>
  <c r="P7175" i="2" s="1"/>
  <c r="K7175" i="2"/>
  <c r="R7175" i="2" l="1"/>
  <c r="I7176" i="2" s="1"/>
  <c r="J7176" i="2"/>
  <c r="L7176" i="2" l="1"/>
  <c r="N7176" i="2" s="1"/>
  <c r="P7176" i="2" s="1"/>
  <c r="K7176" i="2"/>
  <c r="R7176" i="2" l="1"/>
  <c r="I7177" i="2" s="1"/>
  <c r="J7177" i="2"/>
  <c r="L7177" i="2" l="1"/>
  <c r="N7177" i="2" s="1"/>
  <c r="P7177" i="2" s="1"/>
  <c r="K7177" i="2"/>
  <c r="O7177" i="2"/>
  <c r="Q7177" i="2" s="1"/>
  <c r="R7177" i="2" l="1"/>
  <c r="I7178" i="2" s="1"/>
  <c r="L7178" i="2"/>
  <c r="K7178" i="2"/>
  <c r="M7178" i="2" s="1"/>
  <c r="P7178" i="2" s="1"/>
  <c r="O7178" i="2"/>
  <c r="Q7178" i="2" s="1"/>
  <c r="R7178" i="2" l="1"/>
  <c r="I7179" i="2" s="1"/>
  <c r="O7179" i="2" s="1"/>
  <c r="Q7179" i="2" s="1"/>
  <c r="L7179" i="2"/>
  <c r="K7179" i="2"/>
  <c r="M7179" i="2" s="1"/>
  <c r="P7179" i="2" s="1"/>
  <c r="R7179" i="2" l="1"/>
  <c r="I7180" i="2" s="1"/>
  <c r="L7180" i="2" l="1"/>
  <c r="O7180" i="2"/>
  <c r="Q7180" i="2" s="1"/>
  <c r="K7180" i="2"/>
  <c r="M7180" i="2" s="1"/>
  <c r="P7180" i="2" s="1"/>
  <c r="R7180" i="2" l="1"/>
  <c r="I7181" i="2" s="1"/>
  <c r="L7181" i="2"/>
  <c r="K7181" i="2"/>
  <c r="M7181" i="2" s="1"/>
  <c r="P7181" i="2" s="1"/>
  <c r="R7181" i="2" l="1"/>
  <c r="I7182" i="2" s="1"/>
  <c r="O7182" i="2" s="1"/>
  <c r="Q7182" i="2" s="1"/>
  <c r="L7182" i="2" l="1"/>
  <c r="K7182" i="2"/>
  <c r="M7182" i="2" s="1"/>
  <c r="P7182" i="2" s="1"/>
  <c r="R7182" i="2" l="1"/>
  <c r="I7183" i="2" s="1"/>
  <c r="O7183" i="2" s="1"/>
  <c r="Q7183" i="2" s="1"/>
  <c r="L7183" i="2" l="1"/>
  <c r="N7183" i="2" s="1"/>
  <c r="J7184" i="2" s="1"/>
  <c r="K7183" i="2"/>
  <c r="M7183" i="2" s="1"/>
  <c r="P7183" i="2" s="1"/>
  <c r="R7183" i="2" l="1"/>
  <c r="I7184" i="2" s="1"/>
  <c r="L7184" i="2" l="1"/>
  <c r="N7184" i="2" s="1"/>
  <c r="J7185" i="2" s="1"/>
  <c r="K7184" i="2"/>
  <c r="M7184" i="2" s="1"/>
  <c r="P7184" i="2" s="1"/>
  <c r="R7184" i="2" l="1"/>
  <c r="I7185" i="2" s="1"/>
  <c r="L7185" i="2" l="1"/>
  <c r="N7185" i="2" s="1"/>
  <c r="K7185" i="2"/>
  <c r="O7185" i="2"/>
  <c r="Q7185" i="2" s="1"/>
  <c r="P7185" i="2" l="1"/>
  <c r="J7186" i="2"/>
  <c r="R7185" i="2"/>
  <c r="I7186" i="2" s="1"/>
  <c r="O7186" i="2" s="1"/>
  <c r="Q7186" i="2" s="1"/>
  <c r="L7186" i="2"/>
  <c r="N7186" i="2" s="1"/>
  <c r="K7186" i="2"/>
  <c r="M7186" i="2" s="1"/>
  <c r="P7186" i="2" s="1"/>
  <c r="J7187" i="2" l="1"/>
  <c r="J7188" i="2" s="1"/>
  <c r="J7189" i="2" s="1"/>
  <c r="J7190" i="2" s="1"/>
  <c r="J7191" i="2" s="1"/>
  <c r="J7192" i="2" s="1"/>
  <c r="R7186" i="2"/>
  <c r="I7187" i="2" s="1"/>
  <c r="L7187" i="2" l="1"/>
  <c r="K7187" i="2"/>
  <c r="M7187" i="2" s="1"/>
  <c r="P7187" i="2" s="1"/>
  <c r="R7187" i="2" l="1"/>
  <c r="I7188" i="2" s="1"/>
  <c r="L7188" i="2" l="1"/>
  <c r="K7188" i="2"/>
  <c r="M7188" i="2" s="1"/>
  <c r="P7188" i="2" s="1"/>
  <c r="R7188" i="2" l="1"/>
  <c r="I7189" i="2" s="1"/>
  <c r="O7189" i="2" s="1"/>
  <c r="Q7189" i="2" s="1"/>
  <c r="L7189" i="2" l="1"/>
  <c r="K7189" i="2"/>
  <c r="M7189" i="2" s="1"/>
  <c r="P7189" i="2" s="1"/>
  <c r="R7189" i="2" l="1"/>
  <c r="I7190" i="2" s="1"/>
  <c r="L7190" i="2" l="1"/>
  <c r="K7190" i="2"/>
  <c r="M7190" i="2" s="1"/>
  <c r="P7190" i="2" s="1"/>
  <c r="O7190" i="2"/>
  <c r="Q7190" i="2" s="1"/>
  <c r="R7190" i="2" l="1"/>
  <c r="I7191" i="2" s="1"/>
  <c r="L7191" i="2"/>
  <c r="K7191" i="2"/>
  <c r="M7191" i="2" s="1"/>
  <c r="P7191" i="2" s="1"/>
  <c r="O7191" i="2"/>
  <c r="Q7191" i="2" s="1"/>
  <c r="R7191" i="2" l="1"/>
  <c r="I7192" i="2" s="1"/>
  <c r="O7192" i="2" s="1"/>
  <c r="Q7192" i="2" s="1"/>
  <c r="K7192" i="2"/>
  <c r="M7192" i="2" s="1"/>
  <c r="L7192" i="2" l="1"/>
  <c r="N7192" i="2" s="1"/>
  <c r="P7192" i="2" s="1"/>
  <c r="R7192" i="2"/>
  <c r="I7193" i="2" s="1"/>
  <c r="J7193" i="2" l="1"/>
  <c r="J7194" i="2" s="1"/>
  <c r="R7193" i="2"/>
  <c r="I7194" i="2" s="1"/>
  <c r="O7194" i="2" s="1"/>
  <c r="Q7194" i="2" s="1"/>
  <c r="L7193" i="2"/>
  <c r="K7193" i="2"/>
  <c r="O7193" i="2"/>
  <c r="Q7193" i="2" s="1"/>
  <c r="L7194" i="2" l="1"/>
  <c r="N7194" i="2" s="1"/>
  <c r="K7194" i="2"/>
  <c r="P7194" i="2" l="1"/>
  <c r="J7195" i="2"/>
  <c r="R7194" i="2"/>
  <c r="I7195" i="2" s="1"/>
  <c r="L7195" i="2" l="1"/>
  <c r="N7195" i="2" s="1"/>
  <c r="P7195" i="2" s="1"/>
  <c r="K7195" i="2"/>
  <c r="R7195" i="2" l="1"/>
  <c r="I7196" i="2" s="1"/>
  <c r="J7196" i="2"/>
  <c r="L7196" i="2" l="1"/>
  <c r="N7196" i="2" s="1"/>
  <c r="P7196" i="2" s="1"/>
  <c r="K7196" i="2"/>
  <c r="R7196" i="2" l="1"/>
  <c r="I7197" i="2" s="1"/>
  <c r="O7197" i="2" s="1"/>
  <c r="Q7197" i="2" s="1"/>
  <c r="J7197" i="2"/>
  <c r="L7197" i="2" l="1"/>
  <c r="N7197" i="2" s="1"/>
  <c r="P7197" i="2" s="1"/>
  <c r="K7197" i="2"/>
  <c r="R7197" i="2" l="1"/>
  <c r="I7198" i="2" s="1"/>
  <c r="O7198" i="2" s="1"/>
  <c r="Q7198" i="2" s="1"/>
  <c r="J7198" i="2"/>
  <c r="L7198" i="2" l="1"/>
  <c r="N7198" i="2" s="1"/>
  <c r="P7198" i="2" s="1"/>
  <c r="K7198" i="2"/>
  <c r="J7199" i="2" l="1"/>
  <c r="R7198" i="2"/>
  <c r="I7199" i="2" s="1"/>
  <c r="L7199" i="2" l="1"/>
  <c r="N7199" i="2" s="1"/>
  <c r="K7199" i="2"/>
  <c r="M7199" i="2" s="1"/>
  <c r="P7199" i="2" l="1"/>
  <c r="J7200" i="2"/>
  <c r="J7201" i="2" s="1"/>
  <c r="R7199" i="2"/>
  <c r="I7200" i="2" s="1"/>
  <c r="L7200" i="2" l="1"/>
  <c r="K7200" i="2"/>
  <c r="M7200" i="2" s="1"/>
  <c r="P7200" i="2" s="1"/>
  <c r="O7200" i="2"/>
  <c r="Q7200" i="2" s="1"/>
  <c r="R7200" i="2" l="1"/>
  <c r="I7201" i="2" s="1"/>
  <c r="L7201" i="2"/>
  <c r="K7201" i="2"/>
  <c r="M7201" i="2" s="1"/>
  <c r="P7201" i="2" s="1"/>
  <c r="O7201" i="2"/>
  <c r="Q7201" i="2" s="1"/>
  <c r="R7201" i="2" l="1"/>
  <c r="I7202" i="2" s="1"/>
  <c r="O7202" i="2" s="1"/>
  <c r="Q7202" i="2" s="1"/>
  <c r="K7202" i="2"/>
  <c r="L7202" i="2" l="1"/>
  <c r="N7202" i="2" s="1"/>
  <c r="R7202" i="2" s="1"/>
  <c r="I7203" i="2" s="1"/>
  <c r="O7203" i="2" s="1"/>
  <c r="Q7203" i="2" s="1"/>
  <c r="K7203" i="2"/>
  <c r="M7203" i="2" s="1"/>
  <c r="P7203" i="2" s="1"/>
  <c r="J7203" i="2"/>
  <c r="J7204" i="2" s="1"/>
  <c r="J7205" i="2" s="1"/>
  <c r="J7206" i="2" s="1"/>
  <c r="J7207" i="2" s="1"/>
  <c r="P7202" i="2"/>
  <c r="R7203" i="2" l="1"/>
  <c r="I7204" i="2" s="1"/>
  <c r="O7204" i="2" s="1"/>
  <c r="Q7204" i="2" s="1"/>
  <c r="L7203" i="2"/>
  <c r="L7204" i="2" l="1"/>
  <c r="K7204" i="2"/>
  <c r="M7204" i="2" s="1"/>
  <c r="P7204" i="2" s="1"/>
  <c r="R7204" i="2" l="1"/>
  <c r="I7205" i="2" s="1"/>
  <c r="R7205" i="2" l="1"/>
  <c r="I7206" i="2" s="1"/>
  <c r="O7206" i="2" s="1"/>
  <c r="Q7206" i="2" s="1"/>
  <c r="L7205" i="2"/>
  <c r="K7205" i="2"/>
  <c r="O7205" i="2"/>
  <c r="Q7205" i="2" s="1"/>
  <c r="L7206" i="2" l="1"/>
  <c r="K7206" i="2"/>
  <c r="M7206" i="2" s="1"/>
  <c r="P7206" i="2" s="1"/>
  <c r="R7206" i="2" l="1"/>
  <c r="I7207" i="2" s="1"/>
  <c r="O7207" i="2" s="1"/>
  <c r="Q7207" i="2" s="1"/>
  <c r="L7207" i="2" l="1"/>
  <c r="N7207" i="2" s="1"/>
  <c r="J7208" i="2" s="1"/>
  <c r="K7207" i="2"/>
  <c r="M7207" i="2" s="1"/>
  <c r="P7207" i="2" s="1"/>
  <c r="R7207" i="2" l="1"/>
  <c r="I7208" i="2" s="1"/>
  <c r="L7208" i="2" l="1"/>
  <c r="N7208" i="2" s="1"/>
  <c r="J7209" i="2" s="1"/>
  <c r="K7208" i="2"/>
  <c r="M7208" i="2" s="1"/>
  <c r="P7208" i="2" l="1"/>
  <c r="R7208" i="2"/>
  <c r="I7209" i="2" s="1"/>
  <c r="L7209" i="2" l="1"/>
  <c r="N7209" i="2" s="1"/>
  <c r="J7210" i="2" s="1"/>
  <c r="J7211" i="2" s="1"/>
  <c r="J7212" i="2" s="1"/>
  <c r="J7213" i="2" s="1"/>
  <c r="J7214" i="2" s="1"/>
  <c r="J7215" i="2" s="1"/>
  <c r="J7216" i="2" s="1"/>
  <c r="K7209" i="2"/>
  <c r="M7209" i="2" s="1"/>
  <c r="P7209" i="2" l="1"/>
  <c r="R7209" i="2"/>
  <c r="I7210" i="2" s="1"/>
  <c r="O7210" i="2" s="1"/>
  <c r="Q7210" i="2" s="1"/>
  <c r="L7210" i="2" l="1"/>
  <c r="K7210" i="2"/>
  <c r="M7210" i="2" s="1"/>
  <c r="P7210" i="2" s="1"/>
  <c r="R7210" i="2" l="1"/>
  <c r="I7211" i="2" s="1"/>
  <c r="L7211" i="2" l="1"/>
  <c r="K7211" i="2"/>
  <c r="M7211" i="2" s="1"/>
  <c r="P7211" i="2" s="1"/>
  <c r="R7211" i="2" l="1"/>
  <c r="I7212" i="2" s="1"/>
  <c r="L7212" i="2" l="1"/>
  <c r="K7212" i="2"/>
  <c r="M7212" i="2" s="1"/>
  <c r="P7212" i="2" s="1"/>
  <c r="R7212" i="2" l="1"/>
  <c r="I7213" i="2" s="1"/>
  <c r="L7213" i="2" l="1"/>
  <c r="K7213" i="2"/>
  <c r="M7213" i="2" s="1"/>
  <c r="P7213" i="2" s="1"/>
  <c r="O7213" i="2"/>
  <c r="Q7213" i="2" s="1"/>
  <c r="R7213" i="2" l="1"/>
  <c r="I7214" i="2" s="1"/>
  <c r="L7214" i="2"/>
  <c r="K7214" i="2"/>
  <c r="M7214" i="2" s="1"/>
  <c r="P7214" i="2" s="1"/>
  <c r="O7214" i="2"/>
  <c r="Q7214" i="2" s="1"/>
  <c r="R7214" i="2" l="1"/>
  <c r="I7215" i="2" s="1"/>
  <c r="L7215" i="2" s="1"/>
  <c r="O7215" i="2"/>
  <c r="Q7215" i="2" s="1"/>
  <c r="K7215" i="2"/>
  <c r="M7215" i="2" s="1"/>
  <c r="P7215" i="2" s="1"/>
  <c r="R7215" i="2" l="1"/>
  <c r="I7216" i="2" s="1"/>
  <c r="L7216" i="2" s="1"/>
  <c r="N7216" i="2" s="1"/>
  <c r="K7216" i="2" l="1"/>
  <c r="M7216" i="2" s="1"/>
  <c r="P7216" i="2"/>
  <c r="J7217" i="2"/>
  <c r="R7216" i="2"/>
  <c r="I7217" i="2" s="1"/>
  <c r="L7217" i="2" l="1"/>
  <c r="N7217" i="2" s="1"/>
  <c r="K7217" i="2"/>
  <c r="M7217" i="2" s="1"/>
  <c r="J7218" i="2"/>
  <c r="P7217" i="2" l="1"/>
  <c r="R7217" i="2"/>
  <c r="I7218" i="2" s="1"/>
  <c r="L7218" i="2" l="1"/>
  <c r="N7218" i="2" s="1"/>
  <c r="K7218" i="2"/>
  <c r="M7218" i="2" s="1"/>
  <c r="P7218" i="2" l="1"/>
  <c r="J7219" i="2"/>
  <c r="R7218" i="2"/>
  <c r="I7219" i="2" s="1"/>
  <c r="O7219" i="2" s="1"/>
  <c r="Q7219" i="2" s="1"/>
  <c r="L7219" i="2" l="1"/>
  <c r="N7219" i="2" s="1"/>
  <c r="P7219" i="2" s="1"/>
  <c r="K7219" i="2"/>
  <c r="J7220" i="2"/>
  <c r="R7219" i="2" l="1"/>
  <c r="I7220" i="2" s="1"/>
  <c r="L7220" i="2" l="1"/>
  <c r="N7220" i="2" s="1"/>
  <c r="R7220" i="2" s="1"/>
  <c r="I7221" i="2" s="1"/>
  <c r="O7221" i="2" s="1"/>
  <c r="Q7221" i="2" s="1"/>
  <c r="K7220" i="2"/>
  <c r="O7220" i="2"/>
  <c r="Q7220" i="2" s="1"/>
  <c r="P7220" i="2" l="1"/>
  <c r="J7221" i="2"/>
  <c r="L7221" i="2" s="1"/>
  <c r="N7221" i="2" s="1"/>
  <c r="K7221" i="2"/>
  <c r="P7221" i="2" l="1"/>
  <c r="J7222" i="2"/>
  <c r="R7221" i="2"/>
  <c r="I7222" i="2" s="1"/>
  <c r="L7222" i="2" l="1"/>
  <c r="N7222" i="2" s="1"/>
  <c r="P7222" i="2" s="1"/>
  <c r="O7222" i="2"/>
  <c r="Q7222" i="2" s="1"/>
  <c r="K7222" i="2"/>
  <c r="R7222" i="2" l="1"/>
  <c r="I7223" i="2" s="1"/>
  <c r="O7223" i="2" s="1"/>
  <c r="Q7223" i="2" s="1"/>
  <c r="J7223" i="2"/>
  <c r="L7223" i="2"/>
  <c r="N7223" i="2" s="1"/>
  <c r="K7223" i="2"/>
  <c r="P7223" i="2" l="1"/>
  <c r="J7224" i="2"/>
  <c r="J7225" i="2" s="1"/>
  <c r="R7223" i="2"/>
  <c r="I7224" i="2" s="1"/>
  <c r="L7224" i="2" l="1"/>
  <c r="K7224" i="2"/>
  <c r="M7224" i="2" s="1"/>
  <c r="P7224" i="2" s="1"/>
  <c r="O7224" i="2"/>
  <c r="Q7224" i="2" s="1"/>
  <c r="R7224" i="2" l="1"/>
  <c r="I7225" i="2" s="1"/>
  <c r="L7225" i="2" s="1"/>
  <c r="O7225" i="2"/>
  <c r="Q7225" i="2" s="1"/>
  <c r="K7225" i="2" l="1"/>
  <c r="M7225" i="2" s="1"/>
  <c r="P7225" i="2" s="1"/>
  <c r="O7226" i="2"/>
  <c r="Q7226" i="2" s="1"/>
  <c r="R7225" i="2" l="1"/>
  <c r="I7226" i="2" s="1"/>
  <c r="L7226" i="2" l="1"/>
  <c r="K7226" i="2"/>
  <c r="M7226" i="2" s="1"/>
  <c r="P7226" i="2" s="1"/>
  <c r="R7226" i="2" l="1"/>
  <c r="I7227" i="2" s="1"/>
  <c r="O7227" i="2" l="1"/>
  <c r="Q7227" i="2" s="1"/>
  <c r="K7227" i="2"/>
  <c r="M7227" i="2" s="1"/>
  <c r="P7227" i="2" s="1"/>
  <c r="L7227" i="2"/>
  <c r="R7227" i="2" l="1"/>
  <c r="I7228" i="2" s="1"/>
  <c r="O7228" i="2"/>
  <c r="Q7228" i="2" s="1"/>
  <c r="L7228" i="2"/>
  <c r="K7228" i="2"/>
  <c r="M7228" i="2" s="1"/>
  <c r="P7228" i="2" s="1"/>
  <c r="R7228" i="2" l="1"/>
  <c r="I7229" i="2" s="1"/>
  <c r="O7229" i="2" l="1"/>
  <c r="Q7229" i="2" s="1"/>
  <c r="L7229" i="2"/>
  <c r="K7229" i="2"/>
  <c r="M7229" i="2" s="1"/>
  <c r="P7229" i="2" s="1"/>
  <c r="R7229" i="2" l="1"/>
  <c r="I7230" i="2" s="1"/>
  <c r="O7230" i="2" l="1"/>
  <c r="Q7230" i="2" s="1"/>
  <c r="K7230" i="2"/>
  <c r="M7230" i="2" s="1"/>
  <c r="P7230" i="2" s="1"/>
  <c r="L7230" i="2"/>
  <c r="R7230" i="2" l="1"/>
  <c r="I7231" i="2" s="1"/>
  <c r="O7231" i="2" l="1"/>
  <c r="Q7231" i="2" s="1"/>
  <c r="L7231" i="2"/>
  <c r="N7231" i="2" s="1"/>
  <c r="J7232" i="2" s="1"/>
  <c r="K7231" i="2"/>
  <c r="M7231" i="2" s="1"/>
  <c r="P7231" i="2" l="1"/>
  <c r="R7231" i="2"/>
  <c r="I7232" i="2" s="1"/>
  <c r="L7232" i="2" l="1"/>
  <c r="N7232" i="2" s="1"/>
  <c r="J7233" i="2" s="1"/>
  <c r="J7234" i="2" s="1"/>
  <c r="J7235" i="2" s="1"/>
  <c r="J7236" i="2" s="1"/>
  <c r="J7237" i="2" s="1"/>
  <c r="J7238" i="2" s="1"/>
  <c r="J7239" i="2" s="1"/>
  <c r="J7240" i="2" s="1"/>
  <c r="K7232" i="2"/>
  <c r="M7232" i="2" s="1"/>
  <c r="P7232" i="2" l="1"/>
  <c r="R7232" i="2"/>
  <c r="I7233" i="2" s="1"/>
  <c r="O7233" i="2" l="1"/>
  <c r="Q7233" i="2" s="1"/>
  <c r="L7233" i="2"/>
  <c r="K7233" i="2"/>
  <c r="M7233" i="2" s="1"/>
  <c r="P7233" i="2" l="1"/>
  <c r="R7233" i="2"/>
  <c r="I7234" i="2" s="1"/>
  <c r="K7234" i="2" l="1"/>
  <c r="M7234" i="2" s="1"/>
  <c r="P7234" i="2" s="1"/>
  <c r="L7234" i="2"/>
  <c r="R7234" i="2" l="1"/>
  <c r="I7235" i="2" s="1"/>
  <c r="K7235" i="2" l="1"/>
  <c r="M7235" i="2" s="1"/>
  <c r="L7235" i="2"/>
  <c r="P7235" i="2" l="1"/>
  <c r="R7235" i="2"/>
  <c r="I7236" i="2" s="1"/>
  <c r="K7236" i="2" l="1"/>
  <c r="M7236" i="2" s="1"/>
  <c r="L7236" i="2"/>
  <c r="P7236" i="2" l="1"/>
  <c r="R7236" i="2"/>
  <c r="I7237" i="2" s="1"/>
  <c r="L7237" i="2" l="1"/>
  <c r="K7237" i="2"/>
  <c r="M7237" i="2" s="1"/>
  <c r="O7238" i="2"/>
  <c r="Q7238" i="2" s="1"/>
  <c r="P7237" i="2" l="1"/>
  <c r="R7237" i="2"/>
  <c r="I7238" i="2" s="1"/>
  <c r="O7239" i="2"/>
  <c r="Q7239" i="2" s="1"/>
  <c r="L7238" i="2" l="1"/>
  <c r="K7238" i="2"/>
  <c r="M7238" i="2" s="1"/>
  <c r="P7238" i="2" l="1"/>
  <c r="R7238" i="2"/>
  <c r="I7239" i="2" s="1"/>
  <c r="L7239" i="2" l="1"/>
  <c r="K7239" i="2"/>
  <c r="M7239" i="2" s="1"/>
  <c r="P7239" i="2" s="1"/>
  <c r="R7239" i="2"/>
  <c r="I7240" i="2" s="1"/>
  <c r="O7241" i="2"/>
  <c r="Q7241" i="2" s="1"/>
  <c r="L7240" i="2" l="1"/>
  <c r="N7240" i="2" s="1"/>
  <c r="K7240" i="2"/>
  <c r="M7240" i="2" s="1"/>
  <c r="R7240" i="2"/>
  <c r="I7241" i="2" s="1"/>
  <c r="O7242" i="2"/>
  <c r="Q7242" i="2" s="1"/>
  <c r="K7241" i="2" l="1"/>
  <c r="M7241" i="2" s="1"/>
  <c r="P7241" i="2" s="1"/>
  <c r="P7240" i="2"/>
  <c r="J7241" i="2"/>
  <c r="J7242" i="2" s="1"/>
  <c r="J7243" i="2" s="1"/>
  <c r="R7241" i="2" l="1"/>
  <c r="I7242" i="2" s="1"/>
  <c r="L7241" i="2"/>
  <c r="L7242" i="2" l="1"/>
  <c r="K7242" i="2"/>
  <c r="M7242" i="2" s="1"/>
  <c r="P7242" i="2" s="1"/>
  <c r="R7242" i="2" l="1"/>
  <c r="I7243" i="2" s="1"/>
  <c r="L7243" i="2" l="1"/>
  <c r="N7243" i="2" s="1"/>
  <c r="K7243" i="2"/>
  <c r="R7243" i="2" l="1"/>
  <c r="I7244" i="2" s="1"/>
  <c r="P7243" i="2"/>
  <c r="J7244" i="2"/>
  <c r="K7244" i="2" l="1"/>
  <c r="L7244" i="2"/>
  <c r="N7244" i="2" s="1"/>
  <c r="P7244" i="2" s="1"/>
  <c r="R7244" i="2" l="1"/>
  <c r="I7245" i="2" s="1"/>
  <c r="K7245" i="2"/>
  <c r="J7245" i="2"/>
  <c r="L7245" i="2" l="1"/>
  <c r="N7245" i="2" s="1"/>
  <c r="P7245" i="2" l="1"/>
  <c r="R7245" i="2"/>
  <c r="I7246" i="2" s="1"/>
  <c r="J7246" i="2"/>
  <c r="K7246" i="2" l="1"/>
  <c r="L7246" i="2"/>
  <c r="N7246" i="2" s="1"/>
  <c r="P7246" i="2" s="1"/>
  <c r="R7246" i="2"/>
  <c r="I7247" i="2" s="1"/>
  <c r="O7247" i="2" l="1"/>
  <c r="Q7247" i="2" s="1"/>
  <c r="K7247" i="2"/>
  <c r="J7247" i="2"/>
  <c r="L7247" i="2" l="1"/>
  <c r="N7247" i="2" s="1"/>
  <c r="O7250" i="2"/>
  <c r="Q7250" i="2" s="1"/>
  <c r="P7247" i="2" l="1"/>
  <c r="R7247" i="2"/>
  <c r="I7248" i="2" s="1"/>
  <c r="J7248" i="2"/>
  <c r="J7249" i="2" s="1"/>
  <c r="L7248" i="2" l="1"/>
  <c r="R7248" i="2"/>
  <c r="I7249" i="2" s="1"/>
  <c r="K7248" i="2"/>
  <c r="O7248" i="2"/>
  <c r="Q7248" i="2" s="1"/>
  <c r="L7249" i="2" l="1"/>
  <c r="R7249" i="2"/>
  <c r="I7250" i="2" s="1"/>
  <c r="K7249" i="2"/>
  <c r="O7249" i="2"/>
  <c r="Q7249" i="2" s="1"/>
  <c r="L7250" i="2" l="1"/>
  <c r="N7250" i="2" s="1"/>
  <c r="R7250" i="2" s="1"/>
  <c r="I7251" i="2" s="1"/>
  <c r="K7250" i="2"/>
  <c r="O7251" i="2" l="1"/>
  <c r="Q7251" i="2" s="1"/>
  <c r="K7251" i="2"/>
  <c r="M7251" i="2" s="1"/>
  <c r="P7250" i="2"/>
  <c r="J7251" i="2"/>
  <c r="L7251" i="2" l="1"/>
  <c r="N7251" i="2" s="1"/>
  <c r="R7251" i="2" s="1"/>
  <c r="I7252" i="2" s="1"/>
  <c r="O7252" i="2" l="1"/>
  <c r="Q7252" i="2" s="1"/>
  <c r="K7252" i="2"/>
  <c r="M7252" i="2" s="1"/>
  <c r="P7252" i="2" s="1"/>
  <c r="P7251" i="2"/>
  <c r="J7252" i="2"/>
  <c r="J7253" i="2" s="1"/>
  <c r="J7254" i="2" s="1"/>
  <c r="R7252" i="2" l="1"/>
  <c r="I7253" i="2" s="1"/>
  <c r="O7253" i="2"/>
  <c r="Q7253" i="2" s="1"/>
  <c r="L7253" i="2"/>
  <c r="K7253" i="2"/>
  <c r="M7253" i="2" s="1"/>
  <c r="P7253" i="2" s="1"/>
  <c r="L7252" i="2"/>
  <c r="R7253" i="2" l="1"/>
  <c r="I7254" i="2" s="1"/>
  <c r="O7254" i="2"/>
  <c r="Q7254" i="2" s="1"/>
  <c r="L7254" i="2"/>
  <c r="N7254" i="2" s="1"/>
  <c r="J7255" i="2" s="1"/>
  <c r="J7256" i="2" s="1"/>
  <c r="J7257" i="2" s="1"/>
  <c r="J7258" i="2" s="1"/>
  <c r="J7259" i="2" s="1"/>
  <c r="J7260" i="2" s="1"/>
  <c r="J7261" i="2" s="1"/>
  <c r="J7262" i="2" s="1"/>
  <c r="J7263" i="2" s="1"/>
  <c r="K7254" i="2"/>
  <c r="M7254" i="2" s="1"/>
  <c r="P7254" i="2" l="1"/>
  <c r="R7254" i="2"/>
  <c r="I7255" i="2" s="1"/>
  <c r="O7255" i="2" l="1"/>
  <c r="Q7255" i="2" s="1"/>
  <c r="K7255" i="2"/>
  <c r="M7255" i="2" s="1"/>
  <c r="L7255" i="2"/>
  <c r="P7255" i="2" l="1"/>
  <c r="R7255" i="2"/>
  <c r="I7256" i="2" s="1"/>
  <c r="O7256" i="2" l="1"/>
  <c r="Q7256" i="2" s="1"/>
  <c r="L7256" i="2"/>
  <c r="K7256" i="2"/>
  <c r="M7256" i="2" s="1"/>
  <c r="P7256" i="2" l="1"/>
  <c r="R7256" i="2"/>
  <c r="I7257" i="2" s="1"/>
  <c r="O7257" i="2" l="1"/>
  <c r="Q7257" i="2" s="1"/>
  <c r="K7257" i="2"/>
  <c r="M7257" i="2" s="1"/>
  <c r="L7257" i="2"/>
  <c r="P7257" i="2" l="1"/>
  <c r="R7257" i="2"/>
  <c r="I7258" i="2" s="1"/>
  <c r="O7258" i="2" l="1"/>
  <c r="Q7258" i="2" s="1"/>
  <c r="K7258" i="2"/>
  <c r="M7258" i="2" s="1"/>
  <c r="L7258" i="2"/>
  <c r="P7258" i="2" l="1"/>
  <c r="R7258" i="2"/>
  <c r="I7259" i="2" s="1"/>
  <c r="O7259" i="2" l="1"/>
  <c r="Q7259" i="2" s="1"/>
  <c r="K7259" i="2"/>
  <c r="M7259" i="2" s="1"/>
  <c r="P7259" i="2" s="1"/>
  <c r="L7259" i="2"/>
  <c r="R7259" i="2" l="1"/>
  <c r="I7260" i="2" s="1"/>
  <c r="O7260" i="2" l="1"/>
  <c r="Q7260" i="2" s="1"/>
  <c r="K7260" i="2"/>
  <c r="M7260" i="2" s="1"/>
  <c r="P7260" i="2" s="1"/>
  <c r="L7260" i="2"/>
  <c r="R7260" i="2" l="1"/>
  <c r="I7261" i="2" s="1"/>
  <c r="L7261" i="2" l="1"/>
  <c r="K7261" i="2"/>
  <c r="M7261" i="2" s="1"/>
  <c r="O7262" i="2"/>
  <c r="Q7262" i="2" s="1"/>
  <c r="P7261" i="2" l="1"/>
  <c r="R7261" i="2"/>
  <c r="I7262" i="2" s="1"/>
  <c r="K7262" i="2" l="1"/>
  <c r="M7262" i="2" s="1"/>
  <c r="L7262" i="2"/>
  <c r="O7264" i="2"/>
  <c r="Q7264" i="2" s="1"/>
  <c r="P7262" i="2" l="1"/>
  <c r="R7262" i="2"/>
  <c r="I7263" i="2" s="1"/>
  <c r="L7263" i="2" l="1"/>
  <c r="N7263" i="2" s="1"/>
  <c r="K7263" i="2"/>
  <c r="M7263" i="2" s="1"/>
  <c r="R7263" i="2"/>
  <c r="I7264" i="2" s="1"/>
  <c r="K7264" i="2" l="1"/>
  <c r="M7264" i="2" s="1"/>
  <c r="P7264" i="2" s="1"/>
  <c r="P7263" i="2"/>
  <c r="J7264" i="2"/>
  <c r="J7265" i="2" s="1"/>
  <c r="L7264" i="2" l="1"/>
  <c r="R7264" i="2"/>
  <c r="I7265" i="2" s="1"/>
  <c r="L7265" i="2" l="1"/>
  <c r="N7265" i="2" s="1"/>
  <c r="K7265" i="2"/>
  <c r="R7265" i="2"/>
  <c r="I7266" i="2" s="1"/>
  <c r="K7266" i="2" l="1"/>
  <c r="M7266" i="2" s="1"/>
  <c r="P7265" i="2"/>
  <c r="J7266" i="2"/>
  <c r="L7266" i="2" l="1"/>
  <c r="N7266" i="2" s="1"/>
  <c r="P7266" i="2" l="1"/>
  <c r="R7266" i="2"/>
  <c r="I7267" i="2" s="1"/>
  <c r="J7267" i="2"/>
  <c r="L7267" i="2" l="1"/>
  <c r="N7267" i="2" s="1"/>
  <c r="P7267" i="2" s="1"/>
  <c r="K7267" i="2"/>
  <c r="R7267" i="2"/>
  <c r="I7268" i="2" s="1"/>
  <c r="O7268" i="2" l="1"/>
  <c r="Q7268" i="2" s="1"/>
  <c r="K7268" i="2"/>
  <c r="J7268" i="2"/>
  <c r="L7268" i="2" l="1"/>
  <c r="N7268" i="2" s="1"/>
  <c r="P7268" i="2" l="1"/>
  <c r="R7268" i="2"/>
  <c r="I7269" i="2" s="1"/>
  <c r="J7269" i="2"/>
  <c r="O7269" i="2" l="1"/>
  <c r="Q7269" i="2" s="1"/>
  <c r="L7269" i="2"/>
  <c r="N7269" i="2" s="1"/>
  <c r="P7269" i="2" s="1"/>
  <c r="K7269" i="2"/>
  <c r="R7269" i="2" l="1"/>
  <c r="I7270" i="2" s="1"/>
  <c r="K7270" i="2"/>
  <c r="J7270" i="2"/>
  <c r="L7270" i="2" l="1"/>
  <c r="N7270" i="2" s="1"/>
  <c r="O7272" i="2"/>
  <c r="Q7272" i="2" s="1"/>
  <c r="P7270" i="2" l="1"/>
  <c r="R7270" i="2"/>
  <c r="I7271" i="2" s="1"/>
  <c r="J7271" i="2"/>
  <c r="L7271" i="2" l="1"/>
  <c r="N7271" i="2" s="1"/>
  <c r="P7271" i="2" s="1"/>
  <c r="K7271" i="2"/>
  <c r="R7271" i="2"/>
  <c r="I7272" i="2" s="1"/>
  <c r="K7272" i="2" l="1"/>
  <c r="J7272" i="2"/>
  <c r="O7274" i="2"/>
  <c r="Q7274" i="2" s="1"/>
  <c r="L7272" i="2" l="1"/>
  <c r="N7272" i="2" s="1"/>
  <c r="P7272" i="2" l="1"/>
  <c r="R7272" i="2"/>
  <c r="I7273" i="2" s="1"/>
  <c r="J7273" i="2"/>
  <c r="L7273" i="2" l="1"/>
  <c r="N7273" i="2" s="1"/>
  <c r="P7273" i="2" s="1"/>
  <c r="K7273" i="2"/>
  <c r="R7273" i="2"/>
  <c r="I7274" i="2" s="1"/>
  <c r="L7274" i="2" l="1"/>
  <c r="K7274" i="2"/>
  <c r="M7274" i="2" s="1"/>
  <c r="P7274" i="2" s="1"/>
  <c r="R7274" i="2" l="1"/>
  <c r="I7275" i="2" s="1"/>
  <c r="R7275" i="2" s="1"/>
  <c r="I7276" i="2" s="1"/>
  <c r="L7275" i="2"/>
  <c r="K7275" i="2"/>
  <c r="M7275" i="2" s="1"/>
  <c r="P7275" i="2" s="1"/>
  <c r="L7276" i="2" l="1"/>
  <c r="K7276" i="2"/>
  <c r="M7276" i="2" s="1"/>
  <c r="P7276" i="2" s="1"/>
  <c r="R7276" i="2"/>
  <c r="I7277" i="2" s="1"/>
  <c r="L7277" i="2" l="1"/>
  <c r="K7277" i="2"/>
  <c r="M7277" i="2" s="1"/>
  <c r="P7277" i="2" l="1"/>
  <c r="R7277" i="2"/>
  <c r="I7278" i="2" s="1"/>
  <c r="L7278" i="2" l="1"/>
  <c r="K7278" i="2"/>
  <c r="M7278" i="2" s="1"/>
  <c r="P7278" i="2" l="1"/>
  <c r="R7278" i="2"/>
  <c r="I7279" i="2" s="1"/>
  <c r="O7279" i="2" l="1"/>
  <c r="Q7279" i="2" s="1"/>
  <c r="L7279" i="2"/>
  <c r="K7279" i="2"/>
  <c r="M7279" i="2" s="1"/>
  <c r="P7279" i="2" l="1"/>
  <c r="R7279" i="2"/>
  <c r="I7280" i="2" s="1"/>
  <c r="O7280" i="2" l="1"/>
  <c r="Q7280" i="2" s="1"/>
  <c r="L7280" i="2"/>
  <c r="K7280" i="2"/>
  <c r="M7280" i="2" s="1"/>
  <c r="P7280" i="2" l="1"/>
  <c r="R7280" i="2"/>
  <c r="I7281" i="2" s="1"/>
  <c r="O7281" i="2" l="1"/>
  <c r="Q7281" i="2" s="1"/>
  <c r="L7281" i="2"/>
  <c r="K7281" i="2"/>
  <c r="M7281" i="2" s="1"/>
  <c r="P7281" i="2" l="1"/>
  <c r="R7281" i="2"/>
  <c r="I7282" i="2" s="1"/>
  <c r="O7282" i="2" l="1"/>
  <c r="Q7282" i="2" s="1"/>
  <c r="L7282" i="2"/>
  <c r="K7282" i="2"/>
  <c r="M7282" i="2" s="1"/>
  <c r="P7282" i="2" l="1"/>
  <c r="R7282" i="2"/>
  <c r="I7283" i="2" s="1"/>
  <c r="L7283" i="2" l="1"/>
  <c r="N7283" i="2" s="1"/>
  <c r="J7284" i="2" s="1"/>
  <c r="J7285" i="2" s="1"/>
  <c r="J7286" i="2" s="1"/>
  <c r="J7287" i="2" s="1"/>
  <c r="J7288" i="2" s="1"/>
  <c r="K7283" i="2"/>
  <c r="M7283" i="2" s="1"/>
  <c r="P7283" i="2" l="1"/>
  <c r="R7283" i="2"/>
  <c r="I7284" i="2" s="1"/>
  <c r="O7284" i="2" l="1"/>
  <c r="Q7284" i="2" s="1"/>
  <c r="K7284" i="2"/>
  <c r="M7284" i="2" s="1"/>
  <c r="L7284" i="2"/>
  <c r="P7284" i="2" l="1"/>
  <c r="R7284" i="2"/>
  <c r="I7285" i="2" s="1"/>
  <c r="O7285" i="2" l="1"/>
  <c r="Q7285" i="2" s="1"/>
  <c r="L7285" i="2"/>
  <c r="K7285" i="2"/>
  <c r="M7285" i="2" s="1"/>
  <c r="P7285" i="2" l="1"/>
  <c r="R7285" i="2"/>
  <c r="I7286" i="2" s="1"/>
  <c r="L7286" i="2" l="1"/>
  <c r="R7286" i="2"/>
  <c r="I7287" i="2" s="1"/>
  <c r="K7286" i="2"/>
  <c r="O7286" i="2"/>
  <c r="Q7286" i="2" s="1"/>
  <c r="L7287" i="2" l="1"/>
  <c r="R7287" i="2"/>
  <c r="I7288" i="2" s="1"/>
  <c r="O7287" i="2"/>
  <c r="Q7287" i="2" s="1"/>
  <c r="K7287" i="2"/>
  <c r="L7288" i="2" l="1"/>
  <c r="N7288" i="2" s="1"/>
  <c r="R7288" i="2" s="1"/>
  <c r="I7289" i="2" s="1"/>
  <c r="K7289" i="2" s="1"/>
  <c r="K7288" i="2"/>
  <c r="P7288" i="2" l="1"/>
  <c r="J7289" i="2"/>
  <c r="L7289" i="2" s="1"/>
  <c r="N7289" i="2" s="1"/>
  <c r="P7289" i="2" s="1"/>
  <c r="R7289" i="2"/>
  <c r="I7290" i="2" s="1"/>
  <c r="O7290" i="2" s="1"/>
  <c r="Q7290" i="2" s="1"/>
  <c r="J7290" i="2"/>
  <c r="L7290" i="2" l="1"/>
  <c r="N7290" i="2" s="1"/>
  <c r="P7290" i="2" s="1"/>
  <c r="K7290" i="2"/>
  <c r="J7291" i="2"/>
  <c r="R7290" i="2" l="1"/>
  <c r="I7291" i="2" s="1"/>
  <c r="O7291" i="2" s="1"/>
  <c r="Q7291" i="2" s="1"/>
  <c r="L7291" i="2" l="1"/>
  <c r="N7291" i="2" s="1"/>
  <c r="K7291" i="2"/>
  <c r="M7291" i="2" s="1"/>
  <c r="P7291" i="2" l="1"/>
  <c r="J7292" i="2"/>
  <c r="R7291" i="2"/>
  <c r="I7292" i="2" s="1"/>
  <c r="O7292" i="2" s="1"/>
  <c r="Q7292" i="2" s="1"/>
  <c r="L7292" i="2" l="1"/>
  <c r="N7292" i="2" s="1"/>
  <c r="K7292" i="2"/>
  <c r="M7292" i="2" s="1"/>
  <c r="P7292" i="2" l="1"/>
  <c r="J7293" i="2"/>
  <c r="R7292" i="2"/>
  <c r="I7293" i="2" s="1"/>
  <c r="O7293" i="2" s="1"/>
  <c r="Q7293" i="2" s="1"/>
  <c r="L7293" i="2" l="1"/>
  <c r="N7293" i="2" s="1"/>
  <c r="R7293" i="2" s="1"/>
  <c r="I7294" i="2" s="1"/>
  <c r="O7294" i="2" s="1"/>
  <c r="Q7294" i="2" s="1"/>
  <c r="K7293" i="2"/>
  <c r="K7294" i="2" l="1"/>
  <c r="P7293" i="2"/>
  <c r="J7294" i="2"/>
  <c r="L7294" i="2" l="1"/>
  <c r="N7294" i="2" s="1"/>
  <c r="P7294" i="2" l="1"/>
  <c r="R7294" i="2"/>
  <c r="I7295" i="2" s="1"/>
  <c r="J7295" i="2"/>
  <c r="L7295" i="2" l="1"/>
  <c r="N7295" i="2" s="1"/>
  <c r="K7295" i="2"/>
  <c r="M7295" i="2" s="1"/>
  <c r="P7295" i="2" l="1"/>
  <c r="R7295" i="2"/>
  <c r="I7296" i="2" s="1"/>
  <c r="J7296" i="2"/>
  <c r="J7297" i="2" s="1"/>
  <c r="L7296" i="2" l="1"/>
  <c r="K7296" i="2"/>
  <c r="M7296" i="2" s="1"/>
  <c r="P7296" i="2" s="1"/>
  <c r="O7296" i="2"/>
  <c r="Q7296" i="2" s="1"/>
  <c r="R7296" i="2" l="1"/>
  <c r="I7297" i="2" s="1"/>
  <c r="R7297" i="2"/>
  <c r="I7298" i="2" s="1"/>
  <c r="L7297" i="2"/>
  <c r="O7297" i="2"/>
  <c r="Q7297" i="2" s="1"/>
  <c r="K7297" i="2"/>
  <c r="L7298" i="2" l="1"/>
  <c r="K7298" i="2"/>
  <c r="M7298" i="2" s="1"/>
  <c r="P7298" i="2" s="1"/>
  <c r="O7298" i="2"/>
  <c r="Q7298" i="2" s="1"/>
  <c r="R7298" i="2" l="1"/>
  <c r="I7299" i="2" s="1"/>
  <c r="K7299" i="2" s="1"/>
  <c r="M7299" i="2" s="1"/>
  <c r="P7299" i="2" s="1"/>
  <c r="L7299" i="2" l="1"/>
  <c r="R7299" i="2"/>
  <c r="I7300" i="2" s="1"/>
  <c r="L7300" i="2" l="1"/>
  <c r="K7300" i="2"/>
  <c r="M7300" i="2" s="1"/>
  <c r="P7300" i="2" s="1"/>
  <c r="R7300" i="2" l="1"/>
  <c r="I7301" i="2" s="1"/>
  <c r="O7301" i="2" s="1"/>
  <c r="Q7301" i="2" s="1"/>
  <c r="L7301" i="2" l="1"/>
  <c r="K7301" i="2"/>
  <c r="M7301" i="2" s="1"/>
  <c r="P7301" i="2" s="1"/>
  <c r="R7301" i="2" l="1"/>
  <c r="I7302" i="2" s="1"/>
  <c r="O7302" i="2" s="1"/>
  <c r="Q7302" i="2" s="1"/>
  <c r="L7302" i="2" l="1"/>
  <c r="K7302" i="2"/>
  <c r="M7302" i="2" s="1"/>
  <c r="P7302" i="2" s="1"/>
  <c r="R7302" i="2" l="1"/>
  <c r="I7303" i="2" s="1"/>
  <c r="O7303" i="2" s="1"/>
  <c r="Q7303" i="2" s="1"/>
  <c r="L7303" i="2" l="1"/>
  <c r="K7303" i="2"/>
  <c r="M7303" i="2" s="1"/>
  <c r="P7303" i="2" s="1"/>
  <c r="R7303" i="2" l="1"/>
  <c r="I7304" i="2" s="1"/>
  <c r="O7304" i="2" s="1"/>
  <c r="Q7304" i="2" s="1"/>
  <c r="L7304" i="2" l="1"/>
  <c r="K7304" i="2"/>
  <c r="M7304" i="2" s="1"/>
  <c r="P7304" i="2" s="1"/>
  <c r="R7304" i="2" l="1"/>
  <c r="I7305" i="2" s="1"/>
  <c r="L7305" i="2" l="1"/>
  <c r="K7305" i="2"/>
  <c r="M7305" i="2" s="1"/>
  <c r="P7305" i="2" s="1"/>
  <c r="R7305" i="2" l="1"/>
  <c r="I7306" i="2" s="1"/>
  <c r="L7306" i="2" l="1"/>
  <c r="K7306" i="2"/>
  <c r="M7306" i="2" s="1"/>
  <c r="P7306" i="2" s="1"/>
  <c r="R7306" i="2" l="1"/>
  <c r="I7307" i="2" s="1"/>
  <c r="L7307" i="2" l="1"/>
  <c r="K7307" i="2"/>
  <c r="M7307" i="2" s="1"/>
  <c r="P7307" i="2" s="1"/>
  <c r="R7307" i="2" l="1"/>
  <c r="I7308" i="2" s="1"/>
  <c r="L7308" i="2" l="1"/>
  <c r="K7308" i="2"/>
  <c r="M7308" i="2" s="1"/>
  <c r="P7308" i="2" s="1"/>
  <c r="R7308" i="2" l="1"/>
  <c r="I7309" i="2" s="1"/>
  <c r="L7309" i="2" l="1"/>
  <c r="K7309" i="2"/>
  <c r="M7309" i="2" s="1"/>
  <c r="P7309" i="2" s="1"/>
  <c r="R7309" i="2" l="1"/>
  <c r="I7310" i="2" s="1"/>
  <c r="L7310" i="2" l="1"/>
  <c r="K7310" i="2"/>
  <c r="M7310" i="2" s="1"/>
  <c r="P7310" i="2" s="1"/>
  <c r="O7310" i="2"/>
  <c r="Q7310" i="2" s="1"/>
  <c r="R7310" i="2" l="1"/>
  <c r="I7311" i="2" s="1"/>
  <c r="K7311" i="2" s="1"/>
  <c r="M7311" i="2" s="1"/>
  <c r="P7311" i="2" s="1"/>
  <c r="L7311" i="2"/>
  <c r="O7311" i="2"/>
  <c r="Q7311" i="2" s="1"/>
  <c r="R7311" i="2" l="1"/>
  <c r="I7312" i="2" s="1"/>
  <c r="L7312" i="2"/>
  <c r="N7312" i="2" s="1"/>
  <c r="K7312" i="2"/>
  <c r="M7312" i="2" s="1"/>
  <c r="P7312" i="2" l="1"/>
  <c r="J7313" i="2"/>
  <c r="R7312" i="2"/>
  <c r="I7313" i="2" s="1"/>
  <c r="L7313" i="2" l="1"/>
  <c r="N7313" i="2" s="1"/>
  <c r="K7313" i="2"/>
  <c r="M7313" i="2" s="1"/>
  <c r="J7314" i="2"/>
  <c r="P7313" i="2" l="1"/>
  <c r="R7313" i="2"/>
  <c r="I7314" i="2" s="1"/>
  <c r="O7314" i="2" s="1"/>
  <c r="Q7314" i="2" s="1"/>
  <c r="L7314" i="2" l="1"/>
  <c r="N7314" i="2" s="1"/>
  <c r="K7314" i="2"/>
  <c r="M7314" i="2" s="1"/>
  <c r="R7314" i="2" l="1"/>
  <c r="I7315" i="2" s="1"/>
  <c r="K7315" i="2"/>
  <c r="P7314" i="2"/>
  <c r="J7315" i="2"/>
  <c r="L7315" i="2" l="1"/>
  <c r="N7315" i="2" s="1"/>
  <c r="P7315" i="2" l="1"/>
  <c r="R7315" i="2"/>
  <c r="I7316" i="2" s="1"/>
  <c r="J7316" i="2"/>
  <c r="L7316" i="2" l="1"/>
  <c r="N7316" i="2" s="1"/>
  <c r="P7316" i="2" s="1"/>
  <c r="K7316" i="2"/>
  <c r="J7317" i="2" l="1"/>
  <c r="R7316" i="2"/>
  <c r="I7317" i="2" s="1"/>
  <c r="L7317" i="2" l="1"/>
  <c r="N7317" i="2" s="1"/>
  <c r="P7317" i="2" s="1"/>
  <c r="K7317" i="2"/>
  <c r="J7318" i="2" l="1"/>
  <c r="R7317" i="2"/>
  <c r="I7318" i="2" s="1"/>
  <c r="L7318" i="2" l="1"/>
  <c r="N7318" i="2" s="1"/>
  <c r="K7318" i="2"/>
  <c r="P7318" i="2" l="1"/>
  <c r="J7319" i="2"/>
  <c r="R7318" i="2"/>
  <c r="I7319" i="2" s="1"/>
  <c r="L7319" i="2" l="1"/>
  <c r="N7319" i="2" s="1"/>
  <c r="P7319" i="2" s="1"/>
  <c r="K7319" i="2"/>
  <c r="J7320" i="2" l="1"/>
  <c r="R7319" i="2"/>
  <c r="I7320" i="2" s="1"/>
  <c r="L7320" i="2" l="1"/>
  <c r="N7320" i="2" s="1"/>
  <c r="P7320" i="2" s="1"/>
  <c r="R7320" i="2"/>
  <c r="I7321" i="2" s="1"/>
  <c r="K7320" i="2"/>
  <c r="O7320" i="2"/>
  <c r="Q7320" i="2" s="1"/>
  <c r="J7321" i="2" l="1"/>
  <c r="L7321" i="2"/>
  <c r="N7321" i="2" s="1"/>
  <c r="P7321" i="2" s="1"/>
  <c r="R7321" i="2"/>
  <c r="I7322" i="2" s="1"/>
  <c r="K7321" i="2"/>
  <c r="O7321" i="2"/>
  <c r="Q7321" i="2" s="1"/>
  <c r="L7322" i="2" l="1"/>
  <c r="N7322" i="2" s="1"/>
  <c r="R7322" i="2"/>
  <c r="I7323" i="2" s="1"/>
  <c r="O7323" i="2" s="1"/>
  <c r="Q7323" i="2" s="1"/>
  <c r="K7322" i="2"/>
  <c r="O7322" i="2"/>
  <c r="Q7322" i="2" s="1"/>
  <c r="P7322" i="2" l="1"/>
  <c r="J7323" i="2"/>
  <c r="J7324" i="2" s="1"/>
  <c r="J7325" i="2" s="1"/>
  <c r="L7323" i="2"/>
  <c r="K7323" i="2"/>
  <c r="M7323" i="2" s="1"/>
  <c r="P7323" i="2" s="1"/>
  <c r="R7323" i="2" l="1"/>
  <c r="I7324" i="2" s="1"/>
  <c r="O7324" i="2" s="1"/>
  <c r="Q7324" i="2" s="1"/>
  <c r="L7324" i="2" l="1"/>
  <c r="K7324" i="2"/>
  <c r="M7324" i="2" s="1"/>
  <c r="P7324" i="2" s="1"/>
  <c r="R7324" i="2" l="1"/>
  <c r="I7325" i="2" s="1"/>
  <c r="O7325" i="2" s="1"/>
  <c r="Q7325" i="2" s="1"/>
  <c r="L7325" i="2" l="1"/>
  <c r="N7325" i="2" s="1"/>
  <c r="J7326" i="2" s="1"/>
  <c r="K7325" i="2"/>
  <c r="M7325" i="2" s="1"/>
  <c r="P7325" i="2" s="1"/>
  <c r="R7325" i="2" l="1"/>
  <c r="I7326" i="2" s="1"/>
  <c r="L7326" i="2" l="1"/>
  <c r="N7326" i="2" s="1"/>
  <c r="J7327" i="2" s="1"/>
  <c r="K7326" i="2"/>
  <c r="M7326" i="2" s="1"/>
  <c r="P7326" i="2" s="1"/>
  <c r="R7326" i="2" l="1"/>
  <c r="I7327" i="2" s="1"/>
  <c r="L7327" i="2" l="1"/>
  <c r="N7327" i="2" s="1"/>
  <c r="J7328" i="2" s="1"/>
  <c r="K7327" i="2"/>
  <c r="M7327" i="2" s="1"/>
  <c r="P7327" i="2" s="1"/>
  <c r="R7327" i="2" l="1"/>
  <c r="I7328" i="2" s="1"/>
  <c r="L7328" i="2" l="1"/>
  <c r="N7328" i="2" s="1"/>
  <c r="J7329" i="2" s="1"/>
  <c r="J7330" i="2" s="1"/>
  <c r="J7331" i="2" s="1"/>
  <c r="J7332" i="2" s="1"/>
  <c r="J7333" i="2" s="1"/>
  <c r="J7334" i="2" s="1"/>
  <c r="J7335" i="2" s="1"/>
  <c r="J7336" i="2" s="1"/>
  <c r="K7328" i="2"/>
  <c r="M7328" i="2" s="1"/>
  <c r="P7328" i="2" s="1"/>
  <c r="R7328" i="2" l="1"/>
  <c r="I7329" i="2" s="1"/>
  <c r="L7329" i="2" l="1"/>
  <c r="K7329" i="2"/>
  <c r="M7329" i="2" s="1"/>
  <c r="P7329" i="2" s="1"/>
  <c r="R7329" i="2" l="1"/>
  <c r="I7330" i="2" s="1"/>
  <c r="L7330" i="2" l="1"/>
  <c r="K7330" i="2"/>
  <c r="M7330" i="2" s="1"/>
  <c r="P7330" i="2" s="1"/>
  <c r="R7330" i="2" l="1"/>
  <c r="I7331" i="2" s="1"/>
  <c r="L7331" i="2" l="1"/>
  <c r="O7331" i="2"/>
  <c r="Q7331" i="2" s="1"/>
  <c r="K7331" i="2"/>
  <c r="M7331" i="2" s="1"/>
  <c r="P7331" i="2" s="1"/>
  <c r="R7331" i="2" l="1"/>
  <c r="I7332" i="2" s="1"/>
  <c r="L7332" i="2"/>
  <c r="K7332" i="2"/>
  <c r="M7332" i="2" s="1"/>
  <c r="P7332" i="2" s="1"/>
  <c r="R7332" i="2" l="1"/>
  <c r="I7333" i="2" s="1"/>
  <c r="L7333" i="2" l="1"/>
  <c r="K7333" i="2"/>
  <c r="M7333" i="2" s="1"/>
  <c r="P7333" i="2" s="1"/>
  <c r="O7333" i="2"/>
  <c r="Q7333" i="2" s="1"/>
  <c r="R7333" i="2" l="1"/>
  <c r="I7334" i="2" s="1"/>
  <c r="L7334" i="2"/>
  <c r="K7334" i="2"/>
  <c r="M7334" i="2" s="1"/>
  <c r="P7334" i="2" s="1"/>
  <c r="O7334" i="2"/>
  <c r="Q7334" i="2" s="1"/>
  <c r="R7334" i="2" l="1"/>
  <c r="I7335" i="2" s="1"/>
  <c r="L7335" i="2"/>
  <c r="O7335" i="2"/>
  <c r="Q7335" i="2" s="1"/>
  <c r="K7335" i="2"/>
  <c r="M7335" i="2" s="1"/>
  <c r="P7335" i="2" s="1"/>
  <c r="R7335" i="2" l="1"/>
  <c r="I7336" i="2" s="1"/>
  <c r="L7336" i="2"/>
  <c r="N7336" i="2" s="1"/>
  <c r="K7336" i="2"/>
  <c r="M7336" i="2" s="1"/>
  <c r="P7336" i="2" l="1"/>
  <c r="J7337" i="2"/>
  <c r="J7338" i="2" s="1"/>
  <c r="R7336" i="2"/>
  <c r="I7337" i="2" s="1"/>
  <c r="L7337" i="2" l="1"/>
  <c r="K7337" i="2"/>
  <c r="M7337" i="2" s="1"/>
  <c r="P7337" i="2" s="1"/>
  <c r="O7337" i="2"/>
  <c r="Q7337" i="2" s="1"/>
  <c r="R7337" i="2" l="1"/>
  <c r="I7338" i="2" s="1"/>
  <c r="O7338" i="2" s="1"/>
  <c r="Q7338" i="2" s="1"/>
  <c r="L7338" i="2"/>
  <c r="N7338" i="2" s="1"/>
  <c r="K7338" i="2"/>
  <c r="P7338" i="2" l="1"/>
  <c r="J7339" i="2"/>
  <c r="R7338" i="2"/>
  <c r="I7339" i="2" s="1"/>
  <c r="L7339" i="2" l="1"/>
  <c r="N7339" i="2" s="1"/>
  <c r="P7339" i="2" s="1"/>
  <c r="K7339" i="2"/>
  <c r="R7339" i="2" l="1"/>
  <c r="I7340" i="2" s="1"/>
  <c r="K7340" i="2"/>
  <c r="J7340" i="2"/>
  <c r="L7340" i="2" l="1"/>
  <c r="N7340" i="2" s="1"/>
  <c r="P7340" i="2" l="1"/>
  <c r="R7340" i="2"/>
  <c r="I7341" i="2" s="1"/>
  <c r="O7341" i="2" s="1"/>
  <c r="Q7341" i="2" s="1"/>
  <c r="J7341" i="2"/>
  <c r="L7341" i="2" l="1"/>
  <c r="N7341" i="2" s="1"/>
  <c r="P7341" i="2" s="1"/>
  <c r="R7341" i="2"/>
  <c r="I7342" i="2" s="1"/>
  <c r="O7342" i="2" s="1"/>
  <c r="Q7342" i="2" s="1"/>
  <c r="K7341" i="2"/>
  <c r="K7342" i="2" l="1"/>
  <c r="M7342" i="2" s="1"/>
  <c r="J7342" i="2"/>
  <c r="L7342" i="2" l="1"/>
  <c r="N7342" i="2" s="1"/>
  <c r="P7342" i="2" l="1"/>
  <c r="R7342" i="2"/>
  <c r="I7343" i="2" s="1"/>
  <c r="J7343" i="2"/>
  <c r="L7343" i="2" l="1"/>
  <c r="N7343" i="2" s="1"/>
  <c r="K7343" i="2"/>
  <c r="M7343" i="2" s="1"/>
  <c r="J7344" i="2"/>
  <c r="P7343" i="2" l="1"/>
  <c r="R7343" i="2"/>
  <c r="I7344" i="2" s="1"/>
  <c r="L7344" i="2" l="1"/>
  <c r="N7344" i="2" s="1"/>
  <c r="K7344" i="2"/>
  <c r="M7344" i="2" s="1"/>
  <c r="R7344" i="2" s="1"/>
  <c r="I7345" i="2" s="1"/>
  <c r="K7345" i="2" l="1"/>
  <c r="M7345" i="2" s="1"/>
  <c r="P7345" i="2" s="1"/>
  <c r="O7345" i="2"/>
  <c r="Q7345" i="2" s="1"/>
  <c r="P7344" i="2"/>
  <c r="J7345" i="2"/>
  <c r="L7345" i="2" s="1"/>
  <c r="R7345" i="2" l="1"/>
  <c r="I7346" i="2" s="1"/>
  <c r="O7346" i="2" s="1"/>
  <c r="Q7346" i="2" s="1"/>
  <c r="L7346" i="2"/>
  <c r="N7346" i="2" s="1"/>
  <c r="J7347" i="2" s="1"/>
  <c r="J7348" i="2" s="1"/>
  <c r="J7349" i="2" s="1"/>
  <c r="J7350" i="2" s="1"/>
  <c r="J7351" i="2" s="1"/>
  <c r="J7352" i="2" s="1"/>
  <c r="K7346" i="2"/>
  <c r="M7346" i="2" s="1"/>
  <c r="P7346" i="2" s="1"/>
  <c r="R7346" i="2" l="1"/>
  <c r="I7347" i="2" s="1"/>
  <c r="L7347" i="2" l="1"/>
  <c r="R7347" i="2"/>
  <c r="I7348" i="2" s="1"/>
  <c r="O7348" i="2" s="1"/>
  <c r="Q7348" i="2" s="1"/>
  <c r="K7347" i="2"/>
  <c r="O7347" i="2"/>
  <c r="Q7347" i="2" s="1"/>
  <c r="L7348" i="2" l="1"/>
  <c r="K7348" i="2"/>
  <c r="M7348" i="2" s="1"/>
  <c r="P7348" i="2" s="1"/>
  <c r="R7348" i="2" l="1"/>
  <c r="I7349" i="2" s="1"/>
  <c r="O7349" i="2" s="1"/>
  <c r="Q7349" i="2" s="1"/>
  <c r="L7349" i="2" l="1"/>
  <c r="K7349" i="2"/>
  <c r="M7349" i="2" s="1"/>
  <c r="P7349" i="2" s="1"/>
  <c r="R7349" i="2" l="1"/>
  <c r="I7350" i="2" s="1"/>
  <c r="O7350" i="2" s="1"/>
  <c r="Q7350" i="2" s="1"/>
  <c r="L7350" i="2" l="1"/>
  <c r="K7350" i="2"/>
  <c r="M7350" i="2" s="1"/>
  <c r="P7350" i="2" s="1"/>
  <c r="R7350" i="2" l="1"/>
  <c r="I7351" i="2" s="1"/>
  <c r="O7351" i="2" s="1"/>
  <c r="Q7351" i="2" s="1"/>
  <c r="L7351" i="2" l="1"/>
  <c r="K7351" i="2"/>
  <c r="M7351" i="2" s="1"/>
  <c r="P7351" i="2" s="1"/>
  <c r="R7351" i="2" l="1"/>
  <c r="I7352" i="2" s="1"/>
  <c r="L7352" i="2" l="1"/>
  <c r="N7352" i="2" s="1"/>
  <c r="J7353" i="2" s="1"/>
  <c r="J7354" i="2" s="1"/>
  <c r="J7355" i="2" s="1"/>
  <c r="J7356" i="2" s="1"/>
  <c r="J7357" i="2" s="1"/>
  <c r="J7358" i="2" s="1"/>
  <c r="J7359" i="2" s="1"/>
  <c r="J7360" i="2" s="1"/>
  <c r="K7352" i="2"/>
  <c r="M7352" i="2" s="1"/>
  <c r="P7352" i="2" s="1"/>
  <c r="R7352" i="2" l="1"/>
  <c r="I7353" i="2" s="1"/>
  <c r="O7353" i="2" s="1"/>
  <c r="Q7353" i="2" s="1"/>
  <c r="L7353" i="2" l="1"/>
  <c r="K7353" i="2"/>
  <c r="M7353" i="2" s="1"/>
  <c r="P7353" i="2" s="1"/>
  <c r="R7353" i="2" l="1"/>
  <c r="I7354" i="2" s="1"/>
  <c r="O7354" i="2" s="1"/>
  <c r="Q7354" i="2" s="1"/>
  <c r="L7354" i="2" l="1"/>
  <c r="K7354" i="2"/>
  <c r="M7354" i="2" s="1"/>
  <c r="P7354" i="2" s="1"/>
  <c r="R7354" i="2" l="1"/>
  <c r="I7355" i="2" s="1"/>
  <c r="O7355" i="2" s="1"/>
  <c r="Q7355" i="2" s="1"/>
  <c r="L7355" i="2" l="1"/>
  <c r="K7355" i="2"/>
  <c r="M7355" i="2" s="1"/>
  <c r="P7355" i="2" s="1"/>
  <c r="R7355" i="2" l="1"/>
  <c r="I7356" i="2" s="1"/>
  <c r="L7356" i="2" l="1"/>
  <c r="K7356" i="2"/>
  <c r="M7356" i="2" s="1"/>
  <c r="P7356" i="2" s="1"/>
  <c r="R7356" i="2" l="1"/>
  <c r="I7357" i="2" s="1"/>
  <c r="L7357" i="2" l="1"/>
  <c r="K7357" i="2"/>
  <c r="M7357" i="2" s="1"/>
  <c r="P7357" i="2" s="1"/>
  <c r="R7357" i="2" l="1"/>
  <c r="I7358" i="2" s="1"/>
  <c r="L7358" i="2" l="1"/>
  <c r="K7358" i="2"/>
  <c r="M7358" i="2" s="1"/>
  <c r="P7358" i="2" s="1"/>
  <c r="O7358" i="2"/>
  <c r="Q7358" i="2" s="1"/>
  <c r="R7358" i="2" l="1"/>
  <c r="I7359" i="2" s="1"/>
  <c r="L7359" i="2"/>
  <c r="K7359" i="2"/>
  <c r="M7359" i="2" s="1"/>
  <c r="P7359" i="2" s="1"/>
  <c r="O7359" i="2"/>
  <c r="Q7359" i="2" s="1"/>
  <c r="R7359" i="2" l="1"/>
  <c r="I7360" i="2" s="1"/>
  <c r="L7360" i="2"/>
  <c r="N7360" i="2" s="1"/>
  <c r="K7360" i="2"/>
  <c r="M7360" i="2" s="1"/>
  <c r="R7360" i="2" s="1"/>
  <c r="I7361" i="2" s="1"/>
  <c r="K7361" i="2" l="1"/>
  <c r="M7361" i="2" s="1"/>
  <c r="P7360" i="2"/>
  <c r="J7361" i="2"/>
  <c r="L7361" i="2" l="1"/>
  <c r="N7361" i="2" s="1"/>
  <c r="P7361" i="2" l="1"/>
  <c r="R7361" i="2"/>
  <c r="I7362" i="2" s="1"/>
  <c r="O7362" i="2" s="1"/>
  <c r="Q7362" i="2" s="1"/>
  <c r="J7362" i="2"/>
  <c r="L7362" i="2" l="1"/>
  <c r="N7362" i="2" s="1"/>
  <c r="K7362" i="2"/>
  <c r="M7362" i="2" s="1"/>
  <c r="R7362" i="2" s="1"/>
  <c r="I7363" i="2" s="1"/>
  <c r="P7362" i="2" l="1"/>
  <c r="K7363" i="2"/>
  <c r="J7363" i="2"/>
  <c r="L7363" i="2" l="1"/>
  <c r="N7363" i="2" s="1"/>
  <c r="P7363" i="2" l="1"/>
  <c r="R7363" i="2"/>
  <c r="I7364" i="2" s="1"/>
  <c r="J7364" i="2"/>
  <c r="L7364" i="2" l="1"/>
  <c r="N7364" i="2" s="1"/>
  <c r="P7364" i="2" s="1"/>
  <c r="K7364" i="2"/>
  <c r="R7364" i="2" l="1"/>
  <c r="I7365" i="2" s="1"/>
  <c r="J7365" i="2"/>
  <c r="L7365" i="2" l="1"/>
  <c r="N7365" i="2" s="1"/>
  <c r="P7365" i="2" s="1"/>
  <c r="K7365" i="2"/>
  <c r="R7365" i="2" l="1"/>
  <c r="I7366" i="2" s="1"/>
  <c r="J7366" i="2"/>
  <c r="L7366" i="2" l="1"/>
  <c r="N7366" i="2" s="1"/>
  <c r="P7366" i="2" s="1"/>
  <c r="K7366" i="2"/>
  <c r="R7366" i="2" l="1"/>
  <c r="I7367" i="2" s="1"/>
  <c r="J7367" i="2"/>
  <c r="L7367" i="2" l="1"/>
  <c r="N7367" i="2" s="1"/>
  <c r="P7367" i="2" s="1"/>
  <c r="K7367" i="2"/>
  <c r="R7367" i="2" l="1"/>
  <c r="I7368" i="2" s="1"/>
  <c r="O7368" i="2" s="1"/>
  <c r="Q7368" i="2" s="1"/>
  <c r="J7368" i="2"/>
  <c r="L7368" i="2" l="1"/>
  <c r="N7368" i="2" s="1"/>
  <c r="P7368" i="2" s="1"/>
  <c r="K7368" i="2"/>
  <c r="R7368" i="2" l="1"/>
  <c r="I7369" i="2" s="1"/>
  <c r="O7369" i="2" s="1"/>
  <c r="Q7369" i="2" s="1"/>
  <c r="J7369" i="2"/>
  <c r="L7369" i="2" l="1"/>
  <c r="N7369" i="2" s="1"/>
  <c r="P7369" i="2" s="1"/>
  <c r="K7369" i="2"/>
  <c r="R7369" i="2" l="1"/>
  <c r="I7370" i="2" s="1"/>
  <c r="L7370" i="2" l="1"/>
  <c r="K7370" i="2"/>
  <c r="M7370" i="2" s="1"/>
  <c r="P7370" i="2" s="1"/>
  <c r="O7370" i="2"/>
  <c r="Q7370" i="2" s="1"/>
  <c r="R7370" i="2" l="1"/>
  <c r="I7371" i="2" s="1"/>
  <c r="L7371" i="2"/>
  <c r="K7371" i="2"/>
  <c r="M7371" i="2" s="1"/>
  <c r="P7371" i="2" s="1"/>
  <c r="O7371" i="2"/>
  <c r="Q7371" i="2" s="1"/>
  <c r="R7371" i="2" l="1"/>
  <c r="I7372" i="2" s="1"/>
  <c r="L7372" i="2"/>
  <c r="K7372" i="2"/>
  <c r="M7372" i="2" s="1"/>
  <c r="P7372" i="2" s="1"/>
  <c r="O7372" i="2"/>
  <c r="Q7372" i="2" s="1"/>
  <c r="R7372" i="2" l="1"/>
  <c r="I7373" i="2" s="1"/>
  <c r="L7373" i="2" s="1"/>
  <c r="K7373" i="2" l="1"/>
  <c r="M7373" i="2" s="1"/>
  <c r="P7373" i="2" s="1"/>
  <c r="R7373" i="2" l="1"/>
  <c r="I7374" i="2" s="1"/>
  <c r="L7374" i="2"/>
  <c r="K7374" i="2"/>
  <c r="M7374" i="2" s="1"/>
  <c r="P7374" i="2" s="1"/>
  <c r="R7374" i="2" l="1"/>
  <c r="I7375" i="2" s="1"/>
  <c r="L7375" i="2" l="1"/>
  <c r="K7375" i="2"/>
  <c r="M7375" i="2" s="1"/>
  <c r="P7375" i="2" s="1"/>
  <c r="R7375" i="2" l="1"/>
  <c r="I7376" i="2" s="1"/>
  <c r="O7376" i="2" s="1"/>
  <c r="Q7376" i="2" s="1"/>
  <c r="L7376" i="2" l="1"/>
  <c r="K7376" i="2"/>
  <c r="M7376" i="2" s="1"/>
  <c r="P7376" i="2" s="1"/>
  <c r="R7376" i="2" l="1"/>
  <c r="I7377" i="2" s="1"/>
  <c r="O7377" i="2" s="1"/>
  <c r="Q7377" i="2" s="1"/>
  <c r="L7377" i="2" l="1"/>
  <c r="K7377" i="2"/>
  <c r="M7377" i="2" s="1"/>
  <c r="P7377" i="2" s="1"/>
  <c r="R7377" i="2" l="1"/>
  <c r="I7378" i="2" s="1"/>
  <c r="O7378" i="2" s="1"/>
  <c r="Q7378" i="2" s="1"/>
  <c r="L7378" i="2" l="1"/>
  <c r="K7378" i="2"/>
  <c r="M7378" i="2" s="1"/>
  <c r="P7378" i="2" s="1"/>
  <c r="R7378" i="2" l="1"/>
  <c r="I7379" i="2" s="1"/>
  <c r="L7379" i="2" l="1"/>
  <c r="K7379" i="2"/>
  <c r="M7379" i="2" s="1"/>
  <c r="P7379" i="2" s="1"/>
  <c r="R7379" i="2" l="1"/>
  <c r="I7380" i="2" s="1"/>
  <c r="L7380" i="2" l="1"/>
  <c r="O7380" i="2"/>
  <c r="Q7380" i="2" s="1"/>
  <c r="K7380" i="2"/>
  <c r="M7380" i="2" s="1"/>
  <c r="P7380" i="2" s="1"/>
  <c r="R7380" i="2" l="1"/>
  <c r="I7381" i="2" s="1"/>
  <c r="L7381" i="2"/>
  <c r="K7381" i="2"/>
  <c r="M7381" i="2" s="1"/>
  <c r="P7381" i="2" s="1"/>
  <c r="O7381" i="2"/>
  <c r="Q7381" i="2" s="1"/>
  <c r="R7381" i="2" l="1"/>
  <c r="I7382" i="2" s="1"/>
  <c r="L7382" i="2"/>
  <c r="K7382" i="2"/>
  <c r="M7382" i="2" s="1"/>
  <c r="P7382" i="2" s="1"/>
  <c r="O7382" i="2"/>
  <c r="Q7382" i="2" s="1"/>
  <c r="R7382" i="2" l="1"/>
  <c r="I7383" i="2" s="1"/>
  <c r="L7383" i="2"/>
  <c r="O7383" i="2"/>
  <c r="Q7383" i="2" s="1"/>
  <c r="K7383" i="2"/>
  <c r="M7383" i="2" s="1"/>
  <c r="P7383" i="2" s="1"/>
  <c r="R7383" i="2" l="1"/>
  <c r="I7384" i="2" s="1"/>
  <c r="L7384" i="2"/>
  <c r="N7384" i="2" s="1"/>
  <c r="K7384" i="2"/>
  <c r="M7384" i="2" s="1"/>
  <c r="P7384" i="2" l="1"/>
  <c r="J7385" i="2"/>
  <c r="R7384" i="2"/>
  <c r="I7385" i="2" s="1"/>
  <c r="L7385" i="2" l="1"/>
  <c r="N7385" i="2" s="1"/>
  <c r="K7385" i="2"/>
  <c r="M7385" i="2" s="1"/>
  <c r="J7386" i="2"/>
  <c r="P7385" i="2" l="1"/>
  <c r="R7385" i="2"/>
  <c r="I7386" i="2" s="1"/>
  <c r="L7386" i="2" l="1"/>
  <c r="N7386" i="2" s="1"/>
  <c r="K7386" i="2"/>
  <c r="M7386" i="2" s="1"/>
  <c r="P7386" i="2" l="1"/>
  <c r="J7387" i="2"/>
  <c r="R7386" i="2"/>
  <c r="I7387" i="2" s="1"/>
  <c r="L7387" i="2" l="1"/>
  <c r="N7387" i="2" s="1"/>
  <c r="P7387" i="2" s="1"/>
  <c r="R7387" i="2"/>
  <c r="I7388" i="2" s="1"/>
  <c r="K7387" i="2"/>
  <c r="J7388" i="2"/>
  <c r="L7388" i="2" l="1"/>
  <c r="N7388" i="2" s="1"/>
  <c r="P7388" i="2" s="1"/>
  <c r="K7388" i="2"/>
  <c r="R7388" i="2" l="1"/>
  <c r="I7389" i="2" s="1"/>
  <c r="J7389" i="2"/>
  <c r="L7389" i="2" l="1"/>
  <c r="N7389" i="2" s="1"/>
  <c r="P7389" i="2" s="1"/>
  <c r="K7389" i="2"/>
  <c r="R7389" i="2" l="1"/>
  <c r="I7390" i="2" s="1"/>
  <c r="J7390" i="2"/>
  <c r="L7390" i="2" l="1"/>
  <c r="N7390" i="2" s="1"/>
  <c r="P7390" i="2" s="1"/>
  <c r="K7390" i="2"/>
  <c r="R7390" i="2" l="1"/>
  <c r="I7391" i="2" s="1"/>
  <c r="J7391" i="2"/>
  <c r="L7391" i="2" l="1"/>
  <c r="N7391" i="2" s="1"/>
  <c r="P7391" i="2" s="1"/>
  <c r="R7391" i="2"/>
  <c r="I7392" i="2" s="1"/>
  <c r="K7391" i="2"/>
  <c r="K7392" i="2" l="1"/>
  <c r="J7392" i="2"/>
  <c r="L7392" i="2" l="1"/>
  <c r="N7392" i="2" s="1"/>
  <c r="P7392" i="2" l="1"/>
  <c r="R7392" i="2"/>
  <c r="I7393" i="2" s="1"/>
  <c r="J7393" i="2"/>
  <c r="R7393" i="2" l="1"/>
  <c r="I7394" i="2" s="1"/>
  <c r="L7393" i="2"/>
  <c r="K7393" i="2"/>
  <c r="O7393" i="2"/>
  <c r="Q7393" i="2" s="1"/>
  <c r="L7394" i="2" l="1"/>
  <c r="N7394" i="2" s="1"/>
  <c r="R7394" i="2"/>
  <c r="I7395" i="2" s="1"/>
  <c r="O7395" i="2" s="1"/>
  <c r="Q7395" i="2" s="1"/>
  <c r="K7394" i="2"/>
  <c r="O7394" i="2"/>
  <c r="Q7394" i="2" s="1"/>
  <c r="P7394" i="2" l="1"/>
  <c r="J7395" i="2"/>
  <c r="L7395" i="2"/>
  <c r="N7395" i="2" s="1"/>
  <c r="K7395" i="2"/>
  <c r="M7395" i="2" s="1"/>
  <c r="P7395" i="2" s="1"/>
  <c r="J7396" i="2" l="1"/>
  <c r="J7397" i="2" s="1"/>
  <c r="J7398" i="2" s="1"/>
  <c r="J7399" i="2" s="1"/>
  <c r="R7395" i="2"/>
  <c r="I7396" i="2" s="1"/>
  <c r="L7396" i="2" l="1"/>
  <c r="O7396" i="2"/>
  <c r="Q7396" i="2" s="1"/>
  <c r="K7396" i="2"/>
  <c r="M7396" i="2" s="1"/>
  <c r="P7396" i="2" s="1"/>
  <c r="R7396" i="2" l="1"/>
  <c r="I7397" i="2" s="1"/>
  <c r="O7397" i="2" s="1"/>
  <c r="Q7397" i="2" s="1"/>
  <c r="K7397" i="2" l="1"/>
  <c r="M7397" i="2" s="1"/>
  <c r="P7397" i="2" s="1"/>
  <c r="L7397" i="2"/>
  <c r="R7397" i="2"/>
  <c r="I7398" i="2" s="1"/>
  <c r="O7398" i="2" s="1"/>
  <c r="Q7398" i="2" s="1"/>
  <c r="L7398" i="2" l="1"/>
  <c r="K7398" i="2"/>
  <c r="M7398" i="2" s="1"/>
  <c r="P7398" i="2" s="1"/>
  <c r="R7398" i="2" l="1"/>
  <c r="I7399" i="2" s="1"/>
  <c r="O7399" i="2" s="1"/>
  <c r="Q7399" i="2" s="1"/>
  <c r="L7399" i="2" l="1"/>
  <c r="N7399" i="2" s="1"/>
  <c r="J7400" i="2" s="1"/>
  <c r="K7399" i="2"/>
  <c r="M7399" i="2" s="1"/>
  <c r="P7399" i="2" l="1"/>
  <c r="R7399" i="2"/>
  <c r="I7400" i="2" s="1"/>
  <c r="L7400" i="2" l="1"/>
  <c r="N7400" i="2" s="1"/>
  <c r="J7401" i="2" s="1"/>
  <c r="K7400" i="2"/>
  <c r="M7400" i="2" s="1"/>
  <c r="P7400" i="2" l="1"/>
  <c r="R7400" i="2"/>
  <c r="I7401" i="2" s="1"/>
  <c r="O7401" i="2" s="1"/>
  <c r="Q7401" i="2" s="1"/>
  <c r="L7401" i="2" l="1"/>
  <c r="N7401" i="2" s="1"/>
  <c r="J7402" i="2" s="1"/>
  <c r="J7403" i="2" s="1"/>
  <c r="J7404" i="2" s="1"/>
  <c r="J7405" i="2" s="1"/>
  <c r="J7406" i="2" s="1"/>
  <c r="J7407" i="2" s="1"/>
  <c r="J7408" i="2" s="1"/>
  <c r="K7401" i="2"/>
  <c r="M7401" i="2" s="1"/>
  <c r="P7401" i="2" s="1"/>
  <c r="R7401" i="2" l="1"/>
  <c r="I7402" i="2" s="1"/>
  <c r="O7402" i="2" s="1"/>
  <c r="Q7402" i="2" s="1"/>
  <c r="L7402" i="2" l="1"/>
  <c r="K7402" i="2"/>
  <c r="M7402" i="2" s="1"/>
  <c r="P7402" i="2" s="1"/>
  <c r="R7402" i="2" l="1"/>
  <c r="I7403" i="2" s="1"/>
  <c r="L7403" i="2" l="1"/>
  <c r="K7403" i="2"/>
  <c r="M7403" i="2" s="1"/>
  <c r="P7403" i="2" s="1"/>
  <c r="R7403" i="2" l="1"/>
  <c r="I7404" i="2" s="1"/>
  <c r="L7404" i="2" l="1"/>
  <c r="K7404" i="2"/>
  <c r="M7404" i="2" s="1"/>
  <c r="P7404" i="2" s="1"/>
  <c r="O7404" i="2"/>
  <c r="Q7404" i="2" s="1"/>
  <c r="R7404" i="2" l="1"/>
  <c r="I7405" i="2" s="1"/>
  <c r="L7405" i="2" s="1"/>
  <c r="K7405" i="2"/>
  <c r="M7405" i="2" s="1"/>
  <c r="P7405" i="2" s="1"/>
  <c r="O7405" i="2"/>
  <c r="Q7405" i="2" s="1"/>
  <c r="R7405" i="2" l="1"/>
  <c r="I7406" i="2" s="1"/>
  <c r="L7406" i="2" s="1"/>
  <c r="K7406" i="2"/>
  <c r="M7406" i="2" s="1"/>
  <c r="P7406" i="2" s="1"/>
  <c r="O7406" i="2"/>
  <c r="Q7406" i="2" s="1"/>
  <c r="R7406" i="2" l="1"/>
  <c r="I7407" i="2" s="1"/>
  <c r="L7407" i="2" s="1"/>
  <c r="K7407" i="2"/>
  <c r="M7407" i="2" s="1"/>
  <c r="P7407" i="2" s="1"/>
  <c r="O7407" i="2"/>
  <c r="Q7407" i="2" s="1"/>
  <c r="R7407" i="2" l="1"/>
  <c r="I7408" i="2" s="1"/>
  <c r="L7408" i="2"/>
  <c r="N7408" i="2" s="1"/>
  <c r="K7408" i="2"/>
  <c r="M7408" i="2" s="1"/>
  <c r="R7408" i="2" s="1"/>
  <c r="I7409" i="2" s="1"/>
  <c r="K7409" i="2" l="1"/>
  <c r="M7409" i="2" s="1"/>
  <c r="P7408" i="2"/>
  <c r="J7409" i="2"/>
  <c r="L7409" i="2" l="1"/>
  <c r="N7409" i="2" s="1"/>
  <c r="J7410" i="2" s="1"/>
  <c r="P7409" i="2" l="1"/>
  <c r="R7409" i="2"/>
  <c r="I7410" i="2" s="1"/>
  <c r="O7410" i="2" s="1"/>
  <c r="Q7410" i="2" s="1"/>
  <c r="L7410" i="2" l="1"/>
  <c r="N7410" i="2" s="1"/>
  <c r="R7410" i="2" s="1"/>
  <c r="I7411" i="2" s="1"/>
  <c r="O7411" i="2" s="1"/>
  <c r="Q7411" i="2" s="1"/>
  <c r="K7410" i="2"/>
  <c r="K7411" i="2" l="1"/>
  <c r="P7410" i="2"/>
  <c r="J7411" i="2"/>
  <c r="L7411" i="2" l="1"/>
  <c r="N7411" i="2" s="1"/>
  <c r="P7411" i="2" l="1"/>
  <c r="R7411" i="2"/>
  <c r="I7412" i="2" s="1"/>
  <c r="O7412" i="2" s="1"/>
  <c r="Q7412" i="2" s="1"/>
  <c r="J7412" i="2"/>
  <c r="L7412" i="2" l="1"/>
  <c r="N7412" i="2" s="1"/>
  <c r="P7412" i="2" s="1"/>
  <c r="K7412" i="2"/>
  <c r="J7413" i="2" l="1"/>
  <c r="R7412" i="2"/>
  <c r="I7413" i="2" s="1"/>
  <c r="O7413" i="2" s="1"/>
  <c r="Q7413" i="2" s="1"/>
  <c r="L7413" i="2" l="1"/>
  <c r="N7413" i="2" s="1"/>
  <c r="K7413" i="2"/>
  <c r="P7413" i="2" l="1"/>
  <c r="J7414" i="2"/>
  <c r="R7413" i="2"/>
  <c r="I7414" i="2" s="1"/>
  <c r="O7414" i="2" s="1"/>
  <c r="Q7414" i="2" s="1"/>
  <c r="L7414" i="2" l="1"/>
  <c r="N7414" i="2" s="1"/>
  <c r="P7414" i="2" s="1"/>
  <c r="K7414" i="2"/>
  <c r="R7414" i="2" l="1"/>
  <c r="I7415" i="2" s="1"/>
  <c r="J7415" i="2"/>
  <c r="J7416" i="2" s="1"/>
  <c r="L7415" i="2" l="1"/>
  <c r="R7415" i="2"/>
  <c r="I7416" i="2" s="1"/>
  <c r="K7415" i="2"/>
  <c r="O7415" i="2"/>
  <c r="Q7415" i="2" s="1"/>
  <c r="L7416" i="2" l="1"/>
  <c r="N7416" i="2" s="1"/>
  <c r="K7416" i="2"/>
  <c r="P7416" i="2" l="1"/>
  <c r="J7417" i="2"/>
  <c r="R7416" i="2"/>
  <c r="I7417" i="2" s="1"/>
  <c r="L7417" i="2" l="1"/>
  <c r="N7417" i="2" s="1"/>
  <c r="P7417" i="2" s="1"/>
  <c r="K7417" i="2"/>
  <c r="R7417" i="2" l="1"/>
  <c r="I7418" i="2" s="1"/>
  <c r="R7418" i="2" l="1"/>
  <c r="I7419" i="2" s="1"/>
  <c r="O7419" i="2" s="1"/>
  <c r="Q7419" i="2" s="1"/>
  <c r="L7418" i="2"/>
  <c r="K7418" i="2"/>
  <c r="O7418" i="2"/>
  <c r="Q7418" i="2" s="1"/>
  <c r="L7419" i="2" l="1"/>
  <c r="K7419" i="2"/>
  <c r="M7419" i="2" s="1"/>
  <c r="P7419" i="2" s="1"/>
  <c r="R7419" i="2" l="1"/>
  <c r="I7420" i="2" s="1"/>
  <c r="R7420" i="2" l="1"/>
  <c r="I7421" i="2" s="1"/>
  <c r="O7421" i="2" s="1"/>
  <c r="Q7421" i="2" s="1"/>
  <c r="L7420" i="2"/>
  <c r="K7420" i="2"/>
  <c r="O7420" i="2"/>
  <c r="Q7420" i="2" s="1"/>
  <c r="L7421" i="2" l="1"/>
  <c r="K7421" i="2"/>
  <c r="M7421" i="2" s="1"/>
  <c r="P7421" i="2" s="1"/>
  <c r="R7421" i="2" l="1"/>
  <c r="I7422" i="2" s="1"/>
  <c r="O7422" i="2" s="1"/>
  <c r="Q7422" i="2" s="1"/>
  <c r="L7422" i="2" l="1"/>
  <c r="N7422" i="2" s="1"/>
  <c r="J7423" i="2" s="1"/>
  <c r="K7422" i="2"/>
  <c r="M7422" i="2" s="1"/>
  <c r="P7422" i="2" l="1"/>
  <c r="R7422" i="2"/>
  <c r="I7423" i="2" s="1"/>
  <c r="L7423" i="2" l="1"/>
  <c r="N7423" i="2" s="1"/>
  <c r="J7424" i="2" s="1"/>
  <c r="K7423" i="2"/>
  <c r="M7423" i="2" s="1"/>
  <c r="P7423" i="2" s="1"/>
  <c r="R7423" i="2" l="1"/>
  <c r="I7424" i="2" s="1"/>
  <c r="L7424" i="2" l="1"/>
  <c r="N7424" i="2" s="1"/>
  <c r="J7425" i="2" s="1"/>
  <c r="J7426" i="2" s="1"/>
  <c r="J7427" i="2" s="1"/>
  <c r="J7428" i="2" s="1"/>
  <c r="J7429" i="2" s="1"/>
  <c r="J7430" i="2" s="1"/>
  <c r="J7431" i="2" s="1"/>
  <c r="J7432" i="2" s="1"/>
  <c r="K7424" i="2"/>
  <c r="M7424" i="2" s="1"/>
  <c r="P7424" i="2" l="1"/>
  <c r="R7424" i="2"/>
  <c r="I7425" i="2" s="1"/>
  <c r="O7425" i="2" s="1"/>
  <c r="Q7425" i="2" s="1"/>
  <c r="L7425" i="2" l="1"/>
  <c r="K7425" i="2"/>
  <c r="M7425" i="2" s="1"/>
  <c r="P7425" i="2" s="1"/>
  <c r="R7425" i="2" l="1"/>
  <c r="I7426" i="2" s="1"/>
  <c r="O7426" i="2" s="1"/>
  <c r="Q7426" i="2" s="1"/>
  <c r="L7426" i="2" l="1"/>
  <c r="K7426" i="2"/>
  <c r="M7426" i="2" s="1"/>
  <c r="P7426" i="2" s="1"/>
  <c r="R7426" i="2" l="1"/>
  <c r="I7427" i="2" s="1"/>
  <c r="O7427" i="2" s="1"/>
  <c r="Q7427" i="2" s="1"/>
  <c r="L7427" i="2" l="1"/>
  <c r="K7427" i="2"/>
  <c r="M7427" i="2" s="1"/>
  <c r="P7427" i="2" s="1"/>
  <c r="R7427" i="2" l="1"/>
  <c r="I7428" i="2" s="1"/>
  <c r="L7428" i="2" l="1"/>
  <c r="K7428" i="2"/>
  <c r="M7428" i="2" s="1"/>
  <c r="P7428" i="2" s="1"/>
  <c r="O7428" i="2"/>
  <c r="Q7428" i="2" s="1"/>
  <c r="R7428" i="2" l="1"/>
  <c r="I7429" i="2" s="1"/>
  <c r="L7429" i="2"/>
  <c r="O7429" i="2"/>
  <c r="Q7429" i="2" s="1"/>
  <c r="K7429" i="2"/>
  <c r="M7429" i="2" s="1"/>
  <c r="P7429" i="2" s="1"/>
  <c r="R7429" i="2" l="1"/>
  <c r="I7430" i="2" s="1"/>
  <c r="L7430" i="2"/>
  <c r="K7430" i="2"/>
  <c r="M7430" i="2" s="1"/>
  <c r="P7430" i="2" s="1"/>
  <c r="O7430" i="2"/>
  <c r="Q7430" i="2" s="1"/>
  <c r="R7430" i="2" l="1"/>
  <c r="I7431" i="2" s="1"/>
  <c r="L7431" i="2"/>
  <c r="K7431" i="2"/>
  <c r="M7431" i="2" s="1"/>
  <c r="P7431" i="2" s="1"/>
  <c r="O7431" i="2"/>
  <c r="Q7431" i="2" s="1"/>
  <c r="R7431" i="2" l="1"/>
  <c r="I7432" i="2" s="1"/>
  <c r="L7432" i="2"/>
  <c r="N7432" i="2" s="1"/>
  <c r="K7432" i="2"/>
  <c r="M7432" i="2" s="1"/>
  <c r="P7432" i="2" l="1"/>
  <c r="J7433" i="2"/>
  <c r="R7432" i="2"/>
  <c r="I7433" i="2" s="1"/>
  <c r="L7433" i="2" l="1"/>
  <c r="N7433" i="2" s="1"/>
  <c r="K7433" i="2"/>
  <c r="M7433" i="2" s="1"/>
  <c r="J7434" i="2"/>
  <c r="J7435" i="2" s="1"/>
  <c r="P7433" i="2" l="1"/>
  <c r="R7433" i="2"/>
  <c r="I7434" i="2" s="1"/>
  <c r="L7434" i="2" l="1"/>
  <c r="K7434" i="2"/>
  <c r="M7434" i="2" s="1"/>
  <c r="P7434" i="2" s="1"/>
  <c r="O7434" i="2"/>
  <c r="Q7434" i="2" s="1"/>
  <c r="R7434" i="2" l="1"/>
  <c r="I7435" i="2" s="1"/>
  <c r="O7435" i="2" s="1"/>
  <c r="Q7435" i="2" s="1"/>
  <c r="L7435" i="2"/>
  <c r="N7435" i="2" s="1"/>
  <c r="R7435" i="2" s="1"/>
  <c r="I7436" i="2" s="1"/>
  <c r="K7435" i="2"/>
  <c r="K7436" i="2" l="1"/>
  <c r="P7435" i="2"/>
  <c r="J7436" i="2"/>
  <c r="L7436" i="2" l="1"/>
  <c r="N7436" i="2" s="1"/>
  <c r="J7437" i="2" s="1"/>
  <c r="P7436" i="2" l="1"/>
  <c r="R7436" i="2"/>
  <c r="I7437" i="2" s="1"/>
  <c r="O7437" i="2" s="1"/>
  <c r="Q7437" i="2" s="1"/>
  <c r="L7437" i="2" l="1"/>
  <c r="N7437" i="2" s="1"/>
  <c r="K7437" i="2"/>
  <c r="P7437" i="2" l="1"/>
  <c r="J7438" i="2"/>
  <c r="R7437" i="2"/>
  <c r="I7438" i="2" s="1"/>
  <c r="O7438" i="2" s="1"/>
  <c r="Q7438" i="2" s="1"/>
  <c r="L7438" i="2" l="1"/>
  <c r="N7438" i="2" s="1"/>
  <c r="P7438" i="2" s="1"/>
  <c r="R7438" i="2"/>
  <c r="I7439" i="2" s="1"/>
  <c r="K7438" i="2"/>
  <c r="J7439" i="2"/>
  <c r="J7440" i="2" s="1"/>
  <c r="L7439" i="2" l="1"/>
  <c r="K7439" i="2"/>
  <c r="M7439" i="2" s="1"/>
  <c r="P7439" i="2" s="1"/>
  <c r="O7439" i="2"/>
  <c r="Q7439" i="2" s="1"/>
  <c r="R7439" i="2" l="1"/>
  <c r="I7440" i="2" s="1"/>
  <c r="O7440" i="2" s="1"/>
  <c r="Q7440" i="2" s="1"/>
  <c r="L7440" i="2"/>
  <c r="N7440" i="2" s="1"/>
  <c r="K7440" i="2"/>
  <c r="M7440" i="2" s="1"/>
  <c r="P7440" i="2" l="1"/>
  <c r="J7441" i="2"/>
  <c r="R7440" i="2"/>
  <c r="I7441" i="2" s="1"/>
  <c r="L7441" i="2" l="1"/>
  <c r="K7441" i="2"/>
  <c r="M7441" i="2" s="1"/>
  <c r="P7441" i="2" s="1"/>
  <c r="O7441" i="2"/>
  <c r="Q7441" i="2" s="1"/>
  <c r="R7441" i="2" l="1"/>
  <c r="I7442" i="2" s="1"/>
  <c r="L7442" i="2"/>
  <c r="R7442" i="2"/>
  <c r="I7443" i="2" s="1"/>
  <c r="O7443" i="2" s="1"/>
  <c r="Q7443" i="2" s="1"/>
  <c r="O7442" i="2"/>
  <c r="Q7442" i="2" s="1"/>
  <c r="K7442" i="2"/>
  <c r="L7443" i="2" l="1"/>
  <c r="K7443" i="2"/>
  <c r="M7443" i="2" s="1"/>
  <c r="P7443" i="2" s="1"/>
  <c r="R7443" i="2" l="1"/>
  <c r="I7444" i="2" s="1"/>
  <c r="O7444" i="2" s="1"/>
  <c r="Q7444" i="2" s="1"/>
  <c r="L7444" i="2" l="1"/>
  <c r="K7444" i="2"/>
  <c r="M7444" i="2" s="1"/>
  <c r="P7444" i="2" s="1"/>
  <c r="R7444" i="2" l="1"/>
  <c r="I7445" i="2" s="1"/>
  <c r="R7445" i="2" l="1"/>
  <c r="I7446" i="2" s="1"/>
  <c r="O7446" i="2" s="1"/>
  <c r="Q7446" i="2" s="1"/>
  <c r="L7445" i="2"/>
  <c r="O7445" i="2"/>
  <c r="Q7445" i="2" s="1"/>
  <c r="K7445" i="2"/>
  <c r="L7446" i="2" l="1"/>
  <c r="K7446" i="2"/>
  <c r="M7446" i="2" s="1"/>
  <c r="P7446" i="2" s="1"/>
  <c r="R7446" i="2" l="1"/>
  <c r="I7447" i="2" s="1"/>
  <c r="L7447" i="2" l="1"/>
  <c r="N7447" i="2" s="1"/>
  <c r="J7448" i="2" s="1"/>
  <c r="K7447" i="2"/>
  <c r="M7447" i="2" s="1"/>
  <c r="P7447" i="2" s="1"/>
  <c r="R7447" i="2" l="1"/>
  <c r="I7448" i="2" s="1"/>
  <c r="L7448" i="2" l="1"/>
  <c r="N7448" i="2" s="1"/>
  <c r="J7449" i="2" s="1"/>
  <c r="K7448" i="2"/>
  <c r="M7448" i="2" s="1"/>
  <c r="P7448" i="2" s="1"/>
  <c r="R7448" i="2" l="1"/>
  <c r="I7449" i="2" s="1"/>
  <c r="L7449" i="2" l="1"/>
  <c r="N7449" i="2" s="1"/>
  <c r="J7450" i="2" s="1"/>
  <c r="K7449" i="2"/>
  <c r="M7449" i="2" s="1"/>
  <c r="P7449" i="2" l="1"/>
  <c r="R7449" i="2"/>
  <c r="I7450" i="2" s="1"/>
  <c r="O7450" i="2" s="1"/>
  <c r="Q7450" i="2" s="1"/>
  <c r="L7450" i="2" l="1"/>
  <c r="N7450" i="2" s="1"/>
  <c r="R7450" i="2" s="1"/>
  <c r="I7451" i="2" s="1"/>
  <c r="O7451" i="2" s="1"/>
  <c r="Q7451" i="2" s="1"/>
  <c r="K7450" i="2"/>
  <c r="K7451" i="2" l="1"/>
  <c r="M7451" i="2" s="1"/>
  <c r="P7451" i="2" s="1"/>
  <c r="P7450" i="2"/>
  <c r="J7451" i="2"/>
  <c r="J7452" i="2" s="1"/>
  <c r="J7453" i="2" s="1"/>
  <c r="J7454" i="2" s="1"/>
  <c r="J7455" i="2" s="1"/>
  <c r="J7456" i="2" s="1"/>
  <c r="J7457" i="2" s="1"/>
  <c r="J7458" i="2" s="1"/>
  <c r="R7451" i="2" l="1"/>
  <c r="I7452" i="2" s="1"/>
  <c r="O7452" i="2" s="1"/>
  <c r="Q7452" i="2" s="1"/>
  <c r="L7451" i="2"/>
  <c r="L7452" i="2" l="1"/>
  <c r="K7452" i="2"/>
  <c r="M7452" i="2" s="1"/>
  <c r="P7452" i="2" s="1"/>
  <c r="R7452" i="2" l="1"/>
  <c r="I7453" i="2" s="1"/>
  <c r="L7453" i="2" l="1"/>
  <c r="K7453" i="2"/>
  <c r="M7453" i="2" s="1"/>
  <c r="P7453" i="2" s="1"/>
  <c r="R7453" i="2" l="1"/>
  <c r="I7454" i="2" s="1"/>
  <c r="L7454" i="2" l="1"/>
  <c r="K7454" i="2"/>
  <c r="M7454" i="2" s="1"/>
  <c r="P7454" i="2" s="1"/>
  <c r="R7454" i="2" l="1"/>
  <c r="I7455" i="2" s="1"/>
  <c r="L7455" i="2" l="1"/>
  <c r="K7455" i="2"/>
  <c r="M7455" i="2" s="1"/>
  <c r="P7455" i="2" s="1"/>
  <c r="O7455" i="2"/>
  <c r="Q7455" i="2" s="1"/>
  <c r="R7455" i="2" l="1"/>
  <c r="I7456" i="2" s="1"/>
  <c r="L7456" i="2"/>
  <c r="K7456" i="2"/>
  <c r="M7456" i="2" s="1"/>
  <c r="P7456" i="2" s="1"/>
  <c r="O7456" i="2"/>
  <c r="Q7456" i="2" s="1"/>
  <c r="R7456" i="2" l="1"/>
  <c r="I7457" i="2" s="1"/>
  <c r="L7457" i="2" s="1"/>
  <c r="O7457" i="2"/>
  <c r="Q7457" i="2" s="1"/>
  <c r="K7457" i="2" l="1"/>
  <c r="M7457" i="2" s="1"/>
  <c r="P7457" i="2" s="1"/>
  <c r="R7457" i="2" l="1"/>
  <c r="I7458" i="2" s="1"/>
  <c r="L7458" i="2" l="1"/>
  <c r="N7458" i="2" s="1"/>
  <c r="K7458" i="2"/>
  <c r="M7458" i="2" s="1"/>
  <c r="R7458" i="2" l="1"/>
  <c r="I7459" i="2" s="1"/>
  <c r="O7459" i="2"/>
  <c r="Q7459" i="2" s="1"/>
  <c r="K7459" i="2"/>
  <c r="P7458" i="2"/>
  <c r="J7459" i="2"/>
  <c r="L7459" i="2" s="1"/>
  <c r="N7459" i="2" s="1"/>
  <c r="R7459" i="2" s="1"/>
  <c r="I7460" i="2" s="1"/>
  <c r="J7460" i="2"/>
  <c r="P7459" i="2" l="1"/>
  <c r="L7460" i="2"/>
  <c r="N7460" i="2" s="1"/>
  <c r="P7460" i="2" s="1"/>
  <c r="K7460" i="2"/>
  <c r="R7460" i="2" l="1"/>
  <c r="I7461" i="2" s="1"/>
  <c r="J7461" i="2"/>
  <c r="J7462" i="2" s="1"/>
  <c r="R7461" i="2" l="1"/>
  <c r="I7462" i="2" s="1"/>
  <c r="O7462" i="2" s="1"/>
  <c r="Q7462" i="2" s="1"/>
  <c r="L7461" i="2"/>
  <c r="K7461" i="2"/>
  <c r="O7461" i="2"/>
  <c r="Q7461" i="2" s="1"/>
  <c r="L7462" i="2" l="1"/>
  <c r="N7462" i="2" s="1"/>
  <c r="K7462" i="2"/>
  <c r="P7462" i="2" l="1"/>
  <c r="J7463" i="2"/>
  <c r="R7462" i="2"/>
  <c r="I7463" i="2" s="1"/>
  <c r="O7463" i="2" s="1"/>
  <c r="Q7463" i="2" s="1"/>
  <c r="L7463" i="2" l="1"/>
  <c r="N7463" i="2" s="1"/>
  <c r="P7463" i="2" s="1"/>
  <c r="K7463" i="2"/>
  <c r="J7464" i="2"/>
  <c r="J7465" i="2" s="1"/>
  <c r="R7463" i="2" l="1"/>
  <c r="I7464" i="2" s="1"/>
  <c r="R7464" i="2" l="1"/>
  <c r="I7465" i="2" s="1"/>
  <c r="L7464" i="2"/>
  <c r="K7464" i="2"/>
  <c r="O7464" i="2"/>
  <c r="Q7464" i="2" s="1"/>
  <c r="R7465" i="2" l="1"/>
  <c r="I7466" i="2" s="1"/>
  <c r="L7465" i="2"/>
  <c r="O7465" i="2"/>
  <c r="Q7465" i="2" s="1"/>
  <c r="K7465" i="2"/>
  <c r="R7466" i="2" l="1"/>
  <c r="I7467" i="2" s="1"/>
  <c r="O7467" i="2" s="1"/>
  <c r="Q7467" i="2" s="1"/>
  <c r="L7466" i="2"/>
  <c r="K7466" i="2"/>
  <c r="O7466" i="2"/>
  <c r="Q7466" i="2" s="1"/>
  <c r="L7467" i="2" l="1"/>
  <c r="K7467" i="2"/>
  <c r="M7467" i="2" s="1"/>
  <c r="P7467" i="2" s="1"/>
  <c r="R7467" i="2" l="1"/>
  <c r="I7468" i="2" s="1"/>
  <c r="R7468" i="2" l="1"/>
  <c r="I7469" i="2" s="1"/>
  <c r="O7469" i="2" s="1"/>
  <c r="Q7469" i="2" s="1"/>
  <c r="L7468" i="2"/>
  <c r="K7468" i="2"/>
  <c r="O7468" i="2"/>
  <c r="Q7468" i="2" s="1"/>
  <c r="L7469" i="2" l="1"/>
  <c r="K7469" i="2"/>
  <c r="M7469" i="2" s="1"/>
  <c r="P7469" i="2" s="1"/>
  <c r="R7469" i="2" l="1"/>
  <c r="I7470" i="2" s="1"/>
  <c r="O7470" i="2" s="1"/>
  <c r="Q7470" i="2" s="1"/>
  <c r="L7470" i="2" l="1"/>
  <c r="K7470" i="2"/>
  <c r="M7470" i="2" s="1"/>
  <c r="P7470" i="2" s="1"/>
  <c r="R7470" i="2" l="1"/>
  <c r="I7471" i="2" s="1"/>
  <c r="O7471" i="2" s="1"/>
  <c r="Q7471" i="2" s="1"/>
  <c r="L7471" i="2" l="1"/>
  <c r="N7471" i="2" s="1"/>
  <c r="J7472" i="2" s="1"/>
  <c r="K7471" i="2"/>
  <c r="M7471" i="2" s="1"/>
  <c r="P7471" i="2" l="1"/>
  <c r="R7471" i="2"/>
  <c r="I7472" i="2" s="1"/>
  <c r="O7472" i="2" s="1"/>
  <c r="Q7472" i="2" s="1"/>
  <c r="L7472" i="2" l="1"/>
  <c r="N7472" i="2" s="1"/>
  <c r="J7473" i="2" s="1"/>
  <c r="J7474" i="2" s="1"/>
  <c r="J7475" i="2" s="1"/>
  <c r="J7476" i="2" s="1"/>
  <c r="J7477" i="2" s="1"/>
  <c r="J7478" i="2" s="1"/>
  <c r="J7479" i="2" s="1"/>
  <c r="K7472" i="2"/>
  <c r="M7472" i="2" s="1"/>
  <c r="P7472" i="2" l="1"/>
  <c r="R7472" i="2"/>
  <c r="I7473" i="2" s="1"/>
  <c r="O7473" i="2" s="1"/>
  <c r="Q7473" i="2" s="1"/>
  <c r="L7473" i="2" l="1"/>
  <c r="K7473" i="2"/>
  <c r="M7473" i="2" s="1"/>
  <c r="P7473" i="2" s="1"/>
  <c r="R7473" i="2" l="1"/>
  <c r="I7474" i="2" s="1"/>
  <c r="O7474" i="2" s="1"/>
  <c r="Q7474" i="2" s="1"/>
  <c r="L7474" i="2" l="1"/>
  <c r="K7474" i="2"/>
  <c r="M7474" i="2" s="1"/>
  <c r="P7474" i="2" s="1"/>
  <c r="R7474" i="2" l="1"/>
  <c r="I7475" i="2" s="1"/>
  <c r="O7475" i="2" s="1"/>
  <c r="Q7475" i="2" s="1"/>
  <c r="L7475" i="2" l="1"/>
  <c r="K7475" i="2"/>
  <c r="M7475" i="2" s="1"/>
  <c r="P7475" i="2" s="1"/>
  <c r="R7475" i="2" l="1"/>
  <c r="I7476" i="2" s="1"/>
  <c r="O7476" i="2" s="1"/>
  <c r="Q7476" i="2" s="1"/>
  <c r="L7476" i="2" l="1"/>
  <c r="K7476" i="2"/>
  <c r="M7476" i="2" s="1"/>
  <c r="P7476" i="2" s="1"/>
  <c r="R7476" i="2" l="1"/>
  <c r="I7477" i="2" s="1"/>
  <c r="L7477" i="2" l="1"/>
  <c r="K7477" i="2"/>
  <c r="M7477" i="2" s="1"/>
  <c r="P7477" i="2" s="1"/>
  <c r="O7477" i="2"/>
  <c r="Q7477" i="2" s="1"/>
  <c r="R7477" i="2" l="1"/>
  <c r="I7478" i="2" s="1"/>
  <c r="L7478" i="2"/>
  <c r="O7478" i="2"/>
  <c r="Q7478" i="2" s="1"/>
  <c r="K7478" i="2"/>
  <c r="M7478" i="2" s="1"/>
  <c r="P7478" i="2" s="1"/>
  <c r="R7478" i="2" l="1"/>
  <c r="I7479" i="2" s="1"/>
  <c r="L7479" i="2"/>
  <c r="N7479" i="2" s="1"/>
  <c r="K7479" i="2"/>
  <c r="M7479" i="2" s="1"/>
  <c r="R7479" i="2" l="1"/>
  <c r="I7480" i="2" s="1"/>
  <c r="K7480" i="2"/>
  <c r="M7480" i="2" s="1"/>
  <c r="P7480" i="2" s="1"/>
  <c r="O7480" i="2"/>
  <c r="Q7480" i="2" s="1"/>
  <c r="P7479" i="2"/>
  <c r="J7480" i="2"/>
  <c r="J7481" i="2" s="1"/>
  <c r="J7482" i="2" s="1"/>
  <c r="R7480" i="2" l="1"/>
  <c r="I7481" i="2" s="1"/>
  <c r="L7480" i="2"/>
  <c r="L7481" i="2"/>
  <c r="K7481" i="2"/>
  <c r="M7481" i="2" s="1"/>
  <c r="P7481" i="2" s="1"/>
  <c r="O7481" i="2"/>
  <c r="Q7481" i="2" s="1"/>
  <c r="R7481" i="2" l="1"/>
  <c r="I7482" i="2" s="1"/>
  <c r="L7482" i="2"/>
  <c r="N7482" i="2" s="1"/>
  <c r="K7482" i="2"/>
  <c r="M7482" i="2" s="1"/>
  <c r="P7482" i="2" l="1"/>
  <c r="J7483" i="2"/>
  <c r="R7482" i="2"/>
  <c r="I7483" i="2" s="1"/>
  <c r="O7483" i="2" s="1"/>
  <c r="Q7483" i="2" s="1"/>
  <c r="L7483" i="2" l="1"/>
  <c r="N7483" i="2" s="1"/>
  <c r="P7483" i="2" s="1"/>
  <c r="K7483" i="2"/>
  <c r="J7484" i="2" l="1"/>
  <c r="R7483" i="2"/>
  <c r="I7484" i="2" s="1"/>
  <c r="L7484" i="2" l="1"/>
  <c r="N7484" i="2" s="1"/>
  <c r="P7484" i="2" s="1"/>
  <c r="K7484" i="2"/>
  <c r="J7485" i="2" l="1"/>
  <c r="R7484" i="2"/>
  <c r="I7485" i="2" s="1"/>
  <c r="L7485" i="2" l="1"/>
  <c r="N7485" i="2" s="1"/>
  <c r="P7485" i="2" s="1"/>
  <c r="K7485" i="2"/>
  <c r="J7486" i="2" l="1"/>
  <c r="R7485" i="2"/>
  <c r="I7486" i="2" s="1"/>
  <c r="O7486" i="2" s="1"/>
  <c r="Q7486" i="2" s="1"/>
  <c r="L7486" i="2" l="1"/>
  <c r="N7486" i="2" s="1"/>
  <c r="P7486" i="2" s="1"/>
  <c r="R7486" i="2"/>
  <c r="I7487" i="2" s="1"/>
  <c r="K7486" i="2"/>
  <c r="J7487" i="2"/>
  <c r="L7487" i="2" l="1"/>
  <c r="N7487" i="2" s="1"/>
  <c r="P7487" i="2" s="1"/>
  <c r="R7487" i="2"/>
  <c r="I7488" i="2" s="1"/>
  <c r="O7488" i="2" s="1"/>
  <c r="Q7488" i="2" s="1"/>
  <c r="K7487" i="2"/>
  <c r="O7487" i="2"/>
  <c r="Q7487" i="2" s="1"/>
  <c r="J7488" i="2" l="1"/>
  <c r="L7488" i="2" s="1"/>
  <c r="N7488" i="2" s="1"/>
  <c r="R7488" i="2" s="1"/>
  <c r="I7489" i="2" s="1"/>
  <c r="O7489" i="2" s="1"/>
  <c r="Q7489" i="2" s="1"/>
  <c r="K7488" i="2"/>
  <c r="K7489" i="2" l="1"/>
  <c r="P7488" i="2"/>
  <c r="J7489" i="2"/>
  <c r="L7489" i="2" s="1"/>
  <c r="N7489" i="2" s="1"/>
  <c r="P7489" i="2" l="1"/>
  <c r="R7489" i="2"/>
  <c r="I7490" i="2" s="1"/>
  <c r="L7490" i="2" l="1"/>
  <c r="R7490" i="2"/>
  <c r="I7491" i="2" s="1"/>
  <c r="O7490" i="2"/>
  <c r="Q7490" i="2" s="1"/>
  <c r="K7490" i="2"/>
  <c r="L7491" i="2" l="1"/>
  <c r="R7491" i="2"/>
  <c r="I7492" i="2" s="1"/>
  <c r="O7492" i="2" s="1"/>
  <c r="Q7492" i="2" s="1"/>
  <c r="K7491" i="2"/>
  <c r="O7491" i="2"/>
  <c r="Q7491" i="2" s="1"/>
  <c r="L7492" i="2" l="1"/>
  <c r="K7492" i="2"/>
  <c r="M7492" i="2" s="1"/>
  <c r="P7492" i="2" s="1"/>
  <c r="R7492" i="2" l="1"/>
  <c r="I7493" i="2" s="1"/>
  <c r="O7493" i="2" s="1"/>
  <c r="Q7493" i="2" s="1"/>
  <c r="L7493" i="2" l="1"/>
  <c r="K7493" i="2"/>
  <c r="M7493" i="2" s="1"/>
  <c r="P7493" i="2" s="1"/>
  <c r="R7493" i="2" l="1"/>
  <c r="I7494" i="2" s="1"/>
  <c r="L7494" i="2" l="1"/>
  <c r="N7494" i="2" s="1"/>
  <c r="J7495" i="2" s="1"/>
  <c r="K7494" i="2"/>
  <c r="M7494" i="2" s="1"/>
  <c r="P7494" i="2" l="1"/>
  <c r="R7494" i="2"/>
  <c r="I7495" i="2" s="1"/>
  <c r="L7495" i="2" l="1"/>
  <c r="N7495" i="2" s="1"/>
  <c r="J7496" i="2" s="1"/>
  <c r="K7495" i="2"/>
  <c r="M7495" i="2" s="1"/>
  <c r="P7495" i="2" s="1"/>
  <c r="R7495" i="2" l="1"/>
  <c r="I7496" i="2" s="1"/>
  <c r="L7496" i="2" l="1"/>
  <c r="N7496" i="2" s="1"/>
  <c r="J7497" i="2" s="1"/>
  <c r="K7496" i="2"/>
  <c r="M7496" i="2" s="1"/>
  <c r="P7496" i="2" l="1"/>
  <c r="R7496" i="2"/>
  <c r="I7497" i="2" s="1"/>
  <c r="L7497" i="2" l="1"/>
  <c r="N7497" i="2" s="1"/>
  <c r="J7498" i="2" s="1"/>
  <c r="J7499" i="2" s="1"/>
  <c r="J7500" i="2" s="1"/>
  <c r="J7501" i="2" s="1"/>
  <c r="J7502" i="2" s="1"/>
  <c r="J7503" i="2" s="1"/>
  <c r="K7497" i="2"/>
  <c r="M7497" i="2" s="1"/>
  <c r="P7497" i="2" l="1"/>
  <c r="R7497" i="2"/>
  <c r="I7498" i="2" s="1"/>
  <c r="O7498" i="2" s="1"/>
  <c r="Q7498" i="2" s="1"/>
  <c r="L7498" i="2" l="1"/>
  <c r="K7498" i="2"/>
  <c r="M7498" i="2" s="1"/>
  <c r="P7498" i="2" s="1"/>
  <c r="R7498" i="2" l="1"/>
  <c r="I7499" i="2" s="1"/>
  <c r="L7499" i="2" l="1"/>
  <c r="K7499" i="2"/>
  <c r="M7499" i="2" s="1"/>
  <c r="P7499" i="2" s="1"/>
  <c r="R7499" i="2" l="1"/>
  <c r="I7500" i="2" s="1"/>
  <c r="L7500" i="2" l="1"/>
  <c r="K7500" i="2"/>
  <c r="M7500" i="2" s="1"/>
  <c r="P7500" i="2" s="1"/>
  <c r="R7500" i="2" l="1"/>
  <c r="I7501" i="2" s="1"/>
  <c r="L7501" i="2" l="1"/>
  <c r="K7501" i="2"/>
  <c r="M7501" i="2" s="1"/>
  <c r="P7501" i="2" s="1"/>
  <c r="O7501" i="2"/>
  <c r="Q7501" i="2" s="1"/>
  <c r="R7501" i="2" l="1"/>
  <c r="I7502" i="2" s="1"/>
  <c r="L7502" i="2"/>
  <c r="K7502" i="2"/>
  <c r="M7502" i="2" s="1"/>
  <c r="P7502" i="2" s="1"/>
  <c r="O7502" i="2"/>
  <c r="Q7502" i="2" s="1"/>
  <c r="R7502" i="2" l="1"/>
  <c r="I7503" i="2" s="1"/>
  <c r="L7503" i="2" s="1"/>
  <c r="N7503" i="2" s="1"/>
  <c r="K7503" i="2" l="1"/>
  <c r="M7503" i="2" s="1"/>
  <c r="R7503" i="2" s="1"/>
  <c r="I7504" i="2" s="1"/>
  <c r="K7504" i="2" s="1"/>
  <c r="M7504" i="2" s="1"/>
  <c r="J7504" i="2"/>
  <c r="P7503" i="2" l="1"/>
  <c r="L7504" i="2"/>
  <c r="N7504" i="2" s="1"/>
  <c r="P7504" i="2" l="1"/>
  <c r="R7504" i="2"/>
  <c r="I7505" i="2" s="1"/>
  <c r="J7505" i="2"/>
  <c r="L7505" i="2" l="1"/>
  <c r="N7505" i="2" s="1"/>
  <c r="K7505" i="2"/>
  <c r="M7505" i="2" s="1"/>
  <c r="J7506" i="2"/>
  <c r="P7505" i="2" l="1"/>
  <c r="R7505" i="2"/>
  <c r="I7506" i="2" s="1"/>
  <c r="O7506" i="2" s="1"/>
  <c r="Q7506" i="2" s="1"/>
  <c r="L7506" i="2" l="1"/>
  <c r="N7506" i="2" s="1"/>
  <c r="K7506" i="2"/>
  <c r="M7506" i="2" s="1"/>
  <c r="R7506" i="2" l="1"/>
  <c r="I7507" i="2" s="1"/>
  <c r="O7507" i="2" s="1"/>
  <c r="Q7507" i="2" s="1"/>
  <c r="K7507" i="2"/>
  <c r="P7506" i="2"/>
  <c r="J7507" i="2"/>
  <c r="L7507" i="2" l="1"/>
  <c r="N7507" i="2" s="1"/>
  <c r="J7508" i="2" s="1"/>
  <c r="P7507" i="2" l="1"/>
  <c r="R7507" i="2"/>
  <c r="I7508" i="2" s="1"/>
  <c r="O7508" i="2" s="1"/>
  <c r="Q7508" i="2" s="1"/>
  <c r="L7508" i="2" l="1"/>
  <c r="N7508" i="2" s="1"/>
  <c r="R7508" i="2" s="1"/>
  <c r="I7509" i="2" s="1"/>
  <c r="O7509" i="2" s="1"/>
  <c r="Q7509" i="2" s="1"/>
  <c r="K7508" i="2"/>
  <c r="K7509" i="2" l="1"/>
  <c r="P7508" i="2"/>
  <c r="J7509" i="2"/>
  <c r="L7509" i="2" l="1"/>
  <c r="N7509" i="2" s="1"/>
  <c r="P7509" i="2" l="1"/>
  <c r="R7509" i="2"/>
  <c r="I7510" i="2" s="1"/>
  <c r="O7510" i="2" s="1"/>
  <c r="Q7510" i="2" s="1"/>
  <c r="J7510" i="2"/>
  <c r="L7510" i="2" l="1"/>
  <c r="N7510" i="2" s="1"/>
  <c r="P7510" i="2" s="1"/>
  <c r="K7510" i="2"/>
  <c r="R7510" i="2" l="1"/>
  <c r="I7511" i="2" s="1"/>
  <c r="O7511" i="2" s="1"/>
  <c r="Q7511" i="2" s="1"/>
  <c r="J7511" i="2"/>
  <c r="L7511" i="2" l="1"/>
  <c r="N7511" i="2" s="1"/>
  <c r="P7511" i="2" s="1"/>
  <c r="K7511" i="2"/>
  <c r="R7511" i="2" l="1"/>
  <c r="I7512" i="2" s="1"/>
  <c r="J7512" i="2"/>
  <c r="J7513" i="2" s="1"/>
  <c r="R7512" i="2" l="1"/>
  <c r="I7513" i="2" s="1"/>
  <c r="O7513" i="2" s="1"/>
  <c r="Q7513" i="2" s="1"/>
  <c r="L7512" i="2"/>
  <c r="K7512" i="2"/>
  <c r="O7512" i="2"/>
  <c r="Q7512" i="2" s="1"/>
  <c r="L7513" i="2" l="1"/>
  <c r="N7513" i="2" s="1"/>
  <c r="P7513" i="2" s="1"/>
  <c r="K7513" i="2"/>
  <c r="R7513" i="2" l="1"/>
  <c r="I7514" i="2" s="1"/>
  <c r="L7514" i="2" l="1"/>
  <c r="N7514" i="2" s="1"/>
  <c r="J7515" i="2" s="1"/>
  <c r="J7516" i="2" s="1"/>
  <c r="K7514" i="2"/>
  <c r="M7514" i="2" s="1"/>
  <c r="P7514" i="2" s="1"/>
  <c r="R7514" i="2" l="1"/>
  <c r="I7515" i="2" s="1"/>
  <c r="O7515" i="2" s="1"/>
  <c r="Q7515" i="2" s="1"/>
  <c r="L7515" i="2" l="1"/>
  <c r="K7515" i="2"/>
  <c r="M7515" i="2" s="1"/>
  <c r="P7515" i="2" s="1"/>
  <c r="R7515" i="2" l="1"/>
  <c r="I7516" i="2" s="1"/>
  <c r="O7516" i="2" s="1"/>
  <c r="Q7516" i="2" s="1"/>
  <c r="L7516" i="2" l="1"/>
  <c r="N7516" i="2" s="1"/>
  <c r="K7516" i="2"/>
  <c r="P7516" i="2" l="1"/>
  <c r="J7517" i="2"/>
  <c r="J7518" i="2" s="1"/>
  <c r="R7516" i="2"/>
  <c r="I7517" i="2" s="1"/>
  <c r="O7517" i="2" s="1"/>
  <c r="Q7517" i="2" s="1"/>
  <c r="L7517" i="2" l="1"/>
  <c r="K7517" i="2"/>
  <c r="M7517" i="2" s="1"/>
  <c r="P7517" i="2" s="1"/>
  <c r="R7517" i="2" l="1"/>
  <c r="I7518" i="2" s="1"/>
  <c r="L7518" i="2" l="1"/>
  <c r="N7518" i="2" s="1"/>
  <c r="J7519" i="2" s="1"/>
  <c r="K7518" i="2"/>
  <c r="M7518" i="2" s="1"/>
  <c r="P7518" i="2" s="1"/>
  <c r="R7518" i="2" l="1"/>
  <c r="I7519" i="2" s="1"/>
  <c r="L7519" i="2" l="1"/>
  <c r="N7519" i="2" s="1"/>
  <c r="J7520" i="2" s="1"/>
  <c r="K7519" i="2"/>
  <c r="M7519" i="2" s="1"/>
  <c r="P7519" i="2" s="1"/>
  <c r="R7519" i="2" l="1"/>
  <c r="I7520" i="2" s="1"/>
  <c r="L7520" i="2" l="1"/>
  <c r="N7520" i="2" s="1"/>
  <c r="J7521" i="2" s="1"/>
  <c r="K7520" i="2"/>
  <c r="M7520" i="2" s="1"/>
  <c r="P7520" i="2" s="1"/>
  <c r="R7520" i="2" l="1"/>
  <c r="I7521" i="2" s="1"/>
  <c r="L7521" i="2" l="1"/>
  <c r="N7521" i="2" s="1"/>
  <c r="J7522" i="2" s="1"/>
  <c r="J7523" i="2" s="1"/>
  <c r="J7524" i="2" s="1"/>
  <c r="J7525" i="2" s="1"/>
  <c r="J7526" i="2" s="1"/>
  <c r="J7527" i="2" s="1"/>
  <c r="K7521" i="2"/>
  <c r="M7521" i="2" s="1"/>
  <c r="P7521" i="2" s="1"/>
  <c r="R7521" i="2" l="1"/>
  <c r="I7522" i="2" s="1"/>
  <c r="O7522" i="2" s="1"/>
  <c r="Q7522" i="2" s="1"/>
  <c r="L7522" i="2" l="1"/>
  <c r="K7522" i="2"/>
  <c r="M7522" i="2" s="1"/>
  <c r="P7522" i="2" s="1"/>
  <c r="R7522" i="2" l="1"/>
  <c r="I7523" i="2" s="1"/>
  <c r="L7523" i="2" l="1"/>
  <c r="K7523" i="2"/>
  <c r="M7523" i="2" s="1"/>
  <c r="P7523" i="2" s="1"/>
  <c r="R7523" i="2" l="1"/>
  <c r="I7524" i="2" s="1"/>
  <c r="L7524" i="2" l="1"/>
  <c r="K7524" i="2"/>
  <c r="M7524" i="2" s="1"/>
  <c r="P7524" i="2" s="1"/>
  <c r="R7524" i="2" l="1"/>
  <c r="I7525" i="2" s="1"/>
  <c r="L7525" i="2" l="1"/>
  <c r="K7525" i="2"/>
  <c r="M7525" i="2" s="1"/>
  <c r="P7525" i="2" s="1"/>
  <c r="R7525" i="2" l="1"/>
  <c r="I7526" i="2" s="1"/>
  <c r="L7526" i="2" l="1"/>
  <c r="O7526" i="2"/>
  <c r="Q7526" i="2" s="1"/>
  <c r="K7526" i="2"/>
  <c r="M7526" i="2" s="1"/>
  <c r="P7526" i="2" s="1"/>
  <c r="R7526" i="2" l="1"/>
  <c r="I7527" i="2" s="1"/>
  <c r="L7527" i="2"/>
  <c r="N7527" i="2" s="1"/>
  <c r="K7527" i="2"/>
  <c r="M7527" i="2" s="1"/>
  <c r="R7527" i="2" l="1"/>
  <c r="I7528" i="2" s="1"/>
  <c r="K7528" i="2"/>
  <c r="M7528" i="2" s="1"/>
  <c r="P7527" i="2"/>
  <c r="J7528" i="2"/>
  <c r="L7528" i="2" l="1"/>
  <c r="N7528" i="2" s="1"/>
  <c r="P7528" i="2" l="1"/>
  <c r="R7528" i="2"/>
  <c r="I7529" i="2" s="1"/>
  <c r="J7529" i="2"/>
  <c r="J7530" i="2" s="1"/>
  <c r="L7529" i="2" l="1"/>
  <c r="K7529" i="2"/>
  <c r="M7529" i="2" s="1"/>
  <c r="P7529" i="2" s="1"/>
  <c r="O7529" i="2"/>
  <c r="Q7529" i="2" s="1"/>
  <c r="R7529" i="2" l="1"/>
  <c r="I7530" i="2" s="1"/>
  <c r="O7530" i="2" s="1"/>
  <c r="Q7530" i="2" s="1"/>
  <c r="L7530" i="2"/>
  <c r="N7530" i="2" s="1"/>
  <c r="K7530" i="2"/>
  <c r="M7530" i="2" s="1"/>
  <c r="R7530" i="2" s="1"/>
  <c r="I7531" i="2" s="1"/>
  <c r="K7531" i="2" l="1"/>
  <c r="O7531" i="2"/>
  <c r="Q7531" i="2" s="1"/>
  <c r="P7530" i="2"/>
  <c r="J7531" i="2"/>
  <c r="L7531" i="2" l="1"/>
  <c r="N7531" i="2" s="1"/>
  <c r="P7531" i="2" l="1"/>
  <c r="R7531" i="2"/>
  <c r="I7532" i="2" s="1"/>
  <c r="J7532" i="2"/>
  <c r="L7532" i="2" l="1"/>
  <c r="N7532" i="2" s="1"/>
  <c r="K7532" i="2"/>
  <c r="P7532" i="2" l="1"/>
  <c r="R7532" i="2"/>
  <c r="I7533" i="2" s="1"/>
  <c r="O7533" i="2" s="1"/>
  <c r="Q7533" i="2" s="1"/>
  <c r="J7533" i="2"/>
  <c r="J7534" i="2" s="1"/>
  <c r="K7533" i="2" l="1"/>
  <c r="M7533" i="2" s="1"/>
  <c r="P7533" i="2" s="1"/>
  <c r="L7533" i="2"/>
  <c r="O7535" i="2"/>
  <c r="Q7535" i="2" s="1"/>
  <c r="R7533" i="2" l="1"/>
  <c r="I7534" i="2" s="1"/>
  <c r="O7534" i="2"/>
  <c r="Q7534" i="2" s="1"/>
  <c r="L7534" i="2"/>
  <c r="N7534" i="2" s="1"/>
  <c r="K7534" i="2"/>
  <c r="M7534" i="2" s="1"/>
  <c r="R7534" i="2" s="1"/>
  <c r="I7535" i="2" s="1"/>
  <c r="O7536" i="2"/>
  <c r="Q7536" i="2" s="1"/>
  <c r="K7535" i="2" l="1"/>
  <c r="M7535" i="2" s="1"/>
  <c r="P7535" i="2" s="1"/>
  <c r="P7534" i="2"/>
  <c r="J7535" i="2"/>
  <c r="J7536" i="2" s="1"/>
  <c r="J7537" i="2" s="1"/>
  <c r="O7537" i="2"/>
  <c r="Q7537" i="2" s="1"/>
  <c r="R7535" i="2" l="1"/>
  <c r="I7536" i="2" s="1"/>
  <c r="L7535" i="2"/>
  <c r="O7538" i="2"/>
  <c r="Q7538" i="2" s="1"/>
  <c r="L7536" i="2" l="1"/>
  <c r="K7536" i="2"/>
  <c r="M7536" i="2" s="1"/>
  <c r="P7536" i="2" s="1"/>
  <c r="R7536" i="2" l="1"/>
  <c r="I7537" i="2" s="1"/>
  <c r="L7537" i="2"/>
  <c r="K7537" i="2"/>
  <c r="M7537" i="2" s="1"/>
  <c r="P7537" i="2" s="1"/>
  <c r="R7537" i="2" l="1"/>
  <c r="I7538" i="2" s="1"/>
  <c r="L7538" i="2" l="1"/>
  <c r="N7538" i="2" s="1"/>
  <c r="K7538" i="2"/>
  <c r="R7538" i="2" l="1"/>
  <c r="I7539" i="2" s="1"/>
  <c r="P7538" i="2"/>
  <c r="J7539" i="2"/>
  <c r="J7540" i="2" s="1"/>
  <c r="J7541" i="2" s="1"/>
  <c r="J7542" i="2" s="1"/>
  <c r="L7539" i="2" l="1"/>
  <c r="R7539" i="2"/>
  <c r="I7540" i="2" s="1"/>
  <c r="K7539" i="2"/>
  <c r="O7539" i="2"/>
  <c r="Q7539" i="2" s="1"/>
  <c r="O7540" i="2" l="1"/>
  <c r="Q7540" i="2" s="1"/>
  <c r="L7540" i="2"/>
  <c r="K7540" i="2"/>
  <c r="M7540" i="2" s="1"/>
  <c r="P7540" i="2" s="1"/>
  <c r="R7540" i="2" l="1"/>
  <c r="I7541" i="2" s="1"/>
  <c r="O7541" i="2"/>
  <c r="Q7541" i="2" s="1"/>
  <c r="L7541" i="2"/>
  <c r="K7541" i="2"/>
  <c r="M7541" i="2" s="1"/>
  <c r="P7541" i="2" s="1"/>
  <c r="R7541" i="2" l="1"/>
  <c r="I7542" i="2" s="1"/>
  <c r="L7542" i="2" l="1"/>
  <c r="N7542" i="2" s="1"/>
  <c r="J7543" i="2" s="1"/>
  <c r="K7542" i="2"/>
  <c r="M7542" i="2" s="1"/>
  <c r="P7542" i="2" l="1"/>
  <c r="R7542" i="2"/>
  <c r="I7543" i="2" s="1"/>
  <c r="L7543" i="2" l="1"/>
  <c r="N7543" i="2" s="1"/>
  <c r="J7544" i="2" s="1"/>
  <c r="K7543" i="2"/>
  <c r="M7543" i="2" s="1"/>
  <c r="P7543" i="2" l="1"/>
  <c r="R7543" i="2"/>
  <c r="I7544" i="2" s="1"/>
  <c r="L7544" i="2" l="1"/>
  <c r="N7544" i="2" s="1"/>
  <c r="J7545" i="2" s="1"/>
  <c r="K7544" i="2"/>
  <c r="M7544" i="2" s="1"/>
  <c r="P7544" i="2" s="1"/>
  <c r="R7544" i="2" l="1"/>
  <c r="I7545" i="2" s="1"/>
  <c r="K7545" i="2"/>
  <c r="M7545" i="2" s="1"/>
  <c r="L7545" i="2"/>
  <c r="N7545" i="2" s="1"/>
  <c r="R7545" i="2"/>
  <c r="I7546" i="2" s="1"/>
  <c r="K7546" i="2" l="1"/>
  <c r="M7546" i="2" s="1"/>
  <c r="J7546" i="2"/>
  <c r="J7547" i="2" s="1"/>
  <c r="J7548" i="2" s="1"/>
  <c r="J7549" i="2" s="1"/>
  <c r="J7550" i="2" s="1"/>
  <c r="J7551" i="2" s="1"/>
  <c r="J7552" i="2" s="1"/>
  <c r="J7553" i="2" s="1"/>
  <c r="P7545" i="2"/>
  <c r="P7546" i="2" l="1"/>
  <c r="R7546" i="2"/>
  <c r="I7547" i="2" s="1"/>
  <c r="L7546" i="2"/>
  <c r="L7547" i="2" l="1"/>
  <c r="K7547" i="2"/>
  <c r="M7547" i="2" s="1"/>
  <c r="P7547" i="2" l="1"/>
  <c r="R7547" i="2"/>
  <c r="I7548" i="2" s="1"/>
  <c r="L7548" i="2" l="1"/>
  <c r="K7548" i="2"/>
  <c r="M7548" i="2" s="1"/>
  <c r="P7548" i="2" l="1"/>
  <c r="R7548" i="2"/>
  <c r="I7549" i="2" s="1"/>
  <c r="K7549" i="2" l="1"/>
  <c r="M7549" i="2" s="1"/>
  <c r="L7549" i="2"/>
  <c r="O7550" i="2"/>
  <c r="Q7550" i="2" s="1"/>
  <c r="P7549" i="2" l="1"/>
  <c r="R7549" i="2"/>
  <c r="I7550" i="2" s="1"/>
  <c r="O7551" i="2"/>
  <c r="Q7551" i="2" s="1"/>
  <c r="L7550" i="2" l="1"/>
  <c r="K7550" i="2"/>
  <c r="M7550" i="2" s="1"/>
  <c r="O7552" i="2"/>
  <c r="Q7552" i="2" s="1"/>
  <c r="P7550" i="2" l="1"/>
  <c r="R7550" i="2"/>
  <c r="I7551" i="2" s="1"/>
  <c r="L7551" i="2" l="1"/>
  <c r="K7551" i="2"/>
  <c r="M7551" i="2" s="1"/>
  <c r="P7551" i="2" s="1"/>
  <c r="R7551" i="2" l="1"/>
  <c r="I7552" i="2" s="1"/>
  <c r="L7552" i="2"/>
  <c r="K7552" i="2"/>
  <c r="M7552" i="2" s="1"/>
  <c r="P7552" i="2" s="1"/>
  <c r="R7552" i="2" l="1"/>
  <c r="I7553" i="2" s="1"/>
  <c r="K7553" i="2" s="1"/>
  <c r="M7553" i="2" s="1"/>
  <c r="L7553" i="2" l="1"/>
  <c r="N7553" i="2" s="1"/>
  <c r="P7553" i="2"/>
  <c r="J7554" i="2"/>
  <c r="R7553" i="2"/>
  <c r="I7554" i="2" s="1"/>
  <c r="K7554" i="2" l="1"/>
  <c r="M7554" i="2" s="1"/>
  <c r="L7554" i="2"/>
  <c r="N7554" i="2" s="1"/>
  <c r="J7555" i="2" s="1"/>
  <c r="R7554" i="2" l="1"/>
  <c r="I7555" i="2" s="1"/>
  <c r="K7555" i="2" s="1"/>
  <c r="M7555" i="2" s="1"/>
  <c r="P7554" i="2"/>
  <c r="L7555" i="2" l="1"/>
  <c r="N7555" i="2" s="1"/>
  <c r="R7555" i="2" s="1"/>
  <c r="I7556" i="2" s="1"/>
  <c r="J7556" i="2"/>
  <c r="O7556" i="2" l="1"/>
  <c r="Q7556" i="2" s="1"/>
  <c r="K7556" i="2"/>
  <c r="L7556" i="2"/>
  <c r="N7556" i="2" s="1"/>
  <c r="J7557" i="2" s="1"/>
  <c r="P7555" i="2"/>
  <c r="R7556" i="2"/>
  <c r="I7557" i="2" s="1"/>
  <c r="L7557" i="2" s="1"/>
  <c r="N7557" i="2" s="1"/>
  <c r="P7556" i="2" l="1"/>
  <c r="O7557" i="2"/>
  <c r="Q7557" i="2" s="1"/>
  <c r="K7557" i="2"/>
  <c r="P7557" i="2"/>
  <c r="R7557" i="2"/>
  <c r="I7558" i="2" s="1"/>
  <c r="O7558" i="2" s="1"/>
  <c r="Q7558" i="2" s="1"/>
  <c r="J7558" i="2"/>
  <c r="L7558" i="2" l="1"/>
  <c r="N7558" i="2" s="1"/>
  <c r="P7558" i="2" s="1"/>
  <c r="K7558" i="2"/>
  <c r="R7558" i="2" l="1"/>
  <c r="I7559" i="2" s="1"/>
  <c r="O7559" i="2" s="1"/>
  <c r="Q7559" i="2" s="1"/>
  <c r="J7559" i="2"/>
  <c r="L7559" i="2" l="1"/>
  <c r="N7559" i="2" s="1"/>
  <c r="P7559" i="2" s="1"/>
  <c r="K7559" i="2"/>
  <c r="R7559" i="2" l="1"/>
  <c r="I7560" i="2" s="1"/>
  <c r="J7560" i="2"/>
  <c r="L7560" i="2" l="1"/>
  <c r="N7560" i="2" s="1"/>
  <c r="K7560" i="2"/>
  <c r="M7560" i="2" s="1"/>
  <c r="R7560" i="2" s="1"/>
  <c r="I7561" i="2" s="1"/>
  <c r="P7560" i="2" l="1"/>
  <c r="K7561" i="2"/>
  <c r="M7561" i="2" s="1"/>
  <c r="P7561" i="2" s="1"/>
  <c r="O7561" i="2"/>
  <c r="Q7561" i="2" s="1"/>
  <c r="J7561" i="2"/>
  <c r="L7561" i="2" s="1"/>
  <c r="R7561" i="2" l="1"/>
  <c r="I7562" i="2" s="1"/>
  <c r="K7562" i="2" s="1"/>
  <c r="M7562" i="2" s="1"/>
  <c r="P7562" i="2" s="1"/>
  <c r="L7562" i="2" l="1"/>
  <c r="R7562" i="2"/>
  <c r="I7563" i="2" s="1"/>
  <c r="L7563" i="2" l="1"/>
  <c r="K7563" i="2"/>
  <c r="M7563" i="2" s="1"/>
  <c r="P7563" i="2" s="1"/>
  <c r="O7563" i="2"/>
  <c r="Q7563" i="2" s="1"/>
  <c r="R7563" i="2" l="1"/>
  <c r="I7564" i="2" s="1"/>
  <c r="L7564" i="2" s="1"/>
  <c r="K7564" i="2" l="1"/>
  <c r="M7564" i="2" s="1"/>
  <c r="P7564" i="2" s="1"/>
  <c r="R7564" i="2"/>
  <c r="I7565" i="2" s="1"/>
  <c r="L7565" i="2" l="1"/>
  <c r="K7565" i="2"/>
  <c r="M7565" i="2" s="1"/>
  <c r="P7565" i="2" s="1"/>
  <c r="R7565" i="2" l="1"/>
  <c r="I7566" i="2" s="1"/>
  <c r="L7566" i="2" l="1"/>
  <c r="K7566" i="2"/>
  <c r="M7566" i="2" s="1"/>
  <c r="P7566" i="2" s="1"/>
  <c r="R7566" i="2" l="1"/>
  <c r="I7567" i="2" s="1"/>
  <c r="L7567" i="2" l="1"/>
  <c r="N7567" i="2" s="1"/>
  <c r="J7568" i="2" s="1"/>
  <c r="K7567" i="2"/>
  <c r="M7567" i="2" s="1"/>
  <c r="P7567" i="2" l="1"/>
  <c r="R7567" i="2"/>
  <c r="I7568" i="2" s="1"/>
  <c r="L7568" i="2" l="1"/>
  <c r="N7568" i="2" s="1"/>
  <c r="J7569" i="2" s="1"/>
  <c r="K7568" i="2"/>
  <c r="M7568" i="2" s="1"/>
  <c r="P7568" i="2" s="1"/>
  <c r="R7568" i="2" l="1"/>
  <c r="I7569" i="2" s="1"/>
  <c r="L7569" i="2" l="1"/>
  <c r="N7569" i="2" s="1"/>
  <c r="J7570" i="2" s="1"/>
  <c r="K7569" i="2"/>
  <c r="M7569" i="2" s="1"/>
  <c r="P7569" i="2" s="1"/>
  <c r="R7569" i="2" l="1"/>
  <c r="I7570" i="2" s="1"/>
  <c r="L7570" i="2" l="1"/>
  <c r="N7570" i="2" s="1"/>
  <c r="J7571" i="2" s="1"/>
  <c r="K7570" i="2"/>
  <c r="M7570" i="2" s="1"/>
  <c r="P7570" i="2" s="1"/>
  <c r="R7570" i="2" l="1"/>
  <c r="I7571" i="2" s="1"/>
  <c r="L7571" i="2" l="1"/>
  <c r="N7571" i="2" s="1"/>
  <c r="J7572" i="2" s="1"/>
  <c r="K7571" i="2"/>
  <c r="M7571" i="2" s="1"/>
  <c r="P7571" i="2" s="1"/>
  <c r="R7571" i="2" l="1"/>
  <c r="I7572" i="2" s="1"/>
  <c r="L7572" i="2" l="1"/>
  <c r="N7572" i="2" s="1"/>
  <c r="J7573" i="2" s="1"/>
  <c r="J7574" i="2" s="1"/>
  <c r="J7575" i="2" s="1"/>
  <c r="J7576" i="2" s="1"/>
  <c r="J7577" i="2" s="1"/>
  <c r="K7572" i="2"/>
  <c r="M7572" i="2" s="1"/>
  <c r="P7572" i="2" s="1"/>
  <c r="R7572" i="2" l="1"/>
  <c r="I7573" i="2" s="1"/>
  <c r="L7573" i="2" l="1"/>
  <c r="K7573" i="2"/>
  <c r="M7573" i="2" s="1"/>
  <c r="P7573" i="2" s="1"/>
  <c r="O7573" i="2"/>
  <c r="Q7573" i="2" s="1"/>
  <c r="R7573" i="2" l="1"/>
  <c r="I7574" i="2" s="1"/>
  <c r="L7574" i="2"/>
  <c r="K7574" i="2"/>
  <c r="M7574" i="2" s="1"/>
  <c r="P7574" i="2" s="1"/>
  <c r="O7574" i="2"/>
  <c r="Q7574" i="2" s="1"/>
  <c r="R7574" i="2" l="1"/>
  <c r="I7575" i="2" s="1"/>
  <c r="L7575" i="2"/>
  <c r="K7575" i="2"/>
  <c r="M7575" i="2" s="1"/>
  <c r="P7575" i="2" s="1"/>
  <c r="O7575" i="2"/>
  <c r="Q7575" i="2" s="1"/>
  <c r="R7575" i="2" l="1"/>
  <c r="I7576" i="2" s="1"/>
  <c r="L7576" i="2"/>
  <c r="K7576" i="2"/>
  <c r="M7576" i="2" s="1"/>
  <c r="P7576" i="2" s="1"/>
  <c r="O7576" i="2"/>
  <c r="Q7576" i="2" s="1"/>
  <c r="R7576" i="2" l="1"/>
  <c r="I7577" i="2" s="1"/>
  <c r="L7577" i="2"/>
  <c r="N7577" i="2" s="1"/>
  <c r="K7577" i="2"/>
  <c r="M7577" i="2" s="1"/>
  <c r="R7577" i="2" s="1"/>
  <c r="I7578" i="2" s="1"/>
  <c r="K7578" i="2" l="1"/>
  <c r="M7578" i="2" s="1"/>
  <c r="P7577" i="2"/>
  <c r="J7578" i="2"/>
  <c r="L7578" i="2" l="1"/>
  <c r="N7578" i="2" s="1"/>
  <c r="P7578" i="2" l="1"/>
  <c r="R7578" i="2"/>
  <c r="I7579" i="2" s="1"/>
  <c r="J7579" i="2"/>
  <c r="L7579" i="2" l="1"/>
  <c r="N7579" i="2" s="1"/>
  <c r="K7579" i="2"/>
  <c r="M7579" i="2" s="1"/>
  <c r="P7579" i="2" l="1"/>
  <c r="R7579" i="2"/>
  <c r="I7580" i="2" s="1"/>
  <c r="J7580" i="2"/>
  <c r="L7580" i="2" l="1"/>
  <c r="N7580" i="2" s="1"/>
  <c r="P7580" i="2" s="1"/>
  <c r="R7580" i="2"/>
  <c r="I7581" i="2" s="1"/>
  <c r="K7580" i="2"/>
  <c r="K7581" i="2" l="1"/>
  <c r="J7581" i="2"/>
  <c r="L7581" i="2" l="1"/>
  <c r="N7581" i="2" s="1"/>
  <c r="P7581" i="2" l="1"/>
  <c r="R7581" i="2"/>
  <c r="I7582" i="2" s="1"/>
  <c r="J7582" i="2"/>
  <c r="L7582" i="2" l="1"/>
  <c r="N7582" i="2" s="1"/>
  <c r="P7582" i="2" s="1"/>
  <c r="K7582" i="2"/>
  <c r="R7582" i="2" l="1"/>
  <c r="I7583" i="2" s="1"/>
  <c r="J7583" i="2"/>
  <c r="J7584" i="2" s="1"/>
  <c r="J7585" i="2" s="1"/>
  <c r="R7583" i="2" l="1"/>
  <c r="I7584" i="2" s="1"/>
  <c r="L7583" i="2"/>
  <c r="K7583" i="2"/>
  <c r="O7583" i="2"/>
  <c r="Q7583" i="2" s="1"/>
  <c r="L7584" i="2" l="1"/>
  <c r="K7584" i="2"/>
  <c r="M7584" i="2" s="1"/>
  <c r="P7584" i="2" s="1"/>
  <c r="O7584" i="2"/>
  <c r="Q7584" i="2" s="1"/>
  <c r="R7584" i="2" l="1"/>
  <c r="I7585" i="2" s="1"/>
  <c r="L7585" i="2"/>
  <c r="N7585" i="2" s="1"/>
  <c r="K7585" i="2"/>
  <c r="M7585" i="2" s="1"/>
  <c r="R7585" i="2" s="1"/>
  <c r="I7586" i="2" s="1"/>
  <c r="O7586" i="2" s="1"/>
  <c r="Q7586" i="2" s="1"/>
  <c r="P7585" i="2" l="1"/>
  <c r="L7586" i="2"/>
  <c r="K7586" i="2"/>
  <c r="M7586" i="2" s="1"/>
  <c r="P7586" i="2" s="1"/>
  <c r="R7586" i="2" l="1"/>
  <c r="I7587" i="2" s="1"/>
  <c r="L7587" i="2" l="1"/>
  <c r="K7587" i="2"/>
  <c r="M7587" i="2" s="1"/>
  <c r="P7587" i="2" s="1"/>
  <c r="R7587" i="2" l="1"/>
  <c r="I7588" i="2" s="1"/>
  <c r="O7588" i="2" s="1"/>
  <c r="Q7588" i="2" s="1"/>
  <c r="L7588" i="2" l="1"/>
  <c r="K7588" i="2"/>
  <c r="M7588" i="2" s="1"/>
  <c r="P7588" i="2" s="1"/>
  <c r="R7588" i="2" l="1"/>
  <c r="I7589" i="2" s="1"/>
  <c r="L7589" i="2" l="1"/>
  <c r="K7589" i="2"/>
  <c r="M7589" i="2" s="1"/>
  <c r="P7589" i="2" s="1"/>
  <c r="O7589" i="2"/>
  <c r="Q7589" i="2" s="1"/>
  <c r="R7589" i="2" l="1"/>
  <c r="I7590" i="2" s="1"/>
  <c r="O7590" i="2" s="1"/>
  <c r="Q7590" i="2" s="1"/>
  <c r="L7590" i="2"/>
  <c r="K7590" i="2"/>
  <c r="M7590" i="2" s="1"/>
  <c r="P7590" i="2" s="1"/>
  <c r="R7590" i="2" l="1"/>
  <c r="I7591" i="2" s="1"/>
  <c r="O7591" i="2" s="1"/>
  <c r="Q7591" i="2" s="1"/>
  <c r="L7591" i="2" l="1"/>
  <c r="K7591" i="2"/>
  <c r="M7591" i="2" s="1"/>
  <c r="P7591" i="2" s="1"/>
  <c r="R7591" i="2" l="1"/>
  <c r="I7592" i="2" s="1"/>
  <c r="O7592" i="2" s="1"/>
  <c r="Q7592" i="2" s="1"/>
  <c r="L7592" i="2" l="1"/>
  <c r="K7592" i="2"/>
  <c r="M7592" i="2" s="1"/>
  <c r="P7592" i="2" s="1"/>
  <c r="R7592" i="2" l="1"/>
  <c r="I7593" i="2" s="1"/>
  <c r="O7593" i="2" s="1"/>
  <c r="Q7593" i="2" s="1"/>
  <c r="L7593" i="2" l="1"/>
  <c r="K7593" i="2"/>
  <c r="M7593" i="2" s="1"/>
  <c r="P7593" i="2" s="1"/>
  <c r="R7593" i="2" l="1"/>
  <c r="I7594" i="2" s="1"/>
  <c r="O7594" i="2" s="1"/>
  <c r="Q7594" i="2" s="1"/>
  <c r="L7594" i="2" l="1"/>
  <c r="K7594" i="2"/>
  <c r="M7594" i="2" s="1"/>
  <c r="P7594" i="2" s="1"/>
  <c r="R7594" i="2" l="1"/>
  <c r="I7595" i="2" s="1"/>
  <c r="L7595" i="2" l="1"/>
  <c r="K7595" i="2"/>
  <c r="M7595" i="2" s="1"/>
  <c r="P7595" i="2" s="1"/>
  <c r="R7595" i="2" l="1"/>
  <c r="I7596" i="2" s="1"/>
  <c r="O7596" i="2" s="1"/>
  <c r="Q7596" i="2" s="1"/>
  <c r="L7596" i="2" l="1"/>
  <c r="K7596" i="2"/>
  <c r="M7596" i="2" s="1"/>
  <c r="P7596" i="2" s="1"/>
  <c r="R7596" i="2" l="1"/>
  <c r="I7597" i="2" s="1"/>
  <c r="L7597" i="2" l="1"/>
  <c r="K7597" i="2"/>
  <c r="M7597" i="2" s="1"/>
  <c r="P7597" i="2" s="1"/>
  <c r="O7597" i="2"/>
  <c r="Q7597" i="2" s="1"/>
  <c r="R7597" i="2" l="1"/>
  <c r="I7598" i="2" s="1"/>
  <c r="R7598" i="2"/>
  <c r="I7599" i="2" s="1"/>
  <c r="L7598" i="2"/>
  <c r="K7598" i="2"/>
  <c r="O7598" i="2"/>
  <c r="Q7598" i="2" s="1"/>
  <c r="R7599" i="2" l="1"/>
  <c r="I7600" i="2" s="1"/>
  <c r="O7600" i="2" s="1"/>
  <c r="Q7600" i="2" s="1"/>
  <c r="L7599" i="2"/>
  <c r="K7599" i="2"/>
  <c r="O7599" i="2"/>
  <c r="Q7599" i="2" s="1"/>
  <c r="L7600" i="2" l="1"/>
  <c r="N7600" i="2" s="1"/>
  <c r="R7600" i="2" s="1"/>
  <c r="I7601" i="2" s="1"/>
  <c r="O7601" i="2" s="1"/>
  <c r="Q7601" i="2" s="1"/>
  <c r="K7600" i="2"/>
  <c r="K7601" i="2" l="1"/>
  <c r="P7600" i="2"/>
  <c r="J7601" i="2"/>
  <c r="L7601" i="2" l="1"/>
  <c r="N7601" i="2" s="1"/>
  <c r="P7601" i="2" l="1"/>
  <c r="R7601" i="2"/>
  <c r="I7602" i="2" s="1"/>
  <c r="O7602" i="2" s="1"/>
  <c r="Q7602" i="2" s="1"/>
  <c r="J7602" i="2"/>
  <c r="L7602" i="2" l="1"/>
  <c r="N7602" i="2" s="1"/>
  <c r="P7602" i="2" s="1"/>
  <c r="K7602" i="2"/>
  <c r="R7602" i="2" l="1"/>
  <c r="I7603" i="2" s="1"/>
  <c r="O7603" i="2" s="1"/>
  <c r="Q7603" i="2" s="1"/>
  <c r="J7603" i="2"/>
  <c r="L7603" i="2" l="1"/>
  <c r="N7603" i="2" s="1"/>
  <c r="P7603" i="2" s="1"/>
  <c r="K7603" i="2"/>
  <c r="R7603" i="2" l="1"/>
  <c r="I7604" i="2" s="1"/>
  <c r="O7604" i="2" s="1"/>
  <c r="Q7604" i="2" s="1"/>
  <c r="J7604" i="2"/>
  <c r="L7604" i="2" l="1"/>
  <c r="N7604" i="2" s="1"/>
  <c r="P7604" i="2" s="1"/>
  <c r="K7604" i="2"/>
  <c r="R7604" i="2" l="1"/>
  <c r="I7605" i="2" s="1"/>
  <c r="K7605" i="2" s="1"/>
  <c r="J7605" i="2"/>
  <c r="L7605" i="2" l="1"/>
  <c r="N7605" i="2" s="1"/>
  <c r="P7605" i="2" l="1"/>
  <c r="R7605" i="2"/>
  <c r="I7606" i="2" s="1"/>
  <c r="J7606" i="2"/>
  <c r="L7606" i="2" l="1"/>
  <c r="N7606" i="2" s="1"/>
  <c r="P7606" i="2" s="1"/>
  <c r="K7606" i="2"/>
  <c r="R7606" i="2" l="1"/>
  <c r="I7607" i="2" s="1"/>
  <c r="J7607" i="2"/>
  <c r="L7607" i="2" l="1"/>
  <c r="N7607" i="2" s="1"/>
  <c r="P7607" i="2" s="1"/>
  <c r="K7607" i="2"/>
  <c r="O7607" i="2"/>
  <c r="Q7607" i="2" s="1"/>
  <c r="R7607" i="2" l="1"/>
  <c r="I7608" i="2" s="1"/>
  <c r="K7608" i="2" s="1"/>
  <c r="J7608" i="2"/>
  <c r="O7608" i="2"/>
  <c r="Q7608" i="2" s="1"/>
  <c r="L7608" i="2" l="1"/>
  <c r="N7608" i="2" s="1"/>
  <c r="P7608" i="2" s="1"/>
  <c r="J7609" i="2" l="1"/>
  <c r="R7608" i="2"/>
  <c r="I7609" i="2" s="1"/>
  <c r="O7610" i="2"/>
  <c r="Q7610" i="2" s="1"/>
  <c r="O7609" i="2" l="1"/>
  <c r="Q7609" i="2" s="1"/>
  <c r="K7609" i="2"/>
  <c r="L7609" i="2"/>
  <c r="N7609" i="2" s="1"/>
  <c r="P7609" i="2" s="1"/>
  <c r="O7611" i="2"/>
  <c r="Q7611" i="2" s="1"/>
  <c r="R7609" i="2" l="1"/>
  <c r="I7610" i="2" s="1"/>
  <c r="L7610" i="2" l="1"/>
  <c r="N7610" i="2" s="1"/>
  <c r="K7610" i="2"/>
  <c r="R7610" i="2"/>
  <c r="I7611" i="2" s="1"/>
  <c r="K7611" i="2" l="1"/>
  <c r="P7610" i="2"/>
  <c r="J7611" i="2"/>
  <c r="L7611" i="2" l="1"/>
  <c r="N7611" i="2" s="1"/>
  <c r="P7611" i="2" l="1"/>
  <c r="R7611" i="2"/>
  <c r="I7612" i="2" s="1"/>
  <c r="J7612" i="2"/>
  <c r="L7612" i="2" l="1"/>
  <c r="N7612" i="2" s="1"/>
  <c r="J7613" i="2" s="1"/>
  <c r="K7612" i="2"/>
  <c r="M7612" i="2" s="1"/>
  <c r="P7612" i="2" s="1"/>
  <c r="R7612" i="2" l="1"/>
  <c r="I7613" i="2" s="1"/>
  <c r="L7613" i="2" l="1"/>
  <c r="N7613" i="2" s="1"/>
  <c r="J7614" i="2" s="1"/>
  <c r="K7613" i="2"/>
  <c r="M7613" i="2" s="1"/>
  <c r="P7613" i="2" s="1"/>
  <c r="R7613" i="2"/>
  <c r="I7614" i="2" s="1"/>
  <c r="L7614" i="2" l="1"/>
  <c r="N7614" i="2" s="1"/>
  <c r="J7615" i="2" s="1"/>
  <c r="K7614" i="2"/>
  <c r="M7614" i="2" s="1"/>
  <c r="P7614" i="2" s="1"/>
  <c r="R7614" i="2"/>
  <c r="I7615" i="2" s="1"/>
  <c r="O7615" i="2" l="1"/>
  <c r="Q7615" i="2" s="1"/>
  <c r="L7615" i="2"/>
  <c r="N7615" i="2" s="1"/>
  <c r="K7615" i="2"/>
  <c r="M7615" i="2" s="1"/>
  <c r="R7615" i="2"/>
  <c r="I7616" i="2" s="1"/>
  <c r="K7616" i="2" l="1"/>
  <c r="M7616" i="2" s="1"/>
  <c r="J7616" i="2"/>
  <c r="L7616" i="2" s="1"/>
  <c r="N7616" i="2" s="1"/>
  <c r="J7617" i="2" s="1"/>
  <c r="P7615" i="2"/>
  <c r="P7616" i="2" l="1"/>
  <c r="R7616" i="2"/>
  <c r="I7617" i="2" s="1"/>
  <c r="L7617" i="2" l="1"/>
  <c r="N7617" i="2" s="1"/>
  <c r="J7618" i="2" s="1"/>
  <c r="J7619" i="2" s="1"/>
  <c r="K7617" i="2"/>
  <c r="M7617" i="2" s="1"/>
  <c r="P7617" i="2" l="1"/>
  <c r="R7617" i="2"/>
  <c r="I7618" i="2" s="1"/>
  <c r="O7618" i="2" l="1"/>
  <c r="Q7618" i="2" s="1"/>
  <c r="L7618" i="2"/>
  <c r="K7618" i="2"/>
  <c r="M7618" i="2" s="1"/>
  <c r="P7618" i="2" l="1"/>
  <c r="R7618" i="2"/>
  <c r="I7619" i="2" s="1"/>
  <c r="O7619" i="2" l="1"/>
  <c r="Q7619" i="2" s="1"/>
  <c r="L7619" i="2"/>
  <c r="N7619" i="2" s="1"/>
  <c r="J7620" i="2" s="1"/>
  <c r="J7621" i="2" s="1"/>
  <c r="J7622" i="2" s="1"/>
  <c r="J7623" i="2" s="1"/>
  <c r="J7624" i="2" s="1"/>
  <c r="K7619" i="2"/>
  <c r="M7619" i="2" s="1"/>
  <c r="P7619" i="2" l="1"/>
  <c r="R7619" i="2"/>
  <c r="I7620" i="2" s="1"/>
  <c r="O7620" i="2" l="1"/>
  <c r="Q7620" i="2" s="1"/>
  <c r="L7620" i="2"/>
  <c r="K7620" i="2"/>
  <c r="M7620" i="2" s="1"/>
  <c r="O7621" i="2"/>
  <c r="Q7621" i="2" s="1"/>
  <c r="P7620" i="2" l="1"/>
  <c r="R7620" i="2"/>
  <c r="I7621" i="2" s="1"/>
  <c r="O7622" i="2"/>
  <c r="Q7622" i="2" s="1"/>
  <c r="L7621" i="2" l="1"/>
  <c r="K7621" i="2"/>
  <c r="M7621" i="2" s="1"/>
  <c r="O7623" i="2"/>
  <c r="Q7623" i="2" s="1"/>
  <c r="P7621" i="2" l="1"/>
  <c r="R7621" i="2"/>
  <c r="I7622" i="2" s="1"/>
  <c r="L7622" i="2" l="1"/>
  <c r="K7622" i="2"/>
  <c r="M7622" i="2" s="1"/>
  <c r="P7622" i="2" s="1"/>
  <c r="R7622" i="2"/>
  <c r="I7623" i="2" s="1"/>
  <c r="L7623" i="2" l="1"/>
  <c r="K7623" i="2"/>
  <c r="M7623" i="2" s="1"/>
  <c r="P7623" i="2" s="1"/>
  <c r="R7623" i="2"/>
  <c r="I7624" i="2" s="1"/>
  <c r="L7624" i="2" l="1"/>
  <c r="N7624" i="2" s="1"/>
  <c r="K7624" i="2"/>
  <c r="M7624" i="2" s="1"/>
  <c r="R7624" i="2" s="1"/>
  <c r="I7625" i="2" s="1"/>
  <c r="K7625" i="2" l="1"/>
  <c r="M7625" i="2" s="1"/>
  <c r="P7624" i="2"/>
  <c r="J7625" i="2"/>
  <c r="O7626" i="2"/>
  <c r="Q7626" i="2" s="1"/>
  <c r="L7625" i="2" l="1"/>
  <c r="N7625" i="2" s="1"/>
  <c r="P7625" i="2" s="1"/>
  <c r="R7625" i="2"/>
  <c r="I7626" i="2" s="1"/>
  <c r="K7626" i="2" l="1"/>
  <c r="M7626" i="2" s="1"/>
  <c r="J7626" i="2"/>
  <c r="J7627" i="2" s="1"/>
  <c r="P7626" i="2" l="1"/>
  <c r="R7626" i="2"/>
  <c r="I7627" i="2" s="1"/>
  <c r="L7626" i="2"/>
  <c r="O7627" i="2" l="1"/>
  <c r="Q7627" i="2" s="1"/>
  <c r="L7627" i="2"/>
  <c r="N7627" i="2" s="1"/>
  <c r="K7627" i="2"/>
  <c r="R7627" i="2"/>
  <c r="I7628" i="2" s="1"/>
  <c r="O7628" i="2" l="1"/>
  <c r="Q7628" i="2" s="1"/>
  <c r="K7628" i="2"/>
  <c r="P7627" i="2"/>
  <c r="J7628" i="2"/>
  <c r="L7628" i="2" l="1"/>
  <c r="N7628" i="2" s="1"/>
  <c r="P7628" i="2" l="1"/>
  <c r="R7628" i="2"/>
  <c r="I7629" i="2" s="1"/>
  <c r="J7629" i="2"/>
  <c r="O7629" i="2" l="1"/>
  <c r="Q7629" i="2" s="1"/>
  <c r="L7629" i="2"/>
  <c r="N7629" i="2" s="1"/>
  <c r="P7629" i="2" s="1"/>
  <c r="R7629" i="2"/>
  <c r="I7630" i="2" s="1"/>
  <c r="K7629" i="2"/>
  <c r="O7630" i="2" l="1"/>
  <c r="Q7630" i="2" s="1"/>
  <c r="K7630" i="2"/>
  <c r="J7630" i="2"/>
  <c r="L7630" i="2" l="1"/>
  <c r="N7630" i="2" s="1"/>
  <c r="P7630" i="2" l="1"/>
  <c r="R7630" i="2"/>
  <c r="I7631" i="2" s="1"/>
  <c r="J7631" i="2"/>
  <c r="O7631" i="2" l="1"/>
  <c r="Q7631" i="2" s="1"/>
  <c r="L7631" i="2"/>
  <c r="N7631" i="2" s="1"/>
  <c r="P7631" i="2" s="1"/>
  <c r="K7631" i="2"/>
  <c r="R7631" i="2"/>
  <c r="I7632" i="2" s="1"/>
  <c r="O7632" i="2" l="1"/>
  <c r="Q7632" i="2" s="1"/>
  <c r="K7632" i="2"/>
  <c r="J7632" i="2"/>
  <c r="L7632" i="2" l="1"/>
  <c r="N7632" i="2" s="1"/>
  <c r="P7632" i="2" l="1"/>
  <c r="R7632" i="2"/>
  <c r="I7633" i="2" s="1"/>
  <c r="J7633" i="2"/>
  <c r="L7633" i="2" s="1"/>
  <c r="N7633" i="2" s="1"/>
  <c r="P7633" i="2" s="1"/>
  <c r="O7635" i="2"/>
  <c r="Q7635" i="2" s="1"/>
  <c r="O7633" i="2" l="1"/>
  <c r="Q7633" i="2" s="1"/>
  <c r="K7633" i="2"/>
  <c r="R7633" i="2"/>
  <c r="I7634" i="2" s="1"/>
  <c r="O7634" i="2" l="1"/>
  <c r="Q7634" i="2" s="1"/>
  <c r="L7634" i="2"/>
  <c r="K7634" i="2"/>
  <c r="M7634" i="2" s="1"/>
  <c r="P7634" i="2" s="1"/>
  <c r="R7634" i="2"/>
  <c r="I7635" i="2" s="1"/>
  <c r="L7635" i="2" l="1"/>
  <c r="K7635" i="2"/>
  <c r="M7635" i="2" s="1"/>
  <c r="P7635" i="2" s="1"/>
  <c r="R7635" i="2"/>
  <c r="I7636" i="2" s="1"/>
  <c r="O7636" i="2" l="1"/>
  <c r="Q7636" i="2" s="1"/>
  <c r="L7636" i="2"/>
  <c r="K7636" i="2"/>
  <c r="M7636" i="2" s="1"/>
  <c r="P7636" i="2" s="1"/>
  <c r="R7636" i="2" l="1"/>
  <c r="I7637" i="2" s="1"/>
  <c r="O7637" i="2"/>
  <c r="Q7637" i="2" s="1"/>
  <c r="L7637" i="2"/>
  <c r="K7637" i="2"/>
  <c r="M7637" i="2" s="1"/>
  <c r="P7637" i="2" l="1"/>
  <c r="R7637" i="2"/>
  <c r="I7638" i="2" s="1"/>
  <c r="O7638" i="2" l="1"/>
  <c r="Q7638" i="2" s="1"/>
  <c r="L7638" i="2"/>
  <c r="K7638" i="2"/>
  <c r="M7638" i="2" s="1"/>
  <c r="P7638" i="2" l="1"/>
  <c r="R7638" i="2"/>
  <c r="I7639" i="2" s="1"/>
  <c r="O7639" i="2" l="1"/>
  <c r="Q7639" i="2" s="1"/>
  <c r="L7639" i="2"/>
  <c r="N7639" i="2" s="1"/>
  <c r="J7640" i="2" s="1"/>
  <c r="K7639" i="2"/>
  <c r="M7639" i="2" s="1"/>
  <c r="O7640" i="2"/>
  <c r="Q7640" i="2" s="1"/>
  <c r="R7639" i="2" l="1"/>
  <c r="I7640" i="2" s="1"/>
  <c r="L7640" i="2" s="1"/>
  <c r="N7640" i="2" s="1"/>
  <c r="K7640" i="2"/>
  <c r="P7639" i="2"/>
  <c r="J7641" i="2" l="1"/>
  <c r="R7640" i="2"/>
  <c r="I7641" i="2" s="1"/>
  <c r="O7641" i="2" s="1"/>
  <c r="Q7641" i="2" s="1"/>
  <c r="K7641" i="2"/>
  <c r="M7641" i="2" s="1"/>
  <c r="L7641" i="2"/>
  <c r="N7641" i="2" s="1"/>
  <c r="R7641" i="2" s="1"/>
  <c r="I7642" i="2" s="1"/>
  <c r="O7642" i="2" s="1"/>
  <c r="Q7642" i="2" s="1"/>
  <c r="P7640" i="2"/>
  <c r="J7642" i="2" l="1"/>
  <c r="J7643" i="2" s="1"/>
  <c r="J7644" i="2" s="1"/>
  <c r="J7645" i="2" s="1"/>
  <c r="J7646" i="2" s="1"/>
  <c r="P7641" i="2"/>
  <c r="L7642" i="2"/>
  <c r="K7642" i="2"/>
  <c r="M7642" i="2" s="1"/>
  <c r="P7642" i="2" s="1"/>
  <c r="R7642" i="2" l="1"/>
  <c r="I7643" i="2" s="1"/>
  <c r="L7643" i="2" l="1"/>
  <c r="K7643" i="2"/>
  <c r="M7643" i="2" s="1"/>
  <c r="P7643" i="2" s="1"/>
  <c r="R7643" i="2" l="1"/>
  <c r="I7644" i="2" s="1"/>
  <c r="O7644" i="2" s="1"/>
  <c r="Q7644" i="2" s="1"/>
  <c r="L7644" i="2" l="1"/>
  <c r="K7644" i="2"/>
  <c r="M7644" i="2" s="1"/>
  <c r="P7644" i="2" s="1"/>
  <c r="R7644" i="2" l="1"/>
  <c r="I7645" i="2" s="1"/>
  <c r="L7645" i="2" l="1"/>
  <c r="K7645" i="2"/>
  <c r="M7645" i="2" s="1"/>
  <c r="P7645" i="2" s="1"/>
  <c r="R7645" i="2" l="1"/>
  <c r="I7646" i="2" s="1"/>
  <c r="L7646" i="2" l="1"/>
  <c r="N7646" i="2" s="1"/>
  <c r="K7646" i="2"/>
  <c r="M7646" i="2" s="1"/>
  <c r="R7646" i="2" s="1"/>
  <c r="I7647" i="2" s="1"/>
  <c r="K7647" i="2" l="1"/>
  <c r="M7647" i="2" s="1"/>
  <c r="P7647" i="2" s="1"/>
  <c r="O7647" i="2"/>
  <c r="Q7647" i="2" s="1"/>
  <c r="P7646" i="2"/>
  <c r="J7647" i="2"/>
  <c r="J7648" i="2" s="1"/>
  <c r="J7649" i="2" s="1"/>
  <c r="R7647" i="2" l="1"/>
  <c r="I7648" i="2" s="1"/>
  <c r="L7647" i="2"/>
  <c r="L7648" i="2"/>
  <c r="K7648" i="2"/>
  <c r="M7648" i="2" s="1"/>
  <c r="P7648" i="2" s="1"/>
  <c r="O7648" i="2"/>
  <c r="Q7648" i="2" s="1"/>
  <c r="R7648" i="2" l="1"/>
  <c r="I7649" i="2" s="1"/>
  <c r="L7649" i="2"/>
  <c r="N7649" i="2" s="1"/>
  <c r="K7649" i="2"/>
  <c r="M7649" i="2" s="1"/>
  <c r="R7649" i="2" l="1"/>
  <c r="I7650" i="2" s="1"/>
  <c r="K7650" i="2"/>
  <c r="M7650" i="2" s="1"/>
  <c r="P7649" i="2"/>
  <c r="J7650" i="2"/>
  <c r="L7650" i="2" l="1"/>
  <c r="N7650" i="2" s="1"/>
  <c r="P7650" i="2" l="1"/>
  <c r="R7650" i="2"/>
  <c r="I7651" i="2" s="1"/>
  <c r="O7651" i="2" s="1"/>
  <c r="Q7651" i="2" s="1"/>
  <c r="J7651" i="2"/>
  <c r="L7651" i="2" l="1"/>
  <c r="N7651" i="2" s="1"/>
  <c r="P7651" i="2" s="1"/>
  <c r="K7651" i="2"/>
  <c r="R7651" i="2" l="1"/>
  <c r="I7652" i="2" s="1"/>
  <c r="J7652" i="2"/>
  <c r="L7652" i="2" l="1"/>
  <c r="N7652" i="2" s="1"/>
  <c r="P7652" i="2" s="1"/>
  <c r="K7652" i="2"/>
  <c r="O7652" i="2"/>
  <c r="Q7652" i="2" s="1"/>
  <c r="R7652" i="2" l="1"/>
  <c r="I7653" i="2" s="1"/>
  <c r="L7653" i="2" s="1"/>
  <c r="N7653" i="2" s="1"/>
  <c r="P7653" i="2" s="1"/>
  <c r="J7653" i="2"/>
  <c r="O7653" i="2"/>
  <c r="Q7653" i="2" s="1"/>
  <c r="K7653" i="2" l="1"/>
  <c r="R7653" i="2"/>
  <c r="I7654" i="2" s="1"/>
  <c r="O7654" i="2" s="1"/>
  <c r="Q7654" i="2" s="1"/>
  <c r="J7654" i="2"/>
  <c r="L7654" i="2" s="1"/>
  <c r="N7654" i="2" s="1"/>
  <c r="K7654" i="2"/>
  <c r="P7654" i="2" l="1"/>
  <c r="J7655" i="2"/>
  <c r="R7654" i="2"/>
  <c r="I7655" i="2" s="1"/>
  <c r="O7655" i="2" s="1"/>
  <c r="Q7655" i="2" s="1"/>
  <c r="L7655" i="2" l="1"/>
  <c r="N7655" i="2" s="1"/>
  <c r="P7655" i="2" s="1"/>
  <c r="K7655" i="2"/>
  <c r="J7656" i="2" l="1"/>
  <c r="R7655" i="2"/>
  <c r="I7656" i="2" s="1"/>
  <c r="O7656" i="2" s="1"/>
  <c r="Q7656" i="2" s="1"/>
  <c r="L7656" i="2" l="1"/>
  <c r="N7656" i="2" s="1"/>
  <c r="P7656" i="2" s="1"/>
  <c r="K7656" i="2"/>
  <c r="J7657" i="2" l="1"/>
  <c r="R7656" i="2"/>
  <c r="I7657" i="2" s="1"/>
  <c r="O7657" i="2" s="1"/>
  <c r="Q7657" i="2" s="1"/>
  <c r="L7657" i="2" l="1"/>
  <c r="N7657" i="2" s="1"/>
  <c r="P7657" i="2" s="1"/>
  <c r="R7657" i="2"/>
  <c r="I7658" i="2" s="1"/>
  <c r="K7657" i="2"/>
  <c r="L7658" i="2" l="1"/>
  <c r="R7658" i="2"/>
  <c r="I7659" i="2" s="1"/>
  <c r="O7659" i="2" s="1"/>
  <c r="Q7659" i="2" s="1"/>
  <c r="K7658" i="2"/>
  <c r="O7658" i="2"/>
  <c r="Q7658" i="2" s="1"/>
  <c r="L7659" i="2" l="1"/>
  <c r="K7659" i="2"/>
  <c r="M7659" i="2" s="1"/>
  <c r="P7659" i="2" s="1"/>
  <c r="R7659" i="2" l="1"/>
  <c r="I7660" i="2" s="1"/>
  <c r="O7660" i="2" s="1"/>
  <c r="Q7660" i="2" s="1"/>
  <c r="L7660" i="2" l="1"/>
  <c r="N7660" i="2" s="1"/>
  <c r="J7661" i="2" s="1"/>
  <c r="K7660" i="2"/>
  <c r="M7660" i="2" s="1"/>
  <c r="P7660" i="2" l="1"/>
  <c r="R7660" i="2"/>
  <c r="I7661" i="2" s="1"/>
  <c r="O7661" i="2" s="1"/>
  <c r="Q7661" i="2" s="1"/>
  <c r="L7661" i="2" l="1"/>
  <c r="N7661" i="2" s="1"/>
  <c r="J7662" i="2" s="1"/>
  <c r="K7661" i="2"/>
  <c r="M7661" i="2" s="1"/>
  <c r="P7661" i="2" s="1"/>
  <c r="R7661" i="2" l="1"/>
  <c r="I7662" i="2" s="1"/>
  <c r="O7662" i="2" s="1"/>
  <c r="Q7662" i="2" s="1"/>
  <c r="L7662" i="2" l="1"/>
  <c r="N7662" i="2" s="1"/>
  <c r="J7663" i="2" s="1"/>
  <c r="K7662" i="2"/>
  <c r="M7662" i="2" s="1"/>
  <c r="P7662" i="2" l="1"/>
  <c r="R7662" i="2"/>
  <c r="I7663" i="2" s="1"/>
  <c r="O7663" i="2" s="1"/>
  <c r="Q7663" i="2" s="1"/>
  <c r="L7663" i="2" l="1"/>
  <c r="N7663" i="2" s="1"/>
  <c r="J7664" i="2" s="1"/>
  <c r="K7663" i="2"/>
  <c r="M7663" i="2" s="1"/>
  <c r="P7663" i="2" s="1"/>
  <c r="R7663" i="2" l="1"/>
  <c r="I7664" i="2" s="1"/>
  <c r="O7664" i="2" s="1"/>
  <c r="Q7664" i="2" s="1"/>
  <c r="L7664" i="2" l="1"/>
  <c r="N7664" i="2" s="1"/>
  <c r="J7665" i="2" s="1"/>
  <c r="K7664" i="2"/>
  <c r="M7664" i="2" s="1"/>
  <c r="P7664" i="2" s="1"/>
  <c r="R7664" i="2" l="1"/>
  <c r="I7665" i="2" s="1"/>
  <c r="O7665" i="2" s="1"/>
  <c r="Q7665" i="2" s="1"/>
  <c r="L7665" i="2" l="1"/>
  <c r="N7665" i="2" s="1"/>
  <c r="J7666" i="2" s="1"/>
  <c r="K7665" i="2"/>
  <c r="M7665" i="2" s="1"/>
  <c r="P7665" i="2" s="1"/>
  <c r="R7665" i="2" l="1"/>
  <c r="I7666" i="2" s="1"/>
  <c r="O7666" i="2" s="1"/>
  <c r="Q7666" i="2" s="1"/>
  <c r="L7666" i="2" l="1"/>
  <c r="N7666" i="2" s="1"/>
  <c r="J7667" i="2" s="1"/>
  <c r="K7666" i="2"/>
  <c r="M7666" i="2" s="1"/>
  <c r="P7666" i="2" s="1"/>
  <c r="R7666" i="2" l="1"/>
  <c r="I7667" i="2" s="1"/>
  <c r="O7667" i="2" s="1"/>
  <c r="Q7667" i="2" s="1"/>
  <c r="L7667" i="2" l="1"/>
  <c r="N7667" i="2" s="1"/>
  <c r="J7668" i="2" s="1"/>
  <c r="J7669" i="2" s="1"/>
  <c r="J7670" i="2" s="1"/>
  <c r="J7671" i="2" s="1"/>
  <c r="J7672" i="2" s="1"/>
  <c r="K7667" i="2"/>
  <c r="M7667" i="2" s="1"/>
  <c r="P7667" i="2" s="1"/>
  <c r="R7667" i="2" l="1"/>
  <c r="I7668" i="2" s="1"/>
  <c r="O7668" i="2" s="1"/>
  <c r="Q7668" i="2" s="1"/>
  <c r="L7668" i="2" l="1"/>
  <c r="K7668" i="2"/>
  <c r="M7668" i="2" s="1"/>
  <c r="P7668" i="2" s="1"/>
  <c r="R7668" i="2" l="1"/>
  <c r="I7669" i="2" s="1"/>
  <c r="L7669" i="2" l="1"/>
  <c r="R7669" i="2"/>
  <c r="I7670" i="2" s="1"/>
  <c r="K7669" i="2"/>
  <c r="O7669" i="2"/>
  <c r="Q7669" i="2" s="1"/>
  <c r="L7670" i="2" l="1"/>
  <c r="K7670" i="2"/>
  <c r="M7670" i="2" s="1"/>
  <c r="P7670" i="2" s="1"/>
  <c r="O7670" i="2"/>
  <c r="Q7670" i="2" s="1"/>
  <c r="R7670" i="2" l="1"/>
  <c r="I7671" i="2" s="1"/>
  <c r="L7671" i="2"/>
  <c r="O7671" i="2"/>
  <c r="Q7671" i="2" s="1"/>
  <c r="K7671" i="2"/>
  <c r="M7671" i="2" s="1"/>
  <c r="P7671" i="2" s="1"/>
  <c r="R7671" i="2" l="1"/>
  <c r="I7672" i="2" s="1"/>
  <c r="L7672" i="2"/>
  <c r="N7672" i="2" s="1"/>
  <c r="K7672" i="2"/>
  <c r="M7672" i="2" s="1"/>
  <c r="P7672" i="2" l="1"/>
  <c r="J7673" i="2"/>
  <c r="R7672" i="2"/>
  <c r="I7673" i="2" s="1"/>
  <c r="L7673" i="2" l="1"/>
  <c r="N7673" i="2" s="1"/>
  <c r="K7673" i="2"/>
  <c r="M7673" i="2" s="1"/>
  <c r="J7674" i="2"/>
  <c r="R7673" i="2" l="1"/>
  <c r="I7674" i="2" s="1"/>
  <c r="P7673" i="2"/>
  <c r="L7674" i="2"/>
  <c r="N7674" i="2" s="1"/>
  <c r="K7674" i="2"/>
  <c r="M7674" i="2" s="1"/>
  <c r="R7674" i="2" s="1"/>
  <c r="I7675" i="2" s="1"/>
  <c r="O7675" i="2" s="1"/>
  <c r="Q7675" i="2" s="1"/>
  <c r="P7674" i="2" l="1"/>
  <c r="K7675" i="2"/>
  <c r="J7675" i="2"/>
  <c r="L7675" i="2" l="1"/>
  <c r="N7675" i="2" s="1"/>
  <c r="P7675" i="2" l="1"/>
  <c r="R7675" i="2"/>
  <c r="I7676" i="2" s="1"/>
  <c r="O7676" i="2" s="1"/>
  <c r="Q7676" i="2" s="1"/>
  <c r="J7676" i="2"/>
  <c r="L7676" i="2" l="1"/>
  <c r="N7676" i="2" s="1"/>
  <c r="P7676" i="2" s="1"/>
  <c r="K7676" i="2"/>
  <c r="R7676" i="2" l="1"/>
  <c r="I7677" i="2" s="1"/>
  <c r="O7677" i="2" s="1"/>
  <c r="Q7677" i="2" s="1"/>
  <c r="J7677" i="2"/>
  <c r="L7677" i="2" l="1"/>
  <c r="N7677" i="2" s="1"/>
  <c r="P7677" i="2" s="1"/>
  <c r="R7677" i="2"/>
  <c r="I7678" i="2" s="1"/>
  <c r="O7678" i="2" s="1"/>
  <c r="Q7678" i="2" s="1"/>
  <c r="K7677" i="2"/>
  <c r="K7678" i="2" l="1"/>
  <c r="J7678" i="2"/>
  <c r="L7678" i="2" l="1"/>
  <c r="N7678" i="2" s="1"/>
  <c r="P7678" i="2" l="1"/>
  <c r="R7678" i="2"/>
  <c r="I7679" i="2" s="1"/>
  <c r="O7679" i="2" s="1"/>
  <c r="Q7679" i="2" s="1"/>
  <c r="J7679" i="2"/>
  <c r="L7679" i="2" l="1"/>
  <c r="N7679" i="2" s="1"/>
  <c r="P7679" i="2" s="1"/>
  <c r="K7679" i="2"/>
  <c r="R7679" i="2" l="1"/>
  <c r="I7680" i="2" s="1"/>
  <c r="O7680" i="2" s="1"/>
  <c r="Q7680" i="2" s="1"/>
  <c r="J7680" i="2"/>
  <c r="L7680" i="2" l="1"/>
  <c r="N7680" i="2" s="1"/>
  <c r="P7680" i="2" s="1"/>
  <c r="K7680" i="2"/>
  <c r="R7680" i="2" l="1"/>
  <c r="I7681" i="2" s="1"/>
  <c r="R7681" i="2" s="1"/>
  <c r="I7682" i="2" s="1"/>
  <c r="K7681" i="2"/>
  <c r="O7681" i="2"/>
  <c r="Q7681" i="2" s="1"/>
  <c r="J7681" i="2"/>
  <c r="L7681" i="2" s="1"/>
  <c r="R7682" i="2" l="1"/>
  <c r="I7683" i="2" s="1"/>
  <c r="O7683" i="2" s="1"/>
  <c r="Q7683" i="2" s="1"/>
  <c r="L7682" i="2"/>
  <c r="K7682" i="2"/>
  <c r="O7682" i="2"/>
  <c r="Q7682" i="2" s="1"/>
  <c r="L7683" i="2" l="1"/>
  <c r="K7683" i="2"/>
  <c r="M7683" i="2" s="1"/>
  <c r="P7683" i="2" s="1"/>
  <c r="R7683" i="2" l="1"/>
  <c r="I7684" i="2" s="1"/>
  <c r="O7684" i="2" s="1"/>
  <c r="Q7684" i="2" s="1"/>
  <c r="L7684" i="2" l="1"/>
  <c r="K7684" i="2"/>
  <c r="M7684" i="2" s="1"/>
  <c r="P7684" i="2" s="1"/>
  <c r="R7684" i="2" l="1"/>
  <c r="I7685" i="2" s="1"/>
  <c r="O7685" i="2" s="1"/>
  <c r="Q7685" i="2" s="1"/>
  <c r="L7685" i="2" l="1"/>
  <c r="K7685" i="2"/>
  <c r="M7685" i="2" s="1"/>
  <c r="P7685" i="2" s="1"/>
  <c r="R7685" i="2" l="1"/>
  <c r="I7686" i="2" s="1"/>
  <c r="R7686" i="2" l="1"/>
  <c r="I7687" i="2" s="1"/>
  <c r="O7687" i="2" s="1"/>
  <c r="Q7687" i="2" s="1"/>
  <c r="L7686" i="2"/>
  <c r="K7686" i="2"/>
  <c r="O7686" i="2"/>
  <c r="Q7686" i="2" s="1"/>
  <c r="L7687" i="2" l="1"/>
  <c r="K7687" i="2"/>
  <c r="M7687" i="2" s="1"/>
  <c r="P7687" i="2" s="1"/>
  <c r="R7687" i="2" l="1"/>
  <c r="I7688" i="2" s="1"/>
  <c r="O7688" i="2" s="1"/>
  <c r="Q7688" i="2" s="1"/>
  <c r="L7688" i="2" l="1"/>
  <c r="K7688" i="2"/>
  <c r="M7688" i="2" s="1"/>
  <c r="P7688" i="2" s="1"/>
  <c r="R7688" i="2" l="1"/>
  <c r="I7689" i="2" s="1"/>
  <c r="O7689" i="2" s="1"/>
  <c r="Q7689" i="2" s="1"/>
  <c r="L7689" i="2" l="1"/>
  <c r="K7689" i="2"/>
  <c r="M7689" i="2" s="1"/>
  <c r="P7689" i="2" s="1"/>
  <c r="R7689" i="2" l="1"/>
  <c r="I7690" i="2" s="1"/>
  <c r="L7690" i="2" l="1"/>
  <c r="R7690" i="2"/>
  <c r="I7691" i="2" s="1"/>
  <c r="O7691" i="2" s="1"/>
  <c r="Q7691" i="2" s="1"/>
  <c r="K7690" i="2"/>
  <c r="O7690" i="2"/>
  <c r="Q7690" i="2" s="1"/>
  <c r="L7691" i="2" l="1"/>
  <c r="K7691" i="2"/>
  <c r="M7691" i="2" s="1"/>
  <c r="P7691" i="2" s="1"/>
  <c r="R7691" i="2" l="1"/>
  <c r="I7692" i="2" s="1"/>
  <c r="L7692" i="2" l="1"/>
  <c r="R7692" i="2"/>
  <c r="I7693" i="2" s="1"/>
  <c r="O7693" i="2" s="1"/>
  <c r="Q7693" i="2" s="1"/>
  <c r="O7692" i="2"/>
  <c r="Q7692" i="2" s="1"/>
  <c r="K7692" i="2"/>
  <c r="L7693" i="2" l="1"/>
  <c r="K7693" i="2"/>
  <c r="M7693" i="2" s="1"/>
  <c r="P7693" i="2" s="1"/>
  <c r="R7693" i="2" l="1"/>
  <c r="I7694" i="2" s="1"/>
  <c r="R7694" i="2" l="1"/>
  <c r="I7695" i="2" s="1"/>
  <c r="O7695" i="2" s="1"/>
  <c r="Q7695" i="2" s="1"/>
  <c r="L7694" i="2"/>
  <c r="K7694" i="2"/>
  <c r="O7694" i="2"/>
  <c r="Q7694" i="2" s="1"/>
  <c r="L7695" i="2" l="1"/>
  <c r="N7695" i="2" s="1"/>
  <c r="K7695" i="2"/>
  <c r="P7695" i="2" l="1"/>
  <c r="J7696" i="2"/>
  <c r="J7697" i="2" s="1"/>
  <c r="R7695" i="2"/>
  <c r="I7696" i="2" s="1"/>
  <c r="L7696" i="2" l="1"/>
  <c r="R7696" i="2"/>
  <c r="I7697" i="2" s="1"/>
  <c r="O7697" i="2" s="1"/>
  <c r="Q7697" i="2" s="1"/>
  <c r="K7696" i="2"/>
  <c r="O7696" i="2"/>
  <c r="Q7696" i="2" s="1"/>
  <c r="L7697" i="2" l="1"/>
  <c r="N7697" i="2" s="1"/>
  <c r="R7697" i="2" s="1"/>
  <c r="I7698" i="2" s="1"/>
  <c r="O7698" i="2" s="1"/>
  <c r="Q7698" i="2" s="1"/>
  <c r="K7697" i="2"/>
  <c r="K7698" i="2" l="1"/>
  <c r="P7697" i="2"/>
  <c r="J7698" i="2"/>
  <c r="L7698" i="2" l="1"/>
  <c r="N7698" i="2" s="1"/>
  <c r="P7698" i="2" l="1"/>
  <c r="R7698" i="2"/>
  <c r="I7699" i="2" s="1"/>
  <c r="O7699" i="2" s="1"/>
  <c r="Q7699" i="2" s="1"/>
  <c r="J7699" i="2"/>
  <c r="L7699" i="2" l="1"/>
  <c r="N7699" i="2" s="1"/>
  <c r="P7699" i="2" s="1"/>
  <c r="K7699" i="2"/>
  <c r="R7699" i="2" l="1"/>
  <c r="I7700" i="2" s="1"/>
  <c r="O7700" i="2" s="1"/>
  <c r="Q7700" i="2" s="1"/>
  <c r="J7700" i="2"/>
  <c r="L7700" i="2" l="1"/>
  <c r="N7700" i="2" s="1"/>
  <c r="P7700" i="2" s="1"/>
  <c r="K7700" i="2"/>
  <c r="R7700" i="2" l="1"/>
  <c r="I7701" i="2" s="1"/>
  <c r="O7701" i="2" s="1"/>
  <c r="Q7701" i="2" s="1"/>
  <c r="J7701" i="2"/>
  <c r="L7701" i="2" l="1"/>
  <c r="N7701" i="2" s="1"/>
  <c r="P7701" i="2" s="1"/>
  <c r="K7701" i="2"/>
  <c r="R7701" i="2" l="1"/>
  <c r="I7702" i="2" s="1"/>
  <c r="O7702" i="2" s="1"/>
  <c r="Q7702" i="2" s="1"/>
  <c r="K7702" i="2"/>
  <c r="J7702" i="2"/>
  <c r="L7702" i="2" l="1"/>
  <c r="N7702" i="2" s="1"/>
  <c r="P7702" i="2" l="1"/>
  <c r="R7702" i="2"/>
  <c r="I7703" i="2" s="1"/>
  <c r="O7703" i="2" s="1"/>
  <c r="Q7703" i="2" s="1"/>
  <c r="J7703" i="2"/>
  <c r="L7703" i="2" l="1"/>
  <c r="N7703" i="2" s="1"/>
  <c r="P7703" i="2" s="1"/>
  <c r="K7703" i="2"/>
  <c r="R7703" i="2" l="1"/>
  <c r="I7704" i="2" s="1"/>
  <c r="O7704" i="2" s="1"/>
  <c r="Q7704" i="2" s="1"/>
  <c r="J7704" i="2"/>
  <c r="L7704" i="2" l="1"/>
  <c r="N7704" i="2" s="1"/>
  <c r="P7704" i="2" s="1"/>
  <c r="K7704" i="2"/>
  <c r="R7704" i="2" l="1"/>
  <c r="I7705" i="2" s="1"/>
  <c r="R7705" i="2"/>
  <c r="I7706" i="2" s="1"/>
  <c r="O7705" i="2"/>
  <c r="Q7705" i="2" s="1"/>
  <c r="K7705" i="2"/>
  <c r="J7705" i="2"/>
  <c r="L7705" i="2" s="1"/>
  <c r="L7706" i="2" l="1"/>
  <c r="K7706" i="2"/>
  <c r="M7706" i="2" s="1"/>
  <c r="P7706" i="2" s="1"/>
  <c r="O7706" i="2"/>
  <c r="Q7706" i="2" s="1"/>
  <c r="R7706" i="2" l="1"/>
  <c r="I7707" i="2" s="1"/>
  <c r="L7707" i="2"/>
  <c r="K7707" i="2"/>
  <c r="M7707" i="2" s="1"/>
  <c r="P7707" i="2" s="1"/>
  <c r="R7707" i="2" l="1"/>
  <c r="I7708" i="2" s="1"/>
  <c r="L7708" i="2" l="1"/>
  <c r="K7708" i="2"/>
  <c r="M7708" i="2" s="1"/>
  <c r="P7708" i="2" s="1"/>
  <c r="R7708" i="2" l="1"/>
  <c r="I7709" i="2" s="1"/>
  <c r="O7709" i="2" s="1"/>
  <c r="Q7709" i="2" s="1"/>
  <c r="L7709" i="2" l="1"/>
  <c r="K7709" i="2"/>
  <c r="M7709" i="2" s="1"/>
  <c r="P7709" i="2" s="1"/>
  <c r="R7709" i="2" l="1"/>
  <c r="I7710" i="2" s="1"/>
  <c r="L7710" i="2" l="1"/>
  <c r="K7710" i="2"/>
  <c r="M7710" i="2" s="1"/>
  <c r="P7710" i="2" s="1"/>
  <c r="R7710" i="2" l="1"/>
  <c r="I7711" i="2" s="1"/>
  <c r="O7711" i="2" s="1"/>
  <c r="Q7711" i="2" s="1"/>
  <c r="L7711" i="2" l="1"/>
  <c r="N7711" i="2" s="1"/>
  <c r="J7712" i="2" s="1"/>
  <c r="K7711" i="2"/>
  <c r="M7711" i="2" s="1"/>
  <c r="P7711" i="2" s="1"/>
  <c r="R7711" i="2" l="1"/>
  <c r="I7712" i="2" s="1"/>
  <c r="L7712" i="2" l="1"/>
  <c r="N7712" i="2" s="1"/>
  <c r="J7713" i="2" s="1"/>
  <c r="K7712" i="2"/>
  <c r="M7712" i="2" s="1"/>
  <c r="P7712" i="2" l="1"/>
  <c r="R7712" i="2"/>
  <c r="I7713" i="2" s="1"/>
  <c r="L7713" i="2" l="1"/>
  <c r="N7713" i="2" s="1"/>
  <c r="J7714" i="2" s="1"/>
  <c r="K7713" i="2"/>
  <c r="M7713" i="2" s="1"/>
  <c r="P7713" i="2" s="1"/>
  <c r="R7713" i="2" l="1"/>
  <c r="I7714" i="2" s="1"/>
  <c r="L7714" i="2" l="1"/>
  <c r="N7714" i="2" s="1"/>
  <c r="K7714" i="2"/>
  <c r="O7714" i="2"/>
  <c r="Q7714" i="2" s="1"/>
  <c r="P7714" i="2" l="1"/>
  <c r="J7715" i="2"/>
  <c r="J7716" i="2" s="1"/>
  <c r="J7717" i="2" s="1"/>
  <c r="J7718" i="2" s="1"/>
  <c r="R7714" i="2"/>
  <c r="I7715" i="2" s="1"/>
  <c r="O7715" i="2" s="1"/>
  <c r="Q7715" i="2" s="1"/>
  <c r="L7715" i="2"/>
  <c r="K7715" i="2"/>
  <c r="M7715" i="2" s="1"/>
  <c r="P7715" i="2" s="1"/>
  <c r="R7715" i="2" l="1"/>
  <c r="I7716" i="2" s="1"/>
  <c r="L7716" i="2" l="1"/>
  <c r="K7716" i="2"/>
  <c r="M7716" i="2" s="1"/>
  <c r="P7716" i="2" s="1"/>
  <c r="R7716" i="2" l="1"/>
  <c r="I7717" i="2" s="1"/>
  <c r="L7717" i="2" l="1"/>
  <c r="K7717" i="2"/>
  <c r="M7717" i="2" s="1"/>
  <c r="P7717" i="2" s="1"/>
  <c r="O7717" i="2"/>
  <c r="Q7717" i="2" s="1"/>
  <c r="R7717" i="2" l="1"/>
  <c r="I7718" i="2" s="1"/>
  <c r="L7718" i="2"/>
  <c r="N7718" i="2" s="1"/>
  <c r="K7718" i="2"/>
  <c r="M7718" i="2" s="1"/>
  <c r="R7718" i="2" s="1"/>
  <c r="I7719" i="2" s="1"/>
  <c r="K7719" i="2" l="1"/>
  <c r="M7719" i="2" s="1"/>
  <c r="P7719" i="2" s="1"/>
  <c r="O7719" i="2"/>
  <c r="Q7719" i="2" s="1"/>
  <c r="P7718" i="2"/>
  <c r="J7719" i="2"/>
  <c r="J7720" i="2" s="1"/>
  <c r="R7719" i="2" l="1"/>
  <c r="I7720" i="2" s="1"/>
  <c r="O7720" i="2" s="1"/>
  <c r="Q7720" i="2" s="1"/>
  <c r="L7719" i="2"/>
  <c r="L7720" i="2"/>
  <c r="N7720" i="2" s="1"/>
  <c r="K7720" i="2"/>
  <c r="M7720" i="2" s="1"/>
  <c r="R7720" i="2" s="1"/>
  <c r="I7721" i="2" s="1"/>
  <c r="O7721" i="2" s="1"/>
  <c r="Q7721" i="2" s="1"/>
  <c r="P7720" i="2" l="1"/>
  <c r="K7721" i="2"/>
  <c r="M7721" i="2" s="1"/>
  <c r="J7721" i="2"/>
  <c r="L7721" i="2" l="1"/>
  <c r="N7721" i="2" s="1"/>
  <c r="P7721" i="2" l="1"/>
  <c r="R7721" i="2"/>
  <c r="I7722" i="2" s="1"/>
  <c r="O7722" i="2" s="1"/>
  <c r="Q7722" i="2" s="1"/>
  <c r="J7722" i="2"/>
  <c r="L7722" i="2" l="1"/>
  <c r="N7722" i="2" s="1"/>
  <c r="P7722" i="2" s="1"/>
  <c r="R7722" i="2"/>
  <c r="I7723" i="2" s="1"/>
  <c r="O7723" i="2" s="1"/>
  <c r="Q7723" i="2" s="1"/>
  <c r="K7722" i="2"/>
  <c r="K7723" i="2" l="1"/>
  <c r="J7723" i="2"/>
  <c r="L7723" i="2" l="1"/>
  <c r="N7723" i="2" s="1"/>
  <c r="P7723" i="2" l="1"/>
  <c r="R7723" i="2"/>
  <c r="I7724" i="2" s="1"/>
  <c r="O7724" i="2" s="1"/>
  <c r="Q7724" i="2" s="1"/>
  <c r="J7724" i="2"/>
  <c r="L7724" i="2" l="1"/>
  <c r="N7724" i="2" s="1"/>
  <c r="P7724" i="2" s="1"/>
  <c r="K7724" i="2"/>
  <c r="R7724" i="2" l="1"/>
  <c r="I7725" i="2" s="1"/>
  <c r="O7725" i="2" s="1"/>
  <c r="Q7725" i="2" s="1"/>
  <c r="J7725" i="2"/>
  <c r="L7725" i="2" l="1"/>
  <c r="N7725" i="2" s="1"/>
  <c r="P7725" i="2" s="1"/>
  <c r="K7725" i="2"/>
  <c r="R7725" i="2" l="1"/>
  <c r="I7726" i="2" s="1"/>
  <c r="O7726" i="2" s="1"/>
  <c r="Q7726" i="2" s="1"/>
  <c r="K7726" i="2"/>
  <c r="J7726" i="2"/>
  <c r="L7726" i="2" l="1"/>
  <c r="N7726" i="2" s="1"/>
  <c r="P7726" i="2" l="1"/>
  <c r="R7726" i="2"/>
  <c r="I7727" i="2" s="1"/>
  <c r="O7727" i="2" s="1"/>
  <c r="Q7727" i="2" s="1"/>
  <c r="J7727" i="2"/>
  <c r="L7727" i="2" l="1"/>
  <c r="N7727" i="2" s="1"/>
  <c r="P7727" i="2" s="1"/>
  <c r="K7727" i="2"/>
  <c r="R7727" i="2" l="1"/>
  <c r="I7728" i="2" s="1"/>
  <c r="J7728" i="2"/>
  <c r="J7729" i="2" s="1"/>
  <c r="L7728" i="2" l="1"/>
  <c r="K7728" i="2"/>
  <c r="M7728" i="2" s="1"/>
  <c r="P7728" i="2" s="1"/>
  <c r="O7728" i="2"/>
  <c r="Q7728" i="2" s="1"/>
  <c r="R7728" i="2" l="1"/>
  <c r="I7729" i="2" s="1"/>
  <c r="L7729" i="2"/>
  <c r="R7729" i="2"/>
  <c r="I7730" i="2" s="1"/>
  <c r="O7729" i="2"/>
  <c r="Q7729" i="2" s="1"/>
  <c r="K7729" i="2"/>
  <c r="L7730" i="2" l="1"/>
  <c r="N7730" i="2" s="1"/>
  <c r="K7730" i="2"/>
  <c r="O7730" i="2"/>
  <c r="Q7730" i="2" s="1"/>
  <c r="J7731" i="2" l="1"/>
  <c r="J7732" i="2" s="1"/>
  <c r="P7730" i="2"/>
  <c r="R7730" i="2"/>
  <c r="I7731" i="2" s="1"/>
  <c r="O7731" i="2" s="1"/>
  <c r="Q7731" i="2" s="1"/>
  <c r="L7731" i="2"/>
  <c r="K7731" i="2"/>
  <c r="M7731" i="2" s="1"/>
  <c r="P7731" i="2" s="1"/>
  <c r="R7731" i="2" l="1"/>
  <c r="I7732" i="2" s="1"/>
  <c r="O7732" i="2" s="1"/>
  <c r="Q7732" i="2" s="1"/>
  <c r="L7732" i="2" l="1"/>
  <c r="N7732" i="2" s="1"/>
  <c r="J7733" i="2" s="1"/>
  <c r="K7732" i="2"/>
  <c r="M7732" i="2" s="1"/>
  <c r="P7732" i="2" s="1"/>
  <c r="R7732" i="2" l="1"/>
  <c r="I7733" i="2" s="1"/>
  <c r="L7733" i="2" l="1"/>
  <c r="N7733" i="2" s="1"/>
  <c r="J7734" i="2" s="1"/>
  <c r="K7733" i="2"/>
  <c r="M7733" i="2" s="1"/>
  <c r="P7733" i="2" s="1"/>
  <c r="R7733" i="2" l="1"/>
  <c r="I7734" i="2" s="1"/>
  <c r="L7734" i="2" l="1"/>
  <c r="N7734" i="2" s="1"/>
  <c r="J7735" i="2" s="1"/>
  <c r="K7734" i="2"/>
  <c r="M7734" i="2" s="1"/>
  <c r="P7734" i="2" s="1"/>
  <c r="R7734" i="2" l="1"/>
  <c r="I7735" i="2" s="1"/>
  <c r="L7735" i="2" l="1"/>
  <c r="N7735" i="2" s="1"/>
  <c r="J7736" i="2" s="1"/>
  <c r="K7735" i="2"/>
  <c r="M7735" i="2" s="1"/>
  <c r="P7735" i="2" s="1"/>
  <c r="R7735" i="2" l="1"/>
  <c r="I7736" i="2" s="1"/>
  <c r="L7736" i="2" l="1"/>
  <c r="N7736" i="2" s="1"/>
  <c r="J7737" i="2" s="1"/>
  <c r="K7736" i="2"/>
  <c r="M7736" i="2" s="1"/>
  <c r="P7736" i="2" s="1"/>
  <c r="R7736" i="2" l="1"/>
  <c r="I7737" i="2" s="1"/>
  <c r="L7737" i="2" l="1"/>
  <c r="N7737" i="2" s="1"/>
  <c r="J7738" i="2" s="1"/>
  <c r="J7739" i="2" s="1"/>
  <c r="J7740" i="2" s="1"/>
  <c r="J7741" i="2" s="1"/>
  <c r="J7742" i="2" s="1"/>
  <c r="J7743" i="2" s="1"/>
  <c r="J7744" i="2" s="1"/>
  <c r="K7737" i="2"/>
  <c r="M7737" i="2" s="1"/>
  <c r="P7737" i="2" s="1"/>
  <c r="R7737" i="2" l="1"/>
  <c r="I7738" i="2" s="1"/>
  <c r="O7738" i="2" s="1"/>
  <c r="Q7738" i="2" s="1"/>
  <c r="L7738" i="2" l="1"/>
  <c r="K7738" i="2"/>
  <c r="M7738" i="2" s="1"/>
  <c r="P7738" i="2" s="1"/>
  <c r="R7738" i="2" l="1"/>
  <c r="I7739" i="2" s="1"/>
  <c r="O7739" i="2" s="1"/>
  <c r="Q7739" i="2" s="1"/>
  <c r="L7739" i="2" l="1"/>
  <c r="K7739" i="2"/>
  <c r="M7739" i="2" s="1"/>
  <c r="P7739" i="2" s="1"/>
  <c r="R7739" i="2" l="1"/>
  <c r="I7740" i="2" s="1"/>
  <c r="O7740" i="2" s="1"/>
  <c r="Q7740" i="2" s="1"/>
  <c r="L7740" i="2" l="1"/>
  <c r="K7740" i="2"/>
  <c r="M7740" i="2" s="1"/>
  <c r="P7740" i="2" s="1"/>
  <c r="R7740" i="2" l="1"/>
  <c r="I7741" i="2" s="1"/>
  <c r="O7741" i="2" s="1"/>
  <c r="Q7741" i="2" s="1"/>
  <c r="L7741" i="2" l="1"/>
  <c r="K7741" i="2"/>
  <c r="M7741" i="2" s="1"/>
  <c r="P7741" i="2" s="1"/>
  <c r="R7741" i="2" l="1"/>
  <c r="I7742" i="2" s="1"/>
  <c r="L7742" i="2" l="1"/>
  <c r="K7742" i="2"/>
  <c r="M7742" i="2" s="1"/>
  <c r="P7742" i="2" s="1"/>
  <c r="O7742" i="2"/>
  <c r="Q7742" i="2" s="1"/>
  <c r="R7742" i="2" l="1"/>
  <c r="I7743" i="2" s="1"/>
  <c r="L7743" i="2"/>
  <c r="K7743" i="2"/>
  <c r="M7743" i="2" s="1"/>
  <c r="P7743" i="2" s="1"/>
  <c r="O7743" i="2"/>
  <c r="Q7743" i="2" s="1"/>
  <c r="R7743" i="2" l="1"/>
  <c r="I7744" i="2" s="1"/>
  <c r="L7744" i="2"/>
  <c r="N7744" i="2" s="1"/>
  <c r="K7744" i="2"/>
  <c r="M7744" i="2" s="1"/>
  <c r="R7744" i="2" s="1"/>
  <c r="I7745" i="2" s="1"/>
  <c r="K7745" i="2" l="1"/>
  <c r="M7745" i="2" s="1"/>
  <c r="P7744" i="2"/>
  <c r="J7745" i="2"/>
  <c r="L7745" i="2" l="1"/>
  <c r="N7745" i="2" s="1"/>
  <c r="P7745" i="2" l="1"/>
  <c r="R7745" i="2"/>
  <c r="I7746" i="2" s="1"/>
  <c r="J7746" i="2"/>
  <c r="J7747" i="2" s="1"/>
  <c r="L7746" i="2" l="1"/>
  <c r="K7746" i="2"/>
  <c r="M7746" i="2" s="1"/>
  <c r="P7746" i="2" s="1"/>
  <c r="O7746" i="2"/>
  <c r="Q7746" i="2" s="1"/>
  <c r="R7746" i="2" l="1"/>
  <c r="I7747" i="2" s="1"/>
  <c r="L7747" i="2"/>
  <c r="N7747" i="2" s="1"/>
  <c r="K7747" i="2"/>
  <c r="M7747" i="2" s="1"/>
  <c r="P7747" i="2" l="1"/>
  <c r="J7748" i="2"/>
  <c r="R7747" i="2"/>
  <c r="I7748" i="2" s="1"/>
  <c r="L7748" i="2" l="1"/>
  <c r="N7748" i="2" s="1"/>
  <c r="K7748" i="2"/>
  <c r="M7748" i="2" s="1"/>
  <c r="J7749" i="2"/>
  <c r="P7748" i="2" l="1"/>
  <c r="R7748" i="2"/>
  <c r="I7749" i="2" s="1"/>
  <c r="O7749" i="2" s="1"/>
  <c r="Q7749" i="2" s="1"/>
  <c r="L7749" i="2" l="1"/>
  <c r="N7749" i="2" s="1"/>
  <c r="R7749" i="2"/>
  <c r="I7750" i="2" s="1"/>
  <c r="O7750" i="2" s="1"/>
  <c r="Q7750" i="2" s="1"/>
  <c r="K7749" i="2"/>
  <c r="K7750" i="2" l="1"/>
  <c r="P7749" i="2"/>
  <c r="J7750" i="2"/>
  <c r="L7750" i="2" l="1"/>
  <c r="N7750" i="2" s="1"/>
  <c r="P7750" i="2" l="1"/>
  <c r="R7750" i="2"/>
  <c r="I7751" i="2" s="1"/>
  <c r="J7751" i="2"/>
  <c r="L7751" i="2" l="1"/>
  <c r="N7751" i="2" s="1"/>
  <c r="P7751" i="2" s="1"/>
  <c r="K7751" i="2"/>
  <c r="R7751" i="2" l="1"/>
  <c r="I7752" i="2" s="1"/>
  <c r="J7752" i="2"/>
  <c r="L7752" i="2" l="1"/>
  <c r="N7752" i="2" s="1"/>
  <c r="K7752" i="2"/>
  <c r="M7752" i="2" s="1"/>
  <c r="P7752" i="2" l="1"/>
  <c r="R7752" i="2"/>
  <c r="I7753" i="2" s="1"/>
  <c r="J7753" i="2"/>
  <c r="L7753" i="2" l="1"/>
  <c r="N7753" i="2" s="1"/>
  <c r="K7753" i="2"/>
  <c r="M7753" i="2" s="1"/>
  <c r="R7753" i="2" s="1"/>
  <c r="I7754" i="2" s="1"/>
  <c r="P7753" i="2" l="1"/>
  <c r="L7754" i="2"/>
  <c r="K7754" i="2"/>
  <c r="M7754" i="2" s="1"/>
  <c r="P7754" i="2" s="1"/>
  <c r="O7754" i="2"/>
  <c r="Q7754" i="2" s="1"/>
  <c r="R7754" i="2" l="1"/>
  <c r="I7755" i="2" s="1"/>
  <c r="L7755" i="2"/>
  <c r="O7755" i="2"/>
  <c r="Q7755" i="2" s="1"/>
  <c r="K7755" i="2"/>
  <c r="M7755" i="2" s="1"/>
  <c r="P7755" i="2" s="1"/>
  <c r="R7755" i="2" l="1"/>
  <c r="I7756" i="2" s="1"/>
  <c r="L7756" i="2" s="1"/>
  <c r="O7756" i="2"/>
  <c r="Q7756" i="2" s="1"/>
  <c r="K7756" i="2" l="1"/>
  <c r="M7756" i="2" s="1"/>
  <c r="P7756" i="2" s="1"/>
  <c r="R7756" i="2" l="1"/>
  <c r="I7757" i="2" s="1"/>
  <c r="O7757" i="2" l="1"/>
  <c r="Q7757" i="2" s="1"/>
  <c r="L7757" i="2"/>
  <c r="K7757" i="2"/>
  <c r="M7757" i="2" s="1"/>
  <c r="P7757" i="2" l="1"/>
  <c r="R7757" i="2"/>
  <c r="I7758" i="2" s="1"/>
  <c r="O7758" i="2" l="1"/>
  <c r="Q7758" i="2" s="1"/>
  <c r="L7758" i="2"/>
  <c r="K7758" i="2"/>
  <c r="M7758" i="2" s="1"/>
  <c r="P7758" i="2" l="1"/>
  <c r="R7758" i="2"/>
  <c r="I7759" i="2" s="1"/>
  <c r="O7759" i="2" l="1"/>
  <c r="Q7759" i="2" s="1"/>
  <c r="K7759" i="2"/>
  <c r="M7759" i="2" s="1"/>
  <c r="L7759" i="2"/>
  <c r="P7759" i="2" l="1"/>
  <c r="R7759" i="2"/>
  <c r="I7760" i="2" s="1"/>
  <c r="O7760" i="2" l="1"/>
  <c r="Q7760" i="2" s="1"/>
  <c r="L7760" i="2"/>
  <c r="N7760" i="2" s="1"/>
  <c r="K7760" i="2"/>
  <c r="M7760" i="2" s="1"/>
  <c r="R7760" i="2" l="1"/>
  <c r="I7761" i="2" s="1"/>
  <c r="J7761" i="2"/>
  <c r="P7760" i="2"/>
  <c r="L7761" i="2" l="1"/>
  <c r="N7761" i="2" s="1"/>
  <c r="O7761" i="2"/>
  <c r="Q7761" i="2" s="1"/>
  <c r="K7761" i="2"/>
  <c r="M7761" i="2" s="1"/>
  <c r="R7761" i="2" s="1"/>
  <c r="I7762" i="2" s="1"/>
  <c r="O7762" i="2" l="1"/>
  <c r="Q7762" i="2" s="1"/>
  <c r="K7762" i="2"/>
  <c r="M7762" i="2" s="1"/>
  <c r="P7762" i="2" s="1"/>
  <c r="J7762" i="2"/>
  <c r="J7763" i="2" s="1"/>
  <c r="J7764" i="2" s="1"/>
  <c r="J7765" i="2" s="1"/>
  <c r="J7766" i="2" s="1"/>
  <c r="J7767" i="2" s="1"/>
  <c r="J7768" i="2" s="1"/>
  <c r="J7769" i="2" s="1"/>
  <c r="P7761" i="2"/>
  <c r="R7762" i="2" l="1"/>
  <c r="I7763" i="2" s="1"/>
  <c r="O7763" i="2" s="1"/>
  <c r="Q7763" i="2" s="1"/>
  <c r="L7762" i="2"/>
  <c r="L7763" i="2" l="1"/>
  <c r="K7763" i="2"/>
  <c r="M7763" i="2" s="1"/>
  <c r="P7763" i="2" s="1"/>
  <c r="R7763" i="2" l="1"/>
  <c r="I7764" i="2" s="1"/>
  <c r="O7764" i="2" s="1"/>
  <c r="Q7764" i="2" s="1"/>
  <c r="L7764" i="2"/>
  <c r="K7764" i="2"/>
  <c r="M7764" i="2" s="1"/>
  <c r="P7764" i="2" s="1"/>
  <c r="R7764" i="2" l="1"/>
  <c r="I7765" i="2" s="1"/>
  <c r="O7765" i="2" s="1"/>
  <c r="Q7765" i="2" s="1"/>
  <c r="L7765" i="2" l="1"/>
  <c r="K7765" i="2"/>
  <c r="M7765" i="2" s="1"/>
  <c r="P7765" i="2" s="1"/>
  <c r="R7765" i="2" l="1"/>
  <c r="I7766" i="2" s="1"/>
  <c r="L7766" i="2" l="1"/>
  <c r="O7766" i="2"/>
  <c r="Q7766" i="2" s="1"/>
  <c r="K7766" i="2"/>
  <c r="M7766" i="2" s="1"/>
  <c r="P7766" i="2" s="1"/>
  <c r="R7766" i="2" l="1"/>
  <c r="I7767" i="2" s="1"/>
  <c r="L7767" i="2"/>
  <c r="O7767" i="2"/>
  <c r="Q7767" i="2" s="1"/>
  <c r="K7767" i="2"/>
  <c r="M7767" i="2" s="1"/>
  <c r="P7767" i="2" s="1"/>
  <c r="R7767" i="2" l="1"/>
  <c r="I7768" i="2" s="1"/>
  <c r="R7768" i="2" s="1"/>
  <c r="I7769" i="2" s="1"/>
  <c r="O7769" i="2" s="1"/>
  <c r="Q7769" i="2" s="1"/>
  <c r="L7768" i="2" l="1"/>
  <c r="O7768" i="2"/>
  <c r="Q7768" i="2" s="1"/>
  <c r="K7768" i="2"/>
  <c r="L7769" i="2"/>
  <c r="N7769" i="2" s="1"/>
  <c r="K7769" i="2"/>
  <c r="M7769" i="2" s="1"/>
  <c r="P7769" i="2" l="1"/>
  <c r="J7770" i="2"/>
  <c r="R7769" i="2"/>
  <c r="I7770" i="2" s="1"/>
  <c r="O7770" i="2" s="1"/>
  <c r="Q7770" i="2" s="1"/>
  <c r="L7770" i="2" l="1"/>
  <c r="N7770" i="2" s="1"/>
  <c r="P7770" i="2" s="1"/>
  <c r="K7770" i="2"/>
  <c r="R7770" i="2" l="1"/>
  <c r="I7771" i="2" s="1"/>
  <c r="O7771" i="2" s="1"/>
  <c r="Q7771" i="2" s="1"/>
  <c r="J7771" i="2"/>
  <c r="L7771" i="2" l="1"/>
  <c r="N7771" i="2" s="1"/>
  <c r="P7771" i="2" s="1"/>
  <c r="K7771" i="2"/>
  <c r="R7771" i="2" l="1"/>
  <c r="I7772" i="2" s="1"/>
  <c r="O7772" i="2" s="1"/>
  <c r="Q7772" i="2" s="1"/>
  <c r="J7772" i="2"/>
  <c r="L7772" i="2" l="1"/>
  <c r="N7772" i="2" s="1"/>
  <c r="P7772" i="2" s="1"/>
  <c r="K7772" i="2"/>
  <c r="R7772" i="2" l="1"/>
  <c r="I7773" i="2" s="1"/>
  <c r="O7773" i="2" s="1"/>
  <c r="Q7773" i="2" s="1"/>
  <c r="J7773" i="2"/>
  <c r="L7773" i="2" l="1"/>
  <c r="N7773" i="2" s="1"/>
  <c r="P7773" i="2" s="1"/>
  <c r="K7773" i="2"/>
  <c r="R7773" i="2" l="1"/>
  <c r="I7774" i="2" s="1"/>
  <c r="O7774" i="2" s="1"/>
  <c r="Q7774" i="2" s="1"/>
  <c r="J7774" i="2"/>
  <c r="L7774" i="2" l="1"/>
  <c r="N7774" i="2" s="1"/>
  <c r="P7774" i="2" s="1"/>
  <c r="K7774" i="2"/>
  <c r="R7774" i="2" l="1"/>
  <c r="I7775" i="2" s="1"/>
  <c r="J7775" i="2"/>
  <c r="J7776" i="2" s="1"/>
  <c r="L7775" i="2" l="1"/>
  <c r="R7775" i="2"/>
  <c r="I7776" i="2" s="1"/>
  <c r="K7775" i="2"/>
  <c r="O7775" i="2"/>
  <c r="Q7775" i="2" s="1"/>
  <c r="L7776" i="2" l="1"/>
  <c r="N7776" i="2" s="1"/>
  <c r="R7776" i="2" s="1"/>
  <c r="I7777" i="2" s="1"/>
  <c r="K7776" i="2"/>
  <c r="O7776" i="2"/>
  <c r="Q7776" i="2" s="1"/>
  <c r="P7776" i="2" l="1"/>
  <c r="J7777" i="2"/>
  <c r="L7777" i="2"/>
  <c r="N7777" i="2" s="1"/>
  <c r="P7777" i="2" s="1"/>
  <c r="K7777" i="2"/>
  <c r="O7777" i="2"/>
  <c r="Q7777" i="2" s="1"/>
  <c r="R7777" i="2" l="1"/>
  <c r="I7778" i="2" s="1"/>
  <c r="L7778" i="2"/>
  <c r="K7778" i="2"/>
  <c r="M7778" i="2" s="1"/>
  <c r="P7778" i="2" s="1"/>
  <c r="O7778" i="2"/>
  <c r="Q7778" i="2" s="1"/>
  <c r="R7778" i="2" l="1"/>
  <c r="I7779" i="2" s="1"/>
  <c r="L7779" i="2"/>
  <c r="K7779" i="2"/>
  <c r="M7779" i="2" s="1"/>
  <c r="P7779" i="2" s="1"/>
  <c r="O7779" i="2"/>
  <c r="Q7779" i="2" s="1"/>
  <c r="R7779" i="2" l="1"/>
  <c r="I7780" i="2" s="1"/>
  <c r="O7780" i="2" s="1"/>
  <c r="Q7780" i="2" s="1"/>
  <c r="L7780" i="2"/>
  <c r="K7780" i="2"/>
  <c r="M7780" i="2" s="1"/>
  <c r="P7780" i="2" s="1"/>
  <c r="R7780" i="2" l="1"/>
  <c r="I7781" i="2" s="1"/>
  <c r="O7781" i="2" s="1"/>
  <c r="Q7781" i="2" s="1"/>
  <c r="L7781" i="2" l="1"/>
  <c r="K7781" i="2"/>
  <c r="M7781" i="2" s="1"/>
  <c r="P7781" i="2" s="1"/>
  <c r="R7781" i="2" l="1"/>
  <c r="I7782" i="2" s="1"/>
  <c r="O7782" i="2" s="1"/>
  <c r="Q7782" i="2" s="1"/>
  <c r="L7782" i="2" l="1"/>
  <c r="K7782" i="2"/>
  <c r="M7782" i="2" s="1"/>
  <c r="P7782" i="2" s="1"/>
  <c r="R7782" i="2" l="1"/>
  <c r="I7783" i="2" s="1"/>
  <c r="O7783" i="2" s="1"/>
  <c r="Q7783" i="2" s="1"/>
  <c r="L7783" i="2" l="1"/>
  <c r="K7783" i="2"/>
  <c r="M7783" i="2" s="1"/>
  <c r="P7783" i="2" s="1"/>
  <c r="R7783" i="2" l="1"/>
  <c r="I7784" i="2" s="1"/>
  <c r="O7784" i="2" s="1"/>
  <c r="Q7784" i="2" s="1"/>
  <c r="L7784" i="2" l="1"/>
  <c r="K7784" i="2"/>
  <c r="M7784" i="2" s="1"/>
  <c r="P7784" i="2" s="1"/>
  <c r="R7784" i="2" l="1"/>
  <c r="I7785" i="2" s="1"/>
  <c r="O7785" i="2" s="1"/>
  <c r="Q7785" i="2" s="1"/>
  <c r="L7785" i="2" l="1"/>
  <c r="K7785" i="2"/>
  <c r="M7785" i="2" s="1"/>
  <c r="P7785" i="2" s="1"/>
  <c r="R7785" i="2" l="1"/>
  <c r="I7786" i="2" s="1"/>
  <c r="O7786" i="2" s="1"/>
  <c r="Q7786" i="2" s="1"/>
  <c r="L7786" i="2" l="1"/>
  <c r="N7786" i="2" s="1"/>
  <c r="J7787" i="2" s="1"/>
  <c r="K7786" i="2"/>
  <c r="M7786" i="2" s="1"/>
  <c r="P7786" i="2" s="1"/>
  <c r="R7786" i="2" l="1"/>
  <c r="I7787" i="2" s="1"/>
  <c r="L7787" i="2" l="1"/>
  <c r="N7787" i="2" s="1"/>
  <c r="R7787" i="2"/>
  <c r="I7788" i="2" s="1"/>
  <c r="O7788" i="2" s="1"/>
  <c r="Q7788" i="2" s="1"/>
  <c r="K7787" i="2"/>
  <c r="O7787" i="2"/>
  <c r="Q7787" i="2" s="1"/>
  <c r="P7787" i="2" l="1"/>
  <c r="J7788" i="2"/>
  <c r="L7788" i="2"/>
  <c r="N7788" i="2" s="1"/>
  <c r="K7788" i="2"/>
  <c r="M7788" i="2" s="1"/>
  <c r="P7788" i="2" s="1"/>
  <c r="J7789" i="2" l="1"/>
  <c r="R7788" i="2"/>
  <c r="I7789" i="2" s="1"/>
  <c r="L7789" i="2" l="1"/>
  <c r="N7789" i="2" s="1"/>
  <c r="J7790" i="2" s="1"/>
  <c r="J7791" i="2" s="1"/>
  <c r="J7792" i="2" s="1"/>
  <c r="K7789" i="2"/>
  <c r="M7789" i="2" s="1"/>
  <c r="P7789" i="2" l="1"/>
  <c r="R7789" i="2"/>
  <c r="I7790" i="2" s="1"/>
  <c r="R7790" i="2" l="1"/>
  <c r="I7791" i="2" s="1"/>
  <c r="L7790" i="2"/>
  <c r="K7790" i="2"/>
  <c r="O7790" i="2"/>
  <c r="Q7790" i="2" s="1"/>
  <c r="R7791" i="2" l="1"/>
  <c r="I7792" i="2" s="1"/>
  <c r="O7792" i="2" s="1"/>
  <c r="Q7792" i="2" s="1"/>
  <c r="L7791" i="2"/>
  <c r="K7791" i="2"/>
  <c r="O7791" i="2"/>
  <c r="Q7791" i="2" s="1"/>
  <c r="L7792" i="2" l="1"/>
  <c r="N7792" i="2" s="1"/>
  <c r="K7792" i="2"/>
  <c r="P7792" i="2" l="1"/>
  <c r="J7793" i="2"/>
  <c r="R7792" i="2"/>
  <c r="I7793" i="2" s="1"/>
  <c r="O7793" i="2" s="1"/>
  <c r="Q7793" i="2" s="1"/>
  <c r="L7793" i="2" l="1"/>
  <c r="N7793" i="2" s="1"/>
  <c r="P7793" i="2" s="1"/>
  <c r="K7793" i="2"/>
  <c r="R7793" i="2" l="1"/>
  <c r="I7794" i="2" s="1"/>
  <c r="O7794" i="2" s="1"/>
  <c r="Q7794" i="2" s="1"/>
  <c r="J7794" i="2"/>
  <c r="L7794" i="2" s="1"/>
  <c r="N7794" i="2" s="1"/>
  <c r="K7794" i="2" l="1"/>
  <c r="P7794" i="2"/>
  <c r="R7794" i="2"/>
  <c r="I7795" i="2" s="1"/>
  <c r="O7795" i="2" s="1"/>
  <c r="Q7795" i="2" s="1"/>
  <c r="J7795" i="2"/>
  <c r="L7795" i="2" l="1"/>
  <c r="N7795" i="2" s="1"/>
  <c r="P7795" i="2" s="1"/>
  <c r="K7795" i="2"/>
  <c r="J7796" i="2" l="1"/>
  <c r="R7795" i="2"/>
  <c r="I7796" i="2" s="1"/>
  <c r="O7796" i="2" s="1"/>
  <c r="Q7796" i="2" s="1"/>
  <c r="L7796" i="2" l="1"/>
  <c r="N7796" i="2" s="1"/>
  <c r="R7796" i="2" s="1"/>
  <c r="I7797" i="2" s="1"/>
  <c r="O7797" i="2" s="1"/>
  <c r="Q7797" i="2" s="1"/>
  <c r="K7796" i="2"/>
  <c r="K7797" i="2" l="1"/>
  <c r="P7796" i="2"/>
  <c r="J7797" i="2"/>
  <c r="L7797" i="2" l="1"/>
  <c r="N7797" i="2" s="1"/>
  <c r="P7797" i="2" l="1"/>
  <c r="R7797" i="2"/>
  <c r="I7798" i="2" s="1"/>
  <c r="O7798" i="2" s="1"/>
  <c r="Q7798" i="2" s="1"/>
  <c r="J7798" i="2"/>
  <c r="L7798" i="2" l="1"/>
  <c r="N7798" i="2" s="1"/>
  <c r="P7798" i="2" s="1"/>
  <c r="K7798" i="2"/>
  <c r="R7798" i="2" l="1"/>
  <c r="I7799" i="2" s="1"/>
  <c r="O7799" i="2" s="1"/>
  <c r="Q7799" i="2" s="1"/>
  <c r="J7799" i="2"/>
  <c r="L7799" i="2" l="1"/>
  <c r="N7799" i="2" s="1"/>
  <c r="P7799" i="2" s="1"/>
  <c r="K7799" i="2"/>
  <c r="R7799" i="2" l="1"/>
  <c r="I7800" i="2" s="1"/>
  <c r="O7800" i="2" s="1"/>
  <c r="Q7800" i="2" s="1"/>
  <c r="J7800" i="2"/>
  <c r="L7800" i="2" l="1"/>
  <c r="N7800" i="2" s="1"/>
  <c r="P7800" i="2" s="1"/>
  <c r="R7800" i="2"/>
  <c r="I7801" i="2" s="1"/>
  <c r="K7800" i="2"/>
  <c r="R7801" i="2" l="1"/>
  <c r="I7802" i="2" s="1"/>
  <c r="O7801" i="2"/>
  <c r="Q7801" i="2" s="1"/>
  <c r="K7801" i="2"/>
  <c r="J7801" i="2"/>
  <c r="L7801" i="2" s="1"/>
  <c r="R7802" i="2" l="1"/>
  <c r="I7803" i="2" s="1"/>
  <c r="O7803" i="2" s="1"/>
  <c r="Q7803" i="2" s="1"/>
  <c r="L7802" i="2"/>
  <c r="K7802" i="2"/>
  <c r="O7802" i="2"/>
  <c r="Q7802" i="2" s="1"/>
  <c r="L7803" i="2" l="1"/>
  <c r="K7803" i="2"/>
  <c r="M7803" i="2" s="1"/>
  <c r="P7803" i="2" s="1"/>
  <c r="R7803" i="2" l="1"/>
  <c r="I7804" i="2" s="1"/>
  <c r="O7804" i="2" s="1"/>
  <c r="Q7804" i="2" s="1"/>
  <c r="L7804" i="2" l="1"/>
  <c r="K7804" i="2"/>
  <c r="M7804" i="2" s="1"/>
  <c r="P7804" i="2" s="1"/>
  <c r="R7804" i="2" l="1"/>
  <c r="I7805" i="2" s="1"/>
  <c r="O7805" i="2" s="1"/>
  <c r="Q7805" i="2" s="1"/>
  <c r="L7805" i="2" l="1"/>
  <c r="K7805" i="2"/>
  <c r="M7805" i="2" s="1"/>
  <c r="P7805" i="2" s="1"/>
  <c r="R7805" i="2" l="1"/>
  <c r="I7806" i="2" s="1"/>
  <c r="O7806" i="2" s="1"/>
  <c r="Q7806" i="2" s="1"/>
  <c r="L7806" i="2" l="1"/>
  <c r="K7806" i="2"/>
  <c r="M7806" i="2" s="1"/>
  <c r="P7806" i="2" s="1"/>
  <c r="R7806" i="2" l="1"/>
  <c r="I7807" i="2" s="1"/>
  <c r="O7807" i="2" s="1"/>
  <c r="Q7807" i="2" s="1"/>
  <c r="L7807" i="2" l="1"/>
  <c r="K7807" i="2"/>
  <c r="M7807" i="2" s="1"/>
  <c r="P7807" i="2" s="1"/>
  <c r="R7807" i="2" l="1"/>
  <c r="I7808" i="2" s="1"/>
  <c r="O7808" i="2" s="1"/>
  <c r="Q7808" i="2" s="1"/>
  <c r="L7808" i="2" l="1"/>
  <c r="K7808" i="2"/>
  <c r="M7808" i="2" s="1"/>
  <c r="P7808" i="2" s="1"/>
  <c r="R7808" i="2" l="1"/>
  <c r="I7809" i="2" s="1"/>
  <c r="O7809" i="2" s="1"/>
  <c r="Q7809" i="2" s="1"/>
  <c r="L7809" i="2" l="1"/>
  <c r="K7809" i="2"/>
  <c r="M7809" i="2" s="1"/>
  <c r="P7809" i="2" s="1"/>
  <c r="R7809" i="2" l="1"/>
  <c r="I7810" i="2" s="1"/>
  <c r="O7810" i="2" s="1"/>
  <c r="Q7810" i="2" s="1"/>
  <c r="L7810" i="2" l="1"/>
  <c r="K7810" i="2"/>
  <c r="M7810" i="2" s="1"/>
  <c r="P7810" i="2" s="1"/>
  <c r="R7810" i="2" l="1"/>
  <c r="I7811" i="2" s="1"/>
  <c r="O7811" i="2" s="1"/>
  <c r="Q7811" i="2" s="1"/>
  <c r="L7811" i="2" l="1"/>
  <c r="K7811" i="2"/>
  <c r="M7811" i="2" s="1"/>
  <c r="P7811" i="2" s="1"/>
  <c r="R7811" i="2" l="1"/>
  <c r="I7812" i="2" s="1"/>
  <c r="R7812" i="2" l="1"/>
  <c r="I7813" i="2" s="1"/>
  <c r="L7812" i="2"/>
  <c r="K7812" i="2"/>
  <c r="O7812" i="2"/>
  <c r="Q7812" i="2" s="1"/>
  <c r="L7813" i="2" l="1"/>
  <c r="R7813" i="2"/>
  <c r="I7814" i="2" s="1"/>
  <c r="K7813" i="2"/>
  <c r="O7813" i="2"/>
  <c r="Q7813" i="2" s="1"/>
  <c r="L7814" i="2" l="1"/>
  <c r="R7814" i="2"/>
  <c r="I7815" i="2" s="1"/>
  <c r="K7814" i="2"/>
  <c r="O7814" i="2"/>
  <c r="Q7814" i="2" s="1"/>
  <c r="R7815" i="2" l="1"/>
  <c r="I7816" i="2" s="1"/>
  <c r="O7816" i="2" s="1"/>
  <c r="Q7816" i="2" s="1"/>
  <c r="L7815" i="2"/>
  <c r="K7815" i="2"/>
  <c r="O7815" i="2"/>
  <c r="Q7815" i="2" s="1"/>
  <c r="L7816" i="2" l="1"/>
  <c r="N7816" i="2" s="1"/>
  <c r="K7816" i="2"/>
  <c r="P7816" i="2" l="1"/>
  <c r="J7817" i="2"/>
  <c r="R7816" i="2"/>
  <c r="I7817" i="2" s="1"/>
  <c r="O7817" i="2" s="1"/>
  <c r="Q7817" i="2" s="1"/>
  <c r="L7817" i="2" l="1"/>
  <c r="N7817" i="2" s="1"/>
  <c r="P7817" i="2" s="1"/>
  <c r="K7817" i="2"/>
  <c r="J7818" i="2" l="1"/>
  <c r="R7817" i="2"/>
  <c r="I7818" i="2" s="1"/>
  <c r="O7818" i="2" s="1"/>
  <c r="Q7818" i="2" s="1"/>
  <c r="L7818" i="2" l="1"/>
  <c r="N7818" i="2" s="1"/>
  <c r="K7818" i="2"/>
  <c r="P7818" i="2" l="1"/>
  <c r="J7819" i="2"/>
  <c r="R7818" i="2"/>
  <c r="I7819" i="2" s="1"/>
  <c r="O7819" i="2" s="1"/>
  <c r="Q7819" i="2" s="1"/>
  <c r="L7819" i="2" l="1"/>
  <c r="N7819" i="2" s="1"/>
  <c r="P7819" i="2" s="1"/>
  <c r="R7819" i="2"/>
  <c r="I7820" i="2" s="1"/>
  <c r="K7819" i="2"/>
  <c r="J7820" i="2"/>
  <c r="L7820" i="2" l="1"/>
  <c r="N7820" i="2" s="1"/>
  <c r="P7820" i="2" s="1"/>
  <c r="R7820" i="2"/>
  <c r="I7821" i="2" s="1"/>
  <c r="O7821" i="2" s="1"/>
  <c r="Q7821" i="2" s="1"/>
  <c r="K7820" i="2"/>
  <c r="K7821" i="2" l="1"/>
  <c r="J7821" i="2"/>
  <c r="L7821" i="2" l="1"/>
  <c r="N7821" i="2" s="1"/>
  <c r="P7821" i="2" l="1"/>
  <c r="R7821" i="2"/>
  <c r="I7822" i="2" s="1"/>
  <c r="O7822" i="2" s="1"/>
  <c r="Q7822" i="2" s="1"/>
  <c r="J7822" i="2"/>
  <c r="L7822" i="2" l="1"/>
  <c r="N7822" i="2" s="1"/>
  <c r="P7822" i="2" s="1"/>
  <c r="R7822" i="2"/>
  <c r="I7823" i="2" s="1"/>
  <c r="K7822" i="2"/>
  <c r="K7823" i="2" l="1"/>
  <c r="O7823" i="2"/>
  <c r="Q7823" i="2" s="1"/>
  <c r="J7823" i="2"/>
  <c r="L7823" i="2" l="1"/>
  <c r="N7823" i="2" s="1"/>
  <c r="P7823" i="2" l="1"/>
  <c r="R7823" i="2"/>
  <c r="I7824" i="2" s="1"/>
  <c r="J7824" i="2"/>
  <c r="O7824" i="2" l="1"/>
  <c r="Q7824" i="2" s="1"/>
  <c r="L7824" i="2"/>
  <c r="N7824" i="2" s="1"/>
  <c r="K7824" i="2"/>
  <c r="P7824" i="2" l="1"/>
  <c r="R7824" i="2"/>
  <c r="I7825" i="2" s="1"/>
  <c r="J7825" i="2"/>
  <c r="R7825" i="2" l="1"/>
  <c r="I7826" i="2" s="1"/>
  <c r="L7825" i="2"/>
  <c r="K7825" i="2"/>
  <c r="O7825" i="2"/>
  <c r="Q7825" i="2" s="1"/>
  <c r="O7826" i="2" l="1"/>
  <c r="Q7826" i="2" s="1"/>
  <c r="L7826" i="2"/>
  <c r="K7826" i="2"/>
  <c r="M7826" i="2" s="1"/>
  <c r="P7826" i="2" l="1"/>
  <c r="R7826" i="2"/>
  <c r="I7827" i="2" s="1"/>
  <c r="O7827" i="2" l="1"/>
  <c r="Q7827" i="2" s="1"/>
  <c r="L7827" i="2"/>
  <c r="K7827" i="2"/>
  <c r="M7827" i="2" s="1"/>
  <c r="P7827" i="2" l="1"/>
  <c r="R7827" i="2"/>
  <c r="I7828" i="2" s="1"/>
  <c r="L7828" i="2" l="1"/>
  <c r="K7828" i="2"/>
  <c r="M7828" i="2" s="1"/>
  <c r="P7828" i="2" l="1"/>
  <c r="R7828" i="2"/>
  <c r="I7829" i="2" s="1"/>
  <c r="O7829" i="2" l="1"/>
  <c r="Q7829" i="2" s="1"/>
  <c r="L7829" i="2"/>
  <c r="K7829" i="2"/>
  <c r="M7829" i="2" s="1"/>
  <c r="P7829" i="2" l="1"/>
  <c r="R7829" i="2"/>
  <c r="I7830" i="2" s="1"/>
  <c r="O7830" i="2" l="1"/>
  <c r="Q7830" i="2" s="1"/>
  <c r="L7830" i="2"/>
  <c r="K7830" i="2"/>
  <c r="M7830" i="2" s="1"/>
  <c r="P7830" i="2" l="1"/>
  <c r="R7830" i="2"/>
  <c r="I7831" i="2" s="1"/>
  <c r="O7831" i="2" l="1"/>
  <c r="Q7831" i="2" s="1"/>
  <c r="L7831" i="2"/>
  <c r="K7831" i="2"/>
  <c r="M7831" i="2" s="1"/>
  <c r="P7831" i="2" l="1"/>
  <c r="R7831" i="2"/>
  <c r="I7832" i="2" s="1"/>
  <c r="O7832" i="2" l="1"/>
  <c r="Q7832" i="2" s="1"/>
  <c r="L7832" i="2"/>
  <c r="K7832" i="2"/>
  <c r="M7832" i="2" s="1"/>
  <c r="P7832" i="2" l="1"/>
  <c r="R7832" i="2"/>
  <c r="I7833" i="2" s="1"/>
  <c r="O7833" i="2" l="1"/>
  <c r="Q7833" i="2" s="1"/>
  <c r="L7833" i="2"/>
  <c r="K7833" i="2"/>
  <c r="M7833" i="2" s="1"/>
  <c r="P7833" i="2" l="1"/>
  <c r="R7833" i="2"/>
  <c r="I7834" i="2" s="1"/>
  <c r="O7834" i="2" l="1"/>
  <c r="Q7834" i="2" s="1"/>
  <c r="L7834" i="2"/>
  <c r="K7834" i="2"/>
  <c r="M7834" i="2" s="1"/>
  <c r="P7834" i="2" l="1"/>
  <c r="R7834" i="2"/>
  <c r="I7835" i="2" s="1"/>
  <c r="O7835" i="2" l="1"/>
  <c r="Q7835" i="2" s="1"/>
  <c r="L7835" i="2"/>
  <c r="K7835" i="2"/>
  <c r="M7835" i="2" s="1"/>
  <c r="P7835" i="2" l="1"/>
  <c r="R7835" i="2"/>
  <c r="I7836" i="2" s="1"/>
  <c r="L7836" i="2" l="1"/>
  <c r="N7836" i="2" s="1"/>
  <c r="K7836" i="2"/>
  <c r="M7836" i="2" s="1"/>
  <c r="R7836" i="2" s="1"/>
  <c r="I7837" i="2" s="1"/>
  <c r="K7837" i="2"/>
  <c r="M7837" i="2" s="1"/>
  <c r="P7837" i="2" s="1"/>
  <c r="O7837" i="2"/>
  <c r="Q7837" i="2" s="1"/>
  <c r="R7837" i="2" l="1"/>
  <c r="I7838" i="2" s="1"/>
  <c r="O7838" i="2" s="1"/>
  <c r="Q7838" i="2" s="1"/>
  <c r="P7836" i="2"/>
  <c r="J7837" i="2"/>
  <c r="K7838" i="2" l="1"/>
  <c r="M7838" i="2" s="1"/>
  <c r="P7838" i="2" s="1"/>
  <c r="J7838" i="2"/>
  <c r="L7837" i="2"/>
  <c r="R7838" i="2"/>
  <c r="I7839" i="2" s="1"/>
  <c r="J7839" i="2" l="1"/>
  <c r="J7840" i="2" s="1"/>
  <c r="J7841" i="2" s="1"/>
  <c r="L7838" i="2"/>
  <c r="K7839" i="2"/>
  <c r="M7839" i="2" s="1"/>
  <c r="P7839" i="2" s="1"/>
  <c r="O7839" i="2"/>
  <c r="Q7839" i="2" s="1"/>
  <c r="L7839" i="2" l="1"/>
  <c r="R7839" i="2"/>
  <c r="I7840" i="2" s="1"/>
  <c r="L7840" i="2"/>
  <c r="K7840" i="2"/>
  <c r="M7840" i="2" s="1"/>
  <c r="P7840" i="2" s="1"/>
  <c r="O7840" i="2"/>
  <c r="Q7840" i="2" s="1"/>
  <c r="R7840" i="2" l="1"/>
  <c r="I7841" i="2" s="1"/>
  <c r="L7841" i="2"/>
  <c r="N7841" i="2" s="1"/>
  <c r="K7841" i="2"/>
  <c r="M7841" i="2" s="1"/>
  <c r="P7841" i="2" l="1"/>
  <c r="J7842" i="2"/>
  <c r="R7841" i="2"/>
  <c r="I7842" i="2" s="1"/>
  <c r="O7842" i="2" s="1"/>
  <c r="Q7842" i="2" s="1"/>
  <c r="L7842" i="2" l="1"/>
  <c r="N7842" i="2" s="1"/>
  <c r="P7842" i="2" s="1"/>
  <c r="K7842" i="2"/>
  <c r="J7843" i="2"/>
  <c r="R7842" i="2" l="1"/>
  <c r="I7843" i="2" s="1"/>
  <c r="L7843" i="2" l="1"/>
  <c r="N7843" i="2" s="1"/>
  <c r="R7843" i="2" s="1"/>
  <c r="I7844" i="2" s="1"/>
  <c r="K7843" i="2"/>
  <c r="K7844" i="2" l="1"/>
  <c r="P7843" i="2"/>
  <c r="J7844" i="2"/>
  <c r="L7844" i="2" l="1"/>
  <c r="N7844" i="2" s="1"/>
  <c r="P7844" i="2" l="1"/>
  <c r="R7844" i="2"/>
  <c r="I7845" i="2" s="1"/>
  <c r="J7845" i="2"/>
  <c r="L7845" i="2" l="1"/>
  <c r="N7845" i="2" s="1"/>
  <c r="P7845" i="2" s="1"/>
  <c r="R7845" i="2"/>
  <c r="I7846" i="2" s="1"/>
  <c r="K7845" i="2"/>
  <c r="K7846" i="2" l="1"/>
  <c r="J7846" i="2"/>
  <c r="L7846" i="2" l="1"/>
  <c r="N7846" i="2" s="1"/>
  <c r="P7846" i="2" l="1"/>
  <c r="R7846" i="2"/>
  <c r="I7847" i="2" s="1"/>
  <c r="J7847" i="2"/>
  <c r="L7847" i="2" l="1"/>
  <c r="N7847" i="2" s="1"/>
  <c r="P7847" i="2" s="1"/>
  <c r="K7847" i="2"/>
  <c r="R7847" i="2" l="1"/>
  <c r="I7848" i="2" s="1"/>
  <c r="J7848" i="2"/>
  <c r="L7848" i="2" l="1"/>
  <c r="N7848" i="2" s="1"/>
  <c r="P7848" i="2" s="1"/>
  <c r="K7848" i="2"/>
  <c r="O7848" i="2"/>
  <c r="Q7848" i="2" s="1"/>
  <c r="R7848" i="2" l="1"/>
  <c r="I7849" i="2" s="1"/>
  <c r="J7849" i="2"/>
  <c r="L7849" i="2"/>
  <c r="N7849" i="2" s="1"/>
  <c r="P7849" i="2" s="1"/>
  <c r="R7849" i="2"/>
  <c r="I7850" i="2" s="1"/>
  <c r="K7849" i="2"/>
  <c r="O7849" i="2"/>
  <c r="Q7849" i="2" s="1"/>
  <c r="L7850" i="2" l="1"/>
  <c r="N7850" i="2" s="1"/>
  <c r="K7850" i="2"/>
  <c r="O7850" i="2"/>
  <c r="Q7850" i="2" s="1"/>
  <c r="P7850" i="2" l="1"/>
  <c r="J7851" i="2"/>
  <c r="R7850" i="2"/>
  <c r="I7851" i="2" s="1"/>
  <c r="L7851" i="2" s="1"/>
  <c r="N7851" i="2" s="1"/>
  <c r="P7851" i="2" s="1"/>
  <c r="O7851" i="2"/>
  <c r="Q7851" i="2" s="1"/>
  <c r="K7851" i="2" l="1"/>
  <c r="R7851" i="2"/>
  <c r="I7852" i="2" s="1"/>
  <c r="J7852" i="2"/>
  <c r="L7852" i="2"/>
  <c r="N7852" i="2" s="1"/>
  <c r="J7853" i="2" s="1"/>
  <c r="K7852" i="2"/>
  <c r="M7852" i="2" s="1"/>
  <c r="P7852" i="2" s="1"/>
  <c r="R7852" i="2" l="1"/>
  <c r="I7853" i="2" s="1"/>
  <c r="O7853" i="2" s="1"/>
  <c r="Q7853" i="2" s="1"/>
  <c r="L7853" i="2" l="1"/>
  <c r="N7853" i="2" s="1"/>
  <c r="J7854" i="2" s="1"/>
  <c r="K7853" i="2"/>
  <c r="M7853" i="2" s="1"/>
  <c r="P7853" i="2" s="1"/>
  <c r="R7853" i="2" l="1"/>
  <c r="I7854" i="2" s="1"/>
  <c r="O7854" i="2" s="1"/>
  <c r="Q7854" i="2" s="1"/>
  <c r="L7854" i="2" l="1"/>
  <c r="N7854" i="2" s="1"/>
  <c r="J7855" i="2" s="1"/>
  <c r="K7854" i="2"/>
  <c r="M7854" i="2" s="1"/>
  <c r="P7854" i="2" s="1"/>
  <c r="R7854" i="2" l="1"/>
  <c r="I7855" i="2" s="1"/>
  <c r="O7855" i="2" s="1"/>
  <c r="Q7855" i="2" s="1"/>
  <c r="L7855" i="2" l="1"/>
  <c r="N7855" i="2" s="1"/>
  <c r="J7856" i="2" s="1"/>
  <c r="K7855" i="2"/>
  <c r="M7855" i="2" s="1"/>
  <c r="P7855" i="2" l="1"/>
  <c r="R7855" i="2"/>
  <c r="I7856" i="2" s="1"/>
  <c r="L7856" i="2" l="1"/>
  <c r="N7856" i="2" s="1"/>
  <c r="J7857" i="2" s="1"/>
  <c r="K7856" i="2"/>
  <c r="M7856" i="2" s="1"/>
  <c r="P7856" i="2" l="1"/>
  <c r="R7856" i="2"/>
  <c r="I7857" i="2" s="1"/>
  <c r="O7857" i="2" s="1"/>
  <c r="Q7857" i="2" s="1"/>
  <c r="L7857" i="2" l="1"/>
  <c r="N7857" i="2" s="1"/>
  <c r="J7858" i="2" s="1"/>
  <c r="K7857" i="2"/>
  <c r="M7857" i="2" s="1"/>
  <c r="P7857" i="2" s="1"/>
  <c r="R7857" i="2" l="1"/>
  <c r="I7858" i="2" s="1"/>
  <c r="O7858" i="2" s="1"/>
  <c r="Q7858" i="2" s="1"/>
  <c r="L7858" i="2" l="1"/>
  <c r="N7858" i="2" s="1"/>
  <c r="J7859" i="2" s="1"/>
  <c r="K7858" i="2"/>
  <c r="M7858" i="2" s="1"/>
  <c r="P7858" i="2" s="1"/>
  <c r="R7858" i="2" l="1"/>
  <c r="I7859" i="2" s="1"/>
  <c r="O7859" i="2" s="1"/>
  <c r="Q7859" i="2" s="1"/>
  <c r="L7859" i="2" l="1"/>
  <c r="N7859" i="2" s="1"/>
  <c r="J7860" i="2" s="1"/>
  <c r="K7859" i="2"/>
  <c r="M7859" i="2" s="1"/>
  <c r="P7859" i="2" s="1"/>
  <c r="R7859" i="2" l="1"/>
  <c r="I7860" i="2" s="1"/>
  <c r="O7860" i="2" s="1"/>
  <c r="Q7860" i="2" s="1"/>
  <c r="L7860" i="2" l="1"/>
  <c r="N7860" i="2" s="1"/>
  <c r="J7861" i="2" s="1"/>
  <c r="J7862" i="2" s="1"/>
  <c r="J7863" i="2" s="1"/>
  <c r="J7864" i="2" s="1"/>
  <c r="K7860" i="2"/>
  <c r="M7860" i="2" s="1"/>
  <c r="P7860" i="2" s="1"/>
  <c r="R7860" i="2" l="1"/>
  <c r="I7861" i="2" s="1"/>
  <c r="R7861" i="2" l="1"/>
  <c r="I7862" i="2" s="1"/>
  <c r="L7861" i="2"/>
  <c r="K7861" i="2"/>
  <c r="O7861" i="2"/>
  <c r="Q7861" i="2" s="1"/>
  <c r="L7862" i="2" l="1"/>
  <c r="K7862" i="2"/>
  <c r="M7862" i="2" s="1"/>
  <c r="P7862" i="2" s="1"/>
  <c r="O7862" i="2"/>
  <c r="Q7862" i="2" s="1"/>
  <c r="R7862" i="2" l="1"/>
  <c r="I7863" i="2" s="1"/>
  <c r="L7863" i="2"/>
  <c r="K7863" i="2"/>
  <c r="M7863" i="2" s="1"/>
  <c r="P7863" i="2" s="1"/>
  <c r="O7863" i="2"/>
  <c r="Q7863" i="2" s="1"/>
  <c r="R7863" i="2" l="1"/>
  <c r="I7864" i="2" s="1"/>
  <c r="L7864" i="2"/>
  <c r="N7864" i="2" s="1"/>
  <c r="K7864" i="2"/>
  <c r="M7864" i="2" s="1"/>
  <c r="P7864" i="2" l="1"/>
  <c r="J7865" i="2"/>
  <c r="R7864" i="2"/>
  <c r="I7865" i="2" s="1"/>
  <c r="L7865" i="2" l="1"/>
  <c r="N7865" i="2" s="1"/>
  <c r="K7865" i="2"/>
  <c r="M7865" i="2" s="1"/>
  <c r="J7866" i="2"/>
  <c r="P7865" i="2" l="1"/>
  <c r="R7865" i="2"/>
  <c r="I7866" i="2" s="1"/>
  <c r="O7866" i="2" s="1"/>
  <c r="Q7866" i="2" s="1"/>
  <c r="L7866" i="2" l="1"/>
  <c r="N7866" i="2" s="1"/>
  <c r="K7866" i="2"/>
  <c r="M7866" i="2" s="1"/>
  <c r="P7866" i="2" l="1"/>
  <c r="J7867" i="2"/>
  <c r="R7866" i="2"/>
  <c r="I7867" i="2" s="1"/>
  <c r="O7867" i="2" s="1"/>
  <c r="Q7867" i="2" s="1"/>
  <c r="L7867" i="2" l="1"/>
  <c r="N7867" i="2" s="1"/>
  <c r="P7867" i="2" s="1"/>
  <c r="K7867" i="2"/>
  <c r="J7868" i="2" l="1"/>
  <c r="R7867" i="2"/>
  <c r="I7868" i="2" s="1"/>
  <c r="O7868" i="2" s="1"/>
  <c r="Q7868" i="2" s="1"/>
  <c r="L7868" i="2" l="1"/>
  <c r="N7868" i="2" s="1"/>
  <c r="K7868" i="2"/>
  <c r="P7868" i="2" l="1"/>
  <c r="J7869" i="2"/>
  <c r="R7868" i="2"/>
  <c r="I7869" i="2" s="1"/>
  <c r="O7869" i="2" s="1"/>
  <c r="Q7869" i="2" s="1"/>
  <c r="L7869" i="2" l="1"/>
  <c r="N7869" i="2" s="1"/>
  <c r="K7869" i="2"/>
  <c r="M7869" i="2" s="1"/>
  <c r="P7869" i="2" l="1"/>
  <c r="J7870" i="2"/>
  <c r="R7869" i="2"/>
  <c r="I7870" i="2" s="1"/>
  <c r="O7870" i="2" s="1"/>
  <c r="Q7870" i="2" s="1"/>
  <c r="L7870" i="2" l="1"/>
  <c r="N7870" i="2" s="1"/>
  <c r="K7870" i="2"/>
  <c r="M7870" i="2" s="1"/>
  <c r="R7870" i="2" s="1"/>
  <c r="I7871" i="2" s="1"/>
  <c r="O7871" i="2" s="1"/>
  <c r="Q7871" i="2" s="1"/>
  <c r="J7871" i="2"/>
  <c r="P7870" i="2" l="1"/>
  <c r="L7871" i="2"/>
  <c r="N7871" i="2" s="1"/>
  <c r="P7871" i="2" s="1"/>
  <c r="K7871" i="2"/>
  <c r="R7871" i="2" l="1"/>
  <c r="I7872" i="2" s="1"/>
  <c r="O7872" i="2" s="1"/>
  <c r="Q7872" i="2" s="1"/>
  <c r="J7872" i="2"/>
  <c r="L7872" i="2" l="1"/>
  <c r="N7872" i="2" s="1"/>
  <c r="K7872" i="2"/>
  <c r="M7872" i="2" s="1"/>
  <c r="P7872" i="2" l="1"/>
  <c r="R7872" i="2"/>
  <c r="I7873" i="2" s="1"/>
  <c r="J7873" i="2"/>
  <c r="L7873" i="2" l="1"/>
  <c r="O7873" i="2"/>
  <c r="Q7873" i="2" s="1"/>
  <c r="K7873" i="2"/>
  <c r="M7873" i="2" s="1"/>
  <c r="P7873" i="2" s="1"/>
  <c r="R7873" i="2" l="1"/>
  <c r="I7874" i="2" s="1"/>
  <c r="L7874" i="2" s="1"/>
  <c r="O7874" i="2"/>
  <c r="Q7874" i="2" s="1"/>
  <c r="K7874" i="2" l="1"/>
  <c r="M7874" i="2" s="1"/>
  <c r="P7874" i="2" s="1"/>
  <c r="O7875" i="2"/>
  <c r="Q7875" i="2" s="1"/>
  <c r="R7874" i="2" l="1"/>
  <c r="I7875" i="2" s="1"/>
  <c r="L7875" i="2" l="1"/>
  <c r="K7875" i="2"/>
  <c r="M7875" i="2" s="1"/>
  <c r="P7875" i="2" l="1"/>
  <c r="R7875" i="2"/>
  <c r="I7876" i="2" s="1"/>
  <c r="L7876" i="2" l="1"/>
  <c r="K7876" i="2"/>
  <c r="M7876" i="2" s="1"/>
  <c r="P7876" i="2" s="1"/>
  <c r="R7876" i="2" l="1"/>
  <c r="I7877" i="2" s="1"/>
  <c r="L7877" i="2" l="1"/>
  <c r="K7877" i="2"/>
  <c r="M7877" i="2" s="1"/>
  <c r="P7877" i="2" s="1"/>
  <c r="R7877" i="2" l="1"/>
  <c r="I7878" i="2" s="1"/>
  <c r="O7878" i="2" l="1"/>
  <c r="Q7878" i="2" s="1"/>
  <c r="L7878" i="2"/>
  <c r="K7878" i="2"/>
  <c r="M7878" i="2" s="1"/>
  <c r="P7878" i="2" s="1"/>
  <c r="R7878" i="2" l="1"/>
  <c r="I7879" i="2" s="1"/>
  <c r="O7879" i="2" l="1"/>
  <c r="Q7879" i="2" s="1"/>
  <c r="L7879" i="2"/>
  <c r="K7879" i="2"/>
  <c r="M7879" i="2" s="1"/>
  <c r="P7879" i="2" s="1"/>
  <c r="R7879" i="2" l="1"/>
  <c r="I7880" i="2" s="1"/>
  <c r="O7880" i="2" l="1"/>
  <c r="Q7880" i="2" s="1"/>
  <c r="L7880" i="2"/>
  <c r="K7880" i="2"/>
  <c r="M7880" i="2" s="1"/>
  <c r="P7880" i="2" s="1"/>
  <c r="R7880" i="2" l="1"/>
  <c r="I7881" i="2" s="1"/>
  <c r="O7881" i="2" l="1"/>
  <c r="Q7881" i="2" s="1"/>
  <c r="K7881" i="2"/>
  <c r="M7881" i="2" s="1"/>
  <c r="P7881" i="2" s="1"/>
  <c r="L7881" i="2"/>
  <c r="R7881" i="2" l="1"/>
  <c r="I7882" i="2" s="1"/>
  <c r="O7882" i="2" l="1"/>
  <c r="Q7882" i="2" s="1"/>
  <c r="K7882" i="2"/>
  <c r="M7882" i="2" s="1"/>
  <c r="P7882" i="2" s="1"/>
  <c r="L7882" i="2"/>
  <c r="R7882" i="2"/>
  <c r="I7883" i="2" s="1"/>
  <c r="O7883" i="2" l="1"/>
  <c r="Q7883" i="2" s="1"/>
  <c r="L7883" i="2"/>
  <c r="K7883" i="2"/>
  <c r="M7883" i="2" s="1"/>
  <c r="P7883" i="2" l="1"/>
  <c r="R7883" i="2"/>
  <c r="I7884" i="2" s="1"/>
  <c r="O7884" i="2" l="1"/>
  <c r="Q7884" i="2" s="1"/>
  <c r="L7884" i="2"/>
  <c r="K7884" i="2"/>
  <c r="M7884" i="2" s="1"/>
  <c r="P7884" i="2" l="1"/>
  <c r="R7884" i="2"/>
  <c r="I7885" i="2" s="1"/>
  <c r="O7885" i="2" l="1"/>
  <c r="Q7885" i="2" s="1"/>
  <c r="L7885" i="2"/>
  <c r="K7885" i="2"/>
  <c r="M7885" i="2" s="1"/>
  <c r="P7885" i="2" l="1"/>
  <c r="R7885" i="2"/>
  <c r="I7886" i="2" s="1"/>
  <c r="K7886" i="2" l="1"/>
  <c r="R7886" i="2"/>
  <c r="I7887" i="2" s="1"/>
  <c r="L7886" i="2"/>
  <c r="O7886" i="2"/>
  <c r="Q7886" i="2" s="1"/>
  <c r="O7887" i="2" l="1"/>
  <c r="Q7887" i="2" s="1"/>
  <c r="L7887" i="2"/>
  <c r="N7887" i="2" s="1"/>
  <c r="K7887" i="2"/>
  <c r="O7888" i="2"/>
  <c r="Q7888" i="2" s="1"/>
  <c r="R7887" i="2" l="1"/>
  <c r="I7888" i="2" s="1"/>
  <c r="P7887" i="2"/>
  <c r="J7888" i="2"/>
  <c r="L7888" i="2" l="1"/>
  <c r="N7888" i="2" s="1"/>
  <c r="K7888" i="2"/>
  <c r="P7888" i="2" l="1"/>
  <c r="R7888" i="2"/>
  <c r="I7889" i="2" s="1"/>
  <c r="J7889" i="2"/>
  <c r="J7890" i="2" s="1"/>
  <c r="L7889" i="2" l="1"/>
  <c r="O7889" i="2"/>
  <c r="Q7889" i="2" s="1"/>
  <c r="R7889" i="2"/>
  <c r="I7890" i="2" s="1"/>
  <c r="K7889" i="2"/>
  <c r="L7890" i="2" l="1"/>
  <c r="N7890" i="2" s="1"/>
  <c r="R7890" i="2" s="1"/>
  <c r="I7891" i="2" s="1"/>
  <c r="K7890" i="2"/>
  <c r="O7891" i="2" l="1"/>
  <c r="Q7891" i="2" s="1"/>
  <c r="K7891" i="2"/>
  <c r="P7890" i="2"/>
  <c r="J7891" i="2"/>
  <c r="L7891" i="2" l="1"/>
  <c r="N7891" i="2" s="1"/>
  <c r="P7891" i="2" l="1"/>
  <c r="R7891" i="2"/>
  <c r="I7892" i="2" s="1"/>
  <c r="J7892" i="2"/>
  <c r="O7892" i="2" l="1"/>
  <c r="Q7892" i="2" s="1"/>
  <c r="K7892" i="2"/>
  <c r="L7892" i="2"/>
  <c r="N7892" i="2" s="1"/>
  <c r="P7892" i="2" s="1"/>
  <c r="R7892" i="2" l="1"/>
  <c r="I7893" i="2" s="1"/>
  <c r="J7893" i="2"/>
  <c r="O7893" i="2" l="1"/>
  <c r="Q7893" i="2" s="1"/>
  <c r="L7893" i="2"/>
  <c r="N7893" i="2" s="1"/>
  <c r="P7893" i="2" s="1"/>
  <c r="K7893" i="2"/>
  <c r="R7893" i="2" l="1"/>
  <c r="I7894" i="2" s="1"/>
  <c r="O7894" i="2"/>
  <c r="Q7894" i="2" s="1"/>
  <c r="K7894" i="2"/>
  <c r="J7894" i="2"/>
  <c r="L7894" i="2" l="1"/>
  <c r="N7894" i="2" s="1"/>
  <c r="P7894" i="2" l="1"/>
  <c r="R7894" i="2"/>
  <c r="I7895" i="2" s="1"/>
  <c r="J7895" i="2"/>
  <c r="O7895" i="2" l="1"/>
  <c r="Q7895" i="2" s="1"/>
  <c r="K7895" i="2"/>
  <c r="L7895" i="2"/>
  <c r="N7895" i="2" s="1"/>
  <c r="P7895" i="2" s="1"/>
  <c r="R7895" i="2" l="1"/>
  <c r="I7896" i="2" s="1"/>
  <c r="J7896" i="2"/>
  <c r="L7896" i="2"/>
  <c r="N7896" i="2" s="1"/>
  <c r="K7896" i="2"/>
  <c r="O7897" i="2"/>
  <c r="Q7897" i="2" s="1"/>
  <c r="P7896" i="2" l="1"/>
  <c r="R7896" i="2"/>
  <c r="I7897" i="2" s="1"/>
  <c r="J7897" i="2"/>
  <c r="L7897" i="2" l="1"/>
  <c r="N7897" i="2" s="1"/>
  <c r="K7897" i="2"/>
  <c r="P7897" i="2" l="1"/>
  <c r="R7897" i="2"/>
  <c r="I7898" i="2" s="1"/>
  <c r="L7898" i="2" l="1"/>
  <c r="R7898" i="2"/>
  <c r="I7899" i="2" s="1"/>
  <c r="O7898" i="2"/>
  <c r="Q7898" i="2" s="1"/>
  <c r="K7898" i="2"/>
  <c r="L7899" i="2" l="1"/>
  <c r="N7899" i="2" s="1"/>
  <c r="J7900" i="2" s="1"/>
  <c r="K7899" i="2"/>
  <c r="M7899" i="2" s="1"/>
  <c r="R7899" i="2" s="1"/>
  <c r="I7900" i="2" s="1"/>
  <c r="L7900" i="2" l="1"/>
  <c r="N7900" i="2" s="1"/>
  <c r="K7900" i="2"/>
  <c r="M7900" i="2" s="1"/>
  <c r="P7899" i="2"/>
  <c r="O7901" i="2"/>
  <c r="Q7901" i="2" s="1"/>
  <c r="R7900" i="2" l="1"/>
  <c r="I7901" i="2" s="1"/>
  <c r="K7901" i="2"/>
  <c r="J7901" i="2"/>
  <c r="L7901" i="2" s="1"/>
  <c r="N7901" i="2" s="1"/>
  <c r="P7900" i="2"/>
  <c r="R7901" i="2" l="1"/>
  <c r="I7902" i="2" s="1"/>
  <c r="P7901" i="2"/>
  <c r="J7902" i="2"/>
  <c r="L7902" i="2" s="1"/>
  <c r="N7902" i="2" s="1"/>
  <c r="J7903" i="2"/>
  <c r="O7902" i="2" l="1"/>
  <c r="Q7902" i="2" s="1"/>
  <c r="K7902" i="2"/>
  <c r="M7902" i="2" s="1"/>
  <c r="P7902" i="2" l="1"/>
  <c r="R7902" i="2"/>
  <c r="I7903" i="2" s="1"/>
  <c r="L7903" i="2" l="1"/>
  <c r="N7903" i="2" s="1"/>
  <c r="J7904" i="2" s="1"/>
  <c r="K7903" i="2"/>
  <c r="M7903" i="2" s="1"/>
  <c r="P7903" i="2" l="1"/>
  <c r="R7903" i="2"/>
  <c r="I7904" i="2" s="1"/>
  <c r="L7904" i="2" l="1"/>
  <c r="N7904" i="2" s="1"/>
  <c r="K7904" i="2"/>
  <c r="M7904" i="2" s="1"/>
  <c r="R7904" i="2" s="1"/>
  <c r="I7905" i="2" s="1"/>
  <c r="K7905" i="2"/>
  <c r="M7905" i="2" s="1"/>
  <c r="J7905" i="2" l="1"/>
  <c r="L7905" i="2" s="1"/>
  <c r="N7905" i="2" s="1"/>
  <c r="J7906" i="2" s="1"/>
  <c r="J7907" i="2" s="1"/>
  <c r="J7908" i="2" s="1"/>
  <c r="J7909" i="2" s="1"/>
  <c r="J7910" i="2" s="1"/>
  <c r="J7911" i="2" s="1"/>
  <c r="J7912" i="2" s="1"/>
  <c r="P7904" i="2"/>
  <c r="R7905" i="2"/>
  <c r="I7906" i="2" s="1"/>
  <c r="O7906" i="2" s="1"/>
  <c r="Q7906" i="2" s="1"/>
  <c r="P7905" i="2" l="1"/>
  <c r="L7906" i="2"/>
  <c r="K7906" i="2"/>
  <c r="M7906" i="2" s="1"/>
  <c r="P7906" i="2" s="1"/>
  <c r="R7906" i="2" l="1"/>
  <c r="I7907" i="2" s="1"/>
  <c r="L7907" i="2" l="1"/>
  <c r="K7907" i="2"/>
  <c r="M7907" i="2" s="1"/>
  <c r="P7907" i="2" s="1"/>
  <c r="R7907" i="2" l="1"/>
  <c r="I7908" i="2" s="1"/>
  <c r="L7908" i="2" l="1"/>
  <c r="K7908" i="2"/>
  <c r="M7908" i="2" s="1"/>
  <c r="P7908" i="2" s="1"/>
  <c r="R7908" i="2" l="1"/>
  <c r="I7909" i="2" s="1"/>
  <c r="L7909" i="2" l="1"/>
  <c r="K7909" i="2"/>
  <c r="M7909" i="2" s="1"/>
  <c r="P7909" i="2" s="1"/>
  <c r="R7909" i="2" l="1"/>
  <c r="I7910" i="2" s="1"/>
  <c r="L7910" i="2" l="1"/>
  <c r="O7910" i="2"/>
  <c r="Q7910" i="2" s="1"/>
  <c r="K7910" i="2"/>
  <c r="M7910" i="2" s="1"/>
  <c r="P7910" i="2" s="1"/>
  <c r="R7910" i="2" l="1"/>
  <c r="I7911" i="2" s="1"/>
  <c r="L7911" i="2"/>
  <c r="K7911" i="2"/>
  <c r="M7911" i="2" s="1"/>
  <c r="P7911" i="2" s="1"/>
  <c r="O7911" i="2"/>
  <c r="Q7911" i="2" s="1"/>
  <c r="R7911" i="2" l="1"/>
  <c r="I7912" i="2" s="1"/>
  <c r="L7912" i="2"/>
  <c r="N7912" i="2" s="1"/>
  <c r="K7912" i="2"/>
  <c r="M7912" i="2" s="1"/>
  <c r="P7912" i="2" l="1"/>
  <c r="J7913" i="2"/>
  <c r="R7912" i="2"/>
  <c r="I7913" i="2" s="1"/>
  <c r="L7913" i="2" l="1"/>
  <c r="N7913" i="2" s="1"/>
  <c r="K7913" i="2"/>
  <c r="M7913" i="2" s="1"/>
  <c r="J7914" i="2"/>
  <c r="P7913" i="2" l="1"/>
  <c r="R7913" i="2"/>
  <c r="I7914" i="2" s="1"/>
  <c r="O7914" i="2" s="1"/>
  <c r="Q7914" i="2" s="1"/>
  <c r="L7914" i="2" l="1"/>
  <c r="N7914" i="2" s="1"/>
  <c r="K7914" i="2"/>
  <c r="M7914" i="2" s="1"/>
  <c r="P7914" i="2" l="1"/>
  <c r="J7915" i="2"/>
  <c r="R7914" i="2"/>
  <c r="I7915" i="2" s="1"/>
  <c r="O7915" i="2" s="1"/>
  <c r="Q7915" i="2" s="1"/>
  <c r="L7915" i="2" l="1"/>
  <c r="N7915" i="2" s="1"/>
  <c r="P7915" i="2" s="1"/>
  <c r="K7915" i="2"/>
  <c r="J7916" i="2"/>
  <c r="R7915" i="2" l="1"/>
  <c r="I7916" i="2" s="1"/>
  <c r="L7916" i="2" l="1"/>
  <c r="N7916" i="2" s="1"/>
  <c r="K7916" i="2"/>
  <c r="M7916" i="2" s="1"/>
  <c r="R7916" i="2" s="1"/>
  <c r="I7917" i="2" s="1"/>
  <c r="K7917" i="2" l="1"/>
  <c r="M7917" i="2" s="1"/>
  <c r="P7916" i="2"/>
  <c r="J7917" i="2"/>
  <c r="L7917" i="2" l="1"/>
  <c r="N7917" i="2" s="1"/>
  <c r="P7917" i="2" l="1"/>
  <c r="R7917" i="2"/>
  <c r="I7918" i="2" s="1"/>
  <c r="J7918" i="2"/>
  <c r="L7918" i="2" l="1"/>
  <c r="N7918" i="2" s="1"/>
  <c r="K7918" i="2"/>
  <c r="M7918" i="2" s="1"/>
  <c r="P7918" i="2" l="1"/>
  <c r="R7918" i="2"/>
  <c r="I7919" i="2" s="1"/>
  <c r="O7919" i="2" s="1"/>
  <c r="Q7919" i="2" s="1"/>
  <c r="J7919" i="2"/>
  <c r="L7919" i="2" l="1"/>
  <c r="N7919" i="2" s="1"/>
  <c r="K7919" i="2"/>
  <c r="M7919" i="2" s="1"/>
  <c r="P7919" i="2" l="1"/>
  <c r="R7919" i="2"/>
  <c r="I7920" i="2" s="1"/>
  <c r="J7920" i="2"/>
  <c r="L7920" i="2" l="1"/>
  <c r="N7920" i="2" s="1"/>
  <c r="K7920" i="2"/>
  <c r="M7920" i="2" s="1"/>
  <c r="P7920" i="2" l="1"/>
  <c r="R7920" i="2"/>
  <c r="I7921" i="2" s="1"/>
  <c r="J7921" i="2"/>
  <c r="L7921" i="2" l="1"/>
  <c r="O7921" i="2"/>
  <c r="Q7921" i="2" s="1"/>
  <c r="K7921" i="2"/>
  <c r="M7921" i="2" s="1"/>
  <c r="P7921" i="2" s="1"/>
  <c r="R7921" i="2" l="1"/>
  <c r="I7922" i="2" s="1"/>
  <c r="L7922" i="2"/>
  <c r="K7922" i="2"/>
  <c r="M7922" i="2" s="1"/>
  <c r="P7922" i="2" s="1"/>
  <c r="O7922" i="2"/>
  <c r="Q7922" i="2" s="1"/>
  <c r="R7922" i="2" l="1"/>
  <c r="I7923" i="2" s="1"/>
  <c r="L7923" i="2"/>
  <c r="K7923" i="2"/>
  <c r="M7923" i="2" s="1"/>
  <c r="P7923" i="2" s="1"/>
  <c r="R7923" i="2" l="1"/>
  <c r="I7924" i="2" s="1"/>
  <c r="L7924" i="2" l="1"/>
  <c r="K7924" i="2"/>
  <c r="M7924" i="2" s="1"/>
  <c r="P7924" i="2" s="1"/>
  <c r="R7924" i="2" l="1"/>
  <c r="I7925" i="2" s="1"/>
  <c r="L7925" i="2" l="1"/>
  <c r="K7925" i="2"/>
  <c r="M7925" i="2" s="1"/>
  <c r="P7925" i="2" s="1"/>
  <c r="R7925" i="2" l="1"/>
  <c r="I7926" i="2" s="1"/>
  <c r="L7926" i="2" l="1"/>
  <c r="K7926" i="2"/>
  <c r="M7926" i="2" s="1"/>
  <c r="P7926" i="2" s="1"/>
  <c r="R7926" i="2" l="1"/>
  <c r="I7927" i="2" s="1"/>
  <c r="L7927" i="2" l="1"/>
  <c r="K7927" i="2"/>
  <c r="M7927" i="2" s="1"/>
  <c r="P7927" i="2" s="1"/>
  <c r="R7927" i="2" l="1"/>
  <c r="I7928" i="2" s="1"/>
  <c r="L7928" i="2" l="1"/>
  <c r="K7928" i="2"/>
  <c r="M7928" i="2" s="1"/>
  <c r="P7928" i="2" s="1"/>
  <c r="R7928" i="2" l="1"/>
  <c r="I7929" i="2" s="1"/>
  <c r="L7929" i="2" l="1"/>
  <c r="K7929" i="2"/>
  <c r="M7929" i="2" s="1"/>
  <c r="P7929" i="2" s="1"/>
  <c r="R7929" i="2" l="1"/>
  <c r="I7930" i="2" s="1"/>
  <c r="L7930" i="2" l="1"/>
  <c r="K7930" i="2"/>
  <c r="M7930" i="2" s="1"/>
  <c r="P7930" i="2" s="1"/>
  <c r="R7930" i="2" l="1"/>
  <c r="I7931" i="2" s="1"/>
  <c r="L7931" i="2" l="1"/>
  <c r="K7931" i="2"/>
  <c r="M7931" i="2" s="1"/>
  <c r="P7931" i="2" s="1"/>
  <c r="R7931" i="2" l="1"/>
  <c r="I7932" i="2" s="1"/>
  <c r="L7932" i="2" l="1"/>
  <c r="K7932" i="2"/>
  <c r="M7932" i="2" s="1"/>
  <c r="P7932" i="2" s="1"/>
  <c r="R7932" i="2" l="1"/>
  <c r="I7933" i="2" s="1"/>
  <c r="L7933" i="2" l="1"/>
  <c r="K7933" i="2"/>
  <c r="M7933" i="2" s="1"/>
  <c r="P7933" i="2" s="1"/>
  <c r="R7933" i="2" l="1"/>
  <c r="I7934" i="2" s="1"/>
  <c r="L7934" i="2" l="1"/>
  <c r="K7934" i="2"/>
  <c r="M7934" i="2" s="1"/>
  <c r="P7934" i="2" s="1"/>
  <c r="O7934" i="2"/>
  <c r="Q7934" i="2" s="1"/>
  <c r="R7934" i="2" l="1"/>
  <c r="I7935" i="2" s="1"/>
  <c r="L7935" i="2"/>
  <c r="K7935" i="2"/>
  <c r="M7935" i="2" s="1"/>
  <c r="P7935" i="2" s="1"/>
  <c r="O7935" i="2"/>
  <c r="Q7935" i="2" s="1"/>
  <c r="R7935" i="2" l="1"/>
  <c r="I7936" i="2" s="1"/>
  <c r="L7936" i="2"/>
  <c r="K7936" i="2"/>
  <c r="M7936" i="2" s="1"/>
  <c r="P7936" i="2" s="1"/>
  <c r="O7936" i="2"/>
  <c r="Q7936" i="2" s="1"/>
  <c r="R7936" i="2" l="1"/>
  <c r="I7937" i="2" s="1"/>
  <c r="O7937" i="2" s="1"/>
  <c r="Q7937" i="2" s="1"/>
  <c r="L7937" i="2"/>
  <c r="N7937" i="2" s="1"/>
  <c r="K7937" i="2"/>
  <c r="M7937" i="2" s="1"/>
  <c r="P7937" i="2" l="1"/>
  <c r="J7938" i="2"/>
  <c r="R7937" i="2"/>
  <c r="I7938" i="2" s="1"/>
  <c r="L7938" i="2" l="1"/>
  <c r="N7938" i="2" s="1"/>
  <c r="K7938" i="2"/>
  <c r="M7938" i="2" s="1"/>
  <c r="P7938" i="2" l="1"/>
  <c r="R7938" i="2"/>
  <c r="I7939" i="2" s="1"/>
  <c r="J7939" i="2"/>
  <c r="L7939" i="2" l="1"/>
  <c r="N7939" i="2" s="1"/>
  <c r="P7939" i="2" s="1"/>
  <c r="K7939" i="2"/>
  <c r="R7939" i="2" l="1"/>
  <c r="I7940" i="2" s="1"/>
  <c r="J7940" i="2"/>
  <c r="L7940" i="2" l="1"/>
  <c r="N7940" i="2" s="1"/>
  <c r="P7940" i="2" s="1"/>
  <c r="K7940" i="2"/>
  <c r="R7940" i="2" l="1"/>
  <c r="I7941" i="2" s="1"/>
  <c r="J7941" i="2"/>
  <c r="L7941" i="2" l="1"/>
  <c r="N7941" i="2" s="1"/>
  <c r="P7941" i="2" s="1"/>
  <c r="K7941" i="2"/>
  <c r="R7941" i="2" l="1"/>
  <c r="I7942" i="2" s="1"/>
  <c r="J7942" i="2"/>
  <c r="L7942" i="2" l="1"/>
  <c r="N7942" i="2" s="1"/>
  <c r="P7942" i="2" s="1"/>
  <c r="K7942" i="2"/>
  <c r="R7942" i="2" l="1"/>
  <c r="I7943" i="2" s="1"/>
  <c r="J7943" i="2"/>
  <c r="L7943" i="2" l="1"/>
  <c r="N7943" i="2" s="1"/>
  <c r="P7943" i="2" s="1"/>
  <c r="K7943" i="2"/>
  <c r="R7943" i="2" l="1"/>
  <c r="I7944" i="2" s="1"/>
  <c r="J7944" i="2"/>
  <c r="L7944" i="2" l="1"/>
  <c r="N7944" i="2" s="1"/>
  <c r="P7944" i="2" s="1"/>
  <c r="K7944" i="2"/>
  <c r="R7944" i="2" l="1"/>
  <c r="I7945" i="2" s="1"/>
  <c r="J7945" i="2"/>
  <c r="L7945" i="2" l="1"/>
  <c r="N7945" i="2" s="1"/>
  <c r="P7945" i="2" s="1"/>
  <c r="K7945" i="2"/>
  <c r="O7945" i="2"/>
  <c r="Q7945" i="2" s="1"/>
  <c r="R7945" i="2" l="1"/>
  <c r="I7946" i="2" s="1"/>
  <c r="L7946" i="2" s="1"/>
  <c r="K7946" i="2"/>
  <c r="M7946" i="2" s="1"/>
  <c r="P7946" i="2" s="1"/>
  <c r="R7946" i="2" l="1"/>
  <c r="I7947" i="2" s="1"/>
  <c r="L7947" i="2" l="1"/>
  <c r="K7947" i="2"/>
  <c r="M7947" i="2" s="1"/>
  <c r="P7947" i="2" s="1"/>
  <c r="O7947" i="2"/>
  <c r="Q7947" i="2" s="1"/>
  <c r="R7947" i="2" l="1"/>
  <c r="I7948" i="2" s="1"/>
  <c r="L7948" i="2"/>
  <c r="K7948" i="2"/>
  <c r="M7948" i="2" s="1"/>
  <c r="P7948" i="2" s="1"/>
  <c r="R7948" i="2" l="1"/>
  <c r="I7949" i="2" s="1"/>
  <c r="O7949" i="2" s="1"/>
  <c r="Q7949" i="2" s="1"/>
  <c r="L7949" i="2" l="1"/>
  <c r="K7949" i="2"/>
  <c r="M7949" i="2" s="1"/>
  <c r="P7949" i="2" s="1"/>
  <c r="R7949" i="2" l="1"/>
  <c r="I7950" i="2" s="1"/>
  <c r="L7950" i="2" l="1"/>
  <c r="K7950" i="2"/>
  <c r="M7950" i="2" s="1"/>
  <c r="P7950" i="2" s="1"/>
  <c r="R7950" i="2" l="1"/>
  <c r="I7951" i="2" s="1"/>
  <c r="L7951" i="2" l="1"/>
  <c r="N7951" i="2" s="1"/>
  <c r="K7951" i="2"/>
  <c r="M7951" i="2" s="1"/>
  <c r="R7951" i="2" s="1"/>
  <c r="I7952" i="2" s="1"/>
  <c r="O7952" i="2" s="1"/>
  <c r="Q7952" i="2" s="1"/>
  <c r="K7952" i="2" l="1"/>
  <c r="M7952" i="2" s="1"/>
  <c r="P7952" i="2" s="1"/>
  <c r="P7951" i="2"/>
  <c r="J7952" i="2"/>
  <c r="J7953" i="2" s="1"/>
  <c r="J7954" i="2" s="1"/>
  <c r="J7955" i="2" s="1"/>
  <c r="J7956" i="2" s="1"/>
  <c r="L7952" i="2" l="1"/>
  <c r="R7952" i="2"/>
  <c r="I7953" i="2" s="1"/>
  <c r="O7953" i="2" s="1"/>
  <c r="Q7953" i="2" s="1"/>
  <c r="L7953" i="2" l="1"/>
  <c r="K7953" i="2"/>
  <c r="M7953" i="2" s="1"/>
  <c r="P7953" i="2" s="1"/>
  <c r="R7953" i="2" l="1"/>
  <c r="I7954" i="2" s="1"/>
  <c r="L7954" i="2" l="1"/>
  <c r="K7954" i="2"/>
  <c r="M7954" i="2" s="1"/>
  <c r="P7954" i="2" s="1"/>
  <c r="R7954" i="2" l="1"/>
  <c r="I7955" i="2" s="1"/>
  <c r="O7955" i="2" s="1"/>
  <c r="Q7955" i="2" s="1"/>
  <c r="L7955" i="2" l="1"/>
  <c r="K7955" i="2"/>
  <c r="M7955" i="2" s="1"/>
  <c r="P7955" i="2" s="1"/>
  <c r="R7955" i="2" l="1"/>
  <c r="I7956" i="2" s="1"/>
  <c r="O7956" i="2" s="1"/>
  <c r="Q7956" i="2" s="1"/>
  <c r="L7956" i="2" l="1"/>
  <c r="N7956" i="2" s="1"/>
  <c r="J7957" i="2" s="1"/>
  <c r="J7958" i="2" s="1"/>
  <c r="K7956" i="2"/>
  <c r="M7956" i="2" s="1"/>
  <c r="P7956" i="2" s="1"/>
  <c r="R7956" i="2" l="1"/>
  <c r="I7957" i="2" s="1"/>
  <c r="O7957" i="2" s="1"/>
  <c r="Q7957" i="2" s="1"/>
  <c r="L7957" i="2" l="1"/>
  <c r="K7957" i="2"/>
  <c r="M7957" i="2" s="1"/>
  <c r="P7957" i="2" s="1"/>
  <c r="R7957" i="2" l="1"/>
  <c r="I7958" i="2" s="1"/>
  <c r="L7958" i="2" l="1"/>
  <c r="N7958" i="2" s="1"/>
  <c r="K7958" i="2"/>
  <c r="O7958" i="2"/>
  <c r="Q7958" i="2" s="1"/>
  <c r="P7958" i="2" l="1"/>
  <c r="J7959" i="2"/>
  <c r="R7958" i="2"/>
  <c r="I7959" i="2" s="1"/>
  <c r="O7959" i="2" s="1"/>
  <c r="Q7959" i="2" s="1"/>
  <c r="L7959" i="2"/>
  <c r="N7959" i="2" s="1"/>
  <c r="K7959" i="2"/>
  <c r="P7959" i="2" l="1"/>
  <c r="J7960" i="2"/>
  <c r="R7959" i="2"/>
  <c r="I7960" i="2" s="1"/>
  <c r="O7960" i="2" s="1"/>
  <c r="Q7960" i="2" s="1"/>
  <c r="L7960" i="2" l="1"/>
  <c r="N7960" i="2" s="1"/>
  <c r="P7960" i="2" s="1"/>
  <c r="K7960" i="2"/>
  <c r="J7961" i="2"/>
  <c r="R7960" i="2" l="1"/>
  <c r="I7961" i="2" s="1"/>
  <c r="O7961" i="2" s="1"/>
  <c r="Q7961" i="2" s="1"/>
  <c r="L7961" i="2" l="1"/>
  <c r="N7961" i="2" s="1"/>
  <c r="K7961" i="2"/>
  <c r="P7961" i="2" l="1"/>
  <c r="J7962" i="2"/>
  <c r="R7961" i="2"/>
  <c r="I7962" i="2" s="1"/>
  <c r="L7962" i="2" l="1"/>
  <c r="N7962" i="2" s="1"/>
  <c r="P7962" i="2" s="1"/>
  <c r="K7962" i="2"/>
  <c r="J7963" i="2"/>
  <c r="R7962" i="2" l="1"/>
  <c r="I7963" i="2" s="1"/>
  <c r="L7963" i="2" l="1"/>
  <c r="N7963" i="2" s="1"/>
  <c r="K7963" i="2"/>
  <c r="P7963" i="2" l="1"/>
  <c r="J7964" i="2"/>
  <c r="R7963" i="2"/>
  <c r="I7964" i="2" s="1"/>
  <c r="L7964" i="2" l="1"/>
  <c r="N7964" i="2" s="1"/>
  <c r="P7964" i="2" s="1"/>
  <c r="K7964" i="2"/>
  <c r="J7965" i="2"/>
  <c r="R7964" i="2" l="1"/>
  <c r="I7965" i="2" s="1"/>
  <c r="L7965" i="2" l="1"/>
  <c r="N7965" i="2" s="1"/>
  <c r="R7965" i="2"/>
  <c r="I7966" i="2" s="1"/>
  <c r="O7966" i="2" s="1"/>
  <c r="Q7966" i="2" s="1"/>
  <c r="K7965" i="2"/>
  <c r="K7966" i="2" l="1"/>
  <c r="P7965" i="2"/>
  <c r="J7966" i="2"/>
  <c r="L7966" i="2" l="1"/>
  <c r="N7966" i="2" s="1"/>
  <c r="P7966" i="2" l="1"/>
  <c r="R7966" i="2"/>
  <c r="I7967" i="2" s="1"/>
  <c r="O7967" i="2" s="1"/>
  <c r="Q7967" i="2" s="1"/>
  <c r="J7967" i="2"/>
  <c r="L7967" i="2" l="1"/>
  <c r="N7967" i="2" s="1"/>
  <c r="P7967" i="2" s="1"/>
  <c r="R7967" i="2"/>
  <c r="I7968" i="2" s="1"/>
  <c r="O7968" i="2" s="1"/>
  <c r="Q7968" i="2" s="1"/>
  <c r="K7967" i="2"/>
  <c r="K7968" i="2" l="1"/>
  <c r="J7968" i="2"/>
  <c r="L7968" i="2" l="1"/>
  <c r="N7968" i="2" s="1"/>
  <c r="P7968" i="2" l="1"/>
  <c r="R7968" i="2"/>
  <c r="I7969" i="2" s="1"/>
  <c r="O7969" i="2" s="1"/>
  <c r="Q7969" i="2" s="1"/>
  <c r="J7969" i="2"/>
  <c r="L7969" i="2" l="1"/>
  <c r="N7969" i="2" s="1"/>
  <c r="P7969" i="2" s="1"/>
  <c r="K7969" i="2"/>
  <c r="R7969" i="2" l="1"/>
  <c r="I7970" i="2" s="1"/>
  <c r="L7970" i="2" l="1"/>
  <c r="K7970" i="2"/>
  <c r="M7970" i="2" s="1"/>
  <c r="P7970" i="2" s="1"/>
  <c r="O7970" i="2"/>
  <c r="Q7970" i="2" s="1"/>
  <c r="R7970" i="2" l="1"/>
  <c r="I7971" i="2" s="1"/>
  <c r="L7971" i="2" s="1"/>
  <c r="K7971" i="2" l="1"/>
  <c r="M7971" i="2" s="1"/>
  <c r="P7971" i="2" s="1"/>
  <c r="R7971" i="2" l="1"/>
  <c r="I7972" i="2" s="1"/>
  <c r="O7972" i="2" s="1"/>
  <c r="Q7972" i="2" s="1"/>
  <c r="L7972" i="2"/>
  <c r="K7972" i="2"/>
  <c r="M7972" i="2" s="1"/>
  <c r="P7972" i="2" s="1"/>
  <c r="R7972" i="2" l="1"/>
  <c r="I7973" i="2" s="1"/>
  <c r="O7973" i="2" s="1"/>
  <c r="Q7973" i="2" s="1"/>
  <c r="L7973" i="2" l="1"/>
  <c r="K7973" i="2"/>
  <c r="M7973" i="2" s="1"/>
  <c r="P7973" i="2" s="1"/>
  <c r="R7973" i="2" l="1"/>
  <c r="I7974" i="2" s="1"/>
  <c r="O7974" i="2" s="1"/>
  <c r="Q7974" i="2" s="1"/>
  <c r="L7974" i="2" l="1"/>
  <c r="K7974" i="2"/>
  <c r="M7974" i="2" s="1"/>
  <c r="P7974" i="2" s="1"/>
  <c r="R7974" i="2" l="1"/>
  <c r="I7975" i="2" s="1"/>
  <c r="O7975" i="2" s="1"/>
  <c r="Q7975" i="2" s="1"/>
  <c r="L7975" i="2" l="1"/>
  <c r="N7975" i="2" s="1"/>
  <c r="J7976" i="2" s="1"/>
  <c r="K7975" i="2"/>
  <c r="M7975" i="2" s="1"/>
  <c r="P7975" i="2" s="1"/>
  <c r="R7975" i="2" l="1"/>
  <c r="I7976" i="2" s="1"/>
  <c r="L7976" i="2" l="1"/>
  <c r="N7976" i="2" s="1"/>
  <c r="J7977" i="2" s="1"/>
  <c r="K7976" i="2"/>
  <c r="M7976" i="2" s="1"/>
  <c r="P7976" i="2" l="1"/>
  <c r="R7976" i="2"/>
  <c r="I7977" i="2" s="1"/>
  <c r="L7977" i="2" l="1"/>
  <c r="N7977" i="2" s="1"/>
  <c r="J7978" i="2" s="1"/>
  <c r="J7979" i="2" s="1"/>
  <c r="J7980" i="2" s="1"/>
  <c r="J7981" i="2" s="1"/>
  <c r="J7982" i="2" s="1"/>
  <c r="J7983" i="2" s="1"/>
  <c r="J7984" i="2" s="1"/>
  <c r="K7977" i="2"/>
  <c r="M7977" i="2" s="1"/>
  <c r="P7977" i="2" s="1"/>
  <c r="R7977" i="2" l="1"/>
  <c r="I7978" i="2" s="1"/>
  <c r="O7978" i="2" s="1"/>
  <c r="Q7978" i="2" s="1"/>
  <c r="L7978" i="2" l="1"/>
  <c r="K7978" i="2"/>
  <c r="M7978" i="2" s="1"/>
  <c r="P7978" i="2" s="1"/>
  <c r="R7978" i="2" l="1"/>
  <c r="I7979" i="2" s="1"/>
  <c r="O7979" i="2" s="1"/>
  <c r="Q7979" i="2" s="1"/>
  <c r="L7979" i="2" l="1"/>
  <c r="K7979" i="2"/>
  <c r="M7979" i="2" s="1"/>
  <c r="P7979" i="2" s="1"/>
  <c r="R7979" i="2" l="1"/>
  <c r="I7980" i="2" s="1"/>
  <c r="L7980" i="2" l="1"/>
  <c r="K7980" i="2"/>
  <c r="M7980" i="2" s="1"/>
  <c r="P7980" i="2" s="1"/>
  <c r="O7980" i="2"/>
  <c r="Q7980" i="2" s="1"/>
  <c r="R7980" i="2" l="1"/>
  <c r="I7981" i="2" s="1"/>
  <c r="O7981" i="2" s="1"/>
  <c r="Q7981" i="2" s="1"/>
  <c r="L7981" i="2"/>
  <c r="K7981" i="2"/>
  <c r="M7981" i="2" s="1"/>
  <c r="P7981" i="2" s="1"/>
  <c r="R7981" i="2" l="1"/>
  <c r="I7982" i="2" s="1"/>
  <c r="O7982" i="2" s="1"/>
  <c r="Q7982" i="2" s="1"/>
  <c r="L7982" i="2" l="1"/>
  <c r="K7982" i="2"/>
  <c r="M7982" i="2" s="1"/>
  <c r="P7982" i="2" s="1"/>
  <c r="R7982" i="2" l="1"/>
  <c r="I7983" i="2" s="1"/>
  <c r="L7983" i="2" l="1"/>
  <c r="K7983" i="2"/>
  <c r="M7983" i="2" s="1"/>
  <c r="P7983" i="2" s="1"/>
  <c r="O7983" i="2"/>
  <c r="Q7983" i="2" s="1"/>
  <c r="R7983" i="2" l="1"/>
  <c r="I7984" i="2" s="1"/>
  <c r="O7984" i="2" s="1"/>
  <c r="Q7984" i="2" s="1"/>
  <c r="K7984" i="2" l="1"/>
  <c r="M7984" i="2" s="1"/>
  <c r="L7984" i="2"/>
  <c r="N7984" i="2" s="1"/>
  <c r="P7984" i="2" s="1"/>
  <c r="J7985" i="2" l="1"/>
  <c r="J7986" i="2" s="1"/>
  <c r="R7984" i="2"/>
  <c r="I7985" i="2" s="1"/>
  <c r="L7985" i="2" s="1"/>
  <c r="K7985" i="2"/>
  <c r="M7985" i="2" s="1"/>
  <c r="P7985" i="2" s="1"/>
  <c r="O7985" i="2"/>
  <c r="Q7985" i="2" s="1"/>
  <c r="R7985" i="2" l="1"/>
  <c r="I7986" i="2" s="1"/>
  <c r="O7986" i="2" s="1"/>
  <c r="Q7986" i="2" s="1"/>
  <c r="L7986" i="2"/>
  <c r="N7986" i="2" s="1"/>
  <c r="K7986" i="2"/>
  <c r="M7986" i="2" s="1"/>
  <c r="P7986" i="2" l="1"/>
  <c r="J7987" i="2"/>
  <c r="R7986" i="2"/>
  <c r="I7987" i="2" s="1"/>
  <c r="L7987" i="2" l="1"/>
  <c r="N7987" i="2" s="1"/>
  <c r="P7987" i="2" s="1"/>
  <c r="K7987" i="2"/>
  <c r="J7988" i="2"/>
  <c r="R7987" i="2" l="1"/>
  <c r="I7988" i="2" s="1"/>
  <c r="L7988" i="2" l="1"/>
  <c r="N7988" i="2" s="1"/>
  <c r="K7988" i="2"/>
  <c r="P7988" i="2" l="1"/>
  <c r="J7989" i="2"/>
  <c r="R7988" i="2"/>
  <c r="I7989" i="2" s="1"/>
  <c r="O7989" i="2" s="1"/>
  <c r="Q7989" i="2" s="1"/>
  <c r="L7989" i="2" l="1"/>
  <c r="N7989" i="2" s="1"/>
  <c r="P7989" i="2" s="1"/>
  <c r="K7989" i="2"/>
  <c r="R7989" i="2" l="1"/>
  <c r="I7990" i="2" s="1"/>
  <c r="O7990" i="2" s="1"/>
  <c r="Q7990" i="2" s="1"/>
  <c r="J7990" i="2"/>
  <c r="L7990" i="2" s="1"/>
  <c r="N7990" i="2" s="1"/>
  <c r="P7990" i="2" s="1"/>
  <c r="K7990" i="2"/>
  <c r="R7990" i="2" l="1"/>
  <c r="I7991" i="2" s="1"/>
  <c r="O7991" i="2" s="1"/>
  <c r="Q7991" i="2" s="1"/>
  <c r="J7991" i="2"/>
  <c r="L7991" i="2" l="1"/>
  <c r="N7991" i="2" s="1"/>
  <c r="P7991" i="2" s="1"/>
  <c r="K7991" i="2"/>
  <c r="R7991" i="2" l="1"/>
  <c r="I7992" i="2" s="1"/>
  <c r="J7992" i="2"/>
  <c r="J7993" i="2" s="1"/>
  <c r="R7992" i="2" l="1"/>
  <c r="I7993" i="2" s="1"/>
  <c r="L7992" i="2"/>
  <c r="K7992" i="2"/>
  <c r="O7992" i="2"/>
  <c r="Q7992" i="2" s="1"/>
  <c r="L7993" i="2" l="1"/>
  <c r="R7993" i="2"/>
  <c r="I7994" i="2" s="1"/>
  <c r="K7993" i="2"/>
  <c r="O7993" i="2"/>
  <c r="Q7993" i="2" s="1"/>
  <c r="L7994" i="2" l="1"/>
  <c r="N7994" i="2" s="1"/>
  <c r="K7994" i="2"/>
  <c r="O7994" i="2"/>
  <c r="Q7994" i="2" s="1"/>
  <c r="P7994" i="2" l="1"/>
  <c r="J7995" i="2"/>
  <c r="R7994" i="2"/>
  <c r="I7995" i="2" s="1"/>
  <c r="L7995" i="2"/>
  <c r="N7995" i="2" s="1"/>
  <c r="K7995" i="2"/>
  <c r="M7995" i="2" s="1"/>
  <c r="P7995" i="2" s="1"/>
  <c r="J7996" i="2" l="1"/>
  <c r="R7995" i="2"/>
  <c r="I7996" i="2" s="1"/>
  <c r="O7996" i="2" s="1"/>
  <c r="Q7996" i="2" s="1"/>
  <c r="L7996" i="2" l="1"/>
  <c r="N7996" i="2" s="1"/>
  <c r="J7997" i="2" s="1"/>
  <c r="K7996" i="2"/>
  <c r="M7996" i="2" s="1"/>
  <c r="P7996" i="2" s="1"/>
  <c r="R7996" i="2" l="1"/>
  <c r="I7997" i="2" s="1"/>
  <c r="L7997" i="2" l="1"/>
  <c r="N7997" i="2" s="1"/>
  <c r="J7998" i="2" s="1"/>
  <c r="K7997" i="2"/>
  <c r="M7997" i="2" s="1"/>
  <c r="P7997" i="2" l="1"/>
  <c r="R7997" i="2"/>
  <c r="I7998" i="2" s="1"/>
  <c r="L7998" i="2" l="1"/>
  <c r="N7998" i="2" s="1"/>
  <c r="J7999" i="2" s="1"/>
  <c r="K7998" i="2"/>
  <c r="M7998" i="2" s="1"/>
  <c r="P7998" i="2" s="1"/>
  <c r="R7998" i="2" l="1"/>
  <c r="I7999" i="2" s="1"/>
  <c r="L7999" i="2" l="1"/>
  <c r="N7999" i="2" s="1"/>
  <c r="J8000" i="2" s="1"/>
  <c r="K7999" i="2"/>
  <c r="M7999" i="2" s="1"/>
  <c r="P7999" i="2" l="1"/>
  <c r="R7999" i="2"/>
  <c r="I8000" i="2" s="1"/>
  <c r="L8000" i="2" l="1"/>
  <c r="N8000" i="2" s="1"/>
  <c r="J8001" i="2" s="1"/>
  <c r="K8000" i="2"/>
  <c r="M8000" i="2" s="1"/>
  <c r="P8000" i="2" l="1"/>
  <c r="R8000" i="2"/>
  <c r="I8001" i="2" s="1"/>
  <c r="L8001" i="2" l="1"/>
  <c r="N8001" i="2" s="1"/>
  <c r="J8002" i="2" s="1"/>
  <c r="J8003" i="2" s="1"/>
  <c r="J8004" i="2" s="1"/>
  <c r="J8005" i="2" s="1"/>
  <c r="J8006" i="2" s="1"/>
  <c r="J8007" i="2" s="1"/>
  <c r="J8008" i="2" s="1"/>
  <c r="K8001" i="2"/>
  <c r="M8001" i="2" s="1"/>
  <c r="P8001" i="2" l="1"/>
  <c r="R8001" i="2"/>
  <c r="I8002" i="2" s="1"/>
  <c r="O8002" i="2" s="1"/>
  <c r="Q8002" i="2" s="1"/>
  <c r="L8002" i="2" l="1"/>
  <c r="K8002" i="2"/>
  <c r="M8002" i="2" s="1"/>
  <c r="P8002" i="2" s="1"/>
  <c r="R8002" i="2" l="1"/>
  <c r="I8003" i="2" s="1"/>
  <c r="O8003" i="2" s="1"/>
  <c r="Q8003" i="2" s="1"/>
  <c r="L8003" i="2" l="1"/>
  <c r="K8003" i="2"/>
  <c r="M8003" i="2" s="1"/>
  <c r="P8003" i="2" s="1"/>
  <c r="R8003" i="2" l="1"/>
  <c r="I8004" i="2" s="1"/>
  <c r="O8004" i="2" s="1"/>
  <c r="Q8004" i="2" s="1"/>
  <c r="L8004" i="2" l="1"/>
  <c r="K8004" i="2"/>
  <c r="M8004" i="2" s="1"/>
  <c r="P8004" i="2" s="1"/>
  <c r="R8004" i="2" l="1"/>
  <c r="I8005" i="2" s="1"/>
  <c r="L8005" i="2" l="1"/>
  <c r="K8005" i="2"/>
  <c r="M8005" i="2" s="1"/>
  <c r="P8005" i="2" s="1"/>
  <c r="O8005" i="2"/>
  <c r="Q8005" i="2" s="1"/>
  <c r="R8005" i="2" l="1"/>
  <c r="I8006" i="2" s="1"/>
  <c r="L8006" i="2" s="1"/>
  <c r="O8006" i="2"/>
  <c r="Q8006" i="2" s="1"/>
  <c r="K8006" i="2" l="1"/>
  <c r="M8006" i="2" s="1"/>
  <c r="P8006" i="2" s="1"/>
  <c r="O8007" i="2"/>
  <c r="Q8007" i="2" s="1"/>
  <c r="R8006" i="2" l="1"/>
  <c r="I8007" i="2" s="1"/>
  <c r="L8007" i="2" l="1"/>
  <c r="K8007" i="2"/>
  <c r="M8007" i="2" s="1"/>
  <c r="P8007" i="2" s="1"/>
  <c r="R8007" i="2" l="1"/>
  <c r="I8008" i="2" s="1"/>
  <c r="L8008" i="2" l="1"/>
  <c r="N8008" i="2" s="1"/>
  <c r="K8008" i="2"/>
  <c r="M8008" i="2" s="1"/>
  <c r="R8008" i="2" s="1"/>
  <c r="I8009" i="2" s="1"/>
  <c r="K8009" i="2" l="1"/>
  <c r="M8009" i="2" s="1"/>
  <c r="P8008" i="2"/>
  <c r="J8009" i="2"/>
  <c r="L8009" i="2" s="1"/>
  <c r="N8009" i="2" s="1"/>
  <c r="R8009" i="2" l="1"/>
  <c r="I8010" i="2" s="1"/>
  <c r="J8010" i="2"/>
  <c r="L8010" i="2"/>
  <c r="N8010" i="2" s="1"/>
  <c r="K8010" i="2"/>
  <c r="M8010" i="2" s="1"/>
  <c r="R8010" i="2" s="1"/>
  <c r="I8011" i="2" s="1"/>
  <c r="P8009" i="2"/>
  <c r="O8011" i="2" l="1"/>
  <c r="Q8011" i="2" s="1"/>
  <c r="K8011" i="2"/>
  <c r="P8010" i="2"/>
  <c r="J8011" i="2"/>
  <c r="L8011" i="2" s="1"/>
  <c r="N8011" i="2" s="1"/>
  <c r="P8011" i="2" l="1"/>
  <c r="R8011" i="2"/>
  <c r="I8012" i="2" s="1"/>
  <c r="J8012" i="2"/>
  <c r="L8012" i="2"/>
  <c r="N8012" i="2" s="1"/>
  <c r="O8012" i="2" l="1"/>
  <c r="Q8012" i="2" s="1"/>
  <c r="K8012" i="2"/>
  <c r="P8012" i="2"/>
  <c r="R8012" i="2"/>
  <c r="I8013" i="2" s="1"/>
  <c r="O8013" i="2" s="1"/>
  <c r="Q8013" i="2" s="1"/>
  <c r="J8013" i="2"/>
  <c r="L8013" i="2" l="1"/>
  <c r="N8013" i="2" s="1"/>
  <c r="P8013" i="2" s="1"/>
  <c r="K8013" i="2"/>
  <c r="R8013" i="2" l="1"/>
  <c r="I8014" i="2" s="1"/>
  <c r="O8014" i="2" s="1"/>
  <c r="Q8014" i="2" s="1"/>
  <c r="J8014" i="2"/>
  <c r="L8014" i="2" l="1"/>
  <c r="N8014" i="2" s="1"/>
  <c r="P8014" i="2" s="1"/>
  <c r="K8014" i="2"/>
  <c r="R8014" i="2" l="1"/>
  <c r="I8015" i="2" s="1"/>
  <c r="O8015" i="2" s="1"/>
  <c r="Q8015" i="2" s="1"/>
  <c r="J8015" i="2"/>
  <c r="L8015" i="2" l="1"/>
  <c r="N8015" i="2" s="1"/>
  <c r="P8015" i="2" s="1"/>
  <c r="K8015" i="2"/>
  <c r="R8015" i="2" l="1"/>
  <c r="I8016" i="2" s="1"/>
  <c r="J8016" i="2"/>
  <c r="J8017" i="2" s="1"/>
  <c r="L8016" i="2" l="1"/>
  <c r="K8016" i="2"/>
  <c r="M8016" i="2" s="1"/>
  <c r="P8016" i="2" s="1"/>
  <c r="O8016" i="2"/>
  <c r="Q8016" i="2" s="1"/>
  <c r="R8016" i="2" l="1"/>
  <c r="I8017" i="2" s="1"/>
  <c r="L8017" i="2"/>
  <c r="K8017" i="2"/>
  <c r="M8017" i="2" s="1"/>
  <c r="P8017" i="2" s="1"/>
  <c r="O8017" i="2"/>
  <c r="Q8017" i="2" s="1"/>
  <c r="R8017" i="2" l="1"/>
  <c r="I8018" i="2" s="1"/>
  <c r="L8018" i="2"/>
  <c r="R8018" i="2"/>
  <c r="I8019" i="2" s="1"/>
  <c r="O8019" i="2" s="1"/>
  <c r="Q8019" i="2" s="1"/>
  <c r="K8018" i="2"/>
  <c r="O8018" i="2"/>
  <c r="Q8018" i="2" s="1"/>
  <c r="L8019" i="2" l="1"/>
  <c r="K8019" i="2"/>
  <c r="M8019" i="2" s="1"/>
  <c r="P8019" i="2" s="1"/>
  <c r="R8019" i="2" l="1"/>
  <c r="I8020" i="2" s="1"/>
  <c r="O8020" i="2" s="1"/>
  <c r="Q8020" i="2" s="1"/>
  <c r="L8020" i="2" l="1"/>
  <c r="K8020" i="2"/>
  <c r="M8020" i="2" s="1"/>
  <c r="P8020" i="2" s="1"/>
  <c r="R8020" i="2" l="1"/>
  <c r="I8021" i="2" s="1"/>
  <c r="O8021" i="2" s="1"/>
  <c r="Q8021" i="2" s="1"/>
  <c r="L8021" i="2" l="1"/>
  <c r="K8021" i="2"/>
  <c r="M8021" i="2" s="1"/>
  <c r="P8021" i="2" s="1"/>
  <c r="R8021" i="2" l="1"/>
  <c r="I8022" i="2" s="1"/>
  <c r="O8022" i="2" s="1"/>
  <c r="Q8022" i="2" s="1"/>
  <c r="L8022" i="2" l="1"/>
  <c r="K8022" i="2"/>
  <c r="M8022" i="2" s="1"/>
  <c r="P8022" i="2" s="1"/>
  <c r="R8022" i="2" l="1"/>
  <c r="I8023" i="2" s="1"/>
  <c r="O8023" i="2" s="1"/>
  <c r="Q8023" i="2" s="1"/>
  <c r="L8023" i="2" l="1"/>
  <c r="N8023" i="2" s="1"/>
  <c r="J8024" i="2" s="1"/>
  <c r="K8023" i="2"/>
  <c r="M8023" i="2" s="1"/>
  <c r="P8023" i="2" l="1"/>
  <c r="R8023" i="2"/>
  <c r="I8024" i="2" s="1"/>
  <c r="O8024" i="2" s="1"/>
  <c r="Q8024" i="2" s="1"/>
  <c r="L8024" i="2" l="1"/>
  <c r="N8024" i="2" s="1"/>
  <c r="J8025" i="2" s="1"/>
  <c r="K8024" i="2"/>
  <c r="M8024" i="2" s="1"/>
  <c r="P8024" i="2" l="1"/>
  <c r="R8024" i="2"/>
  <c r="I8025" i="2" s="1"/>
  <c r="O8025" i="2" s="1"/>
  <c r="Q8025" i="2" s="1"/>
  <c r="L8025" i="2" l="1"/>
  <c r="N8025" i="2" s="1"/>
  <c r="J8026" i="2" s="1"/>
  <c r="J8027" i="2" s="1"/>
  <c r="J8028" i="2" s="1"/>
  <c r="J8029" i="2" s="1"/>
  <c r="J8030" i="2" s="1"/>
  <c r="J8031" i="2" s="1"/>
  <c r="J8032" i="2" s="1"/>
  <c r="K8025" i="2"/>
  <c r="M8025" i="2" s="1"/>
  <c r="P8025" i="2" s="1"/>
  <c r="R8025" i="2" l="1"/>
  <c r="I8026" i="2" s="1"/>
  <c r="O8026" i="2" s="1"/>
  <c r="Q8026" i="2" s="1"/>
  <c r="L8026" i="2" l="1"/>
  <c r="K8026" i="2"/>
  <c r="M8026" i="2" s="1"/>
  <c r="P8026" i="2" s="1"/>
  <c r="R8026" i="2" l="1"/>
  <c r="I8027" i="2" s="1"/>
  <c r="L8027" i="2" l="1"/>
  <c r="K8027" i="2"/>
  <c r="M8027" i="2" s="1"/>
  <c r="P8027" i="2" s="1"/>
  <c r="R8027" i="2" l="1"/>
  <c r="I8028" i="2" s="1"/>
  <c r="L8028" i="2" l="1"/>
  <c r="K8028" i="2"/>
  <c r="M8028" i="2" s="1"/>
  <c r="P8028" i="2" s="1"/>
  <c r="R8028" i="2" l="1"/>
  <c r="I8029" i="2" s="1"/>
  <c r="L8029" i="2" l="1"/>
  <c r="K8029" i="2"/>
  <c r="M8029" i="2" s="1"/>
  <c r="P8029" i="2" s="1"/>
  <c r="O8029" i="2"/>
  <c r="Q8029" i="2" s="1"/>
  <c r="R8029" i="2" l="1"/>
  <c r="I8030" i="2" s="1"/>
  <c r="L8030" i="2"/>
  <c r="K8030" i="2"/>
  <c r="M8030" i="2" s="1"/>
  <c r="P8030" i="2" s="1"/>
  <c r="O8030" i="2"/>
  <c r="Q8030" i="2" s="1"/>
  <c r="R8030" i="2" l="1"/>
  <c r="I8031" i="2" s="1"/>
  <c r="L8031" i="2"/>
  <c r="K8031" i="2"/>
  <c r="M8031" i="2" s="1"/>
  <c r="P8031" i="2" s="1"/>
  <c r="O8031" i="2"/>
  <c r="Q8031" i="2" s="1"/>
  <c r="R8031" i="2" l="1"/>
  <c r="I8032" i="2" s="1"/>
  <c r="L8032" i="2"/>
  <c r="N8032" i="2" s="1"/>
  <c r="K8032" i="2"/>
  <c r="M8032" i="2" s="1"/>
  <c r="P8032" i="2" l="1"/>
  <c r="J8033" i="2"/>
  <c r="R8032" i="2"/>
  <c r="I8033" i="2" s="1"/>
  <c r="L8033" i="2" l="1"/>
  <c r="N8033" i="2" s="1"/>
  <c r="J8034" i="2" s="1"/>
  <c r="K8033" i="2"/>
  <c r="M8033" i="2" s="1"/>
  <c r="P8033" i="2" l="1"/>
  <c r="R8033" i="2"/>
  <c r="I8034" i="2" s="1"/>
  <c r="L8034" i="2" l="1"/>
  <c r="N8034" i="2" s="1"/>
  <c r="K8034" i="2"/>
  <c r="M8034" i="2" s="1"/>
  <c r="R8034" i="2" l="1"/>
  <c r="I8035" i="2" s="1"/>
  <c r="K8035" i="2"/>
  <c r="P8034" i="2"/>
  <c r="J8035" i="2"/>
  <c r="L8035" i="2" l="1"/>
  <c r="N8035" i="2" s="1"/>
  <c r="P8035" i="2" l="1"/>
  <c r="R8035" i="2"/>
  <c r="I8036" i="2" s="1"/>
  <c r="O8036" i="2" s="1"/>
  <c r="Q8036" i="2" s="1"/>
  <c r="J8036" i="2"/>
  <c r="L8036" i="2" l="1"/>
  <c r="N8036" i="2" s="1"/>
  <c r="P8036" i="2" s="1"/>
  <c r="K8036" i="2"/>
  <c r="J8037" i="2" l="1"/>
  <c r="R8036" i="2"/>
  <c r="I8037" i="2" s="1"/>
  <c r="O8037" i="2" s="1"/>
  <c r="Q8037" i="2" s="1"/>
  <c r="L8037" i="2" l="1"/>
  <c r="N8037" i="2" s="1"/>
  <c r="R8037" i="2" s="1"/>
  <c r="I8038" i="2" s="1"/>
  <c r="O8038" i="2" s="1"/>
  <c r="Q8038" i="2" s="1"/>
  <c r="K8037" i="2"/>
  <c r="K8038" i="2" l="1"/>
  <c r="P8037" i="2"/>
  <c r="J8038" i="2"/>
  <c r="L8038" i="2" l="1"/>
  <c r="N8038" i="2" s="1"/>
  <c r="P8038" i="2" l="1"/>
  <c r="R8038" i="2"/>
  <c r="I8039" i="2" s="1"/>
  <c r="J8039" i="2"/>
  <c r="L8039" i="2" l="1"/>
  <c r="N8039" i="2" s="1"/>
  <c r="P8039" i="2" s="1"/>
  <c r="K8039" i="2"/>
  <c r="R8039" i="2" l="1"/>
  <c r="I8040" i="2" s="1"/>
  <c r="J8040" i="2"/>
  <c r="L8040" i="2" l="1"/>
  <c r="N8040" i="2" s="1"/>
  <c r="P8040" i="2" s="1"/>
  <c r="K8040" i="2"/>
  <c r="O8040" i="2"/>
  <c r="Q8040" i="2" s="1"/>
  <c r="R8040" i="2" l="1"/>
  <c r="I8041" i="2" s="1"/>
  <c r="J8041" i="2"/>
  <c r="L8041" i="2"/>
  <c r="N8041" i="2" s="1"/>
  <c r="P8041" i="2" s="1"/>
  <c r="K8041" i="2"/>
  <c r="R8041" i="2" l="1"/>
  <c r="I8042" i="2" s="1"/>
  <c r="L8042" i="2" l="1"/>
  <c r="R8042" i="2"/>
  <c r="I8043" i="2" s="1"/>
  <c r="K8042" i="2"/>
  <c r="O8042" i="2"/>
  <c r="Q8042" i="2" s="1"/>
  <c r="R8043" i="2" l="1"/>
  <c r="I8044" i="2" s="1"/>
  <c r="O8044" i="2" s="1"/>
  <c r="Q8044" i="2" s="1"/>
  <c r="L8043" i="2"/>
  <c r="K8043" i="2"/>
  <c r="O8043" i="2"/>
  <c r="Q8043" i="2" s="1"/>
  <c r="L8044" i="2" l="1"/>
  <c r="K8044" i="2"/>
  <c r="M8044" i="2" s="1"/>
  <c r="P8044" i="2" s="1"/>
  <c r="R8044" i="2" l="1"/>
  <c r="I8045" i="2" s="1"/>
  <c r="O8045" i="2" s="1"/>
  <c r="Q8045" i="2" s="1"/>
  <c r="L8045" i="2" l="1"/>
  <c r="K8045" i="2"/>
  <c r="M8045" i="2" s="1"/>
  <c r="P8045" i="2" s="1"/>
  <c r="R8045" i="2" l="1"/>
  <c r="I8046" i="2" s="1"/>
  <c r="O8046" i="2" s="1"/>
  <c r="Q8046" i="2" s="1"/>
  <c r="L8046" i="2" l="1"/>
  <c r="K8046" i="2"/>
  <c r="M8046" i="2" s="1"/>
  <c r="P8046" i="2" s="1"/>
  <c r="R8046" i="2" l="1"/>
  <c r="I8047" i="2" s="1"/>
  <c r="O8047" i="2" s="1"/>
  <c r="Q8047" i="2" s="1"/>
  <c r="L8047" i="2" l="1"/>
  <c r="N8047" i="2" s="1"/>
  <c r="J8048" i="2" s="1"/>
  <c r="J8049" i="2" s="1"/>
  <c r="J8050" i="2" s="1"/>
  <c r="J8051" i="2" s="1"/>
  <c r="J8052" i="2" s="1"/>
  <c r="J8053" i="2" s="1"/>
  <c r="J8054" i="2" s="1"/>
  <c r="J8055" i="2" s="1"/>
  <c r="J8056" i="2" s="1"/>
  <c r="K8047" i="2"/>
  <c r="M8047" i="2" s="1"/>
  <c r="P8047" i="2" s="1"/>
  <c r="R8047" i="2" l="1"/>
  <c r="I8048" i="2" s="1"/>
  <c r="O8048" i="2" s="1"/>
  <c r="Q8048" i="2" s="1"/>
  <c r="L8048" i="2" l="1"/>
  <c r="K8048" i="2"/>
  <c r="M8048" i="2" s="1"/>
  <c r="P8048" i="2" s="1"/>
  <c r="R8048" i="2" l="1"/>
  <c r="I8049" i="2" s="1"/>
  <c r="O8049" i="2" s="1"/>
  <c r="Q8049" i="2" s="1"/>
  <c r="L8049" i="2" l="1"/>
  <c r="K8049" i="2"/>
  <c r="M8049" i="2" s="1"/>
  <c r="P8049" i="2" s="1"/>
  <c r="R8049" i="2" l="1"/>
  <c r="I8050" i="2" s="1"/>
  <c r="O8050" i="2" s="1"/>
  <c r="Q8050" i="2" s="1"/>
  <c r="L8050" i="2" l="1"/>
  <c r="K8050" i="2"/>
  <c r="M8050" i="2" s="1"/>
  <c r="P8050" i="2" s="1"/>
  <c r="R8050" i="2" l="1"/>
  <c r="I8051" i="2" s="1"/>
  <c r="O8051" i="2" s="1"/>
  <c r="Q8051" i="2" s="1"/>
  <c r="L8051" i="2" l="1"/>
  <c r="K8051" i="2"/>
  <c r="M8051" i="2" s="1"/>
  <c r="P8051" i="2" s="1"/>
  <c r="R8051" i="2" l="1"/>
  <c r="I8052" i="2" s="1"/>
  <c r="O8052" i="2" s="1"/>
  <c r="Q8052" i="2" s="1"/>
  <c r="L8052" i="2" l="1"/>
  <c r="K8052" i="2"/>
  <c r="M8052" i="2" s="1"/>
  <c r="P8052" i="2" s="1"/>
  <c r="R8052" i="2" l="1"/>
  <c r="I8053" i="2" s="1"/>
  <c r="L8053" i="2" l="1"/>
  <c r="K8053" i="2"/>
  <c r="M8053" i="2" s="1"/>
  <c r="P8053" i="2" s="1"/>
  <c r="O8053" i="2"/>
  <c r="Q8053" i="2" s="1"/>
  <c r="R8053" i="2" l="1"/>
  <c r="I8054" i="2" s="1"/>
  <c r="L8054" i="2"/>
  <c r="K8054" i="2"/>
  <c r="M8054" i="2" s="1"/>
  <c r="P8054" i="2" s="1"/>
  <c r="O8054" i="2"/>
  <c r="Q8054" i="2" s="1"/>
  <c r="R8054" i="2" l="1"/>
  <c r="I8055" i="2" s="1"/>
  <c r="L8055" i="2"/>
  <c r="K8055" i="2"/>
  <c r="M8055" i="2" s="1"/>
  <c r="P8055" i="2" s="1"/>
  <c r="O8055" i="2"/>
  <c r="Q8055" i="2" s="1"/>
  <c r="R8055" i="2" l="1"/>
  <c r="I8056" i="2" s="1"/>
  <c r="O8056" i="2" s="1"/>
  <c r="Q8056" i="2" s="1"/>
  <c r="L8056" i="2"/>
  <c r="N8056" i="2" s="1"/>
  <c r="K8056" i="2"/>
  <c r="M8056" i="2" s="1"/>
  <c r="P8056" i="2" l="1"/>
  <c r="J8057" i="2"/>
  <c r="J8058" i="2" s="1"/>
  <c r="R8056" i="2"/>
  <c r="I8057" i="2" s="1"/>
  <c r="L8057" i="2" l="1"/>
  <c r="R8057" i="2"/>
  <c r="I8058" i="2" s="1"/>
  <c r="O8058" i="2" s="1"/>
  <c r="Q8058" i="2" s="1"/>
  <c r="K8057" i="2"/>
  <c r="O8057" i="2"/>
  <c r="Q8057" i="2" s="1"/>
  <c r="L8058" i="2" l="1"/>
  <c r="N8058" i="2" s="1"/>
  <c r="R8058" i="2"/>
  <c r="I8059" i="2" s="1"/>
  <c r="O8059" i="2" s="1"/>
  <c r="Q8059" i="2" s="1"/>
  <c r="K8058" i="2"/>
  <c r="K8059" i="2" l="1"/>
  <c r="P8058" i="2"/>
  <c r="J8059" i="2"/>
  <c r="L8059" i="2" l="1"/>
  <c r="N8059" i="2" s="1"/>
  <c r="P8059" i="2" l="1"/>
  <c r="R8059" i="2"/>
  <c r="I8060" i="2" s="1"/>
  <c r="O8060" i="2" s="1"/>
  <c r="Q8060" i="2" s="1"/>
  <c r="J8060" i="2"/>
  <c r="L8060" i="2" l="1"/>
  <c r="N8060" i="2" s="1"/>
  <c r="P8060" i="2" s="1"/>
  <c r="K8060" i="2"/>
  <c r="R8060" i="2" l="1"/>
  <c r="I8061" i="2" s="1"/>
  <c r="O8061" i="2" s="1"/>
  <c r="Q8061" i="2" s="1"/>
  <c r="J8061" i="2"/>
  <c r="L8061" i="2" l="1"/>
  <c r="N8061" i="2" s="1"/>
  <c r="P8061" i="2" s="1"/>
  <c r="K8061" i="2"/>
  <c r="R8061" i="2" l="1"/>
  <c r="I8062" i="2" s="1"/>
  <c r="O8062" i="2" s="1"/>
  <c r="Q8062" i="2" s="1"/>
  <c r="K8062" i="2"/>
  <c r="J8062" i="2"/>
  <c r="L8062" i="2" l="1"/>
  <c r="N8062" i="2" s="1"/>
  <c r="P8062" i="2" l="1"/>
  <c r="R8062" i="2"/>
  <c r="I8063" i="2" s="1"/>
  <c r="O8063" i="2" s="1"/>
  <c r="Q8063" i="2" s="1"/>
  <c r="J8063" i="2"/>
  <c r="L8063" i="2" l="1"/>
  <c r="N8063" i="2" s="1"/>
  <c r="P8063" i="2" s="1"/>
  <c r="K8063" i="2"/>
  <c r="R8063" i="2" l="1"/>
  <c r="I8064" i="2" s="1"/>
  <c r="O8064" i="2" s="1"/>
  <c r="Q8064" i="2" s="1"/>
  <c r="J8064" i="2"/>
  <c r="L8064" i="2" l="1"/>
  <c r="N8064" i="2" s="1"/>
  <c r="K8064" i="2"/>
  <c r="M8064" i="2" s="1"/>
  <c r="P8064" i="2" l="1"/>
  <c r="R8064" i="2"/>
  <c r="I8065" i="2" s="1"/>
  <c r="J8065" i="2"/>
  <c r="L8065" i="2" l="1"/>
  <c r="R8065" i="2"/>
  <c r="I8066" i="2" s="1"/>
  <c r="O8066" i="2" s="1"/>
  <c r="Q8066" i="2" s="1"/>
  <c r="K8065" i="2"/>
  <c r="O8065" i="2"/>
  <c r="Q8065" i="2" s="1"/>
  <c r="L8066" i="2" l="1"/>
  <c r="K8066" i="2"/>
  <c r="M8066" i="2" s="1"/>
  <c r="P8066" i="2" s="1"/>
  <c r="R8066" i="2" l="1"/>
  <c r="I8067" i="2" s="1"/>
  <c r="O8067" i="2" s="1"/>
  <c r="Q8067" i="2" s="1"/>
  <c r="L8067" i="2" l="1"/>
  <c r="N8067" i="2" s="1"/>
  <c r="K8067" i="2"/>
  <c r="P8067" i="2" l="1"/>
  <c r="J8068" i="2"/>
  <c r="J8069" i="2" s="1"/>
  <c r="J8070" i="2" s="1"/>
  <c r="J8071" i="2" s="1"/>
  <c r="R8067" i="2"/>
  <c r="I8068" i="2" s="1"/>
  <c r="O8068" i="2" s="1"/>
  <c r="Q8068" i="2" s="1"/>
  <c r="L8068" i="2" l="1"/>
  <c r="K8068" i="2"/>
  <c r="M8068" i="2" s="1"/>
  <c r="P8068" i="2" s="1"/>
  <c r="R8068" i="2" l="1"/>
  <c r="I8069" i="2" s="1"/>
  <c r="O8069" i="2" s="1"/>
  <c r="Q8069" i="2" s="1"/>
  <c r="L8069" i="2" l="1"/>
  <c r="K8069" i="2"/>
  <c r="M8069" i="2" s="1"/>
  <c r="P8069" i="2" s="1"/>
  <c r="R8069" i="2" l="1"/>
  <c r="I8070" i="2" s="1"/>
  <c r="O8070" i="2" s="1"/>
  <c r="Q8070" i="2" s="1"/>
  <c r="L8070" i="2" l="1"/>
  <c r="K8070" i="2"/>
  <c r="M8070" i="2" s="1"/>
  <c r="P8070" i="2" s="1"/>
  <c r="R8070" i="2" l="1"/>
  <c r="I8071" i="2" s="1"/>
  <c r="O8071" i="2" s="1"/>
  <c r="Q8071" i="2" s="1"/>
  <c r="L8071" i="2" l="1"/>
  <c r="N8071" i="2" s="1"/>
  <c r="K8071" i="2"/>
  <c r="M8071" i="2" s="1"/>
  <c r="P8071" i="2" l="1"/>
  <c r="J8072" i="2"/>
  <c r="J8073" i="2" s="1"/>
  <c r="J8074" i="2" s="1"/>
  <c r="J8075" i="2" s="1"/>
  <c r="R8071" i="2"/>
  <c r="I8072" i="2" s="1"/>
  <c r="O8072" i="2" s="1"/>
  <c r="Q8072" i="2" s="1"/>
  <c r="L8072" i="2" l="1"/>
  <c r="K8072" i="2"/>
  <c r="M8072" i="2" s="1"/>
  <c r="P8072" i="2" s="1"/>
  <c r="R8072" i="2" l="1"/>
  <c r="I8073" i="2" s="1"/>
  <c r="O8073" i="2" s="1"/>
  <c r="Q8073" i="2" s="1"/>
  <c r="L8073" i="2" l="1"/>
  <c r="K8073" i="2"/>
  <c r="M8073" i="2" s="1"/>
  <c r="P8073" i="2" s="1"/>
  <c r="R8073" i="2" l="1"/>
  <c r="I8074" i="2" s="1"/>
  <c r="O8074" i="2" s="1"/>
  <c r="Q8074" i="2" s="1"/>
  <c r="L8074" i="2" l="1"/>
  <c r="K8074" i="2"/>
  <c r="M8074" i="2" s="1"/>
  <c r="P8074" i="2" s="1"/>
  <c r="R8074" i="2" l="1"/>
  <c r="I8075" i="2" s="1"/>
  <c r="O8075" i="2" s="1"/>
  <c r="Q8075" i="2" s="1"/>
  <c r="L8075" i="2" l="1"/>
  <c r="N8075" i="2" s="1"/>
  <c r="J8076" i="2" s="1"/>
  <c r="K8075" i="2"/>
  <c r="M8075" i="2" s="1"/>
  <c r="P8075" i="2" s="1"/>
  <c r="R8075" i="2" l="1"/>
  <c r="I8076" i="2" s="1"/>
  <c r="O8076" i="2" s="1"/>
  <c r="Q8076" i="2" s="1"/>
  <c r="L8076" i="2" l="1"/>
  <c r="N8076" i="2" s="1"/>
  <c r="J8077" i="2" s="1"/>
  <c r="J8078" i="2" s="1"/>
  <c r="J8079" i="2" s="1"/>
  <c r="J8080" i="2" s="1"/>
  <c r="J8081" i="2" s="1"/>
  <c r="J8082" i="2" s="1"/>
  <c r="J8083" i="2" s="1"/>
  <c r="J8084" i="2" s="1"/>
  <c r="K8076" i="2"/>
  <c r="M8076" i="2" s="1"/>
  <c r="P8076" i="2" s="1"/>
  <c r="R8076" i="2" l="1"/>
  <c r="I8077" i="2" s="1"/>
  <c r="O8077" i="2" s="1"/>
  <c r="Q8077" i="2" s="1"/>
  <c r="L8077" i="2" l="1"/>
  <c r="K8077" i="2"/>
  <c r="M8077" i="2" s="1"/>
  <c r="P8077" i="2" s="1"/>
  <c r="R8077" i="2" l="1"/>
  <c r="I8078" i="2" s="1"/>
  <c r="O8078" i="2" s="1"/>
  <c r="Q8078" i="2" s="1"/>
  <c r="L8078" i="2" l="1"/>
  <c r="K8078" i="2"/>
  <c r="M8078" i="2" s="1"/>
  <c r="P8078" i="2" s="1"/>
  <c r="R8078" i="2" l="1"/>
  <c r="I8079" i="2" s="1"/>
  <c r="L8079" i="2" l="1"/>
  <c r="K8079" i="2"/>
  <c r="M8079" i="2" s="1"/>
  <c r="P8079" i="2" s="1"/>
  <c r="O8079" i="2"/>
  <c r="Q8079" i="2" s="1"/>
  <c r="R8079" i="2" l="1"/>
  <c r="I8080" i="2" s="1"/>
  <c r="L8080" i="2"/>
  <c r="K8080" i="2"/>
  <c r="M8080" i="2" s="1"/>
  <c r="P8080" i="2" s="1"/>
  <c r="O8080" i="2"/>
  <c r="Q8080" i="2" s="1"/>
  <c r="R8080" i="2" l="1"/>
  <c r="I8081" i="2" s="1"/>
  <c r="L8081" i="2"/>
  <c r="K8081" i="2"/>
  <c r="M8081" i="2" s="1"/>
  <c r="P8081" i="2" s="1"/>
  <c r="O8081" i="2"/>
  <c r="Q8081" i="2" s="1"/>
  <c r="R8081" i="2" l="1"/>
  <c r="I8082" i="2" s="1"/>
  <c r="L8082" i="2"/>
  <c r="K8082" i="2"/>
  <c r="M8082" i="2" s="1"/>
  <c r="P8082" i="2" s="1"/>
  <c r="O8082" i="2"/>
  <c r="Q8082" i="2" s="1"/>
  <c r="R8082" i="2" l="1"/>
  <c r="I8083" i="2" s="1"/>
  <c r="R8083" i="2"/>
  <c r="I8084" i="2" s="1"/>
  <c r="L8083" i="2"/>
  <c r="K8083" i="2"/>
  <c r="O8083" i="2"/>
  <c r="Q8083" i="2" s="1"/>
  <c r="L8084" i="2" l="1"/>
  <c r="N8084" i="2" s="1"/>
  <c r="K8084" i="2"/>
  <c r="P8084" i="2" l="1"/>
  <c r="J8085" i="2"/>
  <c r="R8084" i="2"/>
  <c r="I8085" i="2" s="1"/>
  <c r="L8085" i="2" l="1"/>
  <c r="N8085" i="2" s="1"/>
  <c r="P8085" i="2" s="1"/>
  <c r="R8085" i="2"/>
  <c r="I8086" i="2" s="1"/>
  <c r="O8086" i="2" s="1"/>
  <c r="Q8086" i="2" s="1"/>
  <c r="K8085" i="2"/>
  <c r="J8086" i="2"/>
  <c r="L8086" i="2" l="1"/>
  <c r="N8086" i="2" s="1"/>
  <c r="P8086" i="2" s="1"/>
  <c r="R8086" i="2"/>
  <c r="I8087" i="2" s="1"/>
  <c r="K8086" i="2"/>
  <c r="R8087" i="2" l="1"/>
  <c r="I8088" i="2" s="1"/>
  <c r="K8087" i="2"/>
  <c r="O8087" i="2"/>
  <c r="Q8087" i="2" s="1"/>
  <c r="J8087" i="2"/>
  <c r="J8088" i="2" s="1"/>
  <c r="J8089" i="2" s="1"/>
  <c r="L8087" i="2" l="1"/>
  <c r="L8088" i="2"/>
  <c r="K8088" i="2"/>
  <c r="M8088" i="2" s="1"/>
  <c r="P8088" i="2" s="1"/>
  <c r="O8088" i="2"/>
  <c r="Q8088" i="2" s="1"/>
  <c r="R8088" i="2" l="1"/>
  <c r="I8089" i="2" s="1"/>
  <c r="L8089" i="2"/>
  <c r="K8089" i="2"/>
  <c r="M8089" i="2" s="1"/>
  <c r="P8089" i="2" s="1"/>
  <c r="O8089" i="2"/>
  <c r="Q8089" i="2" s="1"/>
  <c r="R8089" i="2" l="1"/>
  <c r="I8090" i="2" s="1"/>
  <c r="L8090" i="2"/>
  <c r="K8090" i="2"/>
  <c r="M8090" i="2" s="1"/>
  <c r="P8090" i="2" s="1"/>
  <c r="O8090" i="2"/>
  <c r="Q8090" i="2" s="1"/>
  <c r="R8090" i="2" l="1"/>
  <c r="I8091" i="2" s="1"/>
  <c r="L8091" i="2"/>
  <c r="K8091" i="2"/>
  <c r="M8091" i="2" s="1"/>
  <c r="P8091" i="2" s="1"/>
  <c r="R8091" i="2" l="1"/>
  <c r="I8092" i="2" s="1"/>
  <c r="L8092" i="2" l="1"/>
  <c r="K8092" i="2"/>
  <c r="M8092" i="2" s="1"/>
  <c r="P8092" i="2" s="1"/>
  <c r="R8092" i="2" l="1"/>
  <c r="I8093" i="2" s="1"/>
  <c r="O8093" i="2" s="1"/>
  <c r="Q8093" i="2" s="1"/>
  <c r="L8093" i="2" l="1"/>
  <c r="K8093" i="2"/>
  <c r="M8093" i="2" s="1"/>
  <c r="P8093" i="2" s="1"/>
  <c r="R8093" i="2" l="1"/>
  <c r="I8094" i="2" s="1"/>
  <c r="O8094" i="2" s="1"/>
  <c r="Q8094" i="2" s="1"/>
  <c r="L8094" i="2" l="1"/>
  <c r="N8094" i="2" s="1"/>
  <c r="J8095" i="2" s="1"/>
  <c r="K8094" i="2"/>
  <c r="M8094" i="2" s="1"/>
  <c r="P8094" i="2" s="1"/>
  <c r="R8094" i="2" l="1"/>
  <c r="I8095" i="2" s="1"/>
  <c r="L8095" i="2" l="1"/>
  <c r="N8095" i="2" s="1"/>
  <c r="J8096" i="2" s="1"/>
  <c r="K8095" i="2"/>
  <c r="M8095" i="2" s="1"/>
  <c r="P8095" i="2" s="1"/>
  <c r="R8095" i="2" l="1"/>
  <c r="I8096" i="2" s="1"/>
  <c r="L8096" i="2" l="1"/>
  <c r="N8096" i="2" s="1"/>
  <c r="J8097" i="2" s="1"/>
  <c r="K8096" i="2"/>
  <c r="M8096" i="2" s="1"/>
  <c r="P8096" i="2" s="1"/>
  <c r="R8096" i="2" l="1"/>
  <c r="I8097" i="2" s="1"/>
  <c r="L8097" i="2" l="1"/>
  <c r="N8097" i="2" s="1"/>
  <c r="J8098" i="2" s="1"/>
  <c r="K8097" i="2"/>
  <c r="M8097" i="2" s="1"/>
  <c r="P8097" i="2" s="1"/>
  <c r="R8097" i="2" l="1"/>
  <c r="I8098" i="2" s="1"/>
  <c r="L8098" i="2" l="1"/>
  <c r="N8098" i="2" s="1"/>
  <c r="J8099" i="2" s="1"/>
  <c r="J8100" i="2" s="1"/>
  <c r="J8101" i="2" s="1"/>
  <c r="J8102" i="2" s="1"/>
  <c r="J8103" i="2" s="1"/>
  <c r="K8098" i="2"/>
  <c r="M8098" i="2" s="1"/>
  <c r="P8098" i="2" s="1"/>
  <c r="R8098" i="2" l="1"/>
  <c r="I8099" i="2" s="1"/>
  <c r="O8099" i="2" s="1"/>
  <c r="Q8099" i="2" s="1"/>
  <c r="L8099" i="2" l="1"/>
  <c r="K8099" i="2"/>
  <c r="M8099" i="2" s="1"/>
  <c r="P8099" i="2" s="1"/>
  <c r="R8099" i="2" l="1"/>
  <c r="I8100" i="2" s="1"/>
  <c r="O8100" i="2" s="1"/>
  <c r="Q8100" i="2" s="1"/>
  <c r="L8100" i="2" l="1"/>
  <c r="K8100" i="2"/>
  <c r="M8100" i="2" s="1"/>
  <c r="P8100" i="2" s="1"/>
  <c r="R8100" i="2" l="1"/>
  <c r="I8101" i="2" s="1"/>
  <c r="L8101" i="2" l="1"/>
  <c r="K8101" i="2"/>
  <c r="M8101" i="2" s="1"/>
  <c r="P8101" i="2" s="1"/>
  <c r="R8101" i="2" l="1"/>
  <c r="I8102" i="2" s="1"/>
  <c r="L8102" i="2" l="1"/>
  <c r="K8102" i="2"/>
  <c r="M8102" i="2" s="1"/>
  <c r="P8102" i="2" s="1"/>
  <c r="O8102" i="2"/>
  <c r="Q8102" i="2" s="1"/>
  <c r="R8102" i="2" l="1"/>
  <c r="I8103" i="2" s="1"/>
  <c r="L8103" i="2"/>
  <c r="N8103" i="2" s="1"/>
  <c r="K8103" i="2"/>
  <c r="M8103" i="2" s="1"/>
  <c r="P8103" i="2" l="1"/>
  <c r="J8104" i="2"/>
  <c r="R8103" i="2"/>
  <c r="I8104" i="2" s="1"/>
  <c r="O8104" i="2" s="1"/>
  <c r="Q8104" i="2" s="1"/>
  <c r="L8104" i="2" l="1"/>
  <c r="N8104" i="2" s="1"/>
  <c r="K8104" i="2"/>
  <c r="M8104" i="2" s="1"/>
  <c r="J8105" i="2"/>
  <c r="P8104" i="2" l="1"/>
  <c r="R8104" i="2"/>
  <c r="I8105" i="2" s="1"/>
  <c r="O8105" i="2" s="1"/>
  <c r="Q8105" i="2" s="1"/>
  <c r="L8105" i="2" l="1"/>
  <c r="N8105" i="2" s="1"/>
  <c r="R8105" i="2"/>
  <c r="I8106" i="2" s="1"/>
  <c r="O8106" i="2" s="1"/>
  <c r="Q8106" i="2" s="1"/>
  <c r="K8105" i="2"/>
  <c r="K8106" i="2" l="1"/>
  <c r="P8105" i="2"/>
  <c r="J8106" i="2"/>
  <c r="L8106" i="2" l="1"/>
  <c r="N8106" i="2" s="1"/>
  <c r="P8106" i="2" l="1"/>
  <c r="R8106" i="2"/>
  <c r="I8107" i="2" s="1"/>
  <c r="O8107" i="2" s="1"/>
  <c r="Q8107" i="2" s="1"/>
  <c r="J8107" i="2"/>
  <c r="L8107" i="2" l="1"/>
  <c r="N8107" i="2" s="1"/>
  <c r="P8107" i="2" s="1"/>
  <c r="K8107" i="2"/>
  <c r="R8107" i="2" l="1"/>
  <c r="I8108" i="2" s="1"/>
  <c r="O8108" i="2" s="1"/>
  <c r="Q8108" i="2" s="1"/>
  <c r="J8108" i="2"/>
  <c r="L8108" i="2" l="1"/>
  <c r="N8108" i="2" s="1"/>
  <c r="P8108" i="2" s="1"/>
  <c r="K8108" i="2"/>
  <c r="R8108" i="2" l="1"/>
  <c r="I8109" i="2" s="1"/>
  <c r="O8109" i="2" s="1"/>
  <c r="Q8109" i="2" s="1"/>
  <c r="J8109" i="2"/>
  <c r="L8109" i="2" l="1"/>
  <c r="N8109" i="2" s="1"/>
  <c r="P8109" i="2" s="1"/>
  <c r="K8109" i="2"/>
  <c r="R8109" i="2" l="1"/>
  <c r="I8110" i="2" s="1"/>
  <c r="O8110" i="2" s="1"/>
  <c r="Q8110" i="2" s="1"/>
  <c r="K8110" i="2"/>
  <c r="J8110" i="2"/>
  <c r="L8110" i="2" l="1"/>
  <c r="N8110" i="2" s="1"/>
  <c r="P8110" i="2" l="1"/>
  <c r="R8110" i="2"/>
  <c r="I8111" i="2" s="1"/>
  <c r="O8111" i="2" s="1"/>
  <c r="Q8111" i="2" s="1"/>
  <c r="J8111" i="2"/>
  <c r="L8111" i="2" l="1"/>
  <c r="N8111" i="2" s="1"/>
  <c r="K8111" i="2"/>
  <c r="M8111" i="2" s="1"/>
  <c r="P8111" i="2" l="1"/>
  <c r="R8111" i="2"/>
  <c r="I8112" i="2" s="1"/>
  <c r="J8112" i="2"/>
  <c r="L8112" i="2" l="1"/>
  <c r="N8112" i="2" s="1"/>
  <c r="K8112" i="2"/>
  <c r="M8112" i="2" s="1"/>
  <c r="P8112" i="2" l="1"/>
  <c r="R8112" i="2"/>
  <c r="I8113" i="2" s="1"/>
  <c r="J8113" i="2"/>
  <c r="L8113" i="2" l="1"/>
  <c r="K8113" i="2"/>
  <c r="M8113" i="2" s="1"/>
  <c r="P8113" i="2" s="1"/>
  <c r="O8113" i="2"/>
  <c r="Q8113" i="2" s="1"/>
  <c r="R8113" i="2" l="1"/>
  <c r="I8114" i="2" s="1"/>
  <c r="L8114" i="2"/>
  <c r="K8114" i="2"/>
  <c r="M8114" i="2" s="1"/>
  <c r="P8114" i="2" s="1"/>
  <c r="O8114" i="2"/>
  <c r="Q8114" i="2" s="1"/>
  <c r="R8114" i="2" l="1"/>
  <c r="I8115" i="2" s="1"/>
  <c r="L8115" i="2"/>
  <c r="K8115" i="2"/>
  <c r="M8115" i="2" s="1"/>
  <c r="P8115" i="2" s="1"/>
  <c r="R8115" i="2" l="1"/>
  <c r="I8116" i="2" s="1"/>
  <c r="L8116" i="2" l="1"/>
  <c r="K8116" i="2"/>
  <c r="M8116" i="2" s="1"/>
  <c r="P8116" i="2" s="1"/>
  <c r="R8116" i="2" l="1"/>
  <c r="I8117" i="2" s="1"/>
  <c r="L8117" i="2" l="1"/>
  <c r="K8117" i="2"/>
  <c r="M8117" i="2" s="1"/>
  <c r="P8117" i="2" s="1"/>
  <c r="R8117" i="2" l="1"/>
  <c r="I8118" i="2" s="1"/>
  <c r="O8118" i="2" s="1"/>
  <c r="Q8118" i="2" s="1"/>
  <c r="L8118" i="2" l="1"/>
  <c r="K8118" i="2"/>
  <c r="M8118" i="2" s="1"/>
  <c r="P8118" i="2" s="1"/>
  <c r="R8118" i="2" l="1"/>
  <c r="I8119" i="2" s="1"/>
  <c r="O8119" i="2" s="1"/>
  <c r="Q8119" i="2" s="1"/>
  <c r="L8119" i="2" l="1"/>
  <c r="K8119" i="2"/>
  <c r="M8119" i="2" s="1"/>
  <c r="P8119" i="2" s="1"/>
  <c r="R8119" i="2" l="1"/>
  <c r="I8120" i="2" s="1"/>
  <c r="O8120" i="2" s="1"/>
  <c r="Q8120" i="2" s="1"/>
  <c r="L8120" i="2" l="1"/>
  <c r="N8120" i="2" s="1"/>
  <c r="J8121" i="2" s="1"/>
  <c r="J8122" i="2" s="1"/>
  <c r="K8120" i="2"/>
  <c r="M8120" i="2" s="1"/>
  <c r="P8120" i="2" s="1"/>
  <c r="R8120" i="2" l="1"/>
  <c r="I8121" i="2" s="1"/>
  <c r="O8121" i="2" s="1"/>
  <c r="Q8121" i="2" s="1"/>
  <c r="L8121" i="2" l="1"/>
  <c r="K8121" i="2"/>
  <c r="M8121" i="2" s="1"/>
  <c r="P8121" i="2" s="1"/>
  <c r="R8121" i="2" l="1"/>
  <c r="I8122" i="2" s="1"/>
  <c r="O8122" i="2" s="1"/>
  <c r="Q8122" i="2" s="1"/>
  <c r="L8122" i="2" l="1"/>
  <c r="N8122" i="2" s="1"/>
  <c r="J8123" i="2" s="1"/>
  <c r="J8124" i="2" s="1"/>
  <c r="J8125" i="2" s="1"/>
  <c r="J8126" i="2" s="1"/>
  <c r="J8127" i="2" s="1"/>
  <c r="J8128" i="2" s="1"/>
  <c r="K8122" i="2"/>
  <c r="M8122" i="2" s="1"/>
  <c r="P8122" i="2" s="1"/>
  <c r="R8122" i="2" l="1"/>
  <c r="I8123" i="2" s="1"/>
  <c r="O8123" i="2" s="1"/>
  <c r="Q8123" i="2" s="1"/>
  <c r="L8123" i="2" l="1"/>
  <c r="K8123" i="2"/>
  <c r="M8123" i="2" s="1"/>
  <c r="P8123" i="2" s="1"/>
  <c r="R8123" i="2" l="1"/>
  <c r="I8124" i="2" s="1"/>
  <c r="O8124" i="2" s="1"/>
  <c r="Q8124" i="2" s="1"/>
  <c r="L8124" i="2" l="1"/>
  <c r="K8124" i="2"/>
  <c r="M8124" i="2" s="1"/>
  <c r="P8124" i="2" s="1"/>
  <c r="R8124" i="2" l="1"/>
  <c r="I8125" i="2" s="1"/>
  <c r="L8125" i="2" l="1"/>
  <c r="K8125" i="2"/>
  <c r="M8125" i="2" s="1"/>
  <c r="P8125" i="2" s="1"/>
  <c r="O8125" i="2"/>
  <c r="Q8125" i="2" s="1"/>
  <c r="R8125" i="2" l="1"/>
  <c r="I8126" i="2" s="1"/>
  <c r="L8126" i="2"/>
  <c r="K8126" i="2"/>
  <c r="M8126" i="2" s="1"/>
  <c r="P8126" i="2" s="1"/>
  <c r="R8126" i="2" l="1"/>
  <c r="I8127" i="2" s="1"/>
  <c r="L8127" i="2" l="1"/>
  <c r="K8127" i="2"/>
  <c r="M8127" i="2" s="1"/>
  <c r="P8127" i="2" s="1"/>
  <c r="O8127" i="2"/>
  <c r="Q8127" i="2" s="1"/>
  <c r="R8127" i="2" l="1"/>
  <c r="I8128" i="2" s="1"/>
  <c r="O8128" i="2" s="1"/>
  <c r="Q8128" i="2" s="1"/>
  <c r="L8128" i="2"/>
  <c r="N8128" i="2" s="1"/>
  <c r="K8128" i="2"/>
  <c r="M8128" i="2" s="1"/>
  <c r="P8128" i="2" l="1"/>
  <c r="J8129" i="2"/>
  <c r="R8128" i="2"/>
  <c r="I8129" i="2" s="1"/>
  <c r="L8129" i="2" l="1"/>
  <c r="N8129" i="2" s="1"/>
  <c r="K8129" i="2"/>
  <c r="M8129" i="2" s="1"/>
  <c r="R8129" i="2" s="1"/>
  <c r="I8130" i="2" s="1"/>
  <c r="O8130" i="2" s="1"/>
  <c r="Q8130" i="2" s="1"/>
  <c r="J8130" i="2"/>
  <c r="P8129" i="2" l="1"/>
  <c r="L8130" i="2"/>
  <c r="N8130" i="2" s="1"/>
  <c r="P8130" i="2" s="1"/>
  <c r="K8130" i="2"/>
  <c r="R8130" i="2" l="1"/>
  <c r="I8131" i="2" s="1"/>
  <c r="O8131" i="2" s="1"/>
  <c r="Q8131" i="2" s="1"/>
  <c r="J8131" i="2"/>
  <c r="L8131" i="2" l="1"/>
  <c r="N8131" i="2" s="1"/>
  <c r="P8131" i="2" s="1"/>
  <c r="K8131" i="2"/>
  <c r="R8131" i="2" l="1"/>
  <c r="I8132" i="2" s="1"/>
  <c r="O8132" i="2" s="1"/>
  <c r="Q8132" i="2" s="1"/>
  <c r="J8132" i="2"/>
  <c r="L8132" i="2" l="1"/>
  <c r="N8132" i="2" s="1"/>
  <c r="P8132" i="2" s="1"/>
  <c r="K8132" i="2"/>
  <c r="R8132" i="2" l="1"/>
  <c r="I8133" i="2" s="1"/>
  <c r="J8133" i="2"/>
  <c r="L8133" i="2" l="1"/>
  <c r="N8133" i="2" s="1"/>
  <c r="P8133" i="2" s="1"/>
  <c r="K8133" i="2"/>
  <c r="R8133" i="2" l="1"/>
  <c r="I8134" i="2" s="1"/>
  <c r="O8134" i="2" s="1"/>
  <c r="Q8134" i="2" s="1"/>
  <c r="J8134" i="2"/>
  <c r="L8134" i="2" l="1"/>
  <c r="N8134" i="2" s="1"/>
  <c r="P8134" i="2" s="1"/>
  <c r="R8134" i="2"/>
  <c r="I8135" i="2" s="1"/>
  <c r="O8135" i="2" s="1"/>
  <c r="Q8135" i="2" s="1"/>
  <c r="K8134" i="2"/>
  <c r="K8135" i="2" l="1"/>
  <c r="J8135" i="2"/>
  <c r="L8135" i="2" l="1"/>
  <c r="N8135" i="2" s="1"/>
  <c r="P8135" i="2" l="1"/>
  <c r="R8135" i="2"/>
  <c r="I8136" i="2" s="1"/>
  <c r="O8136" i="2" s="1"/>
  <c r="Q8136" i="2" s="1"/>
  <c r="J8136" i="2"/>
  <c r="L8136" i="2" l="1"/>
  <c r="N8136" i="2" s="1"/>
  <c r="P8136" i="2" s="1"/>
  <c r="K8136" i="2"/>
  <c r="J8137" i="2"/>
  <c r="R8136" i="2" l="1"/>
  <c r="I8137" i="2" s="1"/>
  <c r="L8137" i="2" l="1"/>
  <c r="R8137" i="2"/>
  <c r="I8138" i="2" s="1"/>
  <c r="K8137" i="2"/>
  <c r="O8137" i="2"/>
  <c r="Q8137" i="2" s="1"/>
  <c r="L8138" i="2" l="1"/>
  <c r="K8138" i="2"/>
  <c r="M8138" i="2" s="1"/>
  <c r="P8138" i="2" s="1"/>
  <c r="R8138" i="2" l="1"/>
  <c r="I8139" i="2" s="1"/>
  <c r="L8139" i="2" l="1"/>
  <c r="K8139" i="2"/>
  <c r="M8139" i="2" s="1"/>
  <c r="P8139" i="2" s="1"/>
  <c r="R8139" i="2" l="1"/>
  <c r="I8140" i="2" s="1"/>
  <c r="O8140" i="2" s="1"/>
  <c r="Q8140" i="2" s="1"/>
  <c r="L8140" i="2" l="1"/>
  <c r="K8140" i="2"/>
  <c r="M8140" i="2" s="1"/>
  <c r="P8140" i="2" s="1"/>
  <c r="R8140" i="2" l="1"/>
  <c r="I8141" i="2" s="1"/>
  <c r="O8141" i="2" s="1"/>
  <c r="Q8141" i="2" s="1"/>
  <c r="L8141" i="2" l="1"/>
  <c r="K8141" i="2"/>
  <c r="M8141" i="2" s="1"/>
  <c r="P8141" i="2" s="1"/>
  <c r="R8141" i="2" l="1"/>
  <c r="I8142" i="2" s="1"/>
  <c r="O8142" i="2" s="1"/>
  <c r="Q8142" i="2" s="1"/>
  <c r="L8142" i="2" l="1"/>
  <c r="K8142" i="2"/>
  <c r="M8142" i="2" s="1"/>
  <c r="P8142" i="2" s="1"/>
  <c r="R8142" i="2" l="1"/>
  <c r="I8143" i="2" s="1"/>
  <c r="O8143" i="2" s="1"/>
  <c r="Q8143" i="2" s="1"/>
  <c r="L8143" i="2" l="1"/>
  <c r="K8143" i="2"/>
  <c r="M8143" i="2" s="1"/>
  <c r="P8143" i="2" s="1"/>
  <c r="R8143" i="2" l="1"/>
  <c r="I8144" i="2" s="1"/>
  <c r="O8144" i="2" s="1"/>
  <c r="Q8144" i="2" s="1"/>
  <c r="L8144" i="2" l="1"/>
  <c r="K8144" i="2"/>
  <c r="M8144" i="2" s="1"/>
  <c r="P8144" i="2" s="1"/>
  <c r="R8144" i="2" l="1"/>
  <c r="I8145" i="2" s="1"/>
  <c r="O8145" i="2" s="1"/>
  <c r="Q8145" i="2" s="1"/>
  <c r="L8145" i="2" l="1"/>
  <c r="K8145" i="2"/>
  <c r="M8145" i="2" s="1"/>
  <c r="P8145" i="2" s="1"/>
  <c r="R8145" i="2" l="1"/>
  <c r="I8146" i="2" s="1"/>
  <c r="O8146" i="2" s="1"/>
  <c r="Q8146" i="2" s="1"/>
  <c r="L8146" i="2" l="1"/>
  <c r="K8146" i="2"/>
  <c r="M8146" i="2" s="1"/>
  <c r="P8146" i="2" s="1"/>
  <c r="R8146" i="2" l="1"/>
  <c r="I8147" i="2" s="1"/>
  <c r="O8147" i="2" s="1"/>
  <c r="Q8147" i="2" s="1"/>
  <c r="L8147" i="2" l="1"/>
  <c r="K8147" i="2"/>
  <c r="M8147" i="2" s="1"/>
  <c r="P8147" i="2" s="1"/>
  <c r="R8147" i="2" l="1"/>
  <c r="I8148" i="2" s="1"/>
  <c r="O8148" i="2" s="1"/>
  <c r="Q8148" i="2" s="1"/>
  <c r="L8148" i="2" l="1"/>
  <c r="N8148" i="2" s="1"/>
  <c r="K8148" i="2"/>
  <c r="P8148" i="2" l="1"/>
  <c r="J8149" i="2"/>
  <c r="J8150" i="2" s="1"/>
  <c r="J8151" i="2" s="1"/>
  <c r="J8152" i="2" s="1"/>
  <c r="R8148" i="2"/>
  <c r="I8149" i="2" s="1"/>
  <c r="O8149" i="2" s="1"/>
  <c r="Q8149" i="2" s="1"/>
  <c r="L8149" i="2" l="1"/>
  <c r="K8149" i="2"/>
  <c r="M8149" i="2" s="1"/>
  <c r="P8149" i="2" s="1"/>
  <c r="R8149" i="2" l="1"/>
  <c r="I8150" i="2" s="1"/>
  <c r="L8150" i="2" l="1"/>
  <c r="R8150" i="2"/>
  <c r="I8151" i="2" s="1"/>
  <c r="K8150" i="2"/>
  <c r="O8150" i="2"/>
  <c r="Q8150" i="2" s="1"/>
  <c r="L8151" i="2" l="1"/>
  <c r="R8151" i="2"/>
  <c r="I8152" i="2" s="1"/>
  <c r="O8152" i="2" s="1"/>
  <c r="Q8152" i="2" s="1"/>
  <c r="K8151" i="2"/>
  <c r="O8151" i="2"/>
  <c r="Q8151" i="2" s="1"/>
  <c r="L8152" i="2" l="1"/>
  <c r="N8152" i="2" s="1"/>
  <c r="R8152" i="2" s="1"/>
  <c r="I8153" i="2" s="1"/>
  <c r="O8153" i="2" s="1"/>
  <c r="Q8153" i="2" s="1"/>
  <c r="K8152" i="2"/>
  <c r="K8153" i="2" l="1"/>
  <c r="P8152" i="2"/>
  <c r="J8153" i="2"/>
  <c r="L8153" i="2" l="1"/>
  <c r="N8153" i="2" s="1"/>
  <c r="P8153" i="2" l="1"/>
  <c r="R8153" i="2"/>
  <c r="I8154" i="2" s="1"/>
  <c r="O8154" i="2" s="1"/>
  <c r="Q8154" i="2" s="1"/>
  <c r="J8154" i="2"/>
  <c r="L8154" i="2" l="1"/>
  <c r="N8154" i="2" s="1"/>
  <c r="P8154" i="2" s="1"/>
  <c r="K8154" i="2"/>
  <c r="J8155" i="2"/>
  <c r="R8154" i="2" l="1"/>
  <c r="I8155" i="2" s="1"/>
  <c r="L8155" i="2" l="1"/>
  <c r="N8155" i="2" s="1"/>
  <c r="K8155" i="2"/>
  <c r="O8155" i="2"/>
  <c r="Q8155" i="2" s="1"/>
  <c r="P8155" i="2" l="1"/>
  <c r="J8156" i="2"/>
  <c r="R8155" i="2"/>
  <c r="I8156" i="2" s="1"/>
  <c r="L8156" i="2" s="1"/>
  <c r="N8156" i="2" s="1"/>
  <c r="R8156" i="2" s="1"/>
  <c r="I8157" i="2" s="1"/>
  <c r="K8156" i="2" l="1"/>
  <c r="R8157" i="2"/>
  <c r="I8158" i="2" s="1"/>
  <c r="O8158" i="2" s="1"/>
  <c r="Q8158" i="2" s="1"/>
  <c r="K8157" i="2"/>
  <c r="O8157" i="2"/>
  <c r="Q8157" i="2" s="1"/>
  <c r="P8156" i="2"/>
  <c r="J8157" i="2"/>
  <c r="J8158" i="2" s="1"/>
  <c r="L8158" i="2" l="1"/>
  <c r="N8158" i="2" s="1"/>
  <c r="P8158" i="2" s="1"/>
  <c r="K8158" i="2"/>
  <c r="J8159" i="2"/>
  <c r="L8157" i="2"/>
  <c r="R8158" i="2" l="1"/>
  <c r="I8159" i="2" s="1"/>
  <c r="O8159" i="2" s="1"/>
  <c r="Q8159" i="2" s="1"/>
  <c r="L8159" i="2" l="1"/>
  <c r="N8159" i="2" s="1"/>
  <c r="R8159" i="2" s="1"/>
  <c r="I8160" i="2" s="1"/>
  <c r="O8160" i="2" s="1"/>
  <c r="Q8160" i="2" s="1"/>
  <c r="K8159" i="2"/>
  <c r="K8160" i="2" l="1"/>
  <c r="P8159" i="2"/>
  <c r="J8160" i="2"/>
  <c r="L8160" i="2" l="1"/>
  <c r="N8160" i="2" s="1"/>
  <c r="P8160" i="2" l="1"/>
  <c r="R8160" i="2"/>
  <c r="I8161" i="2" s="1"/>
  <c r="J8161" i="2"/>
  <c r="L8161" i="2" l="1"/>
  <c r="R8161" i="2"/>
  <c r="I8162" i="2" s="1"/>
  <c r="K8161" i="2"/>
  <c r="O8161" i="2"/>
  <c r="Q8161" i="2" s="1"/>
  <c r="R8162" i="2" l="1"/>
  <c r="I8163" i="2" s="1"/>
  <c r="O8163" i="2" s="1"/>
  <c r="Q8163" i="2" s="1"/>
  <c r="L8162" i="2"/>
  <c r="K8162" i="2"/>
  <c r="O8162" i="2"/>
  <c r="Q8162" i="2" s="1"/>
  <c r="L8163" i="2" l="1"/>
  <c r="K8163" i="2"/>
  <c r="M8163" i="2" s="1"/>
  <c r="P8163" i="2" s="1"/>
  <c r="R8163" i="2" l="1"/>
  <c r="I8164" i="2" s="1"/>
  <c r="O8164" i="2" s="1"/>
  <c r="Q8164" i="2" s="1"/>
  <c r="L8164" i="2" l="1"/>
  <c r="K8164" i="2"/>
  <c r="M8164" i="2" s="1"/>
  <c r="P8164" i="2" s="1"/>
  <c r="R8164" i="2" l="1"/>
  <c r="I8165" i="2" s="1"/>
  <c r="O8165" i="2" s="1"/>
  <c r="Q8165" i="2" s="1"/>
  <c r="L8165" i="2" l="1"/>
  <c r="K8165" i="2"/>
  <c r="M8165" i="2" s="1"/>
  <c r="P8165" i="2" s="1"/>
  <c r="R8165" i="2" l="1"/>
  <c r="I8166" i="2" s="1"/>
  <c r="O8166" i="2" s="1"/>
  <c r="Q8166" i="2" s="1"/>
  <c r="L8166" i="2" l="1"/>
  <c r="K8166" i="2"/>
  <c r="M8166" i="2" s="1"/>
  <c r="P8166" i="2" s="1"/>
  <c r="R8166" i="2" l="1"/>
  <c r="I8167" i="2" s="1"/>
  <c r="O8167" i="2" s="1"/>
  <c r="Q8167" i="2" s="1"/>
  <c r="L8167" i="2" l="1"/>
  <c r="K8167" i="2"/>
  <c r="M8167" i="2" s="1"/>
  <c r="P8167" i="2" s="1"/>
  <c r="R8167" i="2" l="1"/>
  <c r="I8168" i="2" s="1"/>
  <c r="O8168" i="2" s="1"/>
  <c r="Q8168" i="2" s="1"/>
  <c r="L8168" i="2" l="1"/>
  <c r="K8168" i="2"/>
  <c r="M8168" i="2" s="1"/>
  <c r="P8168" i="2" s="1"/>
  <c r="R8168" i="2" l="1"/>
  <c r="I8169" i="2" s="1"/>
  <c r="O8169" i="2" s="1"/>
  <c r="Q8169" i="2" s="1"/>
  <c r="L8169" i="2" l="1"/>
  <c r="K8169" i="2"/>
  <c r="M8169" i="2" s="1"/>
  <c r="P8169" i="2" s="1"/>
  <c r="R8169" i="2" l="1"/>
  <c r="I8170" i="2" s="1"/>
  <c r="L8170" i="2" l="1"/>
  <c r="K8170" i="2"/>
  <c r="M8170" i="2" s="1"/>
  <c r="P8170" i="2" s="1"/>
  <c r="R8170" i="2" l="1"/>
  <c r="I8171" i="2" s="1"/>
  <c r="O8171" i="2" s="1"/>
  <c r="Q8171" i="2" s="1"/>
  <c r="L8171" i="2" l="1"/>
  <c r="K8171" i="2"/>
  <c r="M8171" i="2" s="1"/>
  <c r="P8171" i="2" s="1"/>
  <c r="R8171" i="2" l="1"/>
  <c r="I8172" i="2" s="1"/>
  <c r="O8172" i="2" s="1"/>
  <c r="Q8172" i="2" s="1"/>
  <c r="L8172" i="2" l="1"/>
  <c r="K8172" i="2"/>
  <c r="M8172" i="2" s="1"/>
  <c r="P8172" i="2" s="1"/>
  <c r="R8172" i="2" l="1"/>
  <c r="I8173" i="2" s="1"/>
  <c r="O8173" i="2" s="1"/>
  <c r="Q8173" i="2" s="1"/>
  <c r="L8173" i="2" l="1"/>
  <c r="K8173" i="2"/>
  <c r="M8173" i="2" s="1"/>
  <c r="P8173" i="2" s="1"/>
  <c r="R8173" i="2" l="1"/>
  <c r="I8174" i="2" s="1"/>
  <c r="L8174" i="2" l="1"/>
  <c r="K8174" i="2"/>
  <c r="M8174" i="2" s="1"/>
  <c r="P8174" i="2" s="1"/>
  <c r="O8174" i="2"/>
  <c r="Q8174" i="2" s="1"/>
  <c r="R8174" i="2" l="1"/>
  <c r="I8175" i="2" s="1"/>
  <c r="R8175" i="2"/>
  <c r="I8176" i="2" s="1"/>
  <c r="L8175" i="2"/>
  <c r="K8175" i="2"/>
  <c r="O8175" i="2"/>
  <c r="Q8175" i="2" s="1"/>
  <c r="L8176" i="2" l="1"/>
  <c r="N8176" i="2" s="1"/>
  <c r="K8176" i="2"/>
  <c r="O8176" i="2"/>
  <c r="Q8176" i="2" s="1"/>
  <c r="P8176" i="2" l="1"/>
  <c r="J8177" i="2"/>
  <c r="R8176" i="2"/>
  <c r="I8177" i="2" s="1"/>
  <c r="L8177" i="2" s="1"/>
  <c r="N8177" i="2" s="1"/>
  <c r="K8177" i="2"/>
  <c r="P8177" i="2" l="1"/>
  <c r="J8178" i="2"/>
  <c r="R8177" i="2"/>
  <c r="I8178" i="2" s="1"/>
  <c r="L8178" i="2" l="1"/>
  <c r="N8178" i="2" s="1"/>
  <c r="P8178" i="2" s="1"/>
  <c r="K8178" i="2"/>
  <c r="J8179" i="2"/>
  <c r="R8178" i="2" l="1"/>
  <c r="I8179" i="2" s="1"/>
  <c r="L8179" i="2" l="1"/>
  <c r="N8179" i="2" s="1"/>
  <c r="R8179" i="2" s="1"/>
  <c r="I8180" i="2" s="1"/>
  <c r="K8179" i="2"/>
  <c r="R8180" i="2" l="1"/>
  <c r="I8181" i="2" s="1"/>
  <c r="O8181" i="2" s="1"/>
  <c r="Q8181" i="2" s="1"/>
  <c r="O8180" i="2"/>
  <c r="Q8180" i="2" s="1"/>
  <c r="K8180" i="2"/>
  <c r="P8179" i="2"/>
  <c r="J8180" i="2"/>
  <c r="J8181" i="2" s="1"/>
  <c r="L8181" i="2" l="1"/>
  <c r="N8181" i="2" s="1"/>
  <c r="K8181" i="2"/>
  <c r="M8181" i="2" s="1"/>
  <c r="R8181" i="2" s="1"/>
  <c r="I8182" i="2" s="1"/>
  <c r="O8182" i="2" s="1"/>
  <c r="Q8182" i="2" s="1"/>
  <c r="L8180" i="2"/>
  <c r="P8181" i="2" l="1"/>
  <c r="K8182" i="2"/>
  <c r="M8182" i="2" s="1"/>
  <c r="J8182" i="2"/>
  <c r="L8182" i="2" l="1"/>
  <c r="N8182" i="2" s="1"/>
  <c r="P8182" i="2" l="1"/>
  <c r="R8182" i="2"/>
  <c r="I8183" i="2" s="1"/>
  <c r="O8183" i="2" s="1"/>
  <c r="Q8183" i="2" s="1"/>
  <c r="J8183" i="2"/>
  <c r="L8183" i="2" l="1"/>
  <c r="N8183" i="2" s="1"/>
  <c r="P8183" i="2" s="1"/>
  <c r="K8183" i="2"/>
  <c r="R8183" i="2" l="1"/>
  <c r="I8184" i="2" s="1"/>
  <c r="J8184" i="2"/>
  <c r="J8185" i="2" s="1"/>
  <c r="L8184" i="2" l="1"/>
  <c r="K8184" i="2"/>
  <c r="M8184" i="2" s="1"/>
  <c r="P8184" i="2" s="1"/>
  <c r="O8184" i="2"/>
  <c r="Q8184" i="2" s="1"/>
  <c r="R8184" i="2" l="1"/>
  <c r="I8185" i="2" s="1"/>
  <c r="L8185" i="2"/>
  <c r="N8185" i="2" s="1"/>
  <c r="P8185" i="2" s="1"/>
  <c r="K8185" i="2"/>
  <c r="O8185" i="2"/>
  <c r="Q8185" i="2" s="1"/>
  <c r="R8185" i="2" l="1"/>
  <c r="I8186" i="2" s="1"/>
  <c r="L8186" i="2"/>
  <c r="N8186" i="2" s="1"/>
  <c r="R8186" i="2"/>
  <c r="I8187" i="2" s="1"/>
  <c r="O8186" i="2"/>
  <c r="Q8186" i="2" s="1"/>
  <c r="K8186" i="2"/>
  <c r="J8187" i="2" l="1"/>
  <c r="P8186" i="2"/>
  <c r="L8187" i="2"/>
  <c r="N8187" i="2" s="1"/>
  <c r="J8188" i="2" s="1"/>
  <c r="K8187" i="2"/>
  <c r="M8187" i="2" s="1"/>
  <c r="P8187" i="2" s="1"/>
  <c r="R8187" i="2" l="1"/>
  <c r="I8188" i="2" s="1"/>
  <c r="O8188" i="2" s="1"/>
  <c r="Q8188" i="2" s="1"/>
  <c r="L8188" i="2" l="1"/>
  <c r="N8188" i="2" s="1"/>
  <c r="J8189" i="2" s="1"/>
  <c r="J8190" i="2" s="1"/>
  <c r="J8191" i="2" s="1"/>
  <c r="J8192" i="2" s="1"/>
  <c r="K8188" i="2"/>
  <c r="M8188" i="2" s="1"/>
  <c r="P8188" i="2" s="1"/>
  <c r="R8188" i="2" l="1"/>
  <c r="I8189" i="2" s="1"/>
  <c r="O8189" i="2" s="1"/>
  <c r="Q8189" i="2" s="1"/>
  <c r="L8189" i="2" l="1"/>
  <c r="K8189" i="2"/>
  <c r="M8189" i="2" s="1"/>
  <c r="P8189" i="2" s="1"/>
  <c r="R8189" i="2" l="1"/>
  <c r="I8190" i="2" s="1"/>
  <c r="O8190" i="2" s="1"/>
  <c r="Q8190" i="2" s="1"/>
  <c r="L8190" i="2" l="1"/>
  <c r="K8190" i="2"/>
  <c r="M8190" i="2" s="1"/>
  <c r="P8190" i="2" s="1"/>
  <c r="R8190" i="2" l="1"/>
  <c r="I8191" i="2" s="1"/>
  <c r="O8191" i="2" s="1"/>
  <c r="Q8191" i="2" s="1"/>
  <c r="L8191" i="2" l="1"/>
  <c r="K8191" i="2"/>
  <c r="M8191" i="2" s="1"/>
  <c r="P8191" i="2" s="1"/>
  <c r="R8191" i="2" l="1"/>
  <c r="I8192" i="2" s="1"/>
  <c r="L8192" i="2" l="1"/>
  <c r="N8192" i="2" s="1"/>
  <c r="J8193" i="2" s="1"/>
  <c r="K8192" i="2"/>
  <c r="M8192" i="2" s="1"/>
  <c r="P8192" i="2" s="1"/>
  <c r="R8192" i="2" l="1"/>
  <c r="I8193" i="2" s="1"/>
  <c r="O8193" i="2" s="1"/>
  <c r="Q8193" i="2" s="1"/>
  <c r="L8193" i="2" l="1"/>
  <c r="N8193" i="2" s="1"/>
  <c r="J8194" i="2" s="1"/>
  <c r="J8195" i="2" s="1"/>
  <c r="J8196" i="2" s="1"/>
  <c r="J8197" i="2" s="1"/>
  <c r="J8198" i="2" s="1"/>
  <c r="K8193" i="2"/>
  <c r="M8193" i="2" s="1"/>
  <c r="P8193" i="2" s="1"/>
  <c r="R8193" i="2" l="1"/>
  <c r="I8194" i="2" s="1"/>
  <c r="O8194" i="2" s="1"/>
  <c r="Q8194" i="2" s="1"/>
  <c r="L8194" i="2" l="1"/>
  <c r="K8194" i="2"/>
  <c r="M8194" i="2" s="1"/>
  <c r="P8194" i="2" s="1"/>
  <c r="R8194" i="2" l="1"/>
  <c r="I8195" i="2" s="1"/>
  <c r="L8195" i="2" l="1"/>
  <c r="K8195" i="2"/>
  <c r="M8195" i="2" s="1"/>
  <c r="P8195" i="2" s="1"/>
  <c r="R8195" i="2" l="1"/>
  <c r="I8196" i="2" s="1"/>
  <c r="L8196" i="2" l="1"/>
  <c r="K8196" i="2"/>
  <c r="M8196" i="2" s="1"/>
  <c r="P8196" i="2" s="1"/>
  <c r="R8196" i="2" l="1"/>
  <c r="I8197" i="2" s="1"/>
  <c r="L8197" i="2" l="1"/>
  <c r="K8197" i="2"/>
  <c r="M8197" i="2" s="1"/>
  <c r="P8197" i="2" s="1"/>
  <c r="R8197" i="2" l="1"/>
  <c r="I8198" i="2" s="1"/>
  <c r="L8198" i="2" l="1"/>
  <c r="N8198" i="2" s="1"/>
  <c r="K8198" i="2"/>
  <c r="M8198" i="2" s="1"/>
  <c r="R8198" i="2" s="1"/>
  <c r="I8199" i="2" s="1"/>
  <c r="K8199" i="2" l="1"/>
  <c r="M8199" i="2" s="1"/>
  <c r="P8199" i="2" s="1"/>
  <c r="O8199" i="2"/>
  <c r="Q8199" i="2" s="1"/>
  <c r="P8198" i="2"/>
  <c r="J8199" i="2"/>
  <c r="J8200" i="2" s="1"/>
  <c r="R8199" i="2" l="1"/>
  <c r="I8200" i="2" s="1"/>
  <c r="L8200" i="2"/>
  <c r="N8200" i="2" s="1"/>
  <c r="K8200" i="2"/>
  <c r="M8200" i="2" s="1"/>
  <c r="R8200" i="2" s="1"/>
  <c r="I8201" i="2" s="1"/>
  <c r="L8199" i="2"/>
  <c r="P8200" i="2" l="1"/>
  <c r="K8201" i="2"/>
  <c r="M8201" i="2" s="1"/>
  <c r="J8201" i="2"/>
  <c r="L8201" i="2" l="1"/>
  <c r="N8201" i="2" s="1"/>
  <c r="P8201" i="2" l="1"/>
  <c r="R8201" i="2"/>
  <c r="I8202" i="2" s="1"/>
  <c r="J8202" i="2"/>
  <c r="L8202" i="2" l="1"/>
  <c r="N8202" i="2" s="1"/>
  <c r="K8202" i="2"/>
  <c r="M8202" i="2" s="1"/>
  <c r="P8202" i="2" l="1"/>
  <c r="R8202" i="2"/>
  <c r="I8203" i="2" s="1"/>
  <c r="O8203" i="2" s="1"/>
  <c r="Q8203" i="2" s="1"/>
  <c r="J8203" i="2"/>
  <c r="L8203" i="2" l="1"/>
  <c r="N8203" i="2" s="1"/>
  <c r="P8203" i="2" s="1"/>
  <c r="K8203" i="2"/>
  <c r="R8203" i="2" l="1"/>
  <c r="I8204" i="2" s="1"/>
  <c r="O8204" i="2" s="1"/>
  <c r="Q8204" i="2" s="1"/>
  <c r="J8204" i="2"/>
  <c r="L8204" i="2" l="1"/>
  <c r="N8204" i="2" s="1"/>
  <c r="P8204" i="2" s="1"/>
  <c r="K8204" i="2"/>
  <c r="R8204" i="2" l="1"/>
  <c r="I8205" i="2" s="1"/>
  <c r="O8205" i="2" s="1"/>
  <c r="Q8205" i="2" s="1"/>
  <c r="J8205" i="2"/>
  <c r="L8205" i="2" l="1"/>
  <c r="N8205" i="2" s="1"/>
  <c r="P8205" i="2" s="1"/>
  <c r="K8205" i="2"/>
  <c r="R8205" i="2" l="1"/>
  <c r="I8206" i="2" s="1"/>
  <c r="J8206" i="2"/>
  <c r="L8206" i="2" l="1"/>
  <c r="N8206" i="2" s="1"/>
  <c r="P8206" i="2" s="1"/>
  <c r="R8206" i="2"/>
  <c r="I8207" i="2" s="1"/>
  <c r="K8206" i="2"/>
  <c r="K8207" i="2" l="1"/>
  <c r="O8207" i="2"/>
  <c r="Q8207" i="2" s="1"/>
  <c r="J8207" i="2"/>
  <c r="L8207" i="2" l="1"/>
  <c r="N8207" i="2" s="1"/>
  <c r="P8207" i="2" l="1"/>
  <c r="R8207" i="2"/>
  <c r="I8208" i="2" s="1"/>
  <c r="J8208" i="2"/>
  <c r="L8208" i="2" l="1"/>
  <c r="N8208" i="2" s="1"/>
  <c r="K8208" i="2"/>
  <c r="P8208" i="2" l="1"/>
  <c r="R8208" i="2"/>
  <c r="I8209" i="2" s="1"/>
  <c r="J8209" i="2"/>
  <c r="L8209" i="2" l="1"/>
  <c r="N8209" i="2" s="1"/>
  <c r="P8209" i="2" s="1"/>
  <c r="K8209" i="2"/>
  <c r="R8209" i="2" l="1"/>
  <c r="I8210" i="2" s="1"/>
  <c r="L8210" i="2" s="1"/>
  <c r="K8210" i="2"/>
  <c r="R8210" i="2"/>
  <c r="I8211" i="2" s="1"/>
  <c r="O8210" i="2"/>
  <c r="Q8210" i="2" s="1"/>
  <c r="R8211" i="2" l="1"/>
  <c r="I8212" i="2" s="1"/>
  <c r="L8211" i="2"/>
  <c r="K8211" i="2"/>
  <c r="O8211" i="2"/>
  <c r="Q8211" i="2" s="1"/>
  <c r="O8212" i="2" l="1"/>
  <c r="Q8212" i="2" s="1"/>
  <c r="L8212" i="2"/>
  <c r="K8212" i="2"/>
  <c r="M8212" i="2" s="1"/>
  <c r="P8212" i="2" l="1"/>
  <c r="R8212" i="2"/>
  <c r="I8213" i="2" s="1"/>
  <c r="O8213" i="2" l="1"/>
  <c r="Q8213" i="2" s="1"/>
  <c r="L8213" i="2"/>
  <c r="K8213" i="2"/>
  <c r="M8213" i="2" s="1"/>
  <c r="P8213" i="2" l="1"/>
  <c r="R8213" i="2"/>
  <c r="I8214" i="2" s="1"/>
  <c r="O8214" i="2" l="1"/>
  <c r="Q8214" i="2" s="1"/>
  <c r="L8214" i="2"/>
  <c r="K8214" i="2"/>
  <c r="M8214" i="2" s="1"/>
  <c r="P8214" i="2" l="1"/>
  <c r="R8214" i="2"/>
  <c r="I8215" i="2" s="1"/>
  <c r="O8215" i="2" l="1"/>
  <c r="Q8215" i="2" s="1"/>
  <c r="L8215" i="2"/>
  <c r="K8215" i="2"/>
  <c r="M8215" i="2" s="1"/>
  <c r="P8215" i="2" l="1"/>
  <c r="R8215" i="2"/>
  <c r="I8216" i="2" s="1"/>
  <c r="O8216" i="2" l="1"/>
  <c r="Q8216" i="2" s="1"/>
  <c r="L8216" i="2"/>
  <c r="K8216" i="2"/>
  <c r="M8216" i="2" s="1"/>
  <c r="P8216" i="2" l="1"/>
  <c r="R8216" i="2"/>
  <c r="I8217" i="2" s="1"/>
  <c r="O8217" i="2" l="1"/>
  <c r="Q8217" i="2" s="1"/>
  <c r="L8217" i="2"/>
  <c r="K8217" i="2"/>
  <c r="M8217" i="2" s="1"/>
  <c r="P8217" i="2" l="1"/>
  <c r="R8217" i="2"/>
  <c r="I8218" i="2" s="1"/>
  <c r="L8218" i="2" l="1"/>
  <c r="K8218" i="2"/>
  <c r="M8218" i="2" s="1"/>
  <c r="P8218" i="2" l="1"/>
  <c r="R8218" i="2"/>
  <c r="I8219" i="2" s="1"/>
  <c r="L8219" i="2" l="1"/>
  <c r="K8219" i="2"/>
  <c r="M8219" i="2" s="1"/>
  <c r="P8219" i="2" l="1"/>
  <c r="R8219" i="2"/>
  <c r="I8220" i="2" s="1"/>
  <c r="L8220" i="2" l="1"/>
  <c r="K8220" i="2"/>
  <c r="M8220" i="2" s="1"/>
  <c r="P8220" i="2" l="1"/>
  <c r="R8220" i="2"/>
  <c r="I8221" i="2" s="1"/>
  <c r="L8221" i="2" l="1"/>
  <c r="K8221" i="2"/>
  <c r="M8221" i="2" s="1"/>
  <c r="O8222" i="2"/>
  <c r="Q8222" i="2" s="1"/>
  <c r="P8221" i="2" l="1"/>
  <c r="R8221" i="2"/>
  <c r="I8222" i="2" s="1"/>
  <c r="L8222" i="2" l="1"/>
  <c r="K8222" i="2"/>
  <c r="M8222" i="2" s="1"/>
  <c r="P8222" i="2" l="1"/>
  <c r="R8222" i="2"/>
  <c r="I8223" i="2" s="1"/>
  <c r="O8224" i="2"/>
  <c r="Q8224" i="2" s="1"/>
  <c r="L8223" i="2" l="1"/>
  <c r="N8223" i="2" s="1"/>
  <c r="K8223" i="2"/>
  <c r="M8223" i="2" s="1"/>
  <c r="R8223" i="2"/>
  <c r="I8224" i="2" s="1"/>
  <c r="K8224" i="2" l="1"/>
  <c r="M8224" i="2" s="1"/>
  <c r="P8223" i="2"/>
  <c r="J8224" i="2"/>
  <c r="J8225" i="2" s="1"/>
  <c r="P8224" i="2" l="1"/>
  <c r="R8224" i="2"/>
  <c r="I8225" i="2" s="1"/>
  <c r="L8224" i="2"/>
  <c r="L8225" i="2" l="1"/>
  <c r="N8225" i="2" s="1"/>
  <c r="K8225" i="2"/>
  <c r="M8225" i="2" s="1"/>
  <c r="R8225" i="2"/>
  <c r="I8226" i="2" s="1"/>
  <c r="K8226" i="2" l="1"/>
  <c r="M8226" i="2" s="1"/>
  <c r="P8225" i="2"/>
  <c r="J8226" i="2"/>
  <c r="L8226" i="2" l="1"/>
  <c r="N8226" i="2" s="1"/>
  <c r="P8226" i="2" s="1"/>
  <c r="R8226" i="2" l="1"/>
  <c r="I8227" i="2" s="1"/>
  <c r="J8227" i="2"/>
  <c r="O8227" i="2" l="1"/>
  <c r="Q8227" i="2" s="1"/>
  <c r="L8227" i="2"/>
  <c r="N8227" i="2" s="1"/>
  <c r="P8227" i="2" s="1"/>
  <c r="R8227" i="2"/>
  <c r="I8228" i="2" s="1"/>
  <c r="K8227" i="2"/>
  <c r="O8228" i="2" l="1"/>
  <c r="Q8228" i="2" s="1"/>
  <c r="K8228" i="2"/>
  <c r="J8228" i="2"/>
  <c r="L8228" i="2" l="1"/>
  <c r="N8228" i="2" s="1"/>
  <c r="O8230" i="2"/>
  <c r="Q8230" i="2" s="1"/>
  <c r="P8228" i="2" l="1"/>
  <c r="R8228" i="2"/>
  <c r="I8229" i="2" s="1"/>
  <c r="J8229" i="2"/>
  <c r="L8229" i="2" l="1"/>
  <c r="N8229" i="2" s="1"/>
  <c r="P8229" i="2" s="1"/>
  <c r="K8229" i="2"/>
  <c r="R8229" i="2"/>
  <c r="I8230" i="2" s="1"/>
  <c r="K8230" i="2" l="1"/>
  <c r="J8230" i="2"/>
  <c r="L8230" i="2" l="1"/>
  <c r="N8230" i="2" s="1"/>
  <c r="O8233" i="2"/>
  <c r="Q8233" i="2" s="1"/>
  <c r="P8230" i="2" l="1"/>
  <c r="R8230" i="2"/>
  <c r="I8231" i="2" s="1"/>
  <c r="J8231" i="2"/>
  <c r="L8231" i="2" l="1"/>
  <c r="N8231" i="2" s="1"/>
  <c r="P8231" i="2" s="1"/>
  <c r="K8231" i="2"/>
  <c r="J8232" i="2" l="1"/>
  <c r="R8231" i="2"/>
  <c r="I8232" i="2" s="1"/>
  <c r="L8232" i="2"/>
  <c r="N8232" i="2" s="1"/>
  <c r="P8232" i="2" s="1"/>
  <c r="K8232" i="2"/>
  <c r="R8232" i="2"/>
  <c r="I8233" i="2" s="1"/>
  <c r="J8233" i="2"/>
  <c r="L8233" i="2" s="1"/>
  <c r="N8233" i="2" s="1"/>
  <c r="P8233" i="2" s="1"/>
  <c r="K8233" i="2" l="1"/>
  <c r="R8233" i="2"/>
  <c r="I8234" i="2" s="1"/>
  <c r="O8234" i="2" l="1"/>
  <c r="Q8234" i="2" s="1"/>
  <c r="L8234" i="2"/>
  <c r="K8234" i="2"/>
  <c r="M8234" i="2" s="1"/>
  <c r="P8234" i="2" s="1"/>
  <c r="R8234" i="2"/>
  <c r="I8235" i="2" s="1"/>
  <c r="O8235" i="2" l="1"/>
  <c r="Q8235" i="2" s="1"/>
  <c r="L8235" i="2"/>
  <c r="K8235" i="2"/>
  <c r="M8235" i="2" s="1"/>
  <c r="P8235" i="2" s="1"/>
  <c r="R8235" i="2"/>
  <c r="I8236" i="2" s="1"/>
  <c r="O8236" i="2" l="1"/>
  <c r="Q8236" i="2" s="1"/>
  <c r="L8236" i="2"/>
  <c r="K8236" i="2"/>
  <c r="M8236" i="2" s="1"/>
  <c r="P8236" i="2" l="1"/>
  <c r="R8236" i="2"/>
  <c r="I8237" i="2" s="1"/>
  <c r="O8237" i="2" l="1"/>
  <c r="Q8237" i="2" s="1"/>
  <c r="L8237" i="2"/>
  <c r="K8237" i="2"/>
  <c r="M8237" i="2" s="1"/>
  <c r="P8237" i="2" l="1"/>
  <c r="R8237" i="2"/>
  <c r="I8238" i="2" s="1"/>
  <c r="O8238" i="2" l="1"/>
  <c r="Q8238" i="2" s="1"/>
  <c r="L8238" i="2"/>
  <c r="K8238" i="2"/>
  <c r="M8238" i="2" s="1"/>
  <c r="P8238" i="2" s="1"/>
  <c r="R8238" i="2" l="1"/>
  <c r="I8239" i="2" s="1"/>
  <c r="L8239" i="2" s="1"/>
  <c r="N8239" i="2" s="1"/>
  <c r="J8240" i="2" s="1"/>
  <c r="K8239" i="2"/>
  <c r="M8239" i="2" s="1"/>
  <c r="P8239" i="2"/>
  <c r="R8239" i="2"/>
  <c r="I8240" i="2" s="1"/>
  <c r="L8240" i="2" l="1"/>
  <c r="N8240" i="2" s="1"/>
  <c r="J8241" i="2" s="1"/>
  <c r="K8240" i="2"/>
  <c r="M8240" i="2" s="1"/>
  <c r="P8240" i="2" l="1"/>
  <c r="R8240" i="2"/>
  <c r="I8241" i="2" s="1"/>
  <c r="L8241" i="2" l="1"/>
  <c r="N8241" i="2" s="1"/>
  <c r="J8242" i="2" s="1"/>
  <c r="J8243" i="2" s="1"/>
  <c r="K8241" i="2"/>
  <c r="M8241" i="2" s="1"/>
  <c r="P8241" i="2" s="1"/>
  <c r="R8241" i="2" l="1"/>
  <c r="I8242" i="2" s="1"/>
  <c r="O8242" i="2" s="1"/>
  <c r="Q8242" i="2" s="1"/>
  <c r="L8242" i="2" l="1"/>
  <c r="K8242" i="2"/>
  <c r="M8242" i="2" s="1"/>
  <c r="P8242" i="2" s="1"/>
  <c r="R8242" i="2" l="1"/>
  <c r="I8243" i="2" s="1"/>
  <c r="L8243" i="2" l="1"/>
  <c r="N8243" i="2" s="1"/>
  <c r="K8243" i="2"/>
  <c r="M8243" i="2" s="1"/>
  <c r="P8243" i="2" l="1"/>
  <c r="J8244" i="2"/>
  <c r="J8245" i="2" s="1"/>
  <c r="J8246" i="2" s="1"/>
  <c r="J8247" i="2" s="1"/>
  <c r="R8243" i="2"/>
  <c r="I8244" i="2" s="1"/>
  <c r="L8244" i="2" l="1"/>
  <c r="K8244" i="2"/>
  <c r="M8244" i="2" s="1"/>
  <c r="P8244" i="2" s="1"/>
  <c r="R8244" i="2" l="1"/>
  <c r="I8245" i="2" s="1"/>
  <c r="L8245" i="2" l="1"/>
  <c r="K8245" i="2"/>
  <c r="M8245" i="2" s="1"/>
  <c r="P8245" i="2" s="1"/>
  <c r="R8245" i="2" l="1"/>
  <c r="I8246" i="2" s="1"/>
  <c r="L8246" i="2" l="1"/>
  <c r="K8246" i="2"/>
  <c r="M8246" i="2" s="1"/>
  <c r="P8246" i="2" s="1"/>
  <c r="R8246" i="2" l="1"/>
  <c r="I8247" i="2" s="1"/>
  <c r="L8247" i="2" l="1"/>
  <c r="N8247" i="2" s="1"/>
  <c r="K8247" i="2"/>
  <c r="M8247" i="2" s="1"/>
  <c r="R8247" i="2" s="1"/>
  <c r="I8248" i="2" s="1"/>
  <c r="O8248" i="2" l="1"/>
  <c r="Q8248" i="2" s="1"/>
  <c r="K8248" i="2"/>
  <c r="M8248" i="2" s="1"/>
  <c r="P8248" i="2" s="1"/>
  <c r="P8247" i="2"/>
  <c r="J8248" i="2"/>
  <c r="J8249" i="2" s="1"/>
  <c r="J8250" i="2" s="1"/>
  <c r="R8248" i="2" l="1"/>
  <c r="I8249" i="2" s="1"/>
  <c r="L8249" i="2" s="1"/>
  <c r="K8249" i="2"/>
  <c r="M8249" i="2" s="1"/>
  <c r="P8249" i="2" s="1"/>
  <c r="O8249" i="2"/>
  <c r="Q8249" i="2" s="1"/>
  <c r="L8248" i="2"/>
  <c r="R8249" i="2" l="1"/>
  <c r="I8250" i="2" s="1"/>
  <c r="L8250" i="2"/>
  <c r="N8250" i="2" s="1"/>
  <c r="K8250" i="2"/>
  <c r="M8250" i="2" s="1"/>
  <c r="P8250" i="2" l="1"/>
  <c r="J8251" i="2"/>
  <c r="R8250" i="2"/>
  <c r="I8251" i="2" s="1"/>
  <c r="O8251" i="2" s="1"/>
  <c r="Q8251" i="2" s="1"/>
  <c r="L8251" i="2" l="1"/>
  <c r="N8251" i="2" s="1"/>
  <c r="P8251" i="2" s="1"/>
  <c r="K8251" i="2"/>
  <c r="J8252" i="2" l="1"/>
  <c r="R8251" i="2"/>
  <c r="I8252" i="2" s="1"/>
  <c r="L8252" i="2" l="1"/>
  <c r="N8252" i="2" s="1"/>
  <c r="K8252" i="2"/>
  <c r="O8252" i="2"/>
  <c r="Q8252" i="2" s="1"/>
  <c r="P8252" i="2" l="1"/>
  <c r="J8253" i="2"/>
  <c r="R8252" i="2"/>
  <c r="I8253" i="2" s="1"/>
  <c r="O8253" i="2" s="1"/>
  <c r="Q8253" i="2" s="1"/>
  <c r="K8253" i="2" l="1"/>
  <c r="L8253" i="2"/>
  <c r="N8253" i="2" s="1"/>
  <c r="P8253" i="2" s="1"/>
  <c r="J8254" i="2"/>
  <c r="R8253" i="2"/>
  <c r="I8254" i="2" s="1"/>
  <c r="O8254" i="2" s="1"/>
  <c r="Q8254" i="2" s="1"/>
  <c r="L8254" i="2" l="1"/>
  <c r="N8254" i="2" s="1"/>
  <c r="P8254" i="2" s="1"/>
  <c r="K8254" i="2"/>
  <c r="R8254" i="2" l="1"/>
  <c r="I8255" i="2" s="1"/>
  <c r="J8255" i="2"/>
  <c r="J8256" i="2" s="1"/>
  <c r="R8255" i="2" l="1"/>
  <c r="I8256" i="2" s="1"/>
  <c r="O8256" i="2" s="1"/>
  <c r="Q8256" i="2" s="1"/>
  <c r="L8255" i="2"/>
  <c r="K8255" i="2"/>
  <c r="O8255" i="2"/>
  <c r="Q8255" i="2" s="1"/>
  <c r="L8256" i="2" l="1"/>
  <c r="N8256" i="2" s="1"/>
  <c r="K8256" i="2"/>
  <c r="P8256" i="2" l="1"/>
  <c r="J8257" i="2"/>
  <c r="R8256" i="2"/>
  <c r="I8257" i="2" s="1"/>
  <c r="R8257" i="2" l="1"/>
  <c r="I8258" i="2" s="1"/>
  <c r="L8257" i="2"/>
  <c r="K8257" i="2"/>
  <c r="O8257" i="2"/>
  <c r="Q8257" i="2" s="1"/>
  <c r="L8258" i="2" l="1"/>
  <c r="K8258" i="2"/>
  <c r="M8258" i="2" s="1"/>
  <c r="P8258" i="2" s="1"/>
  <c r="O8258" i="2"/>
  <c r="Q8258" i="2" s="1"/>
  <c r="R8258" i="2" l="1"/>
  <c r="I8259" i="2" s="1"/>
  <c r="O8259" i="2" s="1"/>
  <c r="Q8259" i="2" s="1"/>
  <c r="L8259" i="2"/>
  <c r="K8259" i="2"/>
  <c r="M8259" i="2" s="1"/>
  <c r="P8259" i="2" s="1"/>
  <c r="R8259" i="2" l="1"/>
  <c r="I8260" i="2" s="1"/>
  <c r="O8260" i="2" s="1"/>
  <c r="Q8260" i="2" s="1"/>
  <c r="L8260" i="2" l="1"/>
  <c r="K8260" i="2"/>
  <c r="M8260" i="2" s="1"/>
  <c r="P8260" i="2" s="1"/>
  <c r="R8260" i="2" l="1"/>
  <c r="I8261" i="2" s="1"/>
  <c r="O8261" i="2" s="1"/>
  <c r="Q8261" i="2" s="1"/>
  <c r="L8261" i="2" l="1"/>
  <c r="K8261" i="2"/>
  <c r="M8261" i="2" s="1"/>
  <c r="P8261" i="2" s="1"/>
  <c r="R8261" i="2" l="1"/>
  <c r="I8262" i="2" s="1"/>
  <c r="L8262" i="2" l="1"/>
  <c r="N8262" i="2" s="1"/>
  <c r="J8263" i="2" s="1"/>
  <c r="K8262" i="2"/>
  <c r="M8262" i="2" s="1"/>
  <c r="P8262" i="2" l="1"/>
  <c r="R8262" i="2"/>
  <c r="I8263" i="2" s="1"/>
  <c r="L8263" i="2" l="1"/>
  <c r="N8263" i="2" s="1"/>
  <c r="J8264" i="2" s="1"/>
  <c r="K8263" i="2"/>
  <c r="M8263" i="2" s="1"/>
  <c r="P8263" i="2" s="1"/>
  <c r="R8263" i="2" l="1"/>
  <c r="I8264" i="2" s="1"/>
  <c r="L8264" i="2" l="1"/>
  <c r="N8264" i="2" s="1"/>
  <c r="J8265" i="2" s="1"/>
  <c r="K8264" i="2"/>
  <c r="M8264" i="2" s="1"/>
  <c r="P8264" i="2" s="1"/>
  <c r="R8264" i="2" l="1"/>
  <c r="I8265" i="2" s="1"/>
  <c r="L8265" i="2" l="1"/>
  <c r="N8265" i="2" s="1"/>
  <c r="J8266" i="2" s="1"/>
  <c r="K8265" i="2"/>
  <c r="M8265" i="2" s="1"/>
  <c r="P8265" i="2" l="1"/>
  <c r="R8265" i="2"/>
  <c r="I8266" i="2" s="1"/>
  <c r="L8266" i="2" l="1"/>
  <c r="N8266" i="2" s="1"/>
  <c r="J8267" i="2" s="1"/>
  <c r="K8266" i="2"/>
  <c r="M8266" i="2" s="1"/>
  <c r="P8266" i="2" s="1"/>
  <c r="R8266" i="2" l="1"/>
  <c r="I8267" i="2" s="1"/>
  <c r="L8267" i="2" l="1"/>
  <c r="N8267" i="2" s="1"/>
  <c r="J8268" i="2" s="1"/>
  <c r="J8269" i="2" s="1"/>
  <c r="J8270" i="2" s="1"/>
  <c r="J8271" i="2" s="1"/>
  <c r="K8267" i="2"/>
  <c r="M8267" i="2" s="1"/>
  <c r="P8267" i="2" s="1"/>
  <c r="R8267" i="2" l="1"/>
  <c r="I8268" i="2" s="1"/>
  <c r="O8268" i="2" s="1"/>
  <c r="Q8268" i="2" s="1"/>
  <c r="L8268" i="2" l="1"/>
  <c r="K8268" i="2"/>
  <c r="M8268" i="2" s="1"/>
  <c r="P8268" i="2" s="1"/>
  <c r="R8268" i="2" l="1"/>
  <c r="I8269" i="2" s="1"/>
  <c r="L8269" i="2" l="1"/>
  <c r="K8269" i="2"/>
  <c r="M8269" i="2" s="1"/>
  <c r="P8269" i="2" s="1"/>
  <c r="R8269" i="2" l="1"/>
  <c r="I8270" i="2" s="1"/>
  <c r="L8270" i="2" l="1"/>
  <c r="K8270" i="2"/>
  <c r="M8270" i="2" s="1"/>
  <c r="P8270" i="2" s="1"/>
  <c r="O8270" i="2"/>
  <c r="Q8270" i="2" s="1"/>
  <c r="R8270" i="2" l="1"/>
  <c r="I8271" i="2" s="1"/>
  <c r="L8271" i="2" s="1"/>
  <c r="N8271" i="2" s="1"/>
  <c r="K8271" i="2"/>
  <c r="M8271" i="2" s="1"/>
  <c r="P8271" i="2" l="1"/>
  <c r="J8272" i="2"/>
  <c r="R8271" i="2"/>
  <c r="I8272" i="2" s="1"/>
  <c r="L8272" i="2" l="1"/>
  <c r="N8272" i="2" s="1"/>
  <c r="J8273" i="2" s="1"/>
  <c r="K8272" i="2"/>
  <c r="M8272" i="2" s="1"/>
  <c r="R8272" i="2" s="1"/>
  <c r="I8273" i="2" s="1"/>
  <c r="P8272" i="2" l="1"/>
  <c r="L8273" i="2"/>
  <c r="N8273" i="2" s="1"/>
  <c r="K8273" i="2"/>
  <c r="M8273" i="2" s="1"/>
  <c r="P8273" i="2" l="1"/>
  <c r="R8273" i="2"/>
  <c r="I8274" i="2" s="1"/>
  <c r="J8274" i="2"/>
  <c r="L8274" i="2" l="1"/>
  <c r="N8274" i="2" s="1"/>
  <c r="K8274" i="2"/>
  <c r="M8274" i="2" s="1"/>
  <c r="P8274" i="2" l="1"/>
  <c r="R8274" i="2"/>
  <c r="I8275" i="2" s="1"/>
  <c r="O8275" i="2" s="1"/>
  <c r="Q8275" i="2" s="1"/>
  <c r="J8275" i="2"/>
  <c r="L8275" i="2" l="1"/>
  <c r="N8275" i="2" s="1"/>
  <c r="P8275" i="2" s="1"/>
  <c r="K8275" i="2"/>
  <c r="R8275" i="2" l="1"/>
  <c r="I8276" i="2" s="1"/>
  <c r="O8276" i="2" s="1"/>
  <c r="Q8276" i="2" s="1"/>
  <c r="J8276" i="2"/>
  <c r="K8276" i="2" l="1"/>
  <c r="L8276" i="2"/>
  <c r="N8276" i="2" s="1"/>
  <c r="P8276" i="2" l="1"/>
  <c r="R8276" i="2"/>
  <c r="I8277" i="2" s="1"/>
  <c r="O8277" i="2" s="1"/>
  <c r="Q8277" i="2" s="1"/>
  <c r="J8277" i="2"/>
  <c r="L8277" i="2" l="1"/>
  <c r="N8277" i="2" s="1"/>
  <c r="P8277" i="2" s="1"/>
  <c r="K8277" i="2"/>
  <c r="R8277" i="2" l="1"/>
  <c r="I8278" i="2" s="1"/>
  <c r="O8278" i="2" s="1"/>
  <c r="Q8278" i="2" s="1"/>
  <c r="J8278" i="2"/>
  <c r="L8278" i="2" l="1"/>
  <c r="N8278" i="2" s="1"/>
  <c r="P8278" i="2" s="1"/>
  <c r="K8278" i="2"/>
  <c r="R8278" i="2" l="1"/>
  <c r="I8279" i="2" s="1"/>
  <c r="O8279" i="2" s="1"/>
  <c r="Q8279" i="2" s="1"/>
  <c r="J8279" i="2"/>
  <c r="L8279" i="2" l="1"/>
  <c r="N8279" i="2" s="1"/>
  <c r="P8279" i="2" s="1"/>
  <c r="K8279" i="2"/>
  <c r="R8279" i="2" l="1"/>
  <c r="I8280" i="2" s="1"/>
  <c r="O8280" i="2" s="1"/>
  <c r="Q8280" i="2" s="1"/>
  <c r="J8280" i="2"/>
  <c r="L8280" i="2" l="1"/>
  <c r="N8280" i="2" s="1"/>
  <c r="K8280" i="2"/>
  <c r="M8280" i="2" s="1"/>
  <c r="P8280" i="2" l="1"/>
  <c r="R8280" i="2"/>
  <c r="I8281" i="2" s="1"/>
  <c r="K8281" i="2" s="1"/>
  <c r="M8281" i="2" s="1"/>
  <c r="P8281" i="2" s="1"/>
  <c r="O8281" i="2"/>
  <c r="Q8281" i="2" s="1"/>
  <c r="J8281" i="2"/>
  <c r="L8281" i="2" s="1"/>
  <c r="R8281" i="2" l="1"/>
  <c r="I8282" i="2" s="1"/>
  <c r="O8282" i="2" s="1"/>
  <c r="Q8282" i="2" s="1"/>
  <c r="K8282" i="2" l="1"/>
  <c r="M8282" i="2" s="1"/>
  <c r="P8282" i="2" s="1"/>
  <c r="L8282" i="2"/>
  <c r="R8282" i="2" l="1"/>
  <c r="I8283" i="2" s="1"/>
  <c r="L8283" i="2" s="1"/>
  <c r="R8283" i="2"/>
  <c r="I8284" i="2" s="1"/>
  <c r="O8284" i="2" s="1"/>
  <c r="Q8284" i="2" s="1"/>
  <c r="K8283" i="2"/>
  <c r="O8283" i="2"/>
  <c r="Q8283" i="2" s="1"/>
  <c r="L8284" i="2" l="1"/>
  <c r="K8284" i="2"/>
  <c r="M8284" i="2" s="1"/>
  <c r="P8284" i="2" s="1"/>
  <c r="R8284" i="2" l="1"/>
  <c r="I8285" i="2" s="1"/>
  <c r="O8285" i="2" s="1"/>
  <c r="Q8285" i="2" s="1"/>
  <c r="L8285" i="2" l="1"/>
  <c r="N8285" i="2" s="1"/>
  <c r="K8285" i="2"/>
  <c r="P8285" i="2" l="1"/>
  <c r="J8286" i="2"/>
  <c r="J8287" i="2" s="1"/>
  <c r="J8288" i="2" s="1"/>
  <c r="R8285" i="2"/>
  <c r="I8286" i="2" s="1"/>
  <c r="O8286" i="2" s="1"/>
  <c r="Q8286" i="2" s="1"/>
  <c r="L8286" i="2" l="1"/>
  <c r="K8286" i="2"/>
  <c r="M8286" i="2" s="1"/>
  <c r="P8286" i="2" s="1"/>
  <c r="R8286" i="2" l="1"/>
  <c r="I8287" i="2" s="1"/>
  <c r="O8287" i="2" s="1"/>
  <c r="Q8287" i="2" s="1"/>
  <c r="L8287" i="2" l="1"/>
  <c r="K8287" i="2"/>
  <c r="M8287" i="2" s="1"/>
  <c r="P8287" i="2" s="1"/>
  <c r="R8287" i="2" l="1"/>
  <c r="I8288" i="2" s="1"/>
  <c r="L8288" i="2" l="1"/>
  <c r="N8288" i="2" s="1"/>
  <c r="J8289" i="2" s="1"/>
  <c r="K8288" i="2"/>
  <c r="M8288" i="2" s="1"/>
  <c r="P8288" i="2" l="1"/>
  <c r="R8288" i="2"/>
  <c r="I8289" i="2" s="1"/>
  <c r="L8289" i="2" l="1"/>
  <c r="N8289" i="2" s="1"/>
  <c r="J8290" i="2" s="1"/>
  <c r="J8291" i="2" s="1"/>
  <c r="J8292" i="2" s="1"/>
  <c r="J8293" i="2" s="1"/>
  <c r="J8294" i="2" s="1"/>
  <c r="J8295" i="2" s="1"/>
  <c r="K8289" i="2"/>
  <c r="M8289" i="2" s="1"/>
  <c r="P8289" i="2" s="1"/>
  <c r="R8289" i="2" l="1"/>
  <c r="I8290" i="2" s="1"/>
  <c r="O8290" i="2" s="1"/>
  <c r="Q8290" i="2" s="1"/>
  <c r="L8290" i="2" l="1"/>
  <c r="K8290" i="2"/>
  <c r="M8290" i="2" s="1"/>
  <c r="P8290" i="2" s="1"/>
  <c r="R8290" i="2" l="1"/>
  <c r="I8291" i="2" s="1"/>
  <c r="O8291" i="2" s="1"/>
  <c r="Q8291" i="2" s="1"/>
  <c r="L8291" i="2" l="1"/>
  <c r="K8291" i="2"/>
  <c r="M8291" i="2" s="1"/>
  <c r="P8291" i="2" s="1"/>
  <c r="R8291" i="2" l="1"/>
  <c r="I8292" i="2" s="1"/>
  <c r="O8292" i="2" s="1"/>
  <c r="Q8292" i="2" s="1"/>
  <c r="L8292" i="2" l="1"/>
  <c r="K8292" i="2"/>
  <c r="M8292" i="2" s="1"/>
  <c r="P8292" i="2" s="1"/>
  <c r="R8292" i="2" l="1"/>
  <c r="I8293" i="2" s="1"/>
  <c r="L8293" i="2" l="1"/>
  <c r="R8293" i="2"/>
  <c r="I8294" i="2" s="1"/>
  <c r="K8293" i="2"/>
  <c r="O8293" i="2"/>
  <c r="Q8293" i="2" s="1"/>
  <c r="R8294" i="2" l="1"/>
  <c r="I8295" i="2" s="1"/>
  <c r="L8294" i="2"/>
  <c r="K8294" i="2"/>
  <c r="O8294" i="2"/>
  <c r="Q8294" i="2" s="1"/>
  <c r="L8295" i="2" l="1"/>
  <c r="N8295" i="2" s="1"/>
  <c r="R8295" i="2"/>
  <c r="I8296" i="2" s="1"/>
  <c r="K8295" i="2"/>
  <c r="O8295" i="2"/>
  <c r="Q8295" i="2" s="1"/>
  <c r="P8295" i="2" l="1"/>
  <c r="J8296" i="2"/>
  <c r="L8296" i="2"/>
  <c r="N8296" i="2" s="1"/>
  <c r="P8296" i="2" s="1"/>
  <c r="K8296" i="2"/>
  <c r="O8296" i="2"/>
  <c r="Q8296" i="2" s="1"/>
  <c r="R8296" i="2" l="1"/>
  <c r="I8297" i="2" s="1"/>
  <c r="K8297" i="2" s="1"/>
  <c r="J8297" i="2"/>
  <c r="L8297" i="2" s="1"/>
  <c r="N8297" i="2" s="1"/>
  <c r="P8297" i="2" s="1"/>
  <c r="O8297" i="2"/>
  <c r="Q8297" i="2" s="1"/>
  <c r="R8297" i="2" l="1"/>
  <c r="I8298" i="2" s="1"/>
  <c r="J8298" i="2"/>
  <c r="J8299" i="2" s="1"/>
  <c r="R8298" i="2"/>
  <c r="I8299" i="2" s="1"/>
  <c r="O8299" i="2" s="1"/>
  <c r="Q8299" i="2" s="1"/>
  <c r="L8298" i="2"/>
  <c r="K8298" i="2"/>
  <c r="O8298" i="2"/>
  <c r="Q8298" i="2" s="1"/>
  <c r="L8299" i="2" l="1"/>
  <c r="N8299" i="2" s="1"/>
  <c r="K8299" i="2"/>
  <c r="P8299" i="2" l="1"/>
  <c r="J8300" i="2"/>
  <c r="R8299" i="2"/>
  <c r="I8300" i="2" s="1"/>
  <c r="O8300" i="2" s="1"/>
  <c r="Q8300" i="2" s="1"/>
  <c r="L8300" i="2" l="1"/>
  <c r="N8300" i="2" s="1"/>
  <c r="P8300" i="2" s="1"/>
  <c r="K8300" i="2"/>
  <c r="J8301" i="2" l="1"/>
  <c r="R8300" i="2"/>
  <c r="I8301" i="2" s="1"/>
  <c r="O8301" i="2" s="1"/>
  <c r="Q8301" i="2" s="1"/>
  <c r="L8301" i="2" l="1"/>
  <c r="N8301" i="2" s="1"/>
  <c r="P8301" i="2" s="1"/>
  <c r="K8301" i="2"/>
  <c r="R8301" i="2" l="1"/>
  <c r="I8302" i="2" s="1"/>
  <c r="O8302" i="2" s="1"/>
  <c r="Q8302" i="2" s="1"/>
  <c r="J8302" i="2"/>
  <c r="L8302" i="2" l="1"/>
  <c r="N8302" i="2" s="1"/>
  <c r="P8302" i="2" s="1"/>
  <c r="K8302" i="2"/>
  <c r="R8302" i="2" l="1"/>
  <c r="I8303" i="2" s="1"/>
  <c r="O8303" i="2" s="1"/>
  <c r="Q8303" i="2" s="1"/>
  <c r="J8303" i="2"/>
  <c r="L8303" i="2" l="1"/>
  <c r="N8303" i="2" s="1"/>
  <c r="K8303" i="2"/>
  <c r="M8303" i="2" s="1"/>
  <c r="P8303" i="2" l="1"/>
  <c r="R8303" i="2"/>
  <c r="I8304" i="2" s="1"/>
  <c r="J8304" i="2"/>
  <c r="J8305" i="2" s="1"/>
  <c r="L8304" i="2" l="1"/>
  <c r="K8304" i="2"/>
  <c r="M8304" i="2" s="1"/>
  <c r="P8304" i="2" s="1"/>
  <c r="O8304" i="2"/>
  <c r="Q8304" i="2" s="1"/>
  <c r="R8304" i="2" l="1"/>
  <c r="I8305" i="2" s="1"/>
  <c r="L8305" i="2" s="1"/>
  <c r="O8305" i="2"/>
  <c r="Q8305" i="2" s="1"/>
  <c r="K8305" i="2" l="1"/>
  <c r="M8305" i="2" s="1"/>
  <c r="P8305" i="2" s="1"/>
  <c r="R8305" i="2"/>
  <c r="I8306" i="2" s="1"/>
  <c r="K8306" i="2" s="1"/>
  <c r="M8306" i="2" s="1"/>
  <c r="L8306" i="2"/>
  <c r="O8306" i="2"/>
  <c r="Q8306" i="2" s="1"/>
  <c r="P8306" i="2" l="1"/>
  <c r="R8306" i="2"/>
  <c r="I8307" i="2" s="1"/>
  <c r="L8307" i="2" s="1"/>
  <c r="O8307" i="2"/>
  <c r="Q8307" i="2" s="1"/>
  <c r="K8307" i="2"/>
  <c r="M8307" i="2" s="1"/>
  <c r="P8307" i="2" s="1"/>
  <c r="R8307" i="2" l="1"/>
  <c r="I8308" i="2" s="1"/>
  <c r="O8308" i="2" s="1"/>
  <c r="Q8308" i="2" s="1"/>
  <c r="L8308" i="2"/>
  <c r="K8308" i="2"/>
  <c r="M8308" i="2" s="1"/>
  <c r="P8308" i="2" s="1"/>
  <c r="R8308" i="2" l="1"/>
  <c r="I8309" i="2" s="1"/>
  <c r="L8309" i="2" l="1"/>
  <c r="K8309" i="2"/>
  <c r="M8309" i="2" s="1"/>
  <c r="P8309" i="2" s="1"/>
  <c r="R8309" i="2" l="1"/>
  <c r="I8310" i="2" s="1"/>
  <c r="O8310" i="2" s="1"/>
  <c r="Q8310" i="2" s="1"/>
  <c r="L8310" i="2" l="1"/>
  <c r="K8310" i="2"/>
  <c r="M8310" i="2" s="1"/>
  <c r="P8310" i="2" s="1"/>
  <c r="R8310" i="2" l="1"/>
  <c r="I8311" i="2" s="1"/>
  <c r="O8311" i="2" s="1"/>
  <c r="Q8311" i="2" s="1"/>
  <c r="L8311" i="2" l="1"/>
  <c r="K8311" i="2"/>
  <c r="M8311" i="2" s="1"/>
  <c r="P8311" i="2" s="1"/>
  <c r="R8311" i="2" l="1"/>
  <c r="I8312" i="2" s="1"/>
  <c r="O8312" i="2" s="1"/>
  <c r="Q8312" i="2" s="1"/>
  <c r="L8312" i="2" l="1"/>
  <c r="K8312" i="2"/>
  <c r="M8312" i="2" s="1"/>
  <c r="P8312" i="2" s="1"/>
  <c r="R8312" i="2" l="1"/>
  <c r="I8313" i="2" s="1"/>
  <c r="O8313" i="2" s="1"/>
  <c r="Q8313" i="2" s="1"/>
  <c r="L8313" i="2" l="1"/>
  <c r="N8313" i="2" s="1"/>
  <c r="J8314" i="2" s="1"/>
  <c r="J8315" i="2" s="1"/>
  <c r="J8316" i="2" s="1"/>
  <c r="J8317" i="2" s="1"/>
  <c r="J8318" i="2" s="1"/>
  <c r="J8319" i="2" s="1"/>
  <c r="J8320" i="2" s="1"/>
  <c r="K8313" i="2"/>
  <c r="M8313" i="2" s="1"/>
  <c r="P8313" i="2" l="1"/>
  <c r="R8313" i="2"/>
  <c r="I8314" i="2" s="1"/>
  <c r="L8314" i="2" l="1"/>
  <c r="O8314" i="2"/>
  <c r="Q8314" i="2" s="1"/>
  <c r="K8314" i="2"/>
  <c r="M8314" i="2" s="1"/>
  <c r="P8314" i="2" s="1"/>
  <c r="R8314" i="2" l="1"/>
  <c r="I8315" i="2" s="1"/>
  <c r="L8315" i="2"/>
  <c r="K8315" i="2"/>
  <c r="M8315" i="2" s="1"/>
  <c r="P8315" i="2" s="1"/>
  <c r="R8315" i="2" l="1"/>
  <c r="I8316" i="2" s="1"/>
  <c r="L8316" i="2" l="1"/>
  <c r="K8316" i="2"/>
  <c r="M8316" i="2" s="1"/>
  <c r="P8316" i="2" s="1"/>
  <c r="O8316" i="2"/>
  <c r="Q8316" i="2" s="1"/>
  <c r="R8316" i="2" l="1"/>
  <c r="I8317" i="2" s="1"/>
  <c r="L8317" i="2"/>
  <c r="O8317" i="2"/>
  <c r="Q8317" i="2" s="1"/>
  <c r="K8317" i="2"/>
  <c r="M8317" i="2" s="1"/>
  <c r="P8317" i="2" s="1"/>
  <c r="R8317" i="2" l="1"/>
  <c r="I8318" i="2" s="1"/>
  <c r="L8318" i="2"/>
  <c r="K8318" i="2"/>
  <c r="M8318" i="2" s="1"/>
  <c r="P8318" i="2" s="1"/>
  <c r="R8318" i="2" l="1"/>
  <c r="I8319" i="2" s="1"/>
  <c r="L8319" i="2" l="1"/>
  <c r="K8319" i="2"/>
  <c r="M8319" i="2" s="1"/>
  <c r="P8319" i="2" s="1"/>
  <c r="O8319" i="2"/>
  <c r="Q8319" i="2" s="1"/>
  <c r="R8319" i="2" l="1"/>
  <c r="I8320" i="2" s="1"/>
  <c r="L8320" i="2"/>
  <c r="N8320" i="2" s="1"/>
  <c r="K8320" i="2"/>
  <c r="M8320" i="2" s="1"/>
  <c r="R8320" i="2" s="1"/>
  <c r="I8321" i="2" s="1"/>
  <c r="K8321" i="2" l="1"/>
  <c r="M8321" i="2" s="1"/>
  <c r="P8320" i="2"/>
  <c r="J8321" i="2"/>
  <c r="L8321" i="2" l="1"/>
  <c r="N8321" i="2" s="1"/>
  <c r="P8321" i="2" l="1"/>
  <c r="R8321" i="2"/>
  <c r="I8322" i="2" s="1"/>
  <c r="O8322" i="2" s="1"/>
  <c r="Q8322" i="2" s="1"/>
  <c r="J8322" i="2"/>
  <c r="L8322" i="2" l="1"/>
  <c r="N8322" i="2" s="1"/>
  <c r="P8322" i="2" s="1"/>
  <c r="K8322" i="2"/>
  <c r="R8322" i="2" l="1"/>
  <c r="I8323" i="2" s="1"/>
  <c r="J8323" i="2"/>
  <c r="L8323" i="2" l="1"/>
  <c r="N8323" i="2" s="1"/>
  <c r="P8323" i="2" s="1"/>
  <c r="K8323" i="2"/>
  <c r="R8323" i="2" l="1"/>
  <c r="I8324" i="2" s="1"/>
  <c r="J8324" i="2"/>
  <c r="L8324" i="2" l="1"/>
  <c r="N8324" i="2" s="1"/>
  <c r="P8324" i="2" s="1"/>
  <c r="R8324" i="2"/>
  <c r="I8325" i="2" s="1"/>
  <c r="K8324" i="2"/>
  <c r="K8325" i="2" l="1"/>
  <c r="J8325" i="2"/>
  <c r="L8325" i="2" s="1"/>
  <c r="N8325" i="2" s="1"/>
  <c r="P8325" i="2" s="1"/>
  <c r="J8326" i="2" l="1"/>
  <c r="R8325" i="2"/>
  <c r="I8326" i="2" s="1"/>
  <c r="L8326" i="2" l="1"/>
  <c r="N8326" i="2" s="1"/>
  <c r="P8326" i="2" s="1"/>
  <c r="K8326" i="2"/>
  <c r="J8327" i="2" l="1"/>
  <c r="R8326" i="2"/>
  <c r="I8327" i="2" s="1"/>
  <c r="L8327" i="2" l="1"/>
  <c r="N8327" i="2" s="1"/>
  <c r="P8327" i="2" s="1"/>
  <c r="K8327" i="2"/>
  <c r="O8327" i="2"/>
  <c r="Q8327" i="2" s="1"/>
  <c r="R8327" i="2" l="1"/>
  <c r="I8328" i="2" s="1"/>
  <c r="J8328" i="2"/>
  <c r="L8328" i="2" s="1"/>
  <c r="N8328" i="2" s="1"/>
  <c r="R8328" i="2" s="1"/>
  <c r="I8329" i="2" s="1"/>
  <c r="K8328" i="2"/>
  <c r="K8329" i="2" l="1"/>
  <c r="O8329" i="2"/>
  <c r="Q8329" i="2" s="1"/>
  <c r="P8328" i="2"/>
  <c r="J8329" i="2"/>
  <c r="L8329" i="2" s="1"/>
  <c r="N8329" i="2" s="1"/>
  <c r="P8329" i="2" s="1"/>
  <c r="R8329" i="2" l="1"/>
  <c r="I8330" i="2" s="1"/>
  <c r="L8330" i="2" s="1"/>
  <c r="O8330" i="2"/>
  <c r="Q8330" i="2" s="1"/>
  <c r="K8330" i="2" l="1"/>
  <c r="M8330" i="2" s="1"/>
  <c r="P8330" i="2" s="1"/>
  <c r="R8330" i="2"/>
  <c r="I8331" i="2" s="1"/>
  <c r="O8331" i="2" s="1"/>
  <c r="Q8331" i="2" s="1"/>
  <c r="L8331" i="2"/>
  <c r="N8331" i="2" s="1"/>
  <c r="J8332" i="2" s="1"/>
  <c r="K8331" i="2"/>
  <c r="M8331" i="2" s="1"/>
  <c r="P8331" i="2" s="1"/>
  <c r="R8331" i="2" l="1"/>
  <c r="I8332" i="2" s="1"/>
  <c r="L8332" i="2" l="1"/>
  <c r="N8332" i="2" s="1"/>
  <c r="R8332" i="2" s="1"/>
  <c r="I8333" i="2" s="1"/>
  <c r="O8333" i="2" s="1"/>
  <c r="Q8333" i="2" s="1"/>
  <c r="K8332" i="2"/>
  <c r="O8332" i="2"/>
  <c r="Q8332" i="2" s="1"/>
  <c r="P8332" i="2" l="1"/>
  <c r="J8333" i="2"/>
  <c r="L8333" i="2"/>
  <c r="N8333" i="2" s="1"/>
  <c r="R8333" i="2" s="1"/>
  <c r="I8334" i="2" s="1"/>
  <c r="K8333" i="2"/>
  <c r="K8334" i="2" l="1"/>
  <c r="M8334" i="2" s="1"/>
  <c r="P8333" i="2"/>
  <c r="J8334" i="2"/>
  <c r="L8334" i="2" l="1"/>
  <c r="N8334" i="2" s="1"/>
  <c r="J8335" i="2" s="1"/>
  <c r="R8334" i="2"/>
  <c r="I8335" i="2" s="1"/>
  <c r="P8334" i="2" l="1"/>
  <c r="L8335" i="2"/>
  <c r="N8335" i="2" s="1"/>
  <c r="J8336" i="2" s="1"/>
  <c r="K8335" i="2"/>
  <c r="M8335" i="2" s="1"/>
  <c r="P8335" i="2" s="1"/>
  <c r="R8335" i="2" l="1"/>
  <c r="I8336" i="2" s="1"/>
  <c r="L8336" i="2" l="1"/>
  <c r="N8336" i="2" s="1"/>
  <c r="J8337" i="2" s="1"/>
  <c r="K8336" i="2"/>
  <c r="M8336" i="2" s="1"/>
  <c r="P8336" i="2" s="1"/>
  <c r="R8336" i="2" l="1"/>
  <c r="I8337" i="2" s="1"/>
  <c r="L8337" i="2" l="1"/>
  <c r="N8337" i="2" s="1"/>
  <c r="J8338" i="2" s="1"/>
  <c r="J8339" i="2" s="1"/>
  <c r="J8340" i="2" s="1"/>
  <c r="J8341" i="2" s="1"/>
  <c r="J8342" i="2" s="1"/>
  <c r="J8343" i="2" s="1"/>
  <c r="J8344" i="2" s="1"/>
  <c r="J8345" i="2" s="1"/>
  <c r="K8337" i="2"/>
  <c r="M8337" i="2" s="1"/>
  <c r="P8337" i="2" s="1"/>
  <c r="R8337" i="2" l="1"/>
  <c r="I8338" i="2" s="1"/>
  <c r="O8338" i="2" s="1"/>
  <c r="Q8338" i="2" s="1"/>
  <c r="L8338" i="2" l="1"/>
  <c r="K8338" i="2"/>
  <c r="M8338" i="2" s="1"/>
  <c r="P8338" i="2" s="1"/>
  <c r="R8338" i="2" l="1"/>
  <c r="I8339" i="2" s="1"/>
  <c r="L8339" i="2" s="1"/>
  <c r="K8339" i="2" l="1"/>
  <c r="M8339" i="2" s="1"/>
  <c r="P8339" i="2" s="1"/>
  <c r="R8339" i="2" l="1"/>
  <c r="I8340" i="2" s="1"/>
  <c r="L8340" i="2"/>
  <c r="K8340" i="2"/>
  <c r="M8340" i="2" s="1"/>
  <c r="P8340" i="2" s="1"/>
  <c r="R8340" i="2" l="1"/>
  <c r="I8341" i="2" s="1"/>
  <c r="L8341" i="2" l="1"/>
  <c r="K8341" i="2"/>
  <c r="M8341" i="2" s="1"/>
  <c r="P8341" i="2" s="1"/>
  <c r="R8341" i="2" l="1"/>
  <c r="I8342" i="2" s="1"/>
  <c r="L8342" i="2" l="1"/>
  <c r="K8342" i="2"/>
  <c r="M8342" i="2" s="1"/>
  <c r="P8342" i="2" s="1"/>
  <c r="O8342" i="2"/>
  <c r="Q8342" i="2" s="1"/>
  <c r="R8342" i="2" l="1"/>
  <c r="I8343" i="2" s="1"/>
  <c r="L8343" i="2" s="1"/>
  <c r="K8343" i="2"/>
  <c r="M8343" i="2" s="1"/>
  <c r="P8343" i="2" s="1"/>
  <c r="O8343" i="2"/>
  <c r="Q8343" i="2" s="1"/>
  <c r="R8343" i="2" l="1"/>
  <c r="I8344" i="2" s="1"/>
  <c r="L8344" i="2" s="1"/>
  <c r="O8344" i="2"/>
  <c r="Q8344" i="2" s="1"/>
  <c r="K8344" i="2"/>
  <c r="M8344" i="2" s="1"/>
  <c r="P8344" i="2" s="1"/>
  <c r="R8344" i="2" l="1"/>
  <c r="I8345" i="2" s="1"/>
  <c r="L8345" i="2"/>
  <c r="N8345" i="2" s="1"/>
  <c r="K8345" i="2"/>
  <c r="M8345" i="2" s="1"/>
  <c r="P8345" i="2" l="1"/>
  <c r="J8346" i="2"/>
  <c r="R8345" i="2"/>
  <c r="I8346" i="2" s="1"/>
  <c r="L8346" i="2" l="1"/>
  <c r="N8346" i="2" s="1"/>
  <c r="K8346" i="2"/>
  <c r="M8346" i="2" s="1"/>
  <c r="J8347" i="2"/>
  <c r="P8346" i="2" l="1"/>
  <c r="R8346" i="2"/>
  <c r="I8347" i="2" s="1"/>
  <c r="O8347" i="2" s="1"/>
  <c r="Q8347" i="2" s="1"/>
  <c r="L8347" i="2" l="1"/>
  <c r="N8347" i="2" s="1"/>
  <c r="R8347" i="2" s="1"/>
  <c r="I8348" i="2" s="1"/>
  <c r="O8348" i="2" s="1"/>
  <c r="Q8348" i="2" s="1"/>
  <c r="K8347" i="2"/>
  <c r="K8348" i="2" l="1"/>
  <c r="M8348" i="2" s="1"/>
  <c r="P8347" i="2"/>
  <c r="J8348" i="2"/>
  <c r="L8348" i="2" l="1"/>
  <c r="N8348" i="2" s="1"/>
  <c r="P8348" i="2" l="1"/>
  <c r="R8348" i="2"/>
  <c r="I8349" i="2" s="1"/>
  <c r="O8349" i="2" s="1"/>
  <c r="Q8349" i="2" s="1"/>
  <c r="J8349" i="2"/>
  <c r="L8349" i="2" l="1"/>
  <c r="N8349" i="2" s="1"/>
  <c r="K8349" i="2"/>
  <c r="M8349" i="2" s="1"/>
  <c r="P8349" i="2" l="1"/>
  <c r="R8349" i="2"/>
  <c r="I8350" i="2" s="1"/>
  <c r="O8350" i="2" s="1"/>
  <c r="Q8350" i="2" s="1"/>
  <c r="J8350" i="2"/>
  <c r="L8350" i="2" l="1"/>
  <c r="N8350" i="2" s="1"/>
  <c r="P8350" i="2" s="1"/>
  <c r="K8350" i="2"/>
  <c r="R8350" i="2" l="1"/>
  <c r="I8351" i="2" s="1"/>
  <c r="J8351" i="2"/>
  <c r="L8351" i="2" l="1"/>
  <c r="N8351" i="2" s="1"/>
  <c r="P8351" i="2" s="1"/>
  <c r="K8351" i="2"/>
  <c r="R8351" i="2" l="1"/>
  <c r="I8352" i="2" s="1"/>
  <c r="J8352" i="2"/>
  <c r="L8352" i="2" l="1"/>
  <c r="N8352" i="2" s="1"/>
  <c r="P8352" i="2" s="1"/>
  <c r="O8352" i="2"/>
  <c r="Q8352" i="2" s="1"/>
  <c r="K8352" i="2"/>
  <c r="R8352" i="2" l="1"/>
  <c r="I8353" i="2" s="1"/>
  <c r="R8353" i="2" s="1"/>
  <c r="I8354" i="2" s="1"/>
  <c r="J8353" i="2"/>
  <c r="L8353" i="2" s="1"/>
  <c r="K8353" i="2"/>
  <c r="O8353" i="2"/>
  <c r="Q8353" i="2" s="1"/>
  <c r="R8354" i="2" l="1"/>
  <c r="I8355" i="2" s="1"/>
  <c r="L8354" i="2"/>
  <c r="K8354" i="2"/>
  <c r="O8354" i="2"/>
  <c r="Q8354" i="2" s="1"/>
  <c r="L8355" i="2" l="1"/>
  <c r="R8355" i="2"/>
  <c r="I8356" i="2" s="1"/>
  <c r="O8356" i="2" s="1"/>
  <c r="Q8356" i="2" s="1"/>
  <c r="O8355" i="2"/>
  <c r="Q8355" i="2" s="1"/>
  <c r="K8355" i="2"/>
  <c r="L8356" i="2" l="1"/>
  <c r="K8356" i="2"/>
  <c r="M8356" i="2" s="1"/>
  <c r="P8356" i="2" s="1"/>
  <c r="R8356" i="2" l="1"/>
  <c r="I8357" i="2" s="1"/>
  <c r="O8357" i="2" s="1"/>
  <c r="Q8357" i="2" s="1"/>
  <c r="L8357" i="2" l="1"/>
  <c r="K8357" i="2"/>
  <c r="M8357" i="2" s="1"/>
  <c r="P8357" i="2" s="1"/>
  <c r="R8357" i="2" l="1"/>
  <c r="I8358" i="2" s="1"/>
  <c r="O8358" i="2" s="1"/>
  <c r="Q8358" i="2" s="1"/>
  <c r="L8358" i="2" l="1"/>
  <c r="K8358" i="2"/>
  <c r="M8358" i="2" s="1"/>
  <c r="P8358" i="2" s="1"/>
  <c r="R8358" i="2" l="1"/>
  <c r="I8359" i="2" s="1"/>
  <c r="O8359" i="2" s="1"/>
  <c r="Q8359" i="2" s="1"/>
  <c r="L8359" i="2" l="1"/>
  <c r="N8359" i="2" s="1"/>
  <c r="J8360" i="2" s="1"/>
  <c r="K8359" i="2"/>
  <c r="M8359" i="2" s="1"/>
  <c r="P8359" i="2" s="1"/>
  <c r="R8359" i="2" l="1"/>
  <c r="I8360" i="2" s="1"/>
  <c r="O8360" i="2" s="1"/>
  <c r="Q8360" i="2" s="1"/>
  <c r="L8360" i="2" l="1"/>
  <c r="N8360" i="2" s="1"/>
  <c r="J8361" i="2" s="1"/>
  <c r="K8360" i="2"/>
  <c r="M8360" i="2" s="1"/>
  <c r="P8360" i="2" s="1"/>
  <c r="R8360" i="2" l="1"/>
  <c r="I8361" i="2" s="1"/>
  <c r="O8361" i="2" s="1"/>
  <c r="Q8361" i="2" s="1"/>
  <c r="L8361" i="2" l="1"/>
  <c r="N8361" i="2" s="1"/>
  <c r="J8362" i="2" s="1"/>
  <c r="J8363" i="2" s="1"/>
  <c r="J8364" i="2" s="1"/>
  <c r="J8365" i="2" s="1"/>
  <c r="J8366" i="2" s="1"/>
  <c r="J8367" i="2" s="1"/>
  <c r="J8368" i="2" s="1"/>
  <c r="K8361" i="2"/>
  <c r="M8361" i="2" s="1"/>
  <c r="P8361" i="2" s="1"/>
  <c r="R8361" i="2" l="1"/>
  <c r="I8362" i="2" s="1"/>
  <c r="O8362" i="2" s="1"/>
  <c r="Q8362" i="2" s="1"/>
  <c r="L8362" i="2" l="1"/>
  <c r="K8362" i="2"/>
  <c r="M8362" i="2" s="1"/>
  <c r="P8362" i="2" s="1"/>
  <c r="R8362" i="2" l="1"/>
  <c r="I8363" i="2" s="1"/>
  <c r="R8363" i="2" l="1"/>
  <c r="I8364" i="2" s="1"/>
  <c r="O8364" i="2" s="1"/>
  <c r="Q8364" i="2" s="1"/>
  <c r="L8363" i="2"/>
  <c r="O8363" i="2"/>
  <c r="Q8363" i="2" s="1"/>
  <c r="K8363" i="2"/>
  <c r="L8364" i="2" l="1"/>
  <c r="K8364" i="2"/>
  <c r="M8364" i="2" s="1"/>
  <c r="P8364" i="2" s="1"/>
  <c r="R8364" i="2" l="1"/>
  <c r="I8365" i="2" s="1"/>
  <c r="R8365" i="2" l="1"/>
  <c r="I8366" i="2" s="1"/>
  <c r="L8365" i="2"/>
  <c r="K8365" i="2"/>
  <c r="O8365" i="2"/>
  <c r="Q8365" i="2" s="1"/>
  <c r="L8366" i="2" l="1"/>
  <c r="O8366" i="2"/>
  <c r="Q8366" i="2" s="1"/>
  <c r="K8366" i="2"/>
  <c r="M8366" i="2" s="1"/>
  <c r="P8366" i="2" s="1"/>
  <c r="R8366" i="2" l="1"/>
  <c r="I8367" i="2" s="1"/>
  <c r="L8367" i="2" s="1"/>
  <c r="K8367" i="2"/>
  <c r="O8367" i="2"/>
  <c r="Q8367" i="2" s="1"/>
  <c r="R8367" i="2" l="1"/>
  <c r="I8368" i="2" s="1"/>
  <c r="L8368" i="2"/>
  <c r="N8368" i="2" s="1"/>
  <c r="K8368" i="2"/>
  <c r="M8368" i="2" s="1"/>
  <c r="R8368" i="2" s="1"/>
  <c r="I8369" i="2" s="1"/>
  <c r="K8369" i="2" l="1"/>
  <c r="M8369" i="2" s="1"/>
  <c r="P8369" i="2" s="1"/>
  <c r="O8369" i="2"/>
  <c r="Q8369" i="2" s="1"/>
  <c r="P8368" i="2"/>
  <c r="J8369" i="2"/>
  <c r="J8370" i="2" s="1"/>
  <c r="R8369" i="2" l="1"/>
  <c r="I8370" i="2" s="1"/>
  <c r="O8370" i="2" s="1"/>
  <c r="Q8370" i="2" s="1"/>
  <c r="L8370" i="2"/>
  <c r="N8370" i="2" s="1"/>
  <c r="P8370" i="2" s="1"/>
  <c r="K8370" i="2"/>
  <c r="L8369" i="2"/>
  <c r="R8370" i="2" l="1"/>
  <c r="I8371" i="2" s="1"/>
  <c r="O8371" i="2" s="1"/>
  <c r="Q8371" i="2" s="1"/>
  <c r="J8371" i="2"/>
  <c r="L8371" i="2" l="1"/>
  <c r="N8371" i="2" s="1"/>
  <c r="P8371" i="2" s="1"/>
  <c r="K8371" i="2"/>
  <c r="R8371" i="2" l="1"/>
  <c r="I8372" i="2" s="1"/>
  <c r="O8372" i="2" s="1"/>
  <c r="Q8372" i="2" s="1"/>
  <c r="J8372" i="2"/>
  <c r="L8372" i="2" l="1"/>
  <c r="N8372" i="2" s="1"/>
  <c r="P8372" i="2" s="1"/>
  <c r="K8372" i="2"/>
  <c r="R8372" i="2" l="1"/>
  <c r="I8373" i="2" s="1"/>
  <c r="O8373" i="2" s="1"/>
  <c r="Q8373" i="2" s="1"/>
  <c r="K8373" i="2"/>
  <c r="J8373" i="2"/>
  <c r="L8373" i="2" l="1"/>
  <c r="N8373" i="2" s="1"/>
  <c r="J8374" i="2" s="1"/>
  <c r="P8373" i="2" l="1"/>
  <c r="R8373" i="2"/>
  <c r="I8374" i="2" s="1"/>
  <c r="O8374" i="2" s="1"/>
  <c r="Q8374" i="2" s="1"/>
  <c r="L8374" i="2" l="1"/>
  <c r="N8374" i="2" s="1"/>
  <c r="K8374" i="2"/>
  <c r="P8374" i="2" l="1"/>
  <c r="J8375" i="2"/>
  <c r="R8374" i="2"/>
  <c r="I8375" i="2" s="1"/>
  <c r="O8375" i="2" s="1"/>
  <c r="Q8375" i="2" s="1"/>
  <c r="L8375" i="2" l="1"/>
  <c r="N8375" i="2" s="1"/>
  <c r="P8375" i="2" s="1"/>
  <c r="K8375" i="2"/>
  <c r="J8376" i="2" l="1"/>
  <c r="J8377" i="2" s="1"/>
  <c r="R8375" i="2"/>
  <c r="I8376" i="2" s="1"/>
  <c r="L8376" i="2" l="1"/>
  <c r="R8376" i="2"/>
  <c r="I8377" i="2" s="1"/>
  <c r="K8376" i="2"/>
  <c r="O8376" i="2"/>
  <c r="Q8376" i="2" s="1"/>
  <c r="L8377" i="2" l="1"/>
  <c r="K8377" i="2"/>
  <c r="M8377" i="2" s="1"/>
  <c r="P8377" i="2" s="1"/>
  <c r="O8377" i="2"/>
  <c r="Q8377" i="2" s="1"/>
  <c r="R8377" i="2" l="1"/>
  <c r="I8378" i="2" s="1"/>
  <c r="R8378" i="2"/>
  <c r="I8379" i="2" s="1"/>
  <c r="O8379" i="2" s="1"/>
  <c r="Q8379" i="2" s="1"/>
  <c r="L8378" i="2"/>
  <c r="K8378" i="2"/>
  <c r="O8378" i="2"/>
  <c r="Q8378" i="2" s="1"/>
  <c r="L8379" i="2" l="1"/>
  <c r="N8379" i="2" s="1"/>
  <c r="J8380" i="2" s="1"/>
  <c r="J8381" i="2" s="1"/>
  <c r="J8382" i="2" s="1"/>
  <c r="K8379" i="2"/>
  <c r="M8379" i="2" s="1"/>
  <c r="P8379" i="2" s="1"/>
  <c r="R8379" i="2" l="1"/>
  <c r="I8380" i="2" s="1"/>
  <c r="O8380" i="2" s="1"/>
  <c r="Q8380" i="2" s="1"/>
  <c r="L8380" i="2" l="1"/>
  <c r="K8380" i="2"/>
  <c r="M8380" i="2" s="1"/>
  <c r="P8380" i="2" s="1"/>
  <c r="R8380" i="2" l="1"/>
  <c r="I8381" i="2" s="1"/>
  <c r="O8381" i="2" s="1"/>
  <c r="Q8381" i="2" s="1"/>
  <c r="L8381" i="2" l="1"/>
  <c r="K8381" i="2"/>
  <c r="M8381" i="2" s="1"/>
  <c r="P8381" i="2" s="1"/>
  <c r="R8381" i="2" l="1"/>
  <c r="I8382" i="2" s="1"/>
  <c r="L8382" i="2" l="1"/>
  <c r="N8382" i="2" s="1"/>
  <c r="J8383" i="2" s="1"/>
  <c r="K8382" i="2"/>
  <c r="M8382" i="2" s="1"/>
  <c r="P8382" i="2" l="1"/>
  <c r="R8382" i="2"/>
  <c r="I8383" i="2" s="1"/>
  <c r="L8383" i="2" l="1"/>
  <c r="N8383" i="2" s="1"/>
  <c r="J8384" i="2" s="1"/>
  <c r="K8383" i="2"/>
  <c r="M8383" i="2" s="1"/>
  <c r="P8383" i="2" l="1"/>
  <c r="R8383" i="2"/>
  <c r="I8384" i="2" s="1"/>
  <c r="L8384" i="2" l="1"/>
  <c r="N8384" i="2" s="1"/>
  <c r="J8385" i="2" s="1"/>
  <c r="K8384" i="2"/>
  <c r="M8384" i="2" s="1"/>
  <c r="P8384" i="2" s="1"/>
  <c r="R8384" i="2" l="1"/>
  <c r="I8385" i="2" s="1"/>
  <c r="L8385" i="2" l="1"/>
  <c r="N8385" i="2" s="1"/>
  <c r="J8386" i="2" s="1"/>
  <c r="J8387" i="2" s="1"/>
  <c r="J8388" i="2" s="1"/>
  <c r="J8389" i="2" s="1"/>
  <c r="J8390" i="2" s="1"/>
  <c r="J8391" i="2" s="1"/>
  <c r="K8385" i="2"/>
  <c r="M8385" i="2" s="1"/>
  <c r="P8385" i="2" l="1"/>
  <c r="R8385" i="2"/>
  <c r="I8386" i="2" s="1"/>
  <c r="O8386" i="2" s="1"/>
  <c r="Q8386" i="2" s="1"/>
  <c r="L8386" i="2" l="1"/>
  <c r="K8386" i="2"/>
  <c r="M8386" i="2" s="1"/>
  <c r="P8386" i="2" s="1"/>
  <c r="R8386" i="2" l="1"/>
  <c r="I8387" i="2" s="1"/>
  <c r="O8387" i="2" s="1"/>
  <c r="Q8387" i="2" s="1"/>
  <c r="L8387" i="2" l="1"/>
  <c r="K8387" i="2"/>
  <c r="M8387" i="2" s="1"/>
  <c r="P8387" i="2" s="1"/>
  <c r="R8387" i="2" l="1"/>
  <c r="I8388" i="2" s="1"/>
  <c r="O8388" i="2" s="1"/>
  <c r="Q8388" i="2" s="1"/>
  <c r="L8388" i="2" l="1"/>
  <c r="K8388" i="2"/>
  <c r="M8388" i="2" s="1"/>
  <c r="P8388" i="2" s="1"/>
  <c r="R8388" i="2" l="1"/>
  <c r="I8389" i="2" s="1"/>
  <c r="O8389" i="2" s="1"/>
  <c r="Q8389" i="2" s="1"/>
  <c r="L8389" i="2" l="1"/>
  <c r="K8389" i="2"/>
  <c r="M8389" i="2" s="1"/>
  <c r="P8389" i="2" s="1"/>
  <c r="R8389" i="2" l="1"/>
  <c r="I8390" i="2" s="1"/>
  <c r="L8390" i="2" l="1"/>
  <c r="K8390" i="2"/>
  <c r="M8390" i="2" s="1"/>
  <c r="P8390" i="2" s="1"/>
  <c r="O8390" i="2"/>
  <c r="Q8390" i="2" s="1"/>
  <c r="R8390" i="2" l="1"/>
  <c r="I8391" i="2" s="1"/>
  <c r="L8391" i="2" s="1"/>
  <c r="N8391" i="2" s="1"/>
  <c r="K8391" i="2"/>
  <c r="M8391" i="2" s="1"/>
  <c r="P8391" i="2" l="1"/>
  <c r="J8392" i="2"/>
  <c r="R8391" i="2"/>
  <c r="I8392" i="2" s="1"/>
  <c r="L8392" i="2" l="1"/>
  <c r="N8392" i="2" s="1"/>
  <c r="K8392" i="2"/>
  <c r="M8392" i="2" s="1"/>
  <c r="R8392" i="2" s="1"/>
  <c r="I8393" i="2" s="1"/>
  <c r="O8393" i="2" s="1"/>
  <c r="Q8393" i="2" s="1"/>
  <c r="P8392" i="2" l="1"/>
  <c r="J8393" i="2"/>
  <c r="L8393" i="2"/>
  <c r="N8393" i="2" s="1"/>
  <c r="K8393" i="2"/>
  <c r="M8393" i="2" s="1"/>
  <c r="P8393" i="2" l="1"/>
  <c r="R8393" i="2"/>
  <c r="I8394" i="2" s="1"/>
  <c r="O8394" i="2" s="1"/>
  <c r="Q8394" i="2" s="1"/>
  <c r="J8394" i="2"/>
  <c r="L8394" i="2" l="1"/>
  <c r="N8394" i="2" s="1"/>
  <c r="P8394" i="2" s="1"/>
  <c r="K8394" i="2"/>
  <c r="R8394" i="2" l="1"/>
  <c r="I8395" i="2" s="1"/>
  <c r="O8395" i="2" s="1"/>
  <c r="Q8395" i="2" s="1"/>
  <c r="J8395" i="2"/>
  <c r="L8395" i="2" l="1"/>
  <c r="N8395" i="2" s="1"/>
  <c r="P8395" i="2" s="1"/>
  <c r="K8395" i="2"/>
  <c r="R8395" i="2" l="1"/>
  <c r="I8396" i="2" s="1"/>
  <c r="O8396" i="2" s="1"/>
  <c r="Q8396" i="2" s="1"/>
  <c r="J8396" i="2"/>
  <c r="L8396" i="2" l="1"/>
  <c r="N8396" i="2" s="1"/>
  <c r="P8396" i="2" s="1"/>
  <c r="R8396" i="2"/>
  <c r="I8397" i="2" s="1"/>
  <c r="K8396" i="2"/>
  <c r="K8397" i="2" l="1"/>
  <c r="M8397" i="2" s="1"/>
  <c r="J8397" i="2"/>
  <c r="L8397" i="2" l="1"/>
  <c r="N8397" i="2" s="1"/>
  <c r="P8397" i="2" l="1"/>
  <c r="R8397" i="2"/>
  <c r="I8398" i="2" s="1"/>
  <c r="O8398" i="2" s="1"/>
  <c r="Q8398" i="2" s="1"/>
  <c r="J8398" i="2"/>
  <c r="L8398" i="2" l="1"/>
  <c r="N8398" i="2" s="1"/>
  <c r="K8398" i="2"/>
  <c r="M8398" i="2" s="1"/>
  <c r="P8398" i="2" l="1"/>
  <c r="R8398" i="2"/>
  <c r="I8399" i="2" s="1"/>
  <c r="O8399" i="2" s="1"/>
  <c r="Q8399" i="2" s="1"/>
  <c r="J8399" i="2"/>
  <c r="L8399" i="2" l="1"/>
  <c r="N8399" i="2" s="1"/>
  <c r="K8399" i="2"/>
  <c r="M8399" i="2" s="1"/>
  <c r="R8399" i="2" s="1"/>
  <c r="I8400" i="2" s="1"/>
  <c r="P8399" i="2" l="1"/>
  <c r="K8400" i="2"/>
  <c r="M8400" i="2" s="1"/>
  <c r="J8400" i="2"/>
  <c r="L8400" i="2" l="1"/>
  <c r="N8400" i="2" s="1"/>
  <c r="P8400" i="2" l="1"/>
  <c r="R8400" i="2"/>
  <c r="I8401" i="2" s="1"/>
  <c r="O8401" i="2" s="1"/>
  <c r="Q8401" i="2" s="1"/>
  <c r="J8401" i="2"/>
  <c r="L8401" i="2" l="1"/>
  <c r="N8401" i="2" s="1"/>
  <c r="P8401" i="2" s="1"/>
  <c r="K8401" i="2"/>
  <c r="R8401" i="2" l="1"/>
  <c r="I8402" i="2" s="1"/>
  <c r="L8402" i="2" s="1"/>
  <c r="K8402" i="2"/>
  <c r="M8402" i="2" s="1"/>
  <c r="P8402" i="2" s="1"/>
  <c r="O8402" i="2"/>
  <c r="Q8402" i="2" s="1"/>
  <c r="R8402" i="2" l="1"/>
  <c r="I8403" i="2" s="1"/>
  <c r="L8403" i="2"/>
  <c r="K8403" i="2"/>
  <c r="M8403" i="2" s="1"/>
  <c r="P8403" i="2" s="1"/>
  <c r="R8403" i="2" l="1"/>
  <c r="I8404" i="2" s="1"/>
  <c r="L8404" i="2" l="1"/>
  <c r="K8404" i="2"/>
  <c r="M8404" i="2" s="1"/>
  <c r="P8404" i="2" s="1"/>
  <c r="R8404" i="2" l="1"/>
  <c r="I8405" i="2" s="1"/>
  <c r="L8405" i="2" l="1"/>
  <c r="K8405" i="2"/>
  <c r="M8405" i="2" s="1"/>
  <c r="P8405" i="2" s="1"/>
  <c r="R8405" i="2" l="1"/>
  <c r="I8406" i="2" s="1"/>
  <c r="L8406" i="2" l="1"/>
  <c r="K8406" i="2"/>
  <c r="M8406" i="2" s="1"/>
  <c r="P8406" i="2" s="1"/>
  <c r="R8406" i="2" l="1"/>
  <c r="I8407" i="2" s="1"/>
  <c r="O8407" i="2" s="1"/>
  <c r="Q8407" i="2" s="1"/>
  <c r="L8407" i="2" l="1"/>
  <c r="K8407" i="2"/>
  <c r="M8407" i="2" s="1"/>
  <c r="P8407" i="2" s="1"/>
  <c r="R8407" i="2" l="1"/>
  <c r="I8408" i="2" s="1"/>
  <c r="L8408" i="2" l="1"/>
  <c r="N8408" i="2" s="1"/>
  <c r="R8408" i="2" s="1"/>
  <c r="I8409" i="2" s="1"/>
  <c r="K8408" i="2"/>
  <c r="O8408" i="2"/>
  <c r="Q8408" i="2" s="1"/>
  <c r="P8408" i="2" l="1"/>
  <c r="J8409" i="2"/>
  <c r="L8409" i="2" s="1"/>
  <c r="N8409" i="2" s="1"/>
  <c r="K8409" i="2"/>
  <c r="M8409" i="2" s="1"/>
  <c r="P8409" i="2" l="1"/>
  <c r="J8410" i="2"/>
  <c r="J8411" i="2" s="1"/>
  <c r="J8412" i="2" s="1"/>
  <c r="J8413" i="2" s="1"/>
  <c r="J8414" i="2" s="1"/>
  <c r="J8415" i="2" s="1"/>
  <c r="J8416" i="2" s="1"/>
  <c r="J8417" i="2" s="1"/>
  <c r="R8409" i="2"/>
  <c r="I8410" i="2" s="1"/>
  <c r="L8410" i="2" l="1"/>
  <c r="K8410" i="2"/>
  <c r="M8410" i="2" s="1"/>
  <c r="P8410" i="2" s="1"/>
  <c r="R8410" i="2" l="1"/>
  <c r="I8411" i="2" s="1"/>
  <c r="L8411" i="2" l="1"/>
  <c r="K8411" i="2"/>
  <c r="M8411" i="2" s="1"/>
  <c r="P8411" i="2" s="1"/>
  <c r="R8411" i="2" l="1"/>
  <c r="I8412" i="2" s="1"/>
  <c r="L8412" i="2" l="1"/>
  <c r="K8412" i="2"/>
  <c r="M8412" i="2" s="1"/>
  <c r="P8412" i="2" s="1"/>
  <c r="R8412" i="2" l="1"/>
  <c r="I8413" i="2" s="1"/>
  <c r="L8413" i="2" l="1"/>
  <c r="K8413" i="2"/>
  <c r="M8413" i="2" s="1"/>
  <c r="P8413" i="2" s="1"/>
  <c r="O8413" i="2"/>
  <c r="Q8413" i="2" s="1"/>
  <c r="R8413" i="2" l="1"/>
  <c r="I8414" i="2" s="1"/>
  <c r="K8414" i="2"/>
  <c r="M8414" i="2" s="1"/>
  <c r="P8414" i="2" s="1"/>
  <c r="O8414" i="2"/>
  <c r="Q8414" i="2" s="1"/>
  <c r="R8414" i="2" l="1"/>
  <c r="I8415" i="2" s="1"/>
  <c r="K8415" i="2" s="1"/>
  <c r="M8415" i="2" s="1"/>
  <c r="P8415" i="2" s="1"/>
  <c r="L8414" i="2"/>
  <c r="L8415" i="2"/>
  <c r="O8415" i="2"/>
  <c r="Q8415" i="2" s="1"/>
  <c r="R8415" i="2" l="1"/>
  <c r="I8416" i="2" s="1"/>
  <c r="L8416" i="2"/>
  <c r="K8416" i="2"/>
  <c r="M8416" i="2" s="1"/>
  <c r="P8416" i="2" s="1"/>
  <c r="O8416" i="2"/>
  <c r="Q8416" i="2" s="1"/>
  <c r="R8416" i="2" l="1"/>
  <c r="I8417" i="2" s="1"/>
  <c r="L8417" i="2"/>
  <c r="N8417" i="2" s="1"/>
  <c r="K8417" i="2"/>
  <c r="M8417" i="2" s="1"/>
  <c r="P8417" i="2" l="1"/>
  <c r="J8418" i="2"/>
  <c r="R8417" i="2"/>
  <c r="I8418" i="2" s="1"/>
  <c r="L8418" i="2" l="1"/>
  <c r="N8418" i="2" s="1"/>
  <c r="J8419" i="2" s="1"/>
  <c r="K8418" i="2"/>
  <c r="M8418" i="2" s="1"/>
  <c r="P8418" i="2" l="1"/>
  <c r="R8418" i="2"/>
  <c r="I8419" i="2" s="1"/>
  <c r="L8419" i="2" l="1"/>
  <c r="N8419" i="2" s="1"/>
  <c r="K8419" i="2"/>
  <c r="M8419" i="2" s="1"/>
  <c r="P8419" i="2" l="1"/>
  <c r="J8420" i="2"/>
  <c r="R8419" i="2"/>
  <c r="I8420" i="2" s="1"/>
  <c r="L8420" i="2" l="1"/>
  <c r="N8420" i="2" s="1"/>
  <c r="K8420" i="2"/>
  <c r="M8420" i="2" s="1"/>
  <c r="P8420" i="2" l="1"/>
  <c r="R8420" i="2"/>
  <c r="I8421" i="2" s="1"/>
  <c r="J8421" i="2"/>
  <c r="L8421" i="2" l="1"/>
  <c r="N8421" i="2" s="1"/>
  <c r="K8421" i="2"/>
  <c r="M8421" i="2" s="1"/>
  <c r="P8421" i="2" l="1"/>
  <c r="R8421" i="2"/>
  <c r="I8422" i="2" s="1"/>
  <c r="J8422" i="2"/>
  <c r="L8422" i="2" l="1"/>
  <c r="N8422" i="2" s="1"/>
  <c r="K8422" i="2"/>
  <c r="M8422" i="2" s="1"/>
  <c r="P8422" i="2" l="1"/>
  <c r="R8422" i="2"/>
  <c r="I8423" i="2" s="1"/>
  <c r="J8423" i="2"/>
  <c r="L8423" i="2" l="1"/>
  <c r="N8423" i="2" s="1"/>
  <c r="K8423" i="2"/>
  <c r="M8423" i="2" s="1"/>
  <c r="P8423" i="2" l="1"/>
  <c r="R8423" i="2"/>
  <c r="I8424" i="2" s="1"/>
  <c r="J8424" i="2"/>
  <c r="L8424" i="2" l="1"/>
  <c r="N8424" i="2" s="1"/>
  <c r="K8424" i="2"/>
  <c r="M8424" i="2" s="1"/>
  <c r="P8424" i="2" l="1"/>
  <c r="J8425" i="2"/>
  <c r="R8424" i="2"/>
  <c r="I8425" i="2" s="1"/>
  <c r="L8425" i="2" l="1"/>
  <c r="N8425" i="2" s="1"/>
  <c r="K8425" i="2"/>
  <c r="M8425" i="2" s="1"/>
  <c r="P8425" i="2" l="1"/>
  <c r="R8425" i="2"/>
  <c r="I8426" i="2" s="1"/>
  <c r="L8426" i="2" l="1"/>
  <c r="K8426" i="2"/>
  <c r="M8426" i="2" s="1"/>
  <c r="P8426" i="2" s="1"/>
  <c r="O8426" i="2"/>
  <c r="Q8426" i="2" s="1"/>
  <c r="R8426" i="2" l="1"/>
  <c r="I8427" i="2" s="1"/>
  <c r="L8427" i="2"/>
  <c r="K8427" i="2"/>
  <c r="M8427" i="2" s="1"/>
  <c r="P8427" i="2" s="1"/>
  <c r="R8427" i="2" l="1"/>
  <c r="I8428" i="2" s="1"/>
  <c r="L8428" i="2" l="1"/>
  <c r="K8428" i="2"/>
  <c r="M8428" i="2" s="1"/>
  <c r="P8428" i="2" s="1"/>
  <c r="R8428" i="2" l="1"/>
  <c r="I8429" i="2" s="1"/>
  <c r="O8429" i="2" s="1"/>
  <c r="Q8429" i="2" s="1"/>
  <c r="L8429" i="2" l="1"/>
  <c r="K8429" i="2"/>
  <c r="M8429" i="2" s="1"/>
  <c r="P8429" i="2" s="1"/>
  <c r="R8429" i="2" l="1"/>
  <c r="I8430" i="2" s="1"/>
  <c r="L8430" i="2" l="1"/>
  <c r="K8430" i="2"/>
  <c r="M8430" i="2" s="1"/>
  <c r="P8430" i="2" s="1"/>
  <c r="R8430" i="2" l="1"/>
  <c r="I8431" i="2" s="1"/>
  <c r="O8431" i="2" s="1"/>
  <c r="Q8431" i="2" s="1"/>
  <c r="L8431" i="2" l="1"/>
  <c r="K8431" i="2"/>
  <c r="M8431" i="2" s="1"/>
  <c r="P8431" i="2" s="1"/>
  <c r="R8431" i="2" l="1"/>
  <c r="I8432" i="2" s="1"/>
  <c r="O8432" i="2" s="1"/>
  <c r="Q8432" i="2" s="1"/>
  <c r="L8432" i="2" l="1"/>
  <c r="K8432" i="2"/>
  <c r="M8432" i="2" s="1"/>
  <c r="P8432" i="2" s="1"/>
  <c r="R8432" i="2" l="1"/>
  <c r="I8433" i="2" s="1"/>
  <c r="O8433" i="2" s="1"/>
  <c r="Q8433" i="2" s="1"/>
  <c r="L8433" i="2" l="1"/>
  <c r="K8433" i="2"/>
  <c r="M8433" i="2" s="1"/>
  <c r="P8433" i="2" s="1"/>
  <c r="R8433" i="2" l="1"/>
  <c r="I8434" i="2" s="1"/>
  <c r="L8434" i="2" l="1"/>
  <c r="N8434" i="2" s="1"/>
  <c r="K8434" i="2"/>
  <c r="M8434" i="2" s="1"/>
  <c r="R8434" i="2" l="1"/>
  <c r="I8435" i="2" s="1"/>
  <c r="O8435" i="2" s="1"/>
  <c r="Q8435" i="2" s="1"/>
  <c r="K8435" i="2"/>
  <c r="M8435" i="2" s="1"/>
  <c r="P8435" i="2" s="1"/>
  <c r="P8434" i="2"/>
  <c r="J8435" i="2"/>
  <c r="J8436" i="2" s="1"/>
  <c r="J8437" i="2" s="1"/>
  <c r="J8438" i="2" s="1"/>
  <c r="J8439" i="2" s="1"/>
  <c r="J8440" i="2" s="1"/>
  <c r="L8435" i="2" l="1"/>
  <c r="R8435" i="2"/>
  <c r="I8436" i="2" s="1"/>
  <c r="O8436" i="2" s="1"/>
  <c r="Q8436" i="2" s="1"/>
  <c r="L8436" i="2" l="1"/>
  <c r="K8436" i="2"/>
  <c r="M8436" i="2" s="1"/>
  <c r="P8436" i="2" s="1"/>
  <c r="R8436" i="2" l="1"/>
  <c r="I8437" i="2" s="1"/>
  <c r="L8437" i="2" l="1"/>
  <c r="K8437" i="2"/>
  <c r="M8437" i="2" s="1"/>
  <c r="P8437" i="2" s="1"/>
  <c r="R8437" i="2" l="1"/>
  <c r="I8438" i="2" s="1"/>
  <c r="L8438" i="2" l="1"/>
  <c r="K8438" i="2"/>
  <c r="M8438" i="2" s="1"/>
  <c r="P8438" i="2" s="1"/>
  <c r="O8438" i="2"/>
  <c r="Q8438" i="2" s="1"/>
  <c r="R8438" i="2" l="1"/>
  <c r="I8439" i="2" s="1"/>
  <c r="L8439" i="2"/>
  <c r="K8439" i="2"/>
  <c r="M8439" i="2" s="1"/>
  <c r="P8439" i="2" s="1"/>
  <c r="O8439" i="2"/>
  <c r="Q8439" i="2" s="1"/>
  <c r="R8439" i="2" l="1"/>
  <c r="I8440" i="2" s="1"/>
  <c r="O8440" i="2" s="1"/>
  <c r="Q8440" i="2" s="1"/>
  <c r="K8440" i="2" l="1"/>
  <c r="M8440" i="2" s="1"/>
  <c r="L8440" i="2"/>
  <c r="N8440" i="2" s="1"/>
  <c r="P8440" i="2" s="1"/>
  <c r="R8440" i="2"/>
  <c r="I8441" i="2" s="1"/>
  <c r="O8441" i="2" s="1"/>
  <c r="Q8441" i="2" s="1"/>
  <c r="J8441" i="2"/>
  <c r="K8441" i="2" l="1"/>
  <c r="M8441" i="2" s="1"/>
  <c r="L8441" i="2"/>
  <c r="N8441" i="2" s="1"/>
  <c r="P8441" i="2" l="1"/>
  <c r="R8441" i="2"/>
  <c r="I8442" i="2" s="1"/>
  <c r="J8442" i="2"/>
  <c r="J8443" i="2" s="1"/>
  <c r="R8442" i="2" l="1"/>
  <c r="I8443" i="2" s="1"/>
  <c r="L8442" i="2"/>
  <c r="O8442" i="2"/>
  <c r="Q8442" i="2" s="1"/>
  <c r="K8442" i="2"/>
  <c r="L8443" i="2" l="1"/>
  <c r="N8443" i="2" s="1"/>
  <c r="K8443" i="2"/>
  <c r="P8443" i="2" l="1"/>
  <c r="J8444" i="2"/>
  <c r="R8443" i="2"/>
  <c r="I8444" i="2" s="1"/>
  <c r="L8444" i="2" l="1"/>
  <c r="N8444" i="2" s="1"/>
  <c r="P8444" i="2" s="1"/>
  <c r="K8444" i="2"/>
  <c r="J8445" i="2"/>
  <c r="R8444" i="2" l="1"/>
  <c r="I8445" i="2" s="1"/>
  <c r="L8445" i="2" l="1"/>
  <c r="N8445" i="2" s="1"/>
  <c r="K8445" i="2"/>
  <c r="O8445" i="2"/>
  <c r="Q8445" i="2" s="1"/>
  <c r="P8445" i="2" l="1"/>
  <c r="J8446" i="2"/>
  <c r="R8445" i="2"/>
  <c r="I8446" i="2" s="1"/>
  <c r="L8446" i="2"/>
  <c r="N8446" i="2" s="1"/>
  <c r="K8446" i="2"/>
  <c r="P8446" i="2" l="1"/>
  <c r="J8447" i="2"/>
  <c r="R8446" i="2"/>
  <c r="I8447" i="2" s="1"/>
  <c r="O8447" i="2" s="1"/>
  <c r="Q8447" i="2" s="1"/>
  <c r="L8447" i="2" l="1"/>
  <c r="N8447" i="2" s="1"/>
  <c r="P8447" i="2" s="1"/>
  <c r="K8447" i="2"/>
  <c r="R8447" i="2" l="1"/>
  <c r="I8448" i="2" s="1"/>
  <c r="O8448" i="2" s="1"/>
  <c r="Q8448" i="2" s="1"/>
  <c r="J8448" i="2"/>
  <c r="L8448" i="2" l="1"/>
  <c r="N8448" i="2" s="1"/>
  <c r="P8448" i="2" s="1"/>
  <c r="K8448" i="2"/>
  <c r="R8448" i="2" l="1"/>
  <c r="I8449" i="2" s="1"/>
  <c r="O8449" i="2" s="1"/>
  <c r="Q8449" i="2" s="1"/>
  <c r="J8449" i="2"/>
  <c r="L8449" i="2" l="1"/>
  <c r="N8449" i="2" s="1"/>
  <c r="P8449" i="2" s="1"/>
  <c r="K8449" i="2"/>
  <c r="R8449" i="2" l="1"/>
  <c r="I8450" i="2" s="1"/>
  <c r="L8450" i="2" l="1"/>
  <c r="K8450" i="2"/>
  <c r="M8450" i="2" s="1"/>
  <c r="P8450" i="2" s="1"/>
  <c r="O8450" i="2"/>
  <c r="Q8450" i="2" s="1"/>
  <c r="R8450" i="2" l="1"/>
  <c r="I8451" i="2" s="1"/>
  <c r="L8451" i="2" s="1"/>
  <c r="K8451" i="2" l="1"/>
  <c r="M8451" i="2" s="1"/>
  <c r="P8451" i="2" s="1"/>
  <c r="R8451" i="2" l="1"/>
  <c r="I8452" i="2" s="1"/>
  <c r="L8452" i="2" s="1"/>
  <c r="K8452" i="2"/>
  <c r="M8452" i="2" s="1"/>
  <c r="P8452" i="2" s="1"/>
  <c r="R8452" i="2" l="1"/>
  <c r="I8453" i="2" s="1"/>
  <c r="L8453" i="2" l="1"/>
  <c r="K8453" i="2"/>
  <c r="M8453" i="2" s="1"/>
  <c r="P8453" i="2" s="1"/>
  <c r="R8453" i="2" l="1"/>
  <c r="I8454" i="2" s="1"/>
  <c r="O8454" i="2" s="1"/>
  <c r="Q8454" i="2" s="1"/>
  <c r="L8454" i="2" l="1"/>
  <c r="K8454" i="2"/>
  <c r="M8454" i="2" s="1"/>
  <c r="P8454" i="2" s="1"/>
  <c r="R8454" i="2" l="1"/>
  <c r="I8455" i="2" s="1"/>
  <c r="L8455" i="2" l="1"/>
  <c r="N8455" i="2" s="1"/>
  <c r="J8456" i="2" s="1"/>
  <c r="K8455" i="2"/>
  <c r="M8455" i="2" s="1"/>
  <c r="P8455" i="2" l="1"/>
  <c r="R8455" i="2"/>
  <c r="I8456" i="2" s="1"/>
  <c r="L8456" i="2" l="1"/>
  <c r="N8456" i="2" s="1"/>
  <c r="J8457" i="2" s="1"/>
  <c r="K8456" i="2"/>
  <c r="M8456" i="2" s="1"/>
  <c r="P8456" i="2" l="1"/>
  <c r="R8456" i="2"/>
  <c r="I8457" i="2" s="1"/>
  <c r="L8457" i="2" l="1"/>
  <c r="N8457" i="2" s="1"/>
  <c r="J8458" i="2" s="1"/>
  <c r="J8459" i="2" s="1"/>
  <c r="J8460" i="2" s="1"/>
  <c r="J8461" i="2" s="1"/>
  <c r="J8462" i="2" s="1"/>
  <c r="J8463" i="2" s="1"/>
  <c r="J8464" i="2" s="1"/>
  <c r="K8457" i="2"/>
  <c r="M8457" i="2" s="1"/>
  <c r="P8457" i="2" l="1"/>
  <c r="R8457" i="2"/>
  <c r="I8458" i="2" s="1"/>
  <c r="L8458" i="2" l="1"/>
  <c r="K8458" i="2"/>
  <c r="M8458" i="2" s="1"/>
  <c r="P8458" i="2" s="1"/>
  <c r="R8458" i="2" l="1"/>
  <c r="I8459" i="2" s="1"/>
  <c r="L8459" i="2" l="1"/>
  <c r="K8459" i="2"/>
  <c r="M8459" i="2" s="1"/>
  <c r="P8459" i="2" s="1"/>
  <c r="R8459" i="2" l="1"/>
  <c r="I8460" i="2" s="1"/>
  <c r="O8460" i="2" s="1"/>
  <c r="Q8460" i="2" s="1"/>
  <c r="L8460" i="2" l="1"/>
  <c r="K8460" i="2"/>
  <c r="M8460" i="2" s="1"/>
  <c r="P8460" i="2" s="1"/>
  <c r="R8460" i="2" l="1"/>
  <c r="I8461" i="2" s="1"/>
  <c r="L8461" i="2" l="1"/>
  <c r="K8461" i="2"/>
  <c r="M8461" i="2" s="1"/>
  <c r="P8461" i="2" s="1"/>
  <c r="R8461" i="2" l="1"/>
  <c r="I8462" i="2" s="1"/>
  <c r="L8462" i="2" l="1"/>
  <c r="K8462" i="2"/>
  <c r="M8462" i="2" s="1"/>
  <c r="P8462" i="2" s="1"/>
  <c r="O8462" i="2"/>
  <c r="Q8462" i="2" s="1"/>
  <c r="R8462" i="2" l="1"/>
  <c r="I8463" i="2" s="1"/>
  <c r="L8463" i="2"/>
  <c r="K8463" i="2"/>
  <c r="M8463" i="2" s="1"/>
  <c r="P8463" i="2" s="1"/>
  <c r="O8463" i="2"/>
  <c r="Q8463" i="2" s="1"/>
  <c r="R8463" i="2" l="1"/>
  <c r="I8464" i="2" s="1"/>
  <c r="L8464" i="2"/>
  <c r="N8464" i="2" s="1"/>
  <c r="K8464" i="2"/>
  <c r="M8464" i="2" s="1"/>
  <c r="P8464" i="2" l="1"/>
  <c r="J8465" i="2"/>
  <c r="R8464" i="2"/>
  <c r="I8465" i="2" s="1"/>
  <c r="L8465" i="2" l="1"/>
  <c r="N8465" i="2" s="1"/>
  <c r="K8465" i="2"/>
  <c r="M8465" i="2" s="1"/>
  <c r="J8466" i="2"/>
  <c r="P8465" i="2" l="1"/>
  <c r="R8465" i="2"/>
  <c r="I8466" i="2" s="1"/>
  <c r="L8466" i="2" l="1"/>
  <c r="N8466" i="2" s="1"/>
  <c r="K8466" i="2"/>
  <c r="M8466" i="2" s="1"/>
  <c r="P8466" i="2" l="1"/>
  <c r="J8467" i="2"/>
  <c r="R8466" i="2"/>
  <c r="I8467" i="2" s="1"/>
  <c r="L8467" i="2" l="1"/>
  <c r="N8467" i="2" s="1"/>
  <c r="P8467" i="2" s="1"/>
  <c r="K8467" i="2"/>
  <c r="O8467" i="2"/>
  <c r="Q8467" i="2" s="1"/>
  <c r="R8467" i="2" l="1"/>
  <c r="I8468" i="2" s="1"/>
  <c r="J8468" i="2"/>
  <c r="L8468" i="2"/>
  <c r="N8468" i="2" s="1"/>
  <c r="R8468" i="2" s="1"/>
  <c r="I8469" i="2" s="1"/>
  <c r="K8468" i="2"/>
  <c r="K8469" i="2" l="1"/>
  <c r="P8468" i="2"/>
  <c r="J8469" i="2"/>
  <c r="L8469" i="2" l="1"/>
  <c r="N8469" i="2" s="1"/>
  <c r="P8469" i="2" l="1"/>
  <c r="R8469" i="2"/>
  <c r="I8470" i="2" s="1"/>
  <c r="J8470" i="2"/>
  <c r="L8470" i="2" l="1"/>
  <c r="N8470" i="2" s="1"/>
  <c r="P8470" i="2" s="1"/>
  <c r="K8470" i="2"/>
  <c r="R8470" i="2" l="1"/>
  <c r="I8471" i="2" s="1"/>
  <c r="O8471" i="2" s="1"/>
  <c r="Q8471" i="2" s="1"/>
  <c r="J8471" i="2"/>
  <c r="L8471" i="2" l="1"/>
  <c r="N8471" i="2" s="1"/>
  <c r="K8471" i="2"/>
  <c r="M8471" i="2" s="1"/>
  <c r="P8471" i="2" l="1"/>
  <c r="R8471" i="2"/>
  <c r="I8472" i="2" s="1"/>
  <c r="J8472" i="2"/>
  <c r="L8472" i="2" l="1"/>
  <c r="N8472" i="2" s="1"/>
  <c r="K8472" i="2"/>
  <c r="M8472" i="2" s="1"/>
  <c r="P8472" i="2" l="1"/>
  <c r="R8472" i="2"/>
  <c r="I8473" i="2" s="1"/>
  <c r="J8473" i="2"/>
  <c r="L8473" i="2" l="1"/>
  <c r="N8473" i="2" s="1"/>
  <c r="K8473" i="2"/>
  <c r="M8473" i="2" s="1"/>
  <c r="P8473" i="2" l="1"/>
  <c r="R8473" i="2"/>
  <c r="I8474" i="2" s="1"/>
  <c r="L8474" i="2" l="1"/>
  <c r="N8474" i="2" s="1"/>
  <c r="O8474" i="2"/>
  <c r="Q8474" i="2" s="1"/>
  <c r="K8474" i="2"/>
  <c r="P8474" i="2" l="1"/>
  <c r="J8475" i="2"/>
  <c r="R8474" i="2"/>
  <c r="I8475" i="2" s="1"/>
  <c r="L8475" i="2"/>
  <c r="N8475" i="2" s="1"/>
  <c r="P8475" i="2" s="1"/>
  <c r="K8475" i="2"/>
  <c r="O8475" i="2"/>
  <c r="Q8475" i="2" s="1"/>
  <c r="R8475" i="2" l="1"/>
  <c r="I8476" i="2" s="1"/>
  <c r="O8476" i="2" s="1"/>
  <c r="Q8476" i="2" s="1"/>
  <c r="J8476" i="2"/>
  <c r="L8476" i="2"/>
  <c r="N8476" i="2" s="1"/>
  <c r="K8476" i="2"/>
  <c r="M8476" i="2" s="1"/>
  <c r="P8476" i="2" s="1"/>
  <c r="J8477" i="2" l="1"/>
  <c r="R8476" i="2"/>
  <c r="I8477" i="2" s="1"/>
  <c r="L8477" i="2" l="1"/>
  <c r="N8477" i="2" s="1"/>
  <c r="J8478" i="2" s="1"/>
  <c r="K8477" i="2"/>
  <c r="M8477" i="2" s="1"/>
  <c r="P8477" i="2" s="1"/>
  <c r="R8477" i="2" l="1"/>
  <c r="I8478" i="2" s="1"/>
  <c r="L8478" i="2" l="1"/>
  <c r="N8478" i="2" s="1"/>
  <c r="J8479" i="2" s="1"/>
  <c r="K8478" i="2"/>
  <c r="M8478" i="2" s="1"/>
  <c r="P8478" i="2" s="1"/>
  <c r="R8478" i="2" l="1"/>
  <c r="I8479" i="2" s="1"/>
  <c r="L8479" i="2" l="1"/>
  <c r="N8479" i="2" s="1"/>
  <c r="J8480" i="2" s="1"/>
  <c r="K8479" i="2"/>
  <c r="M8479" i="2" s="1"/>
  <c r="P8479" i="2" s="1"/>
  <c r="R8479" i="2" l="1"/>
  <c r="I8480" i="2" s="1"/>
  <c r="L8480" i="2" l="1"/>
  <c r="N8480" i="2" s="1"/>
  <c r="J8481" i="2" s="1"/>
  <c r="K8480" i="2"/>
  <c r="M8480" i="2" s="1"/>
  <c r="P8480" i="2" s="1"/>
  <c r="R8480" i="2" l="1"/>
  <c r="I8481" i="2" s="1"/>
  <c r="L8481" i="2" l="1"/>
  <c r="N8481" i="2" s="1"/>
  <c r="J8482" i="2" s="1"/>
  <c r="J8483" i="2" s="1"/>
  <c r="J8484" i="2" s="1"/>
  <c r="J8485" i="2" s="1"/>
  <c r="J8486" i="2" s="1"/>
  <c r="J8487" i="2" s="1"/>
  <c r="K8481" i="2"/>
  <c r="M8481" i="2" s="1"/>
  <c r="P8481" i="2" l="1"/>
  <c r="R8481" i="2"/>
  <c r="I8482" i="2" s="1"/>
  <c r="O8482" i="2" s="1"/>
  <c r="Q8482" i="2" s="1"/>
  <c r="L8482" i="2" l="1"/>
  <c r="K8482" i="2"/>
  <c r="M8482" i="2" s="1"/>
  <c r="P8482" i="2" s="1"/>
  <c r="R8482" i="2" l="1"/>
  <c r="I8483" i="2" s="1"/>
  <c r="O8483" i="2" s="1"/>
  <c r="Q8483" i="2" s="1"/>
  <c r="L8483" i="2" l="1"/>
  <c r="K8483" i="2"/>
  <c r="M8483" i="2" s="1"/>
  <c r="P8483" i="2" s="1"/>
  <c r="R8483" i="2" l="1"/>
  <c r="I8484" i="2" s="1"/>
  <c r="L8484" i="2" l="1"/>
  <c r="K8484" i="2"/>
  <c r="M8484" i="2" s="1"/>
  <c r="P8484" i="2" s="1"/>
  <c r="R8484" i="2" l="1"/>
  <c r="I8485" i="2" s="1"/>
  <c r="L8485" i="2" l="1"/>
  <c r="O8485" i="2"/>
  <c r="Q8485" i="2" s="1"/>
  <c r="K8485" i="2"/>
  <c r="M8485" i="2" s="1"/>
  <c r="P8485" i="2" s="1"/>
  <c r="R8485" i="2" l="1"/>
  <c r="I8486" i="2" s="1"/>
  <c r="L8486" i="2"/>
  <c r="O8486" i="2"/>
  <c r="Q8486" i="2" s="1"/>
  <c r="K8486" i="2"/>
  <c r="M8486" i="2" s="1"/>
  <c r="P8486" i="2" s="1"/>
  <c r="R8486" i="2" l="1"/>
  <c r="I8487" i="2" s="1"/>
  <c r="L8487" i="2"/>
  <c r="N8487" i="2" s="1"/>
  <c r="K8487" i="2"/>
  <c r="M8487" i="2" s="1"/>
  <c r="R8487" i="2" l="1"/>
  <c r="I8488" i="2" s="1"/>
  <c r="K8488" i="2"/>
  <c r="M8488" i="2" s="1"/>
  <c r="P8487" i="2"/>
  <c r="J8488" i="2"/>
  <c r="L8488" i="2" l="1"/>
  <c r="N8488" i="2" s="1"/>
  <c r="P8488" i="2" l="1"/>
  <c r="R8488" i="2"/>
  <c r="I8489" i="2" s="1"/>
  <c r="J8489" i="2"/>
  <c r="J8490" i="2" s="1"/>
  <c r="J8491" i="2" s="1"/>
  <c r="L8489" i="2" l="1"/>
  <c r="O8489" i="2"/>
  <c r="Q8489" i="2" s="1"/>
  <c r="K8489" i="2"/>
  <c r="M8489" i="2" s="1"/>
  <c r="P8489" i="2" s="1"/>
  <c r="R8489" i="2" l="1"/>
  <c r="I8490" i="2" s="1"/>
  <c r="R8490" i="2" s="1"/>
  <c r="I8491" i="2" s="1"/>
  <c r="O8491" i="2" s="1"/>
  <c r="Q8491" i="2" s="1"/>
  <c r="L8490" i="2"/>
  <c r="O8490" i="2"/>
  <c r="Q8490" i="2" s="1"/>
  <c r="K8490" i="2"/>
  <c r="L8491" i="2" l="1"/>
  <c r="N8491" i="2" s="1"/>
  <c r="K8491" i="2"/>
  <c r="P8491" i="2" l="1"/>
  <c r="J8492" i="2"/>
  <c r="R8491" i="2"/>
  <c r="I8492" i="2" s="1"/>
  <c r="L8492" i="2" l="1"/>
  <c r="N8492" i="2" s="1"/>
  <c r="P8492" i="2" s="1"/>
  <c r="K8492" i="2"/>
  <c r="J8493" i="2" l="1"/>
  <c r="R8492" i="2"/>
  <c r="I8493" i="2" s="1"/>
  <c r="L8493" i="2" s="1"/>
  <c r="N8493" i="2" s="1"/>
  <c r="P8493" i="2" s="1"/>
  <c r="J8494" i="2" l="1"/>
  <c r="K8493" i="2"/>
  <c r="O8493" i="2"/>
  <c r="Q8493" i="2" s="1"/>
  <c r="R8493" i="2"/>
  <c r="I8494" i="2" s="1"/>
  <c r="O8494" i="2" s="1"/>
  <c r="Q8494" i="2" s="1"/>
  <c r="K8494" i="2" l="1"/>
  <c r="L8494" i="2"/>
  <c r="N8494" i="2" s="1"/>
  <c r="R8494" i="2" s="1"/>
  <c r="I8495" i="2" s="1"/>
  <c r="P8494" i="2"/>
  <c r="J8495" i="2"/>
  <c r="J8496" i="2" s="1"/>
  <c r="J8497" i="2" s="1"/>
  <c r="R8495" i="2" l="1"/>
  <c r="I8496" i="2" s="1"/>
  <c r="K8495" i="2"/>
  <c r="O8495" i="2"/>
  <c r="Q8495" i="2" s="1"/>
  <c r="L8495" i="2"/>
  <c r="L8496" i="2"/>
  <c r="R8496" i="2"/>
  <c r="I8497" i="2" s="1"/>
  <c r="K8496" i="2"/>
  <c r="O8496" i="2"/>
  <c r="Q8496" i="2" s="1"/>
  <c r="L8497" i="2" l="1"/>
  <c r="R8497" i="2"/>
  <c r="I8498" i="2" s="1"/>
  <c r="O8497" i="2"/>
  <c r="Q8497" i="2" s="1"/>
  <c r="K8497" i="2"/>
  <c r="L8498" i="2" l="1"/>
  <c r="N8498" i="2" s="1"/>
  <c r="K8498" i="2"/>
  <c r="O8498" i="2"/>
  <c r="Q8498" i="2" s="1"/>
  <c r="P8498" i="2" l="1"/>
  <c r="J8499" i="2"/>
  <c r="R8498" i="2"/>
  <c r="I8499" i="2" s="1"/>
  <c r="L8499" i="2" s="1"/>
  <c r="N8499" i="2" s="1"/>
  <c r="P8499" i="2" s="1"/>
  <c r="K8499" i="2"/>
  <c r="O8499" i="2"/>
  <c r="Q8499" i="2" s="1"/>
  <c r="R8499" i="2" l="1"/>
  <c r="I8500" i="2" s="1"/>
  <c r="O8500" i="2" s="1"/>
  <c r="Q8500" i="2" s="1"/>
  <c r="J8500" i="2"/>
  <c r="L8500" i="2"/>
  <c r="N8500" i="2" s="1"/>
  <c r="K8500" i="2"/>
  <c r="M8500" i="2" s="1"/>
  <c r="P8500" i="2" s="1"/>
  <c r="J8501" i="2" l="1"/>
  <c r="R8500" i="2"/>
  <c r="I8501" i="2" s="1"/>
  <c r="L8501" i="2" l="1"/>
  <c r="N8501" i="2" s="1"/>
  <c r="J8502" i="2" s="1"/>
  <c r="K8501" i="2"/>
  <c r="M8501" i="2" s="1"/>
  <c r="P8501" i="2" s="1"/>
  <c r="R8501" i="2" l="1"/>
  <c r="I8502" i="2" s="1"/>
  <c r="O8502" i="2" s="1"/>
  <c r="Q8502" i="2" s="1"/>
  <c r="L8502" i="2" l="1"/>
  <c r="N8502" i="2" s="1"/>
  <c r="J8503" i="2" s="1"/>
  <c r="K8502" i="2"/>
  <c r="M8502" i="2" s="1"/>
  <c r="P8502" i="2" l="1"/>
  <c r="R8502" i="2"/>
  <c r="I8503" i="2" s="1"/>
  <c r="O8503" i="2" s="1"/>
  <c r="Q8503" i="2" s="1"/>
  <c r="L8503" i="2" l="1"/>
  <c r="N8503" i="2" s="1"/>
  <c r="K8503" i="2"/>
  <c r="P8503" i="2" l="1"/>
  <c r="J8504" i="2"/>
  <c r="R8503" i="2"/>
  <c r="I8504" i="2" s="1"/>
  <c r="O8504" i="2" s="1"/>
  <c r="Q8504" i="2" s="1"/>
  <c r="L8504" i="2" l="1"/>
  <c r="N8504" i="2" s="1"/>
  <c r="J8505" i="2" s="1"/>
  <c r="K8504" i="2"/>
  <c r="M8504" i="2" s="1"/>
  <c r="P8504" i="2" s="1"/>
  <c r="R8504" i="2" l="1"/>
  <c r="I8505" i="2" s="1"/>
  <c r="O8505" i="2" s="1"/>
  <c r="Q8505" i="2" s="1"/>
  <c r="L8505" i="2" l="1"/>
  <c r="N8505" i="2" s="1"/>
  <c r="J8506" i="2" s="1"/>
  <c r="J8507" i="2" s="1"/>
  <c r="J8508" i="2" s="1"/>
  <c r="J8509" i="2" s="1"/>
  <c r="J8510" i="2" s="1"/>
  <c r="J8511" i="2" s="1"/>
  <c r="J8512" i="2" s="1"/>
  <c r="J8513" i="2" s="1"/>
  <c r="J8514" i="2" s="1"/>
  <c r="K8505" i="2"/>
  <c r="M8505" i="2" s="1"/>
  <c r="P8505" i="2" s="1"/>
  <c r="R8505" i="2" l="1"/>
  <c r="I8506" i="2" s="1"/>
  <c r="O8506" i="2" s="1"/>
  <c r="Q8506" i="2" s="1"/>
  <c r="L8506" i="2" l="1"/>
  <c r="K8506" i="2"/>
  <c r="M8506" i="2" s="1"/>
  <c r="P8506" i="2" s="1"/>
  <c r="R8506" i="2" l="1"/>
  <c r="I8507" i="2" s="1"/>
  <c r="O8507" i="2" s="1"/>
  <c r="Q8507" i="2" s="1"/>
  <c r="L8507" i="2" l="1"/>
  <c r="K8507" i="2"/>
  <c r="M8507" i="2" s="1"/>
  <c r="P8507" i="2" s="1"/>
  <c r="R8507" i="2" l="1"/>
  <c r="I8508" i="2" s="1"/>
  <c r="O8508" i="2" s="1"/>
  <c r="Q8508" i="2" s="1"/>
  <c r="L8508" i="2" l="1"/>
  <c r="K8508" i="2"/>
  <c r="M8508" i="2" s="1"/>
  <c r="P8508" i="2" s="1"/>
  <c r="R8508" i="2" l="1"/>
  <c r="I8509" i="2" s="1"/>
  <c r="L8509" i="2" l="1"/>
  <c r="K8509" i="2"/>
  <c r="M8509" i="2" s="1"/>
  <c r="P8509" i="2" s="1"/>
  <c r="R8509" i="2" l="1"/>
  <c r="I8510" i="2" s="1"/>
  <c r="L8510" i="2" l="1"/>
  <c r="O8510" i="2"/>
  <c r="Q8510" i="2" s="1"/>
  <c r="K8510" i="2"/>
  <c r="M8510" i="2" s="1"/>
  <c r="P8510" i="2" s="1"/>
  <c r="R8510" i="2" l="1"/>
  <c r="I8511" i="2" s="1"/>
  <c r="K8511" i="2"/>
  <c r="M8511" i="2" s="1"/>
  <c r="P8511" i="2" s="1"/>
  <c r="O8511" i="2"/>
  <c r="Q8511" i="2" s="1"/>
  <c r="R8511" i="2" l="1"/>
  <c r="I8512" i="2" s="1"/>
  <c r="L8511" i="2"/>
  <c r="L8512" i="2"/>
  <c r="K8512" i="2"/>
  <c r="M8512" i="2" s="1"/>
  <c r="P8512" i="2" s="1"/>
  <c r="O8512" i="2"/>
  <c r="Q8512" i="2" s="1"/>
  <c r="R8512" i="2" l="1"/>
  <c r="I8513" i="2" s="1"/>
  <c r="K8513" i="2" s="1"/>
  <c r="M8513" i="2" s="1"/>
  <c r="P8513" i="2" s="1"/>
  <c r="L8513" i="2"/>
  <c r="O8513" i="2"/>
  <c r="Q8513" i="2" s="1"/>
  <c r="R8513" i="2" l="1"/>
  <c r="I8514" i="2" s="1"/>
  <c r="L8514" i="2" s="1"/>
  <c r="N8514" i="2" s="1"/>
  <c r="K8514" i="2"/>
  <c r="M8514" i="2" s="1"/>
  <c r="R8514" i="2" l="1"/>
  <c r="I8515" i="2" s="1"/>
  <c r="O8515" i="2" s="1"/>
  <c r="Q8515" i="2" s="1"/>
  <c r="P8514" i="2"/>
  <c r="J8515" i="2"/>
  <c r="K8515" i="2" l="1"/>
  <c r="L8515" i="2"/>
  <c r="N8515" i="2" s="1"/>
  <c r="J8516" i="2" s="1"/>
  <c r="P8515" i="2" l="1"/>
  <c r="R8515" i="2"/>
  <c r="I8516" i="2" s="1"/>
  <c r="O8516" i="2" s="1"/>
  <c r="Q8516" i="2" s="1"/>
  <c r="L8516" i="2" l="1"/>
  <c r="N8516" i="2" s="1"/>
  <c r="R8516" i="2" s="1"/>
  <c r="I8517" i="2" s="1"/>
  <c r="O8517" i="2" s="1"/>
  <c r="Q8517" i="2" s="1"/>
  <c r="K8516" i="2"/>
  <c r="K8517" i="2" l="1"/>
  <c r="P8516" i="2"/>
  <c r="J8517" i="2"/>
  <c r="L8517" i="2" l="1"/>
  <c r="N8517" i="2" s="1"/>
  <c r="P8517" i="2" l="1"/>
  <c r="R8517" i="2"/>
  <c r="I8518" i="2" s="1"/>
  <c r="O8518" i="2" s="1"/>
  <c r="Q8518" i="2" s="1"/>
  <c r="J8518" i="2"/>
  <c r="L8518" i="2" l="1"/>
  <c r="N8518" i="2" s="1"/>
  <c r="P8518" i="2" s="1"/>
  <c r="K8518" i="2"/>
  <c r="R8518" i="2" l="1"/>
  <c r="I8519" i="2" s="1"/>
  <c r="J8519" i="2"/>
  <c r="L8519" i="2" l="1"/>
  <c r="N8519" i="2" s="1"/>
  <c r="P8519" i="2" s="1"/>
  <c r="K8519" i="2"/>
  <c r="R8519" i="2" l="1"/>
  <c r="I8520" i="2" s="1"/>
  <c r="J8520" i="2"/>
  <c r="L8520" i="2" l="1"/>
  <c r="N8520" i="2" s="1"/>
  <c r="P8520" i="2" s="1"/>
  <c r="K8520" i="2"/>
  <c r="R8520" i="2" l="1"/>
  <c r="I8521" i="2" s="1"/>
  <c r="J8521" i="2"/>
  <c r="L8521" i="2" l="1"/>
  <c r="N8521" i="2" s="1"/>
  <c r="P8521" i="2" s="1"/>
  <c r="K8521" i="2"/>
  <c r="R8521" i="2" l="1"/>
  <c r="I8522" i="2" s="1"/>
  <c r="L8522" i="2"/>
  <c r="R8522" i="2"/>
  <c r="I8523" i="2" s="1"/>
  <c r="K8522" i="2"/>
  <c r="O8522" i="2"/>
  <c r="Q8522" i="2" s="1"/>
  <c r="L8523" i="2" l="1"/>
  <c r="K8523" i="2"/>
  <c r="M8523" i="2" s="1"/>
  <c r="P8523" i="2" s="1"/>
  <c r="O8523" i="2"/>
  <c r="Q8523" i="2" s="1"/>
  <c r="R8523" i="2" l="1"/>
  <c r="I8524" i="2" s="1"/>
  <c r="O8524" i="2" s="1"/>
  <c r="Q8524" i="2" s="1"/>
  <c r="L8524" i="2"/>
  <c r="K8524" i="2" l="1"/>
  <c r="M8524" i="2" s="1"/>
  <c r="P8524" i="2" s="1"/>
  <c r="R8524" i="2" l="1"/>
  <c r="I8525" i="2" s="1"/>
  <c r="L8525" i="2"/>
  <c r="K8525" i="2"/>
  <c r="M8525" i="2" s="1"/>
  <c r="P8525" i="2" s="1"/>
  <c r="R8525" i="2" l="1"/>
  <c r="I8526" i="2" s="1"/>
  <c r="L8526" i="2" l="1"/>
  <c r="K8526" i="2"/>
  <c r="M8526" i="2" s="1"/>
  <c r="P8526" i="2" s="1"/>
  <c r="R8526" i="2" l="1"/>
  <c r="I8527" i="2" s="1"/>
  <c r="O8527" i="2" s="1"/>
  <c r="Q8527" i="2" s="1"/>
  <c r="L8527" i="2" l="1"/>
  <c r="K8527" i="2"/>
  <c r="M8527" i="2" s="1"/>
  <c r="P8527" i="2" s="1"/>
  <c r="R8527" i="2" l="1"/>
  <c r="I8528" i="2" s="1"/>
  <c r="O8528" i="2" s="1"/>
  <c r="Q8528" i="2" s="1"/>
  <c r="L8528" i="2" l="1"/>
  <c r="N8528" i="2" s="1"/>
  <c r="K8528" i="2"/>
  <c r="M8528" i="2" s="1"/>
  <c r="R8528" i="2" l="1"/>
  <c r="I8529" i="2" s="1"/>
  <c r="O8529" i="2" s="1"/>
  <c r="Q8529" i="2" s="1"/>
  <c r="K8529" i="2"/>
  <c r="M8529" i="2" s="1"/>
  <c r="P8529" i="2" s="1"/>
  <c r="P8528" i="2"/>
  <c r="J8529" i="2"/>
  <c r="J8530" i="2" s="1"/>
  <c r="J8531" i="2" s="1"/>
  <c r="J8532" i="2" s="1"/>
  <c r="J8533" i="2" s="1"/>
  <c r="J8534" i="2" s="1"/>
  <c r="J8535" i="2" s="1"/>
  <c r="J8536" i="2" s="1"/>
  <c r="R8529" i="2" l="1"/>
  <c r="I8530" i="2" s="1"/>
  <c r="L8529" i="2"/>
  <c r="L8530" i="2" l="1"/>
  <c r="O8530" i="2"/>
  <c r="Q8530" i="2" s="1"/>
  <c r="K8530" i="2"/>
  <c r="M8530" i="2" s="1"/>
  <c r="P8530" i="2" s="1"/>
  <c r="R8530" i="2" l="1"/>
  <c r="I8531" i="2" s="1"/>
  <c r="O8531" i="2" s="1"/>
  <c r="Q8531" i="2" s="1"/>
  <c r="L8531" i="2"/>
  <c r="K8531" i="2"/>
  <c r="M8531" i="2" s="1"/>
  <c r="P8531" i="2" s="1"/>
  <c r="R8531" i="2" l="1"/>
  <c r="I8532" i="2" s="1"/>
  <c r="R8532" i="2" l="1"/>
  <c r="I8533" i="2" s="1"/>
  <c r="O8533" i="2" s="1"/>
  <c r="Q8533" i="2" s="1"/>
  <c r="L8532" i="2"/>
  <c r="K8532" i="2"/>
  <c r="O8532" i="2"/>
  <c r="Q8532" i="2" s="1"/>
  <c r="L8533" i="2" l="1"/>
  <c r="K8533" i="2"/>
  <c r="M8533" i="2" s="1"/>
  <c r="P8533" i="2" s="1"/>
  <c r="R8533" i="2" l="1"/>
  <c r="I8534" i="2" s="1"/>
  <c r="L8534" i="2" l="1"/>
  <c r="O8534" i="2"/>
  <c r="Q8534" i="2" s="1"/>
  <c r="K8534" i="2"/>
  <c r="M8534" i="2" s="1"/>
  <c r="P8534" i="2" s="1"/>
  <c r="R8534" i="2" l="1"/>
  <c r="I8535" i="2" s="1"/>
  <c r="L8535" i="2"/>
  <c r="K8535" i="2"/>
  <c r="M8535" i="2" s="1"/>
  <c r="P8535" i="2" s="1"/>
  <c r="O8535" i="2"/>
  <c r="Q8535" i="2" s="1"/>
  <c r="R8535" i="2" l="1"/>
  <c r="I8536" i="2" s="1"/>
  <c r="O8536" i="2" s="1"/>
  <c r="Q8536" i="2" s="1"/>
  <c r="L8536" i="2"/>
  <c r="N8536" i="2" s="1"/>
  <c r="K8536" i="2"/>
  <c r="M8536" i="2" s="1"/>
  <c r="R8536" i="2" s="1"/>
  <c r="I8537" i="2" s="1"/>
  <c r="O8537" i="2" s="1"/>
  <c r="Q8537" i="2" s="1"/>
  <c r="K8537" i="2" l="1"/>
  <c r="M8537" i="2" s="1"/>
  <c r="P8536" i="2"/>
  <c r="J8537" i="2"/>
  <c r="L8537" i="2" l="1"/>
  <c r="N8537" i="2" s="1"/>
  <c r="P8537" i="2" l="1"/>
  <c r="R8537" i="2"/>
  <c r="I8538" i="2" s="1"/>
  <c r="O8538" i="2" s="1"/>
  <c r="Q8538" i="2" s="1"/>
  <c r="J8538" i="2"/>
  <c r="L8538" i="2" l="1"/>
  <c r="N8538" i="2" s="1"/>
  <c r="P8538" i="2" s="1"/>
  <c r="K8538" i="2"/>
  <c r="R8538" i="2" l="1"/>
  <c r="I8539" i="2" s="1"/>
  <c r="J8539" i="2"/>
  <c r="L8539" i="2" l="1"/>
  <c r="N8539" i="2" s="1"/>
  <c r="P8539" i="2" s="1"/>
  <c r="K8539" i="2"/>
  <c r="R8539" i="2" l="1"/>
  <c r="I8540" i="2" s="1"/>
  <c r="O8540" i="2" s="1"/>
  <c r="Q8540" i="2" s="1"/>
  <c r="J8540" i="2"/>
  <c r="L8540" i="2" l="1"/>
  <c r="N8540" i="2" s="1"/>
  <c r="P8540" i="2" s="1"/>
  <c r="K8540" i="2"/>
  <c r="R8540" i="2" l="1"/>
  <c r="I8541" i="2" s="1"/>
  <c r="O8541" i="2" s="1"/>
  <c r="Q8541" i="2" s="1"/>
  <c r="J8541" i="2"/>
  <c r="L8541" i="2" l="1"/>
  <c r="N8541" i="2" s="1"/>
  <c r="P8541" i="2" s="1"/>
  <c r="K8541" i="2"/>
  <c r="R8541" i="2" l="1"/>
  <c r="I8542" i="2" s="1"/>
  <c r="K8542" i="2"/>
  <c r="O8542" i="2"/>
  <c r="Q8542" i="2" s="1"/>
  <c r="J8542" i="2"/>
  <c r="L8542" i="2" l="1"/>
  <c r="N8542" i="2" s="1"/>
  <c r="P8542" i="2" s="1"/>
  <c r="R8542" i="2" l="1"/>
  <c r="I8543" i="2" s="1"/>
  <c r="J8543" i="2"/>
  <c r="L8543" i="2" l="1"/>
  <c r="N8543" i="2" s="1"/>
  <c r="P8543" i="2" s="1"/>
  <c r="K8543" i="2"/>
  <c r="R8543" i="2" l="1"/>
  <c r="I8544" i="2" s="1"/>
  <c r="J8544" i="2"/>
  <c r="O8545" i="2"/>
  <c r="Q8545" i="2" s="1"/>
  <c r="L8544" i="2" l="1"/>
  <c r="N8544" i="2" s="1"/>
  <c r="R8544" i="2" s="1"/>
  <c r="I8545" i="2" s="1"/>
  <c r="K8544" i="2"/>
  <c r="O8546" i="2"/>
  <c r="Q8546" i="2" s="1"/>
  <c r="K8545" i="2" l="1"/>
  <c r="P8544" i="2"/>
  <c r="J8545" i="2"/>
  <c r="L8545" i="2" s="1"/>
  <c r="N8545" i="2" s="1"/>
  <c r="P8545" i="2" s="1"/>
  <c r="O8547" i="2"/>
  <c r="Q8547" i="2" s="1"/>
  <c r="R8545" i="2" l="1"/>
  <c r="I8546" i="2" s="1"/>
  <c r="K8546" i="2" l="1"/>
  <c r="M8546" i="2" s="1"/>
  <c r="P8546" i="2" s="1"/>
  <c r="L8546" i="2"/>
  <c r="R8546" i="2"/>
  <c r="I8547" i="2" s="1"/>
  <c r="L8547" i="2" l="1"/>
  <c r="K8547" i="2"/>
  <c r="M8547" i="2" s="1"/>
  <c r="P8547" i="2" s="1"/>
  <c r="R8547" i="2" l="1"/>
  <c r="I8548" i="2" s="1"/>
  <c r="L8548" i="2" l="1"/>
  <c r="K8548" i="2"/>
  <c r="M8548" i="2" s="1"/>
  <c r="P8548" i="2" s="1"/>
  <c r="R8548" i="2" l="1"/>
  <c r="I8549" i="2" s="1"/>
  <c r="K8549" i="2" l="1"/>
  <c r="M8549" i="2" s="1"/>
  <c r="P8549" i="2" s="1"/>
  <c r="L8549" i="2"/>
  <c r="R8549" i="2" l="1"/>
  <c r="I8550" i="2" s="1"/>
  <c r="O8550" i="2" l="1"/>
  <c r="Q8550" i="2" s="1"/>
  <c r="K8550" i="2"/>
  <c r="M8550" i="2" s="1"/>
  <c r="P8550" i="2" s="1"/>
  <c r="L8550" i="2"/>
  <c r="R8550" i="2" l="1"/>
  <c r="I8551" i="2" s="1"/>
  <c r="O8551" i="2"/>
  <c r="Q8551" i="2" s="1"/>
  <c r="K8551" i="2"/>
  <c r="M8551" i="2" s="1"/>
  <c r="L8551" i="2"/>
  <c r="N8551" i="2" s="1"/>
  <c r="J8552" i="2" s="1"/>
  <c r="R8551" i="2" l="1"/>
  <c r="I8552" i="2" s="1"/>
  <c r="O8552" i="2"/>
  <c r="Q8552" i="2" s="1"/>
  <c r="L8552" i="2"/>
  <c r="N8552" i="2" s="1"/>
  <c r="K8552" i="2"/>
  <c r="M8552" i="2" s="1"/>
  <c r="J8553" i="2"/>
  <c r="J8554" i="2" s="1"/>
  <c r="J8555" i="2" s="1"/>
  <c r="J8556" i="2" s="1"/>
  <c r="J8557" i="2" s="1"/>
  <c r="J8558" i="2" s="1"/>
  <c r="J8559" i="2" s="1"/>
  <c r="J8560" i="2" s="1"/>
  <c r="P8551" i="2"/>
  <c r="P8552" i="2" l="1"/>
  <c r="R8552" i="2"/>
  <c r="I8553" i="2" s="1"/>
  <c r="O8553" i="2" l="1"/>
  <c r="Q8553" i="2" s="1"/>
  <c r="L8553" i="2"/>
  <c r="K8553" i="2"/>
  <c r="M8553" i="2" s="1"/>
  <c r="P8553" i="2" l="1"/>
  <c r="R8553" i="2"/>
  <c r="I8554" i="2" s="1"/>
  <c r="O8554" i="2" l="1"/>
  <c r="Q8554" i="2" s="1"/>
  <c r="L8554" i="2"/>
  <c r="K8554" i="2"/>
  <c r="M8554" i="2" s="1"/>
  <c r="P8554" i="2" l="1"/>
  <c r="R8554" i="2"/>
  <c r="I8555" i="2" s="1"/>
  <c r="O8555" i="2" l="1"/>
  <c r="Q8555" i="2" s="1"/>
  <c r="L8555" i="2"/>
  <c r="K8555" i="2"/>
  <c r="M8555" i="2" s="1"/>
  <c r="P8555" i="2" l="1"/>
  <c r="R8555" i="2"/>
  <c r="I8556" i="2" s="1"/>
  <c r="R8556" i="2" l="1"/>
  <c r="I8557" i="2" s="1"/>
  <c r="L8556" i="2"/>
  <c r="K8556" i="2"/>
  <c r="O8556" i="2"/>
  <c r="Q8556" i="2" s="1"/>
  <c r="L8557" i="2" l="1"/>
  <c r="R8557" i="2"/>
  <c r="I8558" i="2" s="1"/>
  <c r="K8557" i="2"/>
  <c r="O8557" i="2"/>
  <c r="Q8557" i="2" s="1"/>
  <c r="R8558" i="2" l="1"/>
  <c r="I8559" i="2" s="1"/>
  <c r="L8558" i="2"/>
  <c r="K8558" i="2"/>
  <c r="O8558" i="2"/>
  <c r="Q8558" i="2" s="1"/>
  <c r="R8559" i="2" l="1"/>
  <c r="I8560" i="2" s="1"/>
  <c r="L8559" i="2"/>
  <c r="K8559" i="2"/>
  <c r="O8559" i="2"/>
  <c r="Q8559" i="2" s="1"/>
  <c r="O8560" i="2" l="1"/>
  <c r="Q8560" i="2" s="1"/>
  <c r="L8560" i="2"/>
  <c r="N8560" i="2" s="1"/>
  <c r="K8560" i="2"/>
  <c r="P8560" i="2" l="1"/>
  <c r="J8561" i="2"/>
  <c r="R8560" i="2"/>
  <c r="I8561" i="2" s="1"/>
  <c r="O8561" i="2" l="1"/>
  <c r="Q8561" i="2" s="1"/>
  <c r="L8561" i="2"/>
  <c r="N8561" i="2" s="1"/>
  <c r="P8561" i="2" s="1"/>
  <c r="R8561" i="2"/>
  <c r="I8562" i="2" s="1"/>
  <c r="K8561" i="2"/>
  <c r="J8562" i="2"/>
  <c r="O8562" i="2" l="1"/>
  <c r="Q8562" i="2" s="1"/>
  <c r="L8562" i="2"/>
  <c r="N8562" i="2" s="1"/>
  <c r="K8562" i="2"/>
  <c r="P8562" i="2" l="1"/>
  <c r="R8562" i="2"/>
  <c r="I8563" i="2" s="1"/>
  <c r="J8563" i="2"/>
  <c r="O8563" i="2" l="1"/>
  <c r="Q8563" i="2" s="1"/>
  <c r="L8563" i="2"/>
  <c r="N8563" i="2" s="1"/>
  <c r="K8563" i="2"/>
  <c r="P8563" i="2" l="1"/>
  <c r="R8563" i="2"/>
  <c r="I8564" i="2" s="1"/>
  <c r="J8564" i="2"/>
  <c r="O8564" i="2" l="1"/>
  <c r="Q8564" i="2" s="1"/>
  <c r="L8564" i="2"/>
  <c r="N8564" i="2" s="1"/>
  <c r="R8564" i="2"/>
  <c r="I8565" i="2" s="1"/>
  <c r="K8564" i="2"/>
  <c r="O8565" i="2" l="1"/>
  <c r="Q8565" i="2" s="1"/>
  <c r="K8565" i="2"/>
  <c r="P8564" i="2"/>
  <c r="J8565" i="2"/>
  <c r="L8565" i="2" s="1"/>
  <c r="N8565" i="2" s="1"/>
  <c r="P8565" i="2"/>
  <c r="R8565" i="2"/>
  <c r="I8566" i="2" s="1"/>
  <c r="O8566" i="2" s="1"/>
  <c r="Q8566" i="2" s="1"/>
  <c r="J8566" i="2"/>
  <c r="L8566" i="2" l="1"/>
  <c r="N8566" i="2" s="1"/>
  <c r="P8566" i="2" s="1"/>
  <c r="R8566" i="2"/>
  <c r="I8567" i="2" s="1"/>
  <c r="O8567" i="2" s="1"/>
  <c r="Q8567" i="2" s="1"/>
  <c r="K8566" i="2"/>
  <c r="K8567" i="2" l="1"/>
  <c r="J8567" i="2"/>
  <c r="L8567" i="2" l="1"/>
  <c r="N8567" i="2" s="1"/>
  <c r="P8567" i="2" l="1"/>
  <c r="R8567" i="2"/>
  <c r="I8568" i="2" s="1"/>
  <c r="O8568" i="2" s="1"/>
  <c r="Q8568" i="2" s="1"/>
  <c r="J8568" i="2"/>
  <c r="L8568" i="2" l="1"/>
  <c r="N8568" i="2" s="1"/>
  <c r="P8568" i="2" s="1"/>
  <c r="K8568" i="2"/>
  <c r="R8568" i="2" l="1"/>
  <c r="I8569" i="2" s="1"/>
  <c r="J8569" i="2"/>
  <c r="L8569" i="2" l="1"/>
  <c r="K8569" i="2"/>
  <c r="M8569" i="2" s="1"/>
  <c r="P8569" i="2" s="1"/>
  <c r="O8569" i="2"/>
  <c r="Q8569" i="2" s="1"/>
  <c r="R8569" i="2" l="1"/>
  <c r="I8570" i="2" s="1"/>
  <c r="L8570" i="2"/>
  <c r="K8570" i="2"/>
  <c r="M8570" i="2" s="1"/>
  <c r="P8570" i="2" s="1"/>
  <c r="O8570" i="2"/>
  <c r="Q8570" i="2" s="1"/>
  <c r="R8570" i="2" l="1"/>
  <c r="I8571" i="2" s="1"/>
  <c r="L8571" i="2"/>
  <c r="K8571" i="2"/>
  <c r="M8571" i="2" s="1"/>
  <c r="P8571" i="2" s="1"/>
  <c r="R8571" i="2" l="1"/>
  <c r="I8572" i="2" s="1"/>
  <c r="O8572" i="2" s="1"/>
  <c r="Q8572" i="2" s="1"/>
  <c r="L8572" i="2" l="1"/>
  <c r="K8572" i="2"/>
  <c r="M8572" i="2" s="1"/>
  <c r="P8572" i="2" s="1"/>
  <c r="R8572" i="2" l="1"/>
  <c r="I8573" i="2" s="1"/>
  <c r="O8573" i="2" s="1"/>
  <c r="Q8573" i="2" s="1"/>
  <c r="L8573" i="2" l="1"/>
  <c r="K8573" i="2"/>
  <c r="M8573" i="2" s="1"/>
  <c r="P8573" i="2" s="1"/>
  <c r="R8573" i="2" l="1"/>
  <c r="I8574" i="2" s="1"/>
  <c r="L8574" i="2" l="1"/>
  <c r="K8574" i="2"/>
  <c r="M8574" i="2" s="1"/>
  <c r="P8574" i="2" s="1"/>
  <c r="R8574" i="2" l="1"/>
  <c r="I8575" i="2" s="1"/>
  <c r="O8575" i="2" s="1"/>
  <c r="Q8575" i="2" s="1"/>
  <c r="L8575" i="2" l="1"/>
  <c r="K8575" i="2"/>
  <c r="M8575" i="2" s="1"/>
  <c r="P8575" i="2" s="1"/>
  <c r="R8575" i="2" l="1"/>
  <c r="I8576" i="2" s="1"/>
  <c r="O8576" i="2" s="1"/>
  <c r="Q8576" i="2" s="1"/>
  <c r="L8576" i="2" l="1"/>
  <c r="N8576" i="2" s="1"/>
  <c r="J8577" i="2" s="1"/>
  <c r="K8576" i="2"/>
  <c r="M8576" i="2" s="1"/>
  <c r="P8576" i="2" s="1"/>
  <c r="R8576" i="2" l="1"/>
  <c r="I8577" i="2" s="1"/>
  <c r="L8577" i="2" l="1"/>
  <c r="N8577" i="2" s="1"/>
  <c r="R8577" i="2"/>
  <c r="I8578" i="2" s="1"/>
  <c r="K8577" i="2"/>
  <c r="O8577" i="2"/>
  <c r="Q8577" i="2" s="1"/>
  <c r="P8577" i="2" l="1"/>
  <c r="J8578" i="2"/>
  <c r="J8579" i="2" s="1"/>
  <c r="J8580" i="2" s="1"/>
  <c r="J8581" i="2" s="1"/>
  <c r="J8582" i="2" s="1"/>
  <c r="J8583" i="2" s="1"/>
  <c r="L8578" i="2"/>
  <c r="R8578" i="2"/>
  <c r="I8579" i="2" s="1"/>
  <c r="O8579" i="2" s="1"/>
  <c r="Q8579" i="2" s="1"/>
  <c r="K8578" i="2"/>
  <c r="O8578" i="2"/>
  <c r="Q8578" i="2" s="1"/>
  <c r="L8579" i="2" l="1"/>
  <c r="K8579" i="2"/>
  <c r="M8579" i="2" s="1"/>
  <c r="P8579" i="2" s="1"/>
  <c r="R8579" i="2" l="1"/>
  <c r="I8580" i="2" s="1"/>
  <c r="O8580" i="2" s="1"/>
  <c r="Q8580" i="2" s="1"/>
  <c r="L8580" i="2" l="1"/>
  <c r="K8580" i="2"/>
  <c r="M8580" i="2" s="1"/>
  <c r="P8580" i="2" s="1"/>
  <c r="R8580" i="2" l="1"/>
  <c r="I8581" i="2" s="1"/>
  <c r="L8581" i="2" l="1"/>
  <c r="K8581" i="2"/>
  <c r="M8581" i="2" s="1"/>
  <c r="P8581" i="2" s="1"/>
  <c r="O8581" i="2"/>
  <c r="Q8581" i="2" s="1"/>
  <c r="R8581" i="2" l="1"/>
  <c r="I8582" i="2" s="1"/>
  <c r="L8582" i="2"/>
  <c r="K8582" i="2"/>
  <c r="M8582" i="2" s="1"/>
  <c r="P8582" i="2" s="1"/>
  <c r="O8582" i="2"/>
  <c r="Q8582" i="2" s="1"/>
  <c r="R8582" i="2" l="1"/>
  <c r="I8583" i="2" s="1"/>
  <c r="L8583" i="2"/>
  <c r="N8583" i="2" s="1"/>
  <c r="K8583" i="2"/>
  <c r="M8583" i="2" s="1"/>
  <c r="P8583" i="2" l="1"/>
  <c r="J8584" i="2"/>
  <c r="J8585" i="2" s="1"/>
  <c r="R8583" i="2"/>
  <c r="I8584" i="2" s="1"/>
  <c r="L8584" i="2" l="1"/>
  <c r="R8584" i="2"/>
  <c r="I8585" i="2" s="1"/>
  <c r="O8585" i="2" s="1"/>
  <c r="Q8585" i="2" s="1"/>
  <c r="O8584" i="2"/>
  <c r="Q8584" i="2" s="1"/>
  <c r="K8584" i="2"/>
  <c r="L8585" i="2" l="1"/>
  <c r="N8585" i="2" s="1"/>
  <c r="R8585" i="2"/>
  <c r="I8586" i="2" s="1"/>
  <c r="O8586" i="2" s="1"/>
  <c r="Q8586" i="2" s="1"/>
  <c r="K8585" i="2"/>
  <c r="K8586" i="2" l="1"/>
  <c r="P8585" i="2"/>
  <c r="J8586" i="2"/>
  <c r="L8586" i="2" l="1"/>
  <c r="N8586" i="2" s="1"/>
  <c r="P8586" i="2" l="1"/>
  <c r="R8586" i="2"/>
  <c r="I8587" i="2" s="1"/>
  <c r="J8587" i="2"/>
  <c r="L8587" i="2" l="1"/>
  <c r="N8587" i="2" s="1"/>
  <c r="P8587" i="2" s="1"/>
  <c r="R8587" i="2"/>
  <c r="I8588" i="2" s="1"/>
  <c r="K8587" i="2"/>
  <c r="K8588" i="2" l="1"/>
  <c r="O8588" i="2"/>
  <c r="Q8588" i="2" s="1"/>
  <c r="J8588" i="2"/>
  <c r="L8588" i="2" l="1"/>
  <c r="N8588" i="2" s="1"/>
  <c r="P8588" i="2" l="1"/>
  <c r="R8588" i="2"/>
  <c r="I8589" i="2" s="1"/>
  <c r="J8589" i="2"/>
  <c r="O8590" i="2"/>
  <c r="Q8590" i="2" s="1"/>
  <c r="O8589" i="2" l="1"/>
  <c r="Q8589" i="2" s="1"/>
  <c r="L8589" i="2"/>
  <c r="N8589" i="2" s="1"/>
  <c r="P8589" i="2" s="1"/>
  <c r="R8589" i="2"/>
  <c r="I8590" i="2" s="1"/>
  <c r="K8589" i="2"/>
  <c r="K8590" i="2" l="1"/>
  <c r="J8590" i="2"/>
  <c r="L8590" i="2" l="1"/>
  <c r="N8590" i="2" s="1"/>
  <c r="P8590" i="2" l="1"/>
  <c r="R8590" i="2"/>
  <c r="I8591" i="2" s="1"/>
  <c r="J8591" i="2"/>
  <c r="O8591" i="2" l="1"/>
  <c r="Q8591" i="2" s="1"/>
  <c r="L8591" i="2"/>
  <c r="N8591" i="2" s="1"/>
  <c r="P8591" i="2" s="1"/>
  <c r="K8591" i="2"/>
  <c r="R8591" i="2"/>
  <c r="I8592" i="2" s="1"/>
  <c r="O8594" i="2"/>
  <c r="Q8594" i="2" s="1"/>
  <c r="R8592" i="2" l="1"/>
  <c r="I8593" i="2" s="1"/>
  <c r="K8592" i="2"/>
  <c r="O8592" i="2"/>
  <c r="Q8592" i="2" s="1"/>
  <c r="J8592" i="2"/>
  <c r="J8593" i="2" s="1"/>
  <c r="L8593" i="2" l="1"/>
  <c r="R8593" i="2"/>
  <c r="I8594" i="2" s="1"/>
  <c r="K8593" i="2"/>
  <c r="O8593" i="2"/>
  <c r="Q8593" i="2" s="1"/>
  <c r="L8592" i="2"/>
  <c r="L8594" i="2" l="1"/>
  <c r="N8594" i="2" s="1"/>
  <c r="K8594" i="2"/>
  <c r="P8594" i="2" l="1"/>
  <c r="J8595" i="2"/>
  <c r="R8594" i="2"/>
  <c r="I8595" i="2" s="1"/>
  <c r="L8595" i="2" l="1"/>
  <c r="N8595" i="2" s="1"/>
  <c r="J8596" i="2" s="1"/>
  <c r="K8595" i="2"/>
  <c r="M8595" i="2" s="1"/>
  <c r="P8595" i="2" s="1"/>
  <c r="R8595" i="2" l="1"/>
  <c r="I8596" i="2" s="1"/>
  <c r="L8596" i="2" s="1"/>
  <c r="N8596" i="2" s="1"/>
  <c r="K8596" i="2"/>
  <c r="M8596" i="2" s="1"/>
  <c r="R8596" i="2" l="1"/>
  <c r="I8597" i="2" s="1"/>
  <c r="K8597" i="2"/>
  <c r="M8597" i="2" s="1"/>
  <c r="J8597" i="2"/>
  <c r="L8597" i="2" s="1"/>
  <c r="N8597" i="2" s="1"/>
  <c r="J8598" i="2" s="1"/>
  <c r="P8596" i="2"/>
  <c r="P8597" i="2" l="1"/>
  <c r="R8597" i="2"/>
  <c r="I8598" i="2" s="1"/>
  <c r="O8598" i="2" l="1"/>
  <c r="Q8598" i="2" s="1"/>
  <c r="L8598" i="2"/>
  <c r="N8598" i="2" s="1"/>
  <c r="J8599" i="2" s="1"/>
  <c r="K8598" i="2"/>
  <c r="M8598" i="2" s="1"/>
  <c r="P8598" i="2" l="1"/>
  <c r="R8598" i="2"/>
  <c r="I8599" i="2" s="1"/>
  <c r="L8599" i="2" l="1"/>
  <c r="N8599" i="2" s="1"/>
  <c r="J8600" i="2" s="1"/>
  <c r="K8599" i="2"/>
  <c r="M8599" i="2" s="1"/>
  <c r="P8599" i="2" l="1"/>
  <c r="R8599" i="2"/>
  <c r="I8600" i="2" s="1"/>
  <c r="L8600" i="2" l="1"/>
  <c r="N8600" i="2" s="1"/>
  <c r="J8601" i="2" s="1"/>
  <c r="K8600" i="2"/>
  <c r="M8600" i="2" s="1"/>
  <c r="P8600" i="2" l="1"/>
  <c r="R8600" i="2"/>
  <c r="I8601" i="2" s="1"/>
  <c r="L8601" i="2" l="1"/>
  <c r="N8601" i="2" s="1"/>
  <c r="J8602" i="2" s="1"/>
  <c r="J8603" i="2" s="1"/>
  <c r="J8604" i="2" s="1"/>
  <c r="J8605" i="2" s="1"/>
  <c r="J8606" i="2" s="1"/>
  <c r="J8607" i="2" s="1"/>
  <c r="J8608" i="2" s="1"/>
  <c r="K8601" i="2"/>
  <c r="M8601" i="2" s="1"/>
  <c r="P8601" i="2" l="1"/>
  <c r="R8601" i="2"/>
  <c r="I8602" i="2" s="1"/>
  <c r="O8602" i="2" l="1"/>
  <c r="Q8602" i="2" s="1"/>
  <c r="L8602" i="2"/>
  <c r="K8602" i="2"/>
  <c r="M8602" i="2" s="1"/>
  <c r="P8602" i="2" l="1"/>
  <c r="R8602" i="2"/>
  <c r="I8603" i="2" s="1"/>
  <c r="O8603" i="2" l="1"/>
  <c r="Q8603" i="2" s="1"/>
  <c r="L8603" i="2"/>
  <c r="K8603" i="2"/>
  <c r="M8603" i="2" s="1"/>
  <c r="P8603" i="2" l="1"/>
  <c r="R8603" i="2"/>
  <c r="I8604" i="2" s="1"/>
  <c r="L8604" i="2" l="1"/>
  <c r="K8604" i="2"/>
  <c r="M8604" i="2" s="1"/>
  <c r="P8604" i="2" l="1"/>
  <c r="R8604" i="2"/>
  <c r="I8605" i="2" s="1"/>
  <c r="O8605" i="2" l="1"/>
  <c r="Q8605" i="2" s="1"/>
  <c r="L8605" i="2"/>
  <c r="K8605" i="2"/>
  <c r="M8605" i="2" s="1"/>
  <c r="P8605" i="2" l="1"/>
  <c r="R8605" i="2"/>
  <c r="I8606" i="2" s="1"/>
  <c r="L8606" i="2" l="1"/>
  <c r="K8606" i="2"/>
  <c r="M8606" i="2" s="1"/>
  <c r="O8607" i="2"/>
  <c r="Q8607" i="2" s="1"/>
  <c r="P8606" i="2" l="1"/>
  <c r="R8606" i="2"/>
  <c r="I8607" i="2" s="1"/>
  <c r="L8607" i="2" l="1"/>
  <c r="K8607" i="2"/>
  <c r="M8607" i="2" s="1"/>
  <c r="P8607" i="2" l="1"/>
  <c r="R8607" i="2"/>
  <c r="I8608" i="2" s="1"/>
  <c r="L8608" i="2" l="1"/>
  <c r="N8608" i="2" s="1"/>
  <c r="J8609" i="2" s="1"/>
  <c r="K8608" i="2"/>
  <c r="M8608" i="2" s="1"/>
  <c r="P8608" i="2" l="1"/>
  <c r="R8608" i="2"/>
  <c r="I8609" i="2" s="1"/>
  <c r="L8609" i="2" l="1"/>
  <c r="N8609" i="2" s="1"/>
  <c r="K8609" i="2"/>
  <c r="M8609" i="2" s="1"/>
  <c r="R8609" i="2"/>
  <c r="I8610" i="2" s="1"/>
  <c r="O8610" i="2" l="1"/>
  <c r="Q8610" i="2" s="1"/>
  <c r="K8610" i="2"/>
  <c r="M8610" i="2" s="1"/>
  <c r="P8609" i="2"/>
  <c r="J8610" i="2"/>
  <c r="L8610" i="2" l="1"/>
  <c r="N8610" i="2" s="1"/>
  <c r="R8610" i="2" l="1"/>
  <c r="I8611" i="2" s="1"/>
  <c r="P8610" i="2"/>
  <c r="J8611" i="2"/>
  <c r="O8611" i="2" l="1"/>
  <c r="Q8611" i="2" s="1"/>
  <c r="K8611" i="2"/>
  <c r="L8611" i="2"/>
  <c r="N8611" i="2" s="1"/>
  <c r="P8611" i="2" s="1"/>
  <c r="R8611" i="2"/>
  <c r="I8612" i="2" s="1"/>
  <c r="O8612" i="2" l="1"/>
  <c r="Q8612" i="2" s="1"/>
  <c r="K8612" i="2"/>
  <c r="J8612" i="2"/>
  <c r="L8612" i="2" l="1"/>
  <c r="N8612" i="2" s="1"/>
  <c r="P8612" i="2" l="1"/>
  <c r="R8612" i="2"/>
  <c r="I8613" i="2" s="1"/>
  <c r="J8613" i="2"/>
  <c r="O8613" i="2" l="1"/>
  <c r="Q8613" i="2" s="1"/>
  <c r="L8613" i="2"/>
  <c r="N8613" i="2" s="1"/>
  <c r="P8613" i="2" s="1"/>
  <c r="K8613" i="2"/>
  <c r="R8613" i="2"/>
  <c r="I8614" i="2" s="1"/>
  <c r="O8614" i="2" l="1"/>
  <c r="Q8614" i="2" s="1"/>
  <c r="K8614" i="2"/>
  <c r="J8614" i="2"/>
  <c r="L8614" i="2" l="1"/>
  <c r="N8614" i="2" s="1"/>
  <c r="P8614" i="2" l="1"/>
  <c r="R8614" i="2"/>
  <c r="I8615" i="2" s="1"/>
  <c r="J8615" i="2"/>
  <c r="O8615" i="2" l="1"/>
  <c r="Q8615" i="2" s="1"/>
  <c r="K8615" i="2"/>
  <c r="L8615" i="2"/>
  <c r="N8615" i="2" s="1"/>
  <c r="P8615" i="2" s="1"/>
  <c r="R8615" i="2"/>
  <c r="I8616" i="2" s="1"/>
  <c r="O8616" i="2" l="1"/>
  <c r="Q8616" i="2" s="1"/>
  <c r="K8616" i="2"/>
  <c r="M8616" i="2" s="1"/>
  <c r="J8616" i="2"/>
  <c r="L8616" i="2" l="1"/>
  <c r="N8616" i="2" s="1"/>
  <c r="P8616" i="2" s="1"/>
  <c r="R8616" i="2" l="1"/>
  <c r="I8617" i="2" s="1"/>
  <c r="J8617" i="2"/>
  <c r="O8618" i="2"/>
  <c r="Q8618" i="2" s="1"/>
  <c r="O8617" i="2" l="1"/>
  <c r="Q8617" i="2" s="1"/>
  <c r="L8617" i="2"/>
  <c r="N8617" i="2" s="1"/>
  <c r="K8617" i="2"/>
  <c r="M8617" i="2" s="1"/>
  <c r="R8617" i="2" s="1"/>
  <c r="I8618" i="2" s="1"/>
  <c r="O8619" i="2"/>
  <c r="Q8619" i="2" s="1"/>
  <c r="L8618" i="2" l="1"/>
  <c r="K8618" i="2"/>
  <c r="M8618" i="2" s="1"/>
  <c r="P8618" i="2" s="1"/>
  <c r="P8617" i="2"/>
  <c r="R8618" i="2" l="1"/>
  <c r="I8619" i="2" s="1"/>
  <c r="L8619" i="2" l="1"/>
  <c r="K8619" i="2"/>
  <c r="M8619" i="2" s="1"/>
  <c r="P8619" i="2" s="1"/>
  <c r="R8619" i="2" l="1"/>
  <c r="I8620" i="2" s="1"/>
  <c r="O8620" i="2" l="1"/>
  <c r="Q8620" i="2" s="1"/>
  <c r="L8620" i="2"/>
  <c r="K8620" i="2"/>
  <c r="M8620" i="2" s="1"/>
  <c r="P8620" i="2" s="1"/>
  <c r="R8620" i="2" l="1"/>
  <c r="I8621" i="2" s="1"/>
  <c r="O8621" i="2"/>
  <c r="Q8621" i="2" s="1"/>
  <c r="L8621" i="2"/>
  <c r="K8621" i="2"/>
  <c r="M8621" i="2" s="1"/>
  <c r="P8621" i="2" s="1"/>
  <c r="R8621" i="2" l="1"/>
  <c r="I8622" i="2" s="1"/>
  <c r="L8622" i="2"/>
  <c r="R8622" i="2"/>
  <c r="I8623" i="2" s="1"/>
  <c r="K8622" i="2"/>
  <c r="O8622" i="2"/>
  <c r="Q8622" i="2" s="1"/>
  <c r="O8623" i="2" l="1"/>
  <c r="Q8623" i="2" s="1"/>
  <c r="L8623" i="2"/>
  <c r="K8623" i="2"/>
  <c r="M8623" i="2" s="1"/>
  <c r="P8623" i="2" l="1"/>
  <c r="R8623" i="2"/>
  <c r="I8624" i="2" s="1"/>
  <c r="O8624" i="2" l="1"/>
  <c r="Q8624" i="2" s="1"/>
  <c r="L8624" i="2"/>
  <c r="K8624" i="2"/>
  <c r="M8624" i="2" s="1"/>
  <c r="P8624" i="2" l="1"/>
  <c r="R8624" i="2"/>
  <c r="I8625" i="2" s="1"/>
  <c r="O8625" i="2" l="1"/>
  <c r="Q8625" i="2" s="1"/>
  <c r="L8625" i="2"/>
  <c r="K8625" i="2"/>
  <c r="M8625" i="2" s="1"/>
  <c r="P8625" i="2" l="1"/>
  <c r="R8625" i="2"/>
  <c r="I8626" i="2" s="1"/>
  <c r="O8626" i="2" l="1"/>
  <c r="Q8626" i="2" s="1"/>
  <c r="L8626" i="2"/>
  <c r="K8626" i="2"/>
  <c r="M8626" i="2" s="1"/>
  <c r="P8626" i="2" l="1"/>
  <c r="R8626" i="2"/>
  <c r="I8627" i="2" s="1"/>
  <c r="L8627" i="2" l="1"/>
  <c r="K8627" i="2"/>
  <c r="M8627" i="2" s="1"/>
  <c r="P8627" i="2" l="1"/>
  <c r="R8627" i="2"/>
  <c r="I8628" i="2" s="1"/>
  <c r="O8628" i="2" l="1"/>
  <c r="Q8628" i="2" s="1"/>
  <c r="L8628" i="2"/>
  <c r="K8628" i="2"/>
  <c r="M8628" i="2" s="1"/>
  <c r="O8629" i="2"/>
  <c r="Q8629" i="2" s="1"/>
  <c r="P8628" i="2" l="1"/>
  <c r="R8628" i="2"/>
  <c r="I8629" i="2" s="1"/>
  <c r="O8630" i="2"/>
  <c r="Q8630" i="2" s="1"/>
  <c r="L8629" i="2" l="1"/>
  <c r="K8629" i="2"/>
  <c r="M8629" i="2" s="1"/>
  <c r="P8629" i="2" s="1"/>
  <c r="O8631" i="2"/>
  <c r="Q8631" i="2" s="1"/>
  <c r="R8629" i="2" l="1"/>
  <c r="I8630" i="2" s="1"/>
  <c r="L8630" i="2" l="1"/>
  <c r="K8630" i="2"/>
  <c r="M8630" i="2" s="1"/>
  <c r="P8630" i="2" s="1"/>
  <c r="R8630" i="2" l="1"/>
  <c r="I8631" i="2" s="1"/>
  <c r="L8631" i="2" l="1"/>
  <c r="K8631" i="2"/>
  <c r="M8631" i="2" s="1"/>
  <c r="P8631" i="2" s="1"/>
  <c r="R8631" i="2" l="1"/>
  <c r="I8632" i="2" s="1"/>
  <c r="L8632" i="2" l="1"/>
  <c r="N8632" i="2" s="1"/>
  <c r="K8632" i="2"/>
  <c r="M8632" i="2" s="1"/>
  <c r="R8632" i="2" s="1"/>
  <c r="I8633" i="2" s="1"/>
  <c r="K8633" i="2" l="1"/>
  <c r="M8633" i="2" s="1"/>
  <c r="P8632" i="2"/>
  <c r="J8633" i="2"/>
  <c r="L8633" i="2" l="1"/>
  <c r="N8633" i="2" s="1"/>
  <c r="P8633" i="2" s="1"/>
  <c r="R8633" i="2" l="1"/>
  <c r="I8634" i="2" s="1"/>
  <c r="J8634" i="2"/>
  <c r="O8634" i="2" l="1"/>
  <c r="Q8634" i="2" s="1"/>
  <c r="L8634" i="2"/>
  <c r="N8634" i="2" s="1"/>
  <c r="P8634" i="2" s="1"/>
  <c r="K8634" i="2"/>
  <c r="R8634" i="2" l="1"/>
  <c r="I8635" i="2" s="1"/>
  <c r="K8635" i="2" s="1"/>
  <c r="J8635" i="2"/>
  <c r="L8635" i="2" l="1"/>
  <c r="N8635" i="2" s="1"/>
  <c r="P8635" i="2" l="1"/>
  <c r="R8635" i="2"/>
  <c r="I8636" i="2" s="1"/>
  <c r="J8636" i="2"/>
  <c r="L8636" i="2" l="1"/>
  <c r="N8636" i="2" s="1"/>
  <c r="P8636" i="2" s="1"/>
  <c r="K8636" i="2"/>
  <c r="O8639" i="2"/>
  <c r="Q8639" i="2" s="1"/>
  <c r="R8636" i="2" l="1"/>
  <c r="I8637" i="2" s="1"/>
  <c r="K8637" i="2" s="1"/>
  <c r="O8637" i="2"/>
  <c r="Q8637" i="2" s="1"/>
  <c r="J8637" i="2"/>
  <c r="L8637" i="2" l="1"/>
  <c r="N8637" i="2" s="1"/>
  <c r="P8637" i="2" l="1"/>
  <c r="R8637" i="2"/>
  <c r="I8638" i="2" s="1"/>
  <c r="J8638" i="2"/>
  <c r="O8641" i="2"/>
  <c r="Q8641" i="2" s="1"/>
  <c r="L8638" i="2" l="1"/>
  <c r="N8638" i="2" s="1"/>
  <c r="P8638" i="2" s="1"/>
  <c r="K8638" i="2"/>
  <c r="O8642" i="2"/>
  <c r="Q8642" i="2" s="1"/>
  <c r="R8638" i="2" l="1"/>
  <c r="I8639" i="2" s="1"/>
  <c r="J8639" i="2"/>
  <c r="L8639" i="2" l="1"/>
  <c r="N8639" i="2" s="1"/>
  <c r="P8639" i="2" s="1"/>
  <c r="R8639" i="2"/>
  <c r="I8640" i="2" s="1"/>
  <c r="K8639" i="2"/>
  <c r="K8640" i="2" l="1"/>
  <c r="J8640" i="2"/>
  <c r="O8644" i="2"/>
  <c r="Q8644" i="2" s="1"/>
  <c r="L8640" i="2" l="1"/>
  <c r="N8640" i="2" s="1"/>
  <c r="P8640" i="2" l="1"/>
  <c r="R8640" i="2"/>
  <c r="I8641" i="2" s="1"/>
  <c r="J8641" i="2"/>
  <c r="L8641" i="2" l="1"/>
  <c r="K8641" i="2"/>
  <c r="M8641" i="2" s="1"/>
  <c r="P8641" i="2" s="1"/>
  <c r="R8641" i="2" l="1"/>
  <c r="I8642" i="2" s="1"/>
  <c r="L8642" i="2" l="1"/>
  <c r="K8642" i="2"/>
  <c r="M8642" i="2" s="1"/>
  <c r="P8642" i="2" s="1"/>
  <c r="R8642" i="2" l="1"/>
  <c r="I8643" i="2" s="1"/>
  <c r="L8643" i="2" l="1"/>
  <c r="K8643" i="2"/>
  <c r="M8643" i="2" s="1"/>
  <c r="P8643" i="2" s="1"/>
  <c r="R8643" i="2" l="1"/>
  <c r="I8644" i="2" s="1"/>
  <c r="L8644" i="2"/>
  <c r="K8644" i="2"/>
  <c r="M8644" i="2" s="1"/>
  <c r="P8644" i="2" s="1"/>
  <c r="R8644" i="2" l="1"/>
  <c r="I8645" i="2" s="1"/>
  <c r="O8645" i="2" l="1"/>
  <c r="Q8645" i="2" s="1"/>
  <c r="L8645" i="2"/>
  <c r="K8645" i="2"/>
  <c r="M8645" i="2" s="1"/>
  <c r="P8645" i="2" s="1"/>
  <c r="R8645" i="2" l="1"/>
  <c r="I8646" i="2" s="1"/>
  <c r="L8646" i="2"/>
  <c r="K8646" i="2"/>
  <c r="M8646" i="2" s="1"/>
  <c r="P8646" i="2" s="1"/>
  <c r="R8646" i="2" l="1"/>
  <c r="I8647" i="2" s="1"/>
  <c r="L8647" i="2"/>
  <c r="K8647" i="2"/>
  <c r="M8647" i="2" s="1"/>
  <c r="P8647" i="2" s="1"/>
  <c r="R8647" i="2"/>
  <c r="I8648" i="2" s="1"/>
  <c r="L8648" i="2" l="1"/>
  <c r="K8648" i="2"/>
  <c r="M8648" i="2" s="1"/>
  <c r="P8648" i="2" s="1"/>
  <c r="R8648" i="2" l="1"/>
  <c r="I8649" i="2" s="1"/>
  <c r="L8649" i="2" s="1"/>
  <c r="K8649" i="2"/>
  <c r="M8649" i="2" s="1"/>
  <c r="P8649" i="2" s="1"/>
  <c r="R8649" i="2" l="1"/>
  <c r="I8650" i="2" s="1"/>
  <c r="L8650" i="2"/>
  <c r="K8650" i="2"/>
  <c r="M8650" i="2" s="1"/>
  <c r="P8650" i="2" s="1"/>
  <c r="R8650" i="2" l="1"/>
  <c r="I8651" i="2" s="1"/>
  <c r="L8651" i="2"/>
  <c r="N8651" i="2" s="1"/>
  <c r="K8651" i="2"/>
  <c r="M8651" i="2" s="1"/>
  <c r="R8651" i="2" s="1"/>
  <c r="I8652" i="2" s="1"/>
  <c r="K8652" i="2" l="1"/>
  <c r="M8652" i="2" s="1"/>
  <c r="P8651" i="2"/>
  <c r="J8652" i="2"/>
  <c r="J8653" i="2" s="1"/>
  <c r="J8654" i="2" s="1"/>
  <c r="P8652" i="2" l="1"/>
  <c r="R8652" i="2"/>
  <c r="I8653" i="2" s="1"/>
  <c r="L8652" i="2"/>
  <c r="L8653" i="2" l="1"/>
  <c r="K8653" i="2"/>
  <c r="M8653" i="2" s="1"/>
  <c r="O8654" i="2"/>
  <c r="Q8654" i="2" s="1"/>
  <c r="P8653" i="2" l="1"/>
  <c r="R8653" i="2"/>
  <c r="I8654" i="2" s="1"/>
  <c r="O8655" i="2"/>
  <c r="Q8655" i="2" s="1"/>
  <c r="L8654" i="2" l="1"/>
  <c r="N8654" i="2" s="1"/>
  <c r="R8654" i="2" s="1"/>
  <c r="I8655" i="2" s="1"/>
  <c r="K8654" i="2"/>
  <c r="O8656" i="2"/>
  <c r="Q8656" i="2" s="1"/>
  <c r="K8655" i="2" l="1"/>
  <c r="P8654" i="2"/>
  <c r="J8655" i="2"/>
  <c r="L8655" i="2" l="1"/>
  <c r="N8655" i="2" s="1"/>
  <c r="P8655" i="2" l="1"/>
  <c r="R8655" i="2"/>
  <c r="I8656" i="2" s="1"/>
  <c r="J8656" i="2"/>
  <c r="J8657" i="2" s="1"/>
  <c r="L8656" i="2" l="1"/>
  <c r="K8656" i="2"/>
  <c r="M8656" i="2" s="1"/>
  <c r="P8656" i="2" s="1"/>
  <c r="R8656" i="2" l="1"/>
  <c r="I8657" i="2" s="1"/>
  <c r="L8657" i="2" l="1"/>
  <c r="N8657" i="2" s="1"/>
  <c r="K8657" i="2"/>
  <c r="M8657" i="2" s="1"/>
  <c r="R8657" i="2" s="1"/>
  <c r="I8658" i="2" s="1"/>
  <c r="K8658" i="2" l="1"/>
  <c r="P8657" i="2"/>
  <c r="J8658" i="2"/>
  <c r="L8658" i="2" l="1"/>
  <c r="N8658" i="2" s="1"/>
  <c r="P8658" i="2" l="1"/>
  <c r="R8658" i="2"/>
  <c r="I8659" i="2" s="1"/>
  <c r="J8659" i="2"/>
  <c r="K8659" i="2" l="1"/>
  <c r="L8659" i="2"/>
  <c r="N8659" i="2" s="1"/>
  <c r="P8659" i="2" s="1"/>
  <c r="R8659" i="2" l="1"/>
  <c r="I8660" i="2" s="1"/>
  <c r="J8660" i="2"/>
  <c r="L8660" i="2" l="1"/>
  <c r="N8660" i="2" s="1"/>
  <c r="P8660" i="2" s="1"/>
  <c r="K8660" i="2"/>
  <c r="R8660" i="2" l="1"/>
  <c r="I8661" i="2" s="1"/>
  <c r="J8661" i="2"/>
  <c r="K8661" i="2" l="1"/>
  <c r="L8661" i="2"/>
  <c r="N8661" i="2" s="1"/>
  <c r="P8661" i="2" s="1"/>
  <c r="R8661" i="2"/>
  <c r="I8662" i="2" s="1"/>
  <c r="K8662" i="2" l="1"/>
  <c r="J8662" i="2"/>
  <c r="L8662" i="2" l="1"/>
  <c r="N8662" i="2" s="1"/>
  <c r="P8662" i="2" l="1"/>
  <c r="R8662" i="2"/>
  <c r="I8663" i="2" s="1"/>
  <c r="J8663" i="2"/>
  <c r="K8663" i="2" l="1"/>
  <c r="L8663" i="2"/>
  <c r="N8663" i="2" s="1"/>
  <c r="P8663" i="2" s="1"/>
  <c r="O8666" i="2"/>
  <c r="Q8666" i="2" s="1"/>
  <c r="J8664" i="2" l="1"/>
  <c r="R8663" i="2"/>
  <c r="I8664" i="2" s="1"/>
  <c r="L8664" i="2" l="1"/>
  <c r="N8664" i="2" s="1"/>
  <c r="K8664" i="2"/>
  <c r="R8664" i="2"/>
  <c r="I8665" i="2" s="1"/>
  <c r="K8665" i="2" l="1"/>
  <c r="P8664" i="2"/>
  <c r="J8665" i="2"/>
  <c r="L8665" i="2" s="1"/>
  <c r="N8665" i="2" s="1"/>
  <c r="P8665" i="2" l="1"/>
  <c r="R8665" i="2"/>
  <c r="I8666" i="2" s="1"/>
  <c r="K8666" i="2" l="1"/>
  <c r="L8666" i="2"/>
  <c r="N8666" i="2" s="1"/>
  <c r="R8666" i="2" l="1"/>
  <c r="I8667" i="2" s="1"/>
  <c r="P8666" i="2"/>
  <c r="J8667" i="2"/>
  <c r="K8667" i="2" l="1"/>
  <c r="M8667" i="2" s="1"/>
  <c r="L8667" i="2"/>
  <c r="N8667" i="2" s="1"/>
  <c r="P8667" i="2" s="1"/>
  <c r="R8667" i="2"/>
  <c r="I8668" i="2" s="1"/>
  <c r="K8668" i="2" l="1"/>
  <c r="M8668" i="2" s="1"/>
  <c r="J8668" i="2"/>
  <c r="L8668" i="2" l="1"/>
  <c r="N8668" i="2" s="1"/>
  <c r="O8671" i="2"/>
  <c r="Q8671" i="2" s="1"/>
  <c r="P8668" i="2" l="1"/>
  <c r="R8668" i="2"/>
  <c r="I8669" i="2" s="1"/>
  <c r="J8669" i="2"/>
  <c r="L8669" i="2" l="1"/>
  <c r="N8669" i="2" s="1"/>
  <c r="J8670" i="2" s="1"/>
  <c r="K8669" i="2"/>
  <c r="M8669" i="2" s="1"/>
  <c r="R8669" i="2" s="1"/>
  <c r="I8670" i="2" s="1"/>
  <c r="P8669" i="2" l="1"/>
  <c r="L8670" i="2"/>
  <c r="N8670" i="2" s="1"/>
  <c r="J8671" i="2" s="1"/>
  <c r="K8670" i="2"/>
  <c r="M8670" i="2" s="1"/>
  <c r="R8670" i="2" s="1"/>
  <c r="I8671" i="2" s="1"/>
  <c r="P8670" i="2" l="1"/>
  <c r="L8671" i="2"/>
  <c r="N8671" i="2" s="1"/>
  <c r="P8671" i="2" s="1"/>
  <c r="K8671" i="2"/>
  <c r="J8672" i="2"/>
  <c r="R8671" i="2" l="1"/>
  <c r="I8672" i="2" s="1"/>
  <c r="O8672" i="2" l="1"/>
  <c r="Q8672" i="2" s="1"/>
  <c r="L8672" i="2"/>
  <c r="N8672" i="2" s="1"/>
  <c r="J8673" i="2" s="1"/>
  <c r="K8672" i="2"/>
  <c r="M8672" i="2" s="1"/>
  <c r="P8672" i="2" s="1"/>
  <c r="R8672" i="2"/>
  <c r="I8673" i="2" s="1"/>
  <c r="L8673" i="2" l="1"/>
  <c r="N8673" i="2" s="1"/>
  <c r="J8674" i="2" s="1"/>
  <c r="K8673" i="2"/>
  <c r="M8673" i="2" s="1"/>
  <c r="P8673" i="2" l="1"/>
  <c r="R8673" i="2"/>
  <c r="I8674" i="2" s="1"/>
  <c r="L8674" i="2" l="1"/>
  <c r="N8674" i="2" s="1"/>
  <c r="J8675" i="2" s="1"/>
  <c r="J8676" i="2" s="1"/>
  <c r="J8677" i="2" s="1"/>
  <c r="J8678" i="2" s="1"/>
  <c r="J8679" i="2" s="1"/>
  <c r="J8680" i="2" s="1"/>
  <c r="K8674" i="2"/>
  <c r="M8674" i="2" s="1"/>
  <c r="R8674" i="2" l="1"/>
  <c r="I8675" i="2" s="1"/>
  <c r="O8675" i="2"/>
  <c r="Q8675" i="2" s="1"/>
  <c r="L8675" i="2"/>
  <c r="K8675" i="2"/>
  <c r="M8675" i="2" s="1"/>
  <c r="P8675" i="2" s="1"/>
  <c r="P8674" i="2"/>
  <c r="R8675" i="2" l="1"/>
  <c r="I8676" i="2" s="1"/>
  <c r="O8677" i="2"/>
  <c r="Q8677" i="2" s="1"/>
  <c r="O8676" i="2" l="1"/>
  <c r="Q8676" i="2" s="1"/>
  <c r="L8676" i="2"/>
  <c r="K8676" i="2"/>
  <c r="M8676" i="2" s="1"/>
  <c r="P8676" i="2" s="1"/>
  <c r="R8676" i="2"/>
  <c r="I8677" i="2" s="1"/>
  <c r="O8678" i="2"/>
  <c r="Q8678" i="2" s="1"/>
  <c r="L8677" i="2" l="1"/>
  <c r="K8677" i="2"/>
  <c r="M8677" i="2" s="1"/>
  <c r="P8677" i="2" s="1"/>
  <c r="O8679" i="2"/>
  <c r="Q8679" i="2" s="1"/>
  <c r="R8677" i="2" l="1"/>
  <c r="I8678" i="2" s="1"/>
  <c r="L8678" i="2" l="1"/>
  <c r="K8678" i="2"/>
  <c r="M8678" i="2" s="1"/>
  <c r="P8678" i="2" s="1"/>
  <c r="R8678" i="2" l="1"/>
  <c r="I8679" i="2" s="1"/>
  <c r="L8679" i="2"/>
  <c r="K8679" i="2"/>
  <c r="M8679" i="2" s="1"/>
  <c r="P8679" i="2" s="1"/>
  <c r="R8679" i="2" l="1"/>
  <c r="I8680" i="2" s="1"/>
  <c r="L8680" i="2" s="1"/>
  <c r="N8680" i="2" s="1"/>
  <c r="K8680" i="2"/>
  <c r="M8680" i="2" s="1"/>
  <c r="R8680" i="2" l="1"/>
  <c r="I8681" i="2" s="1"/>
  <c r="K8681" i="2"/>
  <c r="M8681" i="2" s="1"/>
  <c r="P8680" i="2"/>
  <c r="J8681" i="2"/>
  <c r="L8681" i="2" l="1"/>
  <c r="N8681" i="2" s="1"/>
  <c r="P8681" i="2" s="1"/>
  <c r="R8681" i="2" l="1"/>
  <c r="I8682" i="2" s="1"/>
  <c r="J8682" i="2"/>
  <c r="L8682" i="2" l="1"/>
  <c r="N8682" i="2" s="1"/>
  <c r="K8682" i="2"/>
  <c r="M8682" i="2" s="1"/>
  <c r="R8682" i="2" s="1"/>
  <c r="I8683" i="2" s="1"/>
  <c r="O8683" i="2" l="1"/>
  <c r="Q8683" i="2" s="1"/>
  <c r="K8683" i="2"/>
  <c r="P8682" i="2"/>
  <c r="J8683" i="2"/>
  <c r="L8683" i="2" l="1"/>
  <c r="N8683" i="2" s="1"/>
  <c r="P8683" i="2" l="1"/>
  <c r="R8683" i="2"/>
  <c r="I8684" i="2" s="1"/>
  <c r="J8684" i="2"/>
  <c r="O8684" i="2" l="1"/>
  <c r="Q8684" i="2" s="1"/>
  <c r="L8684" i="2"/>
  <c r="N8684" i="2" s="1"/>
  <c r="P8684" i="2" s="1"/>
  <c r="K8684" i="2"/>
  <c r="R8684" i="2" l="1"/>
  <c r="I8685" i="2" s="1"/>
  <c r="K8685" i="2" s="1"/>
  <c r="M8685" i="2" s="1"/>
  <c r="O8685" i="2"/>
  <c r="Q8685" i="2" s="1"/>
  <c r="J8685" i="2"/>
  <c r="L8685" i="2" l="1"/>
  <c r="N8685" i="2" s="1"/>
  <c r="P8685" i="2" l="1"/>
  <c r="R8685" i="2"/>
  <c r="I8686" i="2" s="1"/>
  <c r="J8686" i="2"/>
  <c r="O8686" i="2" l="1"/>
  <c r="Q8686" i="2" s="1"/>
  <c r="L8686" i="2"/>
  <c r="N8686" i="2" s="1"/>
  <c r="K8686" i="2"/>
  <c r="M8686" i="2" s="1"/>
  <c r="R8686" i="2" s="1"/>
  <c r="I8687" i="2" s="1"/>
  <c r="O8688" i="2"/>
  <c r="Q8688" i="2" s="1"/>
  <c r="K8687" i="2" l="1"/>
  <c r="M8687" i="2" s="1"/>
  <c r="P8686" i="2"/>
  <c r="J8687" i="2"/>
  <c r="L8687" i="2" l="1"/>
  <c r="N8687" i="2" s="1"/>
  <c r="P8687" i="2" l="1"/>
  <c r="R8687" i="2"/>
  <c r="I8688" i="2" s="1"/>
  <c r="J8688" i="2"/>
  <c r="J8689" i="2" s="1"/>
  <c r="L8688" i="2" l="1"/>
  <c r="K8688" i="2"/>
  <c r="M8688" i="2" s="1"/>
  <c r="P8688" i="2" s="1"/>
  <c r="R8688" i="2"/>
  <c r="I8689" i="2" s="1"/>
  <c r="L8689" i="2" l="1"/>
  <c r="N8689" i="2" s="1"/>
  <c r="K8689" i="2"/>
  <c r="M8689" i="2" s="1"/>
  <c r="R8689" i="2"/>
  <c r="I8690" i="2" s="1"/>
  <c r="O8690" i="2" l="1"/>
  <c r="Q8690" i="2" s="1"/>
  <c r="L8690" i="2"/>
  <c r="K8690" i="2"/>
  <c r="M8690" i="2" s="1"/>
  <c r="P8690" i="2" s="1"/>
  <c r="R8690" i="2"/>
  <c r="I8691" i="2" s="1"/>
  <c r="P8689" i="2"/>
  <c r="O8691" i="2" l="1"/>
  <c r="Q8691" i="2" s="1"/>
  <c r="L8691" i="2"/>
  <c r="K8691" i="2"/>
  <c r="M8691" i="2" s="1"/>
  <c r="P8691" i="2" l="1"/>
  <c r="R8691" i="2"/>
  <c r="I8692" i="2" s="1"/>
  <c r="O8692" i="2" l="1"/>
  <c r="Q8692" i="2" s="1"/>
  <c r="L8692" i="2"/>
  <c r="K8692" i="2"/>
  <c r="M8692" i="2" s="1"/>
  <c r="P8692" i="2" l="1"/>
  <c r="R8692" i="2"/>
  <c r="I8693" i="2" s="1"/>
  <c r="O8693" i="2" l="1"/>
  <c r="Q8693" i="2" s="1"/>
  <c r="L8693" i="2"/>
  <c r="K8693" i="2"/>
  <c r="M8693" i="2" s="1"/>
  <c r="P8693" i="2" l="1"/>
  <c r="R8693" i="2"/>
  <c r="I8694" i="2" s="1"/>
  <c r="O8694" i="2" l="1"/>
  <c r="Q8694" i="2" s="1"/>
  <c r="L8694" i="2"/>
  <c r="K8694" i="2"/>
  <c r="M8694" i="2" s="1"/>
  <c r="P8694" i="2" l="1"/>
  <c r="R8694" i="2"/>
  <c r="I8695" i="2" s="1"/>
  <c r="O8695" i="2" l="1"/>
  <c r="Q8695" i="2" s="1"/>
  <c r="L8695" i="2"/>
  <c r="K8695" i="2"/>
  <c r="M8695" i="2" s="1"/>
  <c r="P8695" i="2" l="1"/>
  <c r="R8695" i="2"/>
  <c r="I8696" i="2" s="1"/>
  <c r="O8696" i="2" l="1"/>
  <c r="Q8696" i="2" s="1"/>
  <c r="L8696" i="2"/>
  <c r="K8696" i="2"/>
  <c r="M8696" i="2" s="1"/>
  <c r="P8696" i="2" l="1"/>
  <c r="R8696" i="2"/>
  <c r="I8697" i="2" s="1"/>
  <c r="L8697" i="2" l="1"/>
  <c r="R8697" i="2"/>
  <c r="I8698" i="2" s="1"/>
  <c r="K8697" i="2"/>
  <c r="O8697" i="2"/>
  <c r="Q8697" i="2" s="1"/>
  <c r="O8698" i="2" l="1"/>
  <c r="Q8698" i="2" s="1"/>
  <c r="L8698" i="2"/>
  <c r="K8698" i="2"/>
  <c r="M8698" i="2" s="1"/>
  <c r="P8698" i="2" l="1"/>
  <c r="R8698" i="2"/>
  <c r="I8699" i="2" s="1"/>
  <c r="O8699" i="2" l="1"/>
  <c r="Q8699" i="2" s="1"/>
  <c r="L8699" i="2"/>
  <c r="K8699" i="2"/>
  <c r="M8699" i="2" s="1"/>
  <c r="P8699" i="2" l="1"/>
  <c r="R8699" i="2"/>
  <c r="I8700" i="2" s="1"/>
  <c r="O8700" i="2" l="1"/>
  <c r="Q8700" i="2" s="1"/>
  <c r="L8700" i="2"/>
  <c r="K8700" i="2"/>
  <c r="M8700" i="2" s="1"/>
  <c r="P8700" i="2" l="1"/>
  <c r="R8700" i="2"/>
  <c r="I8701" i="2" s="1"/>
  <c r="O8701" i="2" l="1"/>
  <c r="Q8701" i="2" s="1"/>
  <c r="L8701" i="2"/>
  <c r="K8701" i="2"/>
  <c r="M8701" i="2" s="1"/>
  <c r="P8701" i="2" l="1"/>
  <c r="R8701" i="2"/>
  <c r="I8702" i="2" s="1"/>
  <c r="O8702" i="2" l="1"/>
  <c r="Q8702" i="2" s="1"/>
  <c r="L8702" i="2"/>
  <c r="K8702" i="2"/>
  <c r="M8702" i="2" s="1"/>
  <c r="O8703" i="2"/>
  <c r="Q8703" i="2" s="1"/>
  <c r="P8702" i="2" l="1"/>
  <c r="R8702" i="2"/>
  <c r="I8703" i="2" s="1"/>
  <c r="O8704" i="2"/>
  <c r="Q8704" i="2" s="1"/>
  <c r="L8703" i="2" l="1"/>
  <c r="K8703" i="2"/>
  <c r="M8703" i="2" s="1"/>
  <c r="P8703" i="2" s="1"/>
  <c r="O8705" i="2"/>
  <c r="Q8705" i="2" s="1"/>
  <c r="R8703" i="2" l="1"/>
  <c r="I8704" i="2" s="1"/>
  <c r="L8704" i="2" l="1"/>
  <c r="K8704" i="2"/>
  <c r="M8704" i="2" s="1"/>
  <c r="P8704" i="2" s="1"/>
  <c r="R8704" i="2" l="1"/>
  <c r="I8705" i="2" s="1"/>
  <c r="L8705" i="2" l="1"/>
  <c r="K8705" i="2"/>
  <c r="M8705" i="2" s="1"/>
  <c r="P8705" i="2" s="1"/>
  <c r="R8705" i="2" l="1"/>
  <c r="I8706" i="2" s="1"/>
  <c r="O8706" i="2" l="1"/>
  <c r="Q8706" i="2" s="1"/>
  <c r="L8706" i="2"/>
  <c r="N8706" i="2" s="1"/>
  <c r="K8706" i="2"/>
  <c r="R8706" i="2"/>
  <c r="I8707" i="2" s="1"/>
  <c r="K8707" i="2" l="1"/>
  <c r="P8706" i="2"/>
  <c r="J8707" i="2"/>
  <c r="L8707" i="2" l="1"/>
  <c r="N8707" i="2" s="1"/>
  <c r="P8707" i="2" l="1"/>
  <c r="R8707" i="2"/>
  <c r="I8708" i="2" s="1"/>
  <c r="J8708" i="2"/>
  <c r="O8708" i="2" l="1"/>
  <c r="Q8708" i="2" s="1"/>
  <c r="L8708" i="2"/>
  <c r="N8708" i="2" s="1"/>
  <c r="P8708" i="2" s="1"/>
  <c r="K8708" i="2"/>
  <c r="R8708" i="2"/>
  <c r="I8709" i="2" s="1"/>
  <c r="O8709" i="2" l="1"/>
  <c r="Q8709" i="2" s="1"/>
  <c r="K8709" i="2"/>
  <c r="J8709" i="2"/>
  <c r="L8709" i="2" l="1"/>
  <c r="N8709" i="2" s="1"/>
  <c r="P8709" i="2" l="1"/>
  <c r="R8709" i="2"/>
  <c r="I8710" i="2" s="1"/>
  <c r="J8710" i="2"/>
  <c r="O8710" i="2" l="1"/>
  <c r="Q8710" i="2" s="1"/>
  <c r="L8710" i="2"/>
  <c r="N8710" i="2" s="1"/>
  <c r="P8710" i="2" s="1"/>
  <c r="K8710" i="2"/>
  <c r="R8710" i="2"/>
  <c r="I8711" i="2" s="1"/>
  <c r="R8711" i="2" l="1"/>
  <c r="I8712" i="2" s="1"/>
  <c r="K8711" i="2"/>
  <c r="O8711" i="2"/>
  <c r="Q8711" i="2" s="1"/>
  <c r="J8711" i="2"/>
  <c r="J8712" i="2" s="1"/>
  <c r="J8713" i="2" s="1"/>
  <c r="L8711" i="2" l="1"/>
  <c r="L8712" i="2"/>
  <c r="R8712" i="2"/>
  <c r="I8713" i="2" s="1"/>
  <c r="K8712" i="2"/>
  <c r="O8712" i="2"/>
  <c r="Q8712" i="2" s="1"/>
  <c r="O8713" i="2" l="1"/>
  <c r="Q8713" i="2" s="1"/>
  <c r="L8713" i="2"/>
  <c r="N8713" i="2" s="1"/>
  <c r="P8713" i="2" s="1"/>
  <c r="K8713" i="2"/>
  <c r="R8713" i="2"/>
  <c r="I8714" i="2" s="1"/>
  <c r="O8714" i="2" l="1"/>
  <c r="Q8714" i="2" s="1"/>
  <c r="L8714" i="2"/>
  <c r="N8714" i="2" s="1"/>
  <c r="K8714" i="2"/>
  <c r="M8714" i="2" s="1"/>
  <c r="R8714" i="2"/>
  <c r="I8715" i="2" s="1"/>
  <c r="K8715" i="2" l="1"/>
  <c r="M8715" i="2" s="1"/>
  <c r="P8715" i="2" s="1"/>
  <c r="R8715" i="2"/>
  <c r="I8716" i="2" s="1"/>
  <c r="P8714" i="2"/>
  <c r="J8715" i="2"/>
  <c r="J8716" i="2" s="1"/>
  <c r="J8717" i="2" s="1"/>
  <c r="J8718" i="2" s="1"/>
  <c r="J8719" i="2" s="1"/>
  <c r="J8720" i="2" s="1"/>
  <c r="J8721" i="2" s="1"/>
  <c r="J8722" i="2" s="1"/>
  <c r="J8723" i="2" s="1"/>
  <c r="J8724" i="2" s="1"/>
  <c r="J8725" i="2" s="1"/>
  <c r="J8726" i="2" s="1"/>
  <c r="J8727" i="2" s="1"/>
  <c r="J8728" i="2" s="1"/>
  <c r="J8729" i="2" s="1"/>
  <c r="O8716" i="2" l="1"/>
  <c r="Q8716" i="2" s="1"/>
  <c r="L8716" i="2"/>
  <c r="K8716" i="2"/>
  <c r="M8716" i="2" s="1"/>
  <c r="L8715" i="2"/>
  <c r="P8716" i="2" l="1"/>
  <c r="R8716" i="2"/>
  <c r="I8717" i="2" s="1"/>
  <c r="L8717" i="2" l="1"/>
  <c r="K8717" i="2"/>
  <c r="M8717" i="2" s="1"/>
  <c r="P8717" i="2" l="1"/>
  <c r="R8717" i="2"/>
  <c r="I8718" i="2" s="1"/>
  <c r="O8718" i="2" l="1"/>
  <c r="Q8718" i="2" s="1"/>
  <c r="L8718" i="2"/>
  <c r="K8718" i="2"/>
  <c r="M8718" i="2" s="1"/>
  <c r="P8718" i="2" l="1"/>
  <c r="R8718" i="2"/>
  <c r="I8719" i="2" s="1"/>
  <c r="O8719" i="2" l="1"/>
  <c r="Q8719" i="2" s="1"/>
  <c r="L8719" i="2"/>
  <c r="K8719" i="2"/>
  <c r="M8719" i="2" s="1"/>
  <c r="P8719" i="2" l="1"/>
  <c r="R8719" i="2"/>
  <c r="I8720" i="2" s="1"/>
  <c r="O8720" i="2" l="1"/>
  <c r="Q8720" i="2" s="1"/>
  <c r="L8720" i="2"/>
  <c r="K8720" i="2"/>
  <c r="M8720" i="2" s="1"/>
  <c r="P8720" i="2" l="1"/>
  <c r="R8720" i="2"/>
  <c r="I8721" i="2" s="1"/>
  <c r="O8721" i="2" l="1"/>
  <c r="Q8721" i="2" s="1"/>
  <c r="L8721" i="2"/>
  <c r="K8721" i="2"/>
  <c r="M8721" i="2" s="1"/>
  <c r="P8721" i="2" l="1"/>
  <c r="R8721" i="2"/>
  <c r="I8722" i="2" s="1"/>
  <c r="O8722" i="2" l="1"/>
  <c r="Q8722" i="2" s="1"/>
  <c r="L8722" i="2"/>
  <c r="K8722" i="2"/>
  <c r="M8722" i="2" s="1"/>
  <c r="P8722" i="2" l="1"/>
  <c r="R8722" i="2"/>
  <c r="I8723" i="2" s="1"/>
  <c r="O8723" i="2" l="1"/>
  <c r="Q8723" i="2" s="1"/>
  <c r="L8723" i="2"/>
  <c r="K8723" i="2"/>
  <c r="M8723" i="2" s="1"/>
  <c r="P8723" i="2" l="1"/>
  <c r="R8723" i="2"/>
  <c r="I8724" i="2" s="1"/>
  <c r="O8724" i="2" l="1"/>
  <c r="Q8724" i="2" s="1"/>
  <c r="L8724" i="2"/>
  <c r="K8724" i="2"/>
  <c r="M8724" i="2" s="1"/>
  <c r="P8724" i="2" s="1"/>
  <c r="R8724" i="2"/>
  <c r="I8725" i="2" s="1"/>
  <c r="O8725" i="2" s="1"/>
  <c r="Q8725" i="2" s="1"/>
  <c r="L8725" i="2"/>
  <c r="K8725" i="2"/>
  <c r="M8725" i="2" s="1"/>
  <c r="P8725" i="2" s="1"/>
  <c r="R8725" i="2" l="1"/>
  <c r="I8726" i="2" s="1"/>
  <c r="O8726" i="2" s="1"/>
  <c r="Q8726" i="2" s="1"/>
  <c r="L8726" i="2" l="1"/>
  <c r="K8726" i="2"/>
  <c r="M8726" i="2" s="1"/>
  <c r="P8726" i="2" s="1"/>
  <c r="R8726" i="2" l="1"/>
  <c r="I8727" i="2" s="1"/>
  <c r="R8727" i="2" l="1"/>
  <c r="I8728" i="2" s="1"/>
  <c r="L8727" i="2"/>
  <c r="K8727" i="2"/>
  <c r="O8727" i="2"/>
  <c r="Q8727" i="2" s="1"/>
  <c r="L8728" i="2" l="1"/>
  <c r="R8728" i="2"/>
  <c r="I8729" i="2" s="1"/>
  <c r="O8729" i="2" s="1"/>
  <c r="Q8729" i="2" s="1"/>
  <c r="K8728" i="2"/>
  <c r="O8728" i="2"/>
  <c r="Q8728" i="2" s="1"/>
  <c r="L8729" i="2" l="1"/>
  <c r="N8729" i="2" s="1"/>
  <c r="K8729" i="2"/>
  <c r="P8729" i="2" l="1"/>
  <c r="J8730" i="2"/>
  <c r="R8729" i="2"/>
  <c r="I8730" i="2" s="1"/>
  <c r="O8730" i="2" s="1"/>
  <c r="Q8730" i="2" s="1"/>
  <c r="L8730" i="2" l="1"/>
  <c r="N8730" i="2" s="1"/>
  <c r="P8730" i="2" s="1"/>
  <c r="K8730" i="2"/>
  <c r="J8731" i="2"/>
  <c r="R8730" i="2" l="1"/>
  <c r="I8731" i="2" s="1"/>
  <c r="L8731" i="2" l="1"/>
  <c r="N8731" i="2" s="1"/>
  <c r="K8731" i="2"/>
  <c r="P8731" i="2" l="1"/>
  <c r="J8732" i="2"/>
  <c r="R8731" i="2"/>
  <c r="I8732" i="2" s="1"/>
  <c r="L8732" i="2" l="1"/>
  <c r="N8732" i="2" s="1"/>
  <c r="P8732" i="2" s="1"/>
  <c r="R8732" i="2"/>
  <c r="I8733" i="2" s="1"/>
  <c r="K8732" i="2"/>
  <c r="J8733" i="2"/>
  <c r="L8733" i="2" l="1"/>
  <c r="N8733" i="2" s="1"/>
  <c r="P8733" i="2" s="1"/>
  <c r="K8733" i="2"/>
  <c r="R8733" i="2" l="1"/>
  <c r="I8734" i="2" s="1"/>
  <c r="O8734" i="2" s="1"/>
  <c r="Q8734" i="2" s="1"/>
  <c r="J8734" i="2"/>
  <c r="L8734" i="2" l="1"/>
  <c r="N8734" i="2" s="1"/>
  <c r="P8734" i="2" s="1"/>
  <c r="K8734" i="2"/>
  <c r="R8734" i="2" l="1"/>
  <c r="I8735" i="2" s="1"/>
  <c r="J8735" i="2"/>
  <c r="J8736" i="2" s="1"/>
  <c r="J8737" i="2" s="1"/>
  <c r="R8735" i="2" l="1"/>
  <c r="I8736" i="2" s="1"/>
  <c r="L8735" i="2"/>
  <c r="K8735" i="2"/>
  <c r="O8735" i="2"/>
  <c r="Q8735" i="2" s="1"/>
  <c r="L8736" i="2" l="1"/>
  <c r="K8736" i="2"/>
  <c r="M8736" i="2" s="1"/>
  <c r="P8736" i="2" s="1"/>
  <c r="O8736" i="2"/>
  <c r="Q8736" i="2" s="1"/>
  <c r="R8736" i="2" l="1"/>
  <c r="I8737" i="2" s="1"/>
  <c r="L8737" i="2"/>
  <c r="K8737" i="2"/>
  <c r="M8737" i="2" s="1"/>
  <c r="P8737" i="2" s="1"/>
  <c r="O8737" i="2"/>
  <c r="Q8737" i="2" s="1"/>
  <c r="R8737" i="2" l="1"/>
  <c r="I8738" i="2" s="1"/>
  <c r="L8738" i="2"/>
  <c r="K8738" i="2"/>
  <c r="M8738" i="2" s="1"/>
  <c r="P8738" i="2" s="1"/>
  <c r="O8738" i="2"/>
  <c r="Q8738" i="2" s="1"/>
  <c r="R8738" i="2" l="1"/>
  <c r="I8739" i="2" s="1"/>
  <c r="O8739" i="2" s="1"/>
  <c r="Q8739" i="2" s="1"/>
  <c r="L8739" i="2"/>
  <c r="K8739" i="2"/>
  <c r="M8739" i="2" s="1"/>
  <c r="P8739" i="2" s="1"/>
  <c r="R8739" i="2" l="1"/>
  <c r="I8740" i="2" s="1"/>
  <c r="O8740" i="2" s="1"/>
  <c r="Q8740" i="2" s="1"/>
  <c r="L8740" i="2" l="1"/>
  <c r="K8740" i="2"/>
  <c r="M8740" i="2" s="1"/>
  <c r="P8740" i="2" s="1"/>
  <c r="R8740" i="2" l="1"/>
  <c r="I8741" i="2" s="1"/>
  <c r="L8741" i="2" l="1"/>
  <c r="K8741" i="2"/>
  <c r="M8741" i="2" s="1"/>
  <c r="P8741" i="2" s="1"/>
  <c r="R8741" i="2" l="1"/>
  <c r="I8742" i="2" s="1"/>
  <c r="O8742" i="2" s="1"/>
  <c r="Q8742" i="2" s="1"/>
  <c r="L8742" i="2" l="1"/>
  <c r="K8742" i="2"/>
  <c r="M8742" i="2" s="1"/>
  <c r="P8742" i="2" s="1"/>
  <c r="R8742" i="2" l="1"/>
  <c r="I8743" i="2" s="1"/>
  <c r="O8743" i="2" s="1"/>
  <c r="Q8743" i="2" s="1"/>
  <c r="L8743" i="2" l="1"/>
  <c r="K8743" i="2"/>
  <c r="M8743" i="2" s="1"/>
  <c r="P8743" i="2" s="1"/>
  <c r="R8743" i="2" l="1"/>
  <c r="I8744" i="2" s="1"/>
  <c r="O8744" i="2" s="1"/>
  <c r="Q8744" i="2" s="1"/>
  <c r="L8744" i="2" l="1"/>
  <c r="K8744" i="2"/>
  <c r="M8744" i="2" s="1"/>
  <c r="P8744" i="2" s="1"/>
  <c r="R8744" i="2" l="1"/>
  <c r="I8745" i="2" s="1"/>
  <c r="O8745" i="2" s="1"/>
  <c r="Q8745" i="2" s="1"/>
  <c r="L8745" i="2" l="1"/>
  <c r="K8745" i="2"/>
  <c r="M8745" i="2" s="1"/>
  <c r="P8745" i="2" s="1"/>
  <c r="R8745" i="2" l="1"/>
  <c r="I8746" i="2" s="1"/>
  <c r="L8746" i="2" l="1"/>
  <c r="K8746" i="2"/>
  <c r="M8746" i="2" s="1"/>
  <c r="P8746" i="2" s="1"/>
  <c r="R8746" i="2" l="1"/>
  <c r="I8747" i="2" s="1"/>
  <c r="L8747" i="2" l="1"/>
  <c r="K8747" i="2"/>
  <c r="M8747" i="2" s="1"/>
  <c r="P8747" i="2" s="1"/>
  <c r="R8747" i="2" l="1"/>
  <c r="I8748" i="2" s="1"/>
  <c r="L8748" i="2" l="1"/>
  <c r="K8748" i="2"/>
  <c r="M8748" i="2" s="1"/>
  <c r="P8748" i="2" s="1"/>
  <c r="R8748" i="2" l="1"/>
  <c r="I8749" i="2" s="1"/>
  <c r="L8749" i="2" l="1"/>
  <c r="K8749" i="2"/>
  <c r="M8749" i="2" s="1"/>
  <c r="P8749" i="2" s="1"/>
  <c r="R8749" i="2" l="1"/>
  <c r="I8750" i="2" s="1"/>
  <c r="L8750" i="2" l="1"/>
  <c r="K8750" i="2"/>
  <c r="M8750" i="2" s="1"/>
  <c r="P8750" i="2" s="1"/>
  <c r="O8750" i="2"/>
  <c r="Q8750" i="2" s="1"/>
  <c r="R8750" i="2" l="1"/>
  <c r="I8751" i="2" s="1"/>
  <c r="L8751" i="2" s="1"/>
  <c r="N8751" i="2" s="1"/>
  <c r="K8751" i="2"/>
  <c r="M8751" i="2" s="1"/>
  <c r="P8751" i="2" l="1"/>
  <c r="J8752" i="2"/>
  <c r="R8751" i="2"/>
  <c r="I8752" i="2" s="1"/>
  <c r="L8752" i="2" l="1"/>
  <c r="N8752" i="2" s="1"/>
  <c r="K8752" i="2"/>
  <c r="M8752" i="2" s="1"/>
  <c r="R8752" i="2" s="1"/>
  <c r="I8753" i="2" s="1"/>
  <c r="J8753" i="2"/>
  <c r="P8752" i="2" l="1"/>
  <c r="L8753" i="2"/>
  <c r="N8753" i="2" s="1"/>
  <c r="K8753" i="2"/>
  <c r="M8753" i="2" s="1"/>
  <c r="R8753" i="2" s="1"/>
  <c r="I8754" i="2" s="1"/>
  <c r="O8754" i="2" s="1"/>
  <c r="Q8754" i="2" s="1"/>
  <c r="P8753" i="2" l="1"/>
  <c r="K8754" i="2"/>
  <c r="J8754" i="2"/>
  <c r="L8754" i="2" l="1"/>
  <c r="N8754" i="2" s="1"/>
  <c r="P8754" i="2" l="1"/>
  <c r="R8754" i="2"/>
  <c r="I8755" i="2" s="1"/>
  <c r="J8755" i="2"/>
  <c r="L8755" i="2" l="1"/>
  <c r="N8755" i="2" s="1"/>
  <c r="P8755" i="2" s="1"/>
  <c r="K8755" i="2"/>
  <c r="R8755" i="2" l="1"/>
  <c r="I8756" i="2" s="1"/>
  <c r="K8756" i="2"/>
  <c r="J8756" i="2"/>
  <c r="L8756" i="2" l="1"/>
  <c r="N8756" i="2" s="1"/>
  <c r="P8756" i="2" l="1"/>
  <c r="R8756" i="2"/>
  <c r="I8757" i="2" s="1"/>
  <c r="J8757" i="2"/>
  <c r="L8757" i="2" l="1"/>
  <c r="N8757" i="2" s="1"/>
  <c r="P8757" i="2" s="1"/>
  <c r="K8757" i="2"/>
  <c r="R8757" i="2" l="1"/>
  <c r="I8758" i="2" s="1"/>
  <c r="K8758" i="2"/>
  <c r="J8758" i="2"/>
  <c r="L8758" i="2" l="1"/>
  <c r="N8758" i="2" s="1"/>
  <c r="P8758" i="2" l="1"/>
  <c r="R8758" i="2"/>
  <c r="I8759" i="2" s="1"/>
  <c r="O8759" i="2" s="1"/>
  <c r="Q8759" i="2" s="1"/>
  <c r="J8759" i="2"/>
  <c r="L8759" i="2" l="1"/>
  <c r="N8759" i="2" s="1"/>
  <c r="P8759" i="2" s="1"/>
  <c r="K8759" i="2"/>
  <c r="R8759" i="2" l="1"/>
  <c r="I8760" i="2" s="1"/>
  <c r="O8760" i="2" s="1"/>
  <c r="Q8760" i="2" s="1"/>
  <c r="B3" i="3" s="1"/>
  <c r="J8760" i="2"/>
  <c r="L8760" i="2" l="1"/>
  <c r="N8760" i="2" s="1"/>
  <c r="P8760" i="2" s="1"/>
  <c r="K8760" i="2"/>
  <c r="R8760" i="2" l="1"/>
  <c r="I8761" i="2" s="1"/>
  <c r="K8761" i="2"/>
  <c r="M8761" i="2" s="1"/>
  <c r="J8761" i="2"/>
  <c r="L8761" i="2" s="1"/>
  <c r="N8761" i="2" s="1"/>
  <c r="P8761" i="2" l="1"/>
  <c r="B2" i="3" s="1"/>
  <c r="B4" i="3" s="1"/>
  <c r="B5" i="3"/>
  <c r="B6" i="3" s="1"/>
  <c r="R8761" i="2"/>
</calcChain>
</file>

<file path=xl/sharedStrings.xml><?xml version="1.0" encoding="utf-8"?>
<sst xmlns="http://schemas.openxmlformats.org/spreadsheetml/2006/main" count="44" uniqueCount="44">
  <si>
    <t>Parameter</t>
  </si>
  <si>
    <t>Value</t>
  </si>
  <si>
    <t>Description</t>
  </si>
  <si>
    <t>Power_MW</t>
  </si>
  <si>
    <t>Battery Power Capacity (MW)</t>
  </si>
  <si>
    <t>Duration_Hr</t>
  </si>
  <si>
    <t>Battery Duration (Hours)</t>
  </si>
  <si>
    <t>Max_Cycles_Per_Day</t>
  </si>
  <si>
    <t>Max Throughput per day (1.0 = 1 full discharge capability per day)</t>
  </si>
  <si>
    <t>RTE</t>
  </si>
  <si>
    <t>Round Trip Efficiency</t>
  </si>
  <si>
    <t>Initial_SoC_Pct</t>
  </si>
  <si>
    <t>Initial State of Charge (%)</t>
  </si>
  <si>
    <t>Calculations</t>
  </si>
  <si>
    <t>Max_Energy_MWh</t>
  </si>
  <si>
    <t>Eff_c</t>
  </si>
  <si>
    <t>Eff_d</t>
  </si>
  <si>
    <t>Note on Regulation SoC:</t>
  </si>
  <si>
    <t>In standard financial models, Frequency Regulation (Reg Up / Reg Down) is a Capacity Reservation product. You are paid for reserving the MW space, but the net energy injected/withdrawn is assumed to average 0 MWh over the hour. Thus, SoC does not change when Mode = Reg.</t>
  </si>
  <si>
    <t>Timestamp</t>
  </si>
  <si>
    <t>LMP ($)</t>
  </si>
  <si>
    <t>Reg_Price ($)</t>
  </si>
  <si>
    <t>Daily_Avg_LMP</t>
  </si>
  <si>
    <t>Discharge_Val</t>
  </si>
  <si>
    <t>Charge_Val</t>
  </si>
  <si>
    <t>Reg_Val</t>
  </si>
  <si>
    <t>Suggested_Mode</t>
  </si>
  <si>
    <t>Starting_SoC</t>
  </si>
  <si>
    <t>Cum_Discharge_Today</t>
  </si>
  <si>
    <t>Max_Charge</t>
  </si>
  <si>
    <t>Max_Discharge</t>
  </si>
  <si>
    <t>Charge_MW</t>
  </si>
  <si>
    <t>Discharge_MW</t>
  </si>
  <si>
    <t>Reg_MW</t>
  </si>
  <si>
    <t>Energy_Rev</t>
  </si>
  <si>
    <t>Reg_Rev</t>
  </si>
  <si>
    <t>Ending_SoC</t>
  </si>
  <si>
    <t>Metric</t>
  </si>
  <si>
    <t>Total Value</t>
  </si>
  <si>
    <t>Total Energy Revenue ($)</t>
  </si>
  <si>
    <t>Total Reg Revenue ($)</t>
  </si>
  <si>
    <t>Total Revenue ($)</t>
  </si>
  <si>
    <t>Total Discharge (MWh)</t>
  </si>
  <si>
    <t>Cycles /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</si>
</sst>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B4" sqref="B4"/>
    </sheetView>
  </sheetViews>
  <sheetFormatPr defaultRowHeight="14.4" x14ac:dyDescent="0.3"/>
  <cols>
    <col min="1" max="1" width="25.6640625" customWidth="1"/>
    <col min="2" max="2" width="15.6640625" customWidth="1"/>
    <col min="3" max="3" width="70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>
        <v>170</v>
      </c>
      <c r="C2" t="s">
        <v>4</v>
      </c>
    </row>
    <row r="3" spans="1:3" x14ac:dyDescent="0.3">
      <c r="A3" t="s">
        <v>5</v>
      </c>
      <c r="B3" s="2">
        <v>2</v>
      </c>
      <c r="C3" t="s">
        <v>6</v>
      </c>
    </row>
    <row r="4" spans="1:3" x14ac:dyDescent="0.3">
      <c r="A4" t="s">
        <v>7</v>
      </c>
      <c r="B4" s="2">
        <v>1</v>
      </c>
      <c r="C4" t="s">
        <v>8</v>
      </c>
    </row>
    <row r="5" spans="1:3" x14ac:dyDescent="0.3">
      <c r="A5" t="s">
        <v>9</v>
      </c>
      <c r="B5" s="2">
        <v>0.88</v>
      </c>
      <c r="C5" t="s">
        <v>10</v>
      </c>
    </row>
    <row r="6" spans="1:3" x14ac:dyDescent="0.3">
      <c r="A6" t="s">
        <v>11</v>
      </c>
      <c r="B6" s="2">
        <v>0</v>
      </c>
      <c r="C6" t="s">
        <v>12</v>
      </c>
    </row>
    <row r="7" spans="1:3" x14ac:dyDescent="0.3">
      <c r="A7" s="1" t="s">
        <v>13</v>
      </c>
    </row>
    <row r="8" spans="1:3" x14ac:dyDescent="0.3">
      <c r="A8" t="s">
        <v>14</v>
      </c>
      <c r="B8" s="3">
        <f>B2*B3</f>
        <v>340</v>
      </c>
    </row>
    <row r="9" spans="1:3" x14ac:dyDescent="0.3">
      <c r="A9" t="s">
        <v>15</v>
      </c>
      <c r="B9" s="3">
        <f>SQRT(B5)</f>
        <v>0.93808315196468595</v>
      </c>
    </row>
    <row r="10" spans="1:3" x14ac:dyDescent="0.3">
      <c r="A10" t="s">
        <v>16</v>
      </c>
      <c r="B10" s="3">
        <f>SQRT(B5)</f>
        <v>0.93808315196468595</v>
      </c>
    </row>
    <row r="13" spans="1:3" x14ac:dyDescent="0.3">
      <c r="A13" t="s">
        <v>17</v>
      </c>
      <c r="B1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761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A14" sqref="A14"/>
    </sheetView>
  </sheetViews>
  <sheetFormatPr defaultRowHeight="14.4" x14ac:dyDescent="0.3"/>
  <cols>
    <col min="1" max="1" width="16.6640625" customWidth="1"/>
    <col min="2" max="19" width="15.6640625" customWidth="1"/>
  </cols>
  <sheetData>
    <row r="1" spans="1:19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9" x14ac:dyDescent="0.3">
      <c r="A2" s="4">
        <v>46023</v>
      </c>
      <c r="B2" s="3">
        <v>29.285</v>
      </c>
      <c r="C2" s="3">
        <v>0.03</v>
      </c>
      <c r="D2" s="3">
        <f t="shared" ref="D2:D65" si="0">AVERAGEIFS(B:B, A:A, "&gt;="&amp;INT(A2), A:A, "&lt;"&amp;INT(A2)+1)</f>
        <v>33.435729166666675</v>
      </c>
      <c r="E2" s="3">
        <f>MAX(B2 - D2/Inputs!$B$5, 0)</f>
        <v>0</v>
      </c>
      <c r="F2" s="3">
        <f>MAX(D2*Inputs!$B$5 - B2, 0)</f>
        <v>0.1384416666666759</v>
      </c>
      <c r="G2" s="3">
        <f t="shared" ref="G2:G65" si="1">C2</f>
        <v>0.03</v>
      </c>
      <c r="H2" t="str">
        <f t="shared" ref="H2:H65" si="2">IF(MAX(E2, F2, G2)&lt;=0, "Idle", IF(AND(G2&gt;=E2, G2&gt;=F2), "Reg", IF(E2&gt;=F2, "Discharge", "Charge")))</f>
        <v>Charge</v>
      </c>
      <c r="I2" s="3">
        <f>Inputs!$B$8 * Inputs!$B$6</f>
        <v>0</v>
      </c>
      <c r="J2" s="3">
        <f>0</f>
        <v>0</v>
      </c>
      <c r="K2" s="3">
        <f>MIN(Inputs!$B$2, (Inputs!$B$8 - I2)/Inputs!$B$9)</f>
        <v>170</v>
      </c>
      <c r="L2" s="3">
        <f>MAX(MIN(Inputs!$B$2, I2*Inputs!$B$10, Inputs!$B$8*Inputs!$B$4 - J2), 0)</f>
        <v>0</v>
      </c>
      <c r="M2" s="3">
        <f t="shared" ref="M2:M65" si="3">IF(H2="Charge", K2, 0)</f>
        <v>170</v>
      </c>
      <c r="N2" s="3">
        <f t="shared" ref="N2:N65" si="4">IF(H2="Discharge", L2, 0)</f>
        <v>0</v>
      </c>
      <c r="O2" s="3">
        <f>IF(H2="Reg", MIN(Inputs!$B$2, I2*Inputs!$B$10, (Inputs!$B$8-I2)/Inputs!$B$9), 0)</f>
        <v>0</v>
      </c>
      <c r="P2" s="3">
        <f t="shared" ref="P2:P65" si="5">(N2 - M2) * B2</f>
        <v>-4978.45</v>
      </c>
      <c r="Q2" s="3">
        <f t="shared" ref="Q2:Q65" si="6">O2 * C2</f>
        <v>0</v>
      </c>
      <c r="R2" s="3">
        <f>I2 + M2*Inputs!$B$9 - N2/Inputs!$B$10</f>
        <v>159.4741358339966</v>
      </c>
    </row>
    <row r="3" spans="1:19" x14ac:dyDescent="0.3">
      <c r="A3" s="4">
        <v>46023.041666666657</v>
      </c>
      <c r="B3" s="3">
        <v>26.925000000000001</v>
      </c>
      <c r="C3" s="3">
        <v>0.03</v>
      </c>
      <c r="D3" s="3">
        <f t="shared" si="0"/>
        <v>33.435729166666675</v>
      </c>
      <c r="E3" s="3">
        <f>MAX(B3 - D3/Inputs!$B$5, 0)</f>
        <v>0</v>
      </c>
      <c r="F3" s="3">
        <f>MAX(D3*Inputs!$B$5 - B3, 0)</f>
        <v>2.4984416666666753</v>
      </c>
      <c r="G3" s="3">
        <f t="shared" si="1"/>
        <v>0.03</v>
      </c>
      <c r="H3" t="str">
        <f t="shared" si="2"/>
        <v>Charge</v>
      </c>
      <c r="I3" s="3">
        <f t="shared" ref="I3:I66" si="7">R2</f>
        <v>159.4741358339966</v>
      </c>
      <c r="J3" s="3">
        <f t="shared" ref="J3:J66" si="8">IF(INT(A3)=INT(A2), J2 + N2, 0)</f>
        <v>0</v>
      </c>
      <c r="K3" s="3">
        <f>MIN(Inputs!$B$2, (Inputs!$B$8 - I3)/Inputs!$B$9)</f>
        <v>170</v>
      </c>
      <c r="L3" s="3">
        <f>MAX(MIN(Inputs!$B$2, I3*Inputs!$B$10, Inputs!$B$8*Inputs!$B$4 - J3), 0)</f>
        <v>149.6</v>
      </c>
      <c r="M3" s="3">
        <f t="shared" si="3"/>
        <v>170</v>
      </c>
      <c r="N3" s="3">
        <f t="shared" si="4"/>
        <v>0</v>
      </c>
      <c r="O3" s="3">
        <f>IF(H3="Reg", MIN(Inputs!$B$2, I3*Inputs!$B$10, (Inputs!$B$8-I3)/Inputs!$B$9), 0)</f>
        <v>0</v>
      </c>
      <c r="P3" s="3">
        <f t="shared" si="5"/>
        <v>-4577.25</v>
      </c>
      <c r="Q3" s="3">
        <f t="shared" si="6"/>
        <v>0</v>
      </c>
      <c r="R3" s="3">
        <f>I3 + M3*Inputs!$B$9 - N3/Inputs!$B$10</f>
        <v>318.9482716679932</v>
      </c>
    </row>
    <row r="4" spans="1:19" x14ac:dyDescent="0.3">
      <c r="A4" s="4">
        <v>46023.083333333343</v>
      </c>
      <c r="B4" s="3">
        <v>28.84</v>
      </c>
      <c r="C4" s="3">
        <v>0.03</v>
      </c>
      <c r="D4" s="3">
        <f t="shared" si="0"/>
        <v>33.435729166666675</v>
      </c>
      <c r="E4" s="3">
        <f>MAX(B4 - D4/Inputs!$B$5, 0)</f>
        <v>0</v>
      </c>
      <c r="F4" s="3">
        <f>MAX(D4*Inputs!$B$5 - B4, 0)</f>
        <v>0.58344166666667618</v>
      </c>
      <c r="G4" s="3">
        <f t="shared" si="1"/>
        <v>0.03</v>
      </c>
      <c r="H4" t="str">
        <f t="shared" si="2"/>
        <v>Charge</v>
      </c>
      <c r="I4" s="3">
        <f t="shared" si="7"/>
        <v>318.9482716679932</v>
      </c>
      <c r="J4" s="3">
        <f t="shared" si="8"/>
        <v>0</v>
      </c>
      <c r="K4" s="3">
        <f>MIN(Inputs!$B$2, (Inputs!$B$8 - I4)/Inputs!$B$9)</f>
        <v>22.44121780453775</v>
      </c>
      <c r="L4" s="3">
        <f>MAX(MIN(Inputs!$B$2, I4*Inputs!$B$10, Inputs!$B$8*Inputs!$B$4 - J4), 0)</f>
        <v>170</v>
      </c>
      <c r="M4" s="3">
        <f t="shared" si="3"/>
        <v>22.44121780453775</v>
      </c>
      <c r="N4" s="3">
        <f t="shared" si="4"/>
        <v>0</v>
      </c>
      <c r="O4" s="3">
        <f>IF(H4="Reg", MIN(Inputs!$B$2, I4*Inputs!$B$10, (Inputs!$B$8-I4)/Inputs!$B$9), 0)</f>
        <v>0</v>
      </c>
      <c r="P4" s="3">
        <f t="shared" si="5"/>
        <v>-647.20472148286876</v>
      </c>
      <c r="Q4" s="3">
        <f t="shared" si="6"/>
        <v>0</v>
      </c>
      <c r="R4" s="3">
        <f>I4 + M4*Inputs!$B$9 - N4/Inputs!$B$10</f>
        <v>340</v>
      </c>
    </row>
    <row r="5" spans="1:19" x14ac:dyDescent="0.3">
      <c r="A5" s="4">
        <v>46023.125</v>
      </c>
      <c r="B5" s="3">
        <v>33.662499999999994</v>
      </c>
      <c r="C5" s="3">
        <v>0.03</v>
      </c>
      <c r="D5" s="3">
        <f t="shared" si="0"/>
        <v>33.435729166666675</v>
      </c>
      <c r="E5" s="3">
        <f>MAX(B5 - D5/Inputs!$B$5, 0)</f>
        <v>0</v>
      </c>
      <c r="F5" s="3">
        <f>MAX(D5*Inputs!$B$5 - B5, 0)</f>
        <v>0</v>
      </c>
      <c r="G5" s="3">
        <f t="shared" si="1"/>
        <v>0.03</v>
      </c>
      <c r="H5" t="str">
        <f t="shared" si="2"/>
        <v>Reg</v>
      </c>
      <c r="I5" s="3">
        <f t="shared" si="7"/>
        <v>340</v>
      </c>
      <c r="J5" s="3">
        <f t="shared" si="8"/>
        <v>0</v>
      </c>
      <c r="K5" s="3">
        <f>MIN(Inputs!$B$2, (Inputs!$B$8 - I5)/Inputs!$B$9)</f>
        <v>0</v>
      </c>
      <c r="L5" s="3">
        <f>MAX(MIN(Inputs!$B$2, I5*Inputs!$B$10, Inputs!$B$8*Inputs!$B$4 - J5), 0)</f>
        <v>170</v>
      </c>
      <c r="M5" s="3">
        <f t="shared" si="3"/>
        <v>0</v>
      </c>
      <c r="N5" s="3">
        <f t="shared" si="4"/>
        <v>0</v>
      </c>
      <c r="O5" s="3">
        <f>IF(H5="Reg", MIN(Inputs!$B$2, I5*Inputs!$B$10, (Inputs!$B$8-I5)/Inputs!$B$9), 0)</f>
        <v>0</v>
      </c>
      <c r="P5" s="3">
        <f t="shared" si="5"/>
        <v>0</v>
      </c>
      <c r="Q5" s="3">
        <f t="shared" si="6"/>
        <v>0</v>
      </c>
      <c r="R5" s="3">
        <f>I5 + M5*Inputs!$B$9 - N5/Inputs!$B$10</f>
        <v>340</v>
      </c>
    </row>
    <row r="6" spans="1:19" x14ac:dyDescent="0.3">
      <c r="A6" s="4">
        <v>46023.166666666657</v>
      </c>
      <c r="B6" s="3">
        <v>36.355000000000004</v>
      </c>
      <c r="C6" s="3">
        <v>0.03</v>
      </c>
      <c r="D6" s="3">
        <f t="shared" si="0"/>
        <v>33.435729166666675</v>
      </c>
      <c r="E6" s="3">
        <f>MAX(B6 - D6/Inputs!$B$5, 0)</f>
        <v>0</v>
      </c>
      <c r="F6" s="3">
        <f>MAX(D6*Inputs!$B$5 - B6, 0)</f>
        <v>0</v>
      </c>
      <c r="G6" s="3">
        <f t="shared" si="1"/>
        <v>0.03</v>
      </c>
      <c r="H6" t="str">
        <f t="shared" si="2"/>
        <v>Reg</v>
      </c>
      <c r="I6" s="3">
        <f t="shared" si="7"/>
        <v>340</v>
      </c>
      <c r="J6" s="3">
        <f t="shared" si="8"/>
        <v>0</v>
      </c>
      <c r="K6" s="3">
        <f>MIN(Inputs!$B$2, (Inputs!$B$8 - I6)/Inputs!$B$9)</f>
        <v>0</v>
      </c>
      <c r="L6" s="3">
        <f>MAX(MIN(Inputs!$B$2, I6*Inputs!$B$10, Inputs!$B$8*Inputs!$B$4 - J6), 0)</f>
        <v>170</v>
      </c>
      <c r="M6" s="3">
        <f t="shared" si="3"/>
        <v>0</v>
      </c>
      <c r="N6" s="3">
        <f t="shared" si="4"/>
        <v>0</v>
      </c>
      <c r="O6" s="3">
        <f>IF(H6="Reg", MIN(Inputs!$B$2, I6*Inputs!$B$10, (Inputs!$B$8-I6)/Inputs!$B$9), 0)</f>
        <v>0</v>
      </c>
      <c r="P6" s="3">
        <f t="shared" si="5"/>
        <v>0</v>
      </c>
      <c r="Q6" s="3">
        <f t="shared" si="6"/>
        <v>0</v>
      </c>
      <c r="R6" s="3">
        <f>I6 + M6*Inputs!$B$9 - N6/Inputs!$B$10</f>
        <v>340</v>
      </c>
    </row>
    <row r="7" spans="1:19" x14ac:dyDescent="0.3">
      <c r="A7" s="4">
        <v>46023.208333333343</v>
      </c>
      <c r="B7" s="3">
        <v>42.987499999999997</v>
      </c>
      <c r="C7" s="3">
        <v>0.05</v>
      </c>
      <c r="D7" s="3">
        <f t="shared" si="0"/>
        <v>33.435729166666675</v>
      </c>
      <c r="E7" s="3">
        <f>MAX(B7 - D7/Inputs!$B$5, 0)</f>
        <v>4.9923532196969589</v>
      </c>
      <c r="F7" s="3">
        <f>MAX(D7*Inputs!$B$5 - B7, 0)</f>
        <v>0</v>
      </c>
      <c r="G7" s="3">
        <f t="shared" si="1"/>
        <v>0.05</v>
      </c>
      <c r="H7" t="str">
        <f t="shared" si="2"/>
        <v>Discharge</v>
      </c>
      <c r="I7" s="3">
        <f t="shared" si="7"/>
        <v>340</v>
      </c>
      <c r="J7" s="3">
        <f t="shared" si="8"/>
        <v>0</v>
      </c>
      <c r="K7" s="3">
        <f>MIN(Inputs!$B$2, (Inputs!$B$8 - I7)/Inputs!$B$9)</f>
        <v>0</v>
      </c>
      <c r="L7" s="3">
        <f>MAX(MIN(Inputs!$B$2, I7*Inputs!$B$10, Inputs!$B$8*Inputs!$B$4 - J7), 0)</f>
        <v>170</v>
      </c>
      <c r="M7" s="3">
        <f t="shared" si="3"/>
        <v>0</v>
      </c>
      <c r="N7" s="3">
        <f t="shared" si="4"/>
        <v>170</v>
      </c>
      <c r="O7" s="3">
        <f>IF(H7="Reg", MIN(Inputs!$B$2, I7*Inputs!$B$10, (Inputs!$B$8-I7)/Inputs!$B$9), 0)</f>
        <v>0</v>
      </c>
      <c r="P7" s="3">
        <f t="shared" si="5"/>
        <v>7307.8749999999991</v>
      </c>
      <c r="Q7" s="3">
        <f t="shared" si="6"/>
        <v>0</v>
      </c>
      <c r="R7" s="3">
        <f>I7 + M7*Inputs!$B$9 - N7/Inputs!$B$10</f>
        <v>158.77939109773115</v>
      </c>
    </row>
    <row r="8" spans="1:19" x14ac:dyDescent="0.3">
      <c r="A8" s="4">
        <v>46023.25</v>
      </c>
      <c r="B8" s="3">
        <v>35.907499999999999</v>
      </c>
      <c r="C8" s="3">
        <v>0.11</v>
      </c>
      <c r="D8" s="3">
        <f t="shared" si="0"/>
        <v>33.435729166666675</v>
      </c>
      <c r="E8" s="3">
        <f>MAX(B8 - D8/Inputs!$B$5, 0)</f>
        <v>0</v>
      </c>
      <c r="F8" s="3">
        <f>MAX(D8*Inputs!$B$5 - B8, 0)</f>
        <v>0</v>
      </c>
      <c r="G8" s="3">
        <f t="shared" si="1"/>
        <v>0.11</v>
      </c>
      <c r="H8" t="str">
        <f t="shared" si="2"/>
        <v>Reg</v>
      </c>
      <c r="I8" s="3">
        <f t="shared" si="7"/>
        <v>158.77939109773115</v>
      </c>
      <c r="J8" s="3">
        <f t="shared" si="8"/>
        <v>170</v>
      </c>
      <c r="K8" s="3">
        <f>MIN(Inputs!$B$2, (Inputs!$B$8 - I8)/Inputs!$B$9)</f>
        <v>170</v>
      </c>
      <c r="L8" s="3">
        <f>MAX(MIN(Inputs!$B$2, I8*Inputs!$B$10, Inputs!$B$8*Inputs!$B$4 - J8), 0)</f>
        <v>148.94827166799323</v>
      </c>
      <c r="M8" s="3">
        <f t="shared" si="3"/>
        <v>0</v>
      </c>
      <c r="N8" s="3">
        <f t="shared" si="4"/>
        <v>0</v>
      </c>
      <c r="O8" s="3">
        <f>IF(H8="Reg", MIN(Inputs!$B$2, I8*Inputs!$B$10, (Inputs!$B$8-I8)/Inputs!$B$9), 0)</f>
        <v>148.94827166799323</v>
      </c>
      <c r="P8" s="3">
        <f t="shared" si="5"/>
        <v>0</v>
      </c>
      <c r="Q8" s="3">
        <f t="shared" si="6"/>
        <v>16.384309883479254</v>
      </c>
      <c r="R8" s="3">
        <f>I8 + M8*Inputs!$B$9 - N8/Inputs!$B$10</f>
        <v>158.77939109773115</v>
      </c>
    </row>
    <row r="9" spans="1:19" x14ac:dyDescent="0.3">
      <c r="A9" s="4">
        <v>46023.291666666657</v>
      </c>
      <c r="B9" s="3">
        <v>37.572499999999998</v>
      </c>
      <c r="C9" s="3">
        <v>0.12</v>
      </c>
      <c r="D9" s="3">
        <f t="shared" si="0"/>
        <v>33.435729166666675</v>
      </c>
      <c r="E9" s="3">
        <f>MAX(B9 - D9/Inputs!$B$5, 0)</f>
        <v>0</v>
      </c>
      <c r="F9" s="3">
        <f>MAX(D9*Inputs!$B$5 - B9, 0)</f>
        <v>0</v>
      </c>
      <c r="G9" s="3">
        <f t="shared" si="1"/>
        <v>0.12</v>
      </c>
      <c r="H9" t="str">
        <f t="shared" si="2"/>
        <v>Reg</v>
      </c>
      <c r="I9" s="3">
        <f t="shared" si="7"/>
        <v>158.77939109773115</v>
      </c>
      <c r="J9" s="3">
        <f t="shared" si="8"/>
        <v>170</v>
      </c>
      <c r="K9" s="3">
        <f>MIN(Inputs!$B$2, (Inputs!$B$8 - I9)/Inputs!$B$9)</f>
        <v>170</v>
      </c>
      <c r="L9" s="3">
        <f>MAX(MIN(Inputs!$B$2, I9*Inputs!$B$10, Inputs!$B$8*Inputs!$B$4 - J9), 0)</f>
        <v>148.94827166799323</v>
      </c>
      <c r="M9" s="3">
        <f t="shared" si="3"/>
        <v>0</v>
      </c>
      <c r="N9" s="3">
        <f t="shared" si="4"/>
        <v>0</v>
      </c>
      <c r="O9" s="3">
        <f>IF(H9="Reg", MIN(Inputs!$B$2, I9*Inputs!$B$10, (Inputs!$B$8-I9)/Inputs!$B$9), 0)</f>
        <v>148.94827166799323</v>
      </c>
      <c r="P9" s="3">
        <f t="shared" si="5"/>
        <v>0</v>
      </c>
      <c r="Q9" s="3">
        <f t="shared" si="6"/>
        <v>17.873792600159188</v>
      </c>
      <c r="R9" s="3">
        <f>I9 + M9*Inputs!$B$9 - N9/Inputs!$B$10</f>
        <v>158.77939109773115</v>
      </c>
    </row>
    <row r="10" spans="1:19" x14ac:dyDescent="0.3">
      <c r="A10" s="4">
        <v>46023.333333333343</v>
      </c>
      <c r="B10" s="3">
        <v>28.427500000000002</v>
      </c>
      <c r="C10" s="3">
        <v>1.03</v>
      </c>
      <c r="D10" s="3">
        <f t="shared" si="0"/>
        <v>33.435729166666675</v>
      </c>
      <c r="E10" s="3">
        <f>MAX(B10 - D10/Inputs!$B$5, 0)</f>
        <v>0</v>
      </c>
      <c r="F10" s="3">
        <f>MAX(D10*Inputs!$B$5 - B10, 0)</f>
        <v>0.99594166666667405</v>
      </c>
      <c r="G10" s="3">
        <f t="shared" si="1"/>
        <v>1.03</v>
      </c>
      <c r="H10" t="str">
        <f t="shared" si="2"/>
        <v>Reg</v>
      </c>
      <c r="I10" s="3">
        <f t="shared" si="7"/>
        <v>158.77939109773115</v>
      </c>
      <c r="J10" s="3">
        <f t="shared" si="8"/>
        <v>170</v>
      </c>
      <c r="K10" s="3">
        <f>MIN(Inputs!$B$2, (Inputs!$B$8 - I10)/Inputs!$B$9)</f>
        <v>170</v>
      </c>
      <c r="L10" s="3">
        <f>MAX(MIN(Inputs!$B$2, I10*Inputs!$B$10, Inputs!$B$8*Inputs!$B$4 - J10), 0)</f>
        <v>148.94827166799323</v>
      </c>
      <c r="M10" s="3">
        <f t="shared" si="3"/>
        <v>0</v>
      </c>
      <c r="N10" s="3">
        <f t="shared" si="4"/>
        <v>0</v>
      </c>
      <c r="O10" s="3">
        <f>IF(H10="Reg", MIN(Inputs!$B$2, I10*Inputs!$B$10, (Inputs!$B$8-I10)/Inputs!$B$9), 0)</f>
        <v>148.94827166799323</v>
      </c>
      <c r="P10" s="3">
        <f t="shared" si="5"/>
        <v>0</v>
      </c>
      <c r="Q10" s="3">
        <f t="shared" si="6"/>
        <v>153.41671981803302</v>
      </c>
      <c r="R10" s="3">
        <f>I10 + M10*Inputs!$B$9 - N10/Inputs!$B$10</f>
        <v>158.77939109773115</v>
      </c>
    </row>
    <row r="11" spans="1:19" x14ac:dyDescent="0.3">
      <c r="A11" s="4">
        <v>46023.375</v>
      </c>
      <c r="B11" s="3">
        <v>29.972499999999997</v>
      </c>
      <c r="C11" s="3">
        <v>1.07</v>
      </c>
      <c r="D11" s="3">
        <f t="shared" si="0"/>
        <v>33.435729166666675</v>
      </c>
      <c r="E11" s="3">
        <f>MAX(B11 - D11/Inputs!$B$5, 0)</f>
        <v>0</v>
      </c>
      <c r="F11" s="3">
        <f>MAX(D11*Inputs!$B$5 - B11, 0)</f>
        <v>0</v>
      </c>
      <c r="G11" s="3">
        <f t="shared" si="1"/>
        <v>1.07</v>
      </c>
      <c r="H11" t="str">
        <f t="shared" si="2"/>
        <v>Reg</v>
      </c>
      <c r="I11" s="3">
        <f t="shared" si="7"/>
        <v>158.77939109773115</v>
      </c>
      <c r="J11" s="3">
        <f t="shared" si="8"/>
        <v>170</v>
      </c>
      <c r="K11" s="3">
        <f>MIN(Inputs!$B$2, (Inputs!$B$8 - I11)/Inputs!$B$9)</f>
        <v>170</v>
      </c>
      <c r="L11" s="3">
        <f>MAX(MIN(Inputs!$B$2, I11*Inputs!$B$10, Inputs!$B$8*Inputs!$B$4 - J11), 0)</f>
        <v>148.94827166799323</v>
      </c>
      <c r="M11" s="3">
        <f t="shared" si="3"/>
        <v>0</v>
      </c>
      <c r="N11" s="3">
        <f t="shared" si="4"/>
        <v>0</v>
      </c>
      <c r="O11" s="3">
        <f>IF(H11="Reg", MIN(Inputs!$B$2, I11*Inputs!$B$10, (Inputs!$B$8-I11)/Inputs!$B$9), 0)</f>
        <v>148.94827166799323</v>
      </c>
      <c r="P11" s="3">
        <f t="shared" si="5"/>
        <v>0</v>
      </c>
      <c r="Q11" s="3">
        <f t="shared" si="6"/>
        <v>159.37465068475277</v>
      </c>
      <c r="R11" s="3">
        <f>I11 + M11*Inputs!$B$9 - N11/Inputs!$B$10</f>
        <v>158.77939109773115</v>
      </c>
    </row>
    <row r="12" spans="1:19" x14ac:dyDescent="0.3">
      <c r="A12" s="4">
        <v>46023.416666666657</v>
      </c>
      <c r="B12" s="3">
        <v>52.505000000000003</v>
      </c>
      <c r="C12" s="3">
        <v>0.73</v>
      </c>
      <c r="D12" s="3">
        <f t="shared" si="0"/>
        <v>33.435729166666675</v>
      </c>
      <c r="E12" s="3">
        <f>MAX(B12 - D12/Inputs!$B$5, 0)</f>
        <v>14.509853219696964</v>
      </c>
      <c r="F12" s="3">
        <f>MAX(D12*Inputs!$B$5 - B12, 0)</f>
        <v>0</v>
      </c>
      <c r="G12" s="3">
        <f t="shared" si="1"/>
        <v>0.73</v>
      </c>
      <c r="H12" t="str">
        <f t="shared" si="2"/>
        <v>Discharge</v>
      </c>
      <c r="I12" s="3">
        <f t="shared" si="7"/>
        <v>158.77939109773115</v>
      </c>
      <c r="J12" s="3">
        <f t="shared" si="8"/>
        <v>170</v>
      </c>
      <c r="K12" s="3">
        <f>MIN(Inputs!$B$2, (Inputs!$B$8 - I12)/Inputs!$B$9)</f>
        <v>170</v>
      </c>
      <c r="L12" s="3">
        <f>MAX(MIN(Inputs!$B$2, I12*Inputs!$B$10, Inputs!$B$8*Inputs!$B$4 - J12), 0)</f>
        <v>148.94827166799323</v>
      </c>
      <c r="M12" s="3">
        <f t="shared" si="3"/>
        <v>0</v>
      </c>
      <c r="N12" s="3">
        <f t="shared" si="4"/>
        <v>148.94827166799323</v>
      </c>
      <c r="O12" s="3">
        <f>IF(H12="Reg", MIN(Inputs!$B$2, I12*Inputs!$B$10, (Inputs!$B$8-I12)/Inputs!$B$9), 0)</f>
        <v>0</v>
      </c>
      <c r="P12" s="3">
        <f t="shared" si="5"/>
        <v>7820.5290039279844</v>
      </c>
      <c r="Q12" s="3">
        <f t="shared" si="6"/>
        <v>0</v>
      </c>
      <c r="R12" s="3">
        <f>I12 + M12*Inputs!$B$9 - N12/Inputs!$B$10</f>
        <v>0</v>
      </c>
    </row>
    <row r="13" spans="1:19" x14ac:dyDescent="0.3">
      <c r="A13" s="4">
        <v>46023.458333333343</v>
      </c>
      <c r="B13" s="3">
        <v>44.924999999999997</v>
      </c>
      <c r="C13" s="3">
        <v>0.24</v>
      </c>
      <c r="D13" s="3">
        <f t="shared" si="0"/>
        <v>33.435729166666675</v>
      </c>
      <c r="E13" s="3">
        <f>MAX(B13 - D13/Inputs!$B$5, 0)</f>
        <v>6.9298532196969589</v>
      </c>
      <c r="F13" s="3">
        <f>MAX(D13*Inputs!$B$5 - B13, 0)</f>
        <v>0</v>
      </c>
      <c r="G13" s="3">
        <f t="shared" si="1"/>
        <v>0.24</v>
      </c>
      <c r="H13" t="str">
        <f t="shared" si="2"/>
        <v>Discharge</v>
      </c>
      <c r="I13" s="3">
        <f t="shared" si="7"/>
        <v>0</v>
      </c>
      <c r="J13" s="3">
        <f t="shared" si="8"/>
        <v>318.94827166799325</v>
      </c>
      <c r="K13" s="3">
        <f>MIN(Inputs!$B$2, (Inputs!$B$8 - I13)/Inputs!$B$9)</f>
        <v>170</v>
      </c>
      <c r="L13" s="3">
        <f>MAX(MIN(Inputs!$B$2, I13*Inputs!$B$10, Inputs!$B$8*Inputs!$B$4 - J13), 0)</f>
        <v>0</v>
      </c>
      <c r="M13" s="3">
        <f t="shared" si="3"/>
        <v>0</v>
      </c>
      <c r="N13" s="3">
        <f t="shared" si="4"/>
        <v>0</v>
      </c>
      <c r="O13" s="3">
        <f>IF(H13="Reg", MIN(Inputs!$B$2, I13*Inputs!$B$10, (Inputs!$B$8-I13)/Inputs!$B$9), 0)</f>
        <v>0</v>
      </c>
      <c r="P13" s="3">
        <f t="shared" si="5"/>
        <v>0</v>
      </c>
      <c r="Q13" s="3">
        <f t="shared" si="6"/>
        <v>0</v>
      </c>
      <c r="R13" s="3">
        <f>I13 + M13*Inputs!$B$9 - N13/Inputs!$B$10</f>
        <v>0</v>
      </c>
    </row>
    <row r="14" spans="1:19" x14ac:dyDescent="0.3">
      <c r="A14" s="4">
        <v>46023.5</v>
      </c>
      <c r="B14" s="3">
        <v>34.535000000000004</v>
      </c>
      <c r="C14" s="3">
        <v>0.06</v>
      </c>
      <c r="D14" s="3">
        <f t="shared" si="0"/>
        <v>33.435729166666675</v>
      </c>
      <c r="E14" s="3">
        <f>MAX(B14 - D14/Inputs!$B$5, 0)</f>
        <v>0</v>
      </c>
      <c r="F14" s="3">
        <f>MAX(D14*Inputs!$B$5 - B14, 0)</f>
        <v>0</v>
      </c>
      <c r="G14" s="3">
        <f t="shared" si="1"/>
        <v>0.06</v>
      </c>
      <c r="H14" t="str">
        <f t="shared" si="2"/>
        <v>Reg</v>
      </c>
      <c r="I14" s="3">
        <f t="shared" si="7"/>
        <v>0</v>
      </c>
      <c r="J14" s="3">
        <f t="shared" si="8"/>
        <v>318.94827166799325</v>
      </c>
      <c r="K14" s="3">
        <f>MIN(Inputs!$B$2, (Inputs!$B$8 - I14)/Inputs!$B$9)</f>
        <v>170</v>
      </c>
      <c r="L14" s="3">
        <f>MAX(MIN(Inputs!$B$2, I14*Inputs!$B$10, Inputs!$B$8*Inputs!$B$4 - J14), 0)</f>
        <v>0</v>
      </c>
      <c r="M14" s="3">
        <f t="shared" si="3"/>
        <v>0</v>
      </c>
      <c r="N14" s="3">
        <f t="shared" si="4"/>
        <v>0</v>
      </c>
      <c r="O14" s="3">
        <f>IF(H14="Reg", MIN(Inputs!$B$2, I14*Inputs!$B$10, (Inputs!$B$8-I14)/Inputs!$B$9), 0)</f>
        <v>0</v>
      </c>
      <c r="P14" s="3">
        <f t="shared" si="5"/>
        <v>0</v>
      </c>
      <c r="Q14" s="3">
        <f t="shared" si="6"/>
        <v>0</v>
      </c>
      <c r="R14" s="3">
        <f>I14 + M14*Inputs!$B$9 - N14/Inputs!$B$10</f>
        <v>0</v>
      </c>
      <c r="S14">
        <f>COUNTIF($H$2:$H$8761,"Reg")</f>
        <v>2709</v>
      </c>
    </row>
    <row r="15" spans="1:19" x14ac:dyDescent="0.3">
      <c r="A15" s="4">
        <v>46023.541666666657</v>
      </c>
      <c r="B15" s="3">
        <v>22.612500000000001</v>
      </c>
      <c r="C15" s="3">
        <v>0.09</v>
      </c>
      <c r="D15" s="3">
        <f t="shared" si="0"/>
        <v>33.435729166666675</v>
      </c>
      <c r="E15" s="3">
        <f>MAX(B15 - D15/Inputs!$B$5, 0)</f>
        <v>0</v>
      </c>
      <c r="F15" s="3">
        <f>MAX(D15*Inputs!$B$5 - B15, 0)</f>
        <v>6.8109416666666753</v>
      </c>
      <c r="G15" s="3">
        <f t="shared" si="1"/>
        <v>0.09</v>
      </c>
      <c r="H15" t="str">
        <f t="shared" si="2"/>
        <v>Charge</v>
      </c>
      <c r="I15" s="3">
        <f t="shared" si="7"/>
        <v>0</v>
      </c>
      <c r="J15" s="3">
        <f t="shared" si="8"/>
        <v>318.94827166799325</v>
      </c>
      <c r="K15" s="3">
        <f>MIN(Inputs!$B$2, (Inputs!$B$8 - I15)/Inputs!$B$9)</f>
        <v>170</v>
      </c>
      <c r="L15" s="3">
        <f>MAX(MIN(Inputs!$B$2, I15*Inputs!$B$10, Inputs!$B$8*Inputs!$B$4 - J15), 0)</f>
        <v>0</v>
      </c>
      <c r="M15" s="3">
        <f t="shared" si="3"/>
        <v>170</v>
      </c>
      <c r="N15" s="3">
        <f t="shared" si="4"/>
        <v>0</v>
      </c>
      <c r="O15" s="3">
        <f>IF(H15="Reg", MIN(Inputs!$B$2, I15*Inputs!$B$10, (Inputs!$B$8-I15)/Inputs!$B$9), 0)</f>
        <v>0</v>
      </c>
      <c r="P15" s="3">
        <f t="shared" si="5"/>
        <v>-3844.125</v>
      </c>
      <c r="Q15" s="3">
        <f t="shared" si="6"/>
        <v>0</v>
      </c>
      <c r="R15" s="3">
        <f>I15 + M15*Inputs!$B$9 - N15/Inputs!$B$10</f>
        <v>159.4741358339966</v>
      </c>
    </row>
    <row r="16" spans="1:19" x14ac:dyDescent="0.3">
      <c r="A16" s="4">
        <v>46023.583333333343</v>
      </c>
      <c r="B16" s="3">
        <v>20.6</v>
      </c>
      <c r="C16" s="3">
        <v>0.5</v>
      </c>
      <c r="D16" s="3">
        <f t="shared" si="0"/>
        <v>33.435729166666675</v>
      </c>
      <c r="E16" s="3">
        <f>MAX(B16 - D16/Inputs!$B$5, 0)</f>
        <v>0</v>
      </c>
      <c r="F16" s="3">
        <f>MAX(D16*Inputs!$B$5 - B16, 0)</f>
        <v>8.8234416666666746</v>
      </c>
      <c r="G16" s="3">
        <f t="shared" si="1"/>
        <v>0.5</v>
      </c>
      <c r="H16" t="str">
        <f t="shared" si="2"/>
        <v>Charge</v>
      </c>
      <c r="I16" s="3">
        <f t="shared" si="7"/>
        <v>159.4741358339966</v>
      </c>
      <c r="J16" s="3">
        <f t="shared" si="8"/>
        <v>318.94827166799325</v>
      </c>
      <c r="K16" s="3">
        <f>MIN(Inputs!$B$2, (Inputs!$B$8 - I16)/Inputs!$B$9)</f>
        <v>170</v>
      </c>
      <c r="L16" s="3">
        <f>MAX(MIN(Inputs!$B$2, I16*Inputs!$B$10, Inputs!$B$8*Inputs!$B$4 - J16), 0)</f>
        <v>21.051728332006746</v>
      </c>
      <c r="M16" s="3">
        <f t="shared" si="3"/>
        <v>170</v>
      </c>
      <c r="N16" s="3">
        <f t="shared" si="4"/>
        <v>0</v>
      </c>
      <c r="O16" s="3">
        <f>IF(H16="Reg", MIN(Inputs!$B$2, I16*Inputs!$B$10, (Inputs!$B$8-I16)/Inputs!$B$9), 0)</f>
        <v>0</v>
      </c>
      <c r="P16" s="3">
        <f t="shared" si="5"/>
        <v>-3502.0000000000005</v>
      </c>
      <c r="Q16" s="3">
        <f t="shared" si="6"/>
        <v>0</v>
      </c>
      <c r="R16" s="3">
        <f>I16 + M16*Inputs!$B$9 - N16/Inputs!$B$10</f>
        <v>318.9482716679932</v>
      </c>
    </row>
    <row r="17" spans="1:18" x14ac:dyDescent="0.3">
      <c r="A17" s="4">
        <v>46023.625</v>
      </c>
      <c r="B17" s="3">
        <v>20.03</v>
      </c>
      <c r="C17" s="3">
        <v>0.32</v>
      </c>
      <c r="D17" s="3">
        <f t="shared" si="0"/>
        <v>33.435729166666675</v>
      </c>
      <c r="E17" s="3">
        <f>MAX(B17 - D17/Inputs!$B$5, 0)</f>
        <v>0</v>
      </c>
      <c r="F17" s="3">
        <f>MAX(D17*Inputs!$B$5 - B17, 0)</f>
        <v>9.3934416666666749</v>
      </c>
      <c r="G17" s="3">
        <f t="shared" si="1"/>
        <v>0.32</v>
      </c>
      <c r="H17" t="str">
        <f t="shared" si="2"/>
        <v>Charge</v>
      </c>
      <c r="I17" s="3">
        <f t="shared" si="7"/>
        <v>318.9482716679932</v>
      </c>
      <c r="J17" s="3">
        <f t="shared" si="8"/>
        <v>318.94827166799325</v>
      </c>
      <c r="K17" s="3">
        <f>MIN(Inputs!$B$2, (Inputs!$B$8 - I17)/Inputs!$B$9)</f>
        <v>22.44121780453775</v>
      </c>
      <c r="L17" s="3">
        <f>MAX(MIN(Inputs!$B$2, I17*Inputs!$B$10, Inputs!$B$8*Inputs!$B$4 - J17), 0)</f>
        <v>21.051728332006746</v>
      </c>
      <c r="M17" s="3">
        <f t="shared" si="3"/>
        <v>22.44121780453775</v>
      </c>
      <c r="N17" s="3">
        <f t="shared" si="4"/>
        <v>0</v>
      </c>
      <c r="O17" s="3">
        <f>IF(H17="Reg", MIN(Inputs!$B$2, I17*Inputs!$B$10, (Inputs!$B$8-I17)/Inputs!$B$9), 0)</f>
        <v>0</v>
      </c>
      <c r="P17" s="3">
        <f t="shared" si="5"/>
        <v>-449.49759262489118</v>
      </c>
      <c r="Q17" s="3">
        <f t="shared" si="6"/>
        <v>0</v>
      </c>
      <c r="R17" s="3">
        <f>I17 + M17*Inputs!$B$9 - N17/Inputs!$B$10</f>
        <v>340</v>
      </c>
    </row>
    <row r="18" spans="1:18" x14ac:dyDescent="0.3">
      <c r="A18" s="4">
        <v>46023.666666666657</v>
      </c>
      <c r="B18" s="3">
        <v>30.892499999999998</v>
      </c>
      <c r="C18" s="3">
        <v>0.94</v>
      </c>
      <c r="D18" s="3">
        <f t="shared" si="0"/>
        <v>33.435729166666675</v>
      </c>
      <c r="E18" s="3">
        <f>MAX(B18 - D18/Inputs!$B$5, 0)</f>
        <v>0</v>
      </c>
      <c r="F18" s="3">
        <f>MAX(D18*Inputs!$B$5 - B18, 0)</f>
        <v>0</v>
      </c>
      <c r="G18" s="3">
        <f t="shared" si="1"/>
        <v>0.94</v>
      </c>
      <c r="H18" t="str">
        <f t="shared" si="2"/>
        <v>Reg</v>
      </c>
      <c r="I18" s="3">
        <f t="shared" si="7"/>
        <v>340</v>
      </c>
      <c r="J18" s="3">
        <f t="shared" si="8"/>
        <v>318.94827166799325</v>
      </c>
      <c r="K18" s="3">
        <f>MIN(Inputs!$B$2, (Inputs!$B$8 - I18)/Inputs!$B$9)</f>
        <v>0</v>
      </c>
      <c r="L18" s="3">
        <f>MAX(MIN(Inputs!$B$2, I18*Inputs!$B$10, Inputs!$B$8*Inputs!$B$4 - J18), 0)</f>
        <v>21.051728332006746</v>
      </c>
      <c r="M18" s="3">
        <f t="shared" si="3"/>
        <v>0</v>
      </c>
      <c r="N18" s="3">
        <f t="shared" si="4"/>
        <v>0</v>
      </c>
      <c r="O18" s="3">
        <f>IF(H18="Reg", MIN(Inputs!$B$2, I18*Inputs!$B$10, (Inputs!$B$8-I18)/Inputs!$B$9), 0)</f>
        <v>0</v>
      </c>
      <c r="P18" s="3">
        <f t="shared" si="5"/>
        <v>0</v>
      </c>
      <c r="Q18" s="3">
        <f t="shared" si="6"/>
        <v>0</v>
      </c>
      <c r="R18" s="3">
        <f>I18 + M18*Inputs!$B$9 - N18/Inputs!$B$10</f>
        <v>340</v>
      </c>
    </row>
    <row r="19" spans="1:18" x14ac:dyDescent="0.3">
      <c r="A19" s="4">
        <v>46023.708333333343</v>
      </c>
      <c r="B19" s="3">
        <v>47.660000000000004</v>
      </c>
      <c r="C19" s="3">
        <v>0.24</v>
      </c>
      <c r="D19" s="3">
        <f t="shared" si="0"/>
        <v>33.435729166666675</v>
      </c>
      <c r="E19" s="3">
        <f>MAX(B19 - D19/Inputs!$B$5, 0)</f>
        <v>9.6648532196969654</v>
      </c>
      <c r="F19" s="3">
        <f>MAX(D19*Inputs!$B$5 - B19, 0)</f>
        <v>0</v>
      </c>
      <c r="G19" s="3">
        <f t="shared" si="1"/>
        <v>0.24</v>
      </c>
      <c r="H19" t="str">
        <f t="shared" si="2"/>
        <v>Discharge</v>
      </c>
      <c r="I19" s="3">
        <f t="shared" si="7"/>
        <v>340</v>
      </c>
      <c r="J19" s="3">
        <f t="shared" si="8"/>
        <v>318.94827166799325</v>
      </c>
      <c r="K19" s="3">
        <f>MIN(Inputs!$B$2, (Inputs!$B$8 - I19)/Inputs!$B$9)</f>
        <v>0</v>
      </c>
      <c r="L19" s="3">
        <f>MAX(MIN(Inputs!$B$2, I19*Inputs!$B$10, Inputs!$B$8*Inputs!$B$4 - J19), 0)</f>
        <v>21.051728332006746</v>
      </c>
      <c r="M19" s="3">
        <f t="shared" si="3"/>
        <v>0</v>
      </c>
      <c r="N19" s="3">
        <f t="shared" si="4"/>
        <v>21.051728332006746</v>
      </c>
      <c r="O19" s="3">
        <f>IF(H19="Reg", MIN(Inputs!$B$2, I19*Inputs!$B$10, (Inputs!$B$8-I19)/Inputs!$B$9), 0)</f>
        <v>0</v>
      </c>
      <c r="P19" s="3">
        <f t="shared" si="5"/>
        <v>1003.3253723034416</v>
      </c>
      <c r="Q19" s="3">
        <f t="shared" si="6"/>
        <v>0</v>
      </c>
      <c r="R19" s="3">
        <f>I19 + M19*Inputs!$B$9 - N19/Inputs!$B$10</f>
        <v>317.5587821954623</v>
      </c>
    </row>
    <row r="20" spans="1:18" x14ac:dyDescent="0.3">
      <c r="A20" s="4">
        <v>46023.75</v>
      </c>
      <c r="B20" s="3">
        <v>48.797499999999999</v>
      </c>
      <c r="C20" s="3">
        <v>0.11</v>
      </c>
      <c r="D20" s="3">
        <f t="shared" si="0"/>
        <v>33.435729166666675</v>
      </c>
      <c r="E20" s="3">
        <f>MAX(B20 - D20/Inputs!$B$5, 0)</f>
        <v>10.802353219696961</v>
      </c>
      <c r="F20" s="3">
        <f>MAX(D20*Inputs!$B$5 - B20, 0)</f>
        <v>0</v>
      </c>
      <c r="G20" s="3">
        <f t="shared" si="1"/>
        <v>0.11</v>
      </c>
      <c r="H20" t="str">
        <f t="shared" si="2"/>
        <v>Discharge</v>
      </c>
      <c r="I20" s="3">
        <f t="shared" si="7"/>
        <v>317.5587821954623</v>
      </c>
      <c r="J20" s="3">
        <f t="shared" si="8"/>
        <v>340</v>
      </c>
      <c r="K20" s="3">
        <f>MIN(Inputs!$B$2, (Inputs!$B$8 - I20)/Inputs!$B$9)</f>
        <v>23.922418559098585</v>
      </c>
      <c r="L20" s="3">
        <f>MAX(MIN(Inputs!$B$2, I20*Inputs!$B$10, Inputs!$B$8*Inputs!$B$4 - J20), 0)</f>
        <v>0</v>
      </c>
      <c r="M20" s="3">
        <f t="shared" si="3"/>
        <v>0</v>
      </c>
      <c r="N20" s="3">
        <f t="shared" si="4"/>
        <v>0</v>
      </c>
      <c r="O20" s="3">
        <f>IF(H20="Reg", MIN(Inputs!$B$2, I20*Inputs!$B$10, (Inputs!$B$8-I20)/Inputs!$B$9), 0)</f>
        <v>0</v>
      </c>
      <c r="P20" s="3">
        <f t="shared" si="5"/>
        <v>0</v>
      </c>
      <c r="Q20" s="3">
        <f t="shared" si="6"/>
        <v>0</v>
      </c>
      <c r="R20" s="3">
        <f>I20 + M20*Inputs!$B$9 - N20/Inputs!$B$10</f>
        <v>317.5587821954623</v>
      </c>
    </row>
    <row r="21" spans="1:18" x14ac:dyDescent="0.3">
      <c r="A21" s="4">
        <v>46023.791666666657</v>
      </c>
      <c r="B21" s="3">
        <v>55.852499999999999</v>
      </c>
      <c r="C21" s="3">
        <v>0.12</v>
      </c>
      <c r="D21" s="3">
        <f t="shared" si="0"/>
        <v>33.435729166666675</v>
      </c>
      <c r="E21" s="3">
        <f>MAX(B21 - D21/Inputs!$B$5, 0)</f>
        <v>17.857353219696961</v>
      </c>
      <c r="F21" s="3">
        <f>MAX(D21*Inputs!$B$5 - B21, 0)</f>
        <v>0</v>
      </c>
      <c r="G21" s="3">
        <f t="shared" si="1"/>
        <v>0.12</v>
      </c>
      <c r="H21" t="str">
        <f t="shared" si="2"/>
        <v>Discharge</v>
      </c>
      <c r="I21" s="3">
        <f t="shared" si="7"/>
        <v>317.5587821954623</v>
      </c>
      <c r="J21" s="3">
        <f t="shared" si="8"/>
        <v>340</v>
      </c>
      <c r="K21" s="3">
        <f>MIN(Inputs!$B$2, (Inputs!$B$8 - I21)/Inputs!$B$9)</f>
        <v>23.922418559098585</v>
      </c>
      <c r="L21" s="3">
        <f>MAX(MIN(Inputs!$B$2, I21*Inputs!$B$10, Inputs!$B$8*Inputs!$B$4 - J21), 0)</f>
        <v>0</v>
      </c>
      <c r="M21" s="3">
        <f t="shared" si="3"/>
        <v>0</v>
      </c>
      <c r="N21" s="3">
        <f t="shared" si="4"/>
        <v>0</v>
      </c>
      <c r="O21" s="3">
        <f>IF(H21="Reg", MIN(Inputs!$B$2, I21*Inputs!$B$10, (Inputs!$B$8-I21)/Inputs!$B$9), 0)</f>
        <v>0</v>
      </c>
      <c r="P21" s="3">
        <f t="shared" si="5"/>
        <v>0</v>
      </c>
      <c r="Q21" s="3">
        <f t="shared" si="6"/>
        <v>0</v>
      </c>
      <c r="R21" s="3">
        <f>I21 + M21*Inputs!$B$9 - N21/Inputs!$B$10</f>
        <v>317.5587821954623</v>
      </c>
    </row>
    <row r="22" spans="1:18" x14ac:dyDescent="0.3">
      <c r="A22" s="4">
        <v>46023.833333333343</v>
      </c>
      <c r="B22" s="3">
        <v>31.052499999999998</v>
      </c>
      <c r="C22" s="3">
        <v>0.13</v>
      </c>
      <c r="D22" s="3">
        <f t="shared" si="0"/>
        <v>33.435729166666675</v>
      </c>
      <c r="E22" s="3">
        <f>MAX(B22 - D22/Inputs!$B$5, 0)</f>
        <v>0</v>
      </c>
      <c r="F22" s="3">
        <f>MAX(D22*Inputs!$B$5 - B22, 0)</f>
        <v>0</v>
      </c>
      <c r="G22" s="3">
        <f t="shared" si="1"/>
        <v>0.13</v>
      </c>
      <c r="H22" t="str">
        <f t="shared" si="2"/>
        <v>Reg</v>
      </c>
      <c r="I22" s="3">
        <f t="shared" si="7"/>
        <v>317.5587821954623</v>
      </c>
      <c r="J22" s="3">
        <f t="shared" si="8"/>
        <v>340</v>
      </c>
      <c r="K22" s="3">
        <f>MIN(Inputs!$B$2, (Inputs!$B$8 - I22)/Inputs!$B$9)</f>
        <v>23.922418559098585</v>
      </c>
      <c r="L22" s="3">
        <f>MAX(MIN(Inputs!$B$2, I22*Inputs!$B$10, Inputs!$B$8*Inputs!$B$4 - J22), 0)</f>
        <v>0</v>
      </c>
      <c r="M22" s="3">
        <f t="shared" si="3"/>
        <v>0</v>
      </c>
      <c r="N22" s="3">
        <f t="shared" si="4"/>
        <v>0</v>
      </c>
      <c r="O22" s="3">
        <f>IF(H22="Reg", MIN(Inputs!$B$2, I22*Inputs!$B$10, (Inputs!$B$8-I22)/Inputs!$B$9), 0)</f>
        <v>23.922418559098585</v>
      </c>
      <c r="P22" s="3">
        <f t="shared" si="5"/>
        <v>0</v>
      </c>
      <c r="Q22" s="3">
        <f t="shared" si="6"/>
        <v>3.1099144126828162</v>
      </c>
      <c r="R22" s="3">
        <f>I22 + M22*Inputs!$B$9 - N22/Inputs!$B$10</f>
        <v>317.5587821954623</v>
      </c>
    </row>
    <row r="23" spans="1:18" x14ac:dyDescent="0.3">
      <c r="A23" s="4">
        <v>46023.875</v>
      </c>
      <c r="B23" s="3">
        <v>24.195</v>
      </c>
      <c r="C23" s="3">
        <v>0.06</v>
      </c>
      <c r="D23" s="3">
        <f t="shared" si="0"/>
        <v>33.435729166666675</v>
      </c>
      <c r="E23" s="3">
        <f>MAX(B23 - D23/Inputs!$B$5, 0)</f>
        <v>0</v>
      </c>
      <c r="F23" s="3">
        <f>MAX(D23*Inputs!$B$5 - B23, 0)</f>
        <v>5.2284416666666758</v>
      </c>
      <c r="G23" s="3">
        <f t="shared" si="1"/>
        <v>0.06</v>
      </c>
      <c r="H23" t="str">
        <f t="shared" si="2"/>
        <v>Charge</v>
      </c>
      <c r="I23" s="3">
        <f t="shared" si="7"/>
        <v>317.5587821954623</v>
      </c>
      <c r="J23" s="3">
        <f t="shared" si="8"/>
        <v>340</v>
      </c>
      <c r="K23" s="3">
        <f>MIN(Inputs!$B$2, (Inputs!$B$8 - I23)/Inputs!$B$9)</f>
        <v>23.922418559098585</v>
      </c>
      <c r="L23" s="3">
        <f>MAX(MIN(Inputs!$B$2, I23*Inputs!$B$10, Inputs!$B$8*Inputs!$B$4 - J23), 0)</f>
        <v>0</v>
      </c>
      <c r="M23" s="3">
        <f t="shared" si="3"/>
        <v>23.922418559098585</v>
      </c>
      <c r="N23" s="3">
        <f t="shared" si="4"/>
        <v>0</v>
      </c>
      <c r="O23" s="3">
        <f>IF(H23="Reg", MIN(Inputs!$B$2, I23*Inputs!$B$10, (Inputs!$B$8-I23)/Inputs!$B$9), 0)</f>
        <v>0</v>
      </c>
      <c r="P23" s="3">
        <f t="shared" si="5"/>
        <v>-578.80291703739022</v>
      </c>
      <c r="Q23" s="3">
        <f t="shared" si="6"/>
        <v>0</v>
      </c>
      <c r="R23" s="3">
        <f>I23 + M23*Inputs!$B$9 - N23/Inputs!$B$10</f>
        <v>340</v>
      </c>
    </row>
    <row r="24" spans="1:18" x14ac:dyDescent="0.3">
      <c r="A24" s="4">
        <v>46023.916666666657</v>
      </c>
      <c r="B24" s="3">
        <v>20.272500000000001</v>
      </c>
      <c r="C24" s="3">
        <v>0.04</v>
      </c>
      <c r="D24" s="3">
        <f t="shared" si="0"/>
        <v>33.435729166666675</v>
      </c>
      <c r="E24" s="3">
        <f>MAX(B24 - D24/Inputs!$B$5, 0)</f>
        <v>0</v>
      </c>
      <c r="F24" s="3">
        <f>MAX(D24*Inputs!$B$5 - B24, 0)</f>
        <v>9.1509416666666752</v>
      </c>
      <c r="G24" s="3">
        <f t="shared" si="1"/>
        <v>0.04</v>
      </c>
      <c r="H24" t="str">
        <f t="shared" si="2"/>
        <v>Charge</v>
      </c>
      <c r="I24" s="3">
        <f t="shared" si="7"/>
        <v>340</v>
      </c>
      <c r="J24" s="3">
        <f t="shared" si="8"/>
        <v>340</v>
      </c>
      <c r="K24" s="3">
        <f>MIN(Inputs!$B$2, (Inputs!$B$8 - I24)/Inputs!$B$9)</f>
        <v>0</v>
      </c>
      <c r="L24" s="3">
        <f>MAX(MIN(Inputs!$B$2, I24*Inputs!$B$10, Inputs!$B$8*Inputs!$B$4 - J24), 0)</f>
        <v>0</v>
      </c>
      <c r="M24" s="3">
        <f t="shared" si="3"/>
        <v>0</v>
      </c>
      <c r="N24" s="3">
        <f t="shared" si="4"/>
        <v>0</v>
      </c>
      <c r="O24" s="3">
        <f>IF(H24="Reg", MIN(Inputs!$B$2, I24*Inputs!$B$10, (Inputs!$B$8-I24)/Inputs!$B$9), 0)</f>
        <v>0</v>
      </c>
      <c r="P24" s="3">
        <f t="shared" si="5"/>
        <v>0</v>
      </c>
      <c r="Q24" s="3">
        <f t="shared" si="6"/>
        <v>0</v>
      </c>
      <c r="R24" s="3">
        <f>I24 + M24*Inputs!$B$9 - N24/Inputs!$B$10</f>
        <v>340</v>
      </c>
    </row>
    <row r="25" spans="1:18" x14ac:dyDescent="0.3">
      <c r="A25" s="4">
        <v>46023.958333333343</v>
      </c>
      <c r="B25" s="3">
        <v>18.592499999999998</v>
      </c>
      <c r="C25" s="3">
        <v>0.04</v>
      </c>
      <c r="D25" s="3">
        <f t="shared" si="0"/>
        <v>33.435729166666675</v>
      </c>
      <c r="E25" s="3">
        <f>MAX(B25 - D25/Inputs!$B$5, 0)</f>
        <v>0</v>
      </c>
      <c r="F25" s="3">
        <f>MAX(D25*Inputs!$B$5 - B25, 0)</f>
        <v>10.830941666666678</v>
      </c>
      <c r="G25" s="3">
        <f t="shared" si="1"/>
        <v>0.04</v>
      </c>
      <c r="H25" t="str">
        <f t="shared" si="2"/>
        <v>Charge</v>
      </c>
      <c r="I25" s="3">
        <f t="shared" si="7"/>
        <v>340</v>
      </c>
      <c r="J25" s="3">
        <f t="shared" si="8"/>
        <v>340</v>
      </c>
      <c r="K25" s="3">
        <f>MIN(Inputs!$B$2, (Inputs!$B$8 - I25)/Inputs!$B$9)</f>
        <v>0</v>
      </c>
      <c r="L25" s="3">
        <f>MAX(MIN(Inputs!$B$2, I25*Inputs!$B$10, Inputs!$B$8*Inputs!$B$4 - J25), 0)</f>
        <v>0</v>
      </c>
      <c r="M25" s="3">
        <f t="shared" si="3"/>
        <v>0</v>
      </c>
      <c r="N25" s="3">
        <f t="shared" si="4"/>
        <v>0</v>
      </c>
      <c r="O25" s="3">
        <f>IF(H25="Reg", MIN(Inputs!$B$2, I25*Inputs!$B$10, (Inputs!$B$8-I25)/Inputs!$B$9), 0)</f>
        <v>0</v>
      </c>
      <c r="P25" s="3">
        <f t="shared" si="5"/>
        <v>0</v>
      </c>
      <c r="Q25" s="3">
        <f t="shared" si="6"/>
        <v>0</v>
      </c>
      <c r="R25" s="3">
        <f>I25 + M25*Inputs!$B$9 - N25/Inputs!$B$10</f>
        <v>340</v>
      </c>
    </row>
    <row r="26" spans="1:18" x14ac:dyDescent="0.3">
      <c r="A26" s="4">
        <v>46024</v>
      </c>
      <c r="B26" s="3">
        <v>47.344999999999999</v>
      </c>
      <c r="C26" s="3">
        <v>0.03</v>
      </c>
      <c r="D26" s="3">
        <f t="shared" si="0"/>
        <v>31.398437500000004</v>
      </c>
      <c r="E26" s="3">
        <f>MAX(B26 - D26/Inputs!$B$5, 0)</f>
        <v>11.664957386363632</v>
      </c>
      <c r="F26" s="3">
        <f>MAX(D26*Inputs!$B$5 - B26, 0)</f>
        <v>0</v>
      </c>
      <c r="G26" s="3">
        <f t="shared" si="1"/>
        <v>0.03</v>
      </c>
      <c r="H26" t="str">
        <f t="shared" si="2"/>
        <v>Discharge</v>
      </c>
      <c r="I26" s="3">
        <f t="shared" si="7"/>
        <v>340</v>
      </c>
      <c r="J26" s="3">
        <f t="shared" si="8"/>
        <v>0</v>
      </c>
      <c r="K26" s="3">
        <f>MIN(Inputs!$B$2, (Inputs!$B$8 - I26)/Inputs!$B$9)</f>
        <v>0</v>
      </c>
      <c r="L26" s="3">
        <f>MAX(MIN(Inputs!$B$2, I26*Inputs!$B$10, Inputs!$B$8*Inputs!$B$4 - J26), 0)</f>
        <v>170</v>
      </c>
      <c r="M26" s="3">
        <f t="shared" si="3"/>
        <v>0</v>
      </c>
      <c r="N26" s="3">
        <f t="shared" si="4"/>
        <v>170</v>
      </c>
      <c r="O26" s="3">
        <f>IF(H26="Reg", MIN(Inputs!$B$2, I26*Inputs!$B$10, (Inputs!$B$8-I26)/Inputs!$B$9), 0)</f>
        <v>0</v>
      </c>
      <c r="P26" s="3">
        <f t="shared" si="5"/>
        <v>8048.65</v>
      </c>
      <c r="Q26" s="3">
        <f t="shared" si="6"/>
        <v>0</v>
      </c>
      <c r="R26" s="3">
        <f>I26 + M26*Inputs!$B$9 - N26/Inputs!$B$10</f>
        <v>158.77939109773115</v>
      </c>
    </row>
    <row r="27" spans="1:18" x14ac:dyDescent="0.3">
      <c r="A27" s="4">
        <v>46024.041666666657</v>
      </c>
      <c r="B27" s="3">
        <v>44.02</v>
      </c>
      <c r="C27" s="3">
        <v>0.03</v>
      </c>
      <c r="D27" s="3">
        <f t="shared" si="0"/>
        <v>31.398437500000004</v>
      </c>
      <c r="E27" s="3">
        <f>MAX(B27 - D27/Inputs!$B$5, 0)</f>
        <v>8.3399573863636363</v>
      </c>
      <c r="F27" s="3">
        <f>MAX(D27*Inputs!$B$5 - B27, 0)</f>
        <v>0</v>
      </c>
      <c r="G27" s="3">
        <f t="shared" si="1"/>
        <v>0.03</v>
      </c>
      <c r="H27" t="str">
        <f t="shared" si="2"/>
        <v>Discharge</v>
      </c>
      <c r="I27" s="3">
        <f t="shared" si="7"/>
        <v>158.77939109773115</v>
      </c>
      <c r="J27" s="3">
        <f t="shared" si="8"/>
        <v>170</v>
      </c>
      <c r="K27" s="3">
        <f>MIN(Inputs!$B$2, (Inputs!$B$8 - I27)/Inputs!$B$9)</f>
        <v>170</v>
      </c>
      <c r="L27" s="3">
        <f>MAX(MIN(Inputs!$B$2, I27*Inputs!$B$10, Inputs!$B$8*Inputs!$B$4 - J27), 0)</f>
        <v>148.94827166799323</v>
      </c>
      <c r="M27" s="3">
        <f t="shared" si="3"/>
        <v>0</v>
      </c>
      <c r="N27" s="3">
        <f t="shared" si="4"/>
        <v>148.94827166799323</v>
      </c>
      <c r="O27" s="3">
        <f>IF(H27="Reg", MIN(Inputs!$B$2, I27*Inputs!$B$10, (Inputs!$B$8-I27)/Inputs!$B$9), 0)</f>
        <v>0</v>
      </c>
      <c r="P27" s="3">
        <f t="shared" si="5"/>
        <v>6556.7029188250626</v>
      </c>
      <c r="Q27" s="3">
        <f t="shared" si="6"/>
        <v>0</v>
      </c>
      <c r="R27" s="3">
        <f>I27 + M27*Inputs!$B$9 - N27/Inputs!$B$10</f>
        <v>0</v>
      </c>
    </row>
    <row r="28" spans="1:18" x14ac:dyDescent="0.3">
      <c r="A28" s="4">
        <v>46024.083333333343</v>
      </c>
      <c r="B28" s="3">
        <v>36.484999999999999</v>
      </c>
      <c r="C28" s="3">
        <v>0.03</v>
      </c>
      <c r="D28" s="3">
        <f t="shared" si="0"/>
        <v>31.398437500000004</v>
      </c>
      <c r="E28" s="3">
        <f>MAX(B28 - D28/Inputs!$B$5, 0)</f>
        <v>0.80495738636363257</v>
      </c>
      <c r="F28" s="3">
        <f>MAX(D28*Inputs!$B$5 - B28, 0)</f>
        <v>0</v>
      </c>
      <c r="G28" s="3">
        <f t="shared" si="1"/>
        <v>0.03</v>
      </c>
      <c r="H28" t="str">
        <f t="shared" si="2"/>
        <v>Discharge</v>
      </c>
      <c r="I28" s="3">
        <f t="shared" si="7"/>
        <v>0</v>
      </c>
      <c r="J28" s="3">
        <f t="shared" si="8"/>
        <v>318.94827166799325</v>
      </c>
      <c r="K28" s="3">
        <f>MIN(Inputs!$B$2, (Inputs!$B$8 - I28)/Inputs!$B$9)</f>
        <v>170</v>
      </c>
      <c r="L28" s="3">
        <f>MAX(MIN(Inputs!$B$2, I28*Inputs!$B$10, Inputs!$B$8*Inputs!$B$4 - J28), 0)</f>
        <v>0</v>
      </c>
      <c r="M28" s="3">
        <f t="shared" si="3"/>
        <v>0</v>
      </c>
      <c r="N28" s="3">
        <f t="shared" si="4"/>
        <v>0</v>
      </c>
      <c r="O28" s="3">
        <f>IF(H28="Reg", MIN(Inputs!$B$2, I28*Inputs!$B$10, (Inputs!$B$8-I28)/Inputs!$B$9), 0)</f>
        <v>0</v>
      </c>
      <c r="P28" s="3">
        <f t="shared" si="5"/>
        <v>0</v>
      </c>
      <c r="Q28" s="3">
        <f t="shared" si="6"/>
        <v>0</v>
      </c>
      <c r="R28" s="3">
        <f>I28 + M28*Inputs!$B$9 - N28/Inputs!$B$10</f>
        <v>0</v>
      </c>
    </row>
    <row r="29" spans="1:18" x14ac:dyDescent="0.3">
      <c r="A29" s="4">
        <v>46024.125</v>
      </c>
      <c r="B29" s="3">
        <v>32.545000000000002</v>
      </c>
      <c r="C29" s="3">
        <v>0.03</v>
      </c>
      <c r="D29" s="3">
        <f t="shared" si="0"/>
        <v>31.398437500000004</v>
      </c>
      <c r="E29" s="3">
        <f>MAX(B29 - D29/Inputs!$B$5, 0)</f>
        <v>0</v>
      </c>
      <c r="F29" s="3">
        <f>MAX(D29*Inputs!$B$5 - B29, 0)</f>
        <v>0</v>
      </c>
      <c r="G29" s="3">
        <f t="shared" si="1"/>
        <v>0.03</v>
      </c>
      <c r="H29" t="str">
        <f t="shared" si="2"/>
        <v>Reg</v>
      </c>
      <c r="I29" s="3">
        <f t="shared" si="7"/>
        <v>0</v>
      </c>
      <c r="J29" s="3">
        <f t="shared" si="8"/>
        <v>318.94827166799325</v>
      </c>
      <c r="K29" s="3">
        <f>MIN(Inputs!$B$2, (Inputs!$B$8 - I29)/Inputs!$B$9)</f>
        <v>170</v>
      </c>
      <c r="L29" s="3">
        <f>MAX(MIN(Inputs!$B$2, I29*Inputs!$B$10, Inputs!$B$8*Inputs!$B$4 - J29), 0)</f>
        <v>0</v>
      </c>
      <c r="M29" s="3">
        <f t="shared" si="3"/>
        <v>0</v>
      </c>
      <c r="N29" s="3">
        <f t="shared" si="4"/>
        <v>0</v>
      </c>
      <c r="O29" s="3">
        <f>IF(H29="Reg", MIN(Inputs!$B$2, I29*Inputs!$B$10, (Inputs!$B$8-I29)/Inputs!$B$9), 0)</f>
        <v>0</v>
      </c>
      <c r="P29" s="3">
        <f t="shared" si="5"/>
        <v>0</v>
      </c>
      <c r="Q29" s="3">
        <f t="shared" si="6"/>
        <v>0</v>
      </c>
      <c r="R29" s="3">
        <f>I29 + M29*Inputs!$B$9 - N29/Inputs!$B$10</f>
        <v>0</v>
      </c>
    </row>
    <row r="30" spans="1:18" x14ac:dyDescent="0.3">
      <c r="A30" s="4">
        <v>46024.166666666657</v>
      </c>
      <c r="B30" s="3">
        <v>43.172499999999999</v>
      </c>
      <c r="C30" s="3">
        <v>0.03</v>
      </c>
      <c r="D30" s="3">
        <f t="shared" si="0"/>
        <v>31.398437500000004</v>
      </c>
      <c r="E30" s="3">
        <f>MAX(B30 - D30/Inputs!$B$5, 0)</f>
        <v>7.4924573863636326</v>
      </c>
      <c r="F30" s="3">
        <f>MAX(D30*Inputs!$B$5 - B30, 0)</f>
        <v>0</v>
      </c>
      <c r="G30" s="3">
        <f t="shared" si="1"/>
        <v>0.03</v>
      </c>
      <c r="H30" t="str">
        <f t="shared" si="2"/>
        <v>Discharge</v>
      </c>
      <c r="I30" s="3">
        <f t="shared" si="7"/>
        <v>0</v>
      </c>
      <c r="J30" s="3">
        <f t="shared" si="8"/>
        <v>318.94827166799325</v>
      </c>
      <c r="K30" s="3">
        <f>MIN(Inputs!$B$2, (Inputs!$B$8 - I30)/Inputs!$B$9)</f>
        <v>170</v>
      </c>
      <c r="L30" s="3">
        <f>MAX(MIN(Inputs!$B$2, I30*Inputs!$B$10, Inputs!$B$8*Inputs!$B$4 - J30), 0)</f>
        <v>0</v>
      </c>
      <c r="M30" s="3">
        <f t="shared" si="3"/>
        <v>0</v>
      </c>
      <c r="N30" s="3">
        <f t="shared" si="4"/>
        <v>0</v>
      </c>
      <c r="O30" s="3">
        <f>IF(H30="Reg", MIN(Inputs!$B$2, I30*Inputs!$B$10, (Inputs!$B$8-I30)/Inputs!$B$9), 0)</f>
        <v>0</v>
      </c>
      <c r="P30" s="3">
        <f t="shared" si="5"/>
        <v>0</v>
      </c>
      <c r="Q30" s="3">
        <f t="shared" si="6"/>
        <v>0</v>
      </c>
      <c r="R30" s="3">
        <f>I30 + M30*Inputs!$B$9 - N30/Inputs!$B$10</f>
        <v>0</v>
      </c>
    </row>
    <row r="31" spans="1:18" x14ac:dyDescent="0.3">
      <c r="A31" s="4">
        <v>46024.208333333343</v>
      </c>
      <c r="B31" s="3">
        <v>47.83</v>
      </c>
      <c r="C31" s="3">
        <v>0.04</v>
      </c>
      <c r="D31" s="3">
        <f t="shared" si="0"/>
        <v>31.398437500000004</v>
      </c>
      <c r="E31" s="3">
        <f>MAX(B31 - D31/Inputs!$B$5, 0)</f>
        <v>12.149957386363631</v>
      </c>
      <c r="F31" s="3">
        <f>MAX(D31*Inputs!$B$5 - B31, 0)</f>
        <v>0</v>
      </c>
      <c r="G31" s="3">
        <f t="shared" si="1"/>
        <v>0.04</v>
      </c>
      <c r="H31" t="str">
        <f t="shared" si="2"/>
        <v>Discharge</v>
      </c>
      <c r="I31" s="3">
        <f t="shared" si="7"/>
        <v>0</v>
      </c>
      <c r="J31" s="3">
        <f t="shared" si="8"/>
        <v>318.94827166799325</v>
      </c>
      <c r="K31" s="3">
        <f>MIN(Inputs!$B$2, (Inputs!$B$8 - I31)/Inputs!$B$9)</f>
        <v>170</v>
      </c>
      <c r="L31" s="3">
        <f>MAX(MIN(Inputs!$B$2, I31*Inputs!$B$10, Inputs!$B$8*Inputs!$B$4 - J31), 0)</f>
        <v>0</v>
      </c>
      <c r="M31" s="3">
        <f t="shared" si="3"/>
        <v>0</v>
      </c>
      <c r="N31" s="3">
        <f t="shared" si="4"/>
        <v>0</v>
      </c>
      <c r="O31" s="3">
        <f>IF(H31="Reg", MIN(Inputs!$B$2, I31*Inputs!$B$10, (Inputs!$B$8-I31)/Inputs!$B$9), 0)</f>
        <v>0</v>
      </c>
      <c r="P31" s="3">
        <f t="shared" si="5"/>
        <v>0</v>
      </c>
      <c r="Q31" s="3">
        <f t="shared" si="6"/>
        <v>0</v>
      </c>
      <c r="R31" s="3">
        <f>I31 + M31*Inputs!$B$9 - N31/Inputs!$B$10</f>
        <v>0</v>
      </c>
    </row>
    <row r="32" spans="1:18" x14ac:dyDescent="0.3">
      <c r="A32" s="4">
        <v>46024.25</v>
      </c>
      <c r="B32" s="3">
        <v>47.570000000000007</v>
      </c>
      <c r="C32" s="3">
        <v>0.04</v>
      </c>
      <c r="D32" s="3">
        <f t="shared" si="0"/>
        <v>31.398437500000004</v>
      </c>
      <c r="E32" s="3">
        <f>MAX(B32 - D32/Inputs!$B$5, 0)</f>
        <v>11.889957386363641</v>
      </c>
      <c r="F32" s="3">
        <f>MAX(D32*Inputs!$B$5 - B32, 0)</f>
        <v>0</v>
      </c>
      <c r="G32" s="3">
        <f t="shared" si="1"/>
        <v>0.04</v>
      </c>
      <c r="H32" t="str">
        <f t="shared" si="2"/>
        <v>Discharge</v>
      </c>
      <c r="I32" s="3">
        <f t="shared" si="7"/>
        <v>0</v>
      </c>
      <c r="J32" s="3">
        <f t="shared" si="8"/>
        <v>318.94827166799325</v>
      </c>
      <c r="K32" s="3">
        <f>MIN(Inputs!$B$2, (Inputs!$B$8 - I32)/Inputs!$B$9)</f>
        <v>170</v>
      </c>
      <c r="L32" s="3">
        <f>MAX(MIN(Inputs!$B$2, I32*Inputs!$B$10, Inputs!$B$8*Inputs!$B$4 - J32), 0)</f>
        <v>0</v>
      </c>
      <c r="M32" s="3">
        <f t="shared" si="3"/>
        <v>0</v>
      </c>
      <c r="N32" s="3">
        <f t="shared" si="4"/>
        <v>0</v>
      </c>
      <c r="O32" s="3">
        <f>IF(H32="Reg", MIN(Inputs!$B$2, I32*Inputs!$B$10, (Inputs!$B$8-I32)/Inputs!$B$9), 0)</f>
        <v>0</v>
      </c>
      <c r="P32" s="3">
        <f t="shared" si="5"/>
        <v>0</v>
      </c>
      <c r="Q32" s="3">
        <f t="shared" si="6"/>
        <v>0</v>
      </c>
      <c r="R32" s="3">
        <f>I32 + M32*Inputs!$B$9 - N32/Inputs!$B$10</f>
        <v>0</v>
      </c>
    </row>
    <row r="33" spans="1:18" x14ac:dyDescent="0.3">
      <c r="A33" s="4">
        <v>46024.291666666657</v>
      </c>
      <c r="B33" s="3">
        <v>39.769999999999996</v>
      </c>
      <c r="C33" s="3">
        <v>0.05</v>
      </c>
      <c r="D33" s="3">
        <f t="shared" si="0"/>
        <v>31.398437500000004</v>
      </c>
      <c r="E33" s="3">
        <f>MAX(B33 - D33/Inputs!$B$5, 0)</f>
        <v>4.0899573863636292</v>
      </c>
      <c r="F33" s="3">
        <f>MAX(D33*Inputs!$B$5 - B33, 0)</f>
        <v>0</v>
      </c>
      <c r="G33" s="3">
        <f t="shared" si="1"/>
        <v>0.05</v>
      </c>
      <c r="H33" t="str">
        <f t="shared" si="2"/>
        <v>Discharge</v>
      </c>
      <c r="I33" s="3">
        <f t="shared" si="7"/>
        <v>0</v>
      </c>
      <c r="J33" s="3">
        <f t="shared" si="8"/>
        <v>318.94827166799325</v>
      </c>
      <c r="K33" s="3">
        <f>MIN(Inputs!$B$2, (Inputs!$B$8 - I33)/Inputs!$B$9)</f>
        <v>170</v>
      </c>
      <c r="L33" s="3">
        <f>MAX(MIN(Inputs!$B$2, I33*Inputs!$B$10, Inputs!$B$8*Inputs!$B$4 - J33), 0)</f>
        <v>0</v>
      </c>
      <c r="M33" s="3">
        <f t="shared" si="3"/>
        <v>0</v>
      </c>
      <c r="N33" s="3">
        <f t="shared" si="4"/>
        <v>0</v>
      </c>
      <c r="O33" s="3">
        <f>IF(H33="Reg", MIN(Inputs!$B$2, I33*Inputs!$B$10, (Inputs!$B$8-I33)/Inputs!$B$9), 0)</f>
        <v>0</v>
      </c>
      <c r="P33" s="3">
        <f t="shared" si="5"/>
        <v>0</v>
      </c>
      <c r="Q33" s="3">
        <f t="shared" si="6"/>
        <v>0</v>
      </c>
      <c r="R33" s="3">
        <f>I33 + M33*Inputs!$B$9 - N33/Inputs!$B$10</f>
        <v>0</v>
      </c>
    </row>
    <row r="34" spans="1:18" x14ac:dyDescent="0.3">
      <c r="A34" s="4">
        <v>46024.333333333343</v>
      </c>
      <c r="B34" s="3">
        <v>25.517500000000002</v>
      </c>
      <c r="C34" s="3">
        <v>1.01</v>
      </c>
      <c r="D34" s="3">
        <f t="shared" si="0"/>
        <v>31.398437500000004</v>
      </c>
      <c r="E34" s="3">
        <f>MAX(B34 - D34/Inputs!$B$5, 0)</f>
        <v>0</v>
      </c>
      <c r="F34" s="3">
        <f>MAX(D34*Inputs!$B$5 - B34, 0)</f>
        <v>2.1131250000000001</v>
      </c>
      <c r="G34" s="3">
        <f t="shared" si="1"/>
        <v>1.01</v>
      </c>
      <c r="H34" t="str">
        <f t="shared" si="2"/>
        <v>Charge</v>
      </c>
      <c r="I34" s="3">
        <f t="shared" si="7"/>
        <v>0</v>
      </c>
      <c r="J34" s="3">
        <f t="shared" si="8"/>
        <v>318.94827166799325</v>
      </c>
      <c r="K34" s="3">
        <f>MIN(Inputs!$B$2, (Inputs!$B$8 - I34)/Inputs!$B$9)</f>
        <v>170</v>
      </c>
      <c r="L34" s="3">
        <f>MAX(MIN(Inputs!$B$2, I34*Inputs!$B$10, Inputs!$B$8*Inputs!$B$4 - J34), 0)</f>
        <v>0</v>
      </c>
      <c r="M34" s="3">
        <f t="shared" si="3"/>
        <v>170</v>
      </c>
      <c r="N34" s="3">
        <f t="shared" si="4"/>
        <v>0</v>
      </c>
      <c r="O34" s="3">
        <f>IF(H34="Reg", MIN(Inputs!$B$2, I34*Inputs!$B$10, (Inputs!$B$8-I34)/Inputs!$B$9), 0)</f>
        <v>0</v>
      </c>
      <c r="P34" s="3">
        <f t="shared" si="5"/>
        <v>-4337.9750000000004</v>
      </c>
      <c r="Q34" s="3">
        <f t="shared" si="6"/>
        <v>0</v>
      </c>
      <c r="R34" s="3">
        <f>I34 + M34*Inputs!$B$9 - N34/Inputs!$B$10</f>
        <v>159.4741358339966</v>
      </c>
    </row>
    <row r="35" spans="1:18" x14ac:dyDescent="0.3">
      <c r="A35" s="4">
        <v>46024.375</v>
      </c>
      <c r="B35" s="3">
        <v>16.514999999999997</v>
      </c>
      <c r="C35" s="3">
        <v>1.02</v>
      </c>
      <c r="D35" s="3">
        <f t="shared" si="0"/>
        <v>31.398437500000004</v>
      </c>
      <c r="E35" s="3">
        <f>MAX(B35 - D35/Inputs!$B$5, 0)</f>
        <v>0</v>
      </c>
      <c r="F35" s="3">
        <f>MAX(D35*Inputs!$B$5 - B35, 0)</f>
        <v>11.115625000000005</v>
      </c>
      <c r="G35" s="3">
        <f t="shared" si="1"/>
        <v>1.02</v>
      </c>
      <c r="H35" t="str">
        <f t="shared" si="2"/>
        <v>Charge</v>
      </c>
      <c r="I35" s="3">
        <f t="shared" si="7"/>
        <v>159.4741358339966</v>
      </c>
      <c r="J35" s="3">
        <f t="shared" si="8"/>
        <v>318.94827166799325</v>
      </c>
      <c r="K35" s="3">
        <f>MIN(Inputs!$B$2, (Inputs!$B$8 - I35)/Inputs!$B$9)</f>
        <v>170</v>
      </c>
      <c r="L35" s="3">
        <f>MAX(MIN(Inputs!$B$2, I35*Inputs!$B$10, Inputs!$B$8*Inputs!$B$4 - J35), 0)</f>
        <v>21.051728332006746</v>
      </c>
      <c r="M35" s="3">
        <f t="shared" si="3"/>
        <v>170</v>
      </c>
      <c r="N35" s="3">
        <f t="shared" si="4"/>
        <v>0</v>
      </c>
      <c r="O35" s="3">
        <f>IF(H35="Reg", MIN(Inputs!$B$2, I35*Inputs!$B$10, (Inputs!$B$8-I35)/Inputs!$B$9), 0)</f>
        <v>0</v>
      </c>
      <c r="P35" s="3">
        <f t="shared" si="5"/>
        <v>-2807.5499999999993</v>
      </c>
      <c r="Q35" s="3">
        <f t="shared" si="6"/>
        <v>0</v>
      </c>
      <c r="R35" s="3">
        <f>I35 + M35*Inputs!$B$9 - N35/Inputs!$B$10</f>
        <v>318.9482716679932</v>
      </c>
    </row>
    <row r="36" spans="1:18" x14ac:dyDescent="0.3">
      <c r="A36" s="4">
        <v>46024.416666666657</v>
      </c>
      <c r="B36" s="3">
        <v>19.807500000000001</v>
      </c>
      <c r="C36" s="3">
        <v>1</v>
      </c>
      <c r="D36" s="3">
        <f t="shared" si="0"/>
        <v>31.398437500000004</v>
      </c>
      <c r="E36" s="3">
        <f>MAX(B36 - D36/Inputs!$B$5, 0)</f>
        <v>0</v>
      </c>
      <c r="F36" s="3">
        <f>MAX(D36*Inputs!$B$5 - B36, 0)</f>
        <v>7.823125000000001</v>
      </c>
      <c r="G36" s="3">
        <f t="shared" si="1"/>
        <v>1</v>
      </c>
      <c r="H36" t="str">
        <f t="shared" si="2"/>
        <v>Charge</v>
      </c>
      <c r="I36" s="3">
        <f t="shared" si="7"/>
        <v>318.9482716679932</v>
      </c>
      <c r="J36" s="3">
        <f t="shared" si="8"/>
        <v>318.94827166799325</v>
      </c>
      <c r="K36" s="3">
        <f>MIN(Inputs!$B$2, (Inputs!$B$8 - I36)/Inputs!$B$9)</f>
        <v>22.44121780453775</v>
      </c>
      <c r="L36" s="3">
        <f>MAX(MIN(Inputs!$B$2, I36*Inputs!$B$10, Inputs!$B$8*Inputs!$B$4 - J36), 0)</f>
        <v>21.051728332006746</v>
      </c>
      <c r="M36" s="3">
        <f t="shared" si="3"/>
        <v>22.44121780453775</v>
      </c>
      <c r="N36" s="3">
        <f t="shared" si="4"/>
        <v>0</v>
      </c>
      <c r="O36" s="3">
        <f>IF(H36="Reg", MIN(Inputs!$B$2, I36*Inputs!$B$10, (Inputs!$B$8-I36)/Inputs!$B$9), 0)</f>
        <v>0</v>
      </c>
      <c r="P36" s="3">
        <f t="shared" si="5"/>
        <v>-444.50442166338149</v>
      </c>
      <c r="Q36" s="3">
        <f t="shared" si="6"/>
        <v>0</v>
      </c>
      <c r="R36" s="3">
        <f>I36 + M36*Inputs!$B$9 - N36/Inputs!$B$10</f>
        <v>340</v>
      </c>
    </row>
    <row r="37" spans="1:18" x14ac:dyDescent="0.3">
      <c r="A37" s="4">
        <v>46024.458333333343</v>
      </c>
      <c r="B37" s="3">
        <v>17.020000000000003</v>
      </c>
      <c r="C37" s="3">
        <v>0.34</v>
      </c>
      <c r="D37" s="3">
        <f t="shared" si="0"/>
        <v>31.398437500000004</v>
      </c>
      <c r="E37" s="3">
        <f>MAX(B37 - D37/Inputs!$B$5, 0)</f>
        <v>0</v>
      </c>
      <c r="F37" s="3">
        <f>MAX(D37*Inputs!$B$5 - B37, 0)</f>
        <v>10.610624999999999</v>
      </c>
      <c r="G37" s="3">
        <f t="shared" si="1"/>
        <v>0.34</v>
      </c>
      <c r="H37" t="str">
        <f t="shared" si="2"/>
        <v>Charge</v>
      </c>
      <c r="I37" s="3">
        <f t="shared" si="7"/>
        <v>340</v>
      </c>
      <c r="J37" s="3">
        <f t="shared" si="8"/>
        <v>318.94827166799325</v>
      </c>
      <c r="K37" s="3">
        <f>MIN(Inputs!$B$2, (Inputs!$B$8 - I37)/Inputs!$B$9)</f>
        <v>0</v>
      </c>
      <c r="L37" s="3">
        <f>MAX(MIN(Inputs!$B$2, I37*Inputs!$B$10, Inputs!$B$8*Inputs!$B$4 - J37), 0)</f>
        <v>21.051728332006746</v>
      </c>
      <c r="M37" s="3">
        <f t="shared" si="3"/>
        <v>0</v>
      </c>
      <c r="N37" s="3">
        <f t="shared" si="4"/>
        <v>0</v>
      </c>
      <c r="O37" s="3">
        <f>IF(H37="Reg", MIN(Inputs!$B$2, I37*Inputs!$B$10, (Inputs!$B$8-I37)/Inputs!$B$9), 0)</f>
        <v>0</v>
      </c>
      <c r="P37" s="3">
        <f t="shared" si="5"/>
        <v>0</v>
      </c>
      <c r="Q37" s="3">
        <f t="shared" si="6"/>
        <v>0</v>
      </c>
      <c r="R37" s="3">
        <f>I37 + M37*Inputs!$B$9 - N37/Inputs!$B$10</f>
        <v>340</v>
      </c>
    </row>
    <row r="38" spans="1:18" x14ac:dyDescent="0.3">
      <c r="A38" s="4">
        <v>46024.5</v>
      </c>
      <c r="B38" s="3">
        <v>16.412500000000001</v>
      </c>
      <c r="C38" s="3">
        <v>0.06</v>
      </c>
      <c r="D38" s="3">
        <f t="shared" si="0"/>
        <v>31.398437500000004</v>
      </c>
      <c r="E38" s="3">
        <f>MAX(B38 - D38/Inputs!$B$5, 0)</f>
        <v>0</v>
      </c>
      <c r="F38" s="3">
        <f>MAX(D38*Inputs!$B$5 - B38, 0)</f>
        <v>11.218125000000001</v>
      </c>
      <c r="G38" s="3">
        <f t="shared" si="1"/>
        <v>0.06</v>
      </c>
      <c r="H38" t="str">
        <f t="shared" si="2"/>
        <v>Charge</v>
      </c>
      <c r="I38" s="3">
        <f t="shared" si="7"/>
        <v>340</v>
      </c>
      <c r="J38" s="3">
        <f t="shared" si="8"/>
        <v>318.94827166799325</v>
      </c>
      <c r="K38" s="3">
        <f>MIN(Inputs!$B$2, (Inputs!$B$8 - I38)/Inputs!$B$9)</f>
        <v>0</v>
      </c>
      <c r="L38" s="3">
        <f>MAX(MIN(Inputs!$B$2, I38*Inputs!$B$10, Inputs!$B$8*Inputs!$B$4 - J38), 0)</f>
        <v>21.051728332006746</v>
      </c>
      <c r="M38" s="3">
        <f t="shared" si="3"/>
        <v>0</v>
      </c>
      <c r="N38" s="3">
        <f t="shared" si="4"/>
        <v>0</v>
      </c>
      <c r="O38" s="3">
        <f>IF(H38="Reg", MIN(Inputs!$B$2, I38*Inputs!$B$10, (Inputs!$B$8-I38)/Inputs!$B$9), 0)</f>
        <v>0</v>
      </c>
      <c r="P38" s="3">
        <f t="shared" si="5"/>
        <v>0</v>
      </c>
      <c r="Q38" s="3">
        <f t="shared" si="6"/>
        <v>0</v>
      </c>
      <c r="R38" s="3">
        <f>I38 + M38*Inputs!$B$9 - N38/Inputs!$B$10</f>
        <v>340</v>
      </c>
    </row>
    <row r="39" spans="1:18" x14ac:dyDescent="0.3">
      <c r="A39" s="4">
        <v>46024.541666666657</v>
      </c>
      <c r="B39" s="3">
        <v>15.645</v>
      </c>
      <c r="C39" s="3">
        <v>0.24</v>
      </c>
      <c r="D39" s="3">
        <f t="shared" si="0"/>
        <v>31.398437500000004</v>
      </c>
      <c r="E39" s="3">
        <f>MAX(B39 - D39/Inputs!$B$5, 0)</f>
        <v>0</v>
      </c>
      <c r="F39" s="3">
        <f>MAX(D39*Inputs!$B$5 - B39, 0)</f>
        <v>11.985625000000002</v>
      </c>
      <c r="G39" s="3">
        <f t="shared" si="1"/>
        <v>0.24</v>
      </c>
      <c r="H39" t="str">
        <f t="shared" si="2"/>
        <v>Charge</v>
      </c>
      <c r="I39" s="3">
        <f t="shared" si="7"/>
        <v>340</v>
      </c>
      <c r="J39" s="3">
        <f t="shared" si="8"/>
        <v>318.94827166799325</v>
      </c>
      <c r="K39" s="3">
        <f>MIN(Inputs!$B$2, (Inputs!$B$8 - I39)/Inputs!$B$9)</f>
        <v>0</v>
      </c>
      <c r="L39" s="3">
        <f>MAX(MIN(Inputs!$B$2, I39*Inputs!$B$10, Inputs!$B$8*Inputs!$B$4 - J39), 0)</f>
        <v>21.051728332006746</v>
      </c>
      <c r="M39" s="3">
        <f t="shared" si="3"/>
        <v>0</v>
      </c>
      <c r="N39" s="3">
        <f t="shared" si="4"/>
        <v>0</v>
      </c>
      <c r="O39" s="3">
        <f>IF(H39="Reg", MIN(Inputs!$B$2, I39*Inputs!$B$10, (Inputs!$B$8-I39)/Inputs!$B$9), 0)</f>
        <v>0</v>
      </c>
      <c r="P39" s="3">
        <f t="shared" si="5"/>
        <v>0</v>
      </c>
      <c r="Q39" s="3">
        <f t="shared" si="6"/>
        <v>0</v>
      </c>
      <c r="R39" s="3">
        <f>I39 + M39*Inputs!$B$9 - N39/Inputs!$B$10</f>
        <v>340</v>
      </c>
    </row>
    <row r="40" spans="1:18" x14ac:dyDescent="0.3">
      <c r="A40" s="4">
        <v>46024.583333333343</v>
      </c>
      <c r="B40" s="3">
        <v>16.125</v>
      </c>
      <c r="C40" s="3">
        <v>0.5</v>
      </c>
      <c r="D40" s="3">
        <f t="shared" si="0"/>
        <v>31.398437500000004</v>
      </c>
      <c r="E40" s="3">
        <f>MAX(B40 - D40/Inputs!$B$5, 0)</f>
        <v>0</v>
      </c>
      <c r="F40" s="3">
        <f>MAX(D40*Inputs!$B$5 - B40, 0)</f>
        <v>11.505625000000002</v>
      </c>
      <c r="G40" s="3">
        <f t="shared" si="1"/>
        <v>0.5</v>
      </c>
      <c r="H40" t="str">
        <f t="shared" si="2"/>
        <v>Charge</v>
      </c>
      <c r="I40" s="3">
        <f t="shared" si="7"/>
        <v>340</v>
      </c>
      <c r="J40" s="3">
        <f t="shared" si="8"/>
        <v>318.94827166799325</v>
      </c>
      <c r="K40" s="3">
        <f>MIN(Inputs!$B$2, (Inputs!$B$8 - I40)/Inputs!$B$9)</f>
        <v>0</v>
      </c>
      <c r="L40" s="3">
        <f>MAX(MIN(Inputs!$B$2, I40*Inputs!$B$10, Inputs!$B$8*Inputs!$B$4 - J40), 0)</f>
        <v>21.051728332006746</v>
      </c>
      <c r="M40" s="3">
        <f t="shared" si="3"/>
        <v>0</v>
      </c>
      <c r="N40" s="3">
        <f t="shared" si="4"/>
        <v>0</v>
      </c>
      <c r="O40" s="3">
        <f>IF(H40="Reg", MIN(Inputs!$B$2, I40*Inputs!$B$10, (Inputs!$B$8-I40)/Inputs!$B$9), 0)</f>
        <v>0</v>
      </c>
      <c r="P40" s="3">
        <f t="shared" si="5"/>
        <v>0</v>
      </c>
      <c r="Q40" s="3">
        <f t="shared" si="6"/>
        <v>0</v>
      </c>
      <c r="R40" s="3">
        <f>I40 + M40*Inputs!$B$9 - N40/Inputs!$B$10</f>
        <v>340</v>
      </c>
    </row>
    <row r="41" spans="1:18" x14ac:dyDescent="0.3">
      <c r="A41" s="4">
        <v>46024.625</v>
      </c>
      <c r="B41" s="3">
        <v>13.5</v>
      </c>
      <c r="C41" s="3">
        <v>0.24</v>
      </c>
      <c r="D41" s="3">
        <f t="shared" si="0"/>
        <v>31.398437500000004</v>
      </c>
      <c r="E41" s="3">
        <f>MAX(B41 - D41/Inputs!$B$5, 0)</f>
        <v>0</v>
      </c>
      <c r="F41" s="3">
        <f>MAX(D41*Inputs!$B$5 - B41, 0)</f>
        <v>14.130625000000002</v>
      </c>
      <c r="G41" s="3">
        <f t="shared" si="1"/>
        <v>0.24</v>
      </c>
      <c r="H41" t="str">
        <f t="shared" si="2"/>
        <v>Charge</v>
      </c>
      <c r="I41" s="3">
        <f t="shared" si="7"/>
        <v>340</v>
      </c>
      <c r="J41" s="3">
        <f t="shared" si="8"/>
        <v>318.94827166799325</v>
      </c>
      <c r="K41" s="3">
        <f>MIN(Inputs!$B$2, (Inputs!$B$8 - I41)/Inputs!$B$9)</f>
        <v>0</v>
      </c>
      <c r="L41" s="3">
        <f>MAX(MIN(Inputs!$B$2, I41*Inputs!$B$10, Inputs!$B$8*Inputs!$B$4 - J41), 0)</f>
        <v>21.051728332006746</v>
      </c>
      <c r="M41" s="3">
        <f t="shared" si="3"/>
        <v>0</v>
      </c>
      <c r="N41" s="3">
        <f t="shared" si="4"/>
        <v>0</v>
      </c>
      <c r="O41" s="3">
        <f>IF(H41="Reg", MIN(Inputs!$B$2, I41*Inputs!$B$10, (Inputs!$B$8-I41)/Inputs!$B$9), 0)</f>
        <v>0</v>
      </c>
      <c r="P41" s="3">
        <f t="shared" si="5"/>
        <v>0</v>
      </c>
      <c r="Q41" s="3">
        <f t="shared" si="6"/>
        <v>0</v>
      </c>
      <c r="R41" s="3">
        <f>I41 + M41*Inputs!$B$9 - N41/Inputs!$B$10</f>
        <v>340</v>
      </c>
    </row>
    <row r="42" spans="1:18" x14ac:dyDescent="0.3">
      <c r="A42" s="4">
        <v>46024.666666666657</v>
      </c>
      <c r="B42" s="3">
        <v>29.984999999999999</v>
      </c>
      <c r="C42" s="3">
        <v>1</v>
      </c>
      <c r="D42" s="3">
        <f t="shared" si="0"/>
        <v>31.398437500000004</v>
      </c>
      <c r="E42" s="3">
        <f>MAX(B42 - D42/Inputs!$B$5, 0)</f>
        <v>0</v>
      </c>
      <c r="F42" s="3">
        <f>MAX(D42*Inputs!$B$5 - B42, 0)</f>
        <v>0</v>
      </c>
      <c r="G42" s="3">
        <f t="shared" si="1"/>
        <v>1</v>
      </c>
      <c r="H42" t="str">
        <f t="shared" si="2"/>
        <v>Reg</v>
      </c>
      <c r="I42" s="3">
        <f t="shared" si="7"/>
        <v>340</v>
      </c>
      <c r="J42" s="3">
        <f t="shared" si="8"/>
        <v>318.94827166799325</v>
      </c>
      <c r="K42" s="3">
        <f>MIN(Inputs!$B$2, (Inputs!$B$8 - I42)/Inputs!$B$9)</f>
        <v>0</v>
      </c>
      <c r="L42" s="3">
        <f>MAX(MIN(Inputs!$B$2, I42*Inputs!$B$10, Inputs!$B$8*Inputs!$B$4 - J42), 0)</f>
        <v>21.051728332006746</v>
      </c>
      <c r="M42" s="3">
        <f t="shared" si="3"/>
        <v>0</v>
      </c>
      <c r="N42" s="3">
        <f t="shared" si="4"/>
        <v>0</v>
      </c>
      <c r="O42" s="3">
        <f>IF(H42="Reg", MIN(Inputs!$B$2, I42*Inputs!$B$10, (Inputs!$B$8-I42)/Inputs!$B$9), 0)</f>
        <v>0</v>
      </c>
      <c r="P42" s="3">
        <f t="shared" si="5"/>
        <v>0</v>
      </c>
      <c r="Q42" s="3">
        <f t="shared" si="6"/>
        <v>0</v>
      </c>
      <c r="R42" s="3">
        <f>I42 + M42*Inputs!$B$9 - N42/Inputs!$B$10</f>
        <v>340</v>
      </c>
    </row>
    <row r="43" spans="1:18" x14ac:dyDescent="0.3">
      <c r="A43" s="4">
        <v>46024.708333333343</v>
      </c>
      <c r="B43" s="3">
        <v>40.947500000000005</v>
      </c>
      <c r="C43" s="3">
        <v>2.23</v>
      </c>
      <c r="D43" s="3">
        <f t="shared" si="0"/>
        <v>31.398437500000004</v>
      </c>
      <c r="E43" s="3">
        <f>MAX(B43 - D43/Inputs!$B$5, 0)</f>
        <v>5.2674573863636382</v>
      </c>
      <c r="F43" s="3">
        <f>MAX(D43*Inputs!$B$5 - B43, 0)</f>
        <v>0</v>
      </c>
      <c r="G43" s="3">
        <f t="shared" si="1"/>
        <v>2.23</v>
      </c>
      <c r="H43" t="str">
        <f t="shared" si="2"/>
        <v>Discharge</v>
      </c>
      <c r="I43" s="3">
        <f t="shared" si="7"/>
        <v>340</v>
      </c>
      <c r="J43" s="3">
        <f t="shared" si="8"/>
        <v>318.94827166799325</v>
      </c>
      <c r="K43" s="3">
        <f>MIN(Inputs!$B$2, (Inputs!$B$8 - I43)/Inputs!$B$9)</f>
        <v>0</v>
      </c>
      <c r="L43" s="3">
        <f>MAX(MIN(Inputs!$B$2, I43*Inputs!$B$10, Inputs!$B$8*Inputs!$B$4 - J43), 0)</f>
        <v>21.051728332006746</v>
      </c>
      <c r="M43" s="3">
        <f t="shared" si="3"/>
        <v>0</v>
      </c>
      <c r="N43" s="3">
        <f t="shared" si="4"/>
        <v>21.051728332006746</v>
      </c>
      <c r="O43" s="3">
        <f>IF(H43="Reg", MIN(Inputs!$B$2, I43*Inputs!$B$10, (Inputs!$B$8-I43)/Inputs!$B$9), 0)</f>
        <v>0</v>
      </c>
      <c r="P43" s="3">
        <f t="shared" si="5"/>
        <v>862.01564587484631</v>
      </c>
      <c r="Q43" s="3">
        <f t="shared" si="6"/>
        <v>0</v>
      </c>
      <c r="R43" s="3">
        <f>I43 + M43*Inputs!$B$9 - N43/Inputs!$B$10</f>
        <v>317.5587821954623</v>
      </c>
    </row>
    <row r="44" spans="1:18" x14ac:dyDescent="0.3">
      <c r="A44" s="4">
        <v>46024.75</v>
      </c>
      <c r="B44" s="3">
        <v>36.989999999999995</v>
      </c>
      <c r="C44" s="3">
        <v>0.12</v>
      </c>
      <c r="D44" s="3">
        <f t="shared" si="0"/>
        <v>31.398437500000004</v>
      </c>
      <c r="E44" s="3">
        <f>MAX(B44 - D44/Inputs!$B$5, 0)</f>
        <v>1.309957386363628</v>
      </c>
      <c r="F44" s="3">
        <f>MAX(D44*Inputs!$B$5 - B44, 0)</f>
        <v>0</v>
      </c>
      <c r="G44" s="3">
        <f t="shared" si="1"/>
        <v>0.12</v>
      </c>
      <c r="H44" t="str">
        <f t="shared" si="2"/>
        <v>Discharge</v>
      </c>
      <c r="I44" s="3">
        <f t="shared" si="7"/>
        <v>317.5587821954623</v>
      </c>
      <c r="J44" s="3">
        <f t="shared" si="8"/>
        <v>340</v>
      </c>
      <c r="K44" s="3">
        <f>MIN(Inputs!$B$2, (Inputs!$B$8 - I44)/Inputs!$B$9)</f>
        <v>23.922418559098585</v>
      </c>
      <c r="L44" s="3">
        <f>MAX(MIN(Inputs!$B$2, I44*Inputs!$B$10, Inputs!$B$8*Inputs!$B$4 - J44), 0)</f>
        <v>0</v>
      </c>
      <c r="M44" s="3">
        <f t="shared" si="3"/>
        <v>0</v>
      </c>
      <c r="N44" s="3">
        <f t="shared" si="4"/>
        <v>0</v>
      </c>
      <c r="O44" s="3">
        <f>IF(H44="Reg", MIN(Inputs!$B$2, I44*Inputs!$B$10, (Inputs!$B$8-I44)/Inputs!$B$9), 0)</f>
        <v>0</v>
      </c>
      <c r="P44" s="3">
        <f t="shared" si="5"/>
        <v>0</v>
      </c>
      <c r="Q44" s="3">
        <f t="shared" si="6"/>
        <v>0</v>
      </c>
      <c r="R44" s="3">
        <f>I44 + M44*Inputs!$B$9 - N44/Inputs!$B$10</f>
        <v>317.5587821954623</v>
      </c>
    </row>
    <row r="45" spans="1:18" x14ac:dyDescent="0.3">
      <c r="A45" s="4">
        <v>46024.791666666657</v>
      </c>
      <c r="B45" s="3">
        <v>34.58</v>
      </c>
      <c r="C45" s="3">
        <v>0.13</v>
      </c>
      <c r="D45" s="3">
        <f t="shared" si="0"/>
        <v>31.398437500000004</v>
      </c>
      <c r="E45" s="3">
        <f>MAX(B45 - D45/Inputs!$B$5, 0)</f>
        <v>0</v>
      </c>
      <c r="F45" s="3">
        <f>MAX(D45*Inputs!$B$5 - B45, 0)</f>
        <v>0</v>
      </c>
      <c r="G45" s="3">
        <f t="shared" si="1"/>
        <v>0.13</v>
      </c>
      <c r="H45" t="str">
        <f t="shared" si="2"/>
        <v>Reg</v>
      </c>
      <c r="I45" s="3">
        <f t="shared" si="7"/>
        <v>317.5587821954623</v>
      </c>
      <c r="J45" s="3">
        <f t="shared" si="8"/>
        <v>340</v>
      </c>
      <c r="K45" s="3">
        <f>MIN(Inputs!$B$2, (Inputs!$B$8 - I45)/Inputs!$B$9)</f>
        <v>23.922418559098585</v>
      </c>
      <c r="L45" s="3">
        <f>MAX(MIN(Inputs!$B$2, I45*Inputs!$B$10, Inputs!$B$8*Inputs!$B$4 - J45), 0)</f>
        <v>0</v>
      </c>
      <c r="M45" s="3">
        <f t="shared" si="3"/>
        <v>0</v>
      </c>
      <c r="N45" s="3">
        <f t="shared" si="4"/>
        <v>0</v>
      </c>
      <c r="O45" s="3">
        <f>IF(H45="Reg", MIN(Inputs!$B$2, I45*Inputs!$B$10, (Inputs!$B$8-I45)/Inputs!$B$9), 0)</f>
        <v>23.922418559098585</v>
      </c>
      <c r="P45" s="3">
        <f t="shared" si="5"/>
        <v>0</v>
      </c>
      <c r="Q45" s="3">
        <f t="shared" si="6"/>
        <v>3.1099144126828162</v>
      </c>
      <c r="R45" s="3">
        <f>I45 + M45*Inputs!$B$9 - N45/Inputs!$B$10</f>
        <v>317.5587821954623</v>
      </c>
    </row>
    <row r="46" spans="1:18" x14ac:dyDescent="0.3">
      <c r="A46" s="4">
        <v>46024.833333333343</v>
      </c>
      <c r="B46" s="3">
        <v>34.979999999999997</v>
      </c>
      <c r="C46" s="3">
        <v>0.13</v>
      </c>
      <c r="D46" s="3">
        <f t="shared" si="0"/>
        <v>31.398437500000004</v>
      </c>
      <c r="E46" s="3">
        <f>MAX(B46 - D46/Inputs!$B$5, 0)</f>
        <v>0</v>
      </c>
      <c r="F46" s="3">
        <f>MAX(D46*Inputs!$B$5 - B46, 0)</f>
        <v>0</v>
      </c>
      <c r="G46" s="3">
        <f t="shared" si="1"/>
        <v>0.13</v>
      </c>
      <c r="H46" t="str">
        <f t="shared" si="2"/>
        <v>Reg</v>
      </c>
      <c r="I46" s="3">
        <f t="shared" si="7"/>
        <v>317.5587821954623</v>
      </c>
      <c r="J46" s="3">
        <f t="shared" si="8"/>
        <v>340</v>
      </c>
      <c r="K46" s="3">
        <f>MIN(Inputs!$B$2, (Inputs!$B$8 - I46)/Inputs!$B$9)</f>
        <v>23.922418559098585</v>
      </c>
      <c r="L46" s="3">
        <f>MAX(MIN(Inputs!$B$2, I46*Inputs!$B$10, Inputs!$B$8*Inputs!$B$4 - J46), 0)</f>
        <v>0</v>
      </c>
      <c r="M46" s="3">
        <f t="shared" si="3"/>
        <v>0</v>
      </c>
      <c r="N46" s="3">
        <f t="shared" si="4"/>
        <v>0</v>
      </c>
      <c r="O46" s="3">
        <f>IF(H46="Reg", MIN(Inputs!$B$2, I46*Inputs!$B$10, (Inputs!$B$8-I46)/Inputs!$B$9), 0)</f>
        <v>23.922418559098585</v>
      </c>
      <c r="P46" s="3">
        <f t="shared" si="5"/>
        <v>0</v>
      </c>
      <c r="Q46" s="3">
        <f t="shared" si="6"/>
        <v>3.1099144126828162</v>
      </c>
      <c r="R46" s="3">
        <f>I46 + M46*Inputs!$B$9 - N46/Inputs!$B$10</f>
        <v>317.5587821954623</v>
      </c>
    </row>
    <row r="47" spans="1:18" x14ac:dyDescent="0.3">
      <c r="A47" s="4">
        <v>46024.875</v>
      </c>
      <c r="B47" s="3">
        <v>39.355000000000004</v>
      </c>
      <c r="C47" s="3">
        <v>0.1</v>
      </c>
      <c r="D47" s="3">
        <f t="shared" si="0"/>
        <v>31.398437500000004</v>
      </c>
      <c r="E47" s="3">
        <f>MAX(B47 - D47/Inputs!$B$5, 0)</f>
        <v>3.6749573863636371</v>
      </c>
      <c r="F47" s="3">
        <f>MAX(D47*Inputs!$B$5 - B47, 0)</f>
        <v>0</v>
      </c>
      <c r="G47" s="3">
        <f t="shared" si="1"/>
        <v>0.1</v>
      </c>
      <c r="H47" t="str">
        <f t="shared" si="2"/>
        <v>Discharge</v>
      </c>
      <c r="I47" s="3">
        <f t="shared" si="7"/>
        <v>317.5587821954623</v>
      </c>
      <c r="J47" s="3">
        <f t="shared" si="8"/>
        <v>340</v>
      </c>
      <c r="K47" s="3">
        <f>MIN(Inputs!$B$2, (Inputs!$B$8 - I47)/Inputs!$B$9)</f>
        <v>23.922418559098585</v>
      </c>
      <c r="L47" s="3">
        <f>MAX(MIN(Inputs!$B$2, I47*Inputs!$B$10, Inputs!$B$8*Inputs!$B$4 - J47), 0)</f>
        <v>0</v>
      </c>
      <c r="M47" s="3">
        <f t="shared" si="3"/>
        <v>0</v>
      </c>
      <c r="N47" s="3">
        <f t="shared" si="4"/>
        <v>0</v>
      </c>
      <c r="O47" s="3">
        <f>IF(H47="Reg", MIN(Inputs!$B$2, I47*Inputs!$B$10, (Inputs!$B$8-I47)/Inputs!$B$9), 0)</f>
        <v>0</v>
      </c>
      <c r="P47" s="3">
        <f t="shared" si="5"/>
        <v>0</v>
      </c>
      <c r="Q47" s="3">
        <f t="shared" si="6"/>
        <v>0</v>
      </c>
      <c r="R47" s="3">
        <f>I47 + M47*Inputs!$B$9 - N47/Inputs!$B$10</f>
        <v>317.5587821954623</v>
      </c>
    </row>
    <row r="48" spans="1:18" x14ac:dyDescent="0.3">
      <c r="A48" s="4">
        <v>46024.916666666657</v>
      </c>
      <c r="B48" s="3">
        <v>31.442500000000003</v>
      </c>
      <c r="C48" s="3">
        <v>0.1</v>
      </c>
      <c r="D48" s="3">
        <f t="shared" si="0"/>
        <v>31.398437500000004</v>
      </c>
      <c r="E48" s="3">
        <f>MAX(B48 - D48/Inputs!$B$5, 0)</f>
        <v>0</v>
      </c>
      <c r="F48" s="3">
        <f>MAX(D48*Inputs!$B$5 - B48, 0)</f>
        <v>0</v>
      </c>
      <c r="G48" s="3">
        <f t="shared" si="1"/>
        <v>0.1</v>
      </c>
      <c r="H48" t="str">
        <f t="shared" si="2"/>
        <v>Reg</v>
      </c>
      <c r="I48" s="3">
        <f t="shared" si="7"/>
        <v>317.5587821954623</v>
      </c>
      <c r="J48" s="3">
        <f t="shared" si="8"/>
        <v>340</v>
      </c>
      <c r="K48" s="3">
        <f>MIN(Inputs!$B$2, (Inputs!$B$8 - I48)/Inputs!$B$9)</f>
        <v>23.922418559098585</v>
      </c>
      <c r="L48" s="3">
        <f>MAX(MIN(Inputs!$B$2, I48*Inputs!$B$10, Inputs!$B$8*Inputs!$B$4 - J48), 0)</f>
        <v>0</v>
      </c>
      <c r="M48" s="3">
        <f t="shared" si="3"/>
        <v>0</v>
      </c>
      <c r="N48" s="3">
        <f t="shared" si="4"/>
        <v>0</v>
      </c>
      <c r="O48" s="3">
        <f>IF(H48="Reg", MIN(Inputs!$B$2, I48*Inputs!$B$10, (Inputs!$B$8-I48)/Inputs!$B$9), 0)</f>
        <v>23.922418559098585</v>
      </c>
      <c r="P48" s="3">
        <f t="shared" si="5"/>
        <v>0</v>
      </c>
      <c r="Q48" s="3">
        <f t="shared" si="6"/>
        <v>2.3922418559098584</v>
      </c>
      <c r="R48" s="3">
        <f>I48 + M48*Inputs!$B$9 - N48/Inputs!$B$10</f>
        <v>317.5587821954623</v>
      </c>
    </row>
    <row r="49" spans="1:18" x14ac:dyDescent="0.3">
      <c r="A49" s="4">
        <v>46024.958333333343</v>
      </c>
      <c r="B49" s="3">
        <v>26.002500000000001</v>
      </c>
      <c r="C49" s="3">
        <v>0.04</v>
      </c>
      <c r="D49" s="3">
        <f t="shared" si="0"/>
        <v>31.398437500000004</v>
      </c>
      <c r="E49" s="3">
        <f>MAX(B49 - D49/Inputs!$B$5, 0)</f>
        <v>0</v>
      </c>
      <c r="F49" s="3">
        <f>MAX(D49*Inputs!$B$5 - B49, 0)</f>
        <v>1.6281250000000007</v>
      </c>
      <c r="G49" s="3">
        <f t="shared" si="1"/>
        <v>0.04</v>
      </c>
      <c r="H49" t="str">
        <f t="shared" si="2"/>
        <v>Charge</v>
      </c>
      <c r="I49" s="3">
        <f t="shared" si="7"/>
        <v>317.5587821954623</v>
      </c>
      <c r="J49" s="3">
        <f t="shared" si="8"/>
        <v>340</v>
      </c>
      <c r="K49" s="3">
        <f>MIN(Inputs!$B$2, (Inputs!$B$8 - I49)/Inputs!$B$9)</f>
        <v>23.922418559098585</v>
      </c>
      <c r="L49" s="3">
        <f>MAX(MIN(Inputs!$B$2, I49*Inputs!$B$10, Inputs!$B$8*Inputs!$B$4 - J49), 0)</f>
        <v>0</v>
      </c>
      <c r="M49" s="3">
        <f t="shared" si="3"/>
        <v>23.922418559098585</v>
      </c>
      <c r="N49" s="3">
        <f t="shared" si="4"/>
        <v>0</v>
      </c>
      <c r="O49" s="3">
        <f>IF(H49="Reg", MIN(Inputs!$B$2, I49*Inputs!$B$10, (Inputs!$B$8-I49)/Inputs!$B$9), 0)</f>
        <v>0</v>
      </c>
      <c r="P49" s="3">
        <f t="shared" si="5"/>
        <v>-622.04268858296098</v>
      </c>
      <c r="Q49" s="3">
        <f t="shared" si="6"/>
        <v>0</v>
      </c>
      <c r="R49" s="3">
        <f>I49 + M49*Inputs!$B$9 - N49/Inputs!$B$10</f>
        <v>340</v>
      </c>
    </row>
    <row r="50" spans="1:18" x14ac:dyDescent="0.3">
      <c r="A50" s="4">
        <v>46025</v>
      </c>
      <c r="B50" s="3">
        <v>14.969999999999999</v>
      </c>
      <c r="C50" s="3">
        <v>0.02</v>
      </c>
      <c r="D50" s="3">
        <f t="shared" si="0"/>
        <v>41.091979166666668</v>
      </c>
      <c r="E50" s="3">
        <f>MAX(B50 - D50/Inputs!$B$5, 0)</f>
        <v>0</v>
      </c>
      <c r="F50" s="3">
        <f>MAX(D50*Inputs!$B$5 - B50, 0)</f>
        <v>21.190941666666667</v>
      </c>
      <c r="G50" s="3">
        <f t="shared" si="1"/>
        <v>0.02</v>
      </c>
      <c r="H50" t="str">
        <f t="shared" si="2"/>
        <v>Charge</v>
      </c>
      <c r="I50" s="3">
        <f t="shared" si="7"/>
        <v>340</v>
      </c>
      <c r="J50" s="3">
        <f t="shared" si="8"/>
        <v>0</v>
      </c>
      <c r="K50" s="3">
        <f>MIN(Inputs!$B$2, (Inputs!$B$8 - I50)/Inputs!$B$9)</f>
        <v>0</v>
      </c>
      <c r="L50" s="3">
        <f>MAX(MIN(Inputs!$B$2, I50*Inputs!$B$10, Inputs!$B$8*Inputs!$B$4 - J50), 0)</f>
        <v>170</v>
      </c>
      <c r="M50" s="3">
        <f t="shared" si="3"/>
        <v>0</v>
      </c>
      <c r="N50" s="3">
        <f t="shared" si="4"/>
        <v>0</v>
      </c>
      <c r="O50" s="3">
        <f>IF(H50="Reg", MIN(Inputs!$B$2, I50*Inputs!$B$10, (Inputs!$B$8-I50)/Inputs!$B$9), 0)</f>
        <v>0</v>
      </c>
      <c r="P50" s="3">
        <f t="shared" si="5"/>
        <v>0</v>
      </c>
      <c r="Q50" s="3">
        <f t="shared" si="6"/>
        <v>0</v>
      </c>
      <c r="R50" s="3">
        <f>I50 + M50*Inputs!$B$9 - N50/Inputs!$B$10</f>
        <v>340</v>
      </c>
    </row>
    <row r="51" spans="1:18" x14ac:dyDescent="0.3">
      <c r="A51" s="4">
        <v>46025.041666666657</v>
      </c>
      <c r="B51" s="3">
        <v>15.404999999999999</v>
      </c>
      <c r="C51" s="3">
        <v>0.03</v>
      </c>
      <c r="D51" s="3">
        <f t="shared" si="0"/>
        <v>41.091979166666668</v>
      </c>
      <c r="E51" s="3">
        <f>MAX(B51 - D51/Inputs!$B$5, 0)</f>
        <v>0</v>
      </c>
      <c r="F51" s="3">
        <f>MAX(D51*Inputs!$B$5 - B51, 0)</f>
        <v>20.755941666666665</v>
      </c>
      <c r="G51" s="3">
        <f t="shared" si="1"/>
        <v>0.03</v>
      </c>
      <c r="H51" t="str">
        <f t="shared" si="2"/>
        <v>Charge</v>
      </c>
      <c r="I51" s="3">
        <f t="shared" si="7"/>
        <v>340</v>
      </c>
      <c r="J51" s="3">
        <f t="shared" si="8"/>
        <v>0</v>
      </c>
      <c r="K51" s="3">
        <f>MIN(Inputs!$B$2, (Inputs!$B$8 - I51)/Inputs!$B$9)</f>
        <v>0</v>
      </c>
      <c r="L51" s="3">
        <f>MAX(MIN(Inputs!$B$2, I51*Inputs!$B$10, Inputs!$B$8*Inputs!$B$4 - J51), 0)</f>
        <v>170</v>
      </c>
      <c r="M51" s="3">
        <f t="shared" si="3"/>
        <v>0</v>
      </c>
      <c r="N51" s="3">
        <f t="shared" si="4"/>
        <v>0</v>
      </c>
      <c r="O51" s="3">
        <f>IF(H51="Reg", MIN(Inputs!$B$2, I51*Inputs!$B$10, (Inputs!$B$8-I51)/Inputs!$B$9), 0)</f>
        <v>0</v>
      </c>
      <c r="P51" s="3">
        <f t="shared" si="5"/>
        <v>0</v>
      </c>
      <c r="Q51" s="3">
        <f t="shared" si="6"/>
        <v>0</v>
      </c>
      <c r="R51" s="3">
        <f>I51 + M51*Inputs!$B$9 - N51/Inputs!$B$10</f>
        <v>340</v>
      </c>
    </row>
    <row r="52" spans="1:18" x14ac:dyDescent="0.3">
      <c r="A52" s="4">
        <v>46025.083333333343</v>
      </c>
      <c r="B52" s="3">
        <v>20.064999999999998</v>
      </c>
      <c r="C52" s="3">
        <v>0.02</v>
      </c>
      <c r="D52" s="3">
        <f t="shared" si="0"/>
        <v>41.091979166666668</v>
      </c>
      <c r="E52" s="3">
        <f>MAX(B52 - D52/Inputs!$B$5, 0)</f>
        <v>0</v>
      </c>
      <c r="F52" s="3">
        <f>MAX(D52*Inputs!$B$5 - B52, 0)</f>
        <v>16.095941666666668</v>
      </c>
      <c r="G52" s="3">
        <f t="shared" si="1"/>
        <v>0.02</v>
      </c>
      <c r="H52" t="str">
        <f t="shared" si="2"/>
        <v>Charge</v>
      </c>
      <c r="I52" s="3">
        <f t="shared" si="7"/>
        <v>340</v>
      </c>
      <c r="J52" s="3">
        <f t="shared" si="8"/>
        <v>0</v>
      </c>
      <c r="K52" s="3">
        <f>MIN(Inputs!$B$2, (Inputs!$B$8 - I52)/Inputs!$B$9)</f>
        <v>0</v>
      </c>
      <c r="L52" s="3">
        <f>MAX(MIN(Inputs!$B$2, I52*Inputs!$B$10, Inputs!$B$8*Inputs!$B$4 - J52), 0)</f>
        <v>170</v>
      </c>
      <c r="M52" s="3">
        <f t="shared" si="3"/>
        <v>0</v>
      </c>
      <c r="N52" s="3">
        <f t="shared" si="4"/>
        <v>0</v>
      </c>
      <c r="O52" s="3">
        <f>IF(H52="Reg", MIN(Inputs!$B$2, I52*Inputs!$B$10, (Inputs!$B$8-I52)/Inputs!$B$9), 0)</f>
        <v>0</v>
      </c>
      <c r="P52" s="3">
        <f t="shared" si="5"/>
        <v>0</v>
      </c>
      <c r="Q52" s="3">
        <f t="shared" si="6"/>
        <v>0</v>
      </c>
      <c r="R52" s="3">
        <f>I52 + M52*Inputs!$B$9 - N52/Inputs!$B$10</f>
        <v>340</v>
      </c>
    </row>
    <row r="53" spans="1:18" x14ac:dyDescent="0.3">
      <c r="A53" s="4">
        <v>46025.125</v>
      </c>
      <c r="B53" s="3">
        <v>22.855</v>
      </c>
      <c r="C53" s="3">
        <v>0.02</v>
      </c>
      <c r="D53" s="3">
        <f t="shared" si="0"/>
        <v>41.091979166666668</v>
      </c>
      <c r="E53" s="3">
        <f>MAX(B53 - D53/Inputs!$B$5, 0)</f>
        <v>0</v>
      </c>
      <c r="F53" s="3">
        <f>MAX(D53*Inputs!$B$5 - B53, 0)</f>
        <v>13.305941666666666</v>
      </c>
      <c r="G53" s="3">
        <f t="shared" si="1"/>
        <v>0.02</v>
      </c>
      <c r="H53" t="str">
        <f t="shared" si="2"/>
        <v>Charge</v>
      </c>
      <c r="I53" s="3">
        <f t="shared" si="7"/>
        <v>340</v>
      </c>
      <c r="J53" s="3">
        <f t="shared" si="8"/>
        <v>0</v>
      </c>
      <c r="K53" s="3">
        <f>MIN(Inputs!$B$2, (Inputs!$B$8 - I53)/Inputs!$B$9)</f>
        <v>0</v>
      </c>
      <c r="L53" s="3">
        <f>MAX(MIN(Inputs!$B$2, I53*Inputs!$B$10, Inputs!$B$8*Inputs!$B$4 - J53), 0)</f>
        <v>170</v>
      </c>
      <c r="M53" s="3">
        <f t="shared" si="3"/>
        <v>0</v>
      </c>
      <c r="N53" s="3">
        <f t="shared" si="4"/>
        <v>0</v>
      </c>
      <c r="O53" s="3">
        <f>IF(H53="Reg", MIN(Inputs!$B$2, I53*Inputs!$B$10, (Inputs!$B$8-I53)/Inputs!$B$9), 0)</f>
        <v>0</v>
      </c>
      <c r="P53" s="3">
        <f t="shared" si="5"/>
        <v>0</v>
      </c>
      <c r="Q53" s="3">
        <f t="shared" si="6"/>
        <v>0</v>
      </c>
      <c r="R53" s="3">
        <f>I53 + M53*Inputs!$B$9 - N53/Inputs!$B$10</f>
        <v>340</v>
      </c>
    </row>
    <row r="54" spans="1:18" x14ac:dyDescent="0.3">
      <c r="A54" s="4">
        <v>46025.166666666657</v>
      </c>
      <c r="B54" s="3">
        <v>25.857499999999998</v>
      </c>
      <c r="C54" s="3">
        <v>0.03</v>
      </c>
      <c r="D54" s="3">
        <f t="shared" si="0"/>
        <v>41.091979166666668</v>
      </c>
      <c r="E54" s="3">
        <f>MAX(B54 - D54/Inputs!$B$5, 0)</f>
        <v>0</v>
      </c>
      <c r="F54" s="3">
        <f>MAX(D54*Inputs!$B$5 - B54, 0)</f>
        <v>10.303441666666668</v>
      </c>
      <c r="G54" s="3">
        <f t="shared" si="1"/>
        <v>0.03</v>
      </c>
      <c r="H54" t="str">
        <f t="shared" si="2"/>
        <v>Charge</v>
      </c>
      <c r="I54" s="3">
        <f t="shared" si="7"/>
        <v>340</v>
      </c>
      <c r="J54" s="3">
        <f t="shared" si="8"/>
        <v>0</v>
      </c>
      <c r="K54" s="3">
        <f>MIN(Inputs!$B$2, (Inputs!$B$8 - I54)/Inputs!$B$9)</f>
        <v>0</v>
      </c>
      <c r="L54" s="3">
        <f>MAX(MIN(Inputs!$B$2, I54*Inputs!$B$10, Inputs!$B$8*Inputs!$B$4 - J54), 0)</f>
        <v>170</v>
      </c>
      <c r="M54" s="3">
        <f t="shared" si="3"/>
        <v>0</v>
      </c>
      <c r="N54" s="3">
        <f t="shared" si="4"/>
        <v>0</v>
      </c>
      <c r="O54" s="3">
        <f>IF(H54="Reg", MIN(Inputs!$B$2, I54*Inputs!$B$10, (Inputs!$B$8-I54)/Inputs!$B$9), 0)</f>
        <v>0</v>
      </c>
      <c r="P54" s="3">
        <f t="shared" si="5"/>
        <v>0</v>
      </c>
      <c r="Q54" s="3">
        <f t="shared" si="6"/>
        <v>0</v>
      </c>
      <c r="R54" s="3">
        <f>I54 + M54*Inputs!$B$9 - N54/Inputs!$B$10</f>
        <v>340</v>
      </c>
    </row>
    <row r="55" spans="1:18" x14ac:dyDescent="0.3">
      <c r="A55" s="4">
        <v>46025.208333333343</v>
      </c>
      <c r="B55" s="3">
        <v>28.532500000000002</v>
      </c>
      <c r="C55" s="3">
        <v>0.05</v>
      </c>
      <c r="D55" s="3">
        <f t="shared" si="0"/>
        <v>41.091979166666668</v>
      </c>
      <c r="E55" s="3">
        <f>MAX(B55 - D55/Inputs!$B$5, 0)</f>
        <v>0</v>
      </c>
      <c r="F55" s="3">
        <f>MAX(D55*Inputs!$B$5 - B55, 0)</f>
        <v>7.6284416666666637</v>
      </c>
      <c r="G55" s="3">
        <f t="shared" si="1"/>
        <v>0.05</v>
      </c>
      <c r="H55" t="str">
        <f t="shared" si="2"/>
        <v>Charge</v>
      </c>
      <c r="I55" s="3">
        <f t="shared" si="7"/>
        <v>340</v>
      </c>
      <c r="J55" s="3">
        <f t="shared" si="8"/>
        <v>0</v>
      </c>
      <c r="K55" s="3">
        <f>MIN(Inputs!$B$2, (Inputs!$B$8 - I55)/Inputs!$B$9)</f>
        <v>0</v>
      </c>
      <c r="L55" s="3">
        <f>MAX(MIN(Inputs!$B$2, I55*Inputs!$B$10, Inputs!$B$8*Inputs!$B$4 - J55), 0)</f>
        <v>170</v>
      </c>
      <c r="M55" s="3">
        <f t="shared" si="3"/>
        <v>0</v>
      </c>
      <c r="N55" s="3">
        <f t="shared" si="4"/>
        <v>0</v>
      </c>
      <c r="O55" s="3">
        <f>IF(H55="Reg", MIN(Inputs!$B$2, I55*Inputs!$B$10, (Inputs!$B$8-I55)/Inputs!$B$9), 0)</f>
        <v>0</v>
      </c>
      <c r="P55" s="3">
        <f t="shared" si="5"/>
        <v>0</v>
      </c>
      <c r="Q55" s="3">
        <f t="shared" si="6"/>
        <v>0</v>
      </c>
      <c r="R55" s="3">
        <f>I55 + M55*Inputs!$B$9 - N55/Inputs!$B$10</f>
        <v>340</v>
      </c>
    </row>
    <row r="56" spans="1:18" x14ac:dyDescent="0.3">
      <c r="A56" s="4">
        <v>46025.25</v>
      </c>
      <c r="B56" s="3">
        <v>33.534999999999997</v>
      </c>
      <c r="C56" s="3">
        <v>0.11</v>
      </c>
      <c r="D56" s="3">
        <f t="shared" si="0"/>
        <v>41.091979166666668</v>
      </c>
      <c r="E56" s="3">
        <f>MAX(B56 - D56/Inputs!$B$5, 0)</f>
        <v>0</v>
      </c>
      <c r="F56" s="3">
        <f>MAX(D56*Inputs!$B$5 - B56, 0)</f>
        <v>2.6259416666666695</v>
      </c>
      <c r="G56" s="3">
        <f t="shared" si="1"/>
        <v>0.11</v>
      </c>
      <c r="H56" t="str">
        <f t="shared" si="2"/>
        <v>Charge</v>
      </c>
      <c r="I56" s="3">
        <f t="shared" si="7"/>
        <v>340</v>
      </c>
      <c r="J56" s="3">
        <f t="shared" si="8"/>
        <v>0</v>
      </c>
      <c r="K56" s="3">
        <f>MIN(Inputs!$B$2, (Inputs!$B$8 - I56)/Inputs!$B$9)</f>
        <v>0</v>
      </c>
      <c r="L56" s="3">
        <f>MAX(MIN(Inputs!$B$2, I56*Inputs!$B$10, Inputs!$B$8*Inputs!$B$4 - J56), 0)</f>
        <v>170</v>
      </c>
      <c r="M56" s="3">
        <f t="shared" si="3"/>
        <v>0</v>
      </c>
      <c r="N56" s="3">
        <f t="shared" si="4"/>
        <v>0</v>
      </c>
      <c r="O56" s="3">
        <f>IF(H56="Reg", MIN(Inputs!$B$2, I56*Inputs!$B$10, (Inputs!$B$8-I56)/Inputs!$B$9), 0)</f>
        <v>0</v>
      </c>
      <c r="P56" s="3">
        <f t="shared" si="5"/>
        <v>0</v>
      </c>
      <c r="Q56" s="3">
        <f t="shared" si="6"/>
        <v>0</v>
      </c>
      <c r="R56" s="3">
        <f>I56 + M56*Inputs!$B$9 - N56/Inputs!$B$10</f>
        <v>340</v>
      </c>
    </row>
    <row r="57" spans="1:18" x14ac:dyDescent="0.3">
      <c r="A57" s="4">
        <v>46025.291666666657</v>
      </c>
      <c r="B57" s="3">
        <v>36.765000000000001</v>
      </c>
      <c r="C57" s="3">
        <v>0.12</v>
      </c>
      <c r="D57" s="3">
        <f t="shared" si="0"/>
        <v>41.091979166666668</v>
      </c>
      <c r="E57" s="3">
        <f>MAX(B57 - D57/Inputs!$B$5, 0)</f>
        <v>0</v>
      </c>
      <c r="F57" s="3">
        <f>MAX(D57*Inputs!$B$5 - B57, 0)</f>
        <v>0</v>
      </c>
      <c r="G57" s="3">
        <f t="shared" si="1"/>
        <v>0.12</v>
      </c>
      <c r="H57" t="str">
        <f t="shared" si="2"/>
        <v>Reg</v>
      </c>
      <c r="I57" s="3">
        <f t="shared" si="7"/>
        <v>340</v>
      </c>
      <c r="J57" s="3">
        <f t="shared" si="8"/>
        <v>0</v>
      </c>
      <c r="K57" s="3">
        <f>MIN(Inputs!$B$2, (Inputs!$B$8 - I57)/Inputs!$B$9)</f>
        <v>0</v>
      </c>
      <c r="L57" s="3">
        <f>MAX(MIN(Inputs!$B$2, I57*Inputs!$B$10, Inputs!$B$8*Inputs!$B$4 - J57), 0)</f>
        <v>170</v>
      </c>
      <c r="M57" s="3">
        <f t="shared" si="3"/>
        <v>0</v>
      </c>
      <c r="N57" s="3">
        <f t="shared" si="4"/>
        <v>0</v>
      </c>
      <c r="O57" s="3">
        <f>IF(H57="Reg", MIN(Inputs!$B$2, I57*Inputs!$B$10, (Inputs!$B$8-I57)/Inputs!$B$9), 0)</f>
        <v>0</v>
      </c>
      <c r="P57" s="3">
        <f t="shared" si="5"/>
        <v>0</v>
      </c>
      <c r="Q57" s="3">
        <f t="shared" si="6"/>
        <v>0</v>
      </c>
      <c r="R57" s="3">
        <f>I57 + M57*Inputs!$B$9 - N57/Inputs!$B$10</f>
        <v>340</v>
      </c>
    </row>
    <row r="58" spans="1:18" x14ac:dyDescent="0.3">
      <c r="A58" s="4">
        <v>46025.333333333343</v>
      </c>
      <c r="B58" s="3">
        <v>41.349999999999994</v>
      </c>
      <c r="C58" s="3">
        <v>1.65</v>
      </c>
      <c r="D58" s="3">
        <f t="shared" si="0"/>
        <v>41.091979166666668</v>
      </c>
      <c r="E58" s="3">
        <f>MAX(B58 - D58/Inputs!$B$5, 0)</f>
        <v>0</v>
      </c>
      <c r="F58" s="3">
        <f>MAX(D58*Inputs!$B$5 - B58, 0)</f>
        <v>0</v>
      </c>
      <c r="G58" s="3">
        <f t="shared" si="1"/>
        <v>1.65</v>
      </c>
      <c r="H58" t="str">
        <f t="shared" si="2"/>
        <v>Reg</v>
      </c>
      <c r="I58" s="3">
        <f t="shared" si="7"/>
        <v>340</v>
      </c>
      <c r="J58" s="3">
        <f t="shared" si="8"/>
        <v>0</v>
      </c>
      <c r="K58" s="3">
        <f>MIN(Inputs!$B$2, (Inputs!$B$8 - I58)/Inputs!$B$9)</f>
        <v>0</v>
      </c>
      <c r="L58" s="3">
        <f>MAX(MIN(Inputs!$B$2, I58*Inputs!$B$10, Inputs!$B$8*Inputs!$B$4 - J58), 0)</f>
        <v>170</v>
      </c>
      <c r="M58" s="3">
        <f t="shared" si="3"/>
        <v>0</v>
      </c>
      <c r="N58" s="3">
        <f t="shared" si="4"/>
        <v>0</v>
      </c>
      <c r="O58" s="3">
        <f>IF(H58="Reg", MIN(Inputs!$B$2, I58*Inputs!$B$10, (Inputs!$B$8-I58)/Inputs!$B$9), 0)</f>
        <v>0</v>
      </c>
      <c r="P58" s="3">
        <f t="shared" si="5"/>
        <v>0</v>
      </c>
      <c r="Q58" s="3">
        <f t="shared" si="6"/>
        <v>0</v>
      </c>
      <c r="R58" s="3">
        <f>I58 + M58*Inputs!$B$9 - N58/Inputs!$B$10</f>
        <v>340</v>
      </c>
    </row>
    <row r="59" spans="1:18" x14ac:dyDescent="0.3">
      <c r="A59" s="4">
        <v>46025.375</v>
      </c>
      <c r="B59" s="3">
        <v>24.1525</v>
      </c>
      <c r="C59" s="3">
        <v>1</v>
      </c>
      <c r="D59" s="3">
        <f t="shared" si="0"/>
        <v>41.091979166666668</v>
      </c>
      <c r="E59" s="3">
        <f>MAX(B59 - D59/Inputs!$B$5, 0)</f>
        <v>0</v>
      </c>
      <c r="F59" s="3">
        <f>MAX(D59*Inputs!$B$5 - B59, 0)</f>
        <v>12.008441666666666</v>
      </c>
      <c r="G59" s="3">
        <f t="shared" si="1"/>
        <v>1</v>
      </c>
      <c r="H59" t="str">
        <f t="shared" si="2"/>
        <v>Charge</v>
      </c>
      <c r="I59" s="3">
        <f t="shared" si="7"/>
        <v>340</v>
      </c>
      <c r="J59" s="3">
        <f t="shared" si="8"/>
        <v>0</v>
      </c>
      <c r="K59" s="3">
        <f>MIN(Inputs!$B$2, (Inputs!$B$8 - I59)/Inputs!$B$9)</f>
        <v>0</v>
      </c>
      <c r="L59" s="3">
        <f>MAX(MIN(Inputs!$B$2, I59*Inputs!$B$10, Inputs!$B$8*Inputs!$B$4 - J59), 0)</f>
        <v>170</v>
      </c>
      <c r="M59" s="3">
        <f t="shared" si="3"/>
        <v>0</v>
      </c>
      <c r="N59" s="3">
        <f t="shared" si="4"/>
        <v>0</v>
      </c>
      <c r="O59" s="3">
        <f>IF(H59="Reg", MIN(Inputs!$B$2, I59*Inputs!$B$10, (Inputs!$B$8-I59)/Inputs!$B$9), 0)</f>
        <v>0</v>
      </c>
      <c r="P59" s="3">
        <f t="shared" si="5"/>
        <v>0</v>
      </c>
      <c r="Q59" s="3">
        <f t="shared" si="6"/>
        <v>0</v>
      </c>
      <c r="R59" s="3">
        <f>I59 + M59*Inputs!$B$9 - N59/Inputs!$B$10</f>
        <v>340</v>
      </c>
    </row>
    <row r="60" spans="1:18" x14ac:dyDescent="0.3">
      <c r="A60" s="4">
        <v>46025.416666666657</v>
      </c>
      <c r="B60" s="3">
        <v>18.855</v>
      </c>
      <c r="C60" s="3">
        <v>0.79</v>
      </c>
      <c r="D60" s="3">
        <f t="shared" si="0"/>
        <v>41.091979166666668</v>
      </c>
      <c r="E60" s="3">
        <f>MAX(B60 - D60/Inputs!$B$5, 0)</f>
        <v>0</v>
      </c>
      <c r="F60" s="3">
        <f>MAX(D60*Inputs!$B$5 - B60, 0)</f>
        <v>17.305941666666666</v>
      </c>
      <c r="G60" s="3">
        <f t="shared" si="1"/>
        <v>0.79</v>
      </c>
      <c r="H60" t="str">
        <f t="shared" si="2"/>
        <v>Charge</v>
      </c>
      <c r="I60" s="3">
        <f t="shared" si="7"/>
        <v>340</v>
      </c>
      <c r="J60" s="3">
        <f t="shared" si="8"/>
        <v>0</v>
      </c>
      <c r="K60" s="3">
        <f>MIN(Inputs!$B$2, (Inputs!$B$8 - I60)/Inputs!$B$9)</f>
        <v>0</v>
      </c>
      <c r="L60" s="3">
        <f>MAX(MIN(Inputs!$B$2, I60*Inputs!$B$10, Inputs!$B$8*Inputs!$B$4 - J60), 0)</f>
        <v>170</v>
      </c>
      <c r="M60" s="3">
        <f t="shared" si="3"/>
        <v>0</v>
      </c>
      <c r="N60" s="3">
        <f t="shared" si="4"/>
        <v>0</v>
      </c>
      <c r="O60" s="3">
        <f>IF(H60="Reg", MIN(Inputs!$B$2, I60*Inputs!$B$10, (Inputs!$B$8-I60)/Inputs!$B$9), 0)</f>
        <v>0</v>
      </c>
      <c r="P60" s="3">
        <f t="shared" si="5"/>
        <v>0</v>
      </c>
      <c r="Q60" s="3">
        <f t="shared" si="6"/>
        <v>0</v>
      </c>
      <c r="R60" s="3">
        <f>I60 + M60*Inputs!$B$9 - N60/Inputs!$B$10</f>
        <v>340</v>
      </c>
    </row>
    <row r="61" spans="1:18" x14ac:dyDescent="0.3">
      <c r="A61" s="4">
        <v>46025.458333333343</v>
      </c>
      <c r="B61" s="3">
        <v>21.482499999999998</v>
      </c>
      <c r="C61" s="3">
        <v>0.5</v>
      </c>
      <c r="D61" s="3">
        <f t="shared" si="0"/>
        <v>41.091979166666668</v>
      </c>
      <c r="E61" s="3">
        <f>MAX(B61 - D61/Inputs!$B$5, 0)</f>
        <v>0</v>
      </c>
      <c r="F61" s="3">
        <f>MAX(D61*Inputs!$B$5 - B61, 0)</f>
        <v>14.678441666666668</v>
      </c>
      <c r="G61" s="3">
        <f t="shared" si="1"/>
        <v>0.5</v>
      </c>
      <c r="H61" t="str">
        <f t="shared" si="2"/>
        <v>Charge</v>
      </c>
      <c r="I61" s="3">
        <f t="shared" si="7"/>
        <v>340</v>
      </c>
      <c r="J61" s="3">
        <f t="shared" si="8"/>
        <v>0</v>
      </c>
      <c r="K61" s="3">
        <f>MIN(Inputs!$B$2, (Inputs!$B$8 - I61)/Inputs!$B$9)</f>
        <v>0</v>
      </c>
      <c r="L61" s="3">
        <f>MAX(MIN(Inputs!$B$2, I61*Inputs!$B$10, Inputs!$B$8*Inputs!$B$4 - J61), 0)</f>
        <v>170</v>
      </c>
      <c r="M61" s="3">
        <f t="shared" si="3"/>
        <v>0</v>
      </c>
      <c r="N61" s="3">
        <f t="shared" si="4"/>
        <v>0</v>
      </c>
      <c r="O61" s="3">
        <f>IF(H61="Reg", MIN(Inputs!$B$2, I61*Inputs!$B$10, (Inputs!$B$8-I61)/Inputs!$B$9), 0)</f>
        <v>0</v>
      </c>
      <c r="P61" s="3">
        <f t="shared" si="5"/>
        <v>0</v>
      </c>
      <c r="Q61" s="3">
        <f t="shared" si="6"/>
        <v>0</v>
      </c>
      <c r="R61" s="3">
        <f>I61 + M61*Inputs!$B$9 - N61/Inputs!$B$10</f>
        <v>340</v>
      </c>
    </row>
    <row r="62" spans="1:18" x14ac:dyDescent="0.3">
      <c r="A62" s="4">
        <v>46025.5</v>
      </c>
      <c r="B62" s="3">
        <v>26.54</v>
      </c>
      <c r="C62" s="3">
        <v>0.06</v>
      </c>
      <c r="D62" s="3">
        <f t="shared" si="0"/>
        <v>41.091979166666668</v>
      </c>
      <c r="E62" s="3">
        <f>MAX(B62 - D62/Inputs!$B$5, 0)</f>
        <v>0</v>
      </c>
      <c r="F62" s="3">
        <f>MAX(D62*Inputs!$B$5 - B62, 0)</f>
        <v>9.6209416666666669</v>
      </c>
      <c r="G62" s="3">
        <f t="shared" si="1"/>
        <v>0.06</v>
      </c>
      <c r="H62" t="str">
        <f t="shared" si="2"/>
        <v>Charge</v>
      </c>
      <c r="I62" s="3">
        <f t="shared" si="7"/>
        <v>340</v>
      </c>
      <c r="J62" s="3">
        <f t="shared" si="8"/>
        <v>0</v>
      </c>
      <c r="K62" s="3">
        <f>MIN(Inputs!$B$2, (Inputs!$B$8 - I62)/Inputs!$B$9)</f>
        <v>0</v>
      </c>
      <c r="L62" s="3">
        <f>MAX(MIN(Inputs!$B$2, I62*Inputs!$B$10, Inputs!$B$8*Inputs!$B$4 - J62), 0)</f>
        <v>170</v>
      </c>
      <c r="M62" s="3">
        <f t="shared" si="3"/>
        <v>0</v>
      </c>
      <c r="N62" s="3">
        <f t="shared" si="4"/>
        <v>0</v>
      </c>
      <c r="O62" s="3">
        <f>IF(H62="Reg", MIN(Inputs!$B$2, I62*Inputs!$B$10, (Inputs!$B$8-I62)/Inputs!$B$9), 0)</f>
        <v>0</v>
      </c>
      <c r="P62" s="3">
        <f t="shared" si="5"/>
        <v>0</v>
      </c>
      <c r="Q62" s="3">
        <f t="shared" si="6"/>
        <v>0</v>
      </c>
      <c r="R62" s="3">
        <f>I62 + M62*Inputs!$B$9 - N62/Inputs!$B$10</f>
        <v>340</v>
      </c>
    </row>
    <row r="63" spans="1:18" x14ac:dyDescent="0.3">
      <c r="A63" s="4">
        <v>46025.541666666657</v>
      </c>
      <c r="B63" s="3">
        <v>26.082500000000003</v>
      </c>
      <c r="C63" s="3">
        <v>0.5</v>
      </c>
      <c r="D63" s="3">
        <f t="shared" si="0"/>
        <v>41.091979166666668</v>
      </c>
      <c r="E63" s="3">
        <f>MAX(B63 - D63/Inputs!$B$5, 0)</f>
        <v>0</v>
      </c>
      <c r="F63" s="3">
        <f>MAX(D63*Inputs!$B$5 - B63, 0)</f>
        <v>10.078441666666663</v>
      </c>
      <c r="G63" s="3">
        <f t="shared" si="1"/>
        <v>0.5</v>
      </c>
      <c r="H63" t="str">
        <f t="shared" si="2"/>
        <v>Charge</v>
      </c>
      <c r="I63" s="3">
        <f t="shared" si="7"/>
        <v>340</v>
      </c>
      <c r="J63" s="3">
        <f t="shared" si="8"/>
        <v>0</v>
      </c>
      <c r="K63" s="3">
        <f>MIN(Inputs!$B$2, (Inputs!$B$8 - I63)/Inputs!$B$9)</f>
        <v>0</v>
      </c>
      <c r="L63" s="3">
        <f>MAX(MIN(Inputs!$B$2, I63*Inputs!$B$10, Inputs!$B$8*Inputs!$B$4 - J63), 0)</f>
        <v>170</v>
      </c>
      <c r="M63" s="3">
        <f t="shared" si="3"/>
        <v>0</v>
      </c>
      <c r="N63" s="3">
        <f t="shared" si="4"/>
        <v>0</v>
      </c>
      <c r="O63" s="3">
        <f>IF(H63="Reg", MIN(Inputs!$B$2, I63*Inputs!$B$10, (Inputs!$B$8-I63)/Inputs!$B$9), 0)</f>
        <v>0</v>
      </c>
      <c r="P63" s="3">
        <f t="shared" si="5"/>
        <v>0</v>
      </c>
      <c r="Q63" s="3">
        <f t="shared" si="6"/>
        <v>0</v>
      </c>
      <c r="R63" s="3">
        <f>I63 + M63*Inputs!$B$9 - N63/Inputs!$B$10</f>
        <v>340</v>
      </c>
    </row>
    <row r="64" spans="1:18" x14ac:dyDescent="0.3">
      <c r="A64" s="4">
        <v>46025.583333333343</v>
      </c>
      <c r="B64" s="3">
        <v>27.447499999999998</v>
      </c>
      <c r="C64" s="3">
        <v>0.5</v>
      </c>
      <c r="D64" s="3">
        <f t="shared" si="0"/>
        <v>41.091979166666668</v>
      </c>
      <c r="E64" s="3">
        <f>MAX(B64 - D64/Inputs!$B$5, 0)</f>
        <v>0</v>
      </c>
      <c r="F64" s="3">
        <f>MAX(D64*Inputs!$B$5 - B64, 0)</f>
        <v>8.7134416666666681</v>
      </c>
      <c r="G64" s="3">
        <f t="shared" si="1"/>
        <v>0.5</v>
      </c>
      <c r="H64" t="str">
        <f t="shared" si="2"/>
        <v>Charge</v>
      </c>
      <c r="I64" s="3">
        <f t="shared" si="7"/>
        <v>340</v>
      </c>
      <c r="J64" s="3">
        <f t="shared" si="8"/>
        <v>0</v>
      </c>
      <c r="K64" s="3">
        <f>MIN(Inputs!$B$2, (Inputs!$B$8 - I64)/Inputs!$B$9)</f>
        <v>0</v>
      </c>
      <c r="L64" s="3">
        <f>MAX(MIN(Inputs!$B$2, I64*Inputs!$B$10, Inputs!$B$8*Inputs!$B$4 - J64), 0)</f>
        <v>170</v>
      </c>
      <c r="M64" s="3">
        <f t="shared" si="3"/>
        <v>0</v>
      </c>
      <c r="N64" s="3">
        <f t="shared" si="4"/>
        <v>0</v>
      </c>
      <c r="O64" s="3">
        <f>IF(H64="Reg", MIN(Inputs!$B$2, I64*Inputs!$B$10, (Inputs!$B$8-I64)/Inputs!$B$9), 0)</f>
        <v>0</v>
      </c>
      <c r="P64" s="3">
        <f t="shared" si="5"/>
        <v>0</v>
      </c>
      <c r="Q64" s="3">
        <f t="shared" si="6"/>
        <v>0</v>
      </c>
      <c r="R64" s="3">
        <f>I64 + M64*Inputs!$B$9 - N64/Inputs!$B$10</f>
        <v>340</v>
      </c>
    </row>
    <row r="65" spans="1:18" x14ac:dyDescent="0.3">
      <c r="A65" s="4">
        <v>46025.625</v>
      </c>
      <c r="B65" s="3">
        <v>33.682499999999997</v>
      </c>
      <c r="C65" s="3">
        <v>0.44</v>
      </c>
      <c r="D65" s="3">
        <f t="shared" si="0"/>
        <v>41.091979166666668</v>
      </c>
      <c r="E65" s="3">
        <f>MAX(B65 - D65/Inputs!$B$5, 0)</f>
        <v>0</v>
      </c>
      <c r="F65" s="3">
        <f>MAX(D65*Inputs!$B$5 - B65, 0)</f>
        <v>2.4784416666666687</v>
      </c>
      <c r="G65" s="3">
        <f t="shared" si="1"/>
        <v>0.44</v>
      </c>
      <c r="H65" t="str">
        <f t="shared" si="2"/>
        <v>Charge</v>
      </c>
      <c r="I65" s="3">
        <f t="shared" si="7"/>
        <v>340</v>
      </c>
      <c r="J65" s="3">
        <f t="shared" si="8"/>
        <v>0</v>
      </c>
      <c r="K65" s="3">
        <f>MIN(Inputs!$B$2, (Inputs!$B$8 - I65)/Inputs!$B$9)</f>
        <v>0</v>
      </c>
      <c r="L65" s="3">
        <f>MAX(MIN(Inputs!$B$2, I65*Inputs!$B$10, Inputs!$B$8*Inputs!$B$4 - J65), 0)</f>
        <v>170</v>
      </c>
      <c r="M65" s="3">
        <f t="shared" si="3"/>
        <v>0</v>
      </c>
      <c r="N65" s="3">
        <f t="shared" si="4"/>
        <v>0</v>
      </c>
      <c r="O65" s="3">
        <f>IF(H65="Reg", MIN(Inputs!$B$2, I65*Inputs!$B$10, (Inputs!$B$8-I65)/Inputs!$B$9), 0)</f>
        <v>0</v>
      </c>
      <c r="P65" s="3">
        <f t="shared" si="5"/>
        <v>0</v>
      </c>
      <c r="Q65" s="3">
        <f t="shared" si="6"/>
        <v>0</v>
      </c>
      <c r="R65" s="3">
        <f>I65 + M65*Inputs!$B$9 - N65/Inputs!$B$10</f>
        <v>340</v>
      </c>
    </row>
    <row r="66" spans="1:18" x14ac:dyDescent="0.3">
      <c r="A66" s="4">
        <v>46025.666666666657</v>
      </c>
      <c r="B66" s="3">
        <v>62.822500000000005</v>
      </c>
      <c r="C66" s="3">
        <v>0.8</v>
      </c>
      <c r="D66" s="3">
        <f t="shared" ref="D66:D129" si="9">AVERAGEIFS(B:B, A:A, "&gt;="&amp;INT(A66), A:A, "&lt;"&amp;INT(A66)+1)</f>
        <v>41.091979166666668</v>
      </c>
      <c r="E66" s="3">
        <f>MAX(B66 - D66/Inputs!$B$5, 0)</f>
        <v>16.12706912878788</v>
      </c>
      <c r="F66" s="3">
        <f>MAX(D66*Inputs!$B$5 - B66, 0)</f>
        <v>0</v>
      </c>
      <c r="G66" s="3">
        <f t="shared" ref="G66:G129" si="10">C66</f>
        <v>0.8</v>
      </c>
      <c r="H66" t="str">
        <f t="shared" ref="H66:H129" si="11">IF(MAX(E66, F66, G66)&lt;=0, "Idle", IF(AND(G66&gt;=E66, G66&gt;=F66), "Reg", IF(E66&gt;=F66, "Discharge", "Charge")))</f>
        <v>Discharge</v>
      </c>
      <c r="I66" s="3">
        <f t="shared" si="7"/>
        <v>340</v>
      </c>
      <c r="J66" s="3">
        <f t="shared" si="8"/>
        <v>0</v>
      </c>
      <c r="K66" s="3">
        <f>MIN(Inputs!$B$2, (Inputs!$B$8 - I66)/Inputs!$B$9)</f>
        <v>0</v>
      </c>
      <c r="L66" s="3">
        <f>MAX(MIN(Inputs!$B$2, I66*Inputs!$B$10, Inputs!$B$8*Inputs!$B$4 - J66), 0)</f>
        <v>170</v>
      </c>
      <c r="M66" s="3">
        <f t="shared" ref="M66:M129" si="12">IF(H66="Charge", K66, 0)</f>
        <v>0</v>
      </c>
      <c r="N66" s="3">
        <f t="shared" ref="N66:N129" si="13">IF(H66="Discharge", L66, 0)</f>
        <v>170</v>
      </c>
      <c r="O66" s="3">
        <f>IF(H66="Reg", MIN(Inputs!$B$2, I66*Inputs!$B$10, (Inputs!$B$8-I66)/Inputs!$B$9), 0)</f>
        <v>0</v>
      </c>
      <c r="P66" s="3">
        <f t="shared" ref="P66:P129" si="14">(N66 - M66) * B66</f>
        <v>10679.825000000001</v>
      </c>
      <c r="Q66" s="3">
        <f t="shared" ref="Q66:Q129" si="15">O66 * C66</f>
        <v>0</v>
      </c>
      <c r="R66" s="3">
        <f>I66 + M66*Inputs!$B$9 - N66/Inputs!$B$10</f>
        <v>158.77939109773115</v>
      </c>
    </row>
    <row r="67" spans="1:18" x14ac:dyDescent="0.3">
      <c r="A67" s="4">
        <v>46025.708333333343</v>
      </c>
      <c r="B67" s="3">
        <v>97.162499999999994</v>
      </c>
      <c r="C67" s="3">
        <v>1.65</v>
      </c>
      <c r="D67" s="3">
        <f t="shared" si="9"/>
        <v>41.091979166666668</v>
      </c>
      <c r="E67" s="3">
        <f>MAX(B67 - D67/Inputs!$B$5, 0)</f>
        <v>50.46706912878787</v>
      </c>
      <c r="F67" s="3">
        <f>MAX(D67*Inputs!$B$5 - B67, 0)</f>
        <v>0</v>
      </c>
      <c r="G67" s="3">
        <f t="shared" si="10"/>
        <v>1.65</v>
      </c>
      <c r="H67" t="str">
        <f t="shared" si="11"/>
        <v>Discharge</v>
      </c>
      <c r="I67" s="3">
        <f t="shared" ref="I67:I130" si="16">R66</f>
        <v>158.77939109773115</v>
      </c>
      <c r="J67" s="3">
        <f t="shared" ref="J67:J130" si="17">IF(INT(A67)=INT(A66), J66 + N66, 0)</f>
        <v>170</v>
      </c>
      <c r="K67" s="3">
        <f>MIN(Inputs!$B$2, (Inputs!$B$8 - I67)/Inputs!$B$9)</f>
        <v>170</v>
      </c>
      <c r="L67" s="3">
        <f>MAX(MIN(Inputs!$B$2, I67*Inputs!$B$10, Inputs!$B$8*Inputs!$B$4 - J67), 0)</f>
        <v>148.94827166799323</v>
      </c>
      <c r="M67" s="3">
        <f t="shared" si="12"/>
        <v>0</v>
      </c>
      <c r="N67" s="3">
        <f t="shared" si="13"/>
        <v>148.94827166799323</v>
      </c>
      <c r="O67" s="3">
        <f>IF(H67="Reg", MIN(Inputs!$B$2, I67*Inputs!$B$10, (Inputs!$B$8-I67)/Inputs!$B$9), 0)</f>
        <v>0</v>
      </c>
      <c r="P67" s="3">
        <f t="shared" si="14"/>
        <v>14472.18644594139</v>
      </c>
      <c r="Q67" s="3">
        <f t="shared" si="15"/>
        <v>0</v>
      </c>
      <c r="R67" s="3">
        <f>I67 + M67*Inputs!$B$9 - N67/Inputs!$B$10</f>
        <v>0</v>
      </c>
    </row>
    <row r="68" spans="1:18" x14ac:dyDescent="0.3">
      <c r="A68" s="4">
        <v>46025.75</v>
      </c>
      <c r="B68" s="3">
        <v>97.31</v>
      </c>
      <c r="C68" s="3">
        <v>0.15</v>
      </c>
      <c r="D68" s="3">
        <f t="shared" si="9"/>
        <v>41.091979166666668</v>
      </c>
      <c r="E68" s="3">
        <f>MAX(B68 - D68/Inputs!$B$5, 0)</f>
        <v>50.614569128787878</v>
      </c>
      <c r="F68" s="3">
        <f>MAX(D68*Inputs!$B$5 - B68, 0)</f>
        <v>0</v>
      </c>
      <c r="G68" s="3">
        <f t="shared" si="10"/>
        <v>0.15</v>
      </c>
      <c r="H68" t="str">
        <f t="shared" si="11"/>
        <v>Discharge</v>
      </c>
      <c r="I68" s="3">
        <f t="shared" si="16"/>
        <v>0</v>
      </c>
      <c r="J68" s="3">
        <f t="shared" si="17"/>
        <v>318.94827166799325</v>
      </c>
      <c r="K68" s="3">
        <f>MIN(Inputs!$B$2, (Inputs!$B$8 - I68)/Inputs!$B$9)</f>
        <v>170</v>
      </c>
      <c r="L68" s="3">
        <f>MAX(MIN(Inputs!$B$2, I68*Inputs!$B$10, Inputs!$B$8*Inputs!$B$4 - J68), 0)</f>
        <v>0</v>
      </c>
      <c r="M68" s="3">
        <f t="shared" si="12"/>
        <v>0</v>
      </c>
      <c r="N68" s="3">
        <f t="shared" si="13"/>
        <v>0</v>
      </c>
      <c r="O68" s="3">
        <f>IF(H68="Reg", MIN(Inputs!$B$2, I68*Inputs!$B$10, (Inputs!$B$8-I68)/Inputs!$B$9), 0)</f>
        <v>0</v>
      </c>
      <c r="P68" s="3">
        <f t="shared" si="14"/>
        <v>0</v>
      </c>
      <c r="Q68" s="3">
        <f t="shared" si="15"/>
        <v>0</v>
      </c>
      <c r="R68" s="3">
        <f>I68 + M68*Inputs!$B$9 - N68/Inputs!$B$10</f>
        <v>0</v>
      </c>
    </row>
    <row r="69" spans="1:18" x14ac:dyDescent="0.3">
      <c r="A69" s="4">
        <v>46025.791666666657</v>
      </c>
      <c r="B69" s="3">
        <v>76.847499999999997</v>
      </c>
      <c r="C69" s="3">
        <v>0.04</v>
      </c>
      <c r="D69" s="3">
        <f t="shared" si="9"/>
        <v>41.091979166666668</v>
      </c>
      <c r="E69" s="3">
        <f>MAX(B69 - D69/Inputs!$B$5, 0)</f>
        <v>30.152069128787872</v>
      </c>
      <c r="F69" s="3">
        <f>MAX(D69*Inputs!$B$5 - B69, 0)</f>
        <v>0</v>
      </c>
      <c r="G69" s="3">
        <f t="shared" si="10"/>
        <v>0.04</v>
      </c>
      <c r="H69" t="str">
        <f t="shared" si="11"/>
        <v>Discharge</v>
      </c>
      <c r="I69" s="3">
        <f t="shared" si="16"/>
        <v>0</v>
      </c>
      <c r="J69" s="3">
        <f t="shared" si="17"/>
        <v>318.94827166799325</v>
      </c>
      <c r="K69" s="3">
        <f>MIN(Inputs!$B$2, (Inputs!$B$8 - I69)/Inputs!$B$9)</f>
        <v>170</v>
      </c>
      <c r="L69" s="3">
        <f>MAX(MIN(Inputs!$B$2, I69*Inputs!$B$10, Inputs!$B$8*Inputs!$B$4 - J69), 0)</f>
        <v>0</v>
      </c>
      <c r="M69" s="3">
        <f t="shared" si="12"/>
        <v>0</v>
      </c>
      <c r="N69" s="3">
        <f t="shared" si="13"/>
        <v>0</v>
      </c>
      <c r="O69" s="3">
        <f>IF(H69="Reg", MIN(Inputs!$B$2, I69*Inputs!$B$10, (Inputs!$B$8-I69)/Inputs!$B$9), 0)</f>
        <v>0</v>
      </c>
      <c r="P69" s="3">
        <f t="shared" si="14"/>
        <v>0</v>
      </c>
      <c r="Q69" s="3">
        <f t="shared" si="15"/>
        <v>0</v>
      </c>
      <c r="R69" s="3">
        <f>I69 + M69*Inputs!$B$9 - N69/Inputs!$B$10</f>
        <v>0</v>
      </c>
    </row>
    <row r="70" spans="1:18" x14ac:dyDescent="0.3">
      <c r="A70" s="4">
        <v>46025.833333333343</v>
      </c>
      <c r="B70" s="3">
        <v>64.777500000000003</v>
      </c>
      <c r="C70" s="3">
        <v>0.04</v>
      </c>
      <c r="D70" s="3">
        <f t="shared" si="9"/>
        <v>41.091979166666668</v>
      </c>
      <c r="E70" s="3">
        <f>MAX(B70 - D70/Inputs!$B$5, 0)</f>
        <v>18.082069128787879</v>
      </c>
      <c r="F70" s="3">
        <f>MAX(D70*Inputs!$B$5 - B70, 0)</f>
        <v>0</v>
      </c>
      <c r="G70" s="3">
        <f t="shared" si="10"/>
        <v>0.04</v>
      </c>
      <c r="H70" t="str">
        <f t="shared" si="11"/>
        <v>Discharge</v>
      </c>
      <c r="I70" s="3">
        <f t="shared" si="16"/>
        <v>0</v>
      </c>
      <c r="J70" s="3">
        <f t="shared" si="17"/>
        <v>318.94827166799325</v>
      </c>
      <c r="K70" s="3">
        <f>MIN(Inputs!$B$2, (Inputs!$B$8 - I70)/Inputs!$B$9)</f>
        <v>170</v>
      </c>
      <c r="L70" s="3">
        <f>MAX(MIN(Inputs!$B$2, I70*Inputs!$B$10, Inputs!$B$8*Inputs!$B$4 - J70), 0)</f>
        <v>0</v>
      </c>
      <c r="M70" s="3">
        <f t="shared" si="12"/>
        <v>0</v>
      </c>
      <c r="N70" s="3">
        <f t="shared" si="13"/>
        <v>0</v>
      </c>
      <c r="O70" s="3">
        <f>IF(H70="Reg", MIN(Inputs!$B$2, I70*Inputs!$B$10, (Inputs!$B$8-I70)/Inputs!$B$9), 0)</f>
        <v>0</v>
      </c>
      <c r="P70" s="3">
        <f t="shared" si="14"/>
        <v>0</v>
      </c>
      <c r="Q70" s="3">
        <f t="shared" si="15"/>
        <v>0</v>
      </c>
      <c r="R70" s="3">
        <f>I70 + M70*Inputs!$B$9 - N70/Inputs!$B$10</f>
        <v>0</v>
      </c>
    </row>
    <row r="71" spans="1:18" x14ac:dyDescent="0.3">
      <c r="A71" s="4">
        <v>46025.875</v>
      </c>
      <c r="B71" s="3">
        <v>58.055000000000007</v>
      </c>
      <c r="C71" s="3">
        <v>0.04</v>
      </c>
      <c r="D71" s="3">
        <f t="shared" si="9"/>
        <v>41.091979166666668</v>
      </c>
      <c r="E71" s="3">
        <f>MAX(B71 - D71/Inputs!$B$5, 0)</f>
        <v>11.359569128787882</v>
      </c>
      <c r="F71" s="3">
        <f>MAX(D71*Inputs!$B$5 - B71, 0)</f>
        <v>0</v>
      </c>
      <c r="G71" s="3">
        <f t="shared" si="10"/>
        <v>0.04</v>
      </c>
      <c r="H71" t="str">
        <f t="shared" si="11"/>
        <v>Discharge</v>
      </c>
      <c r="I71" s="3">
        <f t="shared" si="16"/>
        <v>0</v>
      </c>
      <c r="J71" s="3">
        <f t="shared" si="17"/>
        <v>318.94827166799325</v>
      </c>
      <c r="K71" s="3">
        <f>MIN(Inputs!$B$2, (Inputs!$B$8 - I71)/Inputs!$B$9)</f>
        <v>170</v>
      </c>
      <c r="L71" s="3">
        <f>MAX(MIN(Inputs!$B$2, I71*Inputs!$B$10, Inputs!$B$8*Inputs!$B$4 - J71), 0)</f>
        <v>0</v>
      </c>
      <c r="M71" s="3">
        <f t="shared" si="12"/>
        <v>0</v>
      </c>
      <c r="N71" s="3">
        <f t="shared" si="13"/>
        <v>0</v>
      </c>
      <c r="O71" s="3">
        <f>IF(H71="Reg", MIN(Inputs!$B$2, I71*Inputs!$B$10, (Inputs!$B$8-I71)/Inputs!$B$9), 0)</f>
        <v>0</v>
      </c>
      <c r="P71" s="3">
        <f t="shared" si="14"/>
        <v>0</v>
      </c>
      <c r="Q71" s="3">
        <f t="shared" si="15"/>
        <v>0</v>
      </c>
      <c r="R71" s="3">
        <f>I71 + M71*Inputs!$B$9 - N71/Inputs!$B$10</f>
        <v>0</v>
      </c>
    </row>
    <row r="72" spans="1:18" x14ac:dyDescent="0.3">
      <c r="A72" s="4">
        <v>46025.916666666657</v>
      </c>
      <c r="B72" s="3">
        <v>58.982499999999995</v>
      </c>
      <c r="C72" s="3">
        <v>0.04</v>
      </c>
      <c r="D72" s="3">
        <f t="shared" si="9"/>
        <v>41.091979166666668</v>
      </c>
      <c r="E72" s="3">
        <f>MAX(B72 - D72/Inputs!$B$5, 0)</f>
        <v>12.28706912878787</v>
      </c>
      <c r="F72" s="3">
        <f>MAX(D72*Inputs!$B$5 - B72, 0)</f>
        <v>0</v>
      </c>
      <c r="G72" s="3">
        <f t="shared" si="10"/>
        <v>0.04</v>
      </c>
      <c r="H72" t="str">
        <f t="shared" si="11"/>
        <v>Discharge</v>
      </c>
      <c r="I72" s="3">
        <f t="shared" si="16"/>
        <v>0</v>
      </c>
      <c r="J72" s="3">
        <f t="shared" si="17"/>
        <v>318.94827166799325</v>
      </c>
      <c r="K72" s="3">
        <f>MIN(Inputs!$B$2, (Inputs!$B$8 - I72)/Inputs!$B$9)</f>
        <v>170</v>
      </c>
      <c r="L72" s="3">
        <f>MAX(MIN(Inputs!$B$2, I72*Inputs!$B$10, Inputs!$B$8*Inputs!$B$4 - J72), 0)</f>
        <v>0</v>
      </c>
      <c r="M72" s="3">
        <f t="shared" si="12"/>
        <v>0</v>
      </c>
      <c r="N72" s="3">
        <f t="shared" si="13"/>
        <v>0</v>
      </c>
      <c r="O72" s="3">
        <f>IF(H72="Reg", MIN(Inputs!$B$2, I72*Inputs!$B$10, (Inputs!$B$8-I72)/Inputs!$B$9), 0)</f>
        <v>0</v>
      </c>
      <c r="P72" s="3">
        <f t="shared" si="14"/>
        <v>0</v>
      </c>
      <c r="Q72" s="3">
        <f t="shared" si="15"/>
        <v>0</v>
      </c>
      <c r="R72" s="3">
        <f>I72 + M72*Inputs!$B$9 - N72/Inputs!$B$10</f>
        <v>0</v>
      </c>
    </row>
    <row r="73" spans="1:18" x14ac:dyDescent="0.3">
      <c r="A73" s="4">
        <v>46025.958333333343</v>
      </c>
      <c r="B73" s="3">
        <v>52.672499999999999</v>
      </c>
      <c r="C73" s="3">
        <v>0.04</v>
      </c>
      <c r="D73" s="3">
        <f t="shared" si="9"/>
        <v>41.091979166666668</v>
      </c>
      <c r="E73" s="3">
        <f>MAX(B73 - D73/Inputs!$B$5, 0)</f>
        <v>5.9770691287878748</v>
      </c>
      <c r="F73" s="3">
        <f>MAX(D73*Inputs!$B$5 - B73, 0)</f>
        <v>0</v>
      </c>
      <c r="G73" s="3">
        <f t="shared" si="10"/>
        <v>0.04</v>
      </c>
      <c r="H73" t="str">
        <f t="shared" si="11"/>
        <v>Discharge</v>
      </c>
      <c r="I73" s="3">
        <f t="shared" si="16"/>
        <v>0</v>
      </c>
      <c r="J73" s="3">
        <f t="shared" si="17"/>
        <v>318.94827166799325</v>
      </c>
      <c r="K73" s="3">
        <f>MIN(Inputs!$B$2, (Inputs!$B$8 - I73)/Inputs!$B$9)</f>
        <v>170</v>
      </c>
      <c r="L73" s="3">
        <f>MAX(MIN(Inputs!$B$2, I73*Inputs!$B$10, Inputs!$B$8*Inputs!$B$4 - J73), 0)</f>
        <v>0</v>
      </c>
      <c r="M73" s="3">
        <f t="shared" si="12"/>
        <v>0</v>
      </c>
      <c r="N73" s="3">
        <f t="shared" si="13"/>
        <v>0</v>
      </c>
      <c r="O73" s="3">
        <f>IF(H73="Reg", MIN(Inputs!$B$2, I73*Inputs!$B$10, (Inputs!$B$8-I73)/Inputs!$B$9), 0)</f>
        <v>0</v>
      </c>
      <c r="P73" s="3">
        <f t="shared" si="14"/>
        <v>0</v>
      </c>
      <c r="Q73" s="3">
        <f t="shared" si="15"/>
        <v>0</v>
      </c>
      <c r="R73" s="3">
        <f>I73 + M73*Inputs!$B$9 - N73/Inputs!$B$10</f>
        <v>0</v>
      </c>
    </row>
    <row r="74" spans="1:18" x14ac:dyDescent="0.3">
      <c r="A74" s="4">
        <v>46026</v>
      </c>
      <c r="B74" s="3">
        <v>9.0449999999999999</v>
      </c>
      <c r="C74" s="3">
        <v>0.03</v>
      </c>
      <c r="D74" s="3">
        <f t="shared" si="9"/>
        <v>13.384999999999998</v>
      </c>
      <c r="E74" s="3">
        <f>MAX(B74 - D74/Inputs!$B$5, 0)</f>
        <v>0</v>
      </c>
      <c r="F74" s="3">
        <f>MAX(D74*Inputs!$B$5 - B74, 0)</f>
        <v>2.7337999999999987</v>
      </c>
      <c r="G74" s="3">
        <f t="shared" si="10"/>
        <v>0.03</v>
      </c>
      <c r="H74" t="str">
        <f t="shared" si="11"/>
        <v>Charge</v>
      </c>
      <c r="I74" s="3">
        <f t="shared" si="16"/>
        <v>0</v>
      </c>
      <c r="J74" s="3">
        <f t="shared" si="17"/>
        <v>0</v>
      </c>
      <c r="K74" s="3">
        <f>MIN(Inputs!$B$2, (Inputs!$B$8 - I74)/Inputs!$B$9)</f>
        <v>170</v>
      </c>
      <c r="L74" s="3">
        <f>MAX(MIN(Inputs!$B$2, I74*Inputs!$B$10, Inputs!$B$8*Inputs!$B$4 - J74), 0)</f>
        <v>0</v>
      </c>
      <c r="M74" s="3">
        <f t="shared" si="12"/>
        <v>170</v>
      </c>
      <c r="N74" s="3">
        <f t="shared" si="13"/>
        <v>0</v>
      </c>
      <c r="O74" s="3">
        <f>IF(H74="Reg", MIN(Inputs!$B$2, I74*Inputs!$B$10, (Inputs!$B$8-I74)/Inputs!$B$9), 0)</f>
        <v>0</v>
      </c>
      <c r="P74" s="3">
        <f t="shared" si="14"/>
        <v>-1537.65</v>
      </c>
      <c r="Q74" s="3">
        <f t="shared" si="15"/>
        <v>0</v>
      </c>
      <c r="R74" s="3">
        <f>I74 + M74*Inputs!$B$9 - N74/Inputs!$B$10</f>
        <v>159.4741358339966</v>
      </c>
    </row>
    <row r="75" spans="1:18" x14ac:dyDescent="0.3">
      <c r="A75" s="4">
        <v>46026.041666666657</v>
      </c>
      <c r="B75" s="3">
        <v>8.74</v>
      </c>
      <c r="C75" s="3">
        <v>0.04</v>
      </c>
      <c r="D75" s="3">
        <f t="shared" si="9"/>
        <v>13.384999999999998</v>
      </c>
      <c r="E75" s="3">
        <f>MAX(B75 - D75/Inputs!$B$5, 0)</f>
        <v>0</v>
      </c>
      <c r="F75" s="3">
        <f>MAX(D75*Inputs!$B$5 - B75, 0)</f>
        <v>3.0387999999999984</v>
      </c>
      <c r="G75" s="3">
        <f t="shared" si="10"/>
        <v>0.04</v>
      </c>
      <c r="H75" t="str">
        <f t="shared" si="11"/>
        <v>Charge</v>
      </c>
      <c r="I75" s="3">
        <f t="shared" si="16"/>
        <v>159.4741358339966</v>
      </c>
      <c r="J75" s="3">
        <f t="shared" si="17"/>
        <v>0</v>
      </c>
      <c r="K75" s="3">
        <f>MIN(Inputs!$B$2, (Inputs!$B$8 - I75)/Inputs!$B$9)</f>
        <v>170</v>
      </c>
      <c r="L75" s="3">
        <f>MAX(MIN(Inputs!$B$2, I75*Inputs!$B$10, Inputs!$B$8*Inputs!$B$4 - J75), 0)</f>
        <v>149.6</v>
      </c>
      <c r="M75" s="3">
        <f t="shared" si="12"/>
        <v>170</v>
      </c>
      <c r="N75" s="3">
        <f t="shared" si="13"/>
        <v>0</v>
      </c>
      <c r="O75" s="3">
        <f>IF(H75="Reg", MIN(Inputs!$B$2, I75*Inputs!$B$10, (Inputs!$B$8-I75)/Inputs!$B$9), 0)</f>
        <v>0</v>
      </c>
      <c r="P75" s="3">
        <f t="shared" si="14"/>
        <v>-1485.8</v>
      </c>
      <c r="Q75" s="3">
        <f t="shared" si="15"/>
        <v>0</v>
      </c>
      <c r="R75" s="3">
        <f>I75 + M75*Inputs!$B$9 - N75/Inputs!$B$10</f>
        <v>318.9482716679932</v>
      </c>
    </row>
    <row r="76" spans="1:18" x14ac:dyDescent="0.3">
      <c r="A76" s="4">
        <v>46026.083333333343</v>
      </c>
      <c r="B76" s="3">
        <v>9.4624999999999986</v>
      </c>
      <c r="C76" s="3">
        <v>0.03</v>
      </c>
      <c r="D76" s="3">
        <f t="shared" si="9"/>
        <v>13.384999999999998</v>
      </c>
      <c r="E76" s="3">
        <f>MAX(B76 - D76/Inputs!$B$5, 0)</f>
        <v>0</v>
      </c>
      <c r="F76" s="3">
        <f>MAX(D76*Inputs!$B$5 - B76, 0)</f>
        <v>2.3163</v>
      </c>
      <c r="G76" s="3">
        <f t="shared" si="10"/>
        <v>0.03</v>
      </c>
      <c r="H76" t="str">
        <f t="shared" si="11"/>
        <v>Charge</v>
      </c>
      <c r="I76" s="3">
        <f t="shared" si="16"/>
        <v>318.9482716679932</v>
      </c>
      <c r="J76" s="3">
        <f t="shared" si="17"/>
        <v>0</v>
      </c>
      <c r="K76" s="3">
        <f>MIN(Inputs!$B$2, (Inputs!$B$8 - I76)/Inputs!$B$9)</f>
        <v>22.44121780453775</v>
      </c>
      <c r="L76" s="3">
        <f>MAX(MIN(Inputs!$B$2, I76*Inputs!$B$10, Inputs!$B$8*Inputs!$B$4 - J76), 0)</f>
        <v>170</v>
      </c>
      <c r="M76" s="3">
        <f t="shared" si="12"/>
        <v>22.44121780453775</v>
      </c>
      <c r="N76" s="3">
        <f t="shared" si="13"/>
        <v>0</v>
      </c>
      <c r="O76" s="3">
        <f>IF(H76="Reg", MIN(Inputs!$B$2, I76*Inputs!$B$10, (Inputs!$B$8-I76)/Inputs!$B$9), 0)</f>
        <v>0</v>
      </c>
      <c r="P76" s="3">
        <f t="shared" si="14"/>
        <v>-212.35002347543843</v>
      </c>
      <c r="Q76" s="3">
        <f t="shared" si="15"/>
        <v>0</v>
      </c>
      <c r="R76" s="3">
        <f>I76 + M76*Inputs!$B$9 - N76/Inputs!$B$10</f>
        <v>340</v>
      </c>
    </row>
    <row r="77" spans="1:18" x14ac:dyDescent="0.3">
      <c r="A77" s="4">
        <v>46026.125</v>
      </c>
      <c r="B77" s="3">
        <v>11.827500000000001</v>
      </c>
      <c r="C77" s="3">
        <v>0.03</v>
      </c>
      <c r="D77" s="3">
        <f t="shared" si="9"/>
        <v>13.384999999999998</v>
      </c>
      <c r="E77" s="3">
        <f>MAX(B77 - D77/Inputs!$B$5, 0)</f>
        <v>0</v>
      </c>
      <c r="F77" s="3">
        <f>MAX(D77*Inputs!$B$5 - B77, 0)</f>
        <v>0</v>
      </c>
      <c r="G77" s="3">
        <f t="shared" si="10"/>
        <v>0.03</v>
      </c>
      <c r="H77" t="str">
        <f t="shared" si="11"/>
        <v>Reg</v>
      </c>
      <c r="I77" s="3">
        <f t="shared" si="16"/>
        <v>340</v>
      </c>
      <c r="J77" s="3">
        <f t="shared" si="17"/>
        <v>0</v>
      </c>
      <c r="K77" s="3">
        <f>MIN(Inputs!$B$2, (Inputs!$B$8 - I77)/Inputs!$B$9)</f>
        <v>0</v>
      </c>
      <c r="L77" s="3">
        <f>MAX(MIN(Inputs!$B$2, I77*Inputs!$B$10, Inputs!$B$8*Inputs!$B$4 - J77), 0)</f>
        <v>170</v>
      </c>
      <c r="M77" s="3">
        <f t="shared" si="12"/>
        <v>0</v>
      </c>
      <c r="N77" s="3">
        <f t="shared" si="13"/>
        <v>0</v>
      </c>
      <c r="O77" s="3">
        <f>IF(H77="Reg", MIN(Inputs!$B$2, I77*Inputs!$B$10, (Inputs!$B$8-I77)/Inputs!$B$9), 0)</f>
        <v>0</v>
      </c>
      <c r="P77" s="3">
        <f t="shared" si="14"/>
        <v>0</v>
      </c>
      <c r="Q77" s="3">
        <f t="shared" si="15"/>
        <v>0</v>
      </c>
      <c r="R77" s="3">
        <f>I77 + M77*Inputs!$B$9 - N77/Inputs!$B$10</f>
        <v>340</v>
      </c>
    </row>
    <row r="78" spans="1:18" x14ac:dyDescent="0.3">
      <c r="A78" s="4">
        <v>46026.166666666657</v>
      </c>
      <c r="B78" s="3">
        <v>13.895</v>
      </c>
      <c r="C78" s="3">
        <v>0.04</v>
      </c>
      <c r="D78" s="3">
        <f t="shared" si="9"/>
        <v>13.384999999999998</v>
      </c>
      <c r="E78" s="3">
        <f>MAX(B78 - D78/Inputs!$B$5, 0)</f>
        <v>0</v>
      </c>
      <c r="F78" s="3">
        <f>MAX(D78*Inputs!$B$5 - B78, 0)</f>
        <v>0</v>
      </c>
      <c r="G78" s="3">
        <f t="shared" si="10"/>
        <v>0.04</v>
      </c>
      <c r="H78" t="str">
        <f t="shared" si="11"/>
        <v>Reg</v>
      </c>
      <c r="I78" s="3">
        <f t="shared" si="16"/>
        <v>340</v>
      </c>
      <c r="J78" s="3">
        <f t="shared" si="17"/>
        <v>0</v>
      </c>
      <c r="K78" s="3">
        <f>MIN(Inputs!$B$2, (Inputs!$B$8 - I78)/Inputs!$B$9)</f>
        <v>0</v>
      </c>
      <c r="L78" s="3">
        <f>MAX(MIN(Inputs!$B$2, I78*Inputs!$B$10, Inputs!$B$8*Inputs!$B$4 - J78), 0)</f>
        <v>170</v>
      </c>
      <c r="M78" s="3">
        <f t="shared" si="12"/>
        <v>0</v>
      </c>
      <c r="N78" s="3">
        <f t="shared" si="13"/>
        <v>0</v>
      </c>
      <c r="O78" s="3">
        <f>IF(H78="Reg", MIN(Inputs!$B$2, I78*Inputs!$B$10, (Inputs!$B$8-I78)/Inputs!$B$9), 0)</f>
        <v>0</v>
      </c>
      <c r="P78" s="3">
        <f t="shared" si="14"/>
        <v>0</v>
      </c>
      <c r="Q78" s="3">
        <f t="shared" si="15"/>
        <v>0</v>
      </c>
      <c r="R78" s="3">
        <f>I78 + M78*Inputs!$B$9 - N78/Inputs!$B$10</f>
        <v>340</v>
      </c>
    </row>
    <row r="79" spans="1:18" x14ac:dyDescent="0.3">
      <c r="A79" s="4">
        <v>46026.208333333343</v>
      </c>
      <c r="B79" s="3">
        <v>14.507499999999999</v>
      </c>
      <c r="C79" s="3">
        <v>0.04</v>
      </c>
      <c r="D79" s="3">
        <f t="shared" si="9"/>
        <v>13.384999999999998</v>
      </c>
      <c r="E79" s="3">
        <f>MAX(B79 - D79/Inputs!$B$5, 0)</f>
        <v>0</v>
      </c>
      <c r="F79" s="3">
        <f>MAX(D79*Inputs!$B$5 - B79, 0)</f>
        <v>0</v>
      </c>
      <c r="G79" s="3">
        <f t="shared" si="10"/>
        <v>0.04</v>
      </c>
      <c r="H79" t="str">
        <f t="shared" si="11"/>
        <v>Reg</v>
      </c>
      <c r="I79" s="3">
        <f t="shared" si="16"/>
        <v>340</v>
      </c>
      <c r="J79" s="3">
        <f t="shared" si="17"/>
        <v>0</v>
      </c>
      <c r="K79" s="3">
        <f>MIN(Inputs!$B$2, (Inputs!$B$8 - I79)/Inputs!$B$9)</f>
        <v>0</v>
      </c>
      <c r="L79" s="3">
        <f>MAX(MIN(Inputs!$B$2, I79*Inputs!$B$10, Inputs!$B$8*Inputs!$B$4 - J79), 0)</f>
        <v>170</v>
      </c>
      <c r="M79" s="3">
        <f t="shared" si="12"/>
        <v>0</v>
      </c>
      <c r="N79" s="3">
        <f t="shared" si="13"/>
        <v>0</v>
      </c>
      <c r="O79" s="3">
        <f>IF(H79="Reg", MIN(Inputs!$B$2, I79*Inputs!$B$10, (Inputs!$B$8-I79)/Inputs!$B$9), 0)</f>
        <v>0</v>
      </c>
      <c r="P79" s="3">
        <f t="shared" si="14"/>
        <v>0</v>
      </c>
      <c r="Q79" s="3">
        <f t="shared" si="15"/>
        <v>0</v>
      </c>
      <c r="R79" s="3">
        <f>I79 + M79*Inputs!$B$9 - N79/Inputs!$B$10</f>
        <v>340</v>
      </c>
    </row>
    <row r="80" spans="1:18" x14ac:dyDescent="0.3">
      <c r="A80" s="4">
        <v>46026.25</v>
      </c>
      <c r="B80" s="3">
        <v>15.834999999999999</v>
      </c>
      <c r="C80" s="3">
        <v>0.1</v>
      </c>
      <c r="D80" s="3">
        <f t="shared" si="9"/>
        <v>13.384999999999998</v>
      </c>
      <c r="E80" s="3">
        <f>MAX(B80 - D80/Inputs!$B$5, 0)</f>
        <v>0.62477272727272926</v>
      </c>
      <c r="F80" s="3">
        <f>MAX(D80*Inputs!$B$5 - B80, 0)</f>
        <v>0</v>
      </c>
      <c r="G80" s="3">
        <f t="shared" si="10"/>
        <v>0.1</v>
      </c>
      <c r="H80" t="str">
        <f t="shared" si="11"/>
        <v>Discharge</v>
      </c>
      <c r="I80" s="3">
        <f t="shared" si="16"/>
        <v>340</v>
      </c>
      <c r="J80" s="3">
        <f t="shared" si="17"/>
        <v>0</v>
      </c>
      <c r="K80" s="3">
        <f>MIN(Inputs!$B$2, (Inputs!$B$8 - I80)/Inputs!$B$9)</f>
        <v>0</v>
      </c>
      <c r="L80" s="3">
        <f>MAX(MIN(Inputs!$B$2, I80*Inputs!$B$10, Inputs!$B$8*Inputs!$B$4 - J80), 0)</f>
        <v>170</v>
      </c>
      <c r="M80" s="3">
        <f t="shared" si="12"/>
        <v>0</v>
      </c>
      <c r="N80" s="3">
        <f t="shared" si="13"/>
        <v>170</v>
      </c>
      <c r="O80" s="3">
        <f>IF(H80="Reg", MIN(Inputs!$B$2, I80*Inputs!$B$10, (Inputs!$B$8-I80)/Inputs!$B$9), 0)</f>
        <v>0</v>
      </c>
      <c r="P80" s="3">
        <f t="shared" si="14"/>
        <v>2691.95</v>
      </c>
      <c r="Q80" s="3">
        <f t="shared" si="15"/>
        <v>0</v>
      </c>
      <c r="R80" s="3">
        <f>I80 + M80*Inputs!$B$9 - N80/Inputs!$B$10</f>
        <v>158.77939109773115</v>
      </c>
    </row>
    <row r="81" spans="1:18" x14ac:dyDescent="0.3">
      <c r="A81" s="4">
        <v>46026.291666666657</v>
      </c>
      <c r="B81" s="3">
        <v>17.195</v>
      </c>
      <c r="C81" s="3">
        <v>0.11</v>
      </c>
      <c r="D81" s="3">
        <f t="shared" si="9"/>
        <v>13.384999999999998</v>
      </c>
      <c r="E81" s="3">
        <f>MAX(B81 - D81/Inputs!$B$5, 0)</f>
        <v>1.9847727272727305</v>
      </c>
      <c r="F81" s="3">
        <f>MAX(D81*Inputs!$B$5 - B81, 0)</f>
        <v>0</v>
      </c>
      <c r="G81" s="3">
        <f t="shared" si="10"/>
        <v>0.11</v>
      </c>
      <c r="H81" t="str">
        <f t="shared" si="11"/>
        <v>Discharge</v>
      </c>
      <c r="I81" s="3">
        <f t="shared" si="16"/>
        <v>158.77939109773115</v>
      </c>
      <c r="J81" s="3">
        <f t="shared" si="17"/>
        <v>170</v>
      </c>
      <c r="K81" s="3">
        <f>MIN(Inputs!$B$2, (Inputs!$B$8 - I81)/Inputs!$B$9)</f>
        <v>170</v>
      </c>
      <c r="L81" s="3">
        <f>MAX(MIN(Inputs!$B$2, I81*Inputs!$B$10, Inputs!$B$8*Inputs!$B$4 - J81), 0)</f>
        <v>148.94827166799323</v>
      </c>
      <c r="M81" s="3">
        <f t="shared" si="12"/>
        <v>0</v>
      </c>
      <c r="N81" s="3">
        <f t="shared" si="13"/>
        <v>148.94827166799323</v>
      </c>
      <c r="O81" s="3">
        <f>IF(H81="Reg", MIN(Inputs!$B$2, I81*Inputs!$B$10, (Inputs!$B$8-I81)/Inputs!$B$9), 0)</f>
        <v>0</v>
      </c>
      <c r="P81" s="3">
        <f t="shared" si="14"/>
        <v>2561.1655313311435</v>
      </c>
      <c r="Q81" s="3">
        <f t="shared" si="15"/>
        <v>0</v>
      </c>
      <c r="R81" s="3">
        <f>I81 + M81*Inputs!$B$9 - N81/Inputs!$B$10</f>
        <v>0</v>
      </c>
    </row>
    <row r="82" spans="1:18" x14ac:dyDescent="0.3">
      <c r="A82" s="4">
        <v>46026.333333333343</v>
      </c>
      <c r="B82" s="3">
        <v>15.404999999999998</v>
      </c>
      <c r="C82" s="3">
        <v>0.81</v>
      </c>
      <c r="D82" s="3">
        <f t="shared" si="9"/>
        <v>13.384999999999998</v>
      </c>
      <c r="E82" s="3">
        <f>MAX(B82 - D82/Inputs!$B$5, 0)</f>
        <v>0.19477272727272776</v>
      </c>
      <c r="F82" s="3">
        <f>MAX(D82*Inputs!$B$5 - B82, 0)</f>
        <v>0</v>
      </c>
      <c r="G82" s="3">
        <f t="shared" si="10"/>
        <v>0.81</v>
      </c>
      <c r="H82" t="str">
        <f t="shared" si="11"/>
        <v>Reg</v>
      </c>
      <c r="I82" s="3">
        <f t="shared" si="16"/>
        <v>0</v>
      </c>
      <c r="J82" s="3">
        <f t="shared" si="17"/>
        <v>318.94827166799325</v>
      </c>
      <c r="K82" s="3">
        <f>MIN(Inputs!$B$2, (Inputs!$B$8 - I82)/Inputs!$B$9)</f>
        <v>170</v>
      </c>
      <c r="L82" s="3">
        <f>MAX(MIN(Inputs!$B$2, I82*Inputs!$B$10, Inputs!$B$8*Inputs!$B$4 - J82), 0)</f>
        <v>0</v>
      </c>
      <c r="M82" s="3">
        <f t="shared" si="12"/>
        <v>0</v>
      </c>
      <c r="N82" s="3">
        <f t="shared" si="13"/>
        <v>0</v>
      </c>
      <c r="O82" s="3">
        <f>IF(H82="Reg", MIN(Inputs!$B$2, I82*Inputs!$B$10, (Inputs!$B$8-I82)/Inputs!$B$9), 0)</f>
        <v>0</v>
      </c>
      <c r="P82" s="3">
        <f t="shared" si="14"/>
        <v>0</v>
      </c>
      <c r="Q82" s="3">
        <f t="shared" si="15"/>
        <v>0</v>
      </c>
      <c r="R82" s="3">
        <f>I82 + M82*Inputs!$B$9 - N82/Inputs!$B$10</f>
        <v>0</v>
      </c>
    </row>
    <row r="83" spans="1:18" x14ac:dyDescent="0.3">
      <c r="A83" s="4">
        <v>46026.375</v>
      </c>
      <c r="B83" s="3">
        <v>9.34</v>
      </c>
      <c r="C83" s="3">
        <v>0.81</v>
      </c>
      <c r="D83" s="3">
        <f t="shared" si="9"/>
        <v>13.384999999999998</v>
      </c>
      <c r="E83" s="3">
        <f>MAX(B83 - D83/Inputs!$B$5, 0)</f>
        <v>0</v>
      </c>
      <c r="F83" s="3">
        <f>MAX(D83*Inputs!$B$5 - B83, 0)</f>
        <v>2.4387999999999987</v>
      </c>
      <c r="G83" s="3">
        <f t="shared" si="10"/>
        <v>0.81</v>
      </c>
      <c r="H83" t="str">
        <f t="shared" si="11"/>
        <v>Charge</v>
      </c>
      <c r="I83" s="3">
        <f t="shared" si="16"/>
        <v>0</v>
      </c>
      <c r="J83" s="3">
        <f t="shared" si="17"/>
        <v>318.94827166799325</v>
      </c>
      <c r="K83" s="3">
        <f>MIN(Inputs!$B$2, (Inputs!$B$8 - I83)/Inputs!$B$9)</f>
        <v>170</v>
      </c>
      <c r="L83" s="3">
        <f>MAX(MIN(Inputs!$B$2, I83*Inputs!$B$10, Inputs!$B$8*Inputs!$B$4 - J83), 0)</f>
        <v>0</v>
      </c>
      <c r="M83" s="3">
        <f t="shared" si="12"/>
        <v>170</v>
      </c>
      <c r="N83" s="3">
        <f t="shared" si="13"/>
        <v>0</v>
      </c>
      <c r="O83" s="3">
        <f>IF(H83="Reg", MIN(Inputs!$B$2, I83*Inputs!$B$10, (Inputs!$B$8-I83)/Inputs!$B$9), 0)</f>
        <v>0</v>
      </c>
      <c r="P83" s="3">
        <f t="shared" si="14"/>
        <v>-1587.8</v>
      </c>
      <c r="Q83" s="3">
        <f t="shared" si="15"/>
        <v>0</v>
      </c>
      <c r="R83" s="3">
        <f>I83 + M83*Inputs!$B$9 - N83/Inputs!$B$10</f>
        <v>159.4741358339966</v>
      </c>
    </row>
    <row r="84" spans="1:18" x14ac:dyDescent="0.3">
      <c r="A84" s="4">
        <v>46026.416666666657</v>
      </c>
      <c r="B84" s="3">
        <v>7.5924999999999994</v>
      </c>
      <c r="C84" s="3">
        <v>0.5</v>
      </c>
      <c r="D84" s="3">
        <f t="shared" si="9"/>
        <v>13.384999999999998</v>
      </c>
      <c r="E84" s="3">
        <f>MAX(B84 - D84/Inputs!$B$5, 0)</f>
        <v>0</v>
      </c>
      <c r="F84" s="3">
        <f>MAX(D84*Inputs!$B$5 - B84, 0)</f>
        <v>4.1862999999999992</v>
      </c>
      <c r="G84" s="3">
        <f t="shared" si="10"/>
        <v>0.5</v>
      </c>
      <c r="H84" t="str">
        <f t="shared" si="11"/>
        <v>Charge</v>
      </c>
      <c r="I84" s="3">
        <f t="shared" si="16"/>
        <v>159.4741358339966</v>
      </c>
      <c r="J84" s="3">
        <f t="shared" si="17"/>
        <v>318.94827166799325</v>
      </c>
      <c r="K84" s="3">
        <f>MIN(Inputs!$B$2, (Inputs!$B$8 - I84)/Inputs!$B$9)</f>
        <v>170</v>
      </c>
      <c r="L84" s="3">
        <f>MAX(MIN(Inputs!$B$2, I84*Inputs!$B$10, Inputs!$B$8*Inputs!$B$4 - J84), 0)</f>
        <v>21.051728332006746</v>
      </c>
      <c r="M84" s="3">
        <f t="shared" si="12"/>
        <v>170</v>
      </c>
      <c r="N84" s="3">
        <f t="shared" si="13"/>
        <v>0</v>
      </c>
      <c r="O84" s="3">
        <f>IF(H84="Reg", MIN(Inputs!$B$2, I84*Inputs!$B$10, (Inputs!$B$8-I84)/Inputs!$B$9), 0)</f>
        <v>0</v>
      </c>
      <c r="P84" s="3">
        <f t="shared" si="14"/>
        <v>-1290.7249999999999</v>
      </c>
      <c r="Q84" s="3">
        <f t="shared" si="15"/>
        <v>0</v>
      </c>
      <c r="R84" s="3">
        <f>I84 + M84*Inputs!$B$9 - N84/Inputs!$B$10</f>
        <v>318.9482716679932</v>
      </c>
    </row>
    <row r="85" spans="1:18" x14ac:dyDescent="0.3">
      <c r="A85" s="4">
        <v>46026.458333333343</v>
      </c>
      <c r="B85" s="3">
        <v>3.415</v>
      </c>
      <c r="C85" s="3">
        <v>0.37</v>
      </c>
      <c r="D85" s="3">
        <f t="shared" si="9"/>
        <v>13.384999999999998</v>
      </c>
      <c r="E85" s="3">
        <f>MAX(B85 - D85/Inputs!$B$5, 0)</f>
        <v>0</v>
      </c>
      <c r="F85" s="3">
        <f>MAX(D85*Inputs!$B$5 - B85, 0)</f>
        <v>8.3637999999999977</v>
      </c>
      <c r="G85" s="3">
        <f t="shared" si="10"/>
        <v>0.37</v>
      </c>
      <c r="H85" t="str">
        <f t="shared" si="11"/>
        <v>Charge</v>
      </c>
      <c r="I85" s="3">
        <f t="shared" si="16"/>
        <v>318.9482716679932</v>
      </c>
      <c r="J85" s="3">
        <f t="shared" si="17"/>
        <v>318.94827166799325</v>
      </c>
      <c r="K85" s="3">
        <f>MIN(Inputs!$B$2, (Inputs!$B$8 - I85)/Inputs!$B$9)</f>
        <v>22.44121780453775</v>
      </c>
      <c r="L85" s="3">
        <f>MAX(MIN(Inputs!$B$2, I85*Inputs!$B$10, Inputs!$B$8*Inputs!$B$4 - J85), 0)</f>
        <v>21.051728332006746</v>
      </c>
      <c r="M85" s="3">
        <f t="shared" si="12"/>
        <v>22.44121780453775</v>
      </c>
      <c r="N85" s="3">
        <f t="shared" si="13"/>
        <v>0</v>
      </c>
      <c r="O85" s="3">
        <f>IF(H85="Reg", MIN(Inputs!$B$2, I85*Inputs!$B$10, (Inputs!$B$8-I85)/Inputs!$B$9), 0)</f>
        <v>0</v>
      </c>
      <c r="P85" s="3">
        <f t="shared" si="14"/>
        <v>-76.636758802496416</v>
      </c>
      <c r="Q85" s="3">
        <f t="shared" si="15"/>
        <v>0</v>
      </c>
      <c r="R85" s="3">
        <f>I85 + M85*Inputs!$B$9 - N85/Inputs!$B$10</f>
        <v>340</v>
      </c>
    </row>
    <row r="86" spans="1:18" x14ac:dyDescent="0.3">
      <c r="A86" s="4">
        <v>46026.5</v>
      </c>
      <c r="B86" s="3">
        <v>3.85</v>
      </c>
      <c r="C86" s="3">
        <v>0.3</v>
      </c>
      <c r="D86" s="3">
        <f t="shared" si="9"/>
        <v>13.384999999999998</v>
      </c>
      <c r="E86" s="3">
        <f>MAX(B86 - D86/Inputs!$B$5, 0)</f>
        <v>0</v>
      </c>
      <c r="F86" s="3">
        <f>MAX(D86*Inputs!$B$5 - B86, 0)</f>
        <v>7.928799999999999</v>
      </c>
      <c r="G86" s="3">
        <f t="shared" si="10"/>
        <v>0.3</v>
      </c>
      <c r="H86" t="str">
        <f t="shared" si="11"/>
        <v>Charge</v>
      </c>
      <c r="I86" s="3">
        <f t="shared" si="16"/>
        <v>340</v>
      </c>
      <c r="J86" s="3">
        <f t="shared" si="17"/>
        <v>318.94827166799325</v>
      </c>
      <c r="K86" s="3">
        <f>MIN(Inputs!$B$2, (Inputs!$B$8 - I86)/Inputs!$B$9)</f>
        <v>0</v>
      </c>
      <c r="L86" s="3">
        <f>MAX(MIN(Inputs!$B$2, I86*Inputs!$B$10, Inputs!$B$8*Inputs!$B$4 - J86), 0)</f>
        <v>21.051728332006746</v>
      </c>
      <c r="M86" s="3">
        <f t="shared" si="12"/>
        <v>0</v>
      </c>
      <c r="N86" s="3">
        <f t="shared" si="13"/>
        <v>0</v>
      </c>
      <c r="O86" s="3">
        <f>IF(H86="Reg", MIN(Inputs!$B$2, I86*Inputs!$B$10, (Inputs!$B$8-I86)/Inputs!$B$9), 0)</f>
        <v>0</v>
      </c>
      <c r="P86" s="3">
        <f t="shared" si="14"/>
        <v>0</v>
      </c>
      <c r="Q86" s="3">
        <f t="shared" si="15"/>
        <v>0</v>
      </c>
      <c r="R86" s="3">
        <f>I86 + M86*Inputs!$B$9 - N86/Inputs!$B$10</f>
        <v>340</v>
      </c>
    </row>
    <row r="87" spans="1:18" x14ac:dyDescent="0.3">
      <c r="A87" s="4">
        <v>46026.541666666657</v>
      </c>
      <c r="B87" s="3">
        <v>9.2824999999999989</v>
      </c>
      <c r="C87" s="3">
        <v>0.3</v>
      </c>
      <c r="D87" s="3">
        <f t="shared" si="9"/>
        <v>13.384999999999998</v>
      </c>
      <c r="E87" s="3">
        <f>MAX(B87 - D87/Inputs!$B$5, 0)</f>
        <v>0</v>
      </c>
      <c r="F87" s="3">
        <f>MAX(D87*Inputs!$B$5 - B87, 0)</f>
        <v>2.4962999999999997</v>
      </c>
      <c r="G87" s="3">
        <f t="shared" si="10"/>
        <v>0.3</v>
      </c>
      <c r="H87" t="str">
        <f t="shared" si="11"/>
        <v>Charge</v>
      </c>
      <c r="I87" s="3">
        <f t="shared" si="16"/>
        <v>340</v>
      </c>
      <c r="J87" s="3">
        <f t="shared" si="17"/>
        <v>318.94827166799325</v>
      </c>
      <c r="K87" s="3">
        <f>MIN(Inputs!$B$2, (Inputs!$B$8 - I87)/Inputs!$B$9)</f>
        <v>0</v>
      </c>
      <c r="L87" s="3">
        <f>MAX(MIN(Inputs!$B$2, I87*Inputs!$B$10, Inputs!$B$8*Inputs!$B$4 - J87), 0)</f>
        <v>21.051728332006746</v>
      </c>
      <c r="M87" s="3">
        <f t="shared" si="12"/>
        <v>0</v>
      </c>
      <c r="N87" s="3">
        <f t="shared" si="13"/>
        <v>0</v>
      </c>
      <c r="O87" s="3">
        <f>IF(H87="Reg", MIN(Inputs!$B$2, I87*Inputs!$B$10, (Inputs!$B$8-I87)/Inputs!$B$9), 0)</f>
        <v>0</v>
      </c>
      <c r="P87" s="3">
        <f t="shared" si="14"/>
        <v>0</v>
      </c>
      <c r="Q87" s="3">
        <f t="shared" si="15"/>
        <v>0</v>
      </c>
      <c r="R87" s="3">
        <f>I87 + M87*Inputs!$B$9 - N87/Inputs!$B$10</f>
        <v>340</v>
      </c>
    </row>
    <row r="88" spans="1:18" x14ac:dyDescent="0.3">
      <c r="A88" s="4">
        <v>46026.583333333343</v>
      </c>
      <c r="B88" s="3">
        <v>7.9949999999999992</v>
      </c>
      <c r="C88" s="3">
        <v>0.4</v>
      </c>
      <c r="D88" s="3">
        <f t="shared" si="9"/>
        <v>13.384999999999998</v>
      </c>
      <c r="E88" s="3">
        <f>MAX(B88 - D88/Inputs!$B$5, 0)</f>
        <v>0</v>
      </c>
      <c r="F88" s="3">
        <f>MAX(D88*Inputs!$B$5 - B88, 0)</f>
        <v>3.7837999999999994</v>
      </c>
      <c r="G88" s="3">
        <f t="shared" si="10"/>
        <v>0.4</v>
      </c>
      <c r="H88" t="str">
        <f t="shared" si="11"/>
        <v>Charge</v>
      </c>
      <c r="I88" s="3">
        <f t="shared" si="16"/>
        <v>340</v>
      </c>
      <c r="J88" s="3">
        <f t="shared" si="17"/>
        <v>318.94827166799325</v>
      </c>
      <c r="K88" s="3">
        <f>MIN(Inputs!$B$2, (Inputs!$B$8 - I88)/Inputs!$B$9)</f>
        <v>0</v>
      </c>
      <c r="L88" s="3">
        <f>MAX(MIN(Inputs!$B$2, I88*Inputs!$B$10, Inputs!$B$8*Inputs!$B$4 - J88), 0)</f>
        <v>21.051728332006746</v>
      </c>
      <c r="M88" s="3">
        <f t="shared" si="12"/>
        <v>0</v>
      </c>
      <c r="N88" s="3">
        <f t="shared" si="13"/>
        <v>0</v>
      </c>
      <c r="O88" s="3">
        <f>IF(H88="Reg", MIN(Inputs!$B$2, I88*Inputs!$B$10, (Inputs!$B$8-I88)/Inputs!$B$9), 0)</f>
        <v>0</v>
      </c>
      <c r="P88" s="3">
        <f t="shared" si="14"/>
        <v>0</v>
      </c>
      <c r="Q88" s="3">
        <f t="shared" si="15"/>
        <v>0</v>
      </c>
      <c r="R88" s="3">
        <f>I88 + M88*Inputs!$B$9 - N88/Inputs!$B$10</f>
        <v>340</v>
      </c>
    </row>
    <row r="89" spans="1:18" x14ac:dyDescent="0.3">
      <c r="A89" s="4">
        <v>46026.625</v>
      </c>
      <c r="B89" s="3">
        <v>9.0924999999999994</v>
      </c>
      <c r="C89" s="3">
        <v>0.37</v>
      </c>
      <c r="D89" s="3">
        <f t="shared" si="9"/>
        <v>13.384999999999998</v>
      </c>
      <c r="E89" s="3">
        <f>MAX(B89 - D89/Inputs!$B$5, 0)</f>
        <v>0</v>
      </c>
      <c r="F89" s="3">
        <f>MAX(D89*Inputs!$B$5 - B89, 0)</f>
        <v>2.6862999999999992</v>
      </c>
      <c r="G89" s="3">
        <f t="shared" si="10"/>
        <v>0.37</v>
      </c>
      <c r="H89" t="str">
        <f t="shared" si="11"/>
        <v>Charge</v>
      </c>
      <c r="I89" s="3">
        <f t="shared" si="16"/>
        <v>340</v>
      </c>
      <c r="J89" s="3">
        <f t="shared" si="17"/>
        <v>318.94827166799325</v>
      </c>
      <c r="K89" s="3">
        <f>MIN(Inputs!$B$2, (Inputs!$B$8 - I89)/Inputs!$B$9)</f>
        <v>0</v>
      </c>
      <c r="L89" s="3">
        <f>MAX(MIN(Inputs!$B$2, I89*Inputs!$B$10, Inputs!$B$8*Inputs!$B$4 - J89), 0)</f>
        <v>21.051728332006746</v>
      </c>
      <c r="M89" s="3">
        <f t="shared" si="12"/>
        <v>0</v>
      </c>
      <c r="N89" s="3">
        <f t="shared" si="13"/>
        <v>0</v>
      </c>
      <c r="O89" s="3">
        <f>IF(H89="Reg", MIN(Inputs!$B$2, I89*Inputs!$B$10, (Inputs!$B$8-I89)/Inputs!$B$9), 0)</f>
        <v>0</v>
      </c>
      <c r="P89" s="3">
        <f t="shared" si="14"/>
        <v>0</v>
      </c>
      <c r="Q89" s="3">
        <f t="shared" si="15"/>
        <v>0</v>
      </c>
      <c r="R89" s="3">
        <f>I89 + M89*Inputs!$B$9 - N89/Inputs!$B$10</f>
        <v>340</v>
      </c>
    </row>
    <row r="90" spans="1:18" x14ac:dyDescent="0.3">
      <c r="A90" s="4">
        <v>46026.666666666657</v>
      </c>
      <c r="B90" s="3">
        <v>17.017500000000002</v>
      </c>
      <c r="C90" s="3">
        <v>0.57999999999999996</v>
      </c>
      <c r="D90" s="3">
        <f t="shared" si="9"/>
        <v>13.384999999999998</v>
      </c>
      <c r="E90" s="3">
        <f>MAX(B90 - D90/Inputs!$B$5, 0)</f>
        <v>1.807272727272732</v>
      </c>
      <c r="F90" s="3">
        <f>MAX(D90*Inputs!$B$5 - B90, 0)</f>
        <v>0</v>
      </c>
      <c r="G90" s="3">
        <f t="shared" si="10"/>
        <v>0.57999999999999996</v>
      </c>
      <c r="H90" t="str">
        <f t="shared" si="11"/>
        <v>Discharge</v>
      </c>
      <c r="I90" s="3">
        <f t="shared" si="16"/>
        <v>340</v>
      </c>
      <c r="J90" s="3">
        <f t="shared" si="17"/>
        <v>318.94827166799325</v>
      </c>
      <c r="K90" s="3">
        <f>MIN(Inputs!$B$2, (Inputs!$B$8 - I90)/Inputs!$B$9)</f>
        <v>0</v>
      </c>
      <c r="L90" s="3">
        <f>MAX(MIN(Inputs!$B$2, I90*Inputs!$B$10, Inputs!$B$8*Inputs!$B$4 - J90), 0)</f>
        <v>21.051728332006746</v>
      </c>
      <c r="M90" s="3">
        <f t="shared" si="12"/>
        <v>0</v>
      </c>
      <c r="N90" s="3">
        <f t="shared" si="13"/>
        <v>21.051728332006746</v>
      </c>
      <c r="O90" s="3">
        <f>IF(H90="Reg", MIN(Inputs!$B$2, I90*Inputs!$B$10, (Inputs!$B$8-I90)/Inputs!$B$9), 0)</f>
        <v>0</v>
      </c>
      <c r="P90" s="3">
        <f t="shared" si="14"/>
        <v>358.24778688992484</v>
      </c>
      <c r="Q90" s="3">
        <f t="shared" si="15"/>
        <v>0</v>
      </c>
      <c r="R90" s="3">
        <f>I90 + M90*Inputs!$B$9 - N90/Inputs!$B$10</f>
        <v>317.5587821954623</v>
      </c>
    </row>
    <row r="91" spans="1:18" x14ac:dyDescent="0.3">
      <c r="A91" s="4">
        <v>46026.708333333343</v>
      </c>
      <c r="B91" s="3">
        <v>18.9025</v>
      </c>
      <c r="C91" s="3">
        <v>0.81</v>
      </c>
      <c r="D91" s="3">
        <f t="shared" si="9"/>
        <v>13.384999999999998</v>
      </c>
      <c r="E91" s="3">
        <f>MAX(B91 - D91/Inputs!$B$5, 0)</f>
        <v>3.69227272727273</v>
      </c>
      <c r="F91" s="3">
        <f>MAX(D91*Inputs!$B$5 - B91, 0)</f>
        <v>0</v>
      </c>
      <c r="G91" s="3">
        <f t="shared" si="10"/>
        <v>0.81</v>
      </c>
      <c r="H91" t="str">
        <f t="shared" si="11"/>
        <v>Discharge</v>
      </c>
      <c r="I91" s="3">
        <f t="shared" si="16"/>
        <v>317.5587821954623</v>
      </c>
      <c r="J91" s="3">
        <f t="shared" si="17"/>
        <v>340</v>
      </c>
      <c r="K91" s="3">
        <f>MIN(Inputs!$B$2, (Inputs!$B$8 - I91)/Inputs!$B$9)</f>
        <v>23.922418559098585</v>
      </c>
      <c r="L91" s="3">
        <f>MAX(MIN(Inputs!$B$2, I91*Inputs!$B$10, Inputs!$B$8*Inputs!$B$4 - J91), 0)</f>
        <v>0</v>
      </c>
      <c r="M91" s="3">
        <f t="shared" si="12"/>
        <v>0</v>
      </c>
      <c r="N91" s="3">
        <f t="shared" si="13"/>
        <v>0</v>
      </c>
      <c r="O91" s="3">
        <f>IF(H91="Reg", MIN(Inputs!$B$2, I91*Inputs!$B$10, (Inputs!$B$8-I91)/Inputs!$B$9), 0)</f>
        <v>0</v>
      </c>
      <c r="P91" s="3">
        <f t="shared" si="14"/>
        <v>0</v>
      </c>
      <c r="Q91" s="3">
        <f t="shared" si="15"/>
        <v>0</v>
      </c>
      <c r="R91" s="3">
        <f>I91 + M91*Inputs!$B$9 - N91/Inputs!$B$10</f>
        <v>317.5587821954623</v>
      </c>
    </row>
    <row r="92" spans="1:18" x14ac:dyDescent="0.3">
      <c r="A92" s="4">
        <v>46026.75</v>
      </c>
      <c r="B92" s="3">
        <v>20.16</v>
      </c>
      <c r="C92" s="3">
        <v>0.14000000000000001</v>
      </c>
      <c r="D92" s="3">
        <f t="shared" si="9"/>
        <v>13.384999999999998</v>
      </c>
      <c r="E92" s="3">
        <f>MAX(B92 - D92/Inputs!$B$5, 0)</f>
        <v>4.9497727272727303</v>
      </c>
      <c r="F92" s="3">
        <f>MAX(D92*Inputs!$B$5 - B92, 0)</f>
        <v>0</v>
      </c>
      <c r="G92" s="3">
        <f t="shared" si="10"/>
        <v>0.14000000000000001</v>
      </c>
      <c r="H92" t="str">
        <f t="shared" si="11"/>
        <v>Discharge</v>
      </c>
      <c r="I92" s="3">
        <f t="shared" si="16"/>
        <v>317.5587821954623</v>
      </c>
      <c r="J92" s="3">
        <f t="shared" si="17"/>
        <v>340</v>
      </c>
      <c r="K92" s="3">
        <f>MIN(Inputs!$B$2, (Inputs!$B$8 - I92)/Inputs!$B$9)</f>
        <v>23.922418559098585</v>
      </c>
      <c r="L92" s="3">
        <f>MAX(MIN(Inputs!$B$2, I92*Inputs!$B$10, Inputs!$B$8*Inputs!$B$4 - J92), 0)</f>
        <v>0</v>
      </c>
      <c r="M92" s="3">
        <f t="shared" si="12"/>
        <v>0</v>
      </c>
      <c r="N92" s="3">
        <f t="shared" si="13"/>
        <v>0</v>
      </c>
      <c r="O92" s="3">
        <f>IF(H92="Reg", MIN(Inputs!$B$2, I92*Inputs!$B$10, (Inputs!$B$8-I92)/Inputs!$B$9), 0)</f>
        <v>0</v>
      </c>
      <c r="P92" s="3">
        <f t="shared" si="14"/>
        <v>0</v>
      </c>
      <c r="Q92" s="3">
        <f t="shared" si="15"/>
        <v>0</v>
      </c>
      <c r="R92" s="3">
        <f>I92 + M92*Inputs!$B$9 - N92/Inputs!$B$10</f>
        <v>317.5587821954623</v>
      </c>
    </row>
    <row r="93" spans="1:18" x14ac:dyDescent="0.3">
      <c r="A93" s="4">
        <v>46026.791666666657</v>
      </c>
      <c r="B93" s="3">
        <v>20.497499999999999</v>
      </c>
      <c r="C93" s="3">
        <v>0.15</v>
      </c>
      <c r="D93" s="3">
        <f t="shared" si="9"/>
        <v>13.384999999999998</v>
      </c>
      <c r="E93" s="3">
        <f>MAX(B93 - D93/Inputs!$B$5, 0)</f>
        <v>5.2872727272727289</v>
      </c>
      <c r="F93" s="3">
        <f>MAX(D93*Inputs!$B$5 - B93, 0)</f>
        <v>0</v>
      </c>
      <c r="G93" s="3">
        <f t="shared" si="10"/>
        <v>0.15</v>
      </c>
      <c r="H93" t="str">
        <f t="shared" si="11"/>
        <v>Discharge</v>
      </c>
      <c r="I93" s="3">
        <f t="shared" si="16"/>
        <v>317.5587821954623</v>
      </c>
      <c r="J93" s="3">
        <f t="shared" si="17"/>
        <v>340</v>
      </c>
      <c r="K93" s="3">
        <f>MIN(Inputs!$B$2, (Inputs!$B$8 - I93)/Inputs!$B$9)</f>
        <v>23.922418559098585</v>
      </c>
      <c r="L93" s="3">
        <f>MAX(MIN(Inputs!$B$2, I93*Inputs!$B$10, Inputs!$B$8*Inputs!$B$4 - J93), 0)</f>
        <v>0</v>
      </c>
      <c r="M93" s="3">
        <f t="shared" si="12"/>
        <v>0</v>
      </c>
      <c r="N93" s="3">
        <f t="shared" si="13"/>
        <v>0</v>
      </c>
      <c r="O93" s="3">
        <f>IF(H93="Reg", MIN(Inputs!$B$2, I93*Inputs!$B$10, (Inputs!$B$8-I93)/Inputs!$B$9), 0)</f>
        <v>0</v>
      </c>
      <c r="P93" s="3">
        <f t="shared" si="14"/>
        <v>0</v>
      </c>
      <c r="Q93" s="3">
        <f t="shared" si="15"/>
        <v>0</v>
      </c>
      <c r="R93" s="3">
        <f>I93 + M93*Inputs!$B$9 - N93/Inputs!$B$10</f>
        <v>317.5587821954623</v>
      </c>
    </row>
    <row r="94" spans="1:18" x14ac:dyDescent="0.3">
      <c r="A94" s="4">
        <v>46026.833333333343</v>
      </c>
      <c r="B94" s="3">
        <v>19.274999999999999</v>
      </c>
      <c r="C94" s="3">
        <v>0.16</v>
      </c>
      <c r="D94" s="3">
        <f t="shared" si="9"/>
        <v>13.384999999999998</v>
      </c>
      <c r="E94" s="3">
        <f>MAX(B94 - D94/Inputs!$B$5, 0)</f>
        <v>4.0647727272727288</v>
      </c>
      <c r="F94" s="3">
        <f>MAX(D94*Inputs!$B$5 - B94, 0)</f>
        <v>0</v>
      </c>
      <c r="G94" s="3">
        <f t="shared" si="10"/>
        <v>0.16</v>
      </c>
      <c r="H94" t="str">
        <f t="shared" si="11"/>
        <v>Discharge</v>
      </c>
      <c r="I94" s="3">
        <f t="shared" si="16"/>
        <v>317.5587821954623</v>
      </c>
      <c r="J94" s="3">
        <f t="shared" si="17"/>
        <v>340</v>
      </c>
      <c r="K94" s="3">
        <f>MIN(Inputs!$B$2, (Inputs!$B$8 - I94)/Inputs!$B$9)</f>
        <v>23.922418559098585</v>
      </c>
      <c r="L94" s="3">
        <f>MAX(MIN(Inputs!$B$2, I94*Inputs!$B$10, Inputs!$B$8*Inputs!$B$4 - J94), 0)</f>
        <v>0</v>
      </c>
      <c r="M94" s="3">
        <f t="shared" si="12"/>
        <v>0</v>
      </c>
      <c r="N94" s="3">
        <f t="shared" si="13"/>
        <v>0</v>
      </c>
      <c r="O94" s="3">
        <f>IF(H94="Reg", MIN(Inputs!$B$2, I94*Inputs!$B$10, (Inputs!$B$8-I94)/Inputs!$B$9), 0)</f>
        <v>0</v>
      </c>
      <c r="P94" s="3">
        <f t="shared" si="14"/>
        <v>0</v>
      </c>
      <c r="Q94" s="3">
        <f t="shared" si="15"/>
        <v>0</v>
      </c>
      <c r="R94" s="3">
        <f>I94 + M94*Inputs!$B$9 - N94/Inputs!$B$10</f>
        <v>317.5587821954623</v>
      </c>
    </row>
    <row r="95" spans="1:18" x14ac:dyDescent="0.3">
      <c r="A95" s="4">
        <v>46026.875</v>
      </c>
      <c r="B95" s="3">
        <v>21.127499999999998</v>
      </c>
      <c r="C95" s="3">
        <v>0.04</v>
      </c>
      <c r="D95" s="3">
        <f t="shared" si="9"/>
        <v>13.384999999999998</v>
      </c>
      <c r="E95" s="3">
        <f>MAX(B95 - D95/Inputs!$B$5, 0)</f>
        <v>5.9172727272727279</v>
      </c>
      <c r="F95" s="3">
        <f>MAX(D95*Inputs!$B$5 - B95, 0)</f>
        <v>0</v>
      </c>
      <c r="G95" s="3">
        <f t="shared" si="10"/>
        <v>0.04</v>
      </c>
      <c r="H95" t="str">
        <f t="shared" si="11"/>
        <v>Discharge</v>
      </c>
      <c r="I95" s="3">
        <f t="shared" si="16"/>
        <v>317.5587821954623</v>
      </c>
      <c r="J95" s="3">
        <f t="shared" si="17"/>
        <v>340</v>
      </c>
      <c r="K95" s="3">
        <f>MIN(Inputs!$B$2, (Inputs!$B$8 - I95)/Inputs!$B$9)</f>
        <v>23.922418559098585</v>
      </c>
      <c r="L95" s="3">
        <f>MAX(MIN(Inputs!$B$2, I95*Inputs!$B$10, Inputs!$B$8*Inputs!$B$4 - J95), 0)</f>
        <v>0</v>
      </c>
      <c r="M95" s="3">
        <f t="shared" si="12"/>
        <v>0</v>
      </c>
      <c r="N95" s="3">
        <f t="shared" si="13"/>
        <v>0</v>
      </c>
      <c r="O95" s="3">
        <f>IF(H95="Reg", MIN(Inputs!$B$2, I95*Inputs!$B$10, (Inputs!$B$8-I95)/Inputs!$B$9), 0)</f>
        <v>0</v>
      </c>
      <c r="P95" s="3">
        <f t="shared" si="14"/>
        <v>0</v>
      </c>
      <c r="Q95" s="3">
        <f t="shared" si="15"/>
        <v>0</v>
      </c>
      <c r="R95" s="3">
        <f>I95 + M95*Inputs!$B$9 - N95/Inputs!$B$10</f>
        <v>317.5587821954623</v>
      </c>
    </row>
    <row r="96" spans="1:18" x14ac:dyDescent="0.3">
      <c r="A96" s="4">
        <v>46026.916666666657</v>
      </c>
      <c r="B96" s="3">
        <v>20.27</v>
      </c>
      <c r="C96" s="3">
        <v>0.04</v>
      </c>
      <c r="D96" s="3">
        <f t="shared" si="9"/>
        <v>13.384999999999998</v>
      </c>
      <c r="E96" s="3">
        <f>MAX(B96 - D96/Inputs!$B$5, 0)</f>
        <v>5.0597727272727298</v>
      </c>
      <c r="F96" s="3">
        <f>MAX(D96*Inputs!$B$5 - B96, 0)</f>
        <v>0</v>
      </c>
      <c r="G96" s="3">
        <f t="shared" si="10"/>
        <v>0.04</v>
      </c>
      <c r="H96" t="str">
        <f t="shared" si="11"/>
        <v>Discharge</v>
      </c>
      <c r="I96" s="3">
        <f t="shared" si="16"/>
        <v>317.5587821954623</v>
      </c>
      <c r="J96" s="3">
        <f t="shared" si="17"/>
        <v>340</v>
      </c>
      <c r="K96" s="3">
        <f>MIN(Inputs!$B$2, (Inputs!$B$8 - I96)/Inputs!$B$9)</f>
        <v>23.922418559098585</v>
      </c>
      <c r="L96" s="3">
        <f>MAX(MIN(Inputs!$B$2, I96*Inputs!$B$10, Inputs!$B$8*Inputs!$B$4 - J96), 0)</f>
        <v>0</v>
      </c>
      <c r="M96" s="3">
        <f t="shared" si="12"/>
        <v>0</v>
      </c>
      <c r="N96" s="3">
        <f t="shared" si="13"/>
        <v>0</v>
      </c>
      <c r="O96" s="3">
        <f>IF(H96="Reg", MIN(Inputs!$B$2, I96*Inputs!$B$10, (Inputs!$B$8-I96)/Inputs!$B$9), 0)</f>
        <v>0</v>
      </c>
      <c r="P96" s="3">
        <f t="shared" si="14"/>
        <v>0</v>
      </c>
      <c r="Q96" s="3">
        <f t="shared" si="15"/>
        <v>0</v>
      </c>
      <c r="R96" s="3">
        <f>I96 + M96*Inputs!$B$9 - N96/Inputs!$B$10</f>
        <v>317.5587821954623</v>
      </c>
    </row>
    <row r="97" spans="1:18" x14ac:dyDescent="0.3">
      <c r="A97" s="4">
        <v>46026.958333333343</v>
      </c>
      <c r="B97" s="3">
        <v>17.509999999999998</v>
      </c>
      <c r="C97" s="3">
        <v>0.04</v>
      </c>
      <c r="D97" s="3">
        <f t="shared" si="9"/>
        <v>13.384999999999998</v>
      </c>
      <c r="E97" s="3">
        <f>MAX(B97 - D97/Inputs!$B$5, 0)</f>
        <v>2.2997727272727282</v>
      </c>
      <c r="F97" s="3">
        <f>MAX(D97*Inputs!$B$5 - B97, 0)</f>
        <v>0</v>
      </c>
      <c r="G97" s="3">
        <f t="shared" si="10"/>
        <v>0.04</v>
      </c>
      <c r="H97" t="str">
        <f t="shared" si="11"/>
        <v>Discharge</v>
      </c>
      <c r="I97" s="3">
        <f t="shared" si="16"/>
        <v>317.5587821954623</v>
      </c>
      <c r="J97" s="3">
        <f t="shared" si="17"/>
        <v>340</v>
      </c>
      <c r="K97" s="3">
        <f>MIN(Inputs!$B$2, (Inputs!$B$8 - I97)/Inputs!$B$9)</f>
        <v>23.922418559098585</v>
      </c>
      <c r="L97" s="3">
        <f>MAX(MIN(Inputs!$B$2, I97*Inputs!$B$10, Inputs!$B$8*Inputs!$B$4 - J97), 0)</f>
        <v>0</v>
      </c>
      <c r="M97" s="3">
        <f t="shared" si="12"/>
        <v>0</v>
      </c>
      <c r="N97" s="3">
        <f t="shared" si="13"/>
        <v>0</v>
      </c>
      <c r="O97" s="3">
        <f>IF(H97="Reg", MIN(Inputs!$B$2, I97*Inputs!$B$10, (Inputs!$B$8-I97)/Inputs!$B$9), 0)</f>
        <v>0</v>
      </c>
      <c r="P97" s="3">
        <f t="shared" si="14"/>
        <v>0</v>
      </c>
      <c r="Q97" s="3">
        <f t="shared" si="15"/>
        <v>0</v>
      </c>
      <c r="R97" s="3">
        <f>I97 + M97*Inputs!$B$9 - N97/Inputs!$B$10</f>
        <v>317.5587821954623</v>
      </c>
    </row>
    <row r="98" spans="1:18" x14ac:dyDescent="0.3">
      <c r="A98" s="4">
        <v>46027</v>
      </c>
      <c r="B98" s="3">
        <v>13.62</v>
      </c>
      <c r="C98" s="3">
        <v>0.03</v>
      </c>
      <c r="D98" s="3">
        <f t="shared" si="9"/>
        <v>9.8768750000000001</v>
      </c>
      <c r="E98" s="3">
        <f>MAX(B98 - D98/Inputs!$B$5, 0)</f>
        <v>2.3962784090909075</v>
      </c>
      <c r="F98" s="3">
        <f>MAX(D98*Inputs!$B$5 - B98, 0)</f>
        <v>0</v>
      </c>
      <c r="G98" s="3">
        <f t="shared" si="10"/>
        <v>0.03</v>
      </c>
      <c r="H98" t="str">
        <f t="shared" si="11"/>
        <v>Discharge</v>
      </c>
      <c r="I98" s="3">
        <f t="shared" si="16"/>
        <v>317.5587821954623</v>
      </c>
      <c r="J98" s="3">
        <f t="shared" si="17"/>
        <v>0</v>
      </c>
      <c r="K98" s="3">
        <f>MIN(Inputs!$B$2, (Inputs!$B$8 - I98)/Inputs!$B$9)</f>
        <v>23.922418559098585</v>
      </c>
      <c r="L98" s="3">
        <f>MAX(MIN(Inputs!$B$2, I98*Inputs!$B$10, Inputs!$B$8*Inputs!$B$4 - J98), 0)</f>
        <v>170</v>
      </c>
      <c r="M98" s="3">
        <f t="shared" si="12"/>
        <v>0</v>
      </c>
      <c r="N98" s="3">
        <f t="shared" si="13"/>
        <v>170</v>
      </c>
      <c r="O98" s="3">
        <f>IF(H98="Reg", MIN(Inputs!$B$2, I98*Inputs!$B$10, (Inputs!$B$8-I98)/Inputs!$B$9), 0)</f>
        <v>0</v>
      </c>
      <c r="P98" s="3">
        <f t="shared" si="14"/>
        <v>2315.4</v>
      </c>
      <c r="Q98" s="3">
        <f t="shared" si="15"/>
        <v>0</v>
      </c>
      <c r="R98" s="3">
        <f>I98 + M98*Inputs!$B$9 - N98/Inputs!$B$10</f>
        <v>136.33817329319345</v>
      </c>
    </row>
    <row r="99" spans="1:18" x14ac:dyDescent="0.3">
      <c r="A99" s="4">
        <v>46027.041666666657</v>
      </c>
      <c r="B99" s="3">
        <v>13.3325</v>
      </c>
      <c r="C99" s="3">
        <v>0.04</v>
      </c>
      <c r="D99" s="3">
        <f t="shared" si="9"/>
        <v>9.8768750000000001</v>
      </c>
      <c r="E99" s="3">
        <f>MAX(B99 - D99/Inputs!$B$5, 0)</f>
        <v>2.1087784090909079</v>
      </c>
      <c r="F99" s="3">
        <f>MAX(D99*Inputs!$B$5 - B99, 0)</f>
        <v>0</v>
      </c>
      <c r="G99" s="3">
        <f t="shared" si="10"/>
        <v>0.04</v>
      </c>
      <c r="H99" t="str">
        <f t="shared" si="11"/>
        <v>Discharge</v>
      </c>
      <c r="I99" s="3">
        <f t="shared" si="16"/>
        <v>136.33817329319345</v>
      </c>
      <c r="J99" s="3">
        <f t="shared" si="17"/>
        <v>170</v>
      </c>
      <c r="K99" s="3">
        <f>MIN(Inputs!$B$2, (Inputs!$B$8 - I99)/Inputs!$B$9)</f>
        <v>170</v>
      </c>
      <c r="L99" s="3">
        <f>MAX(MIN(Inputs!$B$2, I99*Inputs!$B$10, Inputs!$B$8*Inputs!$B$4 - J99), 0)</f>
        <v>127.89654333598648</v>
      </c>
      <c r="M99" s="3">
        <f t="shared" si="12"/>
        <v>0</v>
      </c>
      <c r="N99" s="3">
        <f t="shared" si="13"/>
        <v>127.89654333598648</v>
      </c>
      <c r="O99" s="3">
        <f>IF(H99="Reg", MIN(Inputs!$B$2, I99*Inputs!$B$10, (Inputs!$B$8-I99)/Inputs!$B$9), 0)</f>
        <v>0</v>
      </c>
      <c r="P99" s="3">
        <f t="shared" si="14"/>
        <v>1705.1806640270397</v>
      </c>
      <c r="Q99" s="3">
        <f t="shared" si="15"/>
        <v>0</v>
      </c>
      <c r="R99" s="3">
        <f>I99 + M99*Inputs!$B$9 - N99/Inputs!$B$10</f>
        <v>0</v>
      </c>
    </row>
    <row r="100" spans="1:18" x14ac:dyDescent="0.3">
      <c r="A100" s="4">
        <v>46027.083333333343</v>
      </c>
      <c r="B100" s="3">
        <v>11.962499999999999</v>
      </c>
      <c r="C100" s="3">
        <v>0.04</v>
      </c>
      <c r="D100" s="3">
        <f t="shared" si="9"/>
        <v>9.8768750000000001</v>
      </c>
      <c r="E100" s="3">
        <f>MAX(B100 - D100/Inputs!$B$5, 0)</f>
        <v>0.73877840909090686</v>
      </c>
      <c r="F100" s="3">
        <f>MAX(D100*Inputs!$B$5 - B100, 0)</f>
        <v>0</v>
      </c>
      <c r="G100" s="3">
        <f t="shared" si="10"/>
        <v>0.04</v>
      </c>
      <c r="H100" t="str">
        <f t="shared" si="11"/>
        <v>Discharge</v>
      </c>
      <c r="I100" s="3">
        <f t="shared" si="16"/>
        <v>0</v>
      </c>
      <c r="J100" s="3">
        <f t="shared" si="17"/>
        <v>297.89654333598651</v>
      </c>
      <c r="K100" s="3">
        <f>MIN(Inputs!$B$2, (Inputs!$B$8 - I100)/Inputs!$B$9)</f>
        <v>170</v>
      </c>
      <c r="L100" s="3">
        <f>MAX(MIN(Inputs!$B$2, I100*Inputs!$B$10, Inputs!$B$8*Inputs!$B$4 - J100), 0)</f>
        <v>0</v>
      </c>
      <c r="M100" s="3">
        <f t="shared" si="12"/>
        <v>0</v>
      </c>
      <c r="N100" s="3">
        <f t="shared" si="13"/>
        <v>0</v>
      </c>
      <c r="O100" s="3">
        <f>IF(H100="Reg", MIN(Inputs!$B$2, I100*Inputs!$B$10, (Inputs!$B$8-I100)/Inputs!$B$9), 0)</f>
        <v>0</v>
      </c>
      <c r="P100" s="3">
        <f t="shared" si="14"/>
        <v>0</v>
      </c>
      <c r="Q100" s="3">
        <f t="shared" si="15"/>
        <v>0</v>
      </c>
      <c r="R100" s="3">
        <f>I100 + M100*Inputs!$B$9 - N100/Inputs!$B$10</f>
        <v>0</v>
      </c>
    </row>
    <row r="101" spans="1:18" x14ac:dyDescent="0.3">
      <c r="A101" s="4">
        <v>46027.125</v>
      </c>
      <c r="B101" s="3">
        <v>10.0075</v>
      </c>
      <c r="C101" s="3">
        <v>0.04</v>
      </c>
      <c r="D101" s="3">
        <f t="shared" si="9"/>
        <v>9.8768750000000001</v>
      </c>
      <c r="E101" s="3">
        <f>MAX(B101 - D101/Inputs!$B$5, 0)</f>
        <v>0</v>
      </c>
      <c r="F101" s="3">
        <f>MAX(D101*Inputs!$B$5 - B101, 0)</f>
        <v>0</v>
      </c>
      <c r="G101" s="3">
        <f t="shared" si="10"/>
        <v>0.04</v>
      </c>
      <c r="H101" t="str">
        <f t="shared" si="11"/>
        <v>Reg</v>
      </c>
      <c r="I101" s="3">
        <f t="shared" si="16"/>
        <v>0</v>
      </c>
      <c r="J101" s="3">
        <f t="shared" si="17"/>
        <v>297.89654333598651</v>
      </c>
      <c r="K101" s="3">
        <f>MIN(Inputs!$B$2, (Inputs!$B$8 - I101)/Inputs!$B$9)</f>
        <v>170</v>
      </c>
      <c r="L101" s="3">
        <f>MAX(MIN(Inputs!$B$2, I101*Inputs!$B$10, Inputs!$B$8*Inputs!$B$4 - J101), 0)</f>
        <v>0</v>
      </c>
      <c r="M101" s="3">
        <f t="shared" si="12"/>
        <v>0</v>
      </c>
      <c r="N101" s="3">
        <f t="shared" si="13"/>
        <v>0</v>
      </c>
      <c r="O101" s="3">
        <f>IF(H101="Reg", MIN(Inputs!$B$2, I101*Inputs!$B$10, (Inputs!$B$8-I101)/Inputs!$B$9), 0)</f>
        <v>0</v>
      </c>
      <c r="P101" s="3">
        <f t="shared" si="14"/>
        <v>0</v>
      </c>
      <c r="Q101" s="3">
        <f t="shared" si="15"/>
        <v>0</v>
      </c>
      <c r="R101" s="3">
        <f>I101 + M101*Inputs!$B$9 - N101/Inputs!$B$10</f>
        <v>0</v>
      </c>
    </row>
    <row r="102" spans="1:18" x14ac:dyDescent="0.3">
      <c r="A102" s="4">
        <v>46027.166666666657</v>
      </c>
      <c r="B102" s="3">
        <v>8.6050000000000004</v>
      </c>
      <c r="C102" s="3">
        <v>0.04</v>
      </c>
      <c r="D102" s="3">
        <f t="shared" si="9"/>
        <v>9.8768750000000001</v>
      </c>
      <c r="E102" s="3">
        <f>MAX(B102 - D102/Inputs!$B$5, 0)</f>
        <v>0</v>
      </c>
      <c r="F102" s="3">
        <f>MAX(D102*Inputs!$B$5 - B102, 0)</f>
        <v>8.665000000000056E-2</v>
      </c>
      <c r="G102" s="3">
        <f t="shared" si="10"/>
        <v>0.04</v>
      </c>
      <c r="H102" t="str">
        <f t="shared" si="11"/>
        <v>Charge</v>
      </c>
      <c r="I102" s="3">
        <f t="shared" si="16"/>
        <v>0</v>
      </c>
      <c r="J102" s="3">
        <f t="shared" si="17"/>
        <v>297.89654333598651</v>
      </c>
      <c r="K102" s="3">
        <f>MIN(Inputs!$B$2, (Inputs!$B$8 - I102)/Inputs!$B$9)</f>
        <v>170</v>
      </c>
      <c r="L102" s="3">
        <f>MAX(MIN(Inputs!$B$2, I102*Inputs!$B$10, Inputs!$B$8*Inputs!$B$4 - J102), 0)</f>
        <v>0</v>
      </c>
      <c r="M102" s="3">
        <f t="shared" si="12"/>
        <v>170</v>
      </c>
      <c r="N102" s="3">
        <f t="shared" si="13"/>
        <v>0</v>
      </c>
      <c r="O102" s="3">
        <f>IF(H102="Reg", MIN(Inputs!$B$2, I102*Inputs!$B$10, (Inputs!$B$8-I102)/Inputs!$B$9), 0)</f>
        <v>0</v>
      </c>
      <c r="P102" s="3">
        <f t="shared" si="14"/>
        <v>-1462.8500000000001</v>
      </c>
      <c r="Q102" s="3">
        <f t="shared" si="15"/>
        <v>0</v>
      </c>
      <c r="R102" s="3">
        <f>I102 + M102*Inputs!$B$9 - N102/Inputs!$B$10</f>
        <v>159.4741358339966</v>
      </c>
    </row>
    <row r="103" spans="1:18" x14ac:dyDescent="0.3">
      <c r="A103" s="4">
        <v>46027.208333333343</v>
      </c>
      <c r="B103" s="3">
        <v>9.0824999999999996</v>
      </c>
      <c r="C103" s="3">
        <v>0.04</v>
      </c>
      <c r="D103" s="3">
        <f t="shared" si="9"/>
        <v>9.8768750000000001</v>
      </c>
      <c r="E103" s="3">
        <f>MAX(B103 - D103/Inputs!$B$5, 0)</f>
        <v>0</v>
      </c>
      <c r="F103" s="3">
        <f>MAX(D103*Inputs!$B$5 - B103, 0)</f>
        <v>0</v>
      </c>
      <c r="G103" s="3">
        <f t="shared" si="10"/>
        <v>0.04</v>
      </c>
      <c r="H103" t="str">
        <f t="shared" si="11"/>
        <v>Reg</v>
      </c>
      <c r="I103" s="3">
        <f t="shared" si="16"/>
        <v>159.4741358339966</v>
      </c>
      <c r="J103" s="3">
        <f t="shared" si="17"/>
        <v>297.89654333598651</v>
      </c>
      <c r="K103" s="3">
        <f>MIN(Inputs!$B$2, (Inputs!$B$8 - I103)/Inputs!$B$9)</f>
        <v>170</v>
      </c>
      <c r="L103" s="3">
        <f>MAX(MIN(Inputs!$B$2, I103*Inputs!$B$10, Inputs!$B$8*Inputs!$B$4 - J103), 0)</f>
        <v>42.103456664013493</v>
      </c>
      <c r="M103" s="3">
        <f t="shared" si="12"/>
        <v>0</v>
      </c>
      <c r="N103" s="3">
        <f t="shared" si="13"/>
        <v>0</v>
      </c>
      <c r="O103" s="3">
        <f>IF(H103="Reg", MIN(Inputs!$B$2, I103*Inputs!$B$10, (Inputs!$B$8-I103)/Inputs!$B$9), 0)</f>
        <v>149.6</v>
      </c>
      <c r="P103" s="3">
        <f t="shared" si="14"/>
        <v>0</v>
      </c>
      <c r="Q103" s="3">
        <f t="shared" si="15"/>
        <v>5.984</v>
      </c>
      <c r="R103" s="3">
        <f>I103 + M103*Inputs!$B$9 - N103/Inputs!$B$10</f>
        <v>159.4741358339966</v>
      </c>
    </row>
    <row r="104" spans="1:18" x14ac:dyDescent="0.3">
      <c r="A104" s="4">
        <v>46027.25</v>
      </c>
      <c r="B104" s="3">
        <v>10.827500000000001</v>
      </c>
      <c r="C104" s="3">
        <v>0.05</v>
      </c>
      <c r="D104" s="3">
        <f t="shared" si="9"/>
        <v>9.8768750000000001</v>
      </c>
      <c r="E104" s="3">
        <f>MAX(B104 - D104/Inputs!$B$5, 0)</f>
        <v>0</v>
      </c>
      <c r="F104" s="3">
        <f>MAX(D104*Inputs!$B$5 - B104, 0)</f>
        <v>0</v>
      </c>
      <c r="G104" s="3">
        <f t="shared" si="10"/>
        <v>0.05</v>
      </c>
      <c r="H104" t="str">
        <f t="shared" si="11"/>
        <v>Reg</v>
      </c>
      <c r="I104" s="3">
        <f t="shared" si="16"/>
        <v>159.4741358339966</v>
      </c>
      <c r="J104" s="3">
        <f t="shared" si="17"/>
        <v>297.89654333598651</v>
      </c>
      <c r="K104" s="3">
        <f>MIN(Inputs!$B$2, (Inputs!$B$8 - I104)/Inputs!$B$9)</f>
        <v>170</v>
      </c>
      <c r="L104" s="3">
        <f>MAX(MIN(Inputs!$B$2, I104*Inputs!$B$10, Inputs!$B$8*Inputs!$B$4 - J104), 0)</f>
        <v>42.103456664013493</v>
      </c>
      <c r="M104" s="3">
        <f t="shared" si="12"/>
        <v>0</v>
      </c>
      <c r="N104" s="3">
        <f t="shared" si="13"/>
        <v>0</v>
      </c>
      <c r="O104" s="3">
        <f>IF(H104="Reg", MIN(Inputs!$B$2, I104*Inputs!$B$10, (Inputs!$B$8-I104)/Inputs!$B$9), 0)</f>
        <v>149.6</v>
      </c>
      <c r="P104" s="3">
        <f t="shared" si="14"/>
        <v>0</v>
      </c>
      <c r="Q104" s="3">
        <f t="shared" si="15"/>
        <v>7.48</v>
      </c>
      <c r="R104" s="3">
        <f>I104 + M104*Inputs!$B$9 - N104/Inputs!$B$10</f>
        <v>159.4741358339966</v>
      </c>
    </row>
    <row r="105" spans="1:18" x14ac:dyDescent="0.3">
      <c r="A105" s="4">
        <v>46027.291666666657</v>
      </c>
      <c r="B105" s="3">
        <v>12.374999999999998</v>
      </c>
      <c r="C105" s="3">
        <v>0.05</v>
      </c>
      <c r="D105" s="3">
        <f t="shared" si="9"/>
        <v>9.8768750000000001</v>
      </c>
      <c r="E105" s="3">
        <f>MAX(B105 - D105/Inputs!$B$5, 0)</f>
        <v>1.1512784090909065</v>
      </c>
      <c r="F105" s="3">
        <f>MAX(D105*Inputs!$B$5 - B105, 0)</f>
        <v>0</v>
      </c>
      <c r="G105" s="3">
        <f t="shared" si="10"/>
        <v>0.05</v>
      </c>
      <c r="H105" t="str">
        <f t="shared" si="11"/>
        <v>Discharge</v>
      </c>
      <c r="I105" s="3">
        <f t="shared" si="16"/>
        <v>159.4741358339966</v>
      </c>
      <c r="J105" s="3">
        <f t="shared" si="17"/>
        <v>297.89654333598651</v>
      </c>
      <c r="K105" s="3">
        <f>MIN(Inputs!$B$2, (Inputs!$B$8 - I105)/Inputs!$B$9)</f>
        <v>170</v>
      </c>
      <c r="L105" s="3">
        <f>MAX(MIN(Inputs!$B$2, I105*Inputs!$B$10, Inputs!$B$8*Inputs!$B$4 - J105), 0)</f>
        <v>42.103456664013493</v>
      </c>
      <c r="M105" s="3">
        <f t="shared" si="12"/>
        <v>0</v>
      </c>
      <c r="N105" s="3">
        <f t="shared" si="13"/>
        <v>42.103456664013493</v>
      </c>
      <c r="O105" s="3">
        <f>IF(H105="Reg", MIN(Inputs!$B$2, I105*Inputs!$B$10, (Inputs!$B$8-I105)/Inputs!$B$9), 0)</f>
        <v>0</v>
      </c>
      <c r="P105" s="3">
        <f t="shared" si="14"/>
        <v>521.03027621716694</v>
      </c>
      <c r="Q105" s="3">
        <f t="shared" si="15"/>
        <v>0</v>
      </c>
      <c r="R105" s="3">
        <f>I105 + M105*Inputs!$B$9 - N105/Inputs!$B$10</f>
        <v>114.59170022492123</v>
      </c>
    </row>
    <row r="106" spans="1:18" x14ac:dyDescent="0.3">
      <c r="A106" s="4">
        <v>46027.333333333343</v>
      </c>
      <c r="B106" s="3">
        <v>11.78</v>
      </c>
      <c r="C106" s="3">
        <v>1</v>
      </c>
      <c r="D106" s="3">
        <f t="shared" si="9"/>
        <v>9.8768750000000001</v>
      </c>
      <c r="E106" s="3">
        <f>MAX(B106 - D106/Inputs!$B$5, 0)</f>
        <v>0.55627840909090764</v>
      </c>
      <c r="F106" s="3">
        <f>MAX(D106*Inputs!$B$5 - B106, 0)</f>
        <v>0</v>
      </c>
      <c r="G106" s="3">
        <f t="shared" si="10"/>
        <v>1</v>
      </c>
      <c r="H106" t="str">
        <f t="shared" si="11"/>
        <v>Reg</v>
      </c>
      <c r="I106" s="3">
        <f t="shared" si="16"/>
        <v>114.59170022492123</v>
      </c>
      <c r="J106" s="3">
        <f t="shared" si="17"/>
        <v>340</v>
      </c>
      <c r="K106" s="3">
        <f>MIN(Inputs!$B$2, (Inputs!$B$8 - I106)/Inputs!$B$9)</f>
        <v>170</v>
      </c>
      <c r="L106" s="3">
        <f>MAX(MIN(Inputs!$B$2, I106*Inputs!$B$10, Inputs!$B$8*Inputs!$B$4 - J106), 0)</f>
        <v>0</v>
      </c>
      <c r="M106" s="3">
        <f t="shared" si="12"/>
        <v>0</v>
      </c>
      <c r="N106" s="3">
        <f t="shared" si="13"/>
        <v>0</v>
      </c>
      <c r="O106" s="3">
        <f>IF(H106="Reg", MIN(Inputs!$B$2, I106*Inputs!$B$10, (Inputs!$B$8-I106)/Inputs!$B$9), 0)</f>
        <v>107.49654333598652</v>
      </c>
      <c r="P106" s="3">
        <f t="shared" si="14"/>
        <v>0</v>
      </c>
      <c r="Q106" s="3">
        <f t="shared" si="15"/>
        <v>107.49654333598652</v>
      </c>
      <c r="R106" s="3">
        <f>I106 + M106*Inputs!$B$9 - N106/Inputs!$B$10</f>
        <v>114.59170022492123</v>
      </c>
    </row>
    <row r="107" spans="1:18" x14ac:dyDescent="0.3">
      <c r="A107" s="4">
        <v>46027.375</v>
      </c>
      <c r="B107" s="3">
        <v>8.8475000000000001</v>
      </c>
      <c r="C107" s="3">
        <v>0.79</v>
      </c>
      <c r="D107" s="3">
        <f t="shared" si="9"/>
        <v>9.8768750000000001</v>
      </c>
      <c r="E107" s="3">
        <f>MAX(B107 - D107/Inputs!$B$5, 0)</f>
        <v>0</v>
      </c>
      <c r="F107" s="3">
        <f>MAX(D107*Inputs!$B$5 - B107, 0)</f>
        <v>0</v>
      </c>
      <c r="G107" s="3">
        <f t="shared" si="10"/>
        <v>0.79</v>
      </c>
      <c r="H107" t="str">
        <f t="shared" si="11"/>
        <v>Reg</v>
      </c>
      <c r="I107" s="3">
        <f t="shared" si="16"/>
        <v>114.59170022492123</v>
      </c>
      <c r="J107" s="3">
        <f t="shared" si="17"/>
        <v>340</v>
      </c>
      <c r="K107" s="3">
        <f>MIN(Inputs!$B$2, (Inputs!$B$8 - I107)/Inputs!$B$9)</f>
        <v>170</v>
      </c>
      <c r="L107" s="3">
        <f>MAX(MIN(Inputs!$B$2, I107*Inputs!$B$10, Inputs!$B$8*Inputs!$B$4 - J107), 0)</f>
        <v>0</v>
      </c>
      <c r="M107" s="3">
        <f t="shared" si="12"/>
        <v>0</v>
      </c>
      <c r="N107" s="3">
        <f t="shared" si="13"/>
        <v>0</v>
      </c>
      <c r="O107" s="3">
        <f>IF(H107="Reg", MIN(Inputs!$B$2, I107*Inputs!$B$10, (Inputs!$B$8-I107)/Inputs!$B$9), 0)</f>
        <v>107.49654333598652</v>
      </c>
      <c r="P107" s="3">
        <f t="shared" si="14"/>
        <v>0</v>
      </c>
      <c r="Q107" s="3">
        <f t="shared" si="15"/>
        <v>84.922269235429354</v>
      </c>
      <c r="R107" s="3">
        <f>I107 + M107*Inputs!$B$9 - N107/Inputs!$B$10</f>
        <v>114.59170022492123</v>
      </c>
    </row>
    <row r="108" spans="1:18" x14ac:dyDescent="0.3">
      <c r="A108" s="4">
        <v>46027.416666666657</v>
      </c>
      <c r="B108" s="3">
        <v>5.8775000000000004</v>
      </c>
      <c r="C108" s="3">
        <v>0.5</v>
      </c>
      <c r="D108" s="3">
        <f t="shared" si="9"/>
        <v>9.8768750000000001</v>
      </c>
      <c r="E108" s="3">
        <f>MAX(B108 - D108/Inputs!$B$5, 0)</f>
        <v>0</v>
      </c>
      <c r="F108" s="3">
        <f>MAX(D108*Inputs!$B$5 - B108, 0)</f>
        <v>2.8141500000000006</v>
      </c>
      <c r="G108" s="3">
        <f t="shared" si="10"/>
        <v>0.5</v>
      </c>
      <c r="H108" t="str">
        <f t="shared" si="11"/>
        <v>Charge</v>
      </c>
      <c r="I108" s="3">
        <f t="shared" si="16"/>
        <v>114.59170022492123</v>
      </c>
      <c r="J108" s="3">
        <f t="shared" si="17"/>
        <v>340</v>
      </c>
      <c r="K108" s="3">
        <f>MIN(Inputs!$B$2, (Inputs!$B$8 - I108)/Inputs!$B$9)</f>
        <v>170</v>
      </c>
      <c r="L108" s="3">
        <f>MAX(MIN(Inputs!$B$2, I108*Inputs!$B$10, Inputs!$B$8*Inputs!$B$4 - J108), 0)</f>
        <v>0</v>
      </c>
      <c r="M108" s="3">
        <f t="shared" si="12"/>
        <v>170</v>
      </c>
      <c r="N108" s="3">
        <f t="shared" si="13"/>
        <v>0</v>
      </c>
      <c r="O108" s="3">
        <f>IF(H108="Reg", MIN(Inputs!$B$2, I108*Inputs!$B$10, (Inputs!$B$8-I108)/Inputs!$B$9), 0)</f>
        <v>0</v>
      </c>
      <c r="P108" s="3">
        <f t="shared" si="14"/>
        <v>-999.17500000000007</v>
      </c>
      <c r="Q108" s="3">
        <f t="shared" si="15"/>
        <v>0</v>
      </c>
      <c r="R108" s="3">
        <f>I108 + M108*Inputs!$B$9 - N108/Inputs!$B$10</f>
        <v>274.06583605891785</v>
      </c>
    </row>
    <row r="109" spans="1:18" x14ac:dyDescent="0.3">
      <c r="A109" s="4">
        <v>46027.458333333343</v>
      </c>
      <c r="B109" s="3">
        <v>0.99250000000000005</v>
      </c>
      <c r="C109" s="3">
        <v>0.36</v>
      </c>
      <c r="D109" s="3">
        <f t="shared" si="9"/>
        <v>9.8768750000000001</v>
      </c>
      <c r="E109" s="3">
        <f>MAX(B109 - D109/Inputs!$B$5, 0)</f>
        <v>0</v>
      </c>
      <c r="F109" s="3">
        <f>MAX(D109*Inputs!$B$5 - B109, 0)</f>
        <v>7.6991500000000013</v>
      </c>
      <c r="G109" s="3">
        <f t="shared" si="10"/>
        <v>0.36</v>
      </c>
      <c r="H109" t="str">
        <f t="shared" si="11"/>
        <v>Charge</v>
      </c>
      <c r="I109" s="3">
        <f t="shared" si="16"/>
        <v>274.06583605891785</v>
      </c>
      <c r="J109" s="3">
        <f t="shared" si="17"/>
        <v>340</v>
      </c>
      <c r="K109" s="3">
        <f>MIN(Inputs!$B$2, (Inputs!$B$8 - I109)/Inputs!$B$9)</f>
        <v>70.286054922734863</v>
      </c>
      <c r="L109" s="3">
        <f>MAX(MIN(Inputs!$B$2, I109*Inputs!$B$10, Inputs!$B$8*Inputs!$B$4 - J109), 0)</f>
        <v>0</v>
      </c>
      <c r="M109" s="3">
        <f t="shared" si="12"/>
        <v>70.286054922734863</v>
      </c>
      <c r="N109" s="3">
        <f t="shared" si="13"/>
        <v>0</v>
      </c>
      <c r="O109" s="3">
        <f>IF(H109="Reg", MIN(Inputs!$B$2, I109*Inputs!$B$10, (Inputs!$B$8-I109)/Inputs!$B$9), 0)</f>
        <v>0</v>
      </c>
      <c r="P109" s="3">
        <f t="shared" si="14"/>
        <v>-69.758909510814348</v>
      </c>
      <c r="Q109" s="3">
        <f t="shared" si="15"/>
        <v>0</v>
      </c>
      <c r="R109" s="3">
        <f>I109 + M109*Inputs!$B$9 - N109/Inputs!$B$10</f>
        <v>340</v>
      </c>
    </row>
    <row r="110" spans="1:18" x14ac:dyDescent="0.3">
      <c r="A110" s="4">
        <v>46027.5</v>
      </c>
      <c r="B110" s="3">
        <v>-1.2500000000000001E-2</v>
      </c>
      <c r="C110" s="3">
        <v>0.32</v>
      </c>
      <c r="D110" s="3">
        <f t="shared" si="9"/>
        <v>9.8768750000000001</v>
      </c>
      <c r="E110" s="3">
        <f>MAX(B110 - D110/Inputs!$B$5, 0)</f>
        <v>0</v>
      </c>
      <c r="F110" s="3">
        <f>MAX(D110*Inputs!$B$5 - B110, 0)</f>
        <v>8.7041500000000003</v>
      </c>
      <c r="G110" s="3">
        <f t="shared" si="10"/>
        <v>0.32</v>
      </c>
      <c r="H110" t="str">
        <f t="shared" si="11"/>
        <v>Charge</v>
      </c>
      <c r="I110" s="3">
        <f t="shared" si="16"/>
        <v>340</v>
      </c>
      <c r="J110" s="3">
        <f t="shared" si="17"/>
        <v>340</v>
      </c>
      <c r="K110" s="3">
        <f>MIN(Inputs!$B$2, (Inputs!$B$8 - I110)/Inputs!$B$9)</f>
        <v>0</v>
      </c>
      <c r="L110" s="3">
        <f>MAX(MIN(Inputs!$B$2, I110*Inputs!$B$10, Inputs!$B$8*Inputs!$B$4 - J110), 0)</f>
        <v>0</v>
      </c>
      <c r="M110" s="3">
        <f t="shared" si="12"/>
        <v>0</v>
      </c>
      <c r="N110" s="3">
        <f t="shared" si="13"/>
        <v>0</v>
      </c>
      <c r="O110" s="3">
        <f>IF(H110="Reg", MIN(Inputs!$B$2, I110*Inputs!$B$10, (Inputs!$B$8-I110)/Inputs!$B$9), 0)</f>
        <v>0</v>
      </c>
      <c r="P110" s="3">
        <f t="shared" si="14"/>
        <v>0</v>
      </c>
      <c r="Q110" s="3">
        <f t="shared" si="15"/>
        <v>0</v>
      </c>
      <c r="R110" s="3">
        <f>I110 + M110*Inputs!$B$9 - N110/Inputs!$B$10</f>
        <v>340</v>
      </c>
    </row>
    <row r="111" spans="1:18" x14ac:dyDescent="0.3">
      <c r="A111" s="4">
        <v>46027.541666666657</v>
      </c>
      <c r="B111" s="3">
        <v>-0.34499999999999997</v>
      </c>
      <c r="C111" s="3">
        <v>0.34</v>
      </c>
      <c r="D111" s="3">
        <f t="shared" si="9"/>
        <v>9.8768750000000001</v>
      </c>
      <c r="E111" s="3">
        <f>MAX(B111 - D111/Inputs!$B$5, 0)</f>
        <v>0</v>
      </c>
      <c r="F111" s="3">
        <f>MAX(D111*Inputs!$B$5 - B111, 0)</f>
        <v>9.0366500000000016</v>
      </c>
      <c r="G111" s="3">
        <f t="shared" si="10"/>
        <v>0.34</v>
      </c>
      <c r="H111" t="str">
        <f t="shared" si="11"/>
        <v>Charge</v>
      </c>
      <c r="I111" s="3">
        <f t="shared" si="16"/>
        <v>340</v>
      </c>
      <c r="J111" s="3">
        <f t="shared" si="17"/>
        <v>340</v>
      </c>
      <c r="K111" s="3">
        <f>MIN(Inputs!$B$2, (Inputs!$B$8 - I111)/Inputs!$B$9)</f>
        <v>0</v>
      </c>
      <c r="L111" s="3">
        <f>MAX(MIN(Inputs!$B$2, I111*Inputs!$B$10, Inputs!$B$8*Inputs!$B$4 - J111), 0)</f>
        <v>0</v>
      </c>
      <c r="M111" s="3">
        <f t="shared" si="12"/>
        <v>0</v>
      </c>
      <c r="N111" s="3">
        <f t="shared" si="13"/>
        <v>0</v>
      </c>
      <c r="O111" s="3">
        <f>IF(H111="Reg", MIN(Inputs!$B$2, I111*Inputs!$B$10, (Inputs!$B$8-I111)/Inputs!$B$9), 0)</f>
        <v>0</v>
      </c>
      <c r="P111" s="3">
        <f t="shared" si="14"/>
        <v>0</v>
      </c>
      <c r="Q111" s="3">
        <f t="shared" si="15"/>
        <v>0</v>
      </c>
      <c r="R111" s="3">
        <f>I111 + M111*Inputs!$B$9 - N111/Inputs!$B$10</f>
        <v>340</v>
      </c>
    </row>
    <row r="112" spans="1:18" x14ac:dyDescent="0.3">
      <c r="A112" s="4">
        <v>46027.583333333343</v>
      </c>
      <c r="B112" s="3">
        <v>-0.47</v>
      </c>
      <c r="C112" s="3">
        <v>0.41</v>
      </c>
      <c r="D112" s="3">
        <f t="shared" si="9"/>
        <v>9.8768750000000001</v>
      </c>
      <c r="E112" s="3">
        <f>MAX(B112 - D112/Inputs!$B$5, 0)</f>
        <v>0</v>
      </c>
      <c r="F112" s="3">
        <f>MAX(D112*Inputs!$B$5 - B112, 0)</f>
        <v>9.1616500000000016</v>
      </c>
      <c r="G112" s="3">
        <f t="shared" si="10"/>
        <v>0.41</v>
      </c>
      <c r="H112" t="str">
        <f t="shared" si="11"/>
        <v>Charge</v>
      </c>
      <c r="I112" s="3">
        <f t="shared" si="16"/>
        <v>340</v>
      </c>
      <c r="J112" s="3">
        <f t="shared" si="17"/>
        <v>340</v>
      </c>
      <c r="K112" s="3">
        <f>MIN(Inputs!$B$2, (Inputs!$B$8 - I112)/Inputs!$B$9)</f>
        <v>0</v>
      </c>
      <c r="L112" s="3">
        <f>MAX(MIN(Inputs!$B$2, I112*Inputs!$B$10, Inputs!$B$8*Inputs!$B$4 - J112), 0)</f>
        <v>0</v>
      </c>
      <c r="M112" s="3">
        <f t="shared" si="12"/>
        <v>0</v>
      </c>
      <c r="N112" s="3">
        <f t="shared" si="13"/>
        <v>0</v>
      </c>
      <c r="O112" s="3">
        <f>IF(H112="Reg", MIN(Inputs!$B$2, I112*Inputs!$B$10, (Inputs!$B$8-I112)/Inputs!$B$9), 0)</f>
        <v>0</v>
      </c>
      <c r="P112" s="3">
        <f t="shared" si="14"/>
        <v>0</v>
      </c>
      <c r="Q112" s="3">
        <f t="shared" si="15"/>
        <v>0</v>
      </c>
      <c r="R112" s="3">
        <f>I112 + M112*Inputs!$B$9 - N112/Inputs!$B$10</f>
        <v>340</v>
      </c>
    </row>
    <row r="113" spans="1:18" x14ac:dyDescent="0.3">
      <c r="A113" s="4">
        <v>46027.625</v>
      </c>
      <c r="B113" s="3">
        <v>0.09</v>
      </c>
      <c r="C113" s="3">
        <v>0.37</v>
      </c>
      <c r="D113" s="3">
        <f t="shared" si="9"/>
        <v>9.8768750000000001</v>
      </c>
      <c r="E113" s="3">
        <f>MAX(B113 - D113/Inputs!$B$5, 0)</f>
        <v>0</v>
      </c>
      <c r="F113" s="3">
        <f>MAX(D113*Inputs!$B$5 - B113, 0)</f>
        <v>8.6016500000000011</v>
      </c>
      <c r="G113" s="3">
        <f t="shared" si="10"/>
        <v>0.37</v>
      </c>
      <c r="H113" t="str">
        <f t="shared" si="11"/>
        <v>Charge</v>
      </c>
      <c r="I113" s="3">
        <f t="shared" si="16"/>
        <v>340</v>
      </c>
      <c r="J113" s="3">
        <f t="shared" si="17"/>
        <v>340</v>
      </c>
      <c r="K113" s="3">
        <f>MIN(Inputs!$B$2, (Inputs!$B$8 - I113)/Inputs!$B$9)</f>
        <v>0</v>
      </c>
      <c r="L113" s="3">
        <f>MAX(MIN(Inputs!$B$2, I113*Inputs!$B$10, Inputs!$B$8*Inputs!$B$4 - J113), 0)</f>
        <v>0</v>
      </c>
      <c r="M113" s="3">
        <f t="shared" si="12"/>
        <v>0</v>
      </c>
      <c r="N113" s="3">
        <f t="shared" si="13"/>
        <v>0</v>
      </c>
      <c r="O113" s="3">
        <f>IF(H113="Reg", MIN(Inputs!$B$2, I113*Inputs!$B$10, (Inputs!$B$8-I113)/Inputs!$B$9), 0)</f>
        <v>0</v>
      </c>
      <c r="P113" s="3">
        <f t="shared" si="14"/>
        <v>0</v>
      </c>
      <c r="Q113" s="3">
        <f t="shared" si="15"/>
        <v>0</v>
      </c>
      <c r="R113" s="3">
        <f>I113 + M113*Inputs!$B$9 - N113/Inputs!$B$10</f>
        <v>340</v>
      </c>
    </row>
    <row r="114" spans="1:18" x14ac:dyDescent="0.3">
      <c r="A114" s="4">
        <v>46027.666666666657</v>
      </c>
      <c r="B114" s="3">
        <v>14.59</v>
      </c>
      <c r="C114" s="3">
        <v>0.68</v>
      </c>
      <c r="D114" s="3">
        <f t="shared" si="9"/>
        <v>9.8768750000000001</v>
      </c>
      <c r="E114" s="3">
        <f>MAX(B114 - D114/Inputs!$B$5, 0)</f>
        <v>3.3662784090909081</v>
      </c>
      <c r="F114" s="3">
        <f>MAX(D114*Inputs!$B$5 - B114, 0)</f>
        <v>0</v>
      </c>
      <c r="G114" s="3">
        <f t="shared" si="10"/>
        <v>0.68</v>
      </c>
      <c r="H114" t="str">
        <f t="shared" si="11"/>
        <v>Discharge</v>
      </c>
      <c r="I114" s="3">
        <f t="shared" si="16"/>
        <v>340</v>
      </c>
      <c r="J114" s="3">
        <f t="shared" si="17"/>
        <v>340</v>
      </c>
      <c r="K114" s="3">
        <f>MIN(Inputs!$B$2, (Inputs!$B$8 - I114)/Inputs!$B$9)</f>
        <v>0</v>
      </c>
      <c r="L114" s="3">
        <f>MAX(MIN(Inputs!$B$2, I114*Inputs!$B$10, Inputs!$B$8*Inputs!$B$4 - J114), 0)</f>
        <v>0</v>
      </c>
      <c r="M114" s="3">
        <f t="shared" si="12"/>
        <v>0</v>
      </c>
      <c r="N114" s="3">
        <f t="shared" si="13"/>
        <v>0</v>
      </c>
      <c r="O114" s="3">
        <f>IF(H114="Reg", MIN(Inputs!$B$2, I114*Inputs!$B$10, (Inputs!$B$8-I114)/Inputs!$B$9), 0)</f>
        <v>0</v>
      </c>
      <c r="P114" s="3">
        <f t="shared" si="14"/>
        <v>0</v>
      </c>
      <c r="Q114" s="3">
        <f t="shared" si="15"/>
        <v>0</v>
      </c>
      <c r="R114" s="3">
        <f>I114 + M114*Inputs!$B$9 - N114/Inputs!$B$10</f>
        <v>340</v>
      </c>
    </row>
    <row r="115" spans="1:18" x14ac:dyDescent="0.3">
      <c r="A115" s="4">
        <v>46027.708333333343</v>
      </c>
      <c r="B115" s="3">
        <v>18.772500000000001</v>
      </c>
      <c r="C115" s="3">
        <v>1</v>
      </c>
      <c r="D115" s="3">
        <f t="shared" si="9"/>
        <v>9.8768750000000001</v>
      </c>
      <c r="E115" s="3">
        <f>MAX(B115 - D115/Inputs!$B$5, 0)</f>
        <v>7.5487784090909091</v>
      </c>
      <c r="F115" s="3">
        <f>MAX(D115*Inputs!$B$5 - B115, 0)</f>
        <v>0</v>
      </c>
      <c r="G115" s="3">
        <f t="shared" si="10"/>
        <v>1</v>
      </c>
      <c r="H115" t="str">
        <f t="shared" si="11"/>
        <v>Discharge</v>
      </c>
      <c r="I115" s="3">
        <f t="shared" si="16"/>
        <v>340</v>
      </c>
      <c r="J115" s="3">
        <f t="shared" si="17"/>
        <v>340</v>
      </c>
      <c r="K115" s="3">
        <f>MIN(Inputs!$B$2, (Inputs!$B$8 - I115)/Inputs!$B$9)</f>
        <v>0</v>
      </c>
      <c r="L115" s="3">
        <f>MAX(MIN(Inputs!$B$2, I115*Inputs!$B$10, Inputs!$B$8*Inputs!$B$4 - J115), 0)</f>
        <v>0</v>
      </c>
      <c r="M115" s="3">
        <f t="shared" si="12"/>
        <v>0</v>
      </c>
      <c r="N115" s="3">
        <f t="shared" si="13"/>
        <v>0</v>
      </c>
      <c r="O115" s="3">
        <f>IF(H115="Reg", MIN(Inputs!$B$2, I115*Inputs!$B$10, (Inputs!$B$8-I115)/Inputs!$B$9), 0)</f>
        <v>0</v>
      </c>
      <c r="P115" s="3">
        <f t="shared" si="14"/>
        <v>0</v>
      </c>
      <c r="Q115" s="3">
        <f t="shared" si="15"/>
        <v>0</v>
      </c>
      <c r="R115" s="3">
        <f>I115 + M115*Inputs!$B$9 - N115/Inputs!$B$10</f>
        <v>340</v>
      </c>
    </row>
    <row r="116" spans="1:18" x14ac:dyDescent="0.3">
      <c r="A116" s="4">
        <v>46027.75</v>
      </c>
      <c r="B116" s="3">
        <v>16.555</v>
      </c>
      <c r="C116" s="3">
        <v>0.11</v>
      </c>
      <c r="D116" s="3">
        <f t="shared" si="9"/>
        <v>9.8768750000000001</v>
      </c>
      <c r="E116" s="3">
        <f>MAX(B116 - D116/Inputs!$B$5, 0)</f>
        <v>5.331278409090908</v>
      </c>
      <c r="F116" s="3">
        <f>MAX(D116*Inputs!$B$5 - B116, 0)</f>
        <v>0</v>
      </c>
      <c r="G116" s="3">
        <f t="shared" si="10"/>
        <v>0.11</v>
      </c>
      <c r="H116" t="str">
        <f t="shared" si="11"/>
        <v>Discharge</v>
      </c>
      <c r="I116" s="3">
        <f t="shared" si="16"/>
        <v>340</v>
      </c>
      <c r="J116" s="3">
        <f t="shared" si="17"/>
        <v>340</v>
      </c>
      <c r="K116" s="3">
        <f>MIN(Inputs!$B$2, (Inputs!$B$8 - I116)/Inputs!$B$9)</f>
        <v>0</v>
      </c>
      <c r="L116" s="3">
        <f>MAX(MIN(Inputs!$B$2, I116*Inputs!$B$10, Inputs!$B$8*Inputs!$B$4 - J116), 0)</f>
        <v>0</v>
      </c>
      <c r="M116" s="3">
        <f t="shared" si="12"/>
        <v>0</v>
      </c>
      <c r="N116" s="3">
        <f t="shared" si="13"/>
        <v>0</v>
      </c>
      <c r="O116" s="3">
        <f>IF(H116="Reg", MIN(Inputs!$B$2, I116*Inputs!$B$10, (Inputs!$B$8-I116)/Inputs!$B$9), 0)</f>
        <v>0</v>
      </c>
      <c r="P116" s="3">
        <f t="shared" si="14"/>
        <v>0</v>
      </c>
      <c r="Q116" s="3">
        <f t="shared" si="15"/>
        <v>0</v>
      </c>
      <c r="R116" s="3">
        <f>I116 + M116*Inputs!$B$9 - N116/Inputs!$B$10</f>
        <v>340</v>
      </c>
    </row>
    <row r="117" spans="1:18" x14ac:dyDescent="0.3">
      <c r="A117" s="4">
        <v>46027.791666666657</v>
      </c>
      <c r="B117" s="3">
        <v>15.342499999999999</v>
      </c>
      <c r="C117" s="3">
        <v>0.12</v>
      </c>
      <c r="D117" s="3">
        <f t="shared" si="9"/>
        <v>9.8768750000000001</v>
      </c>
      <c r="E117" s="3">
        <f>MAX(B117 - D117/Inputs!$B$5, 0)</f>
        <v>4.1187784090909076</v>
      </c>
      <c r="F117" s="3">
        <f>MAX(D117*Inputs!$B$5 - B117, 0)</f>
        <v>0</v>
      </c>
      <c r="G117" s="3">
        <f t="shared" si="10"/>
        <v>0.12</v>
      </c>
      <c r="H117" t="str">
        <f t="shared" si="11"/>
        <v>Discharge</v>
      </c>
      <c r="I117" s="3">
        <f t="shared" si="16"/>
        <v>340</v>
      </c>
      <c r="J117" s="3">
        <f t="shared" si="17"/>
        <v>340</v>
      </c>
      <c r="K117" s="3">
        <f>MIN(Inputs!$B$2, (Inputs!$B$8 - I117)/Inputs!$B$9)</f>
        <v>0</v>
      </c>
      <c r="L117" s="3">
        <f>MAX(MIN(Inputs!$B$2, I117*Inputs!$B$10, Inputs!$B$8*Inputs!$B$4 - J117), 0)</f>
        <v>0</v>
      </c>
      <c r="M117" s="3">
        <f t="shared" si="12"/>
        <v>0</v>
      </c>
      <c r="N117" s="3">
        <f t="shared" si="13"/>
        <v>0</v>
      </c>
      <c r="O117" s="3">
        <f>IF(H117="Reg", MIN(Inputs!$B$2, I117*Inputs!$B$10, (Inputs!$B$8-I117)/Inputs!$B$9), 0)</f>
        <v>0</v>
      </c>
      <c r="P117" s="3">
        <f t="shared" si="14"/>
        <v>0</v>
      </c>
      <c r="Q117" s="3">
        <f t="shared" si="15"/>
        <v>0</v>
      </c>
      <c r="R117" s="3">
        <f>I117 + M117*Inputs!$B$9 - N117/Inputs!$B$10</f>
        <v>340</v>
      </c>
    </row>
    <row r="118" spans="1:18" x14ac:dyDescent="0.3">
      <c r="A118" s="4">
        <v>46027.833333333343</v>
      </c>
      <c r="B118" s="3">
        <v>15.120000000000001</v>
      </c>
      <c r="C118" s="3">
        <v>0.13</v>
      </c>
      <c r="D118" s="3">
        <f t="shared" si="9"/>
        <v>9.8768750000000001</v>
      </c>
      <c r="E118" s="3">
        <f>MAX(B118 - D118/Inputs!$B$5, 0)</f>
        <v>3.8962784090909093</v>
      </c>
      <c r="F118" s="3">
        <f>MAX(D118*Inputs!$B$5 - B118, 0)</f>
        <v>0</v>
      </c>
      <c r="G118" s="3">
        <f t="shared" si="10"/>
        <v>0.13</v>
      </c>
      <c r="H118" t="str">
        <f t="shared" si="11"/>
        <v>Discharge</v>
      </c>
      <c r="I118" s="3">
        <f t="shared" si="16"/>
        <v>340</v>
      </c>
      <c r="J118" s="3">
        <f t="shared" si="17"/>
        <v>340</v>
      </c>
      <c r="K118" s="3">
        <f>MIN(Inputs!$B$2, (Inputs!$B$8 - I118)/Inputs!$B$9)</f>
        <v>0</v>
      </c>
      <c r="L118" s="3">
        <f>MAX(MIN(Inputs!$B$2, I118*Inputs!$B$10, Inputs!$B$8*Inputs!$B$4 - J118), 0)</f>
        <v>0</v>
      </c>
      <c r="M118" s="3">
        <f t="shared" si="12"/>
        <v>0</v>
      </c>
      <c r="N118" s="3">
        <f t="shared" si="13"/>
        <v>0</v>
      </c>
      <c r="O118" s="3">
        <f>IF(H118="Reg", MIN(Inputs!$B$2, I118*Inputs!$B$10, (Inputs!$B$8-I118)/Inputs!$B$9), 0)</f>
        <v>0</v>
      </c>
      <c r="P118" s="3">
        <f t="shared" si="14"/>
        <v>0</v>
      </c>
      <c r="Q118" s="3">
        <f t="shared" si="15"/>
        <v>0</v>
      </c>
      <c r="R118" s="3">
        <f>I118 + M118*Inputs!$B$9 - N118/Inputs!$B$10</f>
        <v>340</v>
      </c>
    </row>
    <row r="119" spans="1:18" x14ac:dyDescent="0.3">
      <c r="A119" s="4">
        <v>46027.875</v>
      </c>
      <c r="B119" s="3">
        <v>15.532499999999999</v>
      </c>
      <c r="C119" s="3">
        <v>0.14000000000000001</v>
      </c>
      <c r="D119" s="3">
        <f t="shared" si="9"/>
        <v>9.8768750000000001</v>
      </c>
      <c r="E119" s="3">
        <f>MAX(B119 - D119/Inputs!$B$5, 0)</f>
        <v>4.3087784090909071</v>
      </c>
      <c r="F119" s="3">
        <f>MAX(D119*Inputs!$B$5 - B119, 0)</f>
        <v>0</v>
      </c>
      <c r="G119" s="3">
        <f t="shared" si="10"/>
        <v>0.14000000000000001</v>
      </c>
      <c r="H119" t="str">
        <f t="shared" si="11"/>
        <v>Discharge</v>
      </c>
      <c r="I119" s="3">
        <f t="shared" si="16"/>
        <v>340</v>
      </c>
      <c r="J119" s="3">
        <f t="shared" si="17"/>
        <v>340</v>
      </c>
      <c r="K119" s="3">
        <f>MIN(Inputs!$B$2, (Inputs!$B$8 - I119)/Inputs!$B$9)</f>
        <v>0</v>
      </c>
      <c r="L119" s="3">
        <f>MAX(MIN(Inputs!$B$2, I119*Inputs!$B$10, Inputs!$B$8*Inputs!$B$4 - J119), 0)</f>
        <v>0</v>
      </c>
      <c r="M119" s="3">
        <f t="shared" si="12"/>
        <v>0</v>
      </c>
      <c r="N119" s="3">
        <f t="shared" si="13"/>
        <v>0</v>
      </c>
      <c r="O119" s="3">
        <f>IF(H119="Reg", MIN(Inputs!$B$2, I119*Inputs!$B$10, (Inputs!$B$8-I119)/Inputs!$B$9), 0)</f>
        <v>0</v>
      </c>
      <c r="P119" s="3">
        <f t="shared" si="14"/>
        <v>0</v>
      </c>
      <c r="Q119" s="3">
        <f t="shared" si="15"/>
        <v>0</v>
      </c>
      <c r="R119" s="3">
        <f>I119 + M119*Inputs!$B$9 - N119/Inputs!$B$10</f>
        <v>340</v>
      </c>
    </row>
    <row r="120" spans="1:18" x14ac:dyDescent="0.3">
      <c r="A120" s="4">
        <v>46027.916666666657</v>
      </c>
      <c r="B120" s="3">
        <v>14.0075</v>
      </c>
      <c r="C120" s="3">
        <v>0.15</v>
      </c>
      <c r="D120" s="3">
        <f t="shared" si="9"/>
        <v>9.8768750000000001</v>
      </c>
      <c r="E120" s="3">
        <f>MAX(B120 - D120/Inputs!$B$5, 0)</f>
        <v>2.7837784090909086</v>
      </c>
      <c r="F120" s="3">
        <f>MAX(D120*Inputs!$B$5 - B120, 0)</f>
        <v>0</v>
      </c>
      <c r="G120" s="3">
        <f t="shared" si="10"/>
        <v>0.15</v>
      </c>
      <c r="H120" t="str">
        <f t="shared" si="11"/>
        <v>Discharge</v>
      </c>
      <c r="I120" s="3">
        <f t="shared" si="16"/>
        <v>340</v>
      </c>
      <c r="J120" s="3">
        <f t="shared" si="17"/>
        <v>340</v>
      </c>
      <c r="K120" s="3">
        <f>MIN(Inputs!$B$2, (Inputs!$B$8 - I120)/Inputs!$B$9)</f>
        <v>0</v>
      </c>
      <c r="L120" s="3">
        <f>MAX(MIN(Inputs!$B$2, I120*Inputs!$B$10, Inputs!$B$8*Inputs!$B$4 - J120), 0)</f>
        <v>0</v>
      </c>
      <c r="M120" s="3">
        <f t="shared" si="12"/>
        <v>0</v>
      </c>
      <c r="N120" s="3">
        <f t="shared" si="13"/>
        <v>0</v>
      </c>
      <c r="O120" s="3">
        <f>IF(H120="Reg", MIN(Inputs!$B$2, I120*Inputs!$B$10, (Inputs!$B$8-I120)/Inputs!$B$9), 0)</f>
        <v>0</v>
      </c>
      <c r="P120" s="3">
        <f t="shared" si="14"/>
        <v>0</v>
      </c>
      <c r="Q120" s="3">
        <f t="shared" si="15"/>
        <v>0</v>
      </c>
      <c r="R120" s="3">
        <f>I120 + M120*Inputs!$B$9 - N120/Inputs!$B$10</f>
        <v>340</v>
      </c>
    </row>
    <row r="121" spans="1:18" x14ac:dyDescent="0.3">
      <c r="A121" s="4">
        <v>46027.958333333343</v>
      </c>
      <c r="B121" s="3">
        <v>10.5525</v>
      </c>
      <c r="C121" s="3">
        <v>0.06</v>
      </c>
      <c r="D121" s="3">
        <f t="shared" si="9"/>
        <v>9.8768750000000001</v>
      </c>
      <c r="E121" s="3">
        <f>MAX(B121 - D121/Inputs!$B$5, 0)</f>
        <v>0</v>
      </c>
      <c r="F121" s="3">
        <f>MAX(D121*Inputs!$B$5 - B121, 0)</f>
        <v>0</v>
      </c>
      <c r="G121" s="3">
        <f t="shared" si="10"/>
        <v>0.06</v>
      </c>
      <c r="H121" t="str">
        <f t="shared" si="11"/>
        <v>Reg</v>
      </c>
      <c r="I121" s="3">
        <f t="shared" si="16"/>
        <v>340</v>
      </c>
      <c r="J121" s="3">
        <f t="shared" si="17"/>
        <v>340</v>
      </c>
      <c r="K121" s="3">
        <f>MIN(Inputs!$B$2, (Inputs!$B$8 - I121)/Inputs!$B$9)</f>
        <v>0</v>
      </c>
      <c r="L121" s="3">
        <f>MAX(MIN(Inputs!$B$2, I121*Inputs!$B$10, Inputs!$B$8*Inputs!$B$4 - J121), 0)</f>
        <v>0</v>
      </c>
      <c r="M121" s="3">
        <f t="shared" si="12"/>
        <v>0</v>
      </c>
      <c r="N121" s="3">
        <f t="shared" si="13"/>
        <v>0</v>
      </c>
      <c r="O121" s="3">
        <f>IF(H121="Reg", MIN(Inputs!$B$2, I121*Inputs!$B$10, (Inputs!$B$8-I121)/Inputs!$B$9), 0)</f>
        <v>0</v>
      </c>
      <c r="P121" s="3">
        <f t="shared" si="14"/>
        <v>0</v>
      </c>
      <c r="Q121" s="3">
        <f t="shared" si="15"/>
        <v>0</v>
      </c>
      <c r="R121" s="3">
        <f>I121 + M121*Inputs!$B$9 - N121/Inputs!$B$10</f>
        <v>340</v>
      </c>
    </row>
    <row r="122" spans="1:18" x14ac:dyDescent="0.3">
      <c r="A122" s="4">
        <v>46028</v>
      </c>
      <c r="B122" s="3">
        <v>10.442499999999999</v>
      </c>
      <c r="C122" s="3">
        <v>0.04</v>
      </c>
      <c r="D122" s="3">
        <f t="shared" si="9"/>
        <v>16.828437500000003</v>
      </c>
      <c r="E122" s="3">
        <f>MAX(B122 - D122/Inputs!$B$5, 0)</f>
        <v>0</v>
      </c>
      <c r="F122" s="3">
        <f>MAX(D122*Inputs!$B$5 - B122, 0)</f>
        <v>4.3665250000000047</v>
      </c>
      <c r="G122" s="3">
        <f t="shared" si="10"/>
        <v>0.04</v>
      </c>
      <c r="H122" t="str">
        <f t="shared" si="11"/>
        <v>Charge</v>
      </c>
      <c r="I122" s="3">
        <f t="shared" si="16"/>
        <v>340</v>
      </c>
      <c r="J122" s="3">
        <f t="shared" si="17"/>
        <v>0</v>
      </c>
      <c r="K122" s="3">
        <f>MIN(Inputs!$B$2, (Inputs!$B$8 - I122)/Inputs!$B$9)</f>
        <v>0</v>
      </c>
      <c r="L122" s="3">
        <f>MAX(MIN(Inputs!$B$2, I122*Inputs!$B$10, Inputs!$B$8*Inputs!$B$4 - J122), 0)</f>
        <v>170</v>
      </c>
      <c r="M122" s="3">
        <f t="shared" si="12"/>
        <v>0</v>
      </c>
      <c r="N122" s="3">
        <f t="shared" si="13"/>
        <v>0</v>
      </c>
      <c r="O122" s="3">
        <f>IF(H122="Reg", MIN(Inputs!$B$2, I122*Inputs!$B$10, (Inputs!$B$8-I122)/Inputs!$B$9), 0)</f>
        <v>0</v>
      </c>
      <c r="P122" s="3">
        <f t="shared" si="14"/>
        <v>0</v>
      </c>
      <c r="Q122" s="3">
        <f t="shared" si="15"/>
        <v>0</v>
      </c>
      <c r="R122" s="3">
        <f>I122 + M122*Inputs!$B$9 - N122/Inputs!$B$10</f>
        <v>340</v>
      </c>
    </row>
    <row r="123" spans="1:18" x14ac:dyDescent="0.3">
      <c r="A123" s="4">
        <v>46028.041666666657</v>
      </c>
      <c r="B123" s="3">
        <v>11.16</v>
      </c>
      <c r="C123" s="3">
        <v>0.04</v>
      </c>
      <c r="D123" s="3">
        <f t="shared" si="9"/>
        <v>16.828437500000003</v>
      </c>
      <c r="E123" s="3">
        <f>MAX(B123 - D123/Inputs!$B$5, 0)</f>
        <v>0</v>
      </c>
      <c r="F123" s="3">
        <f>MAX(D123*Inputs!$B$5 - B123, 0)</f>
        <v>3.6490250000000035</v>
      </c>
      <c r="G123" s="3">
        <f t="shared" si="10"/>
        <v>0.04</v>
      </c>
      <c r="H123" t="str">
        <f t="shared" si="11"/>
        <v>Charge</v>
      </c>
      <c r="I123" s="3">
        <f t="shared" si="16"/>
        <v>340</v>
      </c>
      <c r="J123" s="3">
        <f t="shared" si="17"/>
        <v>0</v>
      </c>
      <c r="K123" s="3">
        <f>MIN(Inputs!$B$2, (Inputs!$B$8 - I123)/Inputs!$B$9)</f>
        <v>0</v>
      </c>
      <c r="L123" s="3">
        <f>MAX(MIN(Inputs!$B$2, I123*Inputs!$B$10, Inputs!$B$8*Inputs!$B$4 - J123), 0)</f>
        <v>170</v>
      </c>
      <c r="M123" s="3">
        <f t="shared" si="12"/>
        <v>0</v>
      </c>
      <c r="N123" s="3">
        <f t="shared" si="13"/>
        <v>0</v>
      </c>
      <c r="O123" s="3">
        <f>IF(H123="Reg", MIN(Inputs!$B$2, I123*Inputs!$B$10, (Inputs!$B$8-I123)/Inputs!$B$9), 0)</f>
        <v>0</v>
      </c>
      <c r="P123" s="3">
        <f t="shared" si="14"/>
        <v>0</v>
      </c>
      <c r="Q123" s="3">
        <f t="shared" si="15"/>
        <v>0</v>
      </c>
      <c r="R123" s="3">
        <f>I123 + M123*Inputs!$B$9 - N123/Inputs!$B$10</f>
        <v>340</v>
      </c>
    </row>
    <row r="124" spans="1:18" x14ac:dyDescent="0.3">
      <c r="A124" s="4">
        <v>46028.083333333343</v>
      </c>
      <c r="B124" s="3">
        <v>11.217499999999999</v>
      </c>
      <c r="C124" s="3">
        <v>0.04</v>
      </c>
      <c r="D124" s="3">
        <f t="shared" si="9"/>
        <v>16.828437500000003</v>
      </c>
      <c r="E124" s="3">
        <f>MAX(B124 - D124/Inputs!$B$5, 0)</f>
        <v>0</v>
      </c>
      <c r="F124" s="3">
        <f>MAX(D124*Inputs!$B$5 - B124, 0)</f>
        <v>3.5915250000000043</v>
      </c>
      <c r="G124" s="3">
        <f t="shared" si="10"/>
        <v>0.04</v>
      </c>
      <c r="H124" t="str">
        <f t="shared" si="11"/>
        <v>Charge</v>
      </c>
      <c r="I124" s="3">
        <f t="shared" si="16"/>
        <v>340</v>
      </c>
      <c r="J124" s="3">
        <f t="shared" si="17"/>
        <v>0</v>
      </c>
      <c r="K124" s="3">
        <f>MIN(Inputs!$B$2, (Inputs!$B$8 - I124)/Inputs!$B$9)</f>
        <v>0</v>
      </c>
      <c r="L124" s="3">
        <f>MAX(MIN(Inputs!$B$2, I124*Inputs!$B$10, Inputs!$B$8*Inputs!$B$4 - J124), 0)</f>
        <v>170</v>
      </c>
      <c r="M124" s="3">
        <f t="shared" si="12"/>
        <v>0</v>
      </c>
      <c r="N124" s="3">
        <f t="shared" si="13"/>
        <v>0</v>
      </c>
      <c r="O124" s="3">
        <f>IF(H124="Reg", MIN(Inputs!$B$2, I124*Inputs!$B$10, (Inputs!$B$8-I124)/Inputs!$B$9), 0)</f>
        <v>0</v>
      </c>
      <c r="P124" s="3">
        <f t="shared" si="14"/>
        <v>0</v>
      </c>
      <c r="Q124" s="3">
        <f t="shared" si="15"/>
        <v>0</v>
      </c>
      <c r="R124" s="3">
        <f>I124 + M124*Inputs!$B$9 - N124/Inputs!$B$10</f>
        <v>340</v>
      </c>
    </row>
    <row r="125" spans="1:18" x14ac:dyDescent="0.3">
      <c r="A125" s="4">
        <v>46028.125</v>
      </c>
      <c r="B125" s="3">
        <v>11.57</v>
      </c>
      <c r="C125" s="3">
        <v>0.04</v>
      </c>
      <c r="D125" s="3">
        <f t="shared" si="9"/>
        <v>16.828437500000003</v>
      </c>
      <c r="E125" s="3">
        <f>MAX(B125 - D125/Inputs!$B$5, 0)</f>
        <v>0</v>
      </c>
      <c r="F125" s="3">
        <f>MAX(D125*Inputs!$B$5 - B125, 0)</f>
        <v>3.2390250000000034</v>
      </c>
      <c r="G125" s="3">
        <f t="shared" si="10"/>
        <v>0.04</v>
      </c>
      <c r="H125" t="str">
        <f t="shared" si="11"/>
        <v>Charge</v>
      </c>
      <c r="I125" s="3">
        <f t="shared" si="16"/>
        <v>340</v>
      </c>
      <c r="J125" s="3">
        <f t="shared" si="17"/>
        <v>0</v>
      </c>
      <c r="K125" s="3">
        <f>MIN(Inputs!$B$2, (Inputs!$B$8 - I125)/Inputs!$B$9)</f>
        <v>0</v>
      </c>
      <c r="L125" s="3">
        <f>MAX(MIN(Inputs!$B$2, I125*Inputs!$B$10, Inputs!$B$8*Inputs!$B$4 - J125), 0)</f>
        <v>170</v>
      </c>
      <c r="M125" s="3">
        <f t="shared" si="12"/>
        <v>0</v>
      </c>
      <c r="N125" s="3">
        <f t="shared" si="13"/>
        <v>0</v>
      </c>
      <c r="O125" s="3">
        <f>IF(H125="Reg", MIN(Inputs!$B$2, I125*Inputs!$B$10, (Inputs!$B$8-I125)/Inputs!$B$9), 0)</f>
        <v>0</v>
      </c>
      <c r="P125" s="3">
        <f t="shared" si="14"/>
        <v>0</v>
      </c>
      <c r="Q125" s="3">
        <f t="shared" si="15"/>
        <v>0</v>
      </c>
      <c r="R125" s="3">
        <f>I125 + M125*Inputs!$B$9 - N125/Inputs!$B$10</f>
        <v>340</v>
      </c>
    </row>
    <row r="126" spans="1:18" x14ac:dyDescent="0.3">
      <c r="A126" s="4">
        <v>46028.166666666657</v>
      </c>
      <c r="B126" s="3">
        <v>11.827500000000001</v>
      </c>
      <c r="C126" s="3">
        <v>0.04</v>
      </c>
      <c r="D126" s="3">
        <f t="shared" si="9"/>
        <v>16.828437500000003</v>
      </c>
      <c r="E126" s="3">
        <f>MAX(B126 - D126/Inputs!$B$5, 0)</f>
        <v>0</v>
      </c>
      <c r="F126" s="3">
        <f>MAX(D126*Inputs!$B$5 - B126, 0)</f>
        <v>2.9815250000000031</v>
      </c>
      <c r="G126" s="3">
        <f t="shared" si="10"/>
        <v>0.04</v>
      </c>
      <c r="H126" t="str">
        <f t="shared" si="11"/>
        <v>Charge</v>
      </c>
      <c r="I126" s="3">
        <f t="shared" si="16"/>
        <v>340</v>
      </c>
      <c r="J126" s="3">
        <f t="shared" si="17"/>
        <v>0</v>
      </c>
      <c r="K126" s="3">
        <f>MIN(Inputs!$B$2, (Inputs!$B$8 - I126)/Inputs!$B$9)</f>
        <v>0</v>
      </c>
      <c r="L126" s="3">
        <f>MAX(MIN(Inputs!$B$2, I126*Inputs!$B$10, Inputs!$B$8*Inputs!$B$4 - J126), 0)</f>
        <v>170</v>
      </c>
      <c r="M126" s="3">
        <f t="shared" si="12"/>
        <v>0</v>
      </c>
      <c r="N126" s="3">
        <f t="shared" si="13"/>
        <v>0</v>
      </c>
      <c r="O126" s="3">
        <f>IF(H126="Reg", MIN(Inputs!$B$2, I126*Inputs!$B$10, (Inputs!$B$8-I126)/Inputs!$B$9), 0)</f>
        <v>0</v>
      </c>
      <c r="P126" s="3">
        <f t="shared" si="14"/>
        <v>0</v>
      </c>
      <c r="Q126" s="3">
        <f t="shared" si="15"/>
        <v>0</v>
      </c>
      <c r="R126" s="3">
        <f>I126 + M126*Inputs!$B$9 - N126/Inputs!$B$10</f>
        <v>340</v>
      </c>
    </row>
    <row r="127" spans="1:18" x14ac:dyDescent="0.3">
      <c r="A127" s="4">
        <v>46028.208333333343</v>
      </c>
      <c r="B127" s="3">
        <v>14.444999999999999</v>
      </c>
      <c r="C127" s="3">
        <v>0.37</v>
      </c>
      <c r="D127" s="3">
        <f t="shared" si="9"/>
        <v>16.828437500000003</v>
      </c>
      <c r="E127" s="3">
        <f>MAX(B127 - D127/Inputs!$B$5, 0)</f>
        <v>0</v>
      </c>
      <c r="F127" s="3">
        <f>MAX(D127*Inputs!$B$5 - B127, 0)</f>
        <v>0.36402500000000515</v>
      </c>
      <c r="G127" s="3">
        <f t="shared" si="10"/>
        <v>0.37</v>
      </c>
      <c r="H127" t="str">
        <f t="shared" si="11"/>
        <v>Reg</v>
      </c>
      <c r="I127" s="3">
        <f t="shared" si="16"/>
        <v>340</v>
      </c>
      <c r="J127" s="3">
        <f t="shared" si="17"/>
        <v>0</v>
      </c>
      <c r="K127" s="3">
        <f>MIN(Inputs!$B$2, (Inputs!$B$8 - I127)/Inputs!$B$9)</f>
        <v>0</v>
      </c>
      <c r="L127" s="3">
        <f>MAX(MIN(Inputs!$B$2, I127*Inputs!$B$10, Inputs!$B$8*Inputs!$B$4 - J127), 0)</f>
        <v>170</v>
      </c>
      <c r="M127" s="3">
        <f t="shared" si="12"/>
        <v>0</v>
      </c>
      <c r="N127" s="3">
        <f t="shared" si="13"/>
        <v>0</v>
      </c>
      <c r="O127" s="3">
        <f>IF(H127="Reg", MIN(Inputs!$B$2, I127*Inputs!$B$10, (Inputs!$B$8-I127)/Inputs!$B$9), 0)</f>
        <v>0</v>
      </c>
      <c r="P127" s="3">
        <f t="shared" si="14"/>
        <v>0</v>
      </c>
      <c r="Q127" s="3">
        <f t="shared" si="15"/>
        <v>0</v>
      </c>
      <c r="R127" s="3">
        <f>I127 + M127*Inputs!$B$9 - N127/Inputs!$B$10</f>
        <v>340</v>
      </c>
    </row>
    <row r="128" spans="1:18" x14ac:dyDescent="0.3">
      <c r="A128" s="4">
        <v>46028.25</v>
      </c>
      <c r="B128" s="3">
        <v>15.790000000000001</v>
      </c>
      <c r="C128" s="3">
        <v>6.3</v>
      </c>
      <c r="D128" s="3">
        <f t="shared" si="9"/>
        <v>16.828437500000003</v>
      </c>
      <c r="E128" s="3">
        <f>MAX(B128 - D128/Inputs!$B$5, 0)</f>
        <v>0</v>
      </c>
      <c r="F128" s="3">
        <f>MAX(D128*Inputs!$B$5 - B128, 0)</f>
        <v>0</v>
      </c>
      <c r="G128" s="3">
        <f t="shared" si="10"/>
        <v>6.3</v>
      </c>
      <c r="H128" t="str">
        <f t="shared" si="11"/>
        <v>Reg</v>
      </c>
      <c r="I128" s="3">
        <f t="shared" si="16"/>
        <v>340</v>
      </c>
      <c r="J128" s="3">
        <f t="shared" si="17"/>
        <v>0</v>
      </c>
      <c r="K128" s="3">
        <f>MIN(Inputs!$B$2, (Inputs!$B$8 - I128)/Inputs!$B$9)</f>
        <v>0</v>
      </c>
      <c r="L128" s="3">
        <f>MAX(MIN(Inputs!$B$2, I128*Inputs!$B$10, Inputs!$B$8*Inputs!$B$4 - J128), 0)</f>
        <v>170</v>
      </c>
      <c r="M128" s="3">
        <f t="shared" si="12"/>
        <v>0</v>
      </c>
      <c r="N128" s="3">
        <f t="shared" si="13"/>
        <v>0</v>
      </c>
      <c r="O128" s="3">
        <f>IF(H128="Reg", MIN(Inputs!$B$2, I128*Inputs!$B$10, (Inputs!$B$8-I128)/Inputs!$B$9), 0)</f>
        <v>0</v>
      </c>
      <c r="P128" s="3">
        <f t="shared" si="14"/>
        <v>0</v>
      </c>
      <c r="Q128" s="3">
        <f t="shared" si="15"/>
        <v>0</v>
      </c>
      <c r="R128" s="3">
        <f>I128 + M128*Inputs!$B$9 - N128/Inputs!$B$10</f>
        <v>340</v>
      </c>
    </row>
    <row r="129" spans="1:18" x14ac:dyDescent="0.3">
      <c r="A129" s="4">
        <v>46028.291666666657</v>
      </c>
      <c r="B129" s="3">
        <v>16.4925</v>
      </c>
      <c r="C129" s="3">
        <v>27.1</v>
      </c>
      <c r="D129" s="3">
        <f t="shared" si="9"/>
        <v>16.828437500000003</v>
      </c>
      <c r="E129" s="3">
        <f>MAX(B129 - D129/Inputs!$B$5, 0)</f>
        <v>0</v>
      </c>
      <c r="F129" s="3">
        <f>MAX(D129*Inputs!$B$5 - B129, 0)</f>
        <v>0</v>
      </c>
      <c r="G129" s="3">
        <f t="shared" si="10"/>
        <v>27.1</v>
      </c>
      <c r="H129" t="str">
        <f t="shared" si="11"/>
        <v>Reg</v>
      </c>
      <c r="I129" s="3">
        <f t="shared" si="16"/>
        <v>340</v>
      </c>
      <c r="J129" s="3">
        <f t="shared" si="17"/>
        <v>0</v>
      </c>
      <c r="K129" s="3">
        <f>MIN(Inputs!$B$2, (Inputs!$B$8 - I129)/Inputs!$B$9)</f>
        <v>0</v>
      </c>
      <c r="L129" s="3">
        <f>MAX(MIN(Inputs!$B$2, I129*Inputs!$B$10, Inputs!$B$8*Inputs!$B$4 - J129), 0)</f>
        <v>170</v>
      </c>
      <c r="M129" s="3">
        <f t="shared" si="12"/>
        <v>0</v>
      </c>
      <c r="N129" s="3">
        <f t="shared" si="13"/>
        <v>0</v>
      </c>
      <c r="O129" s="3">
        <f>IF(H129="Reg", MIN(Inputs!$B$2, I129*Inputs!$B$10, (Inputs!$B$8-I129)/Inputs!$B$9), 0)</f>
        <v>0</v>
      </c>
      <c r="P129" s="3">
        <f t="shared" si="14"/>
        <v>0</v>
      </c>
      <c r="Q129" s="3">
        <f t="shared" si="15"/>
        <v>0</v>
      </c>
      <c r="R129" s="3">
        <f>I129 + M129*Inputs!$B$9 - N129/Inputs!$B$10</f>
        <v>340</v>
      </c>
    </row>
    <row r="130" spans="1:18" x14ac:dyDescent="0.3">
      <c r="A130" s="4">
        <v>46028.333333333343</v>
      </c>
      <c r="B130" s="3">
        <v>11.385</v>
      </c>
      <c r="C130" s="3">
        <v>20.29</v>
      </c>
      <c r="D130" s="3">
        <f t="shared" ref="D130:D193" si="18">AVERAGEIFS(B:B, A:A, "&gt;="&amp;INT(A130), A:A, "&lt;"&amp;INT(A130)+1)</f>
        <v>16.828437500000003</v>
      </c>
      <c r="E130" s="3">
        <f>MAX(B130 - D130/Inputs!$B$5, 0)</f>
        <v>0</v>
      </c>
      <c r="F130" s="3">
        <f>MAX(D130*Inputs!$B$5 - B130, 0)</f>
        <v>3.4240250000000039</v>
      </c>
      <c r="G130" s="3">
        <f t="shared" ref="G130:G193" si="19">C130</f>
        <v>20.29</v>
      </c>
      <c r="H130" t="str">
        <f t="shared" ref="H130:H193" si="20">IF(MAX(E130, F130, G130)&lt;=0, "Idle", IF(AND(G130&gt;=E130, G130&gt;=F130), "Reg", IF(E130&gt;=F130, "Discharge", "Charge")))</f>
        <v>Reg</v>
      </c>
      <c r="I130" s="3">
        <f t="shared" si="16"/>
        <v>340</v>
      </c>
      <c r="J130" s="3">
        <f t="shared" si="17"/>
        <v>0</v>
      </c>
      <c r="K130" s="3">
        <f>MIN(Inputs!$B$2, (Inputs!$B$8 - I130)/Inputs!$B$9)</f>
        <v>0</v>
      </c>
      <c r="L130" s="3">
        <f>MAX(MIN(Inputs!$B$2, I130*Inputs!$B$10, Inputs!$B$8*Inputs!$B$4 - J130), 0)</f>
        <v>170</v>
      </c>
      <c r="M130" s="3">
        <f t="shared" ref="M130:M193" si="21">IF(H130="Charge", K130, 0)</f>
        <v>0</v>
      </c>
      <c r="N130" s="3">
        <f t="shared" ref="N130:N193" si="22">IF(H130="Discharge", L130, 0)</f>
        <v>0</v>
      </c>
      <c r="O130" s="3">
        <f>IF(H130="Reg", MIN(Inputs!$B$2, I130*Inputs!$B$10, (Inputs!$B$8-I130)/Inputs!$B$9), 0)</f>
        <v>0</v>
      </c>
      <c r="P130" s="3">
        <f t="shared" ref="P130:P193" si="23">(N130 - M130) * B130</f>
        <v>0</v>
      </c>
      <c r="Q130" s="3">
        <f t="shared" ref="Q130:Q193" si="24">O130 * C130</f>
        <v>0</v>
      </c>
      <c r="R130" s="3">
        <f>I130 + M130*Inputs!$B$9 - N130/Inputs!$B$10</f>
        <v>340</v>
      </c>
    </row>
    <row r="131" spans="1:18" x14ac:dyDescent="0.3">
      <c r="A131" s="4">
        <v>46028.375</v>
      </c>
      <c r="B131" s="3">
        <v>10.987499999999999</v>
      </c>
      <c r="C131" s="3">
        <v>3.68</v>
      </c>
      <c r="D131" s="3">
        <f t="shared" si="18"/>
        <v>16.828437500000003</v>
      </c>
      <c r="E131" s="3">
        <f>MAX(B131 - D131/Inputs!$B$5, 0)</f>
        <v>0</v>
      </c>
      <c r="F131" s="3">
        <f>MAX(D131*Inputs!$B$5 - B131, 0)</f>
        <v>3.8215250000000047</v>
      </c>
      <c r="G131" s="3">
        <f t="shared" si="19"/>
        <v>3.68</v>
      </c>
      <c r="H131" t="str">
        <f t="shared" si="20"/>
        <v>Charge</v>
      </c>
      <c r="I131" s="3">
        <f t="shared" ref="I131:I194" si="25">R130</f>
        <v>340</v>
      </c>
      <c r="J131" s="3">
        <f t="shared" ref="J131:J194" si="26">IF(INT(A131)=INT(A130), J130 + N130, 0)</f>
        <v>0</v>
      </c>
      <c r="K131" s="3">
        <f>MIN(Inputs!$B$2, (Inputs!$B$8 - I131)/Inputs!$B$9)</f>
        <v>0</v>
      </c>
      <c r="L131" s="3">
        <f>MAX(MIN(Inputs!$B$2, I131*Inputs!$B$10, Inputs!$B$8*Inputs!$B$4 - J131), 0)</f>
        <v>170</v>
      </c>
      <c r="M131" s="3">
        <f t="shared" si="21"/>
        <v>0</v>
      </c>
      <c r="N131" s="3">
        <f t="shared" si="22"/>
        <v>0</v>
      </c>
      <c r="O131" s="3">
        <f>IF(H131="Reg", MIN(Inputs!$B$2, I131*Inputs!$B$10, (Inputs!$B$8-I131)/Inputs!$B$9), 0)</f>
        <v>0</v>
      </c>
      <c r="P131" s="3">
        <f t="shared" si="23"/>
        <v>0</v>
      </c>
      <c r="Q131" s="3">
        <f t="shared" si="24"/>
        <v>0</v>
      </c>
      <c r="R131" s="3">
        <f>I131 + M131*Inputs!$B$9 - N131/Inputs!$B$10</f>
        <v>340</v>
      </c>
    </row>
    <row r="132" spans="1:18" x14ac:dyDescent="0.3">
      <c r="A132" s="4">
        <v>46028.416666666657</v>
      </c>
      <c r="B132" s="3">
        <v>14.8925</v>
      </c>
      <c r="C132" s="3">
        <v>1</v>
      </c>
      <c r="D132" s="3">
        <f t="shared" si="18"/>
        <v>16.828437500000003</v>
      </c>
      <c r="E132" s="3">
        <f>MAX(B132 - D132/Inputs!$B$5, 0)</f>
        <v>0</v>
      </c>
      <c r="F132" s="3">
        <f>MAX(D132*Inputs!$B$5 - B132, 0)</f>
        <v>0</v>
      </c>
      <c r="G132" s="3">
        <f t="shared" si="19"/>
        <v>1</v>
      </c>
      <c r="H132" t="str">
        <f t="shared" si="20"/>
        <v>Reg</v>
      </c>
      <c r="I132" s="3">
        <f t="shared" si="25"/>
        <v>340</v>
      </c>
      <c r="J132" s="3">
        <f t="shared" si="26"/>
        <v>0</v>
      </c>
      <c r="K132" s="3">
        <f>MIN(Inputs!$B$2, (Inputs!$B$8 - I132)/Inputs!$B$9)</f>
        <v>0</v>
      </c>
      <c r="L132" s="3">
        <f>MAX(MIN(Inputs!$B$2, I132*Inputs!$B$10, Inputs!$B$8*Inputs!$B$4 - J132), 0)</f>
        <v>170</v>
      </c>
      <c r="M132" s="3">
        <f t="shared" si="21"/>
        <v>0</v>
      </c>
      <c r="N132" s="3">
        <f t="shared" si="22"/>
        <v>0</v>
      </c>
      <c r="O132" s="3">
        <f>IF(H132="Reg", MIN(Inputs!$B$2, I132*Inputs!$B$10, (Inputs!$B$8-I132)/Inputs!$B$9), 0)</f>
        <v>0</v>
      </c>
      <c r="P132" s="3">
        <f t="shared" si="23"/>
        <v>0</v>
      </c>
      <c r="Q132" s="3">
        <f t="shared" si="24"/>
        <v>0</v>
      </c>
      <c r="R132" s="3">
        <f>I132 + M132*Inputs!$B$9 - N132/Inputs!$B$10</f>
        <v>340</v>
      </c>
    </row>
    <row r="133" spans="1:18" x14ac:dyDescent="0.3">
      <c r="A133" s="4">
        <v>46028.458333333343</v>
      </c>
      <c r="B133" s="3">
        <v>13.675000000000001</v>
      </c>
      <c r="C133" s="3">
        <v>0.79</v>
      </c>
      <c r="D133" s="3">
        <f t="shared" si="18"/>
        <v>16.828437500000003</v>
      </c>
      <c r="E133" s="3">
        <f>MAX(B133 - D133/Inputs!$B$5, 0)</f>
        <v>0</v>
      </c>
      <c r="F133" s="3">
        <f>MAX(D133*Inputs!$B$5 - B133, 0)</f>
        <v>1.1340250000000029</v>
      </c>
      <c r="G133" s="3">
        <f t="shared" si="19"/>
        <v>0.79</v>
      </c>
      <c r="H133" t="str">
        <f t="shared" si="20"/>
        <v>Charge</v>
      </c>
      <c r="I133" s="3">
        <f t="shared" si="25"/>
        <v>340</v>
      </c>
      <c r="J133" s="3">
        <f t="shared" si="26"/>
        <v>0</v>
      </c>
      <c r="K133" s="3">
        <f>MIN(Inputs!$B$2, (Inputs!$B$8 - I133)/Inputs!$B$9)</f>
        <v>0</v>
      </c>
      <c r="L133" s="3">
        <f>MAX(MIN(Inputs!$B$2, I133*Inputs!$B$10, Inputs!$B$8*Inputs!$B$4 - J133), 0)</f>
        <v>170</v>
      </c>
      <c r="M133" s="3">
        <f t="shared" si="21"/>
        <v>0</v>
      </c>
      <c r="N133" s="3">
        <f t="shared" si="22"/>
        <v>0</v>
      </c>
      <c r="O133" s="3">
        <f>IF(H133="Reg", MIN(Inputs!$B$2, I133*Inputs!$B$10, (Inputs!$B$8-I133)/Inputs!$B$9), 0)</f>
        <v>0</v>
      </c>
      <c r="P133" s="3">
        <f t="shared" si="23"/>
        <v>0</v>
      </c>
      <c r="Q133" s="3">
        <f t="shared" si="24"/>
        <v>0</v>
      </c>
      <c r="R133" s="3">
        <f>I133 + M133*Inputs!$B$9 - N133/Inputs!$B$10</f>
        <v>340</v>
      </c>
    </row>
    <row r="134" spans="1:18" x14ac:dyDescent="0.3">
      <c r="A134" s="4">
        <v>46028.5</v>
      </c>
      <c r="B134" s="3">
        <v>14.875</v>
      </c>
      <c r="C134" s="3">
        <v>0.37</v>
      </c>
      <c r="D134" s="3">
        <f t="shared" si="18"/>
        <v>16.828437500000003</v>
      </c>
      <c r="E134" s="3">
        <f>MAX(B134 - D134/Inputs!$B$5, 0)</f>
        <v>0</v>
      </c>
      <c r="F134" s="3">
        <f>MAX(D134*Inputs!$B$5 - B134, 0)</f>
        <v>0</v>
      </c>
      <c r="G134" s="3">
        <f t="shared" si="19"/>
        <v>0.37</v>
      </c>
      <c r="H134" t="str">
        <f t="shared" si="20"/>
        <v>Reg</v>
      </c>
      <c r="I134" s="3">
        <f t="shared" si="25"/>
        <v>340</v>
      </c>
      <c r="J134" s="3">
        <f t="shared" si="26"/>
        <v>0</v>
      </c>
      <c r="K134" s="3">
        <f>MIN(Inputs!$B$2, (Inputs!$B$8 - I134)/Inputs!$B$9)</f>
        <v>0</v>
      </c>
      <c r="L134" s="3">
        <f>MAX(MIN(Inputs!$B$2, I134*Inputs!$B$10, Inputs!$B$8*Inputs!$B$4 - J134), 0)</f>
        <v>170</v>
      </c>
      <c r="M134" s="3">
        <f t="shared" si="21"/>
        <v>0</v>
      </c>
      <c r="N134" s="3">
        <f t="shared" si="22"/>
        <v>0</v>
      </c>
      <c r="O134" s="3">
        <f>IF(H134="Reg", MIN(Inputs!$B$2, I134*Inputs!$B$10, (Inputs!$B$8-I134)/Inputs!$B$9), 0)</f>
        <v>0</v>
      </c>
      <c r="P134" s="3">
        <f t="shared" si="23"/>
        <v>0</v>
      </c>
      <c r="Q134" s="3">
        <f t="shared" si="24"/>
        <v>0</v>
      </c>
      <c r="R134" s="3">
        <f>I134 + M134*Inputs!$B$9 - N134/Inputs!$B$10</f>
        <v>340</v>
      </c>
    </row>
    <row r="135" spans="1:18" x14ac:dyDescent="0.3">
      <c r="A135" s="4">
        <v>46028.541666666657</v>
      </c>
      <c r="B135" s="3">
        <v>15.654999999999999</v>
      </c>
      <c r="C135" s="3">
        <v>0.78</v>
      </c>
      <c r="D135" s="3">
        <f t="shared" si="18"/>
        <v>16.828437500000003</v>
      </c>
      <c r="E135" s="3">
        <f>MAX(B135 - D135/Inputs!$B$5, 0)</f>
        <v>0</v>
      </c>
      <c r="F135" s="3">
        <f>MAX(D135*Inputs!$B$5 - B135, 0)</f>
        <v>0</v>
      </c>
      <c r="G135" s="3">
        <f t="shared" si="19"/>
        <v>0.78</v>
      </c>
      <c r="H135" t="str">
        <f t="shared" si="20"/>
        <v>Reg</v>
      </c>
      <c r="I135" s="3">
        <f t="shared" si="25"/>
        <v>340</v>
      </c>
      <c r="J135" s="3">
        <f t="shared" si="26"/>
        <v>0</v>
      </c>
      <c r="K135" s="3">
        <f>MIN(Inputs!$B$2, (Inputs!$B$8 - I135)/Inputs!$B$9)</f>
        <v>0</v>
      </c>
      <c r="L135" s="3">
        <f>MAX(MIN(Inputs!$B$2, I135*Inputs!$B$10, Inputs!$B$8*Inputs!$B$4 - J135), 0)</f>
        <v>170</v>
      </c>
      <c r="M135" s="3">
        <f t="shared" si="21"/>
        <v>0</v>
      </c>
      <c r="N135" s="3">
        <f t="shared" si="22"/>
        <v>0</v>
      </c>
      <c r="O135" s="3">
        <f>IF(H135="Reg", MIN(Inputs!$B$2, I135*Inputs!$B$10, (Inputs!$B$8-I135)/Inputs!$B$9), 0)</f>
        <v>0</v>
      </c>
      <c r="P135" s="3">
        <f t="shared" si="23"/>
        <v>0</v>
      </c>
      <c r="Q135" s="3">
        <f t="shared" si="24"/>
        <v>0</v>
      </c>
      <c r="R135" s="3">
        <f>I135 + M135*Inputs!$B$9 - N135/Inputs!$B$10</f>
        <v>340</v>
      </c>
    </row>
    <row r="136" spans="1:18" x14ac:dyDescent="0.3">
      <c r="A136" s="4">
        <v>46028.583333333343</v>
      </c>
      <c r="B136" s="3">
        <v>14.647500000000001</v>
      </c>
      <c r="C136" s="3">
        <v>0.5</v>
      </c>
      <c r="D136" s="3">
        <f t="shared" si="18"/>
        <v>16.828437500000003</v>
      </c>
      <c r="E136" s="3">
        <f>MAX(B136 - D136/Inputs!$B$5, 0)</f>
        <v>0</v>
      </c>
      <c r="F136" s="3">
        <f>MAX(D136*Inputs!$B$5 - B136, 0)</f>
        <v>0.16152500000000281</v>
      </c>
      <c r="G136" s="3">
        <f t="shared" si="19"/>
        <v>0.5</v>
      </c>
      <c r="H136" t="str">
        <f t="shared" si="20"/>
        <v>Reg</v>
      </c>
      <c r="I136" s="3">
        <f t="shared" si="25"/>
        <v>340</v>
      </c>
      <c r="J136" s="3">
        <f t="shared" si="26"/>
        <v>0</v>
      </c>
      <c r="K136" s="3">
        <f>MIN(Inputs!$B$2, (Inputs!$B$8 - I136)/Inputs!$B$9)</f>
        <v>0</v>
      </c>
      <c r="L136" s="3">
        <f>MAX(MIN(Inputs!$B$2, I136*Inputs!$B$10, Inputs!$B$8*Inputs!$B$4 - J136), 0)</f>
        <v>170</v>
      </c>
      <c r="M136" s="3">
        <f t="shared" si="21"/>
        <v>0</v>
      </c>
      <c r="N136" s="3">
        <f t="shared" si="22"/>
        <v>0</v>
      </c>
      <c r="O136" s="3">
        <f>IF(H136="Reg", MIN(Inputs!$B$2, I136*Inputs!$B$10, (Inputs!$B$8-I136)/Inputs!$B$9), 0)</f>
        <v>0</v>
      </c>
      <c r="P136" s="3">
        <f t="shared" si="23"/>
        <v>0</v>
      </c>
      <c r="Q136" s="3">
        <f t="shared" si="24"/>
        <v>0</v>
      </c>
      <c r="R136" s="3">
        <f>I136 + M136*Inputs!$B$9 - N136/Inputs!$B$10</f>
        <v>340</v>
      </c>
    </row>
    <row r="137" spans="1:18" x14ac:dyDescent="0.3">
      <c r="A137" s="4">
        <v>46028.625</v>
      </c>
      <c r="B137" s="3">
        <v>14.59</v>
      </c>
      <c r="C137" s="3">
        <v>0.5</v>
      </c>
      <c r="D137" s="3">
        <f t="shared" si="18"/>
        <v>16.828437500000003</v>
      </c>
      <c r="E137" s="3">
        <f>MAX(B137 - D137/Inputs!$B$5, 0)</f>
        <v>0</v>
      </c>
      <c r="F137" s="3">
        <f>MAX(D137*Inputs!$B$5 - B137, 0)</f>
        <v>0.2190250000000038</v>
      </c>
      <c r="G137" s="3">
        <f t="shared" si="19"/>
        <v>0.5</v>
      </c>
      <c r="H137" t="str">
        <f t="shared" si="20"/>
        <v>Reg</v>
      </c>
      <c r="I137" s="3">
        <f t="shared" si="25"/>
        <v>340</v>
      </c>
      <c r="J137" s="3">
        <f t="shared" si="26"/>
        <v>0</v>
      </c>
      <c r="K137" s="3">
        <f>MIN(Inputs!$B$2, (Inputs!$B$8 - I137)/Inputs!$B$9)</f>
        <v>0</v>
      </c>
      <c r="L137" s="3">
        <f>MAX(MIN(Inputs!$B$2, I137*Inputs!$B$10, Inputs!$B$8*Inputs!$B$4 - J137), 0)</f>
        <v>170</v>
      </c>
      <c r="M137" s="3">
        <f t="shared" si="21"/>
        <v>0</v>
      </c>
      <c r="N137" s="3">
        <f t="shared" si="22"/>
        <v>0</v>
      </c>
      <c r="O137" s="3">
        <f>IF(H137="Reg", MIN(Inputs!$B$2, I137*Inputs!$B$10, (Inputs!$B$8-I137)/Inputs!$B$9), 0)</f>
        <v>0</v>
      </c>
      <c r="P137" s="3">
        <f t="shared" si="23"/>
        <v>0</v>
      </c>
      <c r="Q137" s="3">
        <f t="shared" si="24"/>
        <v>0</v>
      </c>
      <c r="R137" s="3">
        <f>I137 + M137*Inputs!$B$9 - N137/Inputs!$B$10</f>
        <v>340</v>
      </c>
    </row>
    <row r="138" spans="1:18" x14ac:dyDescent="0.3">
      <c r="A138" s="4">
        <v>46028.666666666657</v>
      </c>
      <c r="B138" s="3">
        <v>28.222499999999997</v>
      </c>
      <c r="C138" s="3">
        <v>0.78</v>
      </c>
      <c r="D138" s="3">
        <f t="shared" si="18"/>
        <v>16.828437500000003</v>
      </c>
      <c r="E138" s="3">
        <f>MAX(B138 - D138/Inputs!$B$5, 0)</f>
        <v>9.0992755681818096</v>
      </c>
      <c r="F138" s="3">
        <f>MAX(D138*Inputs!$B$5 - B138, 0)</f>
        <v>0</v>
      </c>
      <c r="G138" s="3">
        <f t="shared" si="19"/>
        <v>0.78</v>
      </c>
      <c r="H138" t="str">
        <f t="shared" si="20"/>
        <v>Discharge</v>
      </c>
      <c r="I138" s="3">
        <f t="shared" si="25"/>
        <v>340</v>
      </c>
      <c r="J138" s="3">
        <f t="shared" si="26"/>
        <v>0</v>
      </c>
      <c r="K138" s="3">
        <f>MIN(Inputs!$B$2, (Inputs!$B$8 - I138)/Inputs!$B$9)</f>
        <v>0</v>
      </c>
      <c r="L138" s="3">
        <f>MAX(MIN(Inputs!$B$2, I138*Inputs!$B$10, Inputs!$B$8*Inputs!$B$4 - J138), 0)</f>
        <v>170</v>
      </c>
      <c r="M138" s="3">
        <f t="shared" si="21"/>
        <v>0</v>
      </c>
      <c r="N138" s="3">
        <f t="shared" si="22"/>
        <v>170</v>
      </c>
      <c r="O138" s="3">
        <f>IF(H138="Reg", MIN(Inputs!$B$2, I138*Inputs!$B$10, (Inputs!$B$8-I138)/Inputs!$B$9), 0)</f>
        <v>0</v>
      </c>
      <c r="P138" s="3">
        <f t="shared" si="23"/>
        <v>4797.8249999999998</v>
      </c>
      <c r="Q138" s="3">
        <f t="shared" si="24"/>
        <v>0</v>
      </c>
      <c r="R138" s="3">
        <f>I138 + M138*Inputs!$B$9 - N138/Inputs!$B$10</f>
        <v>158.77939109773115</v>
      </c>
    </row>
    <row r="139" spans="1:18" x14ac:dyDescent="0.3">
      <c r="A139" s="4">
        <v>46028.708333333343</v>
      </c>
      <c r="B139" s="3">
        <v>32.237499999999997</v>
      </c>
      <c r="C139" s="3">
        <v>7.52</v>
      </c>
      <c r="D139" s="3">
        <f t="shared" si="18"/>
        <v>16.828437500000003</v>
      </c>
      <c r="E139" s="3">
        <f>MAX(B139 - D139/Inputs!$B$5, 0)</f>
        <v>13.11427556818181</v>
      </c>
      <c r="F139" s="3">
        <f>MAX(D139*Inputs!$B$5 - B139, 0)</f>
        <v>0</v>
      </c>
      <c r="G139" s="3">
        <f t="shared" si="19"/>
        <v>7.52</v>
      </c>
      <c r="H139" t="str">
        <f t="shared" si="20"/>
        <v>Discharge</v>
      </c>
      <c r="I139" s="3">
        <f t="shared" si="25"/>
        <v>158.77939109773115</v>
      </c>
      <c r="J139" s="3">
        <f t="shared" si="26"/>
        <v>170</v>
      </c>
      <c r="K139" s="3">
        <f>MIN(Inputs!$B$2, (Inputs!$B$8 - I139)/Inputs!$B$9)</f>
        <v>170</v>
      </c>
      <c r="L139" s="3">
        <f>MAX(MIN(Inputs!$B$2, I139*Inputs!$B$10, Inputs!$B$8*Inputs!$B$4 - J139), 0)</f>
        <v>148.94827166799323</v>
      </c>
      <c r="M139" s="3">
        <f t="shared" si="21"/>
        <v>0</v>
      </c>
      <c r="N139" s="3">
        <f t="shared" si="22"/>
        <v>148.94827166799323</v>
      </c>
      <c r="O139" s="3">
        <f>IF(H139="Reg", MIN(Inputs!$B$2, I139*Inputs!$B$10, (Inputs!$B$8-I139)/Inputs!$B$9), 0)</f>
        <v>0</v>
      </c>
      <c r="P139" s="3">
        <f t="shared" si="23"/>
        <v>4801.7199078969315</v>
      </c>
      <c r="Q139" s="3">
        <f t="shared" si="24"/>
        <v>0</v>
      </c>
      <c r="R139" s="3">
        <f>I139 + M139*Inputs!$B$9 - N139/Inputs!$B$10</f>
        <v>0</v>
      </c>
    </row>
    <row r="140" spans="1:18" x14ac:dyDescent="0.3">
      <c r="A140" s="4">
        <v>46028.75</v>
      </c>
      <c r="B140" s="3">
        <v>26.689999999999998</v>
      </c>
      <c r="C140" s="3">
        <v>19.75</v>
      </c>
      <c r="D140" s="3">
        <f t="shared" si="18"/>
        <v>16.828437500000003</v>
      </c>
      <c r="E140" s="3">
        <f>MAX(B140 - D140/Inputs!$B$5, 0)</f>
        <v>7.5667755681818107</v>
      </c>
      <c r="F140" s="3">
        <f>MAX(D140*Inputs!$B$5 - B140, 0)</f>
        <v>0</v>
      </c>
      <c r="G140" s="3">
        <f t="shared" si="19"/>
        <v>19.75</v>
      </c>
      <c r="H140" t="str">
        <f t="shared" si="20"/>
        <v>Reg</v>
      </c>
      <c r="I140" s="3">
        <f t="shared" si="25"/>
        <v>0</v>
      </c>
      <c r="J140" s="3">
        <f t="shared" si="26"/>
        <v>318.94827166799325</v>
      </c>
      <c r="K140" s="3">
        <f>MIN(Inputs!$B$2, (Inputs!$B$8 - I140)/Inputs!$B$9)</f>
        <v>170</v>
      </c>
      <c r="L140" s="3">
        <f>MAX(MIN(Inputs!$B$2, I140*Inputs!$B$10, Inputs!$B$8*Inputs!$B$4 - J140), 0)</f>
        <v>0</v>
      </c>
      <c r="M140" s="3">
        <f t="shared" si="21"/>
        <v>0</v>
      </c>
      <c r="N140" s="3">
        <f t="shared" si="22"/>
        <v>0</v>
      </c>
      <c r="O140" s="3">
        <f>IF(H140="Reg", MIN(Inputs!$B$2, I140*Inputs!$B$10, (Inputs!$B$8-I140)/Inputs!$B$9), 0)</f>
        <v>0</v>
      </c>
      <c r="P140" s="3">
        <f t="shared" si="23"/>
        <v>0</v>
      </c>
      <c r="Q140" s="3">
        <f t="shared" si="24"/>
        <v>0</v>
      </c>
      <c r="R140" s="3">
        <f>I140 + M140*Inputs!$B$9 - N140/Inputs!$B$10</f>
        <v>0</v>
      </c>
    </row>
    <row r="141" spans="1:18" x14ac:dyDescent="0.3">
      <c r="A141" s="4">
        <v>46028.791666666657</v>
      </c>
      <c r="B141" s="3">
        <v>23.4375</v>
      </c>
      <c r="C141" s="3">
        <v>9.7899999999999991</v>
      </c>
      <c r="D141" s="3">
        <f t="shared" si="18"/>
        <v>16.828437500000003</v>
      </c>
      <c r="E141" s="3">
        <f>MAX(B141 - D141/Inputs!$B$5, 0)</f>
        <v>4.314275568181813</v>
      </c>
      <c r="F141" s="3">
        <f>MAX(D141*Inputs!$B$5 - B141, 0)</f>
        <v>0</v>
      </c>
      <c r="G141" s="3">
        <f t="shared" si="19"/>
        <v>9.7899999999999991</v>
      </c>
      <c r="H141" t="str">
        <f t="shared" si="20"/>
        <v>Reg</v>
      </c>
      <c r="I141" s="3">
        <f t="shared" si="25"/>
        <v>0</v>
      </c>
      <c r="J141" s="3">
        <f t="shared" si="26"/>
        <v>318.94827166799325</v>
      </c>
      <c r="K141" s="3">
        <f>MIN(Inputs!$B$2, (Inputs!$B$8 - I141)/Inputs!$B$9)</f>
        <v>170</v>
      </c>
      <c r="L141" s="3">
        <f>MAX(MIN(Inputs!$B$2, I141*Inputs!$B$10, Inputs!$B$8*Inputs!$B$4 - J141), 0)</f>
        <v>0</v>
      </c>
      <c r="M141" s="3">
        <f t="shared" si="21"/>
        <v>0</v>
      </c>
      <c r="N141" s="3">
        <f t="shared" si="22"/>
        <v>0</v>
      </c>
      <c r="O141" s="3">
        <f>IF(H141="Reg", MIN(Inputs!$B$2, I141*Inputs!$B$10, (Inputs!$B$8-I141)/Inputs!$B$9), 0)</f>
        <v>0</v>
      </c>
      <c r="P141" s="3">
        <f t="shared" si="23"/>
        <v>0</v>
      </c>
      <c r="Q141" s="3">
        <f t="shared" si="24"/>
        <v>0</v>
      </c>
      <c r="R141" s="3">
        <f>I141 + M141*Inputs!$B$9 - N141/Inputs!$B$10</f>
        <v>0</v>
      </c>
    </row>
    <row r="142" spans="1:18" x14ac:dyDescent="0.3">
      <c r="A142" s="4">
        <v>46028.833333333343</v>
      </c>
      <c r="B142" s="3">
        <v>21.975000000000001</v>
      </c>
      <c r="C142" s="3">
        <v>1.5</v>
      </c>
      <c r="D142" s="3">
        <f t="shared" si="18"/>
        <v>16.828437500000003</v>
      </c>
      <c r="E142" s="3">
        <f>MAX(B142 - D142/Inputs!$B$5, 0)</f>
        <v>2.8517755681818144</v>
      </c>
      <c r="F142" s="3">
        <f>MAX(D142*Inputs!$B$5 - B142, 0)</f>
        <v>0</v>
      </c>
      <c r="G142" s="3">
        <f t="shared" si="19"/>
        <v>1.5</v>
      </c>
      <c r="H142" t="str">
        <f t="shared" si="20"/>
        <v>Discharge</v>
      </c>
      <c r="I142" s="3">
        <f t="shared" si="25"/>
        <v>0</v>
      </c>
      <c r="J142" s="3">
        <f t="shared" si="26"/>
        <v>318.94827166799325</v>
      </c>
      <c r="K142" s="3">
        <f>MIN(Inputs!$B$2, (Inputs!$B$8 - I142)/Inputs!$B$9)</f>
        <v>170</v>
      </c>
      <c r="L142" s="3">
        <f>MAX(MIN(Inputs!$B$2, I142*Inputs!$B$10, Inputs!$B$8*Inputs!$B$4 - J142), 0)</f>
        <v>0</v>
      </c>
      <c r="M142" s="3">
        <f t="shared" si="21"/>
        <v>0</v>
      </c>
      <c r="N142" s="3">
        <f t="shared" si="22"/>
        <v>0</v>
      </c>
      <c r="O142" s="3">
        <f>IF(H142="Reg", MIN(Inputs!$B$2, I142*Inputs!$B$10, (Inputs!$B$8-I142)/Inputs!$B$9), 0)</f>
        <v>0</v>
      </c>
      <c r="P142" s="3">
        <f t="shared" si="23"/>
        <v>0</v>
      </c>
      <c r="Q142" s="3">
        <f t="shared" si="24"/>
        <v>0</v>
      </c>
      <c r="R142" s="3">
        <f>I142 + M142*Inputs!$B$9 - N142/Inputs!$B$10</f>
        <v>0</v>
      </c>
    </row>
    <row r="143" spans="1:18" x14ac:dyDescent="0.3">
      <c r="A143" s="4">
        <v>46028.875</v>
      </c>
      <c r="B143" s="3">
        <v>20.45</v>
      </c>
      <c r="C143" s="3">
        <v>1.5</v>
      </c>
      <c r="D143" s="3">
        <f t="shared" si="18"/>
        <v>16.828437500000003</v>
      </c>
      <c r="E143" s="3">
        <f>MAX(B143 - D143/Inputs!$B$5, 0)</f>
        <v>1.3267755681818123</v>
      </c>
      <c r="F143" s="3">
        <f>MAX(D143*Inputs!$B$5 - B143, 0)</f>
        <v>0</v>
      </c>
      <c r="G143" s="3">
        <f t="shared" si="19"/>
        <v>1.5</v>
      </c>
      <c r="H143" t="str">
        <f t="shared" si="20"/>
        <v>Reg</v>
      </c>
      <c r="I143" s="3">
        <f t="shared" si="25"/>
        <v>0</v>
      </c>
      <c r="J143" s="3">
        <f t="shared" si="26"/>
        <v>318.94827166799325</v>
      </c>
      <c r="K143" s="3">
        <f>MIN(Inputs!$B$2, (Inputs!$B$8 - I143)/Inputs!$B$9)</f>
        <v>170</v>
      </c>
      <c r="L143" s="3">
        <f>MAX(MIN(Inputs!$B$2, I143*Inputs!$B$10, Inputs!$B$8*Inputs!$B$4 - J143), 0)</f>
        <v>0</v>
      </c>
      <c r="M143" s="3">
        <f t="shared" si="21"/>
        <v>0</v>
      </c>
      <c r="N143" s="3">
        <f t="shared" si="22"/>
        <v>0</v>
      </c>
      <c r="O143" s="3">
        <f>IF(H143="Reg", MIN(Inputs!$B$2, I143*Inputs!$B$10, (Inputs!$B$8-I143)/Inputs!$B$9), 0)</f>
        <v>0</v>
      </c>
      <c r="P143" s="3">
        <f t="shared" si="23"/>
        <v>0</v>
      </c>
      <c r="Q143" s="3">
        <f t="shared" si="24"/>
        <v>0</v>
      </c>
      <c r="R143" s="3">
        <f>I143 + M143*Inputs!$B$9 - N143/Inputs!$B$10</f>
        <v>0</v>
      </c>
    </row>
    <row r="144" spans="1:18" x14ac:dyDescent="0.3">
      <c r="A144" s="4">
        <v>46028.916666666657</v>
      </c>
      <c r="B144" s="3">
        <v>19.3125</v>
      </c>
      <c r="C144" s="3">
        <v>1</v>
      </c>
      <c r="D144" s="3">
        <f t="shared" si="18"/>
        <v>16.828437500000003</v>
      </c>
      <c r="E144" s="3">
        <f>MAX(B144 - D144/Inputs!$B$5, 0)</f>
        <v>0.18927556818181301</v>
      </c>
      <c r="F144" s="3">
        <f>MAX(D144*Inputs!$B$5 - B144, 0)</f>
        <v>0</v>
      </c>
      <c r="G144" s="3">
        <f t="shared" si="19"/>
        <v>1</v>
      </c>
      <c r="H144" t="str">
        <f t="shared" si="20"/>
        <v>Reg</v>
      </c>
      <c r="I144" s="3">
        <f t="shared" si="25"/>
        <v>0</v>
      </c>
      <c r="J144" s="3">
        <f t="shared" si="26"/>
        <v>318.94827166799325</v>
      </c>
      <c r="K144" s="3">
        <f>MIN(Inputs!$B$2, (Inputs!$B$8 - I144)/Inputs!$B$9)</f>
        <v>170</v>
      </c>
      <c r="L144" s="3">
        <f>MAX(MIN(Inputs!$B$2, I144*Inputs!$B$10, Inputs!$B$8*Inputs!$B$4 - J144), 0)</f>
        <v>0</v>
      </c>
      <c r="M144" s="3">
        <f t="shared" si="21"/>
        <v>0</v>
      </c>
      <c r="N144" s="3">
        <f t="shared" si="22"/>
        <v>0</v>
      </c>
      <c r="O144" s="3">
        <f>IF(H144="Reg", MIN(Inputs!$B$2, I144*Inputs!$B$10, (Inputs!$B$8-I144)/Inputs!$B$9), 0)</f>
        <v>0</v>
      </c>
      <c r="P144" s="3">
        <f t="shared" si="23"/>
        <v>0</v>
      </c>
      <c r="Q144" s="3">
        <f t="shared" si="24"/>
        <v>0</v>
      </c>
      <c r="R144" s="3">
        <f>I144 + M144*Inputs!$B$9 - N144/Inputs!$B$10</f>
        <v>0</v>
      </c>
    </row>
    <row r="145" spans="1:18" x14ac:dyDescent="0.3">
      <c r="A145" s="4">
        <v>46028.958333333343</v>
      </c>
      <c r="B145" s="3">
        <v>17.905000000000001</v>
      </c>
      <c r="C145" s="3">
        <v>0.22</v>
      </c>
      <c r="D145" s="3">
        <f t="shared" si="18"/>
        <v>16.828437500000003</v>
      </c>
      <c r="E145" s="3">
        <f>MAX(B145 - D145/Inputs!$B$5, 0)</f>
        <v>0</v>
      </c>
      <c r="F145" s="3">
        <f>MAX(D145*Inputs!$B$5 - B145, 0)</f>
        <v>0</v>
      </c>
      <c r="G145" s="3">
        <f t="shared" si="19"/>
        <v>0.22</v>
      </c>
      <c r="H145" t="str">
        <f t="shared" si="20"/>
        <v>Reg</v>
      </c>
      <c r="I145" s="3">
        <f t="shared" si="25"/>
        <v>0</v>
      </c>
      <c r="J145" s="3">
        <f t="shared" si="26"/>
        <v>318.94827166799325</v>
      </c>
      <c r="K145" s="3">
        <f>MIN(Inputs!$B$2, (Inputs!$B$8 - I145)/Inputs!$B$9)</f>
        <v>170</v>
      </c>
      <c r="L145" s="3">
        <f>MAX(MIN(Inputs!$B$2, I145*Inputs!$B$10, Inputs!$B$8*Inputs!$B$4 - J145), 0)</f>
        <v>0</v>
      </c>
      <c r="M145" s="3">
        <f t="shared" si="21"/>
        <v>0</v>
      </c>
      <c r="N145" s="3">
        <f t="shared" si="22"/>
        <v>0</v>
      </c>
      <c r="O145" s="3">
        <f>IF(H145="Reg", MIN(Inputs!$B$2, I145*Inputs!$B$10, (Inputs!$B$8-I145)/Inputs!$B$9), 0)</f>
        <v>0</v>
      </c>
      <c r="P145" s="3">
        <f t="shared" si="23"/>
        <v>0</v>
      </c>
      <c r="Q145" s="3">
        <f t="shared" si="24"/>
        <v>0</v>
      </c>
      <c r="R145" s="3">
        <f>I145 + M145*Inputs!$B$9 - N145/Inputs!$B$10</f>
        <v>0</v>
      </c>
    </row>
    <row r="146" spans="1:18" x14ac:dyDescent="0.3">
      <c r="A146" s="4">
        <v>46029</v>
      </c>
      <c r="B146" s="3">
        <v>14.915000000000001</v>
      </c>
      <c r="C146" s="3">
        <v>0.04</v>
      </c>
      <c r="D146" s="3">
        <f t="shared" si="18"/>
        <v>15.587708333333332</v>
      </c>
      <c r="E146" s="3">
        <f>MAX(B146 - D146/Inputs!$B$5, 0)</f>
        <v>0</v>
      </c>
      <c r="F146" s="3">
        <f>MAX(D146*Inputs!$B$5 - B146, 0)</f>
        <v>0</v>
      </c>
      <c r="G146" s="3">
        <f t="shared" si="19"/>
        <v>0.04</v>
      </c>
      <c r="H146" t="str">
        <f t="shared" si="20"/>
        <v>Reg</v>
      </c>
      <c r="I146" s="3">
        <f t="shared" si="25"/>
        <v>0</v>
      </c>
      <c r="J146" s="3">
        <f t="shared" si="26"/>
        <v>0</v>
      </c>
      <c r="K146" s="3">
        <f>MIN(Inputs!$B$2, (Inputs!$B$8 - I146)/Inputs!$B$9)</f>
        <v>170</v>
      </c>
      <c r="L146" s="3">
        <f>MAX(MIN(Inputs!$B$2, I146*Inputs!$B$10, Inputs!$B$8*Inputs!$B$4 - J146), 0)</f>
        <v>0</v>
      </c>
      <c r="M146" s="3">
        <f t="shared" si="21"/>
        <v>0</v>
      </c>
      <c r="N146" s="3">
        <f t="shared" si="22"/>
        <v>0</v>
      </c>
      <c r="O146" s="3">
        <f>IF(H146="Reg", MIN(Inputs!$B$2, I146*Inputs!$B$10, (Inputs!$B$8-I146)/Inputs!$B$9), 0)</f>
        <v>0</v>
      </c>
      <c r="P146" s="3">
        <f t="shared" si="23"/>
        <v>0</v>
      </c>
      <c r="Q146" s="3">
        <f t="shared" si="24"/>
        <v>0</v>
      </c>
      <c r="R146" s="3">
        <f>I146 + M146*Inputs!$B$9 - N146/Inputs!$B$10</f>
        <v>0</v>
      </c>
    </row>
    <row r="147" spans="1:18" x14ac:dyDescent="0.3">
      <c r="A147" s="4">
        <v>46029.041666666657</v>
      </c>
      <c r="B147" s="3">
        <v>15.86</v>
      </c>
      <c r="C147" s="3">
        <v>0.04</v>
      </c>
      <c r="D147" s="3">
        <f t="shared" si="18"/>
        <v>15.587708333333332</v>
      </c>
      <c r="E147" s="3">
        <f>MAX(B147 - D147/Inputs!$B$5, 0)</f>
        <v>0</v>
      </c>
      <c r="F147" s="3">
        <f>MAX(D147*Inputs!$B$5 - B147, 0)</f>
        <v>0</v>
      </c>
      <c r="G147" s="3">
        <f t="shared" si="19"/>
        <v>0.04</v>
      </c>
      <c r="H147" t="str">
        <f t="shared" si="20"/>
        <v>Reg</v>
      </c>
      <c r="I147" s="3">
        <f t="shared" si="25"/>
        <v>0</v>
      </c>
      <c r="J147" s="3">
        <f t="shared" si="26"/>
        <v>0</v>
      </c>
      <c r="K147" s="3">
        <f>MIN(Inputs!$B$2, (Inputs!$B$8 - I147)/Inputs!$B$9)</f>
        <v>170</v>
      </c>
      <c r="L147" s="3">
        <f>MAX(MIN(Inputs!$B$2, I147*Inputs!$B$10, Inputs!$B$8*Inputs!$B$4 - J147), 0)</f>
        <v>0</v>
      </c>
      <c r="M147" s="3">
        <f t="shared" si="21"/>
        <v>0</v>
      </c>
      <c r="N147" s="3">
        <f t="shared" si="22"/>
        <v>0</v>
      </c>
      <c r="O147" s="3">
        <f>IF(H147="Reg", MIN(Inputs!$B$2, I147*Inputs!$B$10, (Inputs!$B$8-I147)/Inputs!$B$9), 0)</f>
        <v>0</v>
      </c>
      <c r="P147" s="3">
        <f t="shared" si="23"/>
        <v>0</v>
      </c>
      <c r="Q147" s="3">
        <f t="shared" si="24"/>
        <v>0</v>
      </c>
      <c r="R147" s="3">
        <f>I147 + M147*Inputs!$B$9 - N147/Inputs!$B$10</f>
        <v>0</v>
      </c>
    </row>
    <row r="148" spans="1:18" x14ac:dyDescent="0.3">
      <c r="A148" s="4">
        <v>46029.083333333343</v>
      </c>
      <c r="B148" s="3">
        <v>15.007499999999999</v>
      </c>
      <c r="C148" s="3">
        <v>0.05</v>
      </c>
      <c r="D148" s="3">
        <f t="shared" si="18"/>
        <v>15.587708333333332</v>
      </c>
      <c r="E148" s="3">
        <f>MAX(B148 - D148/Inputs!$B$5, 0)</f>
        <v>0</v>
      </c>
      <c r="F148" s="3">
        <f>MAX(D148*Inputs!$B$5 - B148, 0)</f>
        <v>0</v>
      </c>
      <c r="G148" s="3">
        <f t="shared" si="19"/>
        <v>0.05</v>
      </c>
      <c r="H148" t="str">
        <f t="shared" si="20"/>
        <v>Reg</v>
      </c>
      <c r="I148" s="3">
        <f t="shared" si="25"/>
        <v>0</v>
      </c>
      <c r="J148" s="3">
        <f t="shared" si="26"/>
        <v>0</v>
      </c>
      <c r="K148" s="3">
        <f>MIN(Inputs!$B$2, (Inputs!$B$8 - I148)/Inputs!$B$9)</f>
        <v>170</v>
      </c>
      <c r="L148" s="3">
        <f>MAX(MIN(Inputs!$B$2, I148*Inputs!$B$10, Inputs!$B$8*Inputs!$B$4 - J148), 0)</f>
        <v>0</v>
      </c>
      <c r="M148" s="3">
        <f t="shared" si="21"/>
        <v>0</v>
      </c>
      <c r="N148" s="3">
        <f t="shared" si="22"/>
        <v>0</v>
      </c>
      <c r="O148" s="3">
        <f>IF(H148="Reg", MIN(Inputs!$B$2, I148*Inputs!$B$10, (Inputs!$B$8-I148)/Inputs!$B$9), 0)</f>
        <v>0</v>
      </c>
      <c r="P148" s="3">
        <f t="shared" si="23"/>
        <v>0</v>
      </c>
      <c r="Q148" s="3">
        <f t="shared" si="24"/>
        <v>0</v>
      </c>
      <c r="R148" s="3">
        <f>I148 + M148*Inputs!$B$9 - N148/Inputs!$B$10</f>
        <v>0</v>
      </c>
    </row>
    <row r="149" spans="1:18" x14ac:dyDescent="0.3">
      <c r="A149" s="4">
        <v>46029.125</v>
      </c>
      <c r="B149" s="3">
        <v>13.8025</v>
      </c>
      <c r="C149" s="3">
        <v>0.05</v>
      </c>
      <c r="D149" s="3">
        <f t="shared" si="18"/>
        <v>15.587708333333332</v>
      </c>
      <c r="E149" s="3">
        <f>MAX(B149 - D149/Inputs!$B$5, 0)</f>
        <v>0</v>
      </c>
      <c r="F149" s="3">
        <f>MAX(D149*Inputs!$B$5 - B149, 0)</f>
        <v>0</v>
      </c>
      <c r="G149" s="3">
        <f t="shared" si="19"/>
        <v>0.05</v>
      </c>
      <c r="H149" t="str">
        <f t="shared" si="20"/>
        <v>Reg</v>
      </c>
      <c r="I149" s="3">
        <f t="shared" si="25"/>
        <v>0</v>
      </c>
      <c r="J149" s="3">
        <f t="shared" si="26"/>
        <v>0</v>
      </c>
      <c r="K149" s="3">
        <f>MIN(Inputs!$B$2, (Inputs!$B$8 - I149)/Inputs!$B$9)</f>
        <v>170</v>
      </c>
      <c r="L149" s="3">
        <f>MAX(MIN(Inputs!$B$2, I149*Inputs!$B$10, Inputs!$B$8*Inputs!$B$4 - J149), 0)</f>
        <v>0</v>
      </c>
      <c r="M149" s="3">
        <f t="shared" si="21"/>
        <v>0</v>
      </c>
      <c r="N149" s="3">
        <f t="shared" si="22"/>
        <v>0</v>
      </c>
      <c r="O149" s="3">
        <f>IF(H149="Reg", MIN(Inputs!$B$2, I149*Inputs!$B$10, (Inputs!$B$8-I149)/Inputs!$B$9), 0)</f>
        <v>0</v>
      </c>
      <c r="P149" s="3">
        <f t="shared" si="23"/>
        <v>0</v>
      </c>
      <c r="Q149" s="3">
        <f t="shared" si="24"/>
        <v>0</v>
      </c>
      <c r="R149" s="3">
        <f>I149 + M149*Inputs!$B$9 - N149/Inputs!$B$10</f>
        <v>0</v>
      </c>
    </row>
    <row r="150" spans="1:18" x14ac:dyDescent="0.3">
      <c r="A150" s="4">
        <v>46029.166666666657</v>
      </c>
      <c r="B150" s="3">
        <v>12.895</v>
      </c>
      <c r="C150" s="3">
        <v>0.05</v>
      </c>
      <c r="D150" s="3">
        <f t="shared" si="18"/>
        <v>15.587708333333332</v>
      </c>
      <c r="E150" s="3">
        <f>MAX(B150 - D150/Inputs!$B$5, 0)</f>
        <v>0</v>
      </c>
      <c r="F150" s="3">
        <f>MAX(D150*Inputs!$B$5 - B150, 0)</f>
        <v>0.82218333333333327</v>
      </c>
      <c r="G150" s="3">
        <f t="shared" si="19"/>
        <v>0.05</v>
      </c>
      <c r="H150" t="str">
        <f t="shared" si="20"/>
        <v>Charge</v>
      </c>
      <c r="I150" s="3">
        <f t="shared" si="25"/>
        <v>0</v>
      </c>
      <c r="J150" s="3">
        <f t="shared" si="26"/>
        <v>0</v>
      </c>
      <c r="K150" s="3">
        <f>MIN(Inputs!$B$2, (Inputs!$B$8 - I150)/Inputs!$B$9)</f>
        <v>170</v>
      </c>
      <c r="L150" s="3">
        <f>MAX(MIN(Inputs!$B$2, I150*Inputs!$B$10, Inputs!$B$8*Inputs!$B$4 - J150), 0)</f>
        <v>0</v>
      </c>
      <c r="M150" s="3">
        <f t="shared" si="21"/>
        <v>170</v>
      </c>
      <c r="N150" s="3">
        <f t="shared" si="22"/>
        <v>0</v>
      </c>
      <c r="O150" s="3">
        <f>IF(H150="Reg", MIN(Inputs!$B$2, I150*Inputs!$B$10, (Inputs!$B$8-I150)/Inputs!$B$9), 0)</f>
        <v>0</v>
      </c>
      <c r="P150" s="3">
        <f t="shared" si="23"/>
        <v>-2192.15</v>
      </c>
      <c r="Q150" s="3">
        <f t="shared" si="24"/>
        <v>0</v>
      </c>
      <c r="R150" s="3">
        <f>I150 + M150*Inputs!$B$9 - N150/Inputs!$B$10</f>
        <v>159.4741358339966</v>
      </c>
    </row>
    <row r="151" spans="1:18" x14ac:dyDescent="0.3">
      <c r="A151" s="4">
        <v>46029.208333333343</v>
      </c>
      <c r="B151" s="3">
        <v>14.61</v>
      </c>
      <c r="C151" s="3">
        <v>0.5</v>
      </c>
      <c r="D151" s="3">
        <f t="shared" si="18"/>
        <v>15.587708333333332</v>
      </c>
      <c r="E151" s="3">
        <f>MAX(B151 - D151/Inputs!$B$5, 0)</f>
        <v>0</v>
      </c>
      <c r="F151" s="3">
        <f>MAX(D151*Inputs!$B$5 - B151, 0)</f>
        <v>0</v>
      </c>
      <c r="G151" s="3">
        <f t="shared" si="19"/>
        <v>0.5</v>
      </c>
      <c r="H151" t="str">
        <f t="shared" si="20"/>
        <v>Reg</v>
      </c>
      <c r="I151" s="3">
        <f t="shared" si="25"/>
        <v>159.4741358339966</v>
      </c>
      <c r="J151" s="3">
        <f t="shared" si="26"/>
        <v>0</v>
      </c>
      <c r="K151" s="3">
        <f>MIN(Inputs!$B$2, (Inputs!$B$8 - I151)/Inputs!$B$9)</f>
        <v>170</v>
      </c>
      <c r="L151" s="3">
        <f>MAX(MIN(Inputs!$B$2, I151*Inputs!$B$10, Inputs!$B$8*Inputs!$B$4 - J151), 0)</f>
        <v>149.6</v>
      </c>
      <c r="M151" s="3">
        <f t="shared" si="21"/>
        <v>0</v>
      </c>
      <c r="N151" s="3">
        <f t="shared" si="22"/>
        <v>0</v>
      </c>
      <c r="O151" s="3">
        <f>IF(H151="Reg", MIN(Inputs!$B$2, I151*Inputs!$B$10, (Inputs!$B$8-I151)/Inputs!$B$9), 0)</f>
        <v>149.6</v>
      </c>
      <c r="P151" s="3">
        <f t="shared" si="23"/>
        <v>0</v>
      </c>
      <c r="Q151" s="3">
        <f t="shared" si="24"/>
        <v>74.8</v>
      </c>
      <c r="R151" s="3">
        <f>I151 + M151*Inputs!$B$9 - N151/Inputs!$B$10</f>
        <v>159.4741358339966</v>
      </c>
    </row>
    <row r="152" spans="1:18" x14ac:dyDescent="0.3">
      <c r="A152" s="4">
        <v>46029.25</v>
      </c>
      <c r="B152" s="3">
        <v>15.954999999999998</v>
      </c>
      <c r="C152" s="3">
        <v>8.8800000000000008</v>
      </c>
      <c r="D152" s="3">
        <f t="shared" si="18"/>
        <v>15.587708333333332</v>
      </c>
      <c r="E152" s="3">
        <f>MAX(B152 - D152/Inputs!$B$5, 0)</f>
        <v>0</v>
      </c>
      <c r="F152" s="3">
        <f>MAX(D152*Inputs!$B$5 - B152, 0)</f>
        <v>0</v>
      </c>
      <c r="G152" s="3">
        <f t="shared" si="19"/>
        <v>8.8800000000000008</v>
      </c>
      <c r="H152" t="str">
        <f t="shared" si="20"/>
        <v>Reg</v>
      </c>
      <c r="I152" s="3">
        <f t="shared" si="25"/>
        <v>159.4741358339966</v>
      </c>
      <c r="J152" s="3">
        <f t="shared" si="26"/>
        <v>0</v>
      </c>
      <c r="K152" s="3">
        <f>MIN(Inputs!$B$2, (Inputs!$B$8 - I152)/Inputs!$B$9)</f>
        <v>170</v>
      </c>
      <c r="L152" s="3">
        <f>MAX(MIN(Inputs!$B$2, I152*Inputs!$B$10, Inputs!$B$8*Inputs!$B$4 - J152), 0)</f>
        <v>149.6</v>
      </c>
      <c r="M152" s="3">
        <f t="shared" si="21"/>
        <v>0</v>
      </c>
      <c r="N152" s="3">
        <f t="shared" si="22"/>
        <v>0</v>
      </c>
      <c r="O152" s="3">
        <f>IF(H152="Reg", MIN(Inputs!$B$2, I152*Inputs!$B$10, (Inputs!$B$8-I152)/Inputs!$B$9), 0)</f>
        <v>149.6</v>
      </c>
      <c r="P152" s="3">
        <f t="shared" si="23"/>
        <v>0</v>
      </c>
      <c r="Q152" s="3">
        <f t="shared" si="24"/>
        <v>1328.4480000000001</v>
      </c>
      <c r="R152" s="3">
        <f>I152 + M152*Inputs!$B$9 - N152/Inputs!$B$10</f>
        <v>159.4741358339966</v>
      </c>
    </row>
    <row r="153" spans="1:18" x14ac:dyDescent="0.3">
      <c r="A153" s="4">
        <v>46029.291666666657</v>
      </c>
      <c r="B153" s="3">
        <v>17.857500000000002</v>
      </c>
      <c r="C153" s="3">
        <v>20.97</v>
      </c>
      <c r="D153" s="3">
        <f t="shared" si="18"/>
        <v>15.587708333333332</v>
      </c>
      <c r="E153" s="3">
        <f>MAX(B153 - D153/Inputs!$B$5, 0)</f>
        <v>0.14419507575757962</v>
      </c>
      <c r="F153" s="3">
        <f>MAX(D153*Inputs!$B$5 - B153, 0)</f>
        <v>0</v>
      </c>
      <c r="G153" s="3">
        <f t="shared" si="19"/>
        <v>20.97</v>
      </c>
      <c r="H153" t="str">
        <f t="shared" si="20"/>
        <v>Reg</v>
      </c>
      <c r="I153" s="3">
        <f t="shared" si="25"/>
        <v>159.4741358339966</v>
      </c>
      <c r="J153" s="3">
        <f t="shared" si="26"/>
        <v>0</v>
      </c>
      <c r="K153" s="3">
        <f>MIN(Inputs!$B$2, (Inputs!$B$8 - I153)/Inputs!$B$9)</f>
        <v>170</v>
      </c>
      <c r="L153" s="3">
        <f>MAX(MIN(Inputs!$B$2, I153*Inputs!$B$10, Inputs!$B$8*Inputs!$B$4 - J153), 0)</f>
        <v>149.6</v>
      </c>
      <c r="M153" s="3">
        <f t="shared" si="21"/>
        <v>0</v>
      </c>
      <c r="N153" s="3">
        <f t="shared" si="22"/>
        <v>0</v>
      </c>
      <c r="O153" s="3">
        <f>IF(H153="Reg", MIN(Inputs!$B$2, I153*Inputs!$B$10, (Inputs!$B$8-I153)/Inputs!$B$9), 0)</f>
        <v>149.6</v>
      </c>
      <c r="P153" s="3">
        <f t="shared" si="23"/>
        <v>0</v>
      </c>
      <c r="Q153" s="3">
        <f t="shared" si="24"/>
        <v>3137.1119999999996</v>
      </c>
      <c r="R153" s="3">
        <f>I153 + M153*Inputs!$B$9 - N153/Inputs!$B$10</f>
        <v>159.4741358339966</v>
      </c>
    </row>
    <row r="154" spans="1:18" x14ac:dyDescent="0.3">
      <c r="A154" s="4">
        <v>46029.333333333343</v>
      </c>
      <c r="B154" s="3">
        <v>17.309999999999999</v>
      </c>
      <c r="C154" s="3">
        <v>27.37</v>
      </c>
      <c r="D154" s="3">
        <f t="shared" si="18"/>
        <v>15.587708333333332</v>
      </c>
      <c r="E154" s="3">
        <f>MAX(B154 - D154/Inputs!$B$5, 0)</f>
        <v>0</v>
      </c>
      <c r="F154" s="3">
        <f>MAX(D154*Inputs!$B$5 - B154, 0)</f>
        <v>0</v>
      </c>
      <c r="G154" s="3">
        <f t="shared" si="19"/>
        <v>27.37</v>
      </c>
      <c r="H154" t="str">
        <f t="shared" si="20"/>
        <v>Reg</v>
      </c>
      <c r="I154" s="3">
        <f t="shared" si="25"/>
        <v>159.4741358339966</v>
      </c>
      <c r="J154" s="3">
        <f t="shared" si="26"/>
        <v>0</v>
      </c>
      <c r="K154" s="3">
        <f>MIN(Inputs!$B$2, (Inputs!$B$8 - I154)/Inputs!$B$9)</f>
        <v>170</v>
      </c>
      <c r="L154" s="3">
        <f>MAX(MIN(Inputs!$B$2, I154*Inputs!$B$10, Inputs!$B$8*Inputs!$B$4 - J154), 0)</f>
        <v>149.6</v>
      </c>
      <c r="M154" s="3">
        <f t="shared" si="21"/>
        <v>0</v>
      </c>
      <c r="N154" s="3">
        <f t="shared" si="22"/>
        <v>0</v>
      </c>
      <c r="O154" s="3">
        <f>IF(H154="Reg", MIN(Inputs!$B$2, I154*Inputs!$B$10, (Inputs!$B$8-I154)/Inputs!$B$9), 0)</f>
        <v>149.6</v>
      </c>
      <c r="P154" s="3">
        <f t="shared" si="23"/>
        <v>0</v>
      </c>
      <c r="Q154" s="3">
        <f t="shared" si="24"/>
        <v>4094.5520000000001</v>
      </c>
      <c r="R154" s="3">
        <f>I154 + M154*Inputs!$B$9 - N154/Inputs!$B$10</f>
        <v>159.4741358339966</v>
      </c>
    </row>
    <row r="155" spans="1:18" x14ac:dyDescent="0.3">
      <c r="A155" s="4">
        <v>46029.375</v>
      </c>
      <c r="B155" s="3">
        <v>16.405000000000001</v>
      </c>
      <c r="C155" s="3">
        <v>5.49</v>
      </c>
      <c r="D155" s="3">
        <f t="shared" si="18"/>
        <v>15.587708333333332</v>
      </c>
      <c r="E155" s="3">
        <f>MAX(B155 - D155/Inputs!$B$5, 0)</f>
        <v>0</v>
      </c>
      <c r="F155" s="3">
        <f>MAX(D155*Inputs!$B$5 - B155, 0)</f>
        <v>0</v>
      </c>
      <c r="G155" s="3">
        <f t="shared" si="19"/>
        <v>5.49</v>
      </c>
      <c r="H155" t="str">
        <f t="shared" si="20"/>
        <v>Reg</v>
      </c>
      <c r="I155" s="3">
        <f t="shared" si="25"/>
        <v>159.4741358339966</v>
      </c>
      <c r="J155" s="3">
        <f t="shared" si="26"/>
        <v>0</v>
      </c>
      <c r="K155" s="3">
        <f>MIN(Inputs!$B$2, (Inputs!$B$8 - I155)/Inputs!$B$9)</f>
        <v>170</v>
      </c>
      <c r="L155" s="3">
        <f>MAX(MIN(Inputs!$B$2, I155*Inputs!$B$10, Inputs!$B$8*Inputs!$B$4 - J155), 0)</f>
        <v>149.6</v>
      </c>
      <c r="M155" s="3">
        <f t="shared" si="21"/>
        <v>0</v>
      </c>
      <c r="N155" s="3">
        <f t="shared" si="22"/>
        <v>0</v>
      </c>
      <c r="O155" s="3">
        <f>IF(H155="Reg", MIN(Inputs!$B$2, I155*Inputs!$B$10, (Inputs!$B$8-I155)/Inputs!$B$9), 0)</f>
        <v>149.6</v>
      </c>
      <c r="P155" s="3">
        <f t="shared" si="23"/>
        <v>0</v>
      </c>
      <c r="Q155" s="3">
        <f t="shared" si="24"/>
        <v>821.30399999999997</v>
      </c>
      <c r="R155" s="3">
        <f>I155 + M155*Inputs!$B$9 - N155/Inputs!$B$10</f>
        <v>159.4741358339966</v>
      </c>
    </row>
    <row r="156" spans="1:18" x14ac:dyDescent="0.3">
      <c r="A156" s="4">
        <v>46029.416666666657</v>
      </c>
      <c r="B156" s="3">
        <v>14.907500000000001</v>
      </c>
      <c r="C156" s="3">
        <v>0.98</v>
      </c>
      <c r="D156" s="3">
        <f t="shared" si="18"/>
        <v>15.587708333333332</v>
      </c>
      <c r="E156" s="3">
        <f>MAX(B156 - D156/Inputs!$B$5, 0)</f>
        <v>0</v>
      </c>
      <c r="F156" s="3">
        <f>MAX(D156*Inputs!$B$5 - B156, 0)</f>
        <v>0</v>
      </c>
      <c r="G156" s="3">
        <f t="shared" si="19"/>
        <v>0.98</v>
      </c>
      <c r="H156" t="str">
        <f t="shared" si="20"/>
        <v>Reg</v>
      </c>
      <c r="I156" s="3">
        <f t="shared" si="25"/>
        <v>159.4741358339966</v>
      </c>
      <c r="J156" s="3">
        <f t="shared" si="26"/>
        <v>0</v>
      </c>
      <c r="K156" s="3">
        <f>MIN(Inputs!$B$2, (Inputs!$B$8 - I156)/Inputs!$B$9)</f>
        <v>170</v>
      </c>
      <c r="L156" s="3">
        <f>MAX(MIN(Inputs!$B$2, I156*Inputs!$B$10, Inputs!$B$8*Inputs!$B$4 - J156), 0)</f>
        <v>149.6</v>
      </c>
      <c r="M156" s="3">
        <f t="shared" si="21"/>
        <v>0</v>
      </c>
      <c r="N156" s="3">
        <f t="shared" si="22"/>
        <v>0</v>
      </c>
      <c r="O156" s="3">
        <f>IF(H156="Reg", MIN(Inputs!$B$2, I156*Inputs!$B$10, (Inputs!$B$8-I156)/Inputs!$B$9), 0)</f>
        <v>149.6</v>
      </c>
      <c r="P156" s="3">
        <f t="shared" si="23"/>
        <v>0</v>
      </c>
      <c r="Q156" s="3">
        <f t="shared" si="24"/>
        <v>146.608</v>
      </c>
      <c r="R156" s="3">
        <f>I156 + M156*Inputs!$B$9 - N156/Inputs!$B$10</f>
        <v>159.4741358339966</v>
      </c>
    </row>
    <row r="157" spans="1:18" x14ac:dyDescent="0.3">
      <c r="A157" s="4">
        <v>46029.458333333343</v>
      </c>
      <c r="B157" s="3">
        <v>14.344999999999999</v>
      </c>
      <c r="C157" s="3">
        <v>0.5</v>
      </c>
      <c r="D157" s="3">
        <f t="shared" si="18"/>
        <v>15.587708333333332</v>
      </c>
      <c r="E157" s="3">
        <f>MAX(B157 - D157/Inputs!$B$5, 0)</f>
        <v>0</v>
      </c>
      <c r="F157" s="3">
        <f>MAX(D157*Inputs!$B$5 - B157, 0)</f>
        <v>0</v>
      </c>
      <c r="G157" s="3">
        <f t="shared" si="19"/>
        <v>0.5</v>
      </c>
      <c r="H157" t="str">
        <f t="shared" si="20"/>
        <v>Reg</v>
      </c>
      <c r="I157" s="3">
        <f t="shared" si="25"/>
        <v>159.4741358339966</v>
      </c>
      <c r="J157" s="3">
        <f t="shared" si="26"/>
        <v>0</v>
      </c>
      <c r="K157" s="3">
        <f>MIN(Inputs!$B$2, (Inputs!$B$8 - I157)/Inputs!$B$9)</f>
        <v>170</v>
      </c>
      <c r="L157" s="3">
        <f>MAX(MIN(Inputs!$B$2, I157*Inputs!$B$10, Inputs!$B$8*Inputs!$B$4 - J157), 0)</f>
        <v>149.6</v>
      </c>
      <c r="M157" s="3">
        <f t="shared" si="21"/>
        <v>0</v>
      </c>
      <c r="N157" s="3">
        <f t="shared" si="22"/>
        <v>0</v>
      </c>
      <c r="O157" s="3">
        <f>IF(H157="Reg", MIN(Inputs!$B$2, I157*Inputs!$B$10, (Inputs!$B$8-I157)/Inputs!$B$9), 0)</f>
        <v>149.6</v>
      </c>
      <c r="P157" s="3">
        <f t="shared" si="23"/>
        <v>0</v>
      </c>
      <c r="Q157" s="3">
        <f t="shared" si="24"/>
        <v>74.8</v>
      </c>
      <c r="R157" s="3">
        <f>I157 + M157*Inputs!$B$9 - N157/Inputs!$B$10</f>
        <v>159.4741358339966</v>
      </c>
    </row>
    <row r="158" spans="1:18" x14ac:dyDescent="0.3">
      <c r="A158" s="4">
        <v>46029.5</v>
      </c>
      <c r="B158" s="3">
        <v>15.31</v>
      </c>
      <c r="C158" s="3">
        <v>0.37</v>
      </c>
      <c r="D158" s="3">
        <f t="shared" si="18"/>
        <v>15.587708333333332</v>
      </c>
      <c r="E158" s="3">
        <f>MAX(B158 - D158/Inputs!$B$5, 0)</f>
        <v>0</v>
      </c>
      <c r="F158" s="3">
        <f>MAX(D158*Inputs!$B$5 - B158, 0)</f>
        <v>0</v>
      </c>
      <c r="G158" s="3">
        <f t="shared" si="19"/>
        <v>0.37</v>
      </c>
      <c r="H158" t="str">
        <f t="shared" si="20"/>
        <v>Reg</v>
      </c>
      <c r="I158" s="3">
        <f t="shared" si="25"/>
        <v>159.4741358339966</v>
      </c>
      <c r="J158" s="3">
        <f t="shared" si="26"/>
        <v>0</v>
      </c>
      <c r="K158" s="3">
        <f>MIN(Inputs!$B$2, (Inputs!$B$8 - I158)/Inputs!$B$9)</f>
        <v>170</v>
      </c>
      <c r="L158" s="3">
        <f>MAX(MIN(Inputs!$B$2, I158*Inputs!$B$10, Inputs!$B$8*Inputs!$B$4 - J158), 0)</f>
        <v>149.6</v>
      </c>
      <c r="M158" s="3">
        <f t="shared" si="21"/>
        <v>0</v>
      </c>
      <c r="N158" s="3">
        <f t="shared" si="22"/>
        <v>0</v>
      </c>
      <c r="O158" s="3">
        <f>IF(H158="Reg", MIN(Inputs!$B$2, I158*Inputs!$B$10, (Inputs!$B$8-I158)/Inputs!$B$9), 0)</f>
        <v>149.6</v>
      </c>
      <c r="P158" s="3">
        <f t="shared" si="23"/>
        <v>0</v>
      </c>
      <c r="Q158" s="3">
        <f t="shared" si="24"/>
        <v>55.351999999999997</v>
      </c>
      <c r="R158" s="3">
        <f>I158 + M158*Inputs!$B$9 - N158/Inputs!$B$10</f>
        <v>159.4741358339966</v>
      </c>
    </row>
    <row r="159" spans="1:18" x14ac:dyDescent="0.3">
      <c r="A159" s="4">
        <v>46029.541666666657</v>
      </c>
      <c r="B159" s="3">
        <v>19.934999999999999</v>
      </c>
      <c r="C159" s="3">
        <v>0.38</v>
      </c>
      <c r="D159" s="3">
        <f t="shared" si="18"/>
        <v>15.587708333333332</v>
      </c>
      <c r="E159" s="3">
        <f>MAX(B159 - D159/Inputs!$B$5, 0)</f>
        <v>2.2216950757575766</v>
      </c>
      <c r="F159" s="3">
        <f>MAX(D159*Inputs!$B$5 - B159, 0)</f>
        <v>0</v>
      </c>
      <c r="G159" s="3">
        <f t="shared" si="19"/>
        <v>0.38</v>
      </c>
      <c r="H159" t="str">
        <f t="shared" si="20"/>
        <v>Discharge</v>
      </c>
      <c r="I159" s="3">
        <f t="shared" si="25"/>
        <v>159.4741358339966</v>
      </c>
      <c r="J159" s="3">
        <f t="shared" si="26"/>
        <v>0</v>
      </c>
      <c r="K159" s="3">
        <f>MIN(Inputs!$B$2, (Inputs!$B$8 - I159)/Inputs!$B$9)</f>
        <v>170</v>
      </c>
      <c r="L159" s="3">
        <f>MAX(MIN(Inputs!$B$2, I159*Inputs!$B$10, Inputs!$B$8*Inputs!$B$4 - J159), 0)</f>
        <v>149.6</v>
      </c>
      <c r="M159" s="3">
        <f t="shared" si="21"/>
        <v>0</v>
      </c>
      <c r="N159" s="3">
        <f t="shared" si="22"/>
        <v>149.6</v>
      </c>
      <c r="O159" s="3">
        <f>IF(H159="Reg", MIN(Inputs!$B$2, I159*Inputs!$B$10, (Inputs!$B$8-I159)/Inputs!$B$9), 0)</f>
        <v>0</v>
      </c>
      <c r="P159" s="3">
        <f t="shared" si="23"/>
        <v>2982.2759999999998</v>
      </c>
      <c r="Q159" s="3">
        <f t="shared" si="24"/>
        <v>0</v>
      </c>
      <c r="R159" s="3">
        <f>I159 + M159*Inputs!$B$9 - N159/Inputs!$B$10</f>
        <v>0</v>
      </c>
    </row>
    <row r="160" spans="1:18" x14ac:dyDescent="0.3">
      <c r="A160" s="4">
        <v>46029.583333333343</v>
      </c>
      <c r="B160" s="3">
        <v>16.717500000000001</v>
      </c>
      <c r="C160" s="3">
        <v>0.28000000000000003</v>
      </c>
      <c r="D160" s="3">
        <f t="shared" si="18"/>
        <v>15.587708333333332</v>
      </c>
      <c r="E160" s="3">
        <f>MAX(B160 - D160/Inputs!$B$5, 0)</f>
        <v>0</v>
      </c>
      <c r="F160" s="3">
        <f>MAX(D160*Inputs!$B$5 - B160, 0)</f>
        <v>0</v>
      </c>
      <c r="G160" s="3">
        <f t="shared" si="19"/>
        <v>0.28000000000000003</v>
      </c>
      <c r="H160" t="str">
        <f t="shared" si="20"/>
        <v>Reg</v>
      </c>
      <c r="I160" s="3">
        <f t="shared" si="25"/>
        <v>0</v>
      </c>
      <c r="J160" s="3">
        <f t="shared" si="26"/>
        <v>149.6</v>
      </c>
      <c r="K160" s="3">
        <f>MIN(Inputs!$B$2, (Inputs!$B$8 - I160)/Inputs!$B$9)</f>
        <v>170</v>
      </c>
      <c r="L160" s="3">
        <f>MAX(MIN(Inputs!$B$2, I160*Inputs!$B$10, Inputs!$B$8*Inputs!$B$4 - J160), 0)</f>
        <v>0</v>
      </c>
      <c r="M160" s="3">
        <f t="shared" si="21"/>
        <v>0</v>
      </c>
      <c r="N160" s="3">
        <f t="shared" si="22"/>
        <v>0</v>
      </c>
      <c r="O160" s="3">
        <f>IF(H160="Reg", MIN(Inputs!$B$2, I160*Inputs!$B$10, (Inputs!$B$8-I160)/Inputs!$B$9), 0)</f>
        <v>0</v>
      </c>
      <c r="P160" s="3">
        <f t="shared" si="23"/>
        <v>0</v>
      </c>
      <c r="Q160" s="3">
        <f t="shared" si="24"/>
        <v>0</v>
      </c>
      <c r="R160" s="3">
        <f>I160 + M160*Inputs!$B$9 - N160/Inputs!$B$10</f>
        <v>0</v>
      </c>
    </row>
    <row r="161" spans="1:18" x14ac:dyDescent="0.3">
      <c r="A161" s="4">
        <v>46029.625</v>
      </c>
      <c r="B161" s="3">
        <v>13.522500000000001</v>
      </c>
      <c r="C161" s="3">
        <v>0.24</v>
      </c>
      <c r="D161" s="3">
        <f t="shared" si="18"/>
        <v>15.587708333333332</v>
      </c>
      <c r="E161" s="3">
        <f>MAX(B161 - D161/Inputs!$B$5, 0)</f>
        <v>0</v>
      </c>
      <c r="F161" s="3">
        <f>MAX(D161*Inputs!$B$5 - B161, 0)</f>
        <v>0.19468333333333199</v>
      </c>
      <c r="G161" s="3">
        <f t="shared" si="19"/>
        <v>0.24</v>
      </c>
      <c r="H161" t="str">
        <f t="shared" si="20"/>
        <v>Reg</v>
      </c>
      <c r="I161" s="3">
        <f t="shared" si="25"/>
        <v>0</v>
      </c>
      <c r="J161" s="3">
        <f t="shared" si="26"/>
        <v>149.6</v>
      </c>
      <c r="K161" s="3">
        <f>MIN(Inputs!$B$2, (Inputs!$B$8 - I161)/Inputs!$B$9)</f>
        <v>170</v>
      </c>
      <c r="L161" s="3">
        <f>MAX(MIN(Inputs!$B$2, I161*Inputs!$B$10, Inputs!$B$8*Inputs!$B$4 - J161), 0)</f>
        <v>0</v>
      </c>
      <c r="M161" s="3">
        <f t="shared" si="21"/>
        <v>0</v>
      </c>
      <c r="N161" s="3">
        <f t="shared" si="22"/>
        <v>0</v>
      </c>
      <c r="O161" s="3">
        <f>IF(H161="Reg", MIN(Inputs!$B$2, I161*Inputs!$B$10, (Inputs!$B$8-I161)/Inputs!$B$9), 0)</f>
        <v>0</v>
      </c>
      <c r="P161" s="3">
        <f t="shared" si="23"/>
        <v>0</v>
      </c>
      <c r="Q161" s="3">
        <f t="shared" si="24"/>
        <v>0</v>
      </c>
      <c r="R161" s="3">
        <f>I161 + M161*Inputs!$B$9 - N161/Inputs!$B$10</f>
        <v>0</v>
      </c>
    </row>
    <row r="162" spans="1:18" x14ac:dyDescent="0.3">
      <c r="A162" s="4">
        <v>46029.666666666657</v>
      </c>
      <c r="B162" s="3">
        <v>20.952500000000001</v>
      </c>
      <c r="C162" s="3">
        <v>0.47</v>
      </c>
      <c r="D162" s="3">
        <f t="shared" si="18"/>
        <v>15.587708333333332</v>
      </c>
      <c r="E162" s="3">
        <f>MAX(B162 - D162/Inputs!$B$5, 0)</f>
        <v>3.2391950757575785</v>
      </c>
      <c r="F162" s="3">
        <f>MAX(D162*Inputs!$B$5 - B162, 0)</f>
        <v>0</v>
      </c>
      <c r="G162" s="3">
        <f t="shared" si="19"/>
        <v>0.47</v>
      </c>
      <c r="H162" t="str">
        <f t="shared" si="20"/>
        <v>Discharge</v>
      </c>
      <c r="I162" s="3">
        <f t="shared" si="25"/>
        <v>0</v>
      </c>
      <c r="J162" s="3">
        <f t="shared" si="26"/>
        <v>149.6</v>
      </c>
      <c r="K162" s="3">
        <f>MIN(Inputs!$B$2, (Inputs!$B$8 - I162)/Inputs!$B$9)</f>
        <v>170</v>
      </c>
      <c r="L162" s="3">
        <f>MAX(MIN(Inputs!$B$2, I162*Inputs!$B$10, Inputs!$B$8*Inputs!$B$4 - J162), 0)</f>
        <v>0</v>
      </c>
      <c r="M162" s="3">
        <f t="shared" si="21"/>
        <v>0</v>
      </c>
      <c r="N162" s="3">
        <f t="shared" si="22"/>
        <v>0</v>
      </c>
      <c r="O162" s="3">
        <f>IF(H162="Reg", MIN(Inputs!$B$2, I162*Inputs!$B$10, (Inputs!$B$8-I162)/Inputs!$B$9), 0)</f>
        <v>0</v>
      </c>
      <c r="P162" s="3">
        <f t="shared" si="23"/>
        <v>0</v>
      </c>
      <c r="Q162" s="3">
        <f t="shared" si="24"/>
        <v>0</v>
      </c>
      <c r="R162" s="3">
        <f>I162 + M162*Inputs!$B$9 - N162/Inputs!$B$10</f>
        <v>0</v>
      </c>
    </row>
    <row r="163" spans="1:18" x14ac:dyDescent="0.3">
      <c r="A163" s="4">
        <v>46029.708333333343</v>
      </c>
      <c r="B163" s="3">
        <v>21.402499999999996</v>
      </c>
      <c r="C163" s="3">
        <v>1</v>
      </c>
      <c r="D163" s="3">
        <f t="shared" si="18"/>
        <v>15.587708333333332</v>
      </c>
      <c r="E163" s="3">
        <f>MAX(B163 - D163/Inputs!$B$5, 0)</f>
        <v>3.6891950757575742</v>
      </c>
      <c r="F163" s="3">
        <f>MAX(D163*Inputs!$B$5 - B163, 0)</f>
        <v>0</v>
      </c>
      <c r="G163" s="3">
        <f t="shared" si="19"/>
        <v>1</v>
      </c>
      <c r="H163" t="str">
        <f t="shared" si="20"/>
        <v>Discharge</v>
      </c>
      <c r="I163" s="3">
        <f t="shared" si="25"/>
        <v>0</v>
      </c>
      <c r="J163" s="3">
        <f t="shared" si="26"/>
        <v>149.6</v>
      </c>
      <c r="K163" s="3">
        <f>MIN(Inputs!$B$2, (Inputs!$B$8 - I163)/Inputs!$B$9)</f>
        <v>170</v>
      </c>
      <c r="L163" s="3">
        <f>MAX(MIN(Inputs!$B$2, I163*Inputs!$B$10, Inputs!$B$8*Inputs!$B$4 - J163), 0)</f>
        <v>0</v>
      </c>
      <c r="M163" s="3">
        <f t="shared" si="21"/>
        <v>0</v>
      </c>
      <c r="N163" s="3">
        <f t="shared" si="22"/>
        <v>0</v>
      </c>
      <c r="O163" s="3">
        <f>IF(H163="Reg", MIN(Inputs!$B$2, I163*Inputs!$B$10, (Inputs!$B$8-I163)/Inputs!$B$9), 0)</f>
        <v>0</v>
      </c>
      <c r="P163" s="3">
        <f t="shared" si="23"/>
        <v>0</v>
      </c>
      <c r="Q163" s="3">
        <f t="shared" si="24"/>
        <v>0</v>
      </c>
      <c r="R163" s="3">
        <f>I163 + M163*Inputs!$B$9 - N163/Inputs!$B$10</f>
        <v>0</v>
      </c>
    </row>
    <row r="164" spans="1:18" x14ac:dyDescent="0.3">
      <c r="A164" s="4">
        <v>46029.75</v>
      </c>
      <c r="B164" s="3">
        <v>17.557499999999997</v>
      </c>
      <c r="C164" s="3">
        <v>0.21</v>
      </c>
      <c r="D164" s="3">
        <f t="shared" si="18"/>
        <v>15.587708333333332</v>
      </c>
      <c r="E164" s="3">
        <f>MAX(B164 - D164/Inputs!$B$5, 0)</f>
        <v>0</v>
      </c>
      <c r="F164" s="3">
        <f>MAX(D164*Inputs!$B$5 - B164, 0)</f>
        <v>0</v>
      </c>
      <c r="G164" s="3">
        <f t="shared" si="19"/>
        <v>0.21</v>
      </c>
      <c r="H164" t="str">
        <f t="shared" si="20"/>
        <v>Reg</v>
      </c>
      <c r="I164" s="3">
        <f t="shared" si="25"/>
        <v>0</v>
      </c>
      <c r="J164" s="3">
        <f t="shared" si="26"/>
        <v>149.6</v>
      </c>
      <c r="K164" s="3">
        <f>MIN(Inputs!$B$2, (Inputs!$B$8 - I164)/Inputs!$B$9)</f>
        <v>170</v>
      </c>
      <c r="L164" s="3">
        <f>MAX(MIN(Inputs!$B$2, I164*Inputs!$B$10, Inputs!$B$8*Inputs!$B$4 - J164), 0)</f>
        <v>0</v>
      </c>
      <c r="M164" s="3">
        <f t="shared" si="21"/>
        <v>0</v>
      </c>
      <c r="N164" s="3">
        <f t="shared" si="22"/>
        <v>0</v>
      </c>
      <c r="O164" s="3">
        <f>IF(H164="Reg", MIN(Inputs!$B$2, I164*Inputs!$B$10, (Inputs!$B$8-I164)/Inputs!$B$9), 0)</f>
        <v>0</v>
      </c>
      <c r="P164" s="3">
        <f t="shared" si="23"/>
        <v>0</v>
      </c>
      <c r="Q164" s="3">
        <f t="shared" si="24"/>
        <v>0</v>
      </c>
      <c r="R164" s="3">
        <f>I164 + M164*Inputs!$B$9 - N164/Inputs!$B$10</f>
        <v>0</v>
      </c>
    </row>
    <row r="165" spans="1:18" x14ac:dyDescent="0.3">
      <c r="A165" s="4">
        <v>46029.791666666657</v>
      </c>
      <c r="B165" s="3">
        <v>15.1875</v>
      </c>
      <c r="C165" s="3">
        <v>0.22</v>
      </c>
      <c r="D165" s="3">
        <f t="shared" si="18"/>
        <v>15.587708333333332</v>
      </c>
      <c r="E165" s="3">
        <f>MAX(B165 - D165/Inputs!$B$5, 0)</f>
        <v>0</v>
      </c>
      <c r="F165" s="3">
        <f>MAX(D165*Inputs!$B$5 - B165, 0)</f>
        <v>0</v>
      </c>
      <c r="G165" s="3">
        <f t="shared" si="19"/>
        <v>0.22</v>
      </c>
      <c r="H165" t="str">
        <f t="shared" si="20"/>
        <v>Reg</v>
      </c>
      <c r="I165" s="3">
        <f t="shared" si="25"/>
        <v>0</v>
      </c>
      <c r="J165" s="3">
        <f t="shared" si="26"/>
        <v>149.6</v>
      </c>
      <c r="K165" s="3">
        <f>MIN(Inputs!$B$2, (Inputs!$B$8 - I165)/Inputs!$B$9)</f>
        <v>170</v>
      </c>
      <c r="L165" s="3">
        <f>MAX(MIN(Inputs!$B$2, I165*Inputs!$B$10, Inputs!$B$8*Inputs!$B$4 - J165), 0)</f>
        <v>0</v>
      </c>
      <c r="M165" s="3">
        <f t="shared" si="21"/>
        <v>0</v>
      </c>
      <c r="N165" s="3">
        <f t="shared" si="22"/>
        <v>0</v>
      </c>
      <c r="O165" s="3">
        <f>IF(H165="Reg", MIN(Inputs!$B$2, I165*Inputs!$B$10, (Inputs!$B$8-I165)/Inputs!$B$9), 0)</f>
        <v>0</v>
      </c>
      <c r="P165" s="3">
        <f t="shared" si="23"/>
        <v>0</v>
      </c>
      <c r="Q165" s="3">
        <f t="shared" si="24"/>
        <v>0</v>
      </c>
      <c r="R165" s="3">
        <f>I165 + M165*Inputs!$B$9 - N165/Inputs!$B$10</f>
        <v>0</v>
      </c>
    </row>
    <row r="166" spans="1:18" x14ac:dyDescent="0.3">
      <c r="A166" s="4">
        <v>46029.833333333343</v>
      </c>
      <c r="B166" s="3">
        <v>13.9375</v>
      </c>
      <c r="C166" s="3">
        <v>0.21</v>
      </c>
      <c r="D166" s="3">
        <f t="shared" si="18"/>
        <v>15.587708333333332</v>
      </c>
      <c r="E166" s="3">
        <f>MAX(B166 - D166/Inputs!$B$5, 0)</f>
        <v>0</v>
      </c>
      <c r="F166" s="3">
        <f>MAX(D166*Inputs!$B$5 - B166, 0)</f>
        <v>0</v>
      </c>
      <c r="G166" s="3">
        <f t="shared" si="19"/>
        <v>0.21</v>
      </c>
      <c r="H166" t="str">
        <f t="shared" si="20"/>
        <v>Reg</v>
      </c>
      <c r="I166" s="3">
        <f t="shared" si="25"/>
        <v>0</v>
      </c>
      <c r="J166" s="3">
        <f t="shared" si="26"/>
        <v>149.6</v>
      </c>
      <c r="K166" s="3">
        <f>MIN(Inputs!$B$2, (Inputs!$B$8 - I166)/Inputs!$B$9)</f>
        <v>170</v>
      </c>
      <c r="L166" s="3">
        <f>MAX(MIN(Inputs!$B$2, I166*Inputs!$B$10, Inputs!$B$8*Inputs!$B$4 - J166), 0)</f>
        <v>0</v>
      </c>
      <c r="M166" s="3">
        <f t="shared" si="21"/>
        <v>0</v>
      </c>
      <c r="N166" s="3">
        <f t="shared" si="22"/>
        <v>0</v>
      </c>
      <c r="O166" s="3">
        <f>IF(H166="Reg", MIN(Inputs!$B$2, I166*Inputs!$B$10, (Inputs!$B$8-I166)/Inputs!$B$9), 0)</f>
        <v>0</v>
      </c>
      <c r="P166" s="3">
        <f t="shared" si="23"/>
        <v>0</v>
      </c>
      <c r="Q166" s="3">
        <f t="shared" si="24"/>
        <v>0</v>
      </c>
      <c r="R166" s="3">
        <f>I166 + M166*Inputs!$B$9 - N166/Inputs!$B$10</f>
        <v>0</v>
      </c>
    </row>
    <row r="167" spans="1:18" x14ac:dyDescent="0.3">
      <c r="A167" s="4">
        <v>46029.875</v>
      </c>
      <c r="B167" s="3">
        <v>12.9</v>
      </c>
      <c r="C167" s="3">
        <v>0.04</v>
      </c>
      <c r="D167" s="3">
        <f t="shared" si="18"/>
        <v>15.587708333333332</v>
      </c>
      <c r="E167" s="3">
        <f>MAX(B167 - D167/Inputs!$B$5, 0)</f>
        <v>0</v>
      </c>
      <c r="F167" s="3">
        <f>MAX(D167*Inputs!$B$5 - B167, 0)</f>
        <v>0.81718333333333248</v>
      </c>
      <c r="G167" s="3">
        <f t="shared" si="19"/>
        <v>0.04</v>
      </c>
      <c r="H167" t="str">
        <f t="shared" si="20"/>
        <v>Charge</v>
      </c>
      <c r="I167" s="3">
        <f t="shared" si="25"/>
        <v>0</v>
      </c>
      <c r="J167" s="3">
        <f t="shared" si="26"/>
        <v>149.6</v>
      </c>
      <c r="K167" s="3">
        <f>MIN(Inputs!$B$2, (Inputs!$B$8 - I167)/Inputs!$B$9)</f>
        <v>170</v>
      </c>
      <c r="L167" s="3">
        <f>MAX(MIN(Inputs!$B$2, I167*Inputs!$B$10, Inputs!$B$8*Inputs!$B$4 - J167), 0)</f>
        <v>0</v>
      </c>
      <c r="M167" s="3">
        <f t="shared" si="21"/>
        <v>170</v>
      </c>
      <c r="N167" s="3">
        <f t="shared" si="22"/>
        <v>0</v>
      </c>
      <c r="O167" s="3">
        <f>IF(H167="Reg", MIN(Inputs!$B$2, I167*Inputs!$B$10, (Inputs!$B$8-I167)/Inputs!$B$9), 0)</f>
        <v>0</v>
      </c>
      <c r="P167" s="3">
        <f t="shared" si="23"/>
        <v>-2193</v>
      </c>
      <c r="Q167" s="3">
        <f t="shared" si="24"/>
        <v>0</v>
      </c>
      <c r="R167" s="3">
        <f>I167 + M167*Inputs!$B$9 - N167/Inputs!$B$10</f>
        <v>159.4741358339966</v>
      </c>
    </row>
    <row r="168" spans="1:18" x14ac:dyDescent="0.3">
      <c r="A168" s="4">
        <v>46029.916666666657</v>
      </c>
      <c r="B168" s="3">
        <v>12.147499999999999</v>
      </c>
      <c r="C168" s="3">
        <v>0.04</v>
      </c>
      <c r="D168" s="3">
        <f t="shared" si="18"/>
        <v>15.587708333333332</v>
      </c>
      <c r="E168" s="3">
        <f>MAX(B168 - D168/Inputs!$B$5, 0)</f>
        <v>0</v>
      </c>
      <c r="F168" s="3">
        <f>MAX(D168*Inputs!$B$5 - B168, 0)</f>
        <v>1.5696833333333338</v>
      </c>
      <c r="G168" s="3">
        <f t="shared" si="19"/>
        <v>0.04</v>
      </c>
      <c r="H168" t="str">
        <f t="shared" si="20"/>
        <v>Charge</v>
      </c>
      <c r="I168" s="3">
        <f t="shared" si="25"/>
        <v>159.4741358339966</v>
      </c>
      <c r="J168" s="3">
        <f t="shared" si="26"/>
        <v>149.6</v>
      </c>
      <c r="K168" s="3">
        <f>MIN(Inputs!$B$2, (Inputs!$B$8 - I168)/Inputs!$B$9)</f>
        <v>170</v>
      </c>
      <c r="L168" s="3">
        <f>MAX(MIN(Inputs!$B$2, I168*Inputs!$B$10, Inputs!$B$8*Inputs!$B$4 - J168), 0)</f>
        <v>149.6</v>
      </c>
      <c r="M168" s="3">
        <f t="shared" si="21"/>
        <v>170</v>
      </c>
      <c r="N168" s="3">
        <f t="shared" si="22"/>
        <v>0</v>
      </c>
      <c r="O168" s="3">
        <f>IF(H168="Reg", MIN(Inputs!$B$2, I168*Inputs!$B$10, (Inputs!$B$8-I168)/Inputs!$B$9), 0)</f>
        <v>0</v>
      </c>
      <c r="P168" s="3">
        <f t="shared" si="23"/>
        <v>-2065.0749999999998</v>
      </c>
      <c r="Q168" s="3">
        <f t="shared" si="24"/>
        <v>0</v>
      </c>
      <c r="R168" s="3">
        <f>I168 + M168*Inputs!$B$9 - N168/Inputs!$B$10</f>
        <v>318.9482716679932</v>
      </c>
    </row>
    <row r="169" spans="1:18" x14ac:dyDescent="0.3">
      <c r="A169" s="4">
        <v>46029.958333333343</v>
      </c>
      <c r="B169" s="3">
        <v>10.665000000000001</v>
      </c>
      <c r="C169" s="3">
        <v>0.04</v>
      </c>
      <c r="D169" s="3">
        <f t="shared" si="18"/>
        <v>15.587708333333332</v>
      </c>
      <c r="E169" s="3">
        <f>MAX(B169 - D169/Inputs!$B$5, 0)</f>
        <v>0</v>
      </c>
      <c r="F169" s="3">
        <f>MAX(D169*Inputs!$B$5 - B169, 0)</f>
        <v>3.0521833333333319</v>
      </c>
      <c r="G169" s="3">
        <f t="shared" si="19"/>
        <v>0.04</v>
      </c>
      <c r="H169" t="str">
        <f t="shared" si="20"/>
        <v>Charge</v>
      </c>
      <c r="I169" s="3">
        <f t="shared" si="25"/>
        <v>318.9482716679932</v>
      </c>
      <c r="J169" s="3">
        <f t="shared" si="26"/>
        <v>149.6</v>
      </c>
      <c r="K169" s="3">
        <f>MIN(Inputs!$B$2, (Inputs!$B$8 - I169)/Inputs!$B$9)</f>
        <v>22.44121780453775</v>
      </c>
      <c r="L169" s="3">
        <f>MAX(MIN(Inputs!$B$2, I169*Inputs!$B$10, Inputs!$B$8*Inputs!$B$4 - J169), 0)</f>
        <v>170</v>
      </c>
      <c r="M169" s="3">
        <f t="shared" si="21"/>
        <v>22.44121780453775</v>
      </c>
      <c r="N169" s="3">
        <f t="shared" si="22"/>
        <v>0</v>
      </c>
      <c r="O169" s="3">
        <f>IF(H169="Reg", MIN(Inputs!$B$2, I169*Inputs!$B$10, (Inputs!$B$8-I169)/Inputs!$B$9), 0)</f>
        <v>0</v>
      </c>
      <c r="P169" s="3">
        <f t="shared" si="23"/>
        <v>-239.33558788539511</v>
      </c>
      <c r="Q169" s="3">
        <f t="shared" si="24"/>
        <v>0</v>
      </c>
      <c r="R169" s="3">
        <f>I169 + M169*Inputs!$B$9 - N169/Inputs!$B$10</f>
        <v>340</v>
      </c>
    </row>
    <row r="170" spans="1:18" x14ac:dyDescent="0.3">
      <c r="A170" s="4">
        <v>46030</v>
      </c>
      <c r="B170" s="3">
        <v>20.167499999999997</v>
      </c>
      <c r="C170" s="3">
        <v>0.04</v>
      </c>
      <c r="D170" s="3">
        <f t="shared" si="18"/>
        <v>22.029895833333327</v>
      </c>
      <c r="E170" s="3">
        <f>MAX(B170 - D170/Inputs!$B$5, 0)</f>
        <v>0</v>
      </c>
      <c r="F170" s="3">
        <f>MAX(D170*Inputs!$B$5 - B170, 0)</f>
        <v>0</v>
      </c>
      <c r="G170" s="3">
        <f t="shared" si="19"/>
        <v>0.04</v>
      </c>
      <c r="H170" t="str">
        <f t="shared" si="20"/>
        <v>Reg</v>
      </c>
      <c r="I170" s="3">
        <f t="shared" si="25"/>
        <v>340</v>
      </c>
      <c r="J170" s="3">
        <f t="shared" si="26"/>
        <v>0</v>
      </c>
      <c r="K170" s="3">
        <f>MIN(Inputs!$B$2, (Inputs!$B$8 - I170)/Inputs!$B$9)</f>
        <v>0</v>
      </c>
      <c r="L170" s="3">
        <f>MAX(MIN(Inputs!$B$2, I170*Inputs!$B$10, Inputs!$B$8*Inputs!$B$4 - J170), 0)</f>
        <v>170</v>
      </c>
      <c r="M170" s="3">
        <f t="shared" si="21"/>
        <v>0</v>
      </c>
      <c r="N170" s="3">
        <f t="shared" si="22"/>
        <v>0</v>
      </c>
      <c r="O170" s="3">
        <f>IF(H170="Reg", MIN(Inputs!$B$2, I170*Inputs!$B$10, (Inputs!$B$8-I170)/Inputs!$B$9), 0)</f>
        <v>0</v>
      </c>
      <c r="P170" s="3">
        <f t="shared" si="23"/>
        <v>0</v>
      </c>
      <c r="Q170" s="3">
        <f t="shared" si="24"/>
        <v>0</v>
      </c>
      <c r="R170" s="3">
        <f>I170 + M170*Inputs!$B$9 - N170/Inputs!$B$10</f>
        <v>340</v>
      </c>
    </row>
    <row r="171" spans="1:18" x14ac:dyDescent="0.3">
      <c r="A171" s="4">
        <v>46030.041666666657</v>
      </c>
      <c r="B171" s="3">
        <v>19.872499999999999</v>
      </c>
      <c r="C171" s="3">
        <v>0.04</v>
      </c>
      <c r="D171" s="3">
        <f t="shared" si="18"/>
        <v>22.029895833333327</v>
      </c>
      <c r="E171" s="3">
        <f>MAX(B171 - D171/Inputs!$B$5, 0)</f>
        <v>0</v>
      </c>
      <c r="F171" s="3">
        <f>MAX(D171*Inputs!$B$5 - B171, 0)</f>
        <v>0</v>
      </c>
      <c r="G171" s="3">
        <f t="shared" si="19"/>
        <v>0.04</v>
      </c>
      <c r="H171" t="str">
        <f t="shared" si="20"/>
        <v>Reg</v>
      </c>
      <c r="I171" s="3">
        <f t="shared" si="25"/>
        <v>340</v>
      </c>
      <c r="J171" s="3">
        <f t="shared" si="26"/>
        <v>0</v>
      </c>
      <c r="K171" s="3">
        <f>MIN(Inputs!$B$2, (Inputs!$B$8 - I171)/Inputs!$B$9)</f>
        <v>0</v>
      </c>
      <c r="L171" s="3">
        <f>MAX(MIN(Inputs!$B$2, I171*Inputs!$B$10, Inputs!$B$8*Inputs!$B$4 - J171), 0)</f>
        <v>170</v>
      </c>
      <c r="M171" s="3">
        <f t="shared" si="21"/>
        <v>0</v>
      </c>
      <c r="N171" s="3">
        <f t="shared" si="22"/>
        <v>0</v>
      </c>
      <c r="O171" s="3">
        <f>IF(H171="Reg", MIN(Inputs!$B$2, I171*Inputs!$B$10, (Inputs!$B$8-I171)/Inputs!$B$9), 0)</f>
        <v>0</v>
      </c>
      <c r="P171" s="3">
        <f t="shared" si="23"/>
        <v>0</v>
      </c>
      <c r="Q171" s="3">
        <f t="shared" si="24"/>
        <v>0</v>
      </c>
      <c r="R171" s="3">
        <f>I171 + M171*Inputs!$B$9 - N171/Inputs!$B$10</f>
        <v>340</v>
      </c>
    </row>
    <row r="172" spans="1:18" x14ac:dyDescent="0.3">
      <c r="A172" s="4">
        <v>46030.083333333343</v>
      </c>
      <c r="B172" s="3">
        <v>19.825000000000003</v>
      </c>
      <c r="C172" s="3">
        <v>0.04</v>
      </c>
      <c r="D172" s="3">
        <f t="shared" si="18"/>
        <v>22.029895833333327</v>
      </c>
      <c r="E172" s="3">
        <f>MAX(B172 - D172/Inputs!$B$5, 0)</f>
        <v>0</v>
      </c>
      <c r="F172" s="3">
        <f>MAX(D172*Inputs!$B$5 - B172, 0)</f>
        <v>0</v>
      </c>
      <c r="G172" s="3">
        <f t="shared" si="19"/>
        <v>0.04</v>
      </c>
      <c r="H172" t="str">
        <f t="shared" si="20"/>
        <v>Reg</v>
      </c>
      <c r="I172" s="3">
        <f t="shared" si="25"/>
        <v>340</v>
      </c>
      <c r="J172" s="3">
        <f t="shared" si="26"/>
        <v>0</v>
      </c>
      <c r="K172" s="3">
        <f>MIN(Inputs!$B$2, (Inputs!$B$8 - I172)/Inputs!$B$9)</f>
        <v>0</v>
      </c>
      <c r="L172" s="3">
        <f>MAX(MIN(Inputs!$B$2, I172*Inputs!$B$10, Inputs!$B$8*Inputs!$B$4 - J172), 0)</f>
        <v>170</v>
      </c>
      <c r="M172" s="3">
        <f t="shared" si="21"/>
        <v>0</v>
      </c>
      <c r="N172" s="3">
        <f t="shared" si="22"/>
        <v>0</v>
      </c>
      <c r="O172" s="3">
        <f>IF(H172="Reg", MIN(Inputs!$B$2, I172*Inputs!$B$10, (Inputs!$B$8-I172)/Inputs!$B$9), 0)</f>
        <v>0</v>
      </c>
      <c r="P172" s="3">
        <f t="shared" si="23"/>
        <v>0</v>
      </c>
      <c r="Q172" s="3">
        <f t="shared" si="24"/>
        <v>0</v>
      </c>
      <c r="R172" s="3">
        <f>I172 + M172*Inputs!$B$9 - N172/Inputs!$B$10</f>
        <v>340</v>
      </c>
    </row>
    <row r="173" spans="1:18" x14ac:dyDescent="0.3">
      <c r="A173" s="4">
        <v>46030.125</v>
      </c>
      <c r="B173" s="3">
        <v>19.835000000000001</v>
      </c>
      <c r="C173" s="3">
        <v>0.04</v>
      </c>
      <c r="D173" s="3">
        <f t="shared" si="18"/>
        <v>22.029895833333327</v>
      </c>
      <c r="E173" s="3">
        <f>MAX(B173 - D173/Inputs!$B$5, 0)</f>
        <v>0</v>
      </c>
      <c r="F173" s="3">
        <f>MAX(D173*Inputs!$B$5 - B173, 0)</f>
        <v>0</v>
      </c>
      <c r="G173" s="3">
        <f t="shared" si="19"/>
        <v>0.04</v>
      </c>
      <c r="H173" t="str">
        <f t="shared" si="20"/>
        <v>Reg</v>
      </c>
      <c r="I173" s="3">
        <f t="shared" si="25"/>
        <v>340</v>
      </c>
      <c r="J173" s="3">
        <f t="shared" si="26"/>
        <v>0</v>
      </c>
      <c r="K173" s="3">
        <f>MIN(Inputs!$B$2, (Inputs!$B$8 - I173)/Inputs!$B$9)</f>
        <v>0</v>
      </c>
      <c r="L173" s="3">
        <f>MAX(MIN(Inputs!$B$2, I173*Inputs!$B$10, Inputs!$B$8*Inputs!$B$4 - J173), 0)</f>
        <v>170</v>
      </c>
      <c r="M173" s="3">
        <f t="shared" si="21"/>
        <v>0</v>
      </c>
      <c r="N173" s="3">
        <f t="shared" si="22"/>
        <v>0</v>
      </c>
      <c r="O173" s="3">
        <f>IF(H173="Reg", MIN(Inputs!$B$2, I173*Inputs!$B$10, (Inputs!$B$8-I173)/Inputs!$B$9), 0)</f>
        <v>0</v>
      </c>
      <c r="P173" s="3">
        <f t="shared" si="23"/>
        <v>0</v>
      </c>
      <c r="Q173" s="3">
        <f t="shared" si="24"/>
        <v>0</v>
      </c>
      <c r="R173" s="3">
        <f>I173 + M173*Inputs!$B$9 - N173/Inputs!$B$10</f>
        <v>340</v>
      </c>
    </row>
    <row r="174" spans="1:18" x14ac:dyDescent="0.3">
      <c r="A174" s="4">
        <v>46030.166666666657</v>
      </c>
      <c r="B174" s="3">
        <v>22.372500000000002</v>
      </c>
      <c r="C174" s="3">
        <v>0.04</v>
      </c>
      <c r="D174" s="3">
        <f t="shared" si="18"/>
        <v>22.029895833333327</v>
      </c>
      <c r="E174" s="3">
        <f>MAX(B174 - D174/Inputs!$B$5, 0)</f>
        <v>0</v>
      </c>
      <c r="F174" s="3">
        <f>MAX(D174*Inputs!$B$5 - B174, 0)</f>
        <v>0</v>
      </c>
      <c r="G174" s="3">
        <f t="shared" si="19"/>
        <v>0.04</v>
      </c>
      <c r="H174" t="str">
        <f t="shared" si="20"/>
        <v>Reg</v>
      </c>
      <c r="I174" s="3">
        <f t="shared" si="25"/>
        <v>340</v>
      </c>
      <c r="J174" s="3">
        <f t="shared" si="26"/>
        <v>0</v>
      </c>
      <c r="K174" s="3">
        <f>MIN(Inputs!$B$2, (Inputs!$B$8 - I174)/Inputs!$B$9)</f>
        <v>0</v>
      </c>
      <c r="L174" s="3">
        <f>MAX(MIN(Inputs!$B$2, I174*Inputs!$B$10, Inputs!$B$8*Inputs!$B$4 - J174), 0)</f>
        <v>170</v>
      </c>
      <c r="M174" s="3">
        <f t="shared" si="21"/>
        <v>0</v>
      </c>
      <c r="N174" s="3">
        <f t="shared" si="22"/>
        <v>0</v>
      </c>
      <c r="O174" s="3">
        <f>IF(H174="Reg", MIN(Inputs!$B$2, I174*Inputs!$B$10, (Inputs!$B$8-I174)/Inputs!$B$9), 0)</f>
        <v>0</v>
      </c>
      <c r="P174" s="3">
        <f t="shared" si="23"/>
        <v>0</v>
      </c>
      <c r="Q174" s="3">
        <f t="shared" si="24"/>
        <v>0</v>
      </c>
      <c r="R174" s="3">
        <f>I174 + M174*Inputs!$B$9 - N174/Inputs!$B$10</f>
        <v>340</v>
      </c>
    </row>
    <row r="175" spans="1:18" x14ac:dyDescent="0.3">
      <c r="A175" s="4">
        <v>46030.208333333343</v>
      </c>
      <c r="B175" s="3">
        <v>23.849999999999998</v>
      </c>
      <c r="C175" s="3">
        <v>0.1</v>
      </c>
      <c r="D175" s="3">
        <f t="shared" si="18"/>
        <v>22.029895833333327</v>
      </c>
      <c r="E175" s="3">
        <f>MAX(B175 - D175/Inputs!$B$5, 0)</f>
        <v>0</v>
      </c>
      <c r="F175" s="3">
        <f>MAX(D175*Inputs!$B$5 - B175, 0)</f>
        <v>0</v>
      </c>
      <c r="G175" s="3">
        <f t="shared" si="19"/>
        <v>0.1</v>
      </c>
      <c r="H175" t="str">
        <f t="shared" si="20"/>
        <v>Reg</v>
      </c>
      <c r="I175" s="3">
        <f t="shared" si="25"/>
        <v>340</v>
      </c>
      <c r="J175" s="3">
        <f t="shared" si="26"/>
        <v>0</v>
      </c>
      <c r="K175" s="3">
        <f>MIN(Inputs!$B$2, (Inputs!$B$8 - I175)/Inputs!$B$9)</f>
        <v>0</v>
      </c>
      <c r="L175" s="3">
        <f>MAX(MIN(Inputs!$B$2, I175*Inputs!$B$10, Inputs!$B$8*Inputs!$B$4 - J175), 0)</f>
        <v>170</v>
      </c>
      <c r="M175" s="3">
        <f t="shared" si="21"/>
        <v>0</v>
      </c>
      <c r="N175" s="3">
        <f t="shared" si="22"/>
        <v>0</v>
      </c>
      <c r="O175" s="3">
        <f>IF(H175="Reg", MIN(Inputs!$B$2, I175*Inputs!$B$10, (Inputs!$B$8-I175)/Inputs!$B$9), 0)</f>
        <v>0</v>
      </c>
      <c r="P175" s="3">
        <f t="shared" si="23"/>
        <v>0</v>
      </c>
      <c r="Q175" s="3">
        <f t="shared" si="24"/>
        <v>0</v>
      </c>
      <c r="R175" s="3">
        <f>I175 + M175*Inputs!$B$9 - N175/Inputs!$B$10</f>
        <v>340</v>
      </c>
    </row>
    <row r="176" spans="1:18" x14ac:dyDescent="0.3">
      <c r="A176" s="4">
        <v>46030.25</v>
      </c>
      <c r="B176" s="3">
        <v>23.982500000000002</v>
      </c>
      <c r="C176" s="3">
        <v>1.1000000000000001</v>
      </c>
      <c r="D176" s="3">
        <f t="shared" si="18"/>
        <v>22.029895833333327</v>
      </c>
      <c r="E176" s="3">
        <f>MAX(B176 - D176/Inputs!$B$5, 0)</f>
        <v>0</v>
      </c>
      <c r="F176" s="3">
        <f>MAX(D176*Inputs!$B$5 - B176, 0)</f>
        <v>0</v>
      </c>
      <c r="G176" s="3">
        <f t="shared" si="19"/>
        <v>1.1000000000000001</v>
      </c>
      <c r="H176" t="str">
        <f t="shared" si="20"/>
        <v>Reg</v>
      </c>
      <c r="I176" s="3">
        <f t="shared" si="25"/>
        <v>340</v>
      </c>
      <c r="J176" s="3">
        <f t="shared" si="26"/>
        <v>0</v>
      </c>
      <c r="K176" s="3">
        <f>MIN(Inputs!$B$2, (Inputs!$B$8 - I176)/Inputs!$B$9)</f>
        <v>0</v>
      </c>
      <c r="L176" s="3">
        <f>MAX(MIN(Inputs!$B$2, I176*Inputs!$B$10, Inputs!$B$8*Inputs!$B$4 - J176), 0)</f>
        <v>170</v>
      </c>
      <c r="M176" s="3">
        <f t="shared" si="21"/>
        <v>0</v>
      </c>
      <c r="N176" s="3">
        <f t="shared" si="22"/>
        <v>0</v>
      </c>
      <c r="O176" s="3">
        <f>IF(H176="Reg", MIN(Inputs!$B$2, I176*Inputs!$B$10, (Inputs!$B$8-I176)/Inputs!$B$9), 0)</f>
        <v>0</v>
      </c>
      <c r="P176" s="3">
        <f t="shared" si="23"/>
        <v>0</v>
      </c>
      <c r="Q176" s="3">
        <f t="shared" si="24"/>
        <v>0</v>
      </c>
      <c r="R176" s="3">
        <f>I176 + M176*Inputs!$B$9 - N176/Inputs!$B$10</f>
        <v>340</v>
      </c>
    </row>
    <row r="177" spans="1:18" x14ac:dyDescent="0.3">
      <c r="A177" s="4">
        <v>46030.291666666657</v>
      </c>
      <c r="B177" s="3">
        <v>23.995000000000001</v>
      </c>
      <c r="C177" s="3">
        <v>4.9400000000000004</v>
      </c>
      <c r="D177" s="3">
        <f t="shared" si="18"/>
        <v>22.029895833333327</v>
      </c>
      <c r="E177" s="3">
        <f>MAX(B177 - D177/Inputs!$B$5, 0)</f>
        <v>0</v>
      </c>
      <c r="F177" s="3">
        <f>MAX(D177*Inputs!$B$5 - B177, 0)</f>
        <v>0</v>
      </c>
      <c r="G177" s="3">
        <f t="shared" si="19"/>
        <v>4.9400000000000004</v>
      </c>
      <c r="H177" t="str">
        <f t="shared" si="20"/>
        <v>Reg</v>
      </c>
      <c r="I177" s="3">
        <f t="shared" si="25"/>
        <v>340</v>
      </c>
      <c r="J177" s="3">
        <f t="shared" si="26"/>
        <v>0</v>
      </c>
      <c r="K177" s="3">
        <f>MIN(Inputs!$B$2, (Inputs!$B$8 - I177)/Inputs!$B$9)</f>
        <v>0</v>
      </c>
      <c r="L177" s="3">
        <f>MAX(MIN(Inputs!$B$2, I177*Inputs!$B$10, Inputs!$B$8*Inputs!$B$4 - J177), 0)</f>
        <v>170</v>
      </c>
      <c r="M177" s="3">
        <f t="shared" si="21"/>
        <v>0</v>
      </c>
      <c r="N177" s="3">
        <f t="shared" si="22"/>
        <v>0</v>
      </c>
      <c r="O177" s="3">
        <f>IF(H177="Reg", MIN(Inputs!$B$2, I177*Inputs!$B$10, (Inputs!$B$8-I177)/Inputs!$B$9), 0)</f>
        <v>0</v>
      </c>
      <c r="P177" s="3">
        <f t="shared" si="23"/>
        <v>0</v>
      </c>
      <c r="Q177" s="3">
        <f t="shared" si="24"/>
        <v>0</v>
      </c>
      <c r="R177" s="3">
        <f>I177 + M177*Inputs!$B$9 - N177/Inputs!$B$10</f>
        <v>340</v>
      </c>
    </row>
    <row r="178" spans="1:18" x14ac:dyDescent="0.3">
      <c r="A178" s="4">
        <v>46030.333333333343</v>
      </c>
      <c r="B178" s="3">
        <v>26.9175</v>
      </c>
      <c r="C178" s="3">
        <v>8.1199999999999992</v>
      </c>
      <c r="D178" s="3">
        <f t="shared" si="18"/>
        <v>22.029895833333327</v>
      </c>
      <c r="E178" s="3">
        <f>MAX(B178 - D178/Inputs!$B$5, 0)</f>
        <v>1.8835274621212186</v>
      </c>
      <c r="F178" s="3">
        <f>MAX(D178*Inputs!$B$5 - B178, 0)</f>
        <v>0</v>
      </c>
      <c r="G178" s="3">
        <f t="shared" si="19"/>
        <v>8.1199999999999992</v>
      </c>
      <c r="H178" t="str">
        <f t="shared" si="20"/>
        <v>Reg</v>
      </c>
      <c r="I178" s="3">
        <f t="shared" si="25"/>
        <v>340</v>
      </c>
      <c r="J178" s="3">
        <f t="shared" si="26"/>
        <v>0</v>
      </c>
      <c r="K178" s="3">
        <f>MIN(Inputs!$B$2, (Inputs!$B$8 - I178)/Inputs!$B$9)</f>
        <v>0</v>
      </c>
      <c r="L178" s="3">
        <f>MAX(MIN(Inputs!$B$2, I178*Inputs!$B$10, Inputs!$B$8*Inputs!$B$4 - J178), 0)</f>
        <v>170</v>
      </c>
      <c r="M178" s="3">
        <f t="shared" si="21"/>
        <v>0</v>
      </c>
      <c r="N178" s="3">
        <f t="shared" si="22"/>
        <v>0</v>
      </c>
      <c r="O178" s="3">
        <f>IF(H178="Reg", MIN(Inputs!$B$2, I178*Inputs!$B$10, (Inputs!$B$8-I178)/Inputs!$B$9), 0)</f>
        <v>0</v>
      </c>
      <c r="P178" s="3">
        <f t="shared" si="23"/>
        <v>0</v>
      </c>
      <c r="Q178" s="3">
        <f t="shared" si="24"/>
        <v>0</v>
      </c>
      <c r="R178" s="3">
        <f>I178 + M178*Inputs!$B$9 - N178/Inputs!$B$10</f>
        <v>340</v>
      </c>
    </row>
    <row r="179" spans="1:18" x14ac:dyDescent="0.3">
      <c r="A179" s="4">
        <v>46030.375</v>
      </c>
      <c r="B179" s="3">
        <v>29.247499999999999</v>
      </c>
      <c r="C179" s="3">
        <v>4.08</v>
      </c>
      <c r="D179" s="3">
        <f t="shared" si="18"/>
        <v>22.029895833333327</v>
      </c>
      <c r="E179" s="3">
        <f>MAX(B179 - D179/Inputs!$B$5, 0)</f>
        <v>4.2135274621212169</v>
      </c>
      <c r="F179" s="3">
        <f>MAX(D179*Inputs!$B$5 - B179, 0)</f>
        <v>0</v>
      </c>
      <c r="G179" s="3">
        <f t="shared" si="19"/>
        <v>4.08</v>
      </c>
      <c r="H179" t="str">
        <f t="shared" si="20"/>
        <v>Discharge</v>
      </c>
      <c r="I179" s="3">
        <f t="shared" si="25"/>
        <v>340</v>
      </c>
      <c r="J179" s="3">
        <f t="shared" si="26"/>
        <v>0</v>
      </c>
      <c r="K179" s="3">
        <f>MIN(Inputs!$B$2, (Inputs!$B$8 - I179)/Inputs!$B$9)</f>
        <v>0</v>
      </c>
      <c r="L179" s="3">
        <f>MAX(MIN(Inputs!$B$2, I179*Inputs!$B$10, Inputs!$B$8*Inputs!$B$4 - J179), 0)</f>
        <v>170</v>
      </c>
      <c r="M179" s="3">
        <f t="shared" si="21"/>
        <v>0</v>
      </c>
      <c r="N179" s="3">
        <f t="shared" si="22"/>
        <v>170</v>
      </c>
      <c r="O179" s="3">
        <f>IF(H179="Reg", MIN(Inputs!$B$2, I179*Inputs!$B$10, (Inputs!$B$8-I179)/Inputs!$B$9), 0)</f>
        <v>0</v>
      </c>
      <c r="P179" s="3">
        <f t="shared" si="23"/>
        <v>4972.0749999999998</v>
      </c>
      <c r="Q179" s="3">
        <f t="shared" si="24"/>
        <v>0</v>
      </c>
      <c r="R179" s="3">
        <f>I179 + M179*Inputs!$B$9 - N179/Inputs!$B$10</f>
        <v>158.77939109773115</v>
      </c>
    </row>
    <row r="180" spans="1:18" x14ac:dyDescent="0.3">
      <c r="A180" s="4">
        <v>46030.416666666657</v>
      </c>
      <c r="B180" s="3">
        <v>16.850000000000001</v>
      </c>
      <c r="C180" s="3">
        <v>0.98</v>
      </c>
      <c r="D180" s="3">
        <f t="shared" si="18"/>
        <v>22.029895833333327</v>
      </c>
      <c r="E180" s="3">
        <f>MAX(B180 - D180/Inputs!$B$5, 0)</f>
        <v>0</v>
      </c>
      <c r="F180" s="3">
        <f>MAX(D180*Inputs!$B$5 - B180, 0)</f>
        <v>2.5363083333333272</v>
      </c>
      <c r="G180" s="3">
        <f t="shared" si="19"/>
        <v>0.98</v>
      </c>
      <c r="H180" t="str">
        <f t="shared" si="20"/>
        <v>Charge</v>
      </c>
      <c r="I180" s="3">
        <f t="shared" si="25"/>
        <v>158.77939109773115</v>
      </c>
      <c r="J180" s="3">
        <f t="shared" si="26"/>
        <v>170</v>
      </c>
      <c r="K180" s="3">
        <f>MIN(Inputs!$B$2, (Inputs!$B$8 - I180)/Inputs!$B$9)</f>
        <v>170</v>
      </c>
      <c r="L180" s="3">
        <f>MAX(MIN(Inputs!$B$2, I180*Inputs!$B$10, Inputs!$B$8*Inputs!$B$4 - J180), 0)</f>
        <v>148.94827166799323</v>
      </c>
      <c r="M180" s="3">
        <f t="shared" si="21"/>
        <v>170</v>
      </c>
      <c r="N180" s="3">
        <f t="shared" si="22"/>
        <v>0</v>
      </c>
      <c r="O180" s="3">
        <f>IF(H180="Reg", MIN(Inputs!$B$2, I180*Inputs!$B$10, (Inputs!$B$8-I180)/Inputs!$B$9), 0)</f>
        <v>0</v>
      </c>
      <c r="P180" s="3">
        <f t="shared" si="23"/>
        <v>-2864.5000000000005</v>
      </c>
      <c r="Q180" s="3">
        <f t="shared" si="24"/>
        <v>0</v>
      </c>
      <c r="R180" s="3">
        <f>I180 + M180*Inputs!$B$9 - N180/Inputs!$B$10</f>
        <v>318.25352693172772</v>
      </c>
    </row>
    <row r="181" spans="1:18" x14ac:dyDescent="0.3">
      <c r="A181" s="4">
        <v>46030.458333333343</v>
      </c>
      <c r="B181" s="3">
        <v>14.34</v>
      </c>
      <c r="C181" s="3">
        <v>0.5</v>
      </c>
      <c r="D181" s="3">
        <f t="shared" si="18"/>
        <v>22.029895833333327</v>
      </c>
      <c r="E181" s="3">
        <f>MAX(B181 - D181/Inputs!$B$5, 0)</f>
        <v>0</v>
      </c>
      <c r="F181" s="3">
        <f>MAX(D181*Inputs!$B$5 - B181, 0)</f>
        <v>5.0463083333333287</v>
      </c>
      <c r="G181" s="3">
        <f t="shared" si="19"/>
        <v>0.5</v>
      </c>
      <c r="H181" t="str">
        <f t="shared" si="20"/>
        <v>Charge</v>
      </c>
      <c r="I181" s="3">
        <f t="shared" si="25"/>
        <v>318.25352693172772</v>
      </c>
      <c r="J181" s="3">
        <f t="shared" si="26"/>
        <v>170</v>
      </c>
      <c r="K181" s="3">
        <f>MIN(Inputs!$B$2, (Inputs!$B$8 - I181)/Inputs!$B$9)</f>
        <v>23.181818181818198</v>
      </c>
      <c r="L181" s="3">
        <f>MAX(MIN(Inputs!$B$2, I181*Inputs!$B$10, Inputs!$B$8*Inputs!$B$4 - J181), 0)</f>
        <v>170</v>
      </c>
      <c r="M181" s="3">
        <f t="shared" si="21"/>
        <v>23.181818181818198</v>
      </c>
      <c r="N181" s="3">
        <f t="shared" si="22"/>
        <v>0</v>
      </c>
      <c r="O181" s="3">
        <f>IF(H181="Reg", MIN(Inputs!$B$2, I181*Inputs!$B$10, (Inputs!$B$8-I181)/Inputs!$B$9), 0)</f>
        <v>0</v>
      </c>
      <c r="P181" s="3">
        <f t="shared" si="23"/>
        <v>-332.42727272727296</v>
      </c>
      <c r="Q181" s="3">
        <f t="shared" si="24"/>
        <v>0</v>
      </c>
      <c r="R181" s="3">
        <f>I181 + M181*Inputs!$B$9 - N181/Inputs!$B$10</f>
        <v>340</v>
      </c>
    </row>
    <row r="182" spans="1:18" x14ac:dyDescent="0.3">
      <c r="A182" s="4">
        <v>46030.5</v>
      </c>
      <c r="B182" s="3">
        <v>10.965</v>
      </c>
      <c r="C182" s="3">
        <v>0.25</v>
      </c>
      <c r="D182" s="3">
        <f t="shared" si="18"/>
        <v>22.029895833333327</v>
      </c>
      <c r="E182" s="3">
        <f>MAX(B182 - D182/Inputs!$B$5, 0)</f>
        <v>0</v>
      </c>
      <c r="F182" s="3">
        <f>MAX(D182*Inputs!$B$5 - B182, 0)</f>
        <v>8.4213083333333287</v>
      </c>
      <c r="G182" s="3">
        <f t="shared" si="19"/>
        <v>0.25</v>
      </c>
      <c r="H182" t="str">
        <f t="shared" si="20"/>
        <v>Charge</v>
      </c>
      <c r="I182" s="3">
        <f t="shared" si="25"/>
        <v>340</v>
      </c>
      <c r="J182" s="3">
        <f t="shared" si="26"/>
        <v>170</v>
      </c>
      <c r="K182" s="3">
        <f>MIN(Inputs!$B$2, (Inputs!$B$8 - I182)/Inputs!$B$9)</f>
        <v>0</v>
      </c>
      <c r="L182" s="3">
        <f>MAX(MIN(Inputs!$B$2, I182*Inputs!$B$10, Inputs!$B$8*Inputs!$B$4 - J182), 0)</f>
        <v>170</v>
      </c>
      <c r="M182" s="3">
        <f t="shared" si="21"/>
        <v>0</v>
      </c>
      <c r="N182" s="3">
        <f t="shared" si="22"/>
        <v>0</v>
      </c>
      <c r="O182" s="3">
        <f>IF(H182="Reg", MIN(Inputs!$B$2, I182*Inputs!$B$10, (Inputs!$B$8-I182)/Inputs!$B$9), 0)</f>
        <v>0</v>
      </c>
      <c r="P182" s="3">
        <f t="shared" si="23"/>
        <v>0</v>
      </c>
      <c r="Q182" s="3">
        <f t="shared" si="24"/>
        <v>0</v>
      </c>
      <c r="R182" s="3">
        <f>I182 + M182*Inputs!$B$9 - N182/Inputs!$B$10</f>
        <v>340</v>
      </c>
    </row>
    <row r="183" spans="1:18" x14ac:dyDescent="0.3">
      <c r="A183" s="4">
        <v>46030.541666666657</v>
      </c>
      <c r="B183" s="3">
        <v>12.63</v>
      </c>
      <c r="C183" s="3">
        <v>0.37</v>
      </c>
      <c r="D183" s="3">
        <f t="shared" si="18"/>
        <v>22.029895833333327</v>
      </c>
      <c r="E183" s="3">
        <f>MAX(B183 - D183/Inputs!$B$5, 0)</f>
        <v>0</v>
      </c>
      <c r="F183" s="3">
        <f>MAX(D183*Inputs!$B$5 - B183, 0)</f>
        <v>6.7563083333333278</v>
      </c>
      <c r="G183" s="3">
        <f t="shared" si="19"/>
        <v>0.37</v>
      </c>
      <c r="H183" t="str">
        <f t="shared" si="20"/>
        <v>Charge</v>
      </c>
      <c r="I183" s="3">
        <f t="shared" si="25"/>
        <v>340</v>
      </c>
      <c r="J183" s="3">
        <f t="shared" si="26"/>
        <v>170</v>
      </c>
      <c r="K183" s="3">
        <f>MIN(Inputs!$B$2, (Inputs!$B$8 - I183)/Inputs!$B$9)</f>
        <v>0</v>
      </c>
      <c r="L183" s="3">
        <f>MAX(MIN(Inputs!$B$2, I183*Inputs!$B$10, Inputs!$B$8*Inputs!$B$4 - J183), 0)</f>
        <v>170</v>
      </c>
      <c r="M183" s="3">
        <f t="shared" si="21"/>
        <v>0</v>
      </c>
      <c r="N183" s="3">
        <f t="shared" si="22"/>
        <v>0</v>
      </c>
      <c r="O183" s="3">
        <f>IF(H183="Reg", MIN(Inputs!$B$2, I183*Inputs!$B$10, (Inputs!$B$8-I183)/Inputs!$B$9), 0)</f>
        <v>0</v>
      </c>
      <c r="P183" s="3">
        <f t="shared" si="23"/>
        <v>0</v>
      </c>
      <c r="Q183" s="3">
        <f t="shared" si="24"/>
        <v>0</v>
      </c>
      <c r="R183" s="3">
        <f>I183 + M183*Inputs!$B$9 - N183/Inputs!$B$10</f>
        <v>340</v>
      </c>
    </row>
    <row r="184" spans="1:18" x14ac:dyDescent="0.3">
      <c r="A184" s="4">
        <v>46030.583333333343</v>
      </c>
      <c r="B184" s="3">
        <v>14.375</v>
      </c>
      <c r="C184" s="3">
        <v>0.37</v>
      </c>
      <c r="D184" s="3">
        <f t="shared" si="18"/>
        <v>22.029895833333327</v>
      </c>
      <c r="E184" s="3">
        <f>MAX(B184 - D184/Inputs!$B$5, 0)</f>
        <v>0</v>
      </c>
      <c r="F184" s="3">
        <f>MAX(D184*Inputs!$B$5 - B184, 0)</f>
        <v>5.0113083333333286</v>
      </c>
      <c r="G184" s="3">
        <f t="shared" si="19"/>
        <v>0.37</v>
      </c>
      <c r="H184" t="str">
        <f t="shared" si="20"/>
        <v>Charge</v>
      </c>
      <c r="I184" s="3">
        <f t="shared" si="25"/>
        <v>340</v>
      </c>
      <c r="J184" s="3">
        <f t="shared" si="26"/>
        <v>170</v>
      </c>
      <c r="K184" s="3">
        <f>MIN(Inputs!$B$2, (Inputs!$B$8 - I184)/Inputs!$B$9)</f>
        <v>0</v>
      </c>
      <c r="L184" s="3">
        <f>MAX(MIN(Inputs!$B$2, I184*Inputs!$B$10, Inputs!$B$8*Inputs!$B$4 - J184), 0)</f>
        <v>170</v>
      </c>
      <c r="M184" s="3">
        <f t="shared" si="21"/>
        <v>0</v>
      </c>
      <c r="N184" s="3">
        <f t="shared" si="22"/>
        <v>0</v>
      </c>
      <c r="O184" s="3">
        <f>IF(H184="Reg", MIN(Inputs!$B$2, I184*Inputs!$B$10, (Inputs!$B$8-I184)/Inputs!$B$9), 0)</f>
        <v>0</v>
      </c>
      <c r="P184" s="3">
        <f t="shared" si="23"/>
        <v>0</v>
      </c>
      <c r="Q184" s="3">
        <f t="shared" si="24"/>
        <v>0</v>
      </c>
      <c r="R184" s="3">
        <f>I184 + M184*Inputs!$B$9 - N184/Inputs!$B$10</f>
        <v>340</v>
      </c>
    </row>
    <row r="185" spans="1:18" x14ac:dyDescent="0.3">
      <c r="A185" s="4">
        <v>46030.625</v>
      </c>
      <c r="B185" s="3">
        <v>20.580000000000002</v>
      </c>
      <c r="C185" s="3">
        <v>0.37</v>
      </c>
      <c r="D185" s="3">
        <f t="shared" si="18"/>
        <v>22.029895833333327</v>
      </c>
      <c r="E185" s="3">
        <f>MAX(B185 - D185/Inputs!$B$5, 0)</f>
        <v>0</v>
      </c>
      <c r="F185" s="3">
        <f>MAX(D185*Inputs!$B$5 - B185, 0)</f>
        <v>0</v>
      </c>
      <c r="G185" s="3">
        <f t="shared" si="19"/>
        <v>0.37</v>
      </c>
      <c r="H185" t="str">
        <f t="shared" si="20"/>
        <v>Reg</v>
      </c>
      <c r="I185" s="3">
        <f t="shared" si="25"/>
        <v>340</v>
      </c>
      <c r="J185" s="3">
        <f t="shared" si="26"/>
        <v>170</v>
      </c>
      <c r="K185" s="3">
        <f>MIN(Inputs!$B$2, (Inputs!$B$8 - I185)/Inputs!$B$9)</f>
        <v>0</v>
      </c>
      <c r="L185" s="3">
        <f>MAX(MIN(Inputs!$B$2, I185*Inputs!$B$10, Inputs!$B$8*Inputs!$B$4 - J185), 0)</f>
        <v>170</v>
      </c>
      <c r="M185" s="3">
        <f t="shared" si="21"/>
        <v>0</v>
      </c>
      <c r="N185" s="3">
        <f t="shared" si="22"/>
        <v>0</v>
      </c>
      <c r="O185" s="3">
        <f>IF(H185="Reg", MIN(Inputs!$B$2, I185*Inputs!$B$10, (Inputs!$B$8-I185)/Inputs!$B$9), 0)</f>
        <v>0</v>
      </c>
      <c r="P185" s="3">
        <f t="shared" si="23"/>
        <v>0</v>
      </c>
      <c r="Q185" s="3">
        <f t="shared" si="24"/>
        <v>0</v>
      </c>
      <c r="R185" s="3">
        <f>I185 + M185*Inputs!$B$9 - N185/Inputs!$B$10</f>
        <v>340</v>
      </c>
    </row>
    <row r="186" spans="1:18" x14ac:dyDescent="0.3">
      <c r="A186" s="4">
        <v>46030.666666666657</v>
      </c>
      <c r="B186" s="3">
        <v>36.767499999999998</v>
      </c>
      <c r="C186" s="3">
        <v>0.81</v>
      </c>
      <c r="D186" s="3">
        <f t="shared" si="18"/>
        <v>22.029895833333327</v>
      </c>
      <c r="E186" s="3">
        <f>MAX(B186 - D186/Inputs!$B$5, 0)</f>
        <v>11.733527462121216</v>
      </c>
      <c r="F186" s="3">
        <f>MAX(D186*Inputs!$B$5 - B186, 0)</f>
        <v>0</v>
      </c>
      <c r="G186" s="3">
        <f t="shared" si="19"/>
        <v>0.81</v>
      </c>
      <c r="H186" t="str">
        <f t="shared" si="20"/>
        <v>Discharge</v>
      </c>
      <c r="I186" s="3">
        <f t="shared" si="25"/>
        <v>340</v>
      </c>
      <c r="J186" s="3">
        <f t="shared" si="26"/>
        <v>170</v>
      </c>
      <c r="K186" s="3">
        <f>MIN(Inputs!$B$2, (Inputs!$B$8 - I186)/Inputs!$B$9)</f>
        <v>0</v>
      </c>
      <c r="L186" s="3">
        <f>MAX(MIN(Inputs!$B$2, I186*Inputs!$B$10, Inputs!$B$8*Inputs!$B$4 - J186), 0)</f>
        <v>170</v>
      </c>
      <c r="M186" s="3">
        <f t="shared" si="21"/>
        <v>0</v>
      </c>
      <c r="N186" s="3">
        <f t="shared" si="22"/>
        <v>170</v>
      </c>
      <c r="O186" s="3">
        <f>IF(H186="Reg", MIN(Inputs!$B$2, I186*Inputs!$B$10, (Inputs!$B$8-I186)/Inputs!$B$9), 0)</f>
        <v>0</v>
      </c>
      <c r="P186" s="3">
        <f t="shared" si="23"/>
        <v>6250.4749999999995</v>
      </c>
      <c r="Q186" s="3">
        <f t="shared" si="24"/>
        <v>0</v>
      </c>
      <c r="R186" s="3">
        <f>I186 + M186*Inputs!$B$9 - N186/Inputs!$B$10</f>
        <v>158.77939109773115</v>
      </c>
    </row>
    <row r="187" spans="1:18" x14ac:dyDescent="0.3">
      <c r="A187" s="4">
        <v>46030.708333333343</v>
      </c>
      <c r="B187" s="3">
        <v>43.987499999999997</v>
      </c>
      <c r="C187" s="3">
        <v>4</v>
      </c>
      <c r="D187" s="3">
        <f t="shared" si="18"/>
        <v>22.029895833333327</v>
      </c>
      <c r="E187" s="3">
        <f>MAX(B187 - D187/Inputs!$B$5, 0)</f>
        <v>18.953527462121215</v>
      </c>
      <c r="F187" s="3">
        <f>MAX(D187*Inputs!$B$5 - B187, 0)</f>
        <v>0</v>
      </c>
      <c r="G187" s="3">
        <f t="shared" si="19"/>
        <v>4</v>
      </c>
      <c r="H187" t="str">
        <f t="shared" si="20"/>
        <v>Discharge</v>
      </c>
      <c r="I187" s="3">
        <f t="shared" si="25"/>
        <v>158.77939109773115</v>
      </c>
      <c r="J187" s="3">
        <f t="shared" si="26"/>
        <v>340</v>
      </c>
      <c r="K187" s="3">
        <f>MIN(Inputs!$B$2, (Inputs!$B$8 - I187)/Inputs!$B$9)</f>
        <v>170</v>
      </c>
      <c r="L187" s="3">
        <f>MAX(MIN(Inputs!$B$2, I187*Inputs!$B$10, Inputs!$B$8*Inputs!$B$4 - J187), 0)</f>
        <v>0</v>
      </c>
      <c r="M187" s="3">
        <f t="shared" si="21"/>
        <v>0</v>
      </c>
      <c r="N187" s="3">
        <f t="shared" si="22"/>
        <v>0</v>
      </c>
      <c r="O187" s="3">
        <f>IF(H187="Reg", MIN(Inputs!$B$2, I187*Inputs!$B$10, (Inputs!$B$8-I187)/Inputs!$B$9), 0)</f>
        <v>0</v>
      </c>
      <c r="P187" s="3">
        <f t="shared" si="23"/>
        <v>0</v>
      </c>
      <c r="Q187" s="3">
        <f t="shared" si="24"/>
        <v>0</v>
      </c>
      <c r="R187" s="3">
        <f>I187 + M187*Inputs!$B$9 - N187/Inputs!$B$10</f>
        <v>158.77939109773115</v>
      </c>
    </row>
    <row r="188" spans="1:18" x14ac:dyDescent="0.3">
      <c r="A188" s="4">
        <v>46030.75</v>
      </c>
      <c r="B188" s="3">
        <v>34.83</v>
      </c>
      <c r="C188" s="3">
        <v>7</v>
      </c>
      <c r="D188" s="3">
        <f t="shared" si="18"/>
        <v>22.029895833333327</v>
      </c>
      <c r="E188" s="3">
        <f>MAX(B188 - D188/Inputs!$B$5, 0)</f>
        <v>9.7960274621212164</v>
      </c>
      <c r="F188" s="3">
        <f>MAX(D188*Inputs!$B$5 - B188, 0)</f>
        <v>0</v>
      </c>
      <c r="G188" s="3">
        <f t="shared" si="19"/>
        <v>7</v>
      </c>
      <c r="H188" t="str">
        <f t="shared" si="20"/>
        <v>Discharge</v>
      </c>
      <c r="I188" s="3">
        <f t="shared" si="25"/>
        <v>158.77939109773115</v>
      </c>
      <c r="J188" s="3">
        <f t="shared" si="26"/>
        <v>340</v>
      </c>
      <c r="K188" s="3">
        <f>MIN(Inputs!$B$2, (Inputs!$B$8 - I188)/Inputs!$B$9)</f>
        <v>170</v>
      </c>
      <c r="L188" s="3">
        <f>MAX(MIN(Inputs!$B$2, I188*Inputs!$B$10, Inputs!$B$8*Inputs!$B$4 - J188), 0)</f>
        <v>0</v>
      </c>
      <c r="M188" s="3">
        <f t="shared" si="21"/>
        <v>0</v>
      </c>
      <c r="N188" s="3">
        <f t="shared" si="22"/>
        <v>0</v>
      </c>
      <c r="O188" s="3">
        <f>IF(H188="Reg", MIN(Inputs!$B$2, I188*Inputs!$B$10, (Inputs!$B$8-I188)/Inputs!$B$9), 0)</f>
        <v>0</v>
      </c>
      <c r="P188" s="3">
        <f t="shared" si="23"/>
        <v>0</v>
      </c>
      <c r="Q188" s="3">
        <f t="shared" si="24"/>
        <v>0</v>
      </c>
      <c r="R188" s="3">
        <f>I188 + M188*Inputs!$B$9 - N188/Inputs!$B$10</f>
        <v>158.77939109773115</v>
      </c>
    </row>
    <row r="189" spans="1:18" x14ac:dyDescent="0.3">
      <c r="A189" s="4">
        <v>46030.791666666657</v>
      </c>
      <c r="B189" s="3">
        <v>23.330000000000002</v>
      </c>
      <c r="C189" s="3">
        <v>1.72</v>
      </c>
      <c r="D189" s="3">
        <f t="shared" si="18"/>
        <v>22.029895833333327</v>
      </c>
      <c r="E189" s="3">
        <f>MAX(B189 - D189/Inputs!$B$5, 0)</f>
        <v>0</v>
      </c>
      <c r="F189" s="3">
        <f>MAX(D189*Inputs!$B$5 - B189, 0)</f>
        <v>0</v>
      </c>
      <c r="G189" s="3">
        <f t="shared" si="19"/>
        <v>1.72</v>
      </c>
      <c r="H189" t="str">
        <f t="shared" si="20"/>
        <v>Reg</v>
      </c>
      <c r="I189" s="3">
        <f t="shared" si="25"/>
        <v>158.77939109773115</v>
      </c>
      <c r="J189" s="3">
        <f t="shared" si="26"/>
        <v>340</v>
      </c>
      <c r="K189" s="3">
        <f>MIN(Inputs!$B$2, (Inputs!$B$8 - I189)/Inputs!$B$9)</f>
        <v>170</v>
      </c>
      <c r="L189" s="3">
        <f>MAX(MIN(Inputs!$B$2, I189*Inputs!$B$10, Inputs!$B$8*Inputs!$B$4 - J189), 0)</f>
        <v>0</v>
      </c>
      <c r="M189" s="3">
        <f t="shared" si="21"/>
        <v>0</v>
      </c>
      <c r="N189" s="3">
        <f t="shared" si="22"/>
        <v>0</v>
      </c>
      <c r="O189" s="3">
        <f>IF(H189="Reg", MIN(Inputs!$B$2, I189*Inputs!$B$10, (Inputs!$B$8-I189)/Inputs!$B$9), 0)</f>
        <v>148.94827166799323</v>
      </c>
      <c r="P189" s="3">
        <f t="shared" si="23"/>
        <v>0</v>
      </c>
      <c r="Q189" s="3">
        <f t="shared" si="24"/>
        <v>256.19102726894835</v>
      </c>
      <c r="R189" s="3">
        <f>I189 + M189*Inputs!$B$9 - N189/Inputs!$B$10</f>
        <v>158.77939109773115</v>
      </c>
    </row>
    <row r="190" spans="1:18" x14ac:dyDescent="0.3">
      <c r="A190" s="4">
        <v>46030.833333333343</v>
      </c>
      <c r="B190" s="3">
        <v>19.149999999999999</v>
      </c>
      <c r="C190" s="3">
        <v>0.98</v>
      </c>
      <c r="D190" s="3">
        <f t="shared" si="18"/>
        <v>22.029895833333327</v>
      </c>
      <c r="E190" s="3">
        <f>MAX(B190 - D190/Inputs!$B$5, 0)</f>
        <v>0</v>
      </c>
      <c r="F190" s="3">
        <f>MAX(D190*Inputs!$B$5 - B190, 0)</f>
        <v>0.23630833333333001</v>
      </c>
      <c r="G190" s="3">
        <f t="shared" si="19"/>
        <v>0.98</v>
      </c>
      <c r="H190" t="str">
        <f t="shared" si="20"/>
        <v>Reg</v>
      </c>
      <c r="I190" s="3">
        <f t="shared" si="25"/>
        <v>158.77939109773115</v>
      </c>
      <c r="J190" s="3">
        <f t="shared" si="26"/>
        <v>340</v>
      </c>
      <c r="K190" s="3">
        <f>MIN(Inputs!$B$2, (Inputs!$B$8 - I190)/Inputs!$B$9)</f>
        <v>170</v>
      </c>
      <c r="L190" s="3">
        <f>MAX(MIN(Inputs!$B$2, I190*Inputs!$B$10, Inputs!$B$8*Inputs!$B$4 - J190), 0)</f>
        <v>0</v>
      </c>
      <c r="M190" s="3">
        <f t="shared" si="21"/>
        <v>0</v>
      </c>
      <c r="N190" s="3">
        <f t="shared" si="22"/>
        <v>0</v>
      </c>
      <c r="O190" s="3">
        <f>IF(H190="Reg", MIN(Inputs!$B$2, I190*Inputs!$B$10, (Inputs!$B$8-I190)/Inputs!$B$9), 0)</f>
        <v>148.94827166799323</v>
      </c>
      <c r="P190" s="3">
        <f t="shared" si="23"/>
        <v>0</v>
      </c>
      <c r="Q190" s="3">
        <f t="shared" si="24"/>
        <v>145.96930623463336</v>
      </c>
      <c r="R190" s="3">
        <f>I190 + M190*Inputs!$B$9 - N190/Inputs!$B$10</f>
        <v>158.77939109773115</v>
      </c>
    </row>
    <row r="191" spans="1:18" x14ac:dyDescent="0.3">
      <c r="A191" s="4">
        <v>46030.875</v>
      </c>
      <c r="B191" s="3">
        <v>17.727499999999999</v>
      </c>
      <c r="C191" s="3">
        <v>0.8</v>
      </c>
      <c r="D191" s="3">
        <f t="shared" si="18"/>
        <v>22.029895833333327</v>
      </c>
      <c r="E191" s="3">
        <f>MAX(B191 - D191/Inputs!$B$5, 0)</f>
        <v>0</v>
      </c>
      <c r="F191" s="3">
        <f>MAX(D191*Inputs!$B$5 - B191, 0)</f>
        <v>1.6588083333333294</v>
      </c>
      <c r="G191" s="3">
        <f t="shared" si="19"/>
        <v>0.8</v>
      </c>
      <c r="H191" t="str">
        <f t="shared" si="20"/>
        <v>Charge</v>
      </c>
      <c r="I191" s="3">
        <f t="shared" si="25"/>
        <v>158.77939109773115</v>
      </c>
      <c r="J191" s="3">
        <f t="shared" si="26"/>
        <v>340</v>
      </c>
      <c r="K191" s="3">
        <f>MIN(Inputs!$B$2, (Inputs!$B$8 - I191)/Inputs!$B$9)</f>
        <v>170</v>
      </c>
      <c r="L191" s="3">
        <f>MAX(MIN(Inputs!$B$2, I191*Inputs!$B$10, Inputs!$B$8*Inputs!$B$4 - J191), 0)</f>
        <v>0</v>
      </c>
      <c r="M191" s="3">
        <f t="shared" si="21"/>
        <v>170</v>
      </c>
      <c r="N191" s="3">
        <f t="shared" si="22"/>
        <v>0</v>
      </c>
      <c r="O191" s="3">
        <f>IF(H191="Reg", MIN(Inputs!$B$2, I191*Inputs!$B$10, (Inputs!$B$8-I191)/Inputs!$B$9), 0)</f>
        <v>0</v>
      </c>
      <c r="P191" s="3">
        <f t="shared" si="23"/>
        <v>-3013.6749999999997</v>
      </c>
      <c r="Q191" s="3">
        <f t="shared" si="24"/>
        <v>0</v>
      </c>
      <c r="R191" s="3">
        <f>I191 + M191*Inputs!$B$9 - N191/Inputs!$B$10</f>
        <v>318.25352693172772</v>
      </c>
    </row>
    <row r="192" spans="1:18" x14ac:dyDescent="0.3">
      <c r="A192" s="4">
        <v>46030.916666666657</v>
      </c>
      <c r="B192" s="3">
        <v>16.987500000000001</v>
      </c>
      <c r="C192" s="3">
        <v>0.21</v>
      </c>
      <c r="D192" s="3">
        <f t="shared" si="18"/>
        <v>22.029895833333327</v>
      </c>
      <c r="E192" s="3">
        <f>MAX(B192 - D192/Inputs!$B$5, 0)</f>
        <v>0</v>
      </c>
      <c r="F192" s="3">
        <f>MAX(D192*Inputs!$B$5 - B192, 0)</f>
        <v>2.3988083333333279</v>
      </c>
      <c r="G192" s="3">
        <f t="shared" si="19"/>
        <v>0.21</v>
      </c>
      <c r="H192" t="str">
        <f t="shared" si="20"/>
        <v>Charge</v>
      </c>
      <c r="I192" s="3">
        <f t="shared" si="25"/>
        <v>318.25352693172772</v>
      </c>
      <c r="J192" s="3">
        <f t="shared" si="26"/>
        <v>340</v>
      </c>
      <c r="K192" s="3">
        <f>MIN(Inputs!$B$2, (Inputs!$B$8 - I192)/Inputs!$B$9)</f>
        <v>23.181818181818198</v>
      </c>
      <c r="L192" s="3">
        <f>MAX(MIN(Inputs!$B$2, I192*Inputs!$B$10, Inputs!$B$8*Inputs!$B$4 - J192), 0)</f>
        <v>0</v>
      </c>
      <c r="M192" s="3">
        <f t="shared" si="21"/>
        <v>23.181818181818198</v>
      </c>
      <c r="N192" s="3">
        <f t="shared" si="22"/>
        <v>0</v>
      </c>
      <c r="O192" s="3">
        <f>IF(H192="Reg", MIN(Inputs!$B$2, I192*Inputs!$B$10, (Inputs!$B$8-I192)/Inputs!$B$9), 0)</f>
        <v>0</v>
      </c>
      <c r="P192" s="3">
        <f t="shared" si="23"/>
        <v>-393.80113636363666</v>
      </c>
      <c r="Q192" s="3">
        <f t="shared" si="24"/>
        <v>0</v>
      </c>
      <c r="R192" s="3">
        <f>I192 + M192*Inputs!$B$9 - N192/Inputs!$B$10</f>
        <v>340</v>
      </c>
    </row>
    <row r="193" spans="1:18" x14ac:dyDescent="0.3">
      <c r="A193" s="4">
        <v>46030.958333333343</v>
      </c>
      <c r="B193" s="3">
        <v>16.132500000000004</v>
      </c>
      <c r="C193" s="3">
        <v>0.04</v>
      </c>
      <c r="D193" s="3">
        <f t="shared" si="18"/>
        <v>22.029895833333327</v>
      </c>
      <c r="E193" s="3">
        <f>MAX(B193 - D193/Inputs!$B$5, 0)</f>
        <v>0</v>
      </c>
      <c r="F193" s="3">
        <f>MAX(D193*Inputs!$B$5 - B193, 0)</f>
        <v>3.2538083333333248</v>
      </c>
      <c r="G193" s="3">
        <f t="shared" si="19"/>
        <v>0.04</v>
      </c>
      <c r="H193" t="str">
        <f t="shared" si="20"/>
        <v>Charge</v>
      </c>
      <c r="I193" s="3">
        <f t="shared" si="25"/>
        <v>340</v>
      </c>
      <c r="J193" s="3">
        <f t="shared" si="26"/>
        <v>340</v>
      </c>
      <c r="K193" s="3">
        <f>MIN(Inputs!$B$2, (Inputs!$B$8 - I193)/Inputs!$B$9)</f>
        <v>0</v>
      </c>
      <c r="L193" s="3">
        <f>MAX(MIN(Inputs!$B$2, I193*Inputs!$B$10, Inputs!$B$8*Inputs!$B$4 - J193), 0)</f>
        <v>0</v>
      </c>
      <c r="M193" s="3">
        <f t="shared" si="21"/>
        <v>0</v>
      </c>
      <c r="N193" s="3">
        <f t="shared" si="22"/>
        <v>0</v>
      </c>
      <c r="O193" s="3">
        <f>IF(H193="Reg", MIN(Inputs!$B$2, I193*Inputs!$B$10, (Inputs!$B$8-I193)/Inputs!$B$9), 0)</f>
        <v>0</v>
      </c>
      <c r="P193" s="3">
        <f t="shared" si="23"/>
        <v>0</v>
      </c>
      <c r="Q193" s="3">
        <f t="shared" si="24"/>
        <v>0</v>
      </c>
      <c r="R193" s="3">
        <f>I193 + M193*Inputs!$B$9 - N193/Inputs!$B$10</f>
        <v>340</v>
      </c>
    </row>
    <row r="194" spans="1:18" x14ac:dyDescent="0.3">
      <c r="A194" s="4">
        <v>46031</v>
      </c>
      <c r="B194" s="3">
        <v>17.810000000000002</v>
      </c>
      <c r="C194" s="3">
        <v>0.03</v>
      </c>
      <c r="D194" s="3">
        <f t="shared" ref="D194:D257" si="27">AVERAGEIFS(B:B, A:A, "&gt;="&amp;INT(A194), A:A, "&lt;"&amp;INT(A194)+1)</f>
        <v>28.293333333333326</v>
      </c>
      <c r="E194" s="3">
        <f>MAX(B194 - D194/Inputs!$B$5, 0)</f>
        <v>0</v>
      </c>
      <c r="F194" s="3">
        <f>MAX(D194*Inputs!$B$5 - B194, 0)</f>
        <v>7.0881333333333245</v>
      </c>
      <c r="G194" s="3">
        <f t="shared" ref="G194:G257" si="28">C194</f>
        <v>0.03</v>
      </c>
      <c r="H194" t="str">
        <f t="shared" ref="H194:H257" si="29">IF(MAX(E194, F194, G194)&lt;=0, "Idle", IF(AND(G194&gt;=E194, G194&gt;=F194), "Reg", IF(E194&gt;=F194, "Discharge", "Charge")))</f>
        <v>Charge</v>
      </c>
      <c r="I194" s="3">
        <f t="shared" si="25"/>
        <v>340</v>
      </c>
      <c r="J194" s="3">
        <f t="shared" si="26"/>
        <v>0</v>
      </c>
      <c r="K194" s="3">
        <f>MIN(Inputs!$B$2, (Inputs!$B$8 - I194)/Inputs!$B$9)</f>
        <v>0</v>
      </c>
      <c r="L194" s="3">
        <f>MAX(MIN(Inputs!$B$2, I194*Inputs!$B$10, Inputs!$B$8*Inputs!$B$4 - J194), 0)</f>
        <v>170</v>
      </c>
      <c r="M194" s="3">
        <f t="shared" ref="M194:M257" si="30">IF(H194="Charge", K194, 0)</f>
        <v>0</v>
      </c>
      <c r="N194" s="3">
        <f t="shared" ref="N194:N257" si="31">IF(H194="Discharge", L194, 0)</f>
        <v>0</v>
      </c>
      <c r="O194" s="3">
        <f>IF(H194="Reg", MIN(Inputs!$B$2, I194*Inputs!$B$10, (Inputs!$B$8-I194)/Inputs!$B$9), 0)</f>
        <v>0</v>
      </c>
      <c r="P194" s="3">
        <f t="shared" ref="P194:P257" si="32">(N194 - M194) * B194</f>
        <v>0</v>
      </c>
      <c r="Q194" s="3">
        <f t="shared" ref="Q194:Q257" si="33">O194 * C194</f>
        <v>0</v>
      </c>
      <c r="R194" s="3">
        <f>I194 + M194*Inputs!$B$9 - N194/Inputs!$B$10</f>
        <v>340</v>
      </c>
    </row>
    <row r="195" spans="1:18" x14ac:dyDescent="0.3">
      <c r="A195" s="4">
        <v>46031.041666666657</v>
      </c>
      <c r="B195" s="3">
        <v>16.7225</v>
      </c>
      <c r="C195" s="3">
        <v>0.04</v>
      </c>
      <c r="D195" s="3">
        <f t="shared" si="27"/>
        <v>28.293333333333326</v>
      </c>
      <c r="E195" s="3">
        <f>MAX(B195 - D195/Inputs!$B$5, 0)</f>
        <v>0</v>
      </c>
      <c r="F195" s="3">
        <f>MAX(D195*Inputs!$B$5 - B195, 0)</f>
        <v>8.1756333333333266</v>
      </c>
      <c r="G195" s="3">
        <f t="shared" si="28"/>
        <v>0.04</v>
      </c>
      <c r="H195" t="str">
        <f t="shared" si="29"/>
        <v>Charge</v>
      </c>
      <c r="I195" s="3">
        <f t="shared" ref="I195:I258" si="34">R194</f>
        <v>340</v>
      </c>
      <c r="J195" s="3">
        <f t="shared" ref="J195:J258" si="35">IF(INT(A195)=INT(A194), J194 + N194, 0)</f>
        <v>0</v>
      </c>
      <c r="K195" s="3">
        <f>MIN(Inputs!$B$2, (Inputs!$B$8 - I195)/Inputs!$B$9)</f>
        <v>0</v>
      </c>
      <c r="L195" s="3">
        <f>MAX(MIN(Inputs!$B$2, I195*Inputs!$B$10, Inputs!$B$8*Inputs!$B$4 - J195), 0)</f>
        <v>170</v>
      </c>
      <c r="M195" s="3">
        <f t="shared" si="30"/>
        <v>0</v>
      </c>
      <c r="N195" s="3">
        <f t="shared" si="31"/>
        <v>0</v>
      </c>
      <c r="O195" s="3">
        <f>IF(H195="Reg", MIN(Inputs!$B$2, I195*Inputs!$B$10, (Inputs!$B$8-I195)/Inputs!$B$9), 0)</f>
        <v>0</v>
      </c>
      <c r="P195" s="3">
        <f t="shared" si="32"/>
        <v>0</v>
      </c>
      <c r="Q195" s="3">
        <f t="shared" si="33"/>
        <v>0</v>
      </c>
      <c r="R195" s="3">
        <f>I195 + M195*Inputs!$B$9 - N195/Inputs!$B$10</f>
        <v>340</v>
      </c>
    </row>
    <row r="196" spans="1:18" x14ac:dyDescent="0.3">
      <c r="A196" s="4">
        <v>46031.083333333343</v>
      </c>
      <c r="B196" s="3">
        <v>15.66</v>
      </c>
      <c r="C196" s="3">
        <v>0.03</v>
      </c>
      <c r="D196" s="3">
        <f t="shared" si="27"/>
        <v>28.293333333333326</v>
      </c>
      <c r="E196" s="3">
        <f>MAX(B196 - D196/Inputs!$B$5, 0)</f>
        <v>0</v>
      </c>
      <c r="F196" s="3">
        <f>MAX(D196*Inputs!$B$5 - B196, 0)</f>
        <v>9.2381333333333266</v>
      </c>
      <c r="G196" s="3">
        <f t="shared" si="28"/>
        <v>0.03</v>
      </c>
      <c r="H196" t="str">
        <f t="shared" si="29"/>
        <v>Charge</v>
      </c>
      <c r="I196" s="3">
        <f t="shared" si="34"/>
        <v>340</v>
      </c>
      <c r="J196" s="3">
        <f t="shared" si="35"/>
        <v>0</v>
      </c>
      <c r="K196" s="3">
        <f>MIN(Inputs!$B$2, (Inputs!$B$8 - I196)/Inputs!$B$9)</f>
        <v>0</v>
      </c>
      <c r="L196" s="3">
        <f>MAX(MIN(Inputs!$B$2, I196*Inputs!$B$10, Inputs!$B$8*Inputs!$B$4 - J196), 0)</f>
        <v>170</v>
      </c>
      <c r="M196" s="3">
        <f t="shared" si="30"/>
        <v>0</v>
      </c>
      <c r="N196" s="3">
        <f t="shared" si="31"/>
        <v>0</v>
      </c>
      <c r="O196" s="3">
        <f>IF(H196="Reg", MIN(Inputs!$B$2, I196*Inputs!$B$10, (Inputs!$B$8-I196)/Inputs!$B$9), 0)</f>
        <v>0</v>
      </c>
      <c r="P196" s="3">
        <f t="shared" si="32"/>
        <v>0</v>
      </c>
      <c r="Q196" s="3">
        <f t="shared" si="33"/>
        <v>0</v>
      </c>
      <c r="R196" s="3">
        <f>I196 + M196*Inputs!$B$9 - N196/Inputs!$B$10</f>
        <v>340</v>
      </c>
    </row>
    <row r="197" spans="1:18" x14ac:dyDescent="0.3">
      <c r="A197" s="4">
        <v>46031.125</v>
      </c>
      <c r="B197" s="3">
        <v>15.18</v>
      </c>
      <c r="C197" s="3">
        <v>0.03</v>
      </c>
      <c r="D197" s="3">
        <f t="shared" si="27"/>
        <v>28.293333333333326</v>
      </c>
      <c r="E197" s="3">
        <f>MAX(B197 - D197/Inputs!$B$5, 0)</f>
        <v>0</v>
      </c>
      <c r="F197" s="3">
        <f>MAX(D197*Inputs!$B$5 - B197, 0)</f>
        <v>9.7181333333333271</v>
      </c>
      <c r="G197" s="3">
        <f t="shared" si="28"/>
        <v>0.03</v>
      </c>
      <c r="H197" t="str">
        <f t="shared" si="29"/>
        <v>Charge</v>
      </c>
      <c r="I197" s="3">
        <f t="shared" si="34"/>
        <v>340</v>
      </c>
      <c r="J197" s="3">
        <f t="shared" si="35"/>
        <v>0</v>
      </c>
      <c r="K197" s="3">
        <f>MIN(Inputs!$B$2, (Inputs!$B$8 - I197)/Inputs!$B$9)</f>
        <v>0</v>
      </c>
      <c r="L197" s="3">
        <f>MAX(MIN(Inputs!$B$2, I197*Inputs!$B$10, Inputs!$B$8*Inputs!$B$4 - J197), 0)</f>
        <v>170</v>
      </c>
      <c r="M197" s="3">
        <f t="shared" si="30"/>
        <v>0</v>
      </c>
      <c r="N197" s="3">
        <f t="shared" si="31"/>
        <v>0</v>
      </c>
      <c r="O197" s="3">
        <f>IF(H197="Reg", MIN(Inputs!$B$2, I197*Inputs!$B$10, (Inputs!$B$8-I197)/Inputs!$B$9), 0)</f>
        <v>0</v>
      </c>
      <c r="P197" s="3">
        <f t="shared" si="32"/>
        <v>0</v>
      </c>
      <c r="Q197" s="3">
        <f t="shared" si="33"/>
        <v>0</v>
      </c>
      <c r="R197" s="3">
        <f>I197 + M197*Inputs!$B$9 - N197/Inputs!$B$10</f>
        <v>340</v>
      </c>
    </row>
    <row r="198" spans="1:18" x14ac:dyDescent="0.3">
      <c r="A198" s="4">
        <v>46031.166666666657</v>
      </c>
      <c r="B198" s="3">
        <v>16.439999999999998</v>
      </c>
      <c r="C198" s="3">
        <v>0.04</v>
      </c>
      <c r="D198" s="3">
        <f t="shared" si="27"/>
        <v>28.293333333333326</v>
      </c>
      <c r="E198" s="3">
        <f>MAX(B198 - D198/Inputs!$B$5, 0)</f>
        <v>0</v>
      </c>
      <c r="F198" s="3">
        <f>MAX(D198*Inputs!$B$5 - B198, 0)</f>
        <v>8.4581333333333291</v>
      </c>
      <c r="G198" s="3">
        <f t="shared" si="28"/>
        <v>0.04</v>
      </c>
      <c r="H198" t="str">
        <f t="shared" si="29"/>
        <v>Charge</v>
      </c>
      <c r="I198" s="3">
        <f t="shared" si="34"/>
        <v>340</v>
      </c>
      <c r="J198" s="3">
        <f t="shared" si="35"/>
        <v>0</v>
      </c>
      <c r="K198" s="3">
        <f>MIN(Inputs!$B$2, (Inputs!$B$8 - I198)/Inputs!$B$9)</f>
        <v>0</v>
      </c>
      <c r="L198" s="3">
        <f>MAX(MIN(Inputs!$B$2, I198*Inputs!$B$10, Inputs!$B$8*Inputs!$B$4 - J198), 0)</f>
        <v>170</v>
      </c>
      <c r="M198" s="3">
        <f t="shared" si="30"/>
        <v>0</v>
      </c>
      <c r="N198" s="3">
        <f t="shared" si="31"/>
        <v>0</v>
      </c>
      <c r="O198" s="3">
        <f>IF(H198="Reg", MIN(Inputs!$B$2, I198*Inputs!$B$10, (Inputs!$B$8-I198)/Inputs!$B$9), 0)</f>
        <v>0</v>
      </c>
      <c r="P198" s="3">
        <f t="shared" si="32"/>
        <v>0</v>
      </c>
      <c r="Q198" s="3">
        <f t="shared" si="33"/>
        <v>0</v>
      </c>
      <c r="R198" s="3">
        <f>I198 + M198*Inputs!$B$9 - N198/Inputs!$B$10</f>
        <v>340</v>
      </c>
    </row>
    <row r="199" spans="1:18" x14ac:dyDescent="0.3">
      <c r="A199" s="4">
        <v>46031.208333333343</v>
      </c>
      <c r="B199" s="3">
        <v>19.484999999999999</v>
      </c>
      <c r="C199" s="3">
        <v>0.04</v>
      </c>
      <c r="D199" s="3">
        <f t="shared" si="27"/>
        <v>28.293333333333326</v>
      </c>
      <c r="E199" s="3">
        <f>MAX(B199 - D199/Inputs!$B$5, 0)</f>
        <v>0</v>
      </c>
      <c r="F199" s="3">
        <f>MAX(D199*Inputs!$B$5 - B199, 0)</f>
        <v>5.4131333333333274</v>
      </c>
      <c r="G199" s="3">
        <f t="shared" si="28"/>
        <v>0.04</v>
      </c>
      <c r="H199" t="str">
        <f t="shared" si="29"/>
        <v>Charge</v>
      </c>
      <c r="I199" s="3">
        <f t="shared" si="34"/>
        <v>340</v>
      </c>
      <c r="J199" s="3">
        <f t="shared" si="35"/>
        <v>0</v>
      </c>
      <c r="K199" s="3">
        <f>MIN(Inputs!$B$2, (Inputs!$B$8 - I199)/Inputs!$B$9)</f>
        <v>0</v>
      </c>
      <c r="L199" s="3">
        <f>MAX(MIN(Inputs!$B$2, I199*Inputs!$B$10, Inputs!$B$8*Inputs!$B$4 - J199), 0)</f>
        <v>170</v>
      </c>
      <c r="M199" s="3">
        <f t="shared" si="30"/>
        <v>0</v>
      </c>
      <c r="N199" s="3">
        <f t="shared" si="31"/>
        <v>0</v>
      </c>
      <c r="O199" s="3">
        <f>IF(H199="Reg", MIN(Inputs!$B$2, I199*Inputs!$B$10, (Inputs!$B$8-I199)/Inputs!$B$9), 0)</f>
        <v>0</v>
      </c>
      <c r="P199" s="3">
        <f t="shared" si="32"/>
        <v>0</v>
      </c>
      <c r="Q199" s="3">
        <f t="shared" si="33"/>
        <v>0</v>
      </c>
      <c r="R199" s="3">
        <f>I199 + M199*Inputs!$B$9 - N199/Inputs!$B$10</f>
        <v>340</v>
      </c>
    </row>
    <row r="200" spans="1:18" x14ac:dyDescent="0.3">
      <c r="A200" s="4">
        <v>46031.25</v>
      </c>
      <c r="B200" s="3">
        <v>22.0275</v>
      </c>
      <c r="C200" s="3">
        <v>0.1</v>
      </c>
      <c r="D200" s="3">
        <f t="shared" si="27"/>
        <v>28.293333333333326</v>
      </c>
      <c r="E200" s="3">
        <f>MAX(B200 - D200/Inputs!$B$5, 0)</f>
        <v>0</v>
      </c>
      <c r="F200" s="3">
        <f>MAX(D200*Inputs!$B$5 - B200, 0)</f>
        <v>2.8706333333333269</v>
      </c>
      <c r="G200" s="3">
        <f t="shared" si="28"/>
        <v>0.1</v>
      </c>
      <c r="H200" t="str">
        <f t="shared" si="29"/>
        <v>Charge</v>
      </c>
      <c r="I200" s="3">
        <f t="shared" si="34"/>
        <v>340</v>
      </c>
      <c r="J200" s="3">
        <f t="shared" si="35"/>
        <v>0</v>
      </c>
      <c r="K200" s="3">
        <f>MIN(Inputs!$B$2, (Inputs!$B$8 - I200)/Inputs!$B$9)</f>
        <v>0</v>
      </c>
      <c r="L200" s="3">
        <f>MAX(MIN(Inputs!$B$2, I200*Inputs!$B$10, Inputs!$B$8*Inputs!$B$4 - J200), 0)</f>
        <v>170</v>
      </c>
      <c r="M200" s="3">
        <f t="shared" si="30"/>
        <v>0</v>
      </c>
      <c r="N200" s="3">
        <f t="shared" si="31"/>
        <v>0</v>
      </c>
      <c r="O200" s="3">
        <f>IF(H200="Reg", MIN(Inputs!$B$2, I200*Inputs!$B$10, (Inputs!$B$8-I200)/Inputs!$B$9), 0)</f>
        <v>0</v>
      </c>
      <c r="P200" s="3">
        <f t="shared" si="32"/>
        <v>0</v>
      </c>
      <c r="Q200" s="3">
        <f t="shared" si="33"/>
        <v>0</v>
      </c>
      <c r="R200" s="3">
        <f>I200 + M200*Inputs!$B$9 - N200/Inputs!$B$10</f>
        <v>340</v>
      </c>
    </row>
    <row r="201" spans="1:18" x14ac:dyDescent="0.3">
      <c r="A201" s="4">
        <v>46031.291666666657</v>
      </c>
      <c r="B201" s="3">
        <v>26.099999999999998</v>
      </c>
      <c r="C201" s="3">
        <v>0.11</v>
      </c>
      <c r="D201" s="3">
        <f t="shared" si="27"/>
        <v>28.293333333333326</v>
      </c>
      <c r="E201" s="3">
        <f>MAX(B201 - D201/Inputs!$B$5, 0)</f>
        <v>0</v>
      </c>
      <c r="F201" s="3">
        <f>MAX(D201*Inputs!$B$5 - B201, 0)</f>
        <v>0</v>
      </c>
      <c r="G201" s="3">
        <f t="shared" si="28"/>
        <v>0.11</v>
      </c>
      <c r="H201" t="str">
        <f t="shared" si="29"/>
        <v>Reg</v>
      </c>
      <c r="I201" s="3">
        <f t="shared" si="34"/>
        <v>340</v>
      </c>
      <c r="J201" s="3">
        <f t="shared" si="35"/>
        <v>0</v>
      </c>
      <c r="K201" s="3">
        <f>MIN(Inputs!$B$2, (Inputs!$B$8 - I201)/Inputs!$B$9)</f>
        <v>0</v>
      </c>
      <c r="L201" s="3">
        <f>MAX(MIN(Inputs!$B$2, I201*Inputs!$B$10, Inputs!$B$8*Inputs!$B$4 - J201), 0)</f>
        <v>170</v>
      </c>
      <c r="M201" s="3">
        <f t="shared" si="30"/>
        <v>0</v>
      </c>
      <c r="N201" s="3">
        <f t="shared" si="31"/>
        <v>0</v>
      </c>
      <c r="O201" s="3">
        <f>IF(H201="Reg", MIN(Inputs!$B$2, I201*Inputs!$B$10, (Inputs!$B$8-I201)/Inputs!$B$9), 0)</f>
        <v>0</v>
      </c>
      <c r="P201" s="3">
        <f t="shared" si="32"/>
        <v>0</v>
      </c>
      <c r="Q201" s="3">
        <f t="shared" si="33"/>
        <v>0</v>
      </c>
      <c r="R201" s="3">
        <f>I201 + M201*Inputs!$B$9 - N201/Inputs!$B$10</f>
        <v>340</v>
      </c>
    </row>
    <row r="202" spans="1:18" x14ac:dyDescent="0.3">
      <c r="A202" s="4">
        <v>46031.333333333343</v>
      </c>
      <c r="B202" s="3">
        <v>23.1875</v>
      </c>
      <c r="C202" s="3">
        <v>14.97</v>
      </c>
      <c r="D202" s="3">
        <f t="shared" si="27"/>
        <v>28.293333333333326</v>
      </c>
      <c r="E202" s="3">
        <f>MAX(B202 - D202/Inputs!$B$5, 0)</f>
        <v>0</v>
      </c>
      <c r="F202" s="3">
        <f>MAX(D202*Inputs!$B$5 - B202, 0)</f>
        <v>1.7106333333333268</v>
      </c>
      <c r="G202" s="3">
        <f t="shared" si="28"/>
        <v>14.97</v>
      </c>
      <c r="H202" t="str">
        <f t="shared" si="29"/>
        <v>Reg</v>
      </c>
      <c r="I202" s="3">
        <f t="shared" si="34"/>
        <v>340</v>
      </c>
      <c r="J202" s="3">
        <f t="shared" si="35"/>
        <v>0</v>
      </c>
      <c r="K202" s="3">
        <f>MIN(Inputs!$B$2, (Inputs!$B$8 - I202)/Inputs!$B$9)</f>
        <v>0</v>
      </c>
      <c r="L202" s="3">
        <f>MAX(MIN(Inputs!$B$2, I202*Inputs!$B$10, Inputs!$B$8*Inputs!$B$4 - J202), 0)</f>
        <v>170</v>
      </c>
      <c r="M202" s="3">
        <f t="shared" si="30"/>
        <v>0</v>
      </c>
      <c r="N202" s="3">
        <f t="shared" si="31"/>
        <v>0</v>
      </c>
      <c r="O202" s="3">
        <f>IF(H202="Reg", MIN(Inputs!$B$2, I202*Inputs!$B$10, (Inputs!$B$8-I202)/Inputs!$B$9), 0)</f>
        <v>0</v>
      </c>
      <c r="P202" s="3">
        <f t="shared" si="32"/>
        <v>0</v>
      </c>
      <c r="Q202" s="3">
        <f t="shared" si="33"/>
        <v>0</v>
      </c>
      <c r="R202" s="3">
        <f>I202 + M202*Inputs!$B$9 - N202/Inputs!$B$10</f>
        <v>340</v>
      </c>
    </row>
    <row r="203" spans="1:18" x14ac:dyDescent="0.3">
      <c r="A203" s="4">
        <v>46031.375</v>
      </c>
      <c r="B203" s="3">
        <v>20.557499999999997</v>
      </c>
      <c r="C203" s="3">
        <v>12.04</v>
      </c>
      <c r="D203" s="3">
        <f t="shared" si="27"/>
        <v>28.293333333333326</v>
      </c>
      <c r="E203" s="3">
        <f>MAX(B203 - D203/Inputs!$B$5, 0)</f>
        <v>0</v>
      </c>
      <c r="F203" s="3">
        <f>MAX(D203*Inputs!$B$5 - B203, 0)</f>
        <v>4.3406333333333293</v>
      </c>
      <c r="G203" s="3">
        <f t="shared" si="28"/>
        <v>12.04</v>
      </c>
      <c r="H203" t="str">
        <f t="shared" si="29"/>
        <v>Reg</v>
      </c>
      <c r="I203" s="3">
        <f t="shared" si="34"/>
        <v>340</v>
      </c>
      <c r="J203" s="3">
        <f t="shared" si="35"/>
        <v>0</v>
      </c>
      <c r="K203" s="3">
        <f>MIN(Inputs!$B$2, (Inputs!$B$8 - I203)/Inputs!$B$9)</f>
        <v>0</v>
      </c>
      <c r="L203" s="3">
        <f>MAX(MIN(Inputs!$B$2, I203*Inputs!$B$10, Inputs!$B$8*Inputs!$B$4 - J203), 0)</f>
        <v>170</v>
      </c>
      <c r="M203" s="3">
        <f t="shared" si="30"/>
        <v>0</v>
      </c>
      <c r="N203" s="3">
        <f t="shared" si="31"/>
        <v>0</v>
      </c>
      <c r="O203" s="3">
        <f>IF(H203="Reg", MIN(Inputs!$B$2, I203*Inputs!$B$10, (Inputs!$B$8-I203)/Inputs!$B$9), 0)</f>
        <v>0</v>
      </c>
      <c r="P203" s="3">
        <f t="shared" si="32"/>
        <v>0</v>
      </c>
      <c r="Q203" s="3">
        <f t="shared" si="33"/>
        <v>0</v>
      </c>
      <c r="R203" s="3">
        <f>I203 + M203*Inputs!$B$9 - N203/Inputs!$B$10</f>
        <v>340</v>
      </c>
    </row>
    <row r="204" spans="1:18" x14ac:dyDescent="0.3">
      <c r="A204" s="4">
        <v>46031.416666666657</v>
      </c>
      <c r="B204" s="3">
        <v>18.922499999999999</v>
      </c>
      <c r="C204" s="3">
        <v>9</v>
      </c>
      <c r="D204" s="3">
        <f t="shared" si="27"/>
        <v>28.293333333333326</v>
      </c>
      <c r="E204" s="3">
        <f>MAX(B204 - D204/Inputs!$B$5, 0)</f>
        <v>0</v>
      </c>
      <c r="F204" s="3">
        <f>MAX(D204*Inputs!$B$5 - B204, 0)</f>
        <v>5.9756333333333274</v>
      </c>
      <c r="G204" s="3">
        <f t="shared" si="28"/>
        <v>9</v>
      </c>
      <c r="H204" t="str">
        <f t="shared" si="29"/>
        <v>Reg</v>
      </c>
      <c r="I204" s="3">
        <f t="shared" si="34"/>
        <v>340</v>
      </c>
      <c r="J204" s="3">
        <f t="shared" si="35"/>
        <v>0</v>
      </c>
      <c r="K204" s="3">
        <f>MIN(Inputs!$B$2, (Inputs!$B$8 - I204)/Inputs!$B$9)</f>
        <v>0</v>
      </c>
      <c r="L204" s="3">
        <f>MAX(MIN(Inputs!$B$2, I204*Inputs!$B$10, Inputs!$B$8*Inputs!$B$4 - J204), 0)</f>
        <v>170</v>
      </c>
      <c r="M204" s="3">
        <f t="shared" si="30"/>
        <v>0</v>
      </c>
      <c r="N204" s="3">
        <f t="shared" si="31"/>
        <v>0</v>
      </c>
      <c r="O204" s="3">
        <f>IF(H204="Reg", MIN(Inputs!$B$2, I204*Inputs!$B$10, (Inputs!$B$8-I204)/Inputs!$B$9), 0)</f>
        <v>0</v>
      </c>
      <c r="P204" s="3">
        <f t="shared" si="32"/>
        <v>0</v>
      </c>
      <c r="Q204" s="3">
        <f t="shared" si="33"/>
        <v>0</v>
      </c>
      <c r="R204" s="3">
        <f>I204 + M204*Inputs!$B$9 - N204/Inputs!$B$10</f>
        <v>340</v>
      </c>
    </row>
    <row r="205" spans="1:18" x14ac:dyDescent="0.3">
      <c r="A205" s="4">
        <v>46031.458333333343</v>
      </c>
      <c r="B205" s="3">
        <v>18.772500000000001</v>
      </c>
      <c r="C205" s="3">
        <v>1.1299999999999999</v>
      </c>
      <c r="D205" s="3">
        <f t="shared" si="27"/>
        <v>28.293333333333326</v>
      </c>
      <c r="E205" s="3">
        <f>MAX(B205 - D205/Inputs!$B$5, 0)</f>
        <v>0</v>
      </c>
      <c r="F205" s="3">
        <f>MAX(D205*Inputs!$B$5 - B205, 0)</f>
        <v>6.1256333333333259</v>
      </c>
      <c r="G205" s="3">
        <f t="shared" si="28"/>
        <v>1.1299999999999999</v>
      </c>
      <c r="H205" t="str">
        <f t="shared" si="29"/>
        <v>Charge</v>
      </c>
      <c r="I205" s="3">
        <f t="shared" si="34"/>
        <v>340</v>
      </c>
      <c r="J205" s="3">
        <f t="shared" si="35"/>
        <v>0</v>
      </c>
      <c r="K205" s="3">
        <f>MIN(Inputs!$B$2, (Inputs!$B$8 - I205)/Inputs!$B$9)</f>
        <v>0</v>
      </c>
      <c r="L205" s="3">
        <f>MAX(MIN(Inputs!$B$2, I205*Inputs!$B$10, Inputs!$B$8*Inputs!$B$4 - J205), 0)</f>
        <v>170</v>
      </c>
      <c r="M205" s="3">
        <f t="shared" si="30"/>
        <v>0</v>
      </c>
      <c r="N205" s="3">
        <f t="shared" si="31"/>
        <v>0</v>
      </c>
      <c r="O205" s="3">
        <f>IF(H205="Reg", MIN(Inputs!$B$2, I205*Inputs!$B$10, (Inputs!$B$8-I205)/Inputs!$B$9), 0)</f>
        <v>0</v>
      </c>
      <c r="P205" s="3">
        <f t="shared" si="32"/>
        <v>0</v>
      </c>
      <c r="Q205" s="3">
        <f t="shared" si="33"/>
        <v>0</v>
      </c>
      <c r="R205" s="3">
        <f>I205 + M205*Inputs!$B$9 - N205/Inputs!$B$10</f>
        <v>340</v>
      </c>
    </row>
    <row r="206" spans="1:18" x14ac:dyDescent="0.3">
      <c r="A206" s="4">
        <v>46031.5</v>
      </c>
      <c r="B206" s="3">
        <v>20.529999999999998</v>
      </c>
      <c r="C206" s="3">
        <v>0.89</v>
      </c>
      <c r="D206" s="3">
        <f t="shared" si="27"/>
        <v>28.293333333333326</v>
      </c>
      <c r="E206" s="3">
        <f>MAX(B206 - D206/Inputs!$B$5, 0)</f>
        <v>0</v>
      </c>
      <c r="F206" s="3">
        <f>MAX(D206*Inputs!$B$5 - B206, 0)</f>
        <v>4.3681333333333292</v>
      </c>
      <c r="G206" s="3">
        <f t="shared" si="28"/>
        <v>0.89</v>
      </c>
      <c r="H206" t="str">
        <f t="shared" si="29"/>
        <v>Charge</v>
      </c>
      <c r="I206" s="3">
        <f t="shared" si="34"/>
        <v>340</v>
      </c>
      <c r="J206" s="3">
        <f t="shared" si="35"/>
        <v>0</v>
      </c>
      <c r="K206" s="3">
        <f>MIN(Inputs!$B$2, (Inputs!$B$8 - I206)/Inputs!$B$9)</f>
        <v>0</v>
      </c>
      <c r="L206" s="3">
        <f>MAX(MIN(Inputs!$B$2, I206*Inputs!$B$10, Inputs!$B$8*Inputs!$B$4 - J206), 0)</f>
        <v>170</v>
      </c>
      <c r="M206" s="3">
        <f t="shared" si="30"/>
        <v>0</v>
      </c>
      <c r="N206" s="3">
        <f t="shared" si="31"/>
        <v>0</v>
      </c>
      <c r="O206" s="3">
        <f>IF(H206="Reg", MIN(Inputs!$B$2, I206*Inputs!$B$10, (Inputs!$B$8-I206)/Inputs!$B$9), 0)</f>
        <v>0</v>
      </c>
      <c r="P206" s="3">
        <f t="shared" si="32"/>
        <v>0</v>
      </c>
      <c r="Q206" s="3">
        <f t="shared" si="33"/>
        <v>0</v>
      </c>
      <c r="R206" s="3">
        <f>I206 + M206*Inputs!$B$9 - N206/Inputs!$B$10</f>
        <v>340</v>
      </c>
    </row>
    <row r="207" spans="1:18" x14ac:dyDescent="0.3">
      <c r="A207" s="4">
        <v>46031.541666666657</v>
      </c>
      <c r="B207" s="3">
        <v>25.4</v>
      </c>
      <c r="C207" s="3">
        <v>0.79</v>
      </c>
      <c r="D207" s="3">
        <f t="shared" si="27"/>
        <v>28.293333333333326</v>
      </c>
      <c r="E207" s="3">
        <f>MAX(B207 - D207/Inputs!$B$5, 0)</f>
        <v>0</v>
      </c>
      <c r="F207" s="3">
        <f>MAX(D207*Inputs!$B$5 - B207, 0)</f>
        <v>0</v>
      </c>
      <c r="G207" s="3">
        <f t="shared" si="28"/>
        <v>0.79</v>
      </c>
      <c r="H207" t="str">
        <f t="shared" si="29"/>
        <v>Reg</v>
      </c>
      <c r="I207" s="3">
        <f t="shared" si="34"/>
        <v>340</v>
      </c>
      <c r="J207" s="3">
        <f t="shared" si="35"/>
        <v>0</v>
      </c>
      <c r="K207" s="3">
        <f>MIN(Inputs!$B$2, (Inputs!$B$8 - I207)/Inputs!$B$9)</f>
        <v>0</v>
      </c>
      <c r="L207" s="3">
        <f>MAX(MIN(Inputs!$B$2, I207*Inputs!$B$10, Inputs!$B$8*Inputs!$B$4 - J207), 0)</f>
        <v>170</v>
      </c>
      <c r="M207" s="3">
        <f t="shared" si="30"/>
        <v>0</v>
      </c>
      <c r="N207" s="3">
        <f t="shared" si="31"/>
        <v>0</v>
      </c>
      <c r="O207" s="3">
        <f>IF(H207="Reg", MIN(Inputs!$B$2, I207*Inputs!$B$10, (Inputs!$B$8-I207)/Inputs!$B$9), 0)</f>
        <v>0</v>
      </c>
      <c r="P207" s="3">
        <f t="shared" si="32"/>
        <v>0</v>
      </c>
      <c r="Q207" s="3">
        <f t="shared" si="33"/>
        <v>0</v>
      </c>
      <c r="R207" s="3">
        <f>I207 + M207*Inputs!$B$9 - N207/Inputs!$B$10</f>
        <v>340</v>
      </c>
    </row>
    <row r="208" spans="1:18" x14ac:dyDescent="0.3">
      <c r="A208" s="4">
        <v>46031.583333333343</v>
      </c>
      <c r="B208" s="3">
        <v>28.81</v>
      </c>
      <c r="C208" s="3">
        <v>0.79</v>
      </c>
      <c r="D208" s="3">
        <f t="shared" si="27"/>
        <v>28.293333333333326</v>
      </c>
      <c r="E208" s="3">
        <f>MAX(B208 - D208/Inputs!$B$5, 0)</f>
        <v>0</v>
      </c>
      <c r="F208" s="3">
        <f>MAX(D208*Inputs!$B$5 - B208, 0)</f>
        <v>0</v>
      </c>
      <c r="G208" s="3">
        <f t="shared" si="28"/>
        <v>0.79</v>
      </c>
      <c r="H208" t="str">
        <f t="shared" si="29"/>
        <v>Reg</v>
      </c>
      <c r="I208" s="3">
        <f t="shared" si="34"/>
        <v>340</v>
      </c>
      <c r="J208" s="3">
        <f t="shared" si="35"/>
        <v>0</v>
      </c>
      <c r="K208" s="3">
        <f>MIN(Inputs!$B$2, (Inputs!$B$8 - I208)/Inputs!$B$9)</f>
        <v>0</v>
      </c>
      <c r="L208" s="3">
        <f>MAX(MIN(Inputs!$B$2, I208*Inputs!$B$10, Inputs!$B$8*Inputs!$B$4 - J208), 0)</f>
        <v>170</v>
      </c>
      <c r="M208" s="3">
        <f t="shared" si="30"/>
        <v>0</v>
      </c>
      <c r="N208" s="3">
        <f t="shared" si="31"/>
        <v>0</v>
      </c>
      <c r="O208" s="3">
        <f>IF(H208="Reg", MIN(Inputs!$B$2, I208*Inputs!$B$10, (Inputs!$B$8-I208)/Inputs!$B$9), 0)</f>
        <v>0</v>
      </c>
      <c r="P208" s="3">
        <f t="shared" si="32"/>
        <v>0</v>
      </c>
      <c r="Q208" s="3">
        <f t="shared" si="33"/>
        <v>0</v>
      </c>
      <c r="R208" s="3">
        <f>I208 + M208*Inputs!$B$9 - N208/Inputs!$B$10</f>
        <v>340</v>
      </c>
    </row>
    <row r="209" spans="1:18" x14ac:dyDescent="0.3">
      <c r="A209" s="4">
        <v>46031.625</v>
      </c>
      <c r="B209" s="3">
        <v>30.24</v>
      </c>
      <c r="C209" s="3">
        <v>0.63</v>
      </c>
      <c r="D209" s="3">
        <f t="shared" si="27"/>
        <v>28.293333333333326</v>
      </c>
      <c r="E209" s="3">
        <f>MAX(B209 - D209/Inputs!$B$5, 0)</f>
        <v>0</v>
      </c>
      <c r="F209" s="3">
        <f>MAX(D209*Inputs!$B$5 - B209, 0)</f>
        <v>0</v>
      </c>
      <c r="G209" s="3">
        <f t="shared" si="28"/>
        <v>0.63</v>
      </c>
      <c r="H209" t="str">
        <f t="shared" si="29"/>
        <v>Reg</v>
      </c>
      <c r="I209" s="3">
        <f t="shared" si="34"/>
        <v>340</v>
      </c>
      <c r="J209" s="3">
        <f t="shared" si="35"/>
        <v>0</v>
      </c>
      <c r="K209" s="3">
        <f>MIN(Inputs!$B$2, (Inputs!$B$8 - I209)/Inputs!$B$9)</f>
        <v>0</v>
      </c>
      <c r="L209" s="3">
        <f>MAX(MIN(Inputs!$B$2, I209*Inputs!$B$10, Inputs!$B$8*Inputs!$B$4 - J209), 0)</f>
        <v>170</v>
      </c>
      <c r="M209" s="3">
        <f t="shared" si="30"/>
        <v>0</v>
      </c>
      <c r="N209" s="3">
        <f t="shared" si="31"/>
        <v>0</v>
      </c>
      <c r="O209" s="3">
        <f>IF(H209="Reg", MIN(Inputs!$B$2, I209*Inputs!$B$10, (Inputs!$B$8-I209)/Inputs!$B$9), 0)</f>
        <v>0</v>
      </c>
      <c r="P209" s="3">
        <f t="shared" si="32"/>
        <v>0</v>
      </c>
      <c r="Q209" s="3">
        <f t="shared" si="33"/>
        <v>0</v>
      </c>
      <c r="R209" s="3">
        <f>I209 + M209*Inputs!$B$9 - N209/Inputs!$B$10</f>
        <v>340</v>
      </c>
    </row>
    <row r="210" spans="1:18" x14ac:dyDescent="0.3">
      <c r="A210" s="4">
        <v>46031.666666666657</v>
      </c>
      <c r="B210" s="3">
        <v>36.702500000000001</v>
      </c>
      <c r="C210" s="3">
        <v>1.02</v>
      </c>
      <c r="D210" s="3">
        <f t="shared" si="27"/>
        <v>28.293333333333326</v>
      </c>
      <c r="E210" s="3">
        <f>MAX(B210 - D210/Inputs!$B$5, 0)</f>
        <v>4.550984848484859</v>
      </c>
      <c r="F210" s="3">
        <f>MAX(D210*Inputs!$B$5 - B210, 0)</f>
        <v>0</v>
      </c>
      <c r="G210" s="3">
        <f t="shared" si="28"/>
        <v>1.02</v>
      </c>
      <c r="H210" t="str">
        <f t="shared" si="29"/>
        <v>Discharge</v>
      </c>
      <c r="I210" s="3">
        <f t="shared" si="34"/>
        <v>340</v>
      </c>
      <c r="J210" s="3">
        <f t="shared" si="35"/>
        <v>0</v>
      </c>
      <c r="K210" s="3">
        <f>MIN(Inputs!$B$2, (Inputs!$B$8 - I210)/Inputs!$B$9)</f>
        <v>0</v>
      </c>
      <c r="L210" s="3">
        <f>MAX(MIN(Inputs!$B$2, I210*Inputs!$B$10, Inputs!$B$8*Inputs!$B$4 - J210), 0)</f>
        <v>170</v>
      </c>
      <c r="M210" s="3">
        <f t="shared" si="30"/>
        <v>0</v>
      </c>
      <c r="N210" s="3">
        <f t="shared" si="31"/>
        <v>170</v>
      </c>
      <c r="O210" s="3">
        <f>IF(H210="Reg", MIN(Inputs!$B$2, I210*Inputs!$B$10, (Inputs!$B$8-I210)/Inputs!$B$9), 0)</f>
        <v>0</v>
      </c>
      <c r="P210" s="3">
        <f t="shared" si="32"/>
        <v>6239.4250000000002</v>
      </c>
      <c r="Q210" s="3">
        <f t="shared" si="33"/>
        <v>0</v>
      </c>
      <c r="R210" s="3">
        <f>I210 + M210*Inputs!$B$9 - N210/Inputs!$B$10</f>
        <v>158.77939109773115</v>
      </c>
    </row>
    <row r="211" spans="1:18" x14ac:dyDescent="0.3">
      <c r="A211" s="4">
        <v>46031.708333333343</v>
      </c>
      <c r="B211" s="3">
        <v>97.17</v>
      </c>
      <c r="C211" s="3">
        <v>9.67</v>
      </c>
      <c r="D211" s="3">
        <f t="shared" si="27"/>
        <v>28.293333333333326</v>
      </c>
      <c r="E211" s="3">
        <f>MAX(B211 - D211/Inputs!$B$5, 0)</f>
        <v>65.01848484848486</v>
      </c>
      <c r="F211" s="3">
        <f>MAX(D211*Inputs!$B$5 - B211, 0)</f>
        <v>0</v>
      </c>
      <c r="G211" s="3">
        <f t="shared" si="28"/>
        <v>9.67</v>
      </c>
      <c r="H211" t="str">
        <f t="shared" si="29"/>
        <v>Discharge</v>
      </c>
      <c r="I211" s="3">
        <f t="shared" si="34"/>
        <v>158.77939109773115</v>
      </c>
      <c r="J211" s="3">
        <f t="shared" si="35"/>
        <v>170</v>
      </c>
      <c r="K211" s="3">
        <f>MIN(Inputs!$B$2, (Inputs!$B$8 - I211)/Inputs!$B$9)</f>
        <v>170</v>
      </c>
      <c r="L211" s="3">
        <f>MAX(MIN(Inputs!$B$2, I211*Inputs!$B$10, Inputs!$B$8*Inputs!$B$4 - J211), 0)</f>
        <v>148.94827166799323</v>
      </c>
      <c r="M211" s="3">
        <f t="shared" si="30"/>
        <v>0</v>
      </c>
      <c r="N211" s="3">
        <f t="shared" si="31"/>
        <v>148.94827166799323</v>
      </c>
      <c r="O211" s="3">
        <f>IF(H211="Reg", MIN(Inputs!$B$2, I211*Inputs!$B$10, (Inputs!$B$8-I211)/Inputs!$B$9), 0)</f>
        <v>0</v>
      </c>
      <c r="P211" s="3">
        <f t="shared" si="32"/>
        <v>14473.303557978901</v>
      </c>
      <c r="Q211" s="3">
        <f t="shared" si="33"/>
        <v>0</v>
      </c>
      <c r="R211" s="3">
        <f>I211 + M211*Inputs!$B$9 - N211/Inputs!$B$10</f>
        <v>0</v>
      </c>
    </row>
    <row r="212" spans="1:18" x14ac:dyDescent="0.3">
      <c r="A212" s="4">
        <v>46031.75</v>
      </c>
      <c r="B212" s="3">
        <v>85.272500000000008</v>
      </c>
      <c r="C212" s="3">
        <v>16.649999999999999</v>
      </c>
      <c r="D212" s="3">
        <f t="shared" si="27"/>
        <v>28.293333333333326</v>
      </c>
      <c r="E212" s="3">
        <f>MAX(B212 - D212/Inputs!$B$5, 0)</f>
        <v>53.120984848484866</v>
      </c>
      <c r="F212" s="3">
        <f>MAX(D212*Inputs!$B$5 - B212, 0)</f>
        <v>0</v>
      </c>
      <c r="G212" s="3">
        <f t="shared" si="28"/>
        <v>16.649999999999999</v>
      </c>
      <c r="H212" t="str">
        <f t="shared" si="29"/>
        <v>Discharge</v>
      </c>
      <c r="I212" s="3">
        <f t="shared" si="34"/>
        <v>0</v>
      </c>
      <c r="J212" s="3">
        <f t="shared" si="35"/>
        <v>318.94827166799325</v>
      </c>
      <c r="K212" s="3">
        <f>MIN(Inputs!$B$2, (Inputs!$B$8 - I212)/Inputs!$B$9)</f>
        <v>170</v>
      </c>
      <c r="L212" s="3">
        <f>MAX(MIN(Inputs!$B$2, I212*Inputs!$B$10, Inputs!$B$8*Inputs!$B$4 - J212), 0)</f>
        <v>0</v>
      </c>
      <c r="M212" s="3">
        <f t="shared" si="30"/>
        <v>0</v>
      </c>
      <c r="N212" s="3">
        <f t="shared" si="31"/>
        <v>0</v>
      </c>
      <c r="O212" s="3">
        <f>IF(H212="Reg", MIN(Inputs!$B$2, I212*Inputs!$B$10, (Inputs!$B$8-I212)/Inputs!$B$9), 0)</f>
        <v>0</v>
      </c>
      <c r="P212" s="3">
        <f t="shared" si="32"/>
        <v>0</v>
      </c>
      <c r="Q212" s="3">
        <f t="shared" si="33"/>
        <v>0</v>
      </c>
      <c r="R212" s="3">
        <f>I212 + M212*Inputs!$B$9 - N212/Inputs!$B$10</f>
        <v>0</v>
      </c>
    </row>
    <row r="213" spans="1:18" x14ac:dyDescent="0.3">
      <c r="A213" s="4">
        <v>46031.791666666657</v>
      </c>
      <c r="B213" s="3">
        <v>33.68</v>
      </c>
      <c r="C213" s="3">
        <v>7</v>
      </c>
      <c r="D213" s="3">
        <f t="shared" si="27"/>
        <v>28.293333333333326</v>
      </c>
      <c r="E213" s="3">
        <f>MAX(B213 - D213/Inputs!$B$5, 0)</f>
        <v>1.5284848484848581</v>
      </c>
      <c r="F213" s="3">
        <f>MAX(D213*Inputs!$B$5 - B213, 0)</f>
        <v>0</v>
      </c>
      <c r="G213" s="3">
        <f t="shared" si="28"/>
        <v>7</v>
      </c>
      <c r="H213" t="str">
        <f t="shared" si="29"/>
        <v>Reg</v>
      </c>
      <c r="I213" s="3">
        <f t="shared" si="34"/>
        <v>0</v>
      </c>
      <c r="J213" s="3">
        <f t="shared" si="35"/>
        <v>318.94827166799325</v>
      </c>
      <c r="K213" s="3">
        <f>MIN(Inputs!$B$2, (Inputs!$B$8 - I213)/Inputs!$B$9)</f>
        <v>170</v>
      </c>
      <c r="L213" s="3">
        <f>MAX(MIN(Inputs!$B$2, I213*Inputs!$B$10, Inputs!$B$8*Inputs!$B$4 - J213), 0)</f>
        <v>0</v>
      </c>
      <c r="M213" s="3">
        <f t="shared" si="30"/>
        <v>0</v>
      </c>
      <c r="N213" s="3">
        <f t="shared" si="31"/>
        <v>0</v>
      </c>
      <c r="O213" s="3">
        <f>IF(H213="Reg", MIN(Inputs!$B$2, I213*Inputs!$B$10, (Inputs!$B$8-I213)/Inputs!$B$9), 0)</f>
        <v>0</v>
      </c>
      <c r="P213" s="3">
        <f t="shared" si="32"/>
        <v>0</v>
      </c>
      <c r="Q213" s="3">
        <f t="shared" si="33"/>
        <v>0</v>
      </c>
      <c r="R213" s="3">
        <f>I213 + M213*Inputs!$B$9 - N213/Inputs!$B$10</f>
        <v>0</v>
      </c>
    </row>
    <row r="214" spans="1:18" x14ac:dyDescent="0.3">
      <c r="A214" s="4">
        <v>46031.833333333343</v>
      </c>
      <c r="B214" s="3">
        <v>25.602499999999999</v>
      </c>
      <c r="C214" s="3">
        <v>1.5</v>
      </c>
      <c r="D214" s="3">
        <f t="shared" si="27"/>
        <v>28.293333333333326</v>
      </c>
      <c r="E214" s="3">
        <f>MAX(B214 - D214/Inputs!$B$5, 0)</f>
        <v>0</v>
      </c>
      <c r="F214" s="3">
        <f>MAX(D214*Inputs!$B$5 - B214, 0)</f>
        <v>0</v>
      </c>
      <c r="G214" s="3">
        <f t="shared" si="28"/>
        <v>1.5</v>
      </c>
      <c r="H214" t="str">
        <f t="shared" si="29"/>
        <v>Reg</v>
      </c>
      <c r="I214" s="3">
        <f t="shared" si="34"/>
        <v>0</v>
      </c>
      <c r="J214" s="3">
        <f t="shared" si="35"/>
        <v>318.94827166799325</v>
      </c>
      <c r="K214" s="3">
        <f>MIN(Inputs!$B$2, (Inputs!$B$8 - I214)/Inputs!$B$9)</f>
        <v>170</v>
      </c>
      <c r="L214" s="3">
        <f>MAX(MIN(Inputs!$B$2, I214*Inputs!$B$10, Inputs!$B$8*Inputs!$B$4 - J214), 0)</f>
        <v>0</v>
      </c>
      <c r="M214" s="3">
        <f t="shared" si="30"/>
        <v>0</v>
      </c>
      <c r="N214" s="3">
        <f t="shared" si="31"/>
        <v>0</v>
      </c>
      <c r="O214" s="3">
        <f>IF(H214="Reg", MIN(Inputs!$B$2, I214*Inputs!$B$10, (Inputs!$B$8-I214)/Inputs!$B$9), 0)</f>
        <v>0</v>
      </c>
      <c r="P214" s="3">
        <f t="shared" si="32"/>
        <v>0</v>
      </c>
      <c r="Q214" s="3">
        <f t="shared" si="33"/>
        <v>0</v>
      </c>
      <c r="R214" s="3">
        <f>I214 + M214*Inputs!$B$9 - N214/Inputs!$B$10</f>
        <v>0</v>
      </c>
    </row>
    <row r="215" spans="1:18" x14ac:dyDescent="0.3">
      <c r="A215" s="4">
        <v>46031.875</v>
      </c>
      <c r="B215" s="3">
        <v>22.79</v>
      </c>
      <c r="C215" s="3">
        <v>1.5</v>
      </c>
      <c r="D215" s="3">
        <f t="shared" si="27"/>
        <v>28.293333333333326</v>
      </c>
      <c r="E215" s="3">
        <f>MAX(B215 - D215/Inputs!$B$5, 0)</f>
        <v>0</v>
      </c>
      <c r="F215" s="3">
        <f>MAX(D215*Inputs!$B$5 - B215, 0)</f>
        <v>2.1081333333333276</v>
      </c>
      <c r="G215" s="3">
        <f t="shared" si="28"/>
        <v>1.5</v>
      </c>
      <c r="H215" t="str">
        <f t="shared" si="29"/>
        <v>Charge</v>
      </c>
      <c r="I215" s="3">
        <f t="shared" si="34"/>
        <v>0</v>
      </c>
      <c r="J215" s="3">
        <f t="shared" si="35"/>
        <v>318.94827166799325</v>
      </c>
      <c r="K215" s="3">
        <f>MIN(Inputs!$B$2, (Inputs!$B$8 - I215)/Inputs!$B$9)</f>
        <v>170</v>
      </c>
      <c r="L215" s="3">
        <f>MAX(MIN(Inputs!$B$2, I215*Inputs!$B$10, Inputs!$B$8*Inputs!$B$4 - J215), 0)</f>
        <v>0</v>
      </c>
      <c r="M215" s="3">
        <f t="shared" si="30"/>
        <v>170</v>
      </c>
      <c r="N215" s="3">
        <f t="shared" si="31"/>
        <v>0</v>
      </c>
      <c r="O215" s="3">
        <f>IF(H215="Reg", MIN(Inputs!$B$2, I215*Inputs!$B$10, (Inputs!$B$8-I215)/Inputs!$B$9), 0)</f>
        <v>0</v>
      </c>
      <c r="P215" s="3">
        <f t="shared" si="32"/>
        <v>-3874.2999999999997</v>
      </c>
      <c r="Q215" s="3">
        <f t="shared" si="33"/>
        <v>0</v>
      </c>
      <c r="R215" s="3">
        <f>I215 + M215*Inputs!$B$9 - N215/Inputs!$B$10</f>
        <v>159.4741358339966</v>
      </c>
    </row>
    <row r="216" spans="1:18" x14ac:dyDescent="0.3">
      <c r="A216" s="4">
        <v>46031.916666666657</v>
      </c>
      <c r="B216" s="3">
        <v>21.377499999999998</v>
      </c>
      <c r="C216" s="3">
        <v>0.98</v>
      </c>
      <c r="D216" s="3">
        <f t="shared" si="27"/>
        <v>28.293333333333326</v>
      </c>
      <c r="E216" s="3">
        <f>MAX(B216 - D216/Inputs!$B$5, 0)</f>
        <v>0</v>
      </c>
      <c r="F216" s="3">
        <f>MAX(D216*Inputs!$B$5 - B216, 0)</f>
        <v>3.5206333333333291</v>
      </c>
      <c r="G216" s="3">
        <f t="shared" si="28"/>
        <v>0.98</v>
      </c>
      <c r="H216" t="str">
        <f t="shared" si="29"/>
        <v>Charge</v>
      </c>
      <c r="I216" s="3">
        <f t="shared" si="34"/>
        <v>159.4741358339966</v>
      </c>
      <c r="J216" s="3">
        <f t="shared" si="35"/>
        <v>318.94827166799325</v>
      </c>
      <c r="K216" s="3">
        <f>MIN(Inputs!$B$2, (Inputs!$B$8 - I216)/Inputs!$B$9)</f>
        <v>170</v>
      </c>
      <c r="L216" s="3">
        <f>MAX(MIN(Inputs!$B$2, I216*Inputs!$B$10, Inputs!$B$8*Inputs!$B$4 - J216), 0)</f>
        <v>21.051728332006746</v>
      </c>
      <c r="M216" s="3">
        <f t="shared" si="30"/>
        <v>170</v>
      </c>
      <c r="N216" s="3">
        <f t="shared" si="31"/>
        <v>0</v>
      </c>
      <c r="O216" s="3">
        <f>IF(H216="Reg", MIN(Inputs!$B$2, I216*Inputs!$B$10, (Inputs!$B$8-I216)/Inputs!$B$9), 0)</f>
        <v>0</v>
      </c>
      <c r="P216" s="3">
        <f t="shared" si="32"/>
        <v>-3634.1749999999997</v>
      </c>
      <c r="Q216" s="3">
        <f t="shared" si="33"/>
        <v>0</v>
      </c>
      <c r="R216" s="3">
        <f>I216 + M216*Inputs!$B$9 - N216/Inputs!$B$10</f>
        <v>318.9482716679932</v>
      </c>
    </row>
    <row r="217" spans="1:18" x14ac:dyDescent="0.3">
      <c r="A217" s="4">
        <v>46031.958333333343</v>
      </c>
      <c r="B217" s="3">
        <v>20.6</v>
      </c>
      <c r="C217" s="3">
        <v>0.04</v>
      </c>
      <c r="D217" s="3">
        <f t="shared" si="27"/>
        <v>28.293333333333326</v>
      </c>
      <c r="E217" s="3">
        <f>MAX(B217 - D217/Inputs!$B$5, 0)</f>
        <v>0</v>
      </c>
      <c r="F217" s="3">
        <f>MAX(D217*Inputs!$B$5 - B217, 0)</f>
        <v>4.2981333333333254</v>
      </c>
      <c r="G217" s="3">
        <f t="shared" si="28"/>
        <v>0.04</v>
      </c>
      <c r="H217" t="str">
        <f t="shared" si="29"/>
        <v>Charge</v>
      </c>
      <c r="I217" s="3">
        <f t="shared" si="34"/>
        <v>318.9482716679932</v>
      </c>
      <c r="J217" s="3">
        <f t="shared" si="35"/>
        <v>318.94827166799325</v>
      </c>
      <c r="K217" s="3">
        <f>MIN(Inputs!$B$2, (Inputs!$B$8 - I217)/Inputs!$B$9)</f>
        <v>22.44121780453775</v>
      </c>
      <c r="L217" s="3">
        <f>MAX(MIN(Inputs!$B$2, I217*Inputs!$B$10, Inputs!$B$8*Inputs!$B$4 - J217), 0)</f>
        <v>21.051728332006746</v>
      </c>
      <c r="M217" s="3">
        <f t="shared" si="30"/>
        <v>22.44121780453775</v>
      </c>
      <c r="N217" s="3">
        <f t="shared" si="31"/>
        <v>0</v>
      </c>
      <c r="O217" s="3">
        <f>IF(H217="Reg", MIN(Inputs!$B$2, I217*Inputs!$B$10, (Inputs!$B$8-I217)/Inputs!$B$9), 0)</f>
        <v>0</v>
      </c>
      <c r="P217" s="3">
        <f t="shared" si="32"/>
        <v>-462.28908677347766</v>
      </c>
      <c r="Q217" s="3">
        <f t="shared" si="33"/>
        <v>0</v>
      </c>
      <c r="R217" s="3">
        <f>I217 + M217*Inputs!$B$9 - N217/Inputs!$B$10</f>
        <v>340</v>
      </c>
    </row>
    <row r="218" spans="1:18" x14ac:dyDescent="0.3">
      <c r="A218" s="4">
        <v>46032</v>
      </c>
      <c r="B218" s="3">
        <v>18.52</v>
      </c>
      <c r="C218" s="3">
        <v>0.03</v>
      </c>
      <c r="D218" s="3">
        <f t="shared" si="27"/>
        <v>17.492708333333336</v>
      </c>
      <c r="E218" s="3">
        <f>MAX(B218 - D218/Inputs!$B$5, 0)</f>
        <v>0</v>
      </c>
      <c r="F218" s="3">
        <f>MAX(D218*Inputs!$B$5 - B218, 0)</f>
        <v>0</v>
      </c>
      <c r="G218" s="3">
        <f t="shared" si="28"/>
        <v>0.03</v>
      </c>
      <c r="H218" t="str">
        <f t="shared" si="29"/>
        <v>Reg</v>
      </c>
      <c r="I218" s="3">
        <f t="shared" si="34"/>
        <v>340</v>
      </c>
      <c r="J218" s="3">
        <f t="shared" si="35"/>
        <v>0</v>
      </c>
      <c r="K218" s="3">
        <f>MIN(Inputs!$B$2, (Inputs!$B$8 - I218)/Inputs!$B$9)</f>
        <v>0</v>
      </c>
      <c r="L218" s="3">
        <f>MAX(MIN(Inputs!$B$2, I218*Inputs!$B$10, Inputs!$B$8*Inputs!$B$4 - J218), 0)</f>
        <v>170</v>
      </c>
      <c r="M218" s="3">
        <f t="shared" si="30"/>
        <v>0</v>
      </c>
      <c r="N218" s="3">
        <f t="shared" si="31"/>
        <v>0</v>
      </c>
      <c r="O218" s="3">
        <f>IF(H218="Reg", MIN(Inputs!$B$2, I218*Inputs!$B$10, (Inputs!$B$8-I218)/Inputs!$B$9), 0)</f>
        <v>0</v>
      </c>
      <c r="P218" s="3">
        <f t="shared" si="32"/>
        <v>0</v>
      </c>
      <c r="Q218" s="3">
        <f t="shared" si="33"/>
        <v>0</v>
      </c>
      <c r="R218" s="3">
        <f>I218 + M218*Inputs!$B$9 - N218/Inputs!$B$10</f>
        <v>340</v>
      </c>
    </row>
    <row r="219" spans="1:18" x14ac:dyDescent="0.3">
      <c r="A219" s="4">
        <v>46032.041666666657</v>
      </c>
      <c r="B219" s="3">
        <v>17.1325</v>
      </c>
      <c r="C219" s="3">
        <v>0.04</v>
      </c>
      <c r="D219" s="3">
        <f t="shared" si="27"/>
        <v>17.492708333333336</v>
      </c>
      <c r="E219" s="3">
        <f>MAX(B219 - D219/Inputs!$B$5, 0)</f>
        <v>0</v>
      </c>
      <c r="F219" s="3">
        <f>MAX(D219*Inputs!$B$5 - B219, 0)</f>
        <v>0</v>
      </c>
      <c r="G219" s="3">
        <f t="shared" si="28"/>
        <v>0.04</v>
      </c>
      <c r="H219" t="str">
        <f t="shared" si="29"/>
        <v>Reg</v>
      </c>
      <c r="I219" s="3">
        <f t="shared" si="34"/>
        <v>340</v>
      </c>
      <c r="J219" s="3">
        <f t="shared" si="35"/>
        <v>0</v>
      </c>
      <c r="K219" s="3">
        <f>MIN(Inputs!$B$2, (Inputs!$B$8 - I219)/Inputs!$B$9)</f>
        <v>0</v>
      </c>
      <c r="L219" s="3">
        <f>MAX(MIN(Inputs!$B$2, I219*Inputs!$B$10, Inputs!$B$8*Inputs!$B$4 - J219), 0)</f>
        <v>170</v>
      </c>
      <c r="M219" s="3">
        <f t="shared" si="30"/>
        <v>0</v>
      </c>
      <c r="N219" s="3">
        <f t="shared" si="31"/>
        <v>0</v>
      </c>
      <c r="O219" s="3">
        <f>IF(H219="Reg", MIN(Inputs!$B$2, I219*Inputs!$B$10, (Inputs!$B$8-I219)/Inputs!$B$9), 0)</f>
        <v>0</v>
      </c>
      <c r="P219" s="3">
        <f t="shared" si="32"/>
        <v>0</v>
      </c>
      <c r="Q219" s="3">
        <f t="shared" si="33"/>
        <v>0</v>
      </c>
      <c r="R219" s="3">
        <f>I219 + M219*Inputs!$B$9 - N219/Inputs!$B$10</f>
        <v>340</v>
      </c>
    </row>
    <row r="220" spans="1:18" x14ac:dyDescent="0.3">
      <c r="A220" s="4">
        <v>46032.083333333343</v>
      </c>
      <c r="B220" s="3">
        <v>16.107499999999998</v>
      </c>
      <c r="C220" s="3">
        <v>0.04</v>
      </c>
      <c r="D220" s="3">
        <f t="shared" si="27"/>
        <v>17.492708333333336</v>
      </c>
      <c r="E220" s="3">
        <f>MAX(B220 - D220/Inputs!$B$5, 0)</f>
        <v>0</v>
      </c>
      <c r="F220" s="3">
        <f>MAX(D220*Inputs!$B$5 - B220, 0)</f>
        <v>0</v>
      </c>
      <c r="G220" s="3">
        <f t="shared" si="28"/>
        <v>0.04</v>
      </c>
      <c r="H220" t="str">
        <f t="shared" si="29"/>
        <v>Reg</v>
      </c>
      <c r="I220" s="3">
        <f t="shared" si="34"/>
        <v>340</v>
      </c>
      <c r="J220" s="3">
        <f t="shared" si="35"/>
        <v>0</v>
      </c>
      <c r="K220" s="3">
        <f>MIN(Inputs!$B$2, (Inputs!$B$8 - I220)/Inputs!$B$9)</f>
        <v>0</v>
      </c>
      <c r="L220" s="3">
        <f>MAX(MIN(Inputs!$B$2, I220*Inputs!$B$10, Inputs!$B$8*Inputs!$B$4 - J220), 0)</f>
        <v>170</v>
      </c>
      <c r="M220" s="3">
        <f t="shared" si="30"/>
        <v>0</v>
      </c>
      <c r="N220" s="3">
        <f t="shared" si="31"/>
        <v>0</v>
      </c>
      <c r="O220" s="3">
        <f>IF(H220="Reg", MIN(Inputs!$B$2, I220*Inputs!$B$10, (Inputs!$B$8-I220)/Inputs!$B$9), 0)</f>
        <v>0</v>
      </c>
      <c r="P220" s="3">
        <f t="shared" si="32"/>
        <v>0</v>
      </c>
      <c r="Q220" s="3">
        <f t="shared" si="33"/>
        <v>0</v>
      </c>
      <c r="R220" s="3">
        <f>I220 + M220*Inputs!$B$9 - N220/Inputs!$B$10</f>
        <v>340</v>
      </c>
    </row>
    <row r="221" spans="1:18" x14ac:dyDescent="0.3">
      <c r="A221" s="4">
        <v>46032.125</v>
      </c>
      <c r="B221" s="3">
        <v>15.922499999999999</v>
      </c>
      <c r="C221" s="3">
        <v>0.04</v>
      </c>
      <c r="D221" s="3">
        <f t="shared" si="27"/>
        <v>17.492708333333336</v>
      </c>
      <c r="E221" s="3">
        <f>MAX(B221 - D221/Inputs!$B$5, 0)</f>
        <v>0</v>
      </c>
      <c r="F221" s="3">
        <f>MAX(D221*Inputs!$B$5 - B221, 0)</f>
        <v>0</v>
      </c>
      <c r="G221" s="3">
        <f t="shared" si="28"/>
        <v>0.04</v>
      </c>
      <c r="H221" t="str">
        <f t="shared" si="29"/>
        <v>Reg</v>
      </c>
      <c r="I221" s="3">
        <f t="shared" si="34"/>
        <v>340</v>
      </c>
      <c r="J221" s="3">
        <f t="shared" si="35"/>
        <v>0</v>
      </c>
      <c r="K221" s="3">
        <f>MIN(Inputs!$B$2, (Inputs!$B$8 - I221)/Inputs!$B$9)</f>
        <v>0</v>
      </c>
      <c r="L221" s="3">
        <f>MAX(MIN(Inputs!$B$2, I221*Inputs!$B$10, Inputs!$B$8*Inputs!$B$4 - J221), 0)</f>
        <v>170</v>
      </c>
      <c r="M221" s="3">
        <f t="shared" si="30"/>
        <v>0</v>
      </c>
      <c r="N221" s="3">
        <f t="shared" si="31"/>
        <v>0</v>
      </c>
      <c r="O221" s="3">
        <f>IF(H221="Reg", MIN(Inputs!$B$2, I221*Inputs!$B$10, (Inputs!$B$8-I221)/Inputs!$B$9), 0)</f>
        <v>0</v>
      </c>
      <c r="P221" s="3">
        <f t="shared" si="32"/>
        <v>0</v>
      </c>
      <c r="Q221" s="3">
        <f t="shared" si="33"/>
        <v>0</v>
      </c>
      <c r="R221" s="3">
        <f>I221 + M221*Inputs!$B$9 - N221/Inputs!$B$10</f>
        <v>340</v>
      </c>
    </row>
    <row r="222" spans="1:18" x14ac:dyDescent="0.3">
      <c r="A222" s="4">
        <v>46032.166666666657</v>
      </c>
      <c r="B222" s="3">
        <v>15.76</v>
      </c>
      <c r="C222" s="3">
        <v>0.04</v>
      </c>
      <c r="D222" s="3">
        <f t="shared" si="27"/>
        <v>17.492708333333336</v>
      </c>
      <c r="E222" s="3">
        <f>MAX(B222 - D222/Inputs!$B$5, 0)</f>
        <v>0</v>
      </c>
      <c r="F222" s="3">
        <f>MAX(D222*Inputs!$B$5 - B222, 0)</f>
        <v>0</v>
      </c>
      <c r="G222" s="3">
        <f t="shared" si="28"/>
        <v>0.04</v>
      </c>
      <c r="H222" t="str">
        <f t="shared" si="29"/>
        <v>Reg</v>
      </c>
      <c r="I222" s="3">
        <f t="shared" si="34"/>
        <v>340</v>
      </c>
      <c r="J222" s="3">
        <f t="shared" si="35"/>
        <v>0</v>
      </c>
      <c r="K222" s="3">
        <f>MIN(Inputs!$B$2, (Inputs!$B$8 - I222)/Inputs!$B$9)</f>
        <v>0</v>
      </c>
      <c r="L222" s="3">
        <f>MAX(MIN(Inputs!$B$2, I222*Inputs!$B$10, Inputs!$B$8*Inputs!$B$4 - J222), 0)</f>
        <v>170</v>
      </c>
      <c r="M222" s="3">
        <f t="shared" si="30"/>
        <v>0</v>
      </c>
      <c r="N222" s="3">
        <f t="shared" si="31"/>
        <v>0</v>
      </c>
      <c r="O222" s="3">
        <f>IF(H222="Reg", MIN(Inputs!$B$2, I222*Inputs!$B$10, (Inputs!$B$8-I222)/Inputs!$B$9), 0)</f>
        <v>0</v>
      </c>
      <c r="P222" s="3">
        <f t="shared" si="32"/>
        <v>0</v>
      </c>
      <c r="Q222" s="3">
        <f t="shared" si="33"/>
        <v>0</v>
      </c>
      <c r="R222" s="3">
        <f>I222 + M222*Inputs!$B$9 - N222/Inputs!$B$10</f>
        <v>340</v>
      </c>
    </row>
    <row r="223" spans="1:18" x14ac:dyDescent="0.3">
      <c r="A223" s="4">
        <v>46032.208333333343</v>
      </c>
      <c r="B223" s="3">
        <v>18.950000000000003</v>
      </c>
      <c r="C223" s="3">
        <v>0.04</v>
      </c>
      <c r="D223" s="3">
        <f t="shared" si="27"/>
        <v>17.492708333333336</v>
      </c>
      <c r="E223" s="3">
        <f>MAX(B223 - D223/Inputs!$B$5, 0)</f>
        <v>0</v>
      </c>
      <c r="F223" s="3">
        <f>MAX(D223*Inputs!$B$5 - B223, 0)</f>
        <v>0</v>
      </c>
      <c r="G223" s="3">
        <f t="shared" si="28"/>
        <v>0.04</v>
      </c>
      <c r="H223" t="str">
        <f t="shared" si="29"/>
        <v>Reg</v>
      </c>
      <c r="I223" s="3">
        <f t="shared" si="34"/>
        <v>340</v>
      </c>
      <c r="J223" s="3">
        <f t="shared" si="35"/>
        <v>0</v>
      </c>
      <c r="K223" s="3">
        <f>MIN(Inputs!$B$2, (Inputs!$B$8 - I223)/Inputs!$B$9)</f>
        <v>0</v>
      </c>
      <c r="L223" s="3">
        <f>MAX(MIN(Inputs!$B$2, I223*Inputs!$B$10, Inputs!$B$8*Inputs!$B$4 - J223), 0)</f>
        <v>170</v>
      </c>
      <c r="M223" s="3">
        <f t="shared" si="30"/>
        <v>0</v>
      </c>
      <c r="N223" s="3">
        <f t="shared" si="31"/>
        <v>0</v>
      </c>
      <c r="O223" s="3">
        <f>IF(H223="Reg", MIN(Inputs!$B$2, I223*Inputs!$B$10, (Inputs!$B$8-I223)/Inputs!$B$9), 0)</f>
        <v>0</v>
      </c>
      <c r="P223" s="3">
        <f t="shared" si="32"/>
        <v>0</v>
      </c>
      <c r="Q223" s="3">
        <f t="shared" si="33"/>
        <v>0</v>
      </c>
      <c r="R223" s="3">
        <f>I223 + M223*Inputs!$B$9 - N223/Inputs!$B$10</f>
        <v>340</v>
      </c>
    </row>
    <row r="224" spans="1:18" x14ac:dyDescent="0.3">
      <c r="A224" s="4">
        <v>46032.25</v>
      </c>
      <c r="B224" s="3">
        <v>20.862500000000001</v>
      </c>
      <c r="C224" s="3">
        <v>0.1</v>
      </c>
      <c r="D224" s="3">
        <f t="shared" si="27"/>
        <v>17.492708333333336</v>
      </c>
      <c r="E224" s="3">
        <f>MAX(B224 - D224/Inputs!$B$5, 0)</f>
        <v>0.98442234848484489</v>
      </c>
      <c r="F224" s="3">
        <f>MAX(D224*Inputs!$B$5 - B224, 0)</f>
        <v>0</v>
      </c>
      <c r="G224" s="3">
        <f t="shared" si="28"/>
        <v>0.1</v>
      </c>
      <c r="H224" t="str">
        <f t="shared" si="29"/>
        <v>Discharge</v>
      </c>
      <c r="I224" s="3">
        <f t="shared" si="34"/>
        <v>340</v>
      </c>
      <c r="J224" s="3">
        <f t="shared" si="35"/>
        <v>0</v>
      </c>
      <c r="K224" s="3">
        <f>MIN(Inputs!$B$2, (Inputs!$B$8 - I224)/Inputs!$B$9)</f>
        <v>0</v>
      </c>
      <c r="L224" s="3">
        <f>MAX(MIN(Inputs!$B$2, I224*Inputs!$B$10, Inputs!$B$8*Inputs!$B$4 - J224), 0)</f>
        <v>170</v>
      </c>
      <c r="M224" s="3">
        <f t="shared" si="30"/>
        <v>0</v>
      </c>
      <c r="N224" s="3">
        <f t="shared" si="31"/>
        <v>170</v>
      </c>
      <c r="O224" s="3">
        <f>IF(H224="Reg", MIN(Inputs!$B$2, I224*Inputs!$B$10, (Inputs!$B$8-I224)/Inputs!$B$9), 0)</f>
        <v>0</v>
      </c>
      <c r="P224" s="3">
        <f t="shared" si="32"/>
        <v>3546.625</v>
      </c>
      <c r="Q224" s="3">
        <f t="shared" si="33"/>
        <v>0</v>
      </c>
      <c r="R224" s="3">
        <f>I224 + M224*Inputs!$B$9 - N224/Inputs!$B$10</f>
        <v>158.77939109773115</v>
      </c>
    </row>
    <row r="225" spans="1:18" x14ac:dyDescent="0.3">
      <c r="A225" s="4">
        <v>46032.291666666657</v>
      </c>
      <c r="B225" s="3">
        <v>22.064999999999998</v>
      </c>
      <c r="C225" s="3">
        <v>0.11</v>
      </c>
      <c r="D225" s="3">
        <f t="shared" si="27"/>
        <v>17.492708333333336</v>
      </c>
      <c r="E225" s="3">
        <f>MAX(B225 - D225/Inputs!$B$5, 0)</f>
        <v>2.1869223484848419</v>
      </c>
      <c r="F225" s="3">
        <f>MAX(D225*Inputs!$B$5 - B225, 0)</f>
        <v>0</v>
      </c>
      <c r="G225" s="3">
        <f t="shared" si="28"/>
        <v>0.11</v>
      </c>
      <c r="H225" t="str">
        <f t="shared" si="29"/>
        <v>Discharge</v>
      </c>
      <c r="I225" s="3">
        <f t="shared" si="34"/>
        <v>158.77939109773115</v>
      </c>
      <c r="J225" s="3">
        <f t="shared" si="35"/>
        <v>170</v>
      </c>
      <c r="K225" s="3">
        <f>MIN(Inputs!$B$2, (Inputs!$B$8 - I225)/Inputs!$B$9)</f>
        <v>170</v>
      </c>
      <c r="L225" s="3">
        <f>MAX(MIN(Inputs!$B$2, I225*Inputs!$B$10, Inputs!$B$8*Inputs!$B$4 - J225), 0)</f>
        <v>148.94827166799323</v>
      </c>
      <c r="M225" s="3">
        <f t="shared" si="30"/>
        <v>0</v>
      </c>
      <c r="N225" s="3">
        <f t="shared" si="31"/>
        <v>148.94827166799323</v>
      </c>
      <c r="O225" s="3">
        <f>IF(H225="Reg", MIN(Inputs!$B$2, I225*Inputs!$B$10, (Inputs!$B$8-I225)/Inputs!$B$9), 0)</f>
        <v>0</v>
      </c>
      <c r="P225" s="3">
        <f t="shared" si="32"/>
        <v>3286.5436143542702</v>
      </c>
      <c r="Q225" s="3">
        <f t="shared" si="33"/>
        <v>0</v>
      </c>
      <c r="R225" s="3">
        <f>I225 + M225*Inputs!$B$9 - N225/Inputs!$B$10</f>
        <v>0</v>
      </c>
    </row>
    <row r="226" spans="1:18" x14ac:dyDescent="0.3">
      <c r="A226" s="4">
        <v>46032.333333333343</v>
      </c>
      <c r="B226" s="3">
        <v>21.532499999999999</v>
      </c>
      <c r="C226" s="3">
        <v>2.11</v>
      </c>
      <c r="D226" s="3">
        <f t="shared" si="27"/>
        <v>17.492708333333336</v>
      </c>
      <c r="E226" s="3">
        <f>MAX(B226 - D226/Inputs!$B$5, 0)</f>
        <v>1.654422348484843</v>
      </c>
      <c r="F226" s="3">
        <f>MAX(D226*Inputs!$B$5 - B226, 0)</f>
        <v>0</v>
      </c>
      <c r="G226" s="3">
        <f t="shared" si="28"/>
        <v>2.11</v>
      </c>
      <c r="H226" t="str">
        <f t="shared" si="29"/>
        <v>Reg</v>
      </c>
      <c r="I226" s="3">
        <f t="shared" si="34"/>
        <v>0</v>
      </c>
      <c r="J226" s="3">
        <f t="shared" si="35"/>
        <v>318.94827166799325</v>
      </c>
      <c r="K226" s="3">
        <f>MIN(Inputs!$B$2, (Inputs!$B$8 - I226)/Inputs!$B$9)</f>
        <v>170</v>
      </c>
      <c r="L226" s="3">
        <f>MAX(MIN(Inputs!$B$2, I226*Inputs!$B$10, Inputs!$B$8*Inputs!$B$4 - J226), 0)</f>
        <v>0</v>
      </c>
      <c r="M226" s="3">
        <f t="shared" si="30"/>
        <v>0</v>
      </c>
      <c r="N226" s="3">
        <f t="shared" si="31"/>
        <v>0</v>
      </c>
      <c r="O226" s="3">
        <f>IF(H226="Reg", MIN(Inputs!$B$2, I226*Inputs!$B$10, (Inputs!$B$8-I226)/Inputs!$B$9), 0)</f>
        <v>0</v>
      </c>
      <c r="P226" s="3">
        <f t="shared" si="32"/>
        <v>0</v>
      </c>
      <c r="Q226" s="3">
        <f t="shared" si="33"/>
        <v>0</v>
      </c>
      <c r="R226" s="3">
        <f>I226 + M226*Inputs!$B$9 - N226/Inputs!$B$10</f>
        <v>0</v>
      </c>
    </row>
    <row r="227" spans="1:18" x14ac:dyDescent="0.3">
      <c r="A227" s="4">
        <v>46032.375</v>
      </c>
      <c r="B227" s="3">
        <v>20.96</v>
      </c>
      <c r="C227" s="3">
        <v>3.85</v>
      </c>
      <c r="D227" s="3">
        <f t="shared" si="27"/>
        <v>17.492708333333336</v>
      </c>
      <c r="E227" s="3">
        <f>MAX(B227 - D227/Inputs!$B$5, 0)</f>
        <v>1.081922348484845</v>
      </c>
      <c r="F227" s="3">
        <f>MAX(D227*Inputs!$B$5 - B227, 0)</f>
        <v>0</v>
      </c>
      <c r="G227" s="3">
        <f t="shared" si="28"/>
        <v>3.85</v>
      </c>
      <c r="H227" t="str">
        <f t="shared" si="29"/>
        <v>Reg</v>
      </c>
      <c r="I227" s="3">
        <f t="shared" si="34"/>
        <v>0</v>
      </c>
      <c r="J227" s="3">
        <f t="shared" si="35"/>
        <v>318.94827166799325</v>
      </c>
      <c r="K227" s="3">
        <f>MIN(Inputs!$B$2, (Inputs!$B$8 - I227)/Inputs!$B$9)</f>
        <v>170</v>
      </c>
      <c r="L227" s="3">
        <f>MAX(MIN(Inputs!$B$2, I227*Inputs!$B$10, Inputs!$B$8*Inputs!$B$4 - J227), 0)</f>
        <v>0</v>
      </c>
      <c r="M227" s="3">
        <f t="shared" si="30"/>
        <v>0</v>
      </c>
      <c r="N227" s="3">
        <f t="shared" si="31"/>
        <v>0</v>
      </c>
      <c r="O227" s="3">
        <f>IF(H227="Reg", MIN(Inputs!$B$2, I227*Inputs!$B$10, (Inputs!$B$8-I227)/Inputs!$B$9), 0)</f>
        <v>0</v>
      </c>
      <c r="P227" s="3">
        <f t="shared" si="32"/>
        <v>0</v>
      </c>
      <c r="Q227" s="3">
        <f t="shared" si="33"/>
        <v>0</v>
      </c>
      <c r="R227" s="3">
        <f>I227 + M227*Inputs!$B$9 - N227/Inputs!$B$10</f>
        <v>0</v>
      </c>
    </row>
    <row r="228" spans="1:18" x14ac:dyDescent="0.3">
      <c r="A228" s="4">
        <v>46032.416666666657</v>
      </c>
      <c r="B228" s="3">
        <v>19.487500000000001</v>
      </c>
      <c r="C228" s="3">
        <v>0.8</v>
      </c>
      <c r="D228" s="3">
        <f t="shared" si="27"/>
        <v>17.492708333333336</v>
      </c>
      <c r="E228" s="3">
        <f>MAX(B228 - D228/Inputs!$B$5, 0)</f>
        <v>0</v>
      </c>
      <c r="F228" s="3">
        <f>MAX(D228*Inputs!$B$5 - B228, 0)</f>
        <v>0</v>
      </c>
      <c r="G228" s="3">
        <f t="shared" si="28"/>
        <v>0.8</v>
      </c>
      <c r="H228" t="str">
        <f t="shared" si="29"/>
        <v>Reg</v>
      </c>
      <c r="I228" s="3">
        <f t="shared" si="34"/>
        <v>0</v>
      </c>
      <c r="J228" s="3">
        <f t="shared" si="35"/>
        <v>318.94827166799325</v>
      </c>
      <c r="K228" s="3">
        <f>MIN(Inputs!$B$2, (Inputs!$B$8 - I228)/Inputs!$B$9)</f>
        <v>170</v>
      </c>
      <c r="L228" s="3">
        <f>MAX(MIN(Inputs!$B$2, I228*Inputs!$B$10, Inputs!$B$8*Inputs!$B$4 - J228), 0)</f>
        <v>0</v>
      </c>
      <c r="M228" s="3">
        <f t="shared" si="30"/>
        <v>0</v>
      </c>
      <c r="N228" s="3">
        <f t="shared" si="31"/>
        <v>0</v>
      </c>
      <c r="O228" s="3">
        <f>IF(H228="Reg", MIN(Inputs!$B$2, I228*Inputs!$B$10, (Inputs!$B$8-I228)/Inputs!$B$9), 0)</f>
        <v>0</v>
      </c>
      <c r="P228" s="3">
        <f t="shared" si="32"/>
        <v>0</v>
      </c>
      <c r="Q228" s="3">
        <f t="shared" si="33"/>
        <v>0</v>
      </c>
      <c r="R228" s="3">
        <f>I228 + M228*Inputs!$B$9 - N228/Inputs!$B$10</f>
        <v>0</v>
      </c>
    </row>
    <row r="229" spans="1:18" x14ac:dyDescent="0.3">
      <c r="A229" s="4">
        <v>46032.458333333343</v>
      </c>
      <c r="B229" s="3">
        <v>13.370000000000001</v>
      </c>
      <c r="C229" s="3">
        <v>0.35</v>
      </c>
      <c r="D229" s="3">
        <f t="shared" si="27"/>
        <v>17.492708333333336</v>
      </c>
      <c r="E229" s="3">
        <f>MAX(B229 - D229/Inputs!$B$5, 0)</f>
        <v>0</v>
      </c>
      <c r="F229" s="3">
        <f>MAX(D229*Inputs!$B$5 - B229, 0)</f>
        <v>2.0235833333333346</v>
      </c>
      <c r="G229" s="3">
        <f t="shared" si="28"/>
        <v>0.35</v>
      </c>
      <c r="H229" t="str">
        <f t="shared" si="29"/>
        <v>Charge</v>
      </c>
      <c r="I229" s="3">
        <f t="shared" si="34"/>
        <v>0</v>
      </c>
      <c r="J229" s="3">
        <f t="shared" si="35"/>
        <v>318.94827166799325</v>
      </c>
      <c r="K229" s="3">
        <f>MIN(Inputs!$B$2, (Inputs!$B$8 - I229)/Inputs!$B$9)</f>
        <v>170</v>
      </c>
      <c r="L229" s="3">
        <f>MAX(MIN(Inputs!$B$2, I229*Inputs!$B$10, Inputs!$B$8*Inputs!$B$4 - J229), 0)</f>
        <v>0</v>
      </c>
      <c r="M229" s="3">
        <f t="shared" si="30"/>
        <v>170</v>
      </c>
      <c r="N229" s="3">
        <f t="shared" si="31"/>
        <v>0</v>
      </c>
      <c r="O229" s="3">
        <f>IF(H229="Reg", MIN(Inputs!$B$2, I229*Inputs!$B$10, (Inputs!$B$8-I229)/Inputs!$B$9), 0)</f>
        <v>0</v>
      </c>
      <c r="P229" s="3">
        <f t="shared" si="32"/>
        <v>-2272.9</v>
      </c>
      <c r="Q229" s="3">
        <f t="shared" si="33"/>
        <v>0</v>
      </c>
      <c r="R229" s="3">
        <f>I229 + M229*Inputs!$B$9 - N229/Inputs!$B$10</f>
        <v>159.4741358339966</v>
      </c>
    </row>
    <row r="230" spans="1:18" x14ac:dyDescent="0.3">
      <c r="A230" s="4">
        <v>46032.5</v>
      </c>
      <c r="B230" s="3">
        <v>8.1974999999999998</v>
      </c>
      <c r="C230" s="3">
        <v>0.28000000000000003</v>
      </c>
      <c r="D230" s="3">
        <f t="shared" si="27"/>
        <v>17.492708333333336</v>
      </c>
      <c r="E230" s="3">
        <f>MAX(B230 - D230/Inputs!$B$5, 0)</f>
        <v>0</v>
      </c>
      <c r="F230" s="3">
        <f>MAX(D230*Inputs!$B$5 - B230, 0)</f>
        <v>7.1960833333333358</v>
      </c>
      <c r="G230" s="3">
        <f t="shared" si="28"/>
        <v>0.28000000000000003</v>
      </c>
      <c r="H230" t="str">
        <f t="shared" si="29"/>
        <v>Charge</v>
      </c>
      <c r="I230" s="3">
        <f t="shared" si="34"/>
        <v>159.4741358339966</v>
      </c>
      <c r="J230" s="3">
        <f t="shared" si="35"/>
        <v>318.94827166799325</v>
      </c>
      <c r="K230" s="3">
        <f>MIN(Inputs!$B$2, (Inputs!$B$8 - I230)/Inputs!$B$9)</f>
        <v>170</v>
      </c>
      <c r="L230" s="3">
        <f>MAX(MIN(Inputs!$B$2, I230*Inputs!$B$10, Inputs!$B$8*Inputs!$B$4 - J230), 0)</f>
        <v>21.051728332006746</v>
      </c>
      <c r="M230" s="3">
        <f t="shared" si="30"/>
        <v>170</v>
      </c>
      <c r="N230" s="3">
        <f t="shared" si="31"/>
        <v>0</v>
      </c>
      <c r="O230" s="3">
        <f>IF(H230="Reg", MIN(Inputs!$B$2, I230*Inputs!$B$10, (Inputs!$B$8-I230)/Inputs!$B$9), 0)</f>
        <v>0</v>
      </c>
      <c r="P230" s="3">
        <f t="shared" si="32"/>
        <v>-1393.575</v>
      </c>
      <c r="Q230" s="3">
        <f t="shared" si="33"/>
        <v>0</v>
      </c>
      <c r="R230" s="3">
        <f>I230 + M230*Inputs!$B$9 - N230/Inputs!$B$10</f>
        <v>318.9482716679932</v>
      </c>
    </row>
    <row r="231" spans="1:18" x14ac:dyDescent="0.3">
      <c r="A231" s="4">
        <v>46032.541666666657</v>
      </c>
      <c r="B231" s="3">
        <v>4.085</v>
      </c>
      <c r="C231" s="3">
        <v>0.28000000000000003</v>
      </c>
      <c r="D231" s="3">
        <f t="shared" si="27"/>
        <v>17.492708333333336</v>
      </c>
      <c r="E231" s="3">
        <f>MAX(B231 - D231/Inputs!$B$5, 0)</f>
        <v>0</v>
      </c>
      <c r="F231" s="3">
        <f>MAX(D231*Inputs!$B$5 - B231, 0)</f>
        <v>11.308583333333335</v>
      </c>
      <c r="G231" s="3">
        <f t="shared" si="28"/>
        <v>0.28000000000000003</v>
      </c>
      <c r="H231" t="str">
        <f t="shared" si="29"/>
        <v>Charge</v>
      </c>
      <c r="I231" s="3">
        <f t="shared" si="34"/>
        <v>318.9482716679932</v>
      </c>
      <c r="J231" s="3">
        <f t="shared" si="35"/>
        <v>318.94827166799325</v>
      </c>
      <c r="K231" s="3">
        <f>MIN(Inputs!$B$2, (Inputs!$B$8 - I231)/Inputs!$B$9)</f>
        <v>22.44121780453775</v>
      </c>
      <c r="L231" s="3">
        <f>MAX(MIN(Inputs!$B$2, I231*Inputs!$B$10, Inputs!$B$8*Inputs!$B$4 - J231), 0)</f>
        <v>21.051728332006746</v>
      </c>
      <c r="M231" s="3">
        <f t="shared" si="30"/>
        <v>22.44121780453775</v>
      </c>
      <c r="N231" s="3">
        <f t="shared" si="31"/>
        <v>0</v>
      </c>
      <c r="O231" s="3">
        <f>IF(H231="Reg", MIN(Inputs!$B$2, I231*Inputs!$B$10, (Inputs!$B$8-I231)/Inputs!$B$9), 0)</f>
        <v>0</v>
      </c>
      <c r="P231" s="3">
        <f t="shared" si="32"/>
        <v>-91.672374731536706</v>
      </c>
      <c r="Q231" s="3">
        <f t="shared" si="33"/>
        <v>0</v>
      </c>
      <c r="R231" s="3">
        <f>I231 + M231*Inputs!$B$9 - N231/Inputs!$B$10</f>
        <v>340</v>
      </c>
    </row>
    <row r="232" spans="1:18" x14ac:dyDescent="0.3">
      <c r="A232" s="4">
        <v>46032.583333333343</v>
      </c>
      <c r="B232" s="3">
        <v>8.1374999999999993</v>
      </c>
      <c r="C232" s="3">
        <v>0.36</v>
      </c>
      <c r="D232" s="3">
        <f t="shared" si="27"/>
        <v>17.492708333333336</v>
      </c>
      <c r="E232" s="3">
        <f>MAX(B232 - D232/Inputs!$B$5, 0)</f>
        <v>0</v>
      </c>
      <c r="F232" s="3">
        <f>MAX(D232*Inputs!$B$5 - B232, 0)</f>
        <v>7.2560833333333363</v>
      </c>
      <c r="G232" s="3">
        <f t="shared" si="28"/>
        <v>0.36</v>
      </c>
      <c r="H232" t="str">
        <f t="shared" si="29"/>
        <v>Charge</v>
      </c>
      <c r="I232" s="3">
        <f t="shared" si="34"/>
        <v>340</v>
      </c>
      <c r="J232" s="3">
        <f t="shared" si="35"/>
        <v>318.94827166799325</v>
      </c>
      <c r="K232" s="3">
        <f>MIN(Inputs!$B$2, (Inputs!$B$8 - I232)/Inputs!$B$9)</f>
        <v>0</v>
      </c>
      <c r="L232" s="3">
        <f>MAX(MIN(Inputs!$B$2, I232*Inputs!$B$10, Inputs!$B$8*Inputs!$B$4 - J232), 0)</f>
        <v>21.051728332006746</v>
      </c>
      <c r="M232" s="3">
        <f t="shared" si="30"/>
        <v>0</v>
      </c>
      <c r="N232" s="3">
        <f t="shared" si="31"/>
        <v>0</v>
      </c>
      <c r="O232" s="3">
        <f>IF(H232="Reg", MIN(Inputs!$B$2, I232*Inputs!$B$10, (Inputs!$B$8-I232)/Inputs!$B$9), 0)</f>
        <v>0</v>
      </c>
      <c r="P232" s="3">
        <f t="shared" si="32"/>
        <v>0</v>
      </c>
      <c r="Q232" s="3">
        <f t="shared" si="33"/>
        <v>0</v>
      </c>
      <c r="R232" s="3">
        <f>I232 + M232*Inputs!$B$9 - N232/Inputs!$B$10</f>
        <v>340</v>
      </c>
    </row>
    <row r="233" spans="1:18" x14ac:dyDescent="0.3">
      <c r="A233" s="4">
        <v>46032.625</v>
      </c>
      <c r="B233" s="3">
        <v>4.9774999999999991</v>
      </c>
      <c r="C233" s="3">
        <v>0.3</v>
      </c>
      <c r="D233" s="3">
        <f t="shared" si="27"/>
        <v>17.492708333333336</v>
      </c>
      <c r="E233" s="3">
        <f>MAX(B233 - D233/Inputs!$B$5, 0)</f>
        <v>0</v>
      </c>
      <c r="F233" s="3">
        <f>MAX(D233*Inputs!$B$5 - B233, 0)</f>
        <v>10.416083333333336</v>
      </c>
      <c r="G233" s="3">
        <f t="shared" si="28"/>
        <v>0.3</v>
      </c>
      <c r="H233" t="str">
        <f t="shared" si="29"/>
        <v>Charge</v>
      </c>
      <c r="I233" s="3">
        <f t="shared" si="34"/>
        <v>340</v>
      </c>
      <c r="J233" s="3">
        <f t="shared" si="35"/>
        <v>318.94827166799325</v>
      </c>
      <c r="K233" s="3">
        <f>MIN(Inputs!$B$2, (Inputs!$B$8 - I233)/Inputs!$B$9)</f>
        <v>0</v>
      </c>
      <c r="L233" s="3">
        <f>MAX(MIN(Inputs!$B$2, I233*Inputs!$B$10, Inputs!$B$8*Inputs!$B$4 - J233), 0)</f>
        <v>21.051728332006746</v>
      </c>
      <c r="M233" s="3">
        <f t="shared" si="30"/>
        <v>0</v>
      </c>
      <c r="N233" s="3">
        <f t="shared" si="31"/>
        <v>0</v>
      </c>
      <c r="O233" s="3">
        <f>IF(H233="Reg", MIN(Inputs!$B$2, I233*Inputs!$B$10, (Inputs!$B$8-I233)/Inputs!$B$9), 0)</f>
        <v>0</v>
      </c>
      <c r="P233" s="3">
        <f t="shared" si="32"/>
        <v>0</v>
      </c>
      <c r="Q233" s="3">
        <f t="shared" si="33"/>
        <v>0</v>
      </c>
      <c r="R233" s="3">
        <f>I233 + M233*Inputs!$B$9 - N233/Inputs!$B$10</f>
        <v>340</v>
      </c>
    </row>
    <row r="234" spans="1:18" x14ac:dyDescent="0.3">
      <c r="A234" s="4">
        <v>46032.666666666657</v>
      </c>
      <c r="B234" s="3">
        <v>13.577500000000001</v>
      </c>
      <c r="C234" s="3">
        <v>0.79</v>
      </c>
      <c r="D234" s="3">
        <f t="shared" si="27"/>
        <v>17.492708333333336</v>
      </c>
      <c r="E234" s="3">
        <f>MAX(B234 - D234/Inputs!$B$5, 0)</f>
        <v>0</v>
      </c>
      <c r="F234" s="3">
        <f>MAX(D234*Inputs!$B$5 - B234, 0)</f>
        <v>1.816083333333335</v>
      </c>
      <c r="G234" s="3">
        <f t="shared" si="28"/>
        <v>0.79</v>
      </c>
      <c r="H234" t="str">
        <f t="shared" si="29"/>
        <v>Charge</v>
      </c>
      <c r="I234" s="3">
        <f t="shared" si="34"/>
        <v>340</v>
      </c>
      <c r="J234" s="3">
        <f t="shared" si="35"/>
        <v>318.94827166799325</v>
      </c>
      <c r="K234" s="3">
        <f>MIN(Inputs!$B$2, (Inputs!$B$8 - I234)/Inputs!$B$9)</f>
        <v>0</v>
      </c>
      <c r="L234" s="3">
        <f>MAX(MIN(Inputs!$B$2, I234*Inputs!$B$10, Inputs!$B$8*Inputs!$B$4 - J234), 0)</f>
        <v>21.051728332006746</v>
      </c>
      <c r="M234" s="3">
        <f t="shared" si="30"/>
        <v>0</v>
      </c>
      <c r="N234" s="3">
        <f t="shared" si="31"/>
        <v>0</v>
      </c>
      <c r="O234" s="3">
        <f>IF(H234="Reg", MIN(Inputs!$B$2, I234*Inputs!$B$10, (Inputs!$B$8-I234)/Inputs!$B$9), 0)</f>
        <v>0</v>
      </c>
      <c r="P234" s="3">
        <f t="shared" si="32"/>
        <v>0</v>
      </c>
      <c r="Q234" s="3">
        <f t="shared" si="33"/>
        <v>0</v>
      </c>
      <c r="R234" s="3">
        <f>I234 + M234*Inputs!$B$9 - N234/Inputs!$B$10</f>
        <v>340</v>
      </c>
    </row>
    <row r="235" spans="1:18" x14ac:dyDescent="0.3">
      <c r="A235" s="4">
        <v>46032.708333333343</v>
      </c>
      <c r="B235" s="3">
        <v>26.97</v>
      </c>
      <c r="C235" s="3">
        <v>5</v>
      </c>
      <c r="D235" s="3">
        <f t="shared" si="27"/>
        <v>17.492708333333336</v>
      </c>
      <c r="E235" s="3">
        <f>MAX(B235 - D235/Inputs!$B$5, 0)</f>
        <v>7.091922348484843</v>
      </c>
      <c r="F235" s="3">
        <f>MAX(D235*Inputs!$B$5 - B235, 0)</f>
        <v>0</v>
      </c>
      <c r="G235" s="3">
        <f t="shared" si="28"/>
        <v>5</v>
      </c>
      <c r="H235" t="str">
        <f t="shared" si="29"/>
        <v>Discharge</v>
      </c>
      <c r="I235" s="3">
        <f t="shared" si="34"/>
        <v>340</v>
      </c>
      <c r="J235" s="3">
        <f t="shared" si="35"/>
        <v>318.94827166799325</v>
      </c>
      <c r="K235" s="3">
        <f>MIN(Inputs!$B$2, (Inputs!$B$8 - I235)/Inputs!$B$9)</f>
        <v>0</v>
      </c>
      <c r="L235" s="3">
        <f>MAX(MIN(Inputs!$B$2, I235*Inputs!$B$10, Inputs!$B$8*Inputs!$B$4 - J235), 0)</f>
        <v>21.051728332006746</v>
      </c>
      <c r="M235" s="3">
        <f t="shared" si="30"/>
        <v>0</v>
      </c>
      <c r="N235" s="3">
        <f t="shared" si="31"/>
        <v>21.051728332006746</v>
      </c>
      <c r="O235" s="3">
        <f>IF(H235="Reg", MIN(Inputs!$B$2, I235*Inputs!$B$10, (Inputs!$B$8-I235)/Inputs!$B$9), 0)</f>
        <v>0</v>
      </c>
      <c r="P235" s="3">
        <f t="shared" si="32"/>
        <v>567.76511311422189</v>
      </c>
      <c r="Q235" s="3">
        <f t="shared" si="33"/>
        <v>0</v>
      </c>
      <c r="R235" s="3">
        <f>I235 + M235*Inputs!$B$9 - N235/Inputs!$B$10</f>
        <v>317.5587821954623</v>
      </c>
    </row>
    <row r="236" spans="1:18" x14ac:dyDescent="0.3">
      <c r="A236" s="4">
        <v>46032.75</v>
      </c>
      <c r="B236" s="3">
        <v>23.0425</v>
      </c>
      <c r="C236" s="3">
        <v>8.4</v>
      </c>
      <c r="D236" s="3">
        <f t="shared" si="27"/>
        <v>17.492708333333336</v>
      </c>
      <c r="E236" s="3">
        <f>MAX(B236 - D236/Inputs!$B$5, 0)</f>
        <v>3.1644223484848446</v>
      </c>
      <c r="F236" s="3">
        <f>MAX(D236*Inputs!$B$5 - B236, 0)</f>
        <v>0</v>
      </c>
      <c r="G236" s="3">
        <f t="shared" si="28"/>
        <v>8.4</v>
      </c>
      <c r="H236" t="str">
        <f t="shared" si="29"/>
        <v>Reg</v>
      </c>
      <c r="I236" s="3">
        <f t="shared" si="34"/>
        <v>317.5587821954623</v>
      </c>
      <c r="J236" s="3">
        <f t="shared" si="35"/>
        <v>340</v>
      </c>
      <c r="K236" s="3">
        <f>MIN(Inputs!$B$2, (Inputs!$B$8 - I236)/Inputs!$B$9)</f>
        <v>23.922418559098585</v>
      </c>
      <c r="L236" s="3">
        <f>MAX(MIN(Inputs!$B$2, I236*Inputs!$B$10, Inputs!$B$8*Inputs!$B$4 - J236), 0)</f>
        <v>0</v>
      </c>
      <c r="M236" s="3">
        <f t="shared" si="30"/>
        <v>0</v>
      </c>
      <c r="N236" s="3">
        <f t="shared" si="31"/>
        <v>0</v>
      </c>
      <c r="O236" s="3">
        <f>IF(H236="Reg", MIN(Inputs!$B$2, I236*Inputs!$B$10, (Inputs!$B$8-I236)/Inputs!$B$9), 0)</f>
        <v>23.922418559098585</v>
      </c>
      <c r="P236" s="3">
        <f t="shared" si="32"/>
        <v>0</v>
      </c>
      <c r="Q236" s="3">
        <f t="shared" si="33"/>
        <v>200.94831589642811</v>
      </c>
      <c r="R236" s="3">
        <f>I236 + M236*Inputs!$B$9 - N236/Inputs!$B$10</f>
        <v>317.5587821954623</v>
      </c>
    </row>
    <row r="237" spans="1:18" x14ac:dyDescent="0.3">
      <c r="A237" s="4">
        <v>46032.791666666657</v>
      </c>
      <c r="B237" s="3">
        <v>22.675000000000001</v>
      </c>
      <c r="C237" s="3">
        <v>4</v>
      </c>
      <c r="D237" s="3">
        <f t="shared" si="27"/>
        <v>17.492708333333336</v>
      </c>
      <c r="E237" s="3">
        <f>MAX(B237 - D237/Inputs!$B$5, 0)</f>
        <v>2.7969223484848449</v>
      </c>
      <c r="F237" s="3">
        <f>MAX(D237*Inputs!$B$5 - B237, 0)</f>
        <v>0</v>
      </c>
      <c r="G237" s="3">
        <f t="shared" si="28"/>
        <v>4</v>
      </c>
      <c r="H237" t="str">
        <f t="shared" si="29"/>
        <v>Reg</v>
      </c>
      <c r="I237" s="3">
        <f t="shared" si="34"/>
        <v>317.5587821954623</v>
      </c>
      <c r="J237" s="3">
        <f t="shared" si="35"/>
        <v>340</v>
      </c>
      <c r="K237" s="3">
        <f>MIN(Inputs!$B$2, (Inputs!$B$8 - I237)/Inputs!$B$9)</f>
        <v>23.922418559098585</v>
      </c>
      <c r="L237" s="3">
        <f>MAX(MIN(Inputs!$B$2, I237*Inputs!$B$10, Inputs!$B$8*Inputs!$B$4 - J237), 0)</f>
        <v>0</v>
      </c>
      <c r="M237" s="3">
        <f t="shared" si="30"/>
        <v>0</v>
      </c>
      <c r="N237" s="3">
        <f t="shared" si="31"/>
        <v>0</v>
      </c>
      <c r="O237" s="3">
        <f>IF(H237="Reg", MIN(Inputs!$B$2, I237*Inputs!$B$10, (Inputs!$B$8-I237)/Inputs!$B$9), 0)</f>
        <v>23.922418559098585</v>
      </c>
      <c r="P237" s="3">
        <f t="shared" si="32"/>
        <v>0</v>
      </c>
      <c r="Q237" s="3">
        <f t="shared" si="33"/>
        <v>95.689674236394339</v>
      </c>
      <c r="R237" s="3">
        <f>I237 + M237*Inputs!$B$9 - N237/Inputs!$B$10</f>
        <v>317.5587821954623</v>
      </c>
    </row>
    <row r="238" spans="1:18" x14ac:dyDescent="0.3">
      <c r="A238" s="4">
        <v>46032.833333333343</v>
      </c>
      <c r="B238" s="3">
        <v>22.8</v>
      </c>
      <c r="C238" s="3">
        <v>1</v>
      </c>
      <c r="D238" s="3">
        <f t="shared" si="27"/>
        <v>17.492708333333336</v>
      </c>
      <c r="E238" s="3">
        <f>MAX(B238 - D238/Inputs!$B$5, 0)</f>
        <v>2.9219223484848449</v>
      </c>
      <c r="F238" s="3">
        <f>MAX(D238*Inputs!$B$5 - B238, 0)</f>
        <v>0</v>
      </c>
      <c r="G238" s="3">
        <f t="shared" si="28"/>
        <v>1</v>
      </c>
      <c r="H238" t="str">
        <f t="shared" si="29"/>
        <v>Discharge</v>
      </c>
      <c r="I238" s="3">
        <f t="shared" si="34"/>
        <v>317.5587821954623</v>
      </c>
      <c r="J238" s="3">
        <f t="shared" si="35"/>
        <v>340</v>
      </c>
      <c r="K238" s="3">
        <f>MIN(Inputs!$B$2, (Inputs!$B$8 - I238)/Inputs!$B$9)</f>
        <v>23.922418559098585</v>
      </c>
      <c r="L238" s="3">
        <f>MAX(MIN(Inputs!$B$2, I238*Inputs!$B$10, Inputs!$B$8*Inputs!$B$4 - J238), 0)</f>
        <v>0</v>
      </c>
      <c r="M238" s="3">
        <f t="shared" si="30"/>
        <v>0</v>
      </c>
      <c r="N238" s="3">
        <f t="shared" si="31"/>
        <v>0</v>
      </c>
      <c r="O238" s="3">
        <f>IF(H238="Reg", MIN(Inputs!$B$2, I238*Inputs!$B$10, (Inputs!$B$8-I238)/Inputs!$B$9), 0)</f>
        <v>0</v>
      </c>
      <c r="P238" s="3">
        <f t="shared" si="32"/>
        <v>0</v>
      </c>
      <c r="Q238" s="3">
        <f t="shared" si="33"/>
        <v>0</v>
      </c>
      <c r="R238" s="3">
        <f>I238 + M238*Inputs!$B$9 - N238/Inputs!$B$10</f>
        <v>317.5587821954623</v>
      </c>
    </row>
    <row r="239" spans="1:18" x14ac:dyDescent="0.3">
      <c r="A239" s="4">
        <v>46032.875</v>
      </c>
      <c r="B239" s="3">
        <v>23.9575</v>
      </c>
      <c r="C239" s="3">
        <v>0.98</v>
      </c>
      <c r="D239" s="3">
        <f t="shared" si="27"/>
        <v>17.492708333333336</v>
      </c>
      <c r="E239" s="3">
        <f>MAX(B239 - D239/Inputs!$B$5, 0)</f>
        <v>4.0794223484848438</v>
      </c>
      <c r="F239" s="3">
        <f>MAX(D239*Inputs!$B$5 - B239, 0)</f>
        <v>0</v>
      </c>
      <c r="G239" s="3">
        <f t="shared" si="28"/>
        <v>0.98</v>
      </c>
      <c r="H239" t="str">
        <f t="shared" si="29"/>
        <v>Discharge</v>
      </c>
      <c r="I239" s="3">
        <f t="shared" si="34"/>
        <v>317.5587821954623</v>
      </c>
      <c r="J239" s="3">
        <f t="shared" si="35"/>
        <v>340</v>
      </c>
      <c r="K239" s="3">
        <f>MIN(Inputs!$B$2, (Inputs!$B$8 - I239)/Inputs!$B$9)</f>
        <v>23.922418559098585</v>
      </c>
      <c r="L239" s="3">
        <f>MAX(MIN(Inputs!$B$2, I239*Inputs!$B$10, Inputs!$B$8*Inputs!$B$4 - J239), 0)</f>
        <v>0</v>
      </c>
      <c r="M239" s="3">
        <f t="shared" si="30"/>
        <v>0</v>
      </c>
      <c r="N239" s="3">
        <f t="shared" si="31"/>
        <v>0</v>
      </c>
      <c r="O239" s="3">
        <f>IF(H239="Reg", MIN(Inputs!$B$2, I239*Inputs!$B$10, (Inputs!$B$8-I239)/Inputs!$B$9), 0)</f>
        <v>0</v>
      </c>
      <c r="P239" s="3">
        <f t="shared" si="32"/>
        <v>0</v>
      </c>
      <c r="Q239" s="3">
        <f t="shared" si="33"/>
        <v>0</v>
      </c>
      <c r="R239" s="3">
        <f>I239 + M239*Inputs!$B$9 - N239/Inputs!$B$10</f>
        <v>317.5587821954623</v>
      </c>
    </row>
    <row r="240" spans="1:18" x14ac:dyDescent="0.3">
      <c r="A240" s="4">
        <v>46032.916666666657</v>
      </c>
      <c r="B240" s="3">
        <v>21.48</v>
      </c>
      <c r="C240" s="3">
        <v>0.92</v>
      </c>
      <c r="D240" s="3">
        <f t="shared" si="27"/>
        <v>17.492708333333336</v>
      </c>
      <c r="E240" s="3">
        <f>MAX(B240 - D240/Inputs!$B$5, 0)</f>
        <v>1.6019223484848446</v>
      </c>
      <c r="F240" s="3">
        <f>MAX(D240*Inputs!$B$5 - B240, 0)</f>
        <v>0</v>
      </c>
      <c r="G240" s="3">
        <f t="shared" si="28"/>
        <v>0.92</v>
      </c>
      <c r="H240" t="str">
        <f t="shared" si="29"/>
        <v>Discharge</v>
      </c>
      <c r="I240" s="3">
        <f t="shared" si="34"/>
        <v>317.5587821954623</v>
      </c>
      <c r="J240" s="3">
        <f t="shared" si="35"/>
        <v>340</v>
      </c>
      <c r="K240" s="3">
        <f>MIN(Inputs!$B$2, (Inputs!$B$8 - I240)/Inputs!$B$9)</f>
        <v>23.922418559098585</v>
      </c>
      <c r="L240" s="3">
        <f>MAX(MIN(Inputs!$B$2, I240*Inputs!$B$10, Inputs!$B$8*Inputs!$B$4 - J240), 0)</f>
        <v>0</v>
      </c>
      <c r="M240" s="3">
        <f t="shared" si="30"/>
        <v>0</v>
      </c>
      <c r="N240" s="3">
        <f t="shared" si="31"/>
        <v>0</v>
      </c>
      <c r="O240" s="3">
        <f>IF(H240="Reg", MIN(Inputs!$B$2, I240*Inputs!$B$10, (Inputs!$B$8-I240)/Inputs!$B$9), 0)</f>
        <v>0</v>
      </c>
      <c r="P240" s="3">
        <f t="shared" si="32"/>
        <v>0</v>
      </c>
      <c r="Q240" s="3">
        <f t="shared" si="33"/>
        <v>0</v>
      </c>
      <c r="R240" s="3">
        <f>I240 + M240*Inputs!$B$9 - N240/Inputs!$B$10</f>
        <v>317.5587821954623</v>
      </c>
    </row>
    <row r="241" spans="1:18" x14ac:dyDescent="0.3">
      <c r="A241" s="4">
        <v>46032.958333333343</v>
      </c>
      <c r="B241" s="3">
        <v>19.255000000000003</v>
      </c>
      <c r="C241" s="3">
        <v>0.04</v>
      </c>
      <c r="D241" s="3">
        <f t="shared" si="27"/>
        <v>17.492708333333336</v>
      </c>
      <c r="E241" s="3">
        <f>MAX(B241 - D241/Inputs!$B$5, 0)</f>
        <v>0</v>
      </c>
      <c r="F241" s="3">
        <f>MAX(D241*Inputs!$B$5 - B241, 0)</f>
        <v>0</v>
      </c>
      <c r="G241" s="3">
        <f t="shared" si="28"/>
        <v>0.04</v>
      </c>
      <c r="H241" t="str">
        <f t="shared" si="29"/>
        <v>Reg</v>
      </c>
      <c r="I241" s="3">
        <f t="shared" si="34"/>
        <v>317.5587821954623</v>
      </c>
      <c r="J241" s="3">
        <f t="shared" si="35"/>
        <v>340</v>
      </c>
      <c r="K241" s="3">
        <f>MIN(Inputs!$B$2, (Inputs!$B$8 - I241)/Inputs!$B$9)</f>
        <v>23.922418559098585</v>
      </c>
      <c r="L241" s="3">
        <f>MAX(MIN(Inputs!$B$2, I241*Inputs!$B$10, Inputs!$B$8*Inputs!$B$4 - J241), 0)</f>
        <v>0</v>
      </c>
      <c r="M241" s="3">
        <f t="shared" si="30"/>
        <v>0</v>
      </c>
      <c r="N241" s="3">
        <f t="shared" si="31"/>
        <v>0</v>
      </c>
      <c r="O241" s="3">
        <f>IF(H241="Reg", MIN(Inputs!$B$2, I241*Inputs!$B$10, (Inputs!$B$8-I241)/Inputs!$B$9), 0)</f>
        <v>23.922418559098585</v>
      </c>
      <c r="P241" s="3">
        <f t="shared" si="32"/>
        <v>0</v>
      </c>
      <c r="Q241" s="3">
        <f t="shared" si="33"/>
        <v>0.9568967423639434</v>
      </c>
      <c r="R241" s="3">
        <f>I241 + M241*Inputs!$B$9 - N241/Inputs!$B$10</f>
        <v>317.5587821954623</v>
      </c>
    </row>
    <row r="242" spans="1:18" x14ac:dyDescent="0.3">
      <c r="A242" s="4">
        <v>46033</v>
      </c>
      <c r="B242" s="3">
        <v>20.717499999999998</v>
      </c>
      <c r="C242" s="3">
        <v>0.04</v>
      </c>
      <c r="D242" s="3">
        <f t="shared" si="27"/>
        <v>25.583437499999999</v>
      </c>
      <c r="E242" s="3">
        <f>MAX(B242 - D242/Inputs!$B$5, 0)</f>
        <v>0</v>
      </c>
      <c r="F242" s="3">
        <f>MAX(D242*Inputs!$B$5 - B242, 0)</f>
        <v>1.7959250000000004</v>
      </c>
      <c r="G242" s="3">
        <f t="shared" si="28"/>
        <v>0.04</v>
      </c>
      <c r="H242" t="str">
        <f t="shared" si="29"/>
        <v>Charge</v>
      </c>
      <c r="I242" s="3">
        <f t="shared" si="34"/>
        <v>317.5587821954623</v>
      </c>
      <c r="J242" s="3">
        <f t="shared" si="35"/>
        <v>0</v>
      </c>
      <c r="K242" s="3">
        <f>MIN(Inputs!$B$2, (Inputs!$B$8 - I242)/Inputs!$B$9)</f>
        <v>23.922418559098585</v>
      </c>
      <c r="L242" s="3">
        <f>MAX(MIN(Inputs!$B$2, I242*Inputs!$B$10, Inputs!$B$8*Inputs!$B$4 - J242), 0)</f>
        <v>170</v>
      </c>
      <c r="M242" s="3">
        <f t="shared" si="30"/>
        <v>23.922418559098585</v>
      </c>
      <c r="N242" s="3">
        <f t="shared" si="31"/>
        <v>0</v>
      </c>
      <c r="O242" s="3">
        <f>IF(H242="Reg", MIN(Inputs!$B$2, I242*Inputs!$B$10, (Inputs!$B$8-I242)/Inputs!$B$9), 0)</f>
        <v>0</v>
      </c>
      <c r="P242" s="3">
        <f t="shared" si="32"/>
        <v>-495.61270649812485</v>
      </c>
      <c r="Q242" s="3">
        <f t="shared" si="33"/>
        <v>0</v>
      </c>
      <c r="R242" s="3">
        <f>I242 + M242*Inputs!$B$9 - N242/Inputs!$B$10</f>
        <v>340</v>
      </c>
    </row>
    <row r="243" spans="1:18" x14ac:dyDescent="0.3">
      <c r="A243" s="4">
        <v>46033.041666666657</v>
      </c>
      <c r="B243" s="3">
        <v>20.395</v>
      </c>
      <c r="C243" s="3">
        <v>0.05</v>
      </c>
      <c r="D243" s="3">
        <f t="shared" si="27"/>
        <v>25.583437499999999</v>
      </c>
      <c r="E243" s="3">
        <f>MAX(B243 - D243/Inputs!$B$5, 0)</f>
        <v>0</v>
      </c>
      <c r="F243" s="3">
        <f>MAX(D243*Inputs!$B$5 - B243, 0)</f>
        <v>2.1184249999999984</v>
      </c>
      <c r="G243" s="3">
        <f t="shared" si="28"/>
        <v>0.05</v>
      </c>
      <c r="H243" t="str">
        <f t="shared" si="29"/>
        <v>Charge</v>
      </c>
      <c r="I243" s="3">
        <f t="shared" si="34"/>
        <v>340</v>
      </c>
      <c r="J243" s="3">
        <f t="shared" si="35"/>
        <v>0</v>
      </c>
      <c r="K243" s="3">
        <f>MIN(Inputs!$B$2, (Inputs!$B$8 - I243)/Inputs!$B$9)</f>
        <v>0</v>
      </c>
      <c r="L243" s="3">
        <f>MAX(MIN(Inputs!$B$2, I243*Inputs!$B$10, Inputs!$B$8*Inputs!$B$4 - J243), 0)</f>
        <v>170</v>
      </c>
      <c r="M243" s="3">
        <f t="shared" si="30"/>
        <v>0</v>
      </c>
      <c r="N243" s="3">
        <f t="shared" si="31"/>
        <v>0</v>
      </c>
      <c r="O243" s="3">
        <f>IF(H243="Reg", MIN(Inputs!$B$2, I243*Inputs!$B$10, (Inputs!$B$8-I243)/Inputs!$B$9), 0)</f>
        <v>0</v>
      </c>
      <c r="P243" s="3">
        <f t="shared" si="32"/>
        <v>0</v>
      </c>
      <c r="Q243" s="3">
        <f t="shared" si="33"/>
        <v>0</v>
      </c>
      <c r="R243" s="3">
        <f>I243 + M243*Inputs!$B$9 - N243/Inputs!$B$10</f>
        <v>340</v>
      </c>
    </row>
    <row r="244" spans="1:18" x14ac:dyDescent="0.3">
      <c r="A244" s="4">
        <v>46033.083333333343</v>
      </c>
      <c r="B244" s="3">
        <v>20.087499999999999</v>
      </c>
      <c r="C244" s="3">
        <v>0.05</v>
      </c>
      <c r="D244" s="3">
        <f t="shared" si="27"/>
        <v>25.583437499999999</v>
      </c>
      <c r="E244" s="3">
        <f>MAX(B244 - D244/Inputs!$B$5, 0)</f>
        <v>0</v>
      </c>
      <c r="F244" s="3">
        <f>MAX(D244*Inputs!$B$5 - B244, 0)</f>
        <v>2.4259249999999994</v>
      </c>
      <c r="G244" s="3">
        <f t="shared" si="28"/>
        <v>0.05</v>
      </c>
      <c r="H244" t="str">
        <f t="shared" si="29"/>
        <v>Charge</v>
      </c>
      <c r="I244" s="3">
        <f t="shared" si="34"/>
        <v>340</v>
      </c>
      <c r="J244" s="3">
        <f t="shared" si="35"/>
        <v>0</v>
      </c>
      <c r="K244" s="3">
        <f>MIN(Inputs!$B$2, (Inputs!$B$8 - I244)/Inputs!$B$9)</f>
        <v>0</v>
      </c>
      <c r="L244" s="3">
        <f>MAX(MIN(Inputs!$B$2, I244*Inputs!$B$10, Inputs!$B$8*Inputs!$B$4 - J244), 0)</f>
        <v>170</v>
      </c>
      <c r="M244" s="3">
        <f t="shared" si="30"/>
        <v>0</v>
      </c>
      <c r="N244" s="3">
        <f t="shared" si="31"/>
        <v>0</v>
      </c>
      <c r="O244" s="3">
        <f>IF(H244="Reg", MIN(Inputs!$B$2, I244*Inputs!$B$10, (Inputs!$B$8-I244)/Inputs!$B$9), 0)</f>
        <v>0</v>
      </c>
      <c r="P244" s="3">
        <f t="shared" si="32"/>
        <v>0</v>
      </c>
      <c r="Q244" s="3">
        <f t="shared" si="33"/>
        <v>0</v>
      </c>
      <c r="R244" s="3">
        <f>I244 + M244*Inputs!$B$9 - N244/Inputs!$B$10</f>
        <v>340</v>
      </c>
    </row>
    <row r="245" spans="1:18" x14ac:dyDescent="0.3">
      <c r="A245" s="4">
        <v>46033.125</v>
      </c>
      <c r="B245" s="3">
        <v>18.622499999999999</v>
      </c>
      <c r="C245" s="3">
        <v>0.04</v>
      </c>
      <c r="D245" s="3">
        <f t="shared" si="27"/>
        <v>25.583437499999999</v>
      </c>
      <c r="E245" s="3">
        <f>MAX(B245 - D245/Inputs!$B$5, 0)</f>
        <v>0</v>
      </c>
      <c r="F245" s="3">
        <f>MAX(D245*Inputs!$B$5 - B245, 0)</f>
        <v>3.8909249999999993</v>
      </c>
      <c r="G245" s="3">
        <f t="shared" si="28"/>
        <v>0.04</v>
      </c>
      <c r="H245" t="str">
        <f t="shared" si="29"/>
        <v>Charge</v>
      </c>
      <c r="I245" s="3">
        <f t="shared" si="34"/>
        <v>340</v>
      </c>
      <c r="J245" s="3">
        <f t="shared" si="35"/>
        <v>0</v>
      </c>
      <c r="K245" s="3">
        <f>MIN(Inputs!$B$2, (Inputs!$B$8 - I245)/Inputs!$B$9)</f>
        <v>0</v>
      </c>
      <c r="L245" s="3">
        <f>MAX(MIN(Inputs!$B$2, I245*Inputs!$B$10, Inputs!$B$8*Inputs!$B$4 - J245), 0)</f>
        <v>170</v>
      </c>
      <c r="M245" s="3">
        <f t="shared" si="30"/>
        <v>0</v>
      </c>
      <c r="N245" s="3">
        <f t="shared" si="31"/>
        <v>0</v>
      </c>
      <c r="O245" s="3">
        <f>IF(H245="Reg", MIN(Inputs!$B$2, I245*Inputs!$B$10, (Inputs!$B$8-I245)/Inputs!$B$9), 0)</f>
        <v>0</v>
      </c>
      <c r="P245" s="3">
        <f t="shared" si="32"/>
        <v>0</v>
      </c>
      <c r="Q245" s="3">
        <f t="shared" si="33"/>
        <v>0</v>
      </c>
      <c r="R245" s="3">
        <f>I245 + M245*Inputs!$B$9 - N245/Inputs!$B$10</f>
        <v>340</v>
      </c>
    </row>
    <row r="246" spans="1:18" x14ac:dyDescent="0.3">
      <c r="A246" s="4">
        <v>46033.166666666657</v>
      </c>
      <c r="B246" s="3">
        <v>18.987500000000001</v>
      </c>
      <c r="C246" s="3">
        <v>0.05</v>
      </c>
      <c r="D246" s="3">
        <f t="shared" si="27"/>
        <v>25.583437499999999</v>
      </c>
      <c r="E246" s="3">
        <f>MAX(B246 - D246/Inputs!$B$5, 0)</f>
        <v>0</v>
      </c>
      <c r="F246" s="3">
        <f>MAX(D246*Inputs!$B$5 - B246, 0)</f>
        <v>3.5259249999999973</v>
      </c>
      <c r="G246" s="3">
        <f t="shared" si="28"/>
        <v>0.05</v>
      </c>
      <c r="H246" t="str">
        <f t="shared" si="29"/>
        <v>Charge</v>
      </c>
      <c r="I246" s="3">
        <f t="shared" si="34"/>
        <v>340</v>
      </c>
      <c r="J246" s="3">
        <f t="shared" si="35"/>
        <v>0</v>
      </c>
      <c r="K246" s="3">
        <f>MIN(Inputs!$B$2, (Inputs!$B$8 - I246)/Inputs!$B$9)</f>
        <v>0</v>
      </c>
      <c r="L246" s="3">
        <f>MAX(MIN(Inputs!$B$2, I246*Inputs!$B$10, Inputs!$B$8*Inputs!$B$4 - J246), 0)</f>
        <v>170</v>
      </c>
      <c r="M246" s="3">
        <f t="shared" si="30"/>
        <v>0</v>
      </c>
      <c r="N246" s="3">
        <f t="shared" si="31"/>
        <v>0</v>
      </c>
      <c r="O246" s="3">
        <f>IF(H246="Reg", MIN(Inputs!$B$2, I246*Inputs!$B$10, (Inputs!$B$8-I246)/Inputs!$B$9), 0)</f>
        <v>0</v>
      </c>
      <c r="P246" s="3">
        <f t="shared" si="32"/>
        <v>0</v>
      </c>
      <c r="Q246" s="3">
        <f t="shared" si="33"/>
        <v>0</v>
      </c>
      <c r="R246" s="3">
        <f>I246 + M246*Inputs!$B$9 - N246/Inputs!$B$10</f>
        <v>340</v>
      </c>
    </row>
    <row r="247" spans="1:18" x14ac:dyDescent="0.3">
      <c r="A247" s="4">
        <v>46033.208333333343</v>
      </c>
      <c r="B247" s="3">
        <v>20.8</v>
      </c>
      <c r="C247" s="3">
        <v>0.15</v>
      </c>
      <c r="D247" s="3">
        <f t="shared" si="27"/>
        <v>25.583437499999999</v>
      </c>
      <c r="E247" s="3">
        <f>MAX(B247 - D247/Inputs!$B$5, 0)</f>
        <v>0</v>
      </c>
      <c r="F247" s="3">
        <f>MAX(D247*Inputs!$B$5 - B247, 0)</f>
        <v>1.7134249999999973</v>
      </c>
      <c r="G247" s="3">
        <f t="shared" si="28"/>
        <v>0.15</v>
      </c>
      <c r="H247" t="str">
        <f t="shared" si="29"/>
        <v>Charge</v>
      </c>
      <c r="I247" s="3">
        <f t="shared" si="34"/>
        <v>340</v>
      </c>
      <c r="J247" s="3">
        <f t="shared" si="35"/>
        <v>0</v>
      </c>
      <c r="K247" s="3">
        <f>MIN(Inputs!$B$2, (Inputs!$B$8 - I247)/Inputs!$B$9)</f>
        <v>0</v>
      </c>
      <c r="L247" s="3">
        <f>MAX(MIN(Inputs!$B$2, I247*Inputs!$B$10, Inputs!$B$8*Inputs!$B$4 - J247), 0)</f>
        <v>170</v>
      </c>
      <c r="M247" s="3">
        <f t="shared" si="30"/>
        <v>0</v>
      </c>
      <c r="N247" s="3">
        <f t="shared" si="31"/>
        <v>0</v>
      </c>
      <c r="O247" s="3">
        <f>IF(H247="Reg", MIN(Inputs!$B$2, I247*Inputs!$B$10, (Inputs!$B$8-I247)/Inputs!$B$9), 0)</f>
        <v>0</v>
      </c>
      <c r="P247" s="3">
        <f t="shared" si="32"/>
        <v>0</v>
      </c>
      <c r="Q247" s="3">
        <f t="shared" si="33"/>
        <v>0</v>
      </c>
      <c r="R247" s="3">
        <f>I247 + M247*Inputs!$B$9 - N247/Inputs!$B$10</f>
        <v>340</v>
      </c>
    </row>
    <row r="248" spans="1:18" x14ac:dyDescent="0.3">
      <c r="A248" s="4">
        <v>46033.25</v>
      </c>
      <c r="B248" s="3">
        <v>25.772500000000001</v>
      </c>
      <c r="C248" s="3">
        <v>0.16</v>
      </c>
      <c r="D248" s="3">
        <f t="shared" si="27"/>
        <v>25.583437499999999</v>
      </c>
      <c r="E248" s="3">
        <f>MAX(B248 - D248/Inputs!$B$5, 0)</f>
        <v>0</v>
      </c>
      <c r="F248" s="3">
        <f>MAX(D248*Inputs!$B$5 - B248, 0)</f>
        <v>0</v>
      </c>
      <c r="G248" s="3">
        <f t="shared" si="28"/>
        <v>0.16</v>
      </c>
      <c r="H248" t="str">
        <f t="shared" si="29"/>
        <v>Reg</v>
      </c>
      <c r="I248" s="3">
        <f t="shared" si="34"/>
        <v>340</v>
      </c>
      <c r="J248" s="3">
        <f t="shared" si="35"/>
        <v>0</v>
      </c>
      <c r="K248" s="3">
        <f>MIN(Inputs!$B$2, (Inputs!$B$8 - I248)/Inputs!$B$9)</f>
        <v>0</v>
      </c>
      <c r="L248" s="3">
        <f>MAX(MIN(Inputs!$B$2, I248*Inputs!$B$10, Inputs!$B$8*Inputs!$B$4 - J248), 0)</f>
        <v>170</v>
      </c>
      <c r="M248" s="3">
        <f t="shared" si="30"/>
        <v>0</v>
      </c>
      <c r="N248" s="3">
        <f t="shared" si="31"/>
        <v>0</v>
      </c>
      <c r="O248" s="3">
        <f>IF(H248="Reg", MIN(Inputs!$B$2, I248*Inputs!$B$10, (Inputs!$B$8-I248)/Inputs!$B$9), 0)</f>
        <v>0</v>
      </c>
      <c r="P248" s="3">
        <f t="shared" si="32"/>
        <v>0</v>
      </c>
      <c r="Q248" s="3">
        <f t="shared" si="33"/>
        <v>0</v>
      </c>
      <c r="R248" s="3">
        <f>I248 + M248*Inputs!$B$9 - N248/Inputs!$B$10</f>
        <v>340</v>
      </c>
    </row>
    <row r="249" spans="1:18" x14ac:dyDescent="0.3">
      <c r="A249" s="4">
        <v>46033.291666666657</v>
      </c>
      <c r="B249" s="3">
        <v>29.9175</v>
      </c>
      <c r="C249" s="3">
        <v>0.5</v>
      </c>
      <c r="D249" s="3">
        <f t="shared" si="27"/>
        <v>25.583437499999999</v>
      </c>
      <c r="E249" s="3">
        <f>MAX(B249 - D249/Inputs!$B$5, 0)</f>
        <v>0.84541193181818386</v>
      </c>
      <c r="F249" s="3">
        <f>MAX(D249*Inputs!$B$5 - B249, 0)</f>
        <v>0</v>
      </c>
      <c r="G249" s="3">
        <f t="shared" si="28"/>
        <v>0.5</v>
      </c>
      <c r="H249" t="str">
        <f t="shared" si="29"/>
        <v>Discharge</v>
      </c>
      <c r="I249" s="3">
        <f t="shared" si="34"/>
        <v>340</v>
      </c>
      <c r="J249" s="3">
        <f t="shared" si="35"/>
        <v>0</v>
      </c>
      <c r="K249" s="3">
        <f>MIN(Inputs!$B$2, (Inputs!$B$8 - I249)/Inputs!$B$9)</f>
        <v>0</v>
      </c>
      <c r="L249" s="3">
        <f>MAX(MIN(Inputs!$B$2, I249*Inputs!$B$10, Inputs!$B$8*Inputs!$B$4 - J249), 0)</f>
        <v>170</v>
      </c>
      <c r="M249" s="3">
        <f t="shared" si="30"/>
        <v>0</v>
      </c>
      <c r="N249" s="3">
        <f t="shared" si="31"/>
        <v>170</v>
      </c>
      <c r="O249" s="3">
        <f>IF(H249="Reg", MIN(Inputs!$B$2, I249*Inputs!$B$10, (Inputs!$B$8-I249)/Inputs!$B$9), 0)</f>
        <v>0</v>
      </c>
      <c r="P249" s="3">
        <f t="shared" si="32"/>
        <v>5085.9750000000004</v>
      </c>
      <c r="Q249" s="3">
        <f t="shared" si="33"/>
        <v>0</v>
      </c>
      <c r="R249" s="3">
        <f>I249 + M249*Inputs!$B$9 - N249/Inputs!$B$10</f>
        <v>158.77939109773115</v>
      </c>
    </row>
    <row r="250" spans="1:18" x14ac:dyDescent="0.3">
      <c r="A250" s="4">
        <v>46033.333333333343</v>
      </c>
      <c r="B250" s="3">
        <v>25.827499999999997</v>
      </c>
      <c r="C250" s="3">
        <v>1.74</v>
      </c>
      <c r="D250" s="3">
        <f t="shared" si="27"/>
        <v>25.583437499999999</v>
      </c>
      <c r="E250" s="3">
        <f>MAX(B250 - D250/Inputs!$B$5, 0)</f>
        <v>0</v>
      </c>
      <c r="F250" s="3">
        <f>MAX(D250*Inputs!$B$5 - B250, 0)</f>
        <v>0</v>
      </c>
      <c r="G250" s="3">
        <f t="shared" si="28"/>
        <v>1.74</v>
      </c>
      <c r="H250" t="str">
        <f t="shared" si="29"/>
        <v>Reg</v>
      </c>
      <c r="I250" s="3">
        <f t="shared" si="34"/>
        <v>158.77939109773115</v>
      </c>
      <c r="J250" s="3">
        <f t="shared" si="35"/>
        <v>170</v>
      </c>
      <c r="K250" s="3">
        <f>MIN(Inputs!$B$2, (Inputs!$B$8 - I250)/Inputs!$B$9)</f>
        <v>170</v>
      </c>
      <c r="L250" s="3">
        <f>MAX(MIN(Inputs!$B$2, I250*Inputs!$B$10, Inputs!$B$8*Inputs!$B$4 - J250), 0)</f>
        <v>148.94827166799323</v>
      </c>
      <c r="M250" s="3">
        <f t="shared" si="30"/>
        <v>0</v>
      </c>
      <c r="N250" s="3">
        <f t="shared" si="31"/>
        <v>0</v>
      </c>
      <c r="O250" s="3">
        <f>IF(H250="Reg", MIN(Inputs!$B$2, I250*Inputs!$B$10, (Inputs!$B$8-I250)/Inputs!$B$9), 0)</f>
        <v>148.94827166799323</v>
      </c>
      <c r="P250" s="3">
        <f t="shared" si="32"/>
        <v>0</v>
      </c>
      <c r="Q250" s="3">
        <f t="shared" si="33"/>
        <v>259.16999270230821</v>
      </c>
      <c r="R250" s="3">
        <f>I250 + M250*Inputs!$B$9 - N250/Inputs!$B$10</f>
        <v>158.77939109773115</v>
      </c>
    </row>
    <row r="251" spans="1:18" x14ac:dyDescent="0.3">
      <c r="A251" s="4">
        <v>46033.375</v>
      </c>
      <c r="B251" s="3">
        <v>24.005000000000003</v>
      </c>
      <c r="C251" s="3">
        <v>1.48</v>
      </c>
      <c r="D251" s="3">
        <f t="shared" si="27"/>
        <v>25.583437499999999</v>
      </c>
      <c r="E251" s="3">
        <f>MAX(B251 - D251/Inputs!$B$5, 0)</f>
        <v>0</v>
      </c>
      <c r="F251" s="3">
        <f>MAX(D251*Inputs!$B$5 - B251, 0)</f>
        <v>0</v>
      </c>
      <c r="G251" s="3">
        <f t="shared" si="28"/>
        <v>1.48</v>
      </c>
      <c r="H251" t="str">
        <f t="shared" si="29"/>
        <v>Reg</v>
      </c>
      <c r="I251" s="3">
        <f t="shared" si="34"/>
        <v>158.77939109773115</v>
      </c>
      <c r="J251" s="3">
        <f t="shared" si="35"/>
        <v>170</v>
      </c>
      <c r="K251" s="3">
        <f>MIN(Inputs!$B$2, (Inputs!$B$8 - I251)/Inputs!$B$9)</f>
        <v>170</v>
      </c>
      <c r="L251" s="3">
        <f>MAX(MIN(Inputs!$B$2, I251*Inputs!$B$10, Inputs!$B$8*Inputs!$B$4 - J251), 0)</f>
        <v>148.94827166799323</v>
      </c>
      <c r="M251" s="3">
        <f t="shared" si="30"/>
        <v>0</v>
      </c>
      <c r="N251" s="3">
        <f t="shared" si="31"/>
        <v>0</v>
      </c>
      <c r="O251" s="3">
        <f>IF(H251="Reg", MIN(Inputs!$B$2, I251*Inputs!$B$10, (Inputs!$B$8-I251)/Inputs!$B$9), 0)</f>
        <v>148.94827166799323</v>
      </c>
      <c r="P251" s="3">
        <f t="shared" si="32"/>
        <v>0</v>
      </c>
      <c r="Q251" s="3">
        <f t="shared" si="33"/>
        <v>220.44344206862996</v>
      </c>
      <c r="R251" s="3">
        <f>I251 + M251*Inputs!$B$9 - N251/Inputs!$B$10</f>
        <v>158.77939109773115</v>
      </c>
    </row>
    <row r="252" spans="1:18" x14ac:dyDescent="0.3">
      <c r="A252" s="4">
        <v>46033.416666666657</v>
      </c>
      <c r="B252" s="3">
        <v>23.365000000000002</v>
      </c>
      <c r="C252" s="3">
        <v>0.94</v>
      </c>
      <c r="D252" s="3">
        <f t="shared" si="27"/>
        <v>25.583437499999999</v>
      </c>
      <c r="E252" s="3">
        <f>MAX(B252 - D252/Inputs!$B$5, 0)</f>
        <v>0</v>
      </c>
      <c r="F252" s="3">
        <f>MAX(D252*Inputs!$B$5 - B252, 0)</f>
        <v>0</v>
      </c>
      <c r="G252" s="3">
        <f t="shared" si="28"/>
        <v>0.94</v>
      </c>
      <c r="H252" t="str">
        <f t="shared" si="29"/>
        <v>Reg</v>
      </c>
      <c r="I252" s="3">
        <f t="shared" si="34"/>
        <v>158.77939109773115</v>
      </c>
      <c r="J252" s="3">
        <f t="shared" si="35"/>
        <v>170</v>
      </c>
      <c r="K252" s="3">
        <f>MIN(Inputs!$B$2, (Inputs!$B$8 - I252)/Inputs!$B$9)</f>
        <v>170</v>
      </c>
      <c r="L252" s="3">
        <f>MAX(MIN(Inputs!$B$2, I252*Inputs!$B$10, Inputs!$B$8*Inputs!$B$4 - J252), 0)</f>
        <v>148.94827166799323</v>
      </c>
      <c r="M252" s="3">
        <f t="shared" si="30"/>
        <v>0</v>
      </c>
      <c r="N252" s="3">
        <f t="shared" si="31"/>
        <v>0</v>
      </c>
      <c r="O252" s="3">
        <f>IF(H252="Reg", MIN(Inputs!$B$2, I252*Inputs!$B$10, (Inputs!$B$8-I252)/Inputs!$B$9), 0)</f>
        <v>148.94827166799323</v>
      </c>
      <c r="P252" s="3">
        <f t="shared" si="32"/>
        <v>0</v>
      </c>
      <c r="Q252" s="3">
        <f t="shared" si="33"/>
        <v>140.01137536791362</v>
      </c>
      <c r="R252" s="3">
        <f>I252 + M252*Inputs!$B$9 - N252/Inputs!$B$10</f>
        <v>158.77939109773115</v>
      </c>
    </row>
    <row r="253" spans="1:18" x14ac:dyDescent="0.3">
      <c r="A253" s="4">
        <v>46033.458333333343</v>
      </c>
      <c r="B253" s="3">
        <v>23.5425</v>
      </c>
      <c r="C253" s="3">
        <v>0.5</v>
      </c>
      <c r="D253" s="3">
        <f t="shared" si="27"/>
        <v>25.583437499999999</v>
      </c>
      <c r="E253" s="3">
        <f>MAX(B253 - D253/Inputs!$B$5, 0)</f>
        <v>0</v>
      </c>
      <c r="F253" s="3">
        <f>MAX(D253*Inputs!$B$5 - B253, 0)</f>
        <v>0</v>
      </c>
      <c r="G253" s="3">
        <f t="shared" si="28"/>
        <v>0.5</v>
      </c>
      <c r="H253" t="str">
        <f t="shared" si="29"/>
        <v>Reg</v>
      </c>
      <c r="I253" s="3">
        <f t="shared" si="34"/>
        <v>158.77939109773115</v>
      </c>
      <c r="J253" s="3">
        <f t="shared" si="35"/>
        <v>170</v>
      </c>
      <c r="K253" s="3">
        <f>MIN(Inputs!$B$2, (Inputs!$B$8 - I253)/Inputs!$B$9)</f>
        <v>170</v>
      </c>
      <c r="L253" s="3">
        <f>MAX(MIN(Inputs!$B$2, I253*Inputs!$B$10, Inputs!$B$8*Inputs!$B$4 - J253), 0)</f>
        <v>148.94827166799323</v>
      </c>
      <c r="M253" s="3">
        <f t="shared" si="30"/>
        <v>0</v>
      </c>
      <c r="N253" s="3">
        <f t="shared" si="31"/>
        <v>0</v>
      </c>
      <c r="O253" s="3">
        <f>IF(H253="Reg", MIN(Inputs!$B$2, I253*Inputs!$B$10, (Inputs!$B$8-I253)/Inputs!$B$9), 0)</f>
        <v>148.94827166799323</v>
      </c>
      <c r="P253" s="3">
        <f t="shared" si="32"/>
        <v>0</v>
      </c>
      <c r="Q253" s="3">
        <f t="shared" si="33"/>
        <v>74.474135833996613</v>
      </c>
      <c r="R253" s="3">
        <f>I253 + M253*Inputs!$B$9 - N253/Inputs!$B$10</f>
        <v>158.77939109773115</v>
      </c>
    </row>
    <row r="254" spans="1:18" x14ac:dyDescent="0.3">
      <c r="A254" s="4">
        <v>46033.5</v>
      </c>
      <c r="B254" s="3">
        <v>24.31</v>
      </c>
      <c r="C254" s="3">
        <v>0.37</v>
      </c>
      <c r="D254" s="3">
        <f t="shared" si="27"/>
        <v>25.583437499999999</v>
      </c>
      <c r="E254" s="3">
        <f>MAX(B254 - D254/Inputs!$B$5, 0)</f>
        <v>0</v>
      </c>
      <c r="F254" s="3">
        <f>MAX(D254*Inputs!$B$5 - B254, 0)</f>
        <v>0</v>
      </c>
      <c r="G254" s="3">
        <f t="shared" si="28"/>
        <v>0.37</v>
      </c>
      <c r="H254" t="str">
        <f t="shared" si="29"/>
        <v>Reg</v>
      </c>
      <c r="I254" s="3">
        <f t="shared" si="34"/>
        <v>158.77939109773115</v>
      </c>
      <c r="J254" s="3">
        <f t="shared" si="35"/>
        <v>170</v>
      </c>
      <c r="K254" s="3">
        <f>MIN(Inputs!$B$2, (Inputs!$B$8 - I254)/Inputs!$B$9)</f>
        <v>170</v>
      </c>
      <c r="L254" s="3">
        <f>MAX(MIN(Inputs!$B$2, I254*Inputs!$B$10, Inputs!$B$8*Inputs!$B$4 - J254), 0)</f>
        <v>148.94827166799323</v>
      </c>
      <c r="M254" s="3">
        <f t="shared" si="30"/>
        <v>0</v>
      </c>
      <c r="N254" s="3">
        <f t="shared" si="31"/>
        <v>0</v>
      </c>
      <c r="O254" s="3">
        <f>IF(H254="Reg", MIN(Inputs!$B$2, I254*Inputs!$B$10, (Inputs!$B$8-I254)/Inputs!$B$9), 0)</f>
        <v>148.94827166799323</v>
      </c>
      <c r="P254" s="3">
        <f t="shared" si="32"/>
        <v>0</v>
      </c>
      <c r="Q254" s="3">
        <f t="shared" si="33"/>
        <v>55.110860517157491</v>
      </c>
      <c r="R254" s="3">
        <f>I254 + M254*Inputs!$B$9 - N254/Inputs!$B$10</f>
        <v>158.77939109773115</v>
      </c>
    </row>
    <row r="255" spans="1:18" x14ac:dyDescent="0.3">
      <c r="A255" s="4">
        <v>46033.541666666657</v>
      </c>
      <c r="B255" s="3">
        <v>23.217499999999998</v>
      </c>
      <c r="C255" s="3">
        <v>0.4</v>
      </c>
      <c r="D255" s="3">
        <f t="shared" si="27"/>
        <v>25.583437499999999</v>
      </c>
      <c r="E255" s="3">
        <f>MAX(B255 - D255/Inputs!$B$5, 0)</f>
        <v>0</v>
      </c>
      <c r="F255" s="3">
        <f>MAX(D255*Inputs!$B$5 - B255, 0)</f>
        <v>0</v>
      </c>
      <c r="G255" s="3">
        <f t="shared" si="28"/>
        <v>0.4</v>
      </c>
      <c r="H255" t="str">
        <f t="shared" si="29"/>
        <v>Reg</v>
      </c>
      <c r="I255" s="3">
        <f t="shared" si="34"/>
        <v>158.77939109773115</v>
      </c>
      <c r="J255" s="3">
        <f t="shared" si="35"/>
        <v>170</v>
      </c>
      <c r="K255" s="3">
        <f>MIN(Inputs!$B$2, (Inputs!$B$8 - I255)/Inputs!$B$9)</f>
        <v>170</v>
      </c>
      <c r="L255" s="3">
        <f>MAX(MIN(Inputs!$B$2, I255*Inputs!$B$10, Inputs!$B$8*Inputs!$B$4 - J255), 0)</f>
        <v>148.94827166799323</v>
      </c>
      <c r="M255" s="3">
        <f t="shared" si="30"/>
        <v>0</v>
      </c>
      <c r="N255" s="3">
        <f t="shared" si="31"/>
        <v>0</v>
      </c>
      <c r="O255" s="3">
        <f>IF(H255="Reg", MIN(Inputs!$B$2, I255*Inputs!$B$10, (Inputs!$B$8-I255)/Inputs!$B$9), 0)</f>
        <v>148.94827166799323</v>
      </c>
      <c r="P255" s="3">
        <f t="shared" si="32"/>
        <v>0</v>
      </c>
      <c r="Q255" s="3">
        <f t="shared" si="33"/>
        <v>59.579308667197296</v>
      </c>
      <c r="R255" s="3">
        <f>I255 + M255*Inputs!$B$9 - N255/Inputs!$B$10</f>
        <v>158.77939109773115</v>
      </c>
    </row>
    <row r="256" spans="1:18" x14ac:dyDescent="0.3">
      <c r="A256" s="4">
        <v>46033.583333333343</v>
      </c>
      <c r="B256" s="3">
        <v>24.365000000000002</v>
      </c>
      <c r="C256" s="3">
        <v>0.49</v>
      </c>
      <c r="D256" s="3">
        <f t="shared" si="27"/>
        <v>25.583437499999999</v>
      </c>
      <c r="E256" s="3">
        <f>MAX(B256 - D256/Inputs!$B$5, 0)</f>
        <v>0</v>
      </c>
      <c r="F256" s="3">
        <f>MAX(D256*Inputs!$B$5 - B256, 0)</f>
        <v>0</v>
      </c>
      <c r="G256" s="3">
        <f t="shared" si="28"/>
        <v>0.49</v>
      </c>
      <c r="H256" t="str">
        <f t="shared" si="29"/>
        <v>Reg</v>
      </c>
      <c r="I256" s="3">
        <f t="shared" si="34"/>
        <v>158.77939109773115</v>
      </c>
      <c r="J256" s="3">
        <f t="shared" si="35"/>
        <v>170</v>
      </c>
      <c r="K256" s="3">
        <f>MIN(Inputs!$B$2, (Inputs!$B$8 - I256)/Inputs!$B$9)</f>
        <v>170</v>
      </c>
      <c r="L256" s="3">
        <f>MAX(MIN(Inputs!$B$2, I256*Inputs!$B$10, Inputs!$B$8*Inputs!$B$4 - J256), 0)</f>
        <v>148.94827166799323</v>
      </c>
      <c r="M256" s="3">
        <f t="shared" si="30"/>
        <v>0</v>
      </c>
      <c r="N256" s="3">
        <f t="shared" si="31"/>
        <v>0</v>
      </c>
      <c r="O256" s="3">
        <f>IF(H256="Reg", MIN(Inputs!$B$2, I256*Inputs!$B$10, (Inputs!$B$8-I256)/Inputs!$B$9), 0)</f>
        <v>148.94827166799323</v>
      </c>
      <c r="P256" s="3">
        <f t="shared" si="32"/>
        <v>0</v>
      </c>
      <c r="Q256" s="3">
        <f t="shared" si="33"/>
        <v>72.984653117316682</v>
      </c>
      <c r="R256" s="3">
        <f>I256 + M256*Inputs!$B$9 - N256/Inputs!$B$10</f>
        <v>158.77939109773115</v>
      </c>
    </row>
    <row r="257" spans="1:18" x14ac:dyDescent="0.3">
      <c r="A257" s="4">
        <v>46033.625</v>
      </c>
      <c r="B257" s="3">
        <v>24.12</v>
      </c>
      <c r="C257" s="3">
        <v>0.39</v>
      </c>
      <c r="D257" s="3">
        <f t="shared" si="27"/>
        <v>25.583437499999999</v>
      </c>
      <c r="E257" s="3">
        <f>MAX(B257 - D257/Inputs!$B$5, 0)</f>
        <v>0</v>
      </c>
      <c r="F257" s="3">
        <f>MAX(D257*Inputs!$B$5 - B257, 0)</f>
        <v>0</v>
      </c>
      <c r="G257" s="3">
        <f t="shared" si="28"/>
        <v>0.39</v>
      </c>
      <c r="H257" t="str">
        <f t="shared" si="29"/>
        <v>Reg</v>
      </c>
      <c r="I257" s="3">
        <f t="shared" si="34"/>
        <v>158.77939109773115</v>
      </c>
      <c r="J257" s="3">
        <f t="shared" si="35"/>
        <v>170</v>
      </c>
      <c r="K257" s="3">
        <f>MIN(Inputs!$B$2, (Inputs!$B$8 - I257)/Inputs!$B$9)</f>
        <v>170</v>
      </c>
      <c r="L257" s="3">
        <f>MAX(MIN(Inputs!$B$2, I257*Inputs!$B$10, Inputs!$B$8*Inputs!$B$4 - J257), 0)</f>
        <v>148.94827166799323</v>
      </c>
      <c r="M257" s="3">
        <f t="shared" si="30"/>
        <v>0</v>
      </c>
      <c r="N257" s="3">
        <f t="shared" si="31"/>
        <v>0</v>
      </c>
      <c r="O257" s="3">
        <f>IF(H257="Reg", MIN(Inputs!$B$2, I257*Inputs!$B$10, (Inputs!$B$8-I257)/Inputs!$B$9), 0)</f>
        <v>148.94827166799323</v>
      </c>
      <c r="P257" s="3">
        <f t="shared" si="32"/>
        <v>0</v>
      </c>
      <c r="Q257" s="3">
        <f t="shared" si="33"/>
        <v>58.089825950517358</v>
      </c>
      <c r="R257" s="3">
        <f>I257 + M257*Inputs!$B$9 - N257/Inputs!$B$10</f>
        <v>158.77939109773115</v>
      </c>
    </row>
    <row r="258" spans="1:18" x14ac:dyDescent="0.3">
      <c r="A258" s="4">
        <v>46033.666666666657</v>
      </c>
      <c r="B258" s="3">
        <v>36.465000000000003</v>
      </c>
      <c r="C258" s="3">
        <v>0.24</v>
      </c>
      <c r="D258" s="3">
        <f t="shared" ref="D258:D321" si="36">AVERAGEIFS(B:B, A:A, "&gt;="&amp;INT(A258), A:A, "&lt;"&amp;INT(A258)+1)</f>
        <v>25.583437499999999</v>
      </c>
      <c r="E258" s="3">
        <f>MAX(B258 - D258/Inputs!$B$5, 0)</f>
        <v>7.3929119318181868</v>
      </c>
      <c r="F258" s="3">
        <f>MAX(D258*Inputs!$B$5 - B258, 0)</f>
        <v>0</v>
      </c>
      <c r="G258" s="3">
        <f t="shared" ref="G258:G321" si="37">C258</f>
        <v>0.24</v>
      </c>
      <c r="H258" t="str">
        <f t="shared" ref="H258:H321" si="38">IF(MAX(E258, F258, G258)&lt;=0, "Idle", IF(AND(G258&gt;=E258, G258&gt;=F258), "Reg", IF(E258&gt;=F258, "Discharge", "Charge")))</f>
        <v>Discharge</v>
      </c>
      <c r="I258" s="3">
        <f t="shared" si="34"/>
        <v>158.77939109773115</v>
      </c>
      <c r="J258" s="3">
        <f t="shared" si="35"/>
        <v>170</v>
      </c>
      <c r="K258" s="3">
        <f>MIN(Inputs!$B$2, (Inputs!$B$8 - I258)/Inputs!$B$9)</f>
        <v>170</v>
      </c>
      <c r="L258" s="3">
        <f>MAX(MIN(Inputs!$B$2, I258*Inputs!$B$10, Inputs!$B$8*Inputs!$B$4 - J258), 0)</f>
        <v>148.94827166799323</v>
      </c>
      <c r="M258" s="3">
        <f t="shared" ref="M258:M321" si="39">IF(H258="Charge", K258, 0)</f>
        <v>0</v>
      </c>
      <c r="N258" s="3">
        <f t="shared" ref="N258:N321" si="40">IF(H258="Discharge", L258, 0)</f>
        <v>148.94827166799323</v>
      </c>
      <c r="O258" s="3">
        <f>IF(H258="Reg", MIN(Inputs!$B$2, I258*Inputs!$B$10, (Inputs!$B$8-I258)/Inputs!$B$9), 0)</f>
        <v>0</v>
      </c>
      <c r="P258" s="3">
        <f t="shared" ref="P258:P321" si="41">(N258 - M258) * B258</f>
        <v>5431.3987263733734</v>
      </c>
      <c r="Q258" s="3">
        <f t="shared" ref="Q258:Q321" si="42">O258 * C258</f>
        <v>0</v>
      </c>
      <c r="R258" s="3">
        <f>I258 + M258*Inputs!$B$9 - N258/Inputs!$B$10</f>
        <v>0</v>
      </c>
    </row>
    <row r="259" spans="1:18" x14ac:dyDescent="0.3">
      <c r="A259" s="4">
        <v>46033.708333333343</v>
      </c>
      <c r="B259" s="3">
        <v>41.3675</v>
      </c>
      <c r="C259" s="3">
        <v>0.75</v>
      </c>
      <c r="D259" s="3">
        <f t="shared" si="36"/>
        <v>25.583437499999999</v>
      </c>
      <c r="E259" s="3">
        <f>MAX(B259 - D259/Inputs!$B$5, 0)</f>
        <v>12.295411931818183</v>
      </c>
      <c r="F259" s="3">
        <f>MAX(D259*Inputs!$B$5 - B259, 0)</f>
        <v>0</v>
      </c>
      <c r="G259" s="3">
        <f t="shared" si="37"/>
        <v>0.75</v>
      </c>
      <c r="H259" t="str">
        <f t="shared" si="38"/>
        <v>Discharge</v>
      </c>
      <c r="I259" s="3">
        <f t="shared" ref="I259:I322" si="43">R258</f>
        <v>0</v>
      </c>
      <c r="J259" s="3">
        <f t="shared" ref="J259:J322" si="44">IF(INT(A259)=INT(A258), J258 + N258, 0)</f>
        <v>318.94827166799325</v>
      </c>
      <c r="K259" s="3">
        <f>MIN(Inputs!$B$2, (Inputs!$B$8 - I259)/Inputs!$B$9)</f>
        <v>170</v>
      </c>
      <c r="L259" s="3">
        <f>MAX(MIN(Inputs!$B$2, I259*Inputs!$B$10, Inputs!$B$8*Inputs!$B$4 - J259), 0)</f>
        <v>0</v>
      </c>
      <c r="M259" s="3">
        <f t="shared" si="39"/>
        <v>0</v>
      </c>
      <c r="N259" s="3">
        <f t="shared" si="40"/>
        <v>0</v>
      </c>
      <c r="O259" s="3">
        <f>IF(H259="Reg", MIN(Inputs!$B$2, I259*Inputs!$B$10, (Inputs!$B$8-I259)/Inputs!$B$9), 0)</f>
        <v>0</v>
      </c>
      <c r="P259" s="3">
        <f t="shared" si="41"/>
        <v>0</v>
      </c>
      <c r="Q259" s="3">
        <f t="shared" si="42"/>
        <v>0</v>
      </c>
      <c r="R259" s="3">
        <f>I259 + M259*Inputs!$B$9 - N259/Inputs!$B$10</f>
        <v>0</v>
      </c>
    </row>
    <row r="260" spans="1:18" x14ac:dyDescent="0.3">
      <c r="A260" s="4">
        <v>46033.75</v>
      </c>
      <c r="B260" s="3">
        <v>36.33</v>
      </c>
      <c r="C260" s="3">
        <v>0.06</v>
      </c>
      <c r="D260" s="3">
        <f t="shared" si="36"/>
        <v>25.583437499999999</v>
      </c>
      <c r="E260" s="3">
        <f>MAX(B260 - D260/Inputs!$B$5, 0)</f>
        <v>7.2579119318181817</v>
      </c>
      <c r="F260" s="3">
        <f>MAX(D260*Inputs!$B$5 - B260, 0)</f>
        <v>0</v>
      </c>
      <c r="G260" s="3">
        <f t="shared" si="37"/>
        <v>0.06</v>
      </c>
      <c r="H260" t="str">
        <f t="shared" si="38"/>
        <v>Discharge</v>
      </c>
      <c r="I260" s="3">
        <f t="shared" si="43"/>
        <v>0</v>
      </c>
      <c r="J260" s="3">
        <f t="shared" si="44"/>
        <v>318.94827166799325</v>
      </c>
      <c r="K260" s="3">
        <f>MIN(Inputs!$B$2, (Inputs!$B$8 - I260)/Inputs!$B$9)</f>
        <v>170</v>
      </c>
      <c r="L260" s="3">
        <f>MAX(MIN(Inputs!$B$2, I260*Inputs!$B$10, Inputs!$B$8*Inputs!$B$4 - J260), 0)</f>
        <v>0</v>
      </c>
      <c r="M260" s="3">
        <f t="shared" si="39"/>
        <v>0</v>
      </c>
      <c r="N260" s="3">
        <f t="shared" si="40"/>
        <v>0</v>
      </c>
      <c r="O260" s="3">
        <f>IF(H260="Reg", MIN(Inputs!$B$2, I260*Inputs!$B$10, (Inputs!$B$8-I260)/Inputs!$B$9), 0)</f>
        <v>0</v>
      </c>
      <c r="P260" s="3">
        <f t="shared" si="41"/>
        <v>0</v>
      </c>
      <c r="Q260" s="3">
        <f t="shared" si="42"/>
        <v>0</v>
      </c>
      <c r="R260" s="3">
        <f>I260 + M260*Inputs!$B$9 - N260/Inputs!$B$10</f>
        <v>0</v>
      </c>
    </row>
    <row r="261" spans="1:18" x14ac:dyDescent="0.3">
      <c r="A261" s="4">
        <v>46033.791666666657</v>
      </c>
      <c r="B261" s="3">
        <v>35.129999999999995</v>
      </c>
      <c r="C261" s="3">
        <v>0.06</v>
      </c>
      <c r="D261" s="3">
        <f t="shared" si="36"/>
        <v>25.583437499999999</v>
      </c>
      <c r="E261" s="3">
        <f>MAX(B261 - D261/Inputs!$B$5, 0)</f>
        <v>6.0579119318181789</v>
      </c>
      <c r="F261" s="3">
        <f>MAX(D261*Inputs!$B$5 - B261, 0)</f>
        <v>0</v>
      </c>
      <c r="G261" s="3">
        <f t="shared" si="37"/>
        <v>0.06</v>
      </c>
      <c r="H261" t="str">
        <f t="shared" si="38"/>
        <v>Discharge</v>
      </c>
      <c r="I261" s="3">
        <f t="shared" si="43"/>
        <v>0</v>
      </c>
      <c r="J261" s="3">
        <f t="shared" si="44"/>
        <v>318.94827166799325</v>
      </c>
      <c r="K261" s="3">
        <f>MIN(Inputs!$B$2, (Inputs!$B$8 - I261)/Inputs!$B$9)</f>
        <v>170</v>
      </c>
      <c r="L261" s="3">
        <f>MAX(MIN(Inputs!$B$2, I261*Inputs!$B$10, Inputs!$B$8*Inputs!$B$4 - J261), 0)</f>
        <v>0</v>
      </c>
      <c r="M261" s="3">
        <f t="shared" si="39"/>
        <v>0</v>
      </c>
      <c r="N261" s="3">
        <f t="shared" si="40"/>
        <v>0</v>
      </c>
      <c r="O261" s="3">
        <f>IF(H261="Reg", MIN(Inputs!$B$2, I261*Inputs!$B$10, (Inputs!$B$8-I261)/Inputs!$B$9), 0)</f>
        <v>0</v>
      </c>
      <c r="P261" s="3">
        <f t="shared" si="41"/>
        <v>0</v>
      </c>
      <c r="Q261" s="3">
        <f t="shared" si="42"/>
        <v>0</v>
      </c>
      <c r="R261" s="3">
        <f>I261 + M261*Inputs!$B$9 - N261/Inputs!$B$10</f>
        <v>0</v>
      </c>
    </row>
    <row r="262" spans="1:18" x14ac:dyDescent="0.3">
      <c r="A262" s="4">
        <v>46033.833333333343</v>
      </c>
      <c r="B262" s="3">
        <v>28.2</v>
      </c>
      <c r="C262" s="3">
        <v>0.05</v>
      </c>
      <c r="D262" s="3">
        <f t="shared" si="36"/>
        <v>25.583437499999999</v>
      </c>
      <c r="E262" s="3">
        <f>MAX(B262 - D262/Inputs!$B$5, 0)</f>
        <v>0</v>
      </c>
      <c r="F262" s="3">
        <f>MAX(D262*Inputs!$B$5 - B262, 0)</f>
        <v>0</v>
      </c>
      <c r="G262" s="3">
        <f t="shared" si="37"/>
        <v>0.05</v>
      </c>
      <c r="H262" t="str">
        <f t="shared" si="38"/>
        <v>Reg</v>
      </c>
      <c r="I262" s="3">
        <f t="shared" si="43"/>
        <v>0</v>
      </c>
      <c r="J262" s="3">
        <f t="shared" si="44"/>
        <v>318.94827166799325</v>
      </c>
      <c r="K262" s="3">
        <f>MIN(Inputs!$B$2, (Inputs!$B$8 - I262)/Inputs!$B$9)</f>
        <v>170</v>
      </c>
      <c r="L262" s="3">
        <f>MAX(MIN(Inputs!$B$2, I262*Inputs!$B$10, Inputs!$B$8*Inputs!$B$4 - J262), 0)</f>
        <v>0</v>
      </c>
      <c r="M262" s="3">
        <f t="shared" si="39"/>
        <v>0</v>
      </c>
      <c r="N262" s="3">
        <f t="shared" si="40"/>
        <v>0</v>
      </c>
      <c r="O262" s="3">
        <f>IF(H262="Reg", MIN(Inputs!$B$2, I262*Inputs!$B$10, (Inputs!$B$8-I262)/Inputs!$B$9), 0)</f>
        <v>0</v>
      </c>
      <c r="P262" s="3">
        <f t="shared" si="41"/>
        <v>0</v>
      </c>
      <c r="Q262" s="3">
        <f t="shared" si="42"/>
        <v>0</v>
      </c>
      <c r="R262" s="3">
        <f>I262 + M262*Inputs!$B$9 - N262/Inputs!$B$10</f>
        <v>0</v>
      </c>
    </row>
    <row r="263" spans="1:18" x14ac:dyDescent="0.3">
      <c r="A263" s="4">
        <v>46033.875</v>
      </c>
      <c r="B263" s="3">
        <v>24.9375</v>
      </c>
      <c r="C263" s="3">
        <v>0.04</v>
      </c>
      <c r="D263" s="3">
        <f t="shared" si="36"/>
        <v>25.583437499999999</v>
      </c>
      <c r="E263" s="3">
        <f>MAX(B263 - D263/Inputs!$B$5, 0)</f>
        <v>0</v>
      </c>
      <c r="F263" s="3">
        <f>MAX(D263*Inputs!$B$5 - B263, 0)</f>
        <v>0</v>
      </c>
      <c r="G263" s="3">
        <f t="shared" si="37"/>
        <v>0.04</v>
      </c>
      <c r="H263" t="str">
        <f t="shared" si="38"/>
        <v>Reg</v>
      </c>
      <c r="I263" s="3">
        <f t="shared" si="43"/>
        <v>0</v>
      </c>
      <c r="J263" s="3">
        <f t="shared" si="44"/>
        <v>318.94827166799325</v>
      </c>
      <c r="K263" s="3">
        <f>MIN(Inputs!$B$2, (Inputs!$B$8 - I263)/Inputs!$B$9)</f>
        <v>170</v>
      </c>
      <c r="L263" s="3">
        <f>MAX(MIN(Inputs!$B$2, I263*Inputs!$B$10, Inputs!$B$8*Inputs!$B$4 - J263), 0)</f>
        <v>0</v>
      </c>
      <c r="M263" s="3">
        <f t="shared" si="39"/>
        <v>0</v>
      </c>
      <c r="N263" s="3">
        <f t="shared" si="40"/>
        <v>0</v>
      </c>
      <c r="O263" s="3">
        <f>IF(H263="Reg", MIN(Inputs!$B$2, I263*Inputs!$B$10, (Inputs!$B$8-I263)/Inputs!$B$9), 0)</f>
        <v>0</v>
      </c>
      <c r="P263" s="3">
        <f t="shared" si="41"/>
        <v>0</v>
      </c>
      <c r="Q263" s="3">
        <f t="shared" si="42"/>
        <v>0</v>
      </c>
      <c r="R263" s="3">
        <f>I263 + M263*Inputs!$B$9 - N263/Inputs!$B$10</f>
        <v>0</v>
      </c>
    </row>
    <row r="264" spans="1:18" x14ac:dyDescent="0.3">
      <c r="A264" s="4">
        <v>46033.916666666657</v>
      </c>
      <c r="B264" s="3">
        <v>22.662500000000001</v>
      </c>
      <c r="C264" s="3">
        <v>0.04</v>
      </c>
      <c r="D264" s="3">
        <f t="shared" si="36"/>
        <v>25.583437499999999</v>
      </c>
      <c r="E264" s="3">
        <f>MAX(B264 - D264/Inputs!$B$5, 0)</f>
        <v>0</v>
      </c>
      <c r="F264" s="3">
        <f>MAX(D264*Inputs!$B$5 - B264, 0)</f>
        <v>0</v>
      </c>
      <c r="G264" s="3">
        <f t="shared" si="37"/>
        <v>0.04</v>
      </c>
      <c r="H264" t="str">
        <f t="shared" si="38"/>
        <v>Reg</v>
      </c>
      <c r="I264" s="3">
        <f t="shared" si="43"/>
        <v>0</v>
      </c>
      <c r="J264" s="3">
        <f t="shared" si="44"/>
        <v>318.94827166799325</v>
      </c>
      <c r="K264" s="3">
        <f>MIN(Inputs!$B$2, (Inputs!$B$8 - I264)/Inputs!$B$9)</f>
        <v>170</v>
      </c>
      <c r="L264" s="3">
        <f>MAX(MIN(Inputs!$B$2, I264*Inputs!$B$10, Inputs!$B$8*Inputs!$B$4 - J264), 0)</f>
        <v>0</v>
      </c>
      <c r="M264" s="3">
        <f t="shared" si="39"/>
        <v>0</v>
      </c>
      <c r="N264" s="3">
        <f t="shared" si="40"/>
        <v>0</v>
      </c>
      <c r="O264" s="3">
        <f>IF(H264="Reg", MIN(Inputs!$B$2, I264*Inputs!$B$10, (Inputs!$B$8-I264)/Inputs!$B$9), 0)</f>
        <v>0</v>
      </c>
      <c r="P264" s="3">
        <f t="shared" si="41"/>
        <v>0</v>
      </c>
      <c r="Q264" s="3">
        <f t="shared" si="42"/>
        <v>0</v>
      </c>
      <c r="R264" s="3">
        <f>I264 + M264*Inputs!$B$9 - N264/Inputs!$B$10</f>
        <v>0</v>
      </c>
    </row>
    <row r="265" spans="1:18" x14ac:dyDescent="0.3">
      <c r="A265" s="4">
        <v>46033.958333333343</v>
      </c>
      <c r="B265" s="3">
        <v>20.857499999999998</v>
      </c>
      <c r="C265" s="3">
        <v>0.04</v>
      </c>
      <c r="D265" s="3">
        <f t="shared" si="36"/>
        <v>25.583437499999999</v>
      </c>
      <c r="E265" s="3">
        <f>MAX(B265 - D265/Inputs!$B$5, 0)</f>
        <v>0</v>
      </c>
      <c r="F265" s="3">
        <f>MAX(D265*Inputs!$B$5 - B265, 0)</f>
        <v>1.6559249999999999</v>
      </c>
      <c r="G265" s="3">
        <f t="shared" si="37"/>
        <v>0.04</v>
      </c>
      <c r="H265" t="str">
        <f t="shared" si="38"/>
        <v>Charge</v>
      </c>
      <c r="I265" s="3">
        <f t="shared" si="43"/>
        <v>0</v>
      </c>
      <c r="J265" s="3">
        <f t="shared" si="44"/>
        <v>318.94827166799325</v>
      </c>
      <c r="K265" s="3">
        <f>MIN(Inputs!$B$2, (Inputs!$B$8 - I265)/Inputs!$B$9)</f>
        <v>170</v>
      </c>
      <c r="L265" s="3">
        <f>MAX(MIN(Inputs!$B$2, I265*Inputs!$B$10, Inputs!$B$8*Inputs!$B$4 - J265), 0)</f>
        <v>0</v>
      </c>
      <c r="M265" s="3">
        <f t="shared" si="39"/>
        <v>170</v>
      </c>
      <c r="N265" s="3">
        <f t="shared" si="40"/>
        <v>0</v>
      </c>
      <c r="O265" s="3">
        <f>IF(H265="Reg", MIN(Inputs!$B$2, I265*Inputs!$B$10, (Inputs!$B$8-I265)/Inputs!$B$9), 0)</f>
        <v>0</v>
      </c>
      <c r="P265" s="3">
        <f t="shared" si="41"/>
        <v>-3545.7749999999996</v>
      </c>
      <c r="Q265" s="3">
        <f t="shared" si="42"/>
        <v>0</v>
      </c>
      <c r="R265" s="3">
        <f>I265 + M265*Inputs!$B$9 - N265/Inputs!$B$10</f>
        <v>159.4741358339966</v>
      </c>
    </row>
    <row r="266" spans="1:18" x14ac:dyDescent="0.3">
      <c r="A266" s="4">
        <v>46034</v>
      </c>
      <c r="B266" s="3">
        <v>18.285</v>
      </c>
      <c r="C266" s="3">
        <v>0.03</v>
      </c>
      <c r="D266" s="3">
        <f t="shared" si="36"/>
        <v>13.548854166666665</v>
      </c>
      <c r="E266" s="3">
        <f>MAX(B266 - D266/Inputs!$B$5, 0)</f>
        <v>2.8885748106060625</v>
      </c>
      <c r="F266" s="3">
        <f>MAX(D266*Inputs!$B$5 - B266, 0)</f>
        <v>0</v>
      </c>
      <c r="G266" s="3">
        <f t="shared" si="37"/>
        <v>0.03</v>
      </c>
      <c r="H266" t="str">
        <f t="shared" si="38"/>
        <v>Discharge</v>
      </c>
      <c r="I266" s="3">
        <f t="shared" si="43"/>
        <v>159.4741358339966</v>
      </c>
      <c r="J266" s="3">
        <f t="shared" si="44"/>
        <v>0</v>
      </c>
      <c r="K266" s="3">
        <f>MIN(Inputs!$B$2, (Inputs!$B$8 - I266)/Inputs!$B$9)</f>
        <v>170</v>
      </c>
      <c r="L266" s="3">
        <f>MAX(MIN(Inputs!$B$2, I266*Inputs!$B$10, Inputs!$B$8*Inputs!$B$4 - J266), 0)</f>
        <v>149.6</v>
      </c>
      <c r="M266" s="3">
        <f t="shared" si="39"/>
        <v>0</v>
      </c>
      <c r="N266" s="3">
        <f t="shared" si="40"/>
        <v>149.6</v>
      </c>
      <c r="O266" s="3">
        <f>IF(H266="Reg", MIN(Inputs!$B$2, I266*Inputs!$B$10, (Inputs!$B$8-I266)/Inputs!$B$9), 0)</f>
        <v>0</v>
      </c>
      <c r="P266" s="3">
        <f t="shared" si="41"/>
        <v>2735.4359999999997</v>
      </c>
      <c r="Q266" s="3">
        <f t="shared" si="42"/>
        <v>0</v>
      </c>
      <c r="R266" s="3">
        <f>I266 + M266*Inputs!$B$9 - N266/Inputs!$B$10</f>
        <v>0</v>
      </c>
    </row>
    <row r="267" spans="1:18" x14ac:dyDescent="0.3">
      <c r="A267" s="4">
        <v>46034.041666666657</v>
      </c>
      <c r="B267" s="3">
        <v>14.445</v>
      </c>
      <c r="C267" s="3">
        <v>0.04</v>
      </c>
      <c r="D267" s="3">
        <f t="shared" si="36"/>
        <v>13.548854166666665</v>
      </c>
      <c r="E267" s="3">
        <f>MAX(B267 - D267/Inputs!$B$5, 0)</f>
        <v>0</v>
      </c>
      <c r="F267" s="3">
        <f>MAX(D267*Inputs!$B$5 - B267, 0)</f>
        <v>0</v>
      </c>
      <c r="G267" s="3">
        <f t="shared" si="37"/>
        <v>0.04</v>
      </c>
      <c r="H267" t="str">
        <f t="shared" si="38"/>
        <v>Reg</v>
      </c>
      <c r="I267" s="3">
        <f t="shared" si="43"/>
        <v>0</v>
      </c>
      <c r="J267" s="3">
        <f t="shared" si="44"/>
        <v>149.6</v>
      </c>
      <c r="K267" s="3">
        <f>MIN(Inputs!$B$2, (Inputs!$B$8 - I267)/Inputs!$B$9)</f>
        <v>170</v>
      </c>
      <c r="L267" s="3">
        <f>MAX(MIN(Inputs!$B$2, I267*Inputs!$B$10, Inputs!$B$8*Inputs!$B$4 - J267), 0)</f>
        <v>0</v>
      </c>
      <c r="M267" s="3">
        <f t="shared" si="39"/>
        <v>0</v>
      </c>
      <c r="N267" s="3">
        <f t="shared" si="40"/>
        <v>0</v>
      </c>
      <c r="O267" s="3">
        <f>IF(H267="Reg", MIN(Inputs!$B$2, I267*Inputs!$B$10, (Inputs!$B$8-I267)/Inputs!$B$9), 0)</f>
        <v>0</v>
      </c>
      <c r="P267" s="3">
        <f t="shared" si="41"/>
        <v>0</v>
      </c>
      <c r="Q267" s="3">
        <f t="shared" si="42"/>
        <v>0</v>
      </c>
      <c r="R267" s="3">
        <f>I267 + M267*Inputs!$B$9 - N267/Inputs!$B$10</f>
        <v>0</v>
      </c>
    </row>
    <row r="268" spans="1:18" x14ac:dyDescent="0.3">
      <c r="A268" s="4">
        <v>46034.083333333343</v>
      </c>
      <c r="B268" s="3">
        <v>13.717500000000001</v>
      </c>
      <c r="C268" s="3">
        <v>0.04</v>
      </c>
      <c r="D268" s="3">
        <f t="shared" si="36"/>
        <v>13.548854166666665</v>
      </c>
      <c r="E268" s="3">
        <f>MAX(B268 - D268/Inputs!$B$5, 0)</f>
        <v>0</v>
      </c>
      <c r="F268" s="3">
        <f>MAX(D268*Inputs!$B$5 - B268, 0)</f>
        <v>0</v>
      </c>
      <c r="G268" s="3">
        <f t="shared" si="37"/>
        <v>0.04</v>
      </c>
      <c r="H268" t="str">
        <f t="shared" si="38"/>
        <v>Reg</v>
      </c>
      <c r="I268" s="3">
        <f t="shared" si="43"/>
        <v>0</v>
      </c>
      <c r="J268" s="3">
        <f t="shared" si="44"/>
        <v>149.6</v>
      </c>
      <c r="K268" s="3">
        <f>MIN(Inputs!$B$2, (Inputs!$B$8 - I268)/Inputs!$B$9)</f>
        <v>170</v>
      </c>
      <c r="L268" s="3">
        <f>MAX(MIN(Inputs!$B$2, I268*Inputs!$B$10, Inputs!$B$8*Inputs!$B$4 - J268), 0)</f>
        <v>0</v>
      </c>
      <c r="M268" s="3">
        <f t="shared" si="39"/>
        <v>0</v>
      </c>
      <c r="N268" s="3">
        <f t="shared" si="40"/>
        <v>0</v>
      </c>
      <c r="O268" s="3">
        <f>IF(H268="Reg", MIN(Inputs!$B$2, I268*Inputs!$B$10, (Inputs!$B$8-I268)/Inputs!$B$9), 0)</f>
        <v>0</v>
      </c>
      <c r="P268" s="3">
        <f t="shared" si="41"/>
        <v>0</v>
      </c>
      <c r="Q268" s="3">
        <f t="shared" si="42"/>
        <v>0</v>
      </c>
      <c r="R268" s="3">
        <f>I268 + M268*Inputs!$B$9 - N268/Inputs!$B$10</f>
        <v>0</v>
      </c>
    </row>
    <row r="269" spans="1:18" x14ac:dyDescent="0.3">
      <c r="A269" s="4">
        <v>46034.125</v>
      </c>
      <c r="B269" s="3">
        <v>13.897500000000001</v>
      </c>
      <c r="C269" s="3">
        <v>0.03</v>
      </c>
      <c r="D269" s="3">
        <f t="shared" si="36"/>
        <v>13.548854166666665</v>
      </c>
      <c r="E269" s="3">
        <f>MAX(B269 - D269/Inputs!$B$5, 0)</f>
        <v>0</v>
      </c>
      <c r="F269" s="3">
        <f>MAX(D269*Inputs!$B$5 - B269, 0)</f>
        <v>0</v>
      </c>
      <c r="G269" s="3">
        <f t="shared" si="37"/>
        <v>0.03</v>
      </c>
      <c r="H269" t="str">
        <f t="shared" si="38"/>
        <v>Reg</v>
      </c>
      <c r="I269" s="3">
        <f t="shared" si="43"/>
        <v>0</v>
      </c>
      <c r="J269" s="3">
        <f t="shared" si="44"/>
        <v>149.6</v>
      </c>
      <c r="K269" s="3">
        <f>MIN(Inputs!$B$2, (Inputs!$B$8 - I269)/Inputs!$B$9)</f>
        <v>170</v>
      </c>
      <c r="L269" s="3">
        <f>MAX(MIN(Inputs!$B$2, I269*Inputs!$B$10, Inputs!$B$8*Inputs!$B$4 - J269), 0)</f>
        <v>0</v>
      </c>
      <c r="M269" s="3">
        <f t="shared" si="39"/>
        <v>0</v>
      </c>
      <c r="N269" s="3">
        <f t="shared" si="40"/>
        <v>0</v>
      </c>
      <c r="O269" s="3">
        <f>IF(H269="Reg", MIN(Inputs!$B$2, I269*Inputs!$B$10, (Inputs!$B$8-I269)/Inputs!$B$9), 0)</f>
        <v>0</v>
      </c>
      <c r="P269" s="3">
        <f t="shared" si="41"/>
        <v>0</v>
      </c>
      <c r="Q269" s="3">
        <f t="shared" si="42"/>
        <v>0</v>
      </c>
      <c r="R269" s="3">
        <f>I269 + M269*Inputs!$B$9 - N269/Inputs!$B$10</f>
        <v>0</v>
      </c>
    </row>
    <row r="270" spans="1:18" x14ac:dyDescent="0.3">
      <c r="A270" s="4">
        <v>46034.166666666657</v>
      </c>
      <c r="B270" s="3">
        <v>13.2925</v>
      </c>
      <c r="C270" s="3">
        <v>0.04</v>
      </c>
      <c r="D270" s="3">
        <f t="shared" si="36"/>
        <v>13.548854166666665</v>
      </c>
      <c r="E270" s="3">
        <f>MAX(B270 - D270/Inputs!$B$5, 0)</f>
        <v>0</v>
      </c>
      <c r="F270" s="3">
        <f>MAX(D270*Inputs!$B$5 - B270, 0)</f>
        <v>0</v>
      </c>
      <c r="G270" s="3">
        <f t="shared" si="37"/>
        <v>0.04</v>
      </c>
      <c r="H270" t="str">
        <f t="shared" si="38"/>
        <v>Reg</v>
      </c>
      <c r="I270" s="3">
        <f t="shared" si="43"/>
        <v>0</v>
      </c>
      <c r="J270" s="3">
        <f t="shared" si="44"/>
        <v>149.6</v>
      </c>
      <c r="K270" s="3">
        <f>MIN(Inputs!$B$2, (Inputs!$B$8 - I270)/Inputs!$B$9)</f>
        <v>170</v>
      </c>
      <c r="L270" s="3">
        <f>MAX(MIN(Inputs!$B$2, I270*Inputs!$B$10, Inputs!$B$8*Inputs!$B$4 - J270), 0)</f>
        <v>0</v>
      </c>
      <c r="M270" s="3">
        <f t="shared" si="39"/>
        <v>0</v>
      </c>
      <c r="N270" s="3">
        <f t="shared" si="40"/>
        <v>0</v>
      </c>
      <c r="O270" s="3">
        <f>IF(H270="Reg", MIN(Inputs!$B$2, I270*Inputs!$B$10, (Inputs!$B$8-I270)/Inputs!$B$9), 0)</f>
        <v>0</v>
      </c>
      <c r="P270" s="3">
        <f t="shared" si="41"/>
        <v>0</v>
      </c>
      <c r="Q270" s="3">
        <f t="shared" si="42"/>
        <v>0</v>
      </c>
      <c r="R270" s="3">
        <f>I270 + M270*Inputs!$B$9 - N270/Inputs!$B$10</f>
        <v>0</v>
      </c>
    </row>
    <row r="271" spans="1:18" x14ac:dyDescent="0.3">
      <c r="A271" s="4">
        <v>46034.208333333343</v>
      </c>
      <c r="B271" s="3">
        <v>14.885</v>
      </c>
      <c r="C271" s="3">
        <v>0.04</v>
      </c>
      <c r="D271" s="3">
        <f t="shared" si="36"/>
        <v>13.548854166666665</v>
      </c>
      <c r="E271" s="3">
        <f>MAX(B271 - D271/Inputs!$B$5, 0)</f>
        <v>0</v>
      </c>
      <c r="F271" s="3">
        <f>MAX(D271*Inputs!$B$5 - B271, 0)</f>
        <v>0</v>
      </c>
      <c r="G271" s="3">
        <f t="shared" si="37"/>
        <v>0.04</v>
      </c>
      <c r="H271" t="str">
        <f t="shared" si="38"/>
        <v>Reg</v>
      </c>
      <c r="I271" s="3">
        <f t="shared" si="43"/>
        <v>0</v>
      </c>
      <c r="J271" s="3">
        <f t="shared" si="44"/>
        <v>149.6</v>
      </c>
      <c r="K271" s="3">
        <f>MIN(Inputs!$B$2, (Inputs!$B$8 - I271)/Inputs!$B$9)</f>
        <v>170</v>
      </c>
      <c r="L271" s="3">
        <f>MAX(MIN(Inputs!$B$2, I271*Inputs!$B$10, Inputs!$B$8*Inputs!$B$4 - J271), 0)</f>
        <v>0</v>
      </c>
      <c r="M271" s="3">
        <f t="shared" si="39"/>
        <v>0</v>
      </c>
      <c r="N271" s="3">
        <f t="shared" si="40"/>
        <v>0</v>
      </c>
      <c r="O271" s="3">
        <f>IF(H271="Reg", MIN(Inputs!$B$2, I271*Inputs!$B$10, (Inputs!$B$8-I271)/Inputs!$B$9), 0)</f>
        <v>0</v>
      </c>
      <c r="P271" s="3">
        <f t="shared" si="41"/>
        <v>0</v>
      </c>
      <c r="Q271" s="3">
        <f t="shared" si="42"/>
        <v>0</v>
      </c>
      <c r="R271" s="3">
        <f>I271 + M271*Inputs!$B$9 - N271/Inputs!$B$10</f>
        <v>0</v>
      </c>
    </row>
    <row r="272" spans="1:18" x14ac:dyDescent="0.3">
      <c r="A272" s="4">
        <v>46034.25</v>
      </c>
      <c r="B272" s="3">
        <v>17.14</v>
      </c>
      <c r="C272" s="3">
        <v>0.06</v>
      </c>
      <c r="D272" s="3">
        <f t="shared" si="36"/>
        <v>13.548854166666665</v>
      </c>
      <c r="E272" s="3">
        <f>MAX(B272 - D272/Inputs!$B$5, 0)</f>
        <v>1.7435748106060629</v>
      </c>
      <c r="F272" s="3">
        <f>MAX(D272*Inputs!$B$5 - B272, 0)</f>
        <v>0</v>
      </c>
      <c r="G272" s="3">
        <f t="shared" si="37"/>
        <v>0.06</v>
      </c>
      <c r="H272" t="str">
        <f t="shared" si="38"/>
        <v>Discharge</v>
      </c>
      <c r="I272" s="3">
        <f t="shared" si="43"/>
        <v>0</v>
      </c>
      <c r="J272" s="3">
        <f t="shared" si="44"/>
        <v>149.6</v>
      </c>
      <c r="K272" s="3">
        <f>MIN(Inputs!$B$2, (Inputs!$B$8 - I272)/Inputs!$B$9)</f>
        <v>170</v>
      </c>
      <c r="L272" s="3">
        <f>MAX(MIN(Inputs!$B$2, I272*Inputs!$B$10, Inputs!$B$8*Inputs!$B$4 - J272), 0)</f>
        <v>0</v>
      </c>
      <c r="M272" s="3">
        <f t="shared" si="39"/>
        <v>0</v>
      </c>
      <c r="N272" s="3">
        <f t="shared" si="40"/>
        <v>0</v>
      </c>
      <c r="O272" s="3">
        <f>IF(H272="Reg", MIN(Inputs!$B$2, I272*Inputs!$B$10, (Inputs!$B$8-I272)/Inputs!$B$9), 0)</f>
        <v>0</v>
      </c>
      <c r="P272" s="3">
        <f t="shared" si="41"/>
        <v>0</v>
      </c>
      <c r="Q272" s="3">
        <f t="shared" si="42"/>
        <v>0</v>
      </c>
      <c r="R272" s="3">
        <f>I272 + M272*Inputs!$B$9 - N272/Inputs!$B$10</f>
        <v>0</v>
      </c>
    </row>
    <row r="273" spans="1:18" x14ac:dyDescent="0.3">
      <c r="A273" s="4">
        <v>46034.291666666657</v>
      </c>
      <c r="B273" s="3">
        <v>17.29</v>
      </c>
      <c r="C273" s="3">
        <v>0.11</v>
      </c>
      <c r="D273" s="3">
        <f t="shared" si="36"/>
        <v>13.548854166666665</v>
      </c>
      <c r="E273" s="3">
        <f>MAX(B273 - D273/Inputs!$B$5, 0)</f>
        <v>1.8935748106060615</v>
      </c>
      <c r="F273" s="3">
        <f>MAX(D273*Inputs!$B$5 - B273, 0)</f>
        <v>0</v>
      </c>
      <c r="G273" s="3">
        <f t="shared" si="37"/>
        <v>0.11</v>
      </c>
      <c r="H273" t="str">
        <f t="shared" si="38"/>
        <v>Discharge</v>
      </c>
      <c r="I273" s="3">
        <f t="shared" si="43"/>
        <v>0</v>
      </c>
      <c r="J273" s="3">
        <f t="shared" si="44"/>
        <v>149.6</v>
      </c>
      <c r="K273" s="3">
        <f>MIN(Inputs!$B$2, (Inputs!$B$8 - I273)/Inputs!$B$9)</f>
        <v>170</v>
      </c>
      <c r="L273" s="3">
        <f>MAX(MIN(Inputs!$B$2, I273*Inputs!$B$10, Inputs!$B$8*Inputs!$B$4 - J273), 0)</f>
        <v>0</v>
      </c>
      <c r="M273" s="3">
        <f t="shared" si="39"/>
        <v>0</v>
      </c>
      <c r="N273" s="3">
        <f t="shared" si="40"/>
        <v>0</v>
      </c>
      <c r="O273" s="3">
        <f>IF(H273="Reg", MIN(Inputs!$B$2, I273*Inputs!$B$10, (Inputs!$B$8-I273)/Inputs!$B$9), 0)</f>
        <v>0</v>
      </c>
      <c r="P273" s="3">
        <f t="shared" si="41"/>
        <v>0</v>
      </c>
      <c r="Q273" s="3">
        <f t="shared" si="42"/>
        <v>0</v>
      </c>
      <c r="R273" s="3">
        <f>I273 + M273*Inputs!$B$9 - N273/Inputs!$B$10</f>
        <v>0</v>
      </c>
    </row>
    <row r="274" spans="1:18" x14ac:dyDescent="0.3">
      <c r="A274" s="4">
        <v>46034.333333333343</v>
      </c>
      <c r="B274" s="3">
        <v>14.782499999999999</v>
      </c>
      <c r="C274" s="3">
        <v>1.5</v>
      </c>
      <c r="D274" s="3">
        <f t="shared" si="36"/>
        <v>13.548854166666665</v>
      </c>
      <c r="E274" s="3">
        <f>MAX(B274 - D274/Inputs!$B$5, 0)</f>
        <v>0</v>
      </c>
      <c r="F274" s="3">
        <f>MAX(D274*Inputs!$B$5 - B274, 0)</f>
        <v>0</v>
      </c>
      <c r="G274" s="3">
        <f t="shared" si="37"/>
        <v>1.5</v>
      </c>
      <c r="H274" t="str">
        <f t="shared" si="38"/>
        <v>Reg</v>
      </c>
      <c r="I274" s="3">
        <f t="shared" si="43"/>
        <v>0</v>
      </c>
      <c r="J274" s="3">
        <f t="shared" si="44"/>
        <v>149.6</v>
      </c>
      <c r="K274" s="3">
        <f>MIN(Inputs!$B$2, (Inputs!$B$8 - I274)/Inputs!$B$9)</f>
        <v>170</v>
      </c>
      <c r="L274" s="3">
        <f>MAX(MIN(Inputs!$B$2, I274*Inputs!$B$10, Inputs!$B$8*Inputs!$B$4 - J274), 0)</f>
        <v>0</v>
      </c>
      <c r="M274" s="3">
        <f t="shared" si="39"/>
        <v>0</v>
      </c>
      <c r="N274" s="3">
        <f t="shared" si="40"/>
        <v>0</v>
      </c>
      <c r="O274" s="3">
        <f>IF(H274="Reg", MIN(Inputs!$B$2, I274*Inputs!$B$10, (Inputs!$B$8-I274)/Inputs!$B$9), 0)</f>
        <v>0</v>
      </c>
      <c r="P274" s="3">
        <f t="shared" si="41"/>
        <v>0</v>
      </c>
      <c r="Q274" s="3">
        <f t="shared" si="42"/>
        <v>0</v>
      </c>
      <c r="R274" s="3">
        <f>I274 + M274*Inputs!$B$9 - N274/Inputs!$B$10</f>
        <v>0</v>
      </c>
    </row>
    <row r="275" spans="1:18" x14ac:dyDescent="0.3">
      <c r="A275" s="4">
        <v>46034.375</v>
      </c>
      <c r="B275" s="3">
        <v>16.64</v>
      </c>
      <c r="C275" s="3">
        <v>1</v>
      </c>
      <c r="D275" s="3">
        <f t="shared" si="36"/>
        <v>13.548854166666665</v>
      </c>
      <c r="E275" s="3">
        <f>MAX(B275 - D275/Inputs!$B$5, 0)</f>
        <v>1.2435748106060629</v>
      </c>
      <c r="F275" s="3">
        <f>MAX(D275*Inputs!$B$5 - B275, 0)</f>
        <v>0</v>
      </c>
      <c r="G275" s="3">
        <f t="shared" si="37"/>
        <v>1</v>
      </c>
      <c r="H275" t="str">
        <f t="shared" si="38"/>
        <v>Discharge</v>
      </c>
      <c r="I275" s="3">
        <f t="shared" si="43"/>
        <v>0</v>
      </c>
      <c r="J275" s="3">
        <f t="shared" si="44"/>
        <v>149.6</v>
      </c>
      <c r="K275" s="3">
        <f>MIN(Inputs!$B$2, (Inputs!$B$8 - I275)/Inputs!$B$9)</f>
        <v>170</v>
      </c>
      <c r="L275" s="3">
        <f>MAX(MIN(Inputs!$B$2, I275*Inputs!$B$10, Inputs!$B$8*Inputs!$B$4 - J275), 0)</f>
        <v>0</v>
      </c>
      <c r="M275" s="3">
        <f t="shared" si="39"/>
        <v>0</v>
      </c>
      <c r="N275" s="3">
        <f t="shared" si="40"/>
        <v>0</v>
      </c>
      <c r="O275" s="3">
        <f>IF(H275="Reg", MIN(Inputs!$B$2, I275*Inputs!$B$10, (Inputs!$B$8-I275)/Inputs!$B$9), 0)</f>
        <v>0</v>
      </c>
      <c r="P275" s="3">
        <f t="shared" si="41"/>
        <v>0</v>
      </c>
      <c r="Q275" s="3">
        <f t="shared" si="42"/>
        <v>0</v>
      </c>
      <c r="R275" s="3">
        <f>I275 + M275*Inputs!$B$9 - N275/Inputs!$B$10</f>
        <v>0</v>
      </c>
    </row>
    <row r="276" spans="1:18" x14ac:dyDescent="0.3">
      <c r="A276" s="4">
        <v>46034.416666666657</v>
      </c>
      <c r="B276" s="3">
        <v>14.715</v>
      </c>
      <c r="C276" s="3">
        <v>0.79</v>
      </c>
      <c r="D276" s="3">
        <f t="shared" si="36"/>
        <v>13.548854166666665</v>
      </c>
      <c r="E276" s="3">
        <f>MAX(B276 - D276/Inputs!$B$5, 0)</f>
        <v>0</v>
      </c>
      <c r="F276" s="3">
        <f>MAX(D276*Inputs!$B$5 - B276, 0)</f>
        <v>0</v>
      </c>
      <c r="G276" s="3">
        <f t="shared" si="37"/>
        <v>0.79</v>
      </c>
      <c r="H276" t="str">
        <f t="shared" si="38"/>
        <v>Reg</v>
      </c>
      <c r="I276" s="3">
        <f t="shared" si="43"/>
        <v>0</v>
      </c>
      <c r="J276" s="3">
        <f t="shared" si="44"/>
        <v>149.6</v>
      </c>
      <c r="K276" s="3">
        <f>MIN(Inputs!$B$2, (Inputs!$B$8 - I276)/Inputs!$B$9)</f>
        <v>170</v>
      </c>
      <c r="L276" s="3">
        <f>MAX(MIN(Inputs!$B$2, I276*Inputs!$B$10, Inputs!$B$8*Inputs!$B$4 - J276), 0)</f>
        <v>0</v>
      </c>
      <c r="M276" s="3">
        <f t="shared" si="39"/>
        <v>0</v>
      </c>
      <c r="N276" s="3">
        <f t="shared" si="40"/>
        <v>0</v>
      </c>
      <c r="O276" s="3">
        <f>IF(H276="Reg", MIN(Inputs!$B$2, I276*Inputs!$B$10, (Inputs!$B$8-I276)/Inputs!$B$9), 0)</f>
        <v>0</v>
      </c>
      <c r="P276" s="3">
        <f t="shared" si="41"/>
        <v>0</v>
      </c>
      <c r="Q276" s="3">
        <f t="shared" si="42"/>
        <v>0</v>
      </c>
      <c r="R276" s="3">
        <f>I276 + M276*Inputs!$B$9 - N276/Inputs!$B$10</f>
        <v>0</v>
      </c>
    </row>
    <row r="277" spans="1:18" x14ac:dyDescent="0.3">
      <c r="A277" s="4">
        <v>46034.458333333343</v>
      </c>
      <c r="B277" s="3">
        <v>10.442499999999999</v>
      </c>
      <c r="C277" s="3">
        <v>0.5</v>
      </c>
      <c r="D277" s="3">
        <f t="shared" si="36"/>
        <v>13.548854166666665</v>
      </c>
      <c r="E277" s="3">
        <f>MAX(B277 - D277/Inputs!$B$5, 0)</f>
        <v>0</v>
      </c>
      <c r="F277" s="3">
        <f>MAX(D277*Inputs!$B$5 - B277, 0)</f>
        <v>1.4804916666666657</v>
      </c>
      <c r="G277" s="3">
        <f t="shared" si="37"/>
        <v>0.5</v>
      </c>
      <c r="H277" t="str">
        <f t="shared" si="38"/>
        <v>Charge</v>
      </c>
      <c r="I277" s="3">
        <f t="shared" si="43"/>
        <v>0</v>
      </c>
      <c r="J277" s="3">
        <f t="shared" si="44"/>
        <v>149.6</v>
      </c>
      <c r="K277" s="3">
        <f>MIN(Inputs!$B$2, (Inputs!$B$8 - I277)/Inputs!$B$9)</f>
        <v>170</v>
      </c>
      <c r="L277" s="3">
        <f>MAX(MIN(Inputs!$B$2, I277*Inputs!$B$10, Inputs!$B$8*Inputs!$B$4 - J277), 0)</f>
        <v>0</v>
      </c>
      <c r="M277" s="3">
        <f t="shared" si="39"/>
        <v>170</v>
      </c>
      <c r="N277" s="3">
        <f t="shared" si="40"/>
        <v>0</v>
      </c>
      <c r="O277" s="3">
        <f>IF(H277="Reg", MIN(Inputs!$B$2, I277*Inputs!$B$10, (Inputs!$B$8-I277)/Inputs!$B$9), 0)</f>
        <v>0</v>
      </c>
      <c r="P277" s="3">
        <f t="shared" si="41"/>
        <v>-1775.2249999999999</v>
      </c>
      <c r="Q277" s="3">
        <f t="shared" si="42"/>
        <v>0</v>
      </c>
      <c r="R277" s="3">
        <f>I277 + M277*Inputs!$B$9 - N277/Inputs!$B$10</f>
        <v>159.4741358339966</v>
      </c>
    </row>
    <row r="278" spans="1:18" x14ac:dyDescent="0.3">
      <c r="A278" s="4">
        <v>46034.5</v>
      </c>
      <c r="B278" s="3">
        <v>2.1775000000000002</v>
      </c>
      <c r="C278" s="3">
        <v>0.35</v>
      </c>
      <c r="D278" s="3">
        <f t="shared" si="36"/>
        <v>13.548854166666665</v>
      </c>
      <c r="E278" s="3">
        <f>MAX(B278 - D278/Inputs!$B$5, 0)</f>
        <v>0</v>
      </c>
      <c r="F278" s="3">
        <f>MAX(D278*Inputs!$B$5 - B278, 0)</f>
        <v>9.7454916666666644</v>
      </c>
      <c r="G278" s="3">
        <f t="shared" si="37"/>
        <v>0.35</v>
      </c>
      <c r="H278" t="str">
        <f t="shared" si="38"/>
        <v>Charge</v>
      </c>
      <c r="I278" s="3">
        <f t="shared" si="43"/>
        <v>159.4741358339966</v>
      </c>
      <c r="J278" s="3">
        <f t="shared" si="44"/>
        <v>149.6</v>
      </c>
      <c r="K278" s="3">
        <f>MIN(Inputs!$B$2, (Inputs!$B$8 - I278)/Inputs!$B$9)</f>
        <v>170</v>
      </c>
      <c r="L278" s="3">
        <f>MAX(MIN(Inputs!$B$2, I278*Inputs!$B$10, Inputs!$B$8*Inputs!$B$4 - J278), 0)</f>
        <v>149.6</v>
      </c>
      <c r="M278" s="3">
        <f t="shared" si="39"/>
        <v>170</v>
      </c>
      <c r="N278" s="3">
        <f t="shared" si="40"/>
        <v>0</v>
      </c>
      <c r="O278" s="3">
        <f>IF(H278="Reg", MIN(Inputs!$B$2, I278*Inputs!$B$10, (Inputs!$B$8-I278)/Inputs!$B$9), 0)</f>
        <v>0</v>
      </c>
      <c r="P278" s="3">
        <f t="shared" si="41"/>
        <v>-370.17500000000001</v>
      </c>
      <c r="Q278" s="3">
        <f t="shared" si="42"/>
        <v>0</v>
      </c>
      <c r="R278" s="3">
        <f>I278 + M278*Inputs!$B$9 - N278/Inputs!$B$10</f>
        <v>318.9482716679932</v>
      </c>
    </row>
    <row r="279" spans="1:18" x14ac:dyDescent="0.3">
      <c r="A279" s="4">
        <v>46034.541666666657</v>
      </c>
      <c r="B279" s="3">
        <v>-0.95499999999999996</v>
      </c>
      <c r="C279" s="3">
        <v>0.34</v>
      </c>
      <c r="D279" s="3">
        <f t="shared" si="36"/>
        <v>13.548854166666665</v>
      </c>
      <c r="E279" s="3">
        <f>MAX(B279 - D279/Inputs!$B$5, 0)</f>
        <v>0</v>
      </c>
      <c r="F279" s="3">
        <f>MAX(D279*Inputs!$B$5 - B279, 0)</f>
        <v>12.877991666666665</v>
      </c>
      <c r="G279" s="3">
        <f t="shared" si="37"/>
        <v>0.34</v>
      </c>
      <c r="H279" t="str">
        <f t="shared" si="38"/>
        <v>Charge</v>
      </c>
      <c r="I279" s="3">
        <f t="shared" si="43"/>
        <v>318.9482716679932</v>
      </c>
      <c r="J279" s="3">
        <f t="shared" si="44"/>
        <v>149.6</v>
      </c>
      <c r="K279" s="3">
        <f>MIN(Inputs!$B$2, (Inputs!$B$8 - I279)/Inputs!$B$9)</f>
        <v>22.44121780453775</v>
      </c>
      <c r="L279" s="3">
        <f>MAX(MIN(Inputs!$B$2, I279*Inputs!$B$10, Inputs!$B$8*Inputs!$B$4 - J279), 0)</f>
        <v>170</v>
      </c>
      <c r="M279" s="3">
        <f t="shared" si="39"/>
        <v>22.44121780453775</v>
      </c>
      <c r="N279" s="3">
        <f t="shared" si="40"/>
        <v>0</v>
      </c>
      <c r="O279" s="3">
        <f>IF(H279="Reg", MIN(Inputs!$B$2, I279*Inputs!$B$10, (Inputs!$B$8-I279)/Inputs!$B$9), 0)</f>
        <v>0</v>
      </c>
      <c r="P279" s="3">
        <f t="shared" si="41"/>
        <v>21.431363003333551</v>
      </c>
      <c r="Q279" s="3">
        <f t="shared" si="42"/>
        <v>0</v>
      </c>
      <c r="R279" s="3">
        <f>I279 + M279*Inputs!$B$9 - N279/Inputs!$B$10</f>
        <v>340</v>
      </c>
    </row>
    <row r="280" spans="1:18" x14ac:dyDescent="0.3">
      <c r="A280" s="4">
        <v>46034.583333333343</v>
      </c>
      <c r="B280" s="3">
        <v>-2.0825</v>
      </c>
      <c r="C280" s="3">
        <v>0.42</v>
      </c>
      <c r="D280" s="3">
        <f t="shared" si="36"/>
        <v>13.548854166666665</v>
      </c>
      <c r="E280" s="3">
        <f>MAX(B280 - D280/Inputs!$B$5, 0)</f>
        <v>0</v>
      </c>
      <c r="F280" s="3">
        <f>MAX(D280*Inputs!$B$5 - B280, 0)</f>
        <v>14.005491666666664</v>
      </c>
      <c r="G280" s="3">
        <f t="shared" si="37"/>
        <v>0.42</v>
      </c>
      <c r="H280" t="str">
        <f t="shared" si="38"/>
        <v>Charge</v>
      </c>
      <c r="I280" s="3">
        <f t="shared" si="43"/>
        <v>340</v>
      </c>
      <c r="J280" s="3">
        <f t="shared" si="44"/>
        <v>149.6</v>
      </c>
      <c r="K280" s="3">
        <f>MIN(Inputs!$B$2, (Inputs!$B$8 - I280)/Inputs!$B$9)</f>
        <v>0</v>
      </c>
      <c r="L280" s="3">
        <f>MAX(MIN(Inputs!$B$2, I280*Inputs!$B$10, Inputs!$B$8*Inputs!$B$4 - J280), 0)</f>
        <v>170</v>
      </c>
      <c r="M280" s="3">
        <f t="shared" si="39"/>
        <v>0</v>
      </c>
      <c r="N280" s="3">
        <f t="shared" si="40"/>
        <v>0</v>
      </c>
      <c r="O280" s="3">
        <f>IF(H280="Reg", MIN(Inputs!$B$2, I280*Inputs!$B$10, (Inputs!$B$8-I280)/Inputs!$B$9), 0)</f>
        <v>0</v>
      </c>
      <c r="P280" s="3">
        <f t="shared" si="41"/>
        <v>0</v>
      </c>
      <c r="Q280" s="3">
        <f t="shared" si="42"/>
        <v>0</v>
      </c>
      <c r="R280" s="3">
        <f>I280 + M280*Inputs!$B$9 - N280/Inputs!$B$10</f>
        <v>340</v>
      </c>
    </row>
    <row r="281" spans="1:18" x14ac:dyDescent="0.3">
      <c r="A281" s="4">
        <v>46034.625</v>
      </c>
      <c r="B281" s="3">
        <v>-1.7150000000000001</v>
      </c>
      <c r="C281" s="3">
        <v>0.32</v>
      </c>
      <c r="D281" s="3">
        <f t="shared" si="36"/>
        <v>13.548854166666665</v>
      </c>
      <c r="E281" s="3">
        <f>MAX(B281 - D281/Inputs!$B$5, 0)</f>
        <v>0</v>
      </c>
      <c r="F281" s="3">
        <f>MAX(D281*Inputs!$B$5 - B281, 0)</f>
        <v>13.637991666666665</v>
      </c>
      <c r="G281" s="3">
        <f t="shared" si="37"/>
        <v>0.32</v>
      </c>
      <c r="H281" t="str">
        <f t="shared" si="38"/>
        <v>Charge</v>
      </c>
      <c r="I281" s="3">
        <f t="shared" si="43"/>
        <v>340</v>
      </c>
      <c r="J281" s="3">
        <f t="shared" si="44"/>
        <v>149.6</v>
      </c>
      <c r="K281" s="3">
        <f>MIN(Inputs!$B$2, (Inputs!$B$8 - I281)/Inputs!$B$9)</f>
        <v>0</v>
      </c>
      <c r="L281" s="3">
        <f>MAX(MIN(Inputs!$B$2, I281*Inputs!$B$10, Inputs!$B$8*Inputs!$B$4 - J281), 0)</f>
        <v>170</v>
      </c>
      <c r="M281" s="3">
        <f t="shared" si="39"/>
        <v>0</v>
      </c>
      <c r="N281" s="3">
        <f t="shared" si="40"/>
        <v>0</v>
      </c>
      <c r="O281" s="3">
        <f>IF(H281="Reg", MIN(Inputs!$B$2, I281*Inputs!$B$10, (Inputs!$B$8-I281)/Inputs!$B$9), 0)</f>
        <v>0</v>
      </c>
      <c r="P281" s="3">
        <f t="shared" si="41"/>
        <v>0</v>
      </c>
      <c r="Q281" s="3">
        <f t="shared" si="42"/>
        <v>0</v>
      </c>
      <c r="R281" s="3">
        <f>I281 + M281*Inputs!$B$9 - N281/Inputs!$B$10</f>
        <v>340</v>
      </c>
    </row>
    <row r="282" spans="1:18" x14ac:dyDescent="0.3">
      <c r="A282" s="4">
        <v>46034.666666666657</v>
      </c>
      <c r="B282" s="3">
        <v>16.997500000000002</v>
      </c>
      <c r="C282" s="3">
        <v>0.24</v>
      </c>
      <c r="D282" s="3">
        <f t="shared" si="36"/>
        <v>13.548854166666665</v>
      </c>
      <c r="E282" s="3">
        <f>MAX(B282 - D282/Inputs!$B$5, 0)</f>
        <v>1.6010748106060646</v>
      </c>
      <c r="F282" s="3">
        <f>MAX(D282*Inputs!$B$5 - B282, 0)</f>
        <v>0</v>
      </c>
      <c r="G282" s="3">
        <f t="shared" si="37"/>
        <v>0.24</v>
      </c>
      <c r="H282" t="str">
        <f t="shared" si="38"/>
        <v>Discharge</v>
      </c>
      <c r="I282" s="3">
        <f t="shared" si="43"/>
        <v>340</v>
      </c>
      <c r="J282" s="3">
        <f t="shared" si="44"/>
        <v>149.6</v>
      </c>
      <c r="K282" s="3">
        <f>MIN(Inputs!$B$2, (Inputs!$B$8 - I282)/Inputs!$B$9)</f>
        <v>0</v>
      </c>
      <c r="L282" s="3">
        <f>MAX(MIN(Inputs!$B$2, I282*Inputs!$B$10, Inputs!$B$8*Inputs!$B$4 - J282), 0)</f>
        <v>170</v>
      </c>
      <c r="M282" s="3">
        <f t="shared" si="39"/>
        <v>0</v>
      </c>
      <c r="N282" s="3">
        <f t="shared" si="40"/>
        <v>170</v>
      </c>
      <c r="O282" s="3">
        <f>IF(H282="Reg", MIN(Inputs!$B$2, I282*Inputs!$B$10, (Inputs!$B$8-I282)/Inputs!$B$9), 0)</f>
        <v>0</v>
      </c>
      <c r="P282" s="3">
        <f t="shared" si="41"/>
        <v>2889.5750000000003</v>
      </c>
      <c r="Q282" s="3">
        <f t="shared" si="42"/>
        <v>0</v>
      </c>
      <c r="R282" s="3">
        <f>I282 + M282*Inputs!$B$9 - N282/Inputs!$B$10</f>
        <v>158.77939109773115</v>
      </c>
    </row>
    <row r="283" spans="1:18" x14ac:dyDescent="0.3">
      <c r="A283" s="4">
        <v>46034.708333333343</v>
      </c>
      <c r="B283" s="3">
        <v>25.03</v>
      </c>
      <c r="C283" s="3">
        <v>1</v>
      </c>
      <c r="D283" s="3">
        <f t="shared" si="36"/>
        <v>13.548854166666665</v>
      </c>
      <c r="E283" s="3">
        <f>MAX(B283 - D283/Inputs!$B$5, 0)</f>
        <v>9.6335748106060635</v>
      </c>
      <c r="F283" s="3">
        <f>MAX(D283*Inputs!$B$5 - B283, 0)</f>
        <v>0</v>
      </c>
      <c r="G283" s="3">
        <f t="shared" si="37"/>
        <v>1</v>
      </c>
      <c r="H283" t="str">
        <f t="shared" si="38"/>
        <v>Discharge</v>
      </c>
      <c r="I283" s="3">
        <f t="shared" si="43"/>
        <v>158.77939109773115</v>
      </c>
      <c r="J283" s="3">
        <f t="shared" si="44"/>
        <v>319.60000000000002</v>
      </c>
      <c r="K283" s="3">
        <f>MIN(Inputs!$B$2, (Inputs!$B$8 - I283)/Inputs!$B$9)</f>
        <v>170</v>
      </c>
      <c r="L283" s="3">
        <f>MAX(MIN(Inputs!$B$2, I283*Inputs!$B$10, Inputs!$B$8*Inputs!$B$4 - J283), 0)</f>
        <v>20.399999999999977</v>
      </c>
      <c r="M283" s="3">
        <f t="shared" si="39"/>
        <v>0</v>
      </c>
      <c r="N283" s="3">
        <f t="shared" si="40"/>
        <v>20.399999999999977</v>
      </c>
      <c r="O283" s="3">
        <f>IF(H283="Reg", MIN(Inputs!$B$2, I283*Inputs!$B$10, (Inputs!$B$8-I283)/Inputs!$B$9), 0)</f>
        <v>0</v>
      </c>
      <c r="P283" s="3">
        <f t="shared" si="41"/>
        <v>510.61199999999945</v>
      </c>
      <c r="Q283" s="3">
        <f t="shared" si="42"/>
        <v>0</v>
      </c>
      <c r="R283" s="3">
        <f>I283 + M283*Inputs!$B$9 - N283/Inputs!$B$10</f>
        <v>137.03291802945893</v>
      </c>
    </row>
    <row r="284" spans="1:18" x14ac:dyDescent="0.3">
      <c r="A284" s="4">
        <v>46034.75</v>
      </c>
      <c r="B284" s="3">
        <v>18.997500000000002</v>
      </c>
      <c r="C284" s="3">
        <v>0.24</v>
      </c>
      <c r="D284" s="3">
        <f t="shared" si="36"/>
        <v>13.548854166666665</v>
      </c>
      <c r="E284" s="3">
        <f>MAX(B284 - D284/Inputs!$B$5, 0)</f>
        <v>3.6010748106060646</v>
      </c>
      <c r="F284" s="3">
        <f>MAX(D284*Inputs!$B$5 - B284, 0)</f>
        <v>0</v>
      </c>
      <c r="G284" s="3">
        <f t="shared" si="37"/>
        <v>0.24</v>
      </c>
      <c r="H284" t="str">
        <f t="shared" si="38"/>
        <v>Discharge</v>
      </c>
      <c r="I284" s="3">
        <f t="shared" si="43"/>
        <v>137.03291802945893</v>
      </c>
      <c r="J284" s="3">
        <f t="shared" si="44"/>
        <v>340</v>
      </c>
      <c r="K284" s="3">
        <f>MIN(Inputs!$B$2, (Inputs!$B$8 - I284)/Inputs!$B$9)</f>
        <v>170</v>
      </c>
      <c r="L284" s="3">
        <f>MAX(MIN(Inputs!$B$2, I284*Inputs!$B$10, Inputs!$B$8*Inputs!$B$4 - J284), 0)</f>
        <v>0</v>
      </c>
      <c r="M284" s="3">
        <f t="shared" si="39"/>
        <v>0</v>
      </c>
      <c r="N284" s="3">
        <f t="shared" si="40"/>
        <v>0</v>
      </c>
      <c r="O284" s="3">
        <f>IF(H284="Reg", MIN(Inputs!$B$2, I284*Inputs!$B$10, (Inputs!$B$8-I284)/Inputs!$B$9), 0)</f>
        <v>0</v>
      </c>
      <c r="P284" s="3">
        <f t="shared" si="41"/>
        <v>0</v>
      </c>
      <c r="Q284" s="3">
        <f t="shared" si="42"/>
        <v>0</v>
      </c>
      <c r="R284" s="3">
        <f>I284 + M284*Inputs!$B$9 - N284/Inputs!$B$10</f>
        <v>137.03291802945893</v>
      </c>
    </row>
    <row r="285" spans="1:18" x14ac:dyDescent="0.3">
      <c r="A285" s="4">
        <v>46034.791666666657</v>
      </c>
      <c r="B285" s="3">
        <v>15.455000000000002</v>
      </c>
      <c r="C285" s="3">
        <v>0.24</v>
      </c>
      <c r="D285" s="3">
        <f t="shared" si="36"/>
        <v>13.548854166666665</v>
      </c>
      <c r="E285" s="3">
        <f>MAX(B285 - D285/Inputs!$B$5, 0)</f>
        <v>5.8574810606064176E-2</v>
      </c>
      <c r="F285" s="3">
        <f>MAX(D285*Inputs!$B$5 - B285, 0)</f>
        <v>0</v>
      </c>
      <c r="G285" s="3">
        <f t="shared" si="37"/>
        <v>0.24</v>
      </c>
      <c r="H285" t="str">
        <f t="shared" si="38"/>
        <v>Reg</v>
      </c>
      <c r="I285" s="3">
        <f t="shared" si="43"/>
        <v>137.03291802945893</v>
      </c>
      <c r="J285" s="3">
        <f t="shared" si="44"/>
        <v>340</v>
      </c>
      <c r="K285" s="3">
        <f>MIN(Inputs!$B$2, (Inputs!$B$8 - I285)/Inputs!$B$9)</f>
        <v>170</v>
      </c>
      <c r="L285" s="3">
        <f>MAX(MIN(Inputs!$B$2, I285*Inputs!$B$10, Inputs!$B$8*Inputs!$B$4 - J285), 0)</f>
        <v>0</v>
      </c>
      <c r="M285" s="3">
        <f t="shared" si="39"/>
        <v>0</v>
      </c>
      <c r="N285" s="3">
        <f t="shared" si="40"/>
        <v>0</v>
      </c>
      <c r="O285" s="3">
        <f>IF(H285="Reg", MIN(Inputs!$B$2, I285*Inputs!$B$10, (Inputs!$B$8-I285)/Inputs!$B$9), 0)</f>
        <v>128.54827166799328</v>
      </c>
      <c r="P285" s="3">
        <f t="shared" si="41"/>
        <v>0</v>
      </c>
      <c r="Q285" s="3">
        <f t="shared" si="42"/>
        <v>30.851585200318386</v>
      </c>
      <c r="R285" s="3">
        <f>I285 + M285*Inputs!$B$9 - N285/Inputs!$B$10</f>
        <v>137.03291802945893</v>
      </c>
    </row>
    <row r="286" spans="1:18" x14ac:dyDescent="0.3">
      <c r="A286" s="4">
        <v>46034.833333333343</v>
      </c>
      <c r="B286" s="3">
        <v>16.767499999999998</v>
      </c>
      <c r="C286" s="3">
        <v>0.15</v>
      </c>
      <c r="D286" s="3">
        <f t="shared" si="36"/>
        <v>13.548854166666665</v>
      </c>
      <c r="E286" s="3">
        <f>MAX(B286 - D286/Inputs!$B$5, 0)</f>
        <v>1.3710748106060606</v>
      </c>
      <c r="F286" s="3">
        <f>MAX(D286*Inputs!$B$5 - B286, 0)</f>
        <v>0</v>
      </c>
      <c r="G286" s="3">
        <f t="shared" si="37"/>
        <v>0.15</v>
      </c>
      <c r="H286" t="str">
        <f t="shared" si="38"/>
        <v>Discharge</v>
      </c>
      <c r="I286" s="3">
        <f t="shared" si="43"/>
        <v>137.03291802945893</v>
      </c>
      <c r="J286" s="3">
        <f t="shared" si="44"/>
        <v>340</v>
      </c>
      <c r="K286" s="3">
        <f>MIN(Inputs!$B$2, (Inputs!$B$8 - I286)/Inputs!$B$9)</f>
        <v>170</v>
      </c>
      <c r="L286" s="3">
        <f>MAX(MIN(Inputs!$B$2, I286*Inputs!$B$10, Inputs!$B$8*Inputs!$B$4 - J286), 0)</f>
        <v>0</v>
      </c>
      <c r="M286" s="3">
        <f t="shared" si="39"/>
        <v>0</v>
      </c>
      <c r="N286" s="3">
        <f t="shared" si="40"/>
        <v>0</v>
      </c>
      <c r="O286" s="3">
        <f>IF(H286="Reg", MIN(Inputs!$B$2, I286*Inputs!$B$10, (Inputs!$B$8-I286)/Inputs!$B$9), 0)</f>
        <v>0</v>
      </c>
      <c r="P286" s="3">
        <f t="shared" si="41"/>
        <v>0</v>
      </c>
      <c r="Q286" s="3">
        <f t="shared" si="42"/>
        <v>0</v>
      </c>
      <c r="R286" s="3">
        <f>I286 + M286*Inputs!$B$9 - N286/Inputs!$B$10</f>
        <v>137.03291802945893</v>
      </c>
    </row>
    <row r="287" spans="1:18" x14ac:dyDescent="0.3">
      <c r="A287" s="4">
        <v>46034.875</v>
      </c>
      <c r="B287" s="3">
        <v>17.3675</v>
      </c>
      <c r="C287" s="3">
        <v>0.14000000000000001</v>
      </c>
      <c r="D287" s="3">
        <f t="shared" si="36"/>
        <v>13.548854166666665</v>
      </c>
      <c r="E287" s="3">
        <f>MAX(B287 - D287/Inputs!$B$5, 0)</f>
        <v>1.971074810606062</v>
      </c>
      <c r="F287" s="3">
        <f>MAX(D287*Inputs!$B$5 - B287, 0)</f>
        <v>0</v>
      </c>
      <c r="G287" s="3">
        <f t="shared" si="37"/>
        <v>0.14000000000000001</v>
      </c>
      <c r="H287" t="str">
        <f t="shared" si="38"/>
        <v>Discharge</v>
      </c>
      <c r="I287" s="3">
        <f t="shared" si="43"/>
        <v>137.03291802945893</v>
      </c>
      <c r="J287" s="3">
        <f t="shared" si="44"/>
        <v>340</v>
      </c>
      <c r="K287" s="3">
        <f>MIN(Inputs!$B$2, (Inputs!$B$8 - I287)/Inputs!$B$9)</f>
        <v>170</v>
      </c>
      <c r="L287" s="3">
        <f>MAX(MIN(Inputs!$B$2, I287*Inputs!$B$10, Inputs!$B$8*Inputs!$B$4 - J287), 0)</f>
        <v>0</v>
      </c>
      <c r="M287" s="3">
        <f t="shared" si="39"/>
        <v>0</v>
      </c>
      <c r="N287" s="3">
        <f t="shared" si="40"/>
        <v>0</v>
      </c>
      <c r="O287" s="3">
        <f>IF(H287="Reg", MIN(Inputs!$B$2, I287*Inputs!$B$10, (Inputs!$B$8-I287)/Inputs!$B$9), 0)</f>
        <v>0</v>
      </c>
      <c r="P287" s="3">
        <f t="shared" si="41"/>
        <v>0</v>
      </c>
      <c r="Q287" s="3">
        <f t="shared" si="42"/>
        <v>0</v>
      </c>
      <c r="R287" s="3">
        <f>I287 + M287*Inputs!$B$9 - N287/Inputs!$B$10</f>
        <v>137.03291802945893</v>
      </c>
    </row>
    <row r="288" spans="1:18" x14ac:dyDescent="0.3">
      <c r="A288" s="4">
        <v>46034.916666666657</v>
      </c>
      <c r="B288" s="3">
        <v>17.592500000000001</v>
      </c>
      <c r="C288" s="3">
        <v>0.15</v>
      </c>
      <c r="D288" s="3">
        <f t="shared" si="36"/>
        <v>13.548854166666665</v>
      </c>
      <c r="E288" s="3">
        <f>MAX(B288 - D288/Inputs!$B$5, 0)</f>
        <v>2.1960748106060635</v>
      </c>
      <c r="F288" s="3">
        <f>MAX(D288*Inputs!$B$5 - B288, 0)</f>
        <v>0</v>
      </c>
      <c r="G288" s="3">
        <f t="shared" si="37"/>
        <v>0.15</v>
      </c>
      <c r="H288" t="str">
        <f t="shared" si="38"/>
        <v>Discharge</v>
      </c>
      <c r="I288" s="3">
        <f t="shared" si="43"/>
        <v>137.03291802945893</v>
      </c>
      <c r="J288" s="3">
        <f t="shared" si="44"/>
        <v>340</v>
      </c>
      <c r="K288" s="3">
        <f>MIN(Inputs!$B$2, (Inputs!$B$8 - I288)/Inputs!$B$9)</f>
        <v>170</v>
      </c>
      <c r="L288" s="3">
        <f>MAX(MIN(Inputs!$B$2, I288*Inputs!$B$10, Inputs!$B$8*Inputs!$B$4 - J288), 0)</f>
        <v>0</v>
      </c>
      <c r="M288" s="3">
        <f t="shared" si="39"/>
        <v>0</v>
      </c>
      <c r="N288" s="3">
        <f t="shared" si="40"/>
        <v>0</v>
      </c>
      <c r="O288" s="3">
        <f>IF(H288="Reg", MIN(Inputs!$B$2, I288*Inputs!$B$10, (Inputs!$B$8-I288)/Inputs!$B$9), 0)</f>
        <v>0</v>
      </c>
      <c r="P288" s="3">
        <f t="shared" si="41"/>
        <v>0</v>
      </c>
      <c r="Q288" s="3">
        <f t="shared" si="42"/>
        <v>0</v>
      </c>
      <c r="R288" s="3">
        <f>I288 + M288*Inputs!$B$9 - N288/Inputs!$B$10</f>
        <v>137.03291802945893</v>
      </c>
    </row>
    <row r="289" spans="1:18" x14ac:dyDescent="0.3">
      <c r="A289" s="4">
        <v>46034.958333333343</v>
      </c>
      <c r="B289" s="3">
        <v>20.0075</v>
      </c>
      <c r="C289" s="3">
        <v>0.06</v>
      </c>
      <c r="D289" s="3">
        <f t="shared" si="36"/>
        <v>13.548854166666665</v>
      </c>
      <c r="E289" s="3">
        <f>MAX(B289 - D289/Inputs!$B$5, 0)</f>
        <v>4.6110748106060626</v>
      </c>
      <c r="F289" s="3">
        <f>MAX(D289*Inputs!$B$5 - B289, 0)</f>
        <v>0</v>
      </c>
      <c r="G289" s="3">
        <f t="shared" si="37"/>
        <v>0.06</v>
      </c>
      <c r="H289" t="str">
        <f t="shared" si="38"/>
        <v>Discharge</v>
      </c>
      <c r="I289" s="3">
        <f t="shared" si="43"/>
        <v>137.03291802945893</v>
      </c>
      <c r="J289" s="3">
        <f t="shared" si="44"/>
        <v>340</v>
      </c>
      <c r="K289" s="3">
        <f>MIN(Inputs!$B$2, (Inputs!$B$8 - I289)/Inputs!$B$9)</f>
        <v>170</v>
      </c>
      <c r="L289" s="3">
        <f>MAX(MIN(Inputs!$B$2, I289*Inputs!$B$10, Inputs!$B$8*Inputs!$B$4 - J289), 0)</f>
        <v>0</v>
      </c>
      <c r="M289" s="3">
        <f t="shared" si="39"/>
        <v>0</v>
      </c>
      <c r="N289" s="3">
        <f t="shared" si="40"/>
        <v>0</v>
      </c>
      <c r="O289" s="3">
        <f>IF(H289="Reg", MIN(Inputs!$B$2, I289*Inputs!$B$10, (Inputs!$B$8-I289)/Inputs!$B$9), 0)</f>
        <v>0</v>
      </c>
      <c r="P289" s="3">
        <f t="shared" si="41"/>
        <v>0</v>
      </c>
      <c r="Q289" s="3">
        <f t="shared" si="42"/>
        <v>0</v>
      </c>
      <c r="R289" s="3">
        <f>I289 + M289*Inputs!$B$9 - N289/Inputs!$B$10</f>
        <v>137.03291802945893</v>
      </c>
    </row>
    <row r="290" spans="1:18" x14ac:dyDescent="0.3">
      <c r="A290" s="4">
        <v>46035</v>
      </c>
      <c r="B290" s="3">
        <v>40.517499999999998</v>
      </c>
      <c r="C290" s="3">
        <v>0.04</v>
      </c>
      <c r="D290" s="3">
        <f t="shared" si="36"/>
        <v>17.433749999999996</v>
      </c>
      <c r="E290" s="3">
        <f>MAX(B290 - D290/Inputs!$B$5, 0)</f>
        <v>20.706420454545459</v>
      </c>
      <c r="F290" s="3">
        <f>MAX(D290*Inputs!$B$5 - B290, 0)</f>
        <v>0</v>
      </c>
      <c r="G290" s="3">
        <f t="shared" si="37"/>
        <v>0.04</v>
      </c>
      <c r="H290" t="str">
        <f t="shared" si="38"/>
        <v>Discharge</v>
      </c>
      <c r="I290" s="3">
        <f t="shared" si="43"/>
        <v>137.03291802945893</v>
      </c>
      <c r="J290" s="3">
        <f t="shared" si="44"/>
        <v>0</v>
      </c>
      <c r="K290" s="3">
        <f>MIN(Inputs!$B$2, (Inputs!$B$8 - I290)/Inputs!$B$9)</f>
        <v>170</v>
      </c>
      <c r="L290" s="3">
        <f>MAX(MIN(Inputs!$B$2, I290*Inputs!$B$10, Inputs!$B$8*Inputs!$B$4 - J290), 0)</f>
        <v>128.54827166799328</v>
      </c>
      <c r="M290" s="3">
        <f t="shared" si="39"/>
        <v>0</v>
      </c>
      <c r="N290" s="3">
        <f t="shared" si="40"/>
        <v>128.54827166799328</v>
      </c>
      <c r="O290" s="3">
        <f>IF(H290="Reg", MIN(Inputs!$B$2, I290*Inputs!$B$10, (Inputs!$B$8-I290)/Inputs!$B$9), 0)</f>
        <v>0</v>
      </c>
      <c r="P290" s="3">
        <f t="shared" si="41"/>
        <v>5208.4545973079175</v>
      </c>
      <c r="Q290" s="3">
        <f t="shared" si="42"/>
        <v>0</v>
      </c>
      <c r="R290" s="3">
        <f>I290 + M290*Inputs!$B$9 - N290/Inputs!$B$10</f>
        <v>0</v>
      </c>
    </row>
    <row r="291" spans="1:18" x14ac:dyDescent="0.3">
      <c r="A291" s="4">
        <v>46035.041666666657</v>
      </c>
      <c r="B291" s="3">
        <v>29.555</v>
      </c>
      <c r="C291" s="3">
        <v>0.05</v>
      </c>
      <c r="D291" s="3">
        <f t="shared" si="36"/>
        <v>17.433749999999996</v>
      </c>
      <c r="E291" s="3">
        <f>MAX(B291 - D291/Inputs!$B$5, 0)</f>
        <v>9.7439204545454601</v>
      </c>
      <c r="F291" s="3">
        <f>MAX(D291*Inputs!$B$5 - B291, 0)</f>
        <v>0</v>
      </c>
      <c r="G291" s="3">
        <f t="shared" si="37"/>
        <v>0.05</v>
      </c>
      <c r="H291" t="str">
        <f t="shared" si="38"/>
        <v>Discharge</v>
      </c>
      <c r="I291" s="3">
        <f t="shared" si="43"/>
        <v>0</v>
      </c>
      <c r="J291" s="3">
        <f t="shared" si="44"/>
        <v>128.54827166799328</v>
      </c>
      <c r="K291" s="3">
        <f>MIN(Inputs!$B$2, (Inputs!$B$8 - I291)/Inputs!$B$9)</f>
        <v>170</v>
      </c>
      <c r="L291" s="3">
        <f>MAX(MIN(Inputs!$B$2, I291*Inputs!$B$10, Inputs!$B$8*Inputs!$B$4 - J291), 0)</f>
        <v>0</v>
      </c>
      <c r="M291" s="3">
        <f t="shared" si="39"/>
        <v>0</v>
      </c>
      <c r="N291" s="3">
        <f t="shared" si="40"/>
        <v>0</v>
      </c>
      <c r="O291" s="3">
        <f>IF(H291="Reg", MIN(Inputs!$B$2, I291*Inputs!$B$10, (Inputs!$B$8-I291)/Inputs!$B$9), 0)</f>
        <v>0</v>
      </c>
      <c r="P291" s="3">
        <f t="shared" si="41"/>
        <v>0</v>
      </c>
      <c r="Q291" s="3">
        <f t="shared" si="42"/>
        <v>0</v>
      </c>
      <c r="R291" s="3">
        <f>I291 + M291*Inputs!$B$9 - N291/Inputs!$B$10</f>
        <v>0</v>
      </c>
    </row>
    <row r="292" spans="1:18" x14ac:dyDescent="0.3">
      <c r="A292" s="4">
        <v>46035.083333333343</v>
      </c>
      <c r="B292" s="3">
        <v>23.990000000000002</v>
      </c>
      <c r="C292" s="3">
        <v>0.05</v>
      </c>
      <c r="D292" s="3">
        <f t="shared" si="36"/>
        <v>17.433749999999996</v>
      </c>
      <c r="E292" s="3">
        <f>MAX(B292 - D292/Inputs!$B$5, 0)</f>
        <v>4.1789204545454623</v>
      </c>
      <c r="F292" s="3">
        <f>MAX(D292*Inputs!$B$5 - B292, 0)</f>
        <v>0</v>
      </c>
      <c r="G292" s="3">
        <f t="shared" si="37"/>
        <v>0.05</v>
      </c>
      <c r="H292" t="str">
        <f t="shared" si="38"/>
        <v>Discharge</v>
      </c>
      <c r="I292" s="3">
        <f t="shared" si="43"/>
        <v>0</v>
      </c>
      <c r="J292" s="3">
        <f t="shared" si="44"/>
        <v>128.54827166799328</v>
      </c>
      <c r="K292" s="3">
        <f>MIN(Inputs!$B$2, (Inputs!$B$8 - I292)/Inputs!$B$9)</f>
        <v>170</v>
      </c>
      <c r="L292" s="3">
        <f>MAX(MIN(Inputs!$B$2, I292*Inputs!$B$10, Inputs!$B$8*Inputs!$B$4 - J292), 0)</f>
        <v>0</v>
      </c>
      <c r="M292" s="3">
        <f t="shared" si="39"/>
        <v>0</v>
      </c>
      <c r="N292" s="3">
        <f t="shared" si="40"/>
        <v>0</v>
      </c>
      <c r="O292" s="3">
        <f>IF(H292="Reg", MIN(Inputs!$B$2, I292*Inputs!$B$10, (Inputs!$B$8-I292)/Inputs!$B$9), 0)</f>
        <v>0</v>
      </c>
      <c r="P292" s="3">
        <f t="shared" si="41"/>
        <v>0</v>
      </c>
      <c r="Q292" s="3">
        <f t="shared" si="42"/>
        <v>0</v>
      </c>
      <c r="R292" s="3">
        <f>I292 + M292*Inputs!$B$9 - N292/Inputs!$B$10</f>
        <v>0</v>
      </c>
    </row>
    <row r="293" spans="1:18" x14ac:dyDescent="0.3">
      <c r="A293" s="4">
        <v>46035.125</v>
      </c>
      <c r="B293" s="3">
        <v>22.7575</v>
      </c>
      <c r="C293" s="3">
        <v>0.04</v>
      </c>
      <c r="D293" s="3">
        <f t="shared" si="36"/>
        <v>17.433749999999996</v>
      </c>
      <c r="E293" s="3">
        <f>MAX(B293 - D293/Inputs!$B$5, 0)</f>
        <v>2.9464204545454606</v>
      </c>
      <c r="F293" s="3">
        <f>MAX(D293*Inputs!$B$5 - B293, 0)</f>
        <v>0</v>
      </c>
      <c r="G293" s="3">
        <f t="shared" si="37"/>
        <v>0.04</v>
      </c>
      <c r="H293" t="str">
        <f t="shared" si="38"/>
        <v>Discharge</v>
      </c>
      <c r="I293" s="3">
        <f t="shared" si="43"/>
        <v>0</v>
      </c>
      <c r="J293" s="3">
        <f t="shared" si="44"/>
        <v>128.54827166799328</v>
      </c>
      <c r="K293" s="3">
        <f>MIN(Inputs!$B$2, (Inputs!$B$8 - I293)/Inputs!$B$9)</f>
        <v>170</v>
      </c>
      <c r="L293" s="3">
        <f>MAX(MIN(Inputs!$B$2, I293*Inputs!$B$10, Inputs!$B$8*Inputs!$B$4 - J293), 0)</f>
        <v>0</v>
      </c>
      <c r="M293" s="3">
        <f t="shared" si="39"/>
        <v>0</v>
      </c>
      <c r="N293" s="3">
        <f t="shared" si="40"/>
        <v>0</v>
      </c>
      <c r="O293" s="3">
        <f>IF(H293="Reg", MIN(Inputs!$B$2, I293*Inputs!$B$10, (Inputs!$B$8-I293)/Inputs!$B$9), 0)</f>
        <v>0</v>
      </c>
      <c r="P293" s="3">
        <f t="shared" si="41"/>
        <v>0</v>
      </c>
      <c r="Q293" s="3">
        <f t="shared" si="42"/>
        <v>0</v>
      </c>
      <c r="R293" s="3">
        <f>I293 + M293*Inputs!$B$9 - N293/Inputs!$B$10</f>
        <v>0</v>
      </c>
    </row>
    <row r="294" spans="1:18" x14ac:dyDescent="0.3">
      <c r="A294" s="4">
        <v>46035.166666666657</v>
      </c>
      <c r="B294" s="3">
        <v>23.202500000000001</v>
      </c>
      <c r="C294" s="3">
        <v>0.05</v>
      </c>
      <c r="D294" s="3">
        <f t="shared" si="36"/>
        <v>17.433749999999996</v>
      </c>
      <c r="E294" s="3">
        <f>MAX(B294 - D294/Inputs!$B$5, 0)</f>
        <v>3.3914204545454609</v>
      </c>
      <c r="F294" s="3">
        <f>MAX(D294*Inputs!$B$5 - B294, 0)</f>
        <v>0</v>
      </c>
      <c r="G294" s="3">
        <f t="shared" si="37"/>
        <v>0.05</v>
      </c>
      <c r="H294" t="str">
        <f t="shared" si="38"/>
        <v>Discharge</v>
      </c>
      <c r="I294" s="3">
        <f t="shared" si="43"/>
        <v>0</v>
      </c>
      <c r="J294" s="3">
        <f t="shared" si="44"/>
        <v>128.54827166799328</v>
      </c>
      <c r="K294" s="3">
        <f>MIN(Inputs!$B$2, (Inputs!$B$8 - I294)/Inputs!$B$9)</f>
        <v>170</v>
      </c>
      <c r="L294" s="3">
        <f>MAX(MIN(Inputs!$B$2, I294*Inputs!$B$10, Inputs!$B$8*Inputs!$B$4 - J294), 0)</f>
        <v>0</v>
      </c>
      <c r="M294" s="3">
        <f t="shared" si="39"/>
        <v>0</v>
      </c>
      <c r="N294" s="3">
        <f t="shared" si="40"/>
        <v>0</v>
      </c>
      <c r="O294" s="3">
        <f>IF(H294="Reg", MIN(Inputs!$B$2, I294*Inputs!$B$10, (Inputs!$B$8-I294)/Inputs!$B$9), 0)</f>
        <v>0</v>
      </c>
      <c r="P294" s="3">
        <f t="shared" si="41"/>
        <v>0</v>
      </c>
      <c r="Q294" s="3">
        <f t="shared" si="42"/>
        <v>0</v>
      </c>
      <c r="R294" s="3">
        <f>I294 + M294*Inputs!$B$9 - N294/Inputs!$B$10</f>
        <v>0</v>
      </c>
    </row>
    <row r="295" spans="1:18" x14ac:dyDescent="0.3">
      <c r="A295" s="4">
        <v>46035.208333333343</v>
      </c>
      <c r="B295" s="3">
        <v>21.68</v>
      </c>
      <c r="C295" s="3">
        <v>0.15</v>
      </c>
      <c r="D295" s="3">
        <f t="shared" si="36"/>
        <v>17.433749999999996</v>
      </c>
      <c r="E295" s="3">
        <f>MAX(B295 - D295/Inputs!$B$5, 0)</f>
        <v>1.8689204545454601</v>
      </c>
      <c r="F295" s="3">
        <f>MAX(D295*Inputs!$B$5 - B295, 0)</f>
        <v>0</v>
      </c>
      <c r="G295" s="3">
        <f t="shared" si="37"/>
        <v>0.15</v>
      </c>
      <c r="H295" t="str">
        <f t="shared" si="38"/>
        <v>Discharge</v>
      </c>
      <c r="I295" s="3">
        <f t="shared" si="43"/>
        <v>0</v>
      </c>
      <c r="J295" s="3">
        <f t="shared" si="44"/>
        <v>128.54827166799328</v>
      </c>
      <c r="K295" s="3">
        <f>MIN(Inputs!$B$2, (Inputs!$B$8 - I295)/Inputs!$B$9)</f>
        <v>170</v>
      </c>
      <c r="L295" s="3">
        <f>MAX(MIN(Inputs!$B$2, I295*Inputs!$B$10, Inputs!$B$8*Inputs!$B$4 - J295), 0)</f>
        <v>0</v>
      </c>
      <c r="M295" s="3">
        <f t="shared" si="39"/>
        <v>0</v>
      </c>
      <c r="N295" s="3">
        <f t="shared" si="40"/>
        <v>0</v>
      </c>
      <c r="O295" s="3">
        <f>IF(H295="Reg", MIN(Inputs!$B$2, I295*Inputs!$B$10, (Inputs!$B$8-I295)/Inputs!$B$9), 0)</f>
        <v>0</v>
      </c>
      <c r="P295" s="3">
        <f t="shared" si="41"/>
        <v>0</v>
      </c>
      <c r="Q295" s="3">
        <f t="shared" si="42"/>
        <v>0</v>
      </c>
      <c r="R295" s="3">
        <f>I295 + M295*Inputs!$B$9 - N295/Inputs!$B$10</f>
        <v>0</v>
      </c>
    </row>
    <row r="296" spans="1:18" x14ac:dyDescent="0.3">
      <c r="A296" s="4">
        <v>46035.25</v>
      </c>
      <c r="B296" s="3">
        <v>26.085000000000001</v>
      </c>
      <c r="C296" s="3">
        <v>3</v>
      </c>
      <c r="D296" s="3">
        <f t="shared" si="36"/>
        <v>17.433749999999996</v>
      </c>
      <c r="E296" s="3">
        <f>MAX(B296 - D296/Inputs!$B$5, 0)</f>
        <v>6.2739204545454612</v>
      </c>
      <c r="F296" s="3">
        <f>MAX(D296*Inputs!$B$5 - B296, 0)</f>
        <v>0</v>
      </c>
      <c r="G296" s="3">
        <f t="shared" si="37"/>
        <v>3</v>
      </c>
      <c r="H296" t="str">
        <f t="shared" si="38"/>
        <v>Discharge</v>
      </c>
      <c r="I296" s="3">
        <f t="shared" si="43"/>
        <v>0</v>
      </c>
      <c r="J296" s="3">
        <f t="shared" si="44"/>
        <v>128.54827166799328</v>
      </c>
      <c r="K296" s="3">
        <f>MIN(Inputs!$B$2, (Inputs!$B$8 - I296)/Inputs!$B$9)</f>
        <v>170</v>
      </c>
      <c r="L296" s="3">
        <f>MAX(MIN(Inputs!$B$2, I296*Inputs!$B$10, Inputs!$B$8*Inputs!$B$4 - J296), 0)</f>
        <v>0</v>
      </c>
      <c r="M296" s="3">
        <f t="shared" si="39"/>
        <v>0</v>
      </c>
      <c r="N296" s="3">
        <f t="shared" si="40"/>
        <v>0</v>
      </c>
      <c r="O296" s="3">
        <f>IF(H296="Reg", MIN(Inputs!$B$2, I296*Inputs!$B$10, (Inputs!$B$8-I296)/Inputs!$B$9), 0)</f>
        <v>0</v>
      </c>
      <c r="P296" s="3">
        <f t="shared" si="41"/>
        <v>0</v>
      </c>
      <c r="Q296" s="3">
        <f t="shared" si="42"/>
        <v>0</v>
      </c>
      <c r="R296" s="3">
        <f>I296 + M296*Inputs!$B$9 - N296/Inputs!$B$10</f>
        <v>0</v>
      </c>
    </row>
    <row r="297" spans="1:18" x14ac:dyDescent="0.3">
      <c r="A297" s="4">
        <v>46035.291666666657</v>
      </c>
      <c r="B297" s="3">
        <v>22.099999999999998</v>
      </c>
      <c r="C297" s="3">
        <v>3.12</v>
      </c>
      <c r="D297" s="3">
        <f t="shared" si="36"/>
        <v>17.433749999999996</v>
      </c>
      <c r="E297" s="3">
        <f>MAX(B297 - D297/Inputs!$B$5, 0)</f>
        <v>2.2889204545454582</v>
      </c>
      <c r="F297" s="3">
        <f>MAX(D297*Inputs!$B$5 - B297, 0)</f>
        <v>0</v>
      </c>
      <c r="G297" s="3">
        <f t="shared" si="37"/>
        <v>3.12</v>
      </c>
      <c r="H297" t="str">
        <f t="shared" si="38"/>
        <v>Reg</v>
      </c>
      <c r="I297" s="3">
        <f t="shared" si="43"/>
        <v>0</v>
      </c>
      <c r="J297" s="3">
        <f t="shared" si="44"/>
        <v>128.54827166799328</v>
      </c>
      <c r="K297" s="3">
        <f>MIN(Inputs!$B$2, (Inputs!$B$8 - I297)/Inputs!$B$9)</f>
        <v>170</v>
      </c>
      <c r="L297" s="3">
        <f>MAX(MIN(Inputs!$B$2, I297*Inputs!$B$10, Inputs!$B$8*Inputs!$B$4 - J297), 0)</f>
        <v>0</v>
      </c>
      <c r="M297" s="3">
        <f t="shared" si="39"/>
        <v>0</v>
      </c>
      <c r="N297" s="3">
        <f t="shared" si="40"/>
        <v>0</v>
      </c>
      <c r="O297" s="3">
        <f>IF(H297="Reg", MIN(Inputs!$B$2, I297*Inputs!$B$10, (Inputs!$B$8-I297)/Inputs!$B$9), 0)</f>
        <v>0</v>
      </c>
      <c r="P297" s="3">
        <f t="shared" si="41"/>
        <v>0</v>
      </c>
      <c r="Q297" s="3">
        <f t="shared" si="42"/>
        <v>0</v>
      </c>
      <c r="R297" s="3">
        <f>I297 + M297*Inputs!$B$9 - N297/Inputs!$B$10</f>
        <v>0</v>
      </c>
    </row>
    <row r="298" spans="1:18" x14ac:dyDescent="0.3">
      <c r="A298" s="4">
        <v>46035.333333333343</v>
      </c>
      <c r="B298" s="3">
        <v>14.542499999999999</v>
      </c>
      <c r="C298" s="3">
        <v>4.9000000000000004</v>
      </c>
      <c r="D298" s="3">
        <f t="shared" si="36"/>
        <v>17.433749999999996</v>
      </c>
      <c r="E298" s="3">
        <f>MAX(B298 - D298/Inputs!$B$5, 0)</f>
        <v>0</v>
      </c>
      <c r="F298" s="3">
        <f>MAX(D298*Inputs!$B$5 - B298, 0)</f>
        <v>0.79919999999999902</v>
      </c>
      <c r="G298" s="3">
        <f t="shared" si="37"/>
        <v>4.9000000000000004</v>
      </c>
      <c r="H298" t="str">
        <f t="shared" si="38"/>
        <v>Reg</v>
      </c>
      <c r="I298" s="3">
        <f t="shared" si="43"/>
        <v>0</v>
      </c>
      <c r="J298" s="3">
        <f t="shared" si="44"/>
        <v>128.54827166799328</v>
      </c>
      <c r="K298" s="3">
        <f>MIN(Inputs!$B$2, (Inputs!$B$8 - I298)/Inputs!$B$9)</f>
        <v>170</v>
      </c>
      <c r="L298" s="3">
        <f>MAX(MIN(Inputs!$B$2, I298*Inputs!$B$10, Inputs!$B$8*Inputs!$B$4 - J298), 0)</f>
        <v>0</v>
      </c>
      <c r="M298" s="3">
        <f t="shared" si="39"/>
        <v>0</v>
      </c>
      <c r="N298" s="3">
        <f t="shared" si="40"/>
        <v>0</v>
      </c>
      <c r="O298" s="3">
        <f>IF(H298="Reg", MIN(Inputs!$B$2, I298*Inputs!$B$10, (Inputs!$B$8-I298)/Inputs!$B$9), 0)</f>
        <v>0</v>
      </c>
      <c r="P298" s="3">
        <f t="shared" si="41"/>
        <v>0</v>
      </c>
      <c r="Q298" s="3">
        <f t="shared" si="42"/>
        <v>0</v>
      </c>
      <c r="R298" s="3">
        <f>I298 + M298*Inputs!$B$9 - N298/Inputs!$B$10</f>
        <v>0</v>
      </c>
    </row>
    <row r="299" spans="1:18" x14ac:dyDescent="0.3">
      <c r="A299" s="4">
        <v>46035.375</v>
      </c>
      <c r="B299" s="3">
        <v>10.039999999999999</v>
      </c>
      <c r="C299" s="3">
        <v>1.07</v>
      </c>
      <c r="D299" s="3">
        <f t="shared" si="36"/>
        <v>17.433749999999996</v>
      </c>
      <c r="E299" s="3">
        <f>MAX(B299 - D299/Inputs!$B$5, 0)</f>
        <v>0</v>
      </c>
      <c r="F299" s="3">
        <f>MAX(D299*Inputs!$B$5 - B299, 0)</f>
        <v>5.3016999999999985</v>
      </c>
      <c r="G299" s="3">
        <f t="shared" si="37"/>
        <v>1.07</v>
      </c>
      <c r="H299" t="str">
        <f t="shared" si="38"/>
        <v>Charge</v>
      </c>
      <c r="I299" s="3">
        <f t="shared" si="43"/>
        <v>0</v>
      </c>
      <c r="J299" s="3">
        <f t="shared" si="44"/>
        <v>128.54827166799328</v>
      </c>
      <c r="K299" s="3">
        <f>MIN(Inputs!$B$2, (Inputs!$B$8 - I299)/Inputs!$B$9)</f>
        <v>170</v>
      </c>
      <c r="L299" s="3">
        <f>MAX(MIN(Inputs!$B$2, I299*Inputs!$B$10, Inputs!$B$8*Inputs!$B$4 - J299), 0)</f>
        <v>0</v>
      </c>
      <c r="M299" s="3">
        <f t="shared" si="39"/>
        <v>170</v>
      </c>
      <c r="N299" s="3">
        <f t="shared" si="40"/>
        <v>0</v>
      </c>
      <c r="O299" s="3">
        <f>IF(H299="Reg", MIN(Inputs!$B$2, I299*Inputs!$B$10, (Inputs!$B$8-I299)/Inputs!$B$9), 0)</f>
        <v>0</v>
      </c>
      <c r="P299" s="3">
        <f t="shared" si="41"/>
        <v>-1706.8</v>
      </c>
      <c r="Q299" s="3">
        <f t="shared" si="42"/>
        <v>0</v>
      </c>
      <c r="R299" s="3">
        <f>I299 + M299*Inputs!$B$9 - N299/Inputs!$B$10</f>
        <v>159.4741358339966</v>
      </c>
    </row>
    <row r="300" spans="1:18" x14ac:dyDescent="0.3">
      <c r="A300" s="4">
        <v>46035.416666666657</v>
      </c>
      <c r="B300" s="3">
        <v>6.1074999999999999</v>
      </c>
      <c r="C300" s="3">
        <v>0.97</v>
      </c>
      <c r="D300" s="3">
        <f t="shared" si="36"/>
        <v>17.433749999999996</v>
      </c>
      <c r="E300" s="3">
        <f>MAX(B300 - D300/Inputs!$B$5, 0)</f>
        <v>0</v>
      </c>
      <c r="F300" s="3">
        <f>MAX(D300*Inputs!$B$5 - B300, 0)</f>
        <v>9.2341999999999977</v>
      </c>
      <c r="G300" s="3">
        <f t="shared" si="37"/>
        <v>0.97</v>
      </c>
      <c r="H300" t="str">
        <f t="shared" si="38"/>
        <v>Charge</v>
      </c>
      <c r="I300" s="3">
        <f t="shared" si="43"/>
        <v>159.4741358339966</v>
      </c>
      <c r="J300" s="3">
        <f t="shared" si="44"/>
        <v>128.54827166799328</v>
      </c>
      <c r="K300" s="3">
        <f>MIN(Inputs!$B$2, (Inputs!$B$8 - I300)/Inputs!$B$9)</f>
        <v>170</v>
      </c>
      <c r="L300" s="3">
        <f>MAX(MIN(Inputs!$B$2, I300*Inputs!$B$10, Inputs!$B$8*Inputs!$B$4 - J300), 0)</f>
        <v>149.6</v>
      </c>
      <c r="M300" s="3">
        <f t="shared" si="39"/>
        <v>170</v>
      </c>
      <c r="N300" s="3">
        <f t="shared" si="40"/>
        <v>0</v>
      </c>
      <c r="O300" s="3">
        <f>IF(H300="Reg", MIN(Inputs!$B$2, I300*Inputs!$B$10, (Inputs!$B$8-I300)/Inputs!$B$9), 0)</f>
        <v>0</v>
      </c>
      <c r="P300" s="3">
        <f t="shared" si="41"/>
        <v>-1038.2750000000001</v>
      </c>
      <c r="Q300" s="3">
        <f t="shared" si="42"/>
        <v>0</v>
      </c>
      <c r="R300" s="3">
        <f>I300 + M300*Inputs!$B$9 - N300/Inputs!$B$10</f>
        <v>318.9482716679932</v>
      </c>
    </row>
    <row r="301" spans="1:18" x14ac:dyDescent="0.3">
      <c r="A301" s="4">
        <v>46035.458333333343</v>
      </c>
      <c r="B301" s="3">
        <v>5.0350000000000001</v>
      </c>
      <c r="C301" s="3">
        <v>0.5</v>
      </c>
      <c r="D301" s="3">
        <f t="shared" si="36"/>
        <v>17.433749999999996</v>
      </c>
      <c r="E301" s="3">
        <f>MAX(B301 - D301/Inputs!$B$5, 0)</f>
        <v>0</v>
      </c>
      <c r="F301" s="3">
        <f>MAX(D301*Inputs!$B$5 - B301, 0)</f>
        <v>10.306699999999998</v>
      </c>
      <c r="G301" s="3">
        <f t="shared" si="37"/>
        <v>0.5</v>
      </c>
      <c r="H301" t="str">
        <f t="shared" si="38"/>
        <v>Charge</v>
      </c>
      <c r="I301" s="3">
        <f t="shared" si="43"/>
        <v>318.9482716679932</v>
      </c>
      <c r="J301" s="3">
        <f t="shared" si="44"/>
        <v>128.54827166799328</v>
      </c>
      <c r="K301" s="3">
        <f>MIN(Inputs!$B$2, (Inputs!$B$8 - I301)/Inputs!$B$9)</f>
        <v>22.44121780453775</v>
      </c>
      <c r="L301" s="3">
        <f>MAX(MIN(Inputs!$B$2, I301*Inputs!$B$10, Inputs!$B$8*Inputs!$B$4 - J301), 0)</f>
        <v>170</v>
      </c>
      <c r="M301" s="3">
        <f t="shared" si="39"/>
        <v>22.44121780453775</v>
      </c>
      <c r="N301" s="3">
        <f t="shared" si="40"/>
        <v>0</v>
      </c>
      <c r="O301" s="3">
        <f>IF(H301="Reg", MIN(Inputs!$B$2, I301*Inputs!$B$10, (Inputs!$B$8-I301)/Inputs!$B$9), 0)</f>
        <v>0</v>
      </c>
      <c r="P301" s="3">
        <f t="shared" si="41"/>
        <v>-112.99153164584757</v>
      </c>
      <c r="Q301" s="3">
        <f t="shared" si="42"/>
        <v>0</v>
      </c>
      <c r="R301" s="3">
        <f>I301 + M301*Inputs!$B$9 - N301/Inputs!$B$10</f>
        <v>340</v>
      </c>
    </row>
    <row r="302" spans="1:18" x14ac:dyDescent="0.3">
      <c r="A302" s="4">
        <v>46035.5</v>
      </c>
      <c r="B302" s="3">
        <v>1.5825</v>
      </c>
      <c r="C302" s="3">
        <v>0.3</v>
      </c>
      <c r="D302" s="3">
        <f t="shared" si="36"/>
        <v>17.433749999999996</v>
      </c>
      <c r="E302" s="3">
        <f>MAX(B302 - D302/Inputs!$B$5, 0)</f>
        <v>0</v>
      </c>
      <c r="F302" s="3">
        <f>MAX(D302*Inputs!$B$5 - B302, 0)</f>
        <v>13.759199999999998</v>
      </c>
      <c r="G302" s="3">
        <f t="shared" si="37"/>
        <v>0.3</v>
      </c>
      <c r="H302" t="str">
        <f t="shared" si="38"/>
        <v>Charge</v>
      </c>
      <c r="I302" s="3">
        <f t="shared" si="43"/>
        <v>340</v>
      </c>
      <c r="J302" s="3">
        <f t="shared" si="44"/>
        <v>128.54827166799328</v>
      </c>
      <c r="K302" s="3">
        <f>MIN(Inputs!$B$2, (Inputs!$B$8 - I302)/Inputs!$B$9)</f>
        <v>0</v>
      </c>
      <c r="L302" s="3">
        <f>MAX(MIN(Inputs!$B$2, I302*Inputs!$B$10, Inputs!$B$8*Inputs!$B$4 - J302), 0)</f>
        <v>170</v>
      </c>
      <c r="M302" s="3">
        <f t="shared" si="39"/>
        <v>0</v>
      </c>
      <c r="N302" s="3">
        <f t="shared" si="40"/>
        <v>0</v>
      </c>
      <c r="O302" s="3">
        <f>IF(H302="Reg", MIN(Inputs!$B$2, I302*Inputs!$B$10, (Inputs!$B$8-I302)/Inputs!$B$9), 0)</f>
        <v>0</v>
      </c>
      <c r="P302" s="3">
        <f t="shared" si="41"/>
        <v>0</v>
      </c>
      <c r="Q302" s="3">
        <f t="shared" si="42"/>
        <v>0</v>
      </c>
      <c r="R302" s="3">
        <f>I302 + M302*Inputs!$B$9 - N302/Inputs!$B$10</f>
        <v>340</v>
      </c>
    </row>
    <row r="303" spans="1:18" x14ac:dyDescent="0.3">
      <c r="A303" s="4">
        <v>46035.541666666657</v>
      </c>
      <c r="B303" s="3">
        <v>0.32500000000000001</v>
      </c>
      <c r="C303" s="3">
        <v>0.3</v>
      </c>
      <c r="D303" s="3">
        <f t="shared" si="36"/>
        <v>17.433749999999996</v>
      </c>
      <c r="E303" s="3">
        <f>MAX(B303 - D303/Inputs!$B$5, 0)</f>
        <v>0</v>
      </c>
      <c r="F303" s="3">
        <f>MAX(D303*Inputs!$B$5 - B303, 0)</f>
        <v>15.016699999999998</v>
      </c>
      <c r="G303" s="3">
        <f t="shared" si="37"/>
        <v>0.3</v>
      </c>
      <c r="H303" t="str">
        <f t="shared" si="38"/>
        <v>Charge</v>
      </c>
      <c r="I303" s="3">
        <f t="shared" si="43"/>
        <v>340</v>
      </c>
      <c r="J303" s="3">
        <f t="shared" si="44"/>
        <v>128.54827166799328</v>
      </c>
      <c r="K303" s="3">
        <f>MIN(Inputs!$B$2, (Inputs!$B$8 - I303)/Inputs!$B$9)</f>
        <v>0</v>
      </c>
      <c r="L303" s="3">
        <f>MAX(MIN(Inputs!$B$2, I303*Inputs!$B$10, Inputs!$B$8*Inputs!$B$4 - J303), 0)</f>
        <v>170</v>
      </c>
      <c r="M303" s="3">
        <f t="shared" si="39"/>
        <v>0</v>
      </c>
      <c r="N303" s="3">
        <f t="shared" si="40"/>
        <v>0</v>
      </c>
      <c r="O303" s="3">
        <f>IF(H303="Reg", MIN(Inputs!$B$2, I303*Inputs!$B$10, (Inputs!$B$8-I303)/Inputs!$B$9), 0)</f>
        <v>0</v>
      </c>
      <c r="P303" s="3">
        <f t="shared" si="41"/>
        <v>0</v>
      </c>
      <c r="Q303" s="3">
        <f t="shared" si="42"/>
        <v>0</v>
      </c>
      <c r="R303" s="3">
        <f>I303 + M303*Inputs!$B$9 - N303/Inputs!$B$10</f>
        <v>340</v>
      </c>
    </row>
    <row r="304" spans="1:18" x14ac:dyDescent="0.3">
      <c r="A304" s="4">
        <v>46035.583333333343</v>
      </c>
      <c r="B304" s="3">
        <v>0.6974999999999999</v>
      </c>
      <c r="C304" s="3">
        <v>0.49</v>
      </c>
      <c r="D304" s="3">
        <f t="shared" si="36"/>
        <v>17.433749999999996</v>
      </c>
      <c r="E304" s="3">
        <f>MAX(B304 - D304/Inputs!$B$5, 0)</f>
        <v>0</v>
      </c>
      <c r="F304" s="3">
        <f>MAX(D304*Inputs!$B$5 - B304, 0)</f>
        <v>14.644199999999998</v>
      </c>
      <c r="G304" s="3">
        <f t="shared" si="37"/>
        <v>0.49</v>
      </c>
      <c r="H304" t="str">
        <f t="shared" si="38"/>
        <v>Charge</v>
      </c>
      <c r="I304" s="3">
        <f t="shared" si="43"/>
        <v>340</v>
      </c>
      <c r="J304" s="3">
        <f t="shared" si="44"/>
        <v>128.54827166799328</v>
      </c>
      <c r="K304" s="3">
        <f>MIN(Inputs!$B$2, (Inputs!$B$8 - I304)/Inputs!$B$9)</f>
        <v>0</v>
      </c>
      <c r="L304" s="3">
        <f>MAX(MIN(Inputs!$B$2, I304*Inputs!$B$10, Inputs!$B$8*Inputs!$B$4 - J304), 0)</f>
        <v>170</v>
      </c>
      <c r="M304" s="3">
        <f t="shared" si="39"/>
        <v>0</v>
      </c>
      <c r="N304" s="3">
        <f t="shared" si="40"/>
        <v>0</v>
      </c>
      <c r="O304" s="3">
        <f>IF(H304="Reg", MIN(Inputs!$B$2, I304*Inputs!$B$10, (Inputs!$B$8-I304)/Inputs!$B$9), 0)</f>
        <v>0</v>
      </c>
      <c r="P304" s="3">
        <f t="shared" si="41"/>
        <v>0</v>
      </c>
      <c r="Q304" s="3">
        <f t="shared" si="42"/>
        <v>0</v>
      </c>
      <c r="R304" s="3">
        <f>I304 + M304*Inputs!$B$9 - N304/Inputs!$B$10</f>
        <v>340</v>
      </c>
    </row>
    <row r="305" spans="1:18" x14ac:dyDescent="0.3">
      <c r="A305" s="4">
        <v>46035.625</v>
      </c>
      <c r="B305" s="3">
        <v>0.80999999999999994</v>
      </c>
      <c r="C305" s="3">
        <v>0.4</v>
      </c>
      <c r="D305" s="3">
        <f t="shared" si="36"/>
        <v>17.433749999999996</v>
      </c>
      <c r="E305" s="3">
        <f>MAX(B305 - D305/Inputs!$B$5, 0)</f>
        <v>0</v>
      </c>
      <c r="F305" s="3">
        <f>MAX(D305*Inputs!$B$5 - B305, 0)</f>
        <v>14.531699999999997</v>
      </c>
      <c r="G305" s="3">
        <f t="shared" si="37"/>
        <v>0.4</v>
      </c>
      <c r="H305" t="str">
        <f t="shared" si="38"/>
        <v>Charge</v>
      </c>
      <c r="I305" s="3">
        <f t="shared" si="43"/>
        <v>340</v>
      </c>
      <c r="J305" s="3">
        <f t="shared" si="44"/>
        <v>128.54827166799328</v>
      </c>
      <c r="K305" s="3">
        <f>MIN(Inputs!$B$2, (Inputs!$B$8 - I305)/Inputs!$B$9)</f>
        <v>0</v>
      </c>
      <c r="L305" s="3">
        <f>MAX(MIN(Inputs!$B$2, I305*Inputs!$B$10, Inputs!$B$8*Inputs!$B$4 - J305), 0)</f>
        <v>170</v>
      </c>
      <c r="M305" s="3">
        <f t="shared" si="39"/>
        <v>0</v>
      </c>
      <c r="N305" s="3">
        <f t="shared" si="40"/>
        <v>0</v>
      </c>
      <c r="O305" s="3">
        <f>IF(H305="Reg", MIN(Inputs!$B$2, I305*Inputs!$B$10, (Inputs!$B$8-I305)/Inputs!$B$9), 0)</f>
        <v>0</v>
      </c>
      <c r="P305" s="3">
        <f t="shared" si="41"/>
        <v>0</v>
      </c>
      <c r="Q305" s="3">
        <f t="shared" si="42"/>
        <v>0</v>
      </c>
      <c r="R305" s="3">
        <f>I305 + M305*Inputs!$B$9 - N305/Inputs!$B$10</f>
        <v>340</v>
      </c>
    </row>
    <row r="306" spans="1:18" x14ac:dyDescent="0.3">
      <c r="A306" s="4">
        <v>46035.666666666657</v>
      </c>
      <c r="B306" s="3">
        <v>23.5075</v>
      </c>
      <c r="C306" s="3">
        <v>0.5</v>
      </c>
      <c r="D306" s="3">
        <f t="shared" si="36"/>
        <v>17.433749999999996</v>
      </c>
      <c r="E306" s="3">
        <f>MAX(B306 - D306/Inputs!$B$5, 0)</f>
        <v>3.6964204545454606</v>
      </c>
      <c r="F306" s="3">
        <f>MAX(D306*Inputs!$B$5 - B306, 0)</f>
        <v>0</v>
      </c>
      <c r="G306" s="3">
        <f t="shared" si="37"/>
        <v>0.5</v>
      </c>
      <c r="H306" t="str">
        <f t="shared" si="38"/>
        <v>Discharge</v>
      </c>
      <c r="I306" s="3">
        <f t="shared" si="43"/>
        <v>340</v>
      </c>
      <c r="J306" s="3">
        <f t="shared" si="44"/>
        <v>128.54827166799328</v>
      </c>
      <c r="K306" s="3">
        <f>MIN(Inputs!$B$2, (Inputs!$B$8 - I306)/Inputs!$B$9)</f>
        <v>0</v>
      </c>
      <c r="L306" s="3">
        <f>MAX(MIN(Inputs!$B$2, I306*Inputs!$B$10, Inputs!$B$8*Inputs!$B$4 - J306), 0)</f>
        <v>170</v>
      </c>
      <c r="M306" s="3">
        <f t="shared" si="39"/>
        <v>0</v>
      </c>
      <c r="N306" s="3">
        <f t="shared" si="40"/>
        <v>170</v>
      </c>
      <c r="O306" s="3">
        <f>IF(H306="Reg", MIN(Inputs!$B$2, I306*Inputs!$B$10, (Inputs!$B$8-I306)/Inputs!$B$9), 0)</f>
        <v>0</v>
      </c>
      <c r="P306" s="3">
        <f t="shared" si="41"/>
        <v>3996.2750000000001</v>
      </c>
      <c r="Q306" s="3">
        <f t="shared" si="42"/>
        <v>0</v>
      </c>
      <c r="R306" s="3">
        <f>I306 + M306*Inputs!$B$9 - N306/Inputs!$B$10</f>
        <v>158.77939109773115</v>
      </c>
    </row>
    <row r="307" spans="1:18" x14ac:dyDescent="0.3">
      <c r="A307" s="4">
        <v>46035.708333333343</v>
      </c>
      <c r="B307" s="3">
        <v>24.450000000000003</v>
      </c>
      <c r="C307" s="3">
        <v>1</v>
      </c>
      <c r="D307" s="3">
        <f t="shared" si="36"/>
        <v>17.433749999999996</v>
      </c>
      <c r="E307" s="3">
        <f>MAX(B307 - D307/Inputs!$B$5, 0)</f>
        <v>4.6389204545454632</v>
      </c>
      <c r="F307" s="3">
        <f>MAX(D307*Inputs!$B$5 - B307, 0)</f>
        <v>0</v>
      </c>
      <c r="G307" s="3">
        <f t="shared" si="37"/>
        <v>1</v>
      </c>
      <c r="H307" t="str">
        <f t="shared" si="38"/>
        <v>Discharge</v>
      </c>
      <c r="I307" s="3">
        <f t="shared" si="43"/>
        <v>158.77939109773115</v>
      </c>
      <c r="J307" s="3">
        <f t="shared" si="44"/>
        <v>298.54827166799328</v>
      </c>
      <c r="K307" s="3">
        <f>MIN(Inputs!$B$2, (Inputs!$B$8 - I307)/Inputs!$B$9)</f>
        <v>170</v>
      </c>
      <c r="L307" s="3">
        <f>MAX(MIN(Inputs!$B$2, I307*Inputs!$B$10, Inputs!$B$8*Inputs!$B$4 - J307), 0)</f>
        <v>41.451728332006724</v>
      </c>
      <c r="M307" s="3">
        <f t="shared" si="39"/>
        <v>0</v>
      </c>
      <c r="N307" s="3">
        <f t="shared" si="40"/>
        <v>41.451728332006724</v>
      </c>
      <c r="O307" s="3">
        <f>IF(H307="Reg", MIN(Inputs!$B$2, I307*Inputs!$B$10, (Inputs!$B$8-I307)/Inputs!$B$9), 0)</f>
        <v>0</v>
      </c>
      <c r="P307" s="3">
        <f t="shared" si="41"/>
        <v>1013.4947577175645</v>
      </c>
      <c r="Q307" s="3">
        <f t="shared" si="42"/>
        <v>0</v>
      </c>
      <c r="R307" s="3">
        <f>I307 + M307*Inputs!$B$9 - N307/Inputs!$B$10</f>
        <v>114.59170022492123</v>
      </c>
    </row>
    <row r="308" spans="1:18" x14ac:dyDescent="0.3">
      <c r="A308" s="4">
        <v>46035.75</v>
      </c>
      <c r="B308" s="3">
        <v>23.840000000000003</v>
      </c>
      <c r="C308" s="3">
        <v>0.2</v>
      </c>
      <c r="D308" s="3">
        <f t="shared" si="36"/>
        <v>17.433749999999996</v>
      </c>
      <c r="E308" s="3">
        <f>MAX(B308 - D308/Inputs!$B$5, 0)</f>
        <v>4.0289204545454638</v>
      </c>
      <c r="F308" s="3">
        <f>MAX(D308*Inputs!$B$5 - B308, 0)</f>
        <v>0</v>
      </c>
      <c r="G308" s="3">
        <f t="shared" si="37"/>
        <v>0.2</v>
      </c>
      <c r="H308" t="str">
        <f t="shared" si="38"/>
        <v>Discharge</v>
      </c>
      <c r="I308" s="3">
        <f t="shared" si="43"/>
        <v>114.59170022492123</v>
      </c>
      <c r="J308" s="3">
        <f t="shared" si="44"/>
        <v>340</v>
      </c>
      <c r="K308" s="3">
        <f>MIN(Inputs!$B$2, (Inputs!$B$8 - I308)/Inputs!$B$9)</f>
        <v>170</v>
      </c>
      <c r="L308" s="3">
        <f>MAX(MIN(Inputs!$B$2, I308*Inputs!$B$10, Inputs!$B$8*Inputs!$B$4 - J308), 0)</f>
        <v>0</v>
      </c>
      <c r="M308" s="3">
        <f t="shared" si="39"/>
        <v>0</v>
      </c>
      <c r="N308" s="3">
        <f t="shared" si="40"/>
        <v>0</v>
      </c>
      <c r="O308" s="3">
        <f>IF(H308="Reg", MIN(Inputs!$B$2, I308*Inputs!$B$10, (Inputs!$B$8-I308)/Inputs!$B$9), 0)</f>
        <v>0</v>
      </c>
      <c r="P308" s="3">
        <f t="shared" si="41"/>
        <v>0</v>
      </c>
      <c r="Q308" s="3">
        <f t="shared" si="42"/>
        <v>0</v>
      </c>
      <c r="R308" s="3">
        <f>I308 + M308*Inputs!$B$9 - N308/Inputs!$B$10</f>
        <v>114.59170022492123</v>
      </c>
    </row>
    <row r="309" spans="1:18" x14ac:dyDescent="0.3">
      <c r="A309" s="4">
        <v>46035.791666666657</v>
      </c>
      <c r="B309" s="3">
        <v>20.145</v>
      </c>
      <c r="C309" s="3">
        <v>0.21</v>
      </c>
      <c r="D309" s="3">
        <f t="shared" si="36"/>
        <v>17.433749999999996</v>
      </c>
      <c r="E309" s="3">
        <f>MAX(B309 - D309/Inputs!$B$5, 0)</f>
        <v>0.33392045454545993</v>
      </c>
      <c r="F309" s="3">
        <f>MAX(D309*Inputs!$B$5 - B309, 0)</f>
        <v>0</v>
      </c>
      <c r="G309" s="3">
        <f t="shared" si="37"/>
        <v>0.21</v>
      </c>
      <c r="H309" t="str">
        <f t="shared" si="38"/>
        <v>Discharge</v>
      </c>
      <c r="I309" s="3">
        <f t="shared" si="43"/>
        <v>114.59170022492123</v>
      </c>
      <c r="J309" s="3">
        <f t="shared" si="44"/>
        <v>340</v>
      </c>
      <c r="K309" s="3">
        <f>MIN(Inputs!$B$2, (Inputs!$B$8 - I309)/Inputs!$B$9)</f>
        <v>170</v>
      </c>
      <c r="L309" s="3">
        <f>MAX(MIN(Inputs!$B$2, I309*Inputs!$B$10, Inputs!$B$8*Inputs!$B$4 - J309), 0)</f>
        <v>0</v>
      </c>
      <c r="M309" s="3">
        <f t="shared" si="39"/>
        <v>0</v>
      </c>
      <c r="N309" s="3">
        <f t="shared" si="40"/>
        <v>0</v>
      </c>
      <c r="O309" s="3">
        <f>IF(H309="Reg", MIN(Inputs!$B$2, I309*Inputs!$B$10, (Inputs!$B$8-I309)/Inputs!$B$9), 0)</f>
        <v>0</v>
      </c>
      <c r="P309" s="3">
        <f t="shared" si="41"/>
        <v>0</v>
      </c>
      <c r="Q309" s="3">
        <f t="shared" si="42"/>
        <v>0</v>
      </c>
      <c r="R309" s="3">
        <f>I309 + M309*Inputs!$B$9 - N309/Inputs!$B$10</f>
        <v>114.59170022492123</v>
      </c>
    </row>
    <row r="310" spans="1:18" x14ac:dyDescent="0.3">
      <c r="A310" s="4">
        <v>46035.833333333343</v>
      </c>
      <c r="B310" s="3">
        <v>21.445000000000004</v>
      </c>
      <c r="C310" s="3">
        <v>0.22</v>
      </c>
      <c r="D310" s="3">
        <f t="shared" si="36"/>
        <v>17.433749999999996</v>
      </c>
      <c r="E310" s="3">
        <f>MAX(B310 - D310/Inputs!$B$5, 0)</f>
        <v>1.6339204545454642</v>
      </c>
      <c r="F310" s="3">
        <f>MAX(D310*Inputs!$B$5 - B310, 0)</f>
        <v>0</v>
      </c>
      <c r="G310" s="3">
        <f t="shared" si="37"/>
        <v>0.22</v>
      </c>
      <c r="H310" t="str">
        <f t="shared" si="38"/>
        <v>Discharge</v>
      </c>
      <c r="I310" s="3">
        <f t="shared" si="43"/>
        <v>114.59170022492123</v>
      </c>
      <c r="J310" s="3">
        <f t="shared" si="44"/>
        <v>340</v>
      </c>
      <c r="K310" s="3">
        <f>MIN(Inputs!$B$2, (Inputs!$B$8 - I310)/Inputs!$B$9)</f>
        <v>170</v>
      </c>
      <c r="L310" s="3">
        <f>MAX(MIN(Inputs!$B$2, I310*Inputs!$B$10, Inputs!$B$8*Inputs!$B$4 - J310), 0)</f>
        <v>0</v>
      </c>
      <c r="M310" s="3">
        <f t="shared" si="39"/>
        <v>0</v>
      </c>
      <c r="N310" s="3">
        <f t="shared" si="40"/>
        <v>0</v>
      </c>
      <c r="O310" s="3">
        <f>IF(H310="Reg", MIN(Inputs!$B$2, I310*Inputs!$B$10, (Inputs!$B$8-I310)/Inputs!$B$9), 0)</f>
        <v>0</v>
      </c>
      <c r="P310" s="3">
        <f t="shared" si="41"/>
        <v>0</v>
      </c>
      <c r="Q310" s="3">
        <f t="shared" si="42"/>
        <v>0</v>
      </c>
      <c r="R310" s="3">
        <f>I310 + M310*Inputs!$B$9 - N310/Inputs!$B$10</f>
        <v>114.59170022492123</v>
      </c>
    </row>
    <row r="311" spans="1:18" x14ac:dyDescent="0.3">
      <c r="A311" s="4">
        <v>46035.875</v>
      </c>
      <c r="B311" s="3">
        <v>20.25</v>
      </c>
      <c r="C311" s="3">
        <v>0.23</v>
      </c>
      <c r="D311" s="3">
        <f t="shared" si="36"/>
        <v>17.433749999999996</v>
      </c>
      <c r="E311" s="3">
        <f>MAX(B311 - D311/Inputs!$B$5, 0)</f>
        <v>0.43892045454546036</v>
      </c>
      <c r="F311" s="3">
        <f>MAX(D311*Inputs!$B$5 - B311, 0)</f>
        <v>0</v>
      </c>
      <c r="G311" s="3">
        <f t="shared" si="37"/>
        <v>0.23</v>
      </c>
      <c r="H311" t="str">
        <f t="shared" si="38"/>
        <v>Discharge</v>
      </c>
      <c r="I311" s="3">
        <f t="shared" si="43"/>
        <v>114.59170022492123</v>
      </c>
      <c r="J311" s="3">
        <f t="shared" si="44"/>
        <v>340</v>
      </c>
      <c r="K311" s="3">
        <f>MIN(Inputs!$B$2, (Inputs!$B$8 - I311)/Inputs!$B$9)</f>
        <v>170</v>
      </c>
      <c r="L311" s="3">
        <f>MAX(MIN(Inputs!$B$2, I311*Inputs!$B$10, Inputs!$B$8*Inputs!$B$4 - J311), 0)</f>
        <v>0</v>
      </c>
      <c r="M311" s="3">
        <f t="shared" si="39"/>
        <v>0</v>
      </c>
      <c r="N311" s="3">
        <f t="shared" si="40"/>
        <v>0</v>
      </c>
      <c r="O311" s="3">
        <f>IF(H311="Reg", MIN(Inputs!$B$2, I311*Inputs!$B$10, (Inputs!$B$8-I311)/Inputs!$B$9), 0)</f>
        <v>0</v>
      </c>
      <c r="P311" s="3">
        <f t="shared" si="41"/>
        <v>0</v>
      </c>
      <c r="Q311" s="3">
        <f t="shared" si="42"/>
        <v>0</v>
      </c>
      <c r="R311" s="3">
        <f>I311 + M311*Inputs!$B$9 - N311/Inputs!$B$10</f>
        <v>114.59170022492123</v>
      </c>
    </row>
    <row r="312" spans="1:18" x14ac:dyDescent="0.3">
      <c r="A312" s="4">
        <v>46035.916666666657</v>
      </c>
      <c r="B312" s="3">
        <v>17.559999999999999</v>
      </c>
      <c r="C312" s="3">
        <v>0.04</v>
      </c>
      <c r="D312" s="3">
        <f t="shared" si="36"/>
        <v>17.433749999999996</v>
      </c>
      <c r="E312" s="3">
        <f>MAX(B312 - D312/Inputs!$B$5, 0)</f>
        <v>0</v>
      </c>
      <c r="F312" s="3">
        <f>MAX(D312*Inputs!$B$5 - B312, 0)</f>
        <v>0</v>
      </c>
      <c r="G312" s="3">
        <f t="shared" si="37"/>
        <v>0.04</v>
      </c>
      <c r="H312" t="str">
        <f t="shared" si="38"/>
        <v>Reg</v>
      </c>
      <c r="I312" s="3">
        <f t="shared" si="43"/>
        <v>114.59170022492123</v>
      </c>
      <c r="J312" s="3">
        <f t="shared" si="44"/>
        <v>340</v>
      </c>
      <c r="K312" s="3">
        <f>MIN(Inputs!$B$2, (Inputs!$B$8 - I312)/Inputs!$B$9)</f>
        <v>170</v>
      </c>
      <c r="L312" s="3">
        <f>MAX(MIN(Inputs!$B$2, I312*Inputs!$B$10, Inputs!$B$8*Inputs!$B$4 - J312), 0)</f>
        <v>0</v>
      </c>
      <c r="M312" s="3">
        <f t="shared" si="39"/>
        <v>0</v>
      </c>
      <c r="N312" s="3">
        <f t="shared" si="40"/>
        <v>0</v>
      </c>
      <c r="O312" s="3">
        <f>IF(H312="Reg", MIN(Inputs!$B$2, I312*Inputs!$B$10, (Inputs!$B$8-I312)/Inputs!$B$9), 0)</f>
        <v>107.49654333598652</v>
      </c>
      <c r="P312" s="3">
        <f t="shared" si="41"/>
        <v>0</v>
      </c>
      <c r="Q312" s="3">
        <f t="shared" si="42"/>
        <v>4.2998617334394611</v>
      </c>
      <c r="R312" s="3">
        <f>I312 + M312*Inputs!$B$9 - N312/Inputs!$B$10</f>
        <v>114.59170022492123</v>
      </c>
    </row>
    <row r="313" spans="1:18" x14ac:dyDescent="0.3">
      <c r="A313" s="4">
        <v>46035.958333333343</v>
      </c>
      <c r="B313" s="3">
        <v>18.185000000000002</v>
      </c>
      <c r="C313" s="3">
        <v>0.04</v>
      </c>
      <c r="D313" s="3">
        <f t="shared" si="36"/>
        <v>17.433749999999996</v>
      </c>
      <c r="E313" s="3">
        <f>MAX(B313 - D313/Inputs!$B$5, 0)</f>
        <v>0</v>
      </c>
      <c r="F313" s="3">
        <f>MAX(D313*Inputs!$B$5 - B313, 0)</f>
        <v>0</v>
      </c>
      <c r="G313" s="3">
        <f t="shared" si="37"/>
        <v>0.04</v>
      </c>
      <c r="H313" t="str">
        <f t="shared" si="38"/>
        <v>Reg</v>
      </c>
      <c r="I313" s="3">
        <f t="shared" si="43"/>
        <v>114.59170022492123</v>
      </c>
      <c r="J313" s="3">
        <f t="shared" si="44"/>
        <v>340</v>
      </c>
      <c r="K313" s="3">
        <f>MIN(Inputs!$B$2, (Inputs!$B$8 - I313)/Inputs!$B$9)</f>
        <v>170</v>
      </c>
      <c r="L313" s="3">
        <f>MAX(MIN(Inputs!$B$2, I313*Inputs!$B$10, Inputs!$B$8*Inputs!$B$4 - J313), 0)</f>
        <v>0</v>
      </c>
      <c r="M313" s="3">
        <f t="shared" si="39"/>
        <v>0</v>
      </c>
      <c r="N313" s="3">
        <f t="shared" si="40"/>
        <v>0</v>
      </c>
      <c r="O313" s="3">
        <f>IF(H313="Reg", MIN(Inputs!$B$2, I313*Inputs!$B$10, (Inputs!$B$8-I313)/Inputs!$B$9), 0)</f>
        <v>107.49654333598652</v>
      </c>
      <c r="P313" s="3">
        <f t="shared" si="41"/>
        <v>0</v>
      </c>
      <c r="Q313" s="3">
        <f t="shared" si="42"/>
        <v>4.2998617334394611</v>
      </c>
      <c r="R313" s="3">
        <f>I313 + M313*Inputs!$B$9 - N313/Inputs!$B$10</f>
        <v>114.59170022492123</v>
      </c>
    </row>
    <row r="314" spans="1:18" x14ac:dyDescent="0.3">
      <c r="A314" s="4">
        <v>46036</v>
      </c>
      <c r="B314" s="3">
        <v>17.015000000000001</v>
      </c>
      <c r="C314" s="3">
        <v>0.04</v>
      </c>
      <c r="D314" s="3">
        <f t="shared" si="36"/>
        <v>22.338645833333334</v>
      </c>
      <c r="E314" s="3">
        <f>MAX(B314 - D314/Inputs!$B$5, 0)</f>
        <v>0</v>
      </c>
      <c r="F314" s="3">
        <f>MAX(D314*Inputs!$B$5 - B314, 0)</f>
        <v>2.6430083333333343</v>
      </c>
      <c r="G314" s="3">
        <f t="shared" si="37"/>
        <v>0.04</v>
      </c>
      <c r="H314" t="str">
        <f t="shared" si="38"/>
        <v>Charge</v>
      </c>
      <c r="I314" s="3">
        <f t="shared" si="43"/>
        <v>114.59170022492123</v>
      </c>
      <c r="J314" s="3">
        <f t="shared" si="44"/>
        <v>0</v>
      </c>
      <c r="K314" s="3">
        <f>MIN(Inputs!$B$2, (Inputs!$B$8 - I314)/Inputs!$B$9)</f>
        <v>170</v>
      </c>
      <c r="L314" s="3">
        <f>MAX(MIN(Inputs!$B$2, I314*Inputs!$B$10, Inputs!$B$8*Inputs!$B$4 - J314), 0)</f>
        <v>107.49654333598652</v>
      </c>
      <c r="M314" s="3">
        <f t="shared" si="39"/>
        <v>170</v>
      </c>
      <c r="N314" s="3">
        <f t="shared" si="40"/>
        <v>0</v>
      </c>
      <c r="O314" s="3">
        <f>IF(H314="Reg", MIN(Inputs!$B$2, I314*Inputs!$B$10, (Inputs!$B$8-I314)/Inputs!$B$9), 0)</f>
        <v>0</v>
      </c>
      <c r="P314" s="3">
        <f t="shared" si="41"/>
        <v>-2892.55</v>
      </c>
      <c r="Q314" s="3">
        <f t="shared" si="42"/>
        <v>0</v>
      </c>
      <c r="R314" s="3">
        <f>I314 + M314*Inputs!$B$9 - N314/Inputs!$B$10</f>
        <v>274.06583605891785</v>
      </c>
    </row>
    <row r="315" spans="1:18" x14ac:dyDescent="0.3">
      <c r="A315" s="4">
        <v>46036.041666666657</v>
      </c>
      <c r="B315" s="3">
        <v>17.682500000000001</v>
      </c>
      <c r="C315" s="3">
        <v>0.04</v>
      </c>
      <c r="D315" s="3">
        <f t="shared" si="36"/>
        <v>22.338645833333334</v>
      </c>
      <c r="E315" s="3">
        <f>MAX(B315 - D315/Inputs!$B$5, 0)</f>
        <v>0</v>
      </c>
      <c r="F315" s="3">
        <f>MAX(D315*Inputs!$B$5 - B315, 0)</f>
        <v>1.9755083333333339</v>
      </c>
      <c r="G315" s="3">
        <f t="shared" si="37"/>
        <v>0.04</v>
      </c>
      <c r="H315" t="str">
        <f t="shared" si="38"/>
        <v>Charge</v>
      </c>
      <c r="I315" s="3">
        <f t="shared" si="43"/>
        <v>274.06583605891785</v>
      </c>
      <c r="J315" s="3">
        <f t="shared" si="44"/>
        <v>0</v>
      </c>
      <c r="K315" s="3">
        <f>MIN(Inputs!$B$2, (Inputs!$B$8 - I315)/Inputs!$B$9)</f>
        <v>70.286054922734863</v>
      </c>
      <c r="L315" s="3">
        <f>MAX(MIN(Inputs!$B$2, I315*Inputs!$B$10, Inputs!$B$8*Inputs!$B$4 - J315), 0)</f>
        <v>170</v>
      </c>
      <c r="M315" s="3">
        <f t="shared" si="39"/>
        <v>70.286054922734863</v>
      </c>
      <c r="N315" s="3">
        <f t="shared" si="40"/>
        <v>0</v>
      </c>
      <c r="O315" s="3">
        <f>IF(H315="Reg", MIN(Inputs!$B$2, I315*Inputs!$B$10, (Inputs!$B$8-I315)/Inputs!$B$9), 0)</f>
        <v>0</v>
      </c>
      <c r="P315" s="3">
        <f t="shared" si="41"/>
        <v>-1242.8331661712593</v>
      </c>
      <c r="Q315" s="3">
        <f t="shared" si="42"/>
        <v>0</v>
      </c>
      <c r="R315" s="3">
        <f>I315 + M315*Inputs!$B$9 - N315/Inputs!$B$10</f>
        <v>340</v>
      </c>
    </row>
    <row r="316" spans="1:18" x14ac:dyDescent="0.3">
      <c r="A316" s="4">
        <v>46036.083333333343</v>
      </c>
      <c r="B316" s="3">
        <v>16.734999999999999</v>
      </c>
      <c r="C316" s="3">
        <v>0.04</v>
      </c>
      <c r="D316" s="3">
        <f t="shared" si="36"/>
        <v>22.338645833333334</v>
      </c>
      <c r="E316" s="3">
        <f>MAX(B316 - D316/Inputs!$B$5, 0)</f>
        <v>0</v>
      </c>
      <c r="F316" s="3">
        <f>MAX(D316*Inputs!$B$5 - B316, 0)</f>
        <v>2.9230083333333354</v>
      </c>
      <c r="G316" s="3">
        <f t="shared" si="37"/>
        <v>0.04</v>
      </c>
      <c r="H316" t="str">
        <f t="shared" si="38"/>
        <v>Charge</v>
      </c>
      <c r="I316" s="3">
        <f t="shared" si="43"/>
        <v>340</v>
      </c>
      <c r="J316" s="3">
        <f t="shared" si="44"/>
        <v>0</v>
      </c>
      <c r="K316" s="3">
        <f>MIN(Inputs!$B$2, (Inputs!$B$8 - I316)/Inputs!$B$9)</f>
        <v>0</v>
      </c>
      <c r="L316" s="3">
        <f>MAX(MIN(Inputs!$B$2, I316*Inputs!$B$10, Inputs!$B$8*Inputs!$B$4 - J316), 0)</f>
        <v>170</v>
      </c>
      <c r="M316" s="3">
        <f t="shared" si="39"/>
        <v>0</v>
      </c>
      <c r="N316" s="3">
        <f t="shared" si="40"/>
        <v>0</v>
      </c>
      <c r="O316" s="3">
        <f>IF(H316="Reg", MIN(Inputs!$B$2, I316*Inputs!$B$10, (Inputs!$B$8-I316)/Inputs!$B$9), 0)</f>
        <v>0</v>
      </c>
      <c r="P316" s="3">
        <f t="shared" si="41"/>
        <v>0</v>
      </c>
      <c r="Q316" s="3">
        <f t="shared" si="42"/>
        <v>0</v>
      </c>
      <c r="R316" s="3">
        <f>I316 + M316*Inputs!$B$9 - N316/Inputs!$B$10</f>
        <v>340</v>
      </c>
    </row>
    <row r="317" spans="1:18" x14ac:dyDescent="0.3">
      <c r="A317" s="4">
        <v>46036.125</v>
      </c>
      <c r="B317" s="3">
        <v>17.482500000000002</v>
      </c>
      <c r="C317" s="3">
        <v>0.04</v>
      </c>
      <c r="D317" s="3">
        <f t="shared" si="36"/>
        <v>22.338645833333334</v>
      </c>
      <c r="E317" s="3">
        <f>MAX(B317 - D317/Inputs!$B$5, 0)</f>
        <v>0</v>
      </c>
      <c r="F317" s="3">
        <f>MAX(D317*Inputs!$B$5 - B317, 0)</f>
        <v>2.1755083333333332</v>
      </c>
      <c r="G317" s="3">
        <f t="shared" si="37"/>
        <v>0.04</v>
      </c>
      <c r="H317" t="str">
        <f t="shared" si="38"/>
        <v>Charge</v>
      </c>
      <c r="I317" s="3">
        <f t="shared" si="43"/>
        <v>340</v>
      </c>
      <c r="J317" s="3">
        <f t="shared" si="44"/>
        <v>0</v>
      </c>
      <c r="K317" s="3">
        <f>MIN(Inputs!$B$2, (Inputs!$B$8 - I317)/Inputs!$B$9)</f>
        <v>0</v>
      </c>
      <c r="L317" s="3">
        <f>MAX(MIN(Inputs!$B$2, I317*Inputs!$B$10, Inputs!$B$8*Inputs!$B$4 - J317), 0)</f>
        <v>170</v>
      </c>
      <c r="M317" s="3">
        <f t="shared" si="39"/>
        <v>0</v>
      </c>
      <c r="N317" s="3">
        <f t="shared" si="40"/>
        <v>0</v>
      </c>
      <c r="O317" s="3">
        <f>IF(H317="Reg", MIN(Inputs!$B$2, I317*Inputs!$B$10, (Inputs!$B$8-I317)/Inputs!$B$9), 0)</f>
        <v>0</v>
      </c>
      <c r="P317" s="3">
        <f t="shared" si="41"/>
        <v>0</v>
      </c>
      <c r="Q317" s="3">
        <f t="shared" si="42"/>
        <v>0</v>
      </c>
      <c r="R317" s="3">
        <f>I317 + M317*Inputs!$B$9 - N317/Inputs!$B$10</f>
        <v>340</v>
      </c>
    </row>
    <row r="318" spans="1:18" x14ac:dyDescent="0.3">
      <c r="A318" s="4">
        <v>46036.166666666657</v>
      </c>
      <c r="B318" s="3">
        <v>19.5425</v>
      </c>
      <c r="C318" s="3">
        <v>0.04</v>
      </c>
      <c r="D318" s="3">
        <f t="shared" si="36"/>
        <v>22.338645833333334</v>
      </c>
      <c r="E318" s="3">
        <f>MAX(B318 - D318/Inputs!$B$5, 0)</f>
        <v>0</v>
      </c>
      <c r="F318" s="3">
        <f>MAX(D318*Inputs!$B$5 - B318, 0)</f>
        <v>0.11550833333333443</v>
      </c>
      <c r="G318" s="3">
        <f t="shared" si="37"/>
        <v>0.04</v>
      </c>
      <c r="H318" t="str">
        <f t="shared" si="38"/>
        <v>Charge</v>
      </c>
      <c r="I318" s="3">
        <f t="shared" si="43"/>
        <v>340</v>
      </c>
      <c r="J318" s="3">
        <f t="shared" si="44"/>
        <v>0</v>
      </c>
      <c r="K318" s="3">
        <f>MIN(Inputs!$B$2, (Inputs!$B$8 - I318)/Inputs!$B$9)</f>
        <v>0</v>
      </c>
      <c r="L318" s="3">
        <f>MAX(MIN(Inputs!$B$2, I318*Inputs!$B$10, Inputs!$B$8*Inputs!$B$4 - J318), 0)</f>
        <v>170</v>
      </c>
      <c r="M318" s="3">
        <f t="shared" si="39"/>
        <v>0</v>
      </c>
      <c r="N318" s="3">
        <f t="shared" si="40"/>
        <v>0</v>
      </c>
      <c r="O318" s="3">
        <f>IF(H318="Reg", MIN(Inputs!$B$2, I318*Inputs!$B$10, (Inputs!$B$8-I318)/Inputs!$B$9), 0)</f>
        <v>0</v>
      </c>
      <c r="P318" s="3">
        <f t="shared" si="41"/>
        <v>0</v>
      </c>
      <c r="Q318" s="3">
        <f t="shared" si="42"/>
        <v>0</v>
      </c>
      <c r="R318" s="3">
        <f>I318 + M318*Inputs!$B$9 - N318/Inputs!$B$10</f>
        <v>340</v>
      </c>
    </row>
    <row r="319" spans="1:18" x14ac:dyDescent="0.3">
      <c r="A319" s="4">
        <v>46036.208333333343</v>
      </c>
      <c r="B319" s="3">
        <v>23.0625</v>
      </c>
      <c r="C319" s="3">
        <v>0.1</v>
      </c>
      <c r="D319" s="3">
        <f t="shared" si="36"/>
        <v>22.338645833333334</v>
      </c>
      <c r="E319" s="3">
        <f>MAX(B319 - D319/Inputs!$B$5, 0)</f>
        <v>0</v>
      </c>
      <c r="F319" s="3">
        <f>MAX(D319*Inputs!$B$5 - B319, 0)</f>
        <v>0</v>
      </c>
      <c r="G319" s="3">
        <f t="shared" si="37"/>
        <v>0.1</v>
      </c>
      <c r="H319" t="str">
        <f t="shared" si="38"/>
        <v>Reg</v>
      </c>
      <c r="I319" s="3">
        <f t="shared" si="43"/>
        <v>340</v>
      </c>
      <c r="J319" s="3">
        <f t="shared" si="44"/>
        <v>0</v>
      </c>
      <c r="K319" s="3">
        <f>MIN(Inputs!$B$2, (Inputs!$B$8 - I319)/Inputs!$B$9)</f>
        <v>0</v>
      </c>
      <c r="L319" s="3">
        <f>MAX(MIN(Inputs!$B$2, I319*Inputs!$B$10, Inputs!$B$8*Inputs!$B$4 - J319), 0)</f>
        <v>170</v>
      </c>
      <c r="M319" s="3">
        <f t="shared" si="39"/>
        <v>0</v>
      </c>
      <c r="N319" s="3">
        <f t="shared" si="40"/>
        <v>0</v>
      </c>
      <c r="O319" s="3">
        <f>IF(H319="Reg", MIN(Inputs!$B$2, I319*Inputs!$B$10, (Inputs!$B$8-I319)/Inputs!$B$9), 0)</f>
        <v>0</v>
      </c>
      <c r="P319" s="3">
        <f t="shared" si="41"/>
        <v>0</v>
      </c>
      <c r="Q319" s="3">
        <f t="shared" si="42"/>
        <v>0</v>
      </c>
      <c r="R319" s="3">
        <f>I319 + M319*Inputs!$B$9 - N319/Inputs!$B$10</f>
        <v>340</v>
      </c>
    </row>
    <row r="320" spans="1:18" x14ac:dyDescent="0.3">
      <c r="A320" s="4">
        <v>46036.25</v>
      </c>
      <c r="B320" s="3">
        <v>27.93</v>
      </c>
      <c r="C320" s="3">
        <v>0.25</v>
      </c>
      <c r="D320" s="3">
        <f t="shared" si="36"/>
        <v>22.338645833333334</v>
      </c>
      <c r="E320" s="3">
        <f>MAX(B320 - D320/Inputs!$B$5, 0)</f>
        <v>2.5451751893939374</v>
      </c>
      <c r="F320" s="3">
        <f>MAX(D320*Inputs!$B$5 - B320, 0)</f>
        <v>0</v>
      </c>
      <c r="G320" s="3">
        <f t="shared" si="37"/>
        <v>0.25</v>
      </c>
      <c r="H320" t="str">
        <f t="shared" si="38"/>
        <v>Discharge</v>
      </c>
      <c r="I320" s="3">
        <f t="shared" si="43"/>
        <v>340</v>
      </c>
      <c r="J320" s="3">
        <f t="shared" si="44"/>
        <v>0</v>
      </c>
      <c r="K320" s="3">
        <f>MIN(Inputs!$B$2, (Inputs!$B$8 - I320)/Inputs!$B$9)</f>
        <v>0</v>
      </c>
      <c r="L320" s="3">
        <f>MAX(MIN(Inputs!$B$2, I320*Inputs!$B$10, Inputs!$B$8*Inputs!$B$4 - J320), 0)</f>
        <v>170</v>
      </c>
      <c r="M320" s="3">
        <f t="shared" si="39"/>
        <v>0</v>
      </c>
      <c r="N320" s="3">
        <f t="shared" si="40"/>
        <v>170</v>
      </c>
      <c r="O320" s="3">
        <f>IF(H320="Reg", MIN(Inputs!$B$2, I320*Inputs!$B$10, (Inputs!$B$8-I320)/Inputs!$B$9), 0)</f>
        <v>0</v>
      </c>
      <c r="P320" s="3">
        <f t="shared" si="41"/>
        <v>4748.1000000000004</v>
      </c>
      <c r="Q320" s="3">
        <f t="shared" si="42"/>
        <v>0</v>
      </c>
      <c r="R320" s="3">
        <f>I320 + M320*Inputs!$B$9 - N320/Inputs!$B$10</f>
        <v>158.77939109773115</v>
      </c>
    </row>
    <row r="321" spans="1:18" x14ac:dyDescent="0.3">
      <c r="A321" s="4">
        <v>46036.291666666657</v>
      </c>
      <c r="B321" s="3">
        <v>28.482499999999998</v>
      </c>
      <c r="C321" s="3">
        <v>3.28</v>
      </c>
      <c r="D321" s="3">
        <f t="shared" si="36"/>
        <v>22.338645833333334</v>
      </c>
      <c r="E321" s="3">
        <f>MAX(B321 - D321/Inputs!$B$5, 0)</f>
        <v>3.0976751893939358</v>
      </c>
      <c r="F321" s="3">
        <f>MAX(D321*Inputs!$B$5 - B321, 0)</f>
        <v>0</v>
      </c>
      <c r="G321" s="3">
        <f t="shared" si="37"/>
        <v>3.28</v>
      </c>
      <c r="H321" t="str">
        <f t="shared" si="38"/>
        <v>Reg</v>
      </c>
      <c r="I321" s="3">
        <f t="shared" si="43"/>
        <v>158.77939109773115</v>
      </c>
      <c r="J321" s="3">
        <f t="shared" si="44"/>
        <v>170</v>
      </c>
      <c r="K321" s="3">
        <f>MIN(Inputs!$B$2, (Inputs!$B$8 - I321)/Inputs!$B$9)</f>
        <v>170</v>
      </c>
      <c r="L321" s="3">
        <f>MAX(MIN(Inputs!$B$2, I321*Inputs!$B$10, Inputs!$B$8*Inputs!$B$4 - J321), 0)</f>
        <v>148.94827166799323</v>
      </c>
      <c r="M321" s="3">
        <f t="shared" si="39"/>
        <v>0</v>
      </c>
      <c r="N321" s="3">
        <f t="shared" si="40"/>
        <v>0</v>
      </c>
      <c r="O321" s="3">
        <f>IF(H321="Reg", MIN(Inputs!$B$2, I321*Inputs!$B$10, (Inputs!$B$8-I321)/Inputs!$B$9), 0)</f>
        <v>148.94827166799323</v>
      </c>
      <c r="P321" s="3">
        <f t="shared" si="41"/>
        <v>0</v>
      </c>
      <c r="Q321" s="3">
        <f t="shared" si="42"/>
        <v>488.55033107101775</v>
      </c>
      <c r="R321" s="3">
        <f>I321 + M321*Inputs!$B$9 - N321/Inputs!$B$10</f>
        <v>158.77939109773115</v>
      </c>
    </row>
    <row r="322" spans="1:18" x14ac:dyDescent="0.3">
      <c r="A322" s="4">
        <v>46036.333333333343</v>
      </c>
      <c r="B322" s="3">
        <v>23.835000000000001</v>
      </c>
      <c r="C322" s="3">
        <v>5.38</v>
      </c>
      <c r="D322" s="3">
        <f t="shared" ref="D322:D385" si="45">AVERAGEIFS(B:B, A:A, "&gt;="&amp;INT(A322), A:A, "&lt;"&amp;INT(A322)+1)</f>
        <v>22.338645833333334</v>
      </c>
      <c r="E322" s="3">
        <f>MAX(B322 - D322/Inputs!$B$5, 0)</f>
        <v>0</v>
      </c>
      <c r="F322" s="3">
        <f>MAX(D322*Inputs!$B$5 - B322, 0)</f>
        <v>0</v>
      </c>
      <c r="G322" s="3">
        <f t="shared" ref="G322:G385" si="46">C322</f>
        <v>5.38</v>
      </c>
      <c r="H322" t="str">
        <f t="shared" ref="H322:H385" si="47">IF(MAX(E322, F322, G322)&lt;=0, "Idle", IF(AND(G322&gt;=E322, G322&gt;=F322), "Reg", IF(E322&gt;=F322, "Discharge", "Charge")))</f>
        <v>Reg</v>
      </c>
      <c r="I322" s="3">
        <f t="shared" si="43"/>
        <v>158.77939109773115</v>
      </c>
      <c r="J322" s="3">
        <f t="shared" si="44"/>
        <v>170</v>
      </c>
      <c r="K322" s="3">
        <f>MIN(Inputs!$B$2, (Inputs!$B$8 - I322)/Inputs!$B$9)</f>
        <v>170</v>
      </c>
      <c r="L322" s="3">
        <f>MAX(MIN(Inputs!$B$2, I322*Inputs!$B$10, Inputs!$B$8*Inputs!$B$4 - J322), 0)</f>
        <v>148.94827166799323</v>
      </c>
      <c r="M322" s="3">
        <f t="shared" ref="M322:M385" si="48">IF(H322="Charge", K322, 0)</f>
        <v>0</v>
      </c>
      <c r="N322" s="3">
        <f t="shared" ref="N322:N385" si="49">IF(H322="Discharge", L322, 0)</f>
        <v>0</v>
      </c>
      <c r="O322" s="3">
        <f>IF(H322="Reg", MIN(Inputs!$B$2, I322*Inputs!$B$10, (Inputs!$B$8-I322)/Inputs!$B$9), 0)</f>
        <v>148.94827166799323</v>
      </c>
      <c r="P322" s="3">
        <f t="shared" ref="P322:P385" si="50">(N322 - M322) * B322</f>
        <v>0</v>
      </c>
      <c r="Q322" s="3">
        <f t="shared" ref="Q322:Q385" si="51">O322 * C322</f>
        <v>801.34170157380356</v>
      </c>
      <c r="R322" s="3">
        <f>I322 + M322*Inputs!$B$9 - N322/Inputs!$B$10</f>
        <v>158.77939109773115</v>
      </c>
    </row>
    <row r="323" spans="1:18" x14ac:dyDescent="0.3">
      <c r="A323" s="4">
        <v>46036.375</v>
      </c>
      <c r="B323" s="3">
        <v>23.535</v>
      </c>
      <c r="C323" s="3">
        <v>2.04</v>
      </c>
      <c r="D323" s="3">
        <f t="shared" si="45"/>
        <v>22.338645833333334</v>
      </c>
      <c r="E323" s="3">
        <f>MAX(B323 - D323/Inputs!$B$5, 0)</f>
        <v>0</v>
      </c>
      <c r="F323" s="3">
        <f>MAX(D323*Inputs!$B$5 - B323, 0)</f>
        <v>0</v>
      </c>
      <c r="G323" s="3">
        <f t="shared" si="46"/>
        <v>2.04</v>
      </c>
      <c r="H323" t="str">
        <f t="shared" si="47"/>
        <v>Reg</v>
      </c>
      <c r="I323" s="3">
        <f t="shared" ref="I323:I386" si="52">R322</f>
        <v>158.77939109773115</v>
      </c>
      <c r="J323" s="3">
        <f t="shared" ref="J323:J386" si="53">IF(INT(A323)=INT(A322), J322 + N322, 0)</f>
        <v>170</v>
      </c>
      <c r="K323" s="3">
        <f>MIN(Inputs!$B$2, (Inputs!$B$8 - I323)/Inputs!$B$9)</f>
        <v>170</v>
      </c>
      <c r="L323" s="3">
        <f>MAX(MIN(Inputs!$B$2, I323*Inputs!$B$10, Inputs!$B$8*Inputs!$B$4 - J323), 0)</f>
        <v>148.94827166799323</v>
      </c>
      <c r="M323" s="3">
        <f t="shared" si="48"/>
        <v>0</v>
      </c>
      <c r="N323" s="3">
        <f t="shared" si="49"/>
        <v>0</v>
      </c>
      <c r="O323" s="3">
        <f>IF(H323="Reg", MIN(Inputs!$B$2, I323*Inputs!$B$10, (Inputs!$B$8-I323)/Inputs!$B$9), 0)</f>
        <v>148.94827166799323</v>
      </c>
      <c r="P323" s="3">
        <f t="shared" si="50"/>
        <v>0</v>
      </c>
      <c r="Q323" s="3">
        <f t="shared" si="51"/>
        <v>303.85447420270617</v>
      </c>
      <c r="R323" s="3">
        <f>I323 + M323*Inputs!$B$9 - N323/Inputs!$B$10</f>
        <v>158.77939109773115</v>
      </c>
    </row>
    <row r="324" spans="1:18" x14ac:dyDescent="0.3">
      <c r="A324" s="4">
        <v>46036.416666666657</v>
      </c>
      <c r="B324" s="3">
        <v>16.82</v>
      </c>
      <c r="C324" s="3">
        <v>1</v>
      </c>
      <c r="D324" s="3">
        <f t="shared" si="45"/>
        <v>22.338645833333334</v>
      </c>
      <c r="E324" s="3">
        <f>MAX(B324 - D324/Inputs!$B$5, 0)</f>
        <v>0</v>
      </c>
      <c r="F324" s="3">
        <f>MAX(D324*Inputs!$B$5 - B324, 0)</f>
        <v>2.8380083333333346</v>
      </c>
      <c r="G324" s="3">
        <f t="shared" si="46"/>
        <v>1</v>
      </c>
      <c r="H324" t="str">
        <f t="shared" si="47"/>
        <v>Charge</v>
      </c>
      <c r="I324" s="3">
        <f t="shared" si="52"/>
        <v>158.77939109773115</v>
      </c>
      <c r="J324" s="3">
        <f t="shared" si="53"/>
        <v>170</v>
      </c>
      <c r="K324" s="3">
        <f>MIN(Inputs!$B$2, (Inputs!$B$8 - I324)/Inputs!$B$9)</f>
        <v>170</v>
      </c>
      <c r="L324" s="3">
        <f>MAX(MIN(Inputs!$B$2, I324*Inputs!$B$10, Inputs!$B$8*Inputs!$B$4 - J324), 0)</f>
        <v>148.94827166799323</v>
      </c>
      <c r="M324" s="3">
        <f t="shared" si="48"/>
        <v>170</v>
      </c>
      <c r="N324" s="3">
        <f t="shared" si="49"/>
        <v>0</v>
      </c>
      <c r="O324" s="3">
        <f>IF(H324="Reg", MIN(Inputs!$B$2, I324*Inputs!$B$10, (Inputs!$B$8-I324)/Inputs!$B$9), 0)</f>
        <v>0</v>
      </c>
      <c r="P324" s="3">
        <f t="shared" si="50"/>
        <v>-2859.4</v>
      </c>
      <c r="Q324" s="3">
        <f t="shared" si="51"/>
        <v>0</v>
      </c>
      <c r="R324" s="3">
        <f>I324 + M324*Inputs!$B$9 - N324/Inputs!$B$10</f>
        <v>318.25352693172772</v>
      </c>
    </row>
    <row r="325" spans="1:18" x14ac:dyDescent="0.3">
      <c r="A325" s="4">
        <v>46036.458333333343</v>
      </c>
      <c r="B325" s="3">
        <v>9.9450000000000003</v>
      </c>
      <c r="C325" s="3">
        <v>0.72</v>
      </c>
      <c r="D325" s="3">
        <f t="shared" si="45"/>
        <v>22.338645833333334</v>
      </c>
      <c r="E325" s="3">
        <f>MAX(B325 - D325/Inputs!$B$5, 0)</f>
        <v>0</v>
      </c>
      <c r="F325" s="3">
        <f>MAX(D325*Inputs!$B$5 - B325, 0)</f>
        <v>9.7130083333333346</v>
      </c>
      <c r="G325" s="3">
        <f t="shared" si="46"/>
        <v>0.72</v>
      </c>
      <c r="H325" t="str">
        <f t="shared" si="47"/>
        <v>Charge</v>
      </c>
      <c r="I325" s="3">
        <f t="shared" si="52"/>
        <v>318.25352693172772</v>
      </c>
      <c r="J325" s="3">
        <f t="shared" si="53"/>
        <v>170</v>
      </c>
      <c r="K325" s="3">
        <f>MIN(Inputs!$B$2, (Inputs!$B$8 - I325)/Inputs!$B$9)</f>
        <v>23.181818181818198</v>
      </c>
      <c r="L325" s="3">
        <f>MAX(MIN(Inputs!$B$2, I325*Inputs!$B$10, Inputs!$B$8*Inputs!$B$4 - J325), 0)</f>
        <v>170</v>
      </c>
      <c r="M325" s="3">
        <f t="shared" si="48"/>
        <v>23.181818181818198</v>
      </c>
      <c r="N325" s="3">
        <f t="shared" si="49"/>
        <v>0</v>
      </c>
      <c r="O325" s="3">
        <f>IF(H325="Reg", MIN(Inputs!$B$2, I325*Inputs!$B$10, (Inputs!$B$8-I325)/Inputs!$B$9), 0)</f>
        <v>0</v>
      </c>
      <c r="P325" s="3">
        <f t="shared" si="50"/>
        <v>-230.54318181818198</v>
      </c>
      <c r="Q325" s="3">
        <f t="shared" si="51"/>
        <v>0</v>
      </c>
      <c r="R325" s="3">
        <f>I325 + M325*Inputs!$B$9 - N325/Inputs!$B$10</f>
        <v>340</v>
      </c>
    </row>
    <row r="326" spans="1:18" x14ac:dyDescent="0.3">
      <c r="A326" s="4">
        <v>46036.5</v>
      </c>
      <c r="B326" s="3">
        <v>3.4675000000000002</v>
      </c>
      <c r="C326" s="3">
        <v>0.24</v>
      </c>
      <c r="D326" s="3">
        <f t="shared" si="45"/>
        <v>22.338645833333334</v>
      </c>
      <c r="E326" s="3">
        <f>MAX(B326 - D326/Inputs!$B$5, 0)</f>
        <v>0</v>
      </c>
      <c r="F326" s="3">
        <f>MAX(D326*Inputs!$B$5 - B326, 0)</f>
        <v>16.190508333333334</v>
      </c>
      <c r="G326" s="3">
        <f t="shared" si="46"/>
        <v>0.24</v>
      </c>
      <c r="H326" t="str">
        <f t="shared" si="47"/>
        <v>Charge</v>
      </c>
      <c r="I326" s="3">
        <f t="shared" si="52"/>
        <v>340</v>
      </c>
      <c r="J326" s="3">
        <f t="shared" si="53"/>
        <v>170</v>
      </c>
      <c r="K326" s="3">
        <f>MIN(Inputs!$B$2, (Inputs!$B$8 - I326)/Inputs!$B$9)</f>
        <v>0</v>
      </c>
      <c r="L326" s="3">
        <f>MAX(MIN(Inputs!$B$2, I326*Inputs!$B$10, Inputs!$B$8*Inputs!$B$4 - J326), 0)</f>
        <v>170</v>
      </c>
      <c r="M326" s="3">
        <f t="shared" si="48"/>
        <v>0</v>
      </c>
      <c r="N326" s="3">
        <f t="shared" si="49"/>
        <v>0</v>
      </c>
      <c r="O326" s="3">
        <f>IF(H326="Reg", MIN(Inputs!$B$2, I326*Inputs!$B$10, (Inputs!$B$8-I326)/Inputs!$B$9), 0)</f>
        <v>0</v>
      </c>
      <c r="P326" s="3">
        <f t="shared" si="50"/>
        <v>0</v>
      </c>
      <c r="Q326" s="3">
        <f t="shared" si="51"/>
        <v>0</v>
      </c>
      <c r="R326" s="3">
        <f>I326 + M326*Inputs!$B$9 - N326/Inputs!$B$10</f>
        <v>340</v>
      </c>
    </row>
    <row r="327" spans="1:18" x14ac:dyDescent="0.3">
      <c r="A327" s="4">
        <v>46036.541666666657</v>
      </c>
      <c r="B327" s="3">
        <v>4.5175000000000001</v>
      </c>
      <c r="C327" s="3">
        <v>0.24</v>
      </c>
      <c r="D327" s="3">
        <f t="shared" si="45"/>
        <v>22.338645833333334</v>
      </c>
      <c r="E327" s="3">
        <f>MAX(B327 - D327/Inputs!$B$5, 0)</f>
        <v>0</v>
      </c>
      <c r="F327" s="3">
        <f>MAX(D327*Inputs!$B$5 - B327, 0)</f>
        <v>15.140508333333335</v>
      </c>
      <c r="G327" s="3">
        <f t="shared" si="46"/>
        <v>0.24</v>
      </c>
      <c r="H327" t="str">
        <f t="shared" si="47"/>
        <v>Charge</v>
      </c>
      <c r="I327" s="3">
        <f t="shared" si="52"/>
        <v>340</v>
      </c>
      <c r="J327" s="3">
        <f t="shared" si="53"/>
        <v>170</v>
      </c>
      <c r="K327" s="3">
        <f>MIN(Inputs!$B$2, (Inputs!$B$8 - I327)/Inputs!$B$9)</f>
        <v>0</v>
      </c>
      <c r="L327" s="3">
        <f>MAX(MIN(Inputs!$B$2, I327*Inputs!$B$10, Inputs!$B$8*Inputs!$B$4 - J327), 0)</f>
        <v>170</v>
      </c>
      <c r="M327" s="3">
        <f t="shared" si="48"/>
        <v>0</v>
      </c>
      <c r="N327" s="3">
        <f t="shared" si="49"/>
        <v>0</v>
      </c>
      <c r="O327" s="3">
        <f>IF(H327="Reg", MIN(Inputs!$B$2, I327*Inputs!$B$10, (Inputs!$B$8-I327)/Inputs!$B$9), 0)</f>
        <v>0</v>
      </c>
      <c r="P327" s="3">
        <f t="shared" si="50"/>
        <v>0</v>
      </c>
      <c r="Q327" s="3">
        <f t="shared" si="51"/>
        <v>0</v>
      </c>
      <c r="R327" s="3">
        <f>I327 + M327*Inputs!$B$9 - N327/Inputs!$B$10</f>
        <v>340</v>
      </c>
    </row>
    <row r="328" spans="1:18" x14ac:dyDescent="0.3">
      <c r="A328" s="4">
        <v>46036.583333333343</v>
      </c>
      <c r="B328" s="3">
        <v>-0.68</v>
      </c>
      <c r="C328" s="3">
        <v>0.41</v>
      </c>
      <c r="D328" s="3">
        <f t="shared" si="45"/>
        <v>22.338645833333334</v>
      </c>
      <c r="E328" s="3">
        <f>MAX(B328 - D328/Inputs!$B$5, 0)</f>
        <v>0</v>
      </c>
      <c r="F328" s="3">
        <f>MAX(D328*Inputs!$B$5 - B328, 0)</f>
        <v>20.338008333333335</v>
      </c>
      <c r="G328" s="3">
        <f t="shared" si="46"/>
        <v>0.41</v>
      </c>
      <c r="H328" t="str">
        <f t="shared" si="47"/>
        <v>Charge</v>
      </c>
      <c r="I328" s="3">
        <f t="shared" si="52"/>
        <v>340</v>
      </c>
      <c r="J328" s="3">
        <f t="shared" si="53"/>
        <v>170</v>
      </c>
      <c r="K328" s="3">
        <f>MIN(Inputs!$B$2, (Inputs!$B$8 - I328)/Inputs!$B$9)</f>
        <v>0</v>
      </c>
      <c r="L328" s="3">
        <f>MAX(MIN(Inputs!$B$2, I328*Inputs!$B$10, Inputs!$B$8*Inputs!$B$4 - J328), 0)</f>
        <v>170</v>
      </c>
      <c r="M328" s="3">
        <f t="shared" si="48"/>
        <v>0</v>
      </c>
      <c r="N328" s="3">
        <f t="shared" si="49"/>
        <v>0</v>
      </c>
      <c r="O328" s="3">
        <f>IF(H328="Reg", MIN(Inputs!$B$2, I328*Inputs!$B$10, (Inputs!$B$8-I328)/Inputs!$B$9), 0)</f>
        <v>0</v>
      </c>
      <c r="P328" s="3">
        <f t="shared" si="50"/>
        <v>0</v>
      </c>
      <c r="Q328" s="3">
        <f t="shared" si="51"/>
        <v>0</v>
      </c>
      <c r="R328" s="3">
        <f>I328 + M328*Inputs!$B$9 - N328/Inputs!$B$10</f>
        <v>340</v>
      </c>
    </row>
    <row r="329" spans="1:18" x14ac:dyDescent="0.3">
      <c r="A329" s="4">
        <v>46036.625</v>
      </c>
      <c r="B329" s="3">
        <v>-3.4775</v>
      </c>
      <c r="C329" s="3">
        <v>0.49</v>
      </c>
      <c r="D329" s="3">
        <f t="shared" si="45"/>
        <v>22.338645833333334</v>
      </c>
      <c r="E329" s="3">
        <f>MAX(B329 - D329/Inputs!$B$5, 0)</f>
        <v>0</v>
      </c>
      <c r="F329" s="3">
        <f>MAX(D329*Inputs!$B$5 - B329, 0)</f>
        <v>23.135508333333334</v>
      </c>
      <c r="G329" s="3">
        <f t="shared" si="46"/>
        <v>0.49</v>
      </c>
      <c r="H329" t="str">
        <f t="shared" si="47"/>
        <v>Charge</v>
      </c>
      <c r="I329" s="3">
        <f t="shared" si="52"/>
        <v>340</v>
      </c>
      <c r="J329" s="3">
        <f t="shared" si="53"/>
        <v>170</v>
      </c>
      <c r="K329" s="3">
        <f>MIN(Inputs!$B$2, (Inputs!$B$8 - I329)/Inputs!$B$9)</f>
        <v>0</v>
      </c>
      <c r="L329" s="3">
        <f>MAX(MIN(Inputs!$B$2, I329*Inputs!$B$10, Inputs!$B$8*Inputs!$B$4 - J329), 0)</f>
        <v>170</v>
      </c>
      <c r="M329" s="3">
        <f t="shared" si="48"/>
        <v>0</v>
      </c>
      <c r="N329" s="3">
        <f t="shared" si="49"/>
        <v>0</v>
      </c>
      <c r="O329" s="3">
        <f>IF(H329="Reg", MIN(Inputs!$B$2, I329*Inputs!$B$10, (Inputs!$B$8-I329)/Inputs!$B$9), 0)</f>
        <v>0</v>
      </c>
      <c r="P329" s="3">
        <f t="shared" si="50"/>
        <v>0</v>
      </c>
      <c r="Q329" s="3">
        <f t="shared" si="51"/>
        <v>0</v>
      </c>
      <c r="R329" s="3">
        <f>I329 + M329*Inputs!$B$9 - N329/Inputs!$B$10</f>
        <v>340</v>
      </c>
    </row>
    <row r="330" spans="1:18" x14ac:dyDescent="0.3">
      <c r="A330" s="4">
        <v>46036.666666666657</v>
      </c>
      <c r="B330" s="3">
        <v>12.129999999999999</v>
      </c>
      <c r="C330" s="3">
        <v>0.5</v>
      </c>
      <c r="D330" s="3">
        <f t="shared" si="45"/>
        <v>22.338645833333334</v>
      </c>
      <c r="E330" s="3">
        <f>MAX(B330 - D330/Inputs!$B$5, 0)</f>
        <v>0</v>
      </c>
      <c r="F330" s="3">
        <f>MAX(D330*Inputs!$B$5 - B330, 0)</f>
        <v>7.5280083333333359</v>
      </c>
      <c r="G330" s="3">
        <f t="shared" si="46"/>
        <v>0.5</v>
      </c>
      <c r="H330" t="str">
        <f t="shared" si="47"/>
        <v>Charge</v>
      </c>
      <c r="I330" s="3">
        <f t="shared" si="52"/>
        <v>340</v>
      </c>
      <c r="J330" s="3">
        <f t="shared" si="53"/>
        <v>170</v>
      </c>
      <c r="K330" s="3">
        <f>MIN(Inputs!$B$2, (Inputs!$B$8 - I330)/Inputs!$B$9)</f>
        <v>0</v>
      </c>
      <c r="L330" s="3">
        <f>MAX(MIN(Inputs!$B$2, I330*Inputs!$B$10, Inputs!$B$8*Inputs!$B$4 - J330), 0)</f>
        <v>170</v>
      </c>
      <c r="M330" s="3">
        <f t="shared" si="48"/>
        <v>0</v>
      </c>
      <c r="N330" s="3">
        <f t="shared" si="49"/>
        <v>0</v>
      </c>
      <c r="O330" s="3">
        <f>IF(H330="Reg", MIN(Inputs!$B$2, I330*Inputs!$B$10, (Inputs!$B$8-I330)/Inputs!$B$9), 0)</f>
        <v>0</v>
      </c>
      <c r="P330" s="3">
        <f t="shared" si="50"/>
        <v>0</v>
      </c>
      <c r="Q330" s="3">
        <f t="shared" si="51"/>
        <v>0</v>
      </c>
      <c r="R330" s="3">
        <f>I330 + M330*Inputs!$B$9 - N330/Inputs!$B$10</f>
        <v>340</v>
      </c>
    </row>
    <row r="331" spans="1:18" x14ac:dyDescent="0.3">
      <c r="A331" s="4">
        <v>46036.708333333343</v>
      </c>
      <c r="B331" s="3">
        <v>35.319999999999993</v>
      </c>
      <c r="C331" s="3">
        <v>1</v>
      </c>
      <c r="D331" s="3">
        <f t="shared" si="45"/>
        <v>22.338645833333334</v>
      </c>
      <c r="E331" s="3">
        <f>MAX(B331 - D331/Inputs!$B$5, 0)</f>
        <v>9.9351751893939309</v>
      </c>
      <c r="F331" s="3">
        <f>MAX(D331*Inputs!$B$5 - B331, 0)</f>
        <v>0</v>
      </c>
      <c r="G331" s="3">
        <f t="shared" si="46"/>
        <v>1</v>
      </c>
      <c r="H331" t="str">
        <f t="shared" si="47"/>
        <v>Discharge</v>
      </c>
      <c r="I331" s="3">
        <f t="shared" si="52"/>
        <v>340</v>
      </c>
      <c r="J331" s="3">
        <f t="shared" si="53"/>
        <v>170</v>
      </c>
      <c r="K331" s="3">
        <f>MIN(Inputs!$B$2, (Inputs!$B$8 - I331)/Inputs!$B$9)</f>
        <v>0</v>
      </c>
      <c r="L331" s="3">
        <f>MAX(MIN(Inputs!$B$2, I331*Inputs!$B$10, Inputs!$B$8*Inputs!$B$4 - J331), 0)</f>
        <v>170</v>
      </c>
      <c r="M331" s="3">
        <f t="shared" si="48"/>
        <v>0</v>
      </c>
      <c r="N331" s="3">
        <f t="shared" si="49"/>
        <v>170</v>
      </c>
      <c r="O331" s="3">
        <f>IF(H331="Reg", MIN(Inputs!$B$2, I331*Inputs!$B$10, (Inputs!$B$8-I331)/Inputs!$B$9), 0)</f>
        <v>0</v>
      </c>
      <c r="P331" s="3">
        <f t="shared" si="50"/>
        <v>6004.3999999999987</v>
      </c>
      <c r="Q331" s="3">
        <f t="shared" si="51"/>
        <v>0</v>
      </c>
      <c r="R331" s="3">
        <f>I331 + M331*Inputs!$B$9 - N331/Inputs!$B$10</f>
        <v>158.77939109773115</v>
      </c>
    </row>
    <row r="332" spans="1:18" x14ac:dyDescent="0.3">
      <c r="A332" s="4">
        <v>46036.75</v>
      </c>
      <c r="B332" s="3">
        <v>35.164999999999999</v>
      </c>
      <c r="C332" s="3">
        <v>0.15</v>
      </c>
      <c r="D332" s="3">
        <f t="shared" si="45"/>
        <v>22.338645833333334</v>
      </c>
      <c r="E332" s="3">
        <f>MAX(B332 - D332/Inputs!$B$5, 0)</f>
        <v>9.7801751893939368</v>
      </c>
      <c r="F332" s="3">
        <f>MAX(D332*Inputs!$B$5 - B332, 0)</f>
        <v>0</v>
      </c>
      <c r="G332" s="3">
        <f t="shared" si="46"/>
        <v>0.15</v>
      </c>
      <c r="H332" t="str">
        <f t="shared" si="47"/>
        <v>Discharge</v>
      </c>
      <c r="I332" s="3">
        <f t="shared" si="52"/>
        <v>158.77939109773115</v>
      </c>
      <c r="J332" s="3">
        <f t="shared" si="53"/>
        <v>340</v>
      </c>
      <c r="K332" s="3">
        <f>MIN(Inputs!$B$2, (Inputs!$B$8 - I332)/Inputs!$B$9)</f>
        <v>170</v>
      </c>
      <c r="L332" s="3">
        <f>MAX(MIN(Inputs!$B$2, I332*Inputs!$B$10, Inputs!$B$8*Inputs!$B$4 - J332), 0)</f>
        <v>0</v>
      </c>
      <c r="M332" s="3">
        <f t="shared" si="48"/>
        <v>0</v>
      </c>
      <c r="N332" s="3">
        <f t="shared" si="49"/>
        <v>0</v>
      </c>
      <c r="O332" s="3">
        <f>IF(H332="Reg", MIN(Inputs!$B$2, I332*Inputs!$B$10, (Inputs!$B$8-I332)/Inputs!$B$9), 0)</f>
        <v>0</v>
      </c>
      <c r="P332" s="3">
        <f t="shared" si="50"/>
        <v>0</v>
      </c>
      <c r="Q332" s="3">
        <f t="shared" si="51"/>
        <v>0</v>
      </c>
      <c r="R332" s="3">
        <f>I332 + M332*Inputs!$B$9 - N332/Inputs!$B$10</f>
        <v>158.77939109773115</v>
      </c>
    </row>
    <row r="333" spans="1:18" x14ac:dyDescent="0.3">
      <c r="A333" s="4">
        <v>46036.791666666657</v>
      </c>
      <c r="B333" s="3">
        <v>32.737499999999997</v>
      </c>
      <c r="C333" s="3">
        <v>0.16</v>
      </c>
      <c r="D333" s="3">
        <f t="shared" si="45"/>
        <v>22.338645833333334</v>
      </c>
      <c r="E333" s="3">
        <f>MAX(B333 - D333/Inputs!$B$5, 0)</f>
        <v>7.3526751893939348</v>
      </c>
      <c r="F333" s="3">
        <f>MAX(D333*Inputs!$B$5 - B333, 0)</f>
        <v>0</v>
      </c>
      <c r="G333" s="3">
        <f t="shared" si="46"/>
        <v>0.16</v>
      </c>
      <c r="H333" t="str">
        <f t="shared" si="47"/>
        <v>Discharge</v>
      </c>
      <c r="I333" s="3">
        <f t="shared" si="52"/>
        <v>158.77939109773115</v>
      </c>
      <c r="J333" s="3">
        <f t="shared" si="53"/>
        <v>340</v>
      </c>
      <c r="K333" s="3">
        <f>MIN(Inputs!$B$2, (Inputs!$B$8 - I333)/Inputs!$B$9)</f>
        <v>170</v>
      </c>
      <c r="L333" s="3">
        <f>MAX(MIN(Inputs!$B$2, I333*Inputs!$B$10, Inputs!$B$8*Inputs!$B$4 - J333), 0)</f>
        <v>0</v>
      </c>
      <c r="M333" s="3">
        <f t="shared" si="48"/>
        <v>0</v>
      </c>
      <c r="N333" s="3">
        <f t="shared" si="49"/>
        <v>0</v>
      </c>
      <c r="O333" s="3">
        <f>IF(H333="Reg", MIN(Inputs!$B$2, I333*Inputs!$B$10, (Inputs!$B$8-I333)/Inputs!$B$9), 0)</f>
        <v>0</v>
      </c>
      <c r="P333" s="3">
        <f t="shared" si="50"/>
        <v>0</v>
      </c>
      <c r="Q333" s="3">
        <f t="shared" si="51"/>
        <v>0</v>
      </c>
      <c r="R333" s="3">
        <f>I333 + M333*Inputs!$B$9 - N333/Inputs!$B$10</f>
        <v>158.77939109773115</v>
      </c>
    </row>
    <row r="334" spans="1:18" x14ac:dyDescent="0.3">
      <c r="A334" s="4">
        <v>46036.833333333343</v>
      </c>
      <c r="B334" s="3">
        <v>35.435000000000002</v>
      </c>
      <c r="C334" s="3">
        <v>0.17</v>
      </c>
      <c r="D334" s="3">
        <f t="shared" si="45"/>
        <v>22.338645833333334</v>
      </c>
      <c r="E334" s="3">
        <f>MAX(B334 - D334/Inputs!$B$5, 0)</f>
        <v>10.05017518939394</v>
      </c>
      <c r="F334" s="3">
        <f>MAX(D334*Inputs!$B$5 - B334, 0)</f>
        <v>0</v>
      </c>
      <c r="G334" s="3">
        <f t="shared" si="46"/>
        <v>0.17</v>
      </c>
      <c r="H334" t="str">
        <f t="shared" si="47"/>
        <v>Discharge</v>
      </c>
      <c r="I334" s="3">
        <f t="shared" si="52"/>
        <v>158.77939109773115</v>
      </c>
      <c r="J334" s="3">
        <f t="shared" si="53"/>
        <v>340</v>
      </c>
      <c r="K334" s="3">
        <f>MIN(Inputs!$B$2, (Inputs!$B$8 - I334)/Inputs!$B$9)</f>
        <v>170</v>
      </c>
      <c r="L334" s="3">
        <f>MAX(MIN(Inputs!$B$2, I334*Inputs!$B$10, Inputs!$B$8*Inputs!$B$4 - J334), 0)</f>
        <v>0</v>
      </c>
      <c r="M334" s="3">
        <f t="shared" si="48"/>
        <v>0</v>
      </c>
      <c r="N334" s="3">
        <f t="shared" si="49"/>
        <v>0</v>
      </c>
      <c r="O334" s="3">
        <f>IF(H334="Reg", MIN(Inputs!$B$2, I334*Inputs!$B$10, (Inputs!$B$8-I334)/Inputs!$B$9), 0)</f>
        <v>0</v>
      </c>
      <c r="P334" s="3">
        <f t="shared" si="50"/>
        <v>0</v>
      </c>
      <c r="Q334" s="3">
        <f t="shared" si="51"/>
        <v>0</v>
      </c>
      <c r="R334" s="3">
        <f>I334 + M334*Inputs!$B$9 - N334/Inputs!$B$10</f>
        <v>158.77939109773115</v>
      </c>
    </row>
    <row r="335" spans="1:18" x14ac:dyDescent="0.3">
      <c r="A335" s="4">
        <v>46036.875</v>
      </c>
      <c r="B335" s="3">
        <v>46.3</v>
      </c>
      <c r="C335" s="3">
        <v>0.18</v>
      </c>
      <c r="D335" s="3">
        <f t="shared" si="45"/>
        <v>22.338645833333334</v>
      </c>
      <c r="E335" s="3">
        <f>MAX(B335 - D335/Inputs!$B$5, 0)</f>
        <v>20.915175189393935</v>
      </c>
      <c r="F335" s="3">
        <f>MAX(D335*Inputs!$B$5 - B335, 0)</f>
        <v>0</v>
      </c>
      <c r="G335" s="3">
        <f t="shared" si="46"/>
        <v>0.18</v>
      </c>
      <c r="H335" t="str">
        <f t="shared" si="47"/>
        <v>Discharge</v>
      </c>
      <c r="I335" s="3">
        <f t="shared" si="52"/>
        <v>158.77939109773115</v>
      </c>
      <c r="J335" s="3">
        <f t="shared" si="53"/>
        <v>340</v>
      </c>
      <c r="K335" s="3">
        <f>MIN(Inputs!$B$2, (Inputs!$B$8 - I335)/Inputs!$B$9)</f>
        <v>170</v>
      </c>
      <c r="L335" s="3">
        <f>MAX(MIN(Inputs!$B$2, I335*Inputs!$B$10, Inputs!$B$8*Inputs!$B$4 - J335), 0)</f>
        <v>0</v>
      </c>
      <c r="M335" s="3">
        <f t="shared" si="48"/>
        <v>0</v>
      </c>
      <c r="N335" s="3">
        <f t="shared" si="49"/>
        <v>0</v>
      </c>
      <c r="O335" s="3">
        <f>IF(H335="Reg", MIN(Inputs!$B$2, I335*Inputs!$B$10, (Inputs!$B$8-I335)/Inputs!$B$9), 0)</f>
        <v>0</v>
      </c>
      <c r="P335" s="3">
        <f t="shared" si="50"/>
        <v>0</v>
      </c>
      <c r="Q335" s="3">
        <f t="shared" si="51"/>
        <v>0</v>
      </c>
      <c r="R335" s="3">
        <f>I335 + M335*Inputs!$B$9 - N335/Inputs!$B$10</f>
        <v>158.77939109773115</v>
      </c>
    </row>
    <row r="336" spans="1:18" x14ac:dyDescent="0.3">
      <c r="A336" s="4">
        <v>46036.916666666657</v>
      </c>
      <c r="B336" s="3">
        <v>45.277499999999996</v>
      </c>
      <c r="C336" s="3">
        <v>0.04</v>
      </c>
      <c r="D336" s="3">
        <f t="shared" si="45"/>
        <v>22.338645833333334</v>
      </c>
      <c r="E336" s="3">
        <f>MAX(B336 - D336/Inputs!$B$5, 0)</f>
        <v>19.892675189393934</v>
      </c>
      <c r="F336" s="3">
        <f>MAX(D336*Inputs!$B$5 - B336, 0)</f>
        <v>0</v>
      </c>
      <c r="G336" s="3">
        <f t="shared" si="46"/>
        <v>0.04</v>
      </c>
      <c r="H336" t="str">
        <f t="shared" si="47"/>
        <v>Discharge</v>
      </c>
      <c r="I336" s="3">
        <f t="shared" si="52"/>
        <v>158.77939109773115</v>
      </c>
      <c r="J336" s="3">
        <f t="shared" si="53"/>
        <v>340</v>
      </c>
      <c r="K336" s="3">
        <f>MIN(Inputs!$B$2, (Inputs!$B$8 - I336)/Inputs!$B$9)</f>
        <v>170</v>
      </c>
      <c r="L336" s="3">
        <f>MAX(MIN(Inputs!$B$2, I336*Inputs!$B$10, Inputs!$B$8*Inputs!$B$4 - J336), 0)</f>
        <v>0</v>
      </c>
      <c r="M336" s="3">
        <f t="shared" si="48"/>
        <v>0</v>
      </c>
      <c r="N336" s="3">
        <f t="shared" si="49"/>
        <v>0</v>
      </c>
      <c r="O336" s="3">
        <f>IF(H336="Reg", MIN(Inputs!$B$2, I336*Inputs!$B$10, (Inputs!$B$8-I336)/Inputs!$B$9), 0)</f>
        <v>0</v>
      </c>
      <c r="P336" s="3">
        <f t="shared" si="50"/>
        <v>0</v>
      </c>
      <c r="Q336" s="3">
        <f t="shared" si="51"/>
        <v>0</v>
      </c>
      <c r="R336" s="3">
        <f>I336 + M336*Inputs!$B$9 - N336/Inputs!$B$10</f>
        <v>158.77939109773115</v>
      </c>
    </row>
    <row r="337" spans="1:18" x14ac:dyDescent="0.3">
      <c r="A337" s="4">
        <v>46036.958333333343</v>
      </c>
      <c r="B337" s="3">
        <v>47.8675</v>
      </c>
      <c r="C337" s="3">
        <v>0.04</v>
      </c>
      <c r="D337" s="3">
        <f t="shared" si="45"/>
        <v>22.338645833333334</v>
      </c>
      <c r="E337" s="3">
        <f>MAX(B337 - D337/Inputs!$B$5, 0)</f>
        <v>22.482675189393937</v>
      </c>
      <c r="F337" s="3">
        <f>MAX(D337*Inputs!$B$5 - B337, 0)</f>
        <v>0</v>
      </c>
      <c r="G337" s="3">
        <f t="shared" si="46"/>
        <v>0.04</v>
      </c>
      <c r="H337" t="str">
        <f t="shared" si="47"/>
        <v>Discharge</v>
      </c>
      <c r="I337" s="3">
        <f t="shared" si="52"/>
        <v>158.77939109773115</v>
      </c>
      <c r="J337" s="3">
        <f t="shared" si="53"/>
        <v>340</v>
      </c>
      <c r="K337" s="3">
        <f>MIN(Inputs!$B$2, (Inputs!$B$8 - I337)/Inputs!$B$9)</f>
        <v>170</v>
      </c>
      <c r="L337" s="3">
        <f>MAX(MIN(Inputs!$B$2, I337*Inputs!$B$10, Inputs!$B$8*Inputs!$B$4 - J337), 0)</f>
        <v>0</v>
      </c>
      <c r="M337" s="3">
        <f t="shared" si="48"/>
        <v>0</v>
      </c>
      <c r="N337" s="3">
        <f t="shared" si="49"/>
        <v>0</v>
      </c>
      <c r="O337" s="3">
        <f>IF(H337="Reg", MIN(Inputs!$B$2, I337*Inputs!$B$10, (Inputs!$B$8-I337)/Inputs!$B$9), 0)</f>
        <v>0</v>
      </c>
      <c r="P337" s="3">
        <f t="shared" si="50"/>
        <v>0</v>
      </c>
      <c r="Q337" s="3">
        <f t="shared" si="51"/>
        <v>0</v>
      </c>
      <c r="R337" s="3">
        <f>I337 + M337*Inputs!$B$9 - N337/Inputs!$B$10</f>
        <v>158.77939109773115</v>
      </c>
    </row>
    <row r="338" spans="1:18" x14ac:dyDescent="0.3">
      <c r="A338" s="4">
        <v>46037</v>
      </c>
      <c r="B338" s="3">
        <v>18.197500000000002</v>
      </c>
      <c r="C338" s="3">
        <v>0.03</v>
      </c>
      <c r="D338" s="3">
        <f t="shared" si="45"/>
        <v>24.620312500000001</v>
      </c>
      <c r="E338" s="3">
        <f>MAX(B338 - D338/Inputs!$B$5, 0)</f>
        <v>0</v>
      </c>
      <c r="F338" s="3">
        <f>MAX(D338*Inputs!$B$5 - B338, 0)</f>
        <v>3.4683749999999982</v>
      </c>
      <c r="G338" s="3">
        <f t="shared" si="46"/>
        <v>0.03</v>
      </c>
      <c r="H338" t="str">
        <f t="shared" si="47"/>
        <v>Charge</v>
      </c>
      <c r="I338" s="3">
        <f t="shared" si="52"/>
        <v>158.77939109773115</v>
      </c>
      <c r="J338" s="3">
        <f t="shared" si="53"/>
        <v>0</v>
      </c>
      <c r="K338" s="3">
        <f>MIN(Inputs!$B$2, (Inputs!$B$8 - I338)/Inputs!$B$9)</f>
        <v>170</v>
      </c>
      <c r="L338" s="3">
        <f>MAX(MIN(Inputs!$B$2, I338*Inputs!$B$10, Inputs!$B$8*Inputs!$B$4 - J338), 0)</f>
        <v>148.94827166799323</v>
      </c>
      <c r="M338" s="3">
        <f t="shared" si="48"/>
        <v>170</v>
      </c>
      <c r="N338" s="3">
        <f t="shared" si="49"/>
        <v>0</v>
      </c>
      <c r="O338" s="3">
        <f>IF(H338="Reg", MIN(Inputs!$B$2, I338*Inputs!$B$10, (Inputs!$B$8-I338)/Inputs!$B$9), 0)</f>
        <v>0</v>
      </c>
      <c r="P338" s="3">
        <f t="shared" si="50"/>
        <v>-3093.5750000000003</v>
      </c>
      <c r="Q338" s="3">
        <f t="shared" si="51"/>
        <v>0</v>
      </c>
      <c r="R338" s="3">
        <f>I338 + M338*Inputs!$B$9 - N338/Inputs!$B$10</f>
        <v>318.25352693172772</v>
      </c>
    </row>
    <row r="339" spans="1:18" x14ac:dyDescent="0.3">
      <c r="A339" s="4">
        <v>46037.041666666657</v>
      </c>
      <c r="B339" s="3">
        <v>17.61</v>
      </c>
      <c r="C339" s="3">
        <v>0.04</v>
      </c>
      <c r="D339" s="3">
        <f t="shared" si="45"/>
        <v>24.620312500000001</v>
      </c>
      <c r="E339" s="3">
        <f>MAX(B339 - D339/Inputs!$B$5, 0)</f>
        <v>0</v>
      </c>
      <c r="F339" s="3">
        <f>MAX(D339*Inputs!$B$5 - B339, 0)</f>
        <v>4.0558750000000003</v>
      </c>
      <c r="G339" s="3">
        <f t="shared" si="46"/>
        <v>0.04</v>
      </c>
      <c r="H339" t="str">
        <f t="shared" si="47"/>
        <v>Charge</v>
      </c>
      <c r="I339" s="3">
        <f t="shared" si="52"/>
        <v>318.25352693172772</v>
      </c>
      <c r="J339" s="3">
        <f t="shared" si="53"/>
        <v>0</v>
      </c>
      <c r="K339" s="3">
        <f>MIN(Inputs!$B$2, (Inputs!$B$8 - I339)/Inputs!$B$9)</f>
        <v>23.181818181818198</v>
      </c>
      <c r="L339" s="3">
        <f>MAX(MIN(Inputs!$B$2, I339*Inputs!$B$10, Inputs!$B$8*Inputs!$B$4 - J339), 0)</f>
        <v>170</v>
      </c>
      <c r="M339" s="3">
        <f t="shared" si="48"/>
        <v>23.181818181818198</v>
      </c>
      <c r="N339" s="3">
        <f t="shared" si="49"/>
        <v>0</v>
      </c>
      <c r="O339" s="3">
        <f>IF(H339="Reg", MIN(Inputs!$B$2, I339*Inputs!$B$10, (Inputs!$B$8-I339)/Inputs!$B$9), 0)</f>
        <v>0</v>
      </c>
      <c r="P339" s="3">
        <f t="shared" si="50"/>
        <v>-408.23181818181843</v>
      </c>
      <c r="Q339" s="3">
        <f t="shared" si="51"/>
        <v>0</v>
      </c>
      <c r="R339" s="3">
        <f>I339 + M339*Inputs!$B$9 - N339/Inputs!$B$10</f>
        <v>340</v>
      </c>
    </row>
    <row r="340" spans="1:18" x14ac:dyDescent="0.3">
      <c r="A340" s="4">
        <v>46037.083333333343</v>
      </c>
      <c r="B340" s="3">
        <v>17.462500000000002</v>
      </c>
      <c r="C340" s="3">
        <v>0.04</v>
      </c>
      <c r="D340" s="3">
        <f t="shared" si="45"/>
        <v>24.620312500000001</v>
      </c>
      <c r="E340" s="3">
        <f>MAX(B340 - D340/Inputs!$B$5, 0)</f>
        <v>0</v>
      </c>
      <c r="F340" s="3">
        <f>MAX(D340*Inputs!$B$5 - B340, 0)</f>
        <v>4.2033749999999976</v>
      </c>
      <c r="G340" s="3">
        <f t="shared" si="46"/>
        <v>0.04</v>
      </c>
      <c r="H340" t="str">
        <f t="shared" si="47"/>
        <v>Charge</v>
      </c>
      <c r="I340" s="3">
        <f t="shared" si="52"/>
        <v>340</v>
      </c>
      <c r="J340" s="3">
        <f t="shared" si="53"/>
        <v>0</v>
      </c>
      <c r="K340" s="3">
        <f>MIN(Inputs!$B$2, (Inputs!$B$8 - I340)/Inputs!$B$9)</f>
        <v>0</v>
      </c>
      <c r="L340" s="3">
        <f>MAX(MIN(Inputs!$B$2, I340*Inputs!$B$10, Inputs!$B$8*Inputs!$B$4 - J340), 0)</f>
        <v>170</v>
      </c>
      <c r="M340" s="3">
        <f t="shared" si="48"/>
        <v>0</v>
      </c>
      <c r="N340" s="3">
        <f t="shared" si="49"/>
        <v>0</v>
      </c>
      <c r="O340" s="3">
        <f>IF(H340="Reg", MIN(Inputs!$B$2, I340*Inputs!$B$10, (Inputs!$B$8-I340)/Inputs!$B$9), 0)</f>
        <v>0</v>
      </c>
      <c r="P340" s="3">
        <f t="shared" si="50"/>
        <v>0</v>
      </c>
      <c r="Q340" s="3">
        <f t="shared" si="51"/>
        <v>0</v>
      </c>
      <c r="R340" s="3">
        <f>I340 + M340*Inputs!$B$9 - N340/Inputs!$B$10</f>
        <v>340</v>
      </c>
    </row>
    <row r="341" spans="1:18" x14ac:dyDescent="0.3">
      <c r="A341" s="4">
        <v>46037.125</v>
      </c>
      <c r="B341" s="3">
        <v>18</v>
      </c>
      <c r="C341" s="3">
        <v>0.04</v>
      </c>
      <c r="D341" s="3">
        <f t="shared" si="45"/>
        <v>24.620312500000001</v>
      </c>
      <c r="E341" s="3">
        <f>MAX(B341 - D341/Inputs!$B$5, 0)</f>
        <v>0</v>
      </c>
      <c r="F341" s="3">
        <f>MAX(D341*Inputs!$B$5 - B341, 0)</f>
        <v>3.6658749999999998</v>
      </c>
      <c r="G341" s="3">
        <f t="shared" si="46"/>
        <v>0.04</v>
      </c>
      <c r="H341" t="str">
        <f t="shared" si="47"/>
        <v>Charge</v>
      </c>
      <c r="I341" s="3">
        <f t="shared" si="52"/>
        <v>340</v>
      </c>
      <c r="J341" s="3">
        <f t="shared" si="53"/>
        <v>0</v>
      </c>
      <c r="K341" s="3">
        <f>MIN(Inputs!$B$2, (Inputs!$B$8 - I341)/Inputs!$B$9)</f>
        <v>0</v>
      </c>
      <c r="L341" s="3">
        <f>MAX(MIN(Inputs!$B$2, I341*Inputs!$B$10, Inputs!$B$8*Inputs!$B$4 - J341), 0)</f>
        <v>170</v>
      </c>
      <c r="M341" s="3">
        <f t="shared" si="48"/>
        <v>0</v>
      </c>
      <c r="N341" s="3">
        <f t="shared" si="49"/>
        <v>0</v>
      </c>
      <c r="O341" s="3">
        <f>IF(H341="Reg", MIN(Inputs!$B$2, I341*Inputs!$B$10, (Inputs!$B$8-I341)/Inputs!$B$9), 0)</f>
        <v>0</v>
      </c>
      <c r="P341" s="3">
        <f t="shared" si="50"/>
        <v>0</v>
      </c>
      <c r="Q341" s="3">
        <f t="shared" si="51"/>
        <v>0</v>
      </c>
      <c r="R341" s="3">
        <f>I341 + M341*Inputs!$B$9 - N341/Inputs!$B$10</f>
        <v>340</v>
      </c>
    </row>
    <row r="342" spans="1:18" x14ac:dyDescent="0.3">
      <c r="A342" s="4">
        <v>46037.166666666657</v>
      </c>
      <c r="B342" s="3">
        <v>20.027499999999996</v>
      </c>
      <c r="C342" s="3">
        <v>0.04</v>
      </c>
      <c r="D342" s="3">
        <f t="shared" si="45"/>
        <v>24.620312500000001</v>
      </c>
      <c r="E342" s="3">
        <f>MAX(B342 - D342/Inputs!$B$5, 0)</f>
        <v>0</v>
      </c>
      <c r="F342" s="3">
        <f>MAX(D342*Inputs!$B$5 - B342, 0)</f>
        <v>1.6383750000000035</v>
      </c>
      <c r="G342" s="3">
        <f t="shared" si="46"/>
        <v>0.04</v>
      </c>
      <c r="H342" t="str">
        <f t="shared" si="47"/>
        <v>Charge</v>
      </c>
      <c r="I342" s="3">
        <f t="shared" si="52"/>
        <v>340</v>
      </c>
      <c r="J342" s="3">
        <f t="shared" si="53"/>
        <v>0</v>
      </c>
      <c r="K342" s="3">
        <f>MIN(Inputs!$B$2, (Inputs!$B$8 - I342)/Inputs!$B$9)</f>
        <v>0</v>
      </c>
      <c r="L342" s="3">
        <f>MAX(MIN(Inputs!$B$2, I342*Inputs!$B$10, Inputs!$B$8*Inputs!$B$4 - J342), 0)</f>
        <v>170</v>
      </c>
      <c r="M342" s="3">
        <f t="shared" si="48"/>
        <v>0</v>
      </c>
      <c r="N342" s="3">
        <f t="shared" si="49"/>
        <v>0</v>
      </c>
      <c r="O342" s="3">
        <f>IF(H342="Reg", MIN(Inputs!$B$2, I342*Inputs!$B$10, (Inputs!$B$8-I342)/Inputs!$B$9), 0)</f>
        <v>0</v>
      </c>
      <c r="P342" s="3">
        <f t="shared" si="50"/>
        <v>0</v>
      </c>
      <c r="Q342" s="3">
        <f t="shared" si="51"/>
        <v>0</v>
      </c>
      <c r="R342" s="3">
        <f>I342 + M342*Inputs!$B$9 - N342/Inputs!$B$10</f>
        <v>340</v>
      </c>
    </row>
    <row r="343" spans="1:18" x14ac:dyDescent="0.3">
      <c r="A343" s="4">
        <v>46037.208333333343</v>
      </c>
      <c r="B343" s="3">
        <v>22.622499999999999</v>
      </c>
      <c r="C343" s="3">
        <v>0.05</v>
      </c>
      <c r="D343" s="3">
        <f t="shared" si="45"/>
        <v>24.620312500000001</v>
      </c>
      <c r="E343" s="3">
        <f>MAX(B343 - D343/Inputs!$B$5, 0)</f>
        <v>0</v>
      </c>
      <c r="F343" s="3">
        <f>MAX(D343*Inputs!$B$5 - B343, 0)</f>
        <v>0</v>
      </c>
      <c r="G343" s="3">
        <f t="shared" si="46"/>
        <v>0.05</v>
      </c>
      <c r="H343" t="str">
        <f t="shared" si="47"/>
        <v>Reg</v>
      </c>
      <c r="I343" s="3">
        <f t="shared" si="52"/>
        <v>340</v>
      </c>
      <c r="J343" s="3">
        <f t="shared" si="53"/>
        <v>0</v>
      </c>
      <c r="K343" s="3">
        <f>MIN(Inputs!$B$2, (Inputs!$B$8 - I343)/Inputs!$B$9)</f>
        <v>0</v>
      </c>
      <c r="L343" s="3">
        <f>MAX(MIN(Inputs!$B$2, I343*Inputs!$B$10, Inputs!$B$8*Inputs!$B$4 - J343), 0)</f>
        <v>170</v>
      </c>
      <c r="M343" s="3">
        <f t="shared" si="48"/>
        <v>0</v>
      </c>
      <c r="N343" s="3">
        <f t="shared" si="49"/>
        <v>0</v>
      </c>
      <c r="O343" s="3">
        <f>IF(H343="Reg", MIN(Inputs!$B$2, I343*Inputs!$B$10, (Inputs!$B$8-I343)/Inputs!$B$9), 0)</f>
        <v>0</v>
      </c>
      <c r="P343" s="3">
        <f t="shared" si="50"/>
        <v>0</v>
      </c>
      <c r="Q343" s="3">
        <f t="shared" si="51"/>
        <v>0</v>
      </c>
      <c r="R343" s="3">
        <f>I343 + M343*Inputs!$B$9 - N343/Inputs!$B$10</f>
        <v>340</v>
      </c>
    </row>
    <row r="344" spans="1:18" x14ac:dyDescent="0.3">
      <c r="A344" s="4">
        <v>46037.25</v>
      </c>
      <c r="B344" s="3">
        <v>34.567499999999995</v>
      </c>
      <c r="C344" s="3">
        <v>0.11</v>
      </c>
      <c r="D344" s="3">
        <f t="shared" si="45"/>
        <v>24.620312500000001</v>
      </c>
      <c r="E344" s="3">
        <f>MAX(B344 - D344/Inputs!$B$5, 0)</f>
        <v>6.5898721590909055</v>
      </c>
      <c r="F344" s="3">
        <f>MAX(D344*Inputs!$B$5 - B344, 0)</f>
        <v>0</v>
      </c>
      <c r="G344" s="3">
        <f t="shared" si="46"/>
        <v>0.11</v>
      </c>
      <c r="H344" t="str">
        <f t="shared" si="47"/>
        <v>Discharge</v>
      </c>
      <c r="I344" s="3">
        <f t="shared" si="52"/>
        <v>340</v>
      </c>
      <c r="J344" s="3">
        <f t="shared" si="53"/>
        <v>0</v>
      </c>
      <c r="K344" s="3">
        <f>MIN(Inputs!$B$2, (Inputs!$B$8 - I344)/Inputs!$B$9)</f>
        <v>0</v>
      </c>
      <c r="L344" s="3">
        <f>MAX(MIN(Inputs!$B$2, I344*Inputs!$B$10, Inputs!$B$8*Inputs!$B$4 - J344), 0)</f>
        <v>170</v>
      </c>
      <c r="M344" s="3">
        <f t="shared" si="48"/>
        <v>0</v>
      </c>
      <c r="N344" s="3">
        <f t="shared" si="49"/>
        <v>170</v>
      </c>
      <c r="O344" s="3">
        <f>IF(H344="Reg", MIN(Inputs!$B$2, I344*Inputs!$B$10, (Inputs!$B$8-I344)/Inputs!$B$9), 0)</f>
        <v>0</v>
      </c>
      <c r="P344" s="3">
        <f t="shared" si="50"/>
        <v>5876.4749999999995</v>
      </c>
      <c r="Q344" s="3">
        <f t="shared" si="51"/>
        <v>0</v>
      </c>
      <c r="R344" s="3">
        <f>I344 + M344*Inputs!$B$9 - N344/Inputs!$B$10</f>
        <v>158.77939109773115</v>
      </c>
    </row>
    <row r="345" spans="1:18" x14ac:dyDescent="0.3">
      <c r="A345" s="4">
        <v>46037.291666666657</v>
      </c>
      <c r="B345" s="3">
        <v>38.652499999999996</v>
      </c>
      <c r="C345" s="3">
        <v>0.12</v>
      </c>
      <c r="D345" s="3">
        <f t="shared" si="45"/>
        <v>24.620312500000001</v>
      </c>
      <c r="E345" s="3">
        <f>MAX(B345 - D345/Inputs!$B$5, 0)</f>
        <v>10.674872159090906</v>
      </c>
      <c r="F345" s="3">
        <f>MAX(D345*Inputs!$B$5 - B345, 0)</f>
        <v>0</v>
      </c>
      <c r="G345" s="3">
        <f t="shared" si="46"/>
        <v>0.12</v>
      </c>
      <c r="H345" t="str">
        <f t="shared" si="47"/>
        <v>Discharge</v>
      </c>
      <c r="I345" s="3">
        <f t="shared" si="52"/>
        <v>158.77939109773115</v>
      </c>
      <c r="J345" s="3">
        <f t="shared" si="53"/>
        <v>170</v>
      </c>
      <c r="K345" s="3">
        <f>MIN(Inputs!$B$2, (Inputs!$B$8 - I345)/Inputs!$B$9)</f>
        <v>170</v>
      </c>
      <c r="L345" s="3">
        <f>MAX(MIN(Inputs!$B$2, I345*Inputs!$B$10, Inputs!$B$8*Inputs!$B$4 - J345), 0)</f>
        <v>148.94827166799323</v>
      </c>
      <c r="M345" s="3">
        <f t="shared" si="48"/>
        <v>0</v>
      </c>
      <c r="N345" s="3">
        <f t="shared" si="49"/>
        <v>148.94827166799323</v>
      </c>
      <c r="O345" s="3">
        <f>IF(H345="Reg", MIN(Inputs!$B$2, I345*Inputs!$B$10, (Inputs!$B$8-I345)/Inputs!$B$9), 0)</f>
        <v>0</v>
      </c>
      <c r="P345" s="3">
        <f t="shared" si="50"/>
        <v>5757.2230706471073</v>
      </c>
      <c r="Q345" s="3">
        <f t="shared" si="51"/>
        <v>0</v>
      </c>
      <c r="R345" s="3">
        <f>I345 + M345*Inputs!$B$9 - N345/Inputs!$B$10</f>
        <v>0</v>
      </c>
    </row>
    <row r="346" spans="1:18" x14ac:dyDescent="0.3">
      <c r="A346" s="4">
        <v>46037.333333333343</v>
      </c>
      <c r="B346" s="3">
        <v>43.46</v>
      </c>
      <c r="C346" s="3">
        <v>3</v>
      </c>
      <c r="D346" s="3">
        <f t="shared" si="45"/>
        <v>24.620312500000001</v>
      </c>
      <c r="E346" s="3">
        <f>MAX(B346 - D346/Inputs!$B$5, 0)</f>
        <v>15.482372159090911</v>
      </c>
      <c r="F346" s="3">
        <f>MAX(D346*Inputs!$B$5 - B346, 0)</f>
        <v>0</v>
      </c>
      <c r="G346" s="3">
        <f t="shared" si="46"/>
        <v>3</v>
      </c>
      <c r="H346" t="str">
        <f t="shared" si="47"/>
        <v>Discharge</v>
      </c>
      <c r="I346" s="3">
        <f t="shared" si="52"/>
        <v>0</v>
      </c>
      <c r="J346" s="3">
        <f t="shared" si="53"/>
        <v>318.94827166799325</v>
      </c>
      <c r="K346" s="3">
        <f>MIN(Inputs!$B$2, (Inputs!$B$8 - I346)/Inputs!$B$9)</f>
        <v>170</v>
      </c>
      <c r="L346" s="3">
        <f>MAX(MIN(Inputs!$B$2, I346*Inputs!$B$10, Inputs!$B$8*Inputs!$B$4 - J346), 0)</f>
        <v>0</v>
      </c>
      <c r="M346" s="3">
        <f t="shared" si="48"/>
        <v>0</v>
      </c>
      <c r="N346" s="3">
        <f t="shared" si="49"/>
        <v>0</v>
      </c>
      <c r="O346" s="3">
        <f>IF(H346="Reg", MIN(Inputs!$B$2, I346*Inputs!$B$10, (Inputs!$B$8-I346)/Inputs!$B$9), 0)</f>
        <v>0</v>
      </c>
      <c r="P346" s="3">
        <f t="shared" si="50"/>
        <v>0</v>
      </c>
      <c r="Q346" s="3">
        <f t="shared" si="51"/>
        <v>0</v>
      </c>
      <c r="R346" s="3">
        <f>I346 + M346*Inputs!$B$9 - N346/Inputs!$B$10</f>
        <v>0</v>
      </c>
    </row>
    <row r="347" spans="1:18" x14ac:dyDescent="0.3">
      <c r="A347" s="4">
        <v>46037.375</v>
      </c>
      <c r="B347" s="3">
        <v>37.954999999999998</v>
      </c>
      <c r="C347" s="3">
        <v>3</v>
      </c>
      <c r="D347" s="3">
        <f t="shared" si="45"/>
        <v>24.620312500000001</v>
      </c>
      <c r="E347" s="3">
        <f>MAX(B347 - D347/Inputs!$B$5, 0)</f>
        <v>9.9773721590909084</v>
      </c>
      <c r="F347" s="3">
        <f>MAX(D347*Inputs!$B$5 - B347, 0)</f>
        <v>0</v>
      </c>
      <c r="G347" s="3">
        <f t="shared" si="46"/>
        <v>3</v>
      </c>
      <c r="H347" t="str">
        <f t="shared" si="47"/>
        <v>Discharge</v>
      </c>
      <c r="I347" s="3">
        <f t="shared" si="52"/>
        <v>0</v>
      </c>
      <c r="J347" s="3">
        <f t="shared" si="53"/>
        <v>318.94827166799325</v>
      </c>
      <c r="K347" s="3">
        <f>MIN(Inputs!$B$2, (Inputs!$B$8 - I347)/Inputs!$B$9)</f>
        <v>170</v>
      </c>
      <c r="L347" s="3">
        <f>MAX(MIN(Inputs!$B$2, I347*Inputs!$B$10, Inputs!$B$8*Inputs!$B$4 - J347), 0)</f>
        <v>0</v>
      </c>
      <c r="M347" s="3">
        <f t="shared" si="48"/>
        <v>0</v>
      </c>
      <c r="N347" s="3">
        <f t="shared" si="49"/>
        <v>0</v>
      </c>
      <c r="O347" s="3">
        <f>IF(H347="Reg", MIN(Inputs!$B$2, I347*Inputs!$B$10, (Inputs!$B$8-I347)/Inputs!$B$9), 0)</f>
        <v>0</v>
      </c>
      <c r="P347" s="3">
        <f t="shared" si="50"/>
        <v>0</v>
      </c>
      <c r="Q347" s="3">
        <f t="shared" si="51"/>
        <v>0</v>
      </c>
      <c r="R347" s="3">
        <f>I347 + M347*Inputs!$B$9 - N347/Inputs!$B$10</f>
        <v>0</v>
      </c>
    </row>
    <row r="348" spans="1:18" x14ac:dyDescent="0.3">
      <c r="A348" s="4">
        <v>46037.416666666657</v>
      </c>
      <c r="B348" s="3">
        <v>37.58</v>
      </c>
      <c r="C348" s="3">
        <v>1</v>
      </c>
      <c r="D348" s="3">
        <f t="shared" si="45"/>
        <v>24.620312500000001</v>
      </c>
      <c r="E348" s="3">
        <f>MAX(B348 - D348/Inputs!$B$5, 0)</f>
        <v>9.6023721590909084</v>
      </c>
      <c r="F348" s="3">
        <f>MAX(D348*Inputs!$B$5 - B348, 0)</f>
        <v>0</v>
      </c>
      <c r="G348" s="3">
        <f t="shared" si="46"/>
        <v>1</v>
      </c>
      <c r="H348" t="str">
        <f t="shared" si="47"/>
        <v>Discharge</v>
      </c>
      <c r="I348" s="3">
        <f t="shared" si="52"/>
        <v>0</v>
      </c>
      <c r="J348" s="3">
        <f t="shared" si="53"/>
        <v>318.94827166799325</v>
      </c>
      <c r="K348" s="3">
        <f>MIN(Inputs!$B$2, (Inputs!$B$8 - I348)/Inputs!$B$9)</f>
        <v>170</v>
      </c>
      <c r="L348" s="3">
        <f>MAX(MIN(Inputs!$B$2, I348*Inputs!$B$10, Inputs!$B$8*Inputs!$B$4 - J348), 0)</f>
        <v>0</v>
      </c>
      <c r="M348" s="3">
        <f t="shared" si="48"/>
        <v>0</v>
      </c>
      <c r="N348" s="3">
        <f t="shared" si="49"/>
        <v>0</v>
      </c>
      <c r="O348" s="3">
        <f>IF(H348="Reg", MIN(Inputs!$B$2, I348*Inputs!$B$10, (Inputs!$B$8-I348)/Inputs!$B$9), 0)</f>
        <v>0</v>
      </c>
      <c r="P348" s="3">
        <f t="shared" si="50"/>
        <v>0</v>
      </c>
      <c r="Q348" s="3">
        <f t="shared" si="51"/>
        <v>0</v>
      </c>
      <c r="R348" s="3">
        <f>I348 + M348*Inputs!$B$9 - N348/Inputs!$B$10</f>
        <v>0</v>
      </c>
    </row>
    <row r="349" spans="1:18" x14ac:dyDescent="0.3">
      <c r="A349" s="4">
        <v>46037.458333333343</v>
      </c>
      <c r="B349" s="3">
        <v>36.33</v>
      </c>
      <c r="C349" s="3">
        <v>0.74</v>
      </c>
      <c r="D349" s="3">
        <f t="shared" si="45"/>
        <v>24.620312500000001</v>
      </c>
      <c r="E349" s="3">
        <f>MAX(B349 - D349/Inputs!$B$5, 0)</f>
        <v>8.3523721590909084</v>
      </c>
      <c r="F349" s="3">
        <f>MAX(D349*Inputs!$B$5 - B349, 0)</f>
        <v>0</v>
      </c>
      <c r="G349" s="3">
        <f t="shared" si="46"/>
        <v>0.74</v>
      </c>
      <c r="H349" t="str">
        <f t="shared" si="47"/>
        <v>Discharge</v>
      </c>
      <c r="I349" s="3">
        <f t="shared" si="52"/>
        <v>0</v>
      </c>
      <c r="J349" s="3">
        <f t="shared" si="53"/>
        <v>318.94827166799325</v>
      </c>
      <c r="K349" s="3">
        <f>MIN(Inputs!$B$2, (Inputs!$B$8 - I349)/Inputs!$B$9)</f>
        <v>170</v>
      </c>
      <c r="L349" s="3">
        <f>MAX(MIN(Inputs!$B$2, I349*Inputs!$B$10, Inputs!$B$8*Inputs!$B$4 - J349), 0)</f>
        <v>0</v>
      </c>
      <c r="M349" s="3">
        <f t="shared" si="48"/>
        <v>0</v>
      </c>
      <c r="N349" s="3">
        <f t="shared" si="49"/>
        <v>0</v>
      </c>
      <c r="O349" s="3">
        <f>IF(H349="Reg", MIN(Inputs!$B$2, I349*Inputs!$B$10, (Inputs!$B$8-I349)/Inputs!$B$9), 0)</f>
        <v>0</v>
      </c>
      <c r="P349" s="3">
        <f t="shared" si="50"/>
        <v>0</v>
      </c>
      <c r="Q349" s="3">
        <f t="shared" si="51"/>
        <v>0</v>
      </c>
      <c r="R349" s="3">
        <f>I349 + M349*Inputs!$B$9 - N349/Inputs!$B$10</f>
        <v>0</v>
      </c>
    </row>
    <row r="350" spans="1:18" x14ac:dyDescent="0.3">
      <c r="A350" s="4">
        <v>46037.5</v>
      </c>
      <c r="B350" s="3">
        <v>30.005000000000003</v>
      </c>
      <c r="C350" s="3">
        <v>0.3</v>
      </c>
      <c r="D350" s="3">
        <f t="shared" si="45"/>
        <v>24.620312500000001</v>
      </c>
      <c r="E350" s="3">
        <f>MAX(B350 - D350/Inputs!$B$5, 0)</f>
        <v>2.0273721590909126</v>
      </c>
      <c r="F350" s="3">
        <f>MAX(D350*Inputs!$B$5 - B350, 0)</f>
        <v>0</v>
      </c>
      <c r="G350" s="3">
        <f t="shared" si="46"/>
        <v>0.3</v>
      </c>
      <c r="H350" t="str">
        <f t="shared" si="47"/>
        <v>Discharge</v>
      </c>
      <c r="I350" s="3">
        <f t="shared" si="52"/>
        <v>0</v>
      </c>
      <c r="J350" s="3">
        <f t="shared" si="53"/>
        <v>318.94827166799325</v>
      </c>
      <c r="K350" s="3">
        <f>MIN(Inputs!$B$2, (Inputs!$B$8 - I350)/Inputs!$B$9)</f>
        <v>170</v>
      </c>
      <c r="L350" s="3">
        <f>MAX(MIN(Inputs!$B$2, I350*Inputs!$B$10, Inputs!$B$8*Inputs!$B$4 - J350), 0)</f>
        <v>0</v>
      </c>
      <c r="M350" s="3">
        <f t="shared" si="48"/>
        <v>0</v>
      </c>
      <c r="N350" s="3">
        <f t="shared" si="49"/>
        <v>0</v>
      </c>
      <c r="O350" s="3">
        <f>IF(H350="Reg", MIN(Inputs!$B$2, I350*Inputs!$B$10, (Inputs!$B$8-I350)/Inputs!$B$9), 0)</f>
        <v>0</v>
      </c>
      <c r="P350" s="3">
        <f t="shared" si="50"/>
        <v>0</v>
      </c>
      <c r="Q350" s="3">
        <f t="shared" si="51"/>
        <v>0</v>
      </c>
      <c r="R350" s="3">
        <f>I350 + M350*Inputs!$B$9 - N350/Inputs!$B$10</f>
        <v>0</v>
      </c>
    </row>
    <row r="351" spans="1:18" x14ac:dyDescent="0.3">
      <c r="A351" s="4">
        <v>46037.541666666657</v>
      </c>
      <c r="B351" s="3">
        <v>25.63</v>
      </c>
      <c r="C351" s="3">
        <v>0.5</v>
      </c>
      <c r="D351" s="3">
        <f t="shared" si="45"/>
        <v>24.620312500000001</v>
      </c>
      <c r="E351" s="3">
        <f>MAX(B351 - D351/Inputs!$B$5, 0)</f>
        <v>0</v>
      </c>
      <c r="F351" s="3">
        <f>MAX(D351*Inputs!$B$5 - B351, 0)</f>
        <v>0</v>
      </c>
      <c r="G351" s="3">
        <f t="shared" si="46"/>
        <v>0.5</v>
      </c>
      <c r="H351" t="str">
        <f t="shared" si="47"/>
        <v>Reg</v>
      </c>
      <c r="I351" s="3">
        <f t="shared" si="52"/>
        <v>0</v>
      </c>
      <c r="J351" s="3">
        <f t="shared" si="53"/>
        <v>318.94827166799325</v>
      </c>
      <c r="K351" s="3">
        <f>MIN(Inputs!$B$2, (Inputs!$B$8 - I351)/Inputs!$B$9)</f>
        <v>170</v>
      </c>
      <c r="L351" s="3">
        <f>MAX(MIN(Inputs!$B$2, I351*Inputs!$B$10, Inputs!$B$8*Inputs!$B$4 - J351), 0)</f>
        <v>0</v>
      </c>
      <c r="M351" s="3">
        <f t="shared" si="48"/>
        <v>0</v>
      </c>
      <c r="N351" s="3">
        <f t="shared" si="49"/>
        <v>0</v>
      </c>
      <c r="O351" s="3">
        <f>IF(H351="Reg", MIN(Inputs!$B$2, I351*Inputs!$B$10, (Inputs!$B$8-I351)/Inputs!$B$9), 0)</f>
        <v>0</v>
      </c>
      <c r="P351" s="3">
        <f t="shared" si="50"/>
        <v>0</v>
      </c>
      <c r="Q351" s="3">
        <f t="shared" si="51"/>
        <v>0</v>
      </c>
      <c r="R351" s="3">
        <f>I351 + M351*Inputs!$B$9 - N351/Inputs!$B$10</f>
        <v>0</v>
      </c>
    </row>
    <row r="352" spans="1:18" x14ac:dyDescent="0.3">
      <c r="A352" s="4">
        <v>46037.583333333343</v>
      </c>
      <c r="B352" s="3">
        <v>23.57</v>
      </c>
      <c r="C352" s="3">
        <v>0.5</v>
      </c>
      <c r="D352" s="3">
        <f t="shared" si="45"/>
        <v>24.620312500000001</v>
      </c>
      <c r="E352" s="3">
        <f>MAX(B352 - D352/Inputs!$B$5, 0)</f>
        <v>0</v>
      </c>
      <c r="F352" s="3">
        <f>MAX(D352*Inputs!$B$5 - B352, 0)</f>
        <v>0</v>
      </c>
      <c r="G352" s="3">
        <f t="shared" si="46"/>
        <v>0.5</v>
      </c>
      <c r="H352" t="str">
        <f t="shared" si="47"/>
        <v>Reg</v>
      </c>
      <c r="I352" s="3">
        <f t="shared" si="52"/>
        <v>0</v>
      </c>
      <c r="J352" s="3">
        <f t="shared" si="53"/>
        <v>318.94827166799325</v>
      </c>
      <c r="K352" s="3">
        <f>MIN(Inputs!$B$2, (Inputs!$B$8 - I352)/Inputs!$B$9)</f>
        <v>170</v>
      </c>
      <c r="L352" s="3">
        <f>MAX(MIN(Inputs!$B$2, I352*Inputs!$B$10, Inputs!$B$8*Inputs!$B$4 - J352), 0)</f>
        <v>0</v>
      </c>
      <c r="M352" s="3">
        <f t="shared" si="48"/>
        <v>0</v>
      </c>
      <c r="N352" s="3">
        <f t="shared" si="49"/>
        <v>0</v>
      </c>
      <c r="O352" s="3">
        <f>IF(H352="Reg", MIN(Inputs!$B$2, I352*Inputs!$B$10, (Inputs!$B$8-I352)/Inputs!$B$9), 0)</f>
        <v>0</v>
      </c>
      <c r="P352" s="3">
        <f t="shared" si="50"/>
        <v>0</v>
      </c>
      <c r="Q352" s="3">
        <f t="shared" si="51"/>
        <v>0</v>
      </c>
      <c r="R352" s="3">
        <f>I352 + M352*Inputs!$B$9 - N352/Inputs!$B$10</f>
        <v>0</v>
      </c>
    </row>
    <row r="353" spans="1:18" x14ac:dyDescent="0.3">
      <c r="A353" s="4">
        <v>46037.625</v>
      </c>
      <c r="B353" s="3">
        <v>23.702500000000001</v>
      </c>
      <c r="C353" s="3">
        <v>0.49</v>
      </c>
      <c r="D353" s="3">
        <f t="shared" si="45"/>
        <v>24.620312500000001</v>
      </c>
      <c r="E353" s="3">
        <f>MAX(B353 - D353/Inputs!$B$5, 0)</f>
        <v>0</v>
      </c>
      <c r="F353" s="3">
        <f>MAX(D353*Inputs!$B$5 - B353, 0)</f>
        <v>0</v>
      </c>
      <c r="G353" s="3">
        <f t="shared" si="46"/>
        <v>0.49</v>
      </c>
      <c r="H353" t="str">
        <f t="shared" si="47"/>
        <v>Reg</v>
      </c>
      <c r="I353" s="3">
        <f t="shared" si="52"/>
        <v>0</v>
      </c>
      <c r="J353" s="3">
        <f t="shared" si="53"/>
        <v>318.94827166799325</v>
      </c>
      <c r="K353" s="3">
        <f>MIN(Inputs!$B$2, (Inputs!$B$8 - I353)/Inputs!$B$9)</f>
        <v>170</v>
      </c>
      <c r="L353" s="3">
        <f>MAX(MIN(Inputs!$B$2, I353*Inputs!$B$10, Inputs!$B$8*Inputs!$B$4 - J353), 0)</f>
        <v>0</v>
      </c>
      <c r="M353" s="3">
        <f t="shared" si="48"/>
        <v>0</v>
      </c>
      <c r="N353" s="3">
        <f t="shared" si="49"/>
        <v>0</v>
      </c>
      <c r="O353" s="3">
        <f>IF(H353="Reg", MIN(Inputs!$B$2, I353*Inputs!$B$10, (Inputs!$B$8-I353)/Inputs!$B$9), 0)</f>
        <v>0</v>
      </c>
      <c r="P353" s="3">
        <f t="shared" si="50"/>
        <v>0</v>
      </c>
      <c r="Q353" s="3">
        <f t="shared" si="51"/>
        <v>0</v>
      </c>
      <c r="R353" s="3">
        <f>I353 + M353*Inputs!$B$9 - N353/Inputs!$B$10</f>
        <v>0</v>
      </c>
    </row>
    <row r="354" spans="1:18" x14ac:dyDescent="0.3">
      <c r="A354" s="4">
        <v>46037.666666666657</v>
      </c>
      <c r="B354" s="3">
        <v>25.652500000000003</v>
      </c>
      <c r="C354" s="3">
        <v>0.5</v>
      </c>
      <c r="D354" s="3">
        <f t="shared" si="45"/>
        <v>24.620312500000001</v>
      </c>
      <c r="E354" s="3">
        <f>MAX(B354 - D354/Inputs!$B$5, 0)</f>
        <v>0</v>
      </c>
      <c r="F354" s="3">
        <f>MAX(D354*Inputs!$B$5 - B354, 0)</f>
        <v>0</v>
      </c>
      <c r="G354" s="3">
        <f t="shared" si="46"/>
        <v>0.5</v>
      </c>
      <c r="H354" t="str">
        <f t="shared" si="47"/>
        <v>Reg</v>
      </c>
      <c r="I354" s="3">
        <f t="shared" si="52"/>
        <v>0</v>
      </c>
      <c r="J354" s="3">
        <f t="shared" si="53"/>
        <v>318.94827166799325</v>
      </c>
      <c r="K354" s="3">
        <f>MIN(Inputs!$B$2, (Inputs!$B$8 - I354)/Inputs!$B$9)</f>
        <v>170</v>
      </c>
      <c r="L354" s="3">
        <f>MAX(MIN(Inputs!$B$2, I354*Inputs!$B$10, Inputs!$B$8*Inputs!$B$4 - J354), 0)</f>
        <v>0</v>
      </c>
      <c r="M354" s="3">
        <f t="shared" si="48"/>
        <v>0</v>
      </c>
      <c r="N354" s="3">
        <f t="shared" si="49"/>
        <v>0</v>
      </c>
      <c r="O354" s="3">
        <f>IF(H354="Reg", MIN(Inputs!$B$2, I354*Inputs!$B$10, (Inputs!$B$8-I354)/Inputs!$B$9), 0)</f>
        <v>0</v>
      </c>
      <c r="P354" s="3">
        <f t="shared" si="50"/>
        <v>0</v>
      </c>
      <c r="Q354" s="3">
        <f t="shared" si="51"/>
        <v>0</v>
      </c>
      <c r="R354" s="3">
        <f>I354 + M354*Inputs!$B$9 - N354/Inputs!$B$10</f>
        <v>0</v>
      </c>
    </row>
    <row r="355" spans="1:18" x14ac:dyDescent="0.3">
      <c r="A355" s="4">
        <v>46037.708333333343</v>
      </c>
      <c r="B355" s="3">
        <v>24.407499999999999</v>
      </c>
      <c r="C355" s="3">
        <v>1</v>
      </c>
      <c r="D355" s="3">
        <f t="shared" si="45"/>
        <v>24.620312500000001</v>
      </c>
      <c r="E355" s="3">
        <f>MAX(B355 - D355/Inputs!$B$5, 0)</f>
        <v>0</v>
      </c>
      <c r="F355" s="3">
        <f>MAX(D355*Inputs!$B$5 - B355, 0)</f>
        <v>0</v>
      </c>
      <c r="G355" s="3">
        <f t="shared" si="46"/>
        <v>1</v>
      </c>
      <c r="H355" t="str">
        <f t="shared" si="47"/>
        <v>Reg</v>
      </c>
      <c r="I355" s="3">
        <f t="shared" si="52"/>
        <v>0</v>
      </c>
      <c r="J355" s="3">
        <f t="shared" si="53"/>
        <v>318.94827166799325</v>
      </c>
      <c r="K355" s="3">
        <f>MIN(Inputs!$B$2, (Inputs!$B$8 - I355)/Inputs!$B$9)</f>
        <v>170</v>
      </c>
      <c r="L355" s="3">
        <f>MAX(MIN(Inputs!$B$2, I355*Inputs!$B$10, Inputs!$B$8*Inputs!$B$4 - J355), 0)</f>
        <v>0</v>
      </c>
      <c r="M355" s="3">
        <f t="shared" si="48"/>
        <v>0</v>
      </c>
      <c r="N355" s="3">
        <f t="shared" si="49"/>
        <v>0</v>
      </c>
      <c r="O355" s="3">
        <f>IF(H355="Reg", MIN(Inputs!$B$2, I355*Inputs!$B$10, (Inputs!$B$8-I355)/Inputs!$B$9), 0)</f>
        <v>0</v>
      </c>
      <c r="P355" s="3">
        <f t="shared" si="50"/>
        <v>0</v>
      </c>
      <c r="Q355" s="3">
        <f t="shared" si="51"/>
        <v>0</v>
      </c>
      <c r="R355" s="3">
        <f>I355 + M355*Inputs!$B$9 - N355/Inputs!$B$10</f>
        <v>0</v>
      </c>
    </row>
    <row r="356" spans="1:18" x14ac:dyDescent="0.3">
      <c r="A356" s="4">
        <v>46037.75</v>
      </c>
      <c r="B356" s="3">
        <v>18.494999999999997</v>
      </c>
      <c r="C356" s="3">
        <v>0.15</v>
      </c>
      <c r="D356" s="3">
        <f t="shared" si="45"/>
        <v>24.620312500000001</v>
      </c>
      <c r="E356" s="3">
        <f>MAX(B356 - D356/Inputs!$B$5, 0)</f>
        <v>0</v>
      </c>
      <c r="F356" s="3">
        <f>MAX(D356*Inputs!$B$5 - B356, 0)</f>
        <v>3.1708750000000023</v>
      </c>
      <c r="G356" s="3">
        <f t="shared" si="46"/>
        <v>0.15</v>
      </c>
      <c r="H356" t="str">
        <f t="shared" si="47"/>
        <v>Charge</v>
      </c>
      <c r="I356" s="3">
        <f t="shared" si="52"/>
        <v>0</v>
      </c>
      <c r="J356" s="3">
        <f t="shared" si="53"/>
        <v>318.94827166799325</v>
      </c>
      <c r="K356" s="3">
        <f>MIN(Inputs!$B$2, (Inputs!$B$8 - I356)/Inputs!$B$9)</f>
        <v>170</v>
      </c>
      <c r="L356" s="3">
        <f>MAX(MIN(Inputs!$B$2, I356*Inputs!$B$10, Inputs!$B$8*Inputs!$B$4 - J356), 0)</f>
        <v>0</v>
      </c>
      <c r="M356" s="3">
        <f t="shared" si="48"/>
        <v>170</v>
      </c>
      <c r="N356" s="3">
        <f t="shared" si="49"/>
        <v>0</v>
      </c>
      <c r="O356" s="3">
        <f>IF(H356="Reg", MIN(Inputs!$B$2, I356*Inputs!$B$10, (Inputs!$B$8-I356)/Inputs!$B$9), 0)</f>
        <v>0</v>
      </c>
      <c r="P356" s="3">
        <f t="shared" si="50"/>
        <v>-3144.1499999999996</v>
      </c>
      <c r="Q356" s="3">
        <f t="shared" si="51"/>
        <v>0</v>
      </c>
      <c r="R356" s="3">
        <f>I356 + M356*Inputs!$B$9 - N356/Inputs!$B$10</f>
        <v>159.4741358339966</v>
      </c>
    </row>
    <row r="357" spans="1:18" x14ac:dyDescent="0.3">
      <c r="A357" s="4">
        <v>46037.791666666657</v>
      </c>
      <c r="B357" s="3">
        <v>15.0425</v>
      </c>
      <c r="C357" s="3">
        <v>0.16</v>
      </c>
      <c r="D357" s="3">
        <f t="shared" si="45"/>
        <v>24.620312500000001</v>
      </c>
      <c r="E357" s="3">
        <f>MAX(B357 - D357/Inputs!$B$5, 0)</f>
        <v>0</v>
      </c>
      <c r="F357" s="3">
        <f>MAX(D357*Inputs!$B$5 - B357, 0)</f>
        <v>6.6233749999999993</v>
      </c>
      <c r="G357" s="3">
        <f t="shared" si="46"/>
        <v>0.16</v>
      </c>
      <c r="H357" t="str">
        <f t="shared" si="47"/>
        <v>Charge</v>
      </c>
      <c r="I357" s="3">
        <f t="shared" si="52"/>
        <v>159.4741358339966</v>
      </c>
      <c r="J357" s="3">
        <f t="shared" si="53"/>
        <v>318.94827166799325</v>
      </c>
      <c r="K357" s="3">
        <f>MIN(Inputs!$B$2, (Inputs!$B$8 - I357)/Inputs!$B$9)</f>
        <v>170</v>
      </c>
      <c r="L357" s="3">
        <f>MAX(MIN(Inputs!$B$2, I357*Inputs!$B$10, Inputs!$B$8*Inputs!$B$4 - J357), 0)</f>
        <v>21.051728332006746</v>
      </c>
      <c r="M357" s="3">
        <f t="shared" si="48"/>
        <v>170</v>
      </c>
      <c r="N357" s="3">
        <f t="shared" si="49"/>
        <v>0</v>
      </c>
      <c r="O357" s="3">
        <f>IF(H357="Reg", MIN(Inputs!$B$2, I357*Inputs!$B$10, (Inputs!$B$8-I357)/Inputs!$B$9), 0)</f>
        <v>0</v>
      </c>
      <c r="P357" s="3">
        <f t="shared" si="50"/>
        <v>-2557.2249999999999</v>
      </c>
      <c r="Q357" s="3">
        <f t="shared" si="51"/>
        <v>0</v>
      </c>
      <c r="R357" s="3">
        <f>I357 + M357*Inputs!$B$9 - N357/Inputs!$B$10</f>
        <v>318.9482716679932</v>
      </c>
    </row>
    <row r="358" spans="1:18" x14ac:dyDescent="0.3">
      <c r="A358" s="4">
        <v>46037.833333333343</v>
      </c>
      <c r="B358" s="3">
        <v>16.537499999999998</v>
      </c>
      <c r="C358" s="3">
        <v>0.17</v>
      </c>
      <c r="D358" s="3">
        <f t="shared" si="45"/>
        <v>24.620312500000001</v>
      </c>
      <c r="E358" s="3">
        <f>MAX(B358 - D358/Inputs!$B$5, 0)</f>
        <v>0</v>
      </c>
      <c r="F358" s="3">
        <f>MAX(D358*Inputs!$B$5 - B358, 0)</f>
        <v>5.1283750000000019</v>
      </c>
      <c r="G358" s="3">
        <f t="shared" si="46"/>
        <v>0.17</v>
      </c>
      <c r="H358" t="str">
        <f t="shared" si="47"/>
        <v>Charge</v>
      </c>
      <c r="I358" s="3">
        <f t="shared" si="52"/>
        <v>318.9482716679932</v>
      </c>
      <c r="J358" s="3">
        <f t="shared" si="53"/>
        <v>318.94827166799325</v>
      </c>
      <c r="K358" s="3">
        <f>MIN(Inputs!$B$2, (Inputs!$B$8 - I358)/Inputs!$B$9)</f>
        <v>22.44121780453775</v>
      </c>
      <c r="L358" s="3">
        <f>MAX(MIN(Inputs!$B$2, I358*Inputs!$B$10, Inputs!$B$8*Inputs!$B$4 - J358), 0)</f>
        <v>21.051728332006746</v>
      </c>
      <c r="M358" s="3">
        <f t="shared" si="48"/>
        <v>22.44121780453775</v>
      </c>
      <c r="N358" s="3">
        <f t="shared" si="49"/>
        <v>0</v>
      </c>
      <c r="O358" s="3">
        <f>IF(H358="Reg", MIN(Inputs!$B$2, I358*Inputs!$B$10, (Inputs!$B$8-I358)/Inputs!$B$9), 0)</f>
        <v>0</v>
      </c>
      <c r="P358" s="3">
        <f t="shared" si="50"/>
        <v>-371.12163944254297</v>
      </c>
      <c r="Q358" s="3">
        <f t="shared" si="51"/>
        <v>0</v>
      </c>
      <c r="R358" s="3">
        <f>I358 + M358*Inputs!$B$9 - N358/Inputs!$B$10</f>
        <v>340</v>
      </c>
    </row>
    <row r="359" spans="1:18" x14ac:dyDescent="0.3">
      <c r="A359" s="4">
        <v>46037.875</v>
      </c>
      <c r="B359" s="3">
        <v>15.120000000000001</v>
      </c>
      <c r="C359" s="3">
        <v>0.18</v>
      </c>
      <c r="D359" s="3">
        <f t="shared" si="45"/>
        <v>24.620312500000001</v>
      </c>
      <c r="E359" s="3">
        <f>MAX(B359 - D359/Inputs!$B$5, 0)</f>
        <v>0</v>
      </c>
      <c r="F359" s="3">
        <f>MAX(D359*Inputs!$B$5 - B359, 0)</f>
        <v>6.5458749999999988</v>
      </c>
      <c r="G359" s="3">
        <f t="shared" si="46"/>
        <v>0.18</v>
      </c>
      <c r="H359" t="str">
        <f t="shared" si="47"/>
        <v>Charge</v>
      </c>
      <c r="I359" s="3">
        <f t="shared" si="52"/>
        <v>340</v>
      </c>
      <c r="J359" s="3">
        <f t="shared" si="53"/>
        <v>318.94827166799325</v>
      </c>
      <c r="K359" s="3">
        <f>MIN(Inputs!$B$2, (Inputs!$B$8 - I359)/Inputs!$B$9)</f>
        <v>0</v>
      </c>
      <c r="L359" s="3">
        <f>MAX(MIN(Inputs!$B$2, I359*Inputs!$B$10, Inputs!$B$8*Inputs!$B$4 - J359), 0)</f>
        <v>21.051728332006746</v>
      </c>
      <c r="M359" s="3">
        <f t="shared" si="48"/>
        <v>0</v>
      </c>
      <c r="N359" s="3">
        <f t="shared" si="49"/>
        <v>0</v>
      </c>
      <c r="O359" s="3">
        <f>IF(H359="Reg", MIN(Inputs!$B$2, I359*Inputs!$B$10, (Inputs!$B$8-I359)/Inputs!$B$9), 0)</f>
        <v>0</v>
      </c>
      <c r="P359" s="3">
        <f t="shared" si="50"/>
        <v>0</v>
      </c>
      <c r="Q359" s="3">
        <f t="shared" si="51"/>
        <v>0</v>
      </c>
      <c r="R359" s="3">
        <f>I359 + M359*Inputs!$B$9 - N359/Inputs!$B$10</f>
        <v>340</v>
      </c>
    </row>
    <row r="360" spans="1:18" x14ac:dyDescent="0.3">
      <c r="A360" s="4">
        <v>46037.916666666657</v>
      </c>
      <c r="B360" s="3">
        <v>15.525</v>
      </c>
      <c r="C360" s="3">
        <v>0.19</v>
      </c>
      <c r="D360" s="3">
        <f t="shared" si="45"/>
        <v>24.620312500000001</v>
      </c>
      <c r="E360" s="3">
        <f>MAX(B360 - D360/Inputs!$B$5, 0)</f>
        <v>0</v>
      </c>
      <c r="F360" s="3">
        <f>MAX(D360*Inputs!$B$5 - B360, 0)</f>
        <v>6.1408749999999994</v>
      </c>
      <c r="G360" s="3">
        <f t="shared" si="46"/>
        <v>0.19</v>
      </c>
      <c r="H360" t="str">
        <f t="shared" si="47"/>
        <v>Charge</v>
      </c>
      <c r="I360" s="3">
        <f t="shared" si="52"/>
        <v>340</v>
      </c>
      <c r="J360" s="3">
        <f t="shared" si="53"/>
        <v>318.94827166799325</v>
      </c>
      <c r="K360" s="3">
        <f>MIN(Inputs!$B$2, (Inputs!$B$8 - I360)/Inputs!$B$9)</f>
        <v>0</v>
      </c>
      <c r="L360" s="3">
        <f>MAX(MIN(Inputs!$B$2, I360*Inputs!$B$10, Inputs!$B$8*Inputs!$B$4 - J360), 0)</f>
        <v>21.051728332006746</v>
      </c>
      <c r="M360" s="3">
        <f t="shared" si="48"/>
        <v>0</v>
      </c>
      <c r="N360" s="3">
        <f t="shared" si="49"/>
        <v>0</v>
      </c>
      <c r="O360" s="3">
        <f>IF(H360="Reg", MIN(Inputs!$B$2, I360*Inputs!$B$10, (Inputs!$B$8-I360)/Inputs!$B$9), 0)</f>
        <v>0</v>
      </c>
      <c r="P360" s="3">
        <f t="shared" si="50"/>
        <v>0</v>
      </c>
      <c r="Q360" s="3">
        <f t="shared" si="51"/>
        <v>0</v>
      </c>
      <c r="R360" s="3">
        <f>I360 + M360*Inputs!$B$9 - N360/Inputs!$B$10</f>
        <v>340</v>
      </c>
    </row>
    <row r="361" spans="1:18" x14ac:dyDescent="0.3">
      <c r="A361" s="4">
        <v>46037.958333333343</v>
      </c>
      <c r="B361" s="3">
        <v>14.734999999999999</v>
      </c>
      <c r="C361" s="3">
        <v>0.04</v>
      </c>
      <c r="D361" s="3">
        <f t="shared" si="45"/>
        <v>24.620312500000001</v>
      </c>
      <c r="E361" s="3">
        <f>MAX(B361 - D361/Inputs!$B$5, 0)</f>
        <v>0</v>
      </c>
      <c r="F361" s="3">
        <f>MAX(D361*Inputs!$B$5 - B361, 0)</f>
        <v>6.9308750000000003</v>
      </c>
      <c r="G361" s="3">
        <f t="shared" si="46"/>
        <v>0.04</v>
      </c>
      <c r="H361" t="str">
        <f t="shared" si="47"/>
        <v>Charge</v>
      </c>
      <c r="I361" s="3">
        <f t="shared" si="52"/>
        <v>340</v>
      </c>
      <c r="J361" s="3">
        <f t="shared" si="53"/>
        <v>318.94827166799325</v>
      </c>
      <c r="K361" s="3">
        <f>MIN(Inputs!$B$2, (Inputs!$B$8 - I361)/Inputs!$B$9)</f>
        <v>0</v>
      </c>
      <c r="L361" s="3">
        <f>MAX(MIN(Inputs!$B$2, I361*Inputs!$B$10, Inputs!$B$8*Inputs!$B$4 - J361), 0)</f>
        <v>21.051728332006746</v>
      </c>
      <c r="M361" s="3">
        <f t="shared" si="48"/>
        <v>0</v>
      </c>
      <c r="N361" s="3">
        <f t="shared" si="49"/>
        <v>0</v>
      </c>
      <c r="O361" s="3">
        <f>IF(H361="Reg", MIN(Inputs!$B$2, I361*Inputs!$B$10, (Inputs!$B$8-I361)/Inputs!$B$9), 0)</f>
        <v>0</v>
      </c>
      <c r="P361" s="3">
        <f t="shared" si="50"/>
        <v>0</v>
      </c>
      <c r="Q361" s="3">
        <f t="shared" si="51"/>
        <v>0</v>
      </c>
      <c r="R361" s="3">
        <f>I361 + M361*Inputs!$B$9 - N361/Inputs!$B$10</f>
        <v>340</v>
      </c>
    </row>
    <row r="362" spans="1:18" x14ac:dyDescent="0.3">
      <c r="A362" s="4">
        <v>46038</v>
      </c>
      <c r="B362" s="3">
        <v>21.380000000000003</v>
      </c>
      <c r="C362" s="3">
        <v>0.03</v>
      </c>
      <c r="D362" s="3">
        <f t="shared" si="45"/>
        <v>35.883541666666666</v>
      </c>
      <c r="E362" s="3">
        <f>MAX(B362 - D362/Inputs!$B$5, 0)</f>
        <v>0</v>
      </c>
      <c r="F362" s="3">
        <f>MAX(D362*Inputs!$B$5 - B362, 0)</f>
        <v>10.197516666666665</v>
      </c>
      <c r="G362" s="3">
        <f t="shared" si="46"/>
        <v>0.03</v>
      </c>
      <c r="H362" t="str">
        <f t="shared" si="47"/>
        <v>Charge</v>
      </c>
      <c r="I362" s="3">
        <f t="shared" si="52"/>
        <v>340</v>
      </c>
      <c r="J362" s="3">
        <f t="shared" si="53"/>
        <v>0</v>
      </c>
      <c r="K362" s="3">
        <f>MIN(Inputs!$B$2, (Inputs!$B$8 - I362)/Inputs!$B$9)</f>
        <v>0</v>
      </c>
      <c r="L362" s="3">
        <f>MAX(MIN(Inputs!$B$2, I362*Inputs!$B$10, Inputs!$B$8*Inputs!$B$4 - J362), 0)</f>
        <v>170</v>
      </c>
      <c r="M362" s="3">
        <f t="shared" si="48"/>
        <v>0</v>
      </c>
      <c r="N362" s="3">
        <f t="shared" si="49"/>
        <v>0</v>
      </c>
      <c r="O362" s="3">
        <f>IF(H362="Reg", MIN(Inputs!$B$2, I362*Inputs!$B$10, (Inputs!$B$8-I362)/Inputs!$B$9), 0)</f>
        <v>0</v>
      </c>
      <c r="P362" s="3">
        <f t="shared" si="50"/>
        <v>0</v>
      </c>
      <c r="Q362" s="3">
        <f t="shared" si="51"/>
        <v>0</v>
      </c>
      <c r="R362" s="3">
        <f>I362 + M362*Inputs!$B$9 - N362/Inputs!$B$10</f>
        <v>340</v>
      </c>
    </row>
    <row r="363" spans="1:18" x14ac:dyDescent="0.3">
      <c r="A363" s="4">
        <v>46038.041666666657</v>
      </c>
      <c r="B363" s="3">
        <v>21.227500000000003</v>
      </c>
      <c r="C363" s="3">
        <v>0.04</v>
      </c>
      <c r="D363" s="3">
        <f t="shared" si="45"/>
        <v>35.883541666666666</v>
      </c>
      <c r="E363" s="3">
        <f>MAX(B363 - D363/Inputs!$B$5, 0)</f>
        <v>0</v>
      </c>
      <c r="F363" s="3">
        <f>MAX(D363*Inputs!$B$5 - B363, 0)</f>
        <v>10.350016666666665</v>
      </c>
      <c r="G363" s="3">
        <f t="shared" si="46"/>
        <v>0.04</v>
      </c>
      <c r="H363" t="str">
        <f t="shared" si="47"/>
        <v>Charge</v>
      </c>
      <c r="I363" s="3">
        <f t="shared" si="52"/>
        <v>340</v>
      </c>
      <c r="J363" s="3">
        <f t="shared" si="53"/>
        <v>0</v>
      </c>
      <c r="K363" s="3">
        <f>MIN(Inputs!$B$2, (Inputs!$B$8 - I363)/Inputs!$B$9)</f>
        <v>0</v>
      </c>
      <c r="L363" s="3">
        <f>MAX(MIN(Inputs!$B$2, I363*Inputs!$B$10, Inputs!$B$8*Inputs!$B$4 - J363), 0)</f>
        <v>170</v>
      </c>
      <c r="M363" s="3">
        <f t="shared" si="48"/>
        <v>0</v>
      </c>
      <c r="N363" s="3">
        <f t="shared" si="49"/>
        <v>0</v>
      </c>
      <c r="O363" s="3">
        <f>IF(H363="Reg", MIN(Inputs!$B$2, I363*Inputs!$B$10, (Inputs!$B$8-I363)/Inputs!$B$9), 0)</f>
        <v>0</v>
      </c>
      <c r="P363" s="3">
        <f t="shared" si="50"/>
        <v>0</v>
      </c>
      <c r="Q363" s="3">
        <f t="shared" si="51"/>
        <v>0</v>
      </c>
      <c r="R363" s="3">
        <f>I363 + M363*Inputs!$B$9 - N363/Inputs!$B$10</f>
        <v>340</v>
      </c>
    </row>
    <row r="364" spans="1:18" x14ac:dyDescent="0.3">
      <c r="A364" s="4">
        <v>46038.083333333343</v>
      </c>
      <c r="B364" s="3">
        <v>23.655000000000001</v>
      </c>
      <c r="C364" s="3">
        <v>0.04</v>
      </c>
      <c r="D364" s="3">
        <f t="shared" si="45"/>
        <v>35.883541666666666</v>
      </c>
      <c r="E364" s="3">
        <f>MAX(B364 - D364/Inputs!$B$5, 0)</f>
        <v>0</v>
      </c>
      <c r="F364" s="3">
        <f>MAX(D364*Inputs!$B$5 - B364, 0)</f>
        <v>7.9225166666666667</v>
      </c>
      <c r="G364" s="3">
        <f t="shared" si="46"/>
        <v>0.04</v>
      </c>
      <c r="H364" t="str">
        <f t="shared" si="47"/>
        <v>Charge</v>
      </c>
      <c r="I364" s="3">
        <f t="shared" si="52"/>
        <v>340</v>
      </c>
      <c r="J364" s="3">
        <f t="shared" si="53"/>
        <v>0</v>
      </c>
      <c r="K364" s="3">
        <f>MIN(Inputs!$B$2, (Inputs!$B$8 - I364)/Inputs!$B$9)</f>
        <v>0</v>
      </c>
      <c r="L364" s="3">
        <f>MAX(MIN(Inputs!$B$2, I364*Inputs!$B$10, Inputs!$B$8*Inputs!$B$4 - J364), 0)</f>
        <v>170</v>
      </c>
      <c r="M364" s="3">
        <f t="shared" si="48"/>
        <v>0</v>
      </c>
      <c r="N364" s="3">
        <f t="shared" si="49"/>
        <v>0</v>
      </c>
      <c r="O364" s="3">
        <f>IF(H364="Reg", MIN(Inputs!$B$2, I364*Inputs!$B$10, (Inputs!$B$8-I364)/Inputs!$B$9), 0)</f>
        <v>0</v>
      </c>
      <c r="P364" s="3">
        <f t="shared" si="50"/>
        <v>0</v>
      </c>
      <c r="Q364" s="3">
        <f t="shared" si="51"/>
        <v>0</v>
      </c>
      <c r="R364" s="3">
        <f>I364 + M364*Inputs!$B$9 - N364/Inputs!$B$10</f>
        <v>340</v>
      </c>
    </row>
    <row r="365" spans="1:18" x14ac:dyDescent="0.3">
      <c r="A365" s="4">
        <v>46038.125</v>
      </c>
      <c r="B365" s="3">
        <v>23.509999999999998</v>
      </c>
      <c r="C365" s="3">
        <v>0.04</v>
      </c>
      <c r="D365" s="3">
        <f t="shared" si="45"/>
        <v>35.883541666666666</v>
      </c>
      <c r="E365" s="3">
        <f>MAX(B365 - D365/Inputs!$B$5, 0)</f>
        <v>0</v>
      </c>
      <c r="F365" s="3">
        <f>MAX(D365*Inputs!$B$5 - B365, 0)</f>
        <v>8.0675166666666698</v>
      </c>
      <c r="G365" s="3">
        <f t="shared" si="46"/>
        <v>0.04</v>
      </c>
      <c r="H365" t="str">
        <f t="shared" si="47"/>
        <v>Charge</v>
      </c>
      <c r="I365" s="3">
        <f t="shared" si="52"/>
        <v>340</v>
      </c>
      <c r="J365" s="3">
        <f t="shared" si="53"/>
        <v>0</v>
      </c>
      <c r="K365" s="3">
        <f>MIN(Inputs!$B$2, (Inputs!$B$8 - I365)/Inputs!$B$9)</f>
        <v>0</v>
      </c>
      <c r="L365" s="3">
        <f>MAX(MIN(Inputs!$B$2, I365*Inputs!$B$10, Inputs!$B$8*Inputs!$B$4 - J365), 0)</f>
        <v>170</v>
      </c>
      <c r="M365" s="3">
        <f t="shared" si="48"/>
        <v>0</v>
      </c>
      <c r="N365" s="3">
        <f t="shared" si="49"/>
        <v>0</v>
      </c>
      <c r="O365" s="3">
        <f>IF(H365="Reg", MIN(Inputs!$B$2, I365*Inputs!$B$10, (Inputs!$B$8-I365)/Inputs!$B$9), 0)</f>
        <v>0</v>
      </c>
      <c r="P365" s="3">
        <f t="shared" si="50"/>
        <v>0</v>
      </c>
      <c r="Q365" s="3">
        <f t="shared" si="51"/>
        <v>0</v>
      </c>
      <c r="R365" s="3">
        <f>I365 + M365*Inputs!$B$9 - N365/Inputs!$B$10</f>
        <v>340</v>
      </c>
    </row>
    <row r="366" spans="1:18" x14ac:dyDescent="0.3">
      <c r="A366" s="4">
        <v>46038.166666666657</v>
      </c>
      <c r="B366" s="3">
        <v>26.322499999999998</v>
      </c>
      <c r="C366" s="3">
        <v>0.04</v>
      </c>
      <c r="D366" s="3">
        <f t="shared" si="45"/>
        <v>35.883541666666666</v>
      </c>
      <c r="E366" s="3">
        <f>MAX(B366 - D366/Inputs!$B$5, 0)</f>
        <v>0</v>
      </c>
      <c r="F366" s="3">
        <f>MAX(D366*Inputs!$B$5 - B366, 0)</f>
        <v>5.2550166666666698</v>
      </c>
      <c r="G366" s="3">
        <f t="shared" si="46"/>
        <v>0.04</v>
      </c>
      <c r="H366" t="str">
        <f t="shared" si="47"/>
        <v>Charge</v>
      </c>
      <c r="I366" s="3">
        <f t="shared" si="52"/>
        <v>340</v>
      </c>
      <c r="J366" s="3">
        <f t="shared" si="53"/>
        <v>0</v>
      </c>
      <c r="K366" s="3">
        <f>MIN(Inputs!$B$2, (Inputs!$B$8 - I366)/Inputs!$B$9)</f>
        <v>0</v>
      </c>
      <c r="L366" s="3">
        <f>MAX(MIN(Inputs!$B$2, I366*Inputs!$B$10, Inputs!$B$8*Inputs!$B$4 - J366), 0)</f>
        <v>170</v>
      </c>
      <c r="M366" s="3">
        <f t="shared" si="48"/>
        <v>0</v>
      </c>
      <c r="N366" s="3">
        <f t="shared" si="49"/>
        <v>0</v>
      </c>
      <c r="O366" s="3">
        <f>IF(H366="Reg", MIN(Inputs!$B$2, I366*Inputs!$B$10, (Inputs!$B$8-I366)/Inputs!$B$9), 0)</f>
        <v>0</v>
      </c>
      <c r="P366" s="3">
        <f t="shared" si="50"/>
        <v>0</v>
      </c>
      <c r="Q366" s="3">
        <f t="shared" si="51"/>
        <v>0</v>
      </c>
      <c r="R366" s="3">
        <f>I366 + M366*Inputs!$B$9 - N366/Inputs!$B$10</f>
        <v>340</v>
      </c>
    </row>
    <row r="367" spans="1:18" x14ac:dyDescent="0.3">
      <c r="A367" s="4">
        <v>46038.208333333343</v>
      </c>
      <c r="B367" s="3">
        <v>29.585000000000001</v>
      </c>
      <c r="C367" s="3">
        <v>0.05</v>
      </c>
      <c r="D367" s="3">
        <f t="shared" si="45"/>
        <v>35.883541666666666</v>
      </c>
      <c r="E367" s="3">
        <f>MAX(B367 - D367/Inputs!$B$5, 0)</f>
        <v>0</v>
      </c>
      <c r="F367" s="3">
        <f>MAX(D367*Inputs!$B$5 - B367, 0)</f>
        <v>1.9925166666666669</v>
      </c>
      <c r="G367" s="3">
        <f t="shared" si="46"/>
        <v>0.05</v>
      </c>
      <c r="H367" t="str">
        <f t="shared" si="47"/>
        <v>Charge</v>
      </c>
      <c r="I367" s="3">
        <f t="shared" si="52"/>
        <v>340</v>
      </c>
      <c r="J367" s="3">
        <f t="shared" si="53"/>
        <v>0</v>
      </c>
      <c r="K367" s="3">
        <f>MIN(Inputs!$B$2, (Inputs!$B$8 - I367)/Inputs!$B$9)</f>
        <v>0</v>
      </c>
      <c r="L367" s="3">
        <f>MAX(MIN(Inputs!$B$2, I367*Inputs!$B$10, Inputs!$B$8*Inputs!$B$4 - J367), 0)</f>
        <v>170</v>
      </c>
      <c r="M367" s="3">
        <f t="shared" si="48"/>
        <v>0</v>
      </c>
      <c r="N367" s="3">
        <f t="shared" si="49"/>
        <v>0</v>
      </c>
      <c r="O367" s="3">
        <f>IF(H367="Reg", MIN(Inputs!$B$2, I367*Inputs!$B$10, (Inputs!$B$8-I367)/Inputs!$B$9), 0)</f>
        <v>0</v>
      </c>
      <c r="P367" s="3">
        <f t="shared" si="50"/>
        <v>0</v>
      </c>
      <c r="Q367" s="3">
        <f t="shared" si="51"/>
        <v>0</v>
      </c>
      <c r="R367" s="3">
        <f>I367 + M367*Inputs!$B$9 - N367/Inputs!$B$10</f>
        <v>340</v>
      </c>
    </row>
    <row r="368" spans="1:18" x14ac:dyDescent="0.3">
      <c r="A368" s="4">
        <v>46038.25</v>
      </c>
      <c r="B368" s="3">
        <v>39.36</v>
      </c>
      <c r="C368" s="3">
        <v>0.11</v>
      </c>
      <c r="D368" s="3">
        <f t="shared" si="45"/>
        <v>35.883541666666666</v>
      </c>
      <c r="E368" s="3">
        <f>MAX(B368 - D368/Inputs!$B$5, 0)</f>
        <v>0</v>
      </c>
      <c r="F368" s="3">
        <f>MAX(D368*Inputs!$B$5 - B368, 0)</f>
        <v>0</v>
      </c>
      <c r="G368" s="3">
        <f t="shared" si="46"/>
        <v>0.11</v>
      </c>
      <c r="H368" t="str">
        <f t="shared" si="47"/>
        <v>Reg</v>
      </c>
      <c r="I368" s="3">
        <f t="shared" si="52"/>
        <v>340</v>
      </c>
      <c r="J368" s="3">
        <f t="shared" si="53"/>
        <v>0</v>
      </c>
      <c r="K368" s="3">
        <f>MIN(Inputs!$B$2, (Inputs!$B$8 - I368)/Inputs!$B$9)</f>
        <v>0</v>
      </c>
      <c r="L368" s="3">
        <f>MAX(MIN(Inputs!$B$2, I368*Inputs!$B$10, Inputs!$B$8*Inputs!$B$4 - J368), 0)</f>
        <v>170</v>
      </c>
      <c r="M368" s="3">
        <f t="shared" si="48"/>
        <v>0</v>
      </c>
      <c r="N368" s="3">
        <f t="shared" si="49"/>
        <v>0</v>
      </c>
      <c r="O368" s="3">
        <f>IF(H368="Reg", MIN(Inputs!$B$2, I368*Inputs!$B$10, (Inputs!$B$8-I368)/Inputs!$B$9), 0)</f>
        <v>0</v>
      </c>
      <c r="P368" s="3">
        <f t="shared" si="50"/>
        <v>0</v>
      </c>
      <c r="Q368" s="3">
        <f t="shared" si="51"/>
        <v>0</v>
      </c>
      <c r="R368" s="3">
        <f>I368 + M368*Inputs!$B$9 - N368/Inputs!$B$10</f>
        <v>340</v>
      </c>
    </row>
    <row r="369" spans="1:18" x14ac:dyDescent="0.3">
      <c r="A369" s="4">
        <v>46038.291666666657</v>
      </c>
      <c r="B369" s="3">
        <v>60.177500000000002</v>
      </c>
      <c r="C369" s="3">
        <v>0.5</v>
      </c>
      <c r="D369" s="3">
        <f t="shared" si="45"/>
        <v>35.883541666666666</v>
      </c>
      <c r="E369" s="3">
        <f>MAX(B369 - D369/Inputs!$B$5, 0)</f>
        <v>19.400748106060611</v>
      </c>
      <c r="F369" s="3">
        <f>MAX(D369*Inputs!$B$5 - B369, 0)</f>
        <v>0</v>
      </c>
      <c r="G369" s="3">
        <f t="shared" si="46"/>
        <v>0.5</v>
      </c>
      <c r="H369" t="str">
        <f t="shared" si="47"/>
        <v>Discharge</v>
      </c>
      <c r="I369" s="3">
        <f t="shared" si="52"/>
        <v>340</v>
      </c>
      <c r="J369" s="3">
        <f t="shared" si="53"/>
        <v>0</v>
      </c>
      <c r="K369" s="3">
        <f>MIN(Inputs!$B$2, (Inputs!$B$8 - I369)/Inputs!$B$9)</f>
        <v>0</v>
      </c>
      <c r="L369" s="3">
        <f>MAX(MIN(Inputs!$B$2, I369*Inputs!$B$10, Inputs!$B$8*Inputs!$B$4 - J369), 0)</f>
        <v>170</v>
      </c>
      <c r="M369" s="3">
        <f t="shared" si="48"/>
        <v>0</v>
      </c>
      <c r="N369" s="3">
        <f t="shared" si="49"/>
        <v>170</v>
      </c>
      <c r="O369" s="3">
        <f>IF(H369="Reg", MIN(Inputs!$B$2, I369*Inputs!$B$10, (Inputs!$B$8-I369)/Inputs!$B$9), 0)</f>
        <v>0</v>
      </c>
      <c r="P369" s="3">
        <f t="shared" si="50"/>
        <v>10230.175000000001</v>
      </c>
      <c r="Q369" s="3">
        <f t="shared" si="51"/>
        <v>0</v>
      </c>
      <c r="R369" s="3">
        <f>I369 + M369*Inputs!$B$9 - N369/Inputs!$B$10</f>
        <v>158.77939109773115</v>
      </c>
    </row>
    <row r="370" spans="1:18" x14ac:dyDescent="0.3">
      <c r="A370" s="4">
        <v>46038.333333333343</v>
      </c>
      <c r="B370" s="3">
        <v>79.442499999999995</v>
      </c>
      <c r="C370" s="3">
        <v>4.9800000000000004</v>
      </c>
      <c r="D370" s="3">
        <f t="shared" si="45"/>
        <v>35.883541666666666</v>
      </c>
      <c r="E370" s="3">
        <f>MAX(B370 - D370/Inputs!$B$5, 0)</f>
        <v>38.665748106060605</v>
      </c>
      <c r="F370" s="3">
        <f>MAX(D370*Inputs!$B$5 - B370, 0)</f>
        <v>0</v>
      </c>
      <c r="G370" s="3">
        <f t="shared" si="46"/>
        <v>4.9800000000000004</v>
      </c>
      <c r="H370" t="str">
        <f t="shared" si="47"/>
        <v>Discharge</v>
      </c>
      <c r="I370" s="3">
        <f t="shared" si="52"/>
        <v>158.77939109773115</v>
      </c>
      <c r="J370" s="3">
        <f t="shared" si="53"/>
        <v>170</v>
      </c>
      <c r="K370" s="3">
        <f>MIN(Inputs!$B$2, (Inputs!$B$8 - I370)/Inputs!$B$9)</f>
        <v>170</v>
      </c>
      <c r="L370" s="3">
        <f>MAX(MIN(Inputs!$B$2, I370*Inputs!$B$10, Inputs!$B$8*Inputs!$B$4 - J370), 0)</f>
        <v>148.94827166799323</v>
      </c>
      <c r="M370" s="3">
        <f t="shared" si="48"/>
        <v>0</v>
      </c>
      <c r="N370" s="3">
        <f t="shared" si="49"/>
        <v>148.94827166799323</v>
      </c>
      <c r="O370" s="3">
        <f>IF(H370="Reg", MIN(Inputs!$B$2, I370*Inputs!$B$10, (Inputs!$B$8-I370)/Inputs!$B$9), 0)</f>
        <v>0</v>
      </c>
      <c r="P370" s="3">
        <f t="shared" si="50"/>
        <v>11832.823071984551</v>
      </c>
      <c r="Q370" s="3">
        <f t="shared" si="51"/>
        <v>0</v>
      </c>
      <c r="R370" s="3">
        <f>I370 + M370*Inputs!$B$9 - N370/Inputs!$B$10</f>
        <v>0</v>
      </c>
    </row>
    <row r="371" spans="1:18" x14ac:dyDescent="0.3">
      <c r="A371" s="4">
        <v>46038.375</v>
      </c>
      <c r="B371" s="3">
        <v>71.122500000000002</v>
      </c>
      <c r="C371" s="3">
        <v>1.5</v>
      </c>
      <c r="D371" s="3">
        <f t="shared" si="45"/>
        <v>35.883541666666666</v>
      </c>
      <c r="E371" s="3">
        <f>MAX(B371 - D371/Inputs!$B$5, 0)</f>
        <v>30.345748106060611</v>
      </c>
      <c r="F371" s="3">
        <f>MAX(D371*Inputs!$B$5 - B371, 0)</f>
        <v>0</v>
      </c>
      <c r="G371" s="3">
        <f t="shared" si="46"/>
        <v>1.5</v>
      </c>
      <c r="H371" t="str">
        <f t="shared" si="47"/>
        <v>Discharge</v>
      </c>
      <c r="I371" s="3">
        <f t="shared" si="52"/>
        <v>0</v>
      </c>
      <c r="J371" s="3">
        <f t="shared" si="53"/>
        <v>318.94827166799325</v>
      </c>
      <c r="K371" s="3">
        <f>MIN(Inputs!$B$2, (Inputs!$B$8 - I371)/Inputs!$B$9)</f>
        <v>170</v>
      </c>
      <c r="L371" s="3">
        <f>MAX(MIN(Inputs!$B$2, I371*Inputs!$B$10, Inputs!$B$8*Inputs!$B$4 - J371), 0)</f>
        <v>0</v>
      </c>
      <c r="M371" s="3">
        <f t="shared" si="48"/>
        <v>0</v>
      </c>
      <c r="N371" s="3">
        <f t="shared" si="49"/>
        <v>0</v>
      </c>
      <c r="O371" s="3">
        <f>IF(H371="Reg", MIN(Inputs!$B$2, I371*Inputs!$B$10, (Inputs!$B$8-I371)/Inputs!$B$9), 0)</f>
        <v>0</v>
      </c>
      <c r="P371" s="3">
        <f t="shared" si="50"/>
        <v>0</v>
      </c>
      <c r="Q371" s="3">
        <f t="shared" si="51"/>
        <v>0</v>
      </c>
      <c r="R371" s="3">
        <f>I371 + M371*Inputs!$B$9 - N371/Inputs!$B$10</f>
        <v>0</v>
      </c>
    </row>
    <row r="372" spans="1:18" x14ac:dyDescent="0.3">
      <c r="A372" s="4">
        <v>46038.416666666657</v>
      </c>
      <c r="B372" s="3">
        <v>64.202499999999986</v>
      </c>
      <c r="C372" s="3">
        <v>1</v>
      </c>
      <c r="D372" s="3">
        <f t="shared" si="45"/>
        <v>35.883541666666666</v>
      </c>
      <c r="E372" s="3">
        <f>MAX(B372 - D372/Inputs!$B$5, 0)</f>
        <v>23.425748106060595</v>
      </c>
      <c r="F372" s="3">
        <f>MAX(D372*Inputs!$B$5 - B372, 0)</f>
        <v>0</v>
      </c>
      <c r="G372" s="3">
        <f t="shared" si="46"/>
        <v>1</v>
      </c>
      <c r="H372" t="str">
        <f t="shared" si="47"/>
        <v>Discharge</v>
      </c>
      <c r="I372" s="3">
        <f t="shared" si="52"/>
        <v>0</v>
      </c>
      <c r="J372" s="3">
        <f t="shared" si="53"/>
        <v>318.94827166799325</v>
      </c>
      <c r="K372" s="3">
        <f>MIN(Inputs!$B$2, (Inputs!$B$8 - I372)/Inputs!$B$9)</f>
        <v>170</v>
      </c>
      <c r="L372" s="3">
        <f>MAX(MIN(Inputs!$B$2, I372*Inputs!$B$10, Inputs!$B$8*Inputs!$B$4 - J372), 0)</f>
        <v>0</v>
      </c>
      <c r="M372" s="3">
        <f t="shared" si="48"/>
        <v>0</v>
      </c>
      <c r="N372" s="3">
        <f t="shared" si="49"/>
        <v>0</v>
      </c>
      <c r="O372" s="3">
        <f>IF(H372="Reg", MIN(Inputs!$B$2, I372*Inputs!$B$10, (Inputs!$B$8-I372)/Inputs!$B$9), 0)</f>
        <v>0</v>
      </c>
      <c r="P372" s="3">
        <f t="shared" si="50"/>
        <v>0</v>
      </c>
      <c r="Q372" s="3">
        <f t="shared" si="51"/>
        <v>0</v>
      </c>
      <c r="R372" s="3">
        <f>I372 + M372*Inputs!$B$9 - N372/Inputs!$B$10</f>
        <v>0</v>
      </c>
    </row>
    <row r="373" spans="1:18" x14ac:dyDescent="0.3">
      <c r="A373" s="4">
        <v>46038.458333333343</v>
      </c>
      <c r="B373" s="3">
        <v>42.669999999999995</v>
      </c>
      <c r="C373" s="3">
        <v>0.94</v>
      </c>
      <c r="D373" s="3">
        <f t="shared" si="45"/>
        <v>35.883541666666666</v>
      </c>
      <c r="E373" s="3">
        <f>MAX(B373 - D373/Inputs!$B$5, 0)</f>
        <v>1.8932481060606037</v>
      </c>
      <c r="F373" s="3">
        <f>MAX(D373*Inputs!$B$5 - B373, 0)</f>
        <v>0</v>
      </c>
      <c r="G373" s="3">
        <f t="shared" si="46"/>
        <v>0.94</v>
      </c>
      <c r="H373" t="str">
        <f t="shared" si="47"/>
        <v>Discharge</v>
      </c>
      <c r="I373" s="3">
        <f t="shared" si="52"/>
        <v>0</v>
      </c>
      <c r="J373" s="3">
        <f t="shared" si="53"/>
        <v>318.94827166799325</v>
      </c>
      <c r="K373" s="3">
        <f>MIN(Inputs!$B$2, (Inputs!$B$8 - I373)/Inputs!$B$9)</f>
        <v>170</v>
      </c>
      <c r="L373" s="3">
        <f>MAX(MIN(Inputs!$B$2, I373*Inputs!$B$10, Inputs!$B$8*Inputs!$B$4 - J373), 0)</f>
        <v>0</v>
      </c>
      <c r="M373" s="3">
        <f t="shared" si="48"/>
        <v>0</v>
      </c>
      <c r="N373" s="3">
        <f t="shared" si="49"/>
        <v>0</v>
      </c>
      <c r="O373" s="3">
        <f>IF(H373="Reg", MIN(Inputs!$B$2, I373*Inputs!$B$10, (Inputs!$B$8-I373)/Inputs!$B$9), 0)</f>
        <v>0</v>
      </c>
      <c r="P373" s="3">
        <f t="shared" si="50"/>
        <v>0</v>
      </c>
      <c r="Q373" s="3">
        <f t="shared" si="51"/>
        <v>0</v>
      </c>
      <c r="R373" s="3">
        <f>I373 + M373*Inputs!$B$9 - N373/Inputs!$B$10</f>
        <v>0</v>
      </c>
    </row>
    <row r="374" spans="1:18" x14ac:dyDescent="0.3">
      <c r="A374" s="4">
        <v>46038.5</v>
      </c>
      <c r="B374" s="3">
        <v>46.672499999999992</v>
      </c>
      <c r="C374" s="3">
        <v>0.5</v>
      </c>
      <c r="D374" s="3">
        <f t="shared" si="45"/>
        <v>35.883541666666666</v>
      </c>
      <c r="E374" s="3">
        <f>MAX(B374 - D374/Inputs!$B$5, 0)</f>
        <v>5.8957481060606014</v>
      </c>
      <c r="F374" s="3">
        <f>MAX(D374*Inputs!$B$5 - B374, 0)</f>
        <v>0</v>
      </c>
      <c r="G374" s="3">
        <f t="shared" si="46"/>
        <v>0.5</v>
      </c>
      <c r="H374" t="str">
        <f t="shared" si="47"/>
        <v>Discharge</v>
      </c>
      <c r="I374" s="3">
        <f t="shared" si="52"/>
        <v>0</v>
      </c>
      <c r="J374" s="3">
        <f t="shared" si="53"/>
        <v>318.94827166799325</v>
      </c>
      <c r="K374" s="3">
        <f>MIN(Inputs!$B$2, (Inputs!$B$8 - I374)/Inputs!$B$9)</f>
        <v>170</v>
      </c>
      <c r="L374" s="3">
        <f>MAX(MIN(Inputs!$B$2, I374*Inputs!$B$10, Inputs!$B$8*Inputs!$B$4 - J374), 0)</f>
        <v>0</v>
      </c>
      <c r="M374" s="3">
        <f t="shared" si="48"/>
        <v>0</v>
      </c>
      <c r="N374" s="3">
        <f t="shared" si="49"/>
        <v>0</v>
      </c>
      <c r="O374" s="3">
        <f>IF(H374="Reg", MIN(Inputs!$B$2, I374*Inputs!$B$10, (Inputs!$B$8-I374)/Inputs!$B$9), 0)</f>
        <v>0</v>
      </c>
      <c r="P374" s="3">
        <f t="shared" si="50"/>
        <v>0</v>
      </c>
      <c r="Q374" s="3">
        <f t="shared" si="51"/>
        <v>0</v>
      </c>
      <c r="R374" s="3">
        <f>I374 + M374*Inputs!$B$9 - N374/Inputs!$B$10</f>
        <v>0</v>
      </c>
    </row>
    <row r="375" spans="1:18" x14ac:dyDescent="0.3">
      <c r="A375" s="4">
        <v>46038.541666666657</v>
      </c>
      <c r="B375" s="3">
        <v>30.385000000000005</v>
      </c>
      <c r="C375" s="3">
        <v>0.5</v>
      </c>
      <c r="D375" s="3">
        <f t="shared" si="45"/>
        <v>35.883541666666666</v>
      </c>
      <c r="E375" s="3">
        <f>MAX(B375 - D375/Inputs!$B$5, 0)</f>
        <v>0</v>
      </c>
      <c r="F375" s="3">
        <f>MAX(D375*Inputs!$B$5 - B375, 0)</f>
        <v>1.1925166666666627</v>
      </c>
      <c r="G375" s="3">
        <f t="shared" si="46"/>
        <v>0.5</v>
      </c>
      <c r="H375" t="str">
        <f t="shared" si="47"/>
        <v>Charge</v>
      </c>
      <c r="I375" s="3">
        <f t="shared" si="52"/>
        <v>0</v>
      </c>
      <c r="J375" s="3">
        <f t="shared" si="53"/>
        <v>318.94827166799325</v>
      </c>
      <c r="K375" s="3">
        <f>MIN(Inputs!$B$2, (Inputs!$B$8 - I375)/Inputs!$B$9)</f>
        <v>170</v>
      </c>
      <c r="L375" s="3">
        <f>MAX(MIN(Inputs!$B$2, I375*Inputs!$B$10, Inputs!$B$8*Inputs!$B$4 - J375), 0)</f>
        <v>0</v>
      </c>
      <c r="M375" s="3">
        <f t="shared" si="48"/>
        <v>170</v>
      </c>
      <c r="N375" s="3">
        <f t="shared" si="49"/>
        <v>0</v>
      </c>
      <c r="O375" s="3">
        <f>IF(H375="Reg", MIN(Inputs!$B$2, I375*Inputs!$B$10, (Inputs!$B$8-I375)/Inputs!$B$9), 0)</f>
        <v>0</v>
      </c>
      <c r="P375" s="3">
        <f t="shared" si="50"/>
        <v>-5165.4500000000007</v>
      </c>
      <c r="Q375" s="3">
        <f t="shared" si="51"/>
        <v>0</v>
      </c>
      <c r="R375" s="3">
        <f>I375 + M375*Inputs!$B$9 - N375/Inputs!$B$10</f>
        <v>159.4741358339966</v>
      </c>
    </row>
    <row r="376" spans="1:18" x14ac:dyDescent="0.3">
      <c r="A376" s="4">
        <v>46038.583333333343</v>
      </c>
      <c r="B376" s="3">
        <v>63.097499999999997</v>
      </c>
      <c r="C376" s="3">
        <v>0.5</v>
      </c>
      <c r="D376" s="3">
        <f t="shared" si="45"/>
        <v>35.883541666666666</v>
      </c>
      <c r="E376" s="3">
        <f>MAX(B376 - D376/Inputs!$B$5, 0)</f>
        <v>22.320748106060606</v>
      </c>
      <c r="F376" s="3">
        <f>MAX(D376*Inputs!$B$5 - B376, 0)</f>
        <v>0</v>
      </c>
      <c r="G376" s="3">
        <f t="shared" si="46"/>
        <v>0.5</v>
      </c>
      <c r="H376" t="str">
        <f t="shared" si="47"/>
        <v>Discharge</v>
      </c>
      <c r="I376" s="3">
        <f t="shared" si="52"/>
        <v>159.4741358339966</v>
      </c>
      <c r="J376" s="3">
        <f t="shared" si="53"/>
        <v>318.94827166799325</v>
      </c>
      <c r="K376" s="3">
        <f>MIN(Inputs!$B$2, (Inputs!$B$8 - I376)/Inputs!$B$9)</f>
        <v>170</v>
      </c>
      <c r="L376" s="3">
        <f>MAX(MIN(Inputs!$B$2, I376*Inputs!$B$10, Inputs!$B$8*Inputs!$B$4 - J376), 0)</f>
        <v>21.051728332006746</v>
      </c>
      <c r="M376" s="3">
        <f t="shared" si="48"/>
        <v>0</v>
      </c>
      <c r="N376" s="3">
        <f t="shared" si="49"/>
        <v>21.051728332006746</v>
      </c>
      <c r="O376" s="3">
        <f>IF(H376="Reg", MIN(Inputs!$B$2, I376*Inputs!$B$10, (Inputs!$B$8-I376)/Inputs!$B$9), 0)</f>
        <v>0</v>
      </c>
      <c r="P376" s="3">
        <f t="shared" si="50"/>
        <v>1328.3114284287956</v>
      </c>
      <c r="Q376" s="3">
        <f t="shared" si="51"/>
        <v>0</v>
      </c>
      <c r="R376" s="3">
        <f>I376 + M376*Inputs!$B$9 - N376/Inputs!$B$10</f>
        <v>137.0329180294589</v>
      </c>
    </row>
    <row r="377" spans="1:18" x14ac:dyDescent="0.3">
      <c r="A377" s="4">
        <v>46038.625</v>
      </c>
      <c r="B377" s="3">
        <v>36.112500000000004</v>
      </c>
      <c r="C377" s="3">
        <v>0.49</v>
      </c>
      <c r="D377" s="3">
        <f t="shared" si="45"/>
        <v>35.883541666666666</v>
      </c>
      <c r="E377" s="3">
        <f>MAX(B377 - D377/Inputs!$B$5, 0)</f>
        <v>0</v>
      </c>
      <c r="F377" s="3">
        <f>MAX(D377*Inputs!$B$5 - B377, 0)</f>
        <v>0</v>
      </c>
      <c r="G377" s="3">
        <f t="shared" si="46"/>
        <v>0.49</v>
      </c>
      <c r="H377" t="str">
        <f t="shared" si="47"/>
        <v>Reg</v>
      </c>
      <c r="I377" s="3">
        <f t="shared" si="52"/>
        <v>137.0329180294589</v>
      </c>
      <c r="J377" s="3">
        <f t="shared" si="53"/>
        <v>340</v>
      </c>
      <c r="K377" s="3">
        <f>MIN(Inputs!$B$2, (Inputs!$B$8 - I377)/Inputs!$B$9)</f>
        <v>170</v>
      </c>
      <c r="L377" s="3">
        <f>MAX(MIN(Inputs!$B$2, I377*Inputs!$B$10, Inputs!$B$8*Inputs!$B$4 - J377), 0)</f>
        <v>0</v>
      </c>
      <c r="M377" s="3">
        <f t="shared" si="48"/>
        <v>0</v>
      </c>
      <c r="N377" s="3">
        <f t="shared" si="49"/>
        <v>0</v>
      </c>
      <c r="O377" s="3">
        <f>IF(H377="Reg", MIN(Inputs!$B$2, I377*Inputs!$B$10, (Inputs!$B$8-I377)/Inputs!$B$9), 0)</f>
        <v>128.54827166799325</v>
      </c>
      <c r="P377" s="3">
        <f t="shared" si="50"/>
        <v>0</v>
      </c>
      <c r="Q377" s="3">
        <f t="shared" si="51"/>
        <v>62.988653117316687</v>
      </c>
      <c r="R377" s="3">
        <f>I377 + M377*Inputs!$B$9 - N377/Inputs!$B$10</f>
        <v>137.0329180294589</v>
      </c>
    </row>
    <row r="378" spans="1:18" x14ac:dyDescent="0.3">
      <c r="A378" s="4">
        <v>46038.666666666657</v>
      </c>
      <c r="B378" s="3">
        <v>21.682500000000001</v>
      </c>
      <c r="C378" s="3">
        <v>0.7</v>
      </c>
      <c r="D378" s="3">
        <f t="shared" si="45"/>
        <v>35.883541666666666</v>
      </c>
      <c r="E378" s="3">
        <f>MAX(B378 - D378/Inputs!$B$5, 0)</f>
        <v>0</v>
      </c>
      <c r="F378" s="3">
        <f>MAX(D378*Inputs!$B$5 - B378, 0)</f>
        <v>9.8950166666666668</v>
      </c>
      <c r="G378" s="3">
        <f t="shared" si="46"/>
        <v>0.7</v>
      </c>
      <c r="H378" t="str">
        <f t="shared" si="47"/>
        <v>Charge</v>
      </c>
      <c r="I378" s="3">
        <f t="shared" si="52"/>
        <v>137.0329180294589</v>
      </c>
      <c r="J378" s="3">
        <f t="shared" si="53"/>
        <v>340</v>
      </c>
      <c r="K378" s="3">
        <f>MIN(Inputs!$B$2, (Inputs!$B$8 - I378)/Inputs!$B$9)</f>
        <v>170</v>
      </c>
      <c r="L378" s="3">
        <f>MAX(MIN(Inputs!$B$2, I378*Inputs!$B$10, Inputs!$B$8*Inputs!$B$4 - J378), 0)</f>
        <v>0</v>
      </c>
      <c r="M378" s="3">
        <f t="shared" si="48"/>
        <v>170</v>
      </c>
      <c r="N378" s="3">
        <f t="shared" si="49"/>
        <v>0</v>
      </c>
      <c r="O378" s="3">
        <f>IF(H378="Reg", MIN(Inputs!$B$2, I378*Inputs!$B$10, (Inputs!$B$8-I378)/Inputs!$B$9), 0)</f>
        <v>0</v>
      </c>
      <c r="P378" s="3">
        <f t="shared" si="50"/>
        <v>-3686.0250000000001</v>
      </c>
      <c r="Q378" s="3">
        <f t="shared" si="51"/>
        <v>0</v>
      </c>
      <c r="R378" s="3">
        <f>I378 + M378*Inputs!$B$9 - N378/Inputs!$B$10</f>
        <v>296.5070538634555</v>
      </c>
    </row>
    <row r="379" spans="1:18" x14ac:dyDescent="0.3">
      <c r="A379" s="4">
        <v>46038.708333333343</v>
      </c>
      <c r="B379" s="3">
        <v>25.672499999999999</v>
      </c>
      <c r="C379" s="3">
        <v>1</v>
      </c>
      <c r="D379" s="3">
        <f t="shared" si="45"/>
        <v>35.883541666666666</v>
      </c>
      <c r="E379" s="3">
        <f>MAX(B379 - D379/Inputs!$B$5, 0)</f>
        <v>0</v>
      </c>
      <c r="F379" s="3">
        <f>MAX(D379*Inputs!$B$5 - B379, 0)</f>
        <v>5.9050166666666684</v>
      </c>
      <c r="G379" s="3">
        <f t="shared" si="46"/>
        <v>1</v>
      </c>
      <c r="H379" t="str">
        <f t="shared" si="47"/>
        <v>Charge</v>
      </c>
      <c r="I379" s="3">
        <f t="shared" si="52"/>
        <v>296.5070538634555</v>
      </c>
      <c r="J379" s="3">
        <f t="shared" si="53"/>
        <v>340</v>
      </c>
      <c r="K379" s="3">
        <f>MIN(Inputs!$B$2, (Inputs!$B$8 - I379)/Inputs!$B$9)</f>
        <v>46.363636363636338</v>
      </c>
      <c r="L379" s="3">
        <f>MAX(MIN(Inputs!$B$2, I379*Inputs!$B$10, Inputs!$B$8*Inputs!$B$4 - J379), 0)</f>
        <v>0</v>
      </c>
      <c r="M379" s="3">
        <f t="shared" si="48"/>
        <v>46.363636363636338</v>
      </c>
      <c r="N379" s="3">
        <f t="shared" si="49"/>
        <v>0</v>
      </c>
      <c r="O379" s="3">
        <f>IF(H379="Reg", MIN(Inputs!$B$2, I379*Inputs!$B$10, (Inputs!$B$8-I379)/Inputs!$B$9), 0)</f>
        <v>0</v>
      </c>
      <c r="P379" s="3">
        <f t="shared" si="50"/>
        <v>-1190.270454545454</v>
      </c>
      <c r="Q379" s="3">
        <f t="shared" si="51"/>
        <v>0</v>
      </c>
      <c r="R379" s="3">
        <f>I379 + M379*Inputs!$B$9 - N379/Inputs!$B$10</f>
        <v>340</v>
      </c>
    </row>
    <row r="380" spans="1:18" x14ac:dyDescent="0.3">
      <c r="A380" s="4">
        <v>46038.75</v>
      </c>
      <c r="B380" s="3">
        <v>21.695</v>
      </c>
      <c r="C380" s="3">
        <v>0.15</v>
      </c>
      <c r="D380" s="3">
        <f t="shared" si="45"/>
        <v>35.883541666666666</v>
      </c>
      <c r="E380" s="3">
        <f>MAX(B380 - D380/Inputs!$B$5, 0)</f>
        <v>0</v>
      </c>
      <c r="F380" s="3">
        <f>MAX(D380*Inputs!$B$5 - B380, 0)</f>
        <v>9.8825166666666675</v>
      </c>
      <c r="G380" s="3">
        <f t="shared" si="46"/>
        <v>0.15</v>
      </c>
      <c r="H380" t="str">
        <f t="shared" si="47"/>
        <v>Charge</v>
      </c>
      <c r="I380" s="3">
        <f t="shared" si="52"/>
        <v>340</v>
      </c>
      <c r="J380" s="3">
        <f t="shared" si="53"/>
        <v>340</v>
      </c>
      <c r="K380" s="3">
        <f>MIN(Inputs!$B$2, (Inputs!$B$8 - I380)/Inputs!$B$9)</f>
        <v>0</v>
      </c>
      <c r="L380" s="3">
        <f>MAX(MIN(Inputs!$B$2, I380*Inputs!$B$10, Inputs!$B$8*Inputs!$B$4 - J380), 0)</f>
        <v>0</v>
      </c>
      <c r="M380" s="3">
        <f t="shared" si="48"/>
        <v>0</v>
      </c>
      <c r="N380" s="3">
        <f t="shared" si="49"/>
        <v>0</v>
      </c>
      <c r="O380" s="3">
        <f>IF(H380="Reg", MIN(Inputs!$B$2, I380*Inputs!$B$10, (Inputs!$B$8-I380)/Inputs!$B$9), 0)</f>
        <v>0</v>
      </c>
      <c r="P380" s="3">
        <f t="shared" si="50"/>
        <v>0</v>
      </c>
      <c r="Q380" s="3">
        <f t="shared" si="51"/>
        <v>0</v>
      </c>
      <c r="R380" s="3">
        <f>I380 + M380*Inputs!$B$9 - N380/Inputs!$B$10</f>
        <v>340</v>
      </c>
    </row>
    <row r="381" spans="1:18" x14ac:dyDescent="0.3">
      <c r="A381" s="4">
        <v>46038.791666666657</v>
      </c>
      <c r="B381" s="3">
        <v>22.69</v>
      </c>
      <c r="C381" s="3">
        <v>0.16</v>
      </c>
      <c r="D381" s="3">
        <f t="shared" si="45"/>
        <v>35.883541666666666</v>
      </c>
      <c r="E381" s="3">
        <f>MAX(B381 - D381/Inputs!$B$5, 0)</f>
        <v>0</v>
      </c>
      <c r="F381" s="3">
        <f>MAX(D381*Inputs!$B$5 - B381, 0)</f>
        <v>8.8875166666666665</v>
      </c>
      <c r="G381" s="3">
        <f t="shared" si="46"/>
        <v>0.16</v>
      </c>
      <c r="H381" t="str">
        <f t="shared" si="47"/>
        <v>Charge</v>
      </c>
      <c r="I381" s="3">
        <f t="shared" si="52"/>
        <v>340</v>
      </c>
      <c r="J381" s="3">
        <f t="shared" si="53"/>
        <v>340</v>
      </c>
      <c r="K381" s="3">
        <f>MIN(Inputs!$B$2, (Inputs!$B$8 - I381)/Inputs!$B$9)</f>
        <v>0</v>
      </c>
      <c r="L381" s="3">
        <f>MAX(MIN(Inputs!$B$2, I381*Inputs!$B$10, Inputs!$B$8*Inputs!$B$4 - J381), 0)</f>
        <v>0</v>
      </c>
      <c r="M381" s="3">
        <f t="shared" si="48"/>
        <v>0</v>
      </c>
      <c r="N381" s="3">
        <f t="shared" si="49"/>
        <v>0</v>
      </c>
      <c r="O381" s="3">
        <f>IF(H381="Reg", MIN(Inputs!$B$2, I381*Inputs!$B$10, (Inputs!$B$8-I381)/Inputs!$B$9), 0)</f>
        <v>0</v>
      </c>
      <c r="P381" s="3">
        <f t="shared" si="50"/>
        <v>0</v>
      </c>
      <c r="Q381" s="3">
        <f t="shared" si="51"/>
        <v>0</v>
      </c>
      <c r="R381" s="3">
        <f>I381 + M381*Inputs!$B$9 - N381/Inputs!$B$10</f>
        <v>340</v>
      </c>
    </row>
    <row r="382" spans="1:18" x14ac:dyDescent="0.3">
      <c r="A382" s="4">
        <v>46038.833333333343</v>
      </c>
      <c r="B382" s="3">
        <v>25.0425</v>
      </c>
      <c r="C382" s="3">
        <v>0.05</v>
      </c>
      <c r="D382" s="3">
        <f t="shared" si="45"/>
        <v>35.883541666666666</v>
      </c>
      <c r="E382" s="3">
        <f>MAX(B382 - D382/Inputs!$B$5, 0)</f>
        <v>0</v>
      </c>
      <c r="F382" s="3">
        <f>MAX(D382*Inputs!$B$5 - B382, 0)</f>
        <v>6.5350166666666674</v>
      </c>
      <c r="G382" s="3">
        <f t="shared" si="46"/>
        <v>0.05</v>
      </c>
      <c r="H382" t="str">
        <f t="shared" si="47"/>
        <v>Charge</v>
      </c>
      <c r="I382" s="3">
        <f t="shared" si="52"/>
        <v>340</v>
      </c>
      <c r="J382" s="3">
        <f t="shared" si="53"/>
        <v>340</v>
      </c>
      <c r="K382" s="3">
        <f>MIN(Inputs!$B$2, (Inputs!$B$8 - I382)/Inputs!$B$9)</f>
        <v>0</v>
      </c>
      <c r="L382" s="3">
        <f>MAX(MIN(Inputs!$B$2, I382*Inputs!$B$10, Inputs!$B$8*Inputs!$B$4 - J382), 0)</f>
        <v>0</v>
      </c>
      <c r="M382" s="3">
        <f t="shared" si="48"/>
        <v>0</v>
      </c>
      <c r="N382" s="3">
        <f t="shared" si="49"/>
        <v>0</v>
      </c>
      <c r="O382" s="3">
        <f>IF(H382="Reg", MIN(Inputs!$B$2, I382*Inputs!$B$10, (Inputs!$B$8-I382)/Inputs!$B$9), 0)</f>
        <v>0</v>
      </c>
      <c r="P382" s="3">
        <f t="shared" si="50"/>
        <v>0</v>
      </c>
      <c r="Q382" s="3">
        <f t="shared" si="51"/>
        <v>0</v>
      </c>
      <c r="R382" s="3">
        <f>I382 + M382*Inputs!$B$9 - N382/Inputs!$B$10</f>
        <v>340</v>
      </c>
    </row>
    <row r="383" spans="1:18" x14ac:dyDescent="0.3">
      <c r="A383" s="4">
        <v>46038.875</v>
      </c>
      <c r="B383" s="3">
        <v>22.932500000000001</v>
      </c>
      <c r="C383" s="3">
        <v>0.04</v>
      </c>
      <c r="D383" s="3">
        <f t="shared" si="45"/>
        <v>35.883541666666666</v>
      </c>
      <c r="E383" s="3">
        <f>MAX(B383 - D383/Inputs!$B$5, 0)</f>
        <v>0</v>
      </c>
      <c r="F383" s="3">
        <f>MAX(D383*Inputs!$B$5 - B383, 0)</f>
        <v>8.6450166666666668</v>
      </c>
      <c r="G383" s="3">
        <f t="shared" si="46"/>
        <v>0.04</v>
      </c>
      <c r="H383" t="str">
        <f t="shared" si="47"/>
        <v>Charge</v>
      </c>
      <c r="I383" s="3">
        <f t="shared" si="52"/>
        <v>340</v>
      </c>
      <c r="J383" s="3">
        <f t="shared" si="53"/>
        <v>340</v>
      </c>
      <c r="K383" s="3">
        <f>MIN(Inputs!$B$2, (Inputs!$B$8 - I383)/Inputs!$B$9)</f>
        <v>0</v>
      </c>
      <c r="L383" s="3">
        <f>MAX(MIN(Inputs!$B$2, I383*Inputs!$B$10, Inputs!$B$8*Inputs!$B$4 - J383), 0)</f>
        <v>0</v>
      </c>
      <c r="M383" s="3">
        <f t="shared" si="48"/>
        <v>0</v>
      </c>
      <c r="N383" s="3">
        <f t="shared" si="49"/>
        <v>0</v>
      </c>
      <c r="O383" s="3">
        <f>IF(H383="Reg", MIN(Inputs!$B$2, I383*Inputs!$B$10, (Inputs!$B$8-I383)/Inputs!$B$9), 0)</f>
        <v>0</v>
      </c>
      <c r="P383" s="3">
        <f t="shared" si="50"/>
        <v>0</v>
      </c>
      <c r="Q383" s="3">
        <f t="shared" si="51"/>
        <v>0</v>
      </c>
      <c r="R383" s="3">
        <f>I383 + M383*Inputs!$B$9 - N383/Inputs!$B$10</f>
        <v>340</v>
      </c>
    </row>
    <row r="384" spans="1:18" x14ac:dyDescent="0.3">
      <c r="A384" s="4">
        <v>46038.916666666657</v>
      </c>
      <c r="B384" s="3">
        <v>21.2075</v>
      </c>
      <c r="C384" s="3">
        <v>0.04</v>
      </c>
      <c r="D384" s="3">
        <f t="shared" si="45"/>
        <v>35.883541666666666</v>
      </c>
      <c r="E384" s="3">
        <f>MAX(B384 - D384/Inputs!$B$5, 0)</f>
        <v>0</v>
      </c>
      <c r="F384" s="3">
        <f>MAX(D384*Inputs!$B$5 - B384, 0)</f>
        <v>10.370016666666668</v>
      </c>
      <c r="G384" s="3">
        <f t="shared" si="46"/>
        <v>0.04</v>
      </c>
      <c r="H384" t="str">
        <f t="shared" si="47"/>
        <v>Charge</v>
      </c>
      <c r="I384" s="3">
        <f t="shared" si="52"/>
        <v>340</v>
      </c>
      <c r="J384" s="3">
        <f t="shared" si="53"/>
        <v>340</v>
      </c>
      <c r="K384" s="3">
        <f>MIN(Inputs!$B$2, (Inputs!$B$8 - I384)/Inputs!$B$9)</f>
        <v>0</v>
      </c>
      <c r="L384" s="3">
        <f>MAX(MIN(Inputs!$B$2, I384*Inputs!$B$10, Inputs!$B$8*Inputs!$B$4 - J384), 0)</f>
        <v>0</v>
      </c>
      <c r="M384" s="3">
        <f t="shared" si="48"/>
        <v>0</v>
      </c>
      <c r="N384" s="3">
        <f t="shared" si="49"/>
        <v>0</v>
      </c>
      <c r="O384" s="3">
        <f>IF(H384="Reg", MIN(Inputs!$B$2, I384*Inputs!$B$10, (Inputs!$B$8-I384)/Inputs!$B$9), 0)</f>
        <v>0</v>
      </c>
      <c r="P384" s="3">
        <f t="shared" si="50"/>
        <v>0</v>
      </c>
      <c r="Q384" s="3">
        <f t="shared" si="51"/>
        <v>0</v>
      </c>
      <c r="R384" s="3">
        <f>I384 + M384*Inputs!$B$9 - N384/Inputs!$B$10</f>
        <v>340</v>
      </c>
    </row>
    <row r="385" spans="1:18" x14ac:dyDescent="0.3">
      <c r="A385" s="4">
        <v>46038.958333333343</v>
      </c>
      <c r="B385" s="3">
        <v>21.36</v>
      </c>
      <c r="C385" s="3">
        <v>0.04</v>
      </c>
      <c r="D385" s="3">
        <f t="shared" si="45"/>
        <v>35.883541666666666</v>
      </c>
      <c r="E385" s="3">
        <f>MAX(B385 - D385/Inputs!$B$5, 0)</f>
        <v>0</v>
      </c>
      <c r="F385" s="3">
        <f>MAX(D385*Inputs!$B$5 - B385, 0)</f>
        <v>10.217516666666668</v>
      </c>
      <c r="G385" s="3">
        <f t="shared" si="46"/>
        <v>0.04</v>
      </c>
      <c r="H385" t="str">
        <f t="shared" si="47"/>
        <v>Charge</v>
      </c>
      <c r="I385" s="3">
        <f t="shared" si="52"/>
        <v>340</v>
      </c>
      <c r="J385" s="3">
        <f t="shared" si="53"/>
        <v>340</v>
      </c>
      <c r="K385" s="3">
        <f>MIN(Inputs!$B$2, (Inputs!$B$8 - I385)/Inputs!$B$9)</f>
        <v>0</v>
      </c>
      <c r="L385" s="3">
        <f>MAX(MIN(Inputs!$B$2, I385*Inputs!$B$10, Inputs!$B$8*Inputs!$B$4 - J385), 0)</f>
        <v>0</v>
      </c>
      <c r="M385" s="3">
        <f t="shared" si="48"/>
        <v>0</v>
      </c>
      <c r="N385" s="3">
        <f t="shared" si="49"/>
        <v>0</v>
      </c>
      <c r="O385" s="3">
        <f>IF(H385="Reg", MIN(Inputs!$B$2, I385*Inputs!$B$10, (Inputs!$B$8-I385)/Inputs!$B$9), 0)</f>
        <v>0</v>
      </c>
      <c r="P385" s="3">
        <f t="shared" si="50"/>
        <v>0</v>
      </c>
      <c r="Q385" s="3">
        <f t="shared" si="51"/>
        <v>0</v>
      </c>
      <c r="R385" s="3">
        <f>I385 + M385*Inputs!$B$9 - N385/Inputs!$B$10</f>
        <v>340</v>
      </c>
    </row>
    <row r="386" spans="1:18" x14ac:dyDescent="0.3">
      <c r="A386" s="4">
        <v>46039</v>
      </c>
      <c r="B386" s="3">
        <v>121.58749999999999</v>
      </c>
      <c r="C386" s="3">
        <v>0.03</v>
      </c>
      <c r="D386" s="3">
        <f t="shared" ref="D386:D449" si="54">AVERAGEIFS(B:B, A:A, "&gt;="&amp;INT(A386), A:A, "&lt;"&amp;INT(A386)+1)</f>
        <v>74.210833333333326</v>
      </c>
      <c r="E386" s="3">
        <f>MAX(B386 - D386/Inputs!$B$5, 0)</f>
        <v>37.257007575757569</v>
      </c>
      <c r="F386" s="3">
        <f>MAX(D386*Inputs!$B$5 - B386, 0)</f>
        <v>0</v>
      </c>
      <c r="G386" s="3">
        <f t="shared" ref="G386:G449" si="55">C386</f>
        <v>0.03</v>
      </c>
      <c r="H386" t="str">
        <f t="shared" ref="H386:H449" si="56">IF(MAX(E386, F386, G386)&lt;=0, "Idle", IF(AND(G386&gt;=E386, G386&gt;=F386), "Reg", IF(E386&gt;=F386, "Discharge", "Charge")))</f>
        <v>Discharge</v>
      </c>
      <c r="I386" s="3">
        <f t="shared" si="52"/>
        <v>340</v>
      </c>
      <c r="J386" s="3">
        <f t="shared" si="53"/>
        <v>0</v>
      </c>
      <c r="K386" s="3">
        <f>MIN(Inputs!$B$2, (Inputs!$B$8 - I386)/Inputs!$B$9)</f>
        <v>0</v>
      </c>
      <c r="L386" s="3">
        <f>MAX(MIN(Inputs!$B$2, I386*Inputs!$B$10, Inputs!$B$8*Inputs!$B$4 - J386), 0)</f>
        <v>170</v>
      </c>
      <c r="M386" s="3">
        <f t="shared" ref="M386:M449" si="57">IF(H386="Charge", K386, 0)</f>
        <v>0</v>
      </c>
      <c r="N386" s="3">
        <f t="shared" ref="N386:N449" si="58">IF(H386="Discharge", L386, 0)</f>
        <v>170</v>
      </c>
      <c r="O386" s="3">
        <f>IF(H386="Reg", MIN(Inputs!$B$2, I386*Inputs!$B$10, (Inputs!$B$8-I386)/Inputs!$B$9), 0)</f>
        <v>0</v>
      </c>
      <c r="P386" s="3">
        <f t="shared" ref="P386:P449" si="59">(N386 - M386) * B386</f>
        <v>20669.875</v>
      </c>
      <c r="Q386" s="3">
        <f t="shared" ref="Q386:Q449" si="60">O386 * C386</f>
        <v>0</v>
      </c>
      <c r="R386" s="3">
        <f>I386 + M386*Inputs!$B$9 - N386/Inputs!$B$10</f>
        <v>158.77939109773115</v>
      </c>
    </row>
    <row r="387" spans="1:18" x14ac:dyDescent="0.3">
      <c r="A387" s="4">
        <v>46039.041666666657</v>
      </c>
      <c r="B387" s="3">
        <v>139.27250000000001</v>
      </c>
      <c r="C387" s="3">
        <v>0.04</v>
      </c>
      <c r="D387" s="3">
        <f t="shared" si="54"/>
        <v>74.210833333333326</v>
      </c>
      <c r="E387" s="3">
        <f>MAX(B387 - D387/Inputs!$B$5, 0)</f>
        <v>54.942007575757586</v>
      </c>
      <c r="F387" s="3">
        <f>MAX(D387*Inputs!$B$5 - B387, 0)</f>
        <v>0</v>
      </c>
      <c r="G387" s="3">
        <f t="shared" si="55"/>
        <v>0.04</v>
      </c>
      <c r="H387" t="str">
        <f t="shared" si="56"/>
        <v>Discharge</v>
      </c>
      <c r="I387" s="3">
        <f t="shared" ref="I387:I450" si="61">R386</f>
        <v>158.77939109773115</v>
      </c>
      <c r="J387" s="3">
        <f t="shared" ref="J387:J450" si="62">IF(INT(A387)=INT(A386), J386 + N386, 0)</f>
        <v>170</v>
      </c>
      <c r="K387" s="3">
        <f>MIN(Inputs!$B$2, (Inputs!$B$8 - I387)/Inputs!$B$9)</f>
        <v>170</v>
      </c>
      <c r="L387" s="3">
        <f>MAX(MIN(Inputs!$B$2, I387*Inputs!$B$10, Inputs!$B$8*Inputs!$B$4 - J387), 0)</f>
        <v>148.94827166799323</v>
      </c>
      <c r="M387" s="3">
        <f t="shared" si="57"/>
        <v>0</v>
      </c>
      <c r="N387" s="3">
        <f t="shared" si="58"/>
        <v>148.94827166799323</v>
      </c>
      <c r="O387" s="3">
        <f>IF(H387="Reg", MIN(Inputs!$B$2, I387*Inputs!$B$10, (Inputs!$B$8-I387)/Inputs!$B$9), 0)</f>
        <v>0</v>
      </c>
      <c r="P387" s="3">
        <f t="shared" si="59"/>
        <v>20744.398165880586</v>
      </c>
      <c r="Q387" s="3">
        <f t="shared" si="60"/>
        <v>0</v>
      </c>
      <c r="R387" s="3">
        <f>I387 + M387*Inputs!$B$9 - N387/Inputs!$B$10</f>
        <v>0</v>
      </c>
    </row>
    <row r="388" spans="1:18" x14ac:dyDescent="0.3">
      <c r="A388" s="4">
        <v>46039.083333333343</v>
      </c>
      <c r="B388" s="3">
        <v>173.495</v>
      </c>
      <c r="C388" s="3">
        <v>0.04</v>
      </c>
      <c r="D388" s="3">
        <f t="shared" si="54"/>
        <v>74.210833333333326</v>
      </c>
      <c r="E388" s="3">
        <f>MAX(B388 - D388/Inputs!$B$5, 0)</f>
        <v>89.164507575757582</v>
      </c>
      <c r="F388" s="3">
        <f>MAX(D388*Inputs!$B$5 - B388, 0)</f>
        <v>0</v>
      </c>
      <c r="G388" s="3">
        <f t="shared" si="55"/>
        <v>0.04</v>
      </c>
      <c r="H388" t="str">
        <f t="shared" si="56"/>
        <v>Discharge</v>
      </c>
      <c r="I388" s="3">
        <f t="shared" si="61"/>
        <v>0</v>
      </c>
      <c r="J388" s="3">
        <f t="shared" si="62"/>
        <v>318.94827166799325</v>
      </c>
      <c r="K388" s="3">
        <f>MIN(Inputs!$B$2, (Inputs!$B$8 - I388)/Inputs!$B$9)</f>
        <v>170</v>
      </c>
      <c r="L388" s="3">
        <f>MAX(MIN(Inputs!$B$2, I388*Inputs!$B$10, Inputs!$B$8*Inputs!$B$4 - J388), 0)</f>
        <v>0</v>
      </c>
      <c r="M388" s="3">
        <f t="shared" si="57"/>
        <v>0</v>
      </c>
      <c r="N388" s="3">
        <f t="shared" si="58"/>
        <v>0</v>
      </c>
      <c r="O388" s="3">
        <f>IF(H388="Reg", MIN(Inputs!$B$2, I388*Inputs!$B$10, (Inputs!$B$8-I388)/Inputs!$B$9), 0)</f>
        <v>0</v>
      </c>
      <c r="P388" s="3">
        <f t="shared" si="59"/>
        <v>0</v>
      </c>
      <c r="Q388" s="3">
        <f t="shared" si="60"/>
        <v>0</v>
      </c>
      <c r="R388" s="3">
        <f>I388 + M388*Inputs!$B$9 - N388/Inputs!$B$10</f>
        <v>0</v>
      </c>
    </row>
    <row r="389" spans="1:18" x14ac:dyDescent="0.3">
      <c r="A389" s="4">
        <v>46039.125</v>
      </c>
      <c r="B389" s="3">
        <v>190.3775</v>
      </c>
      <c r="C389" s="3">
        <v>0.03</v>
      </c>
      <c r="D389" s="3">
        <f t="shared" si="54"/>
        <v>74.210833333333326</v>
      </c>
      <c r="E389" s="3">
        <f>MAX(B389 - D389/Inputs!$B$5, 0)</f>
        <v>106.04700757575758</v>
      </c>
      <c r="F389" s="3">
        <f>MAX(D389*Inputs!$B$5 - B389, 0)</f>
        <v>0</v>
      </c>
      <c r="G389" s="3">
        <f t="shared" si="55"/>
        <v>0.03</v>
      </c>
      <c r="H389" t="str">
        <f t="shared" si="56"/>
        <v>Discharge</v>
      </c>
      <c r="I389" s="3">
        <f t="shared" si="61"/>
        <v>0</v>
      </c>
      <c r="J389" s="3">
        <f t="shared" si="62"/>
        <v>318.94827166799325</v>
      </c>
      <c r="K389" s="3">
        <f>MIN(Inputs!$B$2, (Inputs!$B$8 - I389)/Inputs!$B$9)</f>
        <v>170</v>
      </c>
      <c r="L389" s="3">
        <f>MAX(MIN(Inputs!$B$2, I389*Inputs!$B$10, Inputs!$B$8*Inputs!$B$4 - J389), 0)</f>
        <v>0</v>
      </c>
      <c r="M389" s="3">
        <f t="shared" si="57"/>
        <v>0</v>
      </c>
      <c r="N389" s="3">
        <f t="shared" si="58"/>
        <v>0</v>
      </c>
      <c r="O389" s="3">
        <f>IF(H389="Reg", MIN(Inputs!$B$2, I389*Inputs!$B$10, (Inputs!$B$8-I389)/Inputs!$B$9), 0)</f>
        <v>0</v>
      </c>
      <c r="P389" s="3">
        <f t="shared" si="59"/>
        <v>0</v>
      </c>
      <c r="Q389" s="3">
        <f t="shared" si="60"/>
        <v>0</v>
      </c>
      <c r="R389" s="3">
        <f>I389 + M389*Inputs!$B$9 - N389/Inputs!$B$10</f>
        <v>0</v>
      </c>
    </row>
    <row r="390" spans="1:18" x14ac:dyDescent="0.3">
      <c r="A390" s="4">
        <v>46039.166666666657</v>
      </c>
      <c r="B390" s="3">
        <v>154.36750000000001</v>
      </c>
      <c r="C390" s="3">
        <v>0.04</v>
      </c>
      <c r="D390" s="3">
        <f t="shared" si="54"/>
        <v>74.210833333333326</v>
      </c>
      <c r="E390" s="3">
        <f>MAX(B390 - D390/Inputs!$B$5, 0)</f>
        <v>70.037007575757585</v>
      </c>
      <c r="F390" s="3">
        <f>MAX(D390*Inputs!$B$5 - B390, 0)</f>
        <v>0</v>
      </c>
      <c r="G390" s="3">
        <f t="shared" si="55"/>
        <v>0.04</v>
      </c>
      <c r="H390" t="str">
        <f t="shared" si="56"/>
        <v>Discharge</v>
      </c>
      <c r="I390" s="3">
        <f t="shared" si="61"/>
        <v>0</v>
      </c>
      <c r="J390" s="3">
        <f t="shared" si="62"/>
        <v>318.94827166799325</v>
      </c>
      <c r="K390" s="3">
        <f>MIN(Inputs!$B$2, (Inputs!$B$8 - I390)/Inputs!$B$9)</f>
        <v>170</v>
      </c>
      <c r="L390" s="3">
        <f>MAX(MIN(Inputs!$B$2, I390*Inputs!$B$10, Inputs!$B$8*Inputs!$B$4 - J390), 0)</f>
        <v>0</v>
      </c>
      <c r="M390" s="3">
        <f t="shared" si="57"/>
        <v>0</v>
      </c>
      <c r="N390" s="3">
        <f t="shared" si="58"/>
        <v>0</v>
      </c>
      <c r="O390" s="3">
        <f>IF(H390="Reg", MIN(Inputs!$B$2, I390*Inputs!$B$10, (Inputs!$B$8-I390)/Inputs!$B$9), 0)</f>
        <v>0</v>
      </c>
      <c r="P390" s="3">
        <f t="shared" si="59"/>
        <v>0</v>
      </c>
      <c r="Q390" s="3">
        <f t="shared" si="60"/>
        <v>0</v>
      </c>
      <c r="R390" s="3">
        <f>I390 + M390*Inputs!$B$9 - N390/Inputs!$B$10</f>
        <v>0</v>
      </c>
    </row>
    <row r="391" spans="1:18" x14ac:dyDescent="0.3">
      <c r="A391" s="4">
        <v>46039.208333333343</v>
      </c>
      <c r="B391" s="3">
        <v>173.0675</v>
      </c>
      <c r="C391" s="3">
        <v>0.06</v>
      </c>
      <c r="D391" s="3">
        <f t="shared" si="54"/>
        <v>74.210833333333326</v>
      </c>
      <c r="E391" s="3">
        <f>MAX(B391 - D391/Inputs!$B$5, 0)</f>
        <v>88.737007575757573</v>
      </c>
      <c r="F391" s="3">
        <f>MAX(D391*Inputs!$B$5 - B391, 0)</f>
        <v>0</v>
      </c>
      <c r="G391" s="3">
        <f t="shared" si="55"/>
        <v>0.06</v>
      </c>
      <c r="H391" t="str">
        <f t="shared" si="56"/>
        <v>Discharge</v>
      </c>
      <c r="I391" s="3">
        <f t="shared" si="61"/>
        <v>0</v>
      </c>
      <c r="J391" s="3">
        <f t="shared" si="62"/>
        <v>318.94827166799325</v>
      </c>
      <c r="K391" s="3">
        <f>MIN(Inputs!$B$2, (Inputs!$B$8 - I391)/Inputs!$B$9)</f>
        <v>170</v>
      </c>
      <c r="L391" s="3">
        <f>MAX(MIN(Inputs!$B$2, I391*Inputs!$B$10, Inputs!$B$8*Inputs!$B$4 - J391), 0)</f>
        <v>0</v>
      </c>
      <c r="M391" s="3">
        <f t="shared" si="57"/>
        <v>0</v>
      </c>
      <c r="N391" s="3">
        <f t="shared" si="58"/>
        <v>0</v>
      </c>
      <c r="O391" s="3">
        <f>IF(H391="Reg", MIN(Inputs!$B$2, I391*Inputs!$B$10, (Inputs!$B$8-I391)/Inputs!$B$9), 0)</f>
        <v>0</v>
      </c>
      <c r="P391" s="3">
        <f t="shared" si="59"/>
        <v>0</v>
      </c>
      <c r="Q391" s="3">
        <f t="shared" si="60"/>
        <v>0</v>
      </c>
      <c r="R391" s="3">
        <f>I391 + M391*Inputs!$B$9 - N391/Inputs!$B$10</f>
        <v>0</v>
      </c>
    </row>
    <row r="392" spans="1:18" x14ac:dyDescent="0.3">
      <c r="A392" s="4">
        <v>46039.25</v>
      </c>
      <c r="B392" s="3">
        <v>172.95</v>
      </c>
      <c r="C392" s="3">
        <v>0.11</v>
      </c>
      <c r="D392" s="3">
        <f t="shared" si="54"/>
        <v>74.210833333333326</v>
      </c>
      <c r="E392" s="3">
        <f>MAX(B392 - D392/Inputs!$B$5, 0)</f>
        <v>88.619507575757567</v>
      </c>
      <c r="F392" s="3">
        <f>MAX(D392*Inputs!$B$5 - B392, 0)</f>
        <v>0</v>
      </c>
      <c r="G392" s="3">
        <f t="shared" si="55"/>
        <v>0.11</v>
      </c>
      <c r="H392" t="str">
        <f t="shared" si="56"/>
        <v>Discharge</v>
      </c>
      <c r="I392" s="3">
        <f t="shared" si="61"/>
        <v>0</v>
      </c>
      <c r="J392" s="3">
        <f t="shared" si="62"/>
        <v>318.94827166799325</v>
      </c>
      <c r="K392" s="3">
        <f>MIN(Inputs!$B$2, (Inputs!$B$8 - I392)/Inputs!$B$9)</f>
        <v>170</v>
      </c>
      <c r="L392" s="3">
        <f>MAX(MIN(Inputs!$B$2, I392*Inputs!$B$10, Inputs!$B$8*Inputs!$B$4 - J392), 0)</f>
        <v>0</v>
      </c>
      <c r="M392" s="3">
        <f t="shared" si="57"/>
        <v>0</v>
      </c>
      <c r="N392" s="3">
        <f t="shared" si="58"/>
        <v>0</v>
      </c>
      <c r="O392" s="3">
        <f>IF(H392="Reg", MIN(Inputs!$B$2, I392*Inputs!$B$10, (Inputs!$B$8-I392)/Inputs!$B$9), 0)</f>
        <v>0</v>
      </c>
      <c r="P392" s="3">
        <f t="shared" si="59"/>
        <v>0</v>
      </c>
      <c r="Q392" s="3">
        <f t="shared" si="60"/>
        <v>0</v>
      </c>
      <c r="R392" s="3">
        <f>I392 + M392*Inputs!$B$9 - N392/Inputs!$B$10</f>
        <v>0</v>
      </c>
    </row>
    <row r="393" spans="1:18" x14ac:dyDescent="0.3">
      <c r="A393" s="4">
        <v>46039.291666666657</v>
      </c>
      <c r="B393" s="3">
        <v>218.99750000000003</v>
      </c>
      <c r="C393" s="3">
        <v>0.12</v>
      </c>
      <c r="D393" s="3">
        <f t="shared" si="54"/>
        <v>74.210833333333326</v>
      </c>
      <c r="E393" s="3">
        <f>MAX(B393 - D393/Inputs!$B$5, 0)</f>
        <v>134.66700757575762</v>
      </c>
      <c r="F393" s="3">
        <f>MAX(D393*Inputs!$B$5 - B393, 0)</f>
        <v>0</v>
      </c>
      <c r="G393" s="3">
        <f t="shared" si="55"/>
        <v>0.12</v>
      </c>
      <c r="H393" t="str">
        <f t="shared" si="56"/>
        <v>Discharge</v>
      </c>
      <c r="I393" s="3">
        <f t="shared" si="61"/>
        <v>0</v>
      </c>
      <c r="J393" s="3">
        <f t="shared" si="62"/>
        <v>318.94827166799325</v>
      </c>
      <c r="K393" s="3">
        <f>MIN(Inputs!$B$2, (Inputs!$B$8 - I393)/Inputs!$B$9)</f>
        <v>170</v>
      </c>
      <c r="L393" s="3">
        <f>MAX(MIN(Inputs!$B$2, I393*Inputs!$B$10, Inputs!$B$8*Inputs!$B$4 - J393), 0)</f>
        <v>0</v>
      </c>
      <c r="M393" s="3">
        <f t="shared" si="57"/>
        <v>0</v>
      </c>
      <c r="N393" s="3">
        <f t="shared" si="58"/>
        <v>0</v>
      </c>
      <c r="O393" s="3">
        <f>IF(H393="Reg", MIN(Inputs!$B$2, I393*Inputs!$B$10, (Inputs!$B$8-I393)/Inputs!$B$9), 0)</f>
        <v>0</v>
      </c>
      <c r="P393" s="3">
        <f t="shared" si="59"/>
        <v>0</v>
      </c>
      <c r="Q393" s="3">
        <f t="shared" si="60"/>
        <v>0</v>
      </c>
      <c r="R393" s="3">
        <f>I393 + M393*Inputs!$B$9 - N393/Inputs!$B$10</f>
        <v>0</v>
      </c>
    </row>
    <row r="394" spans="1:18" x14ac:dyDescent="0.3">
      <c r="A394" s="4">
        <v>46039.333333333343</v>
      </c>
      <c r="B394" s="3">
        <v>53.440000000000005</v>
      </c>
      <c r="C394" s="3">
        <v>1.94</v>
      </c>
      <c r="D394" s="3">
        <f t="shared" si="54"/>
        <v>74.210833333333326</v>
      </c>
      <c r="E394" s="3">
        <f>MAX(B394 - D394/Inputs!$B$5, 0)</f>
        <v>0</v>
      </c>
      <c r="F394" s="3">
        <f>MAX(D394*Inputs!$B$5 - B394, 0)</f>
        <v>11.865533333333325</v>
      </c>
      <c r="G394" s="3">
        <f t="shared" si="55"/>
        <v>1.94</v>
      </c>
      <c r="H394" t="str">
        <f t="shared" si="56"/>
        <v>Charge</v>
      </c>
      <c r="I394" s="3">
        <f t="shared" si="61"/>
        <v>0</v>
      </c>
      <c r="J394" s="3">
        <f t="shared" si="62"/>
        <v>318.94827166799325</v>
      </c>
      <c r="K394" s="3">
        <f>MIN(Inputs!$B$2, (Inputs!$B$8 - I394)/Inputs!$B$9)</f>
        <v>170</v>
      </c>
      <c r="L394" s="3">
        <f>MAX(MIN(Inputs!$B$2, I394*Inputs!$B$10, Inputs!$B$8*Inputs!$B$4 - J394), 0)</f>
        <v>0</v>
      </c>
      <c r="M394" s="3">
        <f t="shared" si="57"/>
        <v>170</v>
      </c>
      <c r="N394" s="3">
        <f t="shared" si="58"/>
        <v>0</v>
      </c>
      <c r="O394" s="3">
        <f>IF(H394="Reg", MIN(Inputs!$B$2, I394*Inputs!$B$10, (Inputs!$B$8-I394)/Inputs!$B$9), 0)</f>
        <v>0</v>
      </c>
      <c r="P394" s="3">
        <f t="shared" si="59"/>
        <v>-9084.8000000000011</v>
      </c>
      <c r="Q394" s="3">
        <f t="shared" si="60"/>
        <v>0</v>
      </c>
      <c r="R394" s="3">
        <f>I394 + M394*Inputs!$B$9 - N394/Inputs!$B$10</f>
        <v>159.4741358339966</v>
      </c>
    </row>
    <row r="395" spans="1:18" x14ac:dyDescent="0.3">
      <c r="A395" s="4">
        <v>46039.375</v>
      </c>
      <c r="B395" s="3">
        <v>24.57</v>
      </c>
      <c r="C395" s="3">
        <v>1.89</v>
      </c>
      <c r="D395" s="3">
        <f t="shared" si="54"/>
        <v>74.210833333333326</v>
      </c>
      <c r="E395" s="3">
        <f>MAX(B395 - D395/Inputs!$B$5, 0)</f>
        <v>0</v>
      </c>
      <c r="F395" s="3">
        <f>MAX(D395*Inputs!$B$5 - B395, 0)</f>
        <v>40.735533333333329</v>
      </c>
      <c r="G395" s="3">
        <f t="shared" si="55"/>
        <v>1.89</v>
      </c>
      <c r="H395" t="str">
        <f t="shared" si="56"/>
        <v>Charge</v>
      </c>
      <c r="I395" s="3">
        <f t="shared" si="61"/>
        <v>159.4741358339966</v>
      </c>
      <c r="J395" s="3">
        <f t="shared" si="62"/>
        <v>318.94827166799325</v>
      </c>
      <c r="K395" s="3">
        <f>MIN(Inputs!$B$2, (Inputs!$B$8 - I395)/Inputs!$B$9)</f>
        <v>170</v>
      </c>
      <c r="L395" s="3">
        <f>MAX(MIN(Inputs!$B$2, I395*Inputs!$B$10, Inputs!$B$8*Inputs!$B$4 - J395), 0)</f>
        <v>21.051728332006746</v>
      </c>
      <c r="M395" s="3">
        <f t="shared" si="57"/>
        <v>170</v>
      </c>
      <c r="N395" s="3">
        <f t="shared" si="58"/>
        <v>0</v>
      </c>
      <c r="O395" s="3">
        <f>IF(H395="Reg", MIN(Inputs!$B$2, I395*Inputs!$B$10, (Inputs!$B$8-I395)/Inputs!$B$9), 0)</f>
        <v>0</v>
      </c>
      <c r="P395" s="3">
        <f t="shared" si="59"/>
        <v>-4176.8999999999996</v>
      </c>
      <c r="Q395" s="3">
        <f t="shared" si="60"/>
        <v>0</v>
      </c>
      <c r="R395" s="3">
        <f>I395 + M395*Inputs!$B$9 - N395/Inputs!$B$10</f>
        <v>318.9482716679932</v>
      </c>
    </row>
    <row r="396" spans="1:18" x14ac:dyDescent="0.3">
      <c r="A396" s="4">
        <v>46039.416666666657</v>
      </c>
      <c r="B396" s="3">
        <v>22.2075</v>
      </c>
      <c r="C396" s="3">
        <v>0.79</v>
      </c>
      <c r="D396" s="3">
        <f t="shared" si="54"/>
        <v>74.210833333333326</v>
      </c>
      <c r="E396" s="3">
        <f>MAX(B396 - D396/Inputs!$B$5, 0)</f>
        <v>0</v>
      </c>
      <c r="F396" s="3">
        <f>MAX(D396*Inputs!$B$5 - B396, 0)</f>
        <v>43.098033333333333</v>
      </c>
      <c r="G396" s="3">
        <f t="shared" si="55"/>
        <v>0.79</v>
      </c>
      <c r="H396" t="str">
        <f t="shared" si="56"/>
        <v>Charge</v>
      </c>
      <c r="I396" s="3">
        <f t="shared" si="61"/>
        <v>318.9482716679932</v>
      </c>
      <c r="J396" s="3">
        <f t="shared" si="62"/>
        <v>318.94827166799325</v>
      </c>
      <c r="K396" s="3">
        <f>MIN(Inputs!$B$2, (Inputs!$B$8 - I396)/Inputs!$B$9)</f>
        <v>22.44121780453775</v>
      </c>
      <c r="L396" s="3">
        <f>MAX(MIN(Inputs!$B$2, I396*Inputs!$B$10, Inputs!$B$8*Inputs!$B$4 - J396), 0)</f>
        <v>21.051728332006746</v>
      </c>
      <c r="M396" s="3">
        <f t="shared" si="57"/>
        <v>22.44121780453775</v>
      </c>
      <c r="N396" s="3">
        <f t="shared" si="58"/>
        <v>0</v>
      </c>
      <c r="O396" s="3">
        <f>IF(H396="Reg", MIN(Inputs!$B$2, I396*Inputs!$B$10, (Inputs!$B$8-I396)/Inputs!$B$9), 0)</f>
        <v>0</v>
      </c>
      <c r="P396" s="3">
        <f t="shared" si="59"/>
        <v>-498.36334439427208</v>
      </c>
      <c r="Q396" s="3">
        <f t="shared" si="60"/>
        <v>0</v>
      </c>
      <c r="R396" s="3">
        <f>I396 + M396*Inputs!$B$9 - N396/Inputs!$B$10</f>
        <v>340</v>
      </c>
    </row>
    <row r="397" spans="1:18" x14ac:dyDescent="0.3">
      <c r="A397" s="4">
        <v>46039.458333333343</v>
      </c>
      <c r="B397" s="3">
        <v>19.34</v>
      </c>
      <c r="C397" s="3">
        <v>0.5</v>
      </c>
      <c r="D397" s="3">
        <f t="shared" si="54"/>
        <v>74.210833333333326</v>
      </c>
      <c r="E397" s="3">
        <f>MAX(B397 - D397/Inputs!$B$5, 0)</f>
        <v>0</v>
      </c>
      <c r="F397" s="3">
        <f>MAX(D397*Inputs!$B$5 - B397, 0)</f>
        <v>45.965533333333326</v>
      </c>
      <c r="G397" s="3">
        <f t="shared" si="55"/>
        <v>0.5</v>
      </c>
      <c r="H397" t="str">
        <f t="shared" si="56"/>
        <v>Charge</v>
      </c>
      <c r="I397" s="3">
        <f t="shared" si="61"/>
        <v>340</v>
      </c>
      <c r="J397" s="3">
        <f t="shared" si="62"/>
        <v>318.94827166799325</v>
      </c>
      <c r="K397" s="3">
        <f>MIN(Inputs!$B$2, (Inputs!$B$8 - I397)/Inputs!$B$9)</f>
        <v>0</v>
      </c>
      <c r="L397" s="3">
        <f>MAX(MIN(Inputs!$B$2, I397*Inputs!$B$10, Inputs!$B$8*Inputs!$B$4 - J397), 0)</f>
        <v>21.051728332006746</v>
      </c>
      <c r="M397" s="3">
        <f t="shared" si="57"/>
        <v>0</v>
      </c>
      <c r="N397" s="3">
        <f t="shared" si="58"/>
        <v>0</v>
      </c>
      <c r="O397" s="3">
        <f>IF(H397="Reg", MIN(Inputs!$B$2, I397*Inputs!$B$10, (Inputs!$B$8-I397)/Inputs!$B$9), 0)</f>
        <v>0</v>
      </c>
      <c r="P397" s="3">
        <f t="shared" si="59"/>
        <v>0</v>
      </c>
      <c r="Q397" s="3">
        <f t="shared" si="60"/>
        <v>0</v>
      </c>
      <c r="R397" s="3">
        <f>I397 + M397*Inputs!$B$9 - N397/Inputs!$B$10</f>
        <v>340</v>
      </c>
    </row>
    <row r="398" spans="1:18" x14ac:dyDescent="0.3">
      <c r="A398" s="4">
        <v>46039.5</v>
      </c>
      <c r="B398" s="3">
        <v>18.677499999999998</v>
      </c>
      <c r="C398" s="3">
        <v>0.49</v>
      </c>
      <c r="D398" s="3">
        <f t="shared" si="54"/>
        <v>74.210833333333326</v>
      </c>
      <c r="E398" s="3">
        <f>MAX(B398 - D398/Inputs!$B$5, 0)</f>
        <v>0</v>
      </c>
      <c r="F398" s="3">
        <f>MAX(D398*Inputs!$B$5 - B398, 0)</f>
        <v>46.628033333333335</v>
      </c>
      <c r="G398" s="3">
        <f t="shared" si="55"/>
        <v>0.49</v>
      </c>
      <c r="H398" t="str">
        <f t="shared" si="56"/>
        <v>Charge</v>
      </c>
      <c r="I398" s="3">
        <f t="shared" si="61"/>
        <v>340</v>
      </c>
      <c r="J398" s="3">
        <f t="shared" si="62"/>
        <v>318.94827166799325</v>
      </c>
      <c r="K398" s="3">
        <f>MIN(Inputs!$B$2, (Inputs!$B$8 - I398)/Inputs!$B$9)</f>
        <v>0</v>
      </c>
      <c r="L398" s="3">
        <f>MAX(MIN(Inputs!$B$2, I398*Inputs!$B$10, Inputs!$B$8*Inputs!$B$4 - J398), 0)</f>
        <v>21.051728332006746</v>
      </c>
      <c r="M398" s="3">
        <f t="shared" si="57"/>
        <v>0</v>
      </c>
      <c r="N398" s="3">
        <f t="shared" si="58"/>
        <v>0</v>
      </c>
      <c r="O398" s="3">
        <f>IF(H398="Reg", MIN(Inputs!$B$2, I398*Inputs!$B$10, (Inputs!$B$8-I398)/Inputs!$B$9), 0)</f>
        <v>0</v>
      </c>
      <c r="P398" s="3">
        <f t="shared" si="59"/>
        <v>0</v>
      </c>
      <c r="Q398" s="3">
        <f t="shared" si="60"/>
        <v>0</v>
      </c>
      <c r="R398" s="3">
        <f>I398 + M398*Inputs!$B$9 - N398/Inputs!$B$10</f>
        <v>340</v>
      </c>
    </row>
    <row r="399" spans="1:18" x14ac:dyDescent="0.3">
      <c r="A399" s="4">
        <v>46039.541666666657</v>
      </c>
      <c r="B399" s="3">
        <v>17.6525</v>
      </c>
      <c r="C399" s="3">
        <v>0.49</v>
      </c>
      <c r="D399" s="3">
        <f t="shared" si="54"/>
        <v>74.210833333333326</v>
      </c>
      <c r="E399" s="3">
        <f>MAX(B399 - D399/Inputs!$B$5, 0)</f>
        <v>0</v>
      </c>
      <c r="F399" s="3">
        <f>MAX(D399*Inputs!$B$5 - B399, 0)</f>
        <v>47.653033333333326</v>
      </c>
      <c r="G399" s="3">
        <f t="shared" si="55"/>
        <v>0.49</v>
      </c>
      <c r="H399" t="str">
        <f t="shared" si="56"/>
        <v>Charge</v>
      </c>
      <c r="I399" s="3">
        <f t="shared" si="61"/>
        <v>340</v>
      </c>
      <c r="J399" s="3">
        <f t="shared" si="62"/>
        <v>318.94827166799325</v>
      </c>
      <c r="K399" s="3">
        <f>MIN(Inputs!$B$2, (Inputs!$B$8 - I399)/Inputs!$B$9)</f>
        <v>0</v>
      </c>
      <c r="L399" s="3">
        <f>MAX(MIN(Inputs!$B$2, I399*Inputs!$B$10, Inputs!$B$8*Inputs!$B$4 - J399), 0)</f>
        <v>21.051728332006746</v>
      </c>
      <c r="M399" s="3">
        <f t="shared" si="57"/>
        <v>0</v>
      </c>
      <c r="N399" s="3">
        <f t="shared" si="58"/>
        <v>0</v>
      </c>
      <c r="O399" s="3">
        <f>IF(H399="Reg", MIN(Inputs!$B$2, I399*Inputs!$B$10, (Inputs!$B$8-I399)/Inputs!$B$9), 0)</f>
        <v>0</v>
      </c>
      <c r="P399" s="3">
        <f t="shared" si="59"/>
        <v>0</v>
      </c>
      <c r="Q399" s="3">
        <f t="shared" si="60"/>
        <v>0</v>
      </c>
      <c r="R399" s="3">
        <f>I399 + M399*Inputs!$B$9 - N399/Inputs!$B$10</f>
        <v>340</v>
      </c>
    </row>
    <row r="400" spans="1:18" x14ac:dyDescent="0.3">
      <c r="A400" s="4">
        <v>46039.583333333343</v>
      </c>
      <c r="B400" s="3">
        <v>16.0975</v>
      </c>
      <c r="C400" s="3">
        <v>0.43</v>
      </c>
      <c r="D400" s="3">
        <f t="shared" si="54"/>
        <v>74.210833333333326</v>
      </c>
      <c r="E400" s="3">
        <f>MAX(B400 - D400/Inputs!$B$5, 0)</f>
        <v>0</v>
      </c>
      <c r="F400" s="3">
        <f>MAX(D400*Inputs!$B$5 - B400, 0)</f>
        <v>49.208033333333333</v>
      </c>
      <c r="G400" s="3">
        <f t="shared" si="55"/>
        <v>0.43</v>
      </c>
      <c r="H400" t="str">
        <f t="shared" si="56"/>
        <v>Charge</v>
      </c>
      <c r="I400" s="3">
        <f t="shared" si="61"/>
        <v>340</v>
      </c>
      <c r="J400" s="3">
        <f t="shared" si="62"/>
        <v>318.94827166799325</v>
      </c>
      <c r="K400" s="3">
        <f>MIN(Inputs!$B$2, (Inputs!$B$8 - I400)/Inputs!$B$9)</f>
        <v>0</v>
      </c>
      <c r="L400" s="3">
        <f>MAX(MIN(Inputs!$B$2, I400*Inputs!$B$10, Inputs!$B$8*Inputs!$B$4 - J400), 0)</f>
        <v>21.051728332006746</v>
      </c>
      <c r="M400" s="3">
        <f t="shared" si="57"/>
        <v>0</v>
      </c>
      <c r="N400" s="3">
        <f t="shared" si="58"/>
        <v>0</v>
      </c>
      <c r="O400" s="3">
        <f>IF(H400="Reg", MIN(Inputs!$B$2, I400*Inputs!$B$10, (Inputs!$B$8-I400)/Inputs!$B$9), 0)</f>
        <v>0</v>
      </c>
      <c r="P400" s="3">
        <f t="shared" si="59"/>
        <v>0</v>
      </c>
      <c r="Q400" s="3">
        <f t="shared" si="60"/>
        <v>0</v>
      </c>
      <c r="R400" s="3">
        <f>I400 + M400*Inputs!$B$9 - N400/Inputs!$B$10</f>
        <v>340</v>
      </c>
    </row>
    <row r="401" spans="1:18" x14ac:dyDescent="0.3">
      <c r="A401" s="4">
        <v>46039.625</v>
      </c>
      <c r="B401" s="3">
        <v>15.432499999999999</v>
      </c>
      <c r="C401" s="3">
        <v>0.4</v>
      </c>
      <c r="D401" s="3">
        <f t="shared" si="54"/>
        <v>74.210833333333326</v>
      </c>
      <c r="E401" s="3">
        <f>MAX(B401 - D401/Inputs!$B$5, 0)</f>
        <v>0</v>
      </c>
      <c r="F401" s="3">
        <f>MAX(D401*Inputs!$B$5 - B401, 0)</f>
        <v>49.873033333333332</v>
      </c>
      <c r="G401" s="3">
        <f t="shared" si="55"/>
        <v>0.4</v>
      </c>
      <c r="H401" t="str">
        <f t="shared" si="56"/>
        <v>Charge</v>
      </c>
      <c r="I401" s="3">
        <f t="shared" si="61"/>
        <v>340</v>
      </c>
      <c r="J401" s="3">
        <f t="shared" si="62"/>
        <v>318.94827166799325</v>
      </c>
      <c r="K401" s="3">
        <f>MIN(Inputs!$B$2, (Inputs!$B$8 - I401)/Inputs!$B$9)</f>
        <v>0</v>
      </c>
      <c r="L401" s="3">
        <f>MAX(MIN(Inputs!$B$2, I401*Inputs!$B$10, Inputs!$B$8*Inputs!$B$4 - J401), 0)</f>
        <v>21.051728332006746</v>
      </c>
      <c r="M401" s="3">
        <f t="shared" si="57"/>
        <v>0</v>
      </c>
      <c r="N401" s="3">
        <f t="shared" si="58"/>
        <v>0</v>
      </c>
      <c r="O401" s="3">
        <f>IF(H401="Reg", MIN(Inputs!$B$2, I401*Inputs!$B$10, (Inputs!$B$8-I401)/Inputs!$B$9), 0)</f>
        <v>0</v>
      </c>
      <c r="P401" s="3">
        <f t="shared" si="59"/>
        <v>0</v>
      </c>
      <c r="Q401" s="3">
        <f t="shared" si="60"/>
        <v>0</v>
      </c>
      <c r="R401" s="3">
        <f>I401 + M401*Inputs!$B$9 - N401/Inputs!$B$10</f>
        <v>340</v>
      </c>
    </row>
    <row r="402" spans="1:18" x14ac:dyDescent="0.3">
      <c r="A402" s="4">
        <v>46039.666666666657</v>
      </c>
      <c r="B402" s="3">
        <v>37.5625</v>
      </c>
      <c r="C402" s="3">
        <v>0.5</v>
      </c>
      <c r="D402" s="3">
        <f t="shared" si="54"/>
        <v>74.210833333333326</v>
      </c>
      <c r="E402" s="3">
        <f>MAX(B402 - D402/Inputs!$B$5, 0)</f>
        <v>0</v>
      </c>
      <c r="F402" s="3">
        <f>MAX(D402*Inputs!$B$5 - B402, 0)</f>
        <v>27.743033333333329</v>
      </c>
      <c r="G402" s="3">
        <f t="shared" si="55"/>
        <v>0.5</v>
      </c>
      <c r="H402" t="str">
        <f t="shared" si="56"/>
        <v>Charge</v>
      </c>
      <c r="I402" s="3">
        <f t="shared" si="61"/>
        <v>340</v>
      </c>
      <c r="J402" s="3">
        <f t="shared" si="62"/>
        <v>318.94827166799325</v>
      </c>
      <c r="K402" s="3">
        <f>MIN(Inputs!$B$2, (Inputs!$B$8 - I402)/Inputs!$B$9)</f>
        <v>0</v>
      </c>
      <c r="L402" s="3">
        <f>MAX(MIN(Inputs!$B$2, I402*Inputs!$B$10, Inputs!$B$8*Inputs!$B$4 - J402), 0)</f>
        <v>21.051728332006746</v>
      </c>
      <c r="M402" s="3">
        <f t="shared" si="57"/>
        <v>0</v>
      </c>
      <c r="N402" s="3">
        <f t="shared" si="58"/>
        <v>0</v>
      </c>
      <c r="O402" s="3">
        <f>IF(H402="Reg", MIN(Inputs!$B$2, I402*Inputs!$B$10, (Inputs!$B$8-I402)/Inputs!$B$9), 0)</f>
        <v>0</v>
      </c>
      <c r="P402" s="3">
        <f t="shared" si="59"/>
        <v>0</v>
      </c>
      <c r="Q402" s="3">
        <f t="shared" si="60"/>
        <v>0</v>
      </c>
      <c r="R402" s="3">
        <f>I402 + M402*Inputs!$B$9 - N402/Inputs!$B$10</f>
        <v>340</v>
      </c>
    </row>
    <row r="403" spans="1:18" x14ac:dyDescent="0.3">
      <c r="A403" s="4">
        <v>46039.708333333343</v>
      </c>
      <c r="B403" s="3">
        <v>50.344999999999999</v>
      </c>
      <c r="C403" s="3">
        <v>0.5</v>
      </c>
      <c r="D403" s="3">
        <f t="shared" si="54"/>
        <v>74.210833333333326</v>
      </c>
      <c r="E403" s="3">
        <f>MAX(B403 - D403/Inputs!$B$5, 0)</f>
        <v>0</v>
      </c>
      <c r="F403" s="3">
        <f>MAX(D403*Inputs!$B$5 - B403, 0)</f>
        <v>14.960533333333331</v>
      </c>
      <c r="G403" s="3">
        <f t="shared" si="55"/>
        <v>0.5</v>
      </c>
      <c r="H403" t="str">
        <f t="shared" si="56"/>
        <v>Charge</v>
      </c>
      <c r="I403" s="3">
        <f t="shared" si="61"/>
        <v>340</v>
      </c>
      <c r="J403" s="3">
        <f t="shared" si="62"/>
        <v>318.94827166799325</v>
      </c>
      <c r="K403" s="3">
        <f>MIN(Inputs!$B$2, (Inputs!$B$8 - I403)/Inputs!$B$9)</f>
        <v>0</v>
      </c>
      <c r="L403" s="3">
        <f>MAX(MIN(Inputs!$B$2, I403*Inputs!$B$10, Inputs!$B$8*Inputs!$B$4 - J403), 0)</f>
        <v>21.051728332006746</v>
      </c>
      <c r="M403" s="3">
        <f t="shared" si="57"/>
        <v>0</v>
      </c>
      <c r="N403" s="3">
        <f t="shared" si="58"/>
        <v>0</v>
      </c>
      <c r="O403" s="3">
        <f>IF(H403="Reg", MIN(Inputs!$B$2, I403*Inputs!$B$10, (Inputs!$B$8-I403)/Inputs!$B$9), 0)</f>
        <v>0</v>
      </c>
      <c r="P403" s="3">
        <f t="shared" si="59"/>
        <v>0</v>
      </c>
      <c r="Q403" s="3">
        <f t="shared" si="60"/>
        <v>0</v>
      </c>
      <c r="R403" s="3">
        <f>I403 + M403*Inputs!$B$9 - N403/Inputs!$B$10</f>
        <v>340</v>
      </c>
    </row>
    <row r="404" spans="1:18" x14ac:dyDescent="0.3">
      <c r="A404" s="4">
        <v>46039.75</v>
      </c>
      <c r="B404" s="3">
        <v>39.894999999999996</v>
      </c>
      <c r="C404" s="3">
        <v>0.06</v>
      </c>
      <c r="D404" s="3">
        <f t="shared" si="54"/>
        <v>74.210833333333326</v>
      </c>
      <c r="E404" s="3">
        <f>MAX(B404 - D404/Inputs!$B$5, 0)</f>
        <v>0</v>
      </c>
      <c r="F404" s="3">
        <f>MAX(D404*Inputs!$B$5 - B404, 0)</f>
        <v>25.410533333333333</v>
      </c>
      <c r="G404" s="3">
        <f t="shared" si="55"/>
        <v>0.06</v>
      </c>
      <c r="H404" t="str">
        <f t="shared" si="56"/>
        <v>Charge</v>
      </c>
      <c r="I404" s="3">
        <f t="shared" si="61"/>
        <v>340</v>
      </c>
      <c r="J404" s="3">
        <f t="shared" si="62"/>
        <v>318.94827166799325</v>
      </c>
      <c r="K404" s="3">
        <f>MIN(Inputs!$B$2, (Inputs!$B$8 - I404)/Inputs!$B$9)</f>
        <v>0</v>
      </c>
      <c r="L404" s="3">
        <f>MAX(MIN(Inputs!$B$2, I404*Inputs!$B$10, Inputs!$B$8*Inputs!$B$4 - J404), 0)</f>
        <v>21.051728332006746</v>
      </c>
      <c r="M404" s="3">
        <f t="shared" si="57"/>
        <v>0</v>
      </c>
      <c r="N404" s="3">
        <f t="shared" si="58"/>
        <v>0</v>
      </c>
      <c r="O404" s="3">
        <f>IF(H404="Reg", MIN(Inputs!$B$2, I404*Inputs!$B$10, (Inputs!$B$8-I404)/Inputs!$B$9), 0)</f>
        <v>0</v>
      </c>
      <c r="P404" s="3">
        <f t="shared" si="59"/>
        <v>0</v>
      </c>
      <c r="Q404" s="3">
        <f t="shared" si="60"/>
        <v>0</v>
      </c>
      <c r="R404" s="3">
        <f>I404 + M404*Inputs!$B$9 - N404/Inputs!$B$10</f>
        <v>340</v>
      </c>
    </row>
    <row r="405" spans="1:18" x14ac:dyDescent="0.3">
      <c r="A405" s="4">
        <v>46039.791666666657</v>
      </c>
      <c r="B405" s="3">
        <v>31.822500000000002</v>
      </c>
      <c r="C405" s="3">
        <v>0.06</v>
      </c>
      <c r="D405" s="3">
        <f t="shared" si="54"/>
        <v>74.210833333333326</v>
      </c>
      <c r="E405" s="3">
        <f>MAX(B405 - D405/Inputs!$B$5, 0)</f>
        <v>0</v>
      </c>
      <c r="F405" s="3">
        <f>MAX(D405*Inputs!$B$5 - B405, 0)</f>
        <v>33.483033333333324</v>
      </c>
      <c r="G405" s="3">
        <f t="shared" si="55"/>
        <v>0.06</v>
      </c>
      <c r="H405" t="str">
        <f t="shared" si="56"/>
        <v>Charge</v>
      </c>
      <c r="I405" s="3">
        <f t="shared" si="61"/>
        <v>340</v>
      </c>
      <c r="J405" s="3">
        <f t="shared" si="62"/>
        <v>318.94827166799325</v>
      </c>
      <c r="K405" s="3">
        <f>MIN(Inputs!$B$2, (Inputs!$B$8 - I405)/Inputs!$B$9)</f>
        <v>0</v>
      </c>
      <c r="L405" s="3">
        <f>MAX(MIN(Inputs!$B$2, I405*Inputs!$B$10, Inputs!$B$8*Inputs!$B$4 - J405), 0)</f>
        <v>21.051728332006746</v>
      </c>
      <c r="M405" s="3">
        <f t="shared" si="57"/>
        <v>0</v>
      </c>
      <c r="N405" s="3">
        <f t="shared" si="58"/>
        <v>0</v>
      </c>
      <c r="O405" s="3">
        <f>IF(H405="Reg", MIN(Inputs!$B$2, I405*Inputs!$B$10, (Inputs!$B$8-I405)/Inputs!$B$9), 0)</f>
        <v>0</v>
      </c>
      <c r="P405" s="3">
        <f t="shared" si="59"/>
        <v>0</v>
      </c>
      <c r="Q405" s="3">
        <f t="shared" si="60"/>
        <v>0</v>
      </c>
      <c r="R405" s="3">
        <f>I405 + M405*Inputs!$B$9 - N405/Inputs!$B$10</f>
        <v>340</v>
      </c>
    </row>
    <row r="406" spans="1:18" x14ac:dyDescent="0.3">
      <c r="A406" s="4">
        <v>46039.833333333343</v>
      </c>
      <c r="B406" s="3">
        <v>25.772500000000001</v>
      </c>
      <c r="C406" s="3">
        <v>0.05</v>
      </c>
      <c r="D406" s="3">
        <f t="shared" si="54"/>
        <v>74.210833333333326</v>
      </c>
      <c r="E406" s="3">
        <f>MAX(B406 - D406/Inputs!$B$5, 0)</f>
        <v>0</v>
      </c>
      <c r="F406" s="3">
        <f>MAX(D406*Inputs!$B$5 - B406, 0)</f>
        <v>39.533033333333329</v>
      </c>
      <c r="G406" s="3">
        <f t="shared" si="55"/>
        <v>0.05</v>
      </c>
      <c r="H406" t="str">
        <f t="shared" si="56"/>
        <v>Charge</v>
      </c>
      <c r="I406" s="3">
        <f t="shared" si="61"/>
        <v>340</v>
      </c>
      <c r="J406" s="3">
        <f t="shared" si="62"/>
        <v>318.94827166799325</v>
      </c>
      <c r="K406" s="3">
        <f>MIN(Inputs!$B$2, (Inputs!$B$8 - I406)/Inputs!$B$9)</f>
        <v>0</v>
      </c>
      <c r="L406" s="3">
        <f>MAX(MIN(Inputs!$B$2, I406*Inputs!$B$10, Inputs!$B$8*Inputs!$B$4 - J406), 0)</f>
        <v>21.051728332006746</v>
      </c>
      <c r="M406" s="3">
        <f t="shared" si="57"/>
        <v>0</v>
      </c>
      <c r="N406" s="3">
        <f t="shared" si="58"/>
        <v>0</v>
      </c>
      <c r="O406" s="3">
        <f>IF(H406="Reg", MIN(Inputs!$B$2, I406*Inputs!$B$10, (Inputs!$B$8-I406)/Inputs!$B$9), 0)</f>
        <v>0</v>
      </c>
      <c r="P406" s="3">
        <f t="shared" si="59"/>
        <v>0</v>
      </c>
      <c r="Q406" s="3">
        <f t="shared" si="60"/>
        <v>0</v>
      </c>
      <c r="R406" s="3">
        <f>I406 + M406*Inputs!$B$9 - N406/Inputs!$B$10</f>
        <v>340</v>
      </c>
    </row>
    <row r="407" spans="1:18" x14ac:dyDescent="0.3">
      <c r="A407" s="4">
        <v>46039.875</v>
      </c>
      <c r="B407" s="3">
        <v>22.09</v>
      </c>
      <c r="C407" s="3">
        <v>0.04</v>
      </c>
      <c r="D407" s="3">
        <f t="shared" si="54"/>
        <v>74.210833333333326</v>
      </c>
      <c r="E407" s="3">
        <f>MAX(B407 - D407/Inputs!$B$5, 0)</f>
        <v>0</v>
      </c>
      <c r="F407" s="3">
        <f>MAX(D407*Inputs!$B$5 - B407, 0)</f>
        <v>43.215533333333326</v>
      </c>
      <c r="G407" s="3">
        <f t="shared" si="55"/>
        <v>0.04</v>
      </c>
      <c r="H407" t="str">
        <f t="shared" si="56"/>
        <v>Charge</v>
      </c>
      <c r="I407" s="3">
        <f t="shared" si="61"/>
        <v>340</v>
      </c>
      <c r="J407" s="3">
        <f t="shared" si="62"/>
        <v>318.94827166799325</v>
      </c>
      <c r="K407" s="3">
        <f>MIN(Inputs!$B$2, (Inputs!$B$8 - I407)/Inputs!$B$9)</f>
        <v>0</v>
      </c>
      <c r="L407" s="3">
        <f>MAX(MIN(Inputs!$B$2, I407*Inputs!$B$10, Inputs!$B$8*Inputs!$B$4 - J407), 0)</f>
        <v>21.051728332006746</v>
      </c>
      <c r="M407" s="3">
        <f t="shared" si="57"/>
        <v>0</v>
      </c>
      <c r="N407" s="3">
        <f t="shared" si="58"/>
        <v>0</v>
      </c>
      <c r="O407" s="3">
        <f>IF(H407="Reg", MIN(Inputs!$B$2, I407*Inputs!$B$10, (Inputs!$B$8-I407)/Inputs!$B$9), 0)</f>
        <v>0</v>
      </c>
      <c r="P407" s="3">
        <f t="shared" si="59"/>
        <v>0</v>
      </c>
      <c r="Q407" s="3">
        <f t="shared" si="60"/>
        <v>0</v>
      </c>
      <c r="R407" s="3">
        <f>I407 + M407*Inputs!$B$9 - N407/Inputs!$B$10</f>
        <v>340</v>
      </c>
    </row>
    <row r="408" spans="1:18" x14ac:dyDescent="0.3">
      <c r="A408" s="4">
        <v>46039.916666666657</v>
      </c>
      <c r="B408" s="3">
        <v>20.8325</v>
      </c>
      <c r="C408" s="3">
        <v>0.04</v>
      </c>
      <c r="D408" s="3">
        <f t="shared" si="54"/>
        <v>74.210833333333326</v>
      </c>
      <c r="E408" s="3">
        <f>MAX(B408 - D408/Inputs!$B$5, 0)</f>
        <v>0</v>
      </c>
      <c r="F408" s="3">
        <f>MAX(D408*Inputs!$B$5 - B408, 0)</f>
        <v>44.473033333333333</v>
      </c>
      <c r="G408" s="3">
        <f t="shared" si="55"/>
        <v>0.04</v>
      </c>
      <c r="H408" t="str">
        <f t="shared" si="56"/>
        <v>Charge</v>
      </c>
      <c r="I408" s="3">
        <f t="shared" si="61"/>
        <v>340</v>
      </c>
      <c r="J408" s="3">
        <f t="shared" si="62"/>
        <v>318.94827166799325</v>
      </c>
      <c r="K408" s="3">
        <f>MIN(Inputs!$B$2, (Inputs!$B$8 - I408)/Inputs!$B$9)</f>
        <v>0</v>
      </c>
      <c r="L408" s="3">
        <f>MAX(MIN(Inputs!$B$2, I408*Inputs!$B$10, Inputs!$B$8*Inputs!$B$4 - J408), 0)</f>
        <v>21.051728332006746</v>
      </c>
      <c r="M408" s="3">
        <f t="shared" si="57"/>
        <v>0</v>
      </c>
      <c r="N408" s="3">
        <f t="shared" si="58"/>
        <v>0</v>
      </c>
      <c r="O408" s="3">
        <f>IF(H408="Reg", MIN(Inputs!$B$2, I408*Inputs!$B$10, (Inputs!$B$8-I408)/Inputs!$B$9), 0)</f>
        <v>0</v>
      </c>
      <c r="P408" s="3">
        <f t="shared" si="59"/>
        <v>0</v>
      </c>
      <c r="Q408" s="3">
        <f t="shared" si="60"/>
        <v>0</v>
      </c>
      <c r="R408" s="3">
        <f>I408 + M408*Inputs!$B$9 - N408/Inputs!$B$10</f>
        <v>340</v>
      </c>
    </row>
    <row r="409" spans="1:18" x14ac:dyDescent="0.3">
      <c r="A409" s="4">
        <v>46039.958333333343</v>
      </c>
      <c r="B409" s="3">
        <v>21.2075</v>
      </c>
      <c r="C409" s="3">
        <v>0.04</v>
      </c>
      <c r="D409" s="3">
        <f t="shared" si="54"/>
        <v>74.210833333333326</v>
      </c>
      <c r="E409" s="3">
        <f>MAX(B409 - D409/Inputs!$B$5, 0)</f>
        <v>0</v>
      </c>
      <c r="F409" s="3">
        <f>MAX(D409*Inputs!$B$5 - B409, 0)</f>
        <v>44.098033333333333</v>
      </c>
      <c r="G409" s="3">
        <f t="shared" si="55"/>
        <v>0.04</v>
      </c>
      <c r="H409" t="str">
        <f t="shared" si="56"/>
        <v>Charge</v>
      </c>
      <c r="I409" s="3">
        <f t="shared" si="61"/>
        <v>340</v>
      </c>
      <c r="J409" s="3">
        <f t="shared" si="62"/>
        <v>318.94827166799325</v>
      </c>
      <c r="K409" s="3">
        <f>MIN(Inputs!$B$2, (Inputs!$B$8 - I409)/Inputs!$B$9)</f>
        <v>0</v>
      </c>
      <c r="L409" s="3">
        <f>MAX(MIN(Inputs!$B$2, I409*Inputs!$B$10, Inputs!$B$8*Inputs!$B$4 - J409), 0)</f>
        <v>21.051728332006746</v>
      </c>
      <c r="M409" s="3">
        <f t="shared" si="57"/>
        <v>0</v>
      </c>
      <c r="N409" s="3">
        <f t="shared" si="58"/>
        <v>0</v>
      </c>
      <c r="O409" s="3">
        <f>IF(H409="Reg", MIN(Inputs!$B$2, I409*Inputs!$B$10, (Inputs!$B$8-I409)/Inputs!$B$9), 0)</f>
        <v>0</v>
      </c>
      <c r="P409" s="3">
        <f t="shared" si="59"/>
        <v>0</v>
      </c>
      <c r="Q409" s="3">
        <f t="shared" si="60"/>
        <v>0</v>
      </c>
      <c r="R409" s="3">
        <f>I409 + M409*Inputs!$B$9 - N409/Inputs!$B$10</f>
        <v>340</v>
      </c>
    </row>
    <row r="410" spans="1:18" x14ac:dyDescent="0.3">
      <c r="A410" s="4">
        <v>46040</v>
      </c>
      <c r="B410" s="3">
        <v>13.135000000000002</v>
      </c>
      <c r="C410" s="3">
        <v>0.03</v>
      </c>
      <c r="D410" s="3">
        <f t="shared" si="54"/>
        <v>72.620833333333323</v>
      </c>
      <c r="E410" s="3">
        <f>MAX(B410 - D410/Inputs!$B$5, 0)</f>
        <v>0</v>
      </c>
      <c r="F410" s="3">
        <f>MAX(D410*Inputs!$B$5 - B410, 0)</f>
        <v>50.771333333333317</v>
      </c>
      <c r="G410" s="3">
        <f t="shared" si="55"/>
        <v>0.03</v>
      </c>
      <c r="H410" t="str">
        <f t="shared" si="56"/>
        <v>Charge</v>
      </c>
      <c r="I410" s="3">
        <f t="shared" si="61"/>
        <v>340</v>
      </c>
      <c r="J410" s="3">
        <f t="shared" si="62"/>
        <v>0</v>
      </c>
      <c r="K410" s="3">
        <f>MIN(Inputs!$B$2, (Inputs!$B$8 - I410)/Inputs!$B$9)</f>
        <v>0</v>
      </c>
      <c r="L410" s="3">
        <f>MAX(MIN(Inputs!$B$2, I410*Inputs!$B$10, Inputs!$B$8*Inputs!$B$4 - J410), 0)</f>
        <v>170</v>
      </c>
      <c r="M410" s="3">
        <f t="shared" si="57"/>
        <v>0</v>
      </c>
      <c r="N410" s="3">
        <f t="shared" si="58"/>
        <v>0</v>
      </c>
      <c r="O410" s="3">
        <f>IF(H410="Reg", MIN(Inputs!$B$2, I410*Inputs!$B$10, (Inputs!$B$8-I410)/Inputs!$B$9), 0)</f>
        <v>0</v>
      </c>
      <c r="P410" s="3">
        <f t="shared" si="59"/>
        <v>0</v>
      </c>
      <c r="Q410" s="3">
        <f t="shared" si="60"/>
        <v>0</v>
      </c>
      <c r="R410" s="3">
        <f>I410 + M410*Inputs!$B$9 - N410/Inputs!$B$10</f>
        <v>340</v>
      </c>
    </row>
    <row r="411" spans="1:18" x14ac:dyDescent="0.3">
      <c r="A411" s="4">
        <v>46040.041666666657</v>
      </c>
      <c r="B411" s="3">
        <v>12.1675</v>
      </c>
      <c r="C411" s="3">
        <v>0.04</v>
      </c>
      <c r="D411" s="3">
        <f t="shared" si="54"/>
        <v>72.620833333333323</v>
      </c>
      <c r="E411" s="3">
        <f>MAX(B411 - D411/Inputs!$B$5, 0)</f>
        <v>0</v>
      </c>
      <c r="F411" s="3">
        <f>MAX(D411*Inputs!$B$5 - B411, 0)</f>
        <v>51.738833333333318</v>
      </c>
      <c r="G411" s="3">
        <f t="shared" si="55"/>
        <v>0.04</v>
      </c>
      <c r="H411" t="str">
        <f t="shared" si="56"/>
        <v>Charge</v>
      </c>
      <c r="I411" s="3">
        <f t="shared" si="61"/>
        <v>340</v>
      </c>
      <c r="J411" s="3">
        <f t="shared" si="62"/>
        <v>0</v>
      </c>
      <c r="K411" s="3">
        <f>MIN(Inputs!$B$2, (Inputs!$B$8 - I411)/Inputs!$B$9)</f>
        <v>0</v>
      </c>
      <c r="L411" s="3">
        <f>MAX(MIN(Inputs!$B$2, I411*Inputs!$B$10, Inputs!$B$8*Inputs!$B$4 - J411), 0)</f>
        <v>170</v>
      </c>
      <c r="M411" s="3">
        <f t="shared" si="57"/>
        <v>0</v>
      </c>
      <c r="N411" s="3">
        <f t="shared" si="58"/>
        <v>0</v>
      </c>
      <c r="O411" s="3">
        <f>IF(H411="Reg", MIN(Inputs!$B$2, I411*Inputs!$B$10, (Inputs!$B$8-I411)/Inputs!$B$9), 0)</f>
        <v>0</v>
      </c>
      <c r="P411" s="3">
        <f t="shared" si="59"/>
        <v>0</v>
      </c>
      <c r="Q411" s="3">
        <f t="shared" si="60"/>
        <v>0</v>
      </c>
      <c r="R411" s="3">
        <f>I411 + M411*Inputs!$B$9 - N411/Inputs!$B$10</f>
        <v>340</v>
      </c>
    </row>
    <row r="412" spans="1:18" x14ac:dyDescent="0.3">
      <c r="A412" s="4">
        <v>46040.083333333343</v>
      </c>
      <c r="B412" s="3">
        <v>13.79</v>
      </c>
      <c r="C412" s="3">
        <v>0.04</v>
      </c>
      <c r="D412" s="3">
        <f t="shared" si="54"/>
        <v>72.620833333333323</v>
      </c>
      <c r="E412" s="3">
        <f>MAX(B412 - D412/Inputs!$B$5, 0)</f>
        <v>0</v>
      </c>
      <c r="F412" s="3">
        <f>MAX(D412*Inputs!$B$5 - B412, 0)</f>
        <v>50.116333333333323</v>
      </c>
      <c r="G412" s="3">
        <f t="shared" si="55"/>
        <v>0.04</v>
      </c>
      <c r="H412" t="str">
        <f t="shared" si="56"/>
        <v>Charge</v>
      </c>
      <c r="I412" s="3">
        <f t="shared" si="61"/>
        <v>340</v>
      </c>
      <c r="J412" s="3">
        <f t="shared" si="62"/>
        <v>0</v>
      </c>
      <c r="K412" s="3">
        <f>MIN(Inputs!$B$2, (Inputs!$B$8 - I412)/Inputs!$B$9)</f>
        <v>0</v>
      </c>
      <c r="L412" s="3">
        <f>MAX(MIN(Inputs!$B$2, I412*Inputs!$B$10, Inputs!$B$8*Inputs!$B$4 - J412), 0)</f>
        <v>170</v>
      </c>
      <c r="M412" s="3">
        <f t="shared" si="57"/>
        <v>0</v>
      </c>
      <c r="N412" s="3">
        <f t="shared" si="58"/>
        <v>0</v>
      </c>
      <c r="O412" s="3">
        <f>IF(H412="Reg", MIN(Inputs!$B$2, I412*Inputs!$B$10, (Inputs!$B$8-I412)/Inputs!$B$9), 0)</f>
        <v>0</v>
      </c>
      <c r="P412" s="3">
        <f t="shared" si="59"/>
        <v>0</v>
      </c>
      <c r="Q412" s="3">
        <f t="shared" si="60"/>
        <v>0</v>
      </c>
      <c r="R412" s="3">
        <f>I412 + M412*Inputs!$B$9 - N412/Inputs!$B$10</f>
        <v>340</v>
      </c>
    </row>
    <row r="413" spans="1:18" x14ac:dyDescent="0.3">
      <c r="A413" s="4">
        <v>46040.125</v>
      </c>
      <c r="B413" s="3">
        <v>15.2</v>
      </c>
      <c r="C413" s="3">
        <v>0.03</v>
      </c>
      <c r="D413" s="3">
        <f t="shared" si="54"/>
        <v>72.620833333333323</v>
      </c>
      <c r="E413" s="3">
        <f>MAX(B413 - D413/Inputs!$B$5, 0)</f>
        <v>0</v>
      </c>
      <c r="F413" s="3">
        <f>MAX(D413*Inputs!$B$5 - B413, 0)</f>
        <v>48.706333333333319</v>
      </c>
      <c r="G413" s="3">
        <f t="shared" si="55"/>
        <v>0.03</v>
      </c>
      <c r="H413" t="str">
        <f t="shared" si="56"/>
        <v>Charge</v>
      </c>
      <c r="I413" s="3">
        <f t="shared" si="61"/>
        <v>340</v>
      </c>
      <c r="J413" s="3">
        <f t="shared" si="62"/>
        <v>0</v>
      </c>
      <c r="K413" s="3">
        <f>MIN(Inputs!$B$2, (Inputs!$B$8 - I413)/Inputs!$B$9)</f>
        <v>0</v>
      </c>
      <c r="L413" s="3">
        <f>MAX(MIN(Inputs!$B$2, I413*Inputs!$B$10, Inputs!$B$8*Inputs!$B$4 - J413), 0)</f>
        <v>170</v>
      </c>
      <c r="M413" s="3">
        <f t="shared" si="57"/>
        <v>0</v>
      </c>
      <c r="N413" s="3">
        <f t="shared" si="58"/>
        <v>0</v>
      </c>
      <c r="O413" s="3">
        <f>IF(H413="Reg", MIN(Inputs!$B$2, I413*Inputs!$B$10, (Inputs!$B$8-I413)/Inputs!$B$9), 0)</f>
        <v>0</v>
      </c>
      <c r="P413" s="3">
        <f t="shared" si="59"/>
        <v>0</v>
      </c>
      <c r="Q413" s="3">
        <f t="shared" si="60"/>
        <v>0</v>
      </c>
      <c r="R413" s="3">
        <f>I413 + M413*Inputs!$B$9 - N413/Inputs!$B$10</f>
        <v>340</v>
      </c>
    </row>
    <row r="414" spans="1:18" x14ac:dyDescent="0.3">
      <c r="A414" s="4">
        <v>46040.166666666657</v>
      </c>
      <c r="B414" s="3">
        <v>17.852499999999999</v>
      </c>
      <c r="C414" s="3">
        <v>0.04</v>
      </c>
      <c r="D414" s="3">
        <f t="shared" si="54"/>
        <v>72.620833333333323</v>
      </c>
      <c r="E414" s="3">
        <f>MAX(B414 - D414/Inputs!$B$5, 0)</f>
        <v>0</v>
      </c>
      <c r="F414" s="3">
        <f>MAX(D414*Inputs!$B$5 - B414, 0)</f>
        <v>46.053833333333323</v>
      </c>
      <c r="G414" s="3">
        <f t="shared" si="55"/>
        <v>0.04</v>
      </c>
      <c r="H414" t="str">
        <f t="shared" si="56"/>
        <v>Charge</v>
      </c>
      <c r="I414" s="3">
        <f t="shared" si="61"/>
        <v>340</v>
      </c>
      <c r="J414" s="3">
        <f t="shared" si="62"/>
        <v>0</v>
      </c>
      <c r="K414" s="3">
        <f>MIN(Inputs!$B$2, (Inputs!$B$8 - I414)/Inputs!$B$9)</f>
        <v>0</v>
      </c>
      <c r="L414" s="3">
        <f>MAX(MIN(Inputs!$B$2, I414*Inputs!$B$10, Inputs!$B$8*Inputs!$B$4 - J414), 0)</f>
        <v>170</v>
      </c>
      <c r="M414" s="3">
        <f t="shared" si="57"/>
        <v>0</v>
      </c>
      <c r="N414" s="3">
        <f t="shared" si="58"/>
        <v>0</v>
      </c>
      <c r="O414" s="3">
        <f>IF(H414="Reg", MIN(Inputs!$B$2, I414*Inputs!$B$10, (Inputs!$B$8-I414)/Inputs!$B$9), 0)</f>
        <v>0</v>
      </c>
      <c r="P414" s="3">
        <f t="shared" si="59"/>
        <v>0</v>
      </c>
      <c r="Q414" s="3">
        <f t="shared" si="60"/>
        <v>0</v>
      </c>
      <c r="R414" s="3">
        <f>I414 + M414*Inputs!$B$9 - N414/Inputs!$B$10</f>
        <v>340</v>
      </c>
    </row>
    <row r="415" spans="1:18" x14ac:dyDescent="0.3">
      <c r="A415" s="4">
        <v>46040.208333333343</v>
      </c>
      <c r="B415" s="3">
        <v>20.47</v>
      </c>
      <c r="C415" s="3">
        <v>0.04</v>
      </c>
      <c r="D415" s="3">
        <f t="shared" si="54"/>
        <v>72.620833333333323</v>
      </c>
      <c r="E415" s="3">
        <f>MAX(B415 - D415/Inputs!$B$5, 0)</f>
        <v>0</v>
      </c>
      <c r="F415" s="3">
        <f>MAX(D415*Inputs!$B$5 - B415, 0)</f>
        <v>43.436333333333323</v>
      </c>
      <c r="G415" s="3">
        <f t="shared" si="55"/>
        <v>0.04</v>
      </c>
      <c r="H415" t="str">
        <f t="shared" si="56"/>
        <v>Charge</v>
      </c>
      <c r="I415" s="3">
        <f t="shared" si="61"/>
        <v>340</v>
      </c>
      <c r="J415" s="3">
        <f t="shared" si="62"/>
        <v>0</v>
      </c>
      <c r="K415" s="3">
        <f>MIN(Inputs!$B$2, (Inputs!$B$8 - I415)/Inputs!$B$9)</f>
        <v>0</v>
      </c>
      <c r="L415" s="3">
        <f>MAX(MIN(Inputs!$B$2, I415*Inputs!$B$10, Inputs!$B$8*Inputs!$B$4 - J415), 0)</f>
        <v>170</v>
      </c>
      <c r="M415" s="3">
        <f t="shared" si="57"/>
        <v>0</v>
      </c>
      <c r="N415" s="3">
        <f t="shared" si="58"/>
        <v>0</v>
      </c>
      <c r="O415" s="3">
        <f>IF(H415="Reg", MIN(Inputs!$B$2, I415*Inputs!$B$10, (Inputs!$B$8-I415)/Inputs!$B$9), 0)</f>
        <v>0</v>
      </c>
      <c r="P415" s="3">
        <f t="shared" si="59"/>
        <v>0</v>
      </c>
      <c r="Q415" s="3">
        <f t="shared" si="60"/>
        <v>0</v>
      </c>
      <c r="R415" s="3">
        <f>I415 + M415*Inputs!$B$9 - N415/Inputs!$B$10</f>
        <v>340</v>
      </c>
    </row>
    <row r="416" spans="1:18" x14ac:dyDescent="0.3">
      <c r="A416" s="4">
        <v>46040.25</v>
      </c>
      <c r="B416" s="3">
        <v>24.122500000000002</v>
      </c>
      <c r="C416" s="3">
        <v>0.99</v>
      </c>
      <c r="D416" s="3">
        <f t="shared" si="54"/>
        <v>72.620833333333323</v>
      </c>
      <c r="E416" s="3">
        <f>MAX(B416 - D416/Inputs!$B$5, 0)</f>
        <v>0</v>
      </c>
      <c r="F416" s="3">
        <f>MAX(D416*Inputs!$B$5 - B416, 0)</f>
        <v>39.78383333333332</v>
      </c>
      <c r="G416" s="3">
        <f t="shared" si="55"/>
        <v>0.99</v>
      </c>
      <c r="H416" t="str">
        <f t="shared" si="56"/>
        <v>Charge</v>
      </c>
      <c r="I416" s="3">
        <f t="shared" si="61"/>
        <v>340</v>
      </c>
      <c r="J416" s="3">
        <f t="shared" si="62"/>
        <v>0</v>
      </c>
      <c r="K416" s="3">
        <f>MIN(Inputs!$B$2, (Inputs!$B$8 - I416)/Inputs!$B$9)</f>
        <v>0</v>
      </c>
      <c r="L416" s="3">
        <f>MAX(MIN(Inputs!$B$2, I416*Inputs!$B$10, Inputs!$B$8*Inputs!$B$4 - J416), 0)</f>
        <v>170</v>
      </c>
      <c r="M416" s="3">
        <f t="shared" si="57"/>
        <v>0</v>
      </c>
      <c r="N416" s="3">
        <f t="shared" si="58"/>
        <v>0</v>
      </c>
      <c r="O416" s="3">
        <f>IF(H416="Reg", MIN(Inputs!$B$2, I416*Inputs!$B$10, (Inputs!$B$8-I416)/Inputs!$B$9), 0)</f>
        <v>0</v>
      </c>
      <c r="P416" s="3">
        <f t="shared" si="59"/>
        <v>0</v>
      </c>
      <c r="Q416" s="3">
        <f t="shared" si="60"/>
        <v>0</v>
      </c>
      <c r="R416" s="3">
        <f>I416 + M416*Inputs!$B$9 - N416/Inputs!$B$10</f>
        <v>340</v>
      </c>
    </row>
    <row r="417" spans="1:18" x14ac:dyDescent="0.3">
      <c r="A417" s="4">
        <v>46040.291666666657</v>
      </c>
      <c r="B417" s="3">
        <v>29.997499999999999</v>
      </c>
      <c r="C417" s="3">
        <v>1.01</v>
      </c>
      <c r="D417" s="3">
        <f t="shared" si="54"/>
        <v>72.620833333333323</v>
      </c>
      <c r="E417" s="3">
        <f>MAX(B417 - D417/Inputs!$B$5, 0)</f>
        <v>0</v>
      </c>
      <c r="F417" s="3">
        <f>MAX(D417*Inputs!$B$5 - B417, 0)</f>
        <v>33.90883333333332</v>
      </c>
      <c r="G417" s="3">
        <f t="shared" si="55"/>
        <v>1.01</v>
      </c>
      <c r="H417" t="str">
        <f t="shared" si="56"/>
        <v>Charge</v>
      </c>
      <c r="I417" s="3">
        <f t="shared" si="61"/>
        <v>340</v>
      </c>
      <c r="J417" s="3">
        <f t="shared" si="62"/>
        <v>0</v>
      </c>
      <c r="K417" s="3">
        <f>MIN(Inputs!$B$2, (Inputs!$B$8 - I417)/Inputs!$B$9)</f>
        <v>0</v>
      </c>
      <c r="L417" s="3">
        <f>MAX(MIN(Inputs!$B$2, I417*Inputs!$B$10, Inputs!$B$8*Inputs!$B$4 - J417), 0)</f>
        <v>170</v>
      </c>
      <c r="M417" s="3">
        <f t="shared" si="57"/>
        <v>0</v>
      </c>
      <c r="N417" s="3">
        <f t="shared" si="58"/>
        <v>0</v>
      </c>
      <c r="O417" s="3">
        <f>IF(H417="Reg", MIN(Inputs!$B$2, I417*Inputs!$B$10, (Inputs!$B$8-I417)/Inputs!$B$9), 0)</f>
        <v>0</v>
      </c>
      <c r="P417" s="3">
        <f t="shared" si="59"/>
        <v>0</v>
      </c>
      <c r="Q417" s="3">
        <f t="shared" si="60"/>
        <v>0</v>
      </c>
      <c r="R417" s="3">
        <f>I417 + M417*Inputs!$B$9 - N417/Inputs!$B$10</f>
        <v>340</v>
      </c>
    </row>
    <row r="418" spans="1:18" x14ac:dyDescent="0.3">
      <c r="A418" s="4">
        <v>46040.333333333343</v>
      </c>
      <c r="B418" s="3">
        <v>35.134999999999998</v>
      </c>
      <c r="C418" s="3">
        <v>1.1499999999999999</v>
      </c>
      <c r="D418" s="3">
        <f t="shared" si="54"/>
        <v>72.620833333333323</v>
      </c>
      <c r="E418" s="3">
        <f>MAX(B418 - D418/Inputs!$B$5, 0)</f>
        <v>0</v>
      </c>
      <c r="F418" s="3">
        <f>MAX(D418*Inputs!$B$5 - B418, 0)</f>
        <v>28.771333333333324</v>
      </c>
      <c r="G418" s="3">
        <f t="shared" si="55"/>
        <v>1.1499999999999999</v>
      </c>
      <c r="H418" t="str">
        <f t="shared" si="56"/>
        <v>Charge</v>
      </c>
      <c r="I418" s="3">
        <f t="shared" si="61"/>
        <v>340</v>
      </c>
      <c r="J418" s="3">
        <f t="shared" si="62"/>
        <v>0</v>
      </c>
      <c r="K418" s="3">
        <f>MIN(Inputs!$B$2, (Inputs!$B$8 - I418)/Inputs!$B$9)</f>
        <v>0</v>
      </c>
      <c r="L418" s="3">
        <f>MAX(MIN(Inputs!$B$2, I418*Inputs!$B$10, Inputs!$B$8*Inputs!$B$4 - J418), 0)</f>
        <v>170</v>
      </c>
      <c r="M418" s="3">
        <f t="shared" si="57"/>
        <v>0</v>
      </c>
      <c r="N418" s="3">
        <f t="shared" si="58"/>
        <v>0</v>
      </c>
      <c r="O418" s="3">
        <f>IF(H418="Reg", MIN(Inputs!$B$2, I418*Inputs!$B$10, (Inputs!$B$8-I418)/Inputs!$B$9), 0)</f>
        <v>0</v>
      </c>
      <c r="P418" s="3">
        <f t="shared" si="59"/>
        <v>0</v>
      </c>
      <c r="Q418" s="3">
        <f t="shared" si="60"/>
        <v>0</v>
      </c>
      <c r="R418" s="3">
        <f>I418 + M418*Inputs!$B$9 - N418/Inputs!$B$10</f>
        <v>340</v>
      </c>
    </row>
    <row r="419" spans="1:18" x14ac:dyDescent="0.3">
      <c r="A419" s="4">
        <v>46040.375</v>
      </c>
      <c r="B419" s="3">
        <v>35.3675</v>
      </c>
      <c r="C419" s="3">
        <v>1</v>
      </c>
      <c r="D419" s="3">
        <f t="shared" si="54"/>
        <v>72.620833333333323</v>
      </c>
      <c r="E419" s="3">
        <f>MAX(B419 - D419/Inputs!$B$5, 0)</f>
        <v>0</v>
      </c>
      <c r="F419" s="3">
        <f>MAX(D419*Inputs!$B$5 - B419, 0)</f>
        <v>28.538833333333322</v>
      </c>
      <c r="G419" s="3">
        <f t="shared" si="55"/>
        <v>1</v>
      </c>
      <c r="H419" t="str">
        <f t="shared" si="56"/>
        <v>Charge</v>
      </c>
      <c r="I419" s="3">
        <f t="shared" si="61"/>
        <v>340</v>
      </c>
      <c r="J419" s="3">
        <f t="shared" si="62"/>
        <v>0</v>
      </c>
      <c r="K419" s="3">
        <f>MIN(Inputs!$B$2, (Inputs!$B$8 - I419)/Inputs!$B$9)</f>
        <v>0</v>
      </c>
      <c r="L419" s="3">
        <f>MAX(MIN(Inputs!$B$2, I419*Inputs!$B$10, Inputs!$B$8*Inputs!$B$4 - J419), 0)</f>
        <v>170</v>
      </c>
      <c r="M419" s="3">
        <f t="shared" si="57"/>
        <v>0</v>
      </c>
      <c r="N419" s="3">
        <f t="shared" si="58"/>
        <v>0</v>
      </c>
      <c r="O419" s="3">
        <f>IF(H419="Reg", MIN(Inputs!$B$2, I419*Inputs!$B$10, (Inputs!$B$8-I419)/Inputs!$B$9), 0)</f>
        <v>0</v>
      </c>
      <c r="P419" s="3">
        <f t="shared" si="59"/>
        <v>0</v>
      </c>
      <c r="Q419" s="3">
        <f t="shared" si="60"/>
        <v>0</v>
      </c>
      <c r="R419" s="3">
        <f>I419 + M419*Inputs!$B$9 - N419/Inputs!$B$10</f>
        <v>340</v>
      </c>
    </row>
    <row r="420" spans="1:18" x14ac:dyDescent="0.3">
      <c r="A420" s="4">
        <v>46040.416666666657</v>
      </c>
      <c r="B420" s="3">
        <v>40.25</v>
      </c>
      <c r="C420" s="3">
        <v>0.79</v>
      </c>
      <c r="D420" s="3">
        <f t="shared" si="54"/>
        <v>72.620833333333323</v>
      </c>
      <c r="E420" s="3">
        <f>MAX(B420 - D420/Inputs!$B$5, 0)</f>
        <v>0</v>
      </c>
      <c r="F420" s="3">
        <f>MAX(D420*Inputs!$B$5 - B420, 0)</f>
        <v>23.656333333333322</v>
      </c>
      <c r="G420" s="3">
        <f t="shared" si="55"/>
        <v>0.79</v>
      </c>
      <c r="H420" t="str">
        <f t="shared" si="56"/>
        <v>Charge</v>
      </c>
      <c r="I420" s="3">
        <f t="shared" si="61"/>
        <v>340</v>
      </c>
      <c r="J420" s="3">
        <f t="shared" si="62"/>
        <v>0</v>
      </c>
      <c r="K420" s="3">
        <f>MIN(Inputs!$B$2, (Inputs!$B$8 - I420)/Inputs!$B$9)</f>
        <v>0</v>
      </c>
      <c r="L420" s="3">
        <f>MAX(MIN(Inputs!$B$2, I420*Inputs!$B$10, Inputs!$B$8*Inputs!$B$4 - J420), 0)</f>
        <v>170</v>
      </c>
      <c r="M420" s="3">
        <f t="shared" si="57"/>
        <v>0</v>
      </c>
      <c r="N420" s="3">
        <f t="shared" si="58"/>
        <v>0</v>
      </c>
      <c r="O420" s="3">
        <f>IF(H420="Reg", MIN(Inputs!$B$2, I420*Inputs!$B$10, (Inputs!$B$8-I420)/Inputs!$B$9), 0)</f>
        <v>0</v>
      </c>
      <c r="P420" s="3">
        <f t="shared" si="59"/>
        <v>0</v>
      </c>
      <c r="Q420" s="3">
        <f t="shared" si="60"/>
        <v>0</v>
      </c>
      <c r="R420" s="3">
        <f>I420 + M420*Inputs!$B$9 - N420/Inputs!$B$10</f>
        <v>340</v>
      </c>
    </row>
    <row r="421" spans="1:18" x14ac:dyDescent="0.3">
      <c r="A421" s="4">
        <v>46040.458333333343</v>
      </c>
      <c r="B421" s="3">
        <v>39.865000000000002</v>
      </c>
      <c r="C421" s="3">
        <v>0.5</v>
      </c>
      <c r="D421" s="3">
        <f t="shared" si="54"/>
        <v>72.620833333333323</v>
      </c>
      <c r="E421" s="3">
        <f>MAX(B421 - D421/Inputs!$B$5, 0)</f>
        <v>0</v>
      </c>
      <c r="F421" s="3">
        <f>MAX(D421*Inputs!$B$5 - B421, 0)</f>
        <v>24.04133333333332</v>
      </c>
      <c r="G421" s="3">
        <f t="shared" si="55"/>
        <v>0.5</v>
      </c>
      <c r="H421" t="str">
        <f t="shared" si="56"/>
        <v>Charge</v>
      </c>
      <c r="I421" s="3">
        <f t="shared" si="61"/>
        <v>340</v>
      </c>
      <c r="J421" s="3">
        <f t="shared" si="62"/>
        <v>0</v>
      </c>
      <c r="K421" s="3">
        <f>MIN(Inputs!$B$2, (Inputs!$B$8 - I421)/Inputs!$B$9)</f>
        <v>0</v>
      </c>
      <c r="L421" s="3">
        <f>MAX(MIN(Inputs!$B$2, I421*Inputs!$B$10, Inputs!$B$8*Inputs!$B$4 - J421), 0)</f>
        <v>170</v>
      </c>
      <c r="M421" s="3">
        <f t="shared" si="57"/>
        <v>0</v>
      </c>
      <c r="N421" s="3">
        <f t="shared" si="58"/>
        <v>0</v>
      </c>
      <c r="O421" s="3">
        <f>IF(H421="Reg", MIN(Inputs!$B$2, I421*Inputs!$B$10, (Inputs!$B$8-I421)/Inputs!$B$9), 0)</f>
        <v>0</v>
      </c>
      <c r="P421" s="3">
        <f t="shared" si="59"/>
        <v>0</v>
      </c>
      <c r="Q421" s="3">
        <f t="shared" si="60"/>
        <v>0</v>
      </c>
      <c r="R421" s="3">
        <f>I421 + M421*Inputs!$B$9 - N421/Inputs!$B$10</f>
        <v>340</v>
      </c>
    </row>
    <row r="422" spans="1:18" x14ac:dyDescent="0.3">
      <c r="A422" s="4">
        <v>46040.5</v>
      </c>
      <c r="B422" s="3">
        <v>37.162500000000001</v>
      </c>
      <c r="C422" s="3">
        <v>0.49</v>
      </c>
      <c r="D422" s="3">
        <f t="shared" si="54"/>
        <v>72.620833333333323</v>
      </c>
      <c r="E422" s="3">
        <f>MAX(B422 - D422/Inputs!$B$5, 0)</f>
        <v>0</v>
      </c>
      <c r="F422" s="3">
        <f>MAX(D422*Inputs!$B$5 - B422, 0)</f>
        <v>26.74383333333332</v>
      </c>
      <c r="G422" s="3">
        <f t="shared" si="55"/>
        <v>0.49</v>
      </c>
      <c r="H422" t="str">
        <f t="shared" si="56"/>
        <v>Charge</v>
      </c>
      <c r="I422" s="3">
        <f t="shared" si="61"/>
        <v>340</v>
      </c>
      <c r="J422" s="3">
        <f t="shared" si="62"/>
        <v>0</v>
      </c>
      <c r="K422" s="3">
        <f>MIN(Inputs!$B$2, (Inputs!$B$8 - I422)/Inputs!$B$9)</f>
        <v>0</v>
      </c>
      <c r="L422" s="3">
        <f>MAX(MIN(Inputs!$B$2, I422*Inputs!$B$10, Inputs!$B$8*Inputs!$B$4 - J422), 0)</f>
        <v>170</v>
      </c>
      <c r="M422" s="3">
        <f t="shared" si="57"/>
        <v>0</v>
      </c>
      <c r="N422" s="3">
        <f t="shared" si="58"/>
        <v>0</v>
      </c>
      <c r="O422" s="3">
        <f>IF(H422="Reg", MIN(Inputs!$B$2, I422*Inputs!$B$10, (Inputs!$B$8-I422)/Inputs!$B$9), 0)</f>
        <v>0</v>
      </c>
      <c r="P422" s="3">
        <f t="shared" si="59"/>
        <v>0</v>
      </c>
      <c r="Q422" s="3">
        <f t="shared" si="60"/>
        <v>0</v>
      </c>
      <c r="R422" s="3">
        <f>I422 + M422*Inputs!$B$9 - N422/Inputs!$B$10</f>
        <v>340</v>
      </c>
    </row>
    <row r="423" spans="1:18" x14ac:dyDescent="0.3">
      <c r="A423" s="4">
        <v>46040.541666666657</v>
      </c>
      <c r="B423" s="3">
        <v>37.340000000000003</v>
      </c>
      <c r="C423" s="3">
        <v>0.5</v>
      </c>
      <c r="D423" s="3">
        <f t="shared" si="54"/>
        <v>72.620833333333323</v>
      </c>
      <c r="E423" s="3">
        <f>MAX(B423 - D423/Inputs!$B$5, 0)</f>
        <v>0</v>
      </c>
      <c r="F423" s="3">
        <f>MAX(D423*Inputs!$B$5 - B423, 0)</f>
        <v>26.566333333333318</v>
      </c>
      <c r="G423" s="3">
        <f t="shared" si="55"/>
        <v>0.5</v>
      </c>
      <c r="H423" t="str">
        <f t="shared" si="56"/>
        <v>Charge</v>
      </c>
      <c r="I423" s="3">
        <f t="shared" si="61"/>
        <v>340</v>
      </c>
      <c r="J423" s="3">
        <f t="shared" si="62"/>
        <v>0</v>
      </c>
      <c r="K423" s="3">
        <f>MIN(Inputs!$B$2, (Inputs!$B$8 - I423)/Inputs!$B$9)</f>
        <v>0</v>
      </c>
      <c r="L423" s="3">
        <f>MAX(MIN(Inputs!$B$2, I423*Inputs!$B$10, Inputs!$B$8*Inputs!$B$4 - J423), 0)</f>
        <v>170</v>
      </c>
      <c r="M423" s="3">
        <f t="shared" si="57"/>
        <v>0</v>
      </c>
      <c r="N423" s="3">
        <f t="shared" si="58"/>
        <v>0</v>
      </c>
      <c r="O423" s="3">
        <f>IF(H423="Reg", MIN(Inputs!$B$2, I423*Inputs!$B$10, (Inputs!$B$8-I423)/Inputs!$B$9), 0)</f>
        <v>0</v>
      </c>
      <c r="P423" s="3">
        <f t="shared" si="59"/>
        <v>0</v>
      </c>
      <c r="Q423" s="3">
        <f t="shared" si="60"/>
        <v>0</v>
      </c>
      <c r="R423" s="3">
        <f>I423 + M423*Inputs!$B$9 - N423/Inputs!$B$10</f>
        <v>340</v>
      </c>
    </row>
    <row r="424" spans="1:18" x14ac:dyDescent="0.3">
      <c r="A424" s="4">
        <v>46040.583333333343</v>
      </c>
      <c r="B424" s="3">
        <v>31.905000000000001</v>
      </c>
      <c r="C424" s="3">
        <v>0.5</v>
      </c>
      <c r="D424" s="3">
        <f t="shared" si="54"/>
        <v>72.620833333333323</v>
      </c>
      <c r="E424" s="3">
        <f>MAX(B424 - D424/Inputs!$B$5, 0)</f>
        <v>0</v>
      </c>
      <c r="F424" s="3">
        <f>MAX(D424*Inputs!$B$5 - B424, 0)</f>
        <v>32.001333333333321</v>
      </c>
      <c r="G424" s="3">
        <f t="shared" si="55"/>
        <v>0.5</v>
      </c>
      <c r="H424" t="str">
        <f t="shared" si="56"/>
        <v>Charge</v>
      </c>
      <c r="I424" s="3">
        <f t="shared" si="61"/>
        <v>340</v>
      </c>
      <c r="J424" s="3">
        <f t="shared" si="62"/>
        <v>0</v>
      </c>
      <c r="K424" s="3">
        <f>MIN(Inputs!$B$2, (Inputs!$B$8 - I424)/Inputs!$B$9)</f>
        <v>0</v>
      </c>
      <c r="L424" s="3">
        <f>MAX(MIN(Inputs!$B$2, I424*Inputs!$B$10, Inputs!$B$8*Inputs!$B$4 - J424), 0)</f>
        <v>170</v>
      </c>
      <c r="M424" s="3">
        <f t="shared" si="57"/>
        <v>0</v>
      </c>
      <c r="N424" s="3">
        <f t="shared" si="58"/>
        <v>0</v>
      </c>
      <c r="O424" s="3">
        <f>IF(H424="Reg", MIN(Inputs!$B$2, I424*Inputs!$B$10, (Inputs!$B$8-I424)/Inputs!$B$9), 0)</f>
        <v>0</v>
      </c>
      <c r="P424" s="3">
        <f t="shared" si="59"/>
        <v>0</v>
      </c>
      <c r="Q424" s="3">
        <f t="shared" si="60"/>
        <v>0</v>
      </c>
      <c r="R424" s="3">
        <f>I424 + M424*Inputs!$B$9 - N424/Inputs!$B$10</f>
        <v>340</v>
      </c>
    </row>
    <row r="425" spans="1:18" x14ac:dyDescent="0.3">
      <c r="A425" s="4">
        <v>46040.625</v>
      </c>
      <c r="B425" s="3">
        <v>25.707500000000003</v>
      </c>
      <c r="C425" s="3">
        <v>0.5</v>
      </c>
      <c r="D425" s="3">
        <f t="shared" si="54"/>
        <v>72.620833333333323</v>
      </c>
      <c r="E425" s="3">
        <f>MAX(B425 - D425/Inputs!$B$5, 0)</f>
        <v>0</v>
      </c>
      <c r="F425" s="3">
        <f>MAX(D425*Inputs!$B$5 - B425, 0)</f>
        <v>38.198833333333319</v>
      </c>
      <c r="G425" s="3">
        <f t="shared" si="55"/>
        <v>0.5</v>
      </c>
      <c r="H425" t="str">
        <f t="shared" si="56"/>
        <v>Charge</v>
      </c>
      <c r="I425" s="3">
        <f t="shared" si="61"/>
        <v>340</v>
      </c>
      <c r="J425" s="3">
        <f t="shared" si="62"/>
        <v>0</v>
      </c>
      <c r="K425" s="3">
        <f>MIN(Inputs!$B$2, (Inputs!$B$8 - I425)/Inputs!$B$9)</f>
        <v>0</v>
      </c>
      <c r="L425" s="3">
        <f>MAX(MIN(Inputs!$B$2, I425*Inputs!$B$10, Inputs!$B$8*Inputs!$B$4 - J425), 0)</f>
        <v>170</v>
      </c>
      <c r="M425" s="3">
        <f t="shared" si="57"/>
        <v>0</v>
      </c>
      <c r="N425" s="3">
        <f t="shared" si="58"/>
        <v>0</v>
      </c>
      <c r="O425" s="3">
        <f>IF(H425="Reg", MIN(Inputs!$B$2, I425*Inputs!$B$10, (Inputs!$B$8-I425)/Inputs!$B$9), 0)</f>
        <v>0</v>
      </c>
      <c r="P425" s="3">
        <f t="shared" si="59"/>
        <v>0</v>
      </c>
      <c r="Q425" s="3">
        <f t="shared" si="60"/>
        <v>0</v>
      </c>
      <c r="R425" s="3">
        <f>I425 + M425*Inputs!$B$9 - N425/Inputs!$B$10</f>
        <v>340</v>
      </c>
    </row>
    <row r="426" spans="1:18" x14ac:dyDescent="0.3">
      <c r="A426" s="4">
        <v>46040.666666666657</v>
      </c>
      <c r="B426" s="3">
        <v>53.522499999999994</v>
      </c>
      <c r="C426" s="3">
        <v>0.51</v>
      </c>
      <c r="D426" s="3">
        <f t="shared" si="54"/>
        <v>72.620833333333323</v>
      </c>
      <c r="E426" s="3">
        <f>MAX(B426 - D426/Inputs!$B$5, 0)</f>
        <v>0</v>
      </c>
      <c r="F426" s="3">
        <f>MAX(D426*Inputs!$B$5 - B426, 0)</f>
        <v>10.383833333333328</v>
      </c>
      <c r="G426" s="3">
        <f t="shared" si="55"/>
        <v>0.51</v>
      </c>
      <c r="H426" t="str">
        <f t="shared" si="56"/>
        <v>Charge</v>
      </c>
      <c r="I426" s="3">
        <f t="shared" si="61"/>
        <v>340</v>
      </c>
      <c r="J426" s="3">
        <f t="shared" si="62"/>
        <v>0</v>
      </c>
      <c r="K426" s="3">
        <f>MIN(Inputs!$B$2, (Inputs!$B$8 - I426)/Inputs!$B$9)</f>
        <v>0</v>
      </c>
      <c r="L426" s="3">
        <f>MAX(MIN(Inputs!$B$2, I426*Inputs!$B$10, Inputs!$B$8*Inputs!$B$4 - J426), 0)</f>
        <v>170</v>
      </c>
      <c r="M426" s="3">
        <f t="shared" si="57"/>
        <v>0</v>
      </c>
      <c r="N426" s="3">
        <f t="shared" si="58"/>
        <v>0</v>
      </c>
      <c r="O426" s="3">
        <f>IF(H426="Reg", MIN(Inputs!$B$2, I426*Inputs!$B$10, (Inputs!$B$8-I426)/Inputs!$B$9), 0)</f>
        <v>0</v>
      </c>
      <c r="P426" s="3">
        <f t="shared" si="59"/>
        <v>0</v>
      </c>
      <c r="Q426" s="3">
        <f t="shared" si="60"/>
        <v>0</v>
      </c>
      <c r="R426" s="3">
        <f>I426 + M426*Inputs!$B$9 - N426/Inputs!$B$10</f>
        <v>340</v>
      </c>
    </row>
    <row r="427" spans="1:18" x14ac:dyDescent="0.3">
      <c r="A427" s="4">
        <v>46040.708333333343</v>
      </c>
      <c r="B427" s="3">
        <v>103.72</v>
      </c>
      <c r="C427" s="3">
        <v>1</v>
      </c>
      <c r="D427" s="3">
        <f t="shared" si="54"/>
        <v>72.620833333333323</v>
      </c>
      <c r="E427" s="3">
        <f>MAX(B427 - D427/Inputs!$B$5, 0)</f>
        <v>21.196325757575764</v>
      </c>
      <c r="F427" s="3">
        <f>MAX(D427*Inputs!$B$5 - B427, 0)</f>
        <v>0</v>
      </c>
      <c r="G427" s="3">
        <f t="shared" si="55"/>
        <v>1</v>
      </c>
      <c r="H427" t="str">
        <f t="shared" si="56"/>
        <v>Discharge</v>
      </c>
      <c r="I427" s="3">
        <f t="shared" si="61"/>
        <v>340</v>
      </c>
      <c r="J427" s="3">
        <f t="shared" si="62"/>
        <v>0</v>
      </c>
      <c r="K427" s="3">
        <f>MIN(Inputs!$B$2, (Inputs!$B$8 - I427)/Inputs!$B$9)</f>
        <v>0</v>
      </c>
      <c r="L427" s="3">
        <f>MAX(MIN(Inputs!$B$2, I427*Inputs!$B$10, Inputs!$B$8*Inputs!$B$4 - J427), 0)</f>
        <v>170</v>
      </c>
      <c r="M427" s="3">
        <f t="shared" si="57"/>
        <v>0</v>
      </c>
      <c r="N427" s="3">
        <f t="shared" si="58"/>
        <v>170</v>
      </c>
      <c r="O427" s="3">
        <f>IF(H427="Reg", MIN(Inputs!$B$2, I427*Inputs!$B$10, (Inputs!$B$8-I427)/Inputs!$B$9), 0)</f>
        <v>0</v>
      </c>
      <c r="P427" s="3">
        <f t="shared" si="59"/>
        <v>17632.400000000001</v>
      </c>
      <c r="Q427" s="3">
        <f t="shared" si="60"/>
        <v>0</v>
      </c>
      <c r="R427" s="3">
        <f>I427 + M427*Inputs!$B$9 - N427/Inputs!$B$10</f>
        <v>158.77939109773115</v>
      </c>
    </row>
    <row r="428" spans="1:18" x14ac:dyDescent="0.3">
      <c r="A428" s="4">
        <v>46040.75</v>
      </c>
      <c r="B428" s="3">
        <v>116.61</v>
      </c>
      <c r="C428" s="3">
        <v>0.5</v>
      </c>
      <c r="D428" s="3">
        <f t="shared" si="54"/>
        <v>72.620833333333323</v>
      </c>
      <c r="E428" s="3">
        <f>MAX(B428 - D428/Inputs!$B$5, 0)</f>
        <v>34.086325757575764</v>
      </c>
      <c r="F428" s="3">
        <f>MAX(D428*Inputs!$B$5 - B428, 0)</f>
        <v>0</v>
      </c>
      <c r="G428" s="3">
        <f t="shared" si="55"/>
        <v>0.5</v>
      </c>
      <c r="H428" t="str">
        <f t="shared" si="56"/>
        <v>Discharge</v>
      </c>
      <c r="I428" s="3">
        <f t="shared" si="61"/>
        <v>158.77939109773115</v>
      </c>
      <c r="J428" s="3">
        <f t="shared" si="62"/>
        <v>170</v>
      </c>
      <c r="K428" s="3">
        <f>MIN(Inputs!$B$2, (Inputs!$B$8 - I428)/Inputs!$B$9)</f>
        <v>170</v>
      </c>
      <c r="L428" s="3">
        <f>MAX(MIN(Inputs!$B$2, I428*Inputs!$B$10, Inputs!$B$8*Inputs!$B$4 - J428), 0)</f>
        <v>148.94827166799323</v>
      </c>
      <c r="M428" s="3">
        <f t="shared" si="57"/>
        <v>0</v>
      </c>
      <c r="N428" s="3">
        <f t="shared" si="58"/>
        <v>148.94827166799323</v>
      </c>
      <c r="O428" s="3">
        <f>IF(H428="Reg", MIN(Inputs!$B$2, I428*Inputs!$B$10, (Inputs!$B$8-I428)/Inputs!$B$9), 0)</f>
        <v>0</v>
      </c>
      <c r="P428" s="3">
        <f t="shared" si="59"/>
        <v>17368.857959204692</v>
      </c>
      <c r="Q428" s="3">
        <f t="shared" si="60"/>
        <v>0</v>
      </c>
      <c r="R428" s="3">
        <f>I428 + M428*Inputs!$B$9 - N428/Inputs!$B$10</f>
        <v>0</v>
      </c>
    </row>
    <row r="429" spans="1:18" x14ac:dyDescent="0.3">
      <c r="A429" s="4">
        <v>46040.791666666657</v>
      </c>
      <c r="B429" s="3">
        <v>172.85499999999999</v>
      </c>
      <c r="C429" s="3">
        <v>0.5</v>
      </c>
      <c r="D429" s="3">
        <f t="shared" si="54"/>
        <v>72.620833333333323</v>
      </c>
      <c r="E429" s="3">
        <f>MAX(B429 - D429/Inputs!$B$5, 0)</f>
        <v>90.331325757575755</v>
      </c>
      <c r="F429" s="3">
        <f>MAX(D429*Inputs!$B$5 - B429, 0)</f>
        <v>0</v>
      </c>
      <c r="G429" s="3">
        <f t="shared" si="55"/>
        <v>0.5</v>
      </c>
      <c r="H429" t="str">
        <f t="shared" si="56"/>
        <v>Discharge</v>
      </c>
      <c r="I429" s="3">
        <f t="shared" si="61"/>
        <v>0</v>
      </c>
      <c r="J429" s="3">
        <f t="shared" si="62"/>
        <v>318.94827166799325</v>
      </c>
      <c r="K429" s="3">
        <f>MIN(Inputs!$B$2, (Inputs!$B$8 - I429)/Inputs!$B$9)</f>
        <v>170</v>
      </c>
      <c r="L429" s="3">
        <f>MAX(MIN(Inputs!$B$2, I429*Inputs!$B$10, Inputs!$B$8*Inputs!$B$4 - J429), 0)</f>
        <v>0</v>
      </c>
      <c r="M429" s="3">
        <f t="shared" si="57"/>
        <v>0</v>
      </c>
      <c r="N429" s="3">
        <f t="shared" si="58"/>
        <v>0</v>
      </c>
      <c r="O429" s="3">
        <f>IF(H429="Reg", MIN(Inputs!$B$2, I429*Inputs!$B$10, (Inputs!$B$8-I429)/Inputs!$B$9), 0)</f>
        <v>0</v>
      </c>
      <c r="P429" s="3">
        <f t="shared" si="59"/>
        <v>0</v>
      </c>
      <c r="Q429" s="3">
        <f t="shared" si="60"/>
        <v>0</v>
      </c>
      <c r="R429" s="3">
        <f>I429 + M429*Inputs!$B$9 - N429/Inputs!$B$10</f>
        <v>0</v>
      </c>
    </row>
    <row r="430" spans="1:18" x14ac:dyDescent="0.3">
      <c r="A430" s="4">
        <v>46040.833333333343</v>
      </c>
      <c r="B430" s="3">
        <v>293.09249999999997</v>
      </c>
      <c r="C430" s="3">
        <v>0.5</v>
      </c>
      <c r="D430" s="3">
        <f t="shared" si="54"/>
        <v>72.620833333333323</v>
      </c>
      <c r="E430" s="3">
        <f>MAX(B430 - D430/Inputs!$B$5, 0)</f>
        <v>210.56882575757572</v>
      </c>
      <c r="F430" s="3">
        <f>MAX(D430*Inputs!$B$5 - B430, 0)</f>
        <v>0</v>
      </c>
      <c r="G430" s="3">
        <f t="shared" si="55"/>
        <v>0.5</v>
      </c>
      <c r="H430" t="str">
        <f t="shared" si="56"/>
        <v>Discharge</v>
      </c>
      <c r="I430" s="3">
        <f t="shared" si="61"/>
        <v>0</v>
      </c>
      <c r="J430" s="3">
        <f t="shared" si="62"/>
        <v>318.94827166799325</v>
      </c>
      <c r="K430" s="3">
        <f>MIN(Inputs!$B$2, (Inputs!$B$8 - I430)/Inputs!$B$9)</f>
        <v>170</v>
      </c>
      <c r="L430" s="3">
        <f>MAX(MIN(Inputs!$B$2, I430*Inputs!$B$10, Inputs!$B$8*Inputs!$B$4 - J430), 0)</f>
        <v>0</v>
      </c>
      <c r="M430" s="3">
        <f t="shared" si="57"/>
        <v>0</v>
      </c>
      <c r="N430" s="3">
        <f t="shared" si="58"/>
        <v>0</v>
      </c>
      <c r="O430" s="3">
        <f>IF(H430="Reg", MIN(Inputs!$B$2, I430*Inputs!$B$10, (Inputs!$B$8-I430)/Inputs!$B$9), 0)</f>
        <v>0</v>
      </c>
      <c r="P430" s="3">
        <f t="shared" si="59"/>
        <v>0</v>
      </c>
      <c r="Q430" s="3">
        <f t="shared" si="60"/>
        <v>0</v>
      </c>
      <c r="R430" s="3">
        <f>I430 + M430*Inputs!$B$9 - N430/Inputs!$B$10</f>
        <v>0</v>
      </c>
    </row>
    <row r="431" spans="1:18" x14ac:dyDescent="0.3">
      <c r="A431" s="4">
        <v>46040.875</v>
      </c>
      <c r="B431" s="3">
        <v>302.53000000000003</v>
      </c>
      <c r="C431" s="3">
        <v>0.06</v>
      </c>
      <c r="D431" s="3">
        <f t="shared" si="54"/>
        <v>72.620833333333323</v>
      </c>
      <c r="E431" s="3">
        <f>MAX(B431 - D431/Inputs!$B$5, 0)</f>
        <v>220.00632575757578</v>
      </c>
      <c r="F431" s="3">
        <f>MAX(D431*Inputs!$B$5 - B431, 0)</f>
        <v>0</v>
      </c>
      <c r="G431" s="3">
        <f t="shared" si="55"/>
        <v>0.06</v>
      </c>
      <c r="H431" t="str">
        <f t="shared" si="56"/>
        <v>Discharge</v>
      </c>
      <c r="I431" s="3">
        <f t="shared" si="61"/>
        <v>0</v>
      </c>
      <c r="J431" s="3">
        <f t="shared" si="62"/>
        <v>318.94827166799325</v>
      </c>
      <c r="K431" s="3">
        <f>MIN(Inputs!$B$2, (Inputs!$B$8 - I431)/Inputs!$B$9)</f>
        <v>170</v>
      </c>
      <c r="L431" s="3">
        <f>MAX(MIN(Inputs!$B$2, I431*Inputs!$B$10, Inputs!$B$8*Inputs!$B$4 - J431), 0)</f>
        <v>0</v>
      </c>
      <c r="M431" s="3">
        <f t="shared" si="57"/>
        <v>0</v>
      </c>
      <c r="N431" s="3">
        <f t="shared" si="58"/>
        <v>0</v>
      </c>
      <c r="O431" s="3">
        <f>IF(H431="Reg", MIN(Inputs!$B$2, I431*Inputs!$B$10, (Inputs!$B$8-I431)/Inputs!$B$9), 0)</f>
        <v>0</v>
      </c>
      <c r="P431" s="3">
        <f t="shared" si="59"/>
        <v>0</v>
      </c>
      <c r="Q431" s="3">
        <f t="shared" si="60"/>
        <v>0</v>
      </c>
      <c r="R431" s="3">
        <f>I431 + M431*Inputs!$B$9 - N431/Inputs!$B$10</f>
        <v>0</v>
      </c>
    </row>
    <row r="432" spans="1:18" x14ac:dyDescent="0.3">
      <c r="A432" s="4">
        <v>46040.916666666657</v>
      </c>
      <c r="B432" s="3">
        <v>165.2775</v>
      </c>
      <c r="C432" s="3">
        <v>0.06</v>
      </c>
      <c r="D432" s="3">
        <f t="shared" si="54"/>
        <v>72.620833333333323</v>
      </c>
      <c r="E432" s="3">
        <f>MAX(B432 - D432/Inputs!$B$5, 0)</f>
        <v>82.753825757575768</v>
      </c>
      <c r="F432" s="3">
        <f>MAX(D432*Inputs!$B$5 - B432, 0)</f>
        <v>0</v>
      </c>
      <c r="G432" s="3">
        <f t="shared" si="55"/>
        <v>0.06</v>
      </c>
      <c r="H432" t="str">
        <f t="shared" si="56"/>
        <v>Discharge</v>
      </c>
      <c r="I432" s="3">
        <f t="shared" si="61"/>
        <v>0</v>
      </c>
      <c r="J432" s="3">
        <f t="shared" si="62"/>
        <v>318.94827166799325</v>
      </c>
      <c r="K432" s="3">
        <f>MIN(Inputs!$B$2, (Inputs!$B$8 - I432)/Inputs!$B$9)</f>
        <v>170</v>
      </c>
      <c r="L432" s="3">
        <f>MAX(MIN(Inputs!$B$2, I432*Inputs!$B$10, Inputs!$B$8*Inputs!$B$4 - J432), 0)</f>
        <v>0</v>
      </c>
      <c r="M432" s="3">
        <f t="shared" si="57"/>
        <v>0</v>
      </c>
      <c r="N432" s="3">
        <f t="shared" si="58"/>
        <v>0</v>
      </c>
      <c r="O432" s="3">
        <f>IF(H432="Reg", MIN(Inputs!$B$2, I432*Inputs!$B$10, (Inputs!$B$8-I432)/Inputs!$B$9), 0)</f>
        <v>0</v>
      </c>
      <c r="P432" s="3">
        <f t="shared" si="59"/>
        <v>0</v>
      </c>
      <c r="Q432" s="3">
        <f t="shared" si="60"/>
        <v>0</v>
      </c>
      <c r="R432" s="3">
        <f>I432 + M432*Inputs!$B$9 - N432/Inputs!$B$10</f>
        <v>0</v>
      </c>
    </row>
    <row r="433" spans="1:18" x14ac:dyDescent="0.3">
      <c r="A433" s="4">
        <v>46040.958333333343</v>
      </c>
      <c r="B433" s="3">
        <v>105.82499999999999</v>
      </c>
      <c r="C433" s="3">
        <v>0.05</v>
      </c>
      <c r="D433" s="3">
        <f t="shared" si="54"/>
        <v>72.620833333333323</v>
      </c>
      <c r="E433" s="3">
        <f>MAX(B433 - D433/Inputs!$B$5, 0)</f>
        <v>23.301325757575754</v>
      </c>
      <c r="F433" s="3">
        <f>MAX(D433*Inputs!$B$5 - B433, 0)</f>
        <v>0</v>
      </c>
      <c r="G433" s="3">
        <f t="shared" si="55"/>
        <v>0.05</v>
      </c>
      <c r="H433" t="str">
        <f t="shared" si="56"/>
        <v>Discharge</v>
      </c>
      <c r="I433" s="3">
        <f t="shared" si="61"/>
        <v>0</v>
      </c>
      <c r="J433" s="3">
        <f t="shared" si="62"/>
        <v>318.94827166799325</v>
      </c>
      <c r="K433" s="3">
        <f>MIN(Inputs!$B$2, (Inputs!$B$8 - I433)/Inputs!$B$9)</f>
        <v>170</v>
      </c>
      <c r="L433" s="3">
        <f>MAX(MIN(Inputs!$B$2, I433*Inputs!$B$10, Inputs!$B$8*Inputs!$B$4 - J433), 0)</f>
        <v>0</v>
      </c>
      <c r="M433" s="3">
        <f t="shared" si="57"/>
        <v>0</v>
      </c>
      <c r="N433" s="3">
        <f t="shared" si="58"/>
        <v>0</v>
      </c>
      <c r="O433" s="3">
        <f>IF(H433="Reg", MIN(Inputs!$B$2, I433*Inputs!$B$10, (Inputs!$B$8-I433)/Inputs!$B$9), 0)</f>
        <v>0</v>
      </c>
      <c r="P433" s="3">
        <f t="shared" si="59"/>
        <v>0</v>
      </c>
      <c r="Q433" s="3">
        <f t="shared" si="60"/>
        <v>0</v>
      </c>
      <c r="R433" s="3">
        <f>I433 + M433*Inputs!$B$9 - N433/Inputs!$B$10</f>
        <v>0</v>
      </c>
    </row>
    <row r="434" spans="1:18" x14ac:dyDescent="0.3">
      <c r="A434" s="4">
        <v>46041</v>
      </c>
      <c r="B434" s="3">
        <v>30.194999999999997</v>
      </c>
      <c r="C434" s="3">
        <v>0.04</v>
      </c>
      <c r="D434" s="3">
        <f t="shared" si="54"/>
        <v>25.758229166666663</v>
      </c>
      <c r="E434" s="3">
        <f>MAX(B434 - D434/Inputs!$B$5, 0)</f>
        <v>0.92428503787878924</v>
      </c>
      <c r="F434" s="3">
        <f>MAX(D434*Inputs!$B$5 - B434, 0)</f>
        <v>0</v>
      </c>
      <c r="G434" s="3">
        <f t="shared" si="55"/>
        <v>0.04</v>
      </c>
      <c r="H434" t="str">
        <f t="shared" si="56"/>
        <v>Discharge</v>
      </c>
      <c r="I434" s="3">
        <f t="shared" si="61"/>
        <v>0</v>
      </c>
      <c r="J434" s="3">
        <f t="shared" si="62"/>
        <v>0</v>
      </c>
      <c r="K434" s="3">
        <f>MIN(Inputs!$B$2, (Inputs!$B$8 - I434)/Inputs!$B$9)</f>
        <v>170</v>
      </c>
      <c r="L434" s="3">
        <f>MAX(MIN(Inputs!$B$2, I434*Inputs!$B$10, Inputs!$B$8*Inputs!$B$4 - J434), 0)</f>
        <v>0</v>
      </c>
      <c r="M434" s="3">
        <f t="shared" si="57"/>
        <v>0</v>
      </c>
      <c r="N434" s="3">
        <f t="shared" si="58"/>
        <v>0</v>
      </c>
      <c r="O434" s="3">
        <f>IF(H434="Reg", MIN(Inputs!$B$2, I434*Inputs!$B$10, (Inputs!$B$8-I434)/Inputs!$B$9), 0)</f>
        <v>0</v>
      </c>
      <c r="P434" s="3">
        <f t="shared" si="59"/>
        <v>0</v>
      </c>
      <c r="Q434" s="3">
        <f t="shared" si="60"/>
        <v>0</v>
      </c>
      <c r="R434" s="3">
        <f>I434 + M434*Inputs!$B$9 - N434/Inputs!$B$10</f>
        <v>0</v>
      </c>
    </row>
    <row r="435" spans="1:18" x14ac:dyDescent="0.3">
      <c r="A435" s="4">
        <v>46041.041666666657</v>
      </c>
      <c r="B435" s="3">
        <v>31.234999999999999</v>
      </c>
      <c r="C435" s="3">
        <v>0.04</v>
      </c>
      <c r="D435" s="3">
        <f t="shared" si="54"/>
        <v>25.758229166666663</v>
      </c>
      <c r="E435" s="3">
        <f>MAX(B435 - D435/Inputs!$B$5, 0)</f>
        <v>1.9642850378787919</v>
      </c>
      <c r="F435" s="3">
        <f>MAX(D435*Inputs!$B$5 - B435, 0)</f>
        <v>0</v>
      </c>
      <c r="G435" s="3">
        <f t="shared" si="55"/>
        <v>0.04</v>
      </c>
      <c r="H435" t="str">
        <f t="shared" si="56"/>
        <v>Discharge</v>
      </c>
      <c r="I435" s="3">
        <f t="shared" si="61"/>
        <v>0</v>
      </c>
      <c r="J435" s="3">
        <f t="shared" si="62"/>
        <v>0</v>
      </c>
      <c r="K435" s="3">
        <f>MIN(Inputs!$B$2, (Inputs!$B$8 - I435)/Inputs!$B$9)</f>
        <v>170</v>
      </c>
      <c r="L435" s="3">
        <f>MAX(MIN(Inputs!$B$2, I435*Inputs!$B$10, Inputs!$B$8*Inputs!$B$4 - J435), 0)</f>
        <v>0</v>
      </c>
      <c r="M435" s="3">
        <f t="shared" si="57"/>
        <v>0</v>
      </c>
      <c r="N435" s="3">
        <f t="shared" si="58"/>
        <v>0</v>
      </c>
      <c r="O435" s="3">
        <f>IF(H435="Reg", MIN(Inputs!$B$2, I435*Inputs!$B$10, (Inputs!$B$8-I435)/Inputs!$B$9), 0)</f>
        <v>0</v>
      </c>
      <c r="P435" s="3">
        <f t="shared" si="59"/>
        <v>0</v>
      </c>
      <c r="Q435" s="3">
        <f t="shared" si="60"/>
        <v>0</v>
      </c>
      <c r="R435" s="3">
        <f>I435 + M435*Inputs!$B$9 - N435/Inputs!$B$10</f>
        <v>0</v>
      </c>
    </row>
    <row r="436" spans="1:18" x14ac:dyDescent="0.3">
      <c r="A436" s="4">
        <v>46041.083333333343</v>
      </c>
      <c r="B436" s="3">
        <v>31.38</v>
      </c>
      <c r="C436" s="3">
        <v>0.04</v>
      </c>
      <c r="D436" s="3">
        <f t="shared" si="54"/>
        <v>25.758229166666663</v>
      </c>
      <c r="E436" s="3">
        <f>MAX(B436 - D436/Inputs!$B$5, 0)</f>
        <v>2.1092850378787915</v>
      </c>
      <c r="F436" s="3">
        <f>MAX(D436*Inputs!$B$5 - B436, 0)</f>
        <v>0</v>
      </c>
      <c r="G436" s="3">
        <f t="shared" si="55"/>
        <v>0.04</v>
      </c>
      <c r="H436" t="str">
        <f t="shared" si="56"/>
        <v>Discharge</v>
      </c>
      <c r="I436" s="3">
        <f t="shared" si="61"/>
        <v>0</v>
      </c>
      <c r="J436" s="3">
        <f t="shared" si="62"/>
        <v>0</v>
      </c>
      <c r="K436" s="3">
        <f>MIN(Inputs!$B$2, (Inputs!$B$8 - I436)/Inputs!$B$9)</f>
        <v>170</v>
      </c>
      <c r="L436" s="3">
        <f>MAX(MIN(Inputs!$B$2, I436*Inputs!$B$10, Inputs!$B$8*Inputs!$B$4 - J436), 0)</f>
        <v>0</v>
      </c>
      <c r="M436" s="3">
        <f t="shared" si="57"/>
        <v>0</v>
      </c>
      <c r="N436" s="3">
        <f t="shared" si="58"/>
        <v>0</v>
      </c>
      <c r="O436" s="3">
        <f>IF(H436="Reg", MIN(Inputs!$B$2, I436*Inputs!$B$10, (Inputs!$B$8-I436)/Inputs!$B$9), 0)</f>
        <v>0</v>
      </c>
      <c r="P436" s="3">
        <f t="shared" si="59"/>
        <v>0</v>
      </c>
      <c r="Q436" s="3">
        <f t="shared" si="60"/>
        <v>0</v>
      </c>
      <c r="R436" s="3">
        <f>I436 + M436*Inputs!$B$9 - N436/Inputs!$B$10</f>
        <v>0</v>
      </c>
    </row>
    <row r="437" spans="1:18" x14ac:dyDescent="0.3">
      <c r="A437" s="4">
        <v>46041.125</v>
      </c>
      <c r="B437" s="3">
        <v>33.325000000000003</v>
      </c>
      <c r="C437" s="3">
        <v>0.04</v>
      </c>
      <c r="D437" s="3">
        <f t="shared" si="54"/>
        <v>25.758229166666663</v>
      </c>
      <c r="E437" s="3">
        <f>MAX(B437 - D437/Inputs!$B$5, 0)</f>
        <v>4.0542850378787954</v>
      </c>
      <c r="F437" s="3">
        <f>MAX(D437*Inputs!$B$5 - B437, 0)</f>
        <v>0</v>
      </c>
      <c r="G437" s="3">
        <f t="shared" si="55"/>
        <v>0.04</v>
      </c>
      <c r="H437" t="str">
        <f t="shared" si="56"/>
        <v>Discharge</v>
      </c>
      <c r="I437" s="3">
        <f t="shared" si="61"/>
        <v>0</v>
      </c>
      <c r="J437" s="3">
        <f t="shared" si="62"/>
        <v>0</v>
      </c>
      <c r="K437" s="3">
        <f>MIN(Inputs!$B$2, (Inputs!$B$8 - I437)/Inputs!$B$9)</f>
        <v>170</v>
      </c>
      <c r="L437" s="3">
        <f>MAX(MIN(Inputs!$B$2, I437*Inputs!$B$10, Inputs!$B$8*Inputs!$B$4 - J437), 0)</f>
        <v>0</v>
      </c>
      <c r="M437" s="3">
        <f t="shared" si="57"/>
        <v>0</v>
      </c>
      <c r="N437" s="3">
        <f t="shared" si="58"/>
        <v>0</v>
      </c>
      <c r="O437" s="3">
        <f>IF(H437="Reg", MIN(Inputs!$B$2, I437*Inputs!$B$10, (Inputs!$B$8-I437)/Inputs!$B$9), 0)</f>
        <v>0</v>
      </c>
      <c r="P437" s="3">
        <f t="shared" si="59"/>
        <v>0</v>
      </c>
      <c r="Q437" s="3">
        <f t="shared" si="60"/>
        <v>0</v>
      </c>
      <c r="R437" s="3">
        <f>I437 + M437*Inputs!$B$9 - N437/Inputs!$B$10</f>
        <v>0</v>
      </c>
    </row>
    <row r="438" spans="1:18" x14ac:dyDescent="0.3">
      <c r="A438" s="4">
        <v>46041.166666666657</v>
      </c>
      <c r="B438" s="3">
        <v>34.897499999999994</v>
      </c>
      <c r="C438" s="3">
        <v>0.04</v>
      </c>
      <c r="D438" s="3">
        <f t="shared" si="54"/>
        <v>25.758229166666663</v>
      </c>
      <c r="E438" s="3">
        <f>MAX(B438 - D438/Inputs!$B$5, 0)</f>
        <v>5.6267850378787863</v>
      </c>
      <c r="F438" s="3">
        <f>MAX(D438*Inputs!$B$5 - B438, 0)</f>
        <v>0</v>
      </c>
      <c r="G438" s="3">
        <f t="shared" si="55"/>
        <v>0.04</v>
      </c>
      <c r="H438" t="str">
        <f t="shared" si="56"/>
        <v>Discharge</v>
      </c>
      <c r="I438" s="3">
        <f t="shared" si="61"/>
        <v>0</v>
      </c>
      <c r="J438" s="3">
        <f t="shared" si="62"/>
        <v>0</v>
      </c>
      <c r="K438" s="3">
        <f>MIN(Inputs!$B$2, (Inputs!$B$8 - I438)/Inputs!$B$9)</f>
        <v>170</v>
      </c>
      <c r="L438" s="3">
        <f>MAX(MIN(Inputs!$B$2, I438*Inputs!$B$10, Inputs!$B$8*Inputs!$B$4 - J438), 0)</f>
        <v>0</v>
      </c>
      <c r="M438" s="3">
        <f t="shared" si="57"/>
        <v>0</v>
      </c>
      <c r="N438" s="3">
        <f t="shared" si="58"/>
        <v>0</v>
      </c>
      <c r="O438" s="3">
        <f>IF(H438="Reg", MIN(Inputs!$B$2, I438*Inputs!$B$10, (Inputs!$B$8-I438)/Inputs!$B$9), 0)</f>
        <v>0</v>
      </c>
      <c r="P438" s="3">
        <f t="shared" si="59"/>
        <v>0</v>
      </c>
      <c r="Q438" s="3">
        <f t="shared" si="60"/>
        <v>0</v>
      </c>
      <c r="R438" s="3">
        <f>I438 + M438*Inputs!$B$9 - N438/Inputs!$B$10</f>
        <v>0</v>
      </c>
    </row>
    <row r="439" spans="1:18" x14ac:dyDescent="0.3">
      <c r="A439" s="4">
        <v>46041.208333333343</v>
      </c>
      <c r="B439" s="3">
        <v>33.865000000000002</v>
      </c>
      <c r="C439" s="3">
        <v>0.04</v>
      </c>
      <c r="D439" s="3">
        <f t="shared" si="54"/>
        <v>25.758229166666663</v>
      </c>
      <c r="E439" s="3">
        <f>MAX(B439 - D439/Inputs!$B$5, 0)</f>
        <v>4.5942850378787945</v>
      </c>
      <c r="F439" s="3">
        <f>MAX(D439*Inputs!$B$5 - B439, 0)</f>
        <v>0</v>
      </c>
      <c r="G439" s="3">
        <f t="shared" si="55"/>
        <v>0.04</v>
      </c>
      <c r="H439" t="str">
        <f t="shared" si="56"/>
        <v>Discharge</v>
      </c>
      <c r="I439" s="3">
        <f t="shared" si="61"/>
        <v>0</v>
      </c>
      <c r="J439" s="3">
        <f t="shared" si="62"/>
        <v>0</v>
      </c>
      <c r="K439" s="3">
        <f>MIN(Inputs!$B$2, (Inputs!$B$8 - I439)/Inputs!$B$9)</f>
        <v>170</v>
      </c>
      <c r="L439" s="3">
        <f>MAX(MIN(Inputs!$B$2, I439*Inputs!$B$10, Inputs!$B$8*Inputs!$B$4 - J439), 0)</f>
        <v>0</v>
      </c>
      <c r="M439" s="3">
        <f t="shared" si="57"/>
        <v>0</v>
      </c>
      <c r="N439" s="3">
        <f t="shared" si="58"/>
        <v>0</v>
      </c>
      <c r="O439" s="3">
        <f>IF(H439="Reg", MIN(Inputs!$B$2, I439*Inputs!$B$10, (Inputs!$B$8-I439)/Inputs!$B$9), 0)</f>
        <v>0</v>
      </c>
      <c r="P439" s="3">
        <f t="shared" si="59"/>
        <v>0</v>
      </c>
      <c r="Q439" s="3">
        <f t="shared" si="60"/>
        <v>0</v>
      </c>
      <c r="R439" s="3">
        <f>I439 + M439*Inputs!$B$9 - N439/Inputs!$B$10</f>
        <v>0</v>
      </c>
    </row>
    <row r="440" spans="1:18" x14ac:dyDescent="0.3">
      <c r="A440" s="4">
        <v>46041.25</v>
      </c>
      <c r="B440" s="3">
        <v>34.585000000000001</v>
      </c>
      <c r="C440" s="3">
        <v>0.1</v>
      </c>
      <c r="D440" s="3">
        <f t="shared" si="54"/>
        <v>25.758229166666663</v>
      </c>
      <c r="E440" s="3">
        <f>MAX(B440 - D440/Inputs!$B$5, 0)</f>
        <v>5.3142850378787934</v>
      </c>
      <c r="F440" s="3">
        <f>MAX(D440*Inputs!$B$5 - B440, 0)</f>
        <v>0</v>
      </c>
      <c r="G440" s="3">
        <f t="shared" si="55"/>
        <v>0.1</v>
      </c>
      <c r="H440" t="str">
        <f t="shared" si="56"/>
        <v>Discharge</v>
      </c>
      <c r="I440" s="3">
        <f t="shared" si="61"/>
        <v>0</v>
      </c>
      <c r="J440" s="3">
        <f t="shared" si="62"/>
        <v>0</v>
      </c>
      <c r="K440" s="3">
        <f>MIN(Inputs!$B$2, (Inputs!$B$8 - I440)/Inputs!$B$9)</f>
        <v>170</v>
      </c>
      <c r="L440" s="3">
        <f>MAX(MIN(Inputs!$B$2, I440*Inputs!$B$10, Inputs!$B$8*Inputs!$B$4 - J440), 0)</f>
        <v>0</v>
      </c>
      <c r="M440" s="3">
        <f t="shared" si="57"/>
        <v>0</v>
      </c>
      <c r="N440" s="3">
        <f t="shared" si="58"/>
        <v>0</v>
      </c>
      <c r="O440" s="3">
        <f>IF(H440="Reg", MIN(Inputs!$B$2, I440*Inputs!$B$10, (Inputs!$B$8-I440)/Inputs!$B$9), 0)</f>
        <v>0</v>
      </c>
      <c r="P440" s="3">
        <f t="shared" si="59"/>
        <v>0</v>
      </c>
      <c r="Q440" s="3">
        <f t="shared" si="60"/>
        <v>0</v>
      </c>
      <c r="R440" s="3">
        <f>I440 + M440*Inputs!$B$9 - N440/Inputs!$B$10</f>
        <v>0</v>
      </c>
    </row>
    <row r="441" spans="1:18" x14ac:dyDescent="0.3">
      <c r="A441" s="4">
        <v>46041.291666666657</v>
      </c>
      <c r="B441" s="3">
        <v>35.68</v>
      </c>
      <c r="C441" s="3">
        <v>0.5</v>
      </c>
      <c r="D441" s="3">
        <f t="shared" si="54"/>
        <v>25.758229166666663</v>
      </c>
      <c r="E441" s="3">
        <f>MAX(B441 - D441/Inputs!$B$5, 0)</f>
        <v>6.4092850378787922</v>
      </c>
      <c r="F441" s="3">
        <f>MAX(D441*Inputs!$B$5 - B441, 0)</f>
        <v>0</v>
      </c>
      <c r="G441" s="3">
        <f t="shared" si="55"/>
        <v>0.5</v>
      </c>
      <c r="H441" t="str">
        <f t="shared" si="56"/>
        <v>Discharge</v>
      </c>
      <c r="I441" s="3">
        <f t="shared" si="61"/>
        <v>0</v>
      </c>
      <c r="J441" s="3">
        <f t="shared" si="62"/>
        <v>0</v>
      </c>
      <c r="K441" s="3">
        <f>MIN(Inputs!$B$2, (Inputs!$B$8 - I441)/Inputs!$B$9)</f>
        <v>170</v>
      </c>
      <c r="L441" s="3">
        <f>MAX(MIN(Inputs!$B$2, I441*Inputs!$B$10, Inputs!$B$8*Inputs!$B$4 - J441), 0)</f>
        <v>0</v>
      </c>
      <c r="M441" s="3">
        <f t="shared" si="57"/>
        <v>0</v>
      </c>
      <c r="N441" s="3">
        <f t="shared" si="58"/>
        <v>0</v>
      </c>
      <c r="O441" s="3">
        <f>IF(H441="Reg", MIN(Inputs!$B$2, I441*Inputs!$B$10, (Inputs!$B$8-I441)/Inputs!$B$9), 0)</f>
        <v>0</v>
      </c>
      <c r="P441" s="3">
        <f t="shared" si="59"/>
        <v>0</v>
      </c>
      <c r="Q441" s="3">
        <f t="shared" si="60"/>
        <v>0</v>
      </c>
      <c r="R441" s="3">
        <f>I441 + M441*Inputs!$B$9 - N441/Inputs!$B$10</f>
        <v>0</v>
      </c>
    </row>
    <row r="442" spans="1:18" x14ac:dyDescent="0.3">
      <c r="A442" s="4">
        <v>46041.333333333343</v>
      </c>
      <c r="B442" s="3">
        <v>36.370000000000005</v>
      </c>
      <c r="C442" s="3">
        <v>1.1499999999999999</v>
      </c>
      <c r="D442" s="3">
        <f t="shared" si="54"/>
        <v>25.758229166666663</v>
      </c>
      <c r="E442" s="3">
        <f>MAX(B442 - D442/Inputs!$B$5, 0)</f>
        <v>7.0992850378787971</v>
      </c>
      <c r="F442" s="3">
        <f>MAX(D442*Inputs!$B$5 - B442, 0)</f>
        <v>0</v>
      </c>
      <c r="G442" s="3">
        <f t="shared" si="55"/>
        <v>1.1499999999999999</v>
      </c>
      <c r="H442" t="str">
        <f t="shared" si="56"/>
        <v>Discharge</v>
      </c>
      <c r="I442" s="3">
        <f t="shared" si="61"/>
        <v>0</v>
      </c>
      <c r="J442" s="3">
        <f t="shared" si="62"/>
        <v>0</v>
      </c>
      <c r="K442" s="3">
        <f>MIN(Inputs!$B$2, (Inputs!$B$8 - I442)/Inputs!$B$9)</f>
        <v>170</v>
      </c>
      <c r="L442" s="3">
        <f>MAX(MIN(Inputs!$B$2, I442*Inputs!$B$10, Inputs!$B$8*Inputs!$B$4 - J442), 0)</f>
        <v>0</v>
      </c>
      <c r="M442" s="3">
        <f t="shared" si="57"/>
        <v>0</v>
      </c>
      <c r="N442" s="3">
        <f t="shared" si="58"/>
        <v>0</v>
      </c>
      <c r="O442" s="3">
        <f>IF(H442="Reg", MIN(Inputs!$B$2, I442*Inputs!$B$10, (Inputs!$B$8-I442)/Inputs!$B$9), 0)</f>
        <v>0</v>
      </c>
      <c r="P442" s="3">
        <f t="shared" si="59"/>
        <v>0</v>
      </c>
      <c r="Q442" s="3">
        <f t="shared" si="60"/>
        <v>0</v>
      </c>
      <c r="R442" s="3">
        <f>I442 + M442*Inputs!$B$9 - N442/Inputs!$B$10</f>
        <v>0</v>
      </c>
    </row>
    <row r="443" spans="1:18" x14ac:dyDescent="0.3">
      <c r="A443" s="4">
        <v>46041.375</v>
      </c>
      <c r="B443" s="3">
        <v>31.105</v>
      </c>
      <c r="C443" s="3">
        <v>1.35</v>
      </c>
      <c r="D443" s="3">
        <f t="shared" si="54"/>
        <v>25.758229166666663</v>
      </c>
      <c r="E443" s="3">
        <f>MAX(B443 - D443/Inputs!$B$5, 0)</f>
        <v>1.8342850378787929</v>
      </c>
      <c r="F443" s="3">
        <f>MAX(D443*Inputs!$B$5 - B443, 0)</f>
        <v>0</v>
      </c>
      <c r="G443" s="3">
        <f t="shared" si="55"/>
        <v>1.35</v>
      </c>
      <c r="H443" t="str">
        <f t="shared" si="56"/>
        <v>Discharge</v>
      </c>
      <c r="I443" s="3">
        <f t="shared" si="61"/>
        <v>0</v>
      </c>
      <c r="J443" s="3">
        <f t="shared" si="62"/>
        <v>0</v>
      </c>
      <c r="K443" s="3">
        <f>MIN(Inputs!$B$2, (Inputs!$B$8 - I443)/Inputs!$B$9)</f>
        <v>170</v>
      </c>
      <c r="L443" s="3">
        <f>MAX(MIN(Inputs!$B$2, I443*Inputs!$B$10, Inputs!$B$8*Inputs!$B$4 - J443), 0)</f>
        <v>0</v>
      </c>
      <c r="M443" s="3">
        <f t="shared" si="57"/>
        <v>0</v>
      </c>
      <c r="N443" s="3">
        <f t="shared" si="58"/>
        <v>0</v>
      </c>
      <c r="O443" s="3">
        <f>IF(H443="Reg", MIN(Inputs!$B$2, I443*Inputs!$B$10, (Inputs!$B$8-I443)/Inputs!$B$9), 0)</f>
        <v>0</v>
      </c>
      <c r="P443" s="3">
        <f t="shared" si="59"/>
        <v>0</v>
      </c>
      <c r="Q443" s="3">
        <f t="shared" si="60"/>
        <v>0</v>
      </c>
      <c r="R443" s="3">
        <f>I443 + M443*Inputs!$B$9 - N443/Inputs!$B$10</f>
        <v>0</v>
      </c>
    </row>
    <row r="444" spans="1:18" x14ac:dyDescent="0.3">
      <c r="A444" s="4">
        <v>46041.416666666657</v>
      </c>
      <c r="B444" s="3">
        <v>30.205000000000002</v>
      </c>
      <c r="C444" s="3">
        <v>0.79</v>
      </c>
      <c r="D444" s="3">
        <f t="shared" si="54"/>
        <v>25.758229166666663</v>
      </c>
      <c r="E444" s="3">
        <f>MAX(B444 - D444/Inputs!$B$5, 0)</f>
        <v>0.93428503787879436</v>
      </c>
      <c r="F444" s="3">
        <f>MAX(D444*Inputs!$B$5 - B444, 0)</f>
        <v>0</v>
      </c>
      <c r="G444" s="3">
        <f t="shared" si="55"/>
        <v>0.79</v>
      </c>
      <c r="H444" t="str">
        <f t="shared" si="56"/>
        <v>Discharge</v>
      </c>
      <c r="I444" s="3">
        <f t="shared" si="61"/>
        <v>0</v>
      </c>
      <c r="J444" s="3">
        <f t="shared" si="62"/>
        <v>0</v>
      </c>
      <c r="K444" s="3">
        <f>MIN(Inputs!$B$2, (Inputs!$B$8 - I444)/Inputs!$B$9)</f>
        <v>170</v>
      </c>
      <c r="L444" s="3">
        <f>MAX(MIN(Inputs!$B$2, I444*Inputs!$B$10, Inputs!$B$8*Inputs!$B$4 - J444), 0)</f>
        <v>0</v>
      </c>
      <c r="M444" s="3">
        <f t="shared" si="57"/>
        <v>0</v>
      </c>
      <c r="N444" s="3">
        <f t="shared" si="58"/>
        <v>0</v>
      </c>
      <c r="O444" s="3">
        <f>IF(H444="Reg", MIN(Inputs!$B$2, I444*Inputs!$B$10, (Inputs!$B$8-I444)/Inputs!$B$9), 0)</f>
        <v>0</v>
      </c>
      <c r="P444" s="3">
        <f t="shared" si="59"/>
        <v>0</v>
      </c>
      <c r="Q444" s="3">
        <f t="shared" si="60"/>
        <v>0</v>
      </c>
      <c r="R444" s="3">
        <f>I444 + M444*Inputs!$B$9 - N444/Inputs!$B$10</f>
        <v>0</v>
      </c>
    </row>
    <row r="445" spans="1:18" x14ac:dyDescent="0.3">
      <c r="A445" s="4">
        <v>46041.458333333343</v>
      </c>
      <c r="B445" s="3">
        <v>25.937499999999996</v>
      </c>
      <c r="C445" s="3">
        <v>0.44</v>
      </c>
      <c r="D445" s="3">
        <f t="shared" si="54"/>
        <v>25.758229166666663</v>
      </c>
      <c r="E445" s="3">
        <f>MAX(B445 - D445/Inputs!$B$5, 0)</f>
        <v>0</v>
      </c>
      <c r="F445" s="3">
        <f>MAX(D445*Inputs!$B$5 - B445, 0)</f>
        <v>0</v>
      </c>
      <c r="G445" s="3">
        <f t="shared" si="55"/>
        <v>0.44</v>
      </c>
      <c r="H445" t="str">
        <f t="shared" si="56"/>
        <v>Reg</v>
      </c>
      <c r="I445" s="3">
        <f t="shared" si="61"/>
        <v>0</v>
      </c>
      <c r="J445" s="3">
        <f t="shared" si="62"/>
        <v>0</v>
      </c>
      <c r="K445" s="3">
        <f>MIN(Inputs!$B$2, (Inputs!$B$8 - I445)/Inputs!$B$9)</f>
        <v>170</v>
      </c>
      <c r="L445" s="3">
        <f>MAX(MIN(Inputs!$B$2, I445*Inputs!$B$10, Inputs!$B$8*Inputs!$B$4 - J445), 0)</f>
        <v>0</v>
      </c>
      <c r="M445" s="3">
        <f t="shared" si="57"/>
        <v>0</v>
      </c>
      <c r="N445" s="3">
        <f t="shared" si="58"/>
        <v>0</v>
      </c>
      <c r="O445" s="3">
        <f>IF(H445="Reg", MIN(Inputs!$B$2, I445*Inputs!$B$10, (Inputs!$B$8-I445)/Inputs!$B$9), 0)</f>
        <v>0</v>
      </c>
      <c r="P445" s="3">
        <f t="shared" si="59"/>
        <v>0</v>
      </c>
      <c r="Q445" s="3">
        <f t="shared" si="60"/>
        <v>0</v>
      </c>
      <c r="R445" s="3">
        <f>I445 + M445*Inputs!$B$9 - N445/Inputs!$B$10</f>
        <v>0</v>
      </c>
    </row>
    <row r="446" spans="1:18" x14ac:dyDescent="0.3">
      <c r="A446" s="4">
        <v>46041.5</v>
      </c>
      <c r="B446" s="3">
        <v>22.505000000000003</v>
      </c>
      <c r="C446" s="3">
        <v>0.33</v>
      </c>
      <c r="D446" s="3">
        <f t="shared" si="54"/>
        <v>25.758229166666663</v>
      </c>
      <c r="E446" s="3">
        <f>MAX(B446 - D446/Inputs!$B$5, 0)</f>
        <v>0</v>
      </c>
      <c r="F446" s="3">
        <f>MAX(D446*Inputs!$B$5 - B446, 0)</f>
        <v>0.16224166666665951</v>
      </c>
      <c r="G446" s="3">
        <f t="shared" si="55"/>
        <v>0.33</v>
      </c>
      <c r="H446" t="str">
        <f t="shared" si="56"/>
        <v>Reg</v>
      </c>
      <c r="I446" s="3">
        <f t="shared" si="61"/>
        <v>0</v>
      </c>
      <c r="J446" s="3">
        <f t="shared" si="62"/>
        <v>0</v>
      </c>
      <c r="K446" s="3">
        <f>MIN(Inputs!$B$2, (Inputs!$B$8 - I446)/Inputs!$B$9)</f>
        <v>170</v>
      </c>
      <c r="L446" s="3">
        <f>MAX(MIN(Inputs!$B$2, I446*Inputs!$B$10, Inputs!$B$8*Inputs!$B$4 - J446), 0)</f>
        <v>0</v>
      </c>
      <c r="M446" s="3">
        <f t="shared" si="57"/>
        <v>0</v>
      </c>
      <c r="N446" s="3">
        <f t="shared" si="58"/>
        <v>0</v>
      </c>
      <c r="O446" s="3">
        <f>IF(H446="Reg", MIN(Inputs!$B$2, I446*Inputs!$B$10, (Inputs!$B$8-I446)/Inputs!$B$9), 0)</f>
        <v>0</v>
      </c>
      <c r="P446" s="3">
        <f t="shared" si="59"/>
        <v>0</v>
      </c>
      <c r="Q446" s="3">
        <f t="shared" si="60"/>
        <v>0</v>
      </c>
      <c r="R446" s="3">
        <f>I446 + M446*Inputs!$B$9 - N446/Inputs!$B$10</f>
        <v>0</v>
      </c>
    </row>
    <row r="447" spans="1:18" x14ac:dyDescent="0.3">
      <c r="A447" s="4">
        <v>46041.541666666657</v>
      </c>
      <c r="B447" s="3">
        <v>21.2575</v>
      </c>
      <c r="C447" s="3">
        <v>0.39</v>
      </c>
      <c r="D447" s="3">
        <f t="shared" si="54"/>
        <v>25.758229166666663</v>
      </c>
      <c r="E447" s="3">
        <f>MAX(B447 - D447/Inputs!$B$5, 0)</f>
        <v>0</v>
      </c>
      <c r="F447" s="3">
        <f>MAX(D447*Inputs!$B$5 - B447, 0)</f>
        <v>1.4097416666666618</v>
      </c>
      <c r="G447" s="3">
        <f t="shared" si="55"/>
        <v>0.39</v>
      </c>
      <c r="H447" t="str">
        <f t="shared" si="56"/>
        <v>Charge</v>
      </c>
      <c r="I447" s="3">
        <f t="shared" si="61"/>
        <v>0</v>
      </c>
      <c r="J447" s="3">
        <f t="shared" si="62"/>
        <v>0</v>
      </c>
      <c r="K447" s="3">
        <f>MIN(Inputs!$B$2, (Inputs!$B$8 - I447)/Inputs!$B$9)</f>
        <v>170</v>
      </c>
      <c r="L447" s="3">
        <f>MAX(MIN(Inputs!$B$2, I447*Inputs!$B$10, Inputs!$B$8*Inputs!$B$4 - J447), 0)</f>
        <v>0</v>
      </c>
      <c r="M447" s="3">
        <f t="shared" si="57"/>
        <v>170</v>
      </c>
      <c r="N447" s="3">
        <f t="shared" si="58"/>
        <v>0</v>
      </c>
      <c r="O447" s="3">
        <f>IF(H447="Reg", MIN(Inputs!$B$2, I447*Inputs!$B$10, (Inputs!$B$8-I447)/Inputs!$B$9), 0)</f>
        <v>0</v>
      </c>
      <c r="P447" s="3">
        <f t="shared" si="59"/>
        <v>-3613.7750000000001</v>
      </c>
      <c r="Q447" s="3">
        <f t="shared" si="60"/>
        <v>0</v>
      </c>
      <c r="R447" s="3">
        <f>I447 + M447*Inputs!$B$9 - N447/Inputs!$B$10</f>
        <v>159.4741358339966</v>
      </c>
    </row>
    <row r="448" spans="1:18" x14ac:dyDescent="0.3">
      <c r="A448" s="4">
        <v>46041.583333333343</v>
      </c>
      <c r="B448" s="3">
        <v>21</v>
      </c>
      <c r="C448" s="3">
        <v>0.44</v>
      </c>
      <c r="D448" s="3">
        <f t="shared" si="54"/>
        <v>25.758229166666663</v>
      </c>
      <c r="E448" s="3">
        <f>MAX(B448 - D448/Inputs!$B$5, 0)</f>
        <v>0</v>
      </c>
      <c r="F448" s="3">
        <f>MAX(D448*Inputs!$B$5 - B448, 0)</f>
        <v>1.6672416666666621</v>
      </c>
      <c r="G448" s="3">
        <f t="shared" si="55"/>
        <v>0.44</v>
      </c>
      <c r="H448" t="str">
        <f t="shared" si="56"/>
        <v>Charge</v>
      </c>
      <c r="I448" s="3">
        <f t="shared" si="61"/>
        <v>159.4741358339966</v>
      </c>
      <c r="J448" s="3">
        <f t="shared" si="62"/>
        <v>0</v>
      </c>
      <c r="K448" s="3">
        <f>MIN(Inputs!$B$2, (Inputs!$B$8 - I448)/Inputs!$B$9)</f>
        <v>170</v>
      </c>
      <c r="L448" s="3">
        <f>MAX(MIN(Inputs!$B$2, I448*Inputs!$B$10, Inputs!$B$8*Inputs!$B$4 - J448), 0)</f>
        <v>149.6</v>
      </c>
      <c r="M448" s="3">
        <f t="shared" si="57"/>
        <v>170</v>
      </c>
      <c r="N448" s="3">
        <f t="shared" si="58"/>
        <v>0</v>
      </c>
      <c r="O448" s="3">
        <f>IF(H448="Reg", MIN(Inputs!$B$2, I448*Inputs!$B$10, (Inputs!$B$8-I448)/Inputs!$B$9), 0)</f>
        <v>0</v>
      </c>
      <c r="P448" s="3">
        <f t="shared" si="59"/>
        <v>-3570</v>
      </c>
      <c r="Q448" s="3">
        <f t="shared" si="60"/>
        <v>0</v>
      </c>
      <c r="R448" s="3">
        <f>I448 + M448*Inputs!$B$9 - N448/Inputs!$B$10</f>
        <v>318.9482716679932</v>
      </c>
    </row>
    <row r="449" spans="1:18" x14ac:dyDescent="0.3">
      <c r="A449" s="4">
        <v>46041.625</v>
      </c>
      <c r="B449" s="3">
        <v>21.157499999999999</v>
      </c>
      <c r="C449" s="3">
        <v>0.28999999999999998</v>
      </c>
      <c r="D449" s="3">
        <f t="shared" si="54"/>
        <v>25.758229166666663</v>
      </c>
      <c r="E449" s="3">
        <f>MAX(B449 - D449/Inputs!$B$5, 0)</f>
        <v>0</v>
      </c>
      <c r="F449" s="3">
        <f>MAX(D449*Inputs!$B$5 - B449, 0)</f>
        <v>1.5097416666666632</v>
      </c>
      <c r="G449" s="3">
        <f t="shared" si="55"/>
        <v>0.28999999999999998</v>
      </c>
      <c r="H449" t="str">
        <f t="shared" si="56"/>
        <v>Charge</v>
      </c>
      <c r="I449" s="3">
        <f t="shared" si="61"/>
        <v>318.9482716679932</v>
      </c>
      <c r="J449" s="3">
        <f t="shared" si="62"/>
        <v>0</v>
      </c>
      <c r="K449" s="3">
        <f>MIN(Inputs!$B$2, (Inputs!$B$8 - I449)/Inputs!$B$9)</f>
        <v>22.44121780453775</v>
      </c>
      <c r="L449" s="3">
        <f>MAX(MIN(Inputs!$B$2, I449*Inputs!$B$10, Inputs!$B$8*Inputs!$B$4 - J449), 0)</f>
        <v>170</v>
      </c>
      <c r="M449" s="3">
        <f t="shared" si="57"/>
        <v>22.44121780453775</v>
      </c>
      <c r="N449" s="3">
        <f t="shared" si="58"/>
        <v>0</v>
      </c>
      <c r="O449" s="3">
        <f>IF(H449="Reg", MIN(Inputs!$B$2, I449*Inputs!$B$10, (Inputs!$B$8-I449)/Inputs!$B$9), 0)</f>
        <v>0</v>
      </c>
      <c r="P449" s="3">
        <f t="shared" si="59"/>
        <v>-474.8000656995074</v>
      </c>
      <c r="Q449" s="3">
        <f t="shared" si="60"/>
        <v>0</v>
      </c>
      <c r="R449" s="3">
        <f>I449 + M449*Inputs!$B$9 - N449/Inputs!$B$10</f>
        <v>340</v>
      </c>
    </row>
    <row r="450" spans="1:18" x14ac:dyDescent="0.3">
      <c r="A450" s="4">
        <v>46041.666666666657</v>
      </c>
      <c r="B450" s="3">
        <v>30.192499999999999</v>
      </c>
      <c r="C450" s="3">
        <v>0.5</v>
      </c>
      <c r="D450" s="3">
        <f t="shared" ref="D450:D513" si="63">AVERAGEIFS(B:B, A:A, "&gt;="&amp;INT(A450), A:A, "&lt;"&amp;INT(A450)+1)</f>
        <v>25.758229166666663</v>
      </c>
      <c r="E450" s="3">
        <f>MAX(B450 - D450/Inputs!$B$5, 0)</f>
        <v>0.92178503787879151</v>
      </c>
      <c r="F450" s="3">
        <f>MAX(D450*Inputs!$B$5 - B450, 0)</f>
        <v>0</v>
      </c>
      <c r="G450" s="3">
        <f t="shared" ref="G450:G513" si="64">C450</f>
        <v>0.5</v>
      </c>
      <c r="H450" t="str">
        <f t="shared" ref="H450:H513" si="65">IF(MAX(E450, F450, G450)&lt;=0, "Idle", IF(AND(G450&gt;=E450, G450&gt;=F450), "Reg", IF(E450&gt;=F450, "Discharge", "Charge")))</f>
        <v>Discharge</v>
      </c>
      <c r="I450" s="3">
        <f t="shared" si="61"/>
        <v>340</v>
      </c>
      <c r="J450" s="3">
        <f t="shared" si="62"/>
        <v>0</v>
      </c>
      <c r="K450" s="3">
        <f>MIN(Inputs!$B$2, (Inputs!$B$8 - I450)/Inputs!$B$9)</f>
        <v>0</v>
      </c>
      <c r="L450" s="3">
        <f>MAX(MIN(Inputs!$B$2, I450*Inputs!$B$10, Inputs!$B$8*Inputs!$B$4 - J450), 0)</f>
        <v>170</v>
      </c>
      <c r="M450" s="3">
        <f t="shared" ref="M450:M513" si="66">IF(H450="Charge", K450, 0)</f>
        <v>0</v>
      </c>
      <c r="N450" s="3">
        <f t="shared" ref="N450:N513" si="67">IF(H450="Discharge", L450, 0)</f>
        <v>170</v>
      </c>
      <c r="O450" s="3">
        <f>IF(H450="Reg", MIN(Inputs!$B$2, I450*Inputs!$B$10, (Inputs!$B$8-I450)/Inputs!$B$9), 0)</f>
        <v>0</v>
      </c>
      <c r="P450" s="3">
        <f t="shared" ref="P450:P513" si="68">(N450 - M450) * B450</f>
        <v>5132.7249999999995</v>
      </c>
      <c r="Q450" s="3">
        <f t="shared" ref="Q450:Q513" si="69">O450 * C450</f>
        <v>0</v>
      </c>
      <c r="R450" s="3">
        <f>I450 + M450*Inputs!$B$9 - N450/Inputs!$B$10</f>
        <v>158.77939109773115</v>
      </c>
    </row>
    <row r="451" spans="1:18" x14ac:dyDescent="0.3">
      <c r="A451" s="4">
        <v>46041.708333333343</v>
      </c>
      <c r="B451" s="3">
        <v>28.412500000000001</v>
      </c>
      <c r="C451" s="3">
        <v>2.14</v>
      </c>
      <c r="D451" s="3">
        <f t="shared" si="63"/>
        <v>25.758229166666663</v>
      </c>
      <c r="E451" s="3">
        <f>MAX(B451 - D451/Inputs!$B$5, 0)</f>
        <v>0</v>
      </c>
      <c r="F451" s="3">
        <f>MAX(D451*Inputs!$B$5 - B451, 0)</f>
        <v>0</v>
      </c>
      <c r="G451" s="3">
        <f t="shared" si="64"/>
        <v>2.14</v>
      </c>
      <c r="H451" t="str">
        <f t="shared" si="65"/>
        <v>Reg</v>
      </c>
      <c r="I451" s="3">
        <f t="shared" ref="I451:I514" si="70">R450</f>
        <v>158.77939109773115</v>
      </c>
      <c r="J451" s="3">
        <f t="shared" ref="J451:J514" si="71">IF(INT(A451)=INT(A450), J450 + N450, 0)</f>
        <v>170</v>
      </c>
      <c r="K451" s="3">
        <f>MIN(Inputs!$B$2, (Inputs!$B$8 - I451)/Inputs!$B$9)</f>
        <v>170</v>
      </c>
      <c r="L451" s="3">
        <f>MAX(MIN(Inputs!$B$2, I451*Inputs!$B$10, Inputs!$B$8*Inputs!$B$4 - J451), 0)</f>
        <v>148.94827166799323</v>
      </c>
      <c r="M451" s="3">
        <f t="shared" si="66"/>
        <v>0</v>
      </c>
      <c r="N451" s="3">
        <f t="shared" si="67"/>
        <v>0</v>
      </c>
      <c r="O451" s="3">
        <f>IF(H451="Reg", MIN(Inputs!$B$2, I451*Inputs!$B$10, (Inputs!$B$8-I451)/Inputs!$B$9), 0)</f>
        <v>148.94827166799323</v>
      </c>
      <c r="P451" s="3">
        <f t="shared" si="68"/>
        <v>0</v>
      </c>
      <c r="Q451" s="3">
        <f t="shared" si="69"/>
        <v>318.74930136950553</v>
      </c>
      <c r="R451" s="3">
        <f>I451 + M451*Inputs!$B$9 - N451/Inputs!$B$10</f>
        <v>158.77939109773115</v>
      </c>
    </row>
    <row r="452" spans="1:18" x14ac:dyDescent="0.3">
      <c r="A452" s="4">
        <v>46041.75</v>
      </c>
      <c r="B452" s="3">
        <v>19.775000000000002</v>
      </c>
      <c r="C452" s="3">
        <v>8</v>
      </c>
      <c r="D452" s="3">
        <f t="shared" si="63"/>
        <v>25.758229166666663</v>
      </c>
      <c r="E452" s="3">
        <f>MAX(B452 - D452/Inputs!$B$5, 0)</f>
        <v>0</v>
      </c>
      <c r="F452" s="3">
        <f>MAX(D452*Inputs!$B$5 - B452, 0)</f>
        <v>2.8922416666666599</v>
      </c>
      <c r="G452" s="3">
        <f t="shared" si="64"/>
        <v>8</v>
      </c>
      <c r="H452" t="str">
        <f t="shared" si="65"/>
        <v>Reg</v>
      </c>
      <c r="I452" s="3">
        <f t="shared" si="70"/>
        <v>158.77939109773115</v>
      </c>
      <c r="J452" s="3">
        <f t="shared" si="71"/>
        <v>170</v>
      </c>
      <c r="K452" s="3">
        <f>MIN(Inputs!$B$2, (Inputs!$B$8 - I452)/Inputs!$B$9)</f>
        <v>170</v>
      </c>
      <c r="L452" s="3">
        <f>MAX(MIN(Inputs!$B$2, I452*Inputs!$B$10, Inputs!$B$8*Inputs!$B$4 - J452), 0)</f>
        <v>148.94827166799323</v>
      </c>
      <c r="M452" s="3">
        <f t="shared" si="66"/>
        <v>0</v>
      </c>
      <c r="N452" s="3">
        <f t="shared" si="67"/>
        <v>0</v>
      </c>
      <c r="O452" s="3">
        <f>IF(H452="Reg", MIN(Inputs!$B$2, I452*Inputs!$B$10, (Inputs!$B$8-I452)/Inputs!$B$9), 0)</f>
        <v>148.94827166799323</v>
      </c>
      <c r="P452" s="3">
        <f t="shared" si="68"/>
        <v>0</v>
      </c>
      <c r="Q452" s="3">
        <f t="shared" si="69"/>
        <v>1191.5861733439458</v>
      </c>
      <c r="R452" s="3">
        <f>I452 + M452*Inputs!$B$9 - N452/Inputs!$B$10</f>
        <v>158.77939109773115</v>
      </c>
    </row>
    <row r="453" spans="1:18" x14ac:dyDescent="0.3">
      <c r="A453" s="4">
        <v>46041.791666666657</v>
      </c>
      <c r="B453" s="3">
        <v>11.56</v>
      </c>
      <c r="C453" s="3">
        <v>3</v>
      </c>
      <c r="D453" s="3">
        <f t="shared" si="63"/>
        <v>25.758229166666663</v>
      </c>
      <c r="E453" s="3">
        <f>MAX(B453 - D453/Inputs!$B$5, 0)</f>
        <v>0</v>
      </c>
      <c r="F453" s="3">
        <f>MAX(D453*Inputs!$B$5 - B453, 0)</f>
        <v>11.107241666666662</v>
      </c>
      <c r="G453" s="3">
        <f t="shared" si="64"/>
        <v>3</v>
      </c>
      <c r="H453" t="str">
        <f t="shared" si="65"/>
        <v>Charge</v>
      </c>
      <c r="I453" s="3">
        <f t="shared" si="70"/>
        <v>158.77939109773115</v>
      </c>
      <c r="J453" s="3">
        <f t="shared" si="71"/>
        <v>170</v>
      </c>
      <c r="K453" s="3">
        <f>MIN(Inputs!$B$2, (Inputs!$B$8 - I453)/Inputs!$B$9)</f>
        <v>170</v>
      </c>
      <c r="L453" s="3">
        <f>MAX(MIN(Inputs!$B$2, I453*Inputs!$B$10, Inputs!$B$8*Inputs!$B$4 - J453), 0)</f>
        <v>148.94827166799323</v>
      </c>
      <c r="M453" s="3">
        <f t="shared" si="66"/>
        <v>170</v>
      </c>
      <c r="N453" s="3">
        <f t="shared" si="67"/>
        <v>0</v>
      </c>
      <c r="O453" s="3">
        <f>IF(H453="Reg", MIN(Inputs!$B$2, I453*Inputs!$B$10, (Inputs!$B$8-I453)/Inputs!$B$9), 0)</f>
        <v>0</v>
      </c>
      <c r="P453" s="3">
        <f t="shared" si="68"/>
        <v>-1965.2</v>
      </c>
      <c r="Q453" s="3">
        <f t="shared" si="69"/>
        <v>0</v>
      </c>
      <c r="R453" s="3">
        <f>I453 + M453*Inputs!$B$9 - N453/Inputs!$B$10</f>
        <v>318.25352693172772</v>
      </c>
    </row>
    <row r="454" spans="1:18" x14ac:dyDescent="0.3">
      <c r="A454" s="4">
        <v>46041.833333333343</v>
      </c>
      <c r="B454" s="3">
        <v>11.57</v>
      </c>
      <c r="C454" s="3">
        <v>3.21</v>
      </c>
      <c r="D454" s="3">
        <f t="shared" si="63"/>
        <v>25.758229166666663</v>
      </c>
      <c r="E454" s="3">
        <f>MAX(B454 - D454/Inputs!$B$5, 0)</f>
        <v>0</v>
      </c>
      <c r="F454" s="3">
        <f>MAX(D454*Inputs!$B$5 - B454, 0)</f>
        <v>11.097241666666662</v>
      </c>
      <c r="G454" s="3">
        <f t="shared" si="64"/>
        <v>3.21</v>
      </c>
      <c r="H454" t="str">
        <f t="shared" si="65"/>
        <v>Charge</v>
      </c>
      <c r="I454" s="3">
        <f t="shared" si="70"/>
        <v>318.25352693172772</v>
      </c>
      <c r="J454" s="3">
        <f t="shared" si="71"/>
        <v>170</v>
      </c>
      <c r="K454" s="3">
        <f>MIN(Inputs!$B$2, (Inputs!$B$8 - I454)/Inputs!$B$9)</f>
        <v>23.181818181818198</v>
      </c>
      <c r="L454" s="3">
        <f>MAX(MIN(Inputs!$B$2, I454*Inputs!$B$10, Inputs!$B$8*Inputs!$B$4 - J454), 0)</f>
        <v>170</v>
      </c>
      <c r="M454" s="3">
        <f t="shared" si="66"/>
        <v>23.181818181818198</v>
      </c>
      <c r="N454" s="3">
        <f t="shared" si="67"/>
        <v>0</v>
      </c>
      <c r="O454" s="3">
        <f>IF(H454="Reg", MIN(Inputs!$B$2, I454*Inputs!$B$10, (Inputs!$B$8-I454)/Inputs!$B$9), 0)</f>
        <v>0</v>
      </c>
      <c r="P454" s="3">
        <f t="shared" si="68"/>
        <v>-268.21363636363657</v>
      </c>
      <c r="Q454" s="3">
        <f t="shared" si="69"/>
        <v>0</v>
      </c>
      <c r="R454" s="3">
        <f>I454 + M454*Inputs!$B$9 - N454/Inputs!$B$10</f>
        <v>340</v>
      </c>
    </row>
    <row r="455" spans="1:18" x14ac:dyDescent="0.3">
      <c r="A455" s="4">
        <v>46041.875</v>
      </c>
      <c r="B455" s="3">
        <v>14.52</v>
      </c>
      <c r="C455" s="3">
        <v>0.79</v>
      </c>
      <c r="D455" s="3">
        <f t="shared" si="63"/>
        <v>25.758229166666663</v>
      </c>
      <c r="E455" s="3">
        <f>MAX(B455 - D455/Inputs!$B$5, 0)</f>
        <v>0</v>
      </c>
      <c r="F455" s="3">
        <f>MAX(D455*Inputs!$B$5 - B455, 0)</f>
        <v>8.1472416666666625</v>
      </c>
      <c r="G455" s="3">
        <f t="shared" si="64"/>
        <v>0.79</v>
      </c>
      <c r="H455" t="str">
        <f t="shared" si="65"/>
        <v>Charge</v>
      </c>
      <c r="I455" s="3">
        <f t="shared" si="70"/>
        <v>340</v>
      </c>
      <c r="J455" s="3">
        <f t="shared" si="71"/>
        <v>170</v>
      </c>
      <c r="K455" s="3">
        <f>MIN(Inputs!$B$2, (Inputs!$B$8 - I455)/Inputs!$B$9)</f>
        <v>0</v>
      </c>
      <c r="L455" s="3">
        <f>MAX(MIN(Inputs!$B$2, I455*Inputs!$B$10, Inputs!$B$8*Inputs!$B$4 - J455), 0)</f>
        <v>170</v>
      </c>
      <c r="M455" s="3">
        <f t="shared" si="66"/>
        <v>0</v>
      </c>
      <c r="N455" s="3">
        <f t="shared" si="67"/>
        <v>0</v>
      </c>
      <c r="O455" s="3">
        <f>IF(H455="Reg", MIN(Inputs!$B$2, I455*Inputs!$B$10, (Inputs!$B$8-I455)/Inputs!$B$9), 0)</f>
        <v>0</v>
      </c>
      <c r="P455" s="3">
        <f t="shared" si="68"/>
        <v>0</v>
      </c>
      <c r="Q455" s="3">
        <f t="shared" si="69"/>
        <v>0</v>
      </c>
      <c r="R455" s="3">
        <f>I455 + M455*Inputs!$B$9 - N455/Inputs!$B$10</f>
        <v>340</v>
      </c>
    </row>
    <row r="456" spans="1:18" x14ac:dyDescent="0.3">
      <c r="A456" s="4">
        <v>46041.916666666657</v>
      </c>
      <c r="B456" s="3">
        <v>14.4475</v>
      </c>
      <c r="C456" s="3">
        <v>0.05</v>
      </c>
      <c r="D456" s="3">
        <f t="shared" si="63"/>
        <v>25.758229166666663</v>
      </c>
      <c r="E456" s="3">
        <f>MAX(B456 - D456/Inputs!$B$5, 0)</f>
        <v>0</v>
      </c>
      <c r="F456" s="3">
        <f>MAX(D456*Inputs!$B$5 - B456, 0)</f>
        <v>8.2197416666666623</v>
      </c>
      <c r="G456" s="3">
        <f t="shared" si="64"/>
        <v>0.05</v>
      </c>
      <c r="H456" t="str">
        <f t="shared" si="65"/>
        <v>Charge</v>
      </c>
      <c r="I456" s="3">
        <f t="shared" si="70"/>
        <v>340</v>
      </c>
      <c r="J456" s="3">
        <f t="shared" si="71"/>
        <v>170</v>
      </c>
      <c r="K456" s="3">
        <f>MIN(Inputs!$B$2, (Inputs!$B$8 - I456)/Inputs!$B$9)</f>
        <v>0</v>
      </c>
      <c r="L456" s="3">
        <f>MAX(MIN(Inputs!$B$2, I456*Inputs!$B$10, Inputs!$B$8*Inputs!$B$4 - J456), 0)</f>
        <v>170</v>
      </c>
      <c r="M456" s="3">
        <f t="shared" si="66"/>
        <v>0</v>
      </c>
      <c r="N456" s="3">
        <f t="shared" si="67"/>
        <v>0</v>
      </c>
      <c r="O456" s="3">
        <f>IF(H456="Reg", MIN(Inputs!$B$2, I456*Inputs!$B$10, (Inputs!$B$8-I456)/Inputs!$B$9), 0)</f>
        <v>0</v>
      </c>
      <c r="P456" s="3">
        <f t="shared" si="68"/>
        <v>0</v>
      </c>
      <c r="Q456" s="3">
        <f t="shared" si="69"/>
        <v>0</v>
      </c>
      <c r="R456" s="3">
        <f>I456 + M456*Inputs!$B$9 - N456/Inputs!$B$10</f>
        <v>340</v>
      </c>
    </row>
    <row r="457" spans="1:18" x14ac:dyDescent="0.3">
      <c r="A457" s="4">
        <v>46041.958333333343</v>
      </c>
      <c r="B457" s="3">
        <v>13.020000000000001</v>
      </c>
      <c r="C457" s="3">
        <v>0.04</v>
      </c>
      <c r="D457" s="3">
        <f t="shared" si="63"/>
        <v>25.758229166666663</v>
      </c>
      <c r="E457" s="3">
        <f>MAX(B457 - D457/Inputs!$B$5, 0)</f>
        <v>0</v>
      </c>
      <c r="F457" s="3">
        <f>MAX(D457*Inputs!$B$5 - B457, 0)</f>
        <v>9.6472416666666607</v>
      </c>
      <c r="G457" s="3">
        <f t="shared" si="64"/>
        <v>0.04</v>
      </c>
      <c r="H457" t="str">
        <f t="shared" si="65"/>
        <v>Charge</v>
      </c>
      <c r="I457" s="3">
        <f t="shared" si="70"/>
        <v>340</v>
      </c>
      <c r="J457" s="3">
        <f t="shared" si="71"/>
        <v>170</v>
      </c>
      <c r="K457" s="3">
        <f>MIN(Inputs!$B$2, (Inputs!$B$8 - I457)/Inputs!$B$9)</f>
        <v>0</v>
      </c>
      <c r="L457" s="3">
        <f>MAX(MIN(Inputs!$B$2, I457*Inputs!$B$10, Inputs!$B$8*Inputs!$B$4 - J457), 0)</f>
        <v>170</v>
      </c>
      <c r="M457" s="3">
        <f t="shared" si="66"/>
        <v>0</v>
      </c>
      <c r="N457" s="3">
        <f t="shared" si="67"/>
        <v>0</v>
      </c>
      <c r="O457" s="3">
        <f>IF(H457="Reg", MIN(Inputs!$B$2, I457*Inputs!$B$10, (Inputs!$B$8-I457)/Inputs!$B$9), 0)</f>
        <v>0</v>
      </c>
      <c r="P457" s="3">
        <f t="shared" si="68"/>
        <v>0</v>
      </c>
      <c r="Q457" s="3">
        <f t="shared" si="69"/>
        <v>0</v>
      </c>
      <c r="R457" s="3">
        <f>I457 + M457*Inputs!$B$9 - N457/Inputs!$B$10</f>
        <v>340</v>
      </c>
    </row>
    <row r="458" spans="1:18" x14ac:dyDescent="0.3">
      <c r="A458" s="4">
        <v>46042</v>
      </c>
      <c r="B458" s="3">
        <v>20.93</v>
      </c>
      <c r="C458" s="3">
        <v>0.04</v>
      </c>
      <c r="D458" s="3">
        <f t="shared" si="63"/>
        <v>34.499062500000001</v>
      </c>
      <c r="E458" s="3">
        <f>MAX(B458 - D458/Inputs!$B$5, 0)</f>
        <v>0</v>
      </c>
      <c r="F458" s="3">
        <f>MAX(D458*Inputs!$B$5 - B458, 0)</f>
        <v>9.4291750000000008</v>
      </c>
      <c r="G458" s="3">
        <f t="shared" si="64"/>
        <v>0.04</v>
      </c>
      <c r="H458" t="str">
        <f t="shared" si="65"/>
        <v>Charge</v>
      </c>
      <c r="I458" s="3">
        <f t="shared" si="70"/>
        <v>340</v>
      </c>
      <c r="J458" s="3">
        <f t="shared" si="71"/>
        <v>0</v>
      </c>
      <c r="K458" s="3">
        <f>MIN(Inputs!$B$2, (Inputs!$B$8 - I458)/Inputs!$B$9)</f>
        <v>0</v>
      </c>
      <c r="L458" s="3">
        <f>MAX(MIN(Inputs!$B$2, I458*Inputs!$B$10, Inputs!$B$8*Inputs!$B$4 - J458), 0)</f>
        <v>170</v>
      </c>
      <c r="M458" s="3">
        <f t="shared" si="66"/>
        <v>0</v>
      </c>
      <c r="N458" s="3">
        <f t="shared" si="67"/>
        <v>0</v>
      </c>
      <c r="O458" s="3">
        <f>IF(H458="Reg", MIN(Inputs!$B$2, I458*Inputs!$B$10, (Inputs!$B$8-I458)/Inputs!$B$9), 0)</f>
        <v>0</v>
      </c>
      <c r="P458" s="3">
        <f t="shared" si="68"/>
        <v>0</v>
      </c>
      <c r="Q458" s="3">
        <f t="shared" si="69"/>
        <v>0</v>
      </c>
      <c r="R458" s="3">
        <f>I458 + M458*Inputs!$B$9 - N458/Inputs!$B$10</f>
        <v>340</v>
      </c>
    </row>
    <row r="459" spans="1:18" x14ac:dyDescent="0.3">
      <c r="A459" s="4">
        <v>46042.041666666657</v>
      </c>
      <c r="B459" s="3">
        <v>20.810000000000002</v>
      </c>
      <c r="C459" s="3">
        <v>0.04</v>
      </c>
      <c r="D459" s="3">
        <f t="shared" si="63"/>
        <v>34.499062500000001</v>
      </c>
      <c r="E459" s="3">
        <f>MAX(B459 - D459/Inputs!$B$5, 0)</f>
        <v>0</v>
      </c>
      <c r="F459" s="3">
        <f>MAX(D459*Inputs!$B$5 - B459, 0)</f>
        <v>9.5491749999999982</v>
      </c>
      <c r="G459" s="3">
        <f t="shared" si="64"/>
        <v>0.04</v>
      </c>
      <c r="H459" t="str">
        <f t="shared" si="65"/>
        <v>Charge</v>
      </c>
      <c r="I459" s="3">
        <f t="shared" si="70"/>
        <v>340</v>
      </c>
      <c r="J459" s="3">
        <f t="shared" si="71"/>
        <v>0</v>
      </c>
      <c r="K459" s="3">
        <f>MIN(Inputs!$B$2, (Inputs!$B$8 - I459)/Inputs!$B$9)</f>
        <v>0</v>
      </c>
      <c r="L459" s="3">
        <f>MAX(MIN(Inputs!$B$2, I459*Inputs!$B$10, Inputs!$B$8*Inputs!$B$4 - J459), 0)</f>
        <v>170</v>
      </c>
      <c r="M459" s="3">
        <f t="shared" si="66"/>
        <v>0</v>
      </c>
      <c r="N459" s="3">
        <f t="shared" si="67"/>
        <v>0</v>
      </c>
      <c r="O459" s="3">
        <f>IF(H459="Reg", MIN(Inputs!$B$2, I459*Inputs!$B$10, (Inputs!$B$8-I459)/Inputs!$B$9), 0)</f>
        <v>0</v>
      </c>
      <c r="P459" s="3">
        <f t="shared" si="68"/>
        <v>0</v>
      </c>
      <c r="Q459" s="3">
        <f t="shared" si="69"/>
        <v>0</v>
      </c>
      <c r="R459" s="3">
        <f>I459 + M459*Inputs!$B$9 - N459/Inputs!$B$10</f>
        <v>340</v>
      </c>
    </row>
    <row r="460" spans="1:18" x14ac:dyDescent="0.3">
      <c r="A460" s="4">
        <v>46042.083333333343</v>
      </c>
      <c r="B460" s="3">
        <v>21.48</v>
      </c>
      <c r="C460" s="3">
        <v>0.04</v>
      </c>
      <c r="D460" s="3">
        <f t="shared" si="63"/>
        <v>34.499062500000001</v>
      </c>
      <c r="E460" s="3">
        <f>MAX(B460 - D460/Inputs!$B$5, 0)</f>
        <v>0</v>
      </c>
      <c r="F460" s="3">
        <f>MAX(D460*Inputs!$B$5 - B460, 0)</f>
        <v>8.879175</v>
      </c>
      <c r="G460" s="3">
        <f t="shared" si="64"/>
        <v>0.04</v>
      </c>
      <c r="H460" t="str">
        <f t="shared" si="65"/>
        <v>Charge</v>
      </c>
      <c r="I460" s="3">
        <f t="shared" si="70"/>
        <v>340</v>
      </c>
      <c r="J460" s="3">
        <f t="shared" si="71"/>
        <v>0</v>
      </c>
      <c r="K460" s="3">
        <f>MIN(Inputs!$B$2, (Inputs!$B$8 - I460)/Inputs!$B$9)</f>
        <v>0</v>
      </c>
      <c r="L460" s="3">
        <f>MAX(MIN(Inputs!$B$2, I460*Inputs!$B$10, Inputs!$B$8*Inputs!$B$4 - J460), 0)</f>
        <v>170</v>
      </c>
      <c r="M460" s="3">
        <f t="shared" si="66"/>
        <v>0</v>
      </c>
      <c r="N460" s="3">
        <f t="shared" si="67"/>
        <v>0</v>
      </c>
      <c r="O460" s="3">
        <f>IF(H460="Reg", MIN(Inputs!$B$2, I460*Inputs!$B$10, (Inputs!$B$8-I460)/Inputs!$B$9), 0)</f>
        <v>0</v>
      </c>
      <c r="P460" s="3">
        <f t="shared" si="68"/>
        <v>0</v>
      </c>
      <c r="Q460" s="3">
        <f t="shared" si="69"/>
        <v>0</v>
      </c>
      <c r="R460" s="3">
        <f>I460 + M460*Inputs!$B$9 - N460/Inputs!$B$10</f>
        <v>340</v>
      </c>
    </row>
    <row r="461" spans="1:18" x14ac:dyDescent="0.3">
      <c r="A461" s="4">
        <v>46042.125</v>
      </c>
      <c r="B461" s="3">
        <v>23.794999999999998</v>
      </c>
      <c r="C461" s="3">
        <v>0.04</v>
      </c>
      <c r="D461" s="3">
        <f t="shared" si="63"/>
        <v>34.499062500000001</v>
      </c>
      <c r="E461" s="3">
        <f>MAX(B461 - D461/Inputs!$B$5, 0)</f>
        <v>0</v>
      </c>
      <c r="F461" s="3">
        <f>MAX(D461*Inputs!$B$5 - B461, 0)</f>
        <v>6.5641750000000023</v>
      </c>
      <c r="G461" s="3">
        <f t="shared" si="64"/>
        <v>0.04</v>
      </c>
      <c r="H461" t="str">
        <f t="shared" si="65"/>
        <v>Charge</v>
      </c>
      <c r="I461" s="3">
        <f t="shared" si="70"/>
        <v>340</v>
      </c>
      <c r="J461" s="3">
        <f t="shared" si="71"/>
        <v>0</v>
      </c>
      <c r="K461" s="3">
        <f>MIN(Inputs!$B$2, (Inputs!$B$8 - I461)/Inputs!$B$9)</f>
        <v>0</v>
      </c>
      <c r="L461" s="3">
        <f>MAX(MIN(Inputs!$B$2, I461*Inputs!$B$10, Inputs!$B$8*Inputs!$B$4 - J461), 0)</f>
        <v>170</v>
      </c>
      <c r="M461" s="3">
        <f t="shared" si="66"/>
        <v>0</v>
      </c>
      <c r="N461" s="3">
        <f t="shared" si="67"/>
        <v>0</v>
      </c>
      <c r="O461" s="3">
        <f>IF(H461="Reg", MIN(Inputs!$B$2, I461*Inputs!$B$10, (Inputs!$B$8-I461)/Inputs!$B$9), 0)</f>
        <v>0</v>
      </c>
      <c r="P461" s="3">
        <f t="shared" si="68"/>
        <v>0</v>
      </c>
      <c r="Q461" s="3">
        <f t="shared" si="69"/>
        <v>0</v>
      </c>
      <c r="R461" s="3">
        <f>I461 + M461*Inputs!$B$9 - N461/Inputs!$B$10</f>
        <v>340</v>
      </c>
    </row>
    <row r="462" spans="1:18" x14ac:dyDescent="0.3">
      <c r="A462" s="4">
        <v>46042.166666666657</v>
      </c>
      <c r="B462" s="3">
        <v>31.212500000000002</v>
      </c>
      <c r="C462" s="3">
        <v>0.04</v>
      </c>
      <c r="D462" s="3">
        <f t="shared" si="63"/>
        <v>34.499062500000001</v>
      </c>
      <c r="E462" s="3">
        <f>MAX(B462 - D462/Inputs!$B$5, 0)</f>
        <v>0</v>
      </c>
      <c r="F462" s="3">
        <f>MAX(D462*Inputs!$B$5 - B462, 0)</f>
        <v>0</v>
      </c>
      <c r="G462" s="3">
        <f t="shared" si="64"/>
        <v>0.04</v>
      </c>
      <c r="H462" t="str">
        <f t="shared" si="65"/>
        <v>Reg</v>
      </c>
      <c r="I462" s="3">
        <f t="shared" si="70"/>
        <v>340</v>
      </c>
      <c r="J462" s="3">
        <f t="shared" si="71"/>
        <v>0</v>
      </c>
      <c r="K462" s="3">
        <f>MIN(Inputs!$B$2, (Inputs!$B$8 - I462)/Inputs!$B$9)</f>
        <v>0</v>
      </c>
      <c r="L462" s="3">
        <f>MAX(MIN(Inputs!$B$2, I462*Inputs!$B$10, Inputs!$B$8*Inputs!$B$4 - J462), 0)</f>
        <v>170</v>
      </c>
      <c r="M462" s="3">
        <f t="shared" si="66"/>
        <v>0</v>
      </c>
      <c r="N462" s="3">
        <f t="shared" si="67"/>
        <v>0</v>
      </c>
      <c r="O462" s="3">
        <f>IF(H462="Reg", MIN(Inputs!$B$2, I462*Inputs!$B$10, (Inputs!$B$8-I462)/Inputs!$B$9), 0)</f>
        <v>0</v>
      </c>
      <c r="P462" s="3">
        <f t="shared" si="68"/>
        <v>0</v>
      </c>
      <c r="Q462" s="3">
        <f t="shared" si="69"/>
        <v>0</v>
      </c>
      <c r="R462" s="3">
        <f>I462 + M462*Inputs!$B$9 - N462/Inputs!$B$10</f>
        <v>340</v>
      </c>
    </row>
    <row r="463" spans="1:18" x14ac:dyDescent="0.3">
      <c r="A463" s="4">
        <v>46042.208333333343</v>
      </c>
      <c r="B463" s="3">
        <v>38.982500000000002</v>
      </c>
      <c r="C463" s="3">
        <v>0.1</v>
      </c>
      <c r="D463" s="3">
        <f t="shared" si="63"/>
        <v>34.499062500000001</v>
      </c>
      <c r="E463" s="3">
        <f>MAX(B463 - D463/Inputs!$B$5, 0)</f>
        <v>0</v>
      </c>
      <c r="F463" s="3">
        <f>MAX(D463*Inputs!$B$5 - B463, 0)</f>
        <v>0</v>
      </c>
      <c r="G463" s="3">
        <f t="shared" si="64"/>
        <v>0.1</v>
      </c>
      <c r="H463" t="str">
        <f t="shared" si="65"/>
        <v>Reg</v>
      </c>
      <c r="I463" s="3">
        <f t="shared" si="70"/>
        <v>340</v>
      </c>
      <c r="J463" s="3">
        <f t="shared" si="71"/>
        <v>0</v>
      </c>
      <c r="K463" s="3">
        <f>MIN(Inputs!$B$2, (Inputs!$B$8 - I463)/Inputs!$B$9)</f>
        <v>0</v>
      </c>
      <c r="L463" s="3">
        <f>MAX(MIN(Inputs!$B$2, I463*Inputs!$B$10, Inputs!$B$8*Inputs!$B$4 - J463), 0)</f>
        <v>170</v>
      </c>
      <c r="M463" s="3">
        <f t="shared" si="66"/>
        <v>0</v>
      </c>
      <c r="N463" s="3">
        <f t="shared" si="67"/>
        <v>0</v>
      </c>
      <c r="O463" s="3">
        <f>IF(H463="Reg", MIN(Inputs!$B$2, I463*Inputs!$B$10, (Inputs!$B$8-I463)/Inputs!$B$9), 0)</f>
        <v>0</v>
      </c>
      <c r="P463" s="3">
        <f t="shared" si="68"/>
        <v>0</v>
      </c>
      <c r="Q463" s="3">
        <f t="shared" si="69"/>
        <v>0</v>
      </c>
      <c r="R463" s="3">
        <f>I463 + M463*Inputs!$B$9 - N463/Inputs!$B$10</f>
        <v>340</v>
      </c>
    </row>
    <row r="464" spans="1:18" x14ac:dyDescent="0.3">
      <c r="A464" s="4">
        <v>46042.25</v>
      </c>
      <c r="B464" s="3">
        <v>46.24</v>
      </c>
      <c r="C464" s="3">
        <v>5.38</v>
      </c>
      <c r="D464" s="3">
        <f t="shared" si="63"/>
        <v>34.499062500000001</v>
      </c>
      <c r="E464" s="3">
        <f>MAX(B464 - D464/Inputs!$B$5, 0)</f>
        <v>7.0365198863636351</v>
      </c>
      <c r="F464" s="3">
        <f>MAX(D464*Inputs!$B$5 - B464, 0)</f>
        <v>0</v>
      </c>
      <c r="G464" s="3">
        <f t="shared" si="64"/>
        <v>5.38</v>
      </c>
      <c r="H464" t="str">
        <f t="shared" si="65"/>
        <v>Discharge</v>
      </c>
      <c r="I464" s="3">
        <f t="shared" si="70"/>
        <v>340</v>
      </c>
      <c r="J464" s="3">
        <f t="shared" si="71"/>
        <v>0</v>
      </c>
      <c r="K464" s="3">
        <f>MIN(Inputs!$B$2, (Inputs!$B$8 - I464)/Inputs!$B$9)</f>
        <v>0</v>
      </c>
      <c r="L464" s="3">
        <f>MAX(MIN(Inputs!$B$2, I464*Inputs!$B$10, Inputs!$B$8*Inputs!$B$4 - J464), 0)</f>
        <v>170</v>
      </c>
      <c r="M464" s="3">
        <f t="shared" si="66"/>
        <v>0</v>
      </c>
      <c r="N464" s="3">
        <f t="shared" si="67"/>
        <v>170</v>
      </c>
      <c r="O464" s="3">
        <f>IF(H464="Reg", MIN(Inputs!$B$2, I464*Inputs!$B$10, (Inputs!$B$8-I464)/Inputs!$B$9), 0)</f>
        <v>0</v>
      </c>
      <c r="P464" s="3">
        <f t="shared" si="68"/>
        <v>7860.8</v>
      </c>
      <c r="Q464" s="3">
        <f t="shared" si="69"/>
        <v>0</v>
      </c>
      <c r="R464" s="3">
        <f>I464 + M464*Inputs!$B$9 - N464/Inputs!$B$10</f>
        <v>158.77939109773115</v>
      </c>
    </row>
    <row r="465" spans="1:18" x14ac:dyDescent="0.3">
      <c r="A465" s="4">
        <v>46042.291666666657</v>
      </c>
      <c r="B465" s="3">
        <v>47.627499999999998</v>
      </c>
      <c r="C465" s="3">
        <v>9.99</v>
      </c>
      <c r="D465" s="3">
        <f t="shared" si="63"/>
        <v>34.499062500000001</v>
      </c>
      <c r="E465" s="3">
        <f>MAX(B465 - D465/Inputs!$B$5, 0)</f>
        <v>8.4240198863636309</v>
      </c>
      <c r="F465" s="3">
        <f>MAX(D465*Inputs!$B$5 - B465, 0)</f>
        <v>0</v>
      </c>
      <c r="G465" s="3">
        <f t="shared" si="64"/>
        <v>9.99</v>
      </c>
      <c r="H465" t="str">
        <f t="shared" si="65"/>
        <v>Reg</v>
      </c>
      <c r="I465" s="3">
        <f t="shared" si="70"/>
        <v>158.77939109773115</v>
      </c>
      <c r="J465" s="3">
        <f t="shared" si="71"/>
        <v>170</v>
      </c>
      <c r="K465" s="3">
        <f>MIN(Inputs!$B$2, (Inputs!$B$8 - I465)/Inputs!$B$9)</f>
        <v>170</v>
      </c>
      <c r="L465" s="3">
        <f>MAX(MIN(Inputs!$B$2, I465*Inputs!$B$10, Inputs!$B$8*Inputs!$B$4 - J465), 0)</f>
        <v>148.94827166799323</v>
      </c>
      <c r="M465" s="3">
        <f t="shared" si="66"/>
        <v>0</v>
      </c>
      <c r="N465" s="3">
        <f t="shared" si="67"/>
        <v>0</v>
      </c>
      <c r="O465" s="3">
        <f>IF(H465="Reg", MIN(Inputs!$B$2, I465*Inputs!$B$10, (Inputs!$B$8-I465)/Inputs!$B$9), 0)</f>
        <v>148.94827166799323</v>
      </c>
      <c r="P465" s="3">
        <f t="shared" si="68"/>
        <v>0</v>
      </c>
      <c r="Q465" s="3">
        <f t="shared" si="69"/>
        <v>1487.9932339632524</v>
      </c>
      <c r="R465" s="3">
        <f>I465 + M465*Inputs!$B$9 - N465/Inputs!$B$10</f>
        <v>158.77939109773115</v>
      </c>
    </row>
    <row r="466" spans="1:18" x14ac:dyDescent="0.3">
      <c r="A466" s="4">
        <v>46042.333333333343</v>
      </c>
      <c r="B466" s="3">
        <v>53.962500000000006</v>
      </c>
      <c r="C466" s="3">
        <v>14.68</v>
      </c>
      <c r="D466" s="3">
        <f t="shared" si="63"/>
        <v>34.499062500000001</v>
      </c>
      <c r="E466" s="3">
        <f>MAX(B466 - D466/Inputs!$B$5, 0)</f>
        <v>14.759019886363639</v>
      </c>
      <c r="F466" s="3">
        <f>MAX(D466*Inputs!$B$5 - B466, 0)</f>
        <v>0</v>
      </c>
      <c r="G466" s="3">
        <f t="shared" si="64"/>
        <v>14.68</v>
      </c>
      <c r="H466" t="str">
        <f t="shared" si="65"/>
        <v>Discharge</v>
      </c>
      <c r="I466" s="3">
        <f t="shared" si="70"/>
        <v>158.77939109773115</v>
      </c>
      <c r="J466" s="3">
        <f t="shared" si="71"/>
        <v>170</v>
      </c>
      <c r="K466" s="3">
        <f>MIN(Inputs!$B$2, (Inputs!$B$8 - I466)/Inputs!$B$9)</f>
        <v>170</v>
      </c>
      <c r="L466" s="3">
        <f>MAX(MIN(Inputs!$B$2, I466*Inputs!$B$10, Inputs!$B$8*Inputs!$B$4 - J466), 0)</f>
        <v>148.94827166799323</v>
      </c>
      <c r="M466" s="3">
        <f t="shared" si="66"/>
        <v>0</v>
      </c>
      <c r="N466" s="3">
        <f t="shared" si="67"/>
        <v>148.94827166799323</v>
      </c>
      <c r="O466" s="3">
        <f>IF(H466="Reg", MIN(Inputs!$B$2, I466*Inputs!$B$10, (Inputs!$B$8-I466)/Inputs!$B$9), 0)</f>
        <v>0</v>
      </c>
      <c r="P466" s="3">
        <f t="shared" si="68"/>
        <v>8037.6211098840849</v>
      </c>
      <c r="Q466" s="3">
        <f t="shared" si="69"/>
        <v>0</v>
      </c>
      <c r="R466" s="3">
        <f>I466 + M466*Inputs!$B$9 - N466/Inputs!$B$10</f>
        <v>0</v>
      </c>
    </row>
    <row r="467" spans="1:18" x14ac:dyDescent="0.3">
      <c r="A467" s="4">
        <v>46042.375</v>
      </c>
      <c r="B467" s="3">
        <v>48.274999999999999</v>
      </c>
      <c r="C467" s="3">
        <v>10</v>
      </c>
      <c r="D467" s="3">
        <f t="shared" si="63"/>
        <v>34.499062500000001</v>
      </c>
      <c r="E467" s="3">
        <f>MAX(B467 - D467/Inputs!$B$5, 0)</f>
        <v>9.0715198863636317</v>
      </c>
      <c r="F467" s="3">
        <f>MAX(D467*Inputs!$B$5 - B467, 0)</f>
        <v>0</v>
      </c>
      <c r="G467" s="3">
        <f t="shared" si="64"/>
        <v>10</v>
      </c>
      <c r="H467" t="str">
        <f t="shared" si="65"/>
        <v>Reg</v>
      </c>
      <c r="I467" s="3">
        <f t="shared" si="70"/>
        <v>0</v>
      </c>
      <c r="J467" s="3">
        <f t="shared" si="71"/>
        <v>318.94827166799325</v>
      </c>
      <c r="K467" s="3">
        <f>MIN(Inputs!$B$2, (Inputs!$B$8 - I467)/Inputs!$B$9)</f>
        <v>170</v>
      </c>
      <c r="L467" s="3">
        <f>MAX(MIN(Inputs!$B$2, I467*Inputs!$B$10, Inputs!$B$8*Inputs!$B$4 - J467), 0)</f>
        <v>0</v>
      </c>
      <c r="M467" s="3">
        <f t="shared" si="66"/>
        <v>0</v>
      </c>
      <c r="N467" s="3">
        <f t="shared" si="67"/>
        <v>0</v>
      </c>
      <c r="O467" s="3">
        <f>IF(H467="Reg", MIN(Inputs!$B$2, I467*Inputs!$B$10, (Inputs!$B$8-I467)/Inputs!$B$9), 0)</f>
        <v>0</v>
      </c>
      <c r="P467" s="3">
        <f t="shared" si="68"/>
        <v>0</v>
      </c>
      <c r="Q467" s="3">
        <f t="shared" si="69"/>
        <v>0</v>
      </c>
      <c r="R467" s="3">
        <f>I467 + M467*Inputs!$B$9 - N467/Inputs!$B$10</f>
        <v>0</v>
      </c>
    </row>
    <row r="468" spans="1:18" x14ac:dyDescent="0.3">
      <c r="A468" s="4">
        <v>46042.416666666657</v>
      </c>
      <c r="B468" s="3">
        <v>35.905000000000001</v>
      </c>
      <c r="C468" s="3">
        <v>1.29</v>
      </c>
      <c r="D468" s="3">
        <f t="shared" si="63"/>
        <v>34.499062500000001</v>
      </c>
      <c r="E468" s="3">
        <f>MAX(B468 - D468/Inputs!$B$5, 0)</f>
        <v>0</v>
      </c>
      <c r="F468" s="3">
        <f>MAX(D468*Inputs!$B$5 - B468, 0)</f>
        <v>0</v>
      </c>
      <c r="G468" s="3">
        <f t="shared" si="64"/>
        <v>1.29</v>
      </c>
      <c r="H468" t="str">
        <f t="shared" si="65"/>
        <v>Reg</v>
      </c>
      <c r="I468" s="3">
        <f t="shared" si="70"/>
        <v>0</v>
      </c>
      <c r="J468" s="3">
        <f t="shared" si="71"/>
        <v>318.94827166799325</v>
      </c>
      <c r="K468" s="3">
        <f>MIN(Inputs!$B$2, (Inputs!$B$8 - I468)/Inputs!$B$9)</f>
        <v>170</v>
      </c>
      <c r="L468" s="3">
        <f>MAX(MIN(Inputs!$B$2, I468*Inputs!$B$10, Inputs!$B$8*Inputs!$B$4 - J468), 0)</f>
        <v>0</v>
      </c>
      <c r="M468" s="3">
        <f t="shared" si="66"/>
        <v>0</v>
      </c>
      <c r="N468" s="3">
        <f t="shared" si="67"/>
        <v>0</v>
      </c>
      <c r="O468" s="3">
        <f>IF(H468="Reg", MIN(Inputs!$B$2, I468*Inputs!$B$10, (Inputs!$B$8-I468)/Inputs!$B$9), 0)</f>
        <v>0</v>
      </c>
      <c r="P468" s="3">
        <f t="shared" si="68"/>
        <v>0</v>
      </c>
      <c r="Q468" s="3">
        <f t="shared" si="69"/>
        <v>0</v>
      </c>
      <c r="R468" s="3">
        <f>I468 + M468*Inputs!$B$9 - N468/Inputs!$B$10</f>
        <v>0</v>
      </c>
    </row>
    <row r="469" spans="1:18" x14ac:dyDescent="0.3">
      <c r="A469" s="4">
        <v>46042.458333333343</v>
      </c>
      <c r="B469" s="3">
        <v>27.967500000000001</v>
      </c>
      <c r="C469" s="3">
        <v>0.79</v>
      </c>
      <c r="D469" s="3">
        <f t="shared" si="63"/>
        <v>34.499062500000001</v>
      </c>
      <c r="E469" s="3">
        <f>MAX(B469 - D469/Inputs!$B$5, 0)</f>
        <v>0</v>
      </c>
      <c r="F469" s="3">
        <f>MAX(D469*Inputs!$B$5 - B469, 0)</f>
        <v>2.3916749999999993</v>
      </c>
      <c r="G469" s="3">
        <f t="shared" si="64"/>
        <v>0.79</v>
      </c>
      <c r="H469" t="str">
        <f t="shared" si="65"/>
        <v>Charge</v>
      </c>
      <c r="I469" s="3">
        <f t="shared" si="70"/>
        <v>0</v>
      </c>
      <c r="J469" s="3">
        <f t="shared" si="71"/>
        <v>318.94827166799325</v>
      </c>
      <c r="K469" s="3">
        <f>MIN(Inputs!$B$2, (Inputs!$B$8 - I469)/Inputs!$B$9)</f>
        <v>170</v>
      </c>
      <c r="L469" s="3">
        <f>MAX(MIN(Inputs!$B$2, I469*Inputs!$B$10, Inputs!$B$8*Inputs!$B$4 - J469), 0)</f>
        <v>0</v>
      </c>
      <c r="M469" s="3">
        <f t="shared" si="66"/>
        <v>170</v>
      </c>
      <c r="N469" s="3">
        <f t="shared" si="67"/>
        <v>0</v>
      </c>
      <c r="O469" s="3">
        <f>IF(H469="Reg", MIN(Inputs!$B$2, I469*Inputs!$B$10, (Inputs!$B$8-I469)/Inputs!$B$9), 0)</f>
        <v>0</v>
      </c>
      <c r="P469" s="3">
        <f t="shared" si="68"/>
        <v>-4754.4750000000004</v>
      </c>
      <c r="Q469" s="3">
        <f t="shared" si="69"/>
        <v>0</v>
      </c>
      <c r="R469" s="3">
        <f>I469 + M469*Inputs!$B$9 - N469/Inputs!$B$10</f>
        <v>159.4741358339966</v>
      </c>
    </row>
    <row r="470" spans="1:18" x14ac:dyDescent="0.3">
      <c r="A470" s="4">
        <v>46042.5</v>
      </c>
      <c r="B470" s="3">
        <v>30.162500000000001</v>
      </c>
      <c r="C470" s="3">
        <v>0.5</v>
      </c>
      <c r="D470" s="3">
        <f t="shared" si="63"/>
        <v>34.499062500000001</v>
      </c>
      <c r="E470" s="3">
        <f>MAX(B470 - D470/Inputs!$B$5, 0)</f>
        <v>0</v>
      </c>
      <c r="F470" s="3">
        <f>MAX(D470*Inputs!$B$5 - B470, 0)</f>
        <v>0.19667499999999905</v>
      </c>
      <c r="G470" s="3">
        <f t="shared" si="64"/>
        <v>0.5</v>
      </c>
      <c r="H470" t="str">
        <f t="shared" si="65"/>
        <v>Reg</v>
      </c>
      <c r="I470" s="3">
        <f t="shared" si="70"/>
        <v>159.4741358339966</v>
      </c>
      <c r="J470" s="3">
        <f t="shared" si="71"/>
        <v>318.94827166799325</v>
      </c>
      <c r="K470" s="3">
        <f>MIN(Inputs!$B$2, (Inputs!$B$8 - I470)/Inputs!$B$9)</f>
        <v>170</v>
      </c>
      <c r="L470" s="3">
        <f>MAX(MIN(Inputs!$B$2, I470*Inputs!$B$10, Inputs!$B$8*Inputs!$B$4 - J470), 0)</f>
        <v>21.051728332006746</v>
      </c>
      <c r="M470" s="3">
        <f t="shared" si="66"/>
        <v>0</v>
      </c>
      <c r="N470" s="3">
        <f t="shared" si="67"/>
        <v>0</v>
      </c>
      <c r="O470" s="3">
        <f>IF(H470="Reg", MIN(Inputs!$B$2, I470*Inputs!$B$10, (Inputs!$B$8-I470)/Inputs!$B$9), 0)</f>
        <v>149.6</v>
      </c>
      <c r="P470" s="3">
        <f t="shared" si="68"/>
        <v>0</v>
      </c>
      <c r="Q470" s="3">
        <f t="shared" si="69"/>
        <v>74.8</v>
      </c>
      <c r="R470" s="3">
        <f>I470 + M470*Inputs!$B$9 - N470/Inputs!$B$10</f>
        <v>159.4741358339966</v>
      </c>
    </row>
    <row r="471" spans="1:18" x14ac:dyDescent="0.3">
      <c r="A471" s="4">
        <v>46042.541666666657</v>
      </c>
      <c r="B471" s="3">
        <v>29.497499999999999</v>
      </c>
      <c r="C471" s="3">
        <v>0.44</v>
      </c>
      <c r="D471" s="3">
        <f t="shared" si="63"/>
        <v>34.499062500000001</v>
      </c>
      <c r="E471" s="3">
        <f>MAX(B471 - D471/Inputs!$B$5, 0)</f>
        <v>0</v>
      </c>
      <c r="F471" s="3">
        <f>MAX(D471*Inputs!$B$5 - B471, 0)</f>
        <v>0.86167500000000175</v>
      </c>
      <c r="G471" s="3">
        <f t="shared" si="64"/>
        <v>0.44</v>
      </c>
      <c r="H471" t="str">
        <f t="shared" si="65"/>
        <v>Charge</v>
      </c>
      <c r="I471" s="3">
        <f t="shared" si="70"/>
        <v>159.4741358339966</v>
      </c>
      <c r="J471" s="3">
        <f t="shared" si="71"/>
        <v>318.94827166799325</v>
      </c>
      <c r="K471" s="3">
        <f>MIN(Inputs!$B$2, (Inputs!$B$8 - I471)/Inputs!$B$9)</f>
        <v>170</v>
      </c>
      <c r="L471" s="3">
        <f>MAX(MIN(Inputs!$B$2, I471*Inputs!$B$10, Inputs!$B$8*Inputs!$B$4 - J471), 0)</f>
        <v>21.051728332006746</v>
      </c>
      <c r="M471" s="3">
        <f t="shared" si="66"/>
        <v>170</v>
      </c>
      <c r="N471" s="3">
        <f t="shared" si="67"/>
        <v>0</v>
      </c>
      <c r="O471" s="3">
        <f>IF(H471="Reg", MIN(Inputs!$B$2, I471*Inputs!$B$10, (Inputs!$B$8-I471)/Inputs!$B$9), 0)</f>
        <v>0</v>
      </c>
      <c r="P471" s="3">
        <f t="shared" si="68"/>
        <v>-5014.5749999999998</v>
      </c>
      <c r="Q471" s="3">
        <f t="shared" si="69"/>
        <v>0</v>
      </c>
      <c r="R471" s="3">
        <f>I471 + M471*Inputs!$B$9 - N471/Inputs!$B$10</f>
        <v>318.9482716679932</v>
      </c>
    </row>
    <row r="472" spans="1:18" x14ac:dyDescent="0.3">
      <c r="A472" s="4">
        <v>46042.583333333343</v>
      </c>
      <c r="B472" s="3">
        <v>30.172500000000003</v>
      </c>
      <c r="C472" s="3">
        <v>0.47</v>
      </c>
      <c r="D472" s="3">
        <f t="shared" si="63"/>
        <v>34.499062500000001</v>
      </c>
      <c r="E472" s="3">
        <f>MAX(B472 - D472/Inputs!$B$5, 0)</f>
        <v>0</v>
      </c>
      <c r="F472" s="3">
        <f>MAX(D472*Inputs!$B$5 - B472, 0)</f>
        <v>0.18667499999999748</v>
      </c>
      <c r="G472" s="3">
        <f t="shared" si="64"/>
        <v>0.47</v>
      </c>
      <c r="H472" t="str">
        <f t="shared" si="65"/>
        <v>Reg</v>
      </c>
      <c r="I472" s="3">
        <f t="shared" si="70"/>
        <v>318.9482716679932</v>
      </c>
      <c r="J472" s="3">
        <f t="shared" si="71"/>
        <v>318.94827166799325</v>
      </c>
      <c r="K472" s="3">
        <f>MIN(Inputs!$B$2, (Inputs!$B$8 - I472)/Inputs!$B$9)</f>
        <v>22.44121780453775</v>
      </c>
      <c r="L472" s="3">
        <f>MAX(MIN(Inputs!$B$2, I472*Inputs!$B$10, Inputs!$B$8*Inputs!$B$4 - J472), 0)</f>
        <v>21.051728332006746</v>
      </c>
      <c r="M472" s="3">
        <f t="shared" si="66"/>
        <v>0</v>
      </c>
      <c r="N472" s="3">
        <f t="shared" si="67"/>
        <v>0</v>
      </c>
      <c r="O472" s="3">
        <f>IF(H472="Reg", MIN(Inputs!$B$2, I472*Inputs!$B$10, (Inputs!$B$8-I472)/Inputs!$B$9), 0)</f>
        <v>22.44121780453775</v>
      </c>
      <c r="P472" s="3">
        <f t="shared" si="68"/>
        <v>0</v>
      </c>
      <c r="Q472" s="3">
        <f t="shared" si="69"/>
        <v>10.547372368132741</v>
      </c>
      <c r="R472" s="3">
        <f>I472 + M472*Inputs!$B$9 - N472/Inputs!$B$10</f>
        <v>318.9482716679932</v>
      </c>
    </row>
    <row r="473" spans="1:18" x14ac:dyDescent="0.3">
      <c r="A473" s="4">
        <v>46042.625</v>
      </c>
      <c r="B473" s="3">
        <v>23.325000000000003</v>
      </c>
      <c r="C473" s="3">
        <v>0.4</v>
      </c>
      <c r="D473" s="3">
        <f t="shared" si="63"/>
        <v>34.499062500000001</v>
      </c>
      <c r="E473" s="3">
        <f>MAX(B473 - D473/Inputs!$B$5, 0)</f>
        <v>0</v>
      </c>
      <c r="F473" s="3">
        <f>MAX(D473*Inputs!$B$5 - B473, 0)</f>
        <v>7.0341749999999976</v>
      </c>
      <c r="G473" s="3">
        <f t="shared" si="64"/>
        <v>0.4</v>
      </c>
      <c r="H473" t="str">
        <f t="shared" si="65"/>
        <v>Charge</v>
      </c>
      <c r="I473" s="3">
        <f t="shared" si="70"/>
        <v>318.9482716679932</v>
      </c>
      <c r="J473" s="3">
        <f t="shared" si="71"/>
        <v>318.94827166799325</v>
      </c>
      <c r="K473" s="3">
        <f>MIN(Inputs!$B$2, (Inputs!$B$8 - I473)/Inputs!$B$9)</f>
        <v>22.44121780453775</v>
      </c>
      <c r="L473" s="3">
        <f>MAX(MIN(Inputs!$B$2, I473*Inputs!$B$10, Inputs!$B$8*Inputs!$B$4 - J473), 0)</f>
        <v>21.051728332006746</v>
      </c>
      <c r="M473" s="3">
        <f t="shared" si="66"/>
        <v>22.44121780453775</v>
      </c>
      <c r="N473" s="3">
        <f t="shared" si="67"/>
        <v>0</v>
      </c>
      <c r="O473" s="3">
        <f>IF(H473="Reg", MIN(Inputs!$B$2, I473*Inputs!$B$10, (Inputs!$B$8-I473)/Inputs!$B$9), 0)</f>
        <v>0</v>
      </c>
      <c r="P473" s="3">
        <f t="shared" si="68"/>
        <v>-523.44140529084314</v>
      </c>
      <c r="Q473" s="3">
        <f t="shared" si="69"/>
        <v>0</v>
      </c>
      <c r="R473" s="3">
        <f>I473 + M473*Inputs!$B$9 - N473/Inputs!$B$10</f>
        <v>340</v>
      </c>
    </row>
    <row r="474" spans="1:18" x14ac:dyDescent="0.3">
      <c r="A474" s="4">
        <v>46042.666666666657</v>
      </c>
      <c r="B474" s="3">
        <v>41.1875</v>
      </c>
      <c r="C474" s="3">
        <v>0.63</v>
      </c>
      <c r="D474" s="3">
        <f t="shared" si="63"/>
        <v>34.499062500000001</v>
      </c>
      <c r="E474" s="3">
        <f>MAX(B474 - D474/Inputs!$B$5, 0)</f>
        <v>1.9840198863636331</v>
      </c>
      <c r="F474" s="3">
        <f>MAX(D474*Inputs!$B$5 - B474, 0)</f>
        <v>0</v>
      </c>
      <c r="G474" s="3">
        <f t="shared" si="64"/>
        <v>0.63</v>
      </c>
      <c r="H474" t="str">
        <f t="shared" si="65"/>
        <v>Discharge</v>
      </c>
      <c r="I474" s="3">
        <f t="shared" si="70"/>
        <v>340</v>
      </c>
      <c r="J474" s="3">
        <f t="shared" si="71"/>
        <v>318.94827166799325</v>
      </c>
      <c r="K474" s="3">
        <f>MIN(Inputs!$B$2, (Inputs!$B$8 - I474)/Inputs!$B$9)</f>
        <v>0</v>
      </c>
      <c r="L474" s="3">
        <f>MAX(MIN(Inputs!$B$2, I474*Inputs!$B$10, Inputs!$B$8*Inputs!$B$4 - J474), 0)</f>
        <v>21.051728332006746</v>
      </c>
      <c r="M474" s="3">
        <f t="shared" si="66"/>
        <v>0</v>
      </c>
      <c r="N474" s="3">
        <f t="shared" si="67"/>
        <v>21.051728332006746</v>
      </c>
      <c r="O474" s="3">
        <f>IF(H474="Reg", MIN(Inputs!$B$2, I474*Inputs!$B$10, (Inputs!$B$8-I474)/Inputs!$B$9), 0)</f>
        <v>0</v>
      </c>
      <c r="P474" s="3">
        <f t="shared" si="68"/>
        <v>867.06806067452783</v>
      </c>
      <c r="Q474" s="3">
        <f t="shared" si="69"/>
        <v>0</v>
      </c>
      <c r="R474" s="3">
        <f>I474 + M474*Inputs!$B$9 - N474/Inputs!$B$10</f>
        <v>317.5587821954623</v>
      </c>
    </row>
    <row r="475" spans="1:18" x14ac:dyDescent="0.3">
      <c r="A475" s="4">
        <v>46042.708333333343</v>
      </c>
      <c r="B475" s="3">
        <v>51.272500000000001</v>
      </c>
      <c r="C475" s="3">
        <v>4.1399999999999997</v>
      </c>
      <c r="D475" s="3">
        <f t="shared" si="63"/>
        <v>34.499062500000001</v>
      </c>
      <c r="E475" s="3">
        <f>MAX(B475 - D475/Inputs!$B$5, 0)</f>
        <v>12.069019886363634</v>
      </c>
      <c r="F475" s="3">
        <f>MAX(D475*Inputs!$B$5 - B475, 0)</f>
        <v>0</v>
      </c>
      <c r="G475" s="3">
        <f t="shared" si="64"/>
        <v>4.1399999999999997</v>
      </c>
      <c r="H475" t="str">
        <f t="shared" si="65"/>
        <v>Discharge</v>
      </c>
      <c r="I475" s="3">
        <f t="shared" si="70"/>
        <v>317.5587821954623</v>
      </c>
      <c r="J475" s="3">
        <f t="shared" si="71"/>
        <v>340</v>
      </c>
      <c r="K475" s="3">
        <f>MIN(Inputs!$B$2, (Inputs!$B$8 - I475)/Inputs!$B$9)</f>
        <v>23.922418559098585</v>
      </c>
      <c r="L475" s="3">
        <f>MAX(MIN(Inputs!$B$2, I475*Inputs!$B$10, Inputs!$B$8*Inputs!$B$4 - J475), 0)</f>
        <v>0</v>
      </c>
      <c r="M475" s="3">
        <f t="shared" si="66"/>
        <v>0</v>
      </c>
      <c r="N475" s="3">
        <f t="shared" si="67"/>
        <v>0</v>
      </c>
      <c r="O475" s="3">
        <f>IF(H475="Reg", MIN(Inputs!$B$2, I475*Inputs!$B$10, (Inputs!$B$8-I475)/Inputs!$B$9), 0)</f>
        <v>0</v>
      </c>
      <c r="P475" s="3">
        <f t="shared" si="68"/>
        <v>0</v>
      </c>
      <c r="Q475" s="3">
        <f t="shared" si="69"/>
        <v>0</v>
      </c>
      <c r="R475" s="3">
        <f>I475 + M475*Inputs!$B$9 - N475/Inputs!$B$10</f>
        <v>317.5587821954623</v>
      </c>
    </row>
    <row r="476" spans="1:18" x14ac:dyDescent="0.3">
      <c r="A476" s="4">
        <v>46042.75</v>
      </c>
      <c r="B476" s="3">
        <v>39.7425</v>
      </c>
      <c r="C476" s="3">
        <v>4.21</v>
      </c>
      <c r="D476" s="3">
        <f t="shared" si="63"/>
        <v>34.499062500000001</v>
      </c>
      <c r="E476" s="3">
        <f>MAX(B476 - D476/Inputs!$B$5, 0)</f>
        <v>0.53901988636363285</v>
      </c>
      <c r="F476" s="3">
        <f>MAX(D476*Inputs!$B$5 - B476, 0)</f>
        <v>0</v>
      </c>
      <c r="G476" s="3">
        <f t="shared" si="64"/>
        <v>4.21</v>
      </c>
      <c r="H476" t="str">
        <f t="shared" si="65"/>
        <v>Reg</v>
      </c>
      <c r="I476" s="3">
        <f t="shared" si="70"/>
        <v>317.5587821954623</v>
      </c>
      <c r="J476" s="3">
        <f t="shared" si="71"/>
        <v>340</v>
      </c>
      <c r="K476" s="3">
        <f>MIN(Inputs!$B$2, (Inputs!$B$8 - I476)/Inputs!$B$9)</f>
        <v>23.922418559098585</v>
      </c>
      <c r="L476" s="3">
        <f>MAX(MIN(Inputs!$B$2, I476*Inputs!$B$10, Inputs!$B$8*Inputs!$B$4 - J476), 0)</f>
        <v>0</v>
      </c>
      <c r="M476" s="3">
        <f t="shared" si="66"/>
        <v>0</v>
      </c>
      <c r="N476" s="3">
        <f t="shared" si="67"/>
        <v>0</v>
      </c>
      <c r="O476" s="3">
        <f>IF(H476="Reg", MIN(Inputs!$B$2, I476*Inputs!$B$10, (Inputs!$B$8-I476)/Inputs!$B$9), 0)</f>
        <v>23.922418559098585</v>
      </c>
      <c r="P476" s="3">
        <f t="shared" si="68"/>
        <v>0</v>
      </c>
      <c r="Q476" s="3">
        <f t="shared" si="69"/>
        <v>100.71338213380504</v>
      </c>
      <c r="R476" s="3">
        <f>I476 + M476*Inputs!$B$9 - N476/Inputs!$B$10</f>
        <v>317.5587821954623</v>
      </c>
    </row>
    <row r="477" spans="1:18" x14ac:dyDescent="0.3">
      <c r="A477" s="4">
        <v>46042.791666666657</v>
      </c>
      <c r="B477" s="3">
        <v>34.217500000000001</v>
      </c>
      <c r="C477" s="3">
        <v>3.89</v>
      </c>
      <c r="D477" s="3">
        <f t="shared" si="63"/>
        <v>34.499062500000001</v>
      </c>
      <c r="E477" s="3">
        <f>MAX(B477 - D477/Inputs!$B$5, 0)</f>
        <v>0</v>
      </c>
      <c r="F477" s="3">
        <f>MAX(D477*Inputs!$B$5 - B477, 0)</f>
        <v>0</v>
      </c>
      <c r="G477" s="3">
        <f t="shared" si="64"/>
        <v>3.89</v>
      </c>
      <c r="H477" t="str">
        <f t="shared" si="65"/>
        <v>Reg</v>
      </c>
      <c r="I477" s="3">
        <f t="shared" si="70"/>
        <v>317.5587821954623</v>
      </c>
      <c r="J477" s="3">
        <f t="shared" si="71"/>
        <v>340</v>
      </c>
      <c r="K477" s="3">
        <f>MIN(Inputs!$B$2, (Inputs!$B$8 - I477)/Inputs!$B$9)</f>
        <v>23.922418559098585</v>
      </c>
      <c r="L477" s="3">
        <f>MAX(MIN(Inputs!$B$2, I477*Inputs!$B$10, Inputs!$B$8*Inputs!$B$4 - J477), 0)</f>
        <v>0</v>
      </c>
      <c r="M477" s="3">
        <f t="shared" si="66"/>
        <v>0</v>
      </c>
      <c r="N477" s="3">
        <f t="shared" si="67"/>
        <v>0</v>
      </c>
      <c r="O477" s="3">
        <f>IF(H477="Reg", MIN(Inputs!$B$2, I477*Inputs!$B$10, (Inputs!$B$8-I477)/Inputs!$B$9), 0)</f>
        <v>23.922418559098585</v>
      </c>
      <c r="P477" s="3">
        <f t="shared" si="68"/>
        <v>0</v>
      </c>
      <c r="Q477" s="3">
        <f t="shared" si="69"/>
        <v>93.058208194893496</v>
      </c>
      <c r="R477" s="3">
        <f>I477 + M477*Inputs!$B$9 - N477/Inputs!$B$10</f>
        <v>317.5587821954623</v>
      </c>
    </row>
    <row r="478" spans="1:18" x14ac:dyDescent="0.3">
      <c r="A478" s="4">
        <v>46042.833333333343</v>
      </c>
      <c r="B478" s="3">
        <v>33.854999999999997</v>
      </c>
      <c r="C478" s="3">
        <v>5.4</v>
      </c>
      <c r="D478" s="3">
        <f t="shared" si="63"/>
        <v>34.499062500000001</v>
      </c>
      <c r="E478" s="3">
        <f>MAX(B478 - D478/Inputs!$B$5, 0)</f>
        <v>0</v>
      </c>
      <c r="F478" s="3">
        <f>MAX(D478*Inputs!$B$5 - B478, 0)</f>
        <v>0</v>
      </c>
      <c r="G478" s="3">
        <f t="shared" si="64"/>
        <v>5.4</v>
      </c>
      <c r="H478" t="str">
        <f t="shared" si="65"/>
        <v>Reg</v>
      </c>
      <c r="I478" s="3">
        <f t="shared" si="70"/>
        <v>317.5587821954623</v>
      </c>
      <c r="J478" s="3">
        <f t="shared" si="71"/>
        <v>340</v>
      </c>
      <c r="K478" s="3">
        <f>MIN(Inputs!$B$2, (Inputs!$B$8 - I478)/Inputs!$B$9)</f>
        <v>23.922418559098585</v>
      </c>
      <c r="L478" s="3">
        <f>MAX(MIN(Inputs!$B$2, I478*Inputs!$B$10, Inputs!$B$8*Inputs!$B$4 - J478), 0)</f>
        <v>0</v>
      </c>
      <c r="M478" s="3">
        <f t="shared" si="66"/>
        <v>0</v>
      </c>
      <c r="N478" s="3">
        <f t="shared" si="67"/>
        <v>0</v>
      </c>
      <c r="O478" s="3">
        <f>IF(H478="Reg", MIN(Inputs!$B$2, I478*Inputs!$B$10, (Inputs!$B$8-I478)/Inputs!$B$9), 0)</f>
        <v>23.922418559098585</v>
      </c>
      <c r="P478" s="3">
        <f t="shared" si="68"/>
        <v>0</v>
      </c>
      <c r="Q478" s="3">
        <f t="shared" si="69"/>
        <v>129.18106021913238</v>
      </c>
      <c r="R478" s="3">
        <f>I478 + M478*Inputs!$B$9 - N478/Inputs!$B$10</f>
        <v>317.5587821954623</v>
      </c>
    </row>
    <row r="479" spans="1:18" x14ac:dyDescent="0.3">
      <c r="A479" s="4">
        <v>46042.875</v>
      </c>
      <c r="B479" s="3">
        <v>33.164999999999999</v>
      </c>
      <c r="C479" s="3">
        <v>0.18</v>
      </c>
      <c r="D479" s="3">
        <f t="shared" si="63"/>
        <v>34.499062500000001</v>
      </c>
      <c r="E479" s="3">
        <f>MAX(B479 - D479/Inputs!$B$5, 0)</f>
        <v>0</v>
      </c>
      <c r="F479" s="3">
        <f>MAX(D479*Inputs!$B$5 - B479, 0)</f>
        <v>0</v>
      </c>
      <c r="G479" s="3">
        <f t="shared" si="64"/>
        <v>0.18</v>
      </c>
      <c r="H479" t="str">
        <f t="shared" si="65"/>
        <v>Reg</v>
      </c>
      <c r="I479" s="3">
        <f t="shared" si="70"/>
        <v>317.5587821954623</v>
      </c>
      <c r="J479" s="3">
        <f t="shared" si="71"/>
        <v>340</v>
      </c>
      <c r="K479" s="3">
        <f>MIN(Inputs!$B$2, (Inputs!$B$8 - I479)/Inputs!$B$9)</f>
        <v>23.922418559098585</v>
      </c>
      <c r="L479" s="3">
        <f>MAX(MIN(Inputs!$B$2, I479*Inputs!$B$10, Inputs!$B$8*Inputs!$B$4 - J479), 0)</f>
        <v>0</v>
      </c>
      <c r="M479" s="3">
        <f t="shared" si="66"/>
        <v>0</v>
      </c>
      <c r="N479" s="3">
        <f t="shared" si="67"/>
        <v>0</v>
      </c>
      <c r="O479" s="3">
        <f>IF(H479="Reg", MIN(Inputs!$B$2, I479*Inputs!$B$10, (Inputs!$B$8-I479)/Inputs!$B$9), 0)</f>
        <v>23.922418559098585</v>
      </c>
      <c r="P479" s="3">
        <f t="shared" si="68"/>
        <v>0</v>
      </c>
      <c r="Q479" s="3">
        <f t="shared" si="69"/>
        <v>4.3060353406377452</v>
      </c>
      <c r="R479" s="3">
        <f>I479 + M479*Inputs!$B$9 - N479/Inputs!$B$10</f>
        <v>317.5587821954623</v>
      </c>
    </row>
    <row r="480" spans="1:18" x14ac:dyDescent="0.3">
      <c r="A480" s="4">
        <v>46042.916666666657</v>
      </c>
      <c r="B480" s="3">
        <v>32.384999999999998</v>
      </c>
      <c r="C480" s="3">
        <v>0.05</v>
      </c>
      <c r="D480" s="3">
        <f t="shared" si="63"/>
        <v>34.499062500000001</v>
      </c>
      <c r="E480" s="3">
        <f>MAX(B480 - D480/Inputs!$B$5, 0)</f>
        <v>0</v>
      </c>
      <c r="F480" s="3">
        <f>MAX(D480*Inputs!$B$5 - B480, 0)</f>
        <v>0</v>
      </c>
      <c r="G480" s="3">
        <f t="shared" si="64"/>
        <v>0.05</v>
      </c>
      <c r="H480" t="str">
        <f t="shared" si="65"/>
        <v>Reg</v>
      </c>
      <c r="I480" s="3">
        <f t="shared" si="70"/>
        <v>317.5587821954623</v>
      </c>
      <c r="J480" s="3">
        <f t="shared" si="71"/>
        <v>340</v>
      </c>
      <c r="K480" s="3">
        <f>MIN(Inputs!$B$2, (Inputs!$B$8 - I480)/Inputs!$B$9)</f>
        <v>23.922418559098585</v>
      </c>
      <c r="L480" s="3">
        <f>MAX(MIN(Inputs!$B$2, I480*Inputs!$B$10, Inputs!$B$8*Inputs!$B$4 - J480), 0)</f>
        <v>0</v>
      </c>
      <c r="M480" s="3">
        <f t="shared" si="66"/>
        <v>0</v>
      </c>
      <c r="N480" s="3">
        <f t="shared" si="67"/>
        <v>0</v>
      </c>
      <c r="O480" s="3">
        <f>IF(H480="Reg", MIN(Inputs!$B$2, I480*Inputs!$B$10, (Inputs!$B$8-I480)/Inputs!$B$9), 0)</f>
        <v>23.922418559098585</v>
      </c>
      <c r="P480" s="3">
        <f t="shared" si="68"/>
        <v>0</v>
      </c>
      <c r="Q480" s="3">
        <f t="shared" si="69"/>
        <v>1.1961209279549292</v>
      </c>
      <c r="R480" s="3">
        <f>I480 + M480*Inputs!$B$9 - N480/Inputs!$B$10</f>
        <v>317.5587821954623</v>
      </c>
    </row>
    <row r="481" spans="1:18" x14ac:dyDescent="0.3">
      <c r="A481" s="4">
        <v>46042.958333333343</v>
      </c>
      <c r="B481" s="3">
        <v>31.807500000000001</v>
      </c>
      <c r="C481" s="3">
        <v>0.04</v>
      </c>
      <c r="D481" s="3">
        <f t="shared" si="63"/>
        <v>34.499062500000001</v>
      </c>
      <c r="E481" s="3">
        <f>MAX(B481 - D481/Inputs!$B$5, 0)</f>
        <v>0</v>
      </c>
      <c r="F481" s="3">
        <f>MAX(D481*Inputs!$B$5 - B481, 0)</f>
        <v>0</v>
      </c>
      <c r="G481" s="3">
        <f t="shared" si="64"/>
        <v>0.04</v>
      </c>
      <c r="H481" t="str">
        <f t="shared" si="65"/>
        <v>Reg</v>
      </c>
      <c r="I481" s="3">
        <f t="shared" si="70"/>
        <v>317.5587821954623</v>
      </c>
      <c r="J481" s="3">
        <f t="shared" si="71"/>
        <v>340</v>
      </c>
      <c r="K481" s="3">
        <f>MIN(Inputs!$B$2, (Inputs!$B$8 - I481)/Inputs!$B$9)</f>
        <v>23.922418559098585</v>
      </c>
      <c r="L481" s="3">
        <f>MAX(MIN(Inputs!$B$2, I481*Inputs!$B$10, Inputs!$B$8*Inputs!$B$4 - J481), 0)</f>
        <v>0</v>
      </c>
      <c r="M481" s="3">
        <f t="shared" si="66"/>
        <v>0</v>
      </c>
      <c r="N481" s="3">
        <f t="shared" si="67"/>
        <v>0</v>
      </c>
      <c r="O481" s="3">
        <f>IF(H481="Reg", MIN(Inputs!$B$2, I481*Inputs!$B$10, (Inputs!$B$8-I481)/Inputs!$B$9), 0)</f>
        <v>23.922418559098585</v>
      </c>
      <c r="P481" s="3">
        <f t="shared" si="68"/>
        <v>0</v>
      </c>
      <c r="Q481" s="3">
        <f t="shared" si="69"/>
        <v>0.9568967423639434</v>
      </c>
      <c r="R481" s="3">
        <f>I481 + M481*Inputs!$B$9 - N481/Inputs!$B$10</f>
        <v>317.5587821954623</v>
      </c>
    </row>
    <row r="482" spans="1:18" x14ac:dyDescent="0.3">
      <c r="A482" s="4">
        <v>46043</v>
      </c>
      <c r="B482" s="3">
        <v>34.857500000000002</v>
      </c>
      <c r="C482" s="3">
        <v>0.04</v>
      </c>
      <c r="D482" s="3">
        <f t="shared" si="63"/>
        <v>30.350208333333342</v>
      </c>
      <c r="E482" s="3">
        <f>MAX(B482 - D482/Inputs!$B$5, 0)</f>
        <v>0.36862689393938552</v>
      </c>
      <c r="F482" s="3">
        <f>MAX(D482*Inputs!$B$5 - B482, 0)</f>
        <v>0</v>
      </c>
      <c r="G482" s="3">
        <f t="shared" si="64"/>
        <v>0.04</v>
      </c>
      <c r="H482" t="str">
        <f t="shared" si="65"/>
        <v>Discharge</v>
      </c>
      <c r="I482" s="3">
        <f t="shared" si="70"/>
        <v>317.5587821954623</v>
      </c>
      <c r="J482" s="3">
        <f t="shared" si="71"/>
        <v>0</v>
      </c>
      <c r="K482" s="3">
        <f>MIN(Inputs!$B$2, (Inputs!$B$8 - I482)/Inputs!$B$9)</f>
        <v>23.922418559098585</v>
      </c>
      <c r="L482" s="3">
        <f>MAX(MIN(Inputs!$B$2, I482*Inputs!$B$10, Inputs!$B$8*Inputs!$B$4 - J482), 0)</f>
        <v>170</v>
      </c>
      <c r="M482" s="3">
        <f t="shared" si="66"/>
        <v>0</v>
      </c>
      <c r="N482" s="3">
        <f t="shared" si="67"/>
        <v>170</v>
      </c>
      <c r="O482" s="3">
        <f>IF(H482="Reg", MIN(Inputs!$B$2, I482*Inputs!$B$10, (Inputs!$B$8-I482)/Inputs!$B$9), 0)</f>
        <v>0</v>
      </c>
      <c r="P482" s="3">
        <f t="shared" si="68"/>
        <v>5925.7750000000005</v>
      </c>
      <c r="Q482" s="3">
        <f t="shared" si="69"/>
        <v>0</v>
      </c>
      <c r="R482" s="3">
        <f>I482 + M482*Inputs!$B$9 - N482/Inputs!$B$10</f>
        <v>136.33817329319345</v>
      </c>
    </row>
    <row r="483" spans="1:18" x14ac:dyDescent="0.3">
      <c r="A483" s="4">
        <v>46043.041666666657</v>
      </c>
      <c r="B483" s="3">
        <v>33.8125</v>
      </c>
      <c r="C483" s="3">
        <v>0.04</v>
      </c>
      <c r="D483" s="3">
        <f t="shared" si="63"/>
        <v>30.350208333333342</v>
      </c>
      <c r="E483" s="3">
        <f>MAX(B483 - D483/Inputs!$B$5, 0)</f>
        <v>0</v>
      </c>
      <c r="F483" s="3">
        <f>MAX(D483*Inputs!$B$5 - B483, 0)</f>
        <v>0</v>
      </c>
      <c r="G483" s="3">
        <f t="shared" si="64"/>
        <v>0.04</v>
      </c>
      <c r="H483" t="str">
        <f t="shared" si="65"/>
        <v>Reg</v>
      </c>
      <c r="I483" s="3">
        <f t="shared" si="70"/>
        <v>136.33817329319345</v>
      </c>
      <c r="J483" s="3">
        <f t="shared" si="71"/>
        <v>170</v>
      </c>
      <c r="K483" s="3">
        <f>MIN(Inputs!$B$2, (Inputs!$B$8 - I483)/Inputs!$B$9)</f>
        <v>170</v>
      </c>
      <c r="L483" s="3">
        <f>MAX(MIN(Inputs!$B$2, I483*Inputs!$B$10, Inputs!$B$8*Inputs!$B$4 - J483), 0)</f>
        <v>127.89654333598648</v>
      </c>
      <c r="M483" s="3">
        <f t="shared" si="66"/>
        <v>0</v>
      </c>
      <c r="N483" s="3">
        <f t="shared" si="67"/>
        <v>0</v>
      </c>
      <c r="O483" s="3">
        <f>IF(H483="Reg", MIN(Inputs!$B$2, I483*Inputs!$B$10, (Inputs!$B$8-I483)/Inputs!$B$9), 0)</f>
        <v>127.89654333598648</v>
      </c>
      <c r="P483" s="3">
        <f t="shared" si="68"/>
        <v>0</v>
      </c>
      <c r="Q483" s="3">
        <f t="shared" si="69"/>
        <v>5.1158617334394592</v>
      </c>
      <c r="R483" s="3">
        <f>I483 + M483*Inputs!$B$9 - N483/Inputs!$B$10</f>
        <v>136.33817329319345</v>
      </c>
    </row>
    <row r="484" spans="1:18" x14ac:dyDescent="0.3">
      <c r="A484" s="4">
        <v>46043.083333333343</v>
      </c>
      <c r="B484" s="3">
        <v>39.99</v>
      </c>
      <c r="C484" s="3">
        <v>0.04</v>
      </c>
      <c r="D484" s="3">
        <f t="shared" si="63"/>
        <v>30.350208333333342</v>
      </c>
      <c r="E484" s="3">
        <f>MAX(B484 - D484/Inputs!$B$5, 0)</f>
        <v>5.5011268939393858</v>
      </c>
      <c r="F484" s="3">
        <f>MAX(D484*Inputs!$B$5 - B484, 0)</f>
        <v>0</v>
      </c>
      <c r="G484" s="3">
        <f t="shared" si="64"/>
        <v>0.04</v>
      </c>
      <c r="H484" t="str">
        <f t="shared" si="65"/>
        <v>Discharge</v>
      </c>
      <c r="I484" s="3">
        <f t="shared" si="70"/>
        <v>136.33817329319345</v>
      </c>
      <c r="J484" s="3">
        <f t="shared" si="71"/>
        <v>170</v>
      </c>
      <c r="K484" s="3">
        <f>MIN(Inputs!$B$2, (Inputs!$B$8 - I484)/Inputs!$B$9)</f>
        <v>170</v>
      </c>
      <c r="L484" s="3">
        <f>MAX(MIN(Inputs!$B$2, I484*Inputs!$B$10, Inputs!$B$8*Inputs!$B$4 - J484), 0)</f>
        <v>127.89654333598648</v>
      </c>
      <c r="M484" s="3">
        <f t="shared" si="66"/>
        <v>0</v>
      </c>
      <c r="N484" s="3">
        <f t="shared" si="67"/>
        <v>127.89654333598648</v>
      </c>
      <c r="O484" s="3">
        <f>IF(H484="Reg", MIN(Inputs!$B$2, I484*Inputs!$B$10, (Inputs!$B$8-I484)/Inputs!$B$9), 0)</f>
        <v>0</v>
      </c>
      <c r="P484" s="3">
        <f t="shared" si="68"/>
        <v>5114.5827680060993</v>
      </c>
      <c r="Q484" s="3">
        <f t="shared" si="69"/>
        <v>0</v>
      </c>
      <c r="R484" s="3">
        <f>I484 + M484*Inputs!$B$9 - N484/Inputs!$B$10</f>
        <v>0</v>
      </c>
    </row>
    <row r="485" spans="1:18" x14ac:dyDescent="0.3">
      <c r="A485" s="4">
        <v>46043.125</v>
      </c>
      <c r="B485" s="3">
        <v>34.1325</v>
      </c>
      <c r="C485" s="3">
        <v>0.04</v>
      </c>
      <c r="D485" s="3">
        <f t="shared" si="63"/>
        <v>30.350208333333342</v>
      </c>
      <c r="E485" s="3">
        <f>MAX(B485 - D485/Inputs!$B$5, 0)</f>
        <v>0</v>
      </c>
      <c r="F485" s="3">
        <f>MAX(D485*Inputs!$B$5 - B485, 0)</f>
        <v>0</v>
      </c>
      <c r="G485" s="3">
        <f t="shared" si="64"/>
        <v>0.04</v>
      </c>
      <c r="H485" t="str">
        <f t="shared" si="65"/>
        <v>Reg</v>
      </c>
      <c r="I485" s="3">
        <f t="shared" si="70"/>
        <v>0</v>
      </c>
      <c r="J485" s="3">
        <f t="shared" si="71"/>
        <v>297.89654333598651</v>
      </c>
      <c r="K485" s="3">
        <f>MIN(Inputs!$B$2, (Inputs!$B$8 - I485)/Inputs!$B$9)</f>
        <v>170</v>
      </c>
      <c r="L485" s="3">
        <f>MAX(MIN(Inputs!$B$2, I485*Inputs!$B$10, Inputs!$B$8*Inputs!$B$4 - J485), 0)</f>
        <v>0</v>
      </c>
      <c r="M485" s="3">
        <f t="shared" si="66"/>
        <v>0</v>
      </c>
      <c r="N485" s="3">
        <f t="shared" si="67"/>
        <v>0</v>
      </c>
      <c r="O485" s="3">
        <f>IF(H485="Reg", MIN(Inputs!$B$2, I485*Inputs!$B$10, (Inputs!$B$8-I485)/Inputs!$B$9), 0)</f>
        <v>0</v>
      </c>
      <c r="P485" s="3">
        <f t="shared" si="68"/>
        <v>0</v>
      </c>
      <c r="Q485" s="3">
        <f t="shared" si="69"/>
        <v>0</v>
      </c>
      <c r="R485" s="3">
        <f>I485 + M485*Inputs!$B$9 - N485/Inputs!$B$10</f>
        <v>0</v>
      </c>
    </row>
    <row r="486" spans="1:18" x14ac:dyDescent="0.3">
      <c r="A486" s="4">
        <v>46043.166666666657</v>
      </c>
      <c r="B486" s="3">
        <v>31.560000000000002</v>
      </c>
      <c r="C486" s="3">
        <v>0.04</v>
      </c>
      <c r="D486" s="3">
        <f t="shared" si="63"/>
        <v>30.350208333333342</v>
      </c>
      <c r="E486" s="3">
        <f>MAX(B486 - D486/Inputs!$B$5, 0)</f>
        <v>0</v>
      </c>
      <c r="F486" s="3">
        <f>MAX(D486*Inputs!$B$5 - B486, 0)</f>
        <v>0</v>
      </c>
      <c r="G486" s="3">
        <f t="shared" si="64"/>
        <v>0.04</v>
      </c>
      <c r="H486" t="str">
        <f t="shared" si="65"/>
        <v>Reg</v>
      </c>
      <c r="I486" s="3">
        <f t="shared" si="70"/>
        <v>0</v>
      </c>
      <c r="J486" s="3">
        <f t="shared" si="71"/>
        <v>297.89654333598651</v>
      </c>
      <c r="K486" s="3">
        <f>MIN(Inputs!$B$2, (Inputs!$B$8 - I486)/Inputs!$B$9)</f>
        <v>170</v>
      </c>
      <c r="L486" s="3">
        <f>MAX(MIN(Inputs!$B$2, I486*Inputs!$B$10, Inputs!$B$8*Inputs!$B$4 - J486), 0)</f>
        <v>0</v>
      </c>
      <c r="M486" s="3">
        <f t="shared" si="66"/>
        <v>0</v>
      </c>
      <c r="N486" s="3">
        <f t="shared" si="67"/>
        <v>0</v>
      </c>
      <c r="O486" s="3">
        <f>IF(H486="Reg", MIN(Inputs!$B$2, I486*Inputs!$B$10, (Inputs!$B$8-I486)/Inputs!$B$9), 0)</f>
        <v>0</v>
      </c>
      <c r="P486" s="3">
        <f t="shared" si="68"/>
        <v>0</v>
      </c>
      <c r="Q486" s="3">
        <f t="shared" si="69"/>
        <v>0</v>
      </c>
      <c r="R486" s="3">
        <f>I486 + M486*Inputs!$B$9 - N486/Inputs!$B$10</f>
        <v>0</v>
      </c>
    </row>
    <row r="487" spans="1:18" x14ac:dyDescent="0.3">
      <c r="A487" s="4">
        <v>46043.208333333343</v>
      </c>
      <c r="B487" s="3">
        <v>33.115000000000002</v>
      </c>
      <c r="C487" s="3">
        <v>0.84</v>
      </c>
      <c r="D487" s="3">
        <f t="shared" si="63"/>
        <v>30.350208333333342</v>
      </c>
      <c r="E487" s="3">
        <f>MAX(B487 - D487/Inputs!$B$5, 0)</f>
        <v>0</v>
      </c>
      <c r="F487" s="3">
        <f>MAX(D487*Inputs!$B$5 - B487, 0)</f>
        <v>0</v>
      </c>
      <c r="G487" s="3">
        <f t="shared" si="64"/>
        <v>0.84</v>
      </c>
      <c r="H487" t="str">
        <f t="shared" si="65"/>
        <v>Reg</v>
      </c>
      <c r="I487" s="3">
        <f t="shared" si="70"/>
        <v>0</v>
      </c>
      <c r="J487" s="3">
        <f t="shared" si="71"/>
        <v>297.89654333598651</v>
      </c>
      <c r="K487" s="3">
        <f>MIN(Inputs!$B$2, (Inputs!$B$8 - I487)/Inputs!$B$9)</f>
        <v>170</v>
      </c>
      <c r="L487" s="3">
        <f>MAX(MIN(Inputs!$B$2, I487*Inputs!$B$10, Inputs!$B$8*Inputs!$B$4 - J487), 0)</f>
        <v>0</v>
      </c>
      <c r="M487" s="3">
        <f t="shared" si="66"/>
        <v>0</v>
      </c>
      <c r="N487" s="3">
        <f t="shared" si="67"/>
        <v>0</v>
      </c>
      <c r="O487" s="3">
        <f>IF(H487="Reg", MIN(Inputs!$B$2, I487*Inputs!$B$10, (Inputs!$B$8-I487)/Inputs!$B$9), 0)</f>
        <v>0</v>
      </c>
      <c r="P487" s="3">
        <f t="shared" si="68"/>
        <v>0</v>
      </c>
      <c r="Q487" s="3">
        <f t="shared" si="69"/>
        <v>0</v>
      </c>
      <c r="R487" s="3">
        <f>I487 + M487*Inputs!$B$9 - N487/Inputs!$B$10</f>
        <v>0</v>
      </c>
    </row>
    <row r="488" spans="1:18" x14ac:dyDescent="0.3">
      <c r="A488" s="4">
        <v>46043.25</v>
      </c>
      <c r="B488" s="3">
        <v>37.582499999999996</v>
      </c>
      <c r="C488" s="3">
        <v>8.35</v>
      </c>
      <c r="D488" s="3">
        <f t="shared" si="63"/>
        <v>30.350208333333342</v>
      </c>
      <c r="E488" s="3">
        <f>MAX(B488 - D488/Inputs!$B$5, 0)</f>
        <v>3.0936268939393798</v>
      </c>
      <c r="F488" s="3">
        <f>MAX(D488*Inputs!$B$5 - B488, 0)</f>
        <v>0</v>
      </c>
      <c r="G488" s="3">
        <f t="shared" si="64"/>
        <v>8.35</v>
      </c>
      <c r="H488" t="str">
        <f t="shared" si="65"/>
        <v>Reg</v>
      </c>
      <c r="I488" s="3">
        <f t="shared" si="70"/>
        <v>0</v>
      </c>
      <c r="J488" s="3">
        <f t="shared" si="71"/>
        <v>297.89654333598651</v>
      </c>
      <c r="K488" s="3">
        <f>MIN(Inputs!$B$2, (Inputs!$B$8 - I488)/Inputs!$B$9)</f>
        <v>170</v>
      </c>
      <c r="L488" s="3">
        <f>MAX(MIN(Inputs!$B$2, I488*Inputs!$B$10, Inputs!$B$8*Inputs!$B$4 - J488), 0)</f>
        <v>0</v>
      </c>
      <c r="M488" s="3">
        <f t="shared" si="66"/>
        <v>0</v>
      </c>
      <c r="N488" s="3">
        <f t="shared" si="67"/>
        <v>0</v>
      </c>
      <c r="O488" s="3">
        <f>IF(H488="Reg", MIN(Inputs!$B$2, I488*Inputs!$B$10, (Inputs!$B$8-I488)/Inputs!$B$9), 0)</f>
        <v>0</v>
      </c>
      <c r="P488" s="3">
        <f t="shared" si="68"/>
        <v>0</v>
      </c>
      <c r="Q488" s="3">
        <f t="shared" si="69"/>
        <v>0</v>
      </c>
      <c r="R488" s="3">
        <f>I488 + M488*Inputs!$B$9 - N488/Inputs!$B$10</f>
        <v>0</v>
      </c>
    </row>
    <row r="489" spans="1:18" x14ac:dyDescent="0.3">
      <c r="A489" s="4">
        <v>46043.291666666657</v>
      </c>
      <c r="B489" s="3">
        <v>36.274999999999999</v>
      </c>
      <c r="C489" s="3">
        <v>26.1</v>
      </c>
      <c r="D489" s="3">
        <f t="shared" si="63"/>
        <v>30.350208333333342</v>
      </c>
      <c r="E489" s="3">
        <f>MAX(B489 - D489/Inputs!$B$5, 0)</f>
        <v>1.7861268939393824</v>
      </c>
      <c r="F489" s="3">
        <f>MAX(D489*Inputs!$B$5 - B489, 0)</f>
        <v>0</v>
      </c>
      <c r="G489" s="3">
        <f t="shared" si="64"/>
        <v>26.1</v>
      </c>
      <c r="H489" t="str">
        <f t="shared" si="65"/>
        <v>Reg</v>
      </c>
      <c r="I489" s="3">
        <f t="shared" si="70"/>
        <v>0</v>
      </c>
      <c r="J489" s="3">
        <f t="shared" si="71"/>
        <v>297.89654333598651</v>
      </c>
      <c r="K489" s="3">
        <f>MIN(Inputs!$B$2, (Inputs!$B$8 - I489)/Inputs!$B$9)</f>
        <v>170</v>
      </c>
      <c r="L489" s="3">
        <f>MAX(MIN(Inputs!$B$2, I489*Inputs!$B$10, Inputs!$B$8*Inputs!$B$4 - J489), 0)</f>
        <v>0</v>
      </c>
      <c r="M489" s="3">
        <f t="shared" si="66"/>
        <v>0</v>
      </c>
      <c r="N489" s="3">
        <f t="shared" si="67"/>
        <v>0</v>
      </c>
      <c r="O489" s="3">
        <f>IF(H489="Reg", MIN(Inputs!$B$2, I489*Inputs!$B$10, (Inputs!$B$8-I489)/Inputs!$B$9), 0)</f>
        <v>0</v>
      </c>
      <c r="P489" s="3">
        <f t="shared" si="68"/>
        <v>0</v>
      </c>
      <c r="Q489" s="3">
        <f t="shared" si="69"/>
        <v>0</v>
      </c>
      <c r="R489" s="3">
        <f>I489 + M489*Inputs!$B$9 - N489/Inputs!$B$10</f>
        <v>0</v>
      </c>
    </row>
    <row r="490" spans="1:18" x14ac:dyDescent="0.3">
      <c r="A490" s="4">
        <v>46043.333333333343</v>
      </c>
      <c r="B490" s="3">
        <v>25.0625</v>
      </c>
      <c r="C490" s="3">
        <v>38.46</v>
      </c>
      <c r="D490" s="3">
        <f t="shared" si="63"/>
        <v>30.350208333333342</v>
      </c>
      <c r="E490" s="3">
        <f>MAX(B490 - D490/Inputs!$B$5, 0)</f>
        <v>0</v>
      </c>
      <c r="F490" s="3">
        <f>MAX(D490*Inputs!$B$5 - B490, 0)</f>
        <v>1.6456833333333414</v>
      </c>
      <c r="G490" s="3">
        <f t="shared" si="64"/>
        <v>38.46</v>
      </c>
      <c r="H490" t="str">
        <f t="shared" si="65"/>
        <v>Reg</v>
      </c>
      <c r="I490" s="3">
        <f t="shared" si="70"/>
        <v>0</v>
      </c>
      <c r="J490" s="3">
        <f t="shared" si="71"/>
        <v>297.89654333598651</v>
      </c>
      <c r="K490" s="3">
        <f>MIN(Inputs!$B$2, (Inputs!$B$8 - I490)/Inputs!$B$9)</f>
        <v>170</v>
      </c>
      <c r="L490" s="3">
        <f>MAX(MIN(Inputs!$B$2, I490*Inputs!$B$10, Inputs!$B$8*Inputs!$B$4 - J490), 0)</f>
        <v>0</v>
      </c>
      <c r="M490" s="3">
        <f t="shared" si="66"/>
        <v>0</v>
      </c>
      <c r="N490" s="3">
        <f t="shared" si="67"/>
        <v>0</v>
      </c>
      <c r="O490" s="3">
        <f>IF(H490="Reg", MIN(Inputs!$B$2, I490*Inputs!$B$10, (Inputs!$B$8-I490)/Inputs!$B$9), 0)</f>
        <v>0</v>
      </c>
      <c r="P490" s="3">
        <f t="shared" si="68"/>
        <v>0</v>
      </c>
      <c r="Q490" s="3">
        <f t="shared" si="69"/>
        <v>0</v>
      </c>
      <c r="R490" s="3">
        <f>I490 + M490*Inputs!$B$9 - N490/Inputs!$B$10</f>
        <v>0</v>
      </c>
    </row>
    <row r="491" spans="1:18" x14ac:dyDescent="0.3">
      <c r="A491" s="4">
        <v>46043.375</v>
      </c>
      <c r="B491" s="3">
        <v>25.552499999999998</v>
      </c>
      <c r="C491" s="3">
        <v>33.5</v>
      </c>
      <c r="D491" s="3">
        <f t="shared" si="63"/>
        <v>30.350208333333342</v>
      </c>
      <c r="E491" s="3">
        <f>MAX(B491 - D491/Inputs!$B$5, 0)</f>
        <v>0</v>
      </c>
      <c r="F491" s="3">
        <f>MAX(D491*Inputs!$B$5 - B491, 0)</f>
        <v>1.1556833333333429</v>
      </c>
      <c r="G491" s="3">
        <f t="shared" si="64"/>
        <v>33.5</v>
      </c>
      <c r="H491" t="str">
        <f t="shared" si="65"/>
        <v>Reg</v>
      </c>
      <c r="I491" s="3">
        <f t="shared" si="70"/>
        <v>0</v>
      </c>
      <c r="J491" s="3">
        <f t="shared" si="71"/>
        <v>297.89654333598651</v>
      </c>
      <c r="K491" s="3">
        <f>MIN(Inputs!$B$2, (Inputs!$B$8 - I491)/Inputs!$B$9)</f>
        <v>170</v>
      </c>
      <c r="L491" s="3">
        <f>MAX(MIN(Inputs!$B$2, I491*Inputs!$B$10, Inputs!$B$8*Inputs!$B$4 - J491), 0)</f>
        <v>0</v>
      </c>
      <c r="M491" s="3">
        <f t="shared" si="66"/>
        <v>0</v>
      </c>
      <c r="N491" s="3">
        <f t="shared" si="67"/>
        <v>0</v>
      </c>
      <c r="O491" s="3">
        <f>IF(H491="Reg", MIN(Inputs!$B$2, I491*Inputs!$B$10, (Inputs!$B$8-I491)/Inputs!$B$9), 0)</f>
        <v>0</v>
      </c>
      <c r="P491" s="3">
        <f t="shared" si="68"/>
        <v>0</v>
      </c>
      <c r="Q491" s="3">
        <f t="shared" si="69"/>
        <v>0</v>
      </c>
      <c r="R491" s="3">
        <f>I491 + M491*Inputs!$B$9 - N491/Inputs!$B$10</f>
        <v>0</v>
      </c>
    </row>
    <row r="492" spans="1:18" x14ac:dyDescent="0.3">
      <c r="A492" s="4">
        <v>46043.416666666657</v>
      </c>
      <c r="B492" s="3">
        <v>22.107500000000002</v>
      </c>
      <c r="C492" s="3">
        <v>5.87</v>
      </c>
      <c r="D492" s="3">
        <f t="shared" si="63"/>
        <v>30.350208333333342</v>
      </c>
      <c r="E492" s="3">
        <f>MAX(B492 - D492/Inputs!$B$5, 0)</f>
        <v>0</v>
      </c>
      <c r="F492" s="3">
        <f>MAX(D492*Inputs!$B$5 - B492, 0)</f>
        <v>4.6006833333333397</v>
      </c>
      <c r="G492" s="3">
        <f t="shared" si="64"/>
        <v>5.87</v>
      </c>
      <c r="H492" t="str">
        <f t="shared" si="65"/>
        <v>Reg</v>
      </c>
      <c r="I492" s="3">
        <f t="shared" si="70"/>
        <v>0</v>
      </c>
      <c r="J492" s="3">
        <f t="shared" si="71"/>
        <v>297.89654333598651</v>
      </c>
      <c r="K492" s="3">
        <f>MIN(Inputs!$B$2, (Inputs!$B$8 - I492)/Inputs!$B$9)</f>
        <v>170</v>
      </c>
      <c r="L492" s="3">
        <f>MAX(MIN(Inputs!$B$2, I492*Inputs!$B$10, Inputs!$B$8*Inputs!$B$4 - J492), 0)</f>
        <v>0</v>
      </c>
      <c r="M492" s="3">
        <f t="shared" si="66"/>
        <v>0</v>
      </c>
      <c r="N492" s="3">
        <f t="shared" si="67"/>
        <v>0</v>
      </c>
      <c r="O492" s="3">
        <f>IF(H492="Reg", MIN(Inputs!$B$2, I492*Inputs!$B$10, (Inputs!$B$8-I492)/Inputs!$B$9), 0)</f>
        <v>0</v>
      </c>
      <c r="P492" s="3">
        <f t="shared" si="68"/>
        <v>0</v>
      </c>
      <c r="Q492" s="3">
        <f t="shared" si="69"/>
        <v>0</v>
      </c>
      <c r="R492" s="3">
        <f>I492 + M492*Inputs!$B$9 - N492/Inputs!$B$10</f>
        <v>0</v>
      </c>
    </row>
    <row r="493" spans="1:18" x14ac:dyDescent="0.3">
      <c r="A493" s="4">
        <v>46043.458333333343</v>
      </c>
      <c r="B493" s="3">
        <v>21.1325</v>
      </c>
      <c r="C493" s="3">
        <v>0.98</v>
      </c>
      <c r="D493" s="3">
        <f t="shared" si="63"/>
        <v>30.350208333333342</v>
      </c>
      <c r="E493" s="3">
        <f>MAX(B493 - D493/Inputs!$B$5, 0)</f>
        <v>0</v>
      </c>
      <c r="F493" s="3">
        <f>MAX(D493*Inputs!$B$5 - B493, 0)</f>
        <v>5.5756833333333411</v>
      </c>
      <c r="G493" s="3">
        <f t="shared" si="64"/>
        <v>0.98</v>
      </c>
      <c r="H493" t="str">
        <f t="shared" si="65"/>
        <v>Charge</v>
      </c>
      <c r="I493" s="3">
        <f t="shared" si="70"/>
        <v>0</v>
      </c>
      <c r="J493" s="3">
        <f t="shared" si="71"/>
        <v>297.89654333598651</v>
      </c>
      <c r="K493" s="3">
        <f>MIN(Inputs!$B$2, (Inputs!$B$8 - I493)/Inputs!$B$9)</f>
        <v>170</v>
      </c>
      <c r="L493" s="3">
        <f>MAX(MIN(Inputs!$B$2, I493*Inputs!$B$10, Inputs!$B$8*Inputs!$B$4 - J493), 0)</f>
        <v>0</v>
      </c>
      <c r="M493" s="3">
        <f t="shared" si="66"/>
        <v>170</v>
      </c>
      <c r="N493" s="3">
        <f t="shared" si="67"/>
        <v>0</v>
      </c>
      <c r="O493" s="3">
        <f>IF(H493="Reg", MIN(Inputs!$B$2, I493*Inputs!$B$10, (Inputs!$B$8-I493)/Inputs!$B$9), 0)</f>
        <v>0</v>
      </c>
      <c r="P493" s="3">
        <f t="shared" si="68"/>
        <v>-3592.5250000000001</v>
      </c>
      <c r="Q493" s="3">
        <f t="shared" si="69"/>
        <v>0</v>
      </c>
      <c r="R493" s="3">
        <f>I493 + M493*Inputs!$B$9 - N493/Inputs!$B$10</f>
        <v>159.4741358339966</v>
      </c>
    </row>
    <row r="494" spans="1:18" x14ac:dyDescent="0.3">
      <c r="A494" s="4">
        <v>46043.5</v>
      </c>
      <c r="B494" s="3">
        <v>19.314999999999998</v>
      </c>
      <c r="C494" s="3">
        <v>0.78</v>
      </c>
      <c r="D494" s="3">
        <f t="shared" si="63"/>
        <v>30.350208333333342</v>
      </c>
      <c r="E494" s="3">
        <f>MAX(B494 - D494/Inputs!$B$5, 0)</f>
        <v>0</v>
      </c>
      <c r="F494" s="3">
        <f>MAX(D494*Inputs!$B$5 - B494, 0)</f>
        <v>7.3931833333333437</v>
      </c>
      <c r="G494" s="3">
        <f t="shared" si="64"/>
        <v>0.78</v>
      </c>
      <c r="H494" t="str">
        <f t="shared" si="65"/>
        <v>Charge</v>
      </c>
      <c r="I494" s="3">
        <f t="shared" si="70"/>
        <v>159.4741358339966</v>
      </c>
      <c r="J494" s="3">
        <f t="shared" si="71"/>
        <v>297.89654333598651</v>
      </c>
      <c r="K494" s="3">
        <f>MIN(Inputs!$B$2, (Inputs!$B$8 - I494)/Inputs!$B$9)</f>
        <v>170</v>
      </c>
      <c r="L494" s="3">
        <f>MAX(MIN(Inputs!$B$2, I494*Inputs!$B$10, Inputs!$B$8*Inputs!$B$4 - J494), 0)</f>
        <v>42.103456664013493</v>
      </c>
      <c r="M494" s="3">
        <f t="shared" si="66"/>
        <v>170</v>
      </c>
      <c r="N494" s="3">
        <f t="shared" si="67"/>
        <v>0</v>
      </c>
      <c r="O494" s="3">
        <f>IF(H494="Reg", MIN(Inputs!$B$2, I494*Inputs!$B$10, (Inputs!$B$8-I494)/Inputs!$B$9), 0)</f>
        <v>0</v>
      </c>
      <c r="P494" s="3">
        <f t="shared" si="68"/>
        <v>-3283.5499999999997</v>
      </c>
      <c r="Q494" s="3">
        <f t="shared" si="69"/>
        <v>0</v>
      </c>
      <c r="R494" s="3">
        <f>I494 + M494*Inputs!$B$9 - N494/Inputs!$B$10</f>
        <v>318.9482716679932</v>
      </c>
    </row>
    <row r="495" spans="1:18" x14ac:dyDescent="0.3">
      <c r="A495" s="4">
        <v>46043.541666666657</v>
      </c>
      <c r="B495" s="3">
        <v>19.417499999999997</v>
      </c>
      <c r="C495" s="3">
        <v>0.5</v>
      </c>
      <c r="D495" s="3">
        <f t="shared" si="63"/>
        <v>30.350208333333342</v>
      </c>
      <c r="E495" s="3">
        <f>MAX(B495 - D495/Inputs!$B$5, 0)</f>
        <v>0</v>
      </c>
      <c r="F495" s="3">
        <f>MAX(D495*Inputs!$B$5 - B495, 0)</f>
        <v>7.2906833333333445</v>
      </c>
      <c r="G495" s="3">
        <f t="shared" si="64"/>
        <v>0.5</v>
      </c>
      <c r="H495" t="str">
        <f t="shared" si="65"/>
        <v>Charge</v>
      </c>
      <c r="I495" s="3">
        <f t="shared" si="70"/>
        <v>318.9482716679932</v>
      </c>
      <c r="J495" s="3">
        <f t="shared" si="71"/>
        <v>297.89654333598651</v>
      </c>
      <c r="K495" s="3">
        <f>MIN(Inputs!$B$2, (Inputs!$B$8 - I495)/Inputs!$B$9)</f>
        <v>22.44121780453775</v>
      </c>
      <c r="L495" s="3">
        <f>MAX(MIN(Inputs!$B$2, I495*Inputs!$B$10, Inputs!$B$8*Inputs!$B$4 - J495), 0)</f>
        <v>42.103456664013493</v>
      </c>
      <c r="M495" s="3">
        <f t="shared" si="66"/>
        <v>22.44121780453775</v>
      </c>
      <c r="N495" s="3">
        <f t="shared" si="67"/>
        <v>0</v>
      </c>
      <c r="O495" s="3">
        <f>IF(H495="Reg", MIN(Inputs!$B$2, I495*Inputs!$B$10, (Inputs!$B$8-I495)/Inputs!$B$9), 0)</f>
        <v>0</v>
      </c>
      <c r="P495" s="3">
        <f t="shared" si="68"/>
        <v>-435.75234671961169</v>
      </c>
      <c r="Q495" s="3">
        <f t="shared" si="69"/>
        <v>0</v>
      </c>
      <c r="R495" s="3">
        <f>I495 + M495*Inputs!$B$9 - N495/Inputs!$B$10</f>
        <v>340</v>
      </c>
    </row>
    <row r="496" spans="1:18" x14ac:dyDescent="0.3">
      <c r="A496" s="4">
        <v>46043.583333333343</v>
      </c>
      <c r="B496" s="3">
        <v>19.924999999999997</v>
      </c>
      <c r="C496" s="3">
        <v>0.48</v>
      </c>
      <c r="D496" s="3">
        <f t="shared" si="63"/>
        <v>30.350208333333342</v>
      </c>
      <c r="E496" s="3">
        <f>MAX(B496 - D496/Inputs!$B$5, 0)</f>
        <v>0</v>
      </c>
      <c r="F496" s="3">
        <f>MAX(D496*Inputs!$B$5 - B496, 0)</f>
        <v>6.7831833333333442</v>
      </c>
      <c r="G496" s="3">
        <f t="shared" si="64"/>
        <v>0.48</v>
      </c>
      <c r="H496" t="str">
        <f t="shared" si="65"/>
        <v>Charge</v>
      </c>
      <c r="I496" s="3">
        <f t="shared" si="70"/>
        <v>340</v>
      </c>
      <c r="J496" s="3">
        <f t="shared" si="71"/>
        <v>297.89654333598651</v>
      </c>
      <c r="K496" s="3">
        <f>MIN(Inputs!$B$2, (Inputs!$B$8 - I496)/Inputs!$B$9)</f>
        <v>0</v>
      </c>
      <c r="L496" s="3">
        <f>MAX(MIN(Inputs!$B$2, I496*Inputs!$B$10, Inputs!$B$8*Inputs!$B$4 - J496), 0)</f>
        <v>42.103456664013493</v>
      </c>
      <c r="M496" s="3">
        <f t="shared" si="66"/>
        <v>0</v>
      </c>
      <c r="N496" s="3">
        <f t="shared" si="67"/>
        <v>0</v>
      </c>
      <c r="O496" s="3">
        <f>IF(H496="Reg", MIN(Inputs!$B$2, I496*Inputs!$B$10, (Inputs!$B$8-I496)/Inputs!$B$9), 0)</f>
        <v>0</v>
      </c>
      <c r="P496" s="3">
        <f t="shared" si="68"/>
        <v>0</v>
      </c>
      <c r="Q496" s="3">
        <f t="shared" si="69"/>
        <v>0</v>
      </c>
      <c r="R496" s="3">
        <f>I496 + M496*Inputs!$B$9 - N496/Inputs!$B$10</f>
        <v>340</v>
      </c>
    </row>
    <row r="497" spans="1:18" x14ac:dyDescent="0.3">
      <c r="A497" s="4">
        <v>46043.625</v>
      </c>
      <c r="B497" s="3">
        <v>16.657499999999999</v>
      </c>
      <c r="C497" s="3">
        <v>0.43</v>
      </c>
      <c r="D497" s="3">
        <f t="shared" si="63"/>
        <v>30.350208333333342</v>
      </c>
      <c r="E497" s="3">
        <f>MAX(B497 - D497/Inputs!$B$5, 0)</f>
        <v>0</v>
      </c>
      <c r="F497" s="3">
        <f>MAX(D497*Inputs!$B$5 - B497, 0)</f>
        <v>10.050683333333343</v>
      </c>
      <c r="G497" s="3">
        <f t="shared" si="64"/>
        <v>0.43</v>
      </c>
      <c r="H497" t="str">
        <f t="shared" si="65"/>
        <v>Charge</v>
      </c>
      <c r="I497" s="3">
        <f t="shared" si="70"/>
        <v>340</v>
      </c>
      <c r="J497" s="3">
        <f t="shared" si="71"/>
        <v>297.89654333598651</v>
      </c>
      <c r="K497" s="3">
        <f>MIN(Inputs!$B$2, (Inputs!$B$8 - I497)/Inputs!$B$9)</f>
        <v>0</v>
      </c>
      <c r="L497" s="3">
        <f>MAX(MIN(Inputs!$B$2, I497*Inputs!$B$10, Inputs!$B$8*Inputs!$B$4 - J497), 0)</f>
        <v>42.103456664013493</v>
      </c>
      <c r="M497" s="3">
        <f t="shared" si="66"/>
        <v>0</v>
      </c>
      <c r="N497" s="3">
        <f t="shared" si="67"/>
        <v>0</v>
      </c>
      <c r="O497" s="3">
        <f>IF(H497="Reg", MIN(Inputs!$B$2, I497*Inputs!$B$10, (Inputs!$B$8-I497)/Inputs!$B$9), 0)</f>
        <v>0</v>
      </c>
      <c r="P497" s="3">
        <f t="shared" si="68"/>
        <v>0</v>
      </c>
      <c r="Q497" s="3">
        <f t="shared" si="69"/>
        <v>0</v>
      </c>
      <c r="R497" s="3">
        <f>I497 + M497*Inputs!$B$9 - N497/Inputs!$B$10</f>
        <v>340</v>
      </c>
    </row>
    <row r="498" spans="1:18" x14ac:dyDescent="0.3">
      <c r="A498" s="4">
        <v>46043.666666666657</v>
      </c>
      <c r="B498" s="3">
        <v>38.875</v>
      </c>
      <c r="C498" s="3">
        <v>0.79</v>
      </c>
      <c r="D498" s="3">
        <f t="shared" si="63"/>
        <v>30.350208333333342</v>
      </c>
      <c r="E498" s="3">
        <f>MAX(B498 - D498/Inputs!$B$5, 0)</f>
        <v>4.3861268939393838</v>
      </c>
      <c r="F498" s="3">
        <f>MAX(D498*Inputs!$B$5 - B498, 0)</f>
        <v>0</v>
      </c>
      <c r="G498" s="3">
        <f t="shared" si="64"/>
        <v>0.79</v>
      </c>
      <c r="H498" t="str">
        <f t="shared" si="65"/>
        <v>Discharge</v>
      </c>
      <c r="I498" s="3">
        <f t="shared" si="70"/>
        <v>340</v>
      </c>
      <c r="J498" s="3">
        <f t="shared" si="71"/>
        <v>297.89654333598651</v>
      </c>
      <c r="K498" s="3">
        <f>MIN(Inputs!$B$2, (Inputs!$B$8 - I498)/Inputs!$B$9)</f>
        <v>0</v>
      </c>
      <c r="L498" s="3">
        <f>MAX(MIN(Inputs!$B$2, I498*Inputs!$B$10, Inputs!$B$8*Inputs!$B$4 - J498), 0)</f>
        <v>42.103456664013493</v>
      </c>
      <c r="M498" s="3">
        <f t="shared" si="66"/>
        <v>0</v>
      </c>
      <c r="N498" s="3">
        <f t="shared" si="67"/>
        <v>42.103456664013493</v>
      </c>
      <c r="O498" s="3">
        <f>IF(H498="Reg", MIN(Inputs!$B$2, I498*Inputs!$B$10, (Inputs!$B$8-I498)/Inputs!$B$9), 0)</f>
        <v>0</v>
      </c>
      <c r="P498" s="3">
        <f t="shared" si="68"/>
        <v>1636.7718778135245</v>
      </c>
      <c r="Q498" s="3">
        <f t="shared" si="69"/>
        <v>0</v>
      </c>
      <c r="R498" s="3">
        <f>I498 + M498*Inputs!$B$9 - N498/Inputs!$B$10</f>
        <v>295.1175643909246</v>
      </c>
    </row>
    <row r="499" spans="1:18" x14ac:dyDescent="0.3">
      <c r="A499" s="4">
        <v>46043.708333333343</v>
      </c>
      <c r="B499" s="3">
        <v>47.445000000000007</v>
      </c>
      <c r="C499" s="3">
        <v>10.45</v>
      </c>
      <c r="D499" s="3">
        <f t="shared" si="63"/>
        <v>30.350208333333342</v>
      </c>
      <c r="E499" s="3">
        <f>MAX(B499 - D499/Inputs!$B$5, 0)</f>
        <v>12.956126893939391</v>
      </c>
      <c r="F499" s="3">
        <f>MAX(D499*Inputs!$B$5 - B499, 0)</f>
        <v>0</v>
      </c>
      <c r="G499" s="3">
        <f t="shared" si="64"/>
        <v>10.45</v>
      </c>
      <c r="H499" t="str">
        <f t="shared" si="65"/>
        <v>Discharge</v>
      </c>
      <c r="I499" s="3">
        <f t="shared" si="70"/>
        <v>295.1175643909246</v>
      </c>
      <c r="J499" s="3">
        <f t="shared" si="71"/>
        <v>340</v>
      </c>
      <c r="K499" s="3">
        <f>MIN(Inputs!$B$2, (Inputs!$B$8 - I499)/Inputs!$B$9)</f>
        <v>47.844837118197169</v>
      </c>
      <c r="L499" s="3">
        <f>MAX(MIN(Inputs!$B$2, I499*Inputs!$B$10, Inputs!$B$8*Inputs!$B$4 - J499), 0)</f>
        <v>0</v>
      </c>
      <c r="M499" s="3">
        <f t="shared" si="66"/>
        <v>0</v>
      </c>
      <c r="N499" s="3">
        <f t="shared" si="67"/>
        <v>0</v>
      </c>
      <c r="O499" s="3">
        <f>IF(H499="Reg", MIN(Inputs!$B$2, I499*Inputs!$B$10, (Inputs!$B$8-I499)/Inputs!$B$9), 0)</f>
        <v>0</v>
      </c>
      <c r="P499" s="3">
        <f t="shared" si="68"/>
        <v>0</v>
      </c>
      <c r="Q499" s="3">
        <f t="shared" si="69"/>
        <v>0</v>
      </c>
      <c r="R499" s="3">
        <f>I499 + M499*Inputs!$B$9 - N499/Inputs!$B$10</f>
        <v>295.1175643909246</v>
      </c>
    </row>
    <row r="500" spans="1:18" x14ac:dyDescent="0.3">
      <c r="A500" s="4">
        <v>46043.75</v>
      </c>
      <c r="B500" s="3">
        <v>43.467500000000001</v>
      </c>
      <c r="C500" s="3">
        <v>3</v>
      </c>
      <c r="D500" s="3">
        <f t="shared" si="63"/>
        <v>30.350208333333342</v>
      </c>
      <c r="E500" s="3">
        <f>MAX(B500 - D500/Inputs!$B$5, 0)</f>
        <v>8.978626893939385</v>
      </c>
      <c r="F500" s="3">
        <f>MAX(D500*Inputs!$B$5 - B500, 0)</f>
        <v>0</v>
      </c>
      <c r="G500" s="3">
        <f t="shared" si="64"/>
        <v>3</v>
      </c>
      <c r="H500" t="str">
        <f t="shared" si="65"/>
        <v>Discharge</v>
      </c>
      <c r="I500" s="3">
        <f t="shared" si="70"/>
        <v>295.1175643909246</v>
      </c>
      <c r="J500" s="3">
        <f t="shared" si="71"/>
        <v>340</v>
      </c>
      <c r="K500" s="3">
        <f>MIN(Inputs!$B$2, (Inputs!$B$8 - I500)/Inputs!$B$9)</f>
        <v>47.844837118197169</v>
      </c>
      <c r="L500" s="3">
        <f>MAX(MIN(Inputs!$B$2, I500*Inputs!$B$10, Inputs!$B$8*Inputs!$B$4 - J500), 0)</f>
        <v>0</v>
      </c>
      <c r="M500" s="3">
        <f t="shared" si="66"/>
        <v>0</v>
      </c>
      <c r="N500" s="3">
        <f t="shared" si="67"/>
        <v>0</v>
      </c>
      <c r="O500" s="3">
        <f>IF(H500="Reg", MIN(Inputs!$B$2, I500*Inputs!$B$10, (Inputs!$B$8-I500)/Inputs!$B$9), 0)</f>
        <v>0</v>
      </c>
      <c r="P500" s="3">
        <f t="shared" si="68"/>
        <v>0</v>
      </c>
      <c r="Q500" s="3">
        <f t="shared" si="69"/>
        <v>0</v>
      </c>
      <c r="R500" s="3">
        <f>I500 + M500*Inputs!$B$9 - N500/Inputs!$B$10</f>
        <v>295.1175643909246</v>
      </c>
    </row>
    <row r="501" spans="1:18" x14ac:dyDescent="0.3">
      <c r="A501" s="4">
        <v>46043.791666666657</v>
      </c>
      <c r="B501" s="3">
        <v>36.71</v>
      </c>
      <c r="C501" s="3">
        <v>3.99</v>
      </c>
      <c r="D501" s="3">
        <f t="shared" si="63"/>
        <v>30.350208333333342</v>
      </c>
      <c r="E501" s="3">
        <f>MAX(B501 - D501/Inputs!$B$5, 0)</f>
        <v>2.2211268939393847</v>
      </c>
      <c r="F501" s="3">
        <f>MAX(D501*Inputs!$B$5 - B501, 0)</f>
        <v>0</v>
      </c>
      <c r="G501" s="3">
        <f t="shared" si="64"/>
        <v>3.99</v>
      </c>
      <c r="H501" t="str">
        <f t="shared" si="65"/>
        <v>Reg</v>
      </c>
      <c r="I501" s="3">
        <f t="shared" si="70"/>
        <v>295.1175643909246</v>
      </c>
      <c r="J501" s="3">
        <f t="shared" si="71"/>
        <v>340</v>
      </c>
      <c r="K501" s="3">
        <f>MIN(Inputs!$B$2, (Inputs!$B$8 - I501)/Inputs!$B$9)</f>
        <v>47.844837118197169</v>
      </c>
      <c r="L501" s="3">
        <f>MAX(MIN(Inputs!$B$2, I501*Inputs!$B$10, Inputs!$B$8*Inputs!$B$4 - J501), 0)</f>
        <v>0</v>
      </c>
      <c r="M501" s="3">
        <f t="shared" si="66"/>
        <v>0</v>
      </c>
      <c r="N501" s="3">
        <f t="shared" si="67"/>
        <v>0</v>
      </c>
      <c r="O501" s="3">
        <f>IF(H501="Reg", MIN(Inputs!$B$2, I501*Inputs!$B$10, (Inputs!$B$8-I501)/Inputs!$B$9), 0)</f>
        <v>47.844837118197169</v>
      </c>
      <c r="P501" s="3">
        <f t="shared" si="68"/>
        <v>0</v>
      </c>
      <c r="Q501" s="3">
        <f t="shared" si="69"/>
        <v>190.90090010160671</v>
      </c>
      <c r="R501" s="3">
        <f>I501 + M501*Inputs!$B$9 - N501/Inputs!$B$10</f>
        <v>295.1175643909246</v>
      </c>
    </row>
    <row r="502" spans="1:18" x14ac:dyDescent="0.3">
      <c r="A502" s="4">
        <v>46043.833333333343</v>
      </c>
      <c r="B502" s="3">
        <v>29.4375</v>
      </c>
      <c r="C502" s="3">
        <v>6.67</v>
      </c>
      <c r="D502" s="3">
        <f t="shared" si="63"/>
        <v>30.350208333333342</v>
      </c>
      <c r="E502" s="3">
        <f>MAX(B502 - D502/Inputs!$B$5, 0)</f>
        <v>0</v>
      </c>
      <c r="F502" s="3">
        <f>MAX(D502*Inputs!$B$5 - B502, 0)</f>
        <v>0</v>
      </c>
      <c r="G502" s="3">
        <f t="shared" si="64"/>
        <v>6.67</v>
      </c>
      <c r="H502" t="str">
        <f t="shared" si="65"/>
        <v>Reg</v>
      </c>
      <c r="I502" s="3">
        <f t="shared" si="70"/>
        <v>295.1175643909246</v>
      </c>
      <c r="J502" s="3">
        <f t="shared" si="71"/>
        <v>340</v>
      </c>
      <c r="K502" s="3">
        <f>MIN(Inputs!$B$2, (Inputs!$B$8 - I502)/Inputs!$B$9)</f>
        <v>47.844837118197169</v>
      </c>
      <c r="L502" s="3">
        <f>MAX(MIN(Inputs!$B$2, I502*Inputs!$B$10, Inputs!$B$8*Inputs!$B$4 - J502), 0)</f>
        <v>0</v>
      </c>
      <c r="M502" s="3">
        <f t="shared" si="66"/>
        <v>0</v>
      </c>
      <c r="N502" s="3">
        <f t="shared" si="67"/>
        <v>0</v>
      </c>
      <c r="O502" s="3">
        <f>IF(H502="Reg", MIN(Inputs!$B$2, I502*Inputs!$B$10, (Inputs!$B$8-I502)/Inputs!$B$9), 0)</f>
        <v>47.844837118197169</v>
      </c>
      <c r="P502" s="3">
        <f t="shared" si="68"/>
        <v>0</v>
      </c>
      <c r="Q502" s="3">
        <f t="shared" si="69"/>
        <v>319.12506357837509</v>
      </c>
      <c r="R502" s="3">
        <f>I502 + M502*Inputs!$B$9 - N502/Inputs!$B$10</f>
        <v>295.1175643909246</v>
      </c>
    </row>
    <row r="503" spans="1:18" x14ac:dyDescent="0.3">
      <c r="A503" s="4">
        <v>46043.875</v>
      </c>
      <c r="B503" s="3">
        <v>32.44</v>
      </c>
      <c r="C503" s="3">
        <v>0.21</v>
      </c>
      <c r="D503" s="3">
        <f t="shared" si="63"/>
        <v>30.350208333333342</v>
      </c>
      <c r="E503" s="3">
        <f>MAX(B503 - D503/Inputs!$B$5, 0)</f>
        <v>0</v>
      </c>
      <c r="F503" s="3">
        <f>MAX(D503*Inputs!$B$5 - B503, 0)</f>
        <v>0</v>
      </c>
      <c r="G503" s="3">
        <f t="shared" si="64"/>
        <v>0.21</v>
      </c>
      <c r="H503" t="str">
        <f t="shared" si="65"/>
        <v>Reg</v>
      </c>
      <c r="I503" s="3">
        <f t="shared" si="70"/>
        <v>295.1175643909246</v>
      </c>
      <c r="J503" s="3">
        <f t="shared" si="71"/>
        <v>340</v>
      </c>
      <c r="K503" s="3">
        <f>MIN(Inputs!$B$2, (Inputs!$B$8 - I503)/Inputs!$B$9)</f>
        <v>47.844837118197169</v>
      </c>
      <c r="L503" s="3">
        <f>MAX(MIN(Inputs!$B$2, I503*Inputs!$B$10, Inputs!$B$8*Inputs!$B$4 - J503), 0)</f>
        <v>0</v>
      </c>
      <c r="M503" s="3">
        <f t="shared" si="66"/>
        <v>0</v>
      </c>
      <c r="N503" s="3">
        <f t="shared" si="67"/>
        <v>0</v>
      </c>
      <c r="O503" s="3">
        <f>IF(H503="Reg", MIN(Inputs!$B$2, I503*Inputs!$B$10, (Inputs!$B$8-I503)/Inputs!$B$9), 0)</f>
        <v>47.844837118197169</v>
      </c>
      <c r="P503" s="3">
        <f t="shared" si="68"/>
        <v>0</v>
      </c>
      <c r="Q503" s="3">
        <f t="shared" si="69"/>
        <v>10.047415794821406</v>
      </c>
      <c r="R503" s="3">
        <f>I503 + M503*Inputs!$B$9 - N503/Inputs!$B$10</f>
        <v>295.1175643909246</v>
      </c>
    </row>
    <row r="504" spans="1:18" x14ac:dyDescent="0.3">
      <c r="A504" s="4">
        <v>46043.916666666657</v>
      </c>
      <c r="B504" s="3">
        <v>25.324999999999999</v>
      </c>
      <c r="C504" s="3">
        <v>0.21</v>
      </c>
      <c r="D504" s="3">
        <f t="shared" si="63"/>
        <v>30.350208333333342</v>
      </c>
      <c r="E504" s="3">
        <f>MAX(B504 - D504/Inputs!$B$5, 0)</f>
        <v>0</v>
      </c>
      <c r="F504" s="3">
        <f>MAX(D504*Inputs!$B$5 - B504, 0)</f>
        <v>1.3831833333333421</v>
      </c>
      <c r="G504" s="3">
        <f t="shared" si="64"/>
        <v>0.21</v>
      </c>
      <c r="H504" t="str">
        <f t="shared" si="65"/>
        <v>Charge</v>
      </c>
      <c r="I504" s="3">
        <f t="shared" si="70"/>
        <v>295.1175643909246</v>
      </c>
      <c r="J504" s="3">
        <f t="shared" si="71"/>
        <v>340</v>
      </c>
      <c r="K504" s="3">
        <f>MIN(Inputs!$B$2, (Inputs!$B$8 - I504)/Inputs!$B$9)</f>
        <v>47.844837118197169</v>
      </c>
      <c r="L504" s="3">
        <f>MAX(MIN(Inputs!$B$2, I504*Inputs!$B$10, Inputs!$B$8*Inputs!$B$4 - J504), 0)</f>
        <v>0</v>
      </c>
      <c r="M504" s="3">
        <f t="shared" si="66"/>
        <v>47.844837118197169</v>
      </c>
      <c r="N504" s="3">
        <f t="shared" si="67"/>
        <v>0</v>
      </c>
      <c r="O504" s="3">
        <f>IF(H504="Reg", MIN(Inputs!$B$2, I504*Inputs!$B$10, (Inputs!$B$8-I504)/Inputs!$B$9), 0)</f>
        <v>0</v>
      </c>
      <c r="P504" s="3">
        <f t="shared" si="68"/>
        <v>-1211.6705000183433</v>
      </c>
      <c r="Q504" s="3">
        <f t="shared" si="69"/>
        <v>0</v>
      </c>
      <c r="R504" s="3">
        <f>I504 + M504*Inputs!$B$9 - N504/Inputs!$B$10</f>
        <v>340</v>
      </c>
    </row>
    <row r="505" spans="1:18" x14ac:dyDescent="0.3">
      <c r="A505" s="4">
        <v>46043.958333333343</v>
      </c>
      <c r="B505" s="3">
        <v>24.21</v>
      </c>
      <c r="C505" s="3">
        <v>0.06</v>
      </c>
      <c r="D505" s="3">
        <f t="shared" si="63"/>
        <v>30.350208333333342</v>
      </c>
      <c r="E505" s="3">
        <f>MAX(B505 - D505/Inputs!$B$5, 0)</f>
        <v>0</v>
      </c>
      <c r="F505" s="3">
        <f>MAX(D505*Inputs!$B$5 - B505, 0)</f>
        <v>2.4981833333333405</v>
      </c>
      <c r="G505" s="3">
        <f t="shared" si="64"/>
        <v>0.06</v>
      </c>
      <c r="H505" t="str">
        <f t="shared" si="65"/>
        <v>Charge</v>
      </c>
      <c r="I505" s="3">
        <f t="shared" si="70"/>
        <v>340</v>
      </c>
      <c r="J505" s="3">
        <f t="shared" si="71"/>
        <v>340</v>
      </c>
      <c r="K505" s="3">
        <f>MIN(Inputs!$B$2, (Inputs!$B$8 - I505)/Inputs!$B$9)</f>
        <v>0</v>
      </c>
      <c r="L505" s="3">
        <f>MAX(MIN(Inputs!$B$2, I505*Inputs!$B$10, Inputs!$B$8*Inputs!$B$4 - J505), 0)</f>
        <v>0</v>
      </c>
      <c r="M505" s="3">
        <f t="shared" si="66"/>
        <v>0</v>
      </c>
      <c r="N505" s="3">
        <f t="shared" si="67"/>
        <v>0</v>
      </c>
      <c r="O505" s="3">
        <f>IF(H505="Reg", MIN(Inputs!$B$2, I505*Inputs!$B$10, (Inputs!$B$8-I505)/Inputs!$B$9), 0)</f>
        <v>0</v>
      </c>
      <c r="P505" s="3">
        <f t="shared" si="68"/>
        <v>0</v>
      </c>
      <c r="Q505" s="3">
        <f t="shared" si="69"/>
        <v>0</v>
      </c>
      <c r="R505" s="3">
        <f>I505 + M505*Inputs!$B$9 - N505/Inputs!$B$10</f>
        <v>340</v>
      </c>
    </row>
    <row r="506" spans="1:18" x14ac:dyDescent="0.3">
      <c r="A506" s="4">
        <v>46044</v>
      </c>
      <c r="B506" s="3">
        <v>19.190000000000001</v>
      </c>
      <c r="C506" s="3">
        <v>0.05</v>
      </c>
      <c r="D506" s="3">
        <f t="shared" si="63"/>
        <v>28.567291666666666</v>
      </c>
      <c r="E506" s="3">
        <f>MAX(B506 - D506/Inputs!$B$5, 0)</f>
        <v>0</v>
      </c>
      <c r="F506" s="3">
        <f>MAX(D506*Inputs!$B$5 - B506, 0)</f>
        <v>5.9492166666666648</v>
      </c>
      <c r="G506" s="3">
        <f t="shared" si="64"/>
        <v>0.05</v>
      </c>
      <c r="H506" t="str">
        <f t="shared" si="65"/>
        <v>Charge</v>
      </c>
      <c r="I506" s="3">
        <f t="shared" si="70"/>
        <v>340</v>
      </c>
      <c r="J506" s="3">
        <f t="shared" si="71"/>
        <v>0</v>
      </c>
      <c r="K506" s="3">
        <f>MIN(Inputs!$B$2, (Inputs!$B$8 - I506)/Inputs!$B$9)</f>
        <v>0</v>
      </c>
      <c r="L506" s="3">
        <f>MAX(MIN(Inputs!$B$2, I506*Inputs!$B$10, Inputs!$B$8*Inputs!$B$4 - J506), 0)</f>
        <v>170</v>
      </c>
      <c r="M506" s="3">
        <f t="shared" si="66"/>
        <v>0</v>
      </c>
      <c r="N506" s="3">
        <f t="shared" si="67"/>
        <v>0</v>
      </c>
      <c r="O506" s="3">
        <f>IF(H506="Reg", MIN(Inputs!$B$2, I506*Inputs!$B$10, (Inputs!$B$8-I506)/Inputs!$B$9), 0)</f>
        <v>0</v>
      </c>
      <c r="P506" s="3">
        <f t="shared" si="68"/>
        <v>0</v>
      </c>
      <c r="Q506" s="3">
        <f t="shared" si="69"/>
        <v>0</v>
      </c>
      <c r="R506" s="3">
        <f>I506 + M506*Inputs!$B$9 - N506/Inputs!$B$10</f>
        <v>340</v>
      </c>
    </row>
    <row r="507" spans="1:18" x14ac:dyDescent="0.3">
      <c r="A507" s="4">
        <v>46044.041666666657</v>
      </c>
      <c r="B507" s="3">
        <v>20.702500000000001</v>
      </c>
      <c r="C507" s="3">
        <v>0.05</v>
      </c>
      <c r="D507" s="3">
        <f t="shared" si="63"/>
        <v>28.567291666666666</v>
      </c>
      <c r="E507" s="3">
        <f>MAX(B507 - D507/Inputs!$B$5, 0)</f>
        <v>0</v>
      </c>
      <c r="F507" s="3">
        <f>MAX(D507*Inputs!$B$5 - B507, 0)</f>
        <v>4.4367166666666655</v>
      </c>
      <c r="G507" s="3">
        <f t="shared" si="64"/>
        <v>0.05</v>
      </c>
      <c r="H507" t="str">
        <f t="shared" si="65"/>
        <v>Charge</v>
      </c>
      <c r="I507" s="3">
        <f t="shared" si="70"/>
        <v>340</v>
      </c>
      <c r="J507" s="3">
        <f t="shared" si="71"/>
        <v>0</v>
      </c>
      <c r="K507" s="3">
        <f>MIN(Inputs!$B$2, (Inputs!$B$8 - I507)/Inputs!$B$9)</f>
        <v>0</v>
      </c>
      <c r="L507" s="3">
        <f>MAX(MIN(Inputs!$B$2, I507*Inputs!$B$10, Inputs!$B$8*Inputs!$B$4 - J507), 0)</f>
        <v>170</v>
      </c>
      <c r="M507" s="3">
        <f t="shared" si="66"/>
        <v>0</v>
      </c>
      <c r="N507" s="3">
        <f t="shared" si="67"/>
        <v>0</v>
      </c>
      <c r="O507" s="3">
        <f>IF(H507="Reg", MIN(Inputs!$B$2, I507*Inputs!$B$10, (Inputs!$B$8-I507)/Inputs!$B$9), 0)</f>
        <v>0</v>
      </c>
      <c r="P507" s="3">
        <f t="shared" si="68"/>
        <v>0</v>
      </c>
      <c r="Q507" s="3">
        <f t="shared" si="69"/>
        <v>0</v>
      </c>
      <c r="R507" s="3">
        <f>I507 + M507*Inputs!$B$9 - N507/Inputs!$B$10</f>
        <v>340</v>
      </c>
    </row>
    <row r="508" spans="1:18" x14ac:dyDescent="0.3">
      <c r="A508" s="4">
        <v>46044.083333333343</v>
      </c>
      <c r="B508" s="3">
        <v>24.432499999999997</v>
      </c>
      <c r="C508" s="3">
        <v>0.05</v>
      </c>
      <c r="D508" s="3">
        <f t="shared" si="63"/>
        <v>28.567291666666666</v>
      </c>
      <c r="E508" s="3">
        <f>MAX(B508 - D508/Inputs!$B$5, 0)</f>
        <v>0</v>
      </c>
      <c r="F508" s="3">
        <f>MAX(D508*Inputs!$B$5 - B508, 0)</f>
        <v>0.70671666666666866</v>
      </c>
      <c r="G508" s="3">
        <f t="shared" si="64"/>
        <v>0.05</v>
      </c>
      <c r="H508" t="str">
        <f t="shared" si="65"/>
        <v>Charge</v>
      </c>
      <c r="I508" s="3">
        <f t="shared" si="70"/>
        <v>340</v>
      </c>
      <c r="J508" s="3">
        <f t="shared" si="71"/>
        <v>0</v>
      </c>
      <c r="K508" s="3">
        <f>MIN(Inputs!$B$2, (Inputs!$B$8 - I508)/Inputs!$B$9)</f>
        <v>0</v>
      </c>
      <c r="L508" s="3">
        <f>MAX(MIN(Inputs!$B$2, I508*Inputs!$B$10, Inputs!$B$8*Inputs!$B$4 - J508), 0)</f>
        <v>170</v>
      </c>
      <c r="M508" s="3">
        <f t="shared" si="66"/>
        <v>0</v>
      </c>
      <c r="N508" s="3">
        <f t="shared" si="67"/>
        <v>0</v>
      </c>
      <c r="O508" s="3">
        <f>IF(H508="Reg", MIN(Inputs!$B$2, I508*Inputs!$B$10, (Inputs!$B$8-I508)/Inputs!$B$9), 0)</f>
        <v>0</v>
      </c>
      <c r="P508" s="3">
        <f t="shared" si="68"/>
        <v>0</v>
      </c>
      <c r="Q508" s="3">
        <f t="shared" si="69"/>
        <v>0</v>
      </c>
      <c r="R508" s="3">
        <f>I508 + M508*Inputs!$B$9 - N508/Inputs!$B$10</f>
        <v>340</v>
      </c>
    </row>
    <row r="509" spans="1:18" x14ac:dyDescent="0.3">
      <c r="A509" s="4">
        <v>46044.125</v>
      </c>
      <c r="B509" s="3">
        <v>28.177500000000002</v>
      </c>
      <c r="C509" s="3">
        <v>0.05</v>
      </c>
      <c r="D509" s="3">
        <f t="shared" si="63"/>
        <v>28.567291666666666</v>
      </c>
      <c r="E509" s="3">
        <f>MAX(B509 - D509/Inputs!$B$5, 0)</f>
        <v>0</v>
      </c>
      <c r="F509" s="3">
        <f>MAX(D509*Inputs!$B$5 - B509, 0)</f>
        <v>0</v>
      </c>
      <c r="G509" s="3">
        <f t="shared" si="64"/>
        <v>0.05</v>
      </c>
      <c r="H509" t="str">
        <f t="shared" si="65"/>
        <v>Reg</v>
      </c>
      <c r="I509" s="3">
        <f t="shared" si="70"/>
        <v>340</v>
      </c>
      <c r="J509" s="3">
        <f t="shared" si="71"/>
        <v>0</v>
      </c>
      <c r="K509" s="3">
        <f>MIN(Inputs!$B$2, (Inputs!$B$8 - I509)/Inputs!$B$9)</f>
        <v>0</v>
      </c>
      <c r="L509" s="3">
        <f>MAX(MIN(Inputs!$B$2, I509*Inputs!$B$10, Inputs!$B$8*Inputs!$B$4 - J509), 0)</f>
        <v>170</v>
      </c>
      <c r="M509" s="3">
        <f t="shared" si="66"/>
        <v>0</v>
      </c>
      <c r="N509" s="3">
        <f t="shared" si="67"/>
        <v>0</v>
      </c>
      <c r="O509" s="3">
        <f>IF(H509="Reg", MIN(Inputs!$B$2, I509*Inputs!$B$10, (Inputs!$B$8-I509)/Inputs!$B$9), 0)</f>
        <v>0</v>
      </c>
      <c r="P509" s="3">
        <f t="shared" si="68"/>
        <v>0</v>
      </c>
      <c r="Q509" s="3">
        <f t="shared" si="69"/>
        <v>0</v>
      </c>
      <c r="R509" s="3">
        <f>I509 + M509*Inputs!$B$9 - N509/Inputs!$B$10</f>
        <v>340</v>
      </c>
    </row>
    <row r="510" spans="1:18" x14ac:dyDescent="0.3">
      <c r="A510" s="4">
        <v>46044.166666666657</v>
      </c>
      <c r="B510" s="3">
        <v>30.025000000000002</v>
      </c>
      <c r="C510" s="3">
        <v>0.1</v>
      </c>
      <c r="D510" s="3">
        <f t="shared" si="63"/>
        <v>28.567291666666666</v>
      </c>
      <c r="E510" s="3">
        <f>MAX(B510 - D510/Inputs!$B$5, 0)</f>
        <v>0</v>
      </c>
      <c r="F510" s="3">
        <f>MAX(D510*Inputs!$B$5 - B510, 0)</f>
        <v>0</v>
      </c>
      <c r="G510" s="3">
        <f t="shared" si="64"/>
        <v>0.1</v>
      </c>
      <c r="H510" t="str">
        <f t="shared" si="65"/>
        <v>Reg</v>
      </c>
      <c r="I510" s="3">
        <f t="shared" si="70"/>
        <v>340</v>
      </c>
      <c r="J510" s="3">
        <f t="shared" si="71"/>
        <v>0</v>
      </c>
      <c r="K510" s="3">
        <f>MIN(Inputs!$B$2, (Inputs!$B$8 - I510)/Inputs!$B$9)</f>
        <v>0</v>
      </c>
      <c r="L510" s="3">
        <f>MAX(MIN(Inputs!$B$2, I510*Inputs!$B$10, Inputs!$B$8*Inputs!$B$4 - J510), 0)</f>
        <v>170</v>
      </c>
      <c r="M510" s="3">
        <f t="shared" si="66"/>
        <v>0</v>
      </c>
      <c r="N510" s="3">
        <f t="shared" si="67"/>
        <v>0</v>
      </c>
      <c r="O510" s="3">
        <f>IF(H510="Reg", MIN(Inputs!$B$2, I510*Inputs!$B$10, (Inputs!$B$8-I510)/Inputs!$B$9), 0)</f>
        <v>0</v>
      </c>
      <c r="P510" s="3">
        <f t="shared" si="68"/>
        <v>0</v>
      </c>
      <c r="Q510" s="3">
        <f t="shared" si="69"/>
        <v>0</v>
      </c>
      <c r="R510" s="3">
        <f>I510 + M510*Inputs!$B$9 - N510/Inputs!$B$10</f>
        <v>340</v>
      </c>
    </row>
    <row r="511" spans="1:18" x14ac:dyDescent="0.3">
      <c r="A511" s="4">
        <v>46044.208333333343</v>
      </c>
      <c r="B511" s="3">
        <v>26.63</v>
      </c>
      <c r="C511" s="3">
        <v>0.86</v>
      </c>
      <c r="D511" s="3">
        <f t="shared" si="63"/>
        <v>28.567291666666666</v>
      </c>
      <c r="E511" s="3">
        <f>MAX(B511 - D511/Inputs!$B$5, 0)</f>
        <v>0</v>
      </c>
      <c r="F511" s="3">
        <f>MAX(D511*Inputs!$B$5 - B511, 0)</f>
        <v>0</v>
      </c>
      <c r="G511" s="3">
        <f t="shared" si="64"/>
        <v>0.86</v>
      </c>
      <c r="H511" t="str">
        <f t="shared" si="65"/>
        <v>Reg</v>
      </c>
      <c r="I511" s="3">
        <f t="shared" si="70"/>
        <v>340</v>
      </c>
      <c r="J511" s="3">
        <f t="shared" si="71"/>
        <v>0</v>
      </c>
      <c r="K511" s="3">
        <f>MIN(Inputs!$B$2, (Inputs!$B$8 - I511)/Inputs!$B$9)</f>
        <v>0</v>
      </c>
      <c r="L511" s="3">
        <f>MAX(MIN(Inputs!$B$2, I511*Inputs!$B$10, Inputs!$B$8*Inputs!$B$4 - J511), 0)</f>
        <v>170</v>
      </c>
      <c r="M511" s="3">
        <f t="shared" si="66"/>
        <v>0</v>
      </c>
      <c r="N511" s="3">
        <f t="shared" si="67"/>
        <v>0</v>
      </c>
      <c r="O511" s="3">
        <f>IF(H511="Reg", MIN(Inputs!$B$2, I511*Inputs!$B$10, (Inputs!$B$8-I511)/Inputs!$B$9), 0)</f>
        <v>0</v>
      </c>
      <c r="P511" s="3">
        <f t="shared" si="68"/>
        <v>0</v>
      </c>
      <c r="Q511" s="3">
        <f t="shared" si="69"/>
        <v>0</v>
      </c>
      <c r="R511" s="3">
        <f>I511 + M511*Inputs!$B$9 - N511/Inputs!$B$10</f>
        <v>340</v>
      </c>
    </row>
    <row r="512" spans="1:18" x14ac:dyDescent="0.3">
      <c r="A512" s="4">
        <v>46044.25</v>
      </c>
      <c r="B512" s="3">
        <v>30.085000000000001</v>
      </c>
      <c r="C512" s="3">
        <v>14.5</v>
      </c>
      <c r="D512" s="3">
        <f t="shared" si="63"/>
        <v>28.567291666666666</v>
      </c>
      <c r="E512" s="3">
        <f>MAX(B512 - D512/Inputs!$B$5, 0)</f>
        <v>0</v>
      </c>
      <c r="F512" s="3">
        <f>MAX(D512*Inputs!$B$5 - B512, 0)</f>
        <v>0</v>
      </c>
      <c r="G512" s="3">
        <f t="shared" si="64"/>
        <v>14.5</v>
      </c>
      <c r="H512" t="str">
        <f t="shared" si="65"/>
        <v>Reg</v>
      </c>
      <c r="I512" s="3">
        <f t="shared" si="70"/>
        <v>340</v>
      </c>
      <c r="J512" s="3">
        <f t="shared" si="71"/>
        <v>0</v>
      </c>
      <c r="K512" s="3">
        <f>MIN(Inputs!$B$2, (Inputs!$B$8 - I512)/Inputs!$B$9)</f>
        <v>0</v>
      </c>
      <c r="L512" s="3">
        <f>MAX(MIN(Inputs!$B$2, I512*Inputs!$B$10, Inputs!$B$8*Inputs!$B$4 - J512), 0)</f>
        <v>170</v>
      </c>
      <c r="M512" s="3">
        <f t="shared" si="66"/>
        <v>0</v>
      </c>
      <c r="N512" s="3">
        <f t="shared" si="67"/>
        <v>0</v>
      </c>
      <c r="O512" s="3">
        <f>IF(H512="Reg", MIN(Inputs!$B$2, I512*Inputs!$B$10, (Inputs!$B$8-I512)/Inputs!$B$9), 0)</f>
        <v>0</v>
      </c>
      <c r="P512" s="3">
        <f t="shared" si="68"/>
        <v>0</v>
      </c>
      <c r="Q512" s="3">
        <f t="shared" si="69"/>
        <v>0</v>
      </c>
      <c r="R512" s="3">
        <f>I512 + M512*Inputs!$B$9 - N512/Inputs!$B$10</f>
        <v>340</v>
      </c>
    </row>
    <row r="513" spans="1:18" x14ac:dyDescent="0.3">
      <c r="A513" s="4">
        <v>46044.291666666657</v>
      </c>
      <c r="B513" s="3">
        <v>30.457500000000003</v>
      </c>
      <c r="C513" s="3">
        <v>34.65</v>
      </c>
      <c r="D513" s="3">
        <f t="shared" si="63"/>
        <v>28.567291666666666</v>
      </c>
      <c r="E513" s="3">
        <f>MAX(B513 - D513/Inputs!$B$5, 0)</f>
        <v>0</v>
      </c>
      <c r="F513" s="3">
        <f>MAX(D513*Inputs!$B$5 - B513, 0)</f>
        <v>0</v>
      </c>
      <c r="G513" s="3">
        <f t="shared" si="64"/>
        <v>34.65</v>
      </c>
      <c r="H513" t="str">
        <f t="shared" si="65"/>
        <v>Reg</v>
      </c>
      <c r="I513" s="3">
        <f t="shared" si="70"/>
        <v>340</v>
      </c>
      <c r="J513" s="3">
        <f t="shared" si="71"/>
        <v>0</v>
      </c>
      <c r="K513" s="3">
        <f>MIN(Inputs!$B$2, (Inputs!$B$8 - I513)/Inputs!$B$9)</f>
        <v>0</v>
      </c>
      <c r="L513" s="3">
        <f>MAX(MIN(Inputs!$B$2, I513*Inputs!$B$10, Inputs!$B$8*Inputs!$B$4 - J513), 0)</f>
        <v>170</v>
      </c>
      <c r="M513" s="3">
        <f t="shared" si="66"/>
        <v>0</v>
      </c>
      <c r="N513" s="3">
        <f t="shared" si="67"/>
        <v>0</v>
      </c>
      <c r="O513" s="3">
        <f>IF(H513="Reg", MIN(Inputs!$B$2, I513*Inputs!$B$10, (Inputs!$B$8-I513)/Inputs!$B$9), 0)</f>
        <v>0</v>
      </c>
      <c r="P513" s="3">
        <f t="shared" si="68"/>
        <v>0</v>
      </c>
      <c r="Q513" s="3">
        <f t="shared" si="69"/>
        <v>0</v>
      </c>
      <c r="R513" s="3">
        <f>I513 + M513*Inputs!$B$9 - N513/Inputs!$B$10</f>
        <v>340</v>
      </c>
    </row>
    <row r="514" spans="1:18" x14ac:dyDescent="0.3">
      <c r="A514" s="4">
        <v>46044.333333333343</v>
      </c>
      <c r="B514" s="3">
        <v>16.1675</v>
      </c>
      <c r="C514" s="3">
        <v>44.26</v>
      </c>
      <c r="D514" s="3">
        <f t="shared" ref="D514:D577" si="72">AVERAGEIFS(B:B, A:A, "&gt;="&amp;INT(A514), A:A, "&lt;"&amp;INT(A514)+1)</f>
        <v>28.567291666666666</v>
      </c>
      <c r="E514" s="3">
        <f>MAX(B514 - D514/Inputs!$B$5, 0)</f>
        <v>0</v>
      </c>
      <c r="F514" s="3">
        <f>MAX(D514*Inputs!$B$5 - B514, 0)</f>
        <v>8.9717166666666657</v>
      </c>
      <c r="G514" s="3">
        <f t="shared" ref="G514:G577" si="73">C514</f>
        <v>44.26</v>
      </c>
      <c r="H514" t="str">
        <f t="shared" ref="H514:H577" si="74">IF(MAX(E514, F514, G514)&lt;=0, "Idle", IF(AND(G514&gt;=E514, G514&gt;=F514), "Reg", IF(E514&gt;=F514, "Discharge", "Charge")))</f>
        <v>Reg</v>
      </c>
      <c r="I514" s="3">
        <f t="shared" si="70"/>
        <v>340</v>
      </c>
      <c r="J514" s="3">
        <f t="shared" si="71"/>
        <v>0</v>
      </c>
      <c r="K514" s="3">
        <f>MIN(Inputs!$B$2, (Inputs!$B$8 - I514)/Inputs!$B$9)</f>
        <v>0</v>
      </c>
      <c r="L514" s="3">
        <f>MAX(MIN(Inputs!$B$2, I514*Inputs!$B$10, Inputs!$B$8*Inputs!$B$4 - J514), 0)</f>
        <v>170</v>
      </c>
      <c r="M514" s="3">
        <f t="shared" ref="M514:M577" si="75">IF(H514="Charge", K514, 0)</f>
        <v>0</v>
      </c>
      <c r="N514" s="3">
        <f t="shared" ref="N514:N577" si="76">IF(H514="Discharge", L514, 0)</f>
        <v>0</v>
      </c>
      <c r="O514" s="3">
        <f>IF(H514="Reg", MIN(Inputs!$B$2, I514*Inputs!$B$10, (Inputs!$B$8-I514)/Inputs!$B$9), 0)</f>
        <v>0</v>
      </c>
      <c r="P514" s="3">
        <f t="shared" ref="P514:P577" si="77">(N514 - M514) * B514</f>
        <v>0</v>
      </c>
      <c r="Q514" s="3">
        <f t="shared" ref="Q514:Q577" si="78">O514 * C514</f>
        <v>0</v>
      </c>
      <c r="R514" s="3">
        <f>I514 + M514*Inputs!$B$9 - N514/Inputs!$B$10</f>
        <v>340</v>
      </c>
    </row>
    <row r="515" spans="1:18" x14ac:dyDescent="0.3">
      <c r="A515" s="4">
        <v>46044.375</v>
      </c>
      <c r="B515" s="3">
        <v>6.8074999999999992</v>
      </c>
      <c r="C515" s="3">
        <v>20.399999999999999</v>
      </c>
      <c r="D515" s="3">
        <f t="shared" si="72"/>
        <v>28.567291666666666</v>
      </c>
      <c r="E515" s="3">
        <f>MAX(B515 - D515/Inputs!$B$5, 0)</f>
        <v>0</v>
      </c>
      <c r="F515" s="3">
        <f>MAX(D515*Inputs!$B$5 - B515, 0)</f>
        <v>18.331716666666665</v>
      </c>
      <c r="G515" s="3">
        <f t="shared" si="73"/>
        <v>20.399999999999999</v>
      </c>
      <c r="H515" t="str">
        <f t="shared" si="74"/>
        <v>Reg</v>
      </c>
      <c r="I515" s="3">
        <f t="shared" ref="I515:I578" si="79">R514</f>
        <v>340</v>
      </c>
      <c r="J515" s="3">
        <f t="shared" ref="J515:J578" si="80">IF(INT(A515)=INT(A514), J514 + N514, 0)</f>
        <v>0</v>
      </c>
      <c r="K515" s="3">
        <f>MIN(Inputs!$B$2, (Inputs!$B$8 - I515)/Inputs!$B$9)</f>
        <v>0</v>
      </c>
      <c r="L515" s="3">
        <f>MAX(MIN(Inputs!$B$2, I515*Inputs!$B$10, Inputs!$B$8*Inputs!$B$4 - J515), 0)</f>
        <v>170</v>
      </c>
      <c r="M515" s="3">
        <f t="shared" si="75"/>
        <v>0</v>
      </c>
      <c r="N515" s="3">
        <f t="shared" si="76"/>
        <v>0</v>
      </c>
      <c r="O515" s="3">
        <f>IF(H515="Reg", MIN(Inputs!$B$2, I515*Inputs!$B$10, (Inputs!$B$8-I515)/Inputs!$B$9), 0)</f>
        <v>0</v>
      </c>
      <c r="P515" s="3">
        <f t="shared" si="77"/>
        <v>0</v>
      </c>
      <c r="Q515" s="3">
        <f t="shared" si="78"/>
        <v>0</v>
      </c>
      <c r="R515" s="3">
        <f>I515 + M515*Inputs!$B$9 - N515/Inputs!$B$10</f>
        <v>340</v>
      </c>
    </row>
    <row r="516" spans="1:18" x14ac:dyDescent="0.3">
      <c r="A516" s="4">
        <v>46044.416666666657</v>
      </c>
      <c r="B516" s="3">
        <v>2.7374999999999998</v>
      </c>
      <c r="C516" s="3">
        <v>3.16</v>
      </c>
      <c r="D516" s="3">
        <f t="shared" si="72"/>
        <v>28.567291666666666</v>
      </c>
      <c r="E516" s="3">
        <f>MAX(B516 - D516/Inputs!$B$5, 0)</f>
        <v>0</v>
      </c>
      <c r="F516" s="3">
        <f>MAX(D516*Inputs!$B$5 - B516, 0)</f>
        <v>22.401716666666665</v>
      </c>
      <c r="G516" s="3">
        <f t="shared" si="73"/>
        <v>3.16</v>
      </c>
      <c r="H516" t="str">
        <f t="shared" si="74"/>
        <v>Charge</v>
      </c>
      <c r="I516" s="3">
        <f t="shared" si="79"/>
        <v>340</v>
      </c>
      <c r="J516" s="3">
        <f t="shared" si="80"/>
        <v>0</v>
      </c>
      <c r="K516" s="3">
        <f>MIN(Inputs!$B$2, (Inputs!$B$8 - I516)/Inputs!$B$9)</f>
        <v>0</v>
      </c>
      <c r="L516" s="3">
        <f>MAX(MIN(Inputs!$B$2, I516*Inputs!$B$10, Inputs!$B$8*Inputs!$B$4 - J516), 0)</f>
        <v>170</v>
      </c>
      <c r="M516" s="3">
        <f t="shared" si="75"/>
        <v>0</v>
      </c>
      <c r="N516" s="3">
        <f t="shared" si="76"/>
        <v>0</v>
      </c>
      <c r="O516" s="3">
        <f>IF(H516="Reg", MIN(Inputs!$B$2, I516*Inputs!$B$10, (Inputs!$B$8-I516)/Inputs!$B$9), 0)</f>
        <v>0</v>
      </c>
      <c r="P516" s="3">
        <f t="shared" si="77"/>
        <v>0</v>
      </c>
      <c r="Q516" s="3">
        <f t="shared" si="78"/>
        <v>0</v>
      </c>
      <c r="R516" s="3">
        <f>I516 + M516*Inputs!$B$9 - N516/Inputs!$B$10</f>
        <v>340</v>
      </c>
    </row>
    <row r="517" spans="1:18" x14ac:dyDescent="0.3">
      <c r="A517" s="4">
        <v>46044.458333333343</v>
      </c>
      <c r="B517" s="3">
        <v>-1.1575</v>
      </c>
      <c r="C517" s="3">
        <v>1</v>
      </c>
      <c r="D517" s="3">
        <f t="shared" si="72"/>
        <v>28.567291666666666</v>
      </c>
      <c r="E517" s="3">
        <f>MAX(B517 - D517/Inputs!$B$5, 0)</f>
        <v>0</v>
      </c>
      <c r="F517" s="3">
        <f>MAX(D517*Inputs!$B$5 - B517, 0)</f>
        <v>26.296716666666665</v>
      </c>
      <c r="G517" s="3">
        <f t="shared" si="73"/>
        <v>1</v>
      </c>
      <c r="H517" t="str">
        <f t="shared" si="74"/>
        <v>Charge</v>
      </c>
      <c r="I517" s="3">
        <f t="shared" si="79"/>
        <v>340</v>
      </c>
      <c r="J517" s="3">
        <f t="shared" si="80"/>
        <v>0</v>
      </c>
      <c r="K517" s="3">
        <f>MIN(Inputs!$B$2, (Inputs!$B$8 - I517)/Inputs!$B$9)</f>
        <v>0</v>
      </c>
      <c r="L517" s="3">
        <f>MAX(MIN(Inputs!$B$2, I517*Inputs!$B$10, Inputs!$B$8*Inputs!$B$4 - J517), 0)</f>
        <v>170</v>
      </c>
      <c r="M517" s="3">
        <f t="shared" si="75"/>
        <v>0</v>
      </c>
      <c r="N517" s="3">
        <f t="shared" si="76"/>
        <v>0</v>
      </c>
      <c r="O517" s="3">
        <f>IF(H517="Reg", MIN(Inputs!$B$2, I517*Inputs!$B$10, (Inputs!$B$8-I517)/Inputs!$B$9), 0)</f>
        <v>0</v>
      </c>
      <c r="P517" s="3">
        <f t="shared" si="77"/>
        <v>0</v>
      </c>
      <c r="Q517" s="3">
        <f t="shared" si="78"/>
        <v>0</v>
      </c>
      <c r="R517" s="3">
        <f>I517 + M517*Inputs!$B$9 - N517/Inputs!$B$10</f>
        <v>340</v>
      </c>
    </row>
    <row r="518" spans="1:18" x14ac:dyDescent="0.3">
      <c r="A518" s="4">
        <v>46044.5</v>
      </c>
      <c r="B518" s="3">
        <v>4.7499999999999987E-2</v>
      </c>
      <c r="C518" s="3">
        <v>0.79</v>
      </c>
      <c r="D518" s="3">
        <f t="shared" si="72"/>
        <v>28.567291666666666</v>
      </c>
      <c r="E518" s="3">
        <f>MAX(B518 - D518/Inputs!$B$5, 0)</f>
        <v>0</v>
      </c>
      <c r="F518" s="3">
        <f>MAX(D518*Inputs!$B$5 - B518, 0)</f>
        <v>25.091716666666667</v>
      </c>
      <c r="G518" s="3">
        <f t="shared" si="73"/>
        <v>0.79</v>
      </c>
      <c r="H518" t="str">
        <f t="shared" si="74"/>
        <v>Charge</v>
      </c>
      <c r="I518" s="3">
        <f t="shared" si="79"/>
        <v>340</v>
      </c>
      <c r="J518" s="3">
        <f t="shared" si="80"/>
        <v>0</v>
      </c>
      <c r="K518" s="3">
        <f>MIN(Inputs!$B$2, (Inputs!$B$8 - I518)/Inputs!$B$9)</f>
        <v>0</v>
      </c>
      <c r="L518" s="3">
        <f>MAX(MIN(Inputs!$B$2, I518*Inputs!$B$10, Inputs!$B$8*Inputs!$B$4 - J518), 0)</f>
        <v>170</v>
      </c>
      <c r="M518" s="3">
        <f t="shared" si="75"/>
        <v>0</v>
      </c>
      <c r="N518" s="3">
        <f t="shared" si="76"/>
        <v>0</v>
      </c>
      <c r="O518" s="3">
        <f>IF(H518="Reg", MIN(Inputs!$B$2, I518*Inputs!$B$10, (Inputs!$B$8-I518)/Inputs!$B$9), 0)</f>
        <v>0</v>
      </c>
      <c r="P518" s="3">
        <f t="shared" si="77"/>
        <v>0</v>
      </c>
      <c r="Q518" s="3">
        <f t="shared" si="78"/>
        <v>0</v>
      </c>
      <c r="R518" s="3">
        <f>I518 + M518*Inputs!$B$9 - N518/Inputs!$B$10</f>
        <v>340</v>
      </c>
    </row>
    <row r="519" spans="1:18" x14ac:dyDescent="0.3">
      <c r="A519" s="4">
        <v>46044.541666666657</v>
      </c>
      <c r="B519" s="3">
        <v>8.932500000000001</v>
      </c>
      <c r="C519" s="3">
        <v>0.63</v>
      </c>
      <c r="D519" s="3">
        <f t="shared" si="72"/>
        <v>28.567291666666666</v>
      </c>
      <c r="E519" s="3">
        <f>MAX(B519 - D519/Inputs!$B$5, 0)</f>
        <v>0</v>
      </c>
      <c r="F519" s="3">
        <f>MAX(D519*Inputs!$B$5 - B519, 0)</f>
        <v>16.206716666666665</v>
      </c>
      <c r="G519" s="3">
        <f t="shared" si="73"/>
        <v>0.63</v>
      </c>
      <c r="H519" t="str">
        <f t="shared" si="74"/>
        <v>Charge</v>
      </c>
      <c r="I519" s="3">
        <f t="shared" si="79"/>
        <v>340</v>
      </c>
      <c r="J519" s="3">
        <f t="shared" si="80"/>
        <v>0</v>
      </c>
      <c r="K519" s="3">
        <f>MIN(Inputs!$B$2, (Inputs!$B$8 - I519)/Inputs!$B$9)</f>
        <v>0</v>
      </c>
      <c r="L519" s="3">
        <f>MAX(MIN(Inputs!$B$2, I519*Inputs!$B$10, Inputs!$B$8*Inputs!$B$4 - J519), 0)</f>
        <v>170</v>
      </c>
      <c r="M519" s="3">
        <f t="shared" si="75"/>
        <v>0</v>
      </c>
      <c r="N519" s="3">
        <f t="shared" si="76"/>
        <v>0</v>
      </c>
      <c r="O519" s="3">
        <f>IF(H519="Reg", MIN(Inputs!$B$2, I519*Inputs!$B$10, (Inputs!$B$8-I519)/Inputs!$B$9), 0)</f>
        <v>0</v>
      </c>
      <c r="P519" s="3">
        <f t="shared" si="77"/>
        <v>0</v>
      </c>
      <c r="Q519" s="3">
        <f t="shared" si="78"/>
        <v>0</v>
      </c>
      <c r="R519" s="3">
        <f>I519 + M519*Inputs!$B$9 - N519/Inputs!$B$10</f>
        <v>340</v>
      </c>
    </row>
    <row r="520" spans="1:18" x14ac:dyDescent="0.3">
      <c r="A520" s="4">
        <v>46044.583333333343</v>
      </c>
      <c r="B520" s="3">
        <v>1.8125</v>
      </c>
      <c r="C520" s="3">
        <v>0.44</v>
      </c>
      <c r="D520" s="3">
        <f t="shared" si="72"/>
        <v>28.567291666666666</v>
      </c>
      <c r="E520" s="3">
        <f>MAX(B520 - D520/Inputs!$B$5, 0)</f>
        <v>0</v>
      </c>
      <c r="F520" s="3">
        <f>MAX(D520*Inputs!$B$5 - B520, 0)</f>
        <v>23.326716666666666</v>
      </c>
      <c r="G520" s="3">
        <f t="shared" si="73"/>
        <v>0.44</v>
      </c>
      <c r="H520" t="str">
        <f t="shared" si="74"/>
        <v>Charge</v>
      </c>
      <c r="I520" s="3">
        <f t="shared" si="79"/>
        <v>340</v>
      </c>
      <c r="J520" s="3">
        <f t="shared" si="80"/>
        <v>0</v>
      </c>
      <c r="K520" s="3">
        <f>MIN(Inputs!$B$2, (Inputs!$B$8 - I520)/Inputs!$B$9)</f>
        <v>0</v>
      </c>
      <c r="L520" s="3">
        <f>MAX(MIN(Inputs!$B$2, I520*Inputs!$B$10, Inputs!$B$8*Inputs!$B$4 - J520), 0)</f>
        <v>170</v>
      </c>
      <c r="M520" s="3">
        <f t="shared" si="75"/>
        <v>0</v>
      </c>
      <c r="N520" s="3">
        <f t="shared" si="76"/>
        <v>0</v>
      </c>
      <c r="O520" s="3">
        <f>IF(H520="Reg", MIN(Inputs!$B$2, I520*Inputs!$B$10, (Inputs!$B$8-I520)/Inputs!$B$9), 0)</f>
        <v>0</v>
      </c>
      <c r="P520" s="3">
        <f t="shared" si="77"/>
        <v>0</v>
      </c>
      <c r="Q520" s="3">
        <f t="shared" si="78"/>
        <v>0</v>
      </c>
      <c r="R520" s="3">
        <f>I520 + M520*Inputs!$B$9 - N520/Inputs!$B$10</f>
        <v>340</v>
      </c>
    </row>
    <row r="521" spans="1:18" x14ac:dyDescent="0.3">
      <c r="A521" s="4">
        <v>46044.625</v>
      </c>
      <c r="B521" s="3">
        <v>1.0425</v>
      </c>
      <c r="C521" s="3">
        <v>0.37</v>
      </c>
      <c r="D521" s="3">
        <f t="shared" si="72"/>
        <v>28.567291666666666</v>
      </c>
      <c r="E521" s="3">
        <f>MAX(B521 - D521/Inputs!$B$5, 0)</f>
        <v>0</v>
      </c>
      <c r="F521" s="3">
        <f>MAX(D521*Inputs!$B$5 - B521, 0)</f>
        <v>24.096716666666666</v>
      </c>
      <c r="G521" s="3">
        <f t="shared" si="73"/>
        <v>0.37</v>
      </c>
      <c r="H521" t="str">
        <f t="shared" si="74"/>
        <v>Charge</v>
      </c>
      <c r="I521" s="3">
        <f t="shared" si="79"/>
        <v>340</v>
      </c>
      <c r="J521" s="3">
        <f t="shared" si="80"/>
        <v>0</v>
      </c>
      <c r="K521" s="3">
        <f>MIN(Inputs!$B$2, (Inputs!$B$8 - I521)/Inputs!$B$9)</f>
        <v>0</v>
      </c>
      <c r="L521" s="3">
        <f>MAX(MIN(Inputs!$B$2, I521*Inputs!$B$10, Inputs!$B$8*Inputs!$B$4 - J521), 0)</f>
        <v>170</v>
      </c>
      <c r="M521" s="3">
        <f t="shared" si="75"/>
        <v>0</v>
      </c>
      <c r="N521" s="3">
        <f t="shared" si="76"/>
        <v>0</v>
      </c>
      <c r="O521" s="3">
        <f>IF(H521="Reg", MIN(Inputs!$B$2, I521*Inputs!$B$10, (Inputs!$B$8-I521)/Inputs!$B$9), 0)</f>
        <v>0</v>
      </c>
      <c r="P521" s="3">
        <f t="shared" si="77"/>
        <v>0</v>
      </c>
      <c r="Q521" s="3">
        <f t="shared" si="78"/>
        <v>0</v>
      </c>
      <c r="R521" s="3">
        <f>I521 + M521*Inputs!$B$9 - N521/Inputs!$B$10</f>
        <v>340</v>
      </c>
    </row>
    <row r="522" spans="1:18" x14ac:dyDescent="0.3">
      <c r="A522" s="4">
        <v>46044.666666666657</v>
      </c>
      <c r="B522" s="3">
        <v>49.085000000000001</v>
      </c>
      <c r="C522" s="3">
        <v>0.61</v>
      </c>
      <c r="D522" s="3">
        <f t="shared" si="72"/>
        <v>28.567291666666666</v>
      </c>
      <c r="E522" s="3">
        <f>MAX(B522 - D522/Inputs!$B$5, 0)</f>
        <v>16.622168560606063</v>
      </c>
      <c r="F522" s="3">
        <f>MAX(D522*Inputs!$B$5 - B522, 0)</f>
        <v>0</v>
      </c>
      <c r="G522" s="3">
        <f t="shared" si="73"/>
        <v>0.61</v>
      </c>
      <c r="H522" t="str">
        <f t="shared" si="74"/>
        <v>Discharge</v>
      </c>
      <c r="I522" s="3">
        <f t="shared" si="79"/>
        <v>340</v>
      </c>
      <c r="J522" s="3">
        <f t="shared" si="80"/>
        <v>0</v>
      </c>
      <c r="K522" s="3">
        <f>MIN(Inputs!$B$2, (Inputs!$B$8 - I522)/Inputs!$B$9)</f>
        <v>0</v>
      </c>
      <c r="L522" s="3">
        <f>MAX(MIN(Inputs!$B$2, I522*Inputs!$B$10, Inputs!$B$8*Inputs!$B$4 - J522), 0)</f>
        <v>170</v>
      </c>
      <c r="M522" s="3">
        <f t="shared" si="75"/>
        <v>0</v>
      </c>
      <c r="N522" s="3">
        <f t="shared" si="76"/>
        <v>170</v>
      </c>
      <c r="O522" s="3">
        <f>IF(H522="Reg", MIN(Inputs!$B$2, I522*Inputs!$B$10, (Inputs!$B$8-I522)/Inputs!$B$9), 0)</f>
        <v>0</v>
      </c>
      <c r="P522" s="3">
        <f t="shared" si="77"/>
        <v>8344.4500000000007</v>
      </c>
      <c r="Q522" s="3">
        <f t="shared" si="78"/>
        <v>0</v>
      </c>
      <c r="R522" s="3">
        <f>I522 + M522*Inputs!$B$9 - N522/Inputs!$B$10</f>
        <v>158.77939109773115</v>
      </c>
    </row>
    <row r="523" spans="1:18" x14ac:dyDescent="0.3">
      <c r="A523" s="4">
        <v>46044.708333333343</v>
      </c>
      <c r="B523" s="3">
        <v>81.024999999999991</v>
      </c>
      <c r="C523" s="3">
        <v>1.06</v>
      </c>
      <c r="D523" s="3">
        <f t="shared" si="72"/>
        <v>28.567291666666666</v>
      </c>
      <c r="E523" s="3">
        <f>MAX(B523 - D523/Inputs!$B$5, 0)</f>
        <v>48.562168560606054</v>
      </c>
      <c r="F523" s="3">
        <f>MAX(D523*Inputs!$B$5 - B523, 0)</f>
        <v>0</v>
      </c>
      <c r="G523" s="3">
        <f t="shared" si="73"/>
        <v>1.06</v>
      </c>
      <c r="H523" t="str">
        <f t="shared" si="74"/>
        <v>Discharge</v>
      </c>
      <c r="I523" s="3">
        <f t="shared" si="79"/>
        <v>158.77939109773115</v>
      </c>
      <c r="J523" s="3">
        <f t="shared" si="80"/>
        <v>170</v>
      </c>
      <c r="K523" s="3">
        <f>MIN(Inputs!$B$2, (Inputs!$B$8 - I523)/Inputs!$B$9)</f>
        <v>170</v>
      </c>
      <c r="L523" s="3">
        <f>MAX(MIN(Inputs!$B$2, I523*Inputs!$B$10, Inputs!$B$8*Inputs!$B$4 - J523), 0)</f>
        <v>148.94827166799323</v>
      </c>
      <c r="M523" s="3">
        <f t="shared" si="75"/>
        <v>0</v>
      </c>
      <c r="N523" s="3">
        <f t="shared" si="76"/>
        <v>148.94827166799323</v>
      </c>
      <c r="O523" s="3">
        <f>IF(H523="Reg", MIN(Inputs!$B$2, I523*Inputs!$B$10, (Inputs!$B$8-I523)/Inputs!$B$9), 0)</f>
        <v>0</v>
      </c>
      <c r="P523" s="3">
        <f t="shared" si="77"/>
        <v>12068.53371189915</v>
      </c>
      <c r="Q523" s="3">
        <f t="shared" si="78"/>
        <v>0</v>
      </c>
      <c r="R523" s="3">
        <f>I523 + M523*Inputs!$B$9 - N523/Inputs!$B$10</f>
        <v>0</v>
      </c>
    </row>
    <row r="524" spans="1:18" x14ac:dyDescent="0.3">
      <c r="A524" s="4">
        <v>46044.75</v>
      </c>
      <c r="B524" s="3">
        <v>67.627499999999998</v>
      </c>
      <c r="C524" s="3">
        <v>0.84</v>
      </c>
      <c r="D524" s="3">
        <f t="shared" si="72"/>
        <v>28.567291666666666</v>
      </c>
      <c r="E524" s="3">
        <f>MAX(B524 - D524/Inputs!$B$5, 0)</f>
        <v>35.16466856060606</v>
      </c>
      <c r="F524" s="3">
        <f>MAX(D524*Inputs!$B$5 - B524, 0)</f>
        <v>0</v>
      </c>
      <c r="G524" s="3">
        <f t="shared" si="73"/>
        <v>0.84</v>
      </c>
      <c r="H524" t="str">
        <f t="shared" si="74"/>
        <v>Discharge</v>
      </c>
      <c r="I524" s="3">
        <f t="shared" si="79"/>
        <v>0</v>
      </c>
      <c r="J524" s="3">
        <f t="shared" si="80"/>
        <v>318.94827166799325</v>
      </c>
      <c r="K524" s="3">
        <f>MIN(Inputs!$B$2, (Inputs!$B$8 - I524)/Inputs!$B$9)</f>
        <v>170</v>
      </c>
      <c r="L524" s="3">
        <f>MAX(MIN(Inputs!$B$2, I524*Inputs!$B$10, Inputs!$B$8*Inputs!$B$4 - J524), 0)</f>
        <v>0</v>
      </c>
      <c r="M524" s="3">
        <f t="shared" si="75"/>
        <v>0</v>
      </c>
      <c r="N524" s="3">
        <f t="shared" si="76"/>
        <v>0</v>
      </c>
      <c r="O524" s="3">
        <f>IF(H524="Reg", MIN(Inputs!$B$2, I524*Inputs!$B$10, (Inputs!$B$8-I524)/Inputs!$B$9), 0)</f>
        <v>0</v>
      </c>
      <c r="P524" s="3">
        <f t="shared" si="77"/>
        <v>0</v>
      </c>
      <c r="Q524" s="3">
        <f t="shared" si="78"/>
        <v>0</v>
      </c>
      <c r="R524" s="3">
        <f>I524 + M524*Inputs!$B$9 - N524/Inputs!$B$10</f>
        <v>0</v>
      </c>
    </row>
    <row r="525" spans="1:18" x14ac:dyDescent="0.3">
      <c r="A525" s="4">
        <v>46044.791666666657</v>
      </c>
      <c r="B525" s="3">
        <v>63.302500000000002</v>
      </c>
      <c r="C525" s="3">
        <v>0.84</v>
      </c>
      <c r="D525" s="3">
        <f t="shared" si="72"/>
        <v>28.567291666666666</v>
      </c>
      <c r="E525" s="3">
        <f>MAX(B525 - D525/Inputs!$B$5, 0)</f>
        <v>30.839668560606064</v>
      </c>
      <c r="F525" s="3">
        <f>MAX(D525*Inputs!$B$5 - B525, 0)</f>
        <v>0</v>
      </c>
      <c r="G525" s="3">
        <f t="shared" si="73"/>
        <v>0.84</v>
      </c>
      <c r="H525" t="str">
        <f t="shared" si="74"/>
        <v>Discharge</v>
      </c>
      <c r="I525" s="3">
        <f t="shared" si="79"/>
        <v>0</v>
      </c>
      <c r="J525" s="3">
        <f t="shared" si="80"/>
        <v>318.94827166799325</v>
      </c>
      <c r="K525" s="3">
        <f>MIN(Inputs!$B$2, (Inputs!$B$8 - I525)/Inputs!$B$9)</f>
        <v>170</v>
      </c>
      <c r="L525" s="3">
        <f>MAX(MIN(Inputs!$B$2, I525*Inputs!$B$10, Inputs!$B$8*Inputs!$B$4 - J525), 0)</f>
        <v>0</v>
      </c>
      <c r="M525" s="3">
        <f t="shared" si="75"/>
        <v>0</v>
      </c>
      <c r="N525" s="3">
        <f t="shared" si="76"/>
        <v>0</v>
      </c>
      <c r="O525" s="3">
        <f>IF(H525="Reg", MIN(Inputs!$B$2, I525*Inputs!$B$10, (Inputs!$B$8-I525)/Inputs!$B$9), 0)</f>
        <v>0</v>
      </c>
      <c r="P525" s="3">
        <f t="shared" si="77"/>
        <v>0</v>
      </c>
      <c r="Q525" s="3">
        <f t="shared" si="78"/>
        <v>0</v>
      </c>
      <c r="R525" s="3">
        <f>I525 + M525*Inputs!$B$9 - N525/Inputs!$B$10</f>
        <v>0</v>
      </c>
    </row>
    <row r="526" spans="1:18" x14ac:dyDescent="0.3">
      <c r="A526" s="4">
        <v>46044.833333333343</v>
      </c>
      <c r="B526" s="3">
        <v>54.262500000000003</v>
      </c>
      <c r="C526" s="3">
        <v>0.22</v>
      </c>
      <c r="D526" s="3">
        <f t="shared" si="72"/>
        <v>28.567291666666666</v>
      </c>
      <c r="E526" s="3">
        <f>MAX(B526 - D526/Inputs!$B$5, 0)</f>
        <v>21.799668560606065</v>
      </c>
      <c r="F526" s="3">
        <f>MAX(D526*Inputs!$B$5 - B526, 0)</f>
        <v>0</v>
      </c>
      <c r="G526" s="3">
        <f t="shared" si="73"/>
        <v>0.22</v>
      </c>
      <c r="H526" t="str">
        <f t="shared" si="74"/>
        <v>Discharge</v>
      </c>
      <c r="I526" s="3">
        <f t="shared" si="79"/>
        <v>0</v>
      </c>
      <c r="J526" s="3">
        <f t="shared" si="80"/>
        <v>318.94827166799325</v>
      </c>
      <c r="K526" s="3">
        <f>MIN(Inputs!$B$2, (Inputs!$B$8 - I526)/Inputs!$B$9)</f>
        <v>170</v>
      </c>
      <c r="L526" s="3">
        <f>MAX(MIN(Inputs!$B$2, I526*Inputs!$B$10, Inputs!$B$8*Inputs!$B$4 - J526), 0)</f>
        <v>0</v>
      </c>
      <c r="M526" s="3">
        <f t="shared" si="75"/>
        <v>0</v>
      </c>
      <c r="N526" s="3">
        <f t="shared" si="76"/>
        <v>0</v>
      </c>
      <c r="O526" s="3">
        <f>IF(H526="Reg", MIN(Inputs!$B$2, I526*Inputs!$B$10, (Inputs!$B$8-I526)/Inputs!$B$9), 0)</f>
        <v>0</v>
      </c>
      <c r="P526" s="3">
        <f t="shared" si="77"/>
        <v>0</v>
      </c>
      <c r="Q526" s="3">
        <f t="shared" si="78"/>
        <v>0</v>
      </c>
      <c r="R526" s="3">
        <f>I526 + M526*Inputs!$B$9 - N526/Inputs!$B$10</f>
        <v>0</v>
      </c>
    </row>
    <row r="527" spans="1:18" x14ac:dyDescent="0.3">
      <c r="A527" s="4">
        <v>46044.875</v>
      </c>
      <c r="B527" s="3">
        <v>46.3</v>
      </c>
      <c r="C527" s="3">
        <v>0.18</v>
      </c>
      <c r="D527" s="3">
        <f t="shared" si="72"/>
        <v>28.567291666666666</v>
      </c>
      <c r="E527" s="3">
        <f>MAX(B527 - D527/Inputs!$B$5, 0)</f>
        <v>13.837168560606059</v>
      </c>
      <c r="F527" s="3">
        <f>MAX(D527*Inputs!$B$5 - B527, 0)</f>
        <v>0</v>
      </c>
      <c r="G527" s="3">
        <f t="shared" si="73"/>
        <v>0.18</v>
      </c>
      <c r="H527" t="str">
        <f t="shared" si="74"/>
        <v>Discharge</v>
      </c>
      <c r="I527" s="3">
        <f t="shared" si="79"/>
        <v>0</v>
      </c>
      <c r="J527" s="3">
        <f t="shared" si="80"/>
        <v>318.94827166799325</v>
      </c>
      <c r="K527" s="3">
        <f>MIN(Inputs!$B$2, (Inputs!$B$8 - I527)/Inputs!$B$9)</f>
        <v>170</v>
      </c>
      <c r="L527" s="3">
        <f>MAX(MIN(Inputs!$B$2, I527*Inputs!$B$10, Inputs!$B$8*Inputs!$B$4 - J527), 0)</f>
        <v>0</v>
      </c>
      <c r="M527" s="3">
        <f t="shared" si="75"/>
        <v>0</v>
      </c>
      <c r="N527" s="3">
        <f t="shared" si="76"/>
        <v>0</v>
      </c>
      <c r="O527" s="3">
        <f>IF(H527="Reg", MIN(Inputs!$B$2, I527*Inputs!$B$10, (Inputs!$B$8-I527)/Inputs!$B$9), 0)</f>
        <v>0</v>
      </c>
      <c r="P527" s="3">
        <f t="shared" si="77"/>
        <v>0</v>
      </c>
      <c r="Q527" s="3">
        <f t="shared" si="78"/>
        <v>0</v>
      </c>
      <c r="R527" s="3">
        <f>I527 + M527*Inputs!$B$9 - N527/Inputs!$B$10</f>
        <v>0</v>
      </c>
    </row>
    <row r="528" spans="1:18" x14ac:dyDescent="0.3">
      <c r="A528" s="4">
        <v>46044.916666666657</v>
      </c>
      <c r="B528" s="3">
        <v>41.107500000000002</v>
      </c>
      <c r="C528" s="3">
        <v>0.05</v>
      </c>
      <c r="D528" s="3">
        <f t="shared" si="72"/>
        <v>28.567291666666666</v>
      </c>
      <c r="E528" s="3">
        <f>MAX(B528 - D528/Inputs!$B$5, 0)</f>
        <v>8.644668560606064</v>
      </c>
      <c r="F528" s="3">
        <f>MAX(D528*Inputs!$B$5 - B528, 0)</f>
        <v>0</v>
      </c>
      <c r="G528" s="3">
        <f t="shared" si="73"/>
        <v>0.05</v>
      </c>
      <c r="H528" t="str">
        <f t="shared" si="74"/>
        <v>Discharge</v>
      </c>
      <c r="I528" s="3">
        <f t="shared" si="79"/>
        <v>0</v>
      </c>
      <c r="J528" s="3">
        <f t="shared" si="80"/>
        <v>318.94827166799325</v>
      </c>
      <c r="K528" s="3">
        <f>MIN(Inputs!$B$2, (Inputs!$B$8 - I528)/Inputs!$B$9)</f>
        <v>170</v>
      </c>
      <c r="L528" s="3">
        <f>MAX(MIN(Inputs!$B$2, I528*Inputs!$B$10, Inputs!$B$8*Inputs!$B$4 - J528), 0)</f>
        <v>0</v>
      </c>
      <c r="M528" s="3">
        <f t="shared" si="75"/>
        <v>0</v>
      </c>
      <c r="N528" s="3">
        <f t="shared" si="76"/>
        <v>0</v>
      </c>
      <c r="O528" s="3">
        <f>IF(H528="Reg", MIN(Inputs!$B$2, I528*Inputs!$B$10, (Inputs!$B$8-I528)/Inputs!$B$9), 0)</f>
        <v>0</v>
      </c>
      <c r="P528" s="3">
        <f t="shared" si="77"/>
        <v>0</v>
      </c>
      <c r="Q528" s="3">
        <f t="shared" si="78"/>
        <v>0</v>
      </c>
      <c r="R528" s="3">
        <f>I528 + M528*Inputs!$B$9 - N528/Inputs!$B$10</f>
        <v>0</v>
      </c>
    </row>
    <row r="529" spans="1:18" x14ac:dyDescent="0.3">
      <c r="A529" s="4">
        <v>46044.958333333343</v>
      </c>
      <c r="B529" s="3">
        <v>36.815000000000005</v>
      </c>
      <c r="C529" s="3">
        <v>0.05</v>
      </c>
      <c r="D529" s="3">
        <f t="shared" si="72"/>
        <v>28.567291666666666</v>
      </c>
      <c r="E529" s="3">
        <f>MAX(B529 - D529/Inputs!$B$5, 0)</f>
        <v>4.3521685606060672</v>
      </c>
      <c r="F529" s="3">
        <f>MAX(D529*Inputs!$B$5 - B529, 0)</f>
        <v>0</v>
      </c>
      <c r="G529" s="3">
        <f t="shared" si="73"/>
        <v>0.05</v>
      </c>
      <c r="H529" t="str">
        <f t="shared" si="74"/>
        <v>Discharge</v>
      </c>
      <c r="I529" s="3">
        <f t="shared" si="79"/>
        <v>0</v>
      </c>
      <c r="J529" s="3">
        <f t="shared" si="80"/>
        <v>318.94827166799325</v>
      </c>
      <c r="K529" s="3">
        <f>MIN(Inputs!$B$2, (Inputs!$B$8 - I529)/Inputs!$B$9)</f>
        <v>170</v>
      </c>
      <c r="L529" s="3">
        <f>MAX(MIN(Inputs!$B$2, I529*Inputs!$B$10, Inputs!$B$8*Inputs!$B$4 - J529), 0)</f>
        <v>0</v>
      </c>
      <c r="M529" s="3">
        <f t="shared" si="75"/>
        <v>0</v>
      </c>
      <c r="N529" s="3">
        <f t="shared" si="76"/>
        <v>0</v>
      </c>
      <c r="O529" s="3">
        <f>IF(H529="Reg", MIN(Inputs!$B$2, I529*Inputs!$B$10, (Inputs!$B$8-I529)/Inputs!$B$9), 0)</f>
        <v>0</v>
      </c>
      <c r="P529" s="3">
        <f t="shared" si="77"/>
        <v>0</v>
      </c>
      <c r="Q529" s="3">
        <f t="shared" si="78"/>
        <v>0</v>
      </c>
      <c r="R529" s="3">
        <f>I529 + M529*Inputs!$B$9 - N529/Inputs!$B$10</f>
        <v>0</v>
      </c>
    </row>
    <row r="530" spans="1:18" x14ac:dyDescent="0.3">
      <c r="A530" s="4">
        <v>46045</v>
      </c>
      <c r="B530" s="3">
        <v>27.509999999999998</v>
      </c>
      <c r="C530" s="3">
        <v>0.04</v>
      </c>
      <c r="D530" s="3">
        <f t="shared" si="72"/>
        <v>25.724791666666672</v>
      </c>
      <c r="E530" s="3">
        <f>MAX(B530 - D530/Inputs!$B$5, 0)</f>
        <v>0</v>
      </c>
      <c r="F530" s="3">
        <f>MAX(D530*Inputs!$B$5 - B530, 0)</f>
        <v>0</v>
      </c>
      <c r="G530" s="3">
        <f t="shared" si="73"/>
        <v>0.04</v>
      </c>
      <c r="H530" t="str">
        <f t="shared" si="74"/>
        <v>Reg</v>
      </c>
      <c r="I530" s="3">
        <f t="shared" si="79"/>
        <v>0</v>
      </c>
      <c r="J530" s="3">
        <f t="shared" si="80"/>
        <v>0</v>
      </c>
      <c r="K530" s="3">
        <f>MIN(Inputs!$B$2, (Inputs!$B$8 - I530)/Inputs!$B$9)</f>
        <v>170</v>
      </c>
      <c r="L530" s="3">
        <f>MAX(MIN(Inputs!$B$2, I530*Inputs!$B$10, Inputs!$B$8*Inputs!$B$4 - J530), 0)</f>
        <v>0</v>
      </c>
      <c r="M530" s="3">
        <f t="shared" si="75"/>
        <v>0</v>
      </c>
      <c r="N530" s="3">
        <f t="shared" si="76"/>
        <v>0</v>
      </c>
      <c r="O530" s="3">
        <f>IF(H530="Reg", MIN(Inputs!$B$2, I530*Inputs!$B$10, (Inputs!$B$8-I530)/Inputs!$B$9), 0)</f>
        <v>0</v>
      </c>
      <c r="P530" s="3">
        <f t="shared" si="77"/>
        <v>0</v>
      </c>
      <c r="Q530" s="3">
        <f t="shared" si="78"/>
        <v>0</v>
      </c>
      <c r="R530" s="3">
        <f>I530 + M530*Inputs!$B$9 - N530/Inputs!$B$10</f>
        <v>0</v>
      </c>
    </row>
    <row r="531" spans="1:18" x14ac:dyDescent="0.3">
      <c r="A531" s="4">
        <v>46045.041666666657</v>
      </c>
      <c r="B531" s="3">
        <v>26.230000000000004</v>
      </c>
      <c r="C531" s="3">
        <v>0.05</v>
      </c>
      <c r="D531" s="3">
        <f t="shared" si="72"/>
        <v>25.724791666666672</v>
      </c>
      <c r="E531" s="3">
        <f>MAX(B531 - D531/Inputs!$B$5, 0)</f>
        <v>0</v>
      </c>
      <c r="F531" s="3">
        <f>MAX(D531*Inputs!$B$5 - B531, 0)</f>
        <v>0</v>
      </c>
      <c r="G531" s="3">
        <f t="shared" si="73"/>
        <v>0.05</v>
      </c>
      <c r="H531" t="str">
        <f t="shared" si="74"/>
        <v>Reg</v>
      </c>
      <c r="I531" s="3">
        <f t="shared" si="79"/>
        <v>0</v>
      </c>
      <c r="J531" s="3">
        <f t="shared" si="80"/>
        <v>0</v>
      </c>
      <c r="K531" s="3">
        <f>MIN(Inputs!$B$2, (Inputs!$B$8 - I531)/Inputs!$B$9)</f>
        <v>170</v>
      </c>
      <c r="L531" s="3">
        <f>MAX(MIN(Inputs!$B$2, I531*Inputs!$B$10, Inputs!$B$8*Inputs!$B$4 - J531), 0)</f>
        <v>0</v>
      </c>
      <c r="M531" s="3">
        <f t="shared" si="75"/>
        <v>0</v>
      </c>
      <c r="N531" s="3">
        <f t="shared" si="76"/>
        <v>0</v>
      </c>
      <c r="O531" s="3">
        <f>IF(H531="Reg", MIN(Inputs!$B$2, I531*Inputs!$B$10, (Inputs!$B$8-I531)/Inputs!$B$9), 0)</f>
        <v>0</v>
      </c>
      <c r="P531" s="3">
        <f t="shared" si="77"/>
        <v>0</v>
      </c>
      <c r="Q531" s="3">
        <f t="shared" si="78"/>
        <v>0</v>
      </c>
      <c r="R531" s="3">
        <f>I531 + M531*Inputs!$B$9 - N531/Inputs!$B$10</f>
        <v>0</v>
      </c>
    </row>
    <row r="532" spans="1:18" x14ac:dyDescent="0.3">
      <c r="A532" s="4">
        <v>46045.083333333343</v>
      </c>
      <c r="B532" s="3">
        <v>25.7</v>
      </c>
      <c r="C532" s="3">
        <v>0.05</v>
      </c>
      <c r="D532" s="3">
        <f t="shared" si="72"/>
        <v>25.724791666666672</v>
      </c>
      <c r="E532" s="3">
        <f>MAX(B532 - D532/Inputs!$B$5, 0)</f>
        <v>0</v>
      </c>
      <c r="F532" s="3">
        <f>MAX(D532*Inputs!$B$5 - B532, 0)</f>
        <v>0</v>
      </c>
      <c r="G532" s="3">
        <f t="shared" si="73"/>
        <v>0.05</v>
      </c>
      <c r="H532" t="str">
        <f t="shared" si="74"/>
        <v>Reg</v>
      </c>
      <c r="I532" s="3">
        <f t="shared" si="79"/>
        <v>0</v>
      </c>
      <c r="J532" s="3">
        <f t="shared" si="80"/>
        <v>0</v>
      </c>
      <c r="K532" s="3">
        <f>MIN(Inputs!$B$2, (Inputs!$B$8 - I532)/Inputs!$B$9)</f>
        <v>170</v>
      </c>
      <c r="L532" s="3">
        <f>MAX(MIN(Inputs!$B$2, I532*Inputs!$B$10, Inputs!$B$8*Inputs!$B$4 - J532), 0)</f>
        <v>0</v>
      </c>
      <c r="M532" s="3">
        <f t="shared" si="75"/>
        <v>0</v>
      </c>
      <c r="N532" s="3">
        <f t="shared" si="76"/>
        <v>0</v>
      </c>
      <c r="O532" s="3">
        <f>IF(H532="Reg", MIN(Inputs!$B$2, I532*Inputs!$B$10, (Inputs!$B$8-I532)/Inputs!$B$9), 0)</f>
        <v>0</v>
      </c>
      <c r="P532" s="3">
        <f t="shared" si="77"/>
        <v>0</v>
      </c>
      <c r="Q532" s="3">
        <f t="shared" si="78"/>
        <v>0</v>
      </c>
      <c r="R532" s="3">
        <f>I532 + M532*Inputs!$B$9 - N532/Inputs!$B$10</f>
        <v>0</v>
      </c>
    </row>
    <row r="533" spans="1:18" x14ac:dyDescent="0.3">
      <c r="A533" s="4">
        <v>46045.125</v>
      </c>
      <c r="B533" s="3">
        <v>25.627500000000001</v>
      </c>
      <c r="C533" s="3">
        <v>0.04</v>
      </c>
      <c r="D533" s="3">
        <f t="shared" si="72"/>
        <v>25.724791666666672</v>
      </c>
      <c r="E533" s="3">
        <f>MAX(B533 - D533/Inputs!$B$5, 0)</f>
        <v>0</v>
      </c>
      <c r="F533" s="3">
        <f>MAX(D533*Inputs!$B$5 - B533, 0)</f>
        <v>0</v>
      </c>
      <c r="G533" s="3">
        <f t="shared" si="73"/>
        <v>0.04</v>
      </c>
      <c r="H533" t="str">
        <f t="shared" si="74"/>
        <v>Reg</v>
      </c>
      <c r="I533" s="3">
        <f t="shared" si="79"/>
        <v>0</v>
      </c>
      <c r="J533" s="3">
        <f t="shared" si="80"/>
        <v>0</v>
      </c>
      <c r="K533" s="3">
        <f>MIN(Inputs!$B$2, (Inputs!$B$8 - I533)/Inputs!$B$9)</f>
        <v>170</v>
      </c>
      <c r="L533" s="3">
        <f>MAX(MIN(Inputs!$B$2, I533*Inputs!$B$10, Inputs!$B$8*Inputs!$B$4 - J533), 0)</f>
        <v>0</v>
      </c>
      <c r="M533" s="3">
        <f t="shared" si="75"/>
        <v>0</v>
      </c>
      <c r="N533" s="3">
        <f t="shared" si="76"/>
        <v>0</v>
      </c>
      <c r="O533" s="3">
        <f>IF(H533="Reg", MIN(Inputs!$B$2, I533*Inputs!$B$10, (Inputs!$B$8-I533)/Inputs!$B$9), 0)</f>
        <v>0</v>
      </c>
      <c r="P533" s="3">
        <f t="shared" si="77"/>
        <v>0</v>
      </c>
      <c r="Q533" s="3">
        <f t="shared" si="78"/>
        <v>0</v>
      </c>
      <c r="R533" s="3">
        <f>I533 + M533*Inputs!$B$9 - N533/Inputs!$B$10</f>
        <v>0</v>
      </c>
    </row>
    <row r="534" spans="1:18" x14ac:dyDescent="0.3">
      <c r="A534" s="4">
        <v>46045.166666666657</v>
      </c>
      <c r="B534" s="3">
        <v>27.740000000000002</v>
      </c>
      <c r="C534" s="3">
        <v>0.05</v>
      </c>
      <c r="D534" s="3">
        <f t="shared" si="72"/>
        <v>25.724791666666672</v>
      </c>
      <c r="E534" s="3">
        <f>MAX(B534 - D534/Inputs!$B$5, 0)</f>
        <v>0</v>
      </c>
      <c r="F534" s="3">
        <f>MAX(D534*Inputs!$B$5 - B534, 0)</f>
        <v>0</v>
      </c>
      <c r="G534" s="3">
        <f t="shared" si="73"/>
        <v>0.05</v>
      </c>
      <c r="H534" t="str">
        <f t="shared" si="74"/>
        <v>Reg</v>
      </c>
      <c r="I534" s="3">
        <f t="shared" si="79"/>
        <v>0</v>
      </c>
      <c r="J534" s="3">
        <f t="shared" si="80"/>
        <v>0</v>
      </c>
      <c r="K534" s="3">
        <f>MIN(Inputs!$B$2, (Inputs!$B$8 - I534)/Inputs!$B$9)</f>
        <v>170</v>
      </c>
      <c r="L534" s="3">
        <f>MAX(MIN(Inputs!$B$2, I534*Inputs!$B$10, Inputs!$B$8*Inputs!$B$4 - J534), 0)</f>
        <v>0</v>
      </c>
      <c r="M534" s="3">
        <f t="shared" si="75"/>
        <v>0</v>
      </c>
      <c r="N534" s="3">
        <f t="shared" si="76"/>
        <v>0</v>
      </c>
      <c r="O534" s="3">
        <f>IF(H534="Reg", MIN(Inputs!$B$2, I534*Inputs!$B$10, (Inputs!$B$8-I534)/Inputs!$B$9), 0)</f>
        <v>0</v>
      </c>
      <c r="P534" s="3">
        <f t="shared" si="77"/>
        <v>0</v>
      </c>
      <c r="Q534" s="3">
        <f t="shared" si="78"/>
        <v>0</v>
      </c>
      <c r="R534" s="3">
        <f>I534 + M534*Inputs!$B$9 - N534/Inputs!$B$10</f>
        <v>0</v>
      </c>
    </row>
    <row r="535" spans="1:18" x14ac:dyDescent="0.3">
      <c r="A535" s="4">
        <v>46045.208333333343</v>
      </c>
      <c r="B535" s="3">
        <v>30.745000000000001</v>
      </c>
      <c r="C535" s="3">
        <v>0.15</v>
      </c>
      <c r="D535" s="3">
        <f t="shared" si="72"/>
        <v>25.724791666666672</v>
      </c>
      <c r="E535" s="3">
        <f>MAX(B535 - D535/Inputs!$B$5, 0)</f>
        <v>1.5122821969696929</v>
      </c>
      <c r="F535" s="3">
        <f>MAX(D535*Inputs!$B$5 - B535, 0)</f>
        <v>0</v>
      </c>
      <c r="G535" s="3">
        <f t="shared" si="73"/>
        <v>0.15</v>
      </c>
      <c r="H535" t="str">
        <f t="shared" si="74"/>
        <v>Discharge</v>
      </c>
      <c r="I535" s="3">
        <f t="shared" si="79"/>
        <v>0</v>
      </c>
      <c r="J535" s="3">
        <f t="shared" si="80"/>
        <v>0</v>
      </c>
      <c r="K535" s="3">
        <f>MIN(Inputs!$B$2, (Inputs!$B$8 - I535)/Inputs!$B$9)</f>
        <v>170</v>
      </c>
      <c r="L535" s="3">
        <f>MAX(MIN(Inputs!$B$2, I535*Inputs!$B$10, Inputs!$B$8*Inputs!$B$4 - J535), 0)</f>
        <v>0</v>
      </c>
      <c r="M535" s="3">
        <f t="shared" si="75"/>
        <v>0</v>
      </c>
      <c r="N535" s="3">
        <f t="shared" si="76"/>
        <v>0</v>
      </c>
      <c r="O535" s="3">
        <f>IF(H535="Reg", MIN(Inputs!$B$2, I535*Inputs!$B$10, (Inputs!$B$8-I535)/Inputs!$B$9), 0)</f>
        <v>0</v>
      </c>
      <c r="P535" s="3">
        <f t="shared" si="77"/>
        <v>0</v>
      </c>
      <c r="Q535" s="3">
        <f t="shared" si="78"/>
        <v>0</v>
      </c>
      <c r="R535" s="3">
        <f>I535 + M535*Inputs!$B$9 - N535/Inputs!$B$10</f>
        <v>0</v>
      </c>
    </row>
    <row r="536" spans="1:18" x14ac:dyDescent="0.3">
      <c r="A536" s="4">
        <v>46045.25</v>
      </c>
      <c r="B536" s="3">
        <v>37.04</v>
      </c>
      <c r="C536" s="3">
        <v>0.95</v>
      </c>
      <c r="D536" s="3">
        <f t="shared" si="72"/>
        <v>25.724791666666672</v>
      </c>
      <c r="E536" s="3">
        <f>MAX(B536 - D536/Inputs!$B$5, 0)</f>
        <v>7.8072821969696911</v>
      </c>
      <c r="F536" s="3">
        <f>MAX(D536*Inputs!$B$5 - B536, 0)</f>
        <v>0</v>
      </c>
      <c r="G536" s="3">
        <f t="shared" si="73"/>
        <v>0.95</v>
      </c>
      <c r="H536" t="str">
        <f t="shared" si="74"/>
        <v>Discharge</v>
      </c>
      <c r="I536" s="3">
        <f t="shared" si="79"/>
        <v>0</v>
      </c>
      <c r="J536" s="3">
        <f t="shared" si="80"/>
        <v>0</v>
      </c>
      <c r="K536" s="3">
        <f>MIN(Inputs!$B$2, (Inputs!$B$8 - I536)/Inputs!$B$9)</f>
        <v>170</v>
      </c>
      <c r="L536" s="3">
        <f>MAX(MIN(Inputs!$B$2, I536*Inputs!$B$10, Inputs!$B$8*Inputs!$B$4 - J536), 0)</f>
        <v>0</v>
      </c>
      <c r="M536" s="3">
        <f t="shared" si="75"/>
        <v>0</v>
      </c>
      <c r="N536" s="3">
        <f t="shared" si="76"/>
        <v>0</v>
      </c>
      <c r="O536" s="3">
        <f>IF(H536="Reg", MIN(Inputs!$B$2, I536*Inputs!$B$10, (Inputs!$B$8-I536)/Inputs!$B$9), 0)</f>
        <v>0</v>
      </c>
      <c r="P536" s="3">
        <f t="shared" si="77"/>
        <v>0</v>
      </c>
      <c r="Q536" s="3">
        <f t="shared" si="78"/>
        <v>0</v>
      </c>
      <c r="R536" s="3">
        <f>I536 + M536*Inputs!$B$9 - N536/Inputs!$B$10</f>
        <v>0</v>
      </c>
    </row>
    <row r="537" spans="1:18" x14ac:dyDescent="0.3">
      <c r="A537" s="4">
        <v>46045.291666666657</v>
      </c>
      <c r="B537" s="3">
        <v>34.274999999999999</v>
      </c>
      <c r="C537" s="3">
        <v>6</v>
      </c>
      <c r="D537" s="3">
        <f t="shared" si="72"/>
        <v>25.724791666666672</v>
      </c>
      <c r="E537" s="3">
        <f>MAX(B537 - D537/Inputs!$B$5, 0)</f>
        <v>5.0422821969696905</v>
      </c>
      <c r="F537" s="3">
        <f>MAX(D537*Inputs!$B$5 - B537, 0)</f>
        <v>0</v>
      </c>
      <c r="G537" s="3">
        <f t="shared" si="73"/>
        <v>6</v>
      </c>
      <c r="H537" t="str">
        <f t="shared" si="74"/>
        <v>Reg</v>
      </c>
      <c r="I537" s="3">
        <f t="shared" si="79"/>
        <v>0</v>
      </c>
      <c r="J537" s="3">
        <f t="shared" si="80"/>
        <v>0</v>
      </c>
      <c r="K537" s="3">
        <f>MIN(Inputs!$B$2, (Inputs!$B$8 - I537)/Inputs!$B$9)</f>
        <v>170</v>
      </c>
      <c r="L537" s="3">
        <f>MAX(MIN(Inputs!$B$2, I537*Inputs!$B$10, Inputs!$B$8*Inputs!$B$4 - J537), 0)</f>
        <v>0</v>
      </c>
      <c r="M537" s="3">
        <f t="shared" si="75"/>
        <v>0</v>
      </c>
      <c r="N537" s="3">
        <f t="shared" si="76"/>
        <v>0</v>
      </c>
      <c r="O537" s="3">
        <f>IF(H537="Reg", MIN(Inputs!$B$2, I537*Inputs!$B$10, (Inputs!$B$8-I537)/Inputs!$B$9), 0)</f>
        <v>0</v>
      </c>
      <c r="P537" s="3">
        <f t="shared" si="77"/>
        <v>0</v>
      </c>
      <c r="Q537" s="3">
        <f t="shared" si="78"/>
        <v>0</v>
      </c>
      <c r="R537" s="3">
        <f>I537 + M537*Inputs!$B$9 - N537/Inputs!$B$10</f>
        <v>0</v>
      </c>
    </row>
    <row r="538" spans="1:18" x14ac:dyDescent="0.3">
      <c r="A538" s="4">
        <v>46045.333333333343</v>
      </c>
      <c r="B538" s="3">
        <v>22.272500000000001</v>
      </c>
      <c r="C538" s="3">
        <v>12.47</v>
      </c>
      <c r="D538" s="3">
        <f t="shared" si="72"/>
        <v>25.724791666666672</v>
      </c>
      <c r="E538" s="3">
        <f>MAX(B538 - D538/Inputs!$B$5, 0)</f>
        <v>0</v>
      </c>
      <c r="F538" s="3">
        <f>MAX(D538*Inputs!$B$5 - B538, 0)</f>
        <v>0.36531666666667206</v>
      </c>
      <c r="G538" s="3">
        <f t="shared" si="73"/>
        <v>12.47</v>
      </c>
      <c r="H538" t="str">
        <f t="shared" si="74"/>
        <v>Reg</v>
      </c>
      <c r="I538" s="3">
        <f t="shared" si="79"/>
        <v>0</v>
      </c>
      <c r="J538" s="3">
        <f t="shared" si="80"/>
        <v>0</v>
      </c>
      <c r="K538" s="3">
        <f>MIN(Inputs!$B$2, (Inputs!$B$8 - I538)/Inputs!$B$9)</f>
        <v>170</v>
      </c>
      <c r="L538" s="3">
        <f>MAX(MIN(Inputs!$B$2, I538*Inputs!$B$10, Inputs!$B$8*Inputs!$B$4 - J538), 0)</f>
        <v>0</v>
      </c>
      <c r="M538" s="3">
        <f t="shared" si="75"/>
        <v>0</v>
      </c>
      <c r="N538" s="3">
        <f t="shared" si="76"/>
        <v>0</v>
      </c>
      <c r="O538" s="3">
        <f>IF(H538="Reg", MIN(Inputs!$B$2, I538*Inputs!$B$10, (Inputs!$B$8-I538)/Inputs!$B$9), 0)</f>
        <v>0</v>
      </c>
      <c r="P538" s="3">
        <f t="shared" si="77"/>
        <v>0</v>
      </c>
      <c r="Q538" s="3">
        <f t="shared" si="78"/>
        <v>0</v>
      </c>
      <c r="R538" s="3">
        <f>I538 + M538*Inputs!$B$9 - N538/Inputs!$B$10</f>
        <v>0</v>
      </c>
    </row>
    <row r="539" spans="1:18" x14ac:dyDescent="0.3">
      <c r="A539" s="4">
        <v>46045.375</v>
      </c>
      <c r="B539" s="3">
        <v>42.147500000000008</v>
      </c>
      <c r="C539" s="3">
        <v>4.63</v>
      </c>
      <c r="D539" s="3">
        <f t="shared" si="72"/>
        <v>25.724791666666672</v>
      </c>
      <c r="E539" s="3">
        <f>MAX(B539 - D539/Inputs!$B$5, 0)</f>
        <v>12.9147821969697</v>
      </c>
      <c r="F539" s="3">
        <f>MAX(D539*Inputs!$B$5 - B539, 0)</f>
        <v>0</v>
      </c>
      <c r="G539" s="3">
        <f t="shared" si="73"/>
        <v>4.63</v>
      </c>
      <c r="H539" t="str">
        <f t="shared" si="74"/>
        <v>Discharge</v>
      </c>
      <c r="I539" s="3">
        <f t="shared" si="79"/>
        <v>0</v>
      </c>
      <c r="J539" s="3">
        <f t="shared" si="80"/>
        <v>0</v>
      </c>
      <c r="K539" s="3">
        <f>MIN(Inputs!$B$2, (Inputs!$B$8 - I539)/Inputs!$B$9)</f>
        <v>170</v>
      </c>
      <c r="L539" s="3">
        <f>MAX(MIN(Inputs!$B$2, I539*Inputs!$B$10, Inputs!$B$8*Inputs!$B$4 - J539), 0)</f>
        <v>0</v>
      </c>
      <c r="M539" s="3">
        <f t="shared" si="75"/>
        <v>0</v>
      </c>
      <c r="N539" s="3">
        <f t="shared" si="76"/>
        <v>0</v>
      </c>
      <c r="O539" s="3">
        <f>IF(H539="Reg", MIN(Inputs!$B$2, I539*Inputs!$B$10, (Inputs!$B$8-I539)/Inputs!$B$9), 0)</f>
        <v>0</v>
      </c>
      <c r="P539" s="3">
        <f t="shared" si="77"/>
        <v>0</v>
      </c>
      <c r="Q539" s="3">
        <f t="shared" si="78"/>
        <v>0</v>
      </c>
      <c r="R539" s="3">
        <f>I539 + M539*Inputs!$B$9 - N539/Inputs!$B$10</f>
        <v>0</v>
      </c>
    </row>
    <row r="540" spans="1:18" x14ac:dyDescent="0.3">
      <c r="A540" s="4">
        <v>46045.416666666657</v>
      </c>
      <c r="B540" s="3">
        <v>24.765000000000001</v>
      </c>
      <c r="C540" s="3">
        <v>1.02</v>
      </c>
      <c r="D540" s="3">
        <f t="shared" si="72"/>
        <v>25.724791666666672</v>
      </c>
      <c r="E540" s="3">
        <f>MAX(B540 - D540/Inputs!$B$5, 0)</f>
        <v>0</v>
      </c>
      <c r="F540" s="3">
        <f>MAX(D540*Inputs!$B$5 - B540, 0)</f>
        <v>0</v>
      </c>
      <c r="G540" s="3">
        <f t="shared" si="73"/>
        <v>1.02</v>
      </c>
      <c r="H540" t="str">
        <f t="shared" si="74"/>
        <v>Reg</v>
      </c>
      <c r="I540" s="3">
        <f t="shared" si="79"/>
        <v>0</v>
      </c>
      <c r="J540" s="3">
        <f t="shared" si="80"/>
        <v>0</v>
      </c>
      <c r="K540" s="3">
        <f>MIN(Inputs!$B$2, (Inputs!$B$8 - I540)/Inputs!$B$9)</f>
        <v>170</v>
      </c>
      <c r="L540" s="3">
        <f>MAX(MIN(Inputs!$B$2, I540*Inputs!$B$10, Inputs!$B$8*Inputs!$B$4 - J540), 0)</f>
        <v>0</v>
      </c>
      <c r="M540" s="3">
        <f t="shared" si="75"/>
        <v>0</v>
      </c>
      <c r="N540" s="3">
        <f t="shared" si="76"/>
        <v>0</v>
      </c>
      <c r="O540" s="3">
        <f>IF(H540="Reg", MIN(Inputs!$B$2, I540*Inputs!$B$10, (Inputs!$B$8-I540)/Inputs!$B$9), 0)</f>
        <v>0</v>
      </c>
      <c r="P540" s="3">
        <f t="shared" si="77"/>
        <v>0</v>
      </c>
      <c r="Q540" s="3">
        <f t="shared" si="78"/>
        <v>0</v>
      </c>
      <c r="R540" s="3">
        <f>I540 + M540*Inputs!$B$9 - N540/Inputs!$B$10</f>
        <v>0</v>
      </c>
    </row>
    <row r="541" spans="1:18" x14ac:dyDescent="0.3">
      <c r="A541" s="4">
        <v>46045.458333333343</v>
      </c>
      <c r="B541" s="3">
        <v>15.032499999999999</v>
      </c>
      <c r="C541" s="3">
        <v>0.79</v>
      </c>
      <c r="D541" s="3">
        <f t="shared" si="72"/>
        <v>25.724791666666672</v>
      </c>
      <c r="E541" s="3">
        <f>MAX(B541 - D541/Inputs!$B$5, 0)</f>
        <v>0</v>
      </c>
      <c r="F541" s="3">
        <f>MAX(D541*Inputs!$B$5 - B541, 0)</f>
        <v>7.6053166666666741</v>
      </c>
      <c r="G541" s="3">
        <f t="shared" si="73"/>
        <v>0.79</v>
      </c>
      <c r="H541" t="str">
        <f t="shared" si="74"/>
        <v>Charge</v>
      </c>
      <c r="I541" s="3">
        <f t="shared" si="79"/>
        <v>0</v>
      </c>
      <c r="J541" s="3">
        <f t="shared" si="80"/>
        <v>0</v>
      </c>
      <c r="K541" s="3">
        <f>MIN(Inputs!$B$2, (Inputs!$B$8 - I541)/Inputs!$B$9)</f>
        <v>170</v>
      </c>
      <c r="L541" s="3">
        <f>MAX(MIN(Inputs!$B$2, I541*Inputs!$B$10, Inputs!$B$8*Inputs!$B$4 - J541), 0)</f>
        <v>0</v>
      </c>
      <c r="M541" s="3">
        <f t="shared" si="75"/>
        <v>170</v>
      </c>
      <c r="N541" s="3">
        <f t="shared" si="76"/>
        <v>0</v>
      </c>
      <c r="O541" s="3">
        <f>IF(H541="Reg", MIN(Inputs!$B$2, I541*Inputs!$B$10, (Inputs!$B$8-I541)/Inputs!$B$9), 0)</f>
        <v>0</v>
      </c>
      <c r="P541" s="3">
        <f t="shared" si="77"/>
        <v>-2555.5249999999996</v>
      </c>
      <c r="Q541" s="3">
        <f t="shared" si="78"/>
        <v>0</v>
      </c>
      <c r="R541" s="3">
        <f>I541 + M541*Inputs!$B$9 - N541/Inputs!$B$10</f>
        <v>159.4741358339966</v>
      </c>
    </row>
    <row r="542" spans="1:18" x14ac:dyDescent="0.3">
      <c r="A542" s="4">
        <v>46045.5</v>
      </c>
      <c r="B542" s="3">
        <v>12.385000000000002</v>
      </c>
      <c r="C542" s="3">
        <v>0.5</v>
      </c>
      <c r="D542" s="3">
        <f t="shared" si="72"/>
        <v>25.724791666666672</v>
      </c>
      <c r="E542" s="3">
        <f>MAX(B542 - D542/Inputs!$B$5, 0)</f>
        <v>0</v>
      </c>
      <c r="F542" s="3">
        <f>MAX(D542*Inputs!$B$5 - B542, 0)</f>
        <v>10.252816666666671</v>
      </c>
      <c r="G542" s="3">
        <f t="shared" si="73"/>
        <v>0.5</v>
      </c>
      <c r="H542" t="str">
        <f t="shared" si="74"/>
        <v>Charge</v>
      </c>
      <c r="I542" s="3">
        <f t="shared" si="79"/>
        <v>159.4741358339966</v>
      </c>
      <c r="J542" s="3">
        <f t="shared" si="80"/>
        <v>0</v>
      </c>
      <c r="K542" s="3">
        <f>MIN(Inputs!$B$2, (Inputs!$B$8 - I542)/Inputs!$B$9)</f>
        <v>170</v>
      </c>
      <c r="L542" s="3">
        <f>MAX(MIN(Inputs!$B$2, I542*Inputs!$B$10, Inputs!$B$8*Inputs!$B$4 - J542), 0)</f>
        <v>149.6</v>
      </c>
      <c r="M542" s="3">
        <f t="shared" si="75"/>
        <v>170</v>
      </c>
      <c r="N542" s="3">
        <f t="shared" si="76"/>
        <v>0</v>
      </c>
      <c r="O542" s="3">
        <f>IF(H542="Reg", MIN(Inputs!$B$2, I542*Inputs!$B$10, (Inputs!$B$8-I542)/Inputs!$B$9), 0)</f>
        <v>0</v>
      </c>
      <c r="P542" s="3">
        <f t="shared" si="77"/>
        <v>-2105.4500000000003</v>
      </c>
      <c r="Q542" s="3">
        <f t="shared" si="78"/>
        <v>0</v>
      </c>
      <c r="R542" s="3">
        <f>I542 + M542*Inputs!$B$9 - N542/Inputs!$B$10</f>
        <v>318.9482716679932</v>
      </c>
    </row>
    <row r="543" spans="1:18" x14ac:dyDescent="0.3">
      <c r="A543" s="4">
        <v>46045.541666666657</v>
      </c>
      <c r="B543" s="3">
        <v>12.857499999999998</v>
      </c>
      <c r="C543" s="3">
        <v>0.5</v>
      </c>
      <c r="D543" s="3">
        <f t="shared" si="72"/>
        <v>25.724791666666672</v>
      </c>
      <c r="E543" s="3">
        <f>MAX(B543 - D543/Inputs!$B$5, 0)</f>
        <v>0</v>
      </c>
      <c r="F543" s="3">
        <f>MAX(D543*Inputs!$B$5 - B543, 0)</f>
        <v>9.7803166666666748</v>
      </c>
      <c r="G543" s="3">
        <f t="shared" si="73"/>
        <v>0.5</v>
      </c>
      <c r="H543" t="str">
        <f t="shared" si="74"/>
        <v>Charge</v>
      </c>
      <c r="I543" s="3">
        <f t="shared" si="79"/>
        <v>318.9482716679932</v>
      </c>
      <c r="J543" s="3">
        <f t="shared" si="80"/>
        <v>0</v>
      </c>
      <c r="K543" s="3">
        <f>MIN(Inputs!$B$2, (Inputs!$B$8 - I543)/Inputs!$B$9)</f>
        <v>22.44121780453775</v>
      </c>
      <c r="L543" s="3">
        <f>MAX(MIN(Inputs!$B$2, I543*Inputs!$B$10, Inputs!$B$8*Inputs!$B$4 - J543), 0)</f>
        <v>170</v>
      </c>
      <c r="M543" s="3">
        <f t="shared" si="75"/>
        <v>22.44121780453775</v>
      </c>
      <c r="N543" s="3">
        <f t="shared" si="76"/>
        <v>0</v>
      </c>
      <c r="O543" s="3">
        <f>IF(H543="Reg", MIN(Inputs!$B$2, I543*Inputs!$B$10, (Inputs!$B$8-I543)/Inputs!$B$9), 0)</f>
        <v>0</v>
      </c>
      <c r="P543" s="3">
        <f t="shared" si="77"/>
        <v>-288.53795792184405</v>
      </c>
      <c r="Q543" s="3">
        <f t="shared" si="78"/>
        <v>0</v>
      </c>
      <c r="R543" s="3">
        <f>I543 + M543*Inputs!$B$9 - N543/Inputs!$B$10</f>
        <v>340</v>
      </c>
    </row>
    <row r="544" spans="1:18" x14ac:dyDescent="0.3">
      <c r="A544" s="4">
        <v>46045.583333333343</v>
      </c>
      <c r="B544" s="3">
        <v>10.9575</v>
      </c>
      <c r="C544" s="3">
        <v>0.5</v>
      </c>
      <c r="D544" s="3">
        <f t="shared" si="72"/>
        <v>25.724791666666672</v>
      </c>
      <c r="E544" s="3">
        <f>MAX(B544 - D544/Inputs!$B$5, 0)</f>
        <v>0</v>
      </c>
      <c r="F544" s="3">
        <f>MAX(D544*Inputs!$B$5 - B544, 0)</f>
        <v>11.680316666666673</v>
      </c>
      <c r="G544" s="3">
        <f t="shared" si="73"/>
        <v>0.5</v>
      </c>
      <c r="H544" t="str">
        <f t="shared" si="74"/>
        <v>Charge</v>
      </c>
      <c r="I544" s="3">
        <f t="shared" si="79"/>
        <v>340</v>
      </c>
      <c r="J544" s="3">
        <f t="shared" si="80"/>
        <v>0</v>
      </c>
      <c r="K544" s="3">
        <f>MIN(Inputs!$B$2, (Inputs!$B$8 - I544)/Inputs!$B$9)</f>
        <v>0</v>
      </c>
      <c r="L544" s="3">
        <f>MAX(MIN(Inputs!$B$2, I544*Inputs!$B$10, Inputs!$B$8*Inputs!$B$4 - J544), 0)</f>
        <v>170</v>
      </c>
      <c r="M544" s="3">
        <f t="shared" si="75"/>
        <v>0</v>
      </c>
      <c r="N544" s="3">
        <f t="shared" si="76"/>
        <v>0</v>
      </c>
      <c r="O544" s="3">
        <f>IF(H544="Reg", MIN(Inputs!$B$2, I544*Inputs!$B$10, (Inputs!$B$8-I544)/Inputs!$B$9), 0)</f>
        <v>0</v>
      </c>
      <c r="P544" s="3">
        <f t="shared" si="77"/>
        <v>0</v>
      </c>
      <c r="Q544" s="3">
        <f t="shared" si="78"/>
        <v>0</v>
      </c>
      <c r="R544" s="3">
        <f>I544 + M544*Inputs!$B$9 - N544/Inputs!$B$10</f>
        <v>340</v>
      </c>
    </row>
    <row r="545" spans="1:18" x14ac:dyDescent="0.3">
      <c r="A545" s="4">
        <v>46045.625</v>
      </c>
      <c r="B545" s="3">
        <v>9.2774999999999999</v>
      </c>
      <c r="C545" s="3">
        <v>0.45</v>
      </c>
      <c r="D545" s="3">
        <f t="shared" si="72"/>
        <v>25.724791666666672</v>
      </c>
      <c r="E545" s="3">
        <f>MAX(B545 - D545/Inputs!$B$5, 0)</f>
        <v>0</v>
      </c>
      <c r="F545" s="3">
        <f>MAX(D545*Inputs!$B$5 - B545, 0)</f>
        <v>13.360316666666673</v>
      </c>
      <c r="G545" s="3">
        <f t="shared" si="73"/>
        <v>0.45</v>
      </c>
      <c r="H545" t="str">
        <f t="shared" si="74"/>
        <v>Charge</v>
      </c>
      <c r="I545" s="3">
        <f t="shared" si="79"/>
        <v>340</v>
      </c>
      <c r="J545" s="3">
        <f t="shared" si="80"/>
        <v>0</v>
      </c>
      <c r="K545" s="3">
        <f>MIN(Inputs!$B$2, (Inputs!$B$8 - I545)/Inputs!$B$9)</f>
        <v>0</v>
      </c>
      <c r="L545" s="3">
        <f>MAX(MIN(Inputs!$B$2, I545*Inputs!$B$10, Inputs!$B$8*Inputs!$B$4 - J545), 0)</f>
        <v>170</v>
      </c>
      <c r="M545" s="3">
        <f t="shared" si="75"/>
        <v>0</v>
      </c>
      <c r="N545" s="3">
        <f t="shared" si="76"/>
        <v>0</v>
      </c>
      <c r="O545" s="3">
        <f>IF(H545="Reg", MIN(Inputs!$B$2, I545*Inputs!$B$10, (Inputs!$B$8-I545)/Inputs!$B$9), 0)</f>
        <v>0</v>
      </c>
      <c r="P545" s="3">
        <f t="shared" si="77"/>
        <v>0</v>
      </c>
      <c r="Q545" s="3">
        <f t="shared" si="78"/>
        <v>0</v>
      </c>
      <c r="R545" s="3">
        <f>I545 + M545*Inputs!$B$9 - N545/Inputs!$B$10</f>
        <v>340</v>
      </c>
    </row>
    <row r="546" spans="1:18" x14ac:dyDescent="0.3">
      <c r="A546" s="4">
        <v>46045.666666666657</v>
      </c>
      <c r="B546" s="3">
        <v>26.852500000000003</v>
      </c>
      <c r="C546" s="3">
        <v>0.5</v>
      </c>
      <c r="D546" s="3">
        <f t="shared" si="72"/>
        <v>25.724791666666672</v>
      </c>
      <c r="E546" s="3">
        <f>MAX(B546 - D546/Inputs!$B$5, 0)</f>
        <v>0</v>
      </c>
      <c r="F546" s="3">
        <f>MAX(D546*Inputs!$B$5 - B546, 0)</f>
        <v>0</v>
      </c>
      <c r="G546" s="3">
        <f t="shared" si="73"/>
        <v>0.5</v>
      </c>
      <c r="H546" t="str">
        <f t="shared" si="74"/>
        <v>Reg</v>
      </c>
      <c r="I546" s="3">
        <f t="shared" si="79"/>
        <v>340</v>
      </c>
      <c r="J546" s="3">
        <f t="shared" si="80"/>
        <v>0</v>
      </c>
      <c r="K546" s="3">
        <f>MIN(Inputs!$B$2, (Inputs!$B$8 - I546)/Inputs!$B$9)</f>
        <v>0</v>
      </c>
      <c r="L546" s="3">
        <f>MAX(MIN(Inputs!$B$2, I546*Inputs!$B$10, Inputs!$B$8*Inputs!$B$4 - J546), 0)</f>
        <v>170</v>
      </c>
      <c r="M546" s="3">
        <f t="shared" si="75"/>
        <v>0</v>
      </c>
      <c r="N546" s="3">
        <f t="shared" si="76"/>
        <v>0</v>
      </c>
      <c r="O546" s="3">
        <f>IF(H546="Reg", MIN(Inputs!$B$2, I546*Inputs!$B$10, (Inputs!$B$8-I546)/Inputs!$B$9), 0)</f>
        <v>0</v>
      </c>
      <c r="P546" s="3">
        <f t="shared" si="77"/>
        <v>0</v>
      </c>
      <c r="Q546" s="3">
        <f t="shared" si="78"/>
        <v>0</v>
      </c>
      <c r="R546" s="3">
        <f>I546 + M546*Inputs!$B$9 - N546/Inputs!$B$10</f>
        <v>340</v>
      </c>
    </row>
    <row r="547" spans="1:18" x14ac:dyDescent="0.3">
      <c r="A547" s="4">
        <v>46045.708333333343</v>
      </c>
      <c r="B547" s="3">
        <v>36.854999999999997</v>
      </c>
      <c r="C547" s="3">
        <v>1.1599999999999999</v>
      </c>
      <c r="D547" s="3">
        <f t="shared" si="72"/>
        <v>25.724791666666672</v>
      </c>
      <c r="E547" s="3">
        <f>MAX(B547 - D547/Inputs!$B$5, 0)</f>
        <v>7.6222821969696888</v>
      </c>
      <c r="F547" s="3">
        <f>MAX(D547*Inputs!$B$5 - B547, 0)</f>
        <v>0</v>
      </c>
      <c r="G547" s="3">
        <f t="shared" si="73"/>
        <v>1.1599999999999999</v>
      </c>
      <c r="H547" t="str">
        <f t="shared" si="74"/>
        <v>Discharge</v>
      </c>
      <c r="I547" s="3">
        <f t="shared" si="79"/>
        <v>340</v>
      </c>
      <c r="J547" s="3">
        <f t="shared" si="80"/>
        <v>0</v>
      </c>
      <c r="K547" s="3">
        <f>MIN(Inputs!$B$2, (Inputs!$B$8 - I547)/Inputs!$B$9)</f>
        <v>0</v>
      </c>
      <c r="L547" s="3">
        <f>MAX(MIN(Inputs!$B$2, I547*Inputs!$B$10, Inputs!$B$8*Inputs!$B$4 - J547), 0)</f>
        <v>170</v>
      </c>
      <c r="M547" s="3">
        <f t="shared" si="75"/>
        <v>0</v>
      </c>
      <c r="N547" s="3">
        <f t="shared" si="76"/>
        <v>170</v>
      </c>
      <c r="O547" s="3">
        <f>IF(H547="Reg", MIN(Inputs!$B$2, I547*Inputs!$B$10, (Inputs!$B$8-I547)/Inputs!$B$9), 0)</f>
        <v>0</v>
      </c>
      <c r="P547" s="3">
        <f t="shared" si="77"/>
        <v>6265.3499999999995</v>
      </c>
      <c r="Q547" s="3">
        <f t="shared" si="78"/>
        <v>0</v>
      </c>
      <c r="R547" s="3">
        <f>I547 + M547*Inputs!$B$9 - N547/Inputs!$B$10</f>
        <v>158.77939109773115</v>
      </c>
    </row>
    <row r="548" spans="1:18" x14ac:dyDescent="0.3">
      <c r="A548" s="4">
        <v>46045.75</v>
      </c>
      <c r="B548" s="3">
        <v>34.65</v>
      </c>
      <c r="C548" s="3">
        <v>0.5</v>
      </c>
      <c r="D548" s="3">
        <f t="shared" si="72"/>
        <v>25.724791666666672</v>
      </c>
      <c r="E548" s="3">
        <f>MAX(B548 - D548/Inputs!$B$5, 0)</f>
        <v>5.4172821969696905</v>
      </c>
      <c r="F548" s="3">
        <f>MAX(D548*Inputs!$B$5 - B548, 0)</f>
        <v>0</v>
      </c>
      <c r="G548" s="3">
        <f t="shared" si="73"/>
        <v>0.5</v>
      </c>
      <c r="H548" t="str">
        <f t="shared" si="74"/>
        <v>Discharge</v>
      </c>
      <c r="I548" s="3">
        <f t="shared" si="79"/>
        <v>158.77939109773115</v>
      </c>
      <c r="J548" s="3">
        <f t="shared" si="80"/>
        <v>170</v>
      </c>
      <c r="K548" s="3">
        <f>MIN(Inputs!$B$2, (Inputs!$B$8 - I548)/Inputs!$B$9)</f>
        <v>170</v>
      </c>
      <c r="L548" s="3">
        <f>MAX(MIN(Inputs!$B$2, I548*Inputs!$B$10, Inputs!$B$8*Inputs!$B$4 - J548), 0)</f>
        <v>148.94827166799323</v>
      </c>
      <c r="M548" s="3">
        <f t="shared" si="75"/>
        <v>0</v>
      </c>
      <c r="N548" s="3">
        <f t="shared" si="76"/>
        <v>148.94827166799323</v>
      </c>
      <c r="O548" s="3">
        <f>IF(H548="Reg", MIN(Inputs!$B$2, I548*Inputs!$B$10, (Inputs!$B$8-I548)/Inputs!$B$9), 0)</f>
        <v>0</v>
      </c>
      <c r="P548" s="3">
        <f t="shared" si="77"/>
        <v>5161.057613295965</v>
      </c>
      <c r="Q548" s="3">
        <f t="shared" si="78"/>
        <v>0</v>
      </c>
      <c r="R548" s="3">
        <f>I548 + M548*Inputs!$B$9 - N548/Inputs!$B$10</f>
        <v>0</v>
      </c>
    </row>
    <row r="549" spans="1:18" x14ac:dyDescent="0.3">
      <c r="A549" s="4">
        <v>46045.791666666657</v>
      </c>
      <c r="B549" s="3">
        <v>33.432499999999997</v>
      </c>
      <c r="C549" s="3">
        <v>3</v>
      </c>
      <c r="D549" s="3">
        <f t="shared" si="72"/>
        <v>25.724791666666672</v>
      </c>
      <c r="E549" s="3">
        <f>MAX(B549 - D549/Inputs!$B$5, 0)</f>
        <v>4.1997821969696894</v>
      </c>
      <c r="F549" s="3">
        <f>MAX(D549*Inputs!$B$5 - B549, 0)</f>
        <v>0</v>
      </c>
      <c r="G549" s="3">
        <f t="shared" si="73"/>
        <v>3</v>
      </c>
      <c r="H549" t="str">
        <f t="shared" si="74"/>
        <v>Discharge</v>
      </c>
      <c r="I549" s="3">
        <f t="shared" si="79"/>
        <v>0</v>
      </c>
      <c r="J549" s="3">
        <f t="shared" si="80"/>
        <v>318.94827166799325</v>
      </c>
      <c r="K549" s="3">
        <f>MIN(Inputs!$B$2, (Inputs!$B$8 - I549)/Inputs!$B$9)</f>
        <v>170</v>
      </c>
      <c r="L549" s="3">
        <f>MAX(MIN(Inputs!$B$2, I549*Inputs!$B$10, Inputs!$B$8*Inputs!$B$4 - J549), 0)</f>
        <v>0</v>
      </c>
      <c r="M549" s="3">
        <f t="shared" si="75"/>
        <v>0</v>
      </c>
      <c r="N549" s="3">
        <f t="shared" si="76"/>
        <v>0</v>
      </c>
      <c r="O549" s="3">
        <f>IF(H549="Reg", MIN(Inputs!$B$2, I549*Inputs!$B$10, (Inputs!$B$8-I549)/Inputs!$B$9), 0)</f>
        <v>0</v>
      </c>
      <c r="P549" s="3">
        <f t="shared" si="77"/>
        <v>0</v>
      </c>
      <c r="Q549" s="3">
        <f t="shared" si="78"/>
        <v>0</v>
      </c>
      <c r="R549" s="3">
        <f>I549 + M549*Inputs!$B$9 - N549/Inputs!$B$10</f>
        <v>0</v>
      </c>
    </row>
    <row r="550" spans="1:18" x14ac:dyDescent="0.3">
      <c r="A550" s="4">
        <v>46045.833333333343</v>
      </c>
      <c r="B550" s="3">
        <v>31.740000000000002</v>
      </c>
      <c r="C550" s="3">
        <v>4.63</v>
      </c>
      <c r="D550" s="3">
        <f t="shared" si="72"/>
        <v>25.724791666666672</v>
      </c>
      <c r="E550" s="3">
        <f>MAX(B550 - D550/Inputs!$B$5, 0)</f>
        <v>2.5072821969696939</v>
      </c>
      <c r="F550" s="3">
        <f>MAX(D550*Inputs!$B$5 - B550, 0)</f>
        <v>0</v>
      </c>
      <c r="G550" s="3">
        <f t="shared" si="73"/>
        <v>4.63</v>
      </c>
      <c r="H550" t="str">
        <f t="shared" si="74"/>
        <v>Reg</v>
      </c>
      <c r="I550" s="3">
        <f t="shared" si="79"/>
        <v>0</v>
      </c>
      <c r="J550" s="3">
        <f t="shared" si="80"/>
        <v>318.94827166799325</v>
      </c>
      <c r="K550" s="3">
        <f>MIN(Inputs!$B$2, (Inputs!$B$8 - I550)/Inputs!$B$9)</f>
        <v>170</v>
      </c>
      <c r="L550" s="3">
        <f>MAX(MIN(Inputs!$B$2, I550*Inputs!$B$10, Inputs!$B$8*Inputs!$B$4 - J550), 0)</f>
        <v>0</v>
      </c>
      <c r="M550" s="3">
        <f t="shared" si="75"/>
        <v>0</v>
      </c>
      <c r="N550" s="3">
        <f t="shared" si="76"/>
        <v>0</v>
      </c>
      <c r="O550" s="3">
        <f>IF(H550="Reg", MIN(Inputs!$B$2, I550*Inputs!$B$10, (Inputs!$B$8-I550)/Inputs!$B$9), 0)</f>
        <v>0</v>
      </c>
      <c r="P550" s="3">
        <f t="shared" si="77"/>
        <v>0</v>
      </c>
      <c r="Q550" s="3">
        <f t="shared" si="78"/>
        <v>0</v>
      </c>
      <c r="R550" s="3">
        <f>I550 + M550*Inputs!$B$9 - N550/Inputs!$B$10</f>
        <v>0</v>
      </c>
    </row>
    <row r="551" spans="1:18" x14ac:dyDescent="0.3">
      <c r="A551" s="4">
        <v>46045.875</v>
      </c>
      <c r="B551" s="3">
        <v>26.7575</v>
      </c>
      <c r="C551" s="3">
        <v>1</v>
      </c>
      <c r="D551" s="3">
        <f t="shared" si="72"/>
        <v>25.724791666666672</v>
      </c>
      <c r="E551" s="3">
        <f>MAX(B551 - D551/Inputs!$B$5, 0)</f>
        <v>0</v>
      </c>
      <c r="F551" s="3">
        <f>MAX(D551*Inputs!$B$5 - B551, 0)</f>
        <v>0</v>
      </c>
      <c r="G551" s="3">
        <f t="shared" si="73"/>
        <v>1</v>
      </c>
      <c r="H551" t="str">
        <f t="shared" si="74"/>
        <v>Reg</v>
      </c>
      <c r="I551" s="3">
        <f t="shared" si="79"/>
        <v>0</v>
      </c>
      <c r="J551" s="3">
        <f t="shared" si="80"/>
        <v>318.94827166799325</v>
      </c>
      <c r="K551" s="3">
        <f>MIN(Inputs!$B$2, (Inputs!$B$8 - I551)/Inputs!$B$9)</f>
        <v>170</v>
      </c>
      <c r="L551" s="3">
        <f>MAX(MIN(Inputs!$B$2, I551*Inputs!$B$10, Inputs!$B$8*Inputs!$B$4 - J551), 0)</f>
        <v>0</v>
      </c>
      <c r="M551" s="3">
        <f t="shared" si="75"/>
        <v>0</v>
      </c>
      <c r="N551" s="3">
        <f t="shared" si="76"/>
        <v>0</v>
      </c>
      <c r="O551" s="3">
        <f>IF(H551="Reg", MIN(Inputs!$B$2, I551*Inputs!$B$10, (Inputs!$B$8-I551)/Inputs!$B$9), 0)</f>
        <v>0</v>
      </c>
      <c r="P551" s="3">
        <f t="shared" si="77"/>
        <v>0</v>
      </c>
      <c r="Q551" s="3">
        <f t="shared" si="78"/>
        <v>0</v>
      </c>
      <c r="R551" s="3">
        <f>I551 + M551*Inputs!$B$9 - N551/Inputs!$B$10</f>
        <v>0</v>
      </c>
    </row>
    <row r="552" spans="1:18" x14ac:dyDescent="0.3">
      <c r="A552" s="4">
        <v>46045.916666666657</v>
      </c>
      <c r="B552" s="3">
        <v>22.662500000000001</v>
      </c>
      <c r="C552" s="3">
        <v>0.96</v>
      </c>
      <c r="D552" s="3">
        <f t="shared" si="72"/>
        <v>25.724791666666672</v>
      </c>
      <c r="E552" s="3">
        <f>MAX(B552 - D552/Inputs!$B$5, 0)</f>
        <v>0</v>
      </c>
      <c r="F552" s="3">
        <f>MAX(D552*Inputs!$B$5 - B552, 0)</f>
        <v>0</v>
      </c>
      <c r="G552" s="3">
        <f t="shared" si="73"/>
        <v>0.96</v>
      </c>
      <c r="H552" t="str">
        <f t="shared" si="74"/>
        <v>Reg</v>
      </c>
      <c r="I552" s="3">
        <f t="shared" si="79"/>
        <v>0</v>
      </c>
      <c r="J552" s="3">
        <f t="shared" si="80"/>
        <v>318.94827166799325</v>
      </c>
      <c r="K552" s="3">
        <f>MIN(Inputs!$B$2, (Inputs!$B$8 - I552)/Inputs!$B$9)</f>
        <v>170</v>
      </c>
      <c r="L552" s="3">
        <f>MAX(MIN(Inputs!$B$2, I552*Inputs!$B$10, Inputs!$B$8*Inputs!$B$4 - J552), 0)</f>
        <v>0</v>
      </c>
      <c r="M552" s="3">
        <f t="shared" si="75"/>
        <v>0</v>
      </c>
      <c r="N552" s="3">
        <f t="shared" si="76"/>
        <v>0</v>
      </c>
      <c r="O552" s="3">
        <f>IF(H552="Reg", MIN(Inputs!$B$2, I552*Inputs!$B$10, (Inputs!$B$8-I552)/Inputs!$B$9), 0)</f>
        <v>0</v>
      </c>
      <c r="P552" s="3">
        <f t="shared" si="77"/>
        <v>0</v>
      </c>
      <c r="Q552" s="3">
        <f t="shared" si="78"/>
        <v>0</v>
      </c>
      <c r="R552" s="3">
        <f>I552 + M552*Inputs!$B$9 - N552/Inputs!$B$10</f>
        <v>0</v>
      </c>
    </row>
    <row r="553" spans="1:18" x14ac:dyDescent="0.3">
      <c r="A553" s="4">
        <v>46045.958333333343</v>
      </c>
      <c r="B553" s="3">
        <v>19.8825</v>
      </c>
      <c r="C553" s="3">
        <v>0.84</v>
      </c>
      <c r="D553" s="3">
        <f t="shared" si="72"/>
        <v>25.724791666666672</v>
      </c>
      <c r="E553" s="3">
        <f>MAX(B553 - D553/Inputs!$B$5, 0)</f>
        <v>0</v>
      </c>
      <c r="F553" s="3">
        <f>MAX(D553*Inputs!$B$5 - B553, 0)</f>
        <v>2.7553166666666726</v>
      </c>
      <c r="G553" s="3">
        <f t="shared" si="73"/>
        <v>0.84</v>
      </c>
      <c r="H553" t="str">
        <f t="shared" si="74"/>
        <v>Charge</v>
      </c>
      <c r="I553" s="3">
        <f t="shared" si="79"/>
        <v>0</v>
      </c>
      <c r="J553" s="3">
        <f t="shared" si="80"/>
        <v>318.94827166799325</v>
      </c>
      <c r="K553" s="3">
        <f>MIN(Inputs!$B$2, (Inputs!$B$8 - I553)/Inputs!$B$9)</f>
        <v>170</v>
      </c>
      <c r="L553" s="3">
        <f>MAX(MIN(Inputs!$B$2, I553*Inputs!$B$10, Inputs!$B$8*Inputs!$B$4 - J553), 0)</f>
        <v>0</v>
      </c>
      <c r="M553" s="3">
        <f t="shared" si="75"/>
        <v>170</v>
      </c>
      <c r="N553" s="3">
        <f t="shared" si="76"/>
        <v>0</v>
      </c>
      <c r="O553" s="3">
        <f>IF(H553="Reg", MIN(Inputs!$B$2, I553*Inputs!$B$10, (Inputs!$B$8-I553)/Inputs!$B$9), 0)</f>
        <v>0</v>
      </c>
      <c r="P553" s="3">
        <f t="shared" si="77"/>
        <v>-3380.0250000000001</v>
      </c>
      <c r="Q553" s="3">
        <f t="shared" si="78"/>
        <v>0</v>
      </c>
      <c r="R553" s="3">
        <f>I553 + M553*Inputs!$B$9 - N553/Inputs!$B$10</f>
        <v>159.4741358339966</v>
      </c>
    </row>
    <row r="554" spans="1:18" x14ac:dyDescent="0.3">
      <c r="A554" s="4">
        <v>46046</v>
      </c>
      <c r="B554" s="3">
        <v>55.84</v>
      </c>
      <c r="C554" s="3">
        <v>0.05</v>
      </c>
      <c r="D554" s="3">
        <f t="shared" si="72"/>
        <v>43.243750000000006</v>
      </c>
      <c r="E554" s="3">
        <f>MAX(B554 - D554/Inputs!$B$5, 0)</f>
        <v>6.6993749999999963</v>
      </c>
      <c r="F554" s="3">
        <f>MAX(D554*Inputs!$B$5 - B554, 0)</f>
        <v>0</v>
      </c>
      <c r="G554" s="3">
        <f t="shared" si="73"/>
        <v>0.05</v>
      </c>
      <c r="H554" t="str">
        <f t="shared" si="74"/>
        <v>Discharge</v>
      </c>
      <c r="I554" s="3">
        <f t="shared" si="79"/>
        <v>159.4741358339966</v>
      </c>
      <c r="J554" s="3">
        <f t="shared" si="80"/>
        <v>0</v>
      </c>
      <c r="K554" s="3">
        <f>MIN(Inputs!$B$2, (Inputs!$B$8 - I554)/Inputs!$B$9)</f>
        <v>170</v>
      </c>
      <c r="L554" s="3">
        <f>MAX(MIN(Inputs!$B$2, I554*Inputs!$B$10, Inputs!$B$8*Inputs!$B$4 - J554), 0)</f>
        <v>149.6</v>
      </c>
      <c r="M554" s="3">
        <f t="shared" si="75"/>
        <v>0</v>
      </c>
      <c r="N554" s="3">
        <f t="shared" si="76"/>
        <v>149.6</v>
      </c>
      <c r="O554" s="3">
        <f>IF(H554="Reg", MIN(Inputs!$B$2, I554*Inputs!$B$10, (Inputs!$B$8-I554)/Inputs!$B$9), 0)</f>
        <v>0</v>
      </c>
      <c r="P554" s="3">
        <f t="shared" si="77"/>
        <v>8353.6640000000007</v>
      </c>
      <c r="Q554" s="3">
        <f t="shared" si="78"/>
        <v>0</v>
      </c>
      <c r="R554" s="3">
        <f>I554 + M554*Inputs!$B$9 - N554/Inputs!$B$10</f>
        <v>0</v>
      </c>
    </row>
    <row r="555" spans="1:18" x14ac:dyDescent="0.3">
      <c r="A555" s="4">
        <v>46046.041666666657</v>
      </c>
      <c r="B555" s="3">
        <v>58.387499999999996</v>
      </c>
      <c r="C555" s="3">
        <v>0.06</v>
      </c>
      <c r="D555" s="3">
        <f t="shared" si="72"/>
        <v>43.243750000000006</v>
      </c>
      <c r="E555" s="3">
        <f>MAX(B555 - D555/Inputs!$B$5, 0)</f>
        <v>9.2468749999999886</v>
      </c>
      <c r="F555" s="3">
        <f>MAX(D555*Inputs!$B$5 - B555, 0)</f>
        <v>0</v>
      </c>
      <c r="G555" s="3">
        <f t="shared" si="73"/>
        <v>0.06</v>
      </c>
      <c r="H555" t="str">
        <f t="shared" si="74"/>
        <v>Discharge</v>
      </c>
      <c r="I555" s="3">
        <f t="shared" si="79"/>
        <v>0</v>
      </c>
      <c r="J555" s="3">
        <f t="shared" si="80"/>
        <v>149.6</v>
      </c>
      <c r="K555" s="3">
        <f>MIN(Inputs!$B$2, (Inputs!$B$8 - I555)/Inputs!$B$9)</f>
        <v>170</v>
      </c>
      <c r="L555" s="3">
        <f>MAX(MIN(Inputs!$B$2, I555*Inputs!$B$10, Inputs!$B$8*Inputs!$B$4 - J555), 0)</f>
        <v>0</v>
      </c>
      <c r="M555" s="3">
        <f t="shared" si="75"/>
        <v>0</v>
      </c>
      <c r="N555" s="3">
        <f t="shared" si="76"/>
        <v>0</v>
      </c>
      <c r="O555" s="3">
        <f>IF(H555="Reg", MIN(Inputs!$B$2, I555*Inputs!$B$10, (Inputs!$B$8-I555)/Inputs!$B$9), 0)</f>
        <v>0</v>
      </c>
      <c r="P555" s="3">
        <f t="shared" si="77"/>
        <v>0</v>
      </c>
      <c r="Q555" s="3">
        <f t="shared" si="78"/>
        <v>0</v>
      </c>
      <c r="R555" s="3">
        <f>I555 + M555*Inputs!$B$9 - N555/Inputs!$B$10</f>
        <v>0</v>
      </c>
    </row>
    <row r="556" spans="1:18" x14ac:dyDescent="0.3">
      <c r="A556" s="4">
        <v>46046.083333333343</v>
      </c>
      <c r="B556" s="3">
        <v>61.127499999999998</v>
      </c>
      <c r="C556" s="3">
        <v>0.05</v>
      </c>
      <c r="D556" s="3">
        <f t="shared" si="72"/>
        <v>43.243750000000006</v>
      </c>
      <c r="E556" s="3">
        <f>MAX(B556 - D556/Inputs!$B$5, 0)</f>
        <v>11.986874999999991</v>
      </c>
      <c r="F556" s="3">
        <f>MAX(D556*Inputs!$B$5 - B556, 0)</f>
        <v>0</v>
      </c>
      <c r="G556" s="3">
        <f t="shared" si="73"/>
        <v>0.05</v>
      </c>
      <c r="H556" t="str">
        <f t="shared" si="74"/>
        <v>Discharge</v>
      </c>
      <c r="I556" s="3">
        <f t="shared" si="79"/>
        <v>0</v>
      </c>
      <c r="J556" s="3">
        <f t="shared" si="80"/>
        <v>149.6</v>
      </c>
      <c r="K556" s="3">
        <f>MIN(Inputs!$B$2, (Inputs!$B$8 - I556)/Inputs!$B$9)</f>
        <v>170</v>
      </c>
      <c r="L556" s="3">
        <f>MAX(MIN(Inputs!$B$2, I556*Inputs!$B$10, Inputs!$B$8*Inputs!$B$4 - J556), 0)</f>
        <v>0</v>
      </c>
      <c r="M556" s="3">
        <f t="shared" si="75"/>
        <v>0</v>
      </c>
      <c r="N556" s="3">
        <f t="shared" si="76"/>
        <v>0</v>
      </c>
      <c r="O556" s="3">
        <f>IF(H556="Reg", MIN(Inputs!$B$2, I556*Inputs!$B$10, (Inputs!$B$8-I556)/Inputs!$B$9), 0)</f>
        <v>0</v>
      </c>
      <c r="P556" s="3">
        <f t="shared" si="77"/>
        <v>0</v>
      </c>
      <c r="Q556" s="3">
        <f t="shared" si="78"/>
        <v>0</v>
      </c>
      <c r="R556" s="3">
        <f>I556 + M556*Inputs!$B$9 - N556/Inputs!$B$10</f>
        <v>0</v>
      </c>
    </row>
    <row r="557" spans="1:18" x14ac:dyDescent="0.3">
      <c r="A557" s="4">
        <v>46046.125</v>
      </c>
      <c r="B557" s="3">
        <v>58.402500000000003</v>
      </c>
      <c r="C557" s="3">
        <v>0.05</v>
      </c>
      <c r="D557" s="3">
        <f t="shared" si="72"/>
        <v>43.243750000000006</v>
      </c>
      <c r="E557" s="3">
        <f>MAX(B557 - D557/Inputs!$B$5, 0)</f>
        <v>9.2618749999999963</v>
      </c>
      <c r="F557" s="3">
        <f>MAX(D557*Inputs!$B$5 - B557, 0)</f>
        <v>0</v>
      </c>
      <c r="G557" s="3">
        <f t="shared" si="73"/>
        <v>0.05</v>
      </c>
      <c r="H557" t="str">
        <f t="shared" si="74"/>
        <v>Discharge</v>
      </c>
      <c r="I557" s="3">
        <f t="shared" si="79"/>
        <v>0</v>
      </c>
      <c r="J557" s="3">
        <f t="shared" si="80"/>
        <v>149.6</v>
      </c>
      <c r="K557" s="3">
        <f>MIN(Inputs!$B$2, (Inputs!$B$8 - I557)/Inputs!$B$9)</f>
        <v>170</v>
      </c>
      <c r="L557" s="3">
        <f>MAX(MIN(Inputs!$B$2, I557*Inputs!$B$10, Inputs!$B$8*Inputs!$B$4 - J557), 0)</f>
        <v>0</v>
      </c>
      <c r="M557" s="3">
        <f t="shared" si="75"/>
        <v>0</v>
      </c>
      <c r="N557" s="3">
        <f t="shared" si="76"/>
        <v>0</v>
      </c>
      <c r="O557" s="3">
        <f>IF(H557="Reg", MIN(Inputs!$B$2, I557*Inputs!$B$10, (Inputs!$B$8-I557)/Inputs!$B$9), 0)</f>
        <v>0</v>
      </c>
      <c r="P557" s="3">
        <f t="shared" si="77"/>
        <v>0</v>
      </c>
      <c r="Q557" s="3">
        <f t="shared" si="78"/>
        <v>0</v>
      </c>
      <c r="R557" s="3">
        <f>I557 + M557*Inputs!$B$9 - N557/Inputs!$B$10</f>
        <v>0</v>
      </c>
    </row>
    <row r="558" spans="1:18" x14ac:dyDescent="0.3">
      <c r="A558" s="4">
        <v>46046.166666666657</v>
      </c>
      <c r="B558" s="3">
        <v>62.865000000000002</v>
      </c>
      <c r="C558" s="3">
        <v>0.06</v>
      </c>
      <c r="D558" s="3">
        <f t="shared" si="72"/>
        <v>43.243750000000006</v>
      </c>
      <c r="E558" s="3">
        <f>MAX(B558 - D558/Inputs!$B$5, 0)</f>
        <v>13.724374999999995</v>
      </c>
      <c r="F558" s="3">
        <f>MAX(D558*Inputs!$B$5 - B558, 0)</f>
        <v>0</v>
      </c>
      <c r="G558" s="3">
        <f t="shared" si="73"/>
        <v>0.06</v>
      </c>
      <c r="H558" t="str">
        <f t="shared" si="74"/>
        <v>Discharge</v>
      </c>
      <c r="I558" s="3">
        <f t="shared" si="79"/>
        <v>0</v>
      </c>
      <c r="J558" s="3">
        <f t="shared" si="80"/>
        <v>149.6</v>
      </c>
      <c r="K558" s="3">
        <f>MIN(Inputs!$B$2, (Inputs!$B$8 - I558)/Inputs!$B$9)</f>
        <v>170</v>
      </c>
      <c r="L558" s="3">
        <f>MAX(MIN(Inputs!$B$2, I558*Inputs!$B$10, Inputs!$B$8*Inputs!$B$4 - J558), 0)</f>
        <v>0</v>
      </c>
      <c r="M558" s="3">
        <f t="shared" si="75"/>
        <v>0</v>
      </c>
      <c r="N558" s="3">
        <f t="shared" si="76"/>
        <v>0</v>
      </c>
      <c r="O558" s="3">
        <f>IF(H558="Reg", MIN(Inputs!$B$2, I558*Inputs!$B$10, (Inputs!$B$8-I558)/Inputs!$B$9), 0)</f>
        <v>0</v>
      </c>
      <c r="P558" s="3">
        <f t="shared" si="77"/>
        <v>0</v>
      </c>
      <c r="Q558" s="3">
        <f t="shared" si="78"/>
        <v>0</v>
      </c>
      <c r="R558" s="3">
        <f>I558 + M558*Inputs!$B$9 - N558/Inputs!$B$10</f>
        <v>0</v>
      </c>
    </row>
    <row r="559" spans="1:18" x14ac:dyDescent="0.3">
      <c r="A559" s="4">
        <v>46046.208333333343</v>
      </c>
      <c r="B559" s="3">
        <v>75.045000000000002</v>
      </c>
      <c r="C559" s="3">
        <v>0.15</v>
      </c>
      <c r="D559" s="3">
        <f t="shared" si="72"/>
        <v>43.243750000000006</v>
      </c>
      <c r="E559" s="3">
        <f>MAX(B559 - D559/Inputs!$B$5, 0)</f>
        <v>25.904374999999995</v>
      </c>
      <c r="F559" s="3">
        <f>MAX(D559*Inputs!$B$5 - B559, 0)</f>
        <v>0</v>
      </c>
      <c r="G559" s="3">
        <f t="shared" si="73"/>
        <v>0.15</v>
      </c>
      <c r="H559" t="str">
        <f t="shared" si="74"/>
        <v>Discharge</v>
      </c>
      <c r="I559" s="3">
        <f t="shared" si="79"/>
        <v>0</v>
      </c>
      <c r="J559" s="3">
        <f t="shared" si="80"/>
        <v>149.6</v>
      </c>
      <c r="K559" s="3">
        <f>MIN(Inputs!$B$2, (Inputs!$B$8 - I559)/Inputs!$B$9)</f>
        <v>170</v>
      </c>
      <c r="L559" s="3">
        <f>MAX(MIN(Inputs!$B$2, I559*Inputs!$B$10, Inputs!$B$8*Inputs!$B$4 - J559), 0)</f>
        <v>0</v>
      </c>
      <c r="M559" s="3">
        <f t="shared" si="75"/>
        <v>0</v>
      </c>
      <c r="N559" s="3">
        <f t="shared" si="76"/>
        <v>0</v>
      </c>
      <c r="O559" s="3">
        <f>IF(H559="Reg", MIN(Inputs!$B$2, I559*Inputs!$B$10, (Inputs!$B$8-I559)/Inputs!$B$9), 0)</f>
        <v>0</v>
      </c>
      <c r="P559" s="3">
        <f t="shared" si="77"/>
        <v>0</v>
      </c>
      <c r="Q559" s="3">
        <f t="shared" si="78"/>
        <v>0</v>
      </c>
      <c r="R559" s="3">
        <f>I559 + M559*Inputs!$B$9 - N559/Inputs!$B$10</f>
        <v>0</v>
      </c>
    </row>
    <row r="560" spans="1:18" x14ac:dyDescent="0.3">
      <c r="A560" s="4">
        <v>46046.25</v>
      </c>
      <c r="B560" s="3">
        <v>85.02</v>
      </c>
      <c r="C560" s="3">
        <v>0.16</v>
      </c>
      <c r="D560" s="3">
        <f t="shared" si="72"/>
        <v>43.243750000000006</v>
      </c>
      <c r="E560" s="3">
        <f>MAX(B560 - D560/Inputs!$B$5, 0)</f>
        <v>35.879374999999989</v>
      </c>
      <c r="F560" s="3">
        <f>MAX(D560*Inputs!$B$5 - B560, 0)</f>
        <v>0</v>
      </c>
      <c r="G560" s="3">
        <f t="shared" si="73"/>
        <v>0.16</v>
      </c>
      <c r="H560" t="str">
        <f t="shared" si="74"/>
        <v>Discharge</v>
      </c>
      <c r="I560" s="3">
        <f t="shared" si="79"/>
        <v>0</v>
      </c>
      <c r="J560" s="3">
        <f t="shared" si="80"/>
        <v>149.6</v>
      </c>
      <c r="K560" s="3">
        <f>MIN(Inputs!$B$2, (Inputs!$B$8 - I560)/Inputs!$B$9)</f>
        <v>170</v>
      </c>
      <c r="L560" s="3">
        <f>MAX(MIN(Inputs!$B$2, I560*Inputs!$B$10, Inputs!$B$8*Inputs!$B$4 - J560), 0)</f>
        <v>0</v>
      </c>
      <c r="M560" s="3">
        <f t="shared" si="75"/>
        <v>0</v>
      </c>
      <c r="N560" s="3">
        <f t="shared" si="76"/>
        <v>0</v>
      </c>
      <c r="O560" s="3">
        <f>IF(H560="Reg", MIN(Inputs!$B$2, I560*Inputs!$B$10, (Inputs!$B$8-I560)/Inputs!$B$9), 0)</f>
        <v>0</v>
      </c>
      <c r="P560" s="3">
        <f t="shared" si="77"/>
        <v>0</v>
      </c>
      <c r="Q560" s="3">
        <f t="shared" si="78"/>
        <v>0</v>
      </c>
      <c r="R560" s="3">
        <f>I560 + M560*Inputs!$B$9 - N560/Inputs!$B$10</f>
        <v>0</v>
      </c>
    </row>
    <row r="561" spans="1:18" x14ac:dyDescent="0.3">
      <c r="A561" s="4">
        <v>46046.291666666657</v>
      </c>
      <c r="B561" s="3">
        <v>104.33</v>
      </c>
      <c r="C561" s="3">
        <v>0.17</v>
      </c>
      <c r="D561" s="3">
        <f t="shared" si="72"/>
        <v>43.243750000000006</v>
      </c>
      <c r="E561" s="3">
        <f>MAX(B561 - D561/Inputs!$B$5, 0)</f>
        <v>55.189374999999991</v>
      </c>
      <c r="F561" s="3">
        <f>MAX(D561*Inputs!$B$5 - B561, 0)</f>
        <v>0</v>
      </c>
      <c r="G561" s="3">
        <f t="shared" si="73"/>
        <v>0.17</v>
      </c>
      <c r="H561" t="str">
        <f t="shared" si="74"/>
        <v>Discharge</v>
      </c>
      <c r="I561" s="3">
        <f t="shared" si="79"/>
        <v>0</v>
      </c>
      <c r="J561" s="3">
        <f t="shared" si="80"/>
        <v>149.6</v>
      </c>
      <c r="K561" s="3">
        <f>MIN(Inputs!$B$2, (Inputs!$B$8 - I561)/Inputs!$B$9)</f>
        <v>170</v>
      </c>
      <c r="L561" s="3">
        <f>MAX(MIN(Inputs!$B$2, I561*Inputs!$B$10, Inputs!$B$8*Inputs!$B$4 - J561), 0)</f>
        <v>0</v>
      </c>
      <c r="M561" s="3">
        <f t="shared" si="75"/>
        <v>0</v>
      </c>
      <c r="N561" s="3">
        <f t="shared" si="76"/>
        <v>0</v>
      </c>
      <c r="O561" s="3">
        <f>IF(H561="Reg", MIN(Inputs!$B$2, I561*Inputs!$B$10, (Inputs!$B$8-I561)/Inputs!$B$9), 0)</f>
        <v>0</v>
      </c>
      <c r="P561" s="3">
        <f t="shared" si="77"/>
        <v>0</v>
      </c>
      <c r="Q561" s="3">
        <f t="shared" si="78"/>
        <v>0</v>
      </c>
      <c r="R561" s="3">
        <f>I561 + M561*Inputs!$B$9 - N561/Inputs!$B$10</f>
        <v>0</v>
      </c>
    </row>
    <row r="562" spans="1:18" x14ac:dyDescent="0.3">
      <c r="A562" s="4">
        <v>46046.333333333343</v>
      </c>
      <c r="B562" s="3">
        <v>35.927500000000002</v>
      </c>
      <c r="C562" s="3">
        <v>4.28</v>
      </c>
      <c r="D562" s="3">
        <f t="shared" si="72"/>
        <v>43.243750000000006</v>
      </c>
      <c r="E562" s="3">
        <f>MAX(B562 - D562/Inputs!$B$5, 0)</f>
        <v>0</v>
      </c>
      <c r="F562" s="3">
        <f>MAX(D562*Inputs!$B$5 - B562, 0)</f>
        <v>2.1270000000000024</v>
      </c>
      <c r="G562" s="3">
        <f t="shared" si="73"/>
        <v>4.28</v>
      </c>
      <c r="H562" t="str">
        <f t="shared" si="74"/>
        <v>Reg</v>
      </c>
      <c r="I562" s="3">
        <f t="shared" si="79"/>
        <v>0</v>
      </c>
      <c r="J562" s="3">
        <f t="shared" si="80"/>
        <v>149.6</v>
      </c>
      <c r="K562" s="3">
        <f>MIN(Inputs!$B$2, (Inputs!$B$8 - I562)/Inputs!$B$9)</f>
        <v>170</v>
      </c>
      <c r="L562" s="3">
        <f>MAX(MIN(Inputs!$B$2, I562*Inputs!$B$10, Inputs!$B$8*Inputs!$B$4 - J562), 0)</f>
        <v>0</v>
      </c>
      <c r="M562" s="3">
        <f t="shared" si="75"/>
        <v>0</v>
      </c>
      <c r="N562" s="3">
        <f t="shared" si="76"/>
        <v>0</v>
      </c>
      <c r="O562" s="3">
        <f>IF(H562="Reg", MIN(Inputs!$B$2, I562*Inputs!$B$10, (Inputs!$B$8-I562)/Inputs!$B$9), 0)</f>
        <v>0</v>
      </c>
      <c r="P562" s="3">
        <f t="shared" si="77"/>
        <v>0</v>
      </c>
      <c r="Q562" s="3">
        <f t="shared" si="78"/>
        <v>0</v>
      </c>
      <c r="R562" s="3">
        <f>I562 + M562*Inputs!$B$9 - N562/Inputs!$B$10</f>
        <v>0</v>
      </c>
    </row>
    <row r="563" spans="1:18" x14ac:dyDescent="0.3">
      <c r="A563" s="4">
        <v>46046.375</v>
      </c>
      <c r="B563" s="3">
        <v>36.074999999999996</v>
      </c>
      <c r="C563" s="3">
        <v>5.55</v>
      </c>
      <c r="D563" s="3">
        <f t="shared" si="72"/>
        <v>43.243750000000006</v>
      </c>
      <c r="E563" s="3">
        <f>MAX(B563 - D563/Inputs!$B$5, 0)</f>
        <v>0</v>
      </c>
      <c r="F563" s="3">
        <f>MAX(D563*Inputs!$B$5 - B563, 0)</f>
        <v>1.9795000000000087</v>
      </c>
      <c r="G563" s="3">
        <f t="shared" si="73"/>
        <v>5.55</v>
      </c>
      <c r="H563" t="str">
        <f t="shared" si="74"/>
        <v>Reg</v>
      </c>
      <c r="I563" s="3">
        <f t="shared" si="79"/>
        <v>0</v>
      </c>
      <c r="J563" s="3">
        <f t="shared" si="80"/>
        <v>149.6</v>
      </c>
      <c r="K563" s="3">
        <f>MIN(Inputs!$B$2, (Inputs!$B$8 - I563)/Inputs!$B$9)</f>
        <v>170</v>
      </c>
      <c r="L563" s="3">
        <f>MAX(MIN(Inputs!$B$2, I563*Inputs!$B$10, Inputs!$B$8*Inputs!$B$4 - J563), 0)</f>
        <v>0</v>
      </c>
      <c r="M563" s="3">
        <f t="shared" si="75"/>
        <v>0</v>
      </c>
      <c r="N563" s="3">
        <f t="shared" si="76"/>
        <v>0</v>
      </c>
      <c r="O563" s="3">
        <f>IF(H563="Reg", MIN(Inputs!$B$2, I563*Inputs!$B$10, (Inputs!$B$8-I563)/Inputs!$B$9), 0)</f>
        <v>0</v>
      </c>
      <c r="P563" s="3">
        <f t="shared" si="77"/>
        <v>0</v>
      </c>
      <c r="Q563" s="3">
        <f t="shared" si="78"/>
        <v>0</v>
      </c>
      <c r="R563" s="3">
        <f>I563 + M563*Inputs!$B$9 - N563/Inputs!$B$10</f>
        <v>0</v>
      </c>
    </row>
    <row r="564" spans="1:18" x14ac:dyDescent="0.3">
      <c r="A564" s="4">
        <v>46046.416666666657</v>
      </c>
      <c r="B564" s="3">
        <v>32.39</v>
      </c>
      <c r="C564" s="3">
        <v>0.94</v>
      </c>
      <c r="D564" s="3">
        <f t="shared" si="72"/>
        <v>43.243750000000006</v>
      </c>
      <c r="E564" s="3">
        <f>MAX(B564 - D564/Inputs!$B$5, 0)</f>
        <v>0</v>
      </c>
      <c r="F564" s="3">
        <f>MAX(D564*Inputs!$B$5 - B564, 0)</f>
        <v>5.6645000000000039</v>
      </c>
      <c r="G564" s="3">
        <f t="shared" si="73"/>
        <v>0.94</v>
      </c>
      <c r="H564" t="str">
        <f t="shared" si="74"/>
        <v>Charge</v>
      </c>
      <c r="I564" s="3">
        <f t="shared" si="79"/>
        <v>0</v>
      </c>
      <c r="J564" s="3">
        <f t="shared" si="80"/>
        <v>149.6</v>
      </c>
      <c r="K564" s="3">
        <f>MIN(Inputs!$B$2, (Inputs!$B$8 - I564)/Inputs!$B$9)</f>
        <v>170</v>
      </c>
      <c r="L564" s="3">
        <f>MAX(MIN(Inputs!$B$2, I564*Inputs!$B$10, Inputs!$B$8*Inputs!$B$4 - J564), 0)</f>
        <v>0</v>
      </c>
      <c r="M564" s="3">
        <f t="shared" si="75"/>
        <v>170</v>
      </c>
      <c r="N564" s="3">
        <f t="shared" si="76"/>
        <v>0</v>
      </c>
      <c r="O564" s="3">
        <f>IF(H564="Reg", MIN(Inputs!$B$2, I564*Inputs!$B$10, (Inputs!$B$8-I564)/Inputs!$B$9), 0)</f>
        <v>0</v>
      </c>
      <c r="P564" s="3">
        <f t="shared" si="77"/>
        <v>-5506.3</v>
      </c>
      <c r="Q564" s="3">
        <f t="shared" si="78"/>
        <v>0</v>
      </c>
      <c r="R564" s="3">
        <f>I564 + M564*Inputs!$B$9 - N564/Inputs!$B$10</f>
        <v>159.4741358339966</v>
      </c>
    </row>
    <row r="565" spans="1:18" x14ac:dyDescent="0.3">
      <c r="A565" s="4">
        <v>46046.458333333343</v>
      </c>
      <c r="B565" s="3">
        <v>29.035</v>
      </c>
      <c r="C565" s="3">
        <v>0.53</v>
      </c>
      <c r="D565" s="3">
        <f t="shared" si="72"/>
        <v>43.243750000000006</v>
      </c>
      <c r="E565" s="3">
        <f>MAX(B565 - D565/Inputs!$B$5, 0)</f>
        <v>0</v>
      </c>
      <c r="F565" s="3">
        <f>MAX(D565*Inputs!$B$5 - B565, 0)</f>
        <v>9.0195000000000043</v>
      </c>
      <c r="G565" s="3">
        <f t="shared" si="73"/>
        <v>0.53</v>
      </c>
      <c r="H565" t="str">
        <f t="shared" si="74"/>
        <v>Charge</v>
      </c>
      <c r="I565" s="3">
        <f t="shared" si="79"/>
        <v>159.4741358339966</v>
      </c>
      <c r="J565" s="3">
        <f t="shared" si="80"/>
        <v>149.6</v>
      </c>
      <c r="K565" s="3">
        <f>MIN(Inputs!$B$2, (Inputs!$B$8 - I565)/Inputs!$B$9)</f>
        <v>170</v>
      </c>
      <c r="L565" s="3">
        <f>MAX(MIN(Inputs!$B$2, I565*Inputs!$B$10, Inputs!$B$8*Inputs!$B$4 - J565), 0)</f>
        <v>149.6</v>
      </c>
      <c r="M565" s="3">
        <f t="shared" si="75"/>
        <v>170</v>
      </c>
      <c r="N565" s="3">
        <f t="shared" si="76"/>
        <v>0</v>
      </c>
      <c r="O565" s="3">
        <f>IF(H565="Reg", MIN(Inputs!$B$2, I565*Inputs!$B$10, (Inputs!$B$8-I565)/Inputs!$B$9), 0)</f>
        <v>0</v>
      </c>
      <c r="P565" s="3">
        <f t="shared" si="77"/>
        <v>-4935.95</v>
      </c>
      <c r="Q565" s="3">
        <f t="shared" si="78"/>
        <v>0</v>
      </c>
      <c r="R565" s="3">
        <f>I565 + M565*Inputs!$B$9 - N565/Inputs!$B$10</f>
        <v>318.9482716679932</v>
      </c>
    </row>
    <row r="566" spans="1:18" x14ac:dyDescent="0.3">
      <c r="A566" s="4">
        <v>46046.5</v>
      </c>
      <c r="B566" s="3">
        <v>19.635000000000002</v>
      </c>
      <c r="C566" s="3">
        <v>0.44</v>
      </c>
      <c r="D566" s="3">
        <f t="shared" si="72"/>
        <v>43.243750000000006</v>
      </c>
      <c r="E566" s="3">
        <f>MAX(B566 - D566/Inputs!$B$5, 0)</f>
        <v>0</v>
      </c>
      <c r="F566" s="3">
        <f>MAX(D566*Inputs!$B$5 - B566, 0)</f>
        <v>18.419500000000003</v>
      </c>
      <c r="G566" s="3">
        <f t="shared" si="73"/>
        <v>0.44</v>
      </c>
      <c r="H566" t="str">
        <f t="shared" si="74"/>
        <v>Charge</v>
      </c>
      <c r="I566" s="3">
        <f t="shared" si="79"/>
        <v>318.9482716679932</v>
      </c>
      <c r="J566" s="3">
        <f t="shared" si="80"/>
        <v>149.6</v>
      </c>
      <c r="K566" s="3">
        <f>MIN(Inputs!$B$2, (Inputs!$B$8 - I566)/Inputs!$B$9)</f>
        <v>22.44121780453775</v>
      </c>
      <c r="L566" s="3">
        <f>MAX(MIN(Inputs!$B$2, I566*Inputs!$B$10, Inputs!$B$8*Inputs!$B$4 - J566), 0)</f>
        <v>170</v>
      </c>
      <c r="M566" s="3">
        <f t="shared" si="75"/>
        <v>22.44121780453775</v>
      </c>
      <c r="N566" s="3">
        <f t="shared" si="76"/>
        <v>0</v>
      </c>
      <c r="O566" s="3">
        <f>IF(H566="Reg", MIN(Inputs!$B$2, I566*Inputs!$B$10, (Inputs!$B$8-I566)/Inputs!$B$9), 0)</f>
        <v>0</v>
      </c>
      <c r="P566" s="3">
        <f t="shared" si="77"/>
        <v>-440.63331159209878</v>
      </c>
      <c r="Q566" s="3">
        <f t="shared" si="78"/>
        <v>0</v>
      </c>
      <c r="R566" s="3">
        <f>I566 + M566*Inputs!$B$9 - N566/Inputs!$B$10</f>
        <v>340</v>
      </c>
    </row>
    <row r="567" spans="1:18" x14ac:dyDescent="0.3">
      <c r="A567" s="4">
        <v>46046.541666666657</v>
      </c>
      <c r="B567" s="3">
        <v>9.9849999999999994</v>
      </c>
      <c r="C567" s="3">
        <v>0.4</v>
      </c>
      <c r="D567" s="3">
        <f t="shared" si="72"/>
        <v>43.243750000000006</v>
      </c>
      <c r="E567" s="3">
        <f>MAX(B567 - D567/Inputs!$B$5, 0)</f>
        <v>0</v>
      </c>
      <c r="F567" s="3">
        <f>MAX(D567*Inputs!$B$5 - B567, 0)</f>
        <v>28.069500000000005</v>
      </c>
      <c r="G567" s="3">
        <f t="shared" si="73"/>
        <v>0.4</v>
      </c>
      <c r="H567" t="str">
        <f t="shared" si="74"/>
        <v>Charge</v>
      </c>
      <c r="I567" s="3">
        <f t="shared" si="79"/>
        <v>340</v>
      </c>
      <c r="J567" s="3">
        <f t="shared" si="80"/>
        <v>149.6</v>
      </c>
      <c r="K567" s="3">
        <f>MIN(Inputs!$B$2, (Inputs!$B$8 - I567)/Inputs!$B$9)</f>
        <v>0</v>
      </c>
      <c r="L567" s="3">
        <f>MAX(MIN(Inputs!$B$2, I567*Inputs!$B$10, Inputs!$B$8*Inputs!$B$4 - J567), 0)</f>
        <v>170</v>
      </c>
      <c r="M567" s="3">
        <f t="shared" si="75"/>
        <v>0</v>
      </c>
      <c r="N567" s="3">
        <f t="shared" si="76"/>
        <v>0</v>
      </c>
      <c r="O567" s="3">
        <f>IF(H567="Reg", MIN(Inputs!$B$2, I567*Inputs!$B$10, (Inputs!$B$8-I567)/Inputs!$B$9), 0)</f>
        <v>0</v>
      </c>
      <c r="P567" s="3">
        <f t="shared" si="77"/>
        <v>0</v>
      </c>
      <c r="Q567" s="3">
        <f t="shared" si="78"/>
        <v>0</v>
      </c>
      <c r="R567" s="3">
        <f>I567 + M567*Inputs!$B$9 - N567/Inputs!$B$10</f>
        <v>340</v>
      </c>
    </row>
    <row r="568" spans="1:18" x14ac:dyDescent="0.3">
      <c r="A568" s="4">
        <v>46046.583333333343</v>
      </c>
      <c r="B568" s="3">
        <v>5.5050000000000008</v>
      </c>
      <c r="C568" s="3">
        <v>0.44</v>
      </c>
      <c r="D568" s="3">
        <f t="shared" si="72"/>
        <v>43.243750000000006</v>
      </c>
      <c r="E568" s="3">
        <f>MAX(B568 - D568/Inputs!$B$5, 0)</f>
        <v>0</v>
      </c>
      <c r="F568" s="3">
        <f>MAX(D568*Inputs!$B$5 - B568, 0)</f>
        <v>32.549500000000002</v>
      </c>
      <c r="G568" s="3">
        <f t="shared" si="73"/>
        <v>0.44</v>
      </c>
      <c r="H568" t="str">
        <f t="shared" si="74"/>
        <v>Charge</v>
      </c>
      <c r="I568" s="3">
        <f t="shared" si="79"/>
        <v>340</v>
      </c>
      <c r="J568" s="3">
        <f t="shared" si="80"/>
        <v>149.6</v>
      </c>
      <c r="K568" s="3">
        <f>MIN(Inputs!$B$2, (Inputs!$B$8 - I568)/Inputs!$B$9)</f>
        <v>0</v>
      </c>
      <c r="L568" s="3">
        <f>MAX(MIN(Inputs!$B$2, I568*Inputs!$B$10, Inputs!$B$8*Inputs!$B$4 - J568), 0)</f>
        <v>170</v>
      </c>
      <c r="M568" s="3">
        <f t="shared" si="75"/>
        <v>0</v>
      </c>
      <c r="N568" s="3">
        <f t="shared" si="76"/>
        <v>0</v>
      </c>
      <c r="O568" s="3">
        <f>IF(H568="Reg", MIN(Inputs!$B$2, I568*Inputs!$B$10, (Inputs!$B$8-I568)/Inputs!$B$9), 0)</f>
        <v>0</v>
      </c>
      <c r="P568" s="3">
        <f t="shared" si="77"/>
        <v>0</v>
      </c>
      <c r="Q568" s="3">
        <f t="shared" si="78"/>
        <v>0</v>
      </c>
      <c r="R568" s="3">
        <f>I568 + M568*Inputs!$B$9 - N568/Inputs!$B$10</f>
        <v>340</v>
      </c>
    </row>
    <row r="569" spans="1:18" x14ac:dyDescent="0.3">
      <c r="A569" s="4">
        <v>46046.625</v>
      </c>
      <c r="B569" s="3">
        <v>0.79500000000000004</v>
      </c>
      <c r="C569" s="3">
        <v>0.4</v>
      </c>
      <c r="D569" s="3">
        <f t="shared" si="72"/>
        <v>43.243750000000006</v>
      </c>
      <c r="E569" s="3">
        <f>MAX(B569 - D569/Inputs!$B$5, 0)</f>
        <v>0</v>
      </c>
      <c r="F569" s="3">
        <f>MAX(D569*Inputs!$B$5 - B569, 0)</f>
        <v>37.259500000000003</v>
      </c>
      <c r="G569" s="3">
        <f t="shared" si="73"/>
        <v>0.4</v>
      </c>
      <c r="H569" t="str">
        <f t="shared" si="74"/>
        <v>Charge</v>
      </c>
      <c r="I569" s="3">
        <f t="shared" si="79"/>
        <v>340</v>
      </c>
      <c r="J569" s="3">
        <f t="shared" si="80"/>
        <v>149.6</v>
      </c>
      <c r="K569" s="3">
        <f>MIN(Inputs!$B$2, (Inputs!$B$8 - I569)/Inputs!$B$9)</f>
        <v>0</v>
      </c>
      <c r="L569" s="3">
        <f>MAX(MIN(Inputs!$B$2, I569*Inputs!$B$10, Inputs!$B$8*Inputs!$B$4 - J569), 0)</f>
        <v>170</v>
      </c>
      <c r="M569" s="3">
        <f t="shared" si="75"/>
        <v>0</v>
      </c>
      <c r="N569" s="3">
        <f t="shared" si="76"/>
        <v>0</v>
      </c>
      <c r="O569" s="3">
        <f>IF(H569="Reg", MIN(Inputs!$B$2, I569*Inputs!$B$10, (Inputs!$B$8-I569)/Inputs!$B$9), 0)</f>
        <v>0</v>
      </c>
      <c r="P569" s="3">
        <f t="shared" si="77"/>
        <v>0</v>
      </c>
      <c r="Q569" s="3">
        <f t="shared" si="78"/>
        <v>0</v>
      </c>
      <c r="R569" s="3">
        <f>I569 + M569*Inputs!$B$9 - N569/Inputs!$B$10</f>
        <v>340</v>
      </c>
    </row>
    <row r="570" spans="1:18" x14ac:dyDescent="0.3">
      <c r="A570" s="4">
        <v>46046.666666666657</v>
      </c>
      <c r="B570" s="3">
        <v>37.114999999999995</v>
      </c>
      <c r="C570" s="3">
        <v>0.47</v>
      </c>
      <c r="D570" s="3">
        <f t="shared" si="72"/>
        <v>43.243750000000006</v>
      </c>
      <c r="E570" s="3">
        <f>MAX(B570 - D570/Inputs!$B$5, 0)</f>
        <v>0</v>
      </c>
      <c r="F570" s="3">
        <f>MAX(D570*Inputs!$B$5 - B570, 0)</f>
        <v>0.93950000000000955</v>
      </c>
      <c r="G570" s="3">
        <f t="shared" si="73"/>
        <v>0.47</v>
      </c>
      <c r="H570" t="str">
        <f t="shared" si="74"/>
        <v>Charge</v>
      </c>
      <c r="I570" s="3">
        <f t="shared" si="79"/>
        <v>340</v>
      </c>
      <c r="J570" s="3">
        <f t="shared" si="80"/>
        <v>149.6</v>
      </c>
      <c r="K570" s="3">
        <f>MIN(Inputs!$B$2, (Inputs!$B$8 - I570)/Inputs!$B$9)</f>
        <v>0</v>
      </c>
      <c r="L570" s="3">
        <f>MAX(MIN(Inputs!$B$2, I570*Inputs!$B$10, Inputs!$B$8*Inputs!$B$4 - J570), 0)</f>
        <v>170</v>
      </c>
      <c r="M570" s="3">
        <f t="shared" si="75"/>
        <v>0</v>
      </c>
      <c r="N570" s="3">
        <f t="shared" si="76"/>
        <v>0</v>
      </c>
      <c r="O570" s="3">
        <f>IF(H570="Reg", MIN(Inputs!$B$2, I570*Inputs!$B$10, (Inputs!$B$8-I570)/Inputs!$B$9), 0)</f>
        <v>0</v>
      </c>
      <c r="P570" s="3">
        <f t="shared" si="77"/>
        <v>0</v>
      </c>
      <c r="Q570" s="3">
        <f t="shared" si="78"/>
        <v>0</v>
      </c>
      <c r="R570" s="3">
        <f>I570 + M570*Inputs!$B$9 - N570/Inputs!$B$10</f>
        <v>340</v>
      </c>
    </row>
    <row r="571" spans="1:18" x14ac:dyDescent="0.3">
      <c r="A571" s="4">
        <v>46046.708333333343</v>
      </c>
      <c r="B571" s="3">
        <v>56.767500000000005</v>
      </c>
      <c r="C571" s="3">
        <v>0.92</v>
      </c>
      <c r="D571" s="3">
        <f t="shared" si="72"/>
        <v>43.243750000000006</v>
      </c>
      <c r="E571" s="3">
        <f>MAX(B571 - D571/Inputs!$B$5, 0)</f>
        <v>7.6268749999999983</v>
      </c>
      <c r="F571" s="3">
        <f>MAX(D571*Inputs!$B$5 - B571, 0)</f>
        <v>0</v>
      </c>
      <c r="G571" s="3">
        <f t="shared" si="73"/>
        <v>0.92</v>
      </c>
      <c r="H571" t="str">
        <f t="shared" si="74"/>
        <v>Discharge</v>
      </c>
      <c r="I571" s="3">
        <f t="shared" si="79"/>
        <v>340</v>
      </c>
      <c r="J571" s="3">
        <f t="shared" si="80"/>
        <v>149.6</v>
      </c>
      <c r="K571" s="3">
        <f>MIN(Inputs!$B$2, (Inputs!$B$8 - I571)/Inputs!$B$9)</f>
        <v>0</v>
      </c>
      <c r="L571" s="3">
        <f>MAX(MIN(Inputs!$B$2, I571*Inputs!$B$10, Inputs!$B$8*Inputs!$B$4 - J571), 0)</f>
        <v>170</v>
      </c>
      <c r="M571" s="3">
        <f t="shared" si="75"/>
        <v>0</v>
      </c>
      <c r="N571" s="3">
        <f t="shared" si="76"/>
        <v>170</v>
      </c>
      <c r="O571" s="3">
        <f>IF(H571="Reg", MIN(Inputs!$B$2, I571*Inputs!$B$10, (Inputs!$B$8-I571)/Inputs!$B$9), 0)</f>
        <v>0</v>
      </c>
      <c r="P571" s="3">
        <f t="shared" si="77"/>
        <v>9650.4750000000004</v>
      </c>
      <c r="Q571" s="3">
        <f t="shared" si="78"/>
        <v>0</v>
      </c>
      <c r="R571" s="3">
        <f>I571 + M571*Inputs!$B$9 - N571/Inputs!$B$10</f>
        <v>158.77939109773115</v>
      </c>
    </row>
    <row r="572" spans="1:18" x14ac:dyDescent="0.3">
      <c r="A572" s="4">
        <v>46046.75</v>
      </c>
      <c r="B572" s="3">
        <v>46.005000000000003</v>
      </c>
      <c r="C572" s="3">
        <v>0.06</v>
      </c>
      <c r="D572" s="3">
        <f t="shared" si="72"/>
        <v>43.243750000000006</v>
      </c>
      <c r="E572" s="3">
        <f>MAX(B572 - D572/Inputs!$B$5, 0)</f>
        <v>0</v>
      </c>
      <c r="F572" s="3">
        <f>MAX(D572*Inputs!$B$5 - B572, 0)</f>
        <v>0</v>
      </c>
      <c r="G572" s="3">
        <f t="shared" si="73"/>
        <v>0.06</v>
      </c>
      <c r="H572" t="str">
        <f t="shared" si="74"/>
        <v>Reg</v>
      </c>
      <c r="I572" s="3">
        <f t="shared" si="79"/>
        <v>158.77939109773115</v>
      </c>
      <c r="J572" s="3">
        <f t="shared" si="80"/>
        <v>319.60000000000002</v>
      </c>
      <c r="K572" s="3">
        <f>MIN(Inputs!$B$2, (Inputs!$B$8 - I572)/Inputs!$B$9)</f>
        <v>170</v>
      </c>
      <c r="L572" s="3">
        <f>MAX(MIN(Inputs!$B$2, I572*Inputs!$B$10, Inputs!$B$8*Inputs!$B$4 - J572), 0)</f>
        <v>20.399999999999977</v>
      </c>
      <c r="M572" s="3">
        <f t="shared" si="75"/>
        <v>0</v>
      </c>
      <c r="N572" s="3">
        <f t="shared" si="76"/>
        <v>0</v>
      </c>
      <c r="O572" s="3">
        <f>IF(H572="Reg", MIN(Inputs!$B$2, I572*Inputs!$B$10, (Inputs!$B$8-I572)/Inputs!$B$9), 0)</f>
        <v>148.94827166799323</v>
      </c>
      <c r="P572" s="3">
        <f t="shared" si="77"/>
        <v>0</v>
      </c>
      <c r="Q572" s="3">
        <f t="shared" si="78"/>
        <v>8.936896300079594</v>
      </c>
      <c r="R572" s="3">
        <f>I572 + M572*Inputs!$B$9 - N572/Inputs!$B$10</f>
        <v>158.77939109773115</v>
      </c>
    </row>
    <row r="573" spans="1:18" x14ac:dyDescent="0.3">
      <c r="A573" s="4">
        <v>46046.791666666657</v>
      </c>
      <c r="B573" s="3">
        <v>42.550000000000004</v>
      </c>
      <c r="C573" s="3">
        <v>0.06</v>
      </c>
      <c r="D573" s="3">
        <f t="shared" si="72"/>
        <v>43.243750000000006</v>
      </c>
      <c r="E573" s="3">
        <f>MAX(B573 - D573/Inputs!$B$5, 0)</f>
        <v>0</v>
      </c>
      <c r="F573" s="3">
        <f>MAX(D573*Inputs!$B$5 - B573, 0)</f>
        <v>0</v>
      </c>
      <c r="G573" s="3">
        <f t="shared" si="73"/>
        <v>0.06</v>
      </c>
      <c r="H573" t="str">
        <f t="shared" si="74"/>
        <v>Reg</v>
      </c>
      <c r="I573" s="3">
        <f t="shared" si="79"/>
        <v>158.77939109773115</v>
      </c>
      <c r="J573" s="3">
        <f t="shared" si="80"/>
        <v>319.60000000000002</v>
      </c>
      <c r="K573" s="3">
        <f>MIN(Inputs!$B$2, (Inputs!$B$8 - I573)/Inputs!$B$9)</f>
        <v>170</v>
      </c>
      <c r="L573" s="3">
        <f>MAX(MIN(Inputs!$B$2, I573*Inputs!$B$10, Inputs!$B$8*Inputs!$B$4 - J573), 0)</f>
        <v>20.399999999999977</v>
      </c>
      <c r="M573" s="3">
        <f t="shared" si="75"/>
        <v>0</v>
      </c>
      <c r="N573" s="3">
        <f t="shared" si="76"/>
        <v>0</v>
      </c>
      <c r="O573" s="3">
        <f>IF(H573="Reg", MIN(Inputs!$B$2, I573*Inputs!$B$10, (Inputs!$B$8-I573)/Inputs!$B$9), 0)</f>
        <v>148.94827166799323</v>
      </c>
      <c r="P573" s="3">
        <f t="shared" si="77"/>
        <v>0</v>
      </c>
      <c r="Q573" s="3">
        <f t="shared" si="78"/>
        <v>8.936896300079594</v>
      </c>
      <c r="R573" s="3">
        <f>I573 + M573*Inputs!$B$9 - N573/Inputs!$B$10</f>
        <v>158.77939109773115</v>
      </c>
    </row>
    <row r="574" spans="1:18" x14ac:dyDescent="0.3">
      <c r="A574" s="4">
        <v>46046.833333333343</v>
      </c>
      <c r="B574" s="3">
        <v>38.21</v>
      </c>
      <c r="C574" s="3">
        <v>0.06</v>
      </c>
      <c r="D574" s="3">
        <f t="shared" si="72"/>
        <v>43.243750000000006</v>
      </c>
      <c r="E574" s="3">
        <f>MAX(B574 - D574/Inputs!$B$5, 0)</f>
        <v>0</v>
      </c>
      <c r="F574" s="3">
        <f>MAX(D574*Inputs!$B$5 - B574, 0)</f>
        <v>0</v>
      </c>
      <c r="G574" s="3">
        <f t="shared" si="73"/>
        <v>0.06</v>
      </c>
      <c r="H574" t="str">
        <f t="shared" si="74"/>
        <v>Reg</v>
      </c>
      <c r="I574" s="3">
        <f t="shared" si="79"/>
        <v>158.77939109773115</v>
      </c>
      <c r="J574" s="3">
        <f t="shared" si="80"/>
        <v>319.60000000000002</v>
      </c>
      <c r="K574" s="3">
        <f>MIN(Inputs!$B$2, (Inputs!$B$8 - I574)/Inputs!$B$9)</f>
        <v>170</v>
      </c>
      <c r="L574" s="3">
        <f>MAX(MIN(Inputs!$B$2, I574*Inputs!$B$10, Inputs!$B$8*Inputs!$B$4 - J574), 0)</f>
        <v>20.399999999999977</v>
      </c>
      <c r="M574" s="3">
        <f t="shared" si="75"/>
        <v>0</v>
      </c>
      <c r="N574" s="3">
        <f t="shared" si="76"/>
        <v>0</v>
      </c>
      <c r="O574" s="3">
        <f>IF(H574="Reg", MIN(Inputs!$B$2, I574*Inputs!$B$10, (Inputs!$B$8-I574)/Inputs!$B$9), 0)</f>
        <v>148.94827166799323</v>
      </c>
      <c r="P574" s="3">
        <f t="shared" si="77"/>
        <v>0</v>
      </c>
      <c r="Q574" s="3">
        <f t="shared" si="78"/>
        <v>8.936896300079594</v>
      </c>
      <c r="R574" s="3">
        <f>I574 + M574*Inputs!$B$9 - N574/Inputs!$B$10</f>
        <v>158.77939109773115</v>
      </c>
    </row>
    <row r="575" spans="1:18" x14ac:dyDescent="0.3">
      <c r="A575" s="4">
        <v>46046.875</v>
      </c>
      <c r="B575" s="3">
        <v>31.369999999999997</v>
      </c>
      <c r="C575" s="3">
        <v>0.05</v>
      </c>
      <c r="D575" s="3">
        <f t="shared" si="72"/>
        <v>43.243750000000006</v>
      </c>
      <c r="E575" s="3">
        <f>MAX(B575 - D575/Inputs!$B$5, 0)</f>
        <v>0</v>
      </c>
      <c r="F575" s="3">
        <f>MAX(D575*Inputs!$B$5 - B575, 0)</f>
        <v>6.684500000000007</v>
      </c>
      <c r="G575" s="3">
        <f t="shared" si="73"/>
        <v>0.05</v>
      </c>
      <c r="H575" t="str">
        <f t="shared" si="74"/>
        <v>Charge</v>
      </c>
      <c r="I575" s="3">
        <f t="shared" si="79"/>
        <v>158.77939109773115</v>
      </c>
      <c r="J575" s="3">
        <f t="shared" si="80"/>
        <v>319.60000000000002</v>
      </c>
      <c r="K575" s="3">
        <f>MIN(Inputs!$B$2, (Inputs!$B$8 - I575)/Inputs!$B$9)</f>
        <v>170</v>
      </c>
      <c r="L575" s="3">
        <f>MAX(MIN(Inputs!$B$2, I575*Inputs!$B$10, Inputs!$B$8*Inputs!$B$4 - J575), 0)</f>
        <v>20.399999999999977</v>
      </c>
      <c r="M575" s="3">
        <f t="shared" si="75"/>
        <v>170</v>
      </c>
      <c r="N575" s="3">
        <f t="shared" si="76"/>
        <v>0</v>
      </c>
      <c r="O575" s="3">
        <f>IF(H575="Reg", MIN(Inputs!$B$2, I575*Inputs!$B$10, (Inputs!$B$8-I575)/Inputs!$B$9), 0)</f>
        <v>0</v>
      </c>
      <c r="P575" s="3">
        <f t="shared" si="77"/>
        <v>-5332.9</v>
      </c>
      <c r="Q575" s="3">
        <f t="shared" si="78"/>
        <v>0</v>
      </c>
      <c r="R575" s="3">
        <f>I575 + M575*Inputs!$B$9 - N575/Inputs!$B$10</f>
        <v>318.25352693172772</v>
      </c>
    </row>
    <row r="576" spans="1:18" x14ac:dyDescent="0.3">
      <c r="A576" s="4">
        <v>46046.916666666657</v>
      </c>
      <c r="B576" s="3">
        <v>28.897500000000001</v>
      </c>
      <c r="C576" s="3">
        <v>0.04</v>
      </c>
      <c r="D576" s="3">
        <f t="shared" si="72"/>
        <v>43.243750000000006</v>
      </c>
      <c r="E576" s="3">
        <f>MAX(B576 - D576/Inputs!$B$5, 0)</f>
        <v>0</v>
      </c>
      <c r="F576" s="3">
        <f>MAX(D576*Inputs!$B$5 - B576, 0)</f>
        <v>9.1570000000000036</v>
      </c>
      <c r="G576" s="3">
        <f t="shared" si="73"/>
        <v>0.04</v>
      </c>
      <c r="H576" t="str">
        <f t="shared" si="74"/>
        <v>Charge</v>
      </c>
      <c r="I576" s="3">
        <f t="shared" si="79"/>
        <v>318.25352693172772</v>
      </c>
      <c r="J576" s="3">
        <f t="shared" si="80"/>
        <v>319.60000000000002</v>
      </c>
      <c r="K576" s="3">
        <f>MIN(Inputs!$B$2, (Inputs!$B$8 - I576)/Inputs!$B$9)</f>
        <v>23.181818181818198</v>
      </c>
      <c r="L576" s="3">
        <f>MAX(MIN(Inputs!$B$2, I576*Inputs!$B$10, Inputs!$B$8*Inputs!$B$4 - J576), 0)</f>
        <v>20.399999999999977</v>
      </c>
      <c r="M576" s="3">
        <f t="shared" si="75"/>
        <v>23.181818181818198</v>
      </c>
      <c r="N576" s="3">
        <f t="shared" si="76"/>
        <v>0</v>
      </c>
      <c r="O576" s="3">
        <f>IF(H576="Reg", MIN(Inputs!$B$2, I576*Inputs!$B$10, (Inputs!$B$8-I576)/Inputs!$B$9), 0)</f>
        <v>0</v>
      </c>
      <c r="P576" s="3">
        <f t="shared" si="77"/>
        <v>-669.8965909090914</v>
      </c>
      <c r="Q576" s="3">
        <f t="shared" si="78"/>
        <v>0</v>
      </c>
      <c r="R576" s="3">
        <f>I576 + M576*Inputs!$B$9 - N576/Inputs!$B$10</f>
        <v>340</v>
      </c>
    </row>
    <row r="577" spans="1:18" x14ac:dyDescent="0.3">
      <c r="A577" s="4">
        <v>46046.958333333343</v>
      </c>
      <c r="B577" s="3">
        <v>26.57</v>
      </c>
      <c r="C577" s="3">
        <v>0.04</v>
      </c>
      <c r="D577" s="3">
        <f t="shared" si="72"/>
        <v>43.243750000000006</v>
      </c>
      <c r="E577" s="3">
        <f>MAX(B577 - D577/Inputs!$B$5, 0)</f>
        <v>0</v>
      </c>
      <c r="F577" s="3">
        <f>MAX(D577*Inputs!$B$5 - B577, 0)</f>
        <v>11.484500000000004</v>
      </c>
      <c r="G577" s="3">
        <f t="shared" si="73"/>
        <v>0.04</v>
      </c>
      <c r="H577" t="str">
        <f t="shared" si="74"/>
        <v>Charge</v>
      </c>
      <c r="I577" s="3">
        <f t="shared" si="79"/>
        <v>340</v>
      </c>
      <c r="J577" s="3">
        <f t="shared" si="80"/>
        <v>319.60000000000002</v>
      </c>
      <c r="K577" s="3">
        <f>MIN(Inputs!$B$2, (Inputs!$B$8 - I577)/Inputs!$B$9)</f>
        <v>0</v>
      </c>
      <c r="L577" s="3">
        <f>MAX(MIN(Inputs!$B$2, I577*Inputs!$B$10, Inputs!$B$8*Inputs!$B$4 - J577), 0)</f>
        <v>20.399999999999977</v>
      </c>
      <c r="M577" s="3">
        <f t="shared" si="75"/>
        <v>0</v>
      </c>
      <c r="N577" s="3">
        <f t="shared" si="76"/>
        <v>0</v>
      </c>
      <c r="O577" s="3">
        <f>IF(H577="Reg", MIN(Inputs!$B$2, I577*Inputs!$B$10, (Inputs!$B$8-I577)/Inputs!$B$9), 0)</f>
        <v>0</v>
      </c>
      <c r="P577" s="3">
        <f t="shared" si="77"/>
        <v>0</v>
      </c>
      <c r="Q577" s="3">
        <f t="shared" si="78"/>
        <v>0</v>
      </c>
      <c r="R577" s="3">
        <f>I577 + M577*Inputs!$B$9 - N577/Inputs!$B$10</f>
        <v>340</v>
      </c>
    </row>
    <row r="578" spans="1:18" x14ac:dyDescent="0.3">
      <c r="A578" s="4">
        <v>46047</v>
      </c>
      <c r="B578" s="3">
        <v>43.674999999999997</v>
      </c>
      <c r="C578" s="3">
        <v>0.03</v>
      </c>
      <c r="D578" s="3">
        <f t="shared" ref="D578:D641" si="81">AVERAGEIFS(B:B, A:A, "&gt;="&amp;INT(A578), A:A, "&lt;"&amp;INT(A578)+1)</f>
        <v>46.394479166666677</v>
      </c>
      <c r="E578" s="3">
        <f>MAX(B578 - D578/Inputs!$B$5, 0)</f>
        <v>0</v>
      </c>
      <c r="F578" s="3">
        <f>MAX(D578*Inputs!$B$5 - B578, 0)</f>
        <v>0</v>
      </c>
      <c r="G578" s="3">
        <f t="shared" ref="G578:G641" si="82">C578</f>
        <v>0.03</v>
      </c>
      <c r="H578" t="str">
        <f t="shared" ref="H578:H641" si="83">IF(MAX(E578, F578, G578)&lt;=0, "Idle", IF(AND(G578&gt;=E578, G578&gt;=F578), "Reg", IF(E578&gt;=F578, "Discharge", "Charge")))</f>
        <v>Reg</v>
      </c>
      <c r="I578" s="3">
        <f t="shared" si="79"/>
        <v>340</v>
      </c>
      <c r="J578" s="3">
        <f t="shared" si="80"/>
        <v>0</v>
      </c>
      <c r="K578" s="3">
        <f>MIN(Inputs!$B$2, (Inputs!$B$8 - I578)/Inputs!$B$9)</f>
        <v>0</v>
      </c>
      <c r="L578" s="3">
        <f>MAX(MIN(Inputs!$B$2, I578*Inputs!$B$10, Inputs!$B$8*Inputs!$B$4 - J578), 0)</f>
        <v>170</v>
      </c>
      <c r="M578" s="3">
        <f t="shared" ref="M578:M641" si="84">IF(H578="Charge", K578, 0)</f>
        <v>0</v>
      </c>
      <c r="N578" s="3">
        <f t="shared" ref="N578:N641" si="85">IF(H578="Discharge", L578, 0)</f>
        <v>0</v>
      </c>
      <c r="O578" s="3">
        <f>IF(H578="Reg", MIN(Inputs!$B$2, I578*Inputs!$B$10, (Inputs!$B$8-I578)/Inputs!$B$9), 0)</f>
        <v>0</v>
      </c>
      <c r="P578" s="3">
        <f t="shared" ref="P578:P641" si="86">(N578 - M578) * B578</f>
        <v>0</v>
      </c>
      <c r="Q578" s="3">
        <f t="shared" ref="Q578:Q641" si="87">O578 * C578</f>
        <v>0</v>
      </c>
      <c r="R578" s="3">
        <f>I578 + M578*Inputs!$B$9 - N578/Inputs!$B$10</f>
        <v>340</v>
      </c>
    </row>
    <row r="579" spans="1:18" x14ac:dyDescent="0.3">
      <c r="A579" s="4">
        <v>46047.041666666657</v>
      </c>
      <c r="B579" s="3">
        <v>41.772500000000001</v>
      </c>
      <c r="C579" s="3">
        <v>0.04</v>
      </c>
      <c r="D579" s="3">
        <f t="shared" si="81"/>
        <v>46.394479166666677</v>
      </c>
      <c r="E579" s="3">
        <f>MAX(B579 - D579/Inputs!$B$5, 0)</f>
        <v>0</v>
      </c>
      <c r="F579" s="3">
        <f>MAX(D579*Inputs!$B$5 - B579, 0)</f>
        <v>0</v>
      </c>
      <c r="G579" s="3">
        <f t="shared" si="82"/>
        <v>0.04</v>
      </c>
      <c r="H579" t="str">
        <f t="shared" si="83"/>
        <v>Reg</v>
      </c>
      <c r="I579" s="3">
        <f t="shared" ref="I579:I642" si="88">R578</f>
        <v>340</v>
      </c>
      <c r="J579" s="3">
        <f t="shared" ref="J579:J642" si="89">IF(INT(A579)=INT(A578), J578 + N578, 0)</f>
        <v>0</v>
      </c>
      <c r="K579" s="3">
        <f>MIN(Inputs!$B$2, (Inputs!$B$8 - I579)/Inputs!$B$9)</f>
        <v>0</v>
      </c>
      <c r="L579" s="3">
        <f>MAX(MIN(Inputs!$B$2, I579*Inputs!$B$10, Inputs!$B$8*Inputs!$B$4 - J579), 0)</f>
        <v>170</v>
      </c>
      <c r="M579" s="3">
        <f t="shared" si="84"/>
        <v>0</v>
      </c>
      <c r="N579" s="3">
        <f t="shared" si="85"/>
        <v>0</v>
      </c>
      <c r="O579" s="3">
        <f>IF(H579="Reg", MIN(Inputs!$B$2, I579*Inputs!$B$10, (Inputs!$B$8-I579)/Inputs!$B$9), 0)</f>
        <v>0</v>
      </c>
      <c r="P579" s="3">
        <f t="shared" si="86"/>
        <v>0</v>
      </c>
      <c r="Q579" s="3">
        <f t="shared" si="87"/>
        <v>0</v>
      </c>
      <c r="R579" s="3">
        <f>I579 + M579*Inputs!$B$9 - N579/Inputs!$B$10</f>
        <v>340</v>
      </c>
    </row>
    <row r="580" spans="1:18" x14ac:dyDescent="0.3">
      <c r="A580" s="4">
        <v>46047.083333333343</v>
      </c>
      <c r="B580" s="3">
        <v>35.802500000000002</v>
      </c>
      <c r="C580" s="3">
        <v>0.04</v>
      </c>
      <c r="D580" s="3">
        <f t="shared" si="81"/>
        <v>46.394479166666677</v>
      </c>
      <c r="E580" s="3">
        <f>MAX(B580 - D580/Inputs!$B$5, 0)</f>
        <v>0</v>
      </c>
      <c r="F580" s="3">
        <f>MAX(D580*Inputs!$B$5 - B580, 0)</f>
        <v>5.0246416666666747</v>
      </c>
      <c r="G580" s="3">
        <f t="shared" si="82"/>
        <v>0.04</v>
      </c>
      <c r="H580" t="str">
        <f t="shared" si="83"/>
        <v>Charge</v>
      </c>
      <c r="I580" s="3">
        <f t="shared" si="88"/>
        <v>340</v>
      </c>
      <c r="J580" s="3">
        <f t="shared" si="89"/>
        <v>0</v>
      </c>
      <c r="K580" s="3">
        <f>MIN(Inputs!$B$2, (Inputs!$B$8 - I580)/Inputs!$B$9)</f>
        <v>0</v>
      </c>
      <c r="L580" s="3">
        <f>MAX(MIN(Inputs!$B$2, I580*Inputs!$B$10, Inputs!$B$8*Inputs!$B$4 - J580), 0)</f>
        <v>170</v>
      </c>
      <c r="M580" s="3">
        <f t="shared" si="84"/>
        <v>0</v>
      </c>
      <c r="N580" s="3">
        <f t="shared" si="85"/>
        <v>0</v>
      </c>
      <c r="O580" s="3">
        <f>IF(H580="Reg", MIN(Inputs!$B$2, I580*Inputs!$B$10, (Inputs!$B$8-I580)/Inputs!$B$9), 0)</f>
        <v>0</v>
      </c>
      <c r="P580" s="3">
        <f t="shared" si="86"/>
        <v>0</v>
      </c>
      <c r="Q580" s="3">
        <f t="shared" si="87"/>
        <v>0</v>
      </c>
      <c r="R580" s="3">
        <f>I580 + M580*Inputs!$B$9 - N580/Inputs!$B$10</f>
        <v>340</v>
      </c>
    </row>
    <row r="581" spans="1:18" x14ac:dyDescent="0.3">
      <c r="A581" s="4">
        <v>46047.125</v>
      </c>
      <c r="B581" s="3">
        <v>33.177500000000002</v>
      </c>
      <c r="C581" s="3">
        <v>0.04</v>
      </c>
      <c r="D581" s="3">
        <f t="shared" si="81"/>
        <v>46.394479166666677</v>
      </c>
      <c r="E581" s="3">
        <f>MAX(B581 - D581/Inputs!$B$5, 0)</f>
        <v>0</v>
      </c>
      <c r="F581" s="3">
        <f>MAX(D581*Inputs!$B$5 - B581, 0)</f>
        <v>7.6496416666666747</v>
      </c>
      <c r="G581" s="3">
        <f t="shared" si="82"/>
        <v>0.04</v>
      </c>
      <c r="H581" t="str">
        <f t="shared" si="83"/>
        <v>Charge</v>
      </c>
      <c r="I581" s="3">
        <f t="shared" si="88"/>
        <v>340</v>
      </c>
      <c r="J581" s="3">
        <f t="shared" si="89"/>
        <v>0</v>
      </c>
      <c r="K581" s="3">
        <f>MIN(Inputs!$B$2, (Inputs!$B$8 - I581)/Inputs!$B$9)</f>
        <v>0</v>
      </c>
      <c r="L581" s="3">
        <f>MAX(MIN(Inputs!$B$2, I581*Inputs!$B$10, Inputs!$B$8*Inputs!$B$4 - J581), 0)</f>
        <v>170</v>
      </c>
      <c r="M581" s="3">
        <f t="shared" si="84"/>
        <v>0</v>
      </c>
      <c r="N581" s="3">
        <f t="shared" si="85"/>
        <v>0</v>
      </c>
      <c r="O581" s="3">
        <f>IF(H581="Reg", MIN(Inputs!$B$2, I581*Inputs!$B$10, (Inputs!$B$8-I581)/Inputs!$B$9), 0)</f>
        <v>0</v>
      </c>
      <c r="P581" s="3">
        <f t="shared" si="86"/>
        <v>0</v>
      </c>
      <c r="Q581" s="3">
        <f t="shared" si="87"/>
        <v>0</v>
      </c>
      <c r="R581" s="3">
        <f>I581 + M581*Inputs!$B$9 - N581/Inputs!$B$10</f>
        <v>340</v>
      </c>
    </row>
    <row r="582" spans="1:18" x14ac:dyDescent="0.3">
      <c r="A582" s="4">
        <v>46047.166666666657</v>
      </c>
      <c r="B582" s="3">
        <v>36.927500000000002</v>
      </c>
      <c r="C582" s="3">
        <v>0.04</v>
      </c>
      <c r="D582" s="3">
        <f t="shared" si="81"/>
        <v>46.394479166666677</v>
      </c>
      <c r="E582" s="3">
        <f>MAX(B582 - D582/Inputs!$B$5, 0)</f>
        <v>0</v>
      </c>
      <c r="F582" s="3">
        <f>MAX(D582*Inputs!$B$5 - B582, 0)</f>
        <v>3.8996416666666747</v>
      </c>
      <c r="G582" s="3">
        <f t="shared" si="82"/>
        <v>0.04</v>
      </c>
      <c r="H582" t="str">
        <f t="shared" si="83"/>
        <v>Charge</v>
      </c>
      <c r="I582" s="3">
        <f t="shared" si="88"/>
        <v>340</v>
      </c>
      <c r="J582" s="3">
        <f t="shared" si="89"/>
        <v>0</v>
      </c>
      <c r="K582" s="3">
        <f>MIN(Inputs!$B$2, (Inputs!$B$8 - I582)/Inputs!$B$9)</f>
        <v>0</v>
      </c>
      <c r="L582" s="3">
        <f>MAX(MIN(Inputs!$B$2, I582*Inputs!$B$10, Inputs!$B$8*Inputs!$B$4 - J582), 0)</f>
        <v>170</v>
      </c>
      <c r="M582" s="3">
        <f t="shared" si="84"/>
        <v>0</v>
      </c>
      <c r="N582" s="3">
        <f t="shared" si="85"/>
        <v>0</v>
      </c>
      <c r="O582" s="3">
        <f>IF(H582="Reg", MIN(Inputs!$B$2, I582*Inputs!$B$10, (Inputs!$B$8-I582)/Inputs!$B$9), 0)</f>
        <v>0</v>
      </c>
      <c r="P582" s="3">
        <f t="shared" si="86"/>
        <v>0</v>
      </c>
      <c r="Q582" s="3">
        <f t="shared" si="87"/>
        <v>0</v>
      </c>
      <c r="R582" s="3">
        <f>I582 + M582*Inputs!$B$9 - N582/Inputs!$B$10</f>
        <v>340</v>
      </c>
    </row>
    <row r="583" spans="1:18" x14ac:dyDescent="0.3">
      <c r="A583" s="4">
        <v>46047.208333333343</v>
      </c>
      <c r="B583" s="3">
        <v>43.36</v>
      </c>
      <c r="C583" s="3">
        <v>0.04</v>
      </c>
      <c r="D583" s="3">
        <f t="shared" si="81"/>
        <v>46.394479166666677</v>
      </c>
      <c r="E583" s="3">
        <f>MAX(B583 - D583/Inputs!$B$5, 0)</f>
        <v>0</v>
      </c>
      <c r="F583" s="3">
        <f>MAX(D583*Inputs!$B$5 - B583, 0)</f>
        <v>0</v>
      </c>
      <c r="G583" s="3">
        <f t="shared" si="82"/>
        <v>0.04</v>
      </c>
      <c r="H583" t="str">
        <f t="shared" si="83"/>
        <v>Reg</v>
      </c>
      <c r="I583" s="3">
        <f t="shared" si="88"/>
        <v>340</v>
      </c>
      <c r="J583" s="3">
        <f t="shared" si="89"/>
        <v>0</v>
      </c>
      <c r="K583" s="3">
        <f>MIN(Inputs!$B$2, (Inputs!$B$8 - I583)/Inputs!$B$9)</f>
        <v>0</v>
      </c>
      <c r="L583" s="3">
        <f>MAX(MIN(Inputs!$B$2, I583*Inputs!$B$10, Inputs!$B$8*Inputs!$B$4 - J583), 0)</f>
        <v>170</v>
      </c>
      <c r="M583" s="3">
        <f t="shared" si="84"/>
        <v>0</v>
      </c>
      <c r="N583" s="3">
        <f t="shared" si="85"/>
        <v>0</v>
      </c>
      <c r="O583" s="3">
        <f>IF(H583="Reg", MIN(Inputs!$B$2, I583*Inputs!$B$10, (Inputs!$B$8-I583)/Inputs!$B$9), 0)</f>
        <v>0</v>
      </c>
      <c r="P583" s="3">
        <f t="shared" si="86"/>
        <v>0</v>
      </c>
      <c r="Q583" s="3">
        <f t="shared" si="87"/>
        <v>0</v>
      </c>
      <c r="R583" s="3">
        <f>I583 + M583*Inputs!$B$9 - N583/Inputs!$B$10</f>
        <v>340</v>
      </c>
    </row>
    <row r="584" spans="1:18" x14ac:dyDescent="0.3">
      <c r="A584" s="4">
        <v>46047.25</v>
      </c>
      <c r="B584" s="3">
        <v>43.70750000000001</v>
      </c>
      <c r="C584" s="3">
        <v>0.1</v>
      </c>
      <c r="D584" s="3">
        <f t="shared" si="81"/>
        <v>46.394479166666677</v>
      </c>
      <c r="E584" s="3">
        <f>MAX(B584 - D584/Inputs!$B$5, 0)</f>
        <v>0</v>
      </c>
      <c r="F584" s="3">
        <f>MAX(D584*Inputs!$B$5 - B584, 0)</f>
        <v>0</v>
      </c>
      <c r="G584" s="3">
        <f t="shared" si="82"/>
        <v>0.1</v>
      </c>
      <c r="H584" t="str">
        <f t="shared" si="83"/>
        <v>Reg</v>
      </c>
      <c r="I584" s="3">
        <f t="shared" si="88"/>
        <v>340</v>
      </c>
      <c r="J584" s="3">
        <f t="shared" si="89"/>
        <v>0</v>
      </c>
      <c r="K584" s="3">
        <f>MIN(Inputs!$B$2, (Inputs!$B$8 - I584)/Inputs!$B$9)</f>
        <v>0</v>
      </c>
      <c r="L584" s="3">
        <f>MAX(MIN(Inputs!$B$2, I584*Inputs!$B$10, Inputs!$B$8*Inputs!$B$4 - J584), 0)</f>
        <v>170</v>
      </c>
      <c r="M584" s="3">
        <f t="shared" si="84"/>
        <v>0</v>
      </c>
      <c r="N584" s="3">
        <f t="shared" si="85"/>
        <v>0</v>
      </c>
      <c r="O584" s="3">
        <f>IF(H584="Reg", MIN(Inputs!$B$2, I584*Inputs!$B$10, (Inputs!$B$8-I584)/Inputs!$B$9), 0)</f>
        <v>0</v>
      </c>
      <c r="P584" s="3">
        <f t="shared" si="86"/>
        <v>0</v>
      </c>
      <c r="Q584" s="3">
        <f t="shared" si="87"/>
        <v>0</v>
      </c>
      <c r="R584" s="3">
        <f>I584 + M584*Inputs!$B$9 - N584/Inputs!$B$10</f>
        <v>340</v>
      </c>
    </row>
    <row r="585" spans="1:18" x14ac:dyDescent="0.3">
      <c r="A585" s="4">
        <v>46047.291666666657</v>
      </c>
      <c r="B585" s="3">
        <v>43.402500000000003</v>
      </c>
      <c r="C585" s="3">
        <v>0.11</v>
      </c>
      <c r="D585" s="3">
        <f t="shared" si="81"/>
        <v>46.394479166666677</v>
      </c>
      <c r="E585" s="3">
        <f>MAX(B585 - D585/Inputs!$B$5, 0)</f>
        <v>0</v>
      </c>
      <c r="F585" s="3">
        <f>MAX(D585*Inputs!$B$5 - B585, 0)</f>
        <v>0</v>
      </c>
      <c r="G585" s="3">
        <f t="shared" si="82"/>
        <v>0.11</v>
      </c>
      <c r="H585" t="str">
        <f t="shared" si="83"/>
        <v>Reg</v>
      </c>
      <c r="I585" s="3">
        <f t="shared" si="88"/>
        <v>340</v>
      </c>
      <c r="J585" s="3">
        <f t="shared" si="89"/>
        <v>0</v>
      </c>
      <c r="K585" s="3">
        <f>MIN(Inputs!$B$2, (Inputs!$B$8 - I585)/Inputs!$B$9)</f>
        <v>0</v>
      </c>
      <c r="L585" s="3">
        <f>MAX(MIN(Inputs!$B$2, I585*Inputs!$B$10, Inputs!$B$8*Inputs!$B$4 - J585), 0)</f>
        <v>170</v>
      </c>
      <c r="M585" s="3">
        <f t="shared" si="84"/>
        <v>0</v>
      </c>
      <c r="N585" s="3">
        <f t="shared" si="85"/>
        <v>0</v>
      </c>
      <c r="O585" s="3">
        <f>IF(H585="Reg", MIN(Inputs!$B$2, I585*Inputs!$B$10, (Inputs!$B$8-I585)/Inputs!$B$9), 0)</f>
        <v>0</v>
      </c>
      <c r="P585" s="3">
        <f t="shared" si="86"/>
        <v>0</v>
      </c>
      <c r="Q585" s="3">
        <f t="shared" si="87"/>
        <v>0</v>
      </c>
      <c r="R585" s="3">
        <f>I585 + M585*Inputs!$B$9 - N585/Inputs!$B$10</f>
        <v>340</v>
      </c>
    </row>
    <row r="586" spans="1:18" x14ac:dyDescent="0.3">
      <c r="A586" s="4">
        <v>46047.333333333343</v>
      </c>
      <c r="B586" s="3">
        <v>31.577499999999997</v>
      </c>
      <c r="C586" s="3">
        <v>1.52</v>
      </c>
      <c r="D586" s="3">
        <f t="shared" si="81"/>
        <v>46.394479166666677</v>
      </c>
      <c r="E586" s="3">
        <f>MAX(B586 - D586/Inputs!$B$5, 0)</f>
        <v>0</v>
      </c>
      <c r="F586" s="3">
        <f>MAX(D586*Inputs!$B$5 - B586, 0)</f>
        <v>9.2496416666666796</v>
      </c>
      <c r="G586" s="3">
        <f t="shared" si="82"/>
        <v>1.52</v>
      </c>
      <c r="H586" t="str">
        <f t="shared" si="83"/>
        <v>Charge</v>
      </c>
      <c r="I586" s="3">
        <f t="shared" si="88"/>
        <v>340</v>
      </c>
      <c r="J586" s="3">
        <f t="shared" si="89"/>
        <v>0</v>
      </c>
      <c r="K586" s="3">
        <f>MIN(Inputs!$B$2, (Inputs!$B$8 - I586)/Inputs!$B$9)</f>
        <v>0</v>
      </c>
      <c r="L586" s="3">
        <f>MAX(MIN(Inputs!$B$2, I586*Inputs!$B$10, Inputs!$B$8*Inputs!$B$4 - J586), 0)</f>
        <v>170</v>
      </c>
      <c r="M586" s="3">
        <f t="shared" si="84"/>
        <v>0</v>
      </c>
      <c r="N586" s="3">
        <f t="shared" si="85"/>
        <v>0</v>
      </c>
      <c r="O586" s="3">
        <f>IF(H586="Reg", MIN(Inputs!$B$2, I586*Inputs!$B$10, (Inputs!$B$8-I586)/Inputs!$B$9), 0)</f>
        <v>0</v>
      </c>
      <c r="P586" s="3">
        <f t="shared" si="86"/>
        <v>0</v>
      </c>
      <c r="Q586" s="3">
        <f t="shared" si="87"/>
        <v>0</v>
      </c>
      <c r="R586" s="3">
        <f>I586 + M586*Inputs!$B$9 - N586/Inputs!$B$10</f>
        <v>340</v>
      </c>
    </row>
    <row r="587" spans="1:18" x14ac:dyDescent="0.3">
      <c r="A587" s="4">
        <v>46047.375</v>
      </c>
      <c r="B587" s="3">
        <v>24.36</v>
      </c>
      <c r="C587" s="3">
        <v>1.5</v>
      </c>
      <c r="D587" s="3">
        <f t="shared" si="81"/>
        <v>46.394479166666677</v>
      </c>
      <c r="E587" s="3">
        <f>MAX(B587 - D587/Inputs!$B$5, 0)</f>
        <v>0</v>
      </c>
      <c r="F587" s="3">
        <f>MAX(D587*Inputs!$B$5 - B587, 0)</f>
        <v>16.467141666666677</v>
      </c>
      <c r="G587" s="3">
        <f t="shared" si="82"/>
        <v>1.5</v>
      </c>
      <c r="H587" t="str">
        <f t="shared" si="83"/>
        <v>Charge</v>
      </c>
      <c r="I587" s="3">
        <f t="shared" si="88"/>
        <v>340</v>
      </c>
      <c r="J587" s="3">
        <f t="shared" si="89"/>
        <v>0</v>
      </c>
      <c r="K587" s="3">
        <f>MIN(Inputs!$B$2, (Inputs!$B$8 - I587)/Inputs!$B$9)</f>
        <v>0</v>
      </c>
      <c r="L587" s="3">
        <f>MAX(MIN(Inputs!$B$2, I587*Inputs!$B$10, Inputs!$B$8*Inputs!$B$4 - J587), 0)</f>
        <v>170</v>
      </c>
      <c r="M587" s="3">
        <f t="shared" si="84"/>
        <v>0</v>
      </c>
      <c r="N587" s="3">
        <f t="shared" si="85"/>
        <v>0</v>
      </c>
      <c r="O587" s="3">
        <f>IF(H587="Reg", MIN(Inputs!$B$2, I587*Inputs!$B$10, (Inputs!$B$8-I587)/Inputs!$B$9), 0)</f>
        <v>0</v>
      </c>
      <c r="P587" s="3">
        <f t="shared" si="86"/>
        <v>0</v>
      </c>
      <c r="Q587" s="3">
        <f t="shared" si="87"/>
        <v>0</v>
      </c>
      <c r="R587" s="3">
        <f>I587 + M587*Inputs!$B$9 - N587/Inputs!$B$10</f>
        <v>340</v>
      </c>
    </row>
    <row r="588" spans="1:18" x14ac:dyDescent="0.3">
      <c r="A588" s="4">
        <v>46047.416666666657</v>
      </c>
      <c r="B588" s="3">
        <v>24.18</v>
      </c>
      <c r="C588" s="3">
        <v>0.86</v>
      </c>
      <c r="D588" s="3">
        <f t="shared" si="81"/>
        <v>46.394479166666677</v>
      </c>
      <c r="E588" s="3">
        <f>MAX(B588 - D588/Inputs!$B$5, 0)</f>
        <v>0</v>
      </c>
      <c r="F588" s="3">
        <f>MAX(D588*Inputs!$B$5 - B588, 0)</f>
        <v>16.647141666666677</v>
      </c>
      <c r="G588" s="3">
        <f t="shared" si="82"/>
        <v>0.86</v>
      </c>
      <c r="H588" t="str">
        <f t="shared" si="83"/>
        <v>Charge</v>
      </c>
      <c r="I588" s="3">
        <f t="shared" si="88"/>
        <v>340</v>
      </c>
      <c r="J588" s="3">
        <f t="shared" si="89"/>
        <v>0</v>
      </c>
      <c r="K588" s="3">
        <f>MIN(Inputs!$B$2, (Inputs!$B$8 - I588)/Inputs!$B$9)</f>
        <v>0</v>
      </c>
      <c r="L588" s="3">
        <f>MAX(MIN(Inputs!$B$2, I588*Inputs!$B$10, Inputs!$B$8*Inputs!$B$4 - J588), 0)</f>
        <v>170</v>
      </c>
      <c r="M588" s="3">
        <f t="shared" si="84"/>
        <v>0</v>
      </c>
      <c r="N588" s="3">
        <f t="shared" si="85"/>
        <v>0</v>
      </c>
      <c r="O588" s="3">
        <f>IF(H588="Reg", MIN(Inputs!$B$2, I588*Inputs!$B$10, (Inputs!$B$8-I588)/Inputs!$B$9), 0)</f>
        <v>0</v>
      </c>
      <c r="P588" s="3">
        <f t="shared" si="86"/>
        <v>0</v>
      </c>
      <c r="Q588" s="3">
        <f t="shared" si="87"/>
        <v>0</v>
      </c>
      <c r="R588" s="3">
        <f>I588 + M588*Inputs!$B$9 - N588/Inputs!$B$10</f>
        <v>340</v>
      </c>
    </row>
    <row r="589" spans="1:18" x14ac:dyDescent="0.3">
      <c r="A589" s="4">
        <v>46047.458333333343</v>
      </c>
      <c r="B589" s="3">
        <v>27.1875</v>
      </c>
      <c r="C589" s="3">
        <v>0.5</v>
      </c>
      <c r="D589" s="3">
        <f t="shared" si="81"/>
        <v>46.394479166666677</v>
      </c>
      <c r="E589" s="3">
        <f>MAX(B589 - D589/Inputs!$B$5, 0)</f>
        <v>0</v>
      </c>
      <c r="F589" s="3">
        <f>MAX(D589*Inputs!$B$5 - B589, 0)</f>
        <v>13.639641666666677</v>
      </c>
      <c r="G589" s="3">
        <f t="shared" si="82"/>
        <v>0.5</v>
      </c>
      <c r="H589" t="str">
        <f t="shared" si="83"/>
        <v>Charge</v>
      </c>
      <c r="I589" s="3">
        <f t="shared" si="88"/>
        <v>340</v>
      </c>
      <c r="J589" s="3">
        <f t="shared" si="89"/>
        <v>0</v>
      </c>
      <c r="K589" s="3">
        <f>MIN(Inputs!$B$2, (Inputs!$B$8 - I589)/Inputs!$B$9)</f>
        <v>0</v>
      </c>
      <c r="L589" s="3">
        <f>MAX(MIN(Inputs!$B$2, I589*Inputs!$B$10, Inputs!$B$8*Inputs!$B$4 - J589), 0)</f>
        <v>170</v>
      </c>
      <c r="M589" s="3">
        <f t="shared" si="84"/>
        <v>0</v>
      </c>
      <c r="N589" s="3">
        <f t="shared" si="85"/>
        <v>0</v>
      </c>
      <c r="O589" s="3">
        <f>IF(H589="Reg", MIN(Inputs!$B$2, I589*Inputs!$B$10, (Inputs!$B$8-I589)/Inputs!$B$9), 0)</f>
        <v>0</v>
      </c>
      <c r="P589" s="3">
        <f t="shared" si="86"/>
        <v>0</v>
      </c>
      <c r="Q589" s="3">
        <f t="shared" si="87"/>
        <v>0</v>
      </c>
      <c r="R589" s="3">
        <f>I589 + M589*Inputs!$B$9 - N589/Inputs!$B$10</f>
        <v>340</v>
      </c>
    </row>
    <row r="590" spans="1:18" x14ac:dyDescent="0.3">
      <c r="A590" s="4">
        <v>46047.5</v>
      </c>
      <c r="B590" s="3">
        <v>24.157499999999999</v>
      </c>
      <c r="C590" s="3">
        <v>0.3</v>
      </c>
      <c r="D590" s="3">
        <f t="shared" si="81"/>
        <v>46.394479166666677</v>
      </c>
      <c r="E590" s="3">
        <f>MAX(B590 - D590/Inputs!$B$5, 0)</f>
        <v>0</v>
      </c>
      <c r="F590" s="3">
        <f>MAX(D590*Inputs!$B$5 - B590, 0)</f>
        <v>16.669641666666678</v>
      </c>
      <c r="G590" s="3">
        <f t="shared" si="82"/>
        <v>0.3</v>
      </c>
      <c r="H590" t="str">
        <f t="shared" si="83"/>
        <v>Charge</v>
      </c>
      <c r="I590" s="3">
        <f t="shared" si="88"/>
        <v>340</v>
      </c>
      <c r="J590" s="3">
        <f t="shared" si="89"/>
        <v>0</v>
      </c>
      <c r="K590" s="3">
        <f>MIN(Inputs!$B$2, (Inputs!$B$8 - I590)/Inputs!$B$9)</f>
        <v>0</v>
      </c>
      <c r="L590" s="3">
        <f>MAX(MIN(Inputs!$B$2, I590*Inputs!$B$10, Inputs!$B$8*Inputs!$B$4 - J590), 0)</f>
        <v>170</v>
      </c>
      <c r="M590" s="3">
        <f t="shared" si="84"/>
        <v>0</v>
      </c>
      <c r="N590" s="3">
        <f t="shared" si="85"/>
        <v>0</v>
      </c>
      <c r="O590" s="3">
        <f>IF(H590="Reg", MIN(Inputs!$B$2, I590*Inputs!$B$10, (Inputs!$B$8-I590)/Inputs!$B$9), 0)</f>
        <v>0</v>
      </c>
      <c r="P590" s="3">
        <f t="shared" si="86"/>
        <v>0</v>
      </c>
      <c r="Q590" s="3">
        <f t="shared" si="87"/>
        <v>0</v>
      </c>
      <c r="R590" s="3">
        <f>I590 + M590*Inputs!$B$9 - N590/Inputs!$B$10</f>
        <v>340</v>
      </c>
    </row>
    <row r="591" spans="1:18" x14ac:dyDescent="0.3">
      <c r="A591" s="4">
        <v>46047.541666666657</v>
      </c>
      <c r="B591" s="3">
        <v>25.515000000000001</v>
      </c>
      <c r="C591" s="3">
        <v>0.45</v>
      </c>
      <c r="D591" s="3">
        <f t="shared" si="81"/>
        <v>46.394479166666677</v>
      </c>
      <c r="E591" s="3">
        <f>MAX(B591 - D591/Inputs!$B$5, 0)</f>
        <v>0</v>
      </c>
      <c r="F591" s="3">
        <f>MAX(D591*Inputs!$B$5 - B591, 0)</f>
        <v>15.312141666666676</v>
      </c>
      <c r="G591" s="3">
        <f t="shared" si="82"/>
        <v>0.45</v>
      </c>
      <c r="H591" t="str">
        <f t="shared" si="83"/>
        <v>Charge</v>
      </c>
      <c r="I591" s="3">
        <f t="shared" si="88"/>
        <v>340</v>
      </c>
      <c r="J591" s="3">
        <f t="shared" si="89"/>
        <v>0</v>
      </c>
      <c r="K591" s="3">
        <f>MIN(Inputs!$B$2, (Inputs!$B$8 - I591)/Inputs!$B$9)</f>
        <v>0</v>
      </c>
      <c r="L591" s="3">
        <f>MAX(MIN(Inputs!$B$2, I591*Inputs!$B$10, Inputs!$B$8*Inputs!$B$4 - J591), 0)</f>
        <v>170</v>
      </c>
      <c r="M591" s="3">
        <f t="shared" si="84"/>
        <v>0</v>
      </c>
      <c r="N591" s="3">
        <f t="shared" si="85"/>
        <v>0</v>
      </c>
      <c r="O591" s="3">
        <f>IF(H591="Reg", MIN(Inputs!$B$2, I591*Inputs!$B$10, (Inputs!$B$8-I591)/Inputs!$B$9), 0)</f>
        <v>0</v>
      </c>
      <c r="P591" s="3">
        <f t="shared" si="86"/>
        <v>0</v>
      </c>
      <c r="Q591" s="3">
        <f t="shared" si="87"/>
        <v>0</v>
      </c>
      <c r="R591" s="3">
        <f>I591 + M591*Inputs!$B$9 - N591/Inputs!$B$10</f>
        <v>340</v>
      </c>
    </row>
    <row r="592" spans="1:18" x14ac:dyDescent="0.3">
      <c r="A592" s="4">
        <v>46047.583333333343</v>
      </c>
      <c r="B592" s="3">
        <v>26.1325</v>
      </c>
      <c r="C592" s="3">
        <v>0.45</v>
      </c>
      <c r="D592" s="3">
        <f t="shared" si="81"/>
        <v>46.394479166666677</v>
      </c>
      <c r="E592" s="3">
        <f>MAX(B592 - D592/Inputs!$B$5, 0)</f>
        <v>0</v>
      </c>
      <c r="F592" s="3">
        <f>MAX(D592*Inputs!$B$5 - B592, 0)</f>
        <v>14.694641666666676</v>
      </c>
      <c r="G592" s="3">
        <f t="shared" si="82"/>
        <v>0.45</v>
      </c>
      <c r="H592" t="str">
        <f t="shared" si="83"/>
        <v>Charge</v>
      </c>
      <c r="I592" s="3">
        <f t="shared" si="88"/>
        <v>340</v>
      </c>
      <c r="J592" s="3">
        <f t="shared" si="89"/>
        <v>0</v>
      </c>
      <c r="K592" s="3">
        <f>MIN(Inputs!$B$2, (Inputs!$B$8 - I592)/Inputs!$B$9)</f>
        <v>0</v>
      </c>
      <c r="L592" s="3">
        <f>MAX(MIN(Inputs!$B$2, I592*Inputs!$B$10, Inputs!$B$8*Inputs!$B$4 - J592), 0)</f>
        <v>170</v>
      </c>
      <c r="M592" s="3">
        <f t="shared" si="84"/>
        <v>0</v>
      </c>
      <c r="N592" s="3">
        <f t="shared" si="85"/>
        <v>0</v>
      </c>
      <c r="O592" s="3">
        <f>IF(H592="Reg", MIN(Inputs!$B$2, I592*Inputs!$B$10, (Inputs!$B$8-I592)/Inputs!$B$9), 0)</f>
        <v>0</v>
      </c>
      <c r="P592" s="3">
        <f t="shared" si="86"/>
        <v>0</v>
      </c>
      <c r="Q592" s="3">
        <f t="shared" si="87"/>
        <v>0</v>
      </c>
      <c r="R592" s="3">
        <f>I592 + M592*Inputs!$B$9 - N592/Inputs!$B$10</f>
        <v>340</v>
      </c>
    </row>
    <row r="593" spans="1:18" x14ac:dyDescent="0.3">
      <c r="A593" s="4">
        <v>46047.625</v>
      </c>
      <c r="B593" s="3">
        <v>24.8</v>
      </c>
      <c r="C593" s="3">
        <v>0.3</v>
      </c>
      <c r="D593" s="3">
        <f t="shared" si="81"/>
        <v>46.394479166666677</v>
      </c>
      <c r="E593" s="3">
        <f>MAX(B593 - D593/Inputs!$B$5, 0)</f>
        <v>0</v>
      </c>
      <c r="F593" s="3">
        <f>MAX(D593*Inputs!$B$5 - B593, 0)</f>
        <v>16.027141666666676</v>
      </c>
      <c r="G593" s="3">
        <f t="shared" si="82"/>
        <v>0.3</v>
      </c>
      <c r="H593" t="str">
        <f t="shared" si="83"/>
        <v>Charge</v>
      </c>
      <c r="I593" s="3">
        <f t="shared" si="88"/>
        <v>340</v>
      </c>
      <c r="J593" s="3">
        <f t="shared" si="89"/>
        <v>0</v>
      </c>
      <c r="K593" s="3">
        <f>MIN(Inputs!$B$2, (Inputs!$B$8 - I593)/Inputs!$B$9)</f>
        <v>0</v>
      </c>
      <c r="L593" s="3">
        <f>MAX(MIN(Inputs!$B$2, I593*Inputs!$B$10, Inputs!$B$8*Inputs!$B$4 - J593), 0)</f>
        <v>170</v>
      </c>
      <c r="M593" s="3">
        <f t="shared" si="84"/>
        <v>0</v>
      </c>
      <c r="N593" s="3">
        <f t="shared" si="85"/>
        <v>0</v>
      </c>
      <c r="O593" s="3">
        <f>IF(H593="Reg", MIN(Inputs!$B$2, I593*Inputs!$B$10, (Inputs!$B$8-I593)/Inputs!$B$9), 0)</f>
        <v>0</v>
      </c>
      <c r="P593" s="3">
        <f t="shared" si="86"/>
        <v>0</v>
      </c>
      <c r="Q593" s="3">
        <f t="shared" si="87"/>
        <v>0</v>
      </c>
      <c r="R593" s="3">
        <f>I593 + M593*Inputs!$B$9 - N593/Inputs!$B$10</f>
        <v>340</v>
      </c>
    </row>
    <row r="594" spans="1:18" x14ac:dyDescent="0.3">
      <c r="A594" s="4">
        <v>46047.666666666657</v>
      </c>
      <c r="B594" s="3">
        <v>41.36</v>
      </c>
      <c r="C594" s="3">
        <v>0.5</v>
      </c>
      <c r="D594" s="3">
        <f t="shared" si="81"/>
        <v>46.394479166666677</v>
      </c>
      <c r="E594" s="3">
        <f>MAX(B594 - D594/Inputs!$B$5, 0)</f>
        <v>0</v>
      </c>
      <c r="F594" s="3">
        <f>MAX(D594*Inputs!$B$5 - B594, 0)</f>
        <v>0</v>
      </c>
      <c r="G594" s="3">
        <f t="shared" si="82"/>
        <v>0.5</v>
      </c>
      <c r="H594" t="str">
        <f t="shared" si="83"/>
        <v>Reg</v>
      </c>
      <c r="I594" s="3">
        <f t="shared" si="88"/>
        <v>340</v>
      </c>
      <c r="J594" s="3">
        <f t="shared" si="89"/>
        <v>0</v>
      </c>
      <c r="K594" s="3">
        <f>MIN(Inputs!$B$2, (Inputs!$B$8 - I594)/Inputs!$B$9)</f>
        <v>0</v>
      </c>
      <c r="L594" s="3">
        <f>MAX(MIN(Inputs!$B$2, I594*Inputs!$B$10, Inputs!$B$8*Inputs!$B$4 - J594), 0)</f>
        <v>170</v>
      </c>
      <c r="M594" s="3">
        <f t="shared" si="84"/>
        <v>0</v>
      </c>
      <c r="N594" s="3">
        <f t="shared" si="85"/>
        <v>0</v>
      </c>
      <c r="O594" s="3">
        <f>IF(H594="Reg", MIN(Inputs!$B$2, I594*Inputs!$B$10, (Inputs!$B$8-I594)/Inputs!$B$9), 0)</f>
        <v>0</v>
      </c>
      <c r="P594" s="3">
        <f t="shared" si="86"/>
        <v>0</v>
      </c>
      <c r="Q594" s="3">
        <f t="shared" si="87"/>
        <v>0</v>
      </c>
      <c r="R594" s="3">
        <f>I594 + M594*Inputs!$B$9 - N594/Inputs!$B$10</f>
        <v>340</v>
      </c>
    </row>
    <row r="595" spans="1:18" x14ac:dyDescent="0.3">
      <c r="A595" s="4">
        <v>46047.708333333343</v>
      </c>
      <c r="B595" s="3">
        <v>71.394999999999996</v>
      </c>
      <c r="C595" s="3">
        <v>0.24</v>
      </c>
      <c r="D595" s="3">
        <f t="shared" si="81"/>
        <v>46.394479166666677</v>
      </c>
      <c r="E595" s="3">
        <f>MAX(B595 - D595/Inputs!$B$5, 0)</f>
        <v>18.674000946969684</v>
      </c>
      <c r="F595" s="3">
        <f>MAX(D595*Inputs!$B$5 - B595, 0)</f>
        <v>0</v>
      </c>
      <c r="G595" s="3">
        <f t="shared" si="82"/>
        <v>0.24</v>
      </c>
      <c r="H595" t="str">
        <f t="shared" si="83"/>
        <v>Discharge</v>
      </c>
      <c r="I595" s="3">
        <f t="shared" si="88"/>
        <v>340</v>
      </c>
      <c r="J595" s="3">
        <f t="shared" si="89"/>
        <v>0</v>
      </c>
      <c r="K595" s="3">
        <f>MIN(Inputs!$B$2, (Inputs!$B$8 - I595)/Inputs!$B$9)</f>
        <v>0</v>
      </c>
      <c r="L595" s="3">
        <f>MAX(MIN(Inputs!$B$2, I595*Inputs!$B$10, Inputs!$B$8*Inputs!$B$4 - J595), 0)</f>
        <v>170</v>
      </c>
      <c r="M595" s="3">
        <f t="shared" si="84"/>
        <v>0</v>
      </c>
      <c r="N595" s="3">
        <f t="shared" si="85"/>
        <v>170</v>
      </c>
      <c r="O595" s="3">
        <f>IF(H595="Reg", MIN(Inputs!$B$2, I595*Inputs!$B$10, (Inputs!$B$8-I595)/Inputs!$B$9), 0)</f>
        <v>0</v>
      </c>
      <c r="P595" s="3">
        <f t="shared" si="86"/>
        <v>12137.15</v>
      </c>
      <c r="Q595" s="3">
        <f t="shared" si="87"/>
        <v>0</v>
      </c>
      <c r="R595" s="3">
        <f>I595 + M595*Inputs!$B$9 - N595/Inputs!$B$10</f>
        <v>158.77939109773115</v>
      </c>
    </row>
    <row r="596" spans="1:18" x14ac:dyDescent="0.3">
      <c r="A596" s="4">
        <v>46047.75</v>
      </c>
      <c r="B596" s="3">
        <v>78.59</v>
      </c>
      <c r="C596" s="3">
        <v>0.13</v>
      </c>
      <c r="D596" s="3">
        <f t="shared" si="81"/>
        <v>46.394479166666677</v>
      </c>
      <c r="E596" s="3">
        <f>MAX(B596 - D596/Inputs!$B$5, 0)</f>
        <v>25.869000946969692</v>
      </c>
      <c r="F596" s="3">
        <f>MAX(D596*Inputs!$B$5 - B596, 0)</f>
        <v>0</v>
      </c>
      <c r="G596" s="3">
        <f t="shared" si="82"/>
        <v>0.13</v>
      </c>
      <c r="H596" t="str">
        <f t="shared" si="83"/>
        <v>Discharge</v>
      </c>
      <c r="I596" s="3">
        <f t="shared" si="88"/>
        <v>158.77939109773115</v>
      </c>
      <c r="J596" s="3">
        <f t="shared" si="89"/>
        <v>170</v>
      </c>
      <c r="K596" s="3">
        <f>MIN(Inputs!$B$2, (Inputs!$B$8 - I596)/Inputs!$B$9)</f>
        <v>170</v>
      </c>
      <c r="L596" s="3">
        <f>MAX(MIN(Inputs!$B$2, I596*Inputs!$B$10, Inputs!$B$8*Inputs!$B$4 - J596), 0)</f>
        <v>148.94827166799323</v>
      </c>
      <c r="M596" s="3">
        <f t="shared" si="84"/>
        <v>0</v>
      </c>
      <c r="N596" s="3">
        <f t="shared" si="85"/>
        <v>148.94827166799323</v>
      </c>
      <c r="O596" s="3">
        <f>IF(H596="Reg", MIN(Inputs!$B$2, I596*Inputs!$B$10, (Inputs!$B$8-I596)/Inputs!$B$9), 0)</f>
        <v>0</v>
      </c>
      <c r="P596" s="3">
        <f t="shared" si="86"/>
        <v>11705.844670387589</v>
      </c>
      <c r="Q596" s="3">
        <f t="shared" si="87"/>
        <v>0</v>
      </c>
      <c r="R596" s="3">
        <f>I596 + M596*Inputs!$B$9 - N596/Inputs!$B$10</f>
        <v>0</v>
      </c>
    </row>
    <row r="597" spans="1:18" x14ac:dyDescent="0.3">
      <c r="A597" s="4">
        <v>46047.791666666657</v>
      </c>
      <c r="B597" s="3">
        <v>88.22</v>
      </c>
      <c r="C597" s="3">
        <v>0.14000000000000001</v>
      </c>
      <c r="D597" s="3">
        <f t="shared" si="81"/>
        <v>46.394479166666677</v>
      </c>
      <c r="E597" s="3">
        <f>MAX(B597 - D597/Inputs!$B$5, 0)</f>
        <v>35.499000946969687</v>
      </c>
      <c r="F597" s="3">
        <f>MAX(D597*Inputs!$B$5 - B597, 0)</f>
        <v>0</v>
      </c>
      <c r="G597" s="3">
        <f t="shared" si="82"/>
        <v>0.14000000000000001</v>
      </c>
      <c r="H597" t="str">
        <f t="shared" si="83"/>
        <v>Discharge</v>
      </c>
      <c r="I597" s="3">
        <f t="shared" si="88"/>
        <v>0</v>
      </c>
      <c r="J597" s="3">
        <f t="shared" si="89"/>
        <v>318.94827166799325</v>
      </c>
      <c r="K597" s="3">
        <f>MIN(Inputs!$B$2, (Inputs!$B$8 - I597)/Inputs!$B$9)</f>
        <v>170</v>
      </c>
      <c r="L597" s="3">
        <f>MAX(MIN(Inputs!$B$2, I597*Inputs!$B$10, Inputs!$B$8*Inputs!$B$4 - J597), 0)</f>
        <v>0</v>
      </c>
      <c r="M597" s="3">
        <f t="shared" si="84"/>
        <v>0</v>
      </c>
      <c r="N597" s="3">
        <f t="shared" si="85"/>
        <v>0</v>
      </c>
      <c r="O597" s="3">
        <f>IF(H597="Reg", MIN(Inputs!$B$2, I597*Inputs!$B$10, (Inputs!$B$8-I597)/Inputs!$B$9), 0)</f>
        <v>0</v>
      </c>
      <c r="P597" s="3">
        <f t="shared" si="86"/>
        <v>0</v>
      </c>
      <c r="Q597" s="3">
        <f t="shared" si="87"/>
        <v>0</v>
      </c>
      <c r="R597" s="3">
        <f>I597 + M597*Inputs!$B$9 - N597/Inputs!$B$10</f>
        <v>0</v>
      </c>
    </row>
    <row r="598" spans="1:18" x14ac:dyDescent="0.3">
      <c r="A598" s="4">
        <v>46047.833333333343</v>
      </c>
      <c r="B598" s="3">
        <v>85.60499999999999</v>
      </c>
      <c r="C598" s="3">
        <v>0.05</v>
      </c>
      <c r="D598" s="3">
        <f t="shared" si="81"/>
        <v>46.394479166666677</v>
      </c>
      <c r="E598" s="3">
        <f>MAX(B598 - D598/Inputs!$B$5, 0)</f>
        <v>32.884000946969678</v>
      </c>
      <c r="F598" s="3">
        <f>MAX(D598*Inputs!$B$5 - B598, 0)</f>
        <v>0</v>
      </c>
      <c r="G598" s="3">
        <f t="shared" si="82"/>
        <v>0.05</v>
      </c>
      <c r="H598" t="str">
        <f t="shared" si="83"/>
        <v>Discharge</v>
      </c>
      <c r="I598" s="3">
        <f t="shared" si="88"/>
        <v>0</v>
      </c>
      <c r="J598" s="3">
        <f t="shared" si="89"/>
        <v>318.94827166799325</v>
      </c>
      <c r="K598" s="3">
        <f>MIN(Inputs!$B$2, (Inputs!$B$8 - I598)/Inputs!$B$9)</f>
        <v>170</v>
      </c>
      <c r="L598" s="3">
        <f>MAX(MIN(Inputs!$B$2, I598*Inputs!$B$10, Inputs!$B$8*Inputs!$B$4 - J598), 0)</f>
        <v>0</v>
      </c>
      <c r="M598" s="3">
        <f t="shared" si="84"/>
        <v>0</v>
      </c>
      <c r="N598" s="3">
        <f t="shared" si="85"/>
        <v>0</v>
      </c>
      <c r="O598" s="3">
        <f>IF(H598="Reg", MIN(Inputs!$B$2, I598*Inputs!$B$10, (Inputs!$B$8-I598)/Inputs!$B$9), 0)</f>
        <v>0</v>
      </c>
      <c r="P598" s="3">
        <f t="shared" si="86"/>
        <v>0</v>
      </c>
      <c r="Q598" s="3">
        <f t="shared" si="87"/>
        <v>0</v>
      </c>
      <c r="R598" s="3">
        <f>I598 + M598*Inputs!$B$9 - N598/Inputs!$B$10</f>
        <v>0</v>
      </c>
    </row>
    <row r="599" spans="1:18" x14ac:dyDescent="0.3">
      <c r="A599" s="4">
        <v>46047.875</v>
      </c>
      <c r="B599" s="3">
        <v>90.442499999999995</v>
      </c>
      <c r="C599" s="3">
        <v>0.04</v>
      </c>
      <c r="D599" s="3">
        <f t="shared" si="81"/>
        <v>46.394479166666677</v>
      </c>
      <c r="E599" s="3">
        <f>MAX(B599 - D599/Inputs!$B$5, 0)</f>
        <v>37.721500946969684</v>
      </c>
      <c r="F599" s="3">
        <f>MAX(D599*Inputs!$B$5 - B599, 0)</f>
        <v>0</v>
      </c>
      <c r="G599" s="3">
        <f t="shared" si="82"/>
        <v>0.04</v>
      </c>
      <c r="H599" t="str">
        <f t="shared" si="83"/>
        <v>Discharge</v>
      </c>
      <c r="I599" s="3">
        <f t="shared" si="88"/>
        <v>0</v>
      </c>
      <c r="J599" s="3">
        <f t="shared" si="89"/>
        <v>318.94827166799325</v>
      </c>
      <c r="K599" s="3">
        <f>MIN(Inputs!$B$2, (Inputs!$B$8 - I599)/Inputs!$B$9)</f>
        <v>170</v>
      </c>
      <c r="L599" s="3">
        <f>MAX(MIN(Inputs!$B$2, I599*Inputs!$B$10, Inputs!$B$8*Inputs!$B$4 - J599), 0)</f>
        <v>0</v>
      </c>
      <c r="M599" s="3">
        <f t="shared" si="84"/>
        <v>0</v>
      </c>
      <c r="N599" s="3">
        <f t="shared" si="85"/>
        <v>0</v>
      </c>
      <c r="O599" s="3">
        <f>IF(H599="Reg", MIN(Inputs!$B$2, I599*Inputs!$B$10, (Inputs!$B$8-I599)/Inputs!$B$9), 0)</f>
        <v>0</v>
      </c>
      <c r="P599" s="3">
        <f t="shared" si="86"/>
        <v>0</v>
      </c>
      <c r="Q599" s="3">
        <f t="shared" si="87"/>
        <v>0</v>
      </c>
      <c r="R599" s="3">
        <f>I599 + M599*Inputs!$B$9 - N599/Inputs!$B$10</f>
        <v>0</v>
      </c>
    </row>
    <row r="600" spans="1:18" x14ac:dyDescent="0.3">
      <c r="A600" s="4">
        <v>46047.916666666657</v>
      </c>
      <c r="B600" s="3">
        <v>71.792500000000004</v>
      </c>
      <c r="C600" s="3">
        <v>0.04</v>
      </c>
      <c r="D600" s="3">
        <f t="shared" si="81"/>
        <v>46.394479166666677</v>
      </c>
      <c r="E600" s="3">
        <f>MAX(B600 - D600/Inputs!$B$5, 0)</f>
        <v>19.071500946969692</v>
      </c>
      <c r="F600" s="3">
        <f>MAX(D600*Inputs!$B$5 - B600, 0)</f>
        <v>0</v>
      </c>
      <c r="G600" s="3">
        <f t="shared" si="82"/>
        <v>0.04</v>
      </c>
      <c r="H600" t="str">
        <f t="shared" si="83"/>
        <v>Discharge</v>
      </c>
      <c r="I600" s="3">
        <f t="shared" si="88"/>
        <v>0</v>
      </c>
      <c r="J600" s="3">
        <f t="shared" si="89"/>
        <v>318.94827166799325</v>
      </c>
      <c r="K600" s="3">
        <f>MIN(Inputs!$B$2, (Inputs!$B$8 - I600)/Inputs!$B$9)</f>
        <v>170</v>
      </c>
      <c r="L600" s="3">
        <f>MAX(MIN(Inputs!$B$2, I600*Inputs!$B$10, Inputs!$B$8*Inputs!$B$4 - J600), 0)</f>
        <v>0</v>
      </c>
      <c r="M600" s="3">
        <f t="shared" si="84"/>
        <v>0</v>
      </c>
      <c r="N600" s="3">
        <f t="shared" si="85"/>
        <v>0</v>
      </c>
      <c r="O600" s="3">
        <f>IF(H600="Reg", MIN(Inputs!$B$2, I600*Inputs!$B$10, (Inputs!$B$8-I600)/Inputs!$B$9), 0)</f>
        <v>0</v>
      </c>
      <c r="P600" s="3">
        <f t="shared" si="86"/>
        <v>0</v>
      </c>
      <c r="Q600" s="3">
        <f t="shared" si="87"/>
        <v>0</v>
      </c>
      <c r="R600" s="3">
        <f>I600 + M600*Inputs!$B$9 - N600/Inputs!$B$10</f>
        <v>0</v>
      </c>
    </row>
    <row r="601" spans="1:18" x14ac:dyDescent="0.3">
      <c r="A601" s="4">
        <v>46047.958333333343</v>
      </c>
      <c r="B601" s="3">
        <v>56.327499999999993</v>
      </c>
      <c r="C601" s="3">
        <v>0.04</v>
      </c>
      <c r="D601" s="3">
        <f t="shared" si="81"/>
        <v>46.394479166666677</v>
      </c>
      <c r="E601" s="3">
        <f>MAX(B601 - D601/Inputs!$B$5, 0)</f>
        <v>3.6065009469696818</v>
      </c>
      <c r="F601" s="3">
        <f>MAX(D601*Inputs!$B$5 - B601, 0)</f>
        <v>0</v>
      </c>
      <c r="G601" s="3">
        <f t="shared" si="82"/>
        <v>0.04</v>
      </c>
      <c r="H601" t="str">
        <f t="shared" si="83"/>
        <v>Discharge</v>
      </c>
      <c r="I601" s="3">
        <f t="shared" si="88"/>
        <v>0</v>
      </c>
      <c r="J601" s="3">
        <f t="shared" si="89"/>
        <v>318.94827166799325</v>
      </c>
      <c r="K601" s="3">
        <f>MIN(Inputs!$B$2, (Inputs!$B$8 - I601)/Inputs!$B$9)</f>
        <v>170</v>
      </c>
      <c r="L601" s="3">
        <f>MAX(MIN(Inputs!$B$2, I601*Inputs!$B$10, Inputs!$B$8*Inputs!$B$4 - J601), 0)</f>
        <v>0</v>
      </c>
      <c r="M601" s="3">
        <f t="shared" si="84"/>
        <v>0</v>
      </c>
      <c r="N601" s="3">
        <f t="shared" si="85"/>
        <v>0</v>
      </c>
      <c r="O601" s="3">
        <f>IF(H601="Reg", MIN(Inputs!$B$2, I601*Inputs!$B$10, (Inputs!$B$8-I601)/Inputs!$B$9), 0)</f>
        <v>0</v>
      </c>
      <c r="P601" s="3">
        <f t="shared" si="86"/>
        <v>0</v>
      </c>
      <c r="Q601" s="3">
        <f t="shared" si="87"/>
        <v>0</v>
      </c>
      <c r="R601" s="3">
        <f>I601 + M601*Inputs!$B$9 - N601/Inputs!$B$10</f>
        <v>0</v>
      </c>
    </row>
    <row r="602" spans="1:18" x14ac:dyDescent="0.3">
      <c r="A602" s="4">
        <v>46048</v>
      </c>
      <c r="B602" s="3">
        <v>57.804999999999993</v>
      </c>
      <c r="C602" s="3">
        <v>0.03</v>
      </c>
      <c r="D602" s="3">
        <f t="shared" si="81"/>
        <v>47.557395833333338</v>
      </c>
      <c r="E602" s="3">
        <f>MAX(B602 - D602/Inputs!$B$5, 0)</f>
        <v>3.7625047348484699</v>
      </c>
      <c r="F602" s="3">
        <f>MAX(D602*Inputs!$B$5 - B602, 0)</f>
        <v>0</v>
      </c>
      <c r="G602" s="3">
        <f t="shared" si="82"/>
        <v>0.03</v>
      </c>
      <c r="H602" t="str">
        <f t="shared" si="83"/>
        <v>Discharge</v>
      </c>
      <c r="I602" s="3">
        <f t="shared" si="88"/>
        <v>0</v>
      </c>
      <c r="J602" s="3">
        <f t="shared" si="89"/>
        <v>0</v>
      </c>
      <c r="K602" s="3">
        <f>MIN(Inputs!$B$2, (Inputs!$B$8 - I602)/Inputs!$B$9)</f>
        <v>170</v>
      </c>
      <c r="L602" s="3">
        <f>MAX(MIN(Inputs!$B$2, I602*Inputs!$B$10, Inputs!$B$8*Inputs!$B$4 - J602), 0)</f>
        <v>0</v>
      </c>
      <c r="M602" s="3">
        <f t="shared" si="84"/>
        <v>0</v>
      </c>
      <c r="N602" s="3">
        <f t="shared" si="85"/>
        <v>0</v>
      </c>
      <c r="O602" s="3">
        <f>IF(H602="Reg", MIN(Inputs!$B$2, I602*Inputs!$B$10, (Inputs!$B$8-I602)/Inputs!$B$9), 0)</f>
        <v>0</v>
      </c>
      <c r="P602" s="3">
        <f t="shared" si="86"/>
        <v>0</v>
      </c>
      <c r="Q602" s="3">
        <f t="shared" si="87"/>
        <v>0</v>
      </c>
      <c r="R602" s="3">
        <f>I602 + M602*Inputs!$B$9 - N602/Inputs!$B$10</f>
        <v>0</v>
      </c>
    </row>
    <row r="603" spans="1:18" x14ac:dyDescent="0.3">
      <c r="A603" s="4">
        <v>46048.041666666657</v>
      </c>
      <c r="B603" s="3">
        <v>61.322500000000005</v>
      </c>
      <c r="C603" s="3">
        <v>0.04</v>
      </c>
      <c r="D603" s="3">
        <f t="shared" si="81"/>
        <v>47.557395833333338</v>
      </c>
      <c r="E603" s="3">
        <f>MAX(B603 - D603/Inputs!$B$5, 0)</f>
        <v>7.2800047348484824</v>
      </c>
      <c r="F603" s="3">
        <f>MAX(D603*Inputs!$B$5 - B603, 0)</f>
        <v>0</v>
      </c>
      <c r="G603" s="3">
        <f t="shared" si="82"/>
        <v>0.04</v>
      </c>
      <c r="H603" t="str">
        <f t="shared" si="83"/>
        <v>Discharge</v>
      </c>
      <c r="I603" s="3">
        <f t="shared" si="88"/>
        <v>0</v>
      </c>
      <c r="J603" s="3">
        <f t="shared" si="89"/>
        <v>0</v>
      </c>
      <c r="K603" s="3">
        <f>MIN(Inputs!$B$2, (Inputs!$B$8 - I603)/Inputs!$B$9)</f>
        <v>170</v>
      </c>
      <c r="L603" s="3">
        <f>MAX(MIN(Inputs!$B$2, I603*Inputs!$B$10, Inputs!$B$8*Inputs!$B$4 - J603), 0)</f>
        <v>0</v>
      </c>
      <c r="M603" s="3">
        <f t="shared" si="84"/>
        <v>0</v>
      </c>
      <c r="N603" s="3">
        <f t="shared" si="85"/>
        <v>0</v>
      </c>
      <c r="O603" s="3">
        <f>IF(H603="Reg", MIN(Inputs!$B$2, I603*Inputs!$B$10, (Inputs!$B$8-I603)/Inputs!$B$9), 0)</f>
        <v>0</v>
      </c>
      <c r="P603" s="3">
        <f t="shared" si="86"/>
        <v>0</v>
      </c>
      <c r="Q603" s="3">
        <f t="shared" si="87"/>
        <v>0</v>
      </c>
      <c r="R603" s="3">
        <f>I603 + M603*Inputs!$B$9 - N603/Inputs!$B$10</f>
        <v>0</v>
      </c>
    </row>
    <row r="604" spans="1:18" x14ac:dyDescent="0.3">
      <c r="A604" s="4">
        <v>46048.083333333343</v>
      </c>
      <c r="B604" s="3">
        <v>72.545000000000002</v>
      </c>
      <c r="C604" s="3">
        <v>0.04</v>
      </c>
      <c r="D604" s="3">
        <f t="shared" si="81"/>
        <v>47.557395833333338</v>
      </c>
      <c r="E604" s="3">
        <f>MAX(B604 - D604/Inputs!$B$5, 0)</f>
        <v>18.502504734848479</v>
      </c>
      <c r="F604" s="3">
        <f>MAX(D604*Inputs!$B$5 - B604, 0)</f>
        <v>0</v>
      </c>
      <c r="G604" s="3">
        <f t="shared" si="82"/>
        <v>0.04</v>
      </c>
      <c r="H604" t="str">
        <f t="shared" si="83"/>
        <v>Discharge</v>
      </c>
      <c r="I604" s="3">
        <f t="shared" si="88"/>
        <v>0</v>
      </c>
      <c r="J604" s="3">
        <f t="shared" si="89"/>
        <v>0</v>
      </c>
      <c r="K604" s="3">
        <f>MIN(Inputs!$B$2, (Inputs!$B$8 - I604)/Inputs!$B$9)</f>
        <v>170</v>
      </c>
      <c r="L604" s="3">
        <f>MAX(MIN(Inputs!$B$2, I604*Inputs!$B$10, Inputs!$B$8*Inputs!$B$4 - J604), 0)</f>
        <v>0</v>
      </c>
      <c r="M604" s="3">
        <f t="shared" si="84"/>
        <v>0</v>
      </c>
      <c r="N604" s="3">
        <f t="shared" si="85"/>
        <v>0</v>
      </c>
      <c r="O604" s="3">
        <f>IF(H604="Reg", MIN(Inputs!$B$2, I604*Inputs!$B$10, (Inputs!$B$8-I604)/Inputs!$B$9), 0)</f>
        <v>0</v>
      </c>
      <c r="P604" s="3">
        <f t="shared" si="86"/>
        <v>0</v>
      </c>
      <c r="Q604" s="3">
        <f t="shared" si="87"/>
        <v>0</v>
      </c>
      <c r="R604" s="3">
        <f>I604 + M604*Inputs!$B$9 - N604/Inputs!$B$10</f>
        <v>0</v>
      </c>
    </row>
    <row r="605" spans="1:18" x14ac:dyDescent="0.3">
      <c r="A605" s="4">
        <v>46048.125</v>
      </c>
      <c r="B605" s="3">
        <v>66.852499999999992</v>
      </c>
      <c r="C605" s="3">
        <v>0.04</v>
      </c>
      <c r="D605" s="3">
        <f t="shared" si="81"/>
        <v>47.557395833333338</v>
      </c>
      <c r="E605" s="3">
        <f>MAX(B605 - D605/Inputs!$B$5, 0)</f>
        <v>12.810004734848469</v>
      </c>
      <c r="F605" s="3">
        <f>MAX(D605*Inputs!$B$5 - B605, 0)</f>
        <v>0</v>
      </c>
      <c r="G605" s="3">
        <f t="shared" si="82"/>
        <v>0.04</v>
      </c>
      <c r="H605" t="str">
        <f t="shared" si="83"/>
        <v>Discharge</v>
      </c>
      <c r="I605" s="3">
        <f t="shared" si="88"/>
        <v>0</v>
      </c>
      <c r="J605" s="3">
        <f t="shared" si="89"/>
        <v>0</v>
      </c>
      <c r="K605" s="3">
        <f>MIN(Inputs!$B$2, (Inputs!$B$8 - I605)/Inputs!$B$9)</f>
        <v>170</v>
      </c>
      <c r="L605" s="3">
        <f>MAX(MIN(Inputs!$B$2, I605*Inputs!$B$10, Inputs!$B$8*Inputs!$B$4 - J605), 0)</f>
        <v>0</v>
      </c>
      <c r="M605" s="3">
        <f t="shared" si="84"/>
        <v>0</v>
      </c>
      <c r="N605" s="3">
        <f t="shared" si="85"/>
        <v>0</v>
      </c>
      <c r="O605" s="3">
        <f>IF(H605="Reg", MIN(Inputs!$B$2, I605*Inputs!$B$10, (Inputs!$B$8-I605)/Inputs!$B$9), 0)</f>
        <v>0</v>
      </c>
      <c r="P605" s="3">
        <f t="shared" si="86"/>
        <v>0</v>
      </c>
      <c r="Q605" s="3">
        <f t="shared" si="87"/>
        <v>0</v>
      </c>
      <c r="R605" s="3">
        <f>I605 + M605*Inputs!$B$9 - N605/Inputs!$B$10</f>
        <v>0</v>
      </c>
    </row>
    <row r="606" spans="1:18" x14ac:dyDescent="0.3">
      <c r="A606" s="4">
        <v>46048.166666666657</v>
      </c>
      <c r="B606" s="3">
        <v>65.400000000000006</v>
      </c>
      <c r="C606" s="3">
        <v>0.04</v>
      </c>
      <c r="D606" s="3">
        <f t="shared" si="81"/>
        <v>47.557395833333338</v>
      </c>
      <c r="E606" s="3">
        <f>MAX(B606 - D606/Inputs!$B$5, 0)</f>
        <v>11.357504734848483</v>
      </c>
      <c r="F606" s="3">
        <f>MAX(D606*Inputs!$B$5 - B606, 0)</f>
        <v>0</v>
      </c>
      <c r="G606" s="3">
        <f t="shared" si="82"/>
        <v>0.04</v>
      </c>
      <c r="H606" t="str">
        <f t="shared" si="83"/>
        <v>Discharge</v>
      </c>
      <c r="I606" s="3">
        <f t="shared" si="88"/>
        <v>0</v>
      </c>
      <c r="J606" s="3">
        <f t="shared" si="89"/>
        <v>0</v>
      </c>
      <c r="K606" s="3">
        <f>MIN(Inputs!$B$2, (Inputs!$B$8 - I606)/Inputs!$B$9)</f>
        <v>170</v>
      </c>
      <c r="L606" s="3">
        <f>MAX(MIN(Inputs!$B$2, I606*Inputs!$B$10, Inputs!$B$8*Inputs!$B$4 - J606), 0)</f>
        <v>0</v>
      </c>
      <c r="M606" s="3">
        <f t="shared" si="84"/>
        <v>0</v>
      </c>
      <c r="N606" s="3">
        <f t="shared" si="85"/>
        <v>0</v>
      </c>
      <c r="O606" s="3">
        <f>IF(H606="Reg", MIN(Inputs!$B$2, I606*Inputs!$B$10, (Inputs!$B$8-I606)/Inputs!$B$9), 0)</f>
        <v>0</v>
      </c>
      <c r="P606" s="3">
        <f t="shared" si="86"/>
        <v>0</v>
      </c>
      <c r="Q606" s="3">
        <f t="shared" si="87"/>
        <v>0</v>
      </c>
      <c r="R606" s="3">
        <f>I606 + M606*Inputs!$B$9 - N606/Inputs!$B$10</f>
        <v>0</v>
      </c>
    </row>
    <row r="607" spans="1:18" x14ac:dyDescent="0.3">
      <c r="A607" s="4">
        <v>46048.208333333343</v>
      </c>
      <c r="B607" s="3">
        <v>54.792500000000004</v>
      </c>
      <c r="C607" s="3">
        <v>0.05</v>
      </c>
      <c r="D607" s="3">
        <f t="shared" si="81"/>
        <v>47.557395833333338</v>
      </c>
      <c r="E607" s="3">
        <f>MAX(B607 - D607/Inputs!$B$5, 0)</f>
        <v>0.75000473484848129</v>
      </c>
      <c r="F607" s="3">
        <f>MAX(D607*Inputs!$B$5 - B607, 0)</f>
        <v>0</v>
      </c>
      <c r="G607" s="3">
        <f t="shared" si="82"/>
        <v>0.05</v>
      </c>
      <c r="H607" t="str">
        <f t="shared" si="83"/>
        <v>Discharge</v>
      </c>
      <c r="I607" s="3">
        <f t="shared" si="88"/>
        <v>0</v>
      </c>
      <c r="J607" s="3">
        <f t="shared" si="89"/>
        <v>0</v>
      </c>
      <c r="K607" s="3">
        <f>MIN(Inputs!$B$2, (Inputs!$B$8 - I607)/Inputs!$B$9)</f>
        <v>170</v>
      </c>
      <c r="L607" s="3">
        <f>MAX(MIN(Inputs!$B$2, I607*Inputs!$B$10, Inputs!$B$8*Inputs!$B$4 - J607), 0)</f>
        <v>0</v>
      </c>
      <c r="M607" s="3">
        <f t="shared" si="84"/>
        <v>0</v>
      </c>
      <c r="N607" s="3">
        <f t="shared" si="85"/>
        <v>0</v>
      </c>
      <c r="O607" s="3">
        <f>IF(H607="Reg", MIN(Inputs!$B$2, I607*Inputs!$B$10, (Inputs!$B$8-I607)/Inputs!$B$9), 0)</f>
        <v>0</v>
      </c>
      <c r="P607" s="3">
        <f t="shared" si="86"/>
        <v>0</v>
      </c>
      <c r="Q607" s="3">
        <f t="shared" si="87"/>
        <v>0</v>
      </c>
      <c r="R607" s="3">
        <f>I607 + M607*Inputs!$B$9 - N607/Inputs!$B$10</f>
        <v>0</v>
      </c>
    </row>
    <row r="608" spans="1:18" x14ac:dyDescent="0.3">
      <c r="A608" s="4">
        <v>46048.25</v>
      </c>
      <c r="B608" s="3">
        <v>53.842500000000001</v>
      </c>
      <c r="C608" s="3">
        <v>0.1</v>
      </c>
      <c r="D608" s="3">
        <f t="shared" si="81"/>
        <v>47.557395833333338</v>
      </c>
      <c r="E608" s="3">
        <f>MAX(B608 - D608/Inputs!$B$5, 0)</f>
        <v>0</v>
      </c>
      <c r="F608" s="3">
        <f>MAX(D608*Inputs!$B$5 - B608, 0)</f>
        <v>0</v>
      </c>
      <c r="G608" s="3">
        <f t="shared" si="82"/>
        <v>0.1</v>
      </c>
      <c r="H608" t="str">
        <f t="shared" si="83"/>
        <v>Reg</v>
      </c>
      <c r="I608" s="3">
        <f t="shared" si="88"/>
        <v>0</v>
      </c>
      <c r="J608" s="3">
        <f t="shared" si="89"/>
        <v>0</v>
      </c>
      <c r="K608" s="3">
        <f>MIN(Inputs!$B$2, (Inputs!$B$8 - I608)/Inputs!$B$9)</f>
        <v>170</v>
      </c>
      <c r="L608" s="3">
        <f>MAX(MIN(Inputs!$B$2, I608*Inputs!$B$10, Inputs!$B$8*Inputs!$B$4 - J608), 0)</f>
        <v>0</v>
      </c>
      <c r="M608" s="3">
        <f t="shared" si="84"/>
        <v>0</v>
      </c>
      <c r="N608" s="3">
        <f t="shared" si="85"/>
        <v>0</v>
      </c>
      <c r="O608" s="3">
        <f>IF(H608="Reg", MIN(Inputs!$B$2, I608*Inputs!$B$10, (Inputs!$B$8-I608)/Inputs!$B$9), 0)</f>
        <v>0</v>
      </c>
      <c r="P608" s="3">
        <f t="shared" si="86"/>
        <v>0</v>
      </c>
      <c r="Q608" s="3">
        <f t="shared" si="87"/>
        <v>0</v>
      </c>
      <c r="R608" s="3">
        <f>I608 + M608*Inputs!$B$9 - N608/Inputs!$B$10</f>
        <v>0</v>
      </c>
    </row>
    <row r="609" spans="1:18" x14ac:dyDescent="0.3">
      <c r="A609" s="4">
        <v>46048.291666666657</v>
      </c>
      <c r="B609" s="3">
        <v>59.287499999999994</v>
      </c>
      <c r="C609" s="3">
        <v>0.11</v>
      </c>
      <c r="D609" s="3">
        <f t="shared" si="81"/>
        <v>47.557395833333338</v>
      </c>
      <c r="E609" s="3">
        <f>MAX(B609 - D609/Inputs!$B$5, 0)</f>
        <v>5.2450047348484716</v>
      </c>
      <c r="F609" s="3">
        <f>MAX(D609*Inputs!$B$5 - B609, 0)</f>
        <v>0</v>
      </c>
      <c r="G609" s="3">
        <f t="shared" si="82"/>
        <v>0.11</v>
      </c>
      <c r="H609" t="str">
        <f t="shared" si="83"/>
        <v>Discharge</v>
      </c>
      <c r="I609" s="3">
        <f t="shared" si="88"/>
        <v>0</v>
      </c>
      <c r="J609" s="3">
        <f t="shared" si="89"/>
        <v>0</v>
      </c>
      <c r="K609" s="3">
        <f>MIN(Inputs!$B$2, (Inputs!$B$8 - I609)/Inputs!$B$9)</f>
        <v>170</v>
      </c>
      <c r="L609" s="3">
        <f>MAX(MIN(Inputs!$B$2, I609*Inputs!$B$10, Inputs!$B$8*Inputs!$B$4 - J609), 0)</f>
        <v>0</v>
      </c>
      <c r="M609" s="3">
        <f t="shared" si="84"/>
        <v>0</v>
      </c>
      <c r="N609" s="3">
        <f t="shared" si="85"/>
        <v>0</v>
      </c>
      <c r="O609" s="3">
        <f>IF(H609="Reg", MIN(Inputs!$B$2, I609*Inputs!$B$10, (Inputs!$B$8-I609)/Inputs!$B$9), 0)</f>
        <v>0</v>
      </c>
      <c r="P609" s="3">
        <f t="shared" si="86"/>
        <v>0</v>
      </c>
      <c r="Q609" s="3">
        <f t="shared" si="87"/>
        <v>0</v>
      </c>
      <c r="R609" s="3">
        <f>I609 + M609*Inputs!$B$9 - N609/Inputs!$B$10</f>
        <v>0</v>
      </c>
    </row>
    <row r="610" spans="1:18" x14ac:dyDescent="0.3">
      <c r="A610" s="4">
        <v>46048.333333333343</v>
      </c>
      <c r="B610" s="3">
        <v>34.517499999999998</v>
      </c>
      <c r="C610" s="3">
        <v>1.5</v>
      </c>
      <c r="D610" s="3">
        <f t="shared" si="81"/>
        <v>47.557395833333338</v>
      </c>
      <c r="E610" s="3">
        <f>MAX(B610 - D610/Inputs!$B$5, 0)</f>
        <v>0</v>
      </c>
      <c r="F610" s="3">
        <f>MAX(D610*Inputs!$B$5 - B610, 0)</f>
        <v>7.3330083333333391</v>
      </c>
      <c r="G610" s="3">
        <f t="shared" si="82"/>
        <v>1.5</v>
      </c>
      <c r="H610" t="str">
        <f t="shared" si="83"/>
        <v>Charge</v>
      </c>
      <c r="I610" s="3">
        <f t="shared" si="88"/>
        <v>0</v>
      </c>
      <c r="J610" s="3">
        <f t="shared" si="89"/>
        <v>0</v>
      </c>
      <c r="K610" s="3">
        <f>MIN(Inputs!$B$2, (Inputs!$B$8 - I610)/Inputs!$B$9)</f>
        <v>170</v>
      </c>
      <c r="L610" s="3">
        <f>MAX(MIN(Inputs!$B$2, I610*Inputs!$B$10, Inputs!$B$8*Inputs!$B$4 - J610), 0)</f>
        <v>0</v>
      </c>
      <c r="M610" s="3">
        <f t="shared" si="84"/>
        <v>170</v>
      </c>
      <c r="N610" s="3">
        <f t="shared" si="85"/>
        <v>0</v>
      </c>
      <c r="O610" s="3">
        <f>IF(H610="Reg", MIN(Inputs!$B$2, I610*Inputs!$B$10, (Inputs!$B$8-I610)/Inputs!$B$9), 0)</f>
        <v>0</v>
      </c>
      <c r="P610" s="3">
        <f t="shared" si="86"/>
        <v>-5867.9749999999995</v>
      </c>
      <c r="Q610" s="3">
        <f t="shared" si="87"/>
        <v>0</v>
      </c>
      <c r="R610" s="3">
        <f>I610 + M610*Inputs!$B$9 - N610/Inputs!$B$10</f>
        <v>159.4741358339966</v>
      </c>
    </row>
    <row r="611" spans="1:18" x14ac:dyDescent="0.3">
      <c r="A611" s="4">
        <v>46048.375</v>
      </c>
      <c r="B611" s="3">
        <v>40.47</v>
      </c>
      <c r="C611" s="3">
        <v>1.5</v>
      </c>
      <c r="D611" s="3">
        <f t="shared" si="81"/>
        <v>47.557395833333338</v>
      </c>
      <c r="E611" s="3">
        <f>MAX(B611 - D611/Inputs!$B$5, 0)</f>
        <v>0</v>
      </c>
      <c r="F611" s="3">
        <f>MAX(D611*Inputs!$B$5 - B611, 0)</f>
        <v>1.3805083333333386</v>
      </c>
      <c r="G611" s="3">
        <f t="shared" si="82"/>
        <v>1.5</v>
      </c>
      <c r="H611" t="str">
        <f t="shared" si="83"/>
        <v>Reg</v>
      </c>
      <c r="I611" s="3">
        <f t="shared" si="88"/>
        <v>159.4741358339966</v>
      </c>
      <c r="J611" s="3">
        <f t="shared" si="89"/>
        <v>0</v>
      </c>
      <c r="K611" s="3">
        <f>MIN(Inputs!$B$2, (Inputs!$B$8 - I611)/Inputs!$B$9)</f>
        <v>170</v>
      </c>
      <c r="L611" s="3">
        <f>MAX(MIN(Inputs!$B$2, I611*Inputs!$B$10, Inputs!$B$8*Inputs!$B$4 - J611), 0)</f>
        <v>149.6</v>
      </c>
      <c r="M611" s="3">
        <f t="shared" si="84"/>
        <v>0</v>
      </c>
      <c r="N611" s="3">
        <f t="shared" si="85"/>
        <v>0</v>
      </c>
      <c r="O611" s="3">
        <f>IF(H611="Reg", MIN(Inputs!$B$2, I611*Inputs!$B$10, (Inputs!$B$8-I611)/Inputs!$B$9), 0)</f>
        <v>149.6</v>
      </c>
      <c r="P611" s="3">
        <f t="shared" si="86"/>
        <v>0</v>
      </c>
      <c r="Q611" s="3">
        <f t="shared" si="87"/>
        <v>224.39999999999998</v>
      </c>
      <c r="R611" s="3">
        <f>I611 + M611*Inputs!$B$9 - N611/Inputs!$B$10</f>
        <v>159.4741358339966</v>
      </c>
    </row>
    <row r="612" spans="1:18" x14ac:dyDescent="0.3">
      <c r="A612" s="4">
        <v>46048.416666666657</v>
      </c>
      <c r="B612" s="3">
        <v>67.875</v>
      </c>
      <c r="C612" s="3">
        <v>0.79</v>
      </c>
      <c r="D612" s="3">
        <f t="shared" si="81"/>
        <v>47.557395833333338</v>
      </c>
      <c r="E612" s="3">
        <f>MAX(B612 - D612/Inputs!$B$5, 0)</f>
        <v>13.832504734848477</v>
      </c>
      <c r="F612" s="3">
        <f>MAX(D612*Inputs!$B$5 - B612, 0)</f>
        <v>0</v>
      </c>
      <c r="G612" s="3">
        <f t="shared" si="82"/>
        <v>0.79</v>
      </c>
      <c r="H612" t="str">
        <f t="shared" si="83"/>
        <v>Discharge</v>
      </c>
      <c r="I612" s="3">
        <f t="shared" si="88"/>
        <v>159.4741358339966</v>
      </c>
      <c r="J612" s="3">
        <f t="shared" si="89"/>
        <v>0</v>
      </c>
      <c r="K612" s="3">
        <f>MIN(Inputs!$B$2, (Inputs!$B$8 - I612)/Inputs!$B$9)</f>
        <v>170</v>
      </c>
      <c r="L612" s="3">
        <f>MAX(MIN(Inputs!$B$2, I612*Inputs!$B$10, Inputs!$B$8*Inputs!$B$4 - J612), 0)</f>
        <v>149.6</v>
      </c>
      <c r="M612" s="3">
        <f t="shared" si="84"/>
        <v>0</v>
      </c>
      <c r="N612" s="3">
        <f t="shared" si="85"/>
        <v>149.6</v>
      </c>
      <c r="O612" s="3">
        <f>IF(H612="Reg", MIN(Inputs!$B$2, I612*Inputs!$B$10, (Inputs!$B$8-I612)/Inputs!$B$9), 0)</f>
        <v>0</v>
      </c>
      <c r="P612" s="3">
        <f t="shared" si="86"/>
        <v>10154.1</v>
      </c>
      <c r="Q612" s="3">
        <f t="shared" si="87"/>
        <v>0</v>
      </c>
      <c r="R612" s="3">
        <f>I612 + M612*Inputs!$B$9 - N612/Inputs!$B$10</f>
        <v>0</v>
      </c>
    </row>
    <row r="613" spans="1:18" x14ac:dyDescent="0.3">
      <c r="A613" s="4">
        <v>46048.458333333343</v>
      </c>
      <c r="B613" s="3">
        <v>54.664999999999999</v>
      </c>
      <c r="C613" s="3">
        <v>0.5</v>
      </c>
      <c r="D613" s="3">
        <f t="shared" si="81"/>
        <v>47.557395833333338</v>
      </c>
      <c r="E613" s="3">
        <f>MAX(B613 - D613/Inputs!$B$5, 0)</f>
        <v>0.62250473484847646</v>
      </c>
      <c r="F613" s="3">
        <f>MAX(D613*Inputs!$B$5 - B613, 0)</f>
        <v>0</v>
      </c>
      <c r="G613" s="3">
        <f t="shared" si="82"/>
        <v>0.5</v>
      </c>
      <c r="H613" t="str">
        <f t="shared" si="83"/>
        <v>Discharge</v>
      </c>
      <c r="I613" s="3">
        <f t="shared" si="88"/>
        <v>0</v>
      </c>
      <c r="J613" s="3">
        <f t="shared" si="89"/>
        <v>149.6</v>
      </c>
      <c r="K613" s="3">
        <f>MIN(Inputs!$B$2, (Inputs!$B$8 - I613)/Inputs!$B$9)</f>
        <v>170</v>
      </c>
      <c r="L613" s="3">
        <f>MAX(MIN(Inputs!$B$2, I613*Inputs!$B$10, Inputs!$B$8*Inputs!$B$4 - J613), 0)</f>
        <v>0</v>
      </c>
      <c r="M613" s="3">
        <f t="shared" si="84"/>
        <v>0</v>
      </c>
      <c r="N613" s="3">
        <f t="shared" si="85"/>
        <v>0</v>
      </c>
      <c r="O613" s="3">
        <f>IF(H613="Reg", MIN(Inputs!$B$2, I613*Inputs!$B$10, (Inputs!$B$8-I613)/Inputs!$B$9), 0)</f>
        <v>0</v>
      </c>
      <c r="P613" s="3">
        <f t="shared" si="86"/>
        <v>0</v>
      </c>
      <c r="Q613" s="3">
        <f t="shared" si="87"/>
        <v>0</v>
      </c>
      <c r="R613" s="3">
        <f>I613 + M613*Inputs!$B$9 - N613/Inputs!$B$10</f>
        <v>0</v>
      </c>
    </row>
    <row r="614" spans="1:18" x14ac:dyDescent="0.3">
      <c r="A614" s="4">
        <v>46048.5</v>
      </c>
      <c r="B614" s="3">
        <v>27.515000000000001</v>
      </c>
      <c r="C614" s="3">
        <v>0.44</v>
      </c>
      <c r="D614" s="3">
        <f t="shared" si="81"/>
        <v>47.557395833333338</v>
      </c>
      <c r="E614" s="3">
        <f>MAX(B614 - D614/Inputs!$B$5, 0)</f>
        <v>0</v>
      </c>
      <c r="F614" s="3">
        <f>MAX(D614*Inputs!$B$5 - B614, 0)</f>
        <v>14.335508333333337</v>
      </c>
      <c r="G614" s="3">
        <f t="shared" si="82"/>
        <v>0.44</v>
      </c>
      <c r="H614" t="str">
        <f t="shared" si="83"/>
        <v>Charge</v>
      </c>
      <c r="I614" s="3">
        <f t="shared" si="88"/>
        <v>0</v>
      </c>
      <c r="J614" s="3">
        <f t="shared" si="89"/>
        <v>149.6</v>
      </c>
      <c r="K614" s="3">
        <f>MIN(Inputs!$B$2, (Inputs!$B$8 - I614)/Inputs!$B$9)</f>
        <v>170</v>
      </c>
      <c r="L614" s="3">
        <f>MAX(MIN(Inputs!$B$2, I614*Inputs!$B$10, Inputs!$B$8*Inputs!$B$4 - J614), 0)</f>
        <v>0</v>
      </c>
      <c r="M614" s="3">
        <f t="shared" si="84"/>
        <v>170</v>
      </c>
      <c r="N614" s="3">
        <f t="shared" si="85"/>
        <v>0</v>
      </c>
      <c r="O614" s="3">
        <f>IF(H614="Reg", MIN(Inputs!$B$2, I614*Inputs!$B$10, (Inputs!$B$8-I614)/Inputs!$B$9), 0)</f>
        <v>0</v>
      </c>
      <c r="P614" s="3">
        <f t="shared" si="86"/>
        <v>-4677.55</v>
      </c>
      <c r="Q614" s="3">
        <f t="shared" si="87"/>
        <v>0</v>
      </c>
      <c r="R614" s="3">
        <f>I614 + M614*Inputs!$B$9 - N614/Inputs!$B$10</f>
        <v>159.4741358339966</v>
      </c>
    </row>
    <row r="615" spans="1:18" x14ac:dyDescent="0.3">
      <c r="A615" s="4">
        <v>46048.541666666657</v>
      </c>
      <c r="B615" s="3">
        <v>17.5</v>
      </c>
      <c r="C615" s="3">
        <v>0.31</v>
      </c>
      <c r="D615" s="3">
        <f t="shared" si="81"/>
        <v>47.557395833333338</v>
      </c>
      <c r="E615" s="3">
        <f>MAX(B615 - D615/Inputs!$B$5, 0)</f>
        <v>0</v>
      </c>
      <c r="F615" s="3">
        <f>MAX(D615*Inputs!$B$5 - B615, 0)</f>
        <v>24.350508333333337</v>
      </c>
      <c r="G615" s="3">
        <f t="shared" si="82"/>
        <v>0.31</v>
      </c>
      <c r="H615" t="str">
        <f t="shared" si="83"/>
        <v>Charge</v>
      </c>
      <c r="I615" s="3">
        <f t="shared" si="88"/>
        <v>159.4741358339966</v>
      </c>
      <c r="J615" s="3">
        <f t="shared" si="89"/>
        <v>149.6</v>
      </c>
      <c r="K615" s="3">
        <f>MIN(Inputs!$B$2, (Inputs!$B$8 - I615)/Inputs!$B$9)</f>
        <v>170</v>
      </c>
      <c r="L615" s="3">
        <f>MAX(MIN(Inputs!$B$2, I615*Inputs!$B$10, Inputs!$B$8*Inputs!$B$4 - J615), 0)</f>
        <v>149.6</v>
      </c>
      <c r="M615" s="3">
        <f t="shared" si="84"/>
        <v>170</v>
      </c>
      <c r="N615" s="3">
        <f t="shared" si="85"/>
        <v>0</v>
      </c>
      <c r="O615" s="3">
        <f>IF(H615="Reg", MIN(Inputs!$B$2, I615*Inputs!$B$10, (Inputs!$B$8-I615)/Inputs!$B$9), 0)</f>
        <v>0</v>
      </c>
      <c r="P615" s="3">
        <f t="shared" si="86"/>
        <v>-2975</v>
      </c>
      <c r="Q615" s="3">
        <f t="shared" si="87"/>
        <v>0</v>
      </c>
      <c r="R615" s="3">
        <f>I615 + M615*Inputs!$B$9 - N615/Inputs!$B$10</f>
        <v>318.9482716679932</v>
      </c>
    </row>
    <row r="616" spans="1:18" x14ac:dyDescent="0.3">
      <c r="A616" s="4">
        <v>46048.583333333343</v>
      </c>
      <c r="B616" s="3">
        <v>14.622499999999999</v>
      </c>
      <c r="C616" s="3">
        <v>0.42</v>
      </c>
      <c r="D616" s="3">
        <f t="shared" si="81"/>
        <v>47.557395833333338</v>
      </c>
      <c r="E616" s="3">
        <f>MAX(B616 - D616/Inputs!$B$5, 0)</f>
        <v>0</v>
      </c>
      <c r="F616" s="3">
        <f>MAX(D616*Inputs!$B$5 - B616, 0)</f>
        <v>27.228008333333339</v>
      </c>
      <c r="G616" s="3">
        <f t="shared" si="82"/>
        <v>0.42</v>
      </c>
      <c r="H616" t="str">
        <f t="shared" si="83"/>
        <v>Charge</v>
      </c>
      <c r="I616" s="3">
        <f t="shared" si="88"/>
        <v>318.9482716679932</v>
      </c>
      <c r="J616" s="3">
        <f t="shared" si="89"/>
        <v>149.6</v>
      </c>
      <c r="K616" s="3">
        <f>MIN(Inputs!$B$2, (Inputs!$B$8 - I616)/Inputs!$B$9)</f>
        <v>22.44121780453775</v>
      </c>
      <c r="L616" s="3">
        <f>MAX(MIN(Inputs!$B$2, I616*Inputs!$B$10, Inputs!$B$8*Inputs!$B$4 - J616), 0)</f>
        <v>170</v>
      </c>
      <c r="M616" s="3">
        <f t="shared" si="84"/>
        <v>22.44121780453775</v>
      </c>
      <c r="N616" s="3">
        <f t="shared" si="85"/>
        <v>0</v>
      </c>
      <c r="O616" s="3">
        <f>IF(H616="Reg", MIN(Inputs!$B$2, I616*Inputs!$B$10, (Inputs!$B$8-I616)/Inputs!$B$9), 0)</f>
        <v>0</v>
      </c>
      <c r="P616" s="3">
        <f t="shared" si="86"/>
        <v>-328.14670734685325</v>
      </c>
      <c r="Q616" s="3">
        <f t="shared" si="87"/>
        <v>0</v>
      </c>
      <c r="R616" s="3">
        <f>I616 + M616*Inputs!$B$9 - N616/Inputs!$B$10</f>
        <v>340</v>
      </c>
    </row>
    <row r="617" spans="1:18" x14ac:dyDescent="0.3">
      <c r="A617" s="4">
        <v>46048.625</v>
      </c>
      <c r="B617" s="3">
        <v>21.57</v>
      </c>
      <c r="C617" s="3">
        <v>0.4</v>
      </c>
      <c r="D617" s="3">
        <f t="shared" si="81"/>
        <v>47.557395833333338</v>
      </c>
      <c r="E617" s="3">
        <f>MAX(B617 - D617/Inputs!$B$5, 0)</f>
        <v>0</v>
      </c>
      <c r="F617" s="3">
        <f>MAX(D617*Inputs!$B$5 - B617, 0)</f>
        <v>20.280508333333337</v>
      </c>
      <c r="G617" s="3">
        <f t="shared" si="82"/>
        <v>0.4</v>
      </c>
      <c r="H617" t="str">
        <f t="shared" si="83"/>
        <v>Charge</v>
      </c>
      <c r="I617" s="3">
        <f t="shared" si="88"/>
        <v>340</v>
      </c>
      <c r="J617" s="3">
        <f t="shared" si="89"/>
        <v>149.6</v>
      </c>
      <c r="K617" s="3">
        <f>MIN(Inputs!$B$2, (Inputs!$B$8 - I617)/Inputs!$B$9)</f>
        <v>0</v>
      </c>
      <c r="L617" s="3">
        <f>MAX(MIN(Inputs!$B$2, I617*Inputs!$B$10, Inputs!$B$8*Inputs!$B$4 - J617), 0)</f>
        <v>170</v>
      </c>
      <c r="M617" s="3">
        <f t="shared" si="84"/>
        <v>0</v>
      </c>
      <c r="N617" s="3">
        <f t="shared" si="85"/>
        <v>0</v>
      </c>
      <c r="O617" s="3">
        <f>IF(H617="Reg", MIN(Inputs!$B$2, I617*Inputs!$B$10, (Inputs!$B$8-I617)/Inputs!$B$9), 0)</f>
        <v>0</v>
      </c>
      <c r="P617" s="3">
        <f t="shared" si="86"/>
        <v>0</v>
      </c>
      <c r="Q617" s="3">
        <f t="shared" si="87"/>
        <v>0</v>
      </c>
      <c r="R617" s="3">
        <f>I617 + M617*Inputs!$B$9 - N617/Inputs!$B$10</f>
        <v>340</v>
      </c>
    </row>
    <row r="618" spans="1:18" x14ac:dyDescent="0.3">
      <c r="A618" s="4">
        <v>46048.666666666657</v>
      </c>
      <c r="B618" s="3">
        <v>35.832500000000003</v>
      </c>
      <c r="C618" s="3">
        <v>0.5</v>
      </c>
      <c r="D618" s="3">
        <f t="shared" si="81"/>
        <v>47.557395833333338</v>
      </c>
      <c r="E618" s="3">
        <f>MAX(B618 - D618/Inputs!$B$5, 0)</f>
        <v>0</v>
      </c>
      <c r="F618" s="3">
        <f>MAX(D618*Inputs!$B$5 - B618, 0)</f>
        <v>6.0180083333333343</v>
      </c>
      <c r="G618" s="3">
        <f t="shared" si="82"/>
        <v>0.5</v>
      </c>
      <c r="H618" t="str">
        <f t="shared" si="83"/>
        <v>Charge</v>
      </c>
      <c r="I618" s="3">
        <f t="shared" si="88"/>
        <v>340</v>
      </c>
      <c r="J618" s="3">
        <f t="shared" si="89"/>
        <v>149.6</v>
      </c>
      <c r="K618" s="3">
        <f>MIN(Inputs!$B$2, (Inputs!$B$8 - I618)/Inputs!$B$9)</f>
        <v>0</v>
      </c>
      <c r="L618" s="3">
        <f>MAX(MIN(Inputs!$B$2, I618*Inputs!$B$10, Inputs!$B$8*Inputs!$B$4 - J618), 0)</f>
        <v>170</v>
      </c>
      <c r="M618" s="3">
        <f t="shared" si="84"/>
        <v>0</v>
      </c>
      <c r="N618" s="3">
        <f t="shared" si="85"/>
        <v>0</v>
      </c>
      <c r="O618" s="3">
        <f>IF(H618="Reg", MIN(Inputs!$B$2, I618*Inputs!$B$10, (Inputs!$B$8-I618)/Inputs!$B$9), 0)</f>
        <v>0</v>
      </c>
      <c r="P618" s="3">
        <f t="shared" si="86"/>
        <v>0</v>
      </c>
      <c r="Q618" s="3">
        <f t="shared" si="87"/>
        <v>0</v>
      </c>
      <c r="R618" s="3">
        <f>I618 + M618*Inputs!$B$9 - N618/Inputs!$B$10</f>
        <v>340</v>
      </c>
    </row>
    <row r="619" spans="1:18" x14ac:dyDescent="0.3">
      <c r="A619" s="4">
        <v>46048.708333333343</v>
      </c>
      <c r="B619" s="3">
        <v>55.83</v>
      </c>
      <c r="C619" s="3">
        <v>1.28</v>
      </c>
      <c r="D619" s="3">
        <f t="shared" si="81"/>
        <v>47.557395833333338</v>
      </c>
      <c r="E619" s="3">
        <f>MAX(B619 - D619/Inputs!$B$5, 0)</f>
        <v>1.7875047348484756</v>
      </c>
      <c r="F619" s="3">
        <f>MAX(D619*Inputs!$B$5 - B619, 0)</f>
        <v>0</v>
      </c>
      <c r="G619" s="3">
        <f t="shared" si="82"/>
        <v>1.28</v>
      </c>
      <c r="H619" t="str">
        <f t="shared" si="83"/>
        <v>Discharge</v>
      </c>
      <c r="I619" s="3">
        <f t="shared" si="88"/>
        <v>340</v>
      </c>
      <c r="J619" s="3">
        <f t="shared" si="89"/>
        <v>149.6</v>
      </c>
      <c r="K619" s="3">
        <f>MIN(Inputs!$B$2, (Inputs!$B$8 - I619)/Inputs!$B$9)</f>
        <v>0</v>
      </c>
      <c r="L619" s="3">
        <f>MAX(MIN(Inputs!$B$2, I619*Inputs!$B$10, Inputs!$B$8*Inputs!$B$4 - J619), 0)</f>
        <v>170</v>
      </c>
      <c r="M619" s="3">
        <f t="shared" si="84"/>
        <v>0</v>
      </c>
      <c r="N619" s="3">
        <f t="shared" si="85"/>
        <v>170</v>
      </c>
      <c r="O619" s="3">
        <f>IF(H619="Reg", MIN(Inputs!$B$2, I619*Inputs!$B$10, (Inputs!$B$8-I619)/Inputs!$B$9), 0)</f>
        <v>0</v>
      </c>
      <c r="P619" s="3">
        <f t="shared" si="86"/>
        <v>9491.1</v>
      </c>
      <c r="Q619" s="3">
        <f t="shared" si="87"/>
        <v>0</v>
      </c>
      <c r="R619" s="3">
        <f>I619 + M619*Inputs!$B$9 - N619/Inputs!$B$10</f>
        <v>158.77939109773115</v>
      </c>
    </row>
    <row r="620" spans="1:18" x14ac:dyDescent="0.3">
      <c r="A620" s="4">
        <v>46048.75</v>
      </c>
      <c r="B620" s="3">
        <v>57.837499999999999</v>
      </c>
      <c r="C620" s="3">
        <v>0.5</v>
      </c>
      <c r="D620" s="3">
        <f t="shared" si="81"/>
        <v>47.557395833333338</v>
      </c>
      <c r="E620" s="3">
        <f>MAX(B620 - D620/Inputs!$B$5, 0)</f>
        <v>3.7950047348484759</v>
      </c>
      <c r="F620" s="3">
        <f>MAX(D620*Inputs!$B$5 - B620, 0)</f>
        <v>0</v>
      </c>
      <c r="G620" s="3">
        <f t="shared" si="82"/>
        <v>0.5</v>
      </c>
      <c r="H620" t="str">
        <f t="shared" si="83"/>
        <v>Discharge</v>
      </c>
      <c r="I620" s="3">
        <f t="shared" si="88"/>
        <v>158.77939109773115</v>
      </c>
      <c r="J620" s="3">
        <f t="shared" si="89"/>
        <v>319.60000000000002</v>
      </c>
      <c r="K620" s="3">
        <f>MIN(Inputs!$B$2, (Inputs!$B$8 - I620)/Inputs!$B$9)</f>
        <v>170</v>
      </c>
      <c r="L620" s="3">
        <f>MAX(MIN(Inputs!$B$2, I620*Inputs!$B$10, Inputs!$B$8*Inputs!$B$4 - J620), 0)</f>
        <v>20.399999999999977</v>
      </c>
      <c r="M620" s="3">
        <f t="shared" si="84"/>
        <v>0</v>
      </c>
      <c r="N620" s="3">
        <f t="shared" si="85"/>
        <v>20.399999999999977</v>
      </c>
      <c r="O620" s="3">
        <f>IF(H620="Reg", MIN(Inputs!$B$2, I620*Inputs!$B$10, (Inputs!$B$8-I620)/Inputs!$B$9), 0)</f>
        <v>0</v>
      </c>
      <c r="P620" s="3">
        <f t="shared" si="86"/>
        <v>1179.8849999999986</v>
      </c>
      <c r="Q620" s="3">
        <f t="shared" si="87"/>
        <v>0</v>
      </c>
      <c r="R620" s="3">
        <f>I620 + M620*Inputs!$B$9 - N620/Inputs!$B$10</f>
        <v>137.03291802945893</v>
      </c>
    </row>
    <row r="621" spans="1:18" x14ac:dyDescent="0.3">
      <c r="A621" s="4">
        <v>46048.791666666657</v>
      </c>
      <c r="B621" s="3">
        <v>46.03</v>
      </c>
      <c r="C621" s="3">
        <v>0.5</v>
      </c>
      <c r="D621" s="3">
        <f t="shared" si="81"/>
        <v>47.557395833333338</v>
      </c>
      <c r="E621" s="3">
        <f>MAX(B621 - D621/Inputs!$B$5, 0)</f>
        <v>0</v>
      </c>
      <c r="F621" s="3">
        <f>MAX(D621*Inputs!$B$5 - B621, 0)</f>
        <v>0</v>
      </c>
      <c r="G621" s="3">
        <f t="shared" si="82"/>
        <v>0.5</v>
      </c>
      <c r="H621" t="str">
        <f t="shared" si="83"/>
        <v>Reg</v>
      </c>
      <c r="I621" s="3">
        <f t="shared" si="88"/>
        <v>137.03291802945893</v>
      </c>
      <c r="J621" s="3">
        <f t="shared" si="89"/>
        <v>340</v>
      </c>
      <c r="K621" s="3">
        <f>MIN(Inputs!$B$2, (Inputs!$B$8 - I621)/Inputs!$B$9)</f>
        <v>170</v>
      </c>
      <c r="L621" s="3">
        <f>MAX(MIN(Inputs!$B$2, I621*Inputs!$B$10, Inputs!$B$8*Inputs!$B$4 - J621), 0)</f>
        <v>0</v>
      </c>
      <c r="M621" s="3">
        <f t="shared" si="84"/>
        <v>0</v>
      </c>
      <c r="N621" s="3">
        <f t="shared" si="85"/>
        <v>0</v>
      </c>
      <c r="O621" s="3">
        <f>IF(H621="Reg", MIN(Inputs!$B$2, I621*Inputs!$B$10, (Inputs!$B$8-I621)/Inputs!$B$9), 0)</f>
        <v>128.54827166799328</v>
      </c>
      <c r="P621" s="3">
        <f t="shared" si="86"/>
        <v>0</v>
      </c>
      <c r="Q621" s="3">
        <f t="shared" si="87"/>
        <v>64.274135833996638</v>
      </c>
      <c r="R621" s="3">
        <f>I621 + M621*Inputs!$B$9 - N621/Inputs!$B$10</f>
        <v>137.03291802945893</v>
      </c>
    </row>
    <row r="622" spans="1:18" x14ac:dyDescent="0.3">
      <c r="A622" s="4">
        <v>46048.833333333343</v>
      </c>
      <c r="B622" s="3">
        <v>47.5075</v>
      </c>
      <c r="C622" s="3">
        <v>0.19</v>
      </c>
      <c r="D622" s="3">
        <f t="shared" si="81"/>
        <v>47.557395833333338</v>
      </c>
      <c r="E622" s="3">
        <f>MAX(B622 - D622/Inputs!$B$5, 0)</f>
        <v>0</v>
      </c>
      <c r="F622" s="3">
        <f>MAX(D622*Inputs!$B$5 - B622, 0)</f>
        <v>0</v>
      </c>
      <c r="G622" s="3">
        <f t="shared" si="82"/>
        <v>0.19</v>
      </c>
      <c r="H622" t="str">
        <f t="shared" si="83"/>
        <v>Reg</v>
      </c>
      <c r="I622" s="3">
        <f t="shared" si="88"/>
        <v>137.03291802945893</v>
      </c>
      <c r="J622" s="3">
        <f t="shared" si="89"/>
        <v>340</v>
      </c>
      <c r="K622" s="3">
        <f>MIN(Inputs!$B$2, (Inputs!$B$8 - I622)/Inputs!$B$9)</f>
        <v>170</v>
      </c>
      <c r="L622" s="3">
        <f>MAX(MIN(Inputs!$B$2, I622*Inputs!$B$10, Inputs!$B$8*Inputs!$B$4 - J622), 0)</f>
        <v>0</v>
      </c>
      <c r="M622" s="3">
        <f t="shared" si="84"/>
        <v>0</v>
      </c>
      <c r="N622" s="3">
        <f t="shared" si="85"/>
        <v>0</v>
      </c>
      <c r="O622" s="3">
        <f>IF(H622="Reg", MIN(Inputs!$B$2, I622*Inputs!$B$10, (Inputs!$B$8-I622)/Inputs!$B$9), 0)</f>
        <v>128.54827166799328</v>
      </c>
      <c r="P622" s="3">
        <f t="shared" si="86"/>
        <v>0</v>
      </c>
      <c r="Q622" s="3">
        <f t="shared" si="87"/>
        <v>24.424171616918724</v>
      </c>
      <c r="R622" s="3">
        <f>I622 + M622*Inputs!$B$9 - N622/Inputs!$B$10</f>
        <v>137.03291802945893</v>
      </c>
    </row>
    <row r="623" spans="1:18" x14ac:dyDescent="0.3">
      <c r="A623" s="4">
        <v>46048.875</v>
      </c>
      <c r="B623" s="3">
        <v>46.785000000000004</v>
      </c>
      <c r="C623" s="3">
        <v>0.16</v>
      </c>
      <c r="D623" s="3">
        <f t="shared" si="81"/>
        <v>47.557395833333338</v>
      </c>
      <c r="E623" s="3">
        <f>MAX(B623 - D623/Inputs!$B$5, 0)</f>
        <v>0</v>
      </c>
      <c r="F623" s="3">
        <f>MAX(D623*Inputs!$B$5 - B623, 0)</f>
        <v>0</v>
      </c>
      <c r="G623" s="3">
        <f t="shared" si="82"/>
        <v>0.16</v>
      </c>
      <c r="H623" t="str">
        <f t="shared" si="83"/>
        <v>Reg</v>
      </c>
      <c r="I623" s="3">
        <f t="shared" si="88"/>
        <v>137.03291802945893</v>
      </c>
      <c r="J623" s="3">
        <f t="shared" si="89"/>
        <v>340</v>
      </c>
      <c r="K623" s="3">
        <f>MIN(Inputs!$B$2, (Inputs!$B$8 - I623)/Inputs!$B$9)</f>
        <v>170</v>
      </c>
      <c r="L623" s="3">
        <f>MAX(MIN(Inputs!$B$2, I623*Inputs!$B$10, Inputs!$B$8*Inputs!$B$4 - J623), 0)</f>
        <v>0</v>
      </c>
      <c r="M623" s="3">
        <f t="shared" si="84"/>
        <v>0</v>
      </c>
      <c r="N623" s="3">
        <f t="shared" si="85"/>
        <v>0</v>
      </c>
      <c r="O623" s="3">
        <f>IF(H623="Reg", MIN(Inputs!$B$2, I623*Inputs!$B$10, (Inputs!$B$8-I623)/Inputs!$B$9), 0)</f>
        <v>128.54827166799328</v>
      </c>
      <c r="P623" s="3">
        <f t="shared" si="86"/>
        <v>0</v>
      </c>
      <c r="Q623" s="3">
        <f t="shared" si="87"/>
        <v>20.567723466878924</v>
      </c>
      <c r="R623" s="3">
        <f>I623 + M623*Inputs!$B$9 - N623/Inputs!$B$10</f>
        <v>137.03291802945893</v>
      </c>
    </row>
    <row r="624" spans="1:18" x14ac:dyDescent="0.3">
      <c r="A624" s="4">
        <v>46048.916666666657</v>
      </c>
      <c r="B624" s="3">
        <v>41.4925</v>
      </c>
      <c r="C624" s="3">
        <v>0.17</v>
      </c>
      <c r="D624" s="3">
        <f t="shared" si="81"/>
        <v>47.557395833333338</v>
      </c>
      <c r="E624" s="3">
        <f>MAX(B624 - D624/Inputs!$B$5, 0)</f>
        <v>0</v>
      </c>
      <c r="F624" s="3">
        <f>MAX(D624*Inputs!$B$5 - B624, 0)</f>
        <v>0.3580083333333377</v>
      </c>
      <c r="G624" s="3">
        <f t="shared" si="82"/>
        <v>0.17</v>
      </c>
      <c r="H624" t="str">
        <f t="shared" si="83"/>
        <v>Charge</v>
      </c>
      <c r="I624" s="3">
        <f t="shared" si="88"/>
        <v>137.03291802945893</v>
      </c>
      <c r="J624" s="3">
        <f t="shared" si="89"/>
        <v>340</v>
      </c>
      <c r="K624" s="3">
        <f>MIN(Inputs!$B$2, (Inputs!$B$8 - I624)/Inputs!$B$9)</f>
        <v>170</v>
      </c>
      <c r="L624" s="3">
        <f>MAX(MIN(Inputs!$B$2, I624*Inputs!$B$10, Inputs!$B$8*Inputs!$B$4 - J624), 0)</f>
        <v>0</v>
      </c>
      <c r="M624" s="3">
        <f t="shared" si="84"/>
        <v>170</v>
      </c>
      <c r="N624" s="3">
        <f t="shared" si="85"/>
        <v>0</v>
      </c>
      <c r="O624" s="3">
        <f>IF(H624="Reg", MIN(Inputs!$B$2, I624*Inputs!$B$10, (Inputs!$B$8-I624)/Inputs!$B$9), 0)</f>
        <v>0</v>
      </c>
      <c r="P624" s="3">
        <f t="shared" si="86"/>
        <v>-7053.7250000000004</v>
      </c>
      <c r="Q624" s="3">
        <f t="shared" si="87"/>
        <v>0</v>
      </c>
      <c r="R624" s="3">
        <f>I624 + M624*Inputs!$B$9 - N624/Inputs!$B$10</f>
        <v>296.50705386345555</v>
      </c>
    </row>
    <row r="625" spans="1:18" x14ac:dyDescent="0.3">
      <c r="A625" s="4">
        <v>46048.958333333343</v>
      </c>
      <c r="B625" s="3">
        <v>39.480000000000004</v>
      </c>
      <c r="C625" s="3">
        <v>0.04</v>
      </c>
      <c r="D625" s="3">
        <f t="shared" si="81"/>
        <v>47.557395833333338</v>
      </c>
      <c r="E625" s="3">
        <f>MAX(B625 - D625/Inputs!$B$5, 0)</f>
        <v>0</v>
      </c>
      <c r="F625" s="3">
        <f>MAX(D625*Inputs!$B$5 - B625, 0)</f>
        <v>2.3705083333333334</v>
      </c>
      <c r="G625" s="3">
        <f t="shared" si="82"/>
        <v>0.04</v>
      </c>
      <c r="H625" t="str">
        <f t="shared" si="83"/>
        <v>Charge</v>
      </c>
      <c r="I625" s="3">
        <f t="shared" si="88"/>
        <v>296.50705386345555</v>
      </c>
      <c r="J625" s="3">
        <f t="shared" si="89"/>
        <v>340</v>
      </c>
      <c r="K625" s="3">
        <f>MIN(Inputs!$B$2, (Inputs!$B$8 - I625)/Inputs!$B$9)</f>
        <v>46.363636363636274</v>
      </c>
      <c r="L625" s="3">
        <f>MAX(MIN(Inputs!$B$2, I625*Inputs!$B$10, Inputs!$B$8*Inputs!$B$4 - J625), 0)</f>
        <v>0</v>
      </c>
      <c r="M625" s="3">
        <f t="shared" si="84"/>
        <v>46.363636363636274</v>
      </c>
      <c r="N625" s="3">
        <f t="shared" si="85"/>
        <v>0</v>
      </c>
      <c r="O625" s="3">
        <f>IF(H625="Reg", MIN(Inputs!$B$2, I625*Inputs!$B$10, (Inputs!$B$8-I625)/Inputs!$B$9), 0)</f>
        <v>0</v>
      </c>
      <c r="P625" s="3">
        <f t="shared" si="86"/>
        <v>-1830.4363636363603</v>
      </c>
      <c r="Q625" s="3">
        <f t="shared" si="87"/>
        <v>0</v>
      </c>
      <c r="R625" s="3">
        <f>I625 + M625*Inputs!$B$9 - N625/Inputs!$B$10</f>
        <v>340</v>
      </c>
    </row>
    <row r="626" spans="1:18" x14ac:dyDescent="0.3">
      <c r="A626" s="4">
        <v>46049</v>
      </c>
      <c r="B626" s="3">
        <v>30.235000000000003</v>
      </c>
      <c r="C626" s="3">
        <v>0.04</v>
      </c>
      <c r="D626" s="3">
        <f t="shared" si="81"/>
        <v>36.462708333333325</v>
      </c>
      <c r="E626" s="3">
        <f>MAX(B626 - D626/Inputs!$B$5, 0)</f>
        <v>0</v>
      </c>
      <c r="F626" s="3">
        <f>MAX(D626*Inputs!$B$5 - B626, 0)</f>
        <v>1.8521833333333255</v>
      </c>
      <c r="G626" s="3">
        <f t="shared" si="82"/>
        <v>0.04</v>
      </c>
      <c r="H626" t="str">
        <f t="shared" si="83"/>
        <v>Charge</v>
      </c>
      <c r="I626" s="3">
        <f t="shared" si="88"/>
        <v>340</v>
      </c>
      <c r="J626" s="3">
        <f t="shared" si="89"/>
        <v>0</v>
      </c>
      <c r="K626" s="3">
        <f>MIN(Inputs!$B$2, (Inputs!$B$8 - I626)/Inputs!$B$9)</f>
        <v>0</v>
      </c>
      <c r="L626" s="3">
        <f>MAX(MIN(Inputs!$B$2, I626*Inputs!$B$10, Inputs!$B$8*Inputs!$B$4 - J626), 0)</f>
        <v>170</v>
      </c>
      <c r="M626" s="3">
        <f t="shared" si="84"/>
        <v>0</v>
      </c>
      <c r="N626" s="3">
        <f t="shared" si="85"/>
        <v>0</v>
      </c>
      <c r="O626" s="3">
        <f>IF(H626="Reg", MIN(Inputs!$B$2, I626*Inputs!$B$10, (Inputs!$B$8-I626)/Inputs!$B$9), 0)</f>
        <v>0</v>
      </c>
      <c r="P626" s="3">
        <f t="shared" si="86"/>
        <v>0</v>
      </c>
      <c r="Q626" s="3">
        <f t="shared" si="87"/>
        <v>0</v>
      </c>
      <c r="R626" s="3">
        <f>I626 + M626*Inputs!$B$9 - N626/Inputs!$B$10</f>
        <v>340</v>
      </c>
    </row>
    <row r="627" spans="1:18" x14ac:dyDescent="0.3">
      <c r="A627" s="4">
        <v>46049.041666666657</v>
      </c>
      <c r="B627" s="3">
        <v>26.877500000000001</v>
      </c>
      <c r="C627" s="3">
        <v>0.04</v>
      </c>
      <c r="D627" s="3">
        <f t="shared" si="81"/>
        <v>36.462708333333325</v>
      </c>
      <c r="E627" s="3">
        <f>MAX(B627 - D627/Inputs!$B$5, 0)</f>
        <v>0</v>
      </c>
      <c r="F627" s="3">
        <f>MAX(D627*Inputs!$B$5 - B627, 0)</f>
        <v>5.2096833333333272</v>
      </c>
      <c r="G627" s="3">
        <f t="shared" si="82"/>
        <v>0.04</v>
      </c>
      <c r="H627" t="str">
        <f t="shared" si="83"/>
        <v>Charge</v>
      </c>
      <c r="I627" s="3">
        <f t="shared" si="88"/>
        <v>340</v>
      </c>
      <c r="J627" s="3">
        <f t="shared" si="89"/>
        <v>0</v>
      </c>
      <c r="K627" s="3">
        <f>MIN(Inputs!$B$2, (Inputs!$B$8 - I627)/Inputs!$B$9)</f>
        <v>0</v>
      </c>
      <c r="L627" s="3">
        <f>MAX(MIN(Inputs!$B$2, I627*Inputs!$B$10, Inputs!$B$8*Inputs!$B$4 - J627), 0)</f>
        <v>170</v>
      </c>
      <c r="M627" s="3">
        <f t="shared" si="84"/>
        <v>0</v>
      </c>
      <c r="N627" s="3">
        <f t="shared" si="85"/>
        <v>0</v>
      </c>
      <c r="O627" s="3">
        <f>IF(H627="Reg", MIN(Inputs!$B$2, I627*Inputs!$B$10, (Inputs!$B$8-I627)/Inputs!$B$9), 0)</f>
        <v>0</v>
      </c>
      <c r="P627" s="3">
        <f t="shared" si="86"/>
        <v>0</v>
      </c>
      <c r="Q627" s="3">
        <f t="shared" si="87"/>
        <v>0</v>
      </c>
      <c r="R627" s="3">
        <f>I627 + M627*Inputs!$B$9 - N627/Inputs!$B$10</f>
        <v>340</v>
      </c>
    </row>
    <row r="628" spans="1:18" x14ac:dyDescent="0.3">
      <c r="A628" s="4">
        <v>46049.083333333343</v>
      </c>
      <c r="B628" s="3">
        <v>26.564999999999998</v>
      </c>
      <c r="C628" s="3">
        <v>0.04</v>
      </c>
      <c r="D628" s="3">
        <f t="shared" si="81"/>
        <v>36.462708333333325</v>
      </c>
      <c r="E628" s="3">
        <f>MAX(B628 - D628/Inputs!$B$5, 0)</f>
        <v>0</v>
      </c>
      <c r="F628" s="3">
        <f>MAX(D628*Inputs!$B$5 - B628, 0)</f>
        <v>5.5221833333333308</v>
      </c>
      <c r="G628" s="3">
        <f t="shared" si="82"/>
        <v>0.04</v>
      </c>
      <c r="H628" t="str">
        <f t="shared" si="83"/>
        <v>Charge</v>
      </c>
      <c r="I628" s="3">
        <f t="shared" si="88"/>
        <v>340</v>
      </c>
      <c r="J628" s="3">
        <f t="shared" si="89"/>
        <v>0</v>
      </c>
      <c r="K628" s="3">
        <f>MIN(Inputs!$B$2, (Inputs!$B$8 - I628)/Inputs!$B$9)</f>
        <v>0</v>
      </c>
      <c r="L628" s="3">
        <f>MAX(MIN(Inputs!$B$2, I628*Inputs!$B$10, Inputs!$B$8*Inputs!$B$4 - J628), 0)</f>
        <v>170</v>
      </c>
      <c r="M628" s="3">
        <f t="shared" si="84"/>
        <v>0</v>
      </c>
      <c r="N628" s="3">
        <f t="shared" si="85"/>
        <v>0</v>
      </c>
      <c r="O628" s="3">
        <f>IF(H628="Reg", MIN(Inputs!$B$2, I628*Inputs!$B$10, (Inputs!$B$8-I628)/Inputs!$B$9), 0)</f>
        <v>0</v>
      </c>
      <c r="P628" s="3">
        <f t="shared" si="86"/>
        <v>0</v>
      </c>
      <c r="Q628" s="3">
        <f t="shared" si="87"/>
        <v>0</v>
      </c>
      <c r="R628" s="3">
        <f>I628 + M628*Inputs!$B$9 - N628/Inputs!$B$10</f>
        <v>340</v>
      </c>
    </row>
    <row r="629" spans="1:18" x14ac:dyDescent="0.3">
      <c r="A629" s="4">
        <v>46049.125</v>
      </c>
      <c r="B629" s="3">
        <v>25.195</v>
      </c>
      <c r="C629" s="3">
        <v>0.04</v>
      </c>
      <c r="D629" s="3">
        <f t="shared" si="81"/>
        <v>36.462708333333325</v>
      </c>
      <c r="E629" s="3">
        <f>MAX(B629 - D629/Inputs!$B$5, 0)</f>
        <v>0</v>
      </c>
      <c r="F629" s="3">
        <f>MAX(D629*Inputs!$B$5 - B629, 0)</f>
        <v>6.8921833333333282</v>
      </c>
      <c r="G629" s="3">
        <f t="shared" si="82"/>
        <v>0.04</v>
      </c>
      <c r="H629" t="str">
        <f t="shared" si="83"/>
        <v>Charge</v>
      </c>
      <c r="I629" s="3">
        <f t="shared" si="88"/>
        <v>340</v>
      </c>
      <c r="J629" s="3">
        <f t="shared" si="89"/>
        <v>0</v>
      </c>
      <c r="K629" s="3">
        <f>MIN(Inputs!$B$2, (Inputs!$B$8 - I629)/Inputs!$B$9)</f>
        <v>0</v>
      </c>
      <c r="L629" s="3">
        <f>MAX(MIN(Inputs!$B$2, I629*Inputs!$B$10, Inputs!$B$8*Inputs!$B$4 - J629), 0)</f>
        <v>170</v>
      </c>
      <c r="M629" s="3">
        <f t="shared" si="84"/>
        <v>0</v>
      </c>
      <c r="N629" s="3">
        <f t="shared" si="85"/>
        <v>0</v>
      </c>
      <c r="O629" s="3">
        <f>IF(H629="Reg", MIN(Inputs!$B$2, I629*Inputs!$B$10, (Inputs!$B$8-I629)/Inputs!$B$9), 0)</f>
        <v>0</v>
      </c>
      <c r="P629" s="3">
        <f t="shared" si="86"/>
        <v>0</v>
      </c>
      <c r="Q629" s="3">
        <f t="shared" si="87"/>
        <v>0</v>
      </c>
      <c r="R629" s="3">
        <f>I629 + M629*Inputs!$B$9 - N629/Inputs!$B$10</f>
        <v>340</v>
      </c>
    </row>
    <row r="630" spans="1:18" x14ac:dyDescent="0.3">
      <c r="A630" s="4">
        <v>46049.166666666657</v>
      </c>
      <c r="B630" s="3">
        <v>26.6175</v>
      </c>
      <c r="C630" s="3">
        <v>0.04</v>
      </c>
      <c r="D630" s="3">
        <f t="shared" si="81"/>
        <v>36.462708333333325</v>
      </c>
      <c r="E630" s="3">
        <f>MAX(B630 - D630/Inputs!$B$5, 0)</f>
        <v>0</v>
      </c>
      <c r="F630" s="3">
        <f>MAX(D630*Inputs!$B$5 - B630, 0)</f>
        <v>5.4696833333333288</v>
      </c>
      <c r="G630" s="3">
        <f t="shared" si="82"/>
        <v>0.04</v>
      </c>
      <c r="H630" t="str">
        <f t="shared" si="83"/>
        <v>Charge</v>
      </c>
      <c r="I630" s="3">
        <f t="shared" si="88"/>
        <v>340</v>
      </c>
      <c r="J630" s="3">
        <f t="shared" si="89"/>
        <v>0</v>
      </c>
      <c r="K630" s="3">
        <f>MIN(Inputs!$B$2, (Inputs!$B$8 - I630)/Inputs!$B$9)</f>
        <v>0</v>
      </c>
      <c r="L630" s="3">
        <f>MAX(MIN(Inputs!$B$2, I630*Inputs!$B$10, Inputs!$B$8*Inputs!$B$4 - J630), 0)</f>
        <v>170</v>
      </c>
      <c r="M630" s="3">
        <f t="shared" si="84"/>
        <v>0</v>
      </c>
      <c r="N630" s="3">
        <f t="shared" si="85"/>
        <v>0</v>
      </c>
      <c r="O630" s="3">
        <f>IF(H630="Reg", MIN(Inputs!$B$2, I630*Inputs!$B$10, (Inputs!$B$8-I630)/Inputs!$B$9), 0)</f>
        <v>0</v>
      </c>
      <c r="P630" s="3">
        <f t="shared" si="86"/>
        <v>0</v>
      </c>
      <c r="Q630" s="3">
        <f t="shared" si="87"/>
        <v>0</v>
      </c>
      <c r="R630" s="3">
        <f>I630 + M630*Inputs!$B$9 - N630/Inputs!$B$10</f>
        <v>340</v>
      </c>
    </row>
    <row r="631" spans="1:18" x14ac:dyDescent="0.3">
      <c r="A631" s="4">
        <v>46049.208333333343</v>
      </c>
      <c r="B631" s="3">
        <v>28.574999999999996</v>
      </c>
      <c r="C631" s="3">
        <v>0.05</v>
      </c>
      <c r="D631" s="3">
        <f t="shared" si="81"/>
        <v>36.462708333333325</v>
      </c>
      <c r="E631" s="3">
        <f>MAX(B631 - D631/Inputs!$B$5, 0)</f>
        <v>0</v>
      </c>
      <c r="F631" s="3">
        <f>MAX(D631*Inputs!$B$5 - B631, 0)</f>
        <v>3.5121833333333328</v>
      </c>
      <c r="G631" s="3">
        <f t="shared" si="82"/>
        <v>0.05</v>
      </c>
      <c r="H631" t="str">
        <f t="shared" si="83"/>
        <v>Charge</v>
      </c>
      <c r="I631" s="3">
        <f t="shared" si="88"/>
        <v>340</v>
      </c>
      <c r="J631" s="3">
        <f t="shared" si="89"/>
        <v>0</v>
      </c>
      <c r="K631" s="3">
        <f>MIN(Inputs!$B$2, (Inputs!$B$8 - I631)/Inputs!$B$9)</f>
        <v>0</v>
      </c>
      <c r="L631" s="3">
        <f>MAX(MIN(Inputs!$B$2, I631*Inputs!$B$10, Inputs!$B$8*Inputs!$B$4 - J631), 0)</f>
        <v>170</v>
      </c>
      <c r="M631" s="3">
        <f t="shared" si="84"/>
        <v>0</v>
      </c>
      <c r="N631" s="3">
        <f t="shared" si="85"/>
        <v>0</v>
      </c>
      <c r="O631" s="3">
        <f>IF(H631="Reg", MIN(Inputs!$B$2, I631*Inputs!$B$10, (Inputs!$B$8-I631)/Inputs!$B$9), 0)</f>
        <v>0</v>
      </c>
      <c r="P631" s="3">
        <f t="shared" si="86"/>
        <v>0</v>
      </c>
      <c r="Q631" s="3">
        <f t="shared" si="87"/>
        <v>0</v>
      </c>
      <c r="R631" s="3">
        <f>I631 + M631*Inputs!$B$9 - N631/Inputs!$B$10</f>
        <v>340</v>
      </c>
    </row>
    <row r="632" spans="1:18" x14ac:dyDescent="0.3">
      <c r="A632" s="4">
        <v>46049.25</v>
      </c>
      <c r="B632" s="3">
        <v>36.397500000000001</v>
      </c>
      <c r="C632" s="3">
        <v>0.5</v>
      </c>
      <c r="D632" s="3">
        <f t="shared" si="81"/>
        <v>36.462708333333325</v>
      </c>
      <c r="E632" s="3">
        <f>MAX(B632 - D632/Inputs!$B$5, 0)</f>
        <v>0</v>
      </c>
      <c r="F632" s="3">
        <f>MAX(D632*Inputs!$B$5 - B632, 0)</f>
        <v>0</v>
      </c>
      <c r="G632" s="3">
        <f t="shared" si="82"/>
        <v>0.5</v>
      </c>
      <c r="H632" t="str">
        <f t="shared" si="83"/>
        <v>Reg</v>
      </c>
      <c r="I632" s="3">
        <f t="shared" si="88"/>
        <v>340</v>
      </c>
      <c r="J632" s="3">
        <f t="shared" si="89"/>
        <v>0</v>
      </c>
      <c r="K632" s="3">
        <f>MIN(Inputs!$B$2, (Inputs!$B$8 - I632)/Inputs!$B$9)</f>
        <v>0</v>
      </c>
      <c r="L632" s="3">
        <f>MAX(MIN(Inputs!$B$2, I632*Inputs!$B$10, Inputs!$B$8*Inputs!$B$4 - J632), 0)</f>
        <v>170</v>
      </c>
      <c r="M632" s="3">
        <f t="shared" si="84"/>
        <v>0</v>
      </c>
      <c r="N632" s="3">
        <f t="shared" si="85"/>
        <v>0</v>
      </c>
      <c r="O632" s="3">
        <f>IF(H632="Reg", MIN(Inputs!$B$2, I632*Inputs!$B$10, (Inputs!$B$8-I632)/Inputs!$B$9), 0)</f>
        <v>0</v>
      </c>
      <c r="P632" s="3">
        <f t="shared" si="86"/>
        <v>0</v>
      </c>
      <c r="Q632" s="3">
        <f t="shared" si="87"/>
        <v>0</v>
      </c>
      <c r="R632" s="3">
        <f>I632 + M632*Inputs!$B$9 - N632/Inputs!$B$10</f>
        <v>340</v>
      </c>
    </row>
    <row r="633" spans="1:18" x14ac:dyDescent="0.3">
      <c r="A633" s="4">
        <v>46049.291666666657</v>
      </c>
      <c r="B633" s="3">
        <v>39.795000000000002</v>
      </c>
      <c r="C633" s="3">
        <v>3.95</v>
      </c>
      <c r="D633" s="3">
        <f t="shared" si="81"/>
        <v>36.462708333333325</v>
      </c>
      <c r="E633" s="3">
        <f>MAX(B633 - D633/Inputs!$B$5, 0)</f>
        <v>0</v>
      </c>
      <c r="F633" s="3">
        <f>MAX(D633*Inputs!$B$5 - B633, 0)</f>
        <v>0</v>
      </c>
      <c r="G633" s="3">
        <f t="shared" si="82"/>
        <v>3.95</v>
      </c>
      <c r="H633" t="str">
        <f t="shared" si="83"/>
        <v>Reg</v>
      </c>
      <c r="I633" s="3">
        <f t="shared" si="88"/>
        <v>340</v>
      </c>
      <c r="J633" s="3">
        <f t="shared" si="89"/>
        <v>0</v>
      </c>
      <c r="K633" s="3">
        <f>MIN(Inputs!$B$2, (Inputs!$B$8 - I633)/Inputs!$B$9)</f>
        <v>0</v>
      </c>
      <c r="L633" s="3">
        <f>MAX(MIN(Inputs!$B$2, I633*Inputs!$B$10, Inputs!$B$8*Inputs!$B$4 - J633), 0)</f>
        <v>170</v>
      </c>
      <c r="M633" s="3">
        <f t="shared" si="84"/>
        <v>0</v>
      </c>
      <c r="N633" s="3">
        <f t="shared" si="85"/>
        <v>0</v>
      </c>
      <c r="O633" s="3">
        <f>IF(H633="Reg", MIN(Inputs!$B$2, I633*Inputs!$B$10, (Inputs!$B$8-I633)/Inputs!$B$9), 0)</f>
        <v>0</v>
      </c>
      <c r="P633" s="3">
        <f t="shared" si="86"/>
        <v>0</v>
      </c>
      <c r="Q633" s="3">
        <f t="shared" si="87"/>
        <v>0</v>
      </c>
      <c r="R633" s="3">
        <f>I633 + M633*Inputs!$B$9 - N633/Inputs!$B$10</f>
        <v>340</v>
      </c>
    </row>
    <row r="634" spans="1:18" x14ac:dyDescent="0.3">
      <c r="A634" s="4">
        <v>46049.333333333343</v>
      </c>
      <c r="B634" s="3">
        <v>32.185000000000002</v>
      </c>
      <c r="C634" s="3">
        <v>8.57</v>
      </c>
      <c r="D634" s="3">
        <f t="shared" si="81"/>
        <v>36.462708333333325</v>
      </c>
      <c r="E634" s="3">
        <f>MAX(B634 - D634/Inputs!$B$5, 0)</f>
        <v>0</v>
      </c>
      <c r="F634" s="3">
        <f>MAX(D634*Inputs!$B$5 - B634, 0)</f>
        <v>0</v>
      </c>
      <c r="G634" s="3">
        <f t="shared" si="82"/>
        <v>8.57</v>
      </c>
      <c r="H634" t="str">
        <f t="shared" si="83"/>
        <v>Reg</v>
      </c>
      <c r="I634" s="3">
        <f t="shared" si="88"/>
        <v>340</v>
      </c>
      <c r="J634" s="3">
        <f t="shared" si="89"/>
        <v>0</v>
      </c>
      <c r="K634" s="3">
        <f>MIN(Inputs!$B$2, (Inputs!$B$8 - I634)/Inputs!$B$9)</f>
        <v>0</v>
      </c>
      <c r="L634" s="3">
        <f>MAX(MIN(Inputs!$B$2, I634*Inputs!$B$10, Inputs!$B$8*Inputs!$B$4 - J634), 0)</f>
        <v>170</v>
      </c>
      <c r="M634" s="3">
        <f t="shared" si="84"/>
        <v>0</v>
      </c>
      <c r="N634" s="3">
        <f t="shared" si="85"/>
        <v>0</v>
      </c>
      <c r="O634" s="3">
        <f>IF(H634="Reg", MIN(Inputs!$B$2, I634*Inputs!$B$10, (Inputs!$B$8-I634)/Inputs!$B$9), 0)</f>
        <v>0</v>
      </c>
      <c r="P634" s="3">
        <f t="shared" si="86"/>
        <v>0</v>
      </c>
      <c r="Q634" s="3">
        <f t="shared" si="87"/>
        <v>0</v>
      </c>
      <c r="R634" s="3">
        <f>I634 + M634*Inputs!$B$9 - N634/Inputs!$B$10</f>
        <v>340</v>
      </c>
    </row>
    <row r="635" spans="1:18" x14ac:dyDescent="0.3">
      <c r="A635" s="4">
        <v>46049.375</v>
      </c>
      <c r="B635" s="3">
        <v>26.752500000000001</v>
      </c>
      <c r="C635" s="3">
        <v>7.95</v>
      </c>
      <c r="D635" s="3">
        <f t="shared" si="81"/>
        <v>36.462708333333325</v>
      </c>
      <c r="E635" s="3">
        <f>MAX(B635 - D635/Inputs!$B$5, 0)</f>
        <v>0</v>
      </c>
      <c r="F635" s="3">
        <f>MAX(D635*Inputs!$B$5 - B635, 0)</f>
        <v>5.3346833333333272</v>
      </c>
      <c r="G635" s="3">
        <f t="shared" si="82"/>
        <v>7.95</v>
      </c>
      <c r="H635" t="str">
        <f t="shared" si="83"/>
        <v>Reg</v>
      </c>
      <c r="I635" s="3">
        <f t="shared" si="88"/>
        <v>340</v>
      </c>
      <c r="J635" s="3">
        <f t="shared" si="89"/>
        <v>0</v>
      </c>
      <c r="K635" s="3">
        <f>MIN(Inputs!$B$2, (Inputs!$B$8 - I635)/Inputs!$B$9)</f>
        <v>0</v>
      </c>
      <c r="L635" s="3">
        <f>MAX(MIN(Inputs!$B$2, I635*Inputs!$B$10, Inputs!$B$8*Inputs!$B$4 - J635), 0)</f>
        <v>170</v>
      </c>
      <c r="M635" s="3">
        <f t="shared" si="84"/>
        <v>0</v>
      </c>
      <c r="N635" s="3">
        <f t="shared" si="85"/>
        <v>0</v>
      </c>
      <c r="O635" s="3">
        <f>IF(H635="Reg", MIN(Inputs!$B$2, I635*Inputs!$B$10, (Inputs!$B$8-I635)/Inputs!$B$9), 0)</f>
        <v>0</v>
      </c>
      <c r="P635" s="3">
        <f t="shared" si="86"/>
        <v>0</v>
      </c>
      <c r="Q635" s="3">
        <f t="shared" si="87"/>
        <v>0</v>
      </c>
      <c r="R635" s="3">
        <f>I635 + M635*Inputs!$B$9 - N635/Inputs!$B$10</f>
        <v>340</v>
      </c>
    </row>
    <row r="636" spans="1:18" x14ac:dyDescent="0.3">
      <c r="A636" s="4">
        <v>46049.416666666657</v>
      </c>
      <c r="B636" s="3">
        <v>28.902500000000003</v>
      </c>
      <c r="C636" s="3">
        <v>1.25</v>
      </c>
      <c r="D636" s="3">
        <f t="shared" si="81"/>
        <v>36.462708333333325</v>
      </c>
      <c r="E636" s="3">
        <f>MAX(B636 - D636/Inputs!$B$5, 0)</f>
        <v>0</v>
      </c>
      <c r="F636" s="3">
        <f>MAX(D636*Inputs!$B$5 - B636, 0)</f>
        <v>3.1846833333333251</v>
      </c>
      <c r="G636" s="3">
        <f t="shared" si="82"/>
        <v>1.25</v>
      </c>
      <c r="H636" t="str">
        <f t="shared" si="83"/>
        <v>Charge</v>
      </c>
      <c r="I636" s="3">
        <f t="shared" si="88"/>
        <v>340</v>
      </c>
      <c r="J636" s="3">
        <f t="shared" si="89"/>
        <v>0</v>
      </c>
      <c r="K636" s="3">
        <f>MIN(Inputs!$B$2, (Inputs!$B$8 - I636)/Inputs!$B$9)</f>
        <v>0</v>
      </c>
      <c r="L636" s="3">
        <f>MAX(MIN(Inputs!$B$2, I636*Inputs!$B$10, Inputs!$B$8*Inputs!$B$4 - J636), 0)</f>
        <v>170</v>
      </c>
      <c r="M636" s="3">
        <f t="shared" si="84"/>
        <v>0</v>
      </c>
      <c r="N636" s="3">
        <f t="shared" si="85"/>
        <v>0</v>
      </c>
      <c r="O636" s="3">
        <f>IF(H636="Reg", MIN(Inputs!$B$2, I636*Inputs!$B$10, (Inputs!$B$8-I636)/Inputs!$B$9), 0)</f>
        <v>0</v>
      </c>
      <c r="P636" s="3">
        <f t="shared" si="86"/>
        <v>0</v>
      </c>
      <c r="Q636" s="3">
        <f t="shared" si="87"/>
        <v>0</v>
      </c>
      <c r="R636" s="3">
        <f>I636 + M636*Inputs!$B$9 - N636/Inputs!$B$10</f>
        <v>340</v>
      </c>
    </row>
    <row r="637" spans="1:18" x14ac:dyDescent="0.3">
      <c r="A637" s="4">
        <v>46049.458333333343</v>
      </c>
      <c r="B637" s="3">
        <v>24.932499999999997</v>
      </c>
      <c r="C637" s="3">
        <v>0.95</v>
      </c>
      <c r="D637" s="3">
        <f t="shared" si="81"/>
        <v>36.462708333333325</v>
      </c>
      <c r="E637" s="3">
        <f>MAX(B637 - D637/Inputs!$B$5, 0)</f>
        <v>0</v>
      </c>
      <c r="F637" s="3">
        <f>MAX(D637*Inputs!$B$5 - B637, 0)</f>
        <v>7.1546833333333311</v>
      </c>
      <c r="G637" s="3">
        <f t="shared" si="82"/>
        <v>0.95</v>
      </c>
      <c r="H637" t="str">
        <f t="shared" si="83"/>
        <v>Charge</v>
      </c>
      <c r="I637" s="3">
        <f t="shared" si="88"/>
        <v>340</v>
      </c>
      <c r="J637" s="3">
        <f t="shared" si="89"/>
        <v>0</v>
      </c>
      <c r="K637" s="3">
        <f>MIN(Inputs!$B$2, (Inputs!$B$8 - I637)/Inputs!$B$9)</f>
        <v>0</v>
      </c>
      <c r="L637" s="3">
        <f>MAX(MIN(Inputs!$B$2, I637*Inputs!$B$10, Inputs!$B$8*Inputs!$B$4 - J637), 0)</f>
        <v>170</v>
      </c>
      <c r="M637" s="3">
        <f t="shared" si="84"/>
        <v>0</v>
      </c>
      <c r="N637" s="3">
        <f t="shared" si="85"/>
        <v>0</v>
      </c>
      <c r="O637" s="3">
        <f>IF(H637="Reg", MIN(Inputs!$B$2, I637*Inputs!$B$10, (Inputs!$B$8-I637)/Inputs!$B$9), 0)</f>
        <v>0</v>
      </c>
      <c r="P637" s="3">
        <f t="shared" si="86"/>
        <v>0</v>
      </c>
      <c r="Q637" s="3">
        <f t="shared" si="87"/>
        <v>0</v>
      </c>
      <c r="R637" s="3">
        <f>I637 + M637*Inputs!$B$9 - N637/Inputs!$B$10</f>
        <v>340</v>
      </c>
    </row>
    <row r="638" spans="1:18" x14ac:dyDescent="0.3">
      <c r="A638" s="4">
        <v>46049.5</v>
      </c>
      <c r="B638" s="3">
        <v>25.889999999999997</v>
      </c>
      <c r="C638" s="3">
        <v>0.49</v>
      </c>
      <c r="D638" s="3">
        <f t="shared" si="81"/>
        <v>36.462708333333325</v>
      </c>
      <c r="E638" s="3">
        <f>MAX(B638 - D638/Inputs!$B$5, 0)</f>
        <v>0</v>
      </c>
      <c r="F638" s="3">
        <f>MAX(D638*Inputs!$B$5 - B638, 0)</f>
        <v>6.1971833333333315</v>
      </c>
      <c r="G638" s="3">
        <f t="shared" si="82"/>
        <v>0.49</v>
      </c>
      <c r="H638" t="str">
        <f t="shared" si="83"/>
        <v>Charge</v>
      </c>
      <c r="I638" s="3">
        <f t="shared" si="88"/>
        <v>340</v>
      </c>
      <c r="J638" s="3">
        <f t="shared" si="89"/>
        <v>0</v>
      </c>
      <c r="K638" s="3">
        <f>MIN(Inputs!$B$2, (Inputs!$B$8 - I638)/Inputs!$B$9)</f>
        <v>0</v>
      </c>
      <c r="L638" s="3">
        <f>MAX(MIN(Inputs!$B$2, I638*Inputs!$B$10, Inputs!$B$8*Inputs!$B$4 - J638), 0)</f>
        <v>170</v>
      </c>
      <c r="M638" s="3">
        <f t="shared" si="84"/>
        <v>0</v>
      </c>
      <c r="N638" s="3">
        <f t="shared" si="85"/>
        <v>0</v>
      </c>
      <c r="O638" s="3">
        <f>IF(H638="Reg", MIN(Inputs!$B$2, I638*Inputs!$B$10, (Inputs!$B$8-I638)/Inputs!$B$9), 0)</f>
        <v>0</v>
      </c>
      <c r="P638" s="3">
        <f t="shared" si="86"/>
        <v>0</v>
      </c>
      <c r="Q638" s="3">
        <f t="shared" si="87"/>
        <v>0</v>
      </c>
      <c r="R638" s="3">
        <f>I638 + M638*Inputs!$B$9 - N638/Inputs!$B$10</f>
        <v>340</v>
      </c>
    </row>
    <row r="639" spans="1:18" x14ac:dyDescent="0.3">
      <c r="A639" s="4">
        <v>46049.541666666657</v>
      </c>
      <c r="B639" s="3">
        <v>27.155000000000001</v>
      </c>
      <c r="C639" s="3">
        <v>0.44</v>
      </c>
      <c r="D639" s="3">
        <f t="shared" si="81"/>
        <v>36.462708333333325</v>
      </c>
      <c r="E639" s="3">
        <f>MAX(B639 - D639/Inputs!$B$5, 0)</f>
        <v>0</v>
      </c>
      <c r="F639" s="3">
        <f>MAX(D639*Inputs!$B$5 - B639, 0)</f>
        <v>4.9321833333333274</v>
      </c>
      <c r="G639" s="3">
        <f t="shared" si="82"/>
        <v>0.44</v>
      </c>
      <c r="H639" t="str">
        <f t="shared" si="83"/>
        <v>Charge</v>
      </c>
      <c r="I639" s="3">
        <f t="shared" si="88"/>
        <v>340</v>
      </c>
      <c r="J639" s="3">
        <f t="shared" si="89"/>
        <v>0</v>
      </c>
      <c r="K639" s="3">
        <f>MIN(Inputs!$B$2, (Inputs!$B$8 - I639)/Inputs!$B$9)</f>
        <v>0</v>
      </c>
      <c r="L639" s="3">
        <f>MAX(MIN(Inputs!$B$2, I639*Inputs!$B$10, Inputs!$B$8*Inputs!$B$4 - J639), 0)</f>
        <v>170</v>
      </c>
      <c r="M639" s="3">
        <f t="shared" si="84"/>
        <v>0</v>
      </c>
      <c r="N639" s="3">
        <f t="shared" si="85"/>
        <v>0</v>
      </c>
      <c r="O639" s="3">
        <f>IF(H639="Reg", MIN(Inputs!$B$2, I639*Inputs!$B$10, (Inputs!$B$8-I639)/Inputs!$B$9), 0)</f>
        <v>0</v>
      </c>
      <c r="P639" s="3">
        <f t="shared" si="86"/>
        <v>0</v>
      </c>
      <c r="Q639" s="3">
        <f t="shared" si="87"/>
        <v>0</v>
      </c>
      <c r="R639" s="3">
        <f>I639 + M639*Inputs!$B$9 - N639/Inputs!$B$10</f>
        <v>340</v>
      </c>
    </row>
    <row r="640" spans="1:18" x14ac:dyDescent="0.3">
      <c r="A640" s="4">
        <v>46049.583333333343</v>
      </c>
      <c r="B640" s="3">
        <v>29.585000000000001</v>
      </c>
      <c r="C640" s="3">
        <v>0.49</v>
      </c>
      <c r="D640" s="3">
        <f t="shared" si="81"/>
        <v>36.462708333333325</v>
      </c>
      <c r="E640" s="3">
        <f>MAX(B640 - D640/Inputs!$B$5, 0)</f>
        <v>0</v>
      </c>
      <c r="F640" s="3">
        <f>MAX(D640*Inputs!$B$5 - B640, 0)</f>
        <v>2.5021833333333277</v>
      </c>
      <c r="G640" s="3">
        <f t="shared" si="82"/>
        <v>0.49</v>
      </c>
      <c r="H640" t="str">
        <f t="shared" si="83"/>
        <v>Charge</v>
      </c>
      <c r="I640" s="3">
        <f t="shared" si="88"/>
        <v>340</v>
      </c>
      <c r="J640" s="3">
        <f t="shared" si="89"/>
        <v>0</v>
      </c>
      <c r="K640" s="3">
        <f>MIN(Inputs!$B$2, (Inputs!$B$8 - I640)/Inputs!$B$9)</f>
        <v>0</v>
      </c>
      <c r="L640" s="3">
        <f>MAX(MIN(Inputs!$B$2, I640*Inputs!$B$10, Inputs!$B$8*Inputs!$B$4 - J640), 0)</f>
        <v>170</v>
      </c>
      <c r="M640" s="3">
        <f t="shared" si="84"/>
        <v>0</v>
      </c>
      <c r="N640" s="3">
        <f t="shared" si="85"/>
        <v>0</v>
      </c>
      <c r="O640" s="3">
        <f>IF(H640="Reg", MIN(Inputs!$B$2, I640*Inputs!$B$10, (Inputs!$B$8-I640)/Inputs!$B$9), 0)</f>
        <v>0</v>
      </c>
      <c r="P640" s="3">
        <f t="shared" si="86"/>
        <v>0</v>
      </c>
      <c r="Q640" s="3">
        <f t="shared" si="87"/>
        <v>0</v>
      </c>
      <c r="R640" s="3">
        <f>I640 + M640*Inputs!$B$9 - N640/Inputs!$B$10</f>
        <v>340</v>
      </c>
    </row>
    <row r="641" spans="1:18" x14ac:dyDescent="0.3">
      <c r="A641" s="4">
        <v>46049.625</v>
      </c>
      <c r="B641" s="3">
        <v>36.99</v>
      </c>
      <c r="C641" s="3">
        <v>0.3</v>
      </c>
      <c r="D641" s="3">
        <f t="shared" si="81"/>
        <v>36.462708333333325</v>
      </c>
      <c r="E641" s="3">
        <f>MAX(B641 - D641/Inputs!$B$5, 0)</f>
        <v>0</v>
      </c>
      <c r="F641" s="3">
        <f>MAX(D641*Inputs!$B$5 - B641, 0)</f>
        <v>0</v>
      </c>
      <c r="G641" s="3">
        <f t="shared" si="82"/>
        <v>0.3</v>
      </c>
      <c r="H641" t="str">
        <f t="shared" si="83"/>
        <v>Reg</v>
      </c>
      <c r="I641" s="3">
        <f t="shared" si="88"/>
        <v>340</v>
      </c>
      <c r="J641" s="3">
        <f t="shared" si="89"/>
        <v>0</v>
      </c>
      <c r="K641" s="3">
        <f>MIN(Inputs!$B$2, (Inputs!$B$8 - I641)/Inputs!$B$9)</f>
        <v>0</v>
      </c>
      <c r="L641" s="3">
        <f>MAX(MIN(Inputs!$B$2, I641*Inputs!$B$10, Inputs!$B$8*Inputs!$B$4 - J641), 0)</f>
        <v>170</v>
      </c>
      <c r="M641" s="3">
        <f t="shared" si="84"/>
        <v>0</v>
      </c>
      <c r="N641" s="3">
        <f t="shared" si="85"/>
        <v>0</v>
      </c>
      <c r="O641" s="3">
        <f>IF(H641="Reg", MIN(Inputs!$B$2, I641*Inputs!$B$10, (Inputs!$B$8-I641)/Inputs!$B$9), 0)</f>
        <v>0</v>
      </c>
      <c r="P641" s="3">
        <f t="shared" si="86"/>
        <v>0</v>
      </c>
      <c r="Q641" s="3">
        <f t="shared" si="87"/>
        <v>0</v>
      </c>
      <c r="R641" s="3">
        <f>I641 + M641*Inputs!$B$9 - N641/Inputs!$B$10</f>
        <v>340</v>
      </c>
    </row>
    <row r="642" spans="1:18" x14ac:dyDescent="0.3">
      <c r="A642" s="4">
        <v>46049.666666666657</v>
      </c>
      <c r="B642" s="3">
        <v>51.157499999999999</v>
      </c>
      <c r="C642" s="3">
        <v>0.45</v>
      </c>
      <c r="D642" s="3">
        <f t="shared" ref="D642:D705" si="90">AVERAGEIFS(B:B, A:A, "&gt;="&amp;INT(A642), A:A, "&lt;"&amp;INT(A642)+1)</f>
        <v>36.462708333333325</v>
      </c>
      <c r="E642" s="3">
        <f>MAX(B642 - D642/Inputs!$B$5, 0)</f>
        <v>9.7226041666666774</v>
      </c>
      <c r="F642" s="3">
        <f>MAX(D642*Inputs!$B$5 - B642, 0)</f>
        <v>0</v>
      </c>
      <c r="G642" s="3">
        <f t="shared" ref="G642:G705" si="91">C642</f>
        <v>0.45</v>
      </c>
      <c r="H642" t="str">
        <f t="shared" ref="H642:H705" si="92">IF(MAX(E642, F642, G642)&lt;=0, "Idle", IF(AND(G642&gt;=E642, G642&gt;=F642), "Reg", IF(E642&gt;=F642, "Discharge", "Charge")))</f>
        <v>Discharge</v>
      </c>
      <c r="I642" s="3">
        <f t="shared" si="88"/>
        <v>340</v>
      </c>
      <c r="J642" s="3">
        <f t="shared" si="89"/>
        <v>0</v>
      </c>
      <c r="K642" s="3">
        <f>MIN(Inputs!$B$2, (Inputs!$B$8 - I642)/Inputs!$B$9)</f>
        <v>0</v>
      </c>
      <c r="L642" s="3">
        <f>MAX(MIN(Inputs!$B$2, I642*Inputs!$B$10, Inputs!$B$8*Inputs!$B$4 - J642), 0)</f>
        <v>170</v>
      </c>
      <c r="M642" s="3">
        <f t="shared" ref="M642:M705" si="93">IF(H642="Charge", K642, 0)</f>
        <v>0</v>
      </c>
      <c r="N642" s="3">
        <f t="shared" ref="N642:N705" si="94">IF(H642="Discharge", L642, 0)</f>
        <v>170</v>
      </c>
      <c r="O642" s="3">
        <f>IF(H642="Reg", MIN(Inputs!$B$2, I642*Inputs!$B$10, (Inputs!$B$8-I642)/Inputs!$B$9), 0)</f>
        <v>0</v>
      </c>
      <c r="P642" s="3">
        <f t="shared" ref="P642:P705" si="95">(N642 - M642) * B642</f>
        <v>8696.7749999999996</v>
      </c>
      <c r="Q642" s="3">
        <f t="shared" ref="Q642:Q705" si="96">O642 * C642</f>
        <v>0</v>
      </c>
      <c r="R642" s="3">
        <f>I642 + M642*Inputs!$B$9 - N642/Inputs!$B$10</f>
        <v>158.77939109773115</v>
      </c>
    </row>
    <row r="643" spans="1:18" x14ac:dyDescent="0.3">
      <c r="A643" s="4">
        <v>46049.708333333343</v>
      </c>
      <c r="B643" s="3">
        <v>67.215000000000003</v>
      </c>
      <c r="C643" s="3">
        <v>1.5</v>
      </c>
      <c r="D643" s="3">
        <f t="shared" si="90"/>
        <v>36.462708333333325</v>
      </c>
      <c r="E643" s="3">
        <f>MAX(B643 - D643/Inputs!$B$5, 0)</f>
        <v>25.780104166666682</v>
      </c>
      <c r="F643" s="3">
        <f>MAX(D643*Inputs!$B$5 - B643, 0)</f>
        <v>0</v>
      </c>
      <c r="G643" s="3">
        <f t="shared" si="91"/>
        <v>1.5</v>
      </c>
      <c r="H643" t="str">
        <f t="shared" si="92"/>
        <v>Discharge</v>
      </c>
      <c r="I643" s="3">
        <f t="shared" ref="I643:I706" si="97">R642</f>
        <v>158.77939109773115</v>
      </c>
      <c r="J643" s="3">
        <f t="shared" ref="J643:J706" si="98">IF(INT(A643)=INT(A642), J642 + N642, 0)</f>
        <v>170</v>
      </c>
      <c r="K643" s="3">
        <f>MIN(Inputs!$B$2, (Inputs!$B$8 - I643)/Inputs!$B$9)</f>
        <v>170</v>
      </c>
      <c r="L643" s="3">
        <f>MAX(MIN(Inputs!$B$2, I643*Inputs!$B$10, Inputs!$B$8*Inputs!$B$4 - J643), 0)</f>
        <v>148.94827166799323</v>
      </c>
      <c r="M643" s="3">
        <f t="shared" si="93"/>
        <v>0</v>
      </c>
      <c r="N643" s="3">
        <f t="shared" si="94"/>
        <v>148.94827166799323</v>
      </c>
      <c r="O643" s="3">
        <f>IF(H643="Reg", MIN(Inputs!$B$2, I643*Inputs!$B$10, (Inputs!$B$8-I643)/Inputs!$B$9), 0)</f>
        <v>0</v>
      </c>
      <c r="P643" s="3">
        <f t="shared" si="95"/>
        <v>10011.558080164164</v>
      </c>
      <c r="Q643" s="3">
        <f t="shared" si="96"/>
        <v>0</v>
      </c>
      <c r="R643" s="3">
        <f>I643 + M643*Inputs!$B$9 - N643/Inputs!$B$10</f>
        <v>0</v>
      </c>
    </row>
    <row r="644" spans="1:18" x14ac:dyDescent="0.3">
      <c r="A644" s="4">
        <v>46049.75</v>
      </c>
      <c r="B644" s="3">
        <v>53.677500000000002</v>
      </c>
      <c r="C644" s="3">
        <v>5.89</v>
      </c>
      <c r="D644" s="3">
        <f t="shared" si="90"/>
        <v>36.462708333333325</v>
      </c>
      <c r="E644" s="3">
        <f>MAX(B644 - D644/Inputs!$B$5, 0)</f>
        <v>12.24260416666668</v>
      </c>
      <c r="F644" s="3">
        <f>MAX(D644*Inputs!$B$5 - B644, 0)</f>
        <v>0</v>
      </c>
      <c r="G644" s="3">
        <f t="shared" si="91"/>
        <v>5.89</v>
      </c>
      <c r="H644" t="str">
        <f t="shared" si="92"/>
        <v>Discharge</v>
      </c>
      <c r="I644" s="3">
        <f t="shared" si="97"/>
        <v>0</v>
      </c>
      <c r="J644" s="3">
        <f t="shared" si="98"/>
        <v>318.94827166799325</v>
      </c>
      <c r="K644" s="3">
        <f>MIN(Inputs!$B$2, (Inputs!$B$8 - I644)/Inputs!$B$9)</f>
        <v>170</v>
      </c>
      <c r="L644" s="3">
        <f>MAX(MIN(Inputs!$B$2, I644*Inputs!$B$10, Inputs!$B$8*Inputs!$B$4 - J644), 0)</f>
        <v>0</v>
      </c>
      <c r="M644" s="3">
        <f t="shared" si="93"/>
        <v>0</v>
      </c>
      <c r="N644" s="3">
        <f t="shared" si="94"/>
        <v>0</v>
      </c>
      <c r="O644" s="3">
        <f>IF(H644="Reg", MIN(Inputs!$B$2, I644*Inputs!$B$10, (Inputs!$B$8-I644)/Inputs!$B$9), 0)</f>
        <v>0</v>
      </c>
      <c r="P644" s="3">
        <f t="shared" si="95"/>
        <v>0</v>
      </c>
      <c r="Q644" s="3">
        <f t="shared" si="96"/>
        <v>0</v>
      </c>
      <c r="R644" s="3">
        <f>I644 + M644*Inputs!$B$9 - N644/Inputs!$B$10</f>
        <v>0</v>
      </c>
    </row>
    <row r="645" spans="1:18" x14ac:dyDescent="0.3">
      <c r="A645" s="4">
        <v>46049.791666666657</v>
      </c>
      <c r="B645" s="3">
        <v>47.034999999999997</v>
      </c>
      <c r="C645" s="3">
        <v>1.57</v>
      </c>
      <c r="D645" s="3">
        <f t="shared" si="90"/>
        <v>36.462708333333325</v>
      </c>
      <c r="E645" s="3">
        <f>MAX(B645 - D645/Inputs!$B$5, 0)</f>
        <v>5.6001041666666751</v>
      </c>
      <c r="F645" s="3">
        <f>MAX(D645*Inputs!$B$5 - B645, 0)</f>
        <v>0</v>
      </c>
      <c r="G645" s="3">
        <f t="shared" si="91"/>
        <v>1.57</v>
      </c>
      <c r="H645" t="str">
        <f t="shared" si="92"/>
        <v>Discharge</v>
      </c>
      <c r="I645" s="3">
        <f t="shared" si="97"/>
        <v>0</v>
      </c>
      <c r="J645" s="3">
        <f t="shared" si="98"/>
        <v>318.94827166799325</v>
      </c>
      <c r="K645" s="3">
        <f>MIN(Inputs!$B$2, (Inputs!$B$8 - I645)/Inputs!$B$9)</f>
        <v>170</v>
      </c>
      <c r="L645" s="3">
        <f>MAX(MIN(Inputs!$B$2, I645*Inputs!$B$10, Inputs!$B$8*Inputs!$B$4 - J645), 0)</f>
        <v>0</v>
      </c>
      <c r="M645" s="3">
        <f t="shared" si="93"/>
        <v>0</v>
      </c>
      <c r="N645" s="3">
        <f t="shared" si="94"/>
        <v>0</v>
      </c>
      <c r="O645" s="3">
        <f>IF(H645="Reg", MIN(Inputs!$B$2, I645*Inputs!$B$10, (Inputs!$B$8-I645)/Inputs!$B$9), 0)</f>
        <v>0</v>
      </c>
      <c r="P645" s="3">
        <f t="shared" si="95"/>
        <v>0</v>
      </c>
      <c r="Q645" s="3">
        <f t="shared" si="96"/>
        <v>0</v>
      </c>
      <c r="R645" s="3">
        <f>I645 + M645*Inputs!$B$9 - N645/Inputs!$B$10</f>
        <v>0</v>
      </c>
    </row>
    <row r="646" spans="1:18" x14ac:dyDescent="0.3">
      <c r="A646" s="4">
        <v>46049.833333333343</v>
      </c>
      <c r="B646" s="3">
        <v>44.972499999999997</v>
      </c>
      <c r="C646" s="3">
        <v>0.79</v>
      </c>
      <c r="D646" s="3">
        <f t="shared" si="90"/>
        <v>36.462708333333325</v>
      </c>
      <c r="E646" s="3">
        <f>MAX(B646 - D646/Inputs!$B$5, 0)</f>
        <v>3.5376041666666751</v>
      </c>
      <c r="F646" s="3">
        <f>MAX(D646*Inputs!$B$5 - B646, 0)</f>
        <v>0</v>
      </c>
      <c r="G646" s="3">
        <f t="shared" si="91"/>
        <v>0.79</v>
      </c>
      <c r="H646" t="str">
        <f t="shared" si="92"/>
        <v>Discharge</v>
      </c>
      <c r="I646" s="3">
        <f t="shared" si="97"/>
        <v>0</v>
      </c>
      <c r="J646" s="3">
        <f t="shared" si="98"/>
        <v>318.94827166799325</v>
      </c>
      <c r="K646" s="3">
        <f>MIN(Inputs!$B$2, (Inputs!$B$8 - I646)/Inputs!$B$9)</f>
        <v>170</v>
      </c>
      <c r="L646" s="3">
        <f>MAX(MIN(Inputs!$B$2, I646*Inputs!$B$10, Inputs!$B$8*Inputs!$B$4 - J646), 0)</f>
        <v>0</v>
      </c>
      <c r="M646" s="3">
        <f t="shared" si="93"/>
        <v>0</v>
      </c>
      <c r="N646" s="3">
        <f t="shared" si="94"/>
        <v>0</v>
      </c>
      <c r="O646" s="3">
        <f>IF(H646="Reg", MIN(Inputs!$B$2, I646*Inputs!$B$10, (Inputs!$B$8-I646)/Inputs!$B$9), 0)</f>
        <v>0</v>
      </c>
      <c r="P646" s="3">
        <f t="shared" si="95"/>
        <v>0</v>
      </c>
      <c r="Q646" s="3">
        <f t="shared" si="96"/>
        <v>0</v>
      </c>
      <c r="R646" s="3">
        <f>I646 + M646*Inputs!$B$9 - N646/Inputs!$B$10</f>
        <v>0</v>
      </c>
    </row>
    <row r="647" spans="1:18" x14ac:dyDescent="0.3">
      <c r="A647" s="4">
        <v>46049.875</v>
      </c>
      <c r="B647" s="3">
        <v>41.644999999999996</v>
      </c>
      <c r="C647" s="3">
        <v>0.3</v>
      </c>
      <c r="D647" s="3">
        <f t="shared" si="90"/>
        <v>36.462708333333325</v>
      </c>
      <c r="E647" s="3">
        <f>MAX(B647 - D647/Inputs!$B$5, 0)</f>
        <v>0.21010416666667453</v>
      </c>
      <c r="F647" s="3">
        <f>MAX(D647*Inputs!$B$5 - B647, 0)</f>
        <v>0</v>
      </c>
      <c r="G647" s="3">
        <f t="shared" si="91"/>
        <v>0.3</v>
      </c>
      <c r="H647" t="str">
        <f t="shared" si="92"/>
        <v>Reg</v>
      </c>
      <c r="I647" s="3">
        <f t="shared" si="97"/>
        <v>0</v>
      </c>
      <c r="J647" s="3">
        <f t="shared" si="98"/>
        <v>318.94827166799325</v>
      </c>
      <c r="K647" s="3">
        <f>MIN(Inputs!$B$2, (Inputs!$B$8 - I647)/Inputs!$B$9)</f>
        <v>170</v>
      </c>
      <c r="L647" s="3">
        <f>MAX(MIN(Inputs!$B$2, I647*Inputs!$B$10, Inputs!$B$8*Inputs!$B$4 - J647), 0)</f>
        <v>0</v>
      </c>
      <c r="M647" s="3">
        <f t="shared" si="93"/>
        <v>0</v>
      </c>
      <c r="N647" s="3">
        <f t="shared" si="94"/>
        <v>0</v>
      </c>
      <c r="O647" s="3">
        <f>IF(H647="Reg", MIN(Inputs!$B$2, I647*Inputs!$B$10, (Inputs!$B$8-I647)/Inputs!$B$9), 0)</f>
        <v>0</v>
      </c>
      <c r="P647" s="3">
        <f t="shared" si="95"/>
        <v>0</v>
      </c>
      <c r="Q647" s="3">
        <f t="shared" si="96"/>
        <v>0</v>
      </c>
      <c r="R647" s="3">
        <f>I647 + M647*Inputs!$B$9 - N647/Inputs!$B$10</f>
        <v>0</v>
      </c>
    </row>
    <row r="648" spans="1:18" x14ac:dyDescent="0.3">
      <c r="A648" s="4">
        <v>46049.916666666657</v>
      </c>
      <c r="B648" s="3">
        <v>43.602500000000006</v>
      </c>
      <c r="C648" s="3">
        <v>0.05</v>
      </c>
      <c r="D648" s="3">
        <f t="shared" si="90"/>
        <v>36.462708333333325</v>
      </c>
      <c r="E648" s="3">
        <f>MAX(B648 - D648/Inputs!$B$5, 0)</f>
        <v>2.1676041666666848</v>
      </c>
      <c r="F648" s="3">
        <f>MAX(D648*Inputs!$B$5 - B648, 0)</f>
        <v>0</v>
      </c>
      <c r="G648" s="3">
        <f t="shared" si="91"/>
        <v>0.05</v>
      </c>
      <c r="H648" t="str">
        <f t="shared" si="92"/>
        <v>Discharge</v>
      </c>
      <c r="I648" s="3">
        <f t="shared" si="97"/>
        <v>0</v>
      </c>
      <c r="J648" s="3">
        <f t="shared" si="98"/>
        <v>318.94827166799325</v>
      </c>
      <c r="K648" s="3">
        <f>MIN(Inputs!$B$2, (Inputs!$B$8 - I648)/Inputs!$B$9)</f>
        <v>170</v>
      </c>
      <c r="L648" s="3">
        <f>MAX(MIN(Inputs!$B$2, I648*Inputs!$B$10, Inputs!$B$8*Inputs!$B$4 - J648), 0)</f>
        <v>0</v>
      </c>
      <c r="M648" s="3">
        <f t="shared" si="93"/>
        <v>0</v>
      </c>
      <c r="N648" s="3">
        <f t="shared" si="94"/>
        <v>0</v>
      </c>
      <c r="O648" s="3">
        <f>IF(H648="Reg", MIN(Inputs!$B$2, I648*Inputs!$B$10, (Inputs!$B$8-I648)/Inputs!$B$9), 0)</f>
        <v>0</v>
      </c>
      <c r="P648" s="3">
        <f t="shared" si="95"/>
        <v>0</v>
      </c>
      <c r="Q648" s="3">
        <f t="shared" si="96"/>
        <v>0</v>
      </c>
      <c r="R648" s="3">
        <f>I648 + M648*Inputs!$B$9 - N648/Inputs!$B$10</f>
        <v>0</v>
      </c>
    </row>
    <row r="649" spans="1:18" x14ac:dyDescent="0.3">
      <c r="A649" s="4">
        <v>46049.958333333343</v>
      </c>
      <c r="B649" s="3">
        <v>53.15</v>
      </c>
      <c r="C649" s="3">
        <v>0.04</v>
      </c>
      <c r="D649" s="3">
        <f t="shared" si="90"/>
        <v>36.462708333333325</v>
      </c>
      <c r="E649" s="3">
        <f>MAX(B649 - D649/Inputs!$B$5, 0)</f>
        <v>11.715104166666677</v>
      </c>
      <c r="F649" s="3">
        <f>MAX(D649*Inputs!$B$5 - B649, 0)</f>
        <v>0</v>
      </c>
      <c r="G649" s="3">
        <f t="shared" si="91"/>
        <v>0.04</v>
      </c>
      <c r="H649" t="str">
        <f t="shared" si="92"/>
        <v>Discharge</v>
      </c>
      <c r="I649" s="3">
        <f t="shared" si="97"/>
        <v>0</v>
      </c>
      <c r="J649" s="3">
        <f t="shared" si="98"/>
        <v>318.94827166799325</v>
      </c>
      <c r="K649" s="3">
        <f>MIN(Inputs!$B$2, (Inputs!$B$8 - I649)/Inputs!$B$9)</f>
        <v>170</v>
      </c>
      <c r="L649" s="3">
        <f>MAX(MIN(Inputs!$B$2, I649*Inputs!$B$10, Inputs!$B$8*Inputs!$B$4 - J649), 0)</f>
        <v>0</v>
      </c>
      <c r="M649" s="3">
        <f t="shared" si="93"/>
        <v>0</v>
      </c>
      <c r="N649" s="3">
        <f t="shared" si="94"/>
        <v>0</v>
      </c>
      <c r="O649" s="3">
        <f>IF(H649="Reg", MIN(Inputs!$B$2, I649*Inputs!$B$10, (Inputs!$B$8-I649)/Inputs!$B$9), 0)</f>
        <v>0</v>
      </c>
      <c r="P649" s="3">
        <f t="shared" si="95"/>
        <v>0</v>
      </c>
      <c r="Q649" s="3">
        <f t="shared" si="96"/>
        <v>0</v>
      </c>
      <c r="R649" s="3">
        <f>I649 + M649*Inputs!$B$9 - N649/Inputs!$B$10</f>
        <v>0</v>
      </c>
    </row>
    <row r="650" spans="1:18" x14ac:dyDescent="0.3">
      <c r="A650" s="4">
        <v>46050</v>
      </c>
      <c r="B650" s="3">
        <v>22.252500000000005</v>
      </c>
      <c r="C650" s="3">
        <v>0.04</v>
      </c>
      <c r="D650" s="3">
        <f t="shared" si="90"/>
        <v>53.634895833333339</v>
      </c>
      <c r="E650" s="3">
        <f>MAX(B650 - D650/Inputs!$B$5, 0)</f>
        <v>0</v>
      </c>
      <c r="F650" s="3">
        <f>MAX(D650*Inputs!$B$5 - B650, 0)</f>
        <v>24.946208333333331</v>
      </c>
      <c r="G650" s="3">
        <f t="shared" si="91"/>
        <v>0.04</v>
      </c>
      <c r="H650" t="str">
        <f t="shared" si="92"/>
        <v>Charge</v>
      </c>
      <c r="I650" s="3">
        <f t="shared" si="97"/>
        <v>0</v>
      </c>
      <c r="J650" s="3">
        <f t="shared" si="98"/>
        <v>0</v>
      </c>
      <c r="K650" s="3">
        <f>MIN(Inputs!$B$2, (Inputs!$B$8 - I650)/Inputs!$B$9)</f>
        <v>170</v>
      </c>
      <c r="L650" s="3">
        <f>MAX(MIN(Inputs!$B$2, I650*Inputs!$B$10, Inputs!$B$8*Inputs!$B$4 - J650), 0)</f>
        <v>0</v>
      </c>
      <c r="M650" s="3">
        <f t="shared" si="93"/>
        <v>170</v>
      </c>
      <c r="N650" s="3">
        <f t="shared" si="94"/>
        <v>0</v>
      </c>
      <c r="O650" s="3">
        <f>IF(H650="Reg", MIN(Inputs!$B$2, I650*Inputs!$B$10, (Inputs!$B$8-I650)/Inputs!$B$9), 0)</f>
        <v>0</v>
      </c>
      <c r="P650" s="3">
        <f t="shared" si="95"/>
        <v>-3782.9250000000006</v>
      </c>
      <c r="Q650" s="3">
        <f t="shared" si="96"/>
        <v>0</v>
      </c>
      <c r="R650" s="3">
        <f>I650 + M650*Inputs!$B$9 - N650/Inputs!$B$10</f>
        <v>159.4741358339966</v>
      </c>
    </row>
    <row r="651" spans="1:18" x14ac:dyDescent="0.3">
      <c r="A651" s="4">
        <v>46050.041666666657</v>
      </c>
      <c r="B651" s="3">
        <v>22.205000000000002</v>
      </c>
      <c r="C651" s="3">
        <v>0.04</v>
      </c>
      <c r="D651" s="3">
        <f t="shared" si="90"/>
        <v>53.634895833333339</v>
      </c>
      <c r="E651" s="3">
        <f>MAX(B651 - D651/Inputs!$B$5, 0)</f>
        <v>0</v>
      </c>
      <c r="F651" s="3">
        <f>MAX(D651*Inputs!$B$5 - B651, 0)</f>
        <v>24.993708333333334</v>
      </c>
      <c r="G651" s="3">
        <f t="shared" si="91"/>
        <v>0.04</v>
      </c>
      <c r="H651" t="str">
        <f t="shared" si="92"/>
        <v>Charge</v>
      </c>
      <c r="I651" s="3">
        <f t="shared" si="97"/>
        <v>159.4741358339966</v>
      </c>
      <c r="J651" s="3">
        <f t="shared" si="98"/>
        <v>0</v>
      </c>
      <c r="K651" s="3">
        <f>MIN(Inputs!$B$2, (Inputs!$B$8 - I651)/Inputs!$B$9)</f>
        <v>170</v>
      </c>
      <c r="L651" s="3">
        <f>MAX(MIN(Inputs!$B$2, I651*Inputs!$B$10, Inputs!$B$8*Inputs!$B$4 - J651), 0)</f>
        <v>149.6</v>
      </c>
      <c r="M651" s="3">
        <f t="shared" si="93"/>
        <v>170</v>
      </c>
      <c r="N651" s="3">
        <f t="shared" si="94"/>
        <v>0</v>
      </c>
      <c r="O651" s="3">
        <f>IF(H651="Reg", MIN(Inputs!$B$2, I651*Inputs!$B$10, (Inputs!$B$8-I651)/Inputs!$B$9), 0)</f>
        <v>0</v>
      </c>
      <c r="P651" s="3">
        <f t="shared" si="95"/>
        <v>-3774.8500000000004</v>
      </c>
      <c r="Q651" s="3">
        <f t="shared" si="96"/>
        <v>0</v>
      </c>
      <c r="R651" s="3">
        <f>I651 + M651*Inputs!$B$9 - N651/Inputs!$B$10</f>
        <v>318.9482716679932</v>
      </c>
    </row>
    <row r="652" spans="1:18" x14ac:dyDescent="0.3">
      <c r="A652" s="4">
        <v>46050.083333333343</v>
      </c>
      <c r="B652" s="3">
        <v>22.725000000000001</v>
      </c>
      <c r="C652" s="3">
        <v>0.04</v>
      </c>
      <c r="D652" s="3">
        <f t="shared" si="90"/>
        <v>53.634895833333339</v>
      </c>
      <c r="E652" s="3">
        <f>MAX(B652 - D652/Inputs!$B$5, 0)</f>
        <v>0</v>
      </c>
      <c r="F652" s="3">
        <f>MAX(D652*Inputs!$B$5 - B652, 0)</f>
        <v>24.473708333333335</v>
      </c>
      <c r="G652" s="3">
        <f t="shared" si="91"/>
        <v>0.04</v>
      </c>
      <c r="H652" t="str">
        <f t="shared" si="92"/>
        <v>Charge</v>
      </c>
      <c r="I652" s="3">
        <f t="shared" si="97"/>
        <v>318.9482716679932</v>
      </c>
      <c r="J652" s="3">
        <f t="shared" si="98"/>
        <v>0</v>
      </c>
      <c r="K652" s="3">
        <f>MIN(Inputs!$B$2, (Inputs!$B$8 - I652)/Inputs!$B$9)</f>
        <v>22.44121780453775</v>
      </c>
      <c r="L652" s="3">
        <f>MAX(MIN(Inputs!$B$2, I652*Inputs!$B$10, Inputs!$B$8*Inputs!$B$4 - J652), 0)</f>
        <v>170</v>
      </c>
      <c r="M652" s="3">
        <f t="shared" si="93"/>
        <v>22.44121780453775</v>
      </c>
      <c r="N652" s="3">
        <f t="shared" si="94"/>
        <v>0</v>
      </c>
      <c r="O652" s="3">
        <f>IF(H652="Reg", MIN(Inputs!$B$2, I652*Inputs!$B$10, (Inputs!$B$8-I652)/Inputs!$B$9), 0)</f>
        <v>0</v>
      </c>
      <c r="P652" s="3">
        <f t="shared" si="95"/>
        <v>-509.97667460812039</v>
      </c>
      <c r="Q652" s="3">
        <f t="shared" si="96"/>
        <v>0</v>
      </c>
      <c r="R652" s="3">
        <f>I652 + M652*Inputs!$B$9 - N652/Inputs!$B$10</f>
        <v>340</v>
      </c>
    </row>
    <row r="653" spans="1:18" x14ac:dyDescent="0.3">
      <c r="A653" s="4">
        <v>46050.125</v>
      </c>
      <c r="B653" s="3">
        <v>23.2575</v>
      </c>
      <c r="C653" s="3">
        <v>0.04</v>
      </c>
      <c r="D653" s="3">
        <f t="shared" si="90"/>
        <v>53.634895833333339</v>
      </c>
      <c r="E653" s="3">
        <f>MAX(B653 - D653/Inputs!$B$5, 0)</f>
        <v>0</v>
      </c>
      <c r="F653" s="3">
        <f>MAX(D653*Inputs!$B$5 - B653, 0)</f>
        <v>23.941208333333336</v>
      </c>
      <c r="G653" s="3">
        <f t="shared" si="91"/>
        <v>0.04</v>
      </c>
      <c r="H653" t="str">
        <f t="shared" si="92"/>
        <v>Charge</v>
      </c>
      <c r="I653" s="3">
        <f t="shared" si="97"/>
        <v>340</v>
      </c>
      <c r="J653" s="3">
        <f t="shared" si="98"/>
        <v>0</v>
      </c>
      <c r="K653" s="3">
        <f>MIN(Inputs!$B$2, (Inputs!$B$8 - I653)/Inputs!$B$9)</f>
        <v>0</v>
      </c>
      <c r="L653" s="3">
        <f>MAX(MIN(Inputs!$B$2, I653*Inputs!$B$10, Inputs!$B$8*Inputs!$B$4 - J653), 0)</f>
        <v>170</v>
      </c>
      <c r="M653" s="3">
        <f t="shared" si="93"/>
        <v>0</v>
      </c>
      <c r="N653" s="3">
        <f t="shared" si="94"/>
        <v>0</v>
      </c>
      <c r="O653" s="3">
        <f>IF(H653="Reg", MIN(Inputs!$B$2, I653*Inputs!$B$10, (Inputs!$B$8-I653)/Inputs!$B$9), 0)</f>
        <v>0</v>
      </c>
      <c r="P653" s="3">
        <f t="shared" si="95"/>
        <v>0</v>
      </c>
      <c r="Q653" s="3">
        <f t="shared" si="96"/>
        <v>0</v>
      </c>
      <c r="R653" s="3">
        <f>I653 + M653*Inputs!$B$9 - N653/Inputs!$B$10</f>
        <v>340</v>
      </c>
    </row>
    <row r="654" spans="1:18" x14ac:dyDescent="0.3">
      <c r="A654" s="4">
        <v>46050.166666666657</v>
      </c>
      <c r="B654" s="3">
        <v>25.619999999999997</v>
      </c>
      <c r="C654" s="3">
        <v>0.04</v>
      </c>
      <c r="D654" s="3">
        <f t="shared" si="90"/>
        <v>53.634895833333339</v>
      </c>
      <c r="E654" s="3">
        <f>MAX(B654 - D654/Inputs!$B$5, 0)</f>
        <v>0</v>
      </c>
      <c r="F654" s="3">
        <f>MAX(D654*Inputs!$B$5 - B654, 0)</f>
        <v>21.578708333333338</v>
      </c>
      <c r="G654" s="3">
        <f t="shared" si="91"/>
        <v>0.04</v>
      </c>
      <c r="H654" t="str">
        <f t="shared" si="92"/>
        <v>Charge</v>
      </c>
      <c r="I654" s="3">
        <f t="shared" si="97"/>
        <v>340</v>
      </c>
      <c r="J654" s="3">
        <f t="shared" si="98"/>
        <v>0</v>
      </c>
      <c r="K654" s="3">
        <f>MIN(Inputs!$B$2, (Inputs!$B$8 - I654)/Inputs!$B$9)</f>
        <v>0</v>
      </c>
      <c r="L654" s="3">
        <f>MAX(MIN(Inputs!$B$2, I654*Inputs!$B$10, Inputs!$B$8*Inputs!$B$4 - J654), 0)</f>
        <v>170</v>
      </c>
      <c r="M654" s="3">
        <f t="shared" si="93"/>
        <v>0</v>
      </c>
      <c r="N654" s="3">
        <f t="shared" si="94"/>
        <v>0</v>
      </c>
      <c r="O654" s="3">
        <f>IF(H654="Reg", MIN(Inputs!$B$2, I654*Inputs!$B$10, (Inputs!$B$8-I654)/Inputs!$B$9), 0)</f>
        <v>0</v>
      </c>
      <c r="P654" s="3">
        <f t="shared" si="95"/>
        <v>0</v>
      </c>
      <c r="Q654" s="3">
        <f t="shared" si="96"/>
        <v>0</v>
      </c>
      <c r="R654" s="3">
        <f>I654 + M654*Inputs!$B$9 - N654/Inputs!$B$10</f>
        <v>340</v>
      </c>
    </row>
    <row r="655" spans="1:18" x14ac:dyDescent="0.3">
      <c r="A655" s="4">
        <v>46050.208333333343</v>
      </c>
      <c r="B655" s="3">
        <v>32.055</v>
      </c>
      <c r="C655" s="3">
        <v>0.1</v>
      </c>
      <c r="D655" s="3">
        <f t="shared" si="90"/>
        <v>53.634895833333339</v>
      </c>
      <c r="E655" s="3">
        <f>MAX(B655 - D655/Inputs!$B$5, 0)</f>
        <v>0</v>
      </c>
      <c r="F655" s="3">
        <f>MAX(D655*Inputs!$B$5 - B655, 0)</f>
        <v>15.143708333333336</v>
      </c>
      <c r="G655" s="3">
        <f t="shared" si="91"/>
        <v>0.1</v>
      </c>
      <c r="H655" t="str">
        <f t="shared" si="92"/>
        <v>Charge</v>
      </c>
      <c r="I655" s="3">
        <f t="shared" si="97"/>
        <v>340</v>
      </c>
      <c r="J655" s="3">
        <f t="shared" si="98"/>
        <v>0</v>
      </c>
      <c r="K655" s="3">
        <f>MIN(Inputs!$B$2, (Inputs!$B$8 - I655)/Inputs!$B$9)</f>
        <v>0</v>
      </c>
      <c r="L655" s="3">
        <f>MAX(MIN(Inputs!$B$2, I655*Inputs!$B$10, Inputs!$B$8*Inputs!$B$4 - J655), 0)</f>
        <v>170</v>
      </c>
      <c r="M655" s="3">
        <f t="shared" si="93"/>
        <v>0</v>
      </c>
      <c r="N655" s="3">
        <f t="shared" si="94"/>
        <v>0</v>
      </c>
      <c r="O655" s="3">
        <f>IF(H655="Reg", MIN(Inputs!$B$2, I655*Inputs!$B$10, (Inputs!$B$8-I655)/Inputs!$B$9), 0)</f>
        <v>0</v>
      </c>
      <c r="P655" s="3">
        <f t="shared" si="95"/>
        <v>0</v>
      </c>
      <c r="Q655" s="3">
        <f t="shared" si="96"/>
        <v>0</v>
      </c>
      <c r="R655" s="3">
        <f>I655 + M655*Inputs!$B$9 - N655/Inputs!$B$10</f>
        <v>340</v>
      </c>
    </row>
    <row r="656" spans="1:18" x14ac:dyDescent="0.3">
      <c r="A656" s="4">
        <v>46050.25</v>
      </c>
      <c r="B656" s="3">
        <v>51.782500000000006</v>
      </c>
      <c r="C656" s="3">
        <v>0.11</v>
      </c>
      <c r="D656" s="3">
        <f t="shared" si="90"/>
        <v>53.634895833333339</v>
      </c>
      <c r="E656" s="3">
        <f>MAX(B656 - D656/Inputs!$B$5, 0)</f>
        <v>0</v>
      </c>
      <c r="F656" s="3">
        <f>MAX(D656*Inputs!$B$5 - B656, 0)</f>
        <v>0</v>
      </c>
      <c r="G656" s="3">
        <f t="shared" si="91"/>
        <v>0.11</v>
      </c>
      <c r="H656" t="str">
        <f t="shared" si="92"/>
        <v>Reg</v>
      </c>
      <c r="I656" s="3">
        <f t="shared" si="97"/>
        <v>340</v>
      </c>
      <c r="J656" s="3">
        <f t="shared" si="98"/>
        <v>0</v>
      </c>
      <c r="K656" s="3">
        <f>MIN(Inputs!$B$2, (Inputs!$B$8 - I656)/Inputs!$B$9)</f>
        <v>0</v>
      </c>
      <c r="L656" s="3">
        <f>MAX(MIN(Inputs!$B$2, I656*Inputs!$B$10, Inputs!$B$8*Inputs!$B$4 - J656), 0)</f>
        <v>170</v>
      </c>
      <c r="M656" s="3">
        <f t="shared" si="93"/>
        <v>0</v>
      </c>
      <c r="N656" s="3">
        <f t="shared" si="94"/>
        <v>0</v>
      </c>
      <c r="O656" s="3">
        <f>IF(H656="Reg", MIN(Inputs!$B$2, I656*Inputs!$B$10, (Inputs!$B$8-I656)/Inputs!$B$9), 0)</f>
        <v>0</v>
      </c>
      <c r="P656" s="3">
        <f t="shared" si="95"/>
        <v>0</v>
      </c>
      <c r="Q656" s="3">
        <f t="shared" si="96"/>
        <v>0</v>
      </c>
      <c r="R656" s="3">
        <f>I656 + M656*Inputs!$B$9 - N656/Inputs!$B$10</f>
        <v>340</v>
      </c>
    </row>
    <row r="657" spans="1:18" x14ac:dyDescent="0.3">
      <c r="A657" s="4">
        <v>46050.291666666657</v>
      </c>
      <c r="B657" s="3">
        <v>75.64</v>
      </c>
      <c r="C657" s="3">
        <v>0.95</v>
      </c>
      <c r="D657" s="3">
        <f t="shared" si="90"/>
        <v>53.634895833333339</v>
      </c>
      <c r="E657" s="3">
        <f>MAX(B657 - D657/Inputs!$B$5, 0)</f>
        <v>14.691254734848478</v>
      </c>
      <c r="F657" s="3">
        <f>MAX(D657*Inputs!$B$5 - B657, 0)</f>
        <v>0</v>
      </c>
      <c r="G657" s="3">
        <f t="shared" si="91"/>
        <v>0.95</v>
      </c>
      <c r="H657" t="str">
        <f t="shared" si="92"/>
        <v>Discharge</v>
      </c>
      <c r="I657" s="3">
        <f t="shared" si="97"/>
        <v>340</v>
      </c>
      <c r="J657" s="3">
        <f t="shared" si="98"/>
        <v>0</v>
      </c>
      <c r="K657" s="3">
        <f>MIN(Inputs!$B$2, (Inputs!$B$8 - I657)/Inputs!$B$9)</f>
        <v>0</v>
      </c>
      <c r="L657" s="3">
        <f>MAX(MIN(Inputs!$B$2, I657*Inputs!$B$10, Inputs!$B$8*Inputs!$B$4 - J657), 0)</f>
        <v>170</v>
      </c>
      <c r="M657" s="3">
        <f t="shared" si="93"/>
        <v>0</v>
      </c>
      <c r="N657" s="3">
        <f t="shared" si="94"/>
        <v>170</v>
      </c>
      <c r="O657" s="3">
        <f>IF(H657="Reg", MIN(Inputs!$B$2, I657*Inputs!$B$10, (Inputs!$B$8-I657)/Inputs!$B$9), 0)</f>
        <v>0</v>
      </c>
      <c r="P657" s="3">
        <f t="shared" si="95"/>
        <v>12858.8</v>
      </c>
      <c r="Q657" s="3">
        <f t="shared" si="96"/>
        <v>0</v>
      </c>
      <c r="R657" s="3">
        <f>I657 + M657*Inputs!$B$9 - N657/Inputs!$B$10</f>
        <v>158.77939109773115</v>
      </c>
    </row>
    <row r="658" spans="1:18" x14ac:dyDescent="0.3">
      <c r="A658" s="4">
        <v>46050.333333333343</v>
      </c>
      <c r="B658" s="3">
        <v>94.267499999999998</v>
      </c>
      <c r="C658" s="3">
        <v>7.5</v>
      </c>
      <c r="D658" s="3">
        <f t="shared" si="90"/>
        <v>53.634895833333339</v>
      </c>
      <c r="E658" s="3">
        <f>MAX(B658 - D658/Inputs!$B$5, 0)</f>
        <v>33.318754734848476</v>
      </c>
      <c r="F658" s="3">
        <f>MAX(D658*Inputs!$B$5 - B658, 0)</f>
        <v>0</v>
      </c>
      <c r="G658" s="3">
        <f t="shared" si="91"/>
        <v>7.5</v>
      </c>
      <c r="H658" t="str">
        <f t="shared" si="92"/>
        <v>Discharge</v>
      </c>
      <c r="I658" s="3">
        <f t="shared" si="97"/>
        <v>158.77939109773115</v>
      </c>
      <c r="J658" s="3">
        <f t="shared" si="98"/>
        <v>170</v>
      </c>
      <c r="K658" s="3">
        <f>MIN(Inputs!$B$2, (Inputs!$B$8 - I658)/Inputs!$B$9)</f>
        <v>170</v>
      </c>
      <c r="L658" s="3">
        <f>MAX(MIN(Inputs!$B$2, I658*Inputs!$B$10, Inputs!$B$8*Inputs!$B$4 - J658), 0)</f>
        <v>148.94827166799323</v>
      </c>
      <c r="M658" s="3">
        <f t="shared" si="93"/>
        <v>0</v>
      </c>
      <c r="N658" s="3">
        <f t="shared" si="94"/>
        <v>148.94827166799323</v>
      </c>
      <c r="O658" s="3">
        <f>IF(H658="Reg", MIN(Inputs!$B$2, I658*Inputs!$B$10, (Inputs!$B$8-I658)/Inputs!$B$9), 0)</f>
        <v>0</v>
      </c>
      <c r="P658" s="3">
        <f t="shared" si="95"/>
        <v>14040.981199462551</v>
      </c>
      <c r="Q658" s="3">
        <f t="shared" si="96"/>
        <v>0</v>
      </c>
      <c r="R658" s="3">
        <f>I658 + M658*Inputs!$B$9 - N658/Inputs!$B$10</f>
        <v>0</v>
      </c>
    </row>
    <row r="659" spans="1:18" x14ac:dyDescent="0.3">
      <c r="A659" s="4">
        <v>46050.375</v>
      </c>
      <c r="B659" s="3">
        <v>77.674999999999997</v>
      </c>
      <c r="C659" s="3">
        <v>8</v>
      </c>
      <c r="D659" s="3">
        <f t="shared" si="90"/>
        <v>53.634895833333339</v>
      </c>
      <c r="E659" s="3">
        <f>MAX(B659 - D659/Inputs!$B$5, 0)</f>
        <v>16.726254734848474</v>
      </c>
      <c r="F659" s="3">
        <f>MAX(D659*Inputs!$B$5 - B659, 0)</f>
        <v>0</v>
      </c>
      <c r="G659" s="3">
        <f t="shared" si="91"/>
        <v>8</v>
      </c>
      <c r="H659" t="str">
        <f t="shared" si="92"/>
        <v>Discharge</v>
      </c>
      <c r="I659" s="3">
        <f t="shared" si="97"/>
        <v>0</v>
      </c>
      <c r="J659" s="3">
        <f t="shared" si="98"/>
        <v>318.94827166799325</v>
      </c>
      <c r="K659" s="3">
        <f>MIN(Inputs!$B$2, (Inputs!$B$8 - I659)/Inputs!$B$9)</f>
        <v>170</v>
      </c>
      <c r="L659" s="3">
        <f>MAX(MIN(Inputs!$B$2, I659*Inputs!$B$10, Inputs!$B$8*Inputs!$B$4 - J659), 0)</f>
        <v>0</v>
      </c>
      <c r="M659" s="3">
        <f t="shared" si="93"/>
        <v>0</v>
      </c>
      <c r="N659" s="3">
        <f t="shared" si="94"/>
        <v>0</v>
      </c>
      <c r="O659" s="3">
        <f>IF(H659="Reg", MIN(Inputs!$B$2, I659*Inputs!$B$10, (Inputs!$B$8-I659)/Inputs!$B$9), 0)</f>
        <v>0</v>
      </c>
      <c r="P659" s="3">
        <f t="shared" si="95"/>
        <v>0</v>
      </c>
      <c r="Q659" s="3">
        <f t="shared" si="96"/>
        <v>0</v>
      </c>
      <c r="R659" s="3">
        <f>I659 + M659*Inputs!$B$9 - N659/Inputs!$B$10</f>
        <v>0</v>
      </c>
    </row>
    <row r="660" spans="1:18" x14ac:dyDescent="0.3">
      <c r="A660" s="4">
        <v>46050.416666666657</v>
      </c>
      <c r="B660" s="3">
        <v>70.797499999999999</v>
      </c>
      <c r="C660" s="3">
        <v>1.02</v>
      </c>
      <c r="D660" s="3">
        <f t="shared" si="90"/>
        <v>53.634895833333339</v>
      </c>
      <c r="E660" s="3">
        <f>MAX(B660 - D660/Inputs!$B$5, 0)</f>
        <v>9.8487547348484767</v>
      </c>
      <c r="F660" s="3">
        <f>MAX(D660*Inputs!$B$5 - B660, 0)</f>
        <v>0</v>
      </c>
      <c r="G660" s="3">
        <f t="shared" si="91"/>
        <v>1.02</v>
      </c>
      <c r="H660" t="str">
        <f t="shared" si="92"/>
        <v>Discharge</v>
      </c>
      <c r="I660" s="3">
        <f t="shared" si="97"/>
        <v>0</v>
      </c>
      <c r="J660" s="3">
        <f t="shared" si="98"/>
        <v>318.94827166799325</v>
      </c>
      <c r="K660" s="3">
        <f>MIN(Inputs!$B$2, (Inputs!$B$8 - I660)/Inputs!$B$9)</f>
        <v>170</v>
      </c>
      <c r="L660" s="3">
        <f>MAX(MIN(Inputs!$B$2, I660*Inputs!$B$10, Inputs!$B$8*Inputs!$B$4 - J660), 0)</f>
        <v>0</v>
      </c>
      <c r="M660" s="3">
        <f t="shared" si="93"/>
        <v>0</v>
      </c>
      <c r="N660" s="3">
        <f t="shared" si="94"/>
        <v>0</v>
      </c>
      <c r="O660" s="3">
        <f>IF(H660="Reg", MIN(Inputs!$B$2, I660*Inputs!$B$10, (Inputs!$B$8-I660)/Inputs!$B$9), 0)</f>
        <v>0</v>
      </c>
      <c r="P660" s="3">
        <f t="shared" si="95"/>
        <v>0</v>
      </c>
      <c r="Q660" s="3">
        <f t="shared" si="96"/>
        <v>0</v>
      </c>
      <c r="R660" s="3">
        <f>I660 + M660*Inputs!$B$9 - N660/Inputs!$B$10</f>
        <v>0</v>
      </c>
    </row>
    <row r="661" spans="1:18" x14ac:dyDescent="0.3">
      <c r="A661" s="4">
        <v>46050.458333333343</v>
      </c>
      <c r="B661" s="3">
        <v>52.537500000000001</v>
      </c>
      <c r="C661" s="3">
        <v>0.8</v>
      </c>
      <c r="D661" s="3">
        <f t="shared" si="90"/>
        <v>53.634895833333339</v>
      </c>
      <c r="E661" s="3">
        <f>MAX(B661 - D661/Inputs!$B$5, 0)</f>
        <v>0</v>
      </c>
      <c r="F661" s="3">
        <f>MAX(D661*Inputs!$B$5 - B661, 0)</f>
        <v>0</v>
      </c>
      <c r="G661" s="3">
        <f t="shared" si="91"/>
        <v>0.8</v>
      </c>
      <c r="H661" t="str">
        <f t="shared" si="92"/>
        <v>Reg</v>
      </c>
      <c r="I661" s="3">
        <f t="shared" si="97"/>
        <v>0</v>
      </c>
      <c r="J661" s="3">
        <f t="shared" si="98"/>
        <v>318.94827166799325</v>
      </c>
      <c r="K661" s="3">
        <f>MIN(Inputs!$B$2, (Inputs!$B$8 - I661)/Inputs!$B$9)</f>
        <v>170</v>
      </c>
      <c r="L661" s="3">
        <f>MAX(MIN(Inputs!$B$2, I661*Inputs!$B$10, Inputs!$B$8*Inputs!$B$4 - J661), 0)</f>
        <v>0</v>
      </c>
      <c r="M661" s="3">
        <f t="shared" si="93"/>
        <v>0</v>
      </c>
      <c r="N661" s="3">
        <f t="shared" si="94"/>
        <v>0</v>
      </c>
      <c r="O661" s="3">
        <f>IF(H661="Reg", MIN(Inputs!$B$2, I661*Inputs!$B$10, (Inputs!$B$8-I661)/Inputs!$B$9), 0)</f>
        <v>0</v>
      </c>
      <c r="P661" s="3">
        <f t="shared" si="95"/>
        <v>0</v>
      </c>
      <c r="Q661" s="3">
        <f t="shared" si="96"/>
        <v>0</v>
      </c>
      <c r="R661" s="3">
        <f>I661 + M661*Inputs!$B$9 - N661/Inputs!$B$10</f>
        <v>0</v>
      </c>
    </row>
    <row r="662" spans="1:18" x14ac:dyDescent="0.3">
      <c r="A662" s="4">
        <v>46050.5</v>
      </c>
      <c r="B662" s="3">
        <v>39.034999999999997</v>
      </c>
      <c r="C662" s="3">
        <v>0.79</v>
      </c>
      <c r="D662" s="3">
        <f t="shared" si="90"/>
        <v>53.634895833333339</v>
      </c>
      <c r="E662" s="3">
        <f>MAX(B662 - D662/Inputs!$B$5, 0)</f>
        <v>0</v>
      </c>
      <c r="F662" s="3">
        <f>MAX(D662*Inputs!$B$5 - B662, 0)</f>
        <v>8.1637083333333393</v>
      </c>
      <c r="G662" s="3">
        <f t="shared" si="91"/>
        <v>0.79</v>
      </c>
      <c r="H662" t="str">
        <f t="shared" si="92"/>
        <v>Charge</v>
      </c>
      <c r="I662" s="3">
        <f t="shared" si="97"/>
        <v>0</v>
      </c>
      <c r="J662" s="3">
        <f t="shared" si="98"/>
        <v>318.94827166799325</v>
      </c>
      <c r="K662" s="3">
        <f>MIN(Inputs!$B$2, (Inputs!$B$8 - I662)/Inputs!$B$9)</f>
        <v>170</v>
      </c>
      <c r="L662" s="3">
        <f>MAX(MIN(Inputs!$B$2, I662*Inputs!$B$10, Inputs!$B$8*Inputs!$B$4 - J662), 0)</f>
        <v>0</v>
      </c>
      <c r="M662" s="3">
        <f t="shared" si="93"/>
        <v>170</v>
      </c>
      <c r="N662" s="3">
        <f t="shared" si="94"/>
        <v>0</v>
      </c>
      <c r="O662" s="3">
        <f>IF(H662="Reg", MIN(Inputs!$B$2, I662*Inputs!$B$10, (Inputs!$B$8-I662)/Inputs!$B$9), 0)</f>
        <v>0</v>
      </c>
      <c r="P662" s="3">
        <f t="shared" si="95"/>
        <v>-6635.95</v>
      </c>
      <c r="Q662" s="3">
        <f t="shared" si="96"/>
        <v>0</v>
      </c>
      <c r="R662" s="3">
        <f>I662 + M662*Inputs!$B$9 - N662/Inputs!$B$10</f>
        <v>159.4741358339966</v>
      </c>
    </row>
    <row r="663" spans="1:18" x14ac:dyDescent="0.3">
      <c r="A663" s="4">
        <v>46050.541666666657</v>
      </c>
      <c r="B663" s="3">
        <v>44.2</v>
      </c>
      <c r="C663" s="3">
        <v>0.53</v>
      </c>
      <c r="D663" s="3">
        <f t="shared" si="90"/>
        <v>53.634895833333339</v>
      </c>
      <c r="E663" s="3">
        <f>MAX(B663 - D663/Inputs!$B$5, 0)</f>
        <v>0</v>
      </c>
      <c r="F663" s="3">
        <f>MAX(D663*Inputs!$B$5 - B663, 0)</f>
        <v>2.9987083333333331</v>
      </c>
      <c r="G663" s="3">
        <f t="shared" si="91"/>
        <v>0.53</v>
      </c>
      <c r="H663" t="str">
        <f t="shared" si="92"/>
        <v>Charge</v>
      </c>
      <c r="I663" s="3">
        <f t="shared" si="97"/>
        <v>159.4741358339966</v>
      </c>
      <c r="J663" s="3">
        <f t="shared" si="98"/>
        <v>318.94827166799325</v>
      </c>
      <c r="K663" s="3">
        <f>MIN(Inputs!$B$2, (Inputs!$B$8 - I663)/Inputs!$B$9)</f>
        <v>170</v>
      </c>
      <c r="L663" s="3">
        <f>MAX(MIN(Inputs!$B$2, I663*Inputs!$B$10, Inputs!$B$8*Inputs!$B$4 - J663), 0)</f>
        <v>21.051728332006746</v>
      </c>
      <c r="M663" s="3">
        <f t="shared" si="93"/>
        <v>170</v>
      </c>
      <c r="N663" s="3">
        <f t="shared" si="94"/>
        <v>0</v>
      </c>
      <c r="O663" s="3">
        <f>IF(H663="Reg", MIN(Inputs!$B$2, I663*Inputs!$B$10, (Inputs!$B$8-I663)/Inputs!$B$9), 0)</f>
        <v>0</v>
      </c>
      <c r="P663" s="3">
        <f t="shared" si="95"/>
        <v>-7514.0000000000009</v>
      </c>
      <c r="Q663" s="3">
        <f t="shared" si="96"/>
        <v>0</v>
      </c>
      <c r="R663" s="3">
        <f>I663 + M663*Inputs!$B$9 - N663/Inputs!$B$10</f>
        <v>318.9482716679932</v>
      </c>
    </row>
    <row r="664" spans="1:18" x14ac:dyDescent="0.3">
      <c r="A664" s="4">
        <v>46050.583333333343</v>
      </c>
      <c r="B664" s="3">
        <v>41.857500000000002</v>
      </c>
      <c r="C664" s="3">
        <v>0.54</v>
      </c>
      <c r="D664" s="3">
        <f t="shared" si="90"/>
        <v>53.634895833333339</v>
      </c>
      <c r="E664" s="3">
        <f>MAX(B664 - D664/Inputs!$B$5, 0)</f>
        <v>0</v>
      </c>
      <c r="F664" s="3">
        <f>MAX(D664*Inputs!$B$5 - B664, 0)</f>
        <v>5.3412083333333342</v>
      </c>
      <c r="G664" s="3">
        <f t="shared" si="91"/>
        <v>0.54</v>
      </c>
      <c r="H664" t="str">
        <f t="shared" si="92"/>
        <v>Charge</v>
      </c>
      <c r="I664" s="3">
        <f t="shared" si="97"/>
        <v>318.9482716679932</v>
      </c>
      <c r="J664" s="3">
        <f t="shared" si="98"/>
        <v>318.94827166799325</v>
      </c>
      <c r="K664" s="3">
        <f>MIN(Inputs!$B$2, (Inputs!$B$8 - I664)/Inputs!$B$9)</f>
        <v>22.44121780453775</v>
      </c>
      <c r="L664" s="3">
        <f>MAX(MIN(Inputs!$B$2, I664*Inputs!$B$10, Inputs!$B$8*Inputs!$B$4 - J664), 0)</f>
        <v>21.051728332006746</v>
      </c>
      <c r="M664" s="3">
        <f t="shared" si="93"/>
        <v>22.44121780453775</v>
      </c>
      <c r="N664" s="3">
        <f t="shared" si="94"/>
        <v>0</v>
      </c>
      <c r="O664" s="3">
        <f>IF(H664="Reg", MIN(Inputs!$B$2, I664*Inputs!$B$10, (Inputs!$B$8-I664)/Inputs!$B$9), 0)</f>
        <v>0</v>
      </c>
      <c r="P664" s="3">
        <f t="shared" si="95"/>
        <v>-939.33327425343896</v>
      </c>
      <c r="Q664" s="3">
        <f t="shared" si="96"/>
        <v>0</v>
      </c>
      <c r="R664" s="3">
        <f>I664 + M664*Inputs!$B$9 - N664/Inputs!$B$10</f>
        <v>340</v>
      </c>
    </row>
    <row r="665" spans="1:18" x14ac:dyDescent="0.3">
      <c r="A665" s="4">
        <v>46050.625</v>
      </c>
      <c r="B665" s="3">
        <v>51.317499999999995</v>
      </c>
      <c r="C665" s="3">
        <v>0.45</v>
      </c>
      <c r="D665" s="3">
        <f t="shared" si="90"/>
        <v>53.634895833333339</v>
      </c>
      <c r="E665" s="3">
        <f>MAX(B665 - D665/Inputs!$B$5, 0)</f>
        <v>0</v>
      </c>
      <c r="F665" s="3">
        <f>MAX(D665*Inputs!$B$5 - B665, 0)</f>
        <v>0</v>
      </c>
      <c r="G665" s="3">
        <f t="shared" si="91"/>
        <v>0.45</v>
      </c>
      <c r="H665" t="str">
        <f t="shared" si="92"/>
        <v>Reg</v>
      </c>
      <c r="I665" s="3">
        <f t="shared" si="97"/>
        <v>340</v>
      </c>
      <c r="J665" s="3">
        <f t="shared" si="98"/>
        <v>318.94827166799325</v>
      </c>
      <c r="K665" s="3">
        <f>MIN(Inputs!$B$2, (Inputs!$B$8 - I665)/Inputs!$B$9)</f>
        <v>0</v>
      </c>
      <c r="L665" s="3">
        <f>MAX(MIN(Inputs!$B$2, I665*Inputs!$B$10, Inputs!$B$8*Inputs!$B$4 - J665), 0)</f>
        <v>21.051728332006746</v>
      </c>
      <c r="M665" s="3">
        <f t="shared" si="93"/>
        <v>0</v>
      </c>
      <c r="N665" s="3">
        <f t="shared" si="94"/>
        <v>0</v>
      </c>
      <c r="O665" s="3">
        <f>IF(H665="Reg", MIN(Inputs!$B$2, I665*Inputs!$B$10, (Inputs!$B$8-I665)/Inputs!$B$9), 0)</f>
        <v>0</v>
      </c>
      <c r="P665" s="3">
        <f t="shared" si="95"/>
        <v>0</v>
      </c>
      <c r="Q665" s="3">
        <f t="shared" si="96"/>
        <v>0</v>
      </c>
      <c r="R665" s="3">
        <f>I665 + M665*Inputs!$B$9 - N665/Inputs!$B$10</f>
        <v>340</v>
      </c>
    </row>
    <row r="666" spans="1:18" x14ac:dyDescent="0.3">
      <c r="A666" s="4">
        <v>46050.666666666657</v>
      </c>
      <c r="B666" s="3">
        <v>71.27</v>
      </c>
      <c r="C666" s="3">
        <v>0.75</v>
      </c>
      <c r="D666" s="3">
        <f t="shared" si="90"/>
        <v>53.634895833333339</v>
      </c>
      <c r="E666" s="3">
        <f>MAX(B666 - D666/Inputs!$B$5, 0)</f>
        <v>10.321254734848473</v>
      </c>
      <c r="F666" s="3">
        <f>MAX(D666*Inputs!$B$5 - B666, 0)</f>
        <v>0</v>
      </c>
      <c r="G666" s="3">
        <f t="shared" si="91"/>
        <v>0.75</v>
      </c>
      <c r="H666" t="str">
        <f t="shared" si="92"/>
        <v>Discharge</v>
      </c>
      <c r="I666" s="3">
        <f t="shared" si="97"/>
        <v>340</v>
      </c>
      <c r="J666" s="3">
        <f t="shared" si="98"/>
        <v>318.94827166799325</v>
      </c>
      <c r="K666" s="3">
        <f>MIN(Inputs!$B$2, (Inputs!$B$8 - I666)/Inputs!$B$9)</f>
        <v>0</v>
      </c>
      <c r="L666" s="3">
        <f>MAX(MIN(Inputs!$B$2, I666*Inputs!$B$10, Inputs!$B$8*Inputs!$B$4 - J666), 0)</f>
        <v>21.051728332006746</v>
      </c>
      <c r="M666" s="3">
        <f t="shared" si="93"/>
        <v>0</v>
      </c>
      <c r="N666" s="3">
        <f t="shared" si="94"/>
        <v>21.051728332006746</v>
      </c>
      <c r="O666" s="3">
        <f>IF(H666="Reg", MIN(Inputs!$B$2, I666*Inputs!$B$10, (Inputs!$B$8-I666)/Inputs!$B$9), 0)</f>
        <v>0</v>
      </c>
      <c r="P666" s="3">
        <f t="shared" si="95"/>
        <v>1500.3566782221208</v>
      </c>
      <c r="Q666" s="3">
        <f t="shared" si="96"/>
        <v>0</v>
      </c>
      <c r="R666" s="3">
        <f>I666 + M666*Inputs!$B$9 - N666/Inputs!$B$10</f>
        <v>317.5587821954623</v>
      </c>
    </row>
    <row r="667" spans="1:18" x14ac:dyDescent="0.3">
      <c r="A667" s="4">
        <v>46050.708333333343</v>
      </c>
      <c r="B667" s="3">
        <v>107.28999999999999</v>
      </c>
      <c r="C667" s="3">
        <v>1.07</v>
      </c>
      <c r="D667" s="3">
        <f t="shared" si="90"/>
        <v>53.634895833333339</v>
      </c>
      <c r="E667" s="3">
        <f>MAX(B667 - D667/Inputs!$B$5, 0)</f>
        <v>46.341254734848469</v>
      </c>
      <c r="F667" s="3">
        <f>MAX(D667*Inputs!$B$5 - B667, 0)</f>
        <v>0</v>
      </c>
      <c r="G667" s="3">
        <f t="shared" si="91"/>
        <v>1.07</v>
      </c>
      <c r="H667" t="str">
        <f t="shared" si="92"/>
        <v>Discharge</v>
      </c>
      <c r="I667" s="3">
        <f t="shared" si="97"/>
        <v>317.5587821954623</v>
      </c>
      <c r="J667" s="3">
        <f t="shared" si="98"/>
        <v>340</v>
      </c>
      <c r="K667" s="3">
        <f>MIN(Inputs!$B$2, (Inputs!$B$8 - I667)/Inputs!$B$9)</f>
        <v>23.922418559098585</v>
      </c>
      <c r="L667" s="3">
        <f>MAX(MIN(Inputs!$B$2, I667*Inputs!$B$10, Inputs!$B$8*Inputs!$B$4 - J667), 0)</f>
        <v>0</v>
      </c>
      <c r="M667" s="3">
        <f t="shared" si="93"/>
        <v>0</v>
      </c>
      <c r="N667" s="3">
        <f t="shared" si="94"/>
        <v>0</v>
      </c>
      <c r="O667" s="3">
        <f>IF(H667="Reg", MIN(Inputs!$B$2, I667*Inputs!$B$10, (Inputs!$B$8-I667)/Inputs!$B$9), 0)</f>
        <v>0</v>
      </c>
      <c r="P667" s="3">
        <f t="shared" si="95"/>
        <v>0</v>
      </c>
      <c r="Q667" s="3">
        <f t="shared" si="96"/>
        <v>0</v>
      </c>
      <c r="R667" s="3">
        <f>I667 + M667*Inputs!$B$9 - N667/Inputs!$B$10</f>
        <v>317.5587821954623</v>
      </c>
    </row>
    <row r="668" spans="1:18" x14ac:dyDescent="0.3">
      <c r="A668" s="4">
        <v>46050.75</v>
      </c>
      <c r="B668" s="3">
        <v>101.23499999999999</v>
      </c>
      <c r="C668" s="3">
        <v>0.5</v>
      </c>
      <c r="D668" s="3">
        <f t="shared" si="90"/>
        <v>53.634895833333339</v>
      </c>
      <c r="E668" s="3">
        <f>MAX(B668 - D668/Inputs!$B$5, 0)</f>
        <v>40.286254734848463</v>
      </c>
      <c r="F668" s="3">
        <f>MAX(D668*Inputs!$B$5 - B668, 0)</f>
        <v>0</v>
      </c>
      <c r="G668" s="3">
        <f t="shared" si="91"/>
        <v>0.5</v>
      </c>
      <c r="H668" t="str">
        <f t="shared" si="92"/>
        <v>Discharge</v>
      </c>
      <c r="I668" s="3">
        <f t="shared" si="97"/>
        <v>317.5587821954623</v>
      </c>
      <c r="J668" s="3">
        <f t="shared" si="98"/>
        <v>340</v>
      </c>
      <c r="K668" s="3">
        <f>MIN(Inputs!$B$2, (Inputs!$B$8 - I668)/Inputs!$B$9)</f>
        <v>23.922418559098585</v>
      </c>
      <c r="L668" s="3">
        <f>MAX(MIN(Inputs!$B$2, I668*Inputs!$B$10, Inputs!$B$8*Inputs!$B$4 - J668), 0)</f>
        <v>0</v>
      </c>
      <c r="M668" s="3">
        <f t="shared" si="93"/>
        <v>0</v>
      </c>
      <c r="N668" s="3">
        <f t="shared" si="94"/>
        <v>0</v>
      </c>
      <c r="O668" s="3">
        <f>IF(H668="Reg", MIN(Inputs!$B$2, I668*Inputs!$B$10, (Inputs!$B$8-I668)/Inputs!$B$9), 0)</f>
        <v>0</v>
      </c>
      <c r="P668" s="3">
        <f t="shared" si="95"/>
        <v>0</v>
      </c>
      <c r="Q668" s="3">
        <f t="shared" si="96"/>
        <v>0</v>
      </c>
      <c r="R668" s="3">
        <f>I668 + M668*Inputs!$B$9 - N668/Inputs!$B$10</f>
        <v>317.5587821954623</v>
      </c>
    </row>
    <row r="669" spans="1:18" x14ac:dyDescent="0.3">
      <c r="A669" s="4">
        <v>46050.791666666657</v>
      </c>
      <c r="B669" s="3">
        <v>71.072500000000005</v>
      </c>
      <c r="C669" s="3">
        <v>0.5</v>
      </c>
      <c r="D669" s="3">
        <f t="shared" si="90"/>
        <v>53.634895833333339</v>
      </c>
      <c r="E669" s="3">
        <f>MAX(B669 - D669/Inputs!$B$5, 0)</f>
        <v>10.123754734848482</v>
      </c>
      <c r="F669" s="3">
        <f>MAX(D669*Inputs!$B$5 - B669, 0)</f>
        <v>0</v>
      </c>
      <c r="G669" s="3">
        <f t="shared" si="91"/>
        <v>0.5</v>
      </c>
      <c r="H669" t="str">
        <f t="shared" si="92"/>
        <v>Discharge</v>
      </c>
      <c r="I669" s="3">
        <f t="shared" si="97"/>
        <v>317.5587821954623</v>
      </c>
      <c r="J669" s="3">
        <f t="shared" si="98"/>
        <v>340</v>
      </c>
      <c r="K669" s="3">
        <f>MIN(Inputs!$B$2, (Inputs!$B$8 - I669)/Inputs!$B$9)</f>
        <v>23.922418559098585</v>
      </c>
      <c r="L669" s="3">
        <f>MAX(MIN(Inputs!$B$2, I669*Inputs!$B$10, Inputs!$B$8*Inputs!$B$4 - J669), 0)</f>
        <v>0</v>
      </c>
      <c r="M669" s="3">
        <f t="shared" si="93"/>
        <v>0</v>
      </c>
      <c r="N669" s="3">
        <f t="shared" si="94"/>
        <v>0</v>
      </c>
      <c r="O669" s="3">
        <f>IF(H669="Reg", MIN(Inputs!$B$2, I669*Inputs!$B$10, (Inputs!$B$8-I669)/Inputs!$B$9), 0)</f>
        <v>0</v>
      </c>
      <c r="P669" s="3">
        <f t="shared" si="95"/>
        <v>0</v>
      </c>
      <c r="Q669" s="3">
        <f t="shared" si="96"/>
        <v>0</v>
      </c>
      <c r="R669" s="3">
        <f>I669 + M669*Inputs!$B$9 - N669/Inputs!$B$10</f>
        <v>317.5587821954623</v>
      </c>
    </row>
    <row r="670" spans="1:18" x14ac:dyDescent="0.3">
      <c r="A670" s="4">
        <v>46050.833333333343</v>
      </c>
      <c r="B670" s="3">
        <v>59.344999999999999</v>
      </c>
      <c r="C670" s="3">
        <v>0.2</v>
      </c>
      <c r="D670" s="3">
        <f t="shared" si="90"/>
        <v>53.634895833333339</v>
      </c>
      <c r="E670" s="3">
        <f>MAX(B670 - D670/Inputs!$B$5, 0)</f>
        <v>0</v>
      </c>
      <c r="F670" s="3">
        <f>MAX(D670*Inputs!$B$5 - B670, 0)</f>
        <v>0</v>
      </c>
      <c r="G670" s="3">
        <f t="shared" si="91"/>
        <v>0.2</v>
      </c>
      <c r="H670" t="str">
        <f t="shared" si="92"/>
        <v>Reg</v>
      </c>
      <c r="I670" s="3">
        <f t="shared" si="97"/>
        <v>317.5587821954623</v>
      </c>
      <c r="J670" s="3">
        <f t="shared" si="98"/>
        <v>340</v>
      </c>
      <c r="K670" s="3">
        <f>MIN(Inputs!$B$2, (Inputs!$B$8 - I670)/Inputs!$B$9)</f>
        <v>23.922418559098585</v>
      </c>
      <c r="L670" s="3">
        <f>MAX(MIN(Inputs!$B$2, I670*Inputs!$B$10, Inputs!$B$8*Inputs!$B$4 - J670), 0)</f>
        <v>0</v>
      </c>
      <c r="M670" s="3">
        <f t="shared" si="93"/>
        <v>0</v>
      </c>
      <c r="N670" s="3">
        <f t="shared" si="94"/>
        <v>0</v>
      </c>
      <c r="O670" s="3">
        <f>IF(H670="Reg", MIN(Inputs!$B$2, I670*Inputs!$B$10, (Inputs!$B$8-I670)/Inputs!$B$9), 0)</f>
        <v>23.922418559098585</v>
      </c>
      <c r="P670" s="3">
        <f t="shared" si="95"/>
        <v>0</v>
      </c>
      <c r="Q670" s="3">
        <f t="shared" si="96"/>
        <v>4.7844837118197168</v>
      </c>
      <c r="R670" s="3">
        <f>I670 + M670*Inputs!$B$9 - N670/Inputs!$B$10</f>
        <v>317.5587821954623</v>
      </c>
    </row>
    <row r="671" spans="1:18" x14ac:dyDescent="0.3">
      <c r="A671" s="4">
        <v>46050.875</v>
      </c>
      <c r="B671" s="3">
        <v>52.167500000000004</v>
      </c>
      <c r="C671" s="3">
        <v>0.05</v>
      </c>
      <c r="D671" s="3">
        <f t="shared" si="90"/>
        <v>53.634895833333339</v>
      </c>
      <c r="E671" s="3">
        <f>MAX(B671 - D671/Inputs!$B$5, 0)</f>
        <v>0</v>
      </c>
      <c r="F671" s="3">
        <f>MAX(D671*Inputs!$B$5 - B671, 0)</f>
        <v>0</v>
      </c>
      <c r="G671" s="3">
        <f t="shared" si="91"/>
        <v>0.05</v>
      </c>
      <c r="H671" t="str">
        <f t="shared" si="92"/>
        <v>Reg</v>
      </c>
      <c r="I671" s="3">
        <f t="shared" si="97"/>
        <v>317.5587821954623</v>
      </c>
      <c r="J671" s="3">
        <f t="shared" si="98"/>
        <v>340</v>
      </c>
      <c r="K671" s="3">
        <f>MIN(Inputs!$B$2, (Inputs!$B$8 - I671)/Inputs!$B$9)</f>
        <v>23.922418559098585</v>
      </c>
      <c r="L671" s="3">
        <f>MAX(MIN(Inputs!$B$2, I671*Inputs!$B$10, Inputs!$B$8*Inputs!$B$4 - J671), 0)</f>
        <v>0</v>
      </c>
      <c r="M671" s="3">
        <f t="shared" si="93"/>
        <v>0</v>
      </c>
      <c r="N671" s="3">
        <f t="shared" si="94"/>
        <v>0</v>
      </c>
      <c r="O671" s="3">
        <f>IF(H671="Reg", MIN(Inputs!$B$2, I671*Inputs!$B$10, (Inputs!$B$8-I671)/Inputs!$B$9), 0)</f>
        <v>23.922418559098585</v>
      </c>
      <c r="P671" s="3">
        <f t="shared" si="95"/>
        <v>0</v>
      </c>
      <c r="Q671" s="3">
        <f t="shared" si="96"/>
        <v>1.1961209279549292</v>
      </c>
      <c r="R671" s="3">
        <f>I671 + M671*Inputs!$B$9 - N671/Inputs!$B$10</f>
        <v>317.5587821954623</v>
      </c>
    </row>
    <row r="672" spans="1:18" x14ac:dyDescent="0.3">
      <c r="A672" s="4">
        <v>46050.916666666657</v>
      </c>
      <c r="B672" s="3">
        <v>43.827500000000001</v>
      </c>
      <c r="C672" s="3">
        <v>0.05</v>
      </c>
      <c r="D672" s="3">
        <f t="shared" si="90"/>
        <v>53.634895833333339</v>
      </c>
      <c r="E672" s="3">
        <f>MAX(B672 - D672/Inputs!$B$5, 0)</f>
        <v>0</v>
      </c>
      <c r="F672" s="3">
        <f>MAX(D672*Inputs!$B$5 - B672, 0)</f>
        <v>3.3712083333333354</v>
      </c>
      <c r="G672" s="3">
        <f t="shared" si="91"/>
        <v>0.05</v>
      </c>
      <c r="H672" t="str">
        <f t="shared" si="92"/>
        <v>Charge</v>
      </c>
      <c r="I672" s="3">
        <f t="shared" si="97"/>
        <v>317.5587821954623</v>
      </c>
      <c r="J672" s="3">
        <f t="shared" si="98"/>
        <v>340</v>
      </c>
      <c r="K672" s="3">
        <f>MIN(Inputs!$B$2, (Inputs!$B$8 - I672)/Inputs!$B$9)</f>
        <v>23.922418559098585</v>
      </c>
      <c r="L672" s="3">
        <f>MAX(MIN(Inputs!$B$2, I672*Inputs!$B$10, Inputs!$B$8*Inputs!$B$4 - J672), 0)</f>
        <v>0</v>
      </c>
      <c r="M672" s="3">
        <f t="shared" si="93"/>
        <v>23.922418559098585</v>
      </c>
      <c r="N672" s="3">
        <f t="shared" si="94"/>
        <v>0</v>
      </c>
      <c r="O672" s="3">
        <f>IF(H672="Reg", MIN(Inputs!$B$2, I672*Inputs!$B$10, (Inputs!$B$8-I672)/Inputs!$B$9), 0)</f>
        <v>0</v>
      </c>
      <c r="P672" s="3">
        <f t="shared" si="95"/>
        <v>-1048.4597993988932</v>
      </c>
      <c r="Q672" s="3">
        <f t="shared" si="96"/>
        <v>0</v>
      </c>
      <c r="R672" s="3">
        <f>I672 + M672*Inputs!$B$9 - N672/Inputs!$B$10</f>
        <v>340</v>
      </c>
    </row>
    <row r="673" spans="1:18" x14ac:dyDescent="0.3">
      <c r="A673" s="4">
        <v>46050.958333333343</v>
      </c>
      <c r="B673" s="3">
        <v>33.805</v>
      </c>
      <c r="C673" s="3">
        <v>0.04</v>
      </c>
      <c r="D673" s="3">
        <f t="shared" si="90"/>
        <v>53.634895833333339</v>
      </c>
      <c r="E673" s="3">
        <f>MAX(B673 - D673/Inputs!$B$5, 0)</f>
        <v>0</v>
      </c>
      <c r="F673" s="3">
        <f>MAX(D673*Inputs!$B$5 - B673, 0)</f>
        <v>13.393708333333336</v>
      </c>
      <c r="G673" s="3">
        <f t="shared" si="91"/>
        <v>0.04</v>
      </c>
      <c r="H673" t="str">
        <f t="shared" si="92"/>
        <v>Charge</v>
      </c>
      <c r="I673" s="3">
        <f t="shared" si="97"/>
        <v>340</v>
      </c>
      <c r="J673" s="3">
        <f t="shared" si="98"/>
        <v>340</v>
      </c>
      <c r="K673" s="3">
        <f>MIN(Inputs!$B$2, (Inputs!$B$8 - I673)/Inputs!$B$9)</f>
        <v>0</v>
      </c>
      <c r="L673" s="3">
        <f>MAX(MIN(Inputs!$B$2, I673*Inputs!$B$10, Inputs!$B$8*Inputs!$B$4 - J673), 0)</f>
        <v>0</v>
      </c>
      <c r="M673" s="3">
        <f t="shared" si="93"/>
        <v>0</v>
      </c>
      <c r="N673" s="3">
        <f t="shared" si="94"/>
        <v>0</v>
      </c>
      <c r="O673" s="3">
        <f>IF(H673="Reg", MIN(Inputs!$B$2, I673*Inputs!$B$10, (Inputs!$B$8-I673)/Inputs!$B$9), 0)</f>
        <v>0</v>
      </c>
      <c r="P673" s="3">
        <f t="shared" si="95"/>
        <v>0</v>
      </c>
      <c r="Q673" s="3">
        <f t="shared" si="96"/>
        <v>0</v>
      </c>
      <c r="R673" s="3">
        <f>I673 + M673*Inputs!$B$9 - N673/Inputs!$B$10</f>
        <v>340</v>
      </c>
    </row>
    <row r="674" spans="1:18" x14ac:dyDescent="0.3">
      <c r="A674" s="4">
        <v>46051</v>
      </c>
      <c r="B674" s="3">
        <v>18.54</v>
      </c>
      <c r="C674" s="3">
        <v>0.04</v>
      </c>
      <c r="D674" s="3">
        <f t="shared" si="90"/>
        <v>40.223333333333329</v>
      </c>
      <c r="E674" s="3">
        <f>MAX(B674 - D674/Inputs!$B$5, 0)</f>
        <v>0</v>
      </c>
      <c r="F674" s="3">
        <f>MAX(D674*Inputs!$B$5 - B674, 0)</f>
        <v>16.856533333333331</v>
      </c>
      <c r="G674" s="3">
        <f t="shared" si="91"/>
        <v>0.04</v>
      </c>
      <c r="H674" t="str">
        <f t="shared" si="92"/>
        <v>Charge</v>
      </c>
      <c r="I674" s="3">
        <f t="shared" si="97"/>
        <v>340</v>
      </c>
      <c r="J674" s="3">
        <f t="shared" si="98"/>
        <v>0</v>
      </c>
      <c r="K674" s="3">
        <f>MIN(Inputs!$B$2, (Inputs!$B$8 - I674)/Inputs!$B$9)</f>
        <v>0</v>
      </c>
      <c r="L674" s="3">
        <f>MAX(MIN(Inputs!$B$2, I674*Inputs!$B$10, Inputs!$B$8*Inputs!$B$4 - J674), 0)</f>
        <v>170</v>
      </c>
      <c r="M674" s="3">
        <f t="shared" si="93"/>
        <v>0</v>
      </c>
      <c r="N674" s="3">
        <f t="shared" si="94"/>
        <v>0</v>
      </c>
      <c r="O674" s="3">
        <f>IF(H674="Reg", MIN(Inputs!$B$2, I674*Inputs!$B$10, (Inputs!$B$8-I674)/Inputs!$B$9), 0)</f>
        <v>0</v>
      </c>
      <c r="P674" s="3">
        <f t="shared" si="95"/>
        <v>0</v>
      </c>
      <c r="Q674" s="3">
        <f t="shared" si="96"/>
        <v>0</v>
      </c>
      <c r="R674" s="3">
        <f>I674 + M674*Inputs!$B$9 - N674/Inputs!$B$10</f>
        <v>340</v>
      </c>
    </row>
    <row r="675" spans="1:18" x14ac:dyDescent="0.3">
      <c r="A675" s="4">
        <v>46051.041666666657</v>
      </c>
      <c r="B675" s="3">
        <v>18.744999999999997</v>
      </c>
      <c r="C675" s="3">
        <v>0.04</v>
      </c>
      <c r="D675" s="3">
        <f t="shared" si="90"/>
        <v>40.223333333333329</v>
      </c>
      <c r="E675" s="3">
        <f>MAX(B675 - D675/Inputs!$B$5, 0)</f>
        <v>0</v>
      </c>
      <c r="F675" s="3">
        <f>MAX(D675*Inputs!$B$5 - B675, 0)</f>
        <v>16.651533333333333</v>
      </c>
      <c r="G675" s="3">
        <f t="shared" si="91"/>
        <v>0.04</v>
      </c>
      <c r="H675" t="str">
        <f t="shared" si="92"/>
        <v>Charge</v>
      </c>
      <c r="I675" s="3">
        <f t="shared" si="97"/>
        <v>340</v>
      </c>
      <c r="J675" s="3">
        <f t="shared" si="98"/>
        <v>0</v>
      </c>
      <c r="K675" s="3">
        <f>MIN(Inputs!$B$2, (Inputs!$B$8 - I675)/Inputs!$B$9)</f>
        <v>0</v>
      </c>
      <c r="L675" s="3">
        <f>MAX(MIN(Inputs!$B$2, I675*Inputs!$B$10, Inputs!$B$8*Inputs!$B$4 - J675), 0)</f>
        <v>170</v>
      </c>
      <c r="M675" s="3">
        <f t="shared" si="93"/>
        <v>0</v>
      </c>
      <c r="N675" s="3">
        <f t="shared" si="94"/>
        <v>0</v>
      </c>
      <c r="O675" s="3">
        <f>IF(H675="Reg", MIN(Inputs!$B$2, I675*Inputs!$B$10, (Inputs!$B$8-I675)/Inputs!$B$9), 0)</f>
        <v>0</v>
      </c>
      <c r="P675" s="3">
        <f t="shared" si="95"/>
        <v>0</v>
      </c>
      <c r="Q675" s="3">
        <f t="shared" si="96"/>
        <v>0</v>
      </c>
      <c r="R675" s="3">
        <f>I675 + M675*Inputs!$B$9 - N675/Inputs!$B$10</f>
        <v>340</v>
      </c>
    </row>
    <row r="676" spans="1:18" x14ac:dyDescent="0.3">
      <c r="A676" s="4">
        <v>46051.083333333343</v>
      </c>
      <c r="B676" s="3">
        <v>19.3</v>
      </c>
      <c r="C676" s="3">
        <v>0.04</v>
      </c>
      <c r="D676" s="3">
        <f t="shared" si="90"/>
        <v>40.223333333333329</v>
      </c>
      <c r="E676" s="3">
        <f>MAX(B676 - D676/Inputs!$B$5, 0)</f>
        <v>0</v>
      </c>
      <c r="F676" s="3">
        <f>MAX(D676*Inputs!$B$5 - B676, 0)</f>
        <v>16.09653333333333</v>
      </c>
      <c r="G676" s="3">
        <f t="shared" si="91"/>
        <v>0.04</v>
      </c>
      <c r="H676" t="str">
        <f t="shared" si="92"/>
        <v>Charge</v>
      </c>
      <c r="I676" s="3">
        <f t="shared" si="97"/>
        <v>340</v>
      </c>
      <c r="J676" s="3">
        <f t="shared" si="98"/>
        <v>0</v>
      </c>
      <c r="K676" s="3">
        <f>MIN(Inputs!$B$2, (Inputs!$B$8 - I676)/Inputs!$B$9)</f>
        <v>0</v>
      </c>
      <c r="L676" s="3">
        <f>MAX(MIN(Inputs!$B$2, I676*Inputs!$B$10, Inputs!$B$8*Inputs!$B$4 - J676), 0)</f>
        <v>170</v>
      </c>
      <c r="M676" s="3">
        <f t="shared" si="93"/>
        <v>0</v>
      </c>
      <c r="N676" s="3">
        <f t="shared" si="94"/>
        <v>0</v>
      </c>
      <c r="O676" s="3">
        <f>IF(H676="Reg", MIN(Inputs!$B$2, I676*Inputs!$B$10, (Inputs!$B$8-I676)/Inputs!$B$9), 0)</f>
        <v>0</v>
      </c>
      <c r="P676" s="3">
        <f t="shared" si="95"/>
        <v>0</v>
      </c>
      <c r="Q676" s="3">
        <f t="shared" si="96"/>
        <v>0</v>
      </c>
      <c r="R676" s="3">
        <f>I676 + M676*Inputs!$B$9 - N676/Inputs!$B$10</f>
        <v>340</v>
      </c>
    </row>
    <row r="677" spans="1:18" x14ac:dyDescent="0.3">
      <c r="A677" s="4">
        <v>46051.125</v>
      </c>
      <c r="B677" s="3">
        <v>20.022500000000001</v>
      </c>
      <c r="C677" s="3">
        <v>0.04</v>
      </c>
      <c r="D677" s="3">
        <f t="shared" si="90"/>
        <v>40.223333333333329</v>
      </c>
      <c r="E677" s="3">
        <f>MAX(B677 - D677/Inputs!$B$5, 0)</f>
        <v>0</v>
      </c>
      <c r="F677" s="3">
        <f>MAX(D677*Inputs!$B$5 - B677, 0)</f>
        <v>15.37403333333333</v>
      </c>
      <c r="G677" s="3">
        <f t="shared" si="91"/>
        <v>0.04</v>
      </c>
      <c r="H677" t="str">
        <f t="shared" si="92"/>
        <v>Charge</v>
      </c>
      <c r="I677" s="3">
        <f t="shared" si="97"/>
        <v>340</v>
      </c>
      <c r="J677" s="3">
        <f t="shared" si="98"/>
        <v>0</v>
      </c>
      <c r="K677" s="3">
        <f>MIN(Inputs!$B$2, (Inputs!$B$8 - I677)/Inputs!$B$9)</f>
        <v>0</v>
      </c>
      <c r="L677" s="3">
        <f>MAX(MIN(Inputs!$B$2, I677*Inputs!$B$10, Inputs!$B$8*Inputs!$B$4 - J677), 0)</f>
        <v>170</v>
      </c>
      <c r="M677" s="3">
        <f t="shared" si="93"/>
        <v>0</v>
      </c>
      <c r="N677" s="3">
        <f t="shared" si="94"/>
        <v>0</v>
      </c>
      <c r="O677" s="3">
        <f>IF(H677="Reg", MIN(Inputs!$B$2, I677*Inputs!$B$10, (Inputs!$B$8-I677)/Inputs!$B$9), 0)</f>
        <v>0</v>
      </c>
      <c r="P677" s="3">
        <f t="shared" si="95"/>
        <v>0</v>
      </c>
      <c r="Q677" s="3">
        <f t="shared" si="96"/>
        <v>0</v>
      </c>
      <c r="R677" s="3">
        <f>I677 + M677*Inputs!$B$9 - N677/Inputs!$B$10</f>
        <v>340</v>
      </c>
    </row>
    <row r="678" spans="1:18" x14ac:dyDescent="0.3">
      <c r="A678" s="4">
        <v>46051.166666666657</v>
      </c>
      <c r="B678" s="3">
        <v>24.1325</v>
      </c>
      <c r="C678" s="3">
        <v>0.04</v>
      </c>
      <c r="D678" s="3">
        <f t="shared" si="90"/>
        <v>40.223333333333329</v>
      </c>
      <c r="E678" s="3">
        <f>MAX(B678 - D678/Inputs!$B$5, 0)</f>
        <v>0</v>
      </c>
      <c r="F678" s="3">
        <f>MAX(D678*Inputs!$B$5 - B678, 0)</f>
        <v>11.26403333333333</v>
      </c>
      <c r="G678" s="3">
        <f t="shared" si="91"/>
        <v>0.04</v>
      </c>
      <c r="H678" t="str">
        <f t="shared" si="92"/>
        <v>Charge</v>
      </c>
      <c r="I678" s="3">
        <f t="shared" si="97"/>
        <v>340</v>
      </c>
      <c r="J678" s="3">
        <f t="shared" si="98"/>
        <v>0</v>
      </c>
      <c r="K678" s="3">
        <f>MIN(Inputs!$B$2, (Inputs!$B$8 - I678)/Inputs!$B$9)</f>
        <v>0</v>
      </c>
      <c r="L678" s="3">
        <f>MAX(MIN(Inputs!$B$2, I678*Inputs!$B$10, Inputs!$B$8*Inputs!$B$4 - J678), 0)</f>
        <v>170</v>
      </c>
      <c r="M678" s="3">
        <f t="shared" si="93"/>
        <v>0</v>
      </c>
      <c r="N678" s="3">
        <f t="shared" si="94"/>
        <v>0</v>
      </c>
      <c r="O678" s="3">
        <f>IF(H678="Reg", MIN(Inputs!$B$2, I678*Inputs!$B$10, (Inputs!$B$8-I678)/Inputs!$B$9), 0)</f>
        <v>0</v>
      </c>
      <c r="P678" s="3">
        <f t="shared" si="95"/>
        <v>0</v>
      </c>
      <c r="Q678" s="3">
        <f t="shared" si="96"/>
        <v>0</v>
      </c>
      <c r="R678" s="3">
        <f>I678 + M678*Inputs!$B$9 - N678/Inputs!$B$10</f>
        <v>340</v>
      </c>
    </row>
    <row r="679" spans="1:18" x14ac:dyDescent="0.3">
      <c r="A679" s="4">
        <v>46051.208333333343</v>
      </c>
      <c r="B679" s="3">
        <v>29.924999999999997</v>
      </c>
      <c r="C679" s="3">
        <v>0.1</v>
      </c>
      <c r="D679" s="3">
        <f t="shared" si="90"/>
        <v>40.223333333333329</v>
      </c>
      <c r="E679" s="3">
        <f>MAX(B679 - D679/Inputs!$B$5, 0)</f>
        <v>0</v>
      </c>
      <c r="F679" s="3">
        <f>MAX(D679*Inputs!$B$5 - B679, 0)</f>
        <v>5.4715333333333334</v>
      </c>
      <c r="G679" s="3">
        <f t="shared" si="91"/>
        <v>0.1</v>
      </c>
      <c r="H679" t="str">
        <f t="shared" si="92"/>
        <v>Charge</v>
      </c>
      <c r="I679" s="3">
        <f t="shared" si="97"/>
        <v>340</v>
      </c>
      <c r="J679" s="3">
        <f t="shared" si="98"/>
        <v>0</v>
      </c>
      <c r="K679" s="3">
        <f>MIN(Inputs!$B$2, (Inputs!$B$8 - I679)/Inputs!$B$9)</f>
        <v>0</v>
      </c>
      <c r="L679" s="3">
        <f>MAX(MIN(Inputs!$B$2, I679*Inputs!$B$10, Inputs!$B$8*Inputs!$B$4 - J679), 0)</f>
        <v>170</v>
      </c>
      <c r="M679" s="3">
        <f t="shared" si="93"/>
        <v>0</v>
      </c>
      <c r="N679" s="3">
        <f t="shared" si="94"/>
        <v>0</v>
      </c>
      <c r="O679" s="3">
        <f>IF(H679="Reg", MIN(Inputs!$B$2, I679*Inputs!$B$10, (Inputs!$B$8-I679)/Inputs!$B$9), 0)</f>
        <v>0</v>
      </c>
      <c r="P679" s="3">
        <f t="shared" si="95"/>
        <v>0</v>
      </c>
      <c r="Q679" s="3">
        <f t="shared" si="96"/>
        <v>0</v>
      </c>
      <c r="R679" s="3">
        <f>I679 + M679*Inputs!$B$9 - N679/Inputs!$B$10</f>
        <v>340</v>
      </c>
    </row>
    <row r="680" spans="1:18" x14ac:dyDescent="0.3">
      <c r="A680" s="4">
        <v>46051.25</v>
      </c>
      <c r="B680" s="3">
        <v>35.575000000000003</v>
      </c>
      <c r="C680" s="3">
        <v>0.95</v>
      </c>
      <c r="D680" s="3">
        <f t="shared" si="90"/>
        <v>40.223333333333329</v>
      </c>
      <c r="E680" s="3">
        <f>MAX(B680 - D680/Inputs!$B$5, 0)</f>
        <v>0</v>
      </c>
      <c r="F680" s="3">
        <f>MAX(D680*Inputs!$B$5 - B680, 0)</f>
        <v>0</v>
      </c>
      <c r="G680" s="3">
        <f t="shared" si="91"/>
        <v>0.95</v>
      </c>
      <c r="H680" t="str">
        <f t="shared" si="92"/>
        <v>Reg</v>
      </c>
      <c r="I680" s="3">
        <f t="shared" si="97"/>
        <v>340</v>
      </c>
      <c r="J680" s="3">
        <f t="shared" si="98"/>
        <v>0</v>
      </c>
      <c r="K680" s="3">
        <f>MIN(Inputs!$B$2, (Inputs!$B$8 - I680)/Inputs!$B$9)</f>
        <v>0</v>
      </c>
      <c r="L680" s="3">
        <f>MAX(MIN(Inputs!$B$2, I680*Inputs!$B$10, Inputs!$B$8*Inputs!$B$4 - J680), 0)</f>
        <v>170</v>
      </c>
      <c r="M680" s="3">
        <f t="shared" si="93"/>
        <v>0</v>
      </c>
      <c r="N680" s="3">
        <f t="shared" si="94"/>
        <v>0</v>
      </c>
      <c r="O680" s="3">
        <f>IF(H680="Reg", MIN(Inputs!$B$2, I680*Inputs!$B$10, (Inputs!$B$8-I680)/Inputs!$B$9), 0)</f>
        <v>0</v>
      </c>
      <c r="P680" s="3">
        <f t="shared" si="95"/>
        <v>0</v>
      </c>
      <c r="Q680" s="3">
        <f t="shared" si="96"/>
        <v>0</v>
      </c>
      <c r="R680" s="3">
        <f>I680 + M680*Inputs!$B$9 - N680/Inputs!$B$10</f>
        <v>340</v>
      </c>
    </row>
    <row r="681" spans="1:18" x14ac:dyDescent="0.3">
      <c r="A681" s="4">
        <v>46051.291666666657</v>
      </c>
      <c r="B681" s="3">
        <v>45.4375</v>
      </c>
      <c r="C681" s="3">
        <v>0.95</v>
      </c>
      <c r="D681" s="3">
        <f t="shared" si="90"/>
        <v>40.223333333333329</v>
      </c>
      <c r="E681" s="3">
        <f>MAX(B681 - D681/Inputs!$B$5, 0)</f>
        <v>0</v>
      </c>
      <c r="F681" s="3">
        <f>MAX(D681*Inputs!$B$5 - B681, 0)</f>
        <v>0</v>
      </c>
      <c r="G681" s="3">
        <f t="shared" si="91"/>
        <v>0.95</v>
      </c>
      <c r="H681" t="str">
        <f t="shared" si="92"/>
        <v>Reg</v>
      </c>
      <c r="I681" s="3">
        <f t="shared" si="97"/>
        <v>340</v>
      </c>
      <c r="J681" s="3">
        <f t="shared" si="98"/>
        <v>0</v>
      </c>
      <c r="K681" s="3">
        <f>MIN(Inputs!$B$2, (Inputs!$B$8 - I681)/Inputs!$B$9)</f>
        <v>0</v>
      </c>
      <c r="L681" s="3">
        <f>MAX(MIN(Inputs!$B$2, I681*Inputs!$B$10, Inputs!$B$8*Inputs!$B$4 - J681), 0)</f>
        <v>170</v>
      </c>
      <c r="M681" s="3">
        <f t="shared" si="93"/>
        <v>0</v>
      </c>
      <c r="N681" s="3">
        <f t="shared" si="94"/>
        <v>0</v>
      </c>
      <c r="O681" s="3">
        <f>IF(H681="Reg", MIN(Inputs!$B$2, I681*Inputs!$B$10, (Inputs!$B$8-I681)/Inputs!$B$9), 0)</f>
        <v>0</v>
      </c>
      <c r="P681" s="3">
        <f t="shared" si="95"/>
        <v>0</v>
      </c>
      <c r="Q681" s="3">
        <f t="shared" si="96"/>
        <v>0</v>
      </c>
      <c r="R681" s="3">
        <f>I681 + M681*Inputs!$B$9 - N681/Inputs!$B$10</f>
        <v>340</v>
      </c>
    </row>
    <row r="682" spans="1:18" x14ac:dyDescent="0.3">
      <c r="A682" s="4">
        <v>46051.333333333343</v>
      </c>
      <c r="B682" s="3">
        <v>58.862500000000004</v>
      </c>
      <c r="C682" s="3">
        <v>4</v>
      </c>
      <c r="D682" s="3">
        <f t="shared" si="90"/>
        <v>40.223333333333329</v>
      </c>
      <c r="E682" s="3">
        <f>MAX(B682 - D682/Inputs!$B$5, 0)</f>
        <v>13.154166666666676</v>
      </c>
      <c r="F682" s="3">
        <f>MAX(D682*Inputs!$B$5 - B682, 0)</f>
        <v>0</v>
      </c>
      <c r="G682" s="3">
        <f t="shared" si="91"/>
        <v>4</v>
      </c>
      <c r="H682" t="str">
        <f t="shared" si="92"/>
        <v>Discharge</v>
      </c>
      <c r="I682" s="3">
        <f t="shared" si="97"/>
        <v>340</v>
      </c>
      <c r="J682" s="3">
        <f t="shared" si="98"/>
        <v>0</v>
      </c>
      <c r="K682" s="3">
        <f>MIN(Inputs!$B$2, (Inputs!$B$8 - I682)/Inputs!$B$9)</f>
        <v>0</v>
      </c>
      <c r="L682" s="3">
        <f>MAX(MIN(Inputs!$B$2, I682*Inputs!$B$10, Inputs!$B$8*Inputs!$B$4 - J682), 0)</f>
        <v>170</v>
      </c>
      <c r="M682" s="3">
        <f t="shared" si="93"/>
        <v>0</v>
      </c>
      <c r="N682" s="3">
        <f t="shared" si="94"/>
        <v>170</v>
      </c>
      <c r="O682" s="3">
        <f>IF(H682="Reg", MIN(Inputs!$B$2, I682*Inputs!$B$10, (Inputs!$B$8-I682)/Inputs!$B$9), 0)</f>
        <v>0</v>
      </c>
      <c r="P682" s="3">
        <f t="shared" si="95"/>
        <v>10006.625</v>
      </c>
      <c r="Q682" s="3">
        <f t="shared" si="96"/>
        <v>0</v>
      </c>
      <c r="R682" s="3">
        <f>I682 + M682*Inputs!$B$9 - N682/Inputs!$B$10</f>
        <v>158.77939109773115</v>
      </c>
    </row>
    <row r="683" spans="1:18" x14ac:dyDescent="0.3">
      <c r="A683" s="4">
        <v>46051.375</v>
      </c>
      <c r="B683" s="3">
        <v>49.467500000000001</v>
      </c>
      <c r="C683" s="3">
        <v>13.5</v>
      </c>
      <c r="D683" s="3">
        <f t="shared" si="90"/>
        <v>40.223333333333329</v>
      </c>
      <c r="E683" s="3">
        <f>MAX(B683 - D683/Inputs!$B$5, 0)</f>
        <v>3.7591666666666725</v>
      </c>
      <c r="F683" s="3">
        <f>MAX(D683*Inputs!$B$5 - B683, 0)</f>
        <v>0</v>
      </c>
      <c r="G683" s="3">
        <f t="shared" si="91"/>
        <v>13.5</v>
      </c>
      <c r="H683" t="str">
        <f t="shared" si="92"/>
        <v>Reg</v>
      </c>
      <c r="I683" s="3">
        <f t="shared" si="97"/>
        <v>158.77939109773115</v>
      </c>
      <c r="J683" s="3">
        <f t="shared" si="98"/>
        <v>170</v>
      </c>
      <c r="K683" s="3">
        <f>MIN(Inputs!$B$2, (Inputs!$B$8 - I683)/Inputs!$B$9)</f>
        <v>170</v>
      </c>
      <c r="L683" s="3">
        <f>MAX(MIN(Inputs!$B$2, I683*Inputs!$B$10, Inputs!$B$8*Inputs!$B$4 - J683), 0)</f>
        <v>148.94827166799323</v>
      </c>
      <c r="M683" s="3">
        <f t="shared" si="93"/>
        <v>0</v>
      </c>
      <c r="N683" s="3">
        <f t="shared" si="94"/>
        <v>0</v>
      </c>
      <c r="O683" s="3">
        <f>IF(H683="Reg", MIN(Inputs!$B$2, I683*Inputs!$B$10, (Inputs!$B$8-I683)/Inputs!$B$9), 0)</f>
        <v>148.94827166799323</v>
      </c>
      <c r="P683" s="3">
        <f t="shared" si="95"/>
        <v>0</v>
      </c>
      <c r="Q683" s="3">
        <f t="shared" si="96"/>
        <v>2010.8016675179085</v>
      </c>
      <c r="R683" s="3">
        <f>I683 + M683*Inputs!$B$9 - N683/Inputs!$B$10</f>
        <v>158.77939109773115</v>
      </c>
    </row>
    <row r="684" spans="1:18" x14ac:dyDescent="0.3">
      <c r="A684" s="4">
        <v>46051.416666666657</v>
      </c>
      <c r="B684" s="3">
        <v>49.1325</v>
      </c>
      <c r="C684" s="3">
        <v>1.65</v>
      </c>
      <c r="D684" s="3">
        <f t="shared" si="90"/>
        <v>40.223333333333329</v>
      </c>
      <c r="E684" s="3">
        <f>MAX(B684 - D684/Inputs!$B$5, 0)</f>
        <v>3.4241666666666717</v>
      </c>
      <c r="F684" s="3">
        <f>MAX(D684*Inputs!$B$5 - B684, 0)</f>
        <v>0</v>
      </c>
      <c r="G684" s="3">
        <f t="shared" si="91"/>
        <v>1.65</v>
      </c>
      <c r="H684" t="str">
        <f t="shared" si="92"/>
        <v>Discharge</v>
      </c>
      <c r="I684" s="3">
        <f t="shared" si="97"/>
        <v>158.77939109773115</v>
      </c>
      <c r="J684" s="3">
        <f t="shared" si="98"/>
        <v>170</v>
      </c>
      <c r="K684" s="3">
        <f>MIN(Inputs!$B$2, (Inputs!$B$8 - I684)/Inputs!$B$9)</f>
        <v>170</v>
      </c>
      <c r="L684" s="3">
        <f>MAX(MIN(Inputs!$B$2, I684*Inputs!$B$10, Inputs!$B$8*Inputs!$B$4 - J684), 0)</f>
        <v>148.94827166799323</v>
      </c>
      <c r="M684" s="3">
        <f t="shared" si="93"/>
        <v>0</v>
      </c>
      <c r="N684" s="3">
        <f t="shared" si="94"/>
        <v>148.94827166799323</v>
      </c>
      <c r="O684" s="3">
        <f>IF(H684="Reg", MIN(Inputs!$B$2, I684*Inputs!$B$10, (Inputs!$B$8-I684)/Inputs!$B$9), 0)</f>
        <v>0</v>
      </c>
      <c r="P684" s="3">
        <f t="shared" si="95"/>
        <v>7318.2009577276776</v>
      </c>
      <c r="Q684" s="3">
        <f t="shared" si="96"/>
        <v>0</v>
      </c>
      <c r="R684" s="3">
        <f>I684 + M684*Inputs!$B$9 - N684/Inputs!$B$10</f>
        <v>0</v>
      </c>
    </row>
    <row r="685" spans="1:18" x14ac:dyDescent="0.3">
      <c r="A685" s="4">
        <v>46051.458333333343</v>
      </c>
      <c r="B685" s="3">
        <v>60.9925</v>
      </c>
      <c r="C685" s="3">
        <v>0.95</v>
      </c>
      <c r="D685" s="3">
        <f t="shared" si="90"/>
        <v>40.223333333333329</v>
      </c>
      <c r="E685" s="3">
        <f>MAX(B685 - D685/Inputs!$B$5, 0)</f>
        <v>15.284166666666671</v>
      </c>
      <c r="F685" s="3">
        <f>MAX(D685*Inputs!$B$5 - B685, 0)</f>
        <v>0</v>
      </c>
      <c r="G685" s="3">
        <f t="shared" si="91"/>
        <v>0.95</v>
      </c>
      <c r="H685" t="str">
        <f t="shared" si="92"/>
        <v>Discharge</v>
      </c>
      <c r="I685" s="3">
        <f t="shared" si="97"/>
        <v>0</v>
      </c>
      <c r="J685" s="3">
        <f t="shared" si="98"/>
        <v>318.94827166799325</v>
      </c>
      <c r="K685" s="3">
        <f>MIN(Inputs!$B$2, (Inputs!$B$8 - I685)/Inputs!$B$9)</f>
        <v>170</v>
      </c>
      <c r="L685" s="3">
        <f>MAX(MIN(Inputs!$B$2, I685*Inputs!$B$10, Inputs!$B$8*Inputs!$B$4 - J685), 0)</f>
        <v>0</v>
      </c>
      <c r="M685" s="3">
        <f t="shared" si="93"/>
        <v>0</v>
      </c>
      <c r="N685" s="3">
        <f t="shared" si="94"/>
        <v>0</v>
      </c>
      <c r="O685" s="3">
        <f>IF(H685="Reg", MIN(Inputs!$B$2, I685*Inputs!$B$10, (Inputs!$B$8-I685)/Inputs!$B$9), 0)</f>
        <v>0</v>
      </c>
      <c r="P685" s="3">
        <f t="shared" si="95"/>
        <v>0</v>
      </c>
      <c r="Q685" s="3">
        <f t="shared" si="96"/>
        <v>0</v>
      </c>
      <c r="R685" s="3">
        <f>I685 + M685*Inputs!$B$9 - N685/Inputs!$B$10</f>
        <v>0</v>
      </c>
    </row>
    <row r="686" spans="1:18" x14ac:dyDescent="0.3">
      <c r="A686" s="4">
        <v>46051.5</v>
      </c>
      <c r="B686" s="3">
        <v>58.452500000000001</v>
      </c>
      <c r="C686" s="3">
        <v>0.8</v>
      </c>
      <c r="D686" s="3">
        <f t="shared" si="90"/>
        <v>40.223333333333329</v>
      </c>
      <c r="E686" s="3">
        <f>MAX(B686 - D686/Inputs!$B$5, 0)</f>
        <v>12.744166666666672</v>
      </c>
      <c r="F686" s="3">
        <f>MAX(D686*Inputs!$B$5 - B686, 0)</f>
        <v>0</v>
      </c>
      <c r="G686" s="3">
        <f t="shared" si="91"/>
        <v>0.8</v>
      </c>
      <c r="H686" t="str">
        <f t="shared" si="92"/>
        <v>Discharge</v>
      </c>
      <c r="I686" s="3">
        <f t="shared" si="97"/>
        <v>0</v>
      </c>
      <c r="J686" s="3">
        <f t="shared" si="98"/>
        <v>318.94827166799325</v>
      </c>
      <c r="K686" s="3">
        <f>MIN(Inputs!$B$2, (Inputs!$B$8 - I686)/Inputs!$B$9)</f>
        <v>170</v>
      </c>
      <c r="L686" s="3">
        <f>MAX(MIN(Inputs!$B$2, I686*Inputs!$B$10, Inputs!$B$8*Inputs!$B$4 - J686), 0)</f>
        <v>0</v>
      </c>
      <c r="M686" s="3">
        <f t="shared" si="93"/>
        <v>0</v>
      </c>
      <c r="N686" s="3">
        <f t="shared" si="94"/>
        <v>0</v>
      </c>
      <c r="O686" s="3">
        <f>IF(H686="Reg", MIN(Inputs!$B$2, I686*Inputs!$B$10, (Inputs!$B$8-I686)/Inputs!$B$9), 0)</f>
        <v>0</v>
      </c>
      <c r="P686" s="3">
        <f t="shared" si="95"/>
        <v>0</v>
      </c>
      <c r="Q686" s="3">
        <f t="shared" si="96"/>
        <v>0</v>
      </c>
      <c r="R686" s="3">
        <f>I686 + M686*Inputs!$B$9 - N686/Inputs!$B$10</f>
        <v>0</v>
      </c>
    </row>
    <row r="687" spans="1:18" x14ac:dyDescent="0.3">
      <c r="A687" s="4">
        <v>46051.541666666657</v>
      </c>
      <c r="B687" s="3">
        <v>54.087499999999999</v>
      </c>
      <c r="C687" s="3">
        <v>0.79</v>
      </c>
      <c r="D687" s="3">
        <f t="shared" si="90"/>
        <v>40.223333333333329</v>
      </c>
      <c r="E687" s="3">
        <f>MAX(B687 - D687/Inputs!$B$5, 0)</f>
        <v>8.37916666666667</v>
      </c>
      <c r="F687" s="3">
        <f>MAX(D687*Inputs!$B$5 - B687, 0)</f>
        <v>0</v>
      </c>
      <c r="G687" s="3">
        <f t="shared" si="91"/>
        <v>0.79</v>
      </c>
      <c r="H687" t="str">
        <f t="shared" si="92"/>
        <v>Discharge</v>
      </c>
      <c r="I687" s="3">
        <f t="shared" si="97"/>
        <v>0</v>
      </c>
      <c r="J687" s="3">
        <f t="shared" si="98"/>
        <v>318.94827166799325</v>
      </c>
      <c r="K687" s="3">
        <f>MIN(Inputs!$B$2, (Inputs!$B$8 - I687)/Inputs!$B$9)</f>
        <v>170</v>
      </c>
      <c r="L687" s="3">
        <f>MAX(MIN(Inputs!$B$2, I687*Inputs!$B$10, Inputs!$B$8*Inputs!$B$4 - J687), 0)</f>
        <v>0</v>
      </c>
      <c r="M687" s="3">
        <f t="shared" si="93"/>
        <v>0</v>
      </c>
      <c r="N687" s="3">
        <f t="shared" si="94"/>
        <v>0</v>
      </c>
      <c r="O687" s="3">
        <f>IF(H687="Reg", MIN(Inputs!$B$2, I687*Inputs!$B$10, (Inputs!$B$8-I687)/Inputs!$B$9), 0)</f>
        <v>0</v>
      </c>
      <c r="P687" s="3">
        <f t="shared" si="95"/>
        <v>0</v>
      </c>
      <c r="Q687" s="3">
        <f t="shared" si="96"/>
        <v>0</v>
      </c>
      <c r="R687" s="3">
        <f>I687 + M687*Inputs!$B$9 - N687/Inputs!$B$10</f>
        <v>0</v>
      </c>
    </row>
    <row r="688" spans="1:18" x14ac:dyDescent="0.3">
      <c r="A688" s="4">
        <v>46051.583333333343</v>
      </c>
      <c r="B688" s="3">
        <v>57.572499999999998</v>
      </c>
      <c r="C688" s="3">
        <v>0.53</v>
      </c>
      <c r="D688" s="3">
        <f t="shared" si="90"/>
        <v>40.223333333333329</v>
      </c>
      <c r="E688" s="3">
        <f>MAX(B688 - D688/Inputs!$B$5, 0)</f>
        <v>11.864166666666669</v>
      </c>
      <c r="F688" s="3">
        <f>MAX(D688*Inputs!$B$5 - B688, 0)</f>
        <v>0</v>
      </c>
      <c r="G688" s="3">
        <f t="shared" si="91"/>
        <v>0.53</v>
      </c>
      <c r="H688" t="str">
        <f t="shared" si="92"/>
        <v>Discharge</v>
      </c>
      <c r="I688" s="3">
        <f t="shared" si="97"/>
        <v>0</v>
      </c>
      <c r="J688" s="3">
        <f t="shared" si="98"/>
        <v>318.94827166799325</v>
      </c>
      <c r="K688" s="3">
        <f>MIN(Inputs!$B$2, (Inputs!$B$8 - I688)/Inputs!$B$9)</f>
        <v>170</v>
      </c>
      <c r="L688" s="3">
        <f>MAX(MIN(Inputs!$B$2, I688*Inputs!$B$10, Inputs!$B$8*Inputs!$B$4 - J688), 0)</f>
        <v>0</v>
      </c>
      <c r="M688" s="3">
        <f t="shared" si="93"/>
        <v>0</v>
      </c>
      <c r="N688" s="3">
        <f t="shared" si="94"/>
        <v>0</v>
      </c>
      <c r="O688" s="3">
        <f>IF(H688="Reg", MIN(Inputs!$B$2, I688*Inputs!$B$10, (Inputs!$B$8-I688)/Inputs!$B$9), 0)</f>
        <v>0</v>
      </c>
      <c r="P688" s="3">
        <f t="shared" si="95"/>
        <v>0</v>
      </c>
      <c r="Q688" s="3">
        <f t="shared" si="96"/>
        <v>0</v>
      </c>
      <c r="R688" s="3">
        <f>I688 + M688*Inputs!$B$9 - N688/Inputs!$B$10</f>
        <v>0</v>
      </c>
    </row>
    <row r="689" spans="1:18" x14ac:dyDescent="0.3">
      <c r="A689" s="4">
        <v>46051.625</v>
      </c>
      <c r="B689" s="3">
        <v>57.412500000000001</v>
      </c>
      <c r="C689" s="3">
        <v>0.5</v>
      </c>
      <c r="D689" s="3">
        <f t="shared" si="90"/>
        <v>40.223333333333329</v>
      </c>
      <c r="E689" s="3">
        <f>MAX(B689 - D689/Inputs!$B$5, 0)</f>
        <v>11.704166666666673</v>
      </c>
      <c r="F689" s="3">
        <f>MAX(D689*Inputs!$B$5 - B689, 0)</f>
        <v>0</v>
      </c>
      <c r="G689" s="3">
        <f t="shared" si="91"/>
        <v>0.5</v>
      </c>
      <c r="H689" t="str">
        <f t="shared" si="92"/>
        <v>Discharge</v>
      </c>
      <c r="I689" s="3">
        <f t="shared" si="97"/>
        <v>0</v>
      </c>
      <c r="J689" s="3">
        <f t="shared" si="98"/>
        <v>318.94827166799325</v>
      </c>
      <c r="K689" s="3">
        <f>MIN(Inputs!$B$2, (Inputs!$B$8 - I689)/Inputs!$B$9)</f>
        <v>170</v>
      </c>
      <c r="L689" s="3">
        <f>MAX(MIN(Inputs!$B$2, I689*Inputs!$B$10, Inputs!$B$8*Inputs!$B$4 - J689), 0)</f>
        <v>0</v>
      </c>
      <c r="M689" s="3">
        <f t="shared" si="93"/>
        <v>0</v>
      </c>
      <c r="N689" s="3">
        <f t="shared" si="94"/>
        <v>0</v>
      </c>
      <c r="O689" s="3">
        <f>IF(H689="Reg", MIN(Inputs!$B$2, I689*Inputs!$B$10, (Inputs!$B$8-I689)/Inputs!$B$9), 0)</f>
        <v>0</v>
      </c>
      <c r="P689" s="3">
        <f t="shared" si="95"/>
        <v>0</v>
      </c>
      <c r="Q689" s="3">
        <f t="shared" si="96"/>
        <v>0</v>
      </c>
      <c r="R689" s="3">
        <f>I689 + M689*Inputs!$B$9 - N689/Inputs!$B$10</f>
        <v>0</v>
      </c>
    </row>
    <row r="690" spans="1:18" x14ac:dyDescent="0.3">
      <c r="A690" s="4">
        <v>46051.666666666657</v>
      </c>
      <c r="B690" s="3">
        <v>58.384999999999998</v>
      </c>
      <c r="C690" s="3">
        <v>0.89</v>
      </c>
      <c r="D690" s="3">
        <f t="shared" si="90"/>
        <v>40.223333333333329</v>
      </c>
      <c r="E690" s="3">
        <f>MAX(B690 - D690/Inputs!$B$5, 0)</f>
        <v>12.676666666666669</v>
      </c>
      <c r="F690" s="3">
        <f>MAX(D690*Inputs!$B$5 - B690, 0)</f>
        <v>0</v>
      </c>
      <c r="G690" s="3">
        <f t="shared" si="91"/>
        <v>0.89</v>
      </c>
      <c r="H690" t="str">
        <f t="shared" si="92"/>
        <v>Discharge</v>
      </c>
      <c r="I690" s="3">
        <f t="shared" si="97"/>
        <v>0</v>
      </c>
      <c r="J690" s="3">
        <f t="shared" si="98"/>
        <v>318.94827166799325</v>
      </c>
      <c r="K690" s="3">
        <f>MIN(Inputs!$B$2, (Inputs!$B$8 - I690)/Inputs!$B$9)</f>
        <v>170</v>
      </c>
      <c r="L690" s="3">
        <f>MAX(MIN(Inputs!$B$2, I690*Inputs!$B$10, Inputs!$B$8*Inputs!$B$4 - J690), 0)</f>
        <v>0</v>
      </c>
      <c r="M690" s="3">
        <f t="shared" si="93"/>
        <v>0</v>
      </c>
      <c r="N690" s="3">
        <f t="shared" si="94"/>
        <v>0</v>
      </c>
      <c r="O690" s="3">
        <f>IF(H690="Reg", MIN(Inputs!$B$2, I690*Inputs!$B$10, (Inputs!$B$8-I690)/Inputs!$B$9), 0)</f>
        <v>0</v>
      </c>
      <c r="P690" s="3">
        <f t="shared" si="95"/>
        <v>0</v>
      </c>
      <c r="Q690" s="3">
        <f t="shared" si="96"/>
        <v>0</v>
      </c>
      <c r="R690" s="3">
        <f>I690 + M690*Inputs!$B$9 - N690/Inputs!$B$10</f>
        <v>0</v>
      </c>
    </row>
    <row r="691" spans="1:18" x14ac:dyDescent="0.3">
      <c r="A691" s="4">
        <v>46051.708333333343</v>
      </c>
      <c r="B691" s="3">
        <v>47.222500000000004</v>
      </c>
      <c r="C691" s="3">
        <v>1.06</v>
      </c>
      <c r="D691" s="3">
        <f t="shared" si="90"/>
        <v>40.223333333333329</v>
      </c>
      <c r="E691" s="3">
        <f>MAX(B691 - D691/Inputs!$B$5, 0)</f>
        <v>1.5141666666666751</v>
      </c>
      <c r="F691" s="3">
        <f>MAX(D691*Inputs!$B$5 - B691, 0)</f>
        <v>0</v>
      </c>
      <c r="G691" s="3">
        <f t="shared" si="91"/>
        <v>1.06</v>
      </c>
      <c r="H691" t="str">
        <f t="shared" si="92"/>
        <v>Discharge</v>
      </c>
      <c r="I691" s="3">
        <f t="shared" si="97"/>
        <v>0</v>
      </c>
      <c r="J691" s="3">
        <f t="shared" si="98"/>
        <v>318.94827166799325</v>
      </c>
      <c r="K691" s="3">
        <f>MIN(Inputs!$B$2, (Inputs!$B$8 - I691)/Inputs!$B$9)</f>
        <v>170</v>
      </c>
      <c r="L691" s="3">
        <f>MAX(MIN(Inputs!$B$2, I691*Inputs!$B$10, Inputs!$B$8*Inputs!$B$4 - J691), 0)</f>
        <v>0</v>
      </c>
      <c r="M691" s="3">
        <f t="shared" si="93"/>
        <v>0</v>
      </c>
      <c r="N691" s="3">
        <f t="shared" si="94"/>
        <v>0</v>
      </c>
      <c r="O691" s="3">
        <f>IF(H691="Reg", MIN(Inputs!$B$2, I691*Inputs!$B$10, (Inputs!$B$8-I691)/Inputs!$B$9), 0)</f>
        <v>0</v>
      </c>
      <c r="P691" s="3">
        <f t="shared" si="95"/>
        <v>0</v>
      </c>
      <c r="Q691" s="3">
        <f t="shared" si="96"/>
        <v>0</v>
      </c>
      <c r="R691" s="3">
        <f>I691 + M691*Inputs!$B$9 - N691/Inputs!$B$10</f>
        <v>0</v>
      </c>
    </row>
    <row r="692" spans="1:18" x14ac:dyDescent="0.3">
      <c r="A692" s="4">
        <v>46051.75</v>
      </c>
      <c r="B692" s="3">
        <v>37.475000000000001</v>
      </c>
      <c r="C692" s="3">
        <v>1.45</v>
      </c>
      <c r="D692" s="3">
        <f t="shared" si="90"/>
        <v>40.223333333333329</v>
      </c>
      <c r="E692" s="3">
        <f>MAX(B692 - D692/Inputs!$B$5, 0)</f>
        <v>0</v>
      </c>
      <c r="F692" s="3">
        <f>MAX(D692*Inputs!$B$5 - B692, 0)</f>
        <v>0</v>
      </c>
      <c r="G692" s="3">
        <f t="shared" si="91"/>
        <v>1.45</v>
      </c>
      <c r="H692" t="str">
        <f t="shared" si="92"/>
        <v>Reg</v>
      </c>
      <c r="I692" s="3">
        <f t="shared" si="97"/>
        <v>0</v>
      </c>
      <c r="J692" s="3">
        <f t="shared" si="98"/>
        <v>318.94827166799325</v>
      </c>
      <c r="K692" s="3">
        <f>MIN(Inputs!$B$2, (Inputs!$B$8 - I692)/Inputs!$B$9)</f>
        <v>170</v>
      </c>
      <c r="L692" s="3">
        <f>MAX(MIN(Inputs!$B$2, I692*Inputs!$B$10, Inputs!$B$8*Inputs!$B$4 - J692), 0)</f>
        <v>0</v>
      </c>
      <c r="M692" s="3">
        <f t="shared" si="93"/>
        <v>0</v>
      </c>
      <c r="N692" s="3">
        <f t="shared" si="94"/>
        <v>0</v>
      </c>
      <c r="O692" s="3">
        <f>IF(H692="Reg", MIN(Inputs!$B$2, I692*Inputs!$B$10, (Inputs!$B$8-I692)/Inputs!$B$9), 0)</f>
        <v>0</v>
      </c>
      <c r="P692" s="3">
        <f t="shared" si="95"/>
        <v>0</v>
      </c>
      <c r="Q692" s="3">
        <f t="shared" si="96"/>
        <v>0</v>
      </c>
      <c r="R692" s="3">
        <f>I692 + M692*Inputs!$B$9 - N692/Inputs!$B$10</f>
        <v>0</v>
      </c>
    </row>
    <row r="693" spans="1:18" x14ac:dyDescent="0.3">
      <c r="A693" s="4">
        <v>46051.791666666657</v>
      </c>
      <c r="B693" s="3">
        <v>36.569999999999993</v>
      </c>
      <c r="C693" s="3">
        <v>1.45</v>
      </c>
      <c r="D693" s="3">
        <f t="shared" si="90"/>
        <v>40.223333333333329</v>
      </c>
      <c r="E693" s="3">
        <f>MAX(B693 - D693/Inputs!$B$5, 0)</f>
        <v>0</v>
      </c>
      <c r="F693" s="3">
        <f>MAX(D693*Inputs!$B$5 - B693, 0)</f>
        <v>0</v>
      </c>
      <c r="G693" s="3">
        <f t="shared" si="91"/>
        <v>1.45</v>
      </c>
      <c r="H693" t="str">
        <f t="shared" si="92"/>
        <v>Reg</v>
      </c>
      <c r="I693" s="3">
        <f t="shared" si="97"/>
        <v>0</v>
      </c>
      <c r="J693" s="3">
        <f t="shared" si="98"/>
        <v>318.94827166799325</v>
      </c>
      <c r="K693" s="3">
        <f>MIN(Inputs!$B$2, (Inputs!$B$8 - I693)/Inputs!$B$9)</f>
        <v>170</v>
      </c>
      <c r="L693" s="3">
        <f>MAX(MIN(Inputs!$B$2, I693*Inputs!$B$10, Inputs!$B$8*Inputs!$B$4 - J693), 0)</f>
        <v>0</v>
      </c>
      <c r="M693" s="3">
        <f t="shared" si="93"/>
        <v>0</v>
      </c>
      <c r="N693" s="3">
        <f t="shared" si="94"/>
        <v>0</v>
      </c>
      <c r="O693" s="3">
        <f>IF(H693="Reg", MIN(Inputs!$B$2, I693*Inputs!$B$10, (Inputs!$B$8-I693)/Inputs!$B$9), 0)</f>
        <v>0</v>
      </c>
      <c r="P693" s="3">
        <f t="shared" si="95"/>
        <v>0</v>
      </c>
      <c r="Q693" s="3">
        <f t="shared" si="96"/>
        <v>0</v>
      </c>
      <c r="R693" s="3">
        <f>I693 + M693*Inputs!$B$9 - N693/Inputs!$B$10</f>
        <v>0</v>
      </c>
    </row>
    <row r="694" spans="1:18" x14ac:dyDescent="0.3">
      <c r="A694" s="4">
        <v>46051.833333333343</v>
      </c>
      <c r="B694" s="3">
        <v>32.465000000000003</v>
      </c>
      <c r="C694" s="3">
        <v>1</v>
      </c>
      <c r="D694" s="3">
        <f t="shared" si="90"/>
        <v>40.223333333333329</v>
      </c>
      <c r="E694" s="3">
        <f>MAX(B694 - D694/Inputs!$B$5, 0)</f>
        <v>0</v>
      </c>
      <c r="F694" s="3">
        <f>MAX(D694*Inputs!$B$5 - B694, 0)</f>
        <v>2.9315333333333271</v>
      </c>
      <c r="G694" s="3">
        <f t="shared" si="91"/>
        <v>1</v>
      </c>
      <c r="H694" t="str">
        <f t="shared" si="92"/>
        <v>Charge</v>
      </c>
      <c r="I694" s="3">
        <f t="shared" si="97"/>
        <v>0</v>
      </c>
      <c r="J694" s="3">
        <f t="shared" si="98"/>
        <v>318.94827166799325</v>
      </c>
      <c r="K694" s="3">
        <f>MIN(Inputs!$B$2, (Inputs!$B$8 - I694)/Inputs!$B$9)</f>
        <v>170</v>
      </c>
      <c r="L694" s="3">
        <f>MAX(MIN(Inputs!$B$2, I694*Inputs!$B$10, Inputs!$B$8*Inputs!$B$4 - J694), 0)</f>
        <v>0</v>
      </c>
      <c r="M694" s="3">
        <f t="shared" si="93"/>
        <v>170</v>
      </c>
      <c r="N694" s="3">
        <f t="shared" si="94"/>
        <v>0</v>
      </c>
      <c r="O694" s="3">
        <f>IF(H694="Reg", MIN(Inputs!$B$2, I694*Inputs!$B$10, (Inputs!$B$8-I694)/Inputs!$B$9), 0)</f>
        <v>0</v>
      </c>
      <c r="P694" s="3">
        <f t="shared" si="95"/>
        <v>-5519.05</v>
      </c>
      <c r="Q694" s="3">
        <f t="shared" si="96"/>
        <v>0</v>
      </c>
      <c r="R694" s="3">
        <f>I694 + M694*Inputs!$B$9 - N694/Inputs!$B$10</f>
        <v>159.4741358339966</v>
      </c>
    </row>
    <row r="695" spans="1:18" x14ac:dyDescent="0.3">
      <c r="A695" s="4">
        <v>46051.875</v>
      </c>
      <c r="B695" s="3">
        <v>25.612500000000001</v>
      </c>
      <c r="C695" s="3">
        <v>0.06</v>
      </c>
      <c r="D695" s="3">
        <f t="shared" si="90"/>
        <v>40.223333333333329</v>
      </c>
      <c r="E695" s="3">
        <f>MAX(B695 - D695/Inputs!$B$5, 0)</f>
        <v>0</v>
      </c>
      <c r="F695" s="3">
        <f>MAX(D695*Inputs!$B$5 - B695, 0)</f>
        <v>9.7840333333333298</v>
      </c>
      <c r="G695" s="3">
        <f t="shared" si="91"/>
        <v>0.06</v>
      </c>
      <c r="H695" t="str">
        <f t="shared" si="92"/>
        <v>Charge</v>
      </c>
      <c r="I695" s="3">
        <f t="shared" si="97"/>
        <v>159.4741358339966</v>
      </c>
      <c r="J695" s="3">
        <f t="shared" si="98"/>
        <v>318.94827166799325</v>
      </c>
      <c r="K695" s="3">
        <f>MIN(Inputs!$B$2, (Inputs!$B$8 - I695)/Inputs!$B$9)</f>
        <v>170</v>
      </c>
      <c r="L695" s="3">
        <f>MAX(MIN(Inputs!$B$2, I695*Inputs!$B$10, Inputs!$B$8*Inputs!$B$4 - J695), 0)</f>
        <v>21.051728332006746</v>
      </c>
      <c r="M695" s="3">
        <f t="shared" si="93"/>
        <v>170</v>
      </c>
      <c r="N695" s="3">
        <f t="shared" si="94"/>
        <v>0</v>
      </c>
      <c r="O695" s="3">
        <f>IF(H695="Reg", MIN(Inputs!$B$2, I695*Inputs!$B$10, (Inputs!$B$8-I695)/Inputs!$B$9), 0)</f>
        <v>0</v>
      </c>
      <c r="P695" s="3">
        <f t="shared" si="95"/>
        <v>-4354.125</v>
      </c>
      <c r="Q695" s="3">
        <f t="shared" si="96"/>
        <v>0</v>
      </c>
      <c r="R695" s="3">
        <f>I695 + M695*Inputs!$B$9 - N695/Inputs!$B$10</f>
        <v>318.9482716679932</v>
      </c>
    </row>
    <row r="696" spans="1:18" x14ac:dyDescent="0.3">
      <c r="A696" s="4">
        <v>46051.916666666657</v>
      </c>
      <c r="B696" s="3">
        <v>23.5625</v>
      </c>
      <c r="C696" s="3">
        <v>0.06</v>
      </c>
      <c r="D696" s="3">
        <f t="shared" si="90"/>
        <v>40.223333333333329</v>
      </c>
      <c r="E696" s="3">
        <f>MAX(B696 - D696/Inputs!$B$5, 0)</f>
        <v>0</v>
      </c>
      <c r="F696" s="3">
        <f>MAX(D696*Inputs!$B$5 - B696, 0)</f>
        <v>11.834033333333331</v>
      </c>
      <c r="G696" s="3">
        <f t="shared" si="91"/>
        <v>0.06</v>
      </c>
      <c r="H696" t="str">
        <f t="shared" si="92"/>
        <v>Charge</v>
      </c>
      <c r="I696" s="3">
        <f t="shared" si="97"/>
        <v>318.9482716679932</v>
      </c>
      <c r="J696" s="3">
        <f t="shared" si="98"/>
        <v>318.94827166799325</v>
      </c>
      <c r="K696" s="3">
        <f>MIN(Inputs!$B$2, (Inputs!$B$8 - I696)/Inputs!$B$9)</f>
        <v>22.44121780453775</v>
      </c>
      <c r="L696" s="3">
        <f>MAX(MIN(Inputs!$B$2, I696*Inputs!$B$10, Inputs!$B$8*Inputs!$B$4 - J696), 0)</f>
        <v>21.051728332006746</v>
      </c>
      <c r="M696" s="3">
        <f t="shared" si="93"/>
        <v>22.44121780453775</v>
      </c>
      <c r="N696" s="3">
        <f t="shared" si="94"/>
        <v>0</v>
      </c>
      <c r="O696" s="3">
        <f>IF(H696="Reg", MIN(Inputs!$B$2, I696*Inputs!$B$10, (Inputs!$B$8-I696)/Inputs!$B$9), 0)</f>
        <v>0</v>
      </c>
      <c r="P696" s="3">
        <f t="shared" si="95"/>
        <v>-528.77119451942076</v>
      </c>
      <c r="Q696" s="3">
        <f t="shared" si="96"/>
        <v>0</v>
      </c>
      <c r="R696" s="3">
        <f>I696 + M696*Inputs!$B$9 - N696/Inputs!$B$10</f>
        <v>340</v>
      </c>
    </row>
    <row r="697" spans="1:18" x14ac:dyDescent="0.3">
      <c r="A697" s="4">
        <v>46051.958333333343</v>
      </c>
      <c r="B697" s="3">
        <v>46.41</v>
      </c>
      <c r="C697" s="3">
        <v>0.05</v>
      </c>
      <c r="D697" s="3">
        <f t="shared" si="90"/>
        <v>40.223333333333329</v>
      </c>
      <c r="E697" s="3">
        <f>MAX(B697 - D697/Inputs!$B$5, 0)</f>
        <v>0.70166666666666799</v>
      </c>
      <c r="F697" s="3">
        <f>MAX(D697*Inputs!$B$5 - B697, 0)</f>
        <v>0</v>
      </c>
      <c r="G697" s="3">
        <f t="shared" si="91"/>
        <v>0.05</v>
      </c>
      <c r="H697" t="str">
        <f t="shared" si="92"/>
        <v>Discharge</v>
      </c>
      <c r="I697" s="3">
        <f t="shared" si="97"/>
        <v>340</v>
      </c>
      <c r="J697" s="3">
        <f t="shared" si="98"/>
        <v>318.94827166799325</v>
      </c>
      <c r="K697" s="3">
        <f>MIN(Inputs!$B$2, (Inputs!$B$8 - I697)/Inputs!$B$9)</f>
        <v>0</v>
      </c>
      <c r="L697" s="3">
        <f>MAX(MIN(Inputs!$B$2, I697*Inputs!$B$10, Inputs!$B$8*Inputs!$B$4 - J697), 0)</f>
        <v>21.051728332006746</v>
      </c>
      <c r="M697" s="3">
        <f t="shared" si="93"/>
        <v>0</v>
      </c>
      <c r="N697" s="3">
        <f t="shared" si="94"/>
        <v>21.051728332006746</v>
      </c>
      <c r="O697" s="3">
        <f>IF(H697="Reg", MIN(Inputs!$B$2, I697*Inputs!$B$10, (Inputs!$B$8-I697)/Inputs!$B$9), 0)</f>
        <v>0</v>
      </c>
      <c r="P697" s="3">
        <f t="shared" si="95"/>
        <v>977.01071188843298</v>
      </c>
      <c r="Q697" s="3">
        <f t="shared" si="96"/>
        <v>0</v>
      </c>
      <c r="R697" s="3">
        <f>I697 + M697*Inputs!$B$9 - N697/Inputs!$B$10</f>
        <v>317.5587821954623</v>
      </c>
    </row>
    <row r="698" spans="1:18" x14ac:dyDescent="0.3">
      <c r="A698" s="4">
        <v>46052</v>
      </c>
      <c r="B698" s="3">
        <v>112.3325</v>
      </c>
      <c r="C698" s="3">
        <v>0.04</v>
      </c>
      <c r="D698" s="3">
        <f t="shared" si="90"/>
        <v>53.801979166666655</v>
      </c>
      <c r="E698" s="3">
        <f>MAX(B698 - D698/Inputs!$B$5, 0)</f>
        <v>51.193887310606073</v>
      </c>
      <c r="F698" s="3">
        <f>MAX(D698*Inputs!$B$5 - B698, 0)</f>
        <v>0</v>
      </c>
      <c r="G698" s="3">
        <f t="shared" si="91"/>
        <v>0.04</v>
      </c>
      <c r="H698" t="str">
        <f t="shared" si="92"/>
        <v>Discharge</v>
      </c>
      <c r="I698" s="3">
        <f t="shared" si="97"/>
        <v>317.5587821954623</v>
      </c>
      <c r="J698" s="3">
        <f t="shared" si="98"/>
        <v>0</v>
      </c>
      <c r="K698" s="3">
        <f>MIN(Inputs!$B$2, (Inputs!$B$8 - I698)/Inputs!$B$9)</f>
        <v>23.922418559098585</v>
      </c>
      <c r="L698" s="3">
        <f>MAX(MIN(Inputs!$B$2, I698*Inputs!$B$10, Inputs!$B$8*Inputs!$B$4 - J698), 0)</f>
        <v>170</v>
      </c>
      <c r="M698" s="3">
        <f t="shared" si="93"/>
        <v>0</v>
      </c>
      <c r="N698" s="3">
        <f t="shared" si="94"/>
        <v>170</v>
      </c>
      <c r="O698" s="3">
        <f>IF(H698="Reg", MIN(Inputs!$B$2, I698*Inputs!$B$10, (Inputs!$B$8-I698)/Inputs!$B$9), 0)</f>
        <v>0</v>
      </c>
      <c r="P698" s="3">
        <f t="shared" si="95"/>
        <v>19096.524999999998</v>
      </c>
      <c r="Q698" s="3">
        <f t="shared" si="96"/>
        <v>0</v>
      </c>
      <c r="R698" s="3">
        <f>I698 + M698*Inputs!$B$9 - N698/Inputs!$B$10</f>
        <v>136.33817329319345</v>
      </c>
    </row>
    <row r="699" spans="1:18" x14ac:dyDescent="0.3">
      <c r="A699" s="4">
        <v>46052.041666666657</v>
      </c>
      <c r="B699" s="3">
        <v>106.12</v>
      </c>
      <c r="C699" s="3">
        <v>0.04</v>
      </c>
      <c r="D699" s="3">
        <f t="shared" si="90"/>
        <v>53.801979166666655</v>
      </c>
      <c r="E699" s="3">
        <f>MAX(B699 - D699/Inputs!$B$5, 0)</f>
        <v>44.981387310606081</v>
      </c>
      <c r="F699" s="3">
        <f>MAX(D699*Inputs!$B$5 - B699, 0)</f>
        <v>0</v>
      </c>
      <c r="G699" s="3">
        <f t="shared" si="91"/>
        <v>0.04</v>
      </c>
      <c r="H699" t="str">
        <f t="shared" si="92"/>
        <v>Discharge</v>
      </c>
      <c r="I699" s="3">
        <f t="shared" si="97"/>
        <v>136.33817329319345</v>
      </c>
      <c r="J699" s="3">
        <f t="shared" si="98"/>
        <v>170</v>
      </c>
      <c r="K699" s="3">
        <f>MIN(Inputs!$B$2, (Inputs!$B$8 - I699)/Inputs!$B$9)</f>
        <v>170</v>
      </c>
      <c r="L699" s="3">
        <f>MAX(MIN(Inputs!$B$2, I699*Inputs!$B$10, Inputs!$B$8*Inputs!$B$4 - J699), 0)</f>
        <v>127.89654333598648</v>
      </c>
      <c r="M699" s="3">
        <f t="shared" si="93"/>
        <v>0</v>
      </c>
      <c r="N699" s="3">
        <f t="shared" si="94"/>
        <v>127.89654333598648</v>
      </c>
      <c r="O699" s="3">
        <f>IF(H699="Reg", MIN(Inputs!$B$2, I699*Inputs!$B$10, (Inputs!$B$8-I699)/Inputs!$B$9), 0)</f>
        <v>0</v>
      </c>
      <c r="P699" s="3">
        <f t="shared" si="95"/>
        <v>13572.381178814885</v>
      </c>
      <c r="Q699" s="3">
        <f t="shared" si="96"/>
        <v>0</v>
      </c>
      <c r="R699" s="3">
        <f>I699 + M699*Inputs!$B$9 - N699/Inputs!$B$10</f>
        <v>0</v>
      </c>
    </row>
    <row r="700" spans="1:18" x14ac:dyDescent="0.3">
      <c r="A700" s="4">
        <v>46052.083333333343</v>
      </c>
      <c r="B700" s="3">
        <v>104.06500000000001</v>
      </c>
      <c r="C700" s="3">
        <v>0.04</v>
      </c>
      <c r="D700" s="3">
        <f t="shared" si="90"/>
        <v>53.801979166666655</v>
      </c>
      <c r="E700" s="3">
        <f>MAX(B700 - D700/Inputs!$B$5, 0)</f>
        <v>42.926387310606088</v>
      </c>
      <c r="F700" s="3">
        <f>MAX(D700*Inputs!$B$5 - B700, 0)</f>
        <v>0</v>
      </c>
      <c r="G700" s="3">
        <f t="shared" si="91"/>
        <v>0.04</v>
      </c>
      <c r="H700" t="str">
        <f t="shared" si="92"/>
        <v>Discharge</v>
      </c>
      <c r="I700" s="3">
        <f t="shared" si="97"/>
        <v>0</v>
      </c>
      <c r="J700" s="3">
        <f t="shared" si="98"/>
        <v>297.89654333598651</v>
      </c>
      <c r="K700" s="3">
        <f>MIN(Inputs!$B$2, (Inputs!$B$8 - I700)/Inputs!$B$9)</f>
        <v>170</v>
      </c>
      <c r="L700" s="3">
        <f>MAX(MIN(Inputs!$B$2, I700*Inputs!$B$10, Inputs!$B$8*Inputs!$B$4 - J700), 0)</f>
        <v>0</v>
      </c>
      <c r="M700" s="3">
        <f t="shared" si="93"/>
        <v>0</v>
      </c>
      <c r="N700" s="3">
        <f t="shared" si="94"/>
        <v>0</v>
      </c>
      <c r="O700" s="3">
        <f>IF(H700="Reg", MIN(Inputs!$B$2, I700*Inputs!$B$10, (Inputs!$B$8-I700)/Inputs!$B$9), 0)</f>
        <v>0</v>
      </c>
      <c r="P700" s="3">
        <f t="shared" si="95"/>
        <v>0</v>
      </c>
      <c r="Q700" s="3">
        <f t="shared" si="96"/>
        <v>0</v>
      </c>
      <c r="R700" s="3">
        <f>I700 + M700*Inputs!$B$9 - N700/Inputs!$B$10</f>
        <v>0</v>
      </c>
    </row>
    <row r="701" spans="1:18" x14ac:dyDescent="0.3">
      <c r="A701" s="4">
        <v>46052.125</v>
      </c>
      <c r="B701" s="3">
        <v>113.1525</v>
      </c>
      <c r="C701" s="3">
        <v>0.04</v>
      </c>
      <c r="D701" s="3">
        <f t="shared" si="90"/>
        <v>53.801979166666655</v>
      </c>
      <c r="E701" s="3">
        <f>MAX(B701 - D701/Inputs!$B$5, 0)</f>
        <v>52.01388731060608</v>
      </c>
      <c r="F701" s="3">
        <f>MAX(D701*Inputs!$B$5 - B701, 0)</f>
        <v>0</v>
      </c>
      <c r="G701" s="3">
        <f t="shared" si="91"/>
        <v>0.04</v>
      </c>
      <c r="H701" t="str">
        <f t="shared" si="92"/>
        <v>Discharge</v>
      </c>
      <c r="I701" s="3">
        <f t="shared" si="97"/>
        <v>0</v>
      </c>
      <c r="J701" s="3">
        <f t="shared" si="98"/>
        <v>297.89654333598651</v>
      </c>
      <c r="K701" s="3">
        <f>MIN(Inputs!$B$2, (Inputs!$B$8 - I701)/Inputs!$B$9)</f>
        <v>170</v>
      </c>
      <c r="L701" s="3">
        <f>MAX(MIN(Inputs!$B$2, I701*Inputs!$B$10, Inputs!$B$8*Inputs!$B$4 - J701), 0)</f>
        <v>0</v>
      </c>
      <c r="M701" s="3">
        <f t="shared" si="93"/>
        <v>0</v>
      </c>
      <c r="N701" s="3">
        <f t="shared" si="94"/>
        <v>0</v>
      </c>
      <c r="O701" s="3">
        <f>IF(H701="Reg", MIN(Inputs!$B$2, I701*Inputs!$B$10, (Inputs!$B$8-I701)/Inputs!$B$9), 0)</f>
        <v>0</v>
      </c>
      <c r="P701" s="3">
        <f t="shared" si="95"/>
        <v>0</v>
      </c>
      <c r="Q701" s="3">
        <f t="shared" si="96"/>
        <v>0</v>
      </c>
      <c r="R701" s="3">
        <f>I701 + M701*Inputs!$B$9 - N701/Inputs!$B$10</f>
        <v>0</v>
      </c>
    </row>
    <row r="702" spans="1:18" x14ac:dyDescent="0.3">
      <c r="A702" s="4">
        <v>46052.166666666657</v>
      </c>
      <c r="B702" s="3">
        <v>131.82249999999999</v>
      </c>
      <c r="C702" s="3">
        <v>0.04</v>
      </c>
      <c r="D702" s="3">
        <f t="shared" si="90"/>
        <v>53.801979166666655</v>
      </c>
      <c r="E702" s="3">
        <f>MAX(B702 - D702/Inputs!$B$5, 0)</f>
        <v>70.683887310606067</v>
      </c>
      <c r="F702" s="3">
        <f>MAX(D702*Inputs!$B$5 - B702, 0)</f>
        <v>0</v>
      </c>
      <c r="G702" s="3">
        <f t="shared" si="91"/>
        <v>0.04</v>
      </c>
      <c r="H702" t="str">
        <f t="shared" si="92"/>
        <v>Discharge</v>
      </c>
      <c r="I702" s="3">
        <f t="shared" si="97"/>
        <v>0</v>
      </c>
      <c r="J702" s="3">
        <f t="shared" si="98"/>
        <v>297.89654333598651</v>
      </c>
      <c r="K702" s="3">
        <f>MIN(Inputs!$B$2, (Inputs!$B$8 - I702)/Inputs!$B$9)</f>
        <v>170</v>
      </c>
      <c r="L702" s="3">
        <f>MAX(MIN(Inputs!$B$2, I702*Inputs!$B$10, Inputs!$B$8*Inputs!$B$4 - J702), 0)</f>
        <v>0</v>
      </c>
      <c r="M702" s="3">
        <f t="shared" si="93"/>
        <v>0</v>
      </c>
      <c r="N702" s="3">
        <f t="shared" si="94"/>
        <v>0</v>
      </c>
      <c r="O702" s="3">
        <f>IF(H702="Reg", MIN(Inputs!$B$2, I702*Inputs!$B$10, (Inputs!$B$8-I702)/Inputs!$B$9), 0)</f>
        <v>0</v>
      </c>
      <c r="P702" s="3">
        <f t="shared" si="95"/>
        <v>0</v>
      </c>
      <c r="Q702" s="3">
        <f t="shared" si="96"/>
        <v>0</v>
      </c>
      <c r="R702" s="3">
        <f>I702 + M702*Inputs!$B$9 - N702/Inputs!$B$10</f>
        <v>0</v>
      </c>
    </row>
    <row r="703" spans="1:18" x14ac:dyDescent="0.3">
      <c r="A703" s="4">
        <v>46052.208333333343</v>
      </c>
      <c r="B703" s="3">
        <v>159.0675</v>
      </c>
      <c r="C703" s="3">
        <v>0.1</v>
      </c>
      <c r="D703" s="3">
        <f t="shared" si="90"/>
        <v>53.801979166666655</v>
      </c>
      <c r="E703" s="3">
        <f>MAX(B703 - D703/Inputs!$B$5, 0)</f>
        <v>97.928887310606072</v>
      </c>
      <c r="F703" s="3">
        <f>MAX(D703*Inputs!$B$5 - B703, 0)</f>
        <v>0</v>
      </c>
      <c r="G703" s="3">
        <f t="shared" si="91"/>
        <v>0.1</v>
      </c>
      <c r="H703" t="str">
        <f t="shared" si="92"/>
        <v>Discharge</v>
      </c>
      <c r="I703" s="3">
        <f t="shared" si="97"/>
        <v>0</v>
      </c>
      <c r="J703" s="3">
        <f t="shared" si="98"/>
        <v>297.89654333598651</v>
      </c>
      <c r="K703" s="3">
        <f>MIN(Inputs!$B$2, (Inputs!$B$8 - I703)/Inputs!$B$9)</f>
        <v>170</v>
      </c>
      <c r="L703" s="3">
        <f>MAX(MIN(Inputs!$B$2, I703*Inputs!$B$10, Inputs!$B$8*Inputs!$B$4 - J703), 0)</f>
        <v>0</v>
      </c>
      <c r="M703" s="3">
        <f t="shared" si="93"/>
        <v>0</v>
      </c>
      <c r="N703" s="3">
        <f t="shared" si="94"/>
        <v>0</v>
      </c>
      <c r="O703" s="3">
        <f>IF(H703="Reg", MIN(Inputs!$B$2, I703*Inputs!$B$10, (Inputs!$B$8-I703)/Inputs!$B$9), 0)</f>
        <v>0</v>
      </c>
      <c r="P703" s="3">
        <f t="shared" si="95"/>
        <v>0</v>
      </c>
      <c r="Q703" s="3">
        <f t="shared" si="96"/>
        <v>0</v>
      </c>
      <c r="R703" s="3">
        <f>I703 + M703*Inputs!$B$9 - N703/Inputs!$B$10</f>
        <v>0</v>
      </c>
    </row>
    <row r="704" spans="1:18" x14ac:dyDescent="0.3">
      <c r="A704" s="4">
        <v>46052.25</v>
      </c>
      <c r="B704" s="3">
        <v>191.77999999999997</v>
      </c>
      <c r="C704" s="3">
        <v>0.73</v>
      </c>
      <c r="D704" s="3">
        <f t="shared" si="90"/>
        <v>53.801979166666655</v>
      </c>
      <c r="E704" s="3">
        <f>MAX(B704 - D704/Inputs!$B$5, 0)</f>
        <v>130.64138731060604</v>
      </c>
      <c r="F704" s="3">
        <f>MAX(D704*Inputs!$B$5 - B704, 0)</f>
        <v>0</v>
      </c>
      <c r="G704" s="3">
        <f t="shared" si="91"/>
        <v>0.73</v>
      </c>
      <c r="H704" t="str">
        <f t="shared" si="92"/>
        <v>Discharge</v>
      </c>
      <c r="I704" s="3">
        <f t="shared" si="97"/>
        <v>0</v>
      </c>
      <c r="J704" s="3">
        <f t="shared" si="98"/>
        <v>297.89654333598651</v>
      </c>
      <c r="K704" s="3">
        <f>MIN(Inputs!$B$2, (Inputs!$B$8 - I704)/Inputs!$B$9)</f>
        <v>170</v>
      </c>
      <c r="L704" s="3">
        <f>MAX(MIN(Inputs!$B$2, I704*Inputs!$B$10, Inputs!$B$8*Inputs!$B$4 - J704), 0)</f>
        <v>0</v>
      </c>
      <c r="M704" s="3">
        <f t="shared" si="93"/>
        <v>0</v>
      </c>
      <c r="N704" s="3">
        <f t="shared" si="94"/>
        <v>0</v>
      </c>
      <c r="O704" s="3">
        <f>IF(H704="Reg", MIN(Inputs!$B$2, I704*Inputs!$B$10, (Inputs!$B$8-I704)/Inputs!$B$9), 0)</f>
        <v>0</v>
      </c>
      <c r="P704" s="3">
        <f t="shared" si="95"/>
        <v>0</v>
      </c>
      <c r="Q704" s="3">
        <f t="shared" si="96"/>
        <v>0</v>
      </c>
      <c r="R704" s="3">
        <f>I704 + M704*Inputs!$B$9 - N704/Inputs!$B$10</f>
        <v>0</v>
      </c>
    </row>
    <row r="705" spans="1:18" x14ac:dyDescent="0.3">
      <c r="A705" s="4">
        <v>46052.291666666657</v>
      </c>
      <c r="B705" s="3">
        <v>103.09</v>
      </c>
      <c r="C705" s="3">
        <v>0.95</v>
      </c>
      <c r="D705" s="3">
        <f t="shared" si="90"/>
        <v>53.801979166666655</v>
      </c>
      <c r="E705" s="3">
        <f>MAX(B705 - D705/Inputs!$B$5, 0)</f>
        <v>41.95138731060608</v>
      </c>
      <c r="F705" s="3">
        <f>MAX(D705*Inputs!$B$5 - B705, 0)</f>
        <v>0</v>
      </c>
      <c r="G705" s="3">
        <f t="shared" si="91"/>
        <v>0.95</v>
      </c>
      <c r="H705" t="str">
        <f t="shared" si="92"/>
        <v>Discharge</v>
      </c>
      <c r="I705" s="3">
        <f t="shared" si="97"/>
        <v>0</v>
      </c>
      <c r="J705" s="3">
        <f t="shared" si="98"/>
        <v>297.89654333598651</v>
      </c>
      <c r="K705" s="3">
        <f>MIN(Inputs!$B$2, (Inputs!$B$8 - I705)/Inputs!$B$9)</f>
        <v>170</v>
      </c>
      <c r="L705" s="3">
        <f>MAX(MIN(Inputs!$B$2, I705*Inputs!$B$10, Inputs!$B$8*Inputs!$B$4 - J705), 0)</f>
        <v>0</v>
      </c>
      <c r="M705" s="3">
        <f t="shared" si="93"/>
        <v>0</v>
      </c>
      <c r="N705" s="3">
        <f t="shared" si="94"/>
        <v>0</v>
      </c>
      <c r="O705" s="3">
        <f>IF(H705="Reg", MIN(Inputs!$B$2, I705*Inputs!$B$10, (Inputs!$B$8-I705)/Inputs!$B$9), 0)</f>
        <v>0</v>
      </c>
      <c r="P705" s="3">
        <f t="shared" si="95"/>
        <v>0</v>
      </c>
      <c r="Q705" s="3">
        <f t="shared" si="96"/>
        <v>0</v>
      </c>
      <c r="R705" s="3">
        <f>I705 + M705*Inputs!$B$9 - N705/Inputs!$B$10</f>
        <v>0</v>
      </c>
    </row>
    <row r="706" spans="1:18" x14ac:dyDescent="0.3">
      <c r="A706" s="4">
        <v>46052.333333333343</v>
      </c>
      <c r="B706" s="3">
        <v>26.439999999999998</v>
      </c>
      <c r="C706" s="3">
        <v>1</v>
      </c>
      <c r="D706" s="3">
        <f t="shared" ref="D706:D769" si="99">AVERAGEIFS(B:B, A:A, "&gt;="&amp;INT(A706), A:A, "&lt;"&amp;INT(A706)+1)</f>
        <v>53.801979166666655</v>
      </c>
      <c r="E706" s="3">
        <f>MAX(B706 - D706/Inputs!$B$5, 0)</f>
        <v>0</v>
      </c>
      <c r="F706" s="3">
        <f>MAX(D706*Inputs!$B$5 - B706, 0)</f>
        <v>20.905741666666657</v>
      </c>
      <c r="G706" s="3">
        <f t="shared" ref="G706:G769" si="100">C706</f>
        <v>1</v>
      </c>
      <c r="H706" t="str">
        <f t="shared" ref="H706:H769" si="101">IF(MAX(E706, F706, G706)&lt;=0, "Idle", IF(AND(G706&gt;=E706, G706&gt;=F706), "Reg", IF(E706&gt;=F706, "Discharge", "Charge")))</f>
        <v>Charge</v>
      </c>
      <c r="I706" s="3">
        <f t="shared" si="97"/>
        <v>0</v>
      </c>
      <c r="J706" s="3">
        <f t="shared" si="98"/>
        <v>297.89654333598651</v>
      </c>
      <c r="K706" s="3">
        <f>MIN(Inputs!$B$2, (Inputs!$B$8 - I706)/Inputs!$B$9)</f>
        <v>170</v>
      </c>
      <c r="L706" s="3">
        <f>MAX(MIN(Inputs!$B$2, I706*Inputs!$B$10, Inputs!$B$8*Inputs!$B$4 - J706), 0)</f>
        <v>0</v>
      </c>
      <c r="M706" s="3">
        <f t="shared" ref="M706:M769" si="102">IF(H706="Charge", K706, 0)</f>
        <v>170</v>
      </c>
      <c r="N706" s="3">
        <f t="shared" ref="N706:N769" si="103">IF(H706="Discharge", L706, 0)</f>
        <v>0</v>
      </c>
      <c r="O706" s="3">
        <f>IF(H706="Reg", MIN(Inputs!$B$2, I706*Inputs!$B$10, (Inputs!$B$8-I706)/Inputs!$B$9), 0)</f>
        <v>0</v>
      </c>
      <c r="P706" s="3">
        <f t="shared" ref="P706:P769" si="104">(N706 - M706) * B706</f>
        <v>-4494.7999999999993</v>
      </c>
      <c r="Q706" s="3">
        <f t="shared" ref="Q706:Q769" si="105">O706 * C706</f>
        <v>0</v>
      </c>
      <c r="R706" s="3">
        <f>I706 + M706*Inputs!$B$9 - N706/Inputs!$B$10</f>
        <v>159.4741358339966</v>
      </c>
    </row>
    <row r="707" spans="1:18" x14ac:dyDescent="0.3">
      <c r="A707" s="4">
        <v>46052.375</v>
      </c>
      <c r="B707" s="3">
        <v>23.169999999999998</v>
      </c>
      <c r="C707" s="3">
        <v>1.95</v>
      </c>
      <c r="D707" s="3">
        <f t="shared" si="99"/>
        <v>53.801979166666655</v>
      </c>
      <c r="E707" s="3">
        <f>MAX(B707 - D707/Inputs!$B$5, 0)</f>
        <v>0</v>
      </c>
      <c r="F707" s="3">
        <f>MAX(D707*Inputs!$B$5 - B707, 0)</f>
        <v>24.175741666666656</v>
      </c>
      <c r="G707" s="3">
        <f t="shared" si="100"/>
        <v>1.95</v>
      </c>
      <c r="H707" t="str">
        <f t="shared" si="101"/>
        <v>Charge</v>
      </c>
      <c r="I707" s="3">
        <f t="shared" ref="I707:I770" si="106">R706</f>
        <v>159.4741358339966</v>
      </c>
      <c r="J707" s="3">
        <f t="shared" ref="J707:J770" si="107">IF(INT(A707)=INT(A706), J706 + N706, 0)</f>
        <v>297.89654333598651</v>
      </c>
      <c r="K707" s="3">
        <f>MIN(Inputs!$B$2, (Inputs!$B$8 - I707)/Inputs!$B$9)</f>
        <v>170</v>
      </c>
      <c r="L707" s="3">
        <f>MAX(MIN(Inputs!$B$2, I707*Inputs!$B$10, Inputs!$B$8*Inputs!$B$4 - J707), 0)</f>
        <v>42.103456664013493</v>
      </c>
      <c r="M707" s="3">
        <f t="shared" si="102"/>
        <v>170</v>
      </c>
      <c r="N707" s="3">
        <f t="shared" si="103"/>
        <v>0</v>
      </c>
      <c r="O707" s="3">
        <f>IF(H707="Reg", MIN(Inputs!$B$2, I707*Inputs!$B$10, (Inputs!$B$8-I707)/Inputs!$B$9), 0)</f>
        <v>0</v>
      </c>
      <c r="P707" s="3">
        <f t="shared" si="104"/>
        <v>-3938.8999999999996</v>
      </c>
      <c r="Q707" s="3">
        <f t="shared" si="105"/>
        <v>0</v>
      </c>
      <c r="R707" s="3">
        <f>I707 + M707*Inputs!$B$9 - N707/Inputs!$B$10</f>
        <v>318.9482716679932</v>
      </c>
    </row>
    <row r="708" spans="1:18" x14ac:dyDescent="0.3">
      <c r="A708" s="4">
        <v>46052.416666666657</v>
      </c>
      <c r="B708" s="3">
        <v>22.677499999999998</v>
      </c>
      <c r="C708" s="3">
        <v>1.07</v>
      </c>
      <c r="D708" s="3">
        <f t="shared" si="99"/>
        <v>53.801979166666655</v>
      </c>
      <c r="E708" s="3">
        <f>MAX(B708 - D708/Inputs!$B$5, 0)</f>
        <v>0</v>
      </c>
      <c r="F708" s="3">
        <f>MAX(D708*Inputs!$B$5 - B708, 0)</f>
        <v>24.668241666666656</v>
      </c>
      <c r="G708" s="3">
        <f t="shared" si="100"/>
        <v>1.07</v>
      </c>
      <c r="H708" t="str">
        <f t="shared" si="101"/>
        <v>Charge</v>
      </c>
      <c r="I708" s="3">
        <f t="shared" si="106"/>
        <v>318.9482716679932</v>
      </c>
      <c r="J708" s="3">
        <f t="shared" si="107"/>
        <v>297.89654333598651</v>
      </c>
      <c r="K708" s="3">
        <f>MIN(Inputs!$B$2, (Inputs!$B$8 - I708)/Inputs!$B$9)</f>
        <v>22.44121780453775</v>
      </c>
      <c r="L708" s="3">
        <f>MAX(MIN(Inputs!$B$2, I708*Inputs!$B$10, Inputs!$B$8*Inputs!$B$4 - J708), 0)</f>
        <v>42.103456664013493</v>
      </c>
      <c r="M708" s="3">
        <f t="shared" si="102"/>
        <v>22.44121780453775</v>
      </c>
      <c r="N708" s="3">
        <f t="shared" si="103"/>
        <v>0</v>
      </c>
      <c r="O708" s="3">
        <f>IF(H708="Reg", MIN(Inputs!$B$2, I708*Inputs!$B$10, (Inputs!$B$8-I708)/Inputs!$B$9), 0)</f>
        <v>0</v>
      </c>
      <c r="P708" s="3">
        <f t="shared" si="104"/>
        <v>-508.91071676240477</v>
      </c>
      <c r="Q708" s="3">
        <f t="shared" si="105"/>
        <v>0</v>
      </c>
      <c r="R708" s="3">
        <f>I708 + M708*Inputs!$B$9 - N708/Inputs!$B$10</f>
        <v>340</v>
      </c>
    </row>
    <row r="709" spans="1:18" x14ac:dyDescent="0.3">
      <c r="A709" s="4">
        <v>46052.458333333343</v>
      </c>
      <c r="B709" s="3">
        <v>16.099999999999998</v>
      </c>
      <c r="C709" s="3">
        <v>0.79</v>
      </c>
      <c r="D709" s="3">
        <f t="shared" si="99"/>
        <v>53.801979166666655</v>
      </c>
      <c r="E709" s="3">
        <f>MAX(B709 - D709/Inputs!$B$5, 0)</f>
        <v>0</v>
      </c>
      <c r="F709" s="3">
        <f>MAX(D709*Inputs!$B$5 - B709, 0)</f>
        <v>31.245741666666657</v>
      </c>
      <c r="G709" s="3">
        <f t="shared" si="100"/>
        <v>0.79</v>
      </c>
      <c r="H709" t="str">
        <f t="shared" si="101"/>
        <v>Charge</v>
      </c>
      <c r="I709" s="3">
        <f t="shared" si="106"/>
        <v>340</v>
      </c>
      <c r="J709" s="3">
        <f t="shared" si="107"/>
        <v>297.89654333598651</v>
      </c>
      <c r="K709" s="3">
        <f>MIN(Inputs!$B$2, (Inputs!$B$8 - I709)/Inputs!$B$9)</f>
        <v>0</v>
      </c>
      <c r="L709" s="3">
        <f>MAX(MIN(Inputs!$B$2, I709*Inputs!$B$10, Inputs!$B$8*Inputs!$B$4 - J709), 0)</f>
        <v>42.103456664013493</v>
      </c>
      <c r="M709" s="3">
        <f t="shared" si="102"/>
        <v>0</v>
      </c>
      <c r="N709" s="3">
        <f t="shared" si="103"/>
        <v>0</v>
      </c>
      <c r="O709" s="3">
        <f>IF(H709="Reg", MIN(Inputs!$B$2, I709*Inputs!$B$10, (Inputs!$B$8-I709)/Inputs!$B$9), 0)</f>
        <v>0</v>
      </c>
      <c r="P709" s="3">
        <f t="shared" si="104"/>
        <v>0</v>
      </c>
      <c r="Q709" s="3">
        <f t="shared" si="105"/>
        <v>0</v>
      </c>
      <c r="R709" s="3">
        <f>I709 + M709*Inputs!$B$9 - N709/Inputs!$B$10</f>
        <v>340</v>
      </c>
    </row>
    <row r="710" spans="1:18" x14ac:dyDescent="0.3">
      <c r="A710" s="4">
        <v>46052.5</v>
      </c>
      <c r="B710" s="3">
        <v>0.66749999999999998</v>
      </c>
      <c r="C710" s="3">
        <v>0.5</v>
      </c>
      <c r="D710" s="3">
        <f t="shared" si="99"/>
        <v>53.801979166666655</v>
      </c>
      <c r="E710" s="3">
        <f>MAX(B710 - D710/Inputs!$B$5, 0)</f>
        <v>0</v>
      </c>
      <c r="F710" s="3">
        <f>MAX(D710*Inputs!$B$5 - B710, 0)</f>
        <v>46.678241666666658</v>
      </c>
      <c r="G710" s="3">
        <f t="shared" si="100"/>
        <v>0.5</v>
      </c>
      <c r="H710" t="str">
        <f t="shared" si="101"/>
        <v>Charge</v>
      </c>
      <c r="I710" s="3">
        <f t="shared" si="106"/>
        <v>340</v>
      </c>
      <c r="J710" s="3">
        <f t="shared" si="107"/>
        <v>297.89654333598651</v>
      </c>
      <c r="K710" s="3">
        <f>MIN(Inputs!$B$2, (Inputs!$B$8 - I710)/Inputs!$B$9)</f>
        <v>0</v>
      </c>
      <c r="L710" s="3">
        <f>MAX(MIN(Inputs!$B$2, I710*Inputs!$B$10, Inputs!$B$8*Inputs!$B$4 - J710), 0)</f>
        <v>42.103456664013493</v>
      </c>
      <c r="M710" s="3">
        <f t="shared" si="102"/>
        <v>0</v>
      </c>
      <c r="N710" s="3">
        <f t="shared" si="103"/>
        <v>0</v>
      </c>
      <c r="O710" s="3">
        <f>IF(H710="Reg", MIN(Inputs!$B$2, I710*Inputs!$B$10, (Inputs!$B$8-I710)/Inputs!$B$9), 0)</f>
        <v>0</v>
      </c>
      <c r="P710" s="3">
        <f t="shared" si="104"/>
        <v>0</v>
      </c>
      <c r="Q710" s="3">
        <f t="shared" si="105"/>
        <v>0</v>
      </c>
      <c r="R710" s="3">
        <f>I710 + M710*Inputs!$B$9 - N710/Inputs!$B$10</f>
        <v>340</v>
      </c>
    </row>
    <row r="711" spans="1:18" x14ac:dyDescent="0.3">
      <c r="A711" s="4">
        <v>46052.541666666657</v>
      </c>
      <c r="B711" s="3">
        <v>-4.0650000000000004</v>
      </c>
      <c r="C711" s="3">
        <v>0.53</v>
      </c>
      <c r="D711" s="3">
        <f t="shared" si="99"/>
        <v>53.801979166666655</v>
      </c>
      <c r="E711" s="3">
        <f>MAX(B711 - D711/Inputs!$B$5, 0)</f>
        <v>0</v>
      </c>
      <c r="F711" s="3">
        <f>MAX(D711*Inputs!$B$5 - B711, 0)</f>
        <v>51.410741666666652</v>
      </c>
      <c r="G711" s="3">
        <f t="shared" si="100"/>
        <v>0.53</v>
      </c>
      <c r="H711" t="str">
        <f t="shared" si="101"/>
        <v>Charge</v>
      </c>
      <c r="I711" s="3">
        <f t="shared" si="106"/>
        <v>340</v>
      </c>
      <c r="J711" s="3">
        <f t="shared" si="107"/>
        <v>297.89654333598651</v>
      </c>
      <c r="K711" s="3">
        <f>MIN(Inputs!$B$2, (Inputs!$B$8 - I711)/Inputs!$B$9)</f>
        <v>0</v>
      </c>
      <c r="L711" s="3">
        <f>MAX(MIN(Inputs!$B$2, I711*Inputs!$B$10, Inputs!$B$8*Inputs!$B$4 - J711), 0)</f>
        <v>42.103456664013493</v>
      </c>
      <c r="M711" s="3">
        <f t="shared" si="102"/>
        <v>0</v>
      </c>
      <c r="N711" s="3">
        <f t="shared" si="103"/>
        <v>0</v>
      </c>
      <c r="O711" s="3">
        <f>IF(H711="Reg", MIN(Inputs!$B$2, I711*Inputs!$B$10, (Inputs!$B$8-I711)/Inputs!$B$9), 0)</f>
        <v>0</v>
      </c>
      <c r="P711" s="3">
        <f t="shared" si="104"/>
        <v>0</v>
      </c>
      <c r="Q711" s="3">
        <f t="shared" si="105"/>
        <v>0</v>
      </c>
      <c r="R711" s="3">
        <f>I711 + M711*Inputs!$B$9 - N711/Inputs!$B$10</f>
        <v>340</v>
      </c>
    </row>
    <row r="712" spans="1:18" x14ac:dyDescent="0.3">
      <c r="A712" s="4">
        <v>46052.583333333343</v>
      </c>
      <c r="B712" s="3">
        <v>-10.715</v>
      </c>
      <c r="C712" s="3">
        <v>0.5</v>
      </c>
      <c r="D712" s="3">
        <f t="shared" si="99"/>
        <v>53.801979166666655</v>
      </c>
      <c r="E712" s="3">
        <f>MAX(B712 - D712/Inputs!$B$5, 0)</f>
        <v>0</v>
      </c>
      <c r="F712" s="3">
        <f>MAX(D712*Inputs!$B$5 - B712, 0)</f>
        <v>58.060741666666658</v>
      </c>
      <c r="G712" s="3">
        <f t="shared" si="100"/>
        <v>0.5</v>
      </c>
      <c r="H712" t="str">
        <f t="shared" si="101"/>
        <v>Charge</v>
      </c>
      <c r="I712" s="3">
        <f t="shared" si="106"/>
        <v>340</v>
      </c>
      <c r="J712" s="3">
        <f t="shared" si="107"/>
        <v>297.89654333598651</v>
      </c>
      <c r="K712" s="3">
        <f>MIN(Inputs!$B$2, (Inputs!$B$8 - I712)/Inputs!$B$9)</f>
        <v>0</v>
      </c>
      <c r="L712" s="3">
        <f>MAX(MIN(Inputs!$B$2, I712*Inputs!$B$10, Inputs!$B$8*Inputs!$B$4 - J712), 0)</f>
        <v>42.103456664013493</v>
      </c>
      <c r="M712" s="3">
        <f t="shared" si="102"/>
        <v>0</v>
      </c>
      <c r="N712" s="3">
        <f t="shared" si="103"/>
        <v>0</v>
      </c>
      <c r="O712" s="3">
        <f>IF(H712="Reg", MIN(Inputs!$B$2, I712*Inputs!$B$10, (Inputs!$B$8-I712)/Inputs!$B$9), 0)</f>
        <v>0</v>
      </c>
      <c r="P712" s="3">
        <f t="shared" si="104"/>
        <v>0</v>
      </c>
      <c r="Q712" s="3">
        <f t="shared" si="105"/>
        <v>0</v>
      </c>
      <c r="R712" s="3">
        <f>I712 + M712*Inputs!$B$9 - N712/Inputs!$B$10</f>
        <v>340</v>
      </c>
    </row>
    <row r="713" spans="1:18" x14ac:dyDescent="0.3">
      <c r="A713" s="4">
        <v>46052.625</v>
      </c>
      <c r="B713" s="3">
        <v>-9.4525000000000006</v>
      </c>
      <c r="C713" s="3">
        <v>0.49</v>
      </c>
      <c r="D713" s="3">
        <f t="shared" si="99"/>
        <v>53.801979166666655</v>
      </c>
      <c r="E713" s="3">
        <f>MAX(B713 - D713/Inputs!$B$5, 0)</f>
        <v>0</v>
      </c>
      <c r="F713" s="3">
        <f>MAX(D713*Inputs!$B$5 - B713, 0)</f>
        <v>56.798241666666655</v>
      </c>
      <c r="G713" s="3">
        <f t="shared" si="100"/>
        <v>0.49</v>
      </c>
      <c r="H713" t="str">
        <f t="shared" si="101"/>
        <v>Charge</v>
      </c>
      <c r="I713" s="3">
        <f t="shared" si="106"/>
        <v>340</v>
      </c>
      <c r="J713" s="3">
        <f t="shared" si="107"/>
        <v>297.89654333598651</v>
      </c>
      <c r="K713" s="3">
        <f>MIN(Inputs!$B$2, (Inputs!$B$8 - I713)/Inputs!$B$9)</f>
        <v>0</v>
      </c>
      <c r="L713" s="3">
        <f>MAX(MIN(Inputs!$B$2, I713*Inputs!$B$10, Inputs!$B$8*Inputs!$B$4 - J713), 0)</f>
        <v>42.103456664013493</v>
      </c>
      <c r="M713" s="3">
        <f t="shared" si="102"/>
        <v>0</v>
      </c>
      <c r="N713" s="3">
        <f t="shared" si="103"/>
        <v>0</v>
      </c>
      <c r="O713" s="3">
        <f>IF(H713="Reg", MIN(Inputs!$B$2, I713*Inputs!$B$10, (Inputs!$B$8-I713)/Inputs!$B$9), 0)</f>
        <v>0</v>
      </c>
      <c r="P713" s="3">
        <f t="shared" si="104"/>
        <v>0</v>
      </c>
      <c r="Q713" s="3">
        <f t="shared" si="105"/>
        <v>0</v>
      </c>
      <c r="R713" s="3">
        <f>I713 + M713*Inputs!$B$9 - N713/Inputs!$B$10</f>
        <v>340</v>
      </c>
    </row>
    <row r="714" spans="1:18" x14ac:dyDescent="0.3">
      <c r="A714" s="4">
        <v>46052.666666666657</v>
      </c>
      <c r="B714" s="3">
        <v>24.885000000000002</v>
      </c>
      <c r="C714" s="3">
        <v>0.5</v>
      </c>
      <c r="D714" s="3">
        <f t="shared" si="99"/>
        <v>53.801979166666655</v>
      </c>
      <c r="E714" s="3">
        <f>MAX(B714 - D714/Inputs!$B$5, 0)</f>
        <v>0</v>
      </c>
      <c r="F714" s="3">
        <f>MAX(D714*Inputs!$B$5 - B714, 0)</f>
        <v>22.460741666666653</v>
      </c>
      <c r="G714" s="3">
        <f t="shared" si="100"/>
        <v>0.5</v>
      </c>
      <c r="H714" t="str">
        <f t="shared" si="101"/>
        <v>Charge</v>
      </c>
      <c r="I714" s="3">
        <f t="shared" si="106"/>
        <v>340</v>
      </c>
      <c r="J714" s="3">
        <f t="shared" si="107"/>
        <v>297.89654333598651</v>
      </c>
      <c r="K714" s="3">
        <f>MIN(Inputs!$B$2, (Inputs!$B$8 - I714)/Inputs!$B$9)</f>
        <v>0</v>
      </c>
      <c r="L714" s="3">
        <f>MAX(MIN(Inputs!$B$2, I714*Inputs!$B$10, Inputs!$B$8*Inputs!$B$4 - J714), 0)</f>
        <v>42.103456664013493</v>
      </c>
      <c r="M714" s="3">
        <f t="shared" si="102"/>
        <v>0</v>
      </c>
      <c r="N714" s="3">
        <f t="shared" si="103"/>
        <v>0</v>
      </c>
      <c r="O714" s="3">
        <f>IF(H714="Reg", MIN(Inputs!$B$2, I714*Inputs!$B$10, (Inputs!$B$8-I714)/Inputs!$B$9), 0)</f>
        <v>0</v>
      </c>
      <c r="P714" s="3">
        <f t="shared" si="104"/>
        <v>0</v>
      </c>
      <c r="Q714" s="3">
        <f t="shared" si="105"/>
        <v>0</v>
      </c>
      <c r="R714" s="3">
        <f>I714 + M714*Inputs!$B$9 - N714/Inputs!$B$10</f>
        <v>340</v>
      </c>
    </row>
    <row r="715" spans="1:18" x14ac:dyDescent="0.3">
      <c r="A715" s="4">
        <v>46052.708333333343</v>
      </c>
      <c r="B715" s="3">
        <v>30.717500000000001</v>
      </c>
      <c r="C715" s="3">
        <v>0.68</v>
      </c>
      <c r="D715" s="3">
        <f t="shared" si="99"/>
        <v>53.801979166666655</v>
      </c>
      <c r="E715" s="3">
        <f>MAX(B715 - D715/Inputs!$B$5, 0)</f>
        <v>0</v>
      </c>
      <c r="F715" s="3">
        <f>MAX(D715*Inputs!$B$5 - B715, 0)</f>
        <v>16.628241666666653</v>
      </c>
      <c r="G715" s="3">
        <f t="shared" si="100"/>
        <v>0.68</v>
      </c>
      <c r="H715" t="str">
        <f t="shared" si="101"/>
        <v>Charge</v>
      </c>
      <c r="I715" s="3">
        <f t="shared" si="106"/>
        <v>340</v>
      </c>
      <c r="J715" s="3">
        <f t="shared" si="107"/>
        <v>297.89654333598651</v>
      </c>
      <c r="K715" s="3">
        <f>MIN(Inputs!$B$2, (Inputs!$B$8 - I715)/Inputs!$B$9)</f>
        <v>0</v>
      </c>
      <c r="L715" s="3">
        <f>MAX(MIN(Inputs!$B$2, I715*Inputs!$B$10, Inputs!$B$8*Inputs!$B$4 - J715), 0)</f>
        <v>42.103456664013493</v>
      </c>
      <c r="M715" s="3">
        <f t="shared" si="102"/>
        <v>0</v>
      </c>
      <c r="N715" s="3">
        <f t="shared" si="103"/>
        <v>0</v>
      </c>
      <c r="O715" s="3">
        <f>IF(H715="Reg", MIN(Inputs!$B$2, I715*Inputs!$B$10, (Inputs!$B$8-I715)/Inputs!$B$9), 0)</f>
        <v>0</v>
      </c>
      <c r="P715" s="3">
        <f t="shared" si="104"/>
        <v>0</v>
      </c>
      <c r="Q715" s="3">
        <f t="shared" si="105"/>
        <v>0</v>
      </c>
      <c r="R715" s="3">
        <f>I715 + M715*Inputs!$B$9 - N715/Inputs!$B$10</f>
        <v>340</v>
      </c>
    </row>
    <row r="716" spans="1:18" x14ac:dyDescent="0.3">
      <c r="A716" s="4">
        <v>46052.75</v>
      </c>
      <c r="B716" s="3">
        <v>22.482500000000002</v>
      </c>
      <c r="C716" s="3">
        <v>0.81</v>
      </c>
      <c r="D716" s="3">
        <f t="shared" si="99"/>
        <v>53.801979166666655</v>
      </c>
      <c r="E716" s="3">
        <f>MAX(B716 - D716/Inputs!$B$5, 0)</f>
        <v>0</v>
      </c>
      <c r="F716" s="3">
        <f>MAX(D716*Inputs!$B$5 - B716, 0)</f>
        <v>24.863241666666653</v>
      </c>
      <c r="G716" s="3">
        <f t="shared" si="100"/>
        <v>0.81</v>
      </c>
      <c r="H716" t="str">
        <f t="shared" si="101"/>
        <v>Charge</v>
      </c>
      <c r="I716" s="3">
        <f t="shared" si="106"/>
        <v>340</v>
      </c>
      <c r="J716" s="3">
        <f t="shared" si="107"/>
        <v>297.89654333598651</v>
      </c>
      <c r="K716" s="3">
        <f>MIN(Inputs!$B$2, (Inputs!$B$8 - I716)/Inputs!$B$9)</f>
        <v>0</v>
      </c>
      <c r="L716" s="3">
        <f>MAX(MIN(Inputs!$B$2, I716*Inputs!$B$10, Inputs!$B$8*Inputs!$B$4 - J716), 0)</f>
        <v>42.103456664013493</v>
      </c>
      <c r="M716" s="3">
        <f t="shared" si="102"/>
        <v>0</v>
      </c>
      <c r="N716" s="3">
        <f t="shared" si="103"/>
        <v>0</v>
      </c>
      <c r="O716" s="3">
        <f>IF(H716="Reg", MIN(Inputs!$B$2, I716*Inputs!$B$10, (Inputs!$B$8-I716)/Inputs!$B$9), 0)</f>
        <v>0</v>
      </c>
      <c r="P716" s="3">
        <f t="shared" si="104"/>
        <v>0</v>
      </c>
      <c r="Q716" s="3">
        <f t="shared" si="105"/>
        <v>0</v>
      </c>
      <c r="R716" s="3">
        <f>I716 + M716*Inputs!$B$9 - N716/Inputs!$B$10</f>
        <v>340</v>
      </c>
    </row>
    <row r="717" spans="1:18" x14ac:dyDescent="0.3">
      <c r="A717" s="4">
        <v>46052.791666666657</v>
      </c>
      <c r="B717" s="3">
        <v>23.8825</v>
      </c>
      <c r="C717" s="3">
        <v>0.5</v>
      </c>
      <c r="D717" s="3">
        <f t="shared" si="99"/>
        <v>53.801979166666655</v>
      </c>
      <c r="E717" s="3">
        <f>MAX(B717 - D717/Inputs!$B$5, 0)</f>
        <v>0</v>
      </c>
      <c r="F717" s="3">
        <f>MAX(D717*Inputs!$B$5 - B717, 0)</f>
        <v>23.463241666666654</v>
      </c>
      <c r="G717" s="3">
        <f t="shared" si="100"/>
        <v>0.5</v>
      </c>
      <c r="H717" t="str">
        <f t="shared" si="101"/>
        <v>Charge</v>
      </c>
      <c r="I717" s="3">
        <f t="shared" si="106"/>
        <v>340</v>
      </c>
      <c r="J717" s="3">
        <f t="shared" si="107"/>
        <v>297.89654333598651</v>
      </c>
      <c r="K717" s="3">
        <f>MIN(Inputs!$B$2, (Inputs!$B$8 - I717)/Inputs!$B$9)</f>
        <v>0</v>
      </c>
      <c r="L717" s="3">
        <f>MAX(MIN(Inputs!$B$2, I717*Inputs!$B$10, Inputs!$B$8*Inputs!$B$4 - J717), 0)</f>
        <v>42.103456664013493</v>
      </c>
      <c r="M717" s="3">
        <f t="shared" si="102"/>
        <v>0</v>
      </c>
      <c r="N717" s="3">
        <f t="shared" si="103"/>
        <v>0</v>
      </c>
      <c r="O717" s="3">
        <f>IF(H717="Reg", MIN(Inputs!$B$2, I717*Inputs!$B$10, (Inputs!$B$8-I717)/Inputs!$B$9), 0)</f>
        <v>0</v>
      </c>
      <c r="P717" s="3">
        <f t="shared" si="104"/>
        <v>0</v>
      </c>
      <c r="Q717" s="3">
        <f t="shared" si="105"/>
        <v>0</v>
      </c>
      <c r="R717" s="3">
        <f>I717 + M717*Inputs!$B$9 - N717/Inputs!$B$10</f>
        <v>340</v>
      </c>
    </row>
    <row r="718" spans="1:18" x14ac:dyDescent="0.3">
      <c r="A718" s="4">
        <v>46052.833333333343</v>
      </c>
      <c r="B718" s="3">
        <v>26.0275</v>
      </c>
      <c r="C718" s="3">
        <v>0.5</v>
      </c>
      <c r="D718" s="3">
        <f t="shared" si="99"/>
        <v>53.801979166666655</v>
      </c>
      <c r="E718" s="3">
        <f>MAX(B718 - D718/Inputs!$B$5, 0)</f>
        <v>0</v>
      </c>
      <c r="F718" s="3">
        <f>MAX(D718*Inputs!$B$5 - B718, 0)</f>
        <v>21.318241666666655</v>
      </c>
      <c r="G718" s="3">
        <f t="shared" si="100"/>
        <v>0.5</v>
      </c>
      <c r="H718" t="str">
        <f t="shared" si="101"/>
        <v>Charge</v>
      </c>
      <c r="I718" s="3">
        <f t="shared" si="106"/>
        <v>340</v>
      </c>
      <c r="J718" s="3">
        <f t="shared" si="107"/>
        <v>297.89654333598651</v>
      </c>
      <c r="K718" s="3">
        <f>MIN(Inputs!$B$2, (Inputs!$B$8 - I718)/Inputs!$B$9)</f>
        <v>0</v>
      </c>
      <c r="L718" s="3">
        <f>MAX(MIN(Inputs!$B$2, I718*Inputs!$B$10, Inputs!$B$8*Inputs!$B$4 - J718), 0)</f>
        <v>42.103456664013493</v>
      </c>
      <c r="M718" s="3">
        <f t="shared" si="102"/>
        <v>0</v>
      </c>
      <c r="N718" s="3">
        <f t="shared" si="103"/>
        <v>0</v>
      </c>
      <c r="O718" s="3">
        <f>IF(H718="Reg", MIN(Inputs!$B$2, I718*Inputs!$B$10, (Inputs!$B$8-I718)/Inputs!$B$9), 0)</f>
        <v>0</v>
      </c>
      <c r="P718" s="3">
        <f t="shared" si="104"/>
        <v>0</v>
      </c>
      <c r="Q718" s="3">
        <f t="shared" si="105"/>
        <v>0</v>
      </c>
      <c r="R718" s="3">
        <f>I718 + M718*Inputs!$B$9 - N718/Inputs!$B$10</f>
        <v>340</v>
      </c>
    </row>
    <row r="719" spans="1:18" x14ac:dyDescent="0.3">
      <c r="A719" s="4">
        <v>46052.875</v>
      </c>
      <c r="B719" s="3">
        <v>28.3825</v>
      </c>
      <c r="C719" s="3">
        <v>0.06</v>
      </c>
      <c r="D719" s="3">
        <f t="shared" si="99"/>
        <v>53.801979166666655</v>
      </c>
      <c r="E719" s="3">
        <f>MAX(B719 - D719/Inputs!$B$5, 0)</f>
        <v>0</v>
      </c>
      <c r="F719" s="3">
        <f>MAX(D719*Inputs!$B$5 - B719, 0)</f>
        <v>18.963241666666654</v>
      </c>
      <c r="G719" s="3">
        <f t="shared" si="100"/>
        <v>0.06</v>
      </c>
      <c r="H719" t="str">
        <f t="shared" si="101"/>
        <v>Charge</v>
      </c>
      <c r="I719" s="3">
        <f t="shared" si="106"/>
        <v>340</v>
      </c>
      <c r="J719" s="3">
        <f t="shared" si="107"/>
        <v>297.89654333598651</v>
      </c>
      <c r="K719" s="3">
        <f>MIN(Inputs!$B$2, (Inputs!$B$8 - I719)/Inputs!$B$9)</f>
        <v>0</v>
      </c>
      <c r="L719" s="3">
        <f>MAX(MIN(Inputs!$B$2, I719*Inputs!$B$10, Inputs!$B$8*Inputs!$B$4 - J719), 0)</f>
        <v>42.103456664013493</v>
      </c>
      <c r="M719" s="3">
        <f t="shared" si="102"/>
        <v>0</v>
      </c>
      <c r="N719" s="3">
        <f t="shared" si="103"/>
        <v>0</v>
      </c>
      <c r="O719" s="3">
        <f>IF(H719="Reg", MIN(Inputs!$B$2, I719*Inputs!$B$10, (Inputs!$B$8-I719)/Inputs!$B$9), 0)</f>
        <v>0</v>
      </c>
      <c r="P719" s="3">
        <f t="shared" si="104"/>
        <v>0</v>
      </c>
      <c r="Q719" s="3">
        <f t="shared" si="105"/>
        <v>0</v>
      </c>
      <c r="R719" s="3">
        <f>I719 + M719*Inputs!$B$9 - N719/Inputs!$B$10</f>
        <v>340</v>
      </c>
    </row>
    <row r="720" spans="1:18" x14ac:dyDescent="0.3">
      <c r="A720" s="4">
        <v>46052.916666666657</v>
      </c>
      <c r="B720" s="3">
        <v>19.274999999999999</v>
      </c>
      <c r="C720" s="3">
        <v>0.06</v>
      </c>
      <c r="D720" s="3">
        <f t="shared" si="99"/>
        <v>53.801979166666655</v>
      </c>
      <c r="E720" s="3">
        <f>MAX(B720 - D720/Inputs!$B$5, 0)</f>
        <v>0</v>
      </c>
      <c r="F720" s="3">
        <f>MAX(D720*Inputs!$B$5 - B720, 0)</f>
        <v>28.070741666666656</v>
      </c>
      <c r="G720" s="3">
        <f t="shared" si="100"/>
        <v>0.06</v>
      </c>
      <c r="H720" t="str">
        <f t="shared" si="101"/>
        <v>Charge</v>
      </c>
      <c r="I720" s="3">
        <f t="shared" si="106"/>
        <v>340</v>
      </c>
      <c r="J720" s="3">
        <f t="shared" si="107"/>
        <v>297.89654333598651</v>
      </c>
      <c r="K720" s="3">
        <f>MIN(Inputs!$B$2, (Inputs!$B$8 - I720)/Inputs!$B$9)</f>
        <v>0</v>
      </c>
      <c r="L720" s="3">
        <f>MAX(MIN(Inputs!$B$2, I720*Inputs!$B$10, Inputs!$B$8*Inputs!$B$4 - J720), 0)</f>
        <v>42.103456664013493</v>
      </c>
      <c r="M720" s="3">
        <f t="shared" si="102"/>
        <v>0</v>
      </c>
      <c r="N720" s="3">
        <f t="shared" si="103"/>
        <v>0</v>
      </c>
      <c r="O720" s="3">
        <f>IF(H720="Reg", MIN(Inputs!$B$2, I720*Inputs!$B$10, (Inputs!$B$8-I720)/Inputs!$B$9), 0)</f>
        <v>0</v>
      </c>
      <c r="P720" s="3">
        <f t="shared" si="104"/>
        <v>0</v>
      </c>
      <c r="Q720" s="3">
        <f t="shared" si="105"/>
        <v>0</v>
      </c>
      <c r="R720" s="3">
        <f>I720 + M720*Inputs!$B$9 - N720/Inputs!$B$10</f>
        <v>340</v>
      </c>
    </row>
    <row r="721" spans="1:18" x14ac:dyDescent="0.3">
      <c r="A721" s="4">
        <v>46052.958333333343</v>
      </c>
      <c r="B721" s="3">
        <v>29.342500000000001</v>
      </c>
      <c r="C721" s="3">
        <v>0.05</v>
      </c>
      <c r="D721" s="3">
        <f t="shared" si="99"/>
        <v>53.801979166666655</v>
      </c>
      <c r="E721" s="3">
        <f>MAX(B721 - D721/Inputs!$B$5, 0)</f>
        <v>0</v>
      </c>
      <c r="F721" s="3">
        <f>MAX(D721*Inputs!$B$5 - B721, 0)</f>
        <v>18.003241666666653</v>
      </c>
      <c r="G721" s="3">
        <f t="shared" si="100"/>
        <v>0.05</v>
      </c>
      <c r="H721" t="str">
        <f t="shared" si="101"/>
        <v>Charge</v>
      </c>
      <c r="I721" s="3">
        <f t="shared" si="106"/>
        <v>340</v>
      </c>
      <c r="J721" s="3">
        <f t="shared" si="107"/>
        <v>297.89654333598651</v>
      </c>
      <c r="K721" s="3">
        <f>MIN(Inputs!$B$2, (Inputs!$B$8 - I721)/Inputs!$B$9)</f>
        <v>0</v>
      </c>
      <c r="L721" s="3">
        <f>MAX(MIN(Inputs!$B$2, I721*Inputs!$B$10, Inputs!$B$8*Inputs!$B$4 - J721), 0)</f>
        <v>42.103456664013493</v>
      </c>
      <c r="M721" s="3">
        <f t="shared" si="102"/>
        <v>0</v>
      </c>
      <c r="N721" s="3">
        <f t="shared" si="103"/>
        <v>0</v>
      </c>
      <c r="O721" s="3">
        <f>IF(H721="Reg", MIN(Inputs!$B$2, I721*Inputs!$B$10, (Inputs!$B$8-I721)/Inputs!$B$9), 0)</f>
        <v>0</v>
      </c>
      <c r="P721" s="3">
        <f t="shared" si="104"/>
        <v>0</v>
      </c>
      <c r="Q721" s="3">
        <f t="shared" si="105"/>
        <v>0</v>
      </c>
      <c r="R721" s="3">
        <f>I721 + M721*Inputs!$B$9 - N721/Inputs!$B$10</f>
        <v>340</v>
      </c>
    </row>
    <row r="722" spans="1:18" x14ac:dyDescent="0.3">
      <c r="A722" s="4">
        <v>46053</v>
      </c>
      <c r="B722" s="3">
        <v>59.452500000000001</v>
      </c>
      <c r="C722" s="3">
        <v>0.03</v>
      </c>
      <c r="D722" s="3">
        <f t="shared" si="99"/>
        <v>101.05145833333334</v>
      </c>
      <c r="E722" s="3">
        <f>MAX(B722 - D722/Inputs!$B$5, 0)</f>
        <v>0</v>
      </c>
      <c r="F722" s="3">
        <f>MAX(D722*Inputs!$B$5 - B722, 0)</f>
        <v>29.472783333333339</v>
      </c>
      <c r="G722" s="3">
        <f t="shared" si="100"/>
        <v>0.03</v>
      </c>
      <c r="H722" t="str">
        <f t="shared" si="101"/>
        <v>Charge</v>
      </c>
      <c r="I722" s="3">
        <f t="shared" si="106"/>
        <v>340</v>
      </c>
      <c r="J722" s="3">
        <f t="shared" si="107"/>
        <v>0</v>
      </c>
      <c r="K722" s="3">
        <f>MIN(Inputs!$B$2, (Inputs!$B$8 - I722)/Inputs!$B$9)</f>
        <v>0</v>
      </c>
      <c r="L722" s="3">
        <f>MAX(MIN(Inputs!$B$2, I722*Inputs!$B$10, Inputs!$B$8*Inputs!$B$4 - J722), 0)</f>
        <v>170</v>
      </c>
      <c r="M722" s="3">
        <f t="shared" si="102"/>
        <v>0</v>
      </c>
      <c r="N722" s="3">
        <f t="shared" si="103"/>
        <v>0</v>
      </c>
      <c r="O722" s="3">
        <f>IF(H722="Reg", MIN(Inputs!$B$2, I722*Inputs!$B$10, (Inputs!$B$8-I722)/Inputs!$B$9), 0)</f>
        <v>0</v>
      </c>
      <c r="P722" s="3">
        <f t="shared" si="104"/>
        <v>0</v>
      </c>
      <c r="Q722" s="3">
        <f t="shared" si="105"/>
        <v>0</v>
      </c>
      <c r="R722" s="3">
        <f>I722 + M722*Inputs!$B$9 - N722/Inputs!$B$10</f>
        <v>340</v>
      </c>
    </row>
    <row r="723" spans="1:18" x14ac:dyDescent="0.3">
      <c r="A723" s="4">
        <v>46053.041666666657</v>
      </c>
      <c r="B723" s="3">
        <v>59.17</v>
      </c>
      <c r="C723" s="3">
        <v>0.04</v>
      </c>
      <c r="D723" s="3">
        <f t="shared" si="99"/>
        <v>101.05145833333334</v>
      </c>
      <c r="E723" s="3">
        <f>MAX(B723 - D723/Inputs!$B$5, 0)</f>
        <v>0</v>
      </c>
      <c r="F723" s="3">
        <f>MAX(D723*Inputs!$B$5 - B723, 0)</f>
        <v>29.755283333333338</v>
      </c>
      <c r="G723" s="3">
        <f t="shared" si="100"/>
        <v>0.04</v>
      </c>
      <c r="H723" t="str">
        <f t="shared" si="101"/>
        <v>Charge</v>
      </c>
      <c r="I723" s="3">
        <f t="shared" si="106"/>
        <v>340</v>
      </c>
      <c r="J723" s="3">
        <f t="shared" si="107"/>
        <v>0</v>
      </c>
      <c r="K723" s="3">
        <f>MIN(Inputs!$B$2, (Inputs!$B$8 - I723)/Inputs!$B$9)</f>
        <v>0</v>
      </c>
      <c r="L723" s="3">
        <f>MAX(MIN(Inputs!$B$2, I723*Inputs!$B$10, Inputs!$B$8*Inputs!$B$4 - J723), 0)</f>
        <v>170</v>
      </c>
      <c r="M723" s="3">
        <f t="shared" si="102"/>
        <v>0</v>
      </c>
      <c r="N723" s="3">
        <f t="shared" si="103"/>
        <v>0</v>
      </c>
      <c r="O723" s="3">
        <f>IF(H723="Reg", MIN(Inputs!$B$2, I723*Inputs!$B$10, (Inputs!$B$8-I723)/Inputs!$B$9), 0)</f>
        <v>0</v>
      </c>
      <c r="P723" s="3">
        <f t="shared" si="104"/>
        <v>0</v>
      </c>
      <c r="Q723" s="3">
        <f t="shared" si="105"/>
        <v>0</v>
      </c>
      <c r="R723" s="3">
        <f>I723 + M723*Inputs!$B$9 - N723/Inputs!$B$10</f>
        <v>340</v>
      </c>
    </row>
    <row r="724" spans="1:18" x14ac:dyDescent="0.3">
      <c r="A724" s="4">
        <v>46053.083333333343</v>
      </c>
      <c r="B724" s="3">
        <v>56.337499999999999</v>
      </c>
      <c r="C724" s="3">
        <v>0.04</v>
      </c>
      <c r="D724" s="3">
        <f t="shared" si="99"/>
        <v>101.05145833333334</v>
      </c>
      <c r="E724" s="3">
        <f>MAX(B724 - D724/Inputs!$B$5, 0)</f>
        <v>0</v>
      </c>
      <c r="F724" s="3">
        <f>MAX(D724*Inputs!$B$5 - B724, 0)</f>
        <v>32.587783333333341</v>
      </c>
      <c r="G724" s="3">
        <f t="shared" si="100"/>
        <v>0.04</v>
      </c>
      <c r="H724" t="str">
        <f t="shared" si="101"/>
        <v>Charge</v>
      </c>
      <c r="I724" s="3">
        <f t="shared" si="106"/>
        <v>340</v>
      </c>
      <c r="J724" s="3">
        <f t="shared" si="107"/>
        <v>0</v>
      </c>
      <c r="K724" s="3">
        <f>MIN(Inputs!$B$2, (Inputs!$B$8 - I724)/Inputs!$B$9)</f>
        <v>0</v>
      </c>
      <c r="L724" s="3">
        <f>MAX(MIN(Inputs!$B$2, I724*Inputs!$B$10, Inputs!$B$8*Inputs!$B$4 - J724), 0)</f>
        <v>170</v>
      </c>
      <c r="M724" s="3">
        <f t="shared" si="102"/>
        <v>0</v>
      </c>
      <c r="N724" s="3">
        <f t="shared" si="103"/>
        <v>0</v>
      </c>
      <c r="O724" s="3">
        <f>IF(H724="Reg", MIN(Inputs!$B$2, I724*Inputs!$B$10, (Inputs!$B$8-I724)/Inputs!$B$9), 0)</f>
        <v>0</v>
      </c>
      <c r="P724" s="3">
        <f t="shared" si="104"/>
        <v>0</v>
      </c>
      <c r="Q724" s="3">
        <f t="shared" si="105"/>
        <v>0</v>
      </c>
      <c r="R724" s="3">
        <f>I724 + M724*Inputs!$B$9 - N724/Inputs!$B$10</f>
        <v>340</v>
      </c>
    </row>
    <row r="725" spans="1:18" x14ac:dyDescent="0.3">
      <c r="A725" s="4">
        <v>46053.125</v>
      </c>
      <c r="B725" s="3">
        <v>61.160000000000004</v>
      </c>
      <c r="C725" s="3">
        <v>0.04</v>
      </c>
      <c r="D725" s="3">
        <f t="shared" si="99"/>
        <v>101.05145833333334</v>
      </c>
      <c r="E725" s="3">
        <f>MAX(B725 - D725/Inputs!$B$5, 0)</f>
        <v>0</v>
      </c>
      <c r="F725" s="3">
        <f>MAX(D725*Inputs!$B$5 - B725, 0)</f>
        <v>27.765283333333336</v>
      </c>
      <c r="G725" s="3">
        <f t="shared" si="100"/>
        <v>0.04</v>
      </c>
      <c r="H725" t="str">
        <f t="shared" si="101"/>
        <v>Charge</v>
      </c>
      <c r="I725" s="3">
        <f t="shared" si="106"/>
        <v>340</v>
      </c>
      <c r="J725" s="3">
        <f t="shared" si="107"/>
        <v>0</v>
      </c>
      <c r="K725" s="3">
        <f>MIN(Inputs!$B$2, (Inputs!$B$8 - I725)/Inputs!$B$9)</f>
        <v>0</v>
      </c>
      <c r="L725" s="3">
        <f>MAX(MIN(Inputs!$B$2, I725*Inputs!$B$10, Inputs!$B$8*Inputs!$B$4 - J725), 0)</f>
        <v>170</v>
      </c>
      <c r="M725" s="3">
        <f t="shared" si="102"/>
        <v>0</v>
      </c>
      <c r="N725" s="3">
        <f t="shared" si="103"/>
        <v>0</v>
      </c>
      <c r="O725" s="3">
        <f>IF(H725="Reg", MIN(Inputs!$B$2, I725*Inputs!$B$10, (Inputs!$B$8-I725)/Inputs!$B$9), 0)</f>
        <v>0</v>
      </c>
      <c r="P725" s="3">
        <f t="shared" si="104"/>
        <v>0</v>
      </c>
      <c r="Q725" s="3">
        <f t="shared" si="105"/>
        <v>0</v>
      </c>
      <c r="R725" s="3">
        <f>I725 + M725*Inputs!$B$9 - N725/Inputs!$B$10</f>
        <v>340</v>
      </c>
    </row>
    <row r="726" spans="1:18" x14ac:dyDescent="0.3">
      <c r="A726" s="4">
        <v>46053.166666666657</v>
      </c>
      <c r="B726" s="3">
        <v>70.707499999999996</v>
      </c>
      <c r="C726" s="3">
        <v>0.04</v>
      </c>
      <c r="D726" s="3">
        <f t="shared" si="99"/>
        <v>101.05145833333334</v>
      </c>
      <c r="E726" s="3">
        <f>MAX(B726 - D726/Inputs!$B$5, 0)</f>
        <v>0</v>
      </c>
      <c r="F726" s="3">
        <f>MAX(D726*Inputs!$B$5 - B726, 0)</f>
        <v>18.217783333333344</v>
      </c>
      <c r="G726" s="3">
        <f t="shared" si="100"/>
        <v>0.04</v>
      </c>
      <c r="H726" t="str">
        <f t="shared" si="101"/>
        <v>Charge</v>
      </c>
      <c r="I726" s="3">
        <f t="shared" si="106"/>
        <v>340</v>
      </c>
      <c r="J726" s="3">
        <f t="shared" si="107"/>
        <v>0</v>
      </c>
      <c r="K726" s="3">
        <f>MIN(Inputs!$B$2, (Inputs!$B$8 - I726)/Inputs!$B$9)</f>
        <v>0</v>
      </c>
      <c r="L726" s="3">
        <f>MAX(MIN(Inputs!$B$2, I726*Inputs!$B$10, Inputs!$B$8*Inputs!$B$4 - J726), 0)</f>
        <v>170</v>
      </c>
      <c r="M726" s="3">
        <f t="shared" si="102"/>
        <v>0</v>
      </c>
      <c r="N726" s="3">
        <f t="shared" si="103"/>
        <v>0</v>
      </c>
      <c r="O726" s="3">
        <f>IF(H726="Reg", MIN(Inputs!$B$2, I726*Inputs!$B$10, (Inputs!$B$8-I726)/Inputs!$B$9), 0)</f>
        <v>0</v>
      </c>
      <c r="P726" s="3">
        <f t="shared" si="104"/>
        <v>0</v>
      </c>
      <c r="Q726" s="3">
        <f t="shared" si="105"/>
        <v>0</v>
      </c>
      <c r="R726" s="3">
        <f>I726 + M726*Inputs!$B$9 - N726/Inputs!$B$10</f>
        <v>340</v>
      </c>
    </row>
    <row r="727" spans="1:18" x14ac:dyDescent="0.3">
      <c r="A727" s="4">
        <v>46053.208333333343</v>
      </c>
      <c r="B727" s="3">
        <v>94.85499999999999</v>
      </c>
      <c r="C727" s="3">
        <v>0.05</v>
      </c>
      <c r="D727" s="3">
        <f t="shared" si="99"/>
        <v>101.05145833333334</v>
      </c>
      <c r="E727" s="3">
        <f>MAX(B727 - D727/Inputs!$B$5, 0)</f>
        <v>0</v>
      </c>
      <c r="F727" s="3">
        <f>MAX(D727*Inputs!$B$5 - B727, 0)</f>
        <v>0</v>
      </c>
      <c r="G727" s="3">
        <f t="shared" si="100"/>
        <v>0.05</v>
      </c>
      <c r="H727" t="str">
        <f t="shared" si="101"/>
        <v>Reg</v>
      </c>
      <c r="I727" s="3">
        <f t="shared" si="106"/>
        <v>340</v>
      </c>
      <c r="J727" s="3">
        <f t="shared" si="107"/>
        <v>0</v>
      </c>
      <c r="K727" s="3">
        <f>MIN(Inputs!$B$2, (Inputs!$B$8 - I727)/Inputs!$B$9)</f>
        <v>0</v>
      </c>
      <c r="L727" s="3">
        <f>MAX(MIN(Inputs!$B$2, I727*Inputs!$B$10, Inputs!$B$8*Inputs!$B$4 - J727), 0)</f>
        <v>170</v>
      </c>
      <c r="M727" s="3">
        <f t="shared" si="102"/>
        <v>0</v>
      </c>
      <c r="N727" s="3">
        <f t="shared" si="103"/>
        <v>0</v>
      </c>
      <c r="O727" s="3">
        <f>IF(H727="Reg", MIN(Inputs!$B$2, I727*Inputs!$B$10, (Inputs!$B$8-I727)/Inputs!$B$9), 0)</f>
        <v>0</v>
      </c>
      <c r="P727" s="3">
        <f t="shared" si="104"/>
        <v>0</v>
      </c>
      <c r="Q727" s="3">
        <f t="shared" si="105"/>
        <v>0</v>
      </c>
      <c r="R727" s="3">
        <f>I727 + M727*Inputs!$B$9 - N727/Inputs!$B$10</f>
        <v>340</v>
      </c>
    </row>
    <row r="728" spans="1:18" x14ac:dyDescent="0.3">
      <c r="A728" s="4">
        <v>46053.25</v>
      </c>
      <c r="B728" s="3">
        <v>117.84</v>
      </c>
      <c r="C728" s="3">
        <v>0.05</v>
      </c>
      <c r="D728" s="3">
        <f t="shared" si="99"/>
        <v>101.05145833333334</v>
      </c>
      <c r="E728" s="3">
        <f>MAX(B728 - D728/Inputs!$B$5, 0)</f>
        <v>3.0087973484848476</v>
      </c>
      <c r="F728" s="3">
        <f>MAX(D728*Inputs!$B$5 - B728, 0)</f>
        <v>0</v>
      </c>
      <c r="G728" s="3">
        <f t="shared" si="100"/>
        <v>0.05</v>
      </c>
      <c r="H728" t="str">
        <f t="shared" si="101"/>
        <v>Discharge</v>
      </c>
      <c r="I728" s="3">
        <f t="shared" si="106"/>
        <v>340</v>
      </c>
      <c r="J728" s="3">
        <f t="shared" si="107"/>
        <v>0</v>
      </c>
      <c r="K728" s="3">
        <f>MIN(Inputs!$B$2, (Inputs!$B$8 - I728)/Inputs!$B$9)</f>
        <v>0</v>
      </c>
      <c r="L728" s="3">
        <f>MAX(MIN(Inputs!$B$2, I728*Inputs!$B$10, Inputs!$B$8*Inputs!$B$4 - J728), 0)</f>
        <v>170</v>
      </c>
      <c r="M728" s="3">
        <f t="shared" si="102"/>
        <v>0</v>
      </c>
      <c r="N728" s="3">
        <f t="shared" si="103"/>
        <v>170</v>
      </c>
      <c r="O728" s="3">
        <f>IF(H728="Reg", MIN(Inputs!$B$2, I728*Inputs!$B$10, (Inputs!$B$8-I728)/Inputs!$B$9), 0)</f>
        <v>0</v>
      </c>
      <c r="P728" s="3">
        <f t="shared" si="104"/>
        <v>20032.8</v>
      </c>
      <c r="Q728" s="3">
        <f t="shared" si="105"/>
        <v>0</v>
      </c>
      <c r="R728" s="3">
        <f>I728 + M728*Inputs!$B$9 - N728/Inputs!$B$10</f>
        <v>158.77939109773115</v>
      </c>
    </row>
    <row r="729" spans="1:18" x14ac:dyDescent="0.3">
      <c r="A729" s="4">
        <v>46053.291666666657</v>
      </c>
      <c r="B729" s="3">
        <v>130.63</v>
      </c>
      <c r="C729" s="3">
        <v>0.06</v>
      </c>
      <c r="D729" s="3">
        <f t="shared" si="99"/>
        <v>101.05145833333334</v>
      </c>
      <c r="E729" s="3">
        <f>MAX(B729 - D729/Inputs!$B$5, 0)</f>
        <v>15.79879734848484</v>
      </c>
      <c r="F729" s="3">
        <f>MAX(D729*Inputs!$B$5 - B729, 0)</f>
        <v>0</v>
      </c>
      <c r="G729" s="3">
        <f t="shared" si="100"/>
        <v>0.06</v>
      </c>
      <c r="H729" t="str">
        <f t="shared" si="101"/>
        <v>Discharge</v>
      </c>
      <c r="I729" s="3">
        <f t="shared" si="106"/>
        <v>158.77939109773115</v>
      </c>
      <c r="J729" s="3">
        <f t="shared" si="107"/>
        <v>170</v>
      </c>
      <c r="K729" s="3">
        <f>MIN(Inputs!$B$2, (Inputs!$B$8 - I729)/Inputs!$B$9)</f>
        <v>170</v>
      </c>
      <c r="L729" s="3">
        <f>MAX(MIN(Inputs!$B$2, I729*Inputs!$B$10, Inputs!$B$8*Inputs!$B$4 - J729), 0)</f>
        <v>148.94827166799323</v>
      </c>
      <c r="M729" s="3">
        <f t="shared" si="102"/>
        <v>0</v>
      </c>
      <c r="N729" s="3">
        <f t="shared" si="103"/>
        <v>148.94827166799323</v>
      </c>
      <c r="O729" s="3">
        <f>IF(H729="Reg", MIN(Inputs!$B$2, I729*Inputs!$B$10, (Inputs!$B$8-I729)/Inputs!$B$9), 0)</f>
        <v>0</v>
      </c>
      <c r="P729" s="3">
        <f t="shared" si="104"/>
        <v>19457.112727989956</v>
      </c>
      <c r="Q729" s="3">
        <f t="shared" si="105"/>
        <v>0</v>
      </c>
      <c r="R729" s="3">
        <f>I729 + M729*Inputs!$B$9 - N729/Inputs!$B$10</f>
        <v>0</v>
      </c>
    </row>
    <row r="730" spans="1:18" x14ac:dyDescent="0.3">
      <c r="A730" s="4">
        <v>46053.333333333343</v>
      </c>
      <c r="B730" s="3">
        <v>81.63</v>
      </c>
      <c r="C730" s="3">
        <v>1.99</v>
      </c>
      <c r="D730" s="3">
        <f t="shared" si="99"/>
        <v>101.05145833333334</v>
      </c>
      <c r="E730" s="3">
        <f>MAX(B730 - D730/Inputs!$B$5, 0)</f>
        <v>0</v>
      </c>
      <c r="F730" s="3">
        <f>MAX(D730*Inputs!$B$5 - B730, 0)</f>
        <v>7.2952833333333444</v>
      </c>
      <c r="G730" s="3">
        <f t="shared" si="100"/>
        <v>1.99</v>
      </c>
      <c r="H730" t="str">
        <f t="shared" si="101"/>
        <v>Charge</v>
      </c>
      <c r="I730" s="3">
        <f t="shared" si="106"/>
        <v>0</v>
      </c>
      <c r="J730" s="3">
        <f t="shared" si="107"/>
        <v>318.94827166799325</v>
      </c>
      <c r="K730" s="3">
        <f>MIN(Inputs!$B$2, (Inputs!$B$8 - I730)/Inputs!$B$9)</f>
        <v>170</v>
      </c>
      <c r="L730" s="3">
        <f>MAX(MIN(Inputs!$B$2, I730*Inputs!$B$10, Inputs!$B$8*Inputs!$B$4 - J730), 0)</f>
        <v>0</v>
      </c>
      <c r="M730" s="3">
        <f t="shared" si="102"/>
        <v>170</v>
      </c>
      <c r="N730" s="3">
        <f t="shared" si="103"/>
        <v>0</v>
      </c>
      <c r="O730" s="3">
        <f>IF(H730="Reg", MIN(Inputs!$B$2, I730*Inputs!$B$10, (Inputs!$B$8-I730)/Inputs!$B$9), 0)</f>
        <v>0</v>
      </c>
      <c r="P730" s="3">
        <f t="shared" si="104"/>
        <v>-13877.099999999999</v>
      </c>
      <c r="Q730" s="3">
        <f t="shared" si="105"/>
        <v>0</v>
      </c>
      <c r="R730" s="3">
        <f>I730 + M730*Inputs!$B$9 - N730/Inputs!$B$10</f>
        <v>159.4741358339966</v>
      </c>
    </row>
    <row r="731" spans="1:18" x14ac:dyDescent="0.3">
      <c r="A731" s="4">
        <v>46053.375</v>
      </c>
      <c r="B731" s="3">
        <v>79.702500000000001</v>
      </c>
      <c r="C731" s="3">
        <v>6.83</v>
      </c>
      <c r="D731" s="3">
        <f t="shared" si="99"/>
        <v>101.05145833333334</v>
      </c>
      <c r="E731" s="3">
        <f>MAX(B731 - D731/Inputs!$B$5, 0)</f>
        <v>0</v>
      </c>
      <c r="F731" s="3">
        <f>MAX(D731*Inputs!$B$5 - B731, 0)</f>
        <v>9.2227833333333393</v>
      </c>
      <c r="G731" s="3">
        <f t="shared" si="100"/>
        <v>6.83</v>
      </c>
      <c r="H731" t="str">
        <f t="shared" si="101"/>
        <v>Charge</v>
      </c>
      <c r="I731" s="3">
        <f t="shared" si="106"/>
        <v>159.4741358339966</v>
      </c>
      <c r="J731" s="3">
        <f t="shared" si="107"/>
        <v>318.94827166799325</v>
      </c>
      <c r="K731" s="3">
        <f>MIN(Inputs!$B$2, (Inputs!$B$8 - I731)/Inputs!$B$9)</f>
        <v>170</v>
      </c>
      <c r="L731" s="3">
        <f>MAX(MIN(Inputs!$B$2, I731*Inputs!$B$10, Inputs!$B$8*Inputs!$B$4 - J731), 0)</f>
        <v>21.051728332006746</v>
      </c>
      <c r="M731" s="3">
        <f t="shared" si="102"/>
        <v>170</v>
      </c>
      <c r="N731" s="3">
        <f t="shared" si="103"/>
        <v>0</v>
      </c>
      <c r="O731" s="3">
        <f>IF(H731="Reg", MIN(Inputs!$B$2, I731*Inputs!$B$10, (Inputs!$B$8-I731)/Inputs!$B$9), 0)</f>
        <v>0</v>
      </c>
      <c r="P731" s="3">
        <f t="shared" si="104"/>
        <v>-13549.424999999999</v>
      </c>
      <c r="Q731" s="3">
        <f t="shared" si="105"/>
        <v>0</v>
      </c>
      <c r="R731" s="3">
        <f>I731 + M731*Inputs!$B$9 - N731/Inputs!$B$10</f>
        <v>318.9482716679932</v>
      </c>
    </row>
    <row r="732" spans="1:18" x14ac:dyDescent="0.3">
      <c r="A732" s="4">
        <v>46053.416666666657</v>
      </c>
      <c r="B732" s="3">
        <v>68.992500000000007</v>
      </c>
      <c r="C732" s="3">
        <v>0.99</v>
      </c>
      <c r="D732" s="3">
        <f t="shared" si="99"/>
        <v>101.05145833333334</v>
      </c>
      <c r="E732" s="3">
        <f>MAX(B732 - D732/Inputs!$B$5, 0)</f>
        <v>0</v>
      </c>
      <c r="F732" s="3">
        <f>MAX(D732*Inputs!$B$5 - B732, 0)</f>
        <v>19.932783333333333</v>
      </c>
      <c r="G732" s="3">
        <f t="shared" si="100"/>
        <v>0.99</v>
      </c>
      <c r="H732" t="str">
        <f t="shared" si="101"/>
        <v>Charge</v>
      </c>
      <c r="I732" s="3">
        <f t="shared" si="106"/>
        <v>318.9482716679932</v>
      </c>
      <c r="J732" s="3">
        <f t="shared" si="107"/>
        <v>318.94827166799325</v>
      </c>
      <c r="K732" s="3">
        <f>MIN(Inputs!$B$2, (Inputs!$B$8 - I732)/Inputs!$B$9)</f>
        <v>22.44121780453775</v>
      </c>
      <c r="L732" s="3">
        <f>MAX(MIN(Inputs!$B$2, I732*Inputs!$B$10, Inputs!$B$8*Inputs!$B$4 - J732), 0)</f>
        <v>21.051728332006746</v>
      </c>
      <c r="M732" s="3">
        <f t="shared" si="102"/>
        <v>22.44121780453775</v>
      </c>
      <c r="N732" s="3">
        <f t="shared" si="103"/>
        <v>0</v>
      </c>
      <c r="O732" s="3">
        <f>IF(H732="Reg", MIN(Inputs!$B$2, I732*Inputs!$B$10, (Inputs!$B$8-I732)/Inputs!$B$9), 0)</f>
        <v>0</v>
      </c>
      <c r="P732" s="3">
        <f t="shared" si="104"/>
        <v>-1548.2757193795708</v>
      </c>
      <c r="Q732" s="3">
        <f t="shared" si="105"/>
        <v>0</v>
      </c>
      <c r="R732" s="3">
        <f>I732 + M732*Inputs!$B$9 - N732/Inputs!$B$10</f>
        <v>340</v>
      </c>
    </row>
    <row r="733" spans="1:18" x14ac:dyDescent="0.3">
      <c r="A733" s="4">
        <v>46053.458333333343</v>
      </c>
      <c r="B733" s="3">
        <v>62.402499999999996</v>
      </c>
      <c r="C733" s="3">
        <v>0.5</v>
      </c>
      <c r="D733" s="3">
        <f t="shared" si="99"/>
        <v>101.05145833333334</v>
      </c>
      <c r="E733" s="3">
        <f>MAX(B733 - D733/Inputs!$B$5, 0)</f>
        <v>0</v>
      </c>
      <c r="F733" s="3">
        <f>MAX(D733*Inputs!$B$5 - B733, 0)</f>
        <v>26.522783333333344</v>
      </c>
      <c r="G733" s="3">
        <f t="shared" si="100"/>
        <v>0.5</v>
      </c>
      <c r="H733" t="str">
        <f t="shared" si="101"/>
        <v>Charge</v>
      </c>
      <c r="I733" s="3">
        <f t="shared" si="106"/>
        <v>340</v>
      </c>
      <c r="J733" s="3">
        <f t="shared" si="107"/>
        <v>318.94827166799325</v>
      </c>
      <c r="K733" s="3">
        <f>MIN(Inputs!$B$2, (Inputs!$B$8 - I733)/Inputs!$B$9)</f>
        <v>0</v>
      </c>
      <c r="L733" s="3">
        <f>MAX(MIN(Inputs!$B$2, I733*Inputs!$B$10, Inputs!$B$8*Inputs!$B$4 - J733), 0)</f>
        <v>21.051728332006746</v>
      </c>
      <c r="M733" s="3">
        <f t="shared" si="102"/>
        <v>0</v>
      </c>
      <c r="N733" s="3">
        <f t="shared" si="103"/>
        <v>0</v>
      </c>
      <c r="O733" s="3">
        <f>IF(H733="Reg", MIN(Inputs!$B$2, I733*Inputs!$B$10, (Inputs!$B$8-I733)/Inputs!$B$9), 0)</f>
        <v>0</v>
      </c>
      <c r="P733" s="3">
        <f t="shared" si="104"/>
        <v>0</v>
      </c>
      <c r="Q733" s="3">
        <f t="shared" si="105"/>
        <v>0</v>
      </c>
      <c r="R733" s="3">
        <f>I733 + M733*Inputs!$B$9 - N733/Inputs!$B$10</f>
        <v>340</v>
      </c>
    </row>
    <row r="734" spans="1:18" x14ac:dyDescent="0.3">
      <c r="A734" s="4">
        <v>46053.5</v>
      </c>
      <c r="B734" s="3">
        <v>60.062499999999993</v>
      </c>
      <c r="C734" s="3">
        <v>0.49</v>
      </c>
      <c r="D734" s="3">
        <f t="shared" si="99"/>
        <v>101.05145833333334</v>
      </c>
      <c r="E734" s="3">
        <f>MAX(B734 - D734/Inputs!$B$5, 0)</f>
        <v>0</v>
      </c>
      <c r="F734" s="3">
        <f>MAX(D734*Inputs!$B$5 - B734, 0)</f>
        <v>28.862783333333347</v>
      </c>
      <c r="G734" s="3">
        <f t="shared" si="100"/>
        <v>0.49</v>
      </c>
      <c r="H734" t="str">
        <f t="shared" si="101"/>
        <v>Charge</v>
      </c>
      <c r="I734" s="3">
        <f t="shared" si="106"/>
        <v>340</v>
      </c>
      <c r="J734" s="3">
        <f t="shared" si="107"/>
        <v>318.94827166799325</v>
      </c>
      <c r="K734" s="3">
        <f>MIN(Inputs!$B$2, (Inputs!$B$8 - I734)/Inputs!$B$9)</f>
        <v>0</v>
      </c>
      <c r="L734" s="3">
        <f>MAX(MIN(Inputs!$B$2, I734*Inputs!$B$10, Inputs!$B$8*Inputs!$B$4 - J734), 0)</f>
        <v>21.051728332006746</v>
      </c>
      <c r="M734" s="3">
        <f t="shared" si="102"/>
        <v>0</v>
      </c>
      <c r="N734" s="3">
        <f t="shared" si="103"/>
        <v>0</v>
      </c>
      <c r="O734" s="3">
        <f>IF(H734="Reg", MIN(Inputs!$B$2, I734*Inputs!$B$10, (Inputs!$B$8-I734)/Inputs!$B$9), 0)</f>
        <v>0</v>
      </c>
      <c r="P734" s="3">
        <f t="shared" si="104"/>
        <v>0</v>
      </c>
      <c r="Q734" s="3">
        <f t="shared" si="105"/>
        <v>0</v>
      </c>
      <c r="R734" s="3">
        <f>I734 + M734*Inputs!$B$9 - N734/Inputs!$B$10</f>
        <v>340</v>
      </c>
    </row>
    <row r="735" spans="1:18" x14ac:dyDescent="0.3">
      <c r="A735" s="4">
        <v>46053.541666666657</v>
      </c>
      <c r="B735" s="3">
        <v>59.582499999999996</v>
      </c>
      <c r="C735" s="3">
        <v>0.49</v>
      </c>
      <c r="D735" s="3">
        <f t="shared" si="99"/>
        <v>101.05145833333334</v>
      </c>
      <c r="E735" s="3">
        <f>MAX(B735 - D735/Inputs!$B$5, 0)</f>
        <v>0</v>
      </c>
      <c r="F735" s="3">
        <f>MAX(D735*Inputs!$B$5 - B735, 0)</f>
        <v>29.342783333333344</v>
      </c>
      <c r="G735" s="3">
        <f t="shared" si="100"/>
        <v>0.49</v>
      </c>
      <c r="H735" t="str">
        <f t="shared" si="101"/>
        <v>Charge</v>
      </c>
      <c r="I735" s="3">
        <f t="shared" si="106"/>
        <v>340</v>
      </c>
      <c r="J735" s="3">
        <f t="shared" si="107"/>
        <v>318.94827166799325</v>
      </c>
      <c r="K735" s="3">
        <f>MIN(Inputs!$B$2, (Inputs!$B$8 - I735)/Inputs!$B$9)</f>
        <v>0</v>
      </c>
      <c r="L735" s="3">
        <f>MAX(MIN(Inputs!$B$2, I735*Inputs!$B$10, Inputs!$B$8*Inputs!$B$4 - J735), 0)</f>
        <v>21.051728332006746</v>
      </c>
      <c r="M735" s="3">
        <f t="shared" si="102"/>
        <v>0</v>
      </c>
      <c r="N735" s="3">
        <f t="shared" si="103"/>
        <v>0</v>
      </c>
      <c r="O735" s="3">
        <f>IF(H735="Reg", MIN(Inputs!$B$2, I735*Inputs!$B$10, (Inputs!$B$8-I735)/Inputs!$B$9), 0)</f>
        <v>0</v>
      </c>
      <c r="P735" s="3">
        <f t="shared" si="104"/>
        <v>0</v>
      </c>
      <c r="Q735" s="3">
        <f t="shared" si="105"/>
        <v>0</v>
      </c>
      <c r="R735" s="3">
        <f>I735 + M735*Inputs!$B$9 - N735/Inputs!$B$10</f>
        <v>340</v>
      </c>
    </row>
    <row r="736" spans="1:18" x14ac:dyDescent="0.3">
      <c r="A736" s="4">
        <v>46053.583333333343</v>
      </c>
      <c r="B736" s="3">
        <v>44.949999999999996</v>
      </c>
      <c r="C736" s="3">
        <v>0.4</v>
      </c>
      <c r="D736" s="3">
        <f t="shared" si="99"/>
        <v>101.05145833333334</v>
      </c>
      <c r="E736" s="3">
        <f>MAX(B736 - D736/Inputs!$B$5, 0)</f>
        <v>0</v>
      </c>
      <c r="F736" s="3">
        <f>MAX(D736*Inputs!$B$5 - B736, 0)</f>
        <v>43.975283333333344</v>
      </c>
      <c r="G736" s="3">
        <f t="shared" si="100"/>
        <v>0.4</v>
      </c>
      <c r="H736" t="str">
        <f t="shared" si="101"/>
        <v>Charge</v>
      </c>
      <c r="I736" s="3">
        <f t="shared" si="106"/>
        <v>340</v>
      </c>
      <c r="J736" s="3">
        <f t="shared" si="107"/>
        <v>318.94827166799325</v>
      </c>
      <c r="K736" s="3">
        <f>MIN(Inputs!$B$2, (Inputs!$B$8 - I736)/Inputs!$B$9)</f>
        <v>0</v>
      </c>
      <c r="L736" s="3">
        <f>MAX(MIN(Inputs!$B$2, I736*Inputs!$B$10, Inputs!$B$8*Inputs!$B$4 - J736), 0)</f>
        <v>21.051728332006746</v>
      </c>
      <c r="M736" s="3">
        <f t="shared" si="102"/>
        <v>0</v>
      </c>
      <c r="N736" s="3">
        <f t="shared" si="103"/>
        <v>0</v>
      </c>
      <c r="O736" s="3">
        <f>IF(H736="Reg", MIN(Inputs!$B$2, I736*Inputs!$B$10, (Inputs!$B$8-I736)/Inputs!$B$9), 0)</f>
        <v>0</v>
      </c>
      <c r="P736" s="3">
        <f t="shared" si="104"/>
        <v>0</v>
      </c>
      <c r="Q736" s="3">
        <f t="shared" si="105"/>
        <v>0</v>
      </c>
      <c r="R736" s="3">
        <f>I736 + M736*Inputs!$B$9 - N736/Inputs!$B$10</f>
        <v>340</v>
      </c>
    </row>
    <row r="737" spans="1:18" x14ac:dyDescent="0.3">
      <c r="A737" s="4">
        <v>46053.625</v>
      </c>
      <c r="B737" s="3">
        <v>34.362500000000004</v>
      </c>
      <c r="C737" s="3">
        <v>0.3</v>
      </c>
      <c r="D737" s="3">
        <f t="shared" si="99"/>
        <v>101.05145833333334</v>
      </c>
      <c r="E737" s="3">
        <f>MAX(B737 - D737/Inputs!$B$5, 0)</f>
        <v>0</v>
      </c>
      <c r="F737" s="3">
        <f>MAX(D737*Inputs!$B$5 - B737, 0)</f>
        <v>54.562783333333336</v>
      </c>
      <c r="G737" s="3">
        <f t="shared" si="100"/>
        <v>0.3</v>
      </c>
      <c r="H737" t="str">
        <f t="shared" si="101"/>
        <v>Charge</v>
      </c>
      <c r="I737" s="3">
        <f t="shared" si="106"/>
        <v>340</v>
      </c>
      <c r="J737" s="3">
        <f t="shared" si="107"/>
        <v>318.94827166799325</v>
      </c>
      <c r="K737" s="3">
        <f>MIN(Inputs!$B$2, (Inputs!$B$8 - I737)/Inputs!$B$9)</f>
        <v>0</v>
      </c>
      <c r="L737" s="3">
        <f>MAX(MIN(Inputs!$B$2, I737*Inputs!$B$10, Inputs!$B$8*Inputs!$B$4 - J737), 0)</f>
        <v>21.051728332006746</v>
      </c>
      <c r="M737" s="3">
        <f t="shared" si="102"/>
        <v>0</v>
      </c>
      <c r="N737" s="3">
        <f t="shared" si="103"/>
        <v>0</v>
      </c>
      <c r="O737" s="3">
        <f>IF(H737="Reg", MIN(Inputs!$B$2, I737*Inputs!$B$10, (Inputs!$B$8-I737)/Inputs!$B$9), 0)</f>
        <v>0</v>
      </c>
      <c r="P737" s="3">
        <f t="shared" si="104"/>
        <v>0</v>
      </c>
      <c r="Q737" s="3">
        <f t="shared" si="105"/>
        <v>0</v>
      </c>
      <c r="R737" s="3">
        <f>I737 + M737*Inputs!$B$9 - N737/Inputs!$B$10</f>
        <v>340</v>
      </c>
    </row>
    <row r="738" spans="1:18" x14ac:dyDescent="0.3">
      <c r="A738" s="4">
        <v>46053.666666666657</v>
      </c>
      <c r="B738" s="3">
        <v>71.460000000000008</v>
      </c>
      <c r="C738" s="3">
        <v>0.5</v>
      </c>
      <c r="D738" s="3">
        <f t="shared" si="99"/>
        <v>101.05145833333334</v>
      </c>
      <c r="E738" s="3">
        <f>MAX(B738 - D738/Inputs!$B$5, 0)</f>
        <v>0</v>
      </c>
      <c r="F738" s="3">
        <f>MAX(D738*Inputs!$B$5 - B738, 0)</f>
        <v>17.465283333333332</v>
      </c>
      <c r="G738" s="3">
        <f t="shared" si="100"/>
        <v>0.5</v>
      </c>
      <c r="H738" t="str">
        <f t="shared" si="101"/>
        <v>Charge</v>
      </c>
      <c r="I738" s="3">
        <f t="shared" si="106"/>
        <v>340</v>
      </c>
      <c r="J738" s="3">
        <f t="shared" si="107"/>
        <v>318.94827166799325</v>
      </c>
      <c r="K738" s="3">
        <f>MIN(Inputs!$B$2, (Inputs!$B$8 - I738)/Inputs!$B$9)</f>
        <v>0</v>
      </c>
      <c r="L738" s="3">
        <f>MAX(MIN(Inputs!$B$2, I738*Inputs!$B$10, Inputs!$B$8*Inputs!$B$4 - J738), 0)</f>
        <v>21.051728332006746</v>
      </c>
      <c r="M738" s="3">
        <f t="shared" si="102"/>
        <v>0</v>
      </c>
      <c r="N738" s="3">
        <f t="shared" si="103"/>
        <v>0</v>
      </c>
      <c r="O738" s="3">
        <f>IF(H738="Reg", MIN(Inputs!$B$2, I738*Inputs!$B$10, (Inputs!$B$8-I738)/Inputs!$B$9), 0)</f>
        <v>0</v>
      </c>
      <c r="P738" s="3">
        <f t="shared" si="104"/>
        <v>0</v>
      </c>
      <c r="Q738" s="3">
        <f t="shared" si="105"/>
        <v>0</v>
      </c>
      <c r="R738" s="3">
        <f>I738 + M738*Inputs!$B$9 - N738/Inputs!$B$10</f>
        <v>340</v>
      </c>
    </row>
    <row r="739" spans="1:18" x14ac:dyDescent="0.3">
      <c r="A739" s="4">
        <v>46053.708333333343</v>
      </c>
      <c r="B739" s="3">
        <v>107.57</v>
      </c>
      <c r="C739" s="3">
        <v>3.13</v>
      </c>
      <c r="D739" s="3">
        <f t="shared" si="99"/>
        <v>101.05145833333334</v>
      </c>
      <c r="E739" s="3">
        <f>MAX(B739 - D739/Inputs!$B$5, 0)</f>
        <v>0</v>
      </c>
      <c r="F739" s="3">
        <f>MAX(D739*Inputs!$B$5 - B739, 0)</f>
        <v>0</v>
      </c>
      <c r="G739" s="3">
        <f t="shared" si="100"/>
        <v>3.13</v>
      </c>
      <c r="H739" t="str">
        <f t="shared" si="101"/>
        <v>Reg</v>
      </c>
      <c r="I739" s="3">
        <f t="shared" si="106"/>
        <v>340</v>
      </c>
      <c r="J739" s="3">
        <f t="shared" si="107"/>
        <v>318.94827166799325</v>
      </c>
      <c r="K739" s="3">
        <f>MIN(Inputs!$B$2, (Inputs!$B$8 - I739)/Inputs!$B$9)</f>
        <v>0</v>
      </c>
      <c r="L739" s="3">
        <f>MAX(MIN(Inputs!$B$2, I739*Inputs!$B$10, Inputs!$B$8*Inputs!$B$4 - J739), 0)</f>
        <v>21.051728332006746</v>
      </c>
      <c r="M739" s="3">
        <f t="shared" si="102"/>
        <v>0</v>
      </c>
      <c r="N739" s="3">
        <f t="shared" si="103"/>
        <v>0</v>
      </c>
      <c r="O739" s="3">
        <f>IF(H739="Reg", MIN(Inputs!$B$2, I739*Inputs!$B$10, (Inputs!$B$8-I739)/Inputs!$B$9), 0)</f>
        <v>0</v>
      </c>
      <c r="P739" s="3">
        <f t="shared" si="104"/>
        <v>0</v>
      </c>
      <c r="Q739" s="3">
        <f t="shared" si="105"/>
        <v>0</v>
      </c>
      <c r="R739" s="3">
        <f>I739 + M739*Inputs!$B$9 - N739/Inputs!$B$10</f>
        <v>340</v>
      </c>
    </row>
    <row r="740" spans="1:18" x14ac:dyDescent="0.3">
      <c r="A740" s="4">
        <v>46053.75</v>
      </c>
      <c r="B740" s="3">
        <v>123.31</v>
      </c>
      <c r="C740" s="3">
        <v>5</v>
      </c>
      <c r="D740" s="3">
        <f t="shared" si="99"/>
        <v>101.05145833333334</v>
      </c>
      <c r="E740" s="3">
        <f>MAX(B740 - D740/Inputs!$B$5, 0)</f>
        <v>8.4787973484848465</v>
      </c>
      <c r="F740" s="3">
        <f>MAX(D740*Inputs!$B$5 - B740, 0)</f>
        <v>0</v>
      </c>
      <c r="G740" s="3">
        <f t="shared" si="100"/>
        <v>5</v>
      </c>
      <c r="H740" t="str">
        <f t="shared" si="101"/>
        <v>Discharge</v>
      </c>
      <c r="I740" s="3">
        <f t="shared" si="106"/>
        <v>340</v>
      </c>
      <c r="J740" s="3">
        <f t="shared" si="107"/>
        <v>318.94827166799325</v>
      </c>
      <c r="K740" s="3">
        <f>MIN(Inputs!$B$2, (Inputs!$B$8 - I740)/Inputs!$B$9)</f>
        <v>0</v>
      </c>
      <c r="L740" s="3">
        <f>MAX(MIN(Inputs!$B$2, I740*Inputs!$B$10, Inputs!$B$8*Inputs!$B$4 - J740), 0)</f>
        <v>21.051728332006746</v>
      </c>
      <c r="M740" s="3">
        <f t="shared" si="102"/>
        <v>0</v>
      </c>
      <c r="N740" s="3">
        <f t="shared" si="103"/>
        <v>21.051728332006746</v>
      </c>
      <c r="O740" s="3">
        <f>IF(H740="Reg", MIN(Inputs!$B$2, I740*Inputs!$B$10, (Inputs!$B$8-I740)/Inputs!$B$9), 0)</f>
        <v>0</v>
      </c>
      <c r="P740" s="3">
        <f t="shared" si="104"/>
        <v>2595.8886206197521</v>
      </c>
      <c r="Q740" s="3">
        <f t="shared" si="105"/>
        <v>0</v>
      </c>
      <c r="R740" s="3">
        <f>I740 + M740*Inputs!$B$9 - N740/Inputs!$B$10</f>
        <v>317.5587821954623</v>
      </c>
    </row>
    <row r="741" spans="1:18" x14ac:dyDescent="0.3">
      <c r="A741" s="4">
        <v>46053.791666666657</v>
      </c>
      <c r="B741" s="3">
        <v>165.35749999999999</v>
      </c>
      <c r="C741" s="3">
        <v>9.9</v>
      </c>
      <c r="D741" s="3">
        <f t="shared" si="99"/>
        <v>101.05145833333334</v>
      </c>
      <c r="E741" s="3">
        <f>MAX(B741 - D741/Inputs!$B$5, 0)</f>
        <v>50.526297348484832</v>
      </c>
      <c r="F741" s="3">
        <f>MAX(D741*Inputs!$B$5 - B741, 0)</f>
        <v>0</v>
      </c>
      <c r="G741" s="3">
        <f t="shared" si="100"/>
        <v>9.9</v>
      </c>
      <c r="H741" t="str">
        <f t="shared" si="101"/>
        <v>Discharge</v>
      </c>
      <c r="I741" s="3">
        <f t="shared" si="106"/>
        <v>317.5587821954623</v>
      </c>
      <c r="J741" s="3">
        <f t="shared" si="107"/>
        <v>340</v>
      </c>
      <c r="K741" s="3">
        <f>MIN(Inputs!$B$2, (Inputs!$B$8 - I741)/Inputs!$B$9)</f>
        <v>23.922418559098585</v>
      </c>
      <c r="L741" s="3">
        <f>MAX(MIN(Inputs!$B$2, I741*Inputs!$B$10, Inputs!$B$8*Inputs!$B$4 - J741), 0)</f>
        <v>0</v>
      </c>
      <c r="M741" s="3">
        <f t="shared" si="102"/>
        <v>0</v>
      </c>
      <c r="N741" s="3">
        <f t="shared" si="103"/>
        <v>0</v>
      </c>
      <c r="O741" s="3">
        <f>IF(H741="Reg", MIN(Inputs!$B$2, I741*Inputs!$B$10, (Inputs!$B$8-I741)/Inputs!$B$9), 0)</f>
        <v>0</v>
      </c>
      <c r="P741" s="3">
        <f t="shared" si="104"/>
        <v>0</v>
      </c>
      <c r="Q741" s="3">
        <f t="shared" si="105"/>
        <v>0</v>
      </c>
      <c r="R741" s="3">
        <f>I741 + M741*Inputs!$B$9 - N741/Inputs!$B$10</f>
        <v>317.5587821954623</v>
      </c>
    </row>
    <row r="742" spans="1:18" x14ac:dyDescent="0.3">
      <c r="A742" s="4">
        <v>46053.833333333343</v>
      </c>
      <c r="B742" s="3">
        <v>248.91749999999999</v>
      </c>
      <c r="C742" s="3">
        <v>6.55</v>
      </c>
      <c r="D742" s="3">
        <f t="shared" si="99"/>
        <v>101.05145833333334</v>
      </c>
      <c r="E742" s="3">
        <f>MAX(B742 - D742/Inputs!$B$5, 0)</f>
        <v>134.08629734848483</v>
      </c>
      <c r="F742" s="3">
        <f>MAX(D742*Inputs!$B$5 - B742, 0)</f>
        <v>0</v>
      </c>
      <c r="G742" s="3">
        <f t="shared" si="100"/>
        <v>6.55</v>
      </c>
      <c r="H742" t="str">
        <f t="shared" si="101"/>
        <v>Discharge</v>
      </c>
      <c r="I742" s="3">
        <f t="shared" si="106"/>
        <v>317.5587821954623</v>
      </c>
      <c r="J742" s="3">
        <f t="shared" si="107"/>
        <v>340</v>
      </c>
      <c r="K742" s="3">
        <f>MIN(Inputs!$B$2, (Inputs!$B$8 - I742)/Inputs!$B$9)</f>
        <v>23.922418559098585</v>
      </c>
      <c r="L742" s="3">
        <f>MAX(MIN(Inputs!$B$2, I742*Inputs!$B$10, Inputs!$B$8*Inputs!$B$4 - J742), 0)</f>
        <v>0</v>
      </c>
      <c r="M742" s="3">
        <f t="shared" si="102"/>
        <v>0</v>
      </c>
      <c r="N742" s="3">
        <f t="shared" si="103"/>
        <v>0</v>
      </c>
      <c r="O742" s="3">
        <f>IF(H742="Reg", MIN(Inputs!$B$2, I742*Inputs!$B$10, (Inputs!$B$8-I742)/Inputs!$B$9), 0)</f>
        <v>0</v>
      </c>
      <c r="P742" s="3">
        <f t="shared" si="104"/>
        <v>0</v>
      </c>
      <c r="Q742" s="3">
        <f t="shared" si="105"/>
        <v>0</v>
      </c>
      <c r="R742" s="3">
        <f>I742 + M742*Inputs!$B$9 - N742/Inputs!$B$10</f>
        <v>317.5587821954623</v>
      </c>
    </row>
    <row r="743" spans="1:18" x14ac:dyDescent="0.3">
      <c r="A743" s="4">
        <v>46053.875</v>
      </c>
      <c r="B743" s="3">
        <v>272.70749999999998</v>
      </c>
      <c r="C743" s="3">
        <v>3</v>
      </c>
      <c r="D743" s="3">
        <f t="shared" si="99"/>
        <v>101.05145833333334</v>
      </c>
      <c r="E743" s="3">
        <f>MAX(B743 - D743/Inputs!$B$5, 0)</f>
        <v>157.87629734848483</v>
      </c>
      <c r="F743" s="3">
        <f>MAX(D743*Inputs!$B$5 - B743, 0)</f>
        <v>0</v>
      </c>
      <c r="G743" s="3">
        <f t="shared" si="100"/>
        <v>3</v>
      </c>
      <c r="H743" t="str">
        <f t="shared" si="101"/>
        <v>Discharge</v>
      </c>
      <c r="I743" s="3">
        <f t="shared" si="106"/>
        <v>317.5587821954623</v>
      </c>
      <c r="J743" s="3">
        <f t="shared" si="107"/>
        <v>340</v>
      </c>
      <c r="K743" s="3">
        <f>MIN(Inputs!$B$2, (Inputs!$B$8 - I743)/Inputs!$B$9)</f>
        <v>23.922418559098585</v>
      </c>
      <c r="L743" s="3">
        <f>MAX(MIN(Inputs!$B$2, I743*Inputs!$B$10, Inputs!$B$8*Inputs!$B$4 - J743), 0)</f>
        <v>0</v>
      </c>
      <c r="M743" s="3">
        <f t="shared" si="102"/>
        <v>0</v>
      </c>
      <c r="N743" s="3">
        <f t="shared" si="103"/>
        <v>0</v>
      </c>
      <c r="O743" s="3">
        <f>IF(H743="Reg", MIN(Inputs!$B$2, I743*Inputs!$B$10, (Inputs!$B$8-I743)/Inputs!$B$9), 0)</f>
        <v>0</v>
      </c>
      <c r="P743" s="3">
        <f t="shared" si="104"/>
        <v>0</v>
      </c>
      <c r="Q743" s="3">
        <f t="shared" si="105"/>
        <v>0</v>
      </c>
      <c r="R743" s="3">
        <f>I743 + M743*Inputs!$B$9 - N743/Inputs!$B$10</f>
        <v>317.5587821954623</v>
      </c>
    </row>
    <row r="744" spans="1:18" x14ac:dyDescent="0.3">
      <c r="A744" s="4">
        <v>46053.916666666657</v>
      </c>
      <c r="B744" s="3">
        <v>183.6525</v>
      </c>
      <c r="C744" s="3">
        <v>0.8</v>
      </c>
      <c r="D744" s="3">
        <f t="shared" si="99"/>
        <v>101.05145833333334</v>
      </c>
      <c r="E744" s="3">
        <f>MAX(B744 - D744/Inputs!$B$5, 0)</f>
        <v>68.821297348484848</v>
      </c>
      <c r="F744" s="3">
        <f>MAX(D744*Inputs!$B$5 - B744, 0)</f>
        <v>0</v>
      </c>
      <c r="G744" s="3">
        <f t="shared" si="100"/>
        <v>0.8</v>
      </c>
      <c r="H744" t="str">
        <f t="shared" si="101"/>
        <v>Discharge</v>
      </c>
      <c r="I744" s="3">
        <f t="shared" si="106"/>
        <v>317.5587821954623</v>
      </c>
      <c r="J744" s="3">
        <f t="shared" si="107"/>
        <v>340</v>
      </c>
      <c r="K744" s="3">
        <f>MIN(Inputs!$B$2, (Inputs!$B$8 - I744)/Inputs!$B$9)</f>
        <v>23.922418559098585</v>
      </c>
      <c r="L744" s="3">
        <f>MAX(MIN(Inputs!$B$2, I744*Inputs!$B$10, Inputs!$B$8*Inputs!$B$4 - J744), 0)</f>
        <v>0</v>
      </c>
      <c r="M744" s="3">
        <f t="shared" si="102"/>
        <v>0</v>
      </c>
      <c r="N744" s="3">
        <f t="shared" si="103"/>
        <v>0</v>
      </c>
      <c r="O744" s="3">
        <f>IF(H744="Reg", MIN(Inputs!$B$2, I744*Inputs!$B$10, (Inputs!$B$8-I744)/Inputs!$B$9), 0)</f>
        <v>0</v>
      </c>
      <c r="P744" s="3">
        <f t="shared" si="104"/>
        <v>0</v>
      </c>
      <c r="Q744" s="3">
        <f t="shared" si="105"/>
        <v>0</v>
      </c>
      <c r="R744" s="3">
        <f>I744 + M744*Inputs!$B$9 - N744/Inputs!$B$10</f>
        <v>317.5587821954623</v>
      </c>
    </row>
    <row r="745" spans="1:18" x14ac:dyDescent="0.3">
      <c r="A745" s="4">
        <v>46053.958333333343</v>
      </c>
      <c r="B745" s="3">
        <v>110.4225</v>
      </c>
      <c r="C745" s="3">
        <v>0.16</v>
      </c>
      <c r="D745" s="3">
        <f t="shared" si="99"/>
        <v>101.05145833333334</v>
      </c>
      <c r="E745" s="3">
        <f>MAX(B745 - D745/Inputs!$B$5, 0)</f>
        <v>0</v>
      </c>
      <c r="F745" s="3">
        <f>MAX(D745*Inputs!$B$5 - B745, 0)</f>
        <v>0</v>
      </c>
      <c r="G745" s="3">
        <f t="shared" si="100"/>
        <v>0.16</v>
      </c>
      <c r="H745" t="str">
        <f t="shared" si="101"/>
        <v>Reg</v>
      </c>
      <c r="I745" s="3">
        <f t="shared" si="106"/>
        <v>317.5587821954623</v>
      </c>
      <c r="J745" s="3">
        <f t="shared" si="107"/>
        <v>340</v>
      </c>
      <c r="K745" s="3">
        <f>MIN(Inputs!$B$2, (Inputs!$B$8 - I745)/Inputs!$B$9)</f>
        <v>23.922418559098585</v>
      </c>
      <c r="L745" s="3">
        <f>MAX(MIN(Inputs!$B$2, I745*Inputs!$B$10, Inputs!$B$8*Inputs!$B$4 - J745), 0)</f>
        <v>0</v>
      </c>
      <c r="M745" s="3">
        <f t="shared" si="102"/>
        <v>0</v>
      </c>
      <c r="N745" s="3">
        <f t="shared" si="103"/>
        <v>0</v>
      </c>
      <c r="O745" s="3">
        <f>IF(H745="Reg", MIN(Inputs!$B$2, I745*Inputs!$B$10, (Inputs!$B$8-I745)/Inputs!$B$9), 0)</f>
        <v>23.922418559098585</v>
      </c>
      <c r="P745" s="3">
        <f t="shared" si="104"/>
        <v>0</v>
      </c>
      <c r="Q745" s="3">
        <f t="shared" si="105"/>
        <v>3.8275869694557736</v>
      </c>
      <c r="R745" s="3">
        <f>I745 + M745*Inputs!$B$9 - N745/Inputs!$B$10</f>
        <v>317.5587821954623</v>
      </c>
    </row>
    <row r="746" spans="1:18" x14ac:dyDescent="0.3">
      <c r="A746" s="4">
        <v>46054</v>
      </c>
      <c r="B746" s="3">
        <v>13.129999999999999</v>
      </c>
      <c r="C746" s="3">
        <v>0.03</v>
      </c>
      <c r="D746" s="3">
        <f t="shared" si="99"/>
        <v>47.753229166666664</v>
      </c>
      <c r="E746" s="3">
        <f>MAX(B746 - D746/Inputs!$B$5, 0)</f>
        <v>0</v>
      </c>
      <c r="F746" s="3">
        <f>MAX(D746*Inputs!$B$5 - B746, 0)</f>
        <v>28.892841666666666</v>
      </c>
      <c r="G746" s="3">
        <f t="shared" si="100"/>
        <v>0.03</v>
      </c>
      <c r="H746" t="str">
        <f t="shared" si="101"/>
        <v>Charge</v>
      </c>
      <c r="I746" s="3">
        <f t="shared" si="106"/>
        <v>317.5587821954623</v>
      </c>
      <c r="J746" s="3">
        <f t="shared" si="107"/>
        <v>0</v>
      </c>
      <c r="K746" s="3">
        <f>MIN(Inputs!$B$2, (Inputs!$B$8 - I746)/Inputs!$B$9)</f>
        <v>23.922418559098585</v>
      </c>
      <c r="L746" s="3">
        <f>MAX(MIN(Inputs!$B$2, I746*Inputs!$B$10, Inputs!$B$8*Inputs!$B$4 - J746), 0)</f>
        <v>170</v>
      </c>
      <c r="M746" s="3">
        <f t="shared" si="102"/>
        <v>23.922418559098585</v>
      </c>
      <c r="N746" s="3">
        <f t="shared" si="103"/>
        <v>0</v>
      </c>
      <c r="O746" s="3">
        <f>IF(H746="Reg", MIN(Inputs!$B$2, I746*Inputs!$B$10, (Inputs!$B$8-I746)/Inputs!$B$9), 0)</f>
        <v>0</v>
      </c>
      <c r="P746" s="3">
        <f t="shared" si="104"/>
        <v>-314.10135568096439</v>
      </c>
      <c r="Q746" s="3">
        <f t="shared" si="105"/>
        <v>0</v>
      </c>
      <c r="R746" s="3">
        <f>I746 + M746*Inputs!$B$9 - N746/Inputs!$B$10</f>
        <v>340</v>
      </c>
    </row>
    <row r="747" spans="1:18" x14ac:dyDescent="0.3">
      <c r="A747" s="4">
        <v>46054.041666666657</v>
      </c>
      <c r="B747" s="3">
        <v>13.5975</v>
      </c>
      <c r="C747" s="3">
        <v>0.03</v>
      </c>
      <c r="D747" s="3">
        <f t="shared" si="99"/>
        <v>47.753229166666664</v>
      </c>
      <c r="E747" s="3">
        <f>MAX(B747 - D747/Inputs!$B$5, 0)</f>
        <v>0</v>
      </c>
      <c r="F747" s="3">
        <f>MAX(D747*Inputs!$B$5 - B747, 0)</f>
        <v>28.425341666666665</v>
      </c>
      <c r="G747" s="3">
        <f t="shared" si="100"/>
        <v>0.03</v>
      </c>
      <c r="H747" t="str">
        <f t="shared" si="101"/>
        <v>Charge</v>
      </c>
      <c r="I747" s="3">
        <f t="shared" si="106"/>
        <v>340</v>
      </c>
      <c r="J747" s="3">
        <f t="shared" si="107"/>
        <v>0</v>
      </c>
      <c r="K747" s="3">
        <f>MIN(Inputs!$B$2, (Inputs!$B$8 - I747)/Inputs!$B$9)</f>
        <v>0</v>
      </c>
      <c r="L747" s="3">
        <f>MAX(MIN(Inputs!$B$2, I747*Inputs!$B$10, Inputs!$B$8*Inputs!$B$4 - J747), 0)</f>
        <v>170</v>
      </c>
      <c r="M747" s="3">
        <f t="shared" si="102"/>
        <v>0</v>
      </c>
      <c r="N747" s="3">
        <f t="shared" si="103"/>
        <v>0</v>
      </c>
      <c r="O747" s="3">
        <f>IF(H747="Reg", MIN(Inputs!$B$2, I747*Inputs!$B$10, (Inputs!$B$8-I747)/Inputs!$B$9), 0)</f>
        <v>0</v>
      </c>
      <c r="P747" s="3">
        <f t="shared" si="104"/>
        <v>0</v>
      </c>
      <c r="Q747" s="3">
        <f t="shared" si="105"/>
        <v>0</v>
      </c>
      <c r="R747" s="3">
        <f>I747 + M747*Inputs!$B$9 - N747/Inputs!$B$10</f>
        <v>340</v>
      </c>
    </row>
    <row r="748" spans="1:18" x14ac:dyDescent="0.3">
      <c r="A748" s="4">
        <v>46054.083333333343</v>
      </c>
      <c r="B748" s="3">
        <v>15.545000000000002</v>
      </c>
      <c r="C748" s="3">
        <v>0.03</v>
      </c>
      <c r="D748" s="3">
        <f t="shared" si="99"/>
        <v>47.753229166666664</v>
      </c>
      <c r="E748" s="3">
        <f>MAX(B748 - D748/Inputs!$B$5, 0)</f>
        <v>0</v>
      </c>
      <c r="F748" s="3">
        <f>MAX(D748*Inputs!$B$5 - B748, 0)</f>
        <v>26.477841666666663</v>
      </c>
      <c r="G748" s="3">
        <f t="shared" si="100"/>
        <v>0.03</v>
      </c>
      <c r="H748" t="str">
        <f t="shared" si="101"/>
        <v>Charge</v>
      </c>
      <c r="I748" s="3">
        <f t="shared" si="106"/>
        <v>340</v>
      </c>
      <c r="J748" s="3">
        <f t="shared" si="107"/>
        <v>0</v>
      </c>
      <c r="K748" s="3">
        <f>MIN(Inputs!$B$2, (Inputs!$B$8 - I748)/Inputs!$B$9)</f>
        <v>0</v>
      </c>
      <c r="L748" s="3">
        <f>MAX(MIN(Inputs!$B$2, I748*Inputs!$B$10, Inputs!$B$8*Inputs!$B$4 - J748), 0)</f>
        <v>170</v>
      </c>
      <c r="M748" s="3">
        <f t="shared" si="102"/>
        <v>0</v>
      </c>
      <c r="N748" s="3">
        <f t="shared" si="103"/>
        <v>0</v>
      </c>
      <c r="O748" s="3">
        <f>IF(H748="Reg", MIN(Inputs!$B$2, I748*Inputs!$B$10, (Inputs!$B$8-I748)/Inputs!$B$9), 0)</f>
        <v>0</v>
      </c>
      <c r="P748" s="3">
        <f t="shared" si="104"/>
        <v>0</v>
      </c>
      <c r="Q748" s="3">
        <f t="shared" si="105"/>
        <v>0</v>
      </c>
      <c r="R748" s="3">
        <f>I748 + M748*Inputs!$B$9 - N748/Inputs!$B$10</f>
        <v>340</v>
      </c>
    </row>
    <row r="749" spans="1:18" x14ac:dyDescent="0.3">
      <c r="A749" s="4">
        <v>46054.125</v>
      </c>
      <c r="B749" s="3">
        <v>23.11</v>
      </c>
      <c r="C749" s="3">
        <v>0.04</v>
      </c>
      <c r="D749" s="3">
        <f t="shared" si="99"/>
        <v>47.753229166666664</v>
      </c>
      <c r="E749" s="3">
        <f>MAX(B749 - D749/Inputs!$B$5, 0)</f>
        <v>0</v>
      </c>
      <c r="F749" s="3">
        <f>MAX(D749*Inputs!$B$5 - B749, 0)</f>
        <v>18.912841666666665</v>
      </c>
      <c r="G749" s="3">
        <f t="shared" si="100"/>
        <v>0.04</v>
      </c>
      <c r="H749" t="str">
        <f t="shared" si="101"/>
        <v>Charge</v>
      </c>
      <c r="I749" s="3">
        <f t="shared" si="106"/>
        <v>340</v>
      </c>
      <c r="J749" s="3">
        <f t="shared" si="107"/>
        <v>0</v>
      </c>
      <c r="K749" s="3">
        <f>MIN(Inputs!$B$2, (Inputs!$B$8 - I749)/Inputs!$B$9)</f>
        <v>0</v>
      </c>
      <c r="L749" s="3">
        <f>MAX(MIN(Inputs!$B$2, I749*Inputs!$B$10, Inputs!$B$8*Inputs!$B$4 - J749), 0)</f>
        <v>170</v>
      </c>
      <c r="M749" s="3">
        <f t="shared" si="102"/>
        <v>0</v>
      </c>
      <c r="N749" s="3">
        <f t="shared" si="103"/>
        <v>0</v>
      </c>
      <c r="O749" s="3">
        <f>IF(H749="Reg", MIN(Inputs!$B$2, I749*Inputs!$B$10, (Inputs!$B$8-I749)/Inputs!$B$9), 0)</f>
        <v>0</v>
      </c>
      <c r="P749" s="3">
        <f t="shared" si="104"/>
        <v>0</v>
      </c>
      <c r="Q749" s="3">
        <f t="shared" si="105"/>
        <v>0</v>
      </c>
      <c r="R749" s="3">
        <f>I749 + M749*Inputs!$B$9 - N749/Inputs!$B$10</f>
        <v>340</v>
      </c>
    </row>
    <row r="750" spans="1:18" x14ac:dyDescent="0.3">
      <c r="A750" s="4">
        <v>46054.166666666657</v>
      </c>
      <c r="B750" s="3">
        <v>23.594999999999999</v>
      </c>
      <c r="C750" s="3">
        <v>0.04</v>
      </c>
      <c r="D750" s="3">
        <f t="shared" si="99"/>
        <v>47.753229166666664</v>
      </c>
      <c r="E750" s="3">
        <f>MAX(B750 - D750/Inputs!$B$5, 0)</f>
        <v>0</v>
      </c>
      <c r="F750" s="3">
        <f>MAX(D750*Inputs!$B$5 - B750, 0)</f>
        <v>18.427841666666666</v>
      </c>
      <c r="G750" s="3">
        <f t="shared" si="100"/>
        <v>0.04</v>
      </c>
      <c r="H750" t="str">
        <f t="shared" si="101"/>
        <v>Charge</v>
      </c>
      <c r="I750" s="3">
        <f t="shared" si="106"/>
        <v>340</v>
      </c>
      <c r="J750" s="3">
        <f t="shared" si="107"/>
        <v>0</v>
      </c>
      <c r="K750" s="3">
        <f>MIN(Inputs!$B$2, (Inputs!$B$8 - I750)/Inputs!$B$9)</f>
        <v>0</v>
      </c>
      <c r="L750" s="3">
        <f>MAX(MIN(Inputs!$B$2, I750*Inputs!$B$10, Inputs!$B$8*Inputs!$B$4 - J750), 0)</f>
        <v>170</v>
      </c>
      <c r="M750" s="3">
        <f t="shared" si="102"/>
        <v>0</v>
      </c>
      <c r="N750" s="3">
        <f t="shared" si="103"/>
        <v>0</v>
      </c>
      <c r="O750" s="3">
        <f>IF(H750="Reg", MIN(Inputs!$B$2, I750*Inputs!$B$10, (Inputs!$B$8-I750)/Inputs!$B$9), 0)</f>
        <v>0</v>
      </c>
      <c r="P750" s="3">
        <f t="shared" si="104"/>
        <v>0</v>
      </c>
      <c r="Q750" s="3">
        <f t="shared" si="105"/>
        <v>0</v>
      </c>
      <c r="R750" s="3">
        <f>I750 + M750*Inputs!$B$9 - N750/Inputs!$B$10</f>
        <v>340</v>
      </c>
    </row>
    <row r="751" spans="1:18" x14ac:dyDescent="0.3">
      <c r="A751" s="4">
        <v>46054.208333333343</v>
      </c>
      <c r="B751" s="3">
        <v>24.647499999999997</v>
      </c>
      <c r="C751" s="3">
        <v>0.04</v>
      </c>
      <c r="D751" s="3">
        <f t="shared" si="99"/>
        <v>47.753229166666664</v>
      </c>
      <c r="E751" s="3">
        <f>MAX(B751 - D751/Inputs!$B$5, 0)</f>
        <v>0</v>
      </c>
      <c r="F751" s="3">
        <f>MAX(D751*Inputs!$B$5 - B751, 0)</f>
        <v>17.375341666666667</v>
      </c>
      <c r="G751" s="3">
        <f t="shared" si="100"/>
        <v>0.04</v>
      </c>
      <c r="H751" t="str">
        <f t="shared" si="101"/>
        <v>Charge</v>
      </c>
      <c r="I751" s="3">
        <f t="shared" si="106"/>
        <v>340</v>
      </c>
      <c r="J751" s="3">
        <f t="shared" si="107"/>
        <v>0</v>
      </c>
      <c r="K751" s="3">
        <f>MIN(Inputs!$B$2, (Inputs!$B$8 - I751)/Inputs!$B$9)</f>
        <v>0</v>
      </c>
      <c r="L751" s="3">
        <f>MAX(MIN(Inputs!$B$2, I751*Inputs!$B$10, Inputs!$B$8*Inputs!$B$4 - J751), 0)</f>
        <v>170</v>
      </c>
      <c r="M751" s="3">
        <f t="shared" si="102"/>
        <v>0</v>
      </c>
      <c r="N751" s="3">
        <f t="shared" si="103"/>
        <v>0</v>
      </c>
      <c r="O751" s="3">
        <f>IF(H751="Reg", MIN(Inputs!$B$2, I751*Inputs!$B$10, (Inputs!$B$8-I751)/Inputs!$B$9), 0)</f>
        <v>0</v>
      </c>
      <c r="P751" s="3">
        <f t="shared" si="104"/>
        <v>0</v>
      </c>
      <c r="Q751" s="3">
        <f t="shared" si="105"/>
        <v>0</v>
      </c>
      <c r="R751" s="3">
        <f>I751 + M751*Inputs!$B$9 - N751/Inputs!$B$10</f>
        <v>340</v>
      </c>
    </row>
    <row r="752" spans="1:18" x14ac:dyDescent="0.3">
      <c r="A752" s="4">
        <v>46054.25</v>
      </c>
      <c r="B752" s="3">
        <v>30.872499999999999</v>
      </c>
      <c r="C752" s="3">
        <v>0.1</v>
      </c>
      <c r="D752" s="3">
        <f t="shared" si="99"/>
        <v>47.753229166666664</v>
      </c>
      <c r="E752" s="3">
        <f>MAX(B752 - D752/Inputs!$B$5, 0)</f>
        <v>0</v>
      </c>
      <c r="F752" s="3">
        <f>MAX(D752*Inputs!$B$5 - B752, 0)</f>
        <v>11.150341666666666</v>
      </c>
      <c r="G752" s="3">
        <f t="shared" si="100"/>
        <v>0.1</v>
      </c>
      <c r="H752" t="str">
        <f t="shared" si="101"/>
        <v>Charge</v>
      </c>
      <c r="I752" s="3">
        <f t="shared" si="106"/>
        <v>340</v>
      </c>
      <c r="J752" s="3">
        <f t="shared" si="107"/>
        <v>0</v>
      </c>
      <c r="K752" s="3">
        <f>MIN(Inputs!$B$2, (Inputs!$B$8 - I752)/Inputs!$B$9)</f>
        <v>0</v>
      </c>
      <c r="L752" s="3">
        <f>MAX(MIN(Inputs!$B$2, I752*Inputs!$B$10, Inputs!$B$8*Inputs!$B$4 - J752), 0)</f>
        <v>170</v>
      </c>
      <c r="M752" s="3">
        <f t="shared" si="102"/>
        <v>0</v>
      </c>
      <c r="N752" s="3">
        <f t="shared" si="103"/>
        <v>0</v>
      </c>
      <c r="O752" s="3">
        <f>IF(H752="Reg", MIN(Inputs!$B$2, I752*Inputs!$B$10, (Inputs!$B$8-I752)/Inputs!$B$9), 0)</f>
        <v>0</v>
      </c>
      <c r="P752" s="3">
        <f t="shared" si="104"/>
        <v>0</v>
      </c>
      <c r="Q752" s="3">
        <f t="shared" si="105"/>
        <v>0</v>
      </c>
      <c r="R752" s="3">
        <f>I752 + M752*Inputs!$B$9 - N752/Inputs!$B$10</f>
        <v>340</v>
      </c>
    </row>
    <row r="753" spans="1:18" x14ac:dyDescent="0.3">
      <c r="A753" s="4">
        <v>46054.291666666657</v>
      </c>
      <c r="B753" s="3">
        <v>41.314999999999998</v>
      </c>
      <c r="C753" s="3">
        <v>0.11</v>
      </c>
      <c r="D753" s="3">
        <f t="shared" si="99"/>
        <v>47.753229166666664</v>
      </c>
      <c r="E753" s="3">
        <f>MAX(B753 - D753/Inputs!$B$5, 0)</f>
        <v>0</v>
      </c>
      <c r="F753" s="3">
        <f>MAX(D753*Inputs!$B$5 - B753, 0)</f>
        <v>0.70784166666666692</v>
      </c>
      <c r="G753" s="3">
        <f t="shared" si="100"/>
        <v>0.11</v>
      </c>
      <c r="H753" t="str">
        <f t="shared" si="101"/>
        <v>Charge</v>
      </c>
      <c r="I753" s="3">
        <f t="shared" si="106"/>
        <v>340</v>
      </c>
      <c r="J753" s="3">
        <f t="shared" si="107"/>
        <v>0</v>
      </c>
      <c r="K753" s="3">
        <f>MIN(Inputs!$B$2, (Inputs!$B$8 - I753)/Inputs!$B$9)</f>
        <v>0</v>
      </c>
      <c r="L753" s="3">
        <f>MAX(MIN(Inputs!$B$2, I753*Inputs!$B$10, Inputs!$B$8*Inputs!$B$4 - J753), 0)</f>
        <v>170</v>
      </c>
      <c r="M753" s="3">
        <f t="shared" si="102"/>
        <v>0</v>
      </c>
      <c r="N753" s="3">
        <f t="shared" si="103"/>
        <v>0</v>
      </c>
      <c r="O753" s="3">
        <f>IF(H753="Reg", MIN(Inputs!$B$2, I753*Inputs!$B$10, (Inputs!$B$8-I753)/Inputs!$B$9), 0)</f>
        <v>0</v>
      </c>
      <c r="P753" s="3">
        <f t="shared" si="104"/>
        <v>0</v>
      </c>
      <c r="Q753" s="3">
        <f t="shared" si="105"/>
        <v>0</v>
      </c>
      <c r="R753" s="3">
        <f>I753 + M753*Inputs!$B$9 - N753/Inputs!$B$10</f>
        <v>340</v>
      </c>
    </row>
    <row r="754" spans="1:18" x14ac:dyDescent="0.3">
      <c r="A754" s="4">
        <v>46054.333333333343</v>
      </c>
      <c r="B754" s="3">
        <v>31.954999999999998</v>
      </c>
      <c r="C754" s="3">
        <v>5.28</v>
      </c>
      <c r="D754" s="3">
        <f t="shared" si="99"/>
        <v>47.753229166666664</v>
      </c>
      <c r="E754" s="3">
        <f>MAX(B754 - D754/Inputs!$B$5, 0)</f>
        <v>0</v>
      </c>
      <c r="F754" s="3">
        <f>MAX(D754*Inputs!$B$5 - B754, 0)</f>
        <v>10.067841666666666</v>
      </c>
      <c r="G754" s="3">
        <f t="shared" si="100"/>
        <v>5.28</v>
      </c>
      <c r="H754" t="str">
        <f t="shared" si="101"/>
        <v>Charge</v>
      </c>
      <c r="I754" s="3">
        <f t="shared" si="106"/>
        <v>340</v>
      </c>
      <c r="J754" s="3">
        <f t="shared" si="107"/>
        <v>0</v>
      </c>
      <c r="K754" s="3">
        <f>MIN(Inputs!$B$2, (Inputs!$B$8 - I754)/Inputs!$B$9)</f>
        <v>0</v>
      </c>
      <c r="L754" s="3">
        <f>MAX(MIN(Inputs!$B$2, I754*Inputs!$B$10, Inputs!$B$8*Inputs!$B$4 - J754), 0)</f>
        <v>170</v>
      </c>
      <c r="M754" s="3">
        <f t="shared" si="102"/>
        <v>0</v>
      </c>
      <c r="N754" s="3">
        <f t="shared" si="103"/>
        <v>0</v>
      </c>
      <c r="O754" s="3">
        <f>IF(H754="Reg", MIN(Inputs!$B$2, I754*Inputs!$B$10, (Inputs!$B$8-I754)/Inputs!$B$9), 0)</f>
        <v>0</v>
      </c>
      <c r="P754" s="3">
        <f t="shared" si="104"/>
        <v>0</v>
      </c>
      <c r="Q754" s="3">
        <f t="shared" si="105"/>
        <v>0</v>
      </c>
      <c r="R754" s="3">
        <f>I754 + M754*Inputs!$B$9 - N754/Inputs!$B$10</f>
        <v>340</v>
      </c>
    </row>
    <row r="755" spans="1:18" x14ac:dyDescent="0.3">
      <c r="A755" s="4">
        <v>46054.375</v>
      </c>
      <c r="B755" s="3">
        <v>52.269999999999996</v>
      </c>
      <c r="C755" s="3">
        <v>5.88</v>
      </c>
      <c r="D755" s="3">
        <f t="shared" si="99"/>
        <v>47.753229166666664</v>
      </c>
      <c r="E755" s="3">
        <f>MAX(B755 - D755/Inputs!$B$5, 0)</f>
        <v>0</v>
      </c>
      <c r="F755" s="3">
        <f>MAX(D755*Inputs!$B$5 - B755, 0)</f>
        <v>0</v>
      </c>
      <c r="G755" s="3">
        <f t="shared" si="100"/>
        <v>5.88</v>
      </c>
      <c r="H755" t="str">
        <f t="shared" si="101"/>
        <v>Reg</v>
      </c>
      <c r="I755" s="3">
        <f t="shared" si="106"/>
        <v>340</v>
      </c>
      <c r="J755" s="3">
        <f t="shared" si="107"/>
        <v>0</v>
      </c>
      <c r="K755" s="3">
        <f>MIN(Inputs!$B$2, (Inputs!$B$8 - I755)/Inputs!$B$9)</f>
        <v>0</v>
      </c>
      <c r="L755" s="3">
        <f>MAX(MIN(Inputs!$B$2, I755*Inputs!$B$10, Inputs!$B$8*Inputs!$B$4 - J755), 0)</f>
        <v>170</v>
      </c>
      <c r="M755" s="3">
        <f t="shared" si="102"/>
        <v>0</v>
      </c>
      <c r="N755" s="3">
        <f t="shared" si="103"/>
        <v>0</v>
      </c>
      <c r="O755" s="3">
        <f>IF(H755="Reg", MIN(Inputs!$B$2, I755*Inputs!$B$10, (Inputs!$B$8-I755)/Inputs!$B$9), 0)</f>
        <v>0</v>
      </c>
      <c r="P755" s="3">
        <f t="shared" si="104"/>
        <v>0</v>
      </c>
      <c r="Q755" s="3">
        <f t="shared" si="105"/>
        <v>0</v>
      </c>
      <c r="R755" s="3">
        <f>I755 + M755*Inputs!$B$9 - N755/Inputs!$B$10</f>
        <v>340</v>
      </c>
    </row>
    <row r="756" spans="1:18" x14ac:dyDescent="0.3">
      <c r="A756" s="4">
        <v>46054.416666666657</v>
      </c>
      <c r="B756" s="3">
        <v>50.487499999999997</v>
      </c>
      <c r="C756" s="3">
        <v>1.03</v>
      </c>
      <c r="D756" s="3">
        <f t="shared" si="99"/>
        <v>47.753229166666664</v>
      </c>
      <c r="E756" s="3">
        <f>MAX(B756 - D756/Inputs!$B$5, 0)</f>
        <v>0</v>
      </c>
      <c r="F756" s="3">
        <f>MAX(D756*Inputs!$B$5 - B756, 0)</f>
        <v>0</v>
      </c>
      <c r="G756" s="3">
        <f t="shared" si="100"/>
        <v>1.03</v>
      </c>
      <c r="H756" t="str">
        <f t="shared" si="101"/>
        <v>Reg</v>
      </c>
      <c r="I756" s="3">
        <f t="shared" si="106"/>
        <v>340</v>
      </c>
      <c r="J756" s="3">
        <f t="shared" si="107"/>
        <v>0</v>
      </c>
      <c r="K756" s="3">
        <f>MIN(Inputs!$B$2, (Inputs!$B$8 - I756)/Inputs!$B$9)</f>
        <v>0</v>
      </c>
      <c r="L756" s="3">
        <f>MAX(MIN(Inputs!$B$2, I756*Inputs!$B$10, Inputs!$B$8*Inputs!$B$4 - J756), 0)</f>
        <v>170</v>
      </c>
      <c r="M756" s="3">
        <f t="shared" si="102"/>
        <v>0</v>
      </c>
      <c r="N756" s="3">
        <f t="shared" si="103"/>
        <v>0</v>
      </c>
      <c r="O756" s="3">
        <f>IF(H756="Reg", MIN(Inputs!$B$2, I756*Inputs!$B$10, (Inputs!$B$8-I756)/Inputs!$B$9), 0)</f>
        <v>0</v>
      </c>
      <c r="P756" s="3">
        <f t="shared" si="104"/>
        <v>0</v>
      </c>
      <c r="Q756" s="3">
        <f t="shared" si="105"/>
        <v>0</v>
      </c>
      <c r="R756" s="3">
        <f>I756 + M756*Inputs!$B$9 - N756/Inputs!$B$10</f>
        <v>340</v>
      </c>
    </row>
    <row r="757" spans="1:18" x14ac:dyDescent="0.3">
      <c r="A757" s="4">
        <v>46054.458333333343</v>
      </c>
      <c r="B757" s="3">
        <v>48.025000000000006</v>
      </c>
      <c r="C757" s="3">
        <v>0.5</v>
      </c>
      <c r="D757" s="3">
        <f t="shared" si="99"/>
        <v>47.753229166666664</v>
      </c>
      <c r="E757" s="3">
        <f>MAX(B757 - D757/Inputs!$B$5, 0)</f>
        <v>0</v>
      </c>
      <c r="F757" s="3">
        <f>MAX(D757*Inputs!$B$5 - B757, 0)</f>
        <v>0</v>
      </c>
      <c r="G757" s="3">
        <f t="shared" si="100"/>
        <v>0.5</v>
      </c>
      <c r="H757" t="str">
        <f t="shared" si="101"/>
        <v>Reg</v>
      </c>
      <c r="I757" s="3">
        <f t="shared" si="106"/>
        <v>340</v>
      </c>
      <c r="J757" s="3">
        <f t="shared" si="107"/>
        <v>0</v>
      </c>
      <c r="K757" s="3">
        <f>MIN(Inputs!$B$2, (Inputs!$B$8 - I757)/Inputs!$B$9)</f>
        <v>0</v>
      </c>
      <c r="L757" s="3">
        <f>MAX(MIN(Inputs!$B$2, I757*Inputs!$B$10, Inputs!$B$8*Inputs!$B$4 - J757), 0)</f>
        <v>170</v>
      </c>
      <c r="M757" s="3">
        <f t="shared" si="102"/>
        <v>0</v>
      </c>
      <c r="N757" s="3">
        <f t="shared" si="103"/>
        <v>0</v>
      </c>
      <c r="O757" s="3">
        <f>IF(H757="Reg", MIN(Inputs!$B$2, I757*Inputs!$B$10, (Inputs!$B$8-I757)/Inputs!$B$9), 0)</f>
        <v>0</v>
      </c>
      <c r="P757" s="3">
        <f t="shared" si="104"/>
        <v>0</v>
      </c>
      <c r="Q757" s="3">
        <f t="shared" si="105"/>
        <v>0</v>
      </c>
      <c r="R757" s="3">
        <f>I757 + M757*Inputs!$B$9 - N757/Inputs!$B$10</f>
        <v>340</v>
      </c>
    </row>
    <row r="758" spans="1:18" x14ac:dyDescent="0.3">
      <c r="A758" s="4">
        <v>46054.5</v>
      </c>
      <c r="B758" s="3">
        <v>40.415000000000006</v>
      </c>
      <c r="C758" s="3">
        <v>0.5</v>
      </c>
      <c r="D758" s="3">
        <f t="shared" si="99"/>
        <v>47.753229166666664</v>
      </c>
      <c r="E758" s="3">
        <f>MAX(B758 - D758/Inputs!$B$5, 0)</f>
        <v>0</v>
      </c>
      <c r="F758" s="3">
        <f>MAX(D758*Inputs!$B$5 - B758, 0)</f>
        <v>1.6078416666666584</v>
      </c>
      <c r="G758" s="3">
        <f t="shared" si="100"/>
        <v>0.5</v>
      </c>
      <c r="H758" t="str">
        <f t="shared" si="101"/>
        <v>Charge</v>
      </c>
      <c r="I758" s="3">
        <f t="shared" si="106"/>
        <v>340</v>
      </c>
      <c r="J758" s="3">
        <f t="shared" si="107"/>
        <v>0</v>
      </c>
      <c r="K758" s="3">
        <f>MIN(Inputs!$B$2, (Inputs!$B$8 - I758)/Inputs!$B$9)</f>
        <v>0</v>
      </c>
      <c r="L758" s="3">
        <f>MAX(MIN(Inputs!$B$2, I758*Inputs!$B$10, Inputs!$B$8*Inputs!$B$4 - J758), 0)</f>
        <v>170</v>
      </c>
      <c r="M758" s="3">
        <f t="shared" si="102"/>
        <v>0</v>
      </c>
      <c r="N758" s="3">
        <f t="shared" si="103"/>
        <v>0</v>
      </c>
      <c r="O758" s="3">
        <f>IF(H758="Reg", MIN(Inputs!$B$2, I758*Inputs!$B$10, (Inputs!$B$8-I758)/Inputs!$B$9), 0)</f>
        <v>0</v>
      </c>
      <c r="P758" s="3">
        <f t="shared" si="104"/>
        <v>0</v>
      </c>
      <c r="Q758" s="3">
        <f t="shared" si="105"/>
        <v>0</v>
      </c>
      <c r="R758" s="3">
        <f>I758 + M758*Inputs!$B$9 - N758/Inputs!$B$10</f>
        <v>340</v>
      </c>
    </row>
    <row r="759" spans="1:18" x14ac:dyDescent="0.3">
      <c r="A759" s="4">
        <v>46054.541666666657</v>
      </c>
      <c r="B759" s="3">
        <v>35.234999999999999</v>
      </c>
      <c r="C759" s="3">
        <v>0.5</v>
      </c>
      <c r="D759" s="3">
        <f t="shared" si="99"/>
        <v>47.753229166666664</v>
      </c>
      <c r="E759" s="3">
        <f>MAX(B759 - D759/Inputs!$B$5, 0)</f>
        <v>0</v>
      </c>
      <c r="F759" s="3">
        <f>MAX(D759*Inputs!$B$5 - B759, 0)</f>
        <v>6.7878416666666652</v>
      </c>
      <c r="G759" s="3">
        <f t="shared" si="100"/>
        <v>0.5</v>
      </c>
      <c r="H759" t="str">
        <f t="shared" si="101"/>
        <v>Charge</v>
      </c>
      <c r="I759" s="3">
        <f t="shared" si="106"/>
        <v>340</v>
      </c>
      <c r="J759" s="3">
        <f t="shared" si="107"/>
        <v>0</v>
      </c>
      <c r="K759" s="3">
        <f>MIN(Inputs!$B$2, (Inputs!$B$8 - I759)/Inputs!$B$9)</f>
        <v>0</v>
      </c>
      <c r="L759" s="3">
        <f>MAX(MIN(Inputs!$B$2, I759*Inputs!$B$10, Inputs!$B$8*Inputs!$B$4 - J759), 0)</f>
        <v>170</v>
      </c>
      <c r="M759" s="3">
        <f t="shared" si="102"/>
        <v>0</v>
      </c>
      <c r="N759" s="3">
        <f t="shared" si="103"/>
        <v>0</v>
      </c>
      <c r="O759" s="3">
        <f>IF(H759="Reg", MIN(Inputs!$B$2, I759*Inputs!$B$10, (Inputs!$B$8-I759)/Inputs!$B$9), 0)</f>
        <v>0</v>
      </c>
      <c r="P759" s="3">
        <f t="shared" si="104"/>
        <v>0</v>
      </c>
      <c r="Q759" s="3">
        <f t="shared" si="105"/>
        <v>0</v>
      </c>
      <c r="R759" s="3">
        <f>I759 + M759*Inputs!$B$9 - N759/Inputs!$B$10</f>
        <v>340</v>
      </c>
    </row>
    <row r="760" spans="1:18" x14ac:dyDescent="0.3">
      <c r="A760" s="4">
        <v>46054.583333333343</v>
      </c>
      <c r="B760" s="3">
        <v>36.174999999999997</v>
      </c>
      <c r="C760" s="3">
        <v>0.84</v>
      </c>
      <c r="D760" s="3">
        <f t="shared" si="99"/>
        <v>47.753229166666664</v>
      </c>
      <c r="E760" s="3">
        <f>MAX(B760 - D760/Inputs!$B$5, 0)</f>
        <v>0</v>
      </c>
      <c r="F760" s="3">
        <f>MAX(D760*Inputs!$B$5 - B760, 0)</f>
        <v>5.8478416666666675</v>
      </c>
      <c r="G760" s="3">
        <f t="shared" si="100"/>
        <v>0.84</v>
      </c>
      <c r="H760" t="str">
        <f t="shared" si="101"/>
        <v>Charge</v>
      </c>
      <c r="I760" s="3">
        <f t="shared" si="106"/>
        <v>340</v>
      </c>
      <c r="J760" s="3">
        <f t="shared" si="107"/>
        <v>0</v>
      </c>
      <c r="K760" s="3">
        <f>MIN(Inputs!$B$2, (Inputs!$B$8 - I760)/Inputs!$B$9)</f>
        <v>0</v>
      </c>
      <c r="L760" s="3">
        <f>MAX(MIN(Inputs!$B$2, I760*Inputs!$B$10, Inputs!$B$8*Inputs!$B$4 - J760), 0)</f>
        <v>170</v>
      </c>
      <c r="M760" s="3">
        <f t="shared" si="102"/>
        <v>0</v>
      </c>
      <c r="N760" s="3">
        <f t="shared" si="103"/>
        <v>0</v>
      </c>
      <c r="O760" s="3">
        <f>IF(H760="Reg", MIN(Inputs!$B$2, I760*Inputs!$B$10, (Inputs!$B$8-I760)/Inputs!$B$9), 0)</f>
        <v>0</v>
      </c>
      <c r="P760" s="3">
        <f t="shared" si="104"/>
        <v>0</v>
      </c>
      <c r="Q760" s="3">
        <f t="shared" si="105"/>
        <v>0</v>
      </c>
      <c r="R760" s="3">
        <f>I760 + M760*Inputs!$B$9 - N760/Inputs!$B$10</f>
        <v>340</v>
      </c>
    </row>
    <row r="761" spans="1:18" x14ac:dyDescent="0.3">
      <c r="A761" s="4">
        <v>46054.625</v>
      </c>
      <c r="B761" s="3">
        <v>53.66</v>
      </c>
      <c r="C761" s="3">
        <v>0.63</v>
      </c>
      <c r="D761" s="3">
        <f t="shared" si="99"/>
        <v>47.753229166666664</v>
      </c>
      <c r="E761" s="3">
        <f>MAX(B761 - D761/Inputs!$B$5, 0)</f>
        <v>0</v>
      </c>
      <c r="F761" s="3">
        <f>MAX(D761*Inputs!$B$5 - B761, 0)</f>
        <v>0</v>
      </c>
      <c r="G761" s="3">
        <f t="shared" si="100"/>
        <v>0.63</v>
      </c>
      <c r="H761" t="str">
        <f t="shared" si="101"/>
        <v>Reg</v>
      </c>
      <c r="I761" s="3">
        <f t="shared" si="106"/>
        <v>340</v>
      </c>
      <c r="J761" s="3">
        <f t="shared" si="107"/>
        <v>0</v>
      </c>
      <c r="K761" s="3">
        <f>MIN(Inputs!$B$2, (Inputs!$B$8 - I761)/Inputs!$B$9)</f>
        <v>0</v>
      </c>
      <c r="L761" s="3">
        <f>MAX(MIN(Inputs!$B$2, I761*Inputs!$B$10, Inputs!$B$8*Inputs!$B$4 - J761), 0)</f>
        <v>170</v>
      </c>
      <c r="M761" s="3">
        <f t="shared" si="102"/>
        <v>0</v>
      </c>
      <c r="N761" s="3">
        <f t="shared" si="103"/>
        <v>0</v>
      </c>
      <c r="O761" s="3">
        <f>IF(H761="Reg", MIN(Inputs!$B$2, I761*Inputs!$B$10, (Inputs!$B$8-I761)/Inputs!$B$9), 0)</f>
        <v>0</v>
      </c>
      <c r="P761" s="3">
        <f t="shared" si="104"/>
        <v>0</v>
      </c>
      <c r="Q761" s="3">
        <f t="shared" si="105"/>
        <v>0</v>
      </c>
      <c r="R761" s="3">
        <f>I761 + M761*Inputs!$B$9 - N761/Inputs!$B$10</f>
        <v>340</v>
      </c>
    </row>
    <row r="762" spans="1:18" x14ac:dyDescent="0.3">
      <c r="A762" s="4">
        <v>46054.666666666657</v>
      </c>
      <c r="B762" s="3">
        <v>63.8125</v>
      </c>
      <c r="C762" s="3">
        <v>0.84</v>
      </c>
      <c r="D762" s="3">
        <f t="shared" si="99"/>
        <v>47.753229166666664</v>
      </c>
      <c r="E762" s="3">
        <f>MAX(B762 - D762/Inputs!$B$5, 0)</f>
        <v>9.5474668560606091</v>
      </c>
      <c r="F762" s="3">
        <f>MAX(D762*Inputs!$B$5 - B762, 0)</f>
        <v>0</v>
      </c>
      <c r="G762" s="3">
        <f t="shared" si="100"/>
        <v>0.84</v>
      </c>
      <c r="H762" t="str">
        <f t="shared" si="101"/>
        <v>Discharge</v>
      </c>
      <c r="I762" s="3">
        <f t="shared" si="106"/>
        <v>340</v>
      </c>
      <c r="J762" s="3">
        <f t="shared" si="107"/>
        <v>0</v>
      </c>
      <c r="K762" s="3">
        <f>MIN(Inputs!$B$2, (Inputs!$B$8 - I762)/Inputs!$B$9)</f>
        <v>0</v>
      </c>
      <c r="L762" s="3">
        <f>MAX(MIN(Inputs!$B$2, I762*Inputs!$B$10, Inputs!$B$8*Inputs!$B$4 - J762), 0)</f>
        <v>170</v>
      </c>
      <c r="M762" s="3">
        <f t="shared" si="102"/>
        <v>0</v>
      </c>
      <c r="N762" s="3">
        <f t="shared" si="103"/>
        <v>170</v>
      </c>
      <c r="O762" s="3">
        <f>IF(H762="Reg", MIN(Inputs!$B$2, I762*Inputs!$B$10, (Inputs!$B$8-I762)/Inputs!$B$9), 0)</f>
        <v>0</v>
      </c>
      <c r="P762" s="3">
        <f t="shared" si="104"/>
        <v>10848.125</v>
      </c>
      <c r="Q762" s="3">
        <f t="shared" si="105"/>
        <v>0</v>
      </c>
      <c r="R762" s="3">
        <f>I762 + M762*Inputs!$B$9 - N762/Inputs!$B$10</f>
        <v>158.77939109773115</v>
      </c>
    </row>
    <row r="763" spans="1:18" x14ac:dyDescent="0.3">
      <c r="A763" s="4">
        <v>46054.708333333343</v>
      </c>
      <c r="B763" s="3">
        <v>79.717500000000001</v>
      </c>
      <c r="C763" s="3">
        <v>1</v>
      </c>
      <c r="D763" s="3">
        <f t="shared" si="99"/>
        <v>47.753229166666664</v>
      </c>
      <c r="E763" s="3">
        <f>MAX(B763 - D763/Inputs!$B$5, 0)</f>
        <v>25.45246685606061</v>
      </c>
      <c r="F763" s="3">
        <f>MAX(D763*Inputs!$B$5 - B763, 0)</f>
        <v>0</v>
      </c>
      <c r="G763" s="3">
        <f t="shared" si="100"/>
        <v>1</v>
      </c>
      <c r="H763" t="str">
        <f t="shared" si="101"/>
        <v>Discharge</v>
      </c>
      <c r="I763" s="3">
        <f t="shared" si="106"/>
        <v>158.77939109773115</v>
      </c>
      <c r="J763" s="3">
        <f t="shared" si="107"/>
        <v>170</v>
      </c>
      <c r="K763" s="3">
        <f>MIN(Inputs!$B$2, (Inputs!$B$8 - I763)/Inputs!$B$9)</f>
        <v>170</v>
      </c>
      <c r="L763" s="3">
        <f>MAX(MIN(Inputs!$B$2, I763*Inputs!$B$10, Inputs!$B$8*Inputs!$B$4 - J763), 0)</f>
        <v>148.94827166799323</v>
      </c>
      <c r="M763" s="3">
        <f t="shared" si="102"/>
        <v>0</v>
      </c>
      <c r="N763" s="3">
        <f t="shared" si="103"/>
        <v>148.94827166799323</v>
      </c>
      <c r="O763" s="3">
        <f>IF(H763="Reg", MIN(Inputs!$B$2, I763*Inputs!$B$10, (Inputs!$B$8-I763)/Inputs!$B$9), 0)</f>
        <v>0</v>
      </c>
      <c r="P763" s="3">
        <f t="shared" si="104"/>
        <v>11873.78384669325</v>
      </c>
      <c r="Q763" s="3">
        <f t="shared" si="105"/>
        <v>0</v>
      </c>
      <c r="R763" s="3">
        <f>I763 + M763*Inputs!$B$9 - N763/Inputs!$B$10</f>
        <v>0</v>
      </c>
    </row>
    <row r="764" spans="1:18" x14ac:dyDescent="0.3">
      <c r="A764" s="4">
        <v>46054.75</v>
      </c>
      <c r="B764" s="3">
        <v>85.287500000000009</v>
      </c>
      <c r="C764" s="3">
        <v>1.03</v>
      </c>
      <c r="D764" s="3">
        <f t="shared" si="99"/>
        <v>47.753229166666664</v>
      </c>
      <c r="E764" s="3">
        <f>MAX(B764 - D764/Inputs!$B$5, 0)</f>
        <v>31.022466856060618</v>
      </c>
      <c r="F764" s="3">
        <f>MAX(D764*Inputs!$B$5 - B764, 0)</f>
        <v>0</v>
      </c>
      <c r="G764" s="3">
        <f t="shared" si="100"/>
        <v>1.03</v>
      </c>
      <c r="H764" t="str">
        <f t="shared" si="101"/>
        <v>Discharge</v>
      </c>
      <c r="I764" s="3">
        <f t="shared" si="106"/>
        <v>0</v>
      </c>
      <c r="J764" s="3">
        <f t="shared" si="107"/>
        <v>318.94827166799325</v>
      </c>
      <c r="K764" s="3">
        <f>MIN(Inputs!$B$2, (Inputs!$B$8 - I764)/Inputs!$B$9)</f>
        <v>170</v>
      </c>
      <c r="L764" s="3">
        <f>MAX(MIN(Inputs!$B$2, I764*Inputs!$B$10, Inputs!$B$8*Inputs!$B$4 - J764), 0)</f>
        <v>0</v>
      </c>
      <c r="M764" s="3">
        <f t="shared" si="102"/>
        <v>0</v>
      </c>
      <c r="N764" s="3">
        <f t="shared" si="103"/>
        <v>0</v>
      </c>
      <c r="O764" s="3">
        <f>IF(H764="Reg", MIN(Inputs!$B$2, I764*Inputs!$B$10, (Inputs!$B$8-I764)/Inputs!$B$9), 0)</f>
        <v>0</v>
      </c>
      <c r="P764" s="3">
        <f t="shared" si="104"/>
        <v>0</v>
      </c>
      <c r="Q764" s="3">
        <f t="shared" si="105"/>
        <v>0</v>
      </c>
      <c r="R764" s="3">
        <f>I764 + M764*Inputs!$B$9 - N764/Inputs!$B$10</f>
        <v>0</v>
      </c>
    </row>
    <row r="765" spans="1:18" x14ac:dyDescent="0.3">
      <c r="A765" s="4">
        <v>46054.791666666657</v>
      </c>
      <c r="B765" s="3">
        <v>86.902500000000003</v>
      </c>
      <c r="C765" s="3">
        <v>0.14000000000000001</v>
      </c>
      <c r="D765" s="3">
        <f t="shared" si="99"/>
        <v>47.753229166666664</v>
      </c>
      <c r="E765" s="3">
        <f>MAX(B765 - D765/Inputs!$B$5, 0)</f>
        <v>32.637466856060612</v>
      </c>
      <c r="F765" s="3">
        <f>MAX(D765*Inputs!$B$5 - B765, 0)</f>
        <v>0</v>
      </c>
      <c r="G765" s="3">
        <f t="shared" si="100"/>
        <v>0.14000000000000001</v>
      </c>
      <c r="H765" t="str">
        <f t="shared" si="101"/>
        <v>Discharge</v>
      </c>
      <c r="I765" s="3">
        <f t="shared" si="106"/>
        <v>0</v>
      </c>
      <c r="J765" s="3">
        <f t="shared" si="107"/>
        <v>318.94827166799325</v>
      </c>
      <c r="K765" s="3">
        <f>MIN(Inputs!$B$2, (Inputs!$B$8 - I765)/Inputs!$B$9)</f>
        <v>170</v>
      </c>
      <c r="L765" s="3">
        <f>MAX(MIN(Inputs!$B$2, I765*Inputs!$B$10, Inputs!$B$8*Inputs!$B$4 - J765), 0)</f>
        <v>0</v>
      </c>
      <c r="M765" s="3">
        <f t="shared" si="102"/>
        <v>0</v>
      </c>
      <c r="N765" s="3">
        <f t="shared" si="103"/>
        <v>0</v>
      </c>
      <c r="O765" s="3">
        <f>IF(H765="Reg", MIN(Inputs!$B$2, I765*Inputs!$B$10, (Inputs!$B$8-I765)/Inputs!$B$9), 0)</f>
        <v>0</v>
      </c>
      <c r="P765" s="3">
        <f t="shared" si="104"/>
        <v>0</v>
      </c>
      <c r="Q765" s="3">
        <f t="shared" si="105"/>
        <v>0</v>
      </c>
      <c r="R765" s="3">
        <f>I765 + M765*Inputs!$B$9 - N765/Inputs!$B$10</f>
        <v>0</v>
      </c>
    </row>
    <row r="766" spans="1:18" x14ac:dyDescent="0.3">
      <c r="A766" s="4">
        <v>46054.833333333343</v>
      </c>
      <c r="B766" s="3">
        <v>97.314999999999998</v>
      </c>
      <c r="C766" s="3">
        <v>0.15</v>
      </c>
      <c r="D766" s="3">
        <f t="shared" si="99"/>
        <v>47.753229166666664</v>
      </c>
      <c r="E766" s="3">
        <f>MAX(B766 - D766/Inputs!$B$5, 0)</f>
        <v>43.049966856060607</v>
      </c>
      <c r="F766" s="3">
        <f>MAX(D766*Inputs!$B$5 - B766, 0)</f>
        <v>0</v>
      </c>
      <c r="G766" s="3">
        <f t="shared" si="100"/>
        <v>0.15</v>
      </c>
      <c r="H766" t="str">
        <f t="shared" si="101"/>
        <v>Discharge</v>
      </c>
      <c r="I766" s="3">
        <f t="shared" si="106"/>
        <v>0</v>
      </c>
      <c r="J766" s="3">
        <f t="shared" si="107"/>
        <v>318.94827166799325</v>
      </c>
      <c r="K766" s="3">
        <f>MIN(Inputs!$B$2, (Inputs!$B$8 - I766)/Inputs!$B$9)</f>
        <v>170</v>
      </c>
      <c r="L766" s="3">
        <f>MAX(MIN(Inputs!$B$2, I766*Inputs!$B$10, Inputs!$B$8*Inputs!$B$4 - J766), 0)</f>
        <v>0</v>
      </c>
      <c r="M766" s="3">
        <f t="shared" si="102"/>
        <v>0</v>
      </c>
      <c r="N766" s="3">
        <f t="shared" si="103"/>
        <v>0</v>
      </c>
      <c r="O766" s="3">
        <f>IF(H766="Reg", MIN(Inputs!$B$2, I766*Inputs!$B$10, (Inputs!$B$8-I766)/Inputs!$B$9), 0)</f>
        <v>0</v>
      </c>
      <c r="P766" s="3">
        <f t="shared" si="104"/>
        <v>0</v>
      </c>
      <c r="Q766" s="3">
        <f t="shared" si="105"/>
        <v>0</v>
      </c>
      <c r="R766" s="3">
        <f>I766 + M766*Inputs!$B$9 - N766/Inputs!$B$10</f>
        <v>0</v>
      </c>
    </row>
    <row r="767" spans="1:18" x14ac:dyDescent="0.3">
      <c r="A767" s="4">
        <v>46054.875</v>
      </c>
      <c r="B767" s="3">
        <v>78.752499999999998</v>
      </c>
      <c r="C767" s="3">
        <v>0.04</v>
      </c>
      <c r="D767" s="3">
        <f t="shared" si="99"/>
        <v>47.753229166666664</v>
      </c>
      <c r="E767" s="3">
        <f>MAX(B767 - D767/Inputs!$B$5, 0)</f>
        <v>24.487466856060607</v>
      </c>
      <c r="F767" s="3">
        <f>MAX(D767*Inputs!$B$5 - B767, 0)</f>
        <v>0</v>
      </c>
      <c r="G767" s="3">
        <f t="shared" si="100"/>
        <v>0.04</v>
      </c>
      <c r="H767" t="str">
        <f t="shared" si="101"/>
        <v>Discharge</v>
      </c>
      <c r="I767" s="3">
        <f t="shared" si="106"/>
        <v>0</v>
      </c>
      <c r="J767" s="3">
        <f t="shared" si="107"/>
        <v>318.94827166799325</v>
      </c>
      <c r="K767" s="3">
        <f>MIN(Inputs!$B$2, (Inputs!$B$8 - I767)/Inputs!$B$9)</f>
        <v>170</v>
      </c>
      <c r="L767" s="3">
        <f>MAX(MIN(Inputs!$B$2, I767*Inputs!$B$10, Inputs!$B$8*Inputs!$B$4 - J767), 0)</f>
        <v>0</v>
      </c>
      <c r="M767" s="3">
        <f t="shared" si="102"/>
        <v>0</v>
      </c>
      <c r="N767" s="3">
        <f t="shared" si="103"/>
        <v>0</v>
      </c>
      <c r="O767" s="3">
        <f>IF(H767="Reg", MIN(Inputs!$B$2, I767*Inputs!$B$10, (Inputs!$B$8-I767)/Inputs!$B$9), 0)</f>
        <v>0</v>
      </c>
      <c r="P767" s="3">
        <f t="shared" si="104"/>
        <v>0</v>
      </c>
      <c r="Q767" s="3">
        <f t="shared" si="105"/>
        <v>0</v>
      </c>
      <c r="R767" s="3">
        <f>I767 + M767*Inputs!$B$9 - N767/Inputs!$B$10</f>
        <v>0</v>
      </c>
    </row>
    <row r="768" spans="1:18" x14ac:dyDescent="0.3">
      <c r="A768" s="4">
        <v>46054.916666666657</v>
      </c>
      <c r="B768" s="3">
        <v>70.39500000000001</v>
      </c>
      <c r="C768" s="3">
        <v>0.03</v>
      </c>
      <c r="D768" s="3">
        <f t="shared" si="99"/>
        <v>47.753229166666664</v>
      </c>
      <c r="E768" s="3">
        <f>MAX(B768 - D768/Inputs!$B$5, 0)</f>
        <v>16.129966856060619</v>
      </c>
      <c r="F768" s="3">
        <f>MAX(D768*Inputs!$B$5 - B768, 0)</f>
        <v>0</v>
      </c>
      <c r="G768" s="3">
        <f t="shared" si="100"/>
        <v>0.03</v>
      </c>
      <c r="H768" t="str">
        <f t="shared" si="101"/>
        <v>Discharge</v>
      </c>
      <c r="I768" s="3">
        <f t="shared" si="106"/>
        <v>0</v>
      </c>
      <c r="J768" s="3">
        <f t="shared" si="107"/>
        <v>318.94827166799325</v>
      </c>
      <c r="K768" s="3">
        <f>MIN(Inputs!$B$2, (Inputs!$B$8 - I768)/Inputs!$B$9)</f>
        <v>170</v>
      </c>
      <c r="L768" s="3">
        <f>MAX(MIN(Inputs!$B$2, I768*Inputs!$B$10, Inputs!$B$8*Inputs!$B$4 - J768), 0)</f>
        <v>0</v>
      </c>
      <c r="M768" s="3">
        <f t="shared" si="102"/>
        <v>0</v>
      </c>
      <c r="N768" s="3">
        <f t="shared" si="103"/>
        <v>0</v>
      </c>
      <c r="O768" s="3">
        <f>IF(H768="Reg", MIN(Inputs!$B$2, I768*Inputs!$B$10, (Inputs!$B$8-I768)/Inputs!$B$9), 0)</f>
        <v>0</v>
      </c>
      <c r="P768" s="3">
        <f t="shared" si="104"/>
        <v>0</v>
      </c>
      <c r="Q768" s="3">
        <f t="shared" si="105"/>
        <v>0</v>
      </c>
      <c r="R768" s="3">
        <f>I768 + M768*Inputs!$B$9 - N768/Inputs!$B$10</f>
        <v>0</v>
      </c>
    </row>
    <row r="769" spans="1:18" x14ac:dyDescent="0.3">
      <c r="A769" s="4">
        <v>46054.958333333343</v>
      </c>
      <c r="B769" s="3">
        <v>49.86</v>
      </c>
      <c r="C769" s="3">
        <v>0.02</v>
      </c>
      <c r="D769" s="3">
        <f t="shared" si="99"/>
        <v>47.753229166666664</v>
      </c>
      <c r="E769" s="3">
        <f>MAX(B769 - D769/Inputs!$B$5, 0)</f>
        <v>0</v>
      </c>
      <c r="F769" s="3">
        <f>MAX(D769*Inputs!$B$5 - B769, 0)</f>
        <v>0</v>
      </c>
      <c r="G769" s="3">
        <f t="shared" si="100"/>
        <v>0.02</v>
      </c>
      <c r="H769" t="str">
        <f t="shared" si="101"/>
        <v>Reg</v>
      </c>
      <c r="I769" s="3">
        <f t="shared" si="106"/>
        <v>0</v>
      </c>
      <c r="J769" s="3">
        <f t="shared" si="107"/>
        <v>318.94827166799325</v>
      </c>
      <c r="K769" s="3">
        <f>MIN(Inputs!$B$2, (Inputs!$B$8 - I769)/Inputs!$B$9)</f>
        <v>170</v>
      </c>
      <c r="L769" s="3">
        <f>MAX(MIN(Inputs!$B$2, I769*Inputs!$B$10, Inputs!$B$8*Inputs!$B$4 - J769), 0)</f>
        <v>0</v>
      </c>
      <c r="M769" s="3">
        <f t="shared" si="102"/>
        <v>0</v>
      </c>
      <c r="N769" s="3">
        <f t="shared" si="103"/>
        <v>0</v>
      </c>
      <c r="O769" s="3">
        <f>IF(H769="Reg", MIN(Inputs!$B$2, I769*Inputs!$B$10, (Inputs!$B$8-I769)/Inputs!$B$9), 0)</f>
        <v>0</v>
      </c>
      <c r="P769" s="3">
        <f t="shared" si="104"/>
        <v>0</v>
      </c>
      <c r="Q769" s="3">
        <f t="shared" si="105"/>
        <v>0</v>
      </c>
      <c r="R769" s="3">
        <f>I769 + M769*Inputs!$B$9 - N769/Inputs!$B$10</f>
        <v>0</v>
      </c>
    </row>
    <row r="770" spans="1:18" x14ac:dyDescent="0.3">
      <c r="A770" s="4">
        <v>46055</v>
      </c>
      <c r="B770" s="3">
        <v>17.607499999999998</v>
      </c>
      <c r="C770" s="3">
        <v>0.03</v>
      </c>
      <c r="D770" s="3">
        <f t="shared" ref="D770:D833" si="108">AVERAGEIFS(B:B, A:A, "&gt;="&amp;INT(A770), A:A, "&lt;"&amp;INT(A770)+1)</f>
        <v>24.513541666666669</v>
      </c>
      <c r="E770" s="3">
        <f>MAX(B770 - D770/Inputs!$B$5, 0)</f>
        <v>0</v>
      </c>
      <c r="F770" s="3">
        <f>MAX(D770*Inputs!$B$5 - B770, 0)</f>
        <v>3.964416666666672</v>
      </c>
      <c r="G770" s="3">
        <f t="shared" ref="G770:G833" si="109">C770</f>
        <v>0.03</v>
      </c>
      <c r="H770" t="str">
        <f t="shared" ref="H770:H833" si="110">IF(MAX(E770, F770, G770)&lt;=0, "Idle", IF(AND(G770&gt;=E770, G770&gt;=F770), "Reg", IF(E770&gt;=F770, "Discharge", "Charge")))</f>
        <v>Charge</v>
      </c>
      <c r="I770" s="3">
        <f t="shared" si="106"/>
        <v>0</v>
      </c>
      <c r="J770" s="3">
        <f t="shared" si="107"/>
        <v>0</v>
      </c>
      <c r="K770" s="3">
        <f>MIN(Inputs!$B$2, (Inputs!$B$8 - I770)/Inputs!$B$9)</f>
        <v>170</v>
      </c>
      <c r="L770" s="3">
        <f>MAX(MIN(Inputs!$B$2, I770*Inputs!$B$10, Inputs!$B$8*Inputs!$B$4 - J770), 0)</f>
        <v>0</v>
      </c>
      <c r="M770" s="3">
        <f t="shared" ref="M770:M833" si="111">IF(H770="Charge", K770, 0)</f>
        <v>170</v>
      </c>
      <c r="N770" s="3">
        <f t="shared" ref="N770:N833" si="112">IF(H770="Discharge", L770, 0)</f>
        <v>0</v>
      </c>
      <c r="O770" s="3">
        <f>IF(H770="Reg", MIN(Inputs!$B$2, I770*Inputs!$B$10, (Inputs!$B$8-I770)/Inputs!$B$9), 0)</f>
        <v>0</v>
      </c>
      <c r="P770" s="3">
        <f t="shared" ref="P770:P833" si="113">(N770 - M770) * B770</f>
        <v>-2993.2749999999996</v>
      </c>
      <c r="Q770" s="3">
        <f t="shared" ref="Q770:Q833" si="114">O770 * C770</f>
        <v>0</v>
      </c>
      <c r="R770" s="3">
        <f>I770 + M770*Inputs!$B$9 - N770/Inputs!$B$10</f>
        <v>159.4741358339966</v>
      </c>
    </row>
    <row r="771" spans="1:18" x14ac:dyDescent="0.3">
      <c r="A771" s="4">
        <v>46055.041666666657</v>
      </c>
      <c r="B771" s="3">
        <v>15.2775</v>
      </c>
      <c r="C771" s="3">
        <v>0.03</v>
      </c>
      <c r="D771" s="3">
        <f t="shared" si="108"/>
        <v>24.513541666666669</v>
      </c>
      <c r="E771" s="3">
        <f>MAX(B771 - D771/Inputs!$B$5, 0)</f>
        <v>0</v>
      </c>
      <c r="F771" s="3">
        <f>MAX(D771*Inputs!$B$5 - B771, 0)</f>
        <v>6.2944166666666703</v>
      </c>
      <c r="G771" s="3">
        <f t="shared" si="109"/>
        <v>0.03</v>
      </c>
      <c r="H771" t="str">
        <f t="shared" si="110"/>
        <v>Charge</v>
      </c>
      <c r="I771" s="3">
        <f t="shared" ref="I771:I834" si="115">R770</f>
        <v>159.4741358339966</v>
      </c>
      <c r="J771" s="3">
        <f t="shared" ref="J771:J834" si="116">IF(INT(A771)=INT(A770), J770 + N770, 0)</f>
        <v>0</v>
      </c>
      <c r="K771" s="3">
        <f>MIN(Inputs!$B$2, (Inputs!$B$8 - I771)/Inputs!$B$9)</f>
        <v>170</v>
      </c>
      <c r="L771" s="3">
        <f>MAX(MIN(Inputs!$B$2, I771*Inputs!$B$10, Inputs!$B$8*Inputs!$B$4 - J771), 0)</f>
        <v>149.6</v>
      </c>
      <c r="M771" s="3">
        <f t="shared" si="111"/>
        <v>170</v>
      </c>
      <c r="N771" s="3">
        <f t="shared" si="112"/>
        <v>0</v>
      </c>
      <c r="O771" s="3">
        <f>IF(H771="Reg", MIN(Inputs!$B$2, I771*Inputs!$B$10, (Inputs!$B$8-I771)/Inputs!$B$9), 0)</f>
        <v>0</v>
      </c>
      <c r="P771" s="3">
        <f t="shared" si="113"/>
        <v>-2597.1750000000002</v>
      </c>
      <c r="Q771" s="3">
        <f t="shared" si="114"/>
        <v>0</v>
      </c>
      <c r="R771" s="3">
        <f>I771 + M771*Inputs!$B$9 - N771/Inputs!$B$10</f>
        <v>318.9482716679932</v>
      </c>
    </row>
    <row r="772" spans="1:18" x14ac:dyDescent="0.3">
      <c r="A772" s="4">
        <v>46055.083333333343</v>
      </c>
      <c r="B772" s="3">
        <v>18.042499999999997</v>
      </c>
      <c r="C772" s="3">
        <v>0.03</v>
      </c>
      <c r="D772" s="3">
        <f t="shared" si="108"/>
        <v>24.513541666666669</v>
      </c>
      <c r="E772" s="3">
        <f>MAX(B772 - D772/Inputs!$B$5, 0)</f>
        <v>0</v>
      </c>
      <c r="F772" s="3">
        <f>MAX(D772*Inputs!$B$5 - B772, 0)</f>
        <v>3.5294166666666733</v>
      </c>
      <c r="G772" s="3">
        <f t="shared" si="109"/>
        <v>0.03</v>
      </c>
      <c r="H772" t="str">
        <f t="shared" si="110"/>
        <v>Charge</v>
      </c>
      <c r="I772" s="3">
        <f t="shared" si="115"/>
        <v>318.9482716679932</v>
      </c>
      <c r="J772" s="3">
        <f t="shared" si="116"/>
        <v>0</v>
      </c>
      <c r="K772" s="3">
        <f>MIN(Inputs!$B$2, (Inputs!$B$8 - I772)/Inputs!$B$9)</f>
        <v>22.44121780453775</v>
      </c>
      <c r="L772" s="3">
        <f>MAX(MIN(Inputs!$B$2, I772*Inputs!$B$10, Inputs!$B$8*Inputs!$B$4 - J772), 0)</f>
        <v>170</v>
      </c>
      <c r="M772" s="3">
        <f t="shared" si="111"/>
        <v>22.44121780453775</v>
      </c>
      <c r="N772" s="3">
        <f t="shared" si="112"/>
        <v>0</v>
      </c>
      <c r="O772" s="3">
        <f>IF(H772="Reg", MIN(Inputs!$B$2, I772*Inputs!$B$10, (Inputs!$B$8-I772)/Inputs!$B$9), 0)</f>
        <v>0</v>
      </c>
      <c r="P772" s="3">
        <f t="shared" si="113"/>
        <v>-404.8956722383723</v>
      </c>
      <c r="Q772" s="3">
        <f t="shared" si="114"/>
        <v>0</v>
      </c>
      <c r="R772" s="3">
        <f>I772 + M772*Inputs!$B$9 - N772/Inputs!$B$10</f>
        <v>340</v>
      </c>
    </row>
    <row r="773" spans="1:18" x14ac:dyDescent="0.3">
      <c r="A773" s="4">
        <v>46055.125</v>
      </c>
      <c r="B773" s="3">
        <v>22.062499999999996</v>
      </c>
      <c r="C773" s="3">
        <v>0.03</v>
      </c>
      <c r="D773" s="3">
        <f t="shared" si="108"/>
        <v>24.513541666666669</v>
      </c>
      <c r="E773" s="3">
        <f>MAX(B773 - D773/Inputs!$B$5, 0)</f>
        <v>0</v>
      </c>
      <c r="F773" s="3">
        <f>MAX(D773*Inputs!$B$5 - B773, 0)</f>
        <v>0</v>
      </c>
      <c r="G773" s="3">
        <f t="shared" si="109"/>
        <v>0.03</v>
      </c>
      <c r="H773" t="str">
        <f t="shared" si="110"/>
        <v>Reg</v>
      </c>
      <c r="I773" s="3">
        <f t="shared" si="115"/>
        <v>340</v>
      </c>
      <c r="J773" s="3">
        <f t="shared" si="116"/>
        <v>0</v>
      </c>
      <c r="K773" s="3">
        <f>MIN(Inputs!$B$2, (Inputs!$B$8 - I773)/Inputs!$B$9)</f>
        <v>0</v>
      </c>
      <c r="L773" s="3">
        <f>MAX(MIN(Inputs!$B$2, I773*Inputs!$B$10, Inputs!$B$8*Inputs!$B$4 - J773), 0)</f>
        <v>170</v>
      </c>
      <c r="M773" s="3">
        <f t="shared" si="111"/>
        <v>0</v>
      </c>
      <c r="N773" s="3">
        <f t="shared" si="112"/>
        <v>0</v>
      </c>
      <c r="O773" s="3">
        <f>IF(H773="Reg", MIN(Inputs!$B$2, I773*Inputs!$B$10, (Inputs!$B$8-I773)/Inputs!$B$9), 0)</f>
        <v>0</v>
      </c>
      <c r="P773" s="3">
        <f t="shared" si="113"/>
        <v>0</v>
      </c>
      <c r="Q773" s="3">
        <f t="shared" si="114"/>
        <v>0</v>
      </c>
      <c r="R773" s="3">
        <f>I773 + M773*Inputs!$B$9 - N773/Inputs!$B$10</f>
        <v>340</v>
      </c>
    </row>
    <row r="774" spans="1:18" x14ac:dyDescent="0.3">
      <c r="A774" s="4">
        <v>46055.166666666657</v>
      </c>
      <c r="B774" s="3">
        <v>22.0975</v>
      </c>
      <c r="C774" s="3">
        <v>0.04</v>
      </c>
      <c r="D774" s="3">
        <f t="shared" si="108"/>
        <v>24.513541666666669</v>
      </c>
      <c r="E774" s="3">
        <f>MAX(B774 - D774/Inputs!$B$5, 0)</f>
        <v>0</v>
      </c>
      <c r="F774" s="3">
        <f>MAX(D774*Inputs!$B$5 - B774, 0)</f>
        <v>0</v>
      </c>
      <c r="G774" s="3">
        <f t="shared" si="109"/>
        <v>0.04</v>
      </c>
      <c r="H774" t="str">
        <f t="shared" si="110"/>
        <v>Reg</v>
      </c>
      <c r="I774" s="3">
        <f t="shared" si="115"/>
        <v>340</v>
      </c>
      <c r="J774" s="3">
        <f t="shared" si="116"/>
        <v>0</v>
      </c>
      <c r="K774" s="3">
        <f>MIN(Inputs!$B$2, (Inputs!$B$8 - I774)/Inputs!$B$9)</f>
        <v>0</v>
      </c>
      <c r="L774" s="3">
        <f>MAX(MIN(Inputs!$B$2, I774*Inputs!$B$10, Inputs!$B$8*Inputs!$B$4 - J774), 0)</f>
        <v>170</v>
      </c>
      <c r="M774" s="3">
        <f t="shared" si="111"/>
        <v>0</v>
      </c>
      <c r="N774" s="3">
        <f t="shared" si="112"/>
        <v>0</v>
      </c>
      <c r="O774" s="3">
        <f>IF(H774="Reg", MIN(Inputs!$B$2, I774*Inputs!$B$10, (Inputs!$B$8-I774)/Inputs!$B$9), 0)</f>
        <v>0</v>
      </c>
      <c r="P774" s="3">
        <f t="shared" si="113"/>
        <v>0</v>
      </c>
      <c r="Q774" s="3">
        <f t="shared" si="114"/>
        <v>0</v>
      </c>
      <c r="R774" s="3">
        <f>I774 + M774*Inputs!$B$9 - N774/Inputs!$B$10</f>
        <v>340</v>
      </c>
    </row>
    <row r="775" spans="1:18" x14ac:dyDescent="0.3">
      <c r="A775" s="4">
        <v>46055.208333333343</v>
      </c>
      <c r="B775" s="3">
        <v>24.729999999999997</v>
      </c>
      <c r="C775" s="3">
        <v>0.04</v>
      </c>
      <c r="D775" s="3">
        <f t="shared" si="108"/>
        <v>24.513541666666669</v>
      </c>
      <c r="E775" s="3">
        <f>MAX(B775 - D775/Inputs!$B$5, 0)</f>
        <v>0</v>
      </c>
      <c r="F775" s="3">
        <f>MAX(D775*Inputs!$B$5 - B775, 0)</f>
        <v>0</v>
      </c>
      <c r="G775" s="3">
        <f t="shared" si="109"/>
        <v>0.04</v>
      </c>
      <c r="H775" t="str">
        <f t="shared" si="110"/>
        <v>Reg</v>
      </c>
      <c r="I775" s="3">
        <f t="shared" si="115"/>
        <v>340</v>
      </c>
      <c r="J775" s="3">
        <f t="shared" si="116"/>
        <v>0</v>
      </c>
      <c r="K775" s="3">
        <f>MIN(Inputs!$B$2, (Inputs!$B$8 - I775)/Inputs!$B$9)</f>
        <v>0</v>
      </c>
      <c r="L775" s="3">
        <f>MAX(MIN(Inputs!$B$2, I775*Inputs!$B$10, Inputs!$B$8*Inputs!$B$4 - J775), 0)</f>
        <v>170</v>
      </c>
      <c r="M775" s="3">
        <f t="shared" si="111"/>
        <v>0</v>
      </c>
      <c r="N775" s="3">
        <f t="shared" si="112"/>
        <v>0</v>
      </c>
      <c r="O775" s="3">
        <f>IF(H775="Reg", MIN(Inputs!$B$2, I775*Inputs!$B$10, (Inputs!$B$8-I775)/Inputs!$B$9), 0)</f>
        <v>0</v>
      </c>
      <c r="P775" s="3">
        <f t="shared" si="113"/>
        <v>0</v>
      </c>
      <c r="Q775" s="3">
        <f t="shared" si="114"/>
        <v>0</v>
      </c>
      <c r="R775" s="3">
        <f>I775 + M775*Inputs!$B$9 - N775/Inputs!$B$10</f>
        <v>340</v>
      </c>
    </row>
    <row r="776" spans="1:18" x14ac:dyDescent="0.3">
      <c r="A776" s="4">
        <v>46055.25</v>
      </c>
      <c r="B776" s="3">
        <v>30.337499999999999</v>
      </c>
      <c r="C776" s="3">
        <v>0.1</v>
      </c>
      <c r="D776" s="3">
        <f t="shared" si="108"/>
        <v>24.513541666666669</v>
      </c>
      <c r="E776" s="3">
        <f>MAX(B776 - D776/Inputs!$B$5, 0)</f>
        <v>2.4812026515151473</v>
      </c>
      <c r="F776" s="3">
        <f>MAX(D776*Inputs!$B$5 - B776, 0)</f>
        <v>0</v>
      </c>
      <c r="G776" s="3">
        <f t="shared" si="109"/>
        <v>0.1</v>
      </c>
      <c r="H776" t="str">
        <f t="shared" si="110"/>
        <v>Discharge</v>
      </c>
      <c r="I776" s="3">
        <f t="shared" si="115"/>
        <v>340</v>
      </c>
      <c r="J776" s="3">
        <f t="shared" si="116"/>
        <v>0</v>
      </c>
      <c r="K776" s="3">
        <f>MIN(Inputs!$B$2, (Inputs!$B$8 - I776)/Inputs!$B$9)</f>
        <v>0</v>
      </c>
      <c r="L776" s="3">
        <f>MAX(MIN(Inputs!$B$2, I776*Inputs!$B$10, Inputs!$B$8*Inputs!$B$4 - J776), 0)</f>
        <v>170</v>
      </c>
      <c r="M776" s="3">
        <f t="shared" si="111"/>
        <v>0</v>
      </c>
      <c r="N776" s="3">
        <f t="shared" si="112"/>
        <v>170</v>
      </c>
      <c r="O776" s="3">
        <f>IF(H776="Reg", MIN(Inputs!$B$2, I776*Inputs!$B$10, (Inputs!$B$8-I776)/Inputs!$B$9), 0)</f>
        <v>0</v>
      </c>
      <c r="P776" s="3">
        <f t="shared" si="113"/>
        <v>5157.375</v>
      </c>
      <c r="Q776" s="3">
        <f t="shared" si="114"/>
        <v>0</v>
      </c>
      <c r="R776" s="3">
        <f>I776 + M776*Inputs!$B$9 - N776/Inputs!$B$10</f>
        <v>158.77939109773115</v>
      </c>
    </row>
    <row r="777" spans="1:18" x14ac:dyDescent="0.3">
      <c r="A777" s="4">
        <v>46055.291666666657</v>
      </c>
      <c r="B777" s="3">
        <v>33.844999999999999</v>
      </c>
      <c r="C777" s="3">
        <v>0.11</v>
      </c>
      <c r="D777" s="3">
        <f t="shared" si="108"/>
        <v>24.513541666666669</v>
      </c>
      <c r="E777" s="3">
        <f>MAX(B777 - D777/Inputs!$B$5, 0)</f>
        <v>5.9887026515151476</v>
      </c>
      <c r="F777" s="3">
        <f>MAX(D777*Inputs!$B$5 - B777, 0)</f>
        <v>0</v>
      </c>
      <c r="G777" s="3">
        <f t="shared" si="109"/>
        <v>0.11</v>
      </c>
      <c r="H777" t="str">
        <f t="shared" si="110"/>
        <v>Discharge</v>
      </c>
      <c r="I777" s="3">
        <f t="shared" si="115"/>
        <v>158.77939109773115</v>
      </c>
      <c r="J777" s="3">
        <f t="shared" si="116"/>
        <v>170</v>
      </c>
      <c r="K777" s="3">
        <f>MIN(Inputs!$B$2, (Inputs!$B$8 - I777)/Inputs!$B$9)</f>
        <v>170</v>
      </c>
      <c r="L777" s="3">
        <f>MAX(MIN(Inputs!$B$2, I777*Inputs!$B$10, Inputs!$B$8*Inputs!$B$4 - J777), 0)</f>
        <v>148.94827166799323</v>
      </c>
      <c r="M777" s="3">
        <f t="shared" si="111"/>
        <v>0</v>
      </c>
      <c r="N777" s="3">
        <f t="shared" si="112"/>
        <v>148.94827166799323</v>
      </c>
      <c r="O777" s="3">
        <f>IF(H777="Reg", MIN(Inputs!$B$2, I777*Inputs!$B$10, (Inputs!$B$8-I777)/Inputs!$B$9), 0)</f>
        <v>0</v>
      </c>
      <c r="P777" s="3">
        <f t="shared" si="113"/>
        <v>5041.1542546032306</v>
      </c>
      <c r="Q777" s="3">
        <f t="shared" si="114"/>
        <v>0</v>
      </c>
      <c r="R777" s="3">
        <f>I777 + M777*Inputs!$B$9 - N777/Inputs!$B$10</f>
        <v>0</v>
      </c>
    </row>
    <row r="778" spans="1:18" x14ac:dyDescent="0.3">
      <c r="A778" s="4">
        <v>46055.333333333343</v>
      </c>
      <c r="B778" s="3">
        <v>31.31</v>
      </c>
      <c r="C778" s="3">
        <v>5.46</v>
      </c>
      <c r="D778" s="3">
        <f t="shared" si="108"/>
        <v>24.513541666666669</v>
      </c>
      <c r="E778" s="3">
        <f>MAX(B778 - D778/Inputs!$B$5, 0)</f>
        <v>3.4537026515151474</v>
      </c>
      <c r="F778" s="3">
        <f>MAX(D778*Inputs!$B$5 - B778, 0)</f>
        <v>0</v>
      </c>
      <c r="G778" s="3">
        <f t="shared" si="109"/>
        <v>5.46</v>
      </c>
      <c r="H778" t="str">
        <f t="shared" si="110"/>
        <v>Reg</v>
      </c>
      <c r="I778" s="3">
        <f t="shared" si="115"/>
        <v>0</v>
      </c>
      <c r="J778" s="3">
        <f t="shared" si="116"/>
        <v>318.94827166799325</v>
      </c>
      <c r="K778" s="3">
        <f>MIN(Inputs!$B$2, (Inputs!$B$8 - I778)/Inputs!$B$9)</f>
        <v>170</v>
      </c>
      <c r="L778" s="3">
        <f>MAX(MIN(Inputs!$B$2, I778*Inputs!$B$10, Inputs!$B$8*Inputs!$B$4 - J778), 0)</f>
        <v>0</v>
      </c>
      <c r="M778" s="3">
        <f t="shared" si="111"/>
        <v>0</v>
      </c>
      <c r="N778" s="3">
        <f t="shared" si="112"/>
        <v>0</v>
      </c>
      <c r="O778" s="3">
        <f>IF(H778="Reg", MIN(Inputs!$B$2, I778*Inputs!$B$10, (Inputs!$B$8-I778)/Inputs!$B$9), 0)</f>
        <v>0</v>
      </c>
      <c r="P778" s="3">
        <f t="shared" si="113"/>
        <v>0</v>
      </c>
      <c r="Q778" s="3">
        <f t="shared" si="114"/>
        <v>0</v>
      </c>
      <c r="R778" s="3">
        <f>I778 + M778*Inputs!$B$9 - N778/Inputs!$B$10</f>
        <v>0</v>
      </c>
    </row>
    <row r="779" spans="1:18" x14ac:dyDescent="0.3">
      <c r="A779" s="4">
        <v>46055.375</v>
      </c>
      <c r="B779" s="3">
        <v>32.155000000000001</v>
      </c>
      <c r="C779" s="3">
        <v>4.25</v>
      </c>
      <c r="D779" s="3">
        <f t="shared" si="108"/>
        <v>24.513541666666669</v>
      </c>
      <c r="E779" s="3">
        <f>MAX(B779 - D779/Inputs!$B$5, 0)</f>
        <v>4.2987026515151499</v>
      </c>
      <c r="F779" s="3">
        <f>MAX(D779*Inputs!$B$5 - B779, 0)</f>
        <v>0</v>
      </c>
      <c r="G779" s="3">
        <f t="shared" si="109"/>
        <v>4.25</v>
      </c>
      <c r="H779" t="str">
        <f t="shared" si="110"/>
        <v>Discharge</v>
      </c>
      <c r="I779" s="3">
        <f t="shared" si="115"/>
        <v>0</v>
      </c>
      <c r="J779" s="3">
        <f t="shared" si="116"/>
        <v>318.94827166799325</v>
      </c>
      <c r="K779" s="3">
        <f>MIN(Inputs!$B$2, (Inputs!$B$8 - I779)/Inputs!$B$9)</f>
        <v>170</v>
      </c>
      <c r="L779" s="3">
        <f>MAX(MIN(Inputs!$B$2, I779*Inputs!$B$10, Inputs!$B$8*Inputs!$B$4 - J779), 0)</f>
        <v>0</v>
      </c>
      <c r="M779" s="3">
        <f t="shared" si="111"/>
        <v>0</v>
      </c>
      <c r="N779" s="3">
        <f t="shared" si="112"/>
        <v>0</v>
      </c>
      <c r="O779" s="3">
        <f>IF(H779="Reg", MIN(Inputs!$B$2, I779*Inputs!$B$10, (Inputs!$B$8-I779)/Inputs!$B$9), 0)</f>
        <v>0</v>
      </c>
      <c r="P779" s="3">
        <f t="shared" si="113"/>
        <v>0</v>
      </c>
      <c r="Q779" s="3">
        <f t="shared" si="114"/>
        <v>0</v>
      </c>
      <c r="R779" s="3">
        <f>I779 + M779*Inputs!$B$9 - N779/Inputs!$B$10</f>
        <v>0</v>
      </c>
    </row>
    <row r="780" spans="1:18" x14ac:dyDescent="0.3">
      <c r="A780" s="4">
        <v>46055.416666666657</v>
      </c>
      <c r="B780" s="3">
        <v>39.782499999999999</v>
      </c>
      <c r="C780" s="3">
        <v>0.52</v>
      </c>
      <c r="D780" s="3">
        <f t="shared" si="108"/>
        <v>24.513541666666669</v>
      </c>
      <c r="E780" s="3">
        <f>MAX(B780 - D780/Inputs!$B$5, 0)</f>
        <v>11.926202651515148</v>
      </c>
      <c r="F780" s="3">
        <f>MAX(D780*Inputs!$B$5 - B780, 0)</f>
        <v>0</v>
      </c>
      <c r="G780" s="3">
        <f t="shared" si="109"/>
        <v>0.52</v>
      </c>
      <c r="H780" t="str">
        <f t="shared" si="110"/>
        <v>Discharge</v>
      </c>
      <c r="I780" s="3">
        <f t="shared" si="115"/>
        <v>0</v>
      </c>
      <c r="J780" s="3">
        <f t="shared" si="116"/>
        <v>318.94827166799325</v>
      </c>
      <c r="K780" s="3">
        <f>MIN(Inputs!$B$2, (Inputs!$B$8 - I780)/Inputs!$B$9)</f>
        <v>170</v>
      </c>
      <c r="L780" s="3">
        <f>MAX(MIN(Inputs!$B$2, I780*Inputs!$B$10, Inputs!$B$8*Inputs!$B$4 - J780), 0)</f>
        <v>0</v>
      </c>
      <c r="M780" s="3">
        <f t="shared" si="111"/>
        <v>0</v>
      </c>
      <c r="N780" s="3">
        <f t="shared" si="112"/>
        <v>0</v>
      </c>
      <c r="O780" s="3">
        <f>IF(H780="Reg", MIN(Inputs!$B$2, I780*Inputs!$B$10, (Inputs!$B$8-I780)/Inputs!$B$9), 0)</f>
        <v>0</v>
      </c>
      <c r="P780" s="3">
        <f t="shared" si="113"/>
        <v>0</v>
      </c>
      <c r="Q780" s="3">
        <f t="shared" si="114"/>
        <v>0</v>
      </c>
      <c r="R780" s="3">
        <f>I780 + M780*Inputs!$B$9 - N780/Inputs!$B$10</f>
        <v>0</v>
      </c>
    </row>
    <row r="781" spans="1:18" x14ac:dyDescent="0.3">
      <c r="A781" s="4">
        <v>46055.458333333343</v>
      </c>
      <c r="B781" s="3">
        <v>33.46</v>
      </c>
      <c r="C781" s="3">
        <v>0.4</v>
      </c>
      <c r="D781" s="3">
        <f t="shared" si="108"/>
        <v>24.513541666666669</v>
      </c>
      <c r="E781" s="3">
        <f>MAX(B781 - D781/Inputs!$B$5, 0)</f>
        <v>5.6037026515151496</v>
      </c>
      <c r="F781" s="3">
        <f>MAX(D781*Inputs!$B$5 - B781, 0)</f>
        <v>0</v>
      </c>
      <c r="G781" s="3">
        <f t="shared" si="109"/>
        <v>0.4</v>
      </c>
      <c r="H781" t="str">
        <f t="shared" si="110"/>
        <v>Discharge</v>
      </c>
      <c r="I781" s="3">
        <f t="shared" si="115"/>
        <v>0</v>
      </c>
      <c r="J781" s="3">
        <f t="shared" si="116"/>
        <v>318.94827166799325</v>
      </c>
      <c r="K781" s="3">
        <f>MIN(Inputs!$B$2, (Inputs!$B$8 - I781)/Inputs!$B$9)</f>
        <v>170</v>
      </c>
      <c r="L781" s="3">
        <f>MAX(MIN(Inputs!$B$2, I781*Inputs!$B$10, Inputs!$B$8*Inputs!$B$4 - J781), 0)</f>
        <v>0</v>
      </c>
      <c r="M781" s="3">
        <f t="shared" si="111"/>
        <v>0</v>
      </c>
      <c r="N781" s="3">
        <f t="shared" si="112"/>
        <v>0</v>
      </c>
      <c r="O781" s="3">
        <f>IF(H781="Reg", MIN(Inputs!$B$2, I781*Inputs!$B$10, (Inputs!$B$8-I781)/Inputs!$B$9), 0)</f>
        <v>0</v>
      </c>
      <c r="P781" s="3">
        <f t="shared" si="113"/>
        <v>0</v>
      </c>
      <c r="Q781" s="3">
        <f t="shared" si="114"/>
        <v>0</v>
      </c>
      <c r="R781" s="3">
        <f>I781 + M781*Inputs!$B$9 - N781/Inputs!$B$10</f>
        <v>0</v>
      </c>
    </row>
    <row r="782" spans="1:18" x14ac:dyDescent="0.3">
      <c r="A782" s="4">
        <v>46055.5</v>
      </c>
      <c r="B782" s="3">
        <v>21.435000000000002</v>
      </c>
      <c r="C782" s="3">
        <v>0.37</v>
      </c>
      <c r="D782" s="3">
        <f t="shared" si="108"/>
        <v>24.513541666666669</v>
      </c>
      <c r="E782" s="3">
        <f>MAX(B782 - D782/Inputs!$B$5, 0)</f>
        <v>0</v>
      </c>
      <c r="F782" s="3">
        <f>MAX(D782*Inputs!$B$5 - B782, 0)</f>
        <v>0.13691666666666791</v>
      </c>
      <c r="G782" s="3">
        <f t="shared" si="109"/>
        <v>0.37</v>
      </c>
      <c r="H782" t="str">
        <f t="shared" si="110"/>
        <v>Reg</v>
      </c>
      <c r="I782" s="3">
        <f t="shared" si="115"/>
        <v>0</v>
      </c>
      <c r="J782" s="3">
        <f t="shared" si="116"/>
        <v>318.94827166799325</v>
      </c>
      <c r="K782" s="3">
        <f>MIN(Inputs!$B$2, (Inputs!$B$8 - I782)/Inputs!$B$9)</f>
        <v>170</v>
      </c>
      <c r="L782" s="3">
        <f>MAX(MIN(Inputs!$B$2, I782*Inputs!$B$10, Inputs!$B$8*Inputs!$B$4 - J782), 0)</f>
        <v>0</v>
      </c>
      <c r="M782" s="3">
        <f t="shared" si="111"/>
        <v>0</v>
      </c>
      <c r="N782" s="3">
        <f t="shared" si="112"/>
        <v>0</v>
      </c>
      <c r="O782" s="3">
        <f>IF(H782="Reg", MIN(Inputs!$B$2, I782*Inputs!$B$10, (Inputs!$B$8-I782)/Inputs!$B$9), 0)</f>
        <v>0</v>
      </c>
      <c r="P782" s="3">
        <f t="shared" si="113"/>
        <v>0</v>
      </c>
      <c r="Q782" s="3">
        <f t="shared" si="114"/>
        <v>0</v>
      </c>
      <c r="R782" s="3">
        <f>I782 + M782*Inputs!$B$9 - N782/Inputs!$B$10</f>
        <v>0</v>
      </c>
    </row>
    <row r="783" spans="1:18" x14ac:dyDescent="0.3">
      <c r="A783" s="4">
        <v>46055.541666666657</v>
      </c>
      <c r="B783" s="3">
        <v>17.702500000000001</v>
      </c>
      <c r="C783" s="3">
        <v>0.44</v>
      </c>
      <c r="D783" s="3">
        <f t="shared" si="108"/>
        <v>24.513541666666669</v>
      </c>
      <c r="E783" s="3">
        <f>MAX(B783 - D783/Inputs!$B$5, 0)</f>
        <v>0</v>
      </c>
      <c r="F783" s="3">
        <f>MAX(D783*Inputs!$B$5 - B783, 0)</f>
        <v>3.8694166666666696</v>
      </c>
      <c r="G783" s="3">
        <f t="shared" si="109"/>
        <v>0.44</v>
      </c>
      <c r="H783" t="str">
        <f t="shared" si="110"/>
        <v>Charge</v>
      </c>
      <c r="I783" s="3">
        <f t="shared" si="115"/>
        <v>0</v>
      </c>
      <c r="J783" s="3">
        <f t="shared" si="116"/>
        <v>318.94827166799325</v>
      </c>
      <c r="K783" s="3">
        <f>MIN(Inputs!$B$2, (Inputs!$B$8 - I783)/Inputs!$B$9)</f>
        <v>170</v>
      </c>
      <c r="L783" s="3">
        <f>MAX(MIN(Inputs!$B$2, I783*Inputs!$B$10, Inputs!$B$8*Inputs!$B$4 - J783), 0)</f>
        <v>0</v>
      </c>
      <c r="M783" s="3">
        <f t="shared" si="111"/>
        <v>170</v>
      </c>
      <c r="N783" s="3">
        <f t="shared" si="112"/>
        <v>0</v>
      </c>
      <c r="O783" s="3">
        <f>IF(H783="Reg", MIN(Inputs!$B$2, I783*Inputs!$B$10, (Inputs!$B$8-I783)/Inputs!$B$9), 0)</f>
        <v>0</v>
      </c>
      <c r="P783" s="3">
        <f t="shared" si="113"/>
        <v>-3009.4250000000002</v>
      </c>
      <c r="Q783" s="3">
        <f t="shared" si="114"/>
        <v>0</v>
      </c>
      <c r="R783" s="3">
        <f>I783 + M783*Inputs!$B$9 - N783/Inputs!$B$10</f>
        <v>159.4741358339966</v>
      </c>
    </row>
    <row r="784" spans="1:18" x14ac:dyDescent="0.3">
      <c r="A784" s="4">
        <v>46055.583333333343</v>
      </c>
      <c r="B784" s="3">
        <v>11.597499999999998</v>
      </c>
      <c r="C784" s="3">
        <v>0.78</v>
      </c>
      <c r="D784" s="3">
        <f t="shared" si="108"/>
        <v>24.513541666666669</v>
      </c>
      <c r="E784" s="3">
        <f>MAX(B784 - D784/Inputs!$B$5, 0)</f>
        <v>0</v>
      </c>
      <c r="F784" s="3">
        <f>MAX(D784*Inputs!$B$5 - B784, 0)</f>
        <v>9.9744166666666718</v>
      </c>
      <c r="G784" s="3">
        <f t="shared" si="109"/>
        <v>0.78</v>
      </c>
      <c r="H784" t="str">
        <f t="shared" si="110"/>
        <v>Charge</v>
      </c>
      <c r="I784" s="3">
        <f t="shared" si="115"/>
        <v>159.4741358339966</v>
      </c>
      <c r="J784" s="3">
        <f t="shared" si="116"/>
        <v>318.94827166799325</v>
      </c>
      <c r="K784" s="3">
        <f>MIN(Inputs!$B$2, (Inputs!$B$8 - I784)/Inputs!$B$9)</f>
        <v>170</v>
      </c>
      <c r="L784" s="3">
        <f>MAX(MIN(Inputs!$B$2, I784*Inputs!$B$10, Inputs!$B$8*Inputs!$B$4 - J784), 0)</f>
        <v>21.051728332006746</v>
      </c>
      <c r="M784" s="3">
        <f t="shared" si="111"/>
        <v>170</v>
      </c>
      <c r="N784" s="3">
        <f t="shared" si="112"/>
        <v>0</v>
      </c>
      <c r="O784" s="3">
        <f>IF(H784="Reg", MIN(Inputs!$B$2, I784*Inputs!$B$10, (Inputs!$B$8-I784)/Inputs!$B$9), 0)</f>
        <v>0</v>
      </c>
      <c r="P784" s="3">
        <f t="shared" si="113"/>
        <v>-1971.5749999999998</v>
      </c>
      <c r="Q784" s="3">
        <f t="shared" si="114"/>
        <v>0</v>
      </c>
      <c r="R784" s="3">
        <f>I784 + M784*Inputs!$B$9 - N784/Inputs!$B$10</f>
        <v>318.9482716679932</v>
      </c>
    </row>
    <row r="785" spans="1:18" x14ac:dyDescent="0.3">
      <c r="A785" s="4">
        <v>46055.625</v>
      </c>
      <c r="B785" s="3">
        <v>13.682499999999997</v>
      </c>
      <c r="C785" s="3">
        <v>0.5</v>
      </c>
      <c r="D785" s="3">
        <f t="shared" si="108"/>
        <v>24.513541666666669</v>
      </c>
      <c r="E785" s="3">
        <f>MAX(B785 - D785/Inputs!$B$5, 0)</f>
        <v>0</v>
      </c>
      <c r="F785" s="3">
        <f>MAX(D785*Inputs!$B$5 - B785, 0)</f>
        <v>7.8894166666666727</v>
      </c>
      <c r="G785" s="3">
        <f t="shared" si="109"/>
        <v>0.5</v>
      </c>
      <c r="H785" t="str">
        <f t="shared" si="110"/>
        <v>Charge</v>
      </c>
      <c r="I785" s="3">
        <f t="shared" si="115"/>
        <v>318.9482716679932</v>
      </c>
      <c r="J785" s="3">
        <f t="shared" si="116"/>
        <v>318.94827166799325</v>
      </c>
      <c r="K785" s="3">
        <f>MIN(Inputs!$B$2, (Inputs!$B$8 - I785)/Inputs!$B$9)</f>
        <v>22.44121780453775</v>
      </c>
      <c r="L785" s="3">
        <f>MAX(MIN(Inputs!$B$2, I785*Inputs!$B$10, Inputs!$B$8*Inputs!$B$4 - J785), 0)</f>
        <v>21.051728332006746</v>
      </c>
      <c r="M785" s="3">
        <f t="shared" si="111"/>
        <v>22.44121780453775</v>
      </c>
      <c r="N785" s="3">
        <f t="shared" si="112"/>
        <v>0</v>
      </c>
      <c r="O785" s="3">
        <f>IF(H785="Reg", MIN(Inputs!$B$2, I785*Inputs!$B$10, (Inputs!$B$8-I785)/Inputs!$B$9), 0)</f>
        <v>0</v>
      </c>
      <c r="P785" s="3">
        <f t="shared" si="113"/>
        <v>-307.05196261058774</v>
      </c>
      <c r="Q785" s="3">
        <f t="shared" si="114"/>
        <v>0</v>
      </c>
      <c r="R785" s="3">
        <f>I785 + M785*Inputs!$B$9 - N785/Inputs!$B$10</f>
        <v>340</v>
      </c>
    </row>
    <row r="786" spans="1:18" x14ac:dyDescent="0.3">
      <c r="A786" s="4">
        <v>46055.666666666657</v>
      </c>
      <c r="B786" s="3">
        <v>22.704999999999998</v>
      </c>
      <c r="C786" s="3">
        <v>0.73</v>
      </c>
      <c r="D786" s="3">
        <f t="shared" si="108"/>
        <v>24.513541666666669</v>
      </c>
      <c r="E786" s="3">
        <f>MAX(B786 - D786/Inputs!$B$5, 0)</f>
        <v>0</v>
      </c>
      <c r="F786" s="3">
        <f>MAX(D786*Inputs!$B$5 - B786, 0)</f>
        <v>0</v>
      </c>
      <c r="G786" s="3">
        <f t="shared" si="109"/>
        <v>0.73</v>
      </c>
      <c r="H786" t="str">
        <f t="shared" si="110"/>
        <v>Reg</v>
      </c>
      <c r="I786" s="3">
        <f t="shared" si="115"/>
        <v>340</v>
      </c>
      <c r="J786" s="3">
        <f t="shared" si="116"/>
        <v>318.94827166799325</v>
      </c>
      <c r="K786" s="3">
        <f>MIN(Inputs!$B$2, (Inputs!$B$8 - I786)/Inputs!$B$9)</f>
        <v>0</v>
      </c>
      <c r="L786" s="3">
        <f>MAX(MIN(Inputs!$B$2, I786*Inputs!$B$10, Inputs!$B$8*Inputs!$B$4 - J786), 0)</f>
        <v>21.051728332006746</v>
      </c>
      <c r="M786" s="3">
        <f t="shared" si="111"/>
        <v>0</v>
      </c>
      <c r="N786" s="3">
        <f t="shared" si="112"/>
        <v>0</v>
      </c>
      <c r="O786" s="3">
        <f>IF(H786="Reg", MIN(Inputs!$B$2, I786*Inputs!$B$10, (Inputs!$B$8-I786)/Inputs!$B$9), 0)</f>
        <v>0</v>
      </c>
      <c r="P786" s="3">
        <f t="shared" si="113"/>
        <v>0</v>
      </c>
      <c r="Q786" s="3">
        <f t="shared" si="114"/>
        <v>0</v>
      </c>
      <c r="R786" s="3">
        <f>I786 + M786*Inputs!$B$9 - N786/Inputs!$B$10</f>
        <v>340</v>
      </c>
    </row>
    <row r="787" spans="1:18" x14ac:dyDescent="0.3">
      <c r="A787" s="4">
        <v>46055.708333333343</v>
      </c>
      <c r="B787" s="3">
        <v>25.934999999999999</v>
      </c>
      <c r="C787" s="3">
        <v>1.36</v>
      </c>
      <c r="D787" s="3">
        <f t="shared" si="108"/>
        <v>24.513541666666669</v>
      </c>
      <c r="E787" s="3">
        <f>MAX(B787 - D787/Inputs!$B$5, 0)</f>
        <v>0</v>
      </c>
      <c r="F787" s="3">
        <f>MAX(D787*Inputs!$B$5 - B787, 0)</f>
        <v>0</v>
      </c>
      <c r="G787" s="3">
        <f t="shared" si="109"/>
        <v>1.36</v>
      </c>
      <c r="H787" t="str">
        <f t="shared" si="110"/>
        <v>Reg</v>
      </c>
      <c r="I787" s="3">
        <f t="shared" si="115"/>
        <v>340</v>
      </c>
      <c r="J787" s="3">
        <f t="shared" si="116"/>
        <v>318.94827166799325</v>
      </c>
      <c r="K787" s="3">
        <f>MIN(Inputs!$B$2, (Inputs!$B$8 - I787)/Inputs!$B$9)</f>
        <v>0</v>
      </c>
      <c r="L787" s="3">
        <f>MAX(MIN(Inputs!$B$2, I787*Inputs!$B$10, Inputs!$B$8*Inputs!$B$4 - J787), 0)</f>
        <v>21.051728332006746</v>
      </c>
      <c r="M787" s="3">
        <f t="shared" si="111"/>
        <v>0</v>
      </c>
      <c r="N787" s="3">
        <f t="shared" si="112"/>
        <v>0</v>
      </c>
      <c r="O787" s="3">
        <f>IF(H787="Reg", MIN(Inputs!$B$2, I787*Inputs!$B$10, (Inputs!$B$8-I787)/Inputs!$B$9), 0)</f>
        <v>0</v>
      </c>
      <c r="P787" s="3">
        <f t="shared" si="113"/>
        <v>0</v>
      </c>
      <c r="Q787" s="3">
        <f t="shared" si="114"/>
        <v>0</v>
      </c>
      <c r="R787" s="3">
        <f>I787 + M787*Inputs!$B$9 - N787/Inputs!$B$10</f>
        <v>340</v>
      </c>
    </row>
    <row r="788" spans="1:18" x14ac:dyDescent="0.3">
      <c r="A788" s="4">
        <v>46055.75</v>
      </c>
      <c r="B788" s="3">
        <v>28.172499999999999</v>
      </c>
      <c r="C788" s="3">
        <v>2.48</v>
      </c>
      <c r="D788" s="3">
        <f t="shared" si="108"/>
        <v>24.513541666666669</v>
      </c>
      <c r="E788" s="3">
        <f>MAX(B788 - D788/Inputs!$B$5, 0)</f>
        <v>0.31620265151514815</v>
      </c>
      <c r="F788" s="3">
        <f>MAX(D788*Inputs!$B$5 - B788, 0)</f>
        <v>0</v>
      </c>
      <c r="G788" s="3">
        <f t="shared" si="109"/>
        <v>2.48</v>
      </c>
      <c r="H788" t="str">
        <f t="shared" si="110"/>
        <v>Reg</v>
      </c>
      <c r="I788" s="3">
        <f t="shared" si="115"/>
        <v>340</v>
      </c>
      <c r="J788" s="3">
        <f t="shared" si="116"/>
        <v>318.94827166799325</v>
      </c>
      <c r="K788" s="3">
        <f>MIN(Inputs!$B$2, (Inputs!$B$8 - I788)/Inputs!$B$9)</f>
        <v>0</v>
      </c>
      <c r="L788" s="3">
        <f>MAX(MIN(Inputs!$B$2, I788*Inputs!$B$10, Inputs!$B$8*Inputs!$B$4 - J788), 0)</f>
        <v>21.051728332006746</v>
      </c>
      <c r="M788" s="3">
        <f t="shared" si="111"/>
        <v>0</v>
      </c>
      <c r="N788" s="3">
        <f t="shared" si="112"/>
        <v>0</v>
      </c>
      <c r="O788" s="3">
        <f>IF(H788="Reg", MIN(Inputs!$B$2, I788*Inputs!$B$10, (Inputs!$B$8-I788)/Inputs!$B$9), 0)</f>
        <v>0</v>
      </c>
      <c r="P788" s="3">
        <f t="shared" si="113"/>
        <v>0</v>
      </c>
      <c r="Q788" s="3">
        <f t="shared" si="114"/>
        <v>0</v>
      </c>
      <c r="R788" s="3">
        <f>I788 + M788*Inputs!$B$9 - N788/Inputs!$B$10</f>
        <v>340</v>
      </c>
    </row>
    <row r="789" spans="1:18" x14ac:dyDescent="0.3">
      <c r="A789" s="4">
        <v>46055.791666666657</v>
      </c>
      <c r="B789" s="3">
        <v>31.5</v>
      </c>
      <c r="C789" s="3">
        <v>0.15</v>
      </c>
      <c r="D789" s="3">
        <f t="shared" si="108"/>
        <v>24.513541666666669</v>
      </c>
      <c r="E789" s="3">
        <f>MAX(B789 - D789/Inputs!$B$5, 0)</f>
        <v>3.6437026515151487</v>
      </c>
      <c r="F789" s="3">
        <f>MAX(D789*Inputs!$B$5 - B789, 0)</f>
        <v>0</v>
      </c>
      <c r="G789" s="3">
        <f t="shared" si="109"/>
        <v>0.15</v>
      </c>
      <c r="H789" t="str">
        <f t="shared" si="110"/>
        <v>Discharge</v>
      </c>
      <c r="I789" s="3">
        <f t="shared" si="115"/>
        <v>340</v>
      </c>
      <c r="J789" s="3">
        <f t="shared" si="116"/>
        <v>318.94827166799325</v>
      </c>
      <c r="K789" s="3">
        <f>MIN(Inputs!$B$2, (Inputs!$B$8 - I789)/Inputs!$B$9)</f>
        <v>0</v>
      </c>
      <c r="L789" s="3">
        <f>MAX(MIN(Inputs!$B$2, I789*Inputs!$B$10, Inputs!$B$8*Inputs!$B$4 - J789), 0)</f>
        <v>21.051728332006746</v>
      </c>
      <c r="M789" s="3">
        <f t="shared" si="111"/>
        <v>0</v>
      </c>
      <c r="N789" s="3">
        <f t="shared" si="112"/>
        <v>21.051728332006746</v>
      </c>
      <c r="O789" s="3">
        <f>IF(H789="Reg", MIN(Inputs!$B$2, I789*Inputs!$B$10, (Inputs!$B$8-I789)/Inputs!$B$9), 0)</f>
        <v>0</v>
      </c>
      <c r="P789" s="3">
        <f t="shared" si="113"/>
        <v>663.12944245821245</v>
      </c>
      <c r="Q789" s="3">
        <f t="shared" si="114"/>
        <v>0</v>
      </c>
      <c r="R789" s="3">
        <f>I789 + M789*Inputs!$B$9 - N789/Inputs!$B$10</f>
        <v>317.5587821954623</v>
      </c>
    </row>
    <row r="790" spans="1:18" x14ac:dyDescent="0.3">
      <c r="A790" s="4">
        <v>46055.833333333343</v>
      </c>
      <c r="B790" s="3">
        <v>28.380000000000003</v>
      </c>
      <c r="C790" s="3">
        <v>0.15</v>
      </c>
      <c r="D790" s="3">
        <f t="shared" si="108"/>
        <v>24.513541666666669</v>
      </c>
      <c r="E790" s="3">
        <f>MAX(B790 - D790/Inputs!$B$5, 0)</f>
        <v>0.52370265151515127</v>
      </c>
      <c r="F790" s="3">
        <f>MAX(D790*Inputs!$B$5 - B790, 0)</f>
        <v>0</v>
      </c>
      <c r="G790" s="3">
        <f t="shared" si="109"/>
        <v>0.15</v>
      </c>
      <c r="H790" t="str">
        <f t="shared" si="110"/>
        <v>Discharge</v>
      </c>
      <c r="I790" s="3">
        <f t="shared" si="115"/>
        <v>317.5587821954623</v>
      </c>
      <c r="J790" s="3">
        <f t="shared" si="116"/>
        <v>340</v>
      </c>
      <c r="K790" s="3">
        <f>MIN(Inputs!$B$2, (Inputs!$B$8 - I790)/Inputs!$B$9)</f>
        <v>23.922418559098585</v>
      </c>
      <c r="L790" s="3">
        <f>MAX(MIN(Inputs!$B$2, I790*Inputs!$B$10, Inputs!$B$8*Inputs!$B$4 - J790), 0)</f>
        <v>0</v>
      </c>
      <c r="M790" s="3">
        <f t="shared" si="111"/>
        <v>0</v>
      </c>
      <c r="N790" s="3">
        <f t="shared" si="112"/>
        <v>0</v>
      </c>
      <c r="O790" s="3">
        <f>IF(H790="Reg", MIN(Inputs!$B$2, I790*Inputs!$B$10, (Inputs!$B$8-I790)/Inputs!$B$9), 0)</f>
        <v>0</v>
      </c>
      <c r="P790" s="3">
        <f t="shared" si="113"/>
        <v>0</v>
      </c>
      <c r="Q790" s="3">
        <f t="shared" si="114"/>
        <v>0</v>
      </c>
      <c r="R790" s="3">
        <f>I790 + M790*Inputs!$B$9 - N790/Inputs!$B$10</f>
        <v>317.5587821954623</v>
      </c>
    </row>
    <row r="791" spans="1:18" x14ac:dyDescent="0.3">
      <c r="A791" s="4">
        <v>46055.875</v>
      </c>
      <c r="B791" s="3">
        <v>25.662500000000001</v>
      </c>
      <c r="C791" s="3">
        <v>0.04</v>
      </c>
      <c r="D791" s="3">
        <f t="shared" si="108"/>
        <v>24.513541666666669</v>
      </c>
      <c r="E791" s="3">
        <f>MAX(B791 - D791/Inputs!$B$5, 0)</f>
        <v>0</v>
      </c>
      <c r="F791" s="3">
        <f>MAX(D791*Inputs!$B$5 - B791, 0)</f>
        <v>0</v>
      </c>
      <c r="G791" s="3">
        <f t="shared" si="109"/>
        <v>0.04</v>
      </c>
      <c r="H791" t="str">
        <f t="shared" si="110"/>
        <v>Reg</v>
      </c>
      <c r="I791" s="3">
        <f t="shared" si="115"/>
        <v>317.5587821954623</v>
      </c>
      <c r="J791" s="3">
        <f t="shared" si="116"/>
        <v>340</v>
      </c>
      <c r="K791" s="3">
        <f>MIN(Inputs!$B$2, (Inputs!$B$8 - I791)/Inputs!$B$9)</f>
        <v>23.922418559098585</v>
      </c>
      <c r="L791" s="3">
        <f>MAX(MIN(Inputs!$B$2, I791*Inputs!$B$10, Inputs!$B$8*Inputs!$B$4 - J791), 0)</f>
        <v>0</v>
      </c>
      <c r="M791" s="3">
        <f t="shared" si="111"/>
        <v>0</v>
      </c>
      <c r="N791" s="3">
        <f t="shared" si="112"/>
        <v>0</v>
      </c>
      <c r="O791" s="3">
        <f>IF(H791="Reg", MIN(Inputs!$B$2, I791*Inputs!$B$10, (Inputs!$B$8-I791)/Inputs!$B$9), 0)</f>
        <v>23.922418559098585</v>
      </c>
      <c r="P791" s="3">
        <f t="shared" si="113"/>
        <v>0</v>
      </c>
      <c r="Q791" s="3">
        <f t="shared" si="114"/>
        <v>0.9568967423639434</v>
      </c>
      <c r="R791" s="3">
        <f>I791 + M791*Inputs!$B$9 - N791/Inputs!$B$10</f>
        <v>317.5587821954623</v>
      </c>
    </row>
    <row r="792" spans="1:18" x14ac:dyDescent="0.3">
      <c r="A792" s="4">
        <v>46055.916666666657</v>
      </c>
      <c r="B792" s="3">
        <v>21.625</v>
      </c>
      <c r="C792" s="3">
        <v>0.03</v>
      </c>
      <c r="D792" s="3">
        <f t="shared" si="108"/>
        <v>24.513541666666669</v>
      </c>
      <c r="E792" s="3">
        <f>MAX(B792 - D792/Inputs!$B$5, 0)</f>
        <v>0</v>
      </c>
      <c r="F792" s="3">
        <f>MAX(D792*Inputs!$B$5 - B792, 0)</f>
        <v>0</v>
      </c>
      <c r="G792" s="3">
        <f t="shared" si="109"/>
        <v>0.03</v>
      </c>
      <c r="H792" t="str">
        <f t="shared" si="110"/>
        <v>Reg</v>
      </c>
      <c r="I792" s="3">
        <f t="shared" si="115"/>
        <v>317.5587821954623</v>
      </c>
      <c r="J792" s="3">
        <f t="shared" si="116"/>
        <v>340</v>
      </c>
      <c r="K792" s="3">
        <f>MIN(Inputs!$B$2, (Inputs!$B$8 - I792)/Inputs!$B$9)</f>
        <v>23.922418559098585</v>
      </c>
      <c r="L792" s="3">
        <f>MAX(MIN(Inputs!$B$2, I792*Inputs!$B$10, Inputs!$B$8*Inputs!$B$4 - J792), 0)</f>
        <v>0</v>
      </c>
      <c r="M792" s="3">
        <f t="shared" si="111"/>
        <v>0</v>
      </c>
      <c r="N792" s="3">
        <f t="shared" si="112"/>
        <v>0</v>
      </c>
      <c r="O792" s="3">
        <f>IF(H792="Reg", MIN(Inputs!$B$2, I792*Inputs!$B$10, (Inputs!$B$8-I792)/Inputs!$B$9), 0)</f>
        <v>23.922418559098585</v>
      </c>
      <c r="P792" s="3">
        <f t="shared" si="113"/>
        <v>0</v>
      </c>
      <c r="Q792" s="3">
        <f t="shared" si="114"/>
        <v>0.71767255677295749</v>
      </c>
      <c r="R792" s="3">
        <f>I792 + M792*Inputs!$B$9 - N792/Inputs!$B$10</f>
        <v>317.5587821954623</v>
      </c>
    </row>
    <row r="793" spans="1:18" x14ac:dyDescent="0.3">
      <c r="A793" s="4">
        <v>46055.958333333343</v>
      </c>
      <c r="B793" s="3">
        <v>19.22</v>
      </c>
      <c r="C793" s="3">
        <v>0.02</v>
      </c>
      <c r="D793" s="3">
        <f t="shared" si="108"/>
        <v>24.513541666666669</v>
      </c>
      <c r="E793" s="3">
        <f>MAX(B793 - D793/Inputs!$B$5, 0)</f>
        <v>0</v>
      </c>
      <c r="F793" s="3">
        <f>MAX(D793*Inputs!$B$5 - B793, 0)</f>
        <v>2.3519166666666713</v>
      </c>
      <c r="G793" s="3">
        <f t="shared" si="109"/>
        <v>0.02</v>
      </c>
      <c r="H793" t="str">
        <f t="shared" si="110"/>
        <v>Charge</v>
      </c>
      <c r="I793" s="3">
        <f t="shared" si="115"/>
        <v>317.5587821954623</v>
      </c>
      <c r="J793" s="3">
        <f t="shared" si="116"/>
        <v>340</v>
      </c>
      <c r="K793" s="3">
        <f>MIN(Inputs!$B$2, (Inputs!$B$8 - I793)/Inputs!$B$9)</f>
        <v>23.922418559098585</v>
      </c>
      <c r="L793" s="3">
        <f>MAX(MIN(Inputs!$B$2, I793*Inputs!$B$10, Inputs!$B$8*Inputs!$B$4 - J793), 0)</f>
        <v>0</v>
      </c>
      <c r="M793" s="3">
        <f t="shared" si="111"/>
        <v>23.922418559098585</v>
      </c>
      <c r="N793" s="3">
        <f t="shared" si="112"/>
        <v>0</v>
      </c>
      <c r="O793" s="3">
        <f>IF(H793="Reg", MIN(Inputs!$B$2, I793*Inputs!$B$10, (Inputs!$B$8-I793)/Inputs!$B$9), 0)</f>
        <v>0</v>
      </c>
      <c r="P793" s="3">
        <f t="shared" si="113"/>
        <v>-459.78888470587475</v>
      </c>
      <c r="Q793" s="3">
        <f t="shared" si="114"/>
        <v>0</v>
      </c>
      <c r="R793" s="3">
        <f>I793 + M793*Inputs!$B$9 - N793/Inputs!$B$10</f>
        <v>340</v>
      </c>
    </row>
    <row r="794" spans="1:18" x14ac:dyDescent="0.3">
      <c r="A794" s="4">
        <v>46056</v>
      </c>
      <c r="B794" s="3">
        <v>30.322500000000002</v>
      </c>
      <c r="C794" s="3">
        <v>0.03</v>
      </c>
      <c r="D794" s="3">
        <f t="shared" si="108"/>
        <v>15.835416666666667</v>
      </c>
      <c r="E794" s="3">
        <f>MAX(B794 - D794/Inputs!$B$5, 0)</f>
        <v>12.327708333333334</v>
      </c>
      <c r="F794" s="3">
        <f>MAX(D794*Inputs!$B$5 - B794, 0)</f>
        <v>0</v>
      </c>
      <c r="G794" s="3">
        <f t="shared" si="109"/>
        <v>0.03</v>
      </c>
      <c r="H794" t="str">
        <f t="shared" si="110"/>
        <v>Discharge</v>
      </c>
      <c r="I794" s="3">
        <f t="shared" si="115"/>
        <v>340</v>
      </c>
      <c r="J794" s="3">
        <f t="shared" si="116"/>
        <v>0</v>
      </c>
      <c r="K794" s="3">
        <f>MIN(Inputs!$B$2, (Inputs!$B$8 - I794)/Inputs!$B$9)</f>
        <v>0</v>
      </c>
      <c r="L794" s="3">
        <f>MAX(MIN(Inputs!$B$2, I794*Inputs!$B$10, Inputs!$B$8*Inputs!$B$4 - J794), 0)</f>
        <v>170</v>
      </c>
      <c r="M794" s="3">
        <f t="shared" si="111"/>
        <v>0</v>
      </c>
      <c r="N794" s="3">
        <f t="shared" si="112"/>
        <v>170</v>
      </c>
      <c r="O794" s="3">
        <f>IF(H794="Reg", MIN(Inputs!$B$2, I794*Inputs!$B$10, (Inputs!$B$8-I794)/Inputs!$B$9), 0)</f>
        <v>0</v>
      </c>
      <c r="P794" s="3">
        <f t="shared" si="113"/>
        <v>5154.8249999999998</v>
      </c>
      <c r="Q794" s="3">
        <f t="shared" si="114"/>
        <v>0</v>
      </c>
      <c r="R794" s="3">
        <f>I794 + M794*Inputs!$B$9 - N794/Inputs!$B$10</f>
        <v>158.77939109773115</v>
      </c>
    </row>
    <row r="795" spans="1:18" x14ac:dyDescent="0.3">
      <c r="A795" s="4">
        <v>46056.041666666657</v>
      </c>
      <c r="B795" s="3">
        <v>28.822500000000002</v>
      </c>
      <c r="C795" s="3">
        <v>0.03</v>
      </c>
      <c r="D795" s="3">
        <f t="shared" si="108"/>
        <v>15.835416666666667</v>
      </c>
      <c r="E795" s="3">
        <f>MAX(B795 - D795/Inputs!$B$5, 0)</f>
        <v>10.827708333333334</v>
      </c>
      <c r="F795" s="3">
        <f>MAX(D795*Inputs!$B$5 - B795, 0)</f>
        <v>0</v>
      </c>
      <c r="G795" s="3">
        <f t="shared" si="109"/>
        <v>0.03</v>
      </c>
      <c r="H795" t="str">
        <f t="shared" si="110"/>
        <v>Discharge</v>
      </c>
      <c r="I795" s="3">
        <f t="shared" si="115"/>
        <v>158.77939109773115</v>
      </c>
      <c r="J795" s="3">
        <f t="shared" si="116"/>
        <v>170</v>
      </c>
      <c r="K795" s="3">
        <f>MIN(Inputs!$B$2, (Inputs!$B$8 - I795)/Inputs!$B$9)</f>
        <v>170</v>
      </c>
      <c r="L795" s="3">
        <f>MAX(MIN(Inputs!$B$2, I795*Inputs!$B$10, Inputs!$B$8*Inputs!$B$4 - J795), 0)</f>
        <v>148.94827166799323</v>
      </c>
      <c r="M795" s="3">
        <f t="shared" si="111"/>
        <v>0</v>
      </c>
      <c r="N795" s="3">
        <f t="shared" si="112"/>
        <v>148.94827166799323</v>
      </c>
      <c r="O795" s="3">
        <f>IF(H795="Reg", MIN(Inputs!$B$2, I795*Inputs!$B$10, (Inputs!$B$8-I795)/Inputs!$B$9), 0)</f>
        <v>0</v>
      </c>
      <c r="P795" s="3">
        <f t="shared" si="113"/>
        <v>4293.0615601507352</v>
      </c>
      <c r="Q795" s="3">
        <f t="shared" si="114"/>
        <v>0</v>
      </c>
      <c r="R795" s="3">
        <f>I795 + M795*Inputs!$B$9 - N795/Inputs!$B$10</f>
        <v>0</v>
      </c>
    </row>
    <row r="796" spans="1:18" x14ac:dyDescent="0.3">
      <c r="A796" s="4">
        <v>46056.083333333343</v>
      </c>
      <c r="B796" s="3">
        <v>26.872499999999999</v>
      </c>
      <c r="C796" s="3">
        <v>0.03</v>
      </c>
      <c r="D796" s="3">
        <f t="shared" si="108"/>
        <v>15.835416666666667</v>
      </c>
      <c r="E796" s="3">
        <f>MAX(B796 - D796/Inputs!$B$5, 0)</f>
        <v>8.8777083333333309</v>
      </c>
      <c r="F796" s="3">
        <f>MAX(D796*Inputs!$B$5 - B796, 0)</f>
        <v>0</v>
      </c>
      <c r="G796" s="3">
        <f t="shared" si="109"/>
        <v>0.03</v>
      </c>
      <c r="H796" t="str">
        <f t="shared" si="110"/>
        <v>Discharge</v>
      </c>
      <c r="I796" s="3">
        <f t="shared" si="115"/>
        <v>0</v>
      </c>
      <c r="J796" s="3">
        <f t="shared" si="116"/>
        <v>318.94827166799325</v>
      </c>
      <c r="K796" s="3">
        <f>MIN(Inputs!$B$2, (Inputs!$B$8 - I796)/Inputs!$B$9)</f>
        <v>170</v>
      </c>
      <c r="L796" s="3">
        <f>MAX(MIN(Inputs!$B$2, I796*Inputs!$B$10, Inputs!$B$8*Inputs!$B$4 - J796), 0)</f>
        <v>0</v>
      </c>
      <c r="M796" s="3">
        <f t="shared" si="111"/>
        <v>0</v>
      </c>
      <c r="N796" s="3">
        <f t="shared" si="112"/>
        <v>0</v>
      </c>
      <c r="O796" s="3">
        <f>IF(H796="Reg", MIN(Inputs!$B$2, I796*Inputs!$B$10, (Inputs!$B$8-I796)/Inputs!$B$9), 0)</f>
        <v>0</v>
      </c>
      <c r="P796" s="3">
        <f t="shared" si="113"/>
        <v>0</v>
      </c>
      <c r="Q796" s="3">
        <f t="shared" si="114"/>
        <v>0</v>
      </c>
      <c r="R796" s="3">
        <f>I796 + M796*Inputs!$B$9 - N796/Inputs!$B$10</f>
        <v>0</v>
      </c>
    </row>
    <row r="797" spans="1:18" x14ac:dyDescent="0.3">
      <c r="A797" s="4">
        <v>46056.125</v>
      </c>
      <c r="B797" s="3">
        <v>23.229999999999997</v>
      </c>
      <c r="C797" s="3">
        <v>0.04</v>
      </c>
      <c r="D797" s="3">
        <f t="shared" si="108"/>
        <v>15.835416666666667</v>
      </c>
      <c r="E797" s="3">
        <f>MAX(B797 - D797/Inputs!$B$5, 0)</f>
        <v>5.235208333333329</v>
      </c>
      <c r="F797" s="3">
        <f>MAX(D797*Inputs!$B$5 - B797, 0)</f>
        <v>0</v>
      </c>
      <c r="G797" s="3">
        <f t="shared" si="109"/>
        <v>0.04</v>
      </c>
      <c r="H797" t="str">
        <f t="shared" si="110"/>
        <v>Discharge</v>
      </c>
      <c r="I797" s="3">
        <f t="shared" si="115"/>
        <v>0</v>
      </c>
      <c r="J797" s="3">
        <f t="shared" si="116"/>
        <v>318.94827166799325</v>
      </c>
      <c r="K797" s="3">
        <f>MIN(Inputs!$B$2, (Inputs!$B$8 - I797)/Inputs!$B$9)</f>
        <v>170</v>
      </c>
      <c r="L797" s="3">
        <f>MAX(MIN(Inputs!$B$2, I797*Inputs!$B$10, Inputs!$B$8*Inputs!$B$4 - J797), 0)</f>
        <v>0</v>
      </c>
      <c r="M797" s="3">
        <f t="shared" si="111"/>
        <v>0</v>
      </c>
      <c r="N797" s="3">
        <f t="shared" si="112"/>
        <v>0</v>
      </c>
      <c r="O797" s="3">
        <f>IF(H797="Reg", MIN(Inputs!$B$2, I797*Inputs!$B$10, (Inputs!$B$8-I797)/Inputs!$B$9), 0)</f>
        <v>0</v>
      </c>
      <c r="P797" s="3">
        <f t="shared" si="113"/>
        <v>0</v>
      </c>
      <c r="Q797" s="3">
        <f t="shared" si="114"/>
        <v>0</v>
      </c>
      <c r="R797" s="3">
        <f>I797 + M797*Inputs!$B$9 - N797/Inputs!$B$10</f>
        <v>0</v>
      </c>
    </row>
    <row r="798" spans="1:18" x14ac:dyDescent="0.3">
      <c r="A798" s="4">
        <v>46056.166666666657</v>
      </c>
      <c r="B798" s="3">
        <v>22.927499999999998</v>
      </c>
      <c r="C798" s="3">
        <v>0.04</v>
      </c>
      <c r="D798" s="3">
        <f t="shared" si="108"/>
        <v>15.835416666666667</v>
      </c>
      <c r="E798" s="3">
        <f>MAX(B798 - D798/Inputs!$B$5, 0)</f>
        <v>4.9327083333333306</v>
      </c>
      <c r="F798" s="3">
        <f>MAX(D798*Inputs!$B$5 - B798, 0)</f>
        <v>0</v>
      </c>
      <c r="G798" s="3">
        <f t="shared" si="109"/>
        <v>0.04</v>
      </c>
      <c r="H798" t="str">
        <f t="shared" si="110"/>
        <v>Discharge</v>
      </c>
      <c r="I798" s="3">
        <f t="shared" si="115"/>
        <v>0</v>
      </c>
      <c r="J798" s="3">
        <f t="shared" si="116"/>
        <v>318.94827166799325</v>
      </c>
      <c r="K798" s="3">
        <f>MIN(Inputs!$B$2, (Inputs!$B$8 - I798)/Inputs!$B$9)</f>
        <v>170</v>
      </c>
      <c r="L798" s="3">
        <f>MAX(MIN(Inputs!$B$2, I798*Inputs!$B$10, Inputs!$B$8*Inputs!$B$4 - J798), 0)</f>
        <v>0</v>
      </c>
      <c r="M798" s="3">
        <f t="shared" si="111"/>
        <v>0</v>
      </c>
      <c r="N798" s="3">
        <f t="shared" si="112"/>
        <v>0</v>
      </c>
      <c r="O798" s="3">
        <f>IF(H798="Reg", MIN(Inputs!$B$2, I798*Inputs!$B$10, (Inputs!$B$8-I798)/Inputs!$B$9), 0)</f>
        <v>0</v>
      </c>
      <c r="P798" s="3">
        <f t="shared" si="113"/>
        <v>0</v>
      </c>
      <c r="Q798" s="3">
        <f t="shared" si="114"/>
        <v>0</v>
      </c>
      <c r="R798" s="3">
        <f>I798 + M798*Inputs!$B$9 - N798/Inputs!$B$10</f>
        <v>0</v>
      </c>
    </row>
    <row r="799" spans="1:18" x14ac:dyDescent="0.3">
      <c r="A799" s="4">
        <v>46056.208333333343</v>
      </c>
      <c r="B799" s="3">
        <v>22.904999999999998</v>
      </c>
      <c r="C799" s="3">
        <v>0.04</v>
      </c>
      <c r="D799" s="3">
        <f t="shared" si="108"/>
        <v>15.835416666666667</v>
      </c>
      <c r="E799" s="3">
        <f>MAX(B799 - D799/Inputs!$B$5, 0)</f>
        <v>4.9102083333333297</v>
      </c>
      <c r="F799" s="3">
        <f>MAX(D799*Inputs!$B$5 - B799, 0)</f>
        <v>0</v>
      </c>
      <c r="G799" s="3">
        <f t="shared" si="109"/>
        <v>0.04</v>
      </c>
      <c r="H799" t="str">
        <f t="shared" si="110"/>
        <v>Discharge</v>
      </c>
      <c r="I799" s="3">
        <f t="shared" si="115"/>
        <v>0</v>
      </c>
      <c r="J799" s="3">
        <f t="shared" si="116"/>
        <v>318.94827166799325</v>
      </c>
      <c r="K799" s="3">
        <f>MIN(Inputs!$B$2, (Inputs!$B$8 - I799)/Inputs!$B$9)</f>
        <v>170</v>
      </c>
      <c r="L799" s="3">
        <f>MAX(MIN(Inputs!$B$2, I799*Inputs!$B$10, Inputs!$B$8*Inputs!$B$4 - J799), 0)</f>
        <v>0</v>
      </c>
      <c r="M799" s="3">
        <f t="shared" si="111"/>
        <v>0</v>
      </c>
      <c r="N799" s="3">
        <f t="shared" si="112"/>
        <v>0</v>
      </c>
      <c r="O799" s="3">
        <f>IF(H799="Reg", MIN(Inputs!$B$2, I799*Inputs!$B$10, (Inputs!$B$8-I799)/Inputs!$B$9), 0)</f>
        <v>0</v>
      </c>
      <c r="P799" s="3">
        <f t="shared" si="113"/>
        <v>0</v>
      </c>
      <c r="Q799" s="3">
        <f t="shared" si="114"/>
        <v>0</v>
      </c>
      <c r="R799" s="3">
        <f>I799 + M799*Inputs!$B$9 - N799/Inputs!$B$10</f>
        <v>0</v>
      </c>
    </row>
    <row r="800" spans="1:18" x14ac:dyDescent="0.3">
      <c r="A800" s="4">
        <v>46056.25</v>
      </c>
      <c r="B800" s="3">
        <v>21.3675</v>
      </c>
      <c r="C800" s="3">
        <v>0.1</v>
      </c>
      <c r="D800" s="3">
        <f t="shared" si="108"/>
        <v>15.835416666666667</v>
      </c>
      <c r="E800" s="3">
        <f>MAX(B800 - D800/Inputs!$B$5, 0)</f>
        <v>3.3727083333333319</v>
      </c>
      <c r="F800" s="3">
        <f>MAX(D800*Inputs!$B$5 - B800, 0)</f>
        <v>0</v>
      </c>
      <c r="G800" s="3">
        <f t="shared" si="109"/>
        <v>0.1</v>
      </c>
      <c r="H800" t="str">
        <f t="shared" si="110"/>
        <v>Discharge</v>
      </c>
      <c r="I800" s="3">
        <f t="shared" si="115"/>
        <v>0</v>
      </c>
      <c r="J800" s="3">
        <f t="shared" si="116"/>
        <v>318.94827166799325</v>
      </c>
      <c r="K800" s="3">
        <f>MIN(Inputs!$B$2, (Inputs!$B$8 - I800)/Inputs!$B$9)</f>
        <v>170</v>
      </c>
      <c r="L800" s="3">
        <f>MAX(MIN(Inputs!$B$2, I800*Inputs!$B$10, Inputs!$B$8*Inputs!$B$4 - J800), 0)</f>
        <v>0</v>
      </c>
      <c r="M800" s="3">
        <f t="shared" si="111"/>
        <v>0</v>
      </c>
      <c r="N800" s="3">
        <f t="shared" si="112"/>
        <v>0</v>
      </c>
      <c r="O800" s="3">
        <f>IF(H800="Reg", MIN(Inputs!$B$2, I800*Inputs!$B$10, (Inputs!$B$8-I800)/Inputs!$B$9), 0)</f>
        <v>0</v>
      </c>
      <c r="P800" s="3">
        <f t="shared" si="113"/>
        <v>0</v>
      </c>
      <c r="Q800" s="3">
        <f t="shared" si="114"/>
        <v>0</v>
      </c>
      <c r="R800" s="3">
        <f>I800 + M800*Inputs!$B$9 - N800/Inputs!$B$10</f>
        <v>0</v>
      </c>
    </row>
    <row r="801" spans="1:18" x14ac:dyDescent="0.3">
      <c r="A801" s="4">
        <v>46056.291666666657</v>
      </c>
      <c r="B801" s="3">
        <v>18.844999999999999</v>
      </c>
      <c r="C801" s="3">
        <v>0.11</v>
      </c>
      <c r="D801" s="3">
        <f t="shared" si="108"/>
        <v>15.835416666666667</v>
      </c>
      <c r="E801" s="3">
        <f>MAX(B801 - D801/Inputs!$B$5, 0)</f>
        <v>0.85020833333333101</v>
      </c>
      <c r="F801" s="3">
        <f>MAX(D801*Inputs!$B$5 - B801, 0)</f>
        <v>0</v>
      </c>
      <c r="G801" s="3">
        <f t="shared" si="109"/>
        <v>0.11</v>
      </c>
      <c r="H801" t="str">
        <f t="shared" si="110"/>
        <v>Discharge</v>
      </c>
      <c r="I801" s="3">
        <f t="shared" si="115"/>
        <v>0</v>
      </c>
      <c r="J801" s="3">
        <f t="shared" si="116"/>
        <v>318.94827166799325</v>
      </c>
      <c r="K801" s="3">
        <f>MIN(Inputs!$B$2, (Inputs!$B$8 - I801)/Inputs!$B$9)</f>
        <v>170</v>
      </c>
      <c r="L801" s="3">
        <f>MAX(MIN(Inputs!$B$2, I801*Inputs!$B$10, Inputs!$B$8*Inputs!$B$4 - J801), 0)</f>
        <v>0</v>
      </c>
      <c r="M801" s="3">
        <f t="shared" si="111"/>
        <v>0</v>
      </c>
      <c r="N801" s="3">
        <f t="shared" si="112"/>
        <v>0</v>
      </c>
      <c r="O801" s="3">
        <f>IF(H801="Reg", MIN(Inputs!$B$2, I801*Inputs!$B$10, (Inputs!$B$8-I801)/Inputs!$B$9), 0)</f>
        <v>0</v>
      </c>
      <c r="P801" s="3">
        <f t="shared" si="113"/>
        <v>0</v>
      </c>
      <c r="Q801" s="3">
        <f t="shared" si="114"/>
        <v>0</v>
      </c>
      <c r="R801" s="3">
        <f>I801 + M801*Inputs!$B$9 - N801/Inputs!$B$10</f>
        <v>0</v>
      </c>
    </row>
    <row r="802" spans="1:18" x14ac:dyDescent="0.3">
      <c r="A802" s="4">
        <v>46056.333333333343</v>
      </c>
      <c r="B802" s="3">
        <v>7.9300000000000006</v>
      </c>
      <c r="C802" s="3">
        <v>3</v>
      </c>
      <c r="D802" s="3">
        <f t="shared" si="108"/>
        <v>15.835416666666667</v>
      </c>
      <c r="E802" s="3">
        <f>MAX(B802 - D802/Inputs!$B$5, 0)</f>
        <v>0</v>
      </c>
      <c r="F802" s="3">
        <f>MAX(D802*Inputs!$B$5 - B802, 0)</f>
        <v>6.0051666666666668</v>
      </c>
      <c r="G802" s="3">
        <f t="shared" si="109"/>
        <v>3</v>
      </c>
      <c r="H802" t="str">
        <f t="shared" si="110"/>
        <v>Charge</v>
      </c>
      <c r="I802" s="3">
        <f t="shared" si="115"/>
        <v>0</v>
      </c>
      <c r="J802" s="3">
        <f t="shared" si="116"/>
        <v>318.94827166799325</v>
      </c>
      <c r="K802" s="3">
        <f>MIN(Inputs!$B$2, (Inputs!$B$8 - I802)/Inputs!$B$9)</f>
        <v>170</v>
      </c>
      <c r="L802" s="3">
        <f>MAX(MIN(Inputs!$B$2, I802*Inputs!$B$10, Inputs!$B$8*Inputs!$B$4 - J802), 0)</f>
        <v>0</v>
      </c>
      <c r="M802" s="3">
        <f t="shared" si="111"/>
        <v>170</v>
      </c>
      <c r="N802" s="3">
        <f t="shared" si="112"/>
        <v>0</v>
      </c>
      <c r="O802" s="3">
        <f>IF(H802="Reg", MIN(Inputs!$B$2, I802*Inputs!$B$10, (Inputs!$B$8-I802)/Inputs!$B$9), 0)</f>
        <v>0</v>
      </c>
      <c r="P802" s="3">
        <f t="shared" si="113"/>
        <v>-1348.1000000000001</v>
      </c>
      <c r="Q802" s="3">
        <f t="shared" si="114"/>
        <v>0</v>
      </c>
      <c r="R802" s="3">
        <f>I802 + M802*Inputs!$B$9 - N802/Inputs!$B$10</f>
        <v>159.4741358339966</v>
      </c>
    </row>
    <row r="803" spans="1:18" x14ac:dyDescent="0.3">
      <c r="A803" s="4">
        <v>46056.375</v>
      </c>
      <c r="B803" s="3">
        <v>2.0974999999999997</v>
      </c>
      <c r="C803" s="3">
        <v>2.1800000000000002</v>
      </c>
      <c r="D803" s="3">
        <f t="shared" si="108"/>
        <v>15.835416666666667</v>
      </c>
      <c r="E803" s="3">
        <f>MAX(B803 - D803/Inputs!$B$5, 0)</f>
        <v>0</v>
      </c>
      <c r="F803" s="3">
        <f>MAX(D803*Inputs!$B$5 - B803, 0)</f>
        <v>11.837666666666667</v>
      </c>
      <c r="G803" s="3">
        <f t="shared" si="109"/>
        <v>2.1800000000000002</v>
      </c>
      <c r="H803" t="str">
        <f t="shared" si="110"/>
        <v>Charge</v>
      </c>
      <c r="I803" s="3">
        <f t="shared" si="115"/>
        <v>159.4741358339966</v>
      </c>
      <c r="J803" s="3">
        <f t="shared" si="116"/>
        <v>318.94827166799325</v>
      </c>
      <c r="K803" s="3">
        <f>MIN(Inputs!$B$2, (Inputs!$B$8 - I803)/Inputs!$B$9)</f>
        <v>170</v>
      </c>
      <c r="L803" s="3">
        <f>MAX(MIN(Inputs!$B$2, I803*Inputs!$B$10, Inputs!$B$8*Inputs!$B$4 - J803), 0)</f>
        <v>21.051728332006746</v>
      </c>
      <c r="M803" s="3">
        <f t="shared" si="111"/>
        <v>170</v>
      </c>
      <c r="N803" s="3">
        <f t="shared" si="112"/>
        <v>0</v>
      </c>
      <c r="O803" s="3">
        <f>IF(H803="Reg", MIN(Inputs!$B$2, I803*Inputs!$B$10, (Inputs!$B$8-I803)/Inputs!$B$9), 0)</f>
        <v>0</v>
      </c>
      <c r="P803" s="3">
        <f t="shared" si="113"/>
        <v>-356.57499999999993</v>
      </c>
      <c r="Q803" s="3">
        <f t="shared" si="114"/>
        <v>0</v>
      </c>
      <c r="R803" s="3">
        <f>I803 + M803*Inputs!$B$9 - N803/Inputs!$B$10</f>
        <v>318.9482716679932</v>
      </c>
    </row>
    <row r="804" spans="1:18" x14ac:dyDescent="0.3">
      <c r="A804" s="4">
        <v>46056.416666666657</v>
      </c>
      <c r="B804" s="3">
        <v>-0.94</v>
      </c>
      <c r="C804" s="3">
        <v>0.5</v>
      </c>
      <c r="D804" s="3">
        <f t="shared" si="108"/>
        <v>15.835416666666667</v>
      </c>
      <c r="E804" s="3">
        <f>MAX(B804 - D804/Inputs!$B$5, 0)</f>
        <v>0</v>
      </c>
      <c r="F804" s="3">
        <f>MAX(D804*Inputs!$B$5 - B804, 0)</f>
        <v>14.875166666666667</v>
      </c>
      <c r="G804" s="3">
        <f t="shared" si="109"/>
        <v>0.5</v>
      </c>
      <c r="H804" t="str">
        <f t="shared" si="110"/>
        <v>Charge</v>
      </c>
      <c r="I804" s="3">
        <f t="shared" si="115"/>
        <v>318.9482716679932</v>
      </c>
      <c r="J804" s="3">
        <f t="shared" si="116"/>
        <v>318.94827166799325</v>
      </c>
      <c r="K804" s="3">
        <f>MIN(Inputs!$B$2, (Inputs!$B$8 - I804)/Inputs!$B$9)</f>
        <v>22.44121780453775</v>
      </c>
      <c r="L804" s="3">
        <f>MAX(MIN(Inputs!$B$2, I804*Inputs!$B$10, Inputs!$B$8*Inputs!$B$4 - J804), 0)</f>
        <v>21.051728332006746</v>
      </c>
      <c r="M804" s="3">
        <f t="shared" si="111"/>
        <v>22.44121780453775</v>
      </c>
      <c r="N804" s="3">
        <f t="shared" si="112"/>
        <v>0</v>
      </c>
      <c r="O804" s="3">
        <f>IF(H804="Reg", MIN(Inputs!$B$2, I804*Inputs!$B$10, (Inputs!$B$8-I804)/Inputs!$B$9), 0)</f>
        <v>0</v>
      </c>
      <c r="P804" s="3">
        <f t="shared" si="113"/>
        <v>21.094744736265483</v>
      </c>
      <c r="Q804" s="3">
        <f t="shared" si="114"/>
        <v>0</v>
      </c>
      <c r="R804" s="3">
        <f>I804 + M804*Inputs!$B$9 - N804/Inputs!$B$10</f>
        <v>340</v>
      </c>
    </row>
    <row r="805" spans="1:18" x14ac:dyDescent="0.3">
      <c r="A805" s="4">
        <v>46056.458333333343</v>
      </c>
      <c r="B805" s="3">
        <v>-2.5325000000000002</v>
      </c>
      <c r="C805" s="3">
        <v>0.31</v>
      </c>
      <c r="D805" s="3">
        <f t="shared" si="108"/>
        <v>15.835416666666667</v>
      </c>
      <c r="E805" s="3">
        <f>MAX(B805 - D805/Inputs!$B$5, 0)</f>
        <v>0</v>
      </c>
      <c r="F805" s="3">
        <f>MAX(D805*Inputs!$B$5 - B805, 0)</f>
        <v>16.467666666666666</v>
      </c>
      <c r="G805" s="3">
        <f t="shared" si="109"/>
        <v>0.31</v>
      </c>
      <c r="H805" t="str">
        <f t="shared" si="110"/>
        <v>Charge</v>
      </c>
      <c r="I805" s="3">
        <f t="shared" si="115"/>
        <v>340</v>
      </c>
      <c r="J805" s="3">
        <f t="shared" si="116"/>
        <v>318.94827166799325</v>
      </c>
      <c r="K805" s="3">
        <f>MIN(Inputs!$B$2, (Inputs!$B$8 - I805)/Inputs!$B$9)</f>
        <v>0</v>
      </c>
      <c r="L805" s="3">
        <f>MAX(MIN(Inputs!$B$2, I805*Inputs!$B$10, Inputs!$B$8*Inputs!$B$4 - J805), 0)</f>
        <v>21.051728332006746</v>
      </c>
      <c r="M805" s="3">
        <f t="shared" si="111"/>
        <v>0</v>
      </c>
      <c r="N805" s="3">
        <f t="shared" si="112"/>
        <v>0</v>
      </c>
      <c r="O805" s="3">
        <f>IF(H805="Reg", MIN(Inputs!$B$2, I805*Inputs!$B$10, (Inputs!$B$8-I805)/Inputs!$B$9), 0)</f>
        <v>0</v>
      </c>
      <c r="P805" s="3">
        <f t="shared" si="113"/>
        <v>0</v>
      </c>
      <c r="Q805" s="3">
        <f t="shared" si="114"/>
        <v>0</v>
      </c>
      <c r="R805" s="3">
        <f>I805 + M805*Inputs!$B$9 - N805/Inputs!$B$10</f>
        <v>340</v>
      </c>
    </row>
    <row r="806" spans="1:18" x14ac:dyDescent="0.3">
      <c r="A806" s="4">
        <v>46056.5</v>
      </c>
      <c r="B806" s="3">
        <v>-4.8925000000000001</v>
      </c>
      <c r="C806" s="3">
        <v>0.33</v>
      </c>
      <c r="D806" s="3">
        <f t="shared" si="108"/>
        <v>15.835416666666667</v>
      </c>
      <c r="E806" s="3">
        <f>MAX(B806 - D806/Inputs!$B$5, 0)</f>
        <v>0</v>
      </c>
      <c r="F806" s="3">
        <f>MAX(D806*Inputs!$B$5 - B806, 0)</f>
        <v>18.827666666666666</v>
      </c>
      <c r="G806" s="3">
        <f t="shared" si="109"/>
        <v>0.33</v>
      </c>
      <c r="H806" t="str">
        <f t="shared" si="110"/>
        <v>Charge</v>
      </c>
      <c r="I806" s="3">
        <f t="shared" si="115"/>
        <v>340</v>
      </c>
      <c r="J806" s="3">
        <f t="shared" si="116"/>
        <v>318.94827166799325</v>
      </c>
      <c r="K806" s="3">
        <f>MIN(Inputs!$B$2, (Inputs!$B$8 - I806)/Inputs!$B$9)</f>
        <v>0</v>
      </c>
      <c r="L806" s="3">
        <f>MAX(MIN(Inputs!$B$2, I806*Inputs!$B$10, Inputs!$B$8*Inputs!$B$4 - J806), 0)</f>
        <v>21.051728332006746</v>
      </c>
      <c r="M806" s="3">
        <f t="shared" si="111"/>
        <v>0</v>
      </c>
      <c r="N806" s="3">
        <f t="shared" si="112"/>
        <v>0</v>
      </c>
      <c r="O806" s="3">
        <f>IF(H806="Reg", MIN(Inputs!$B$2, I806*Inputs!$B$10, (Inputs!$B$8-I806)/Inputs!$B$9), 0)</f>
        <v>0</v>
      </c>
      <c r="P806" s="3">
        <f t="shared" si="113"/>
        <v>0</v>
      </c>
      <c r="Q806" s="3">
        <f t="shared" si="114"/>
        <v>0</v>
      </c>
      <c r="R806" s="3">
        <f>I806 + M806*Inputs!$B$9 - N806/Inputs!$B$10</f>
        <v>340</v>
      </c>
    </row>
    <row r="807" spans="1:18" x14ac:dyDescent="0.3">
      <c r="A807" s="4">
        <v>46056.541666666657</v>
      </c>
      <c r="B807" s="3">
        <v>-1.4649999999999999</v>
      </c>
      <c r="C807" s="3">
        <v>0.44</v>
      </c>
      <c r="D807" s="3">
        <f t="shared" si="108"/>
        <v>15.835416666666667</v>
      </c>
      <c r="E807" s="3">
        <f>MAX(B807 - D807/Inputs!$B$5, 0)</f>
        <v>0</v>
      </c>
      <c r="F807" s="3">
        <f>MAX(D807*Inputs!$B$5 - B807, 0)</f>
        <v>15.400166666666667</v>
      </c>
      <c r="G807" s="3">
        <f t="shared" si="109"/>
        <v>0.44</v>
      </c>
      <c r="H807" t="str">
        <f t="shared" si="110"/>
        <v>Charge</v>
      </c>
      <c r="I807" s="3">
        <f t="shared" si="115"/>
        <v>340</v>
      </c>
      <c r="J807" s="3">
        <f t="shared" si="116"/>
        <v>318.94827166799325</v>
      </c>
      <c r="K807" s="3">
        <f>MIN(Inputs!$B$2, (Inputs!$B$8 - I807)/Inputs!$B$9)</f>
        <v>0</v>
      </c>
      <c r="L807" s="3">
        <f>MAX(MIN(Inputs!$B$2, I807*Inputs!$B$10, Inputs!$B$8*Inputs!$B$4 - J807), 0)</f>
        <v>21.051728332006746</v>
      </c>
      <c r="M807" s="3">
        <f t="shared" si="111"/>
        <v>0</v>
      </c>
      <c r="N807" s="3">
        <f t="shared" si="112"/>
        <v>0</v>
      </c>
      <c r="O807" s="3">
        <f>IF(H807="Reg", MIN(Inputs!$B$2, I807*Inputs!$B$10, (Inputs!$B$8-I807)/Inputs!$B$9), 0)</f>
        <v>0</v>
      </c>
      <c r="P807" s="3">
        <f t="shared" si="113"/>
        <v>0</v>
      </c>
      <c r="Q807" s="3">
        <f t="shared" si="114"/>
        <v>0</v>
      </c>
      <c r="R807" s="3">
        <f>I807 + M807*Inputs!$B$9 - N807/Inputs!$B$10</f>
        <v>340</v>
      </c>
    </row>
    <row r="808" spans="1:18" x14ac:dyDescent="0.3">
      <c r="A808" s="4">
        <v>46056.583333333343</v>
      </c>
      <c r="B808" s="3">
        <v>9.2774999999999999</v>
      </c>
      <c r="C808" s="3">
        <v>0.77</v>
      </c>
      <c r="D808" s="3">
        <f t="shared" si="108"/>
        <v>15.835416666666667</v>
      </c>
      <c r="E808" s="3">
        <f>MAX(B808 - D808/Inputs!$B$5, 0)</f>
        <v>0</v>
      </c>
      <c r="F808" s="3">
        <f>MAX(D808*Inputs!$B$5 - B808, 0)</f>
        <v>4.6576666666666675</v>
      </c>
      <c r="G808" s="3">
        <f t="shared" si="109"/>
        <v>0.77</v>
      </c>
      <c r="H808" t="str">
        <f t="shared" si="110"/>
        <v>Charge</v>
      </c>
      <c r="I808" s="3">
        <f t="shared" si="115"/>
        <v>340</v>
      </c>
      <c r="J808" s="3">
        <f t="shared" si="116"/>
        <v>318.94827166799325</v>
      </c>
      <c r="K808" s="3">
        <f>MIN(Inputs!$B$2, (Inputs!$B$8 - I808)/Inputs!$B$9)</f>
        <v>0</v>
      </c>
      <c r="L808" s="3">
        <f>MAX(MIN(Inputs!$B$2, I808*Inputs!$B$10, Inputs!$B$8*Inputs!$B$4 - J808), 0)</f>
        <v>21.051728332006746</v>
      </c>
      <c r="M808" s="3">
        <f t="shared" si="111"/>
        <v>0</v>
      </c>
      <c r="N808" s="3">
        <f t="shared" si="112"/>
        <v>0</v>
      </c>
      <c r="O808" s="3">
        <f>IF(H808="Reg", MIN(Inputs!$B$2, I808*Inputs!$B$10, (Inputs!$B$8-I808)/Inputs!$B$9), 0)</f>
        <v>0</v>
      </c>
      <c r="P808" s="3">
        <f t="shared" si="113"/>
        <v>0</v>
      </c>
      <c r="Q808" s="3">
        <f t="shared" si="114"/>
        <v>0</v>
      </c>
      <c r="R808" s="3">
        <f>I808 + M808*Inputs!$B$9 - N808/Inputs!$B$10</f>
        <v>340</v>
      </c>
    </row>
    <row r="809" spans="1:18" x14ac:dyDescent="0.3">
      <c r="A809" s="4">
        <v>46056.625</v>
      </c>
      <c r="B809" s="3">
        <v>23.585000000000001</v>
      </c>
      <c r="C809" s="3">
        <v>0.6</v>
      </c>
      <c r="D809" s="3">
        <f t="shared" si="108"/>
        <v>15.835416666666667</v>
      </c>
      <c r="E809" s="3">
        <f>MAX(B809 - D809/Inputs!$B$5, 0)</f>
        <v>5.590208333333333</v>
      </c>
      <c r="F809" s="3">
        <f>MAX(D809*Inputs!$B$5 - B809, 0)</f>
        <v>0</v>
      </c>
      <c r="G809" s="3">
        <f t="shared" si="109"/>
        <v>0.6</v>
      </c>
      <c r="H809" t="str">
        <f t="shared" si="110"/>
        <v>Discharge</v>
      </c>
      <c r="I809" s="3">
        <f t="shared" si="115"/>
        <v>340</v>
      </c>
      <c r="J809" s="3">
        <f t="shared" si="116"/>
        <v>318.94827166799325</v>
      </c>
      <c r="K809" s="3">
        <f>MIN(Inputs!$B$2, (Inputs!$B$8 - I809)/Inputs!$B$9)</f>
        <v>0</v>
      </c>
      <c r="L809" s="3">
        <f>MAX(MIN(Inputs!$B$2, I809*Inputs!$B$10, Inputs!$B$8*Inputs!$B$4 - J809), 0)</f>
        <v>21.051728332006746</v>
      </c>
      <c r="M809" s="3">
        <f t="shared" si="111"/>
        <v>0</v>
      </c>
      <c r="N809" s="3">
        <f t="shared" si="112"/>
        <v>21.051728332006746</v>
      </c>
      <c r="O809" s="3">
        <f>IF(H809="Reg", MIN(Inputs!$B$2, I809*Inputs!$B$10, (Inputs!$B$8-I809)/Inputs!$B$9), 0)</f>
        <v>0</v>
      </c>
      <c r="P809" s="3">
        <f t="shared" si="113"/>
        <v>496.50501271037911</v>
      </c>
      <c r="Q809" s="3">
        <f t="shared" si="114"/>
        <v>0</v>
      </c>
      <c r="R809" s="3">
        <f>I809 + M809*Inputs!$B$9 - N809/Inputs!$B$10</f>
        <v>317.5587821954623</v>
      </c>
    </row>
    <row r="810" spans="1:18" x14ac:dyDescent="0.3">
      <c r="A810" s="4">
        <v>46056.666666666657</v>
      </c>
      <c r="B810" s="3">
        <v>21.657499999999999</v>
      </c>
      <c r="C810" s="3">
        <v>0.88</v>
      </c>
      <c r="D810" s="3">
        <f t="shared" si="108"/>
        <v>15.835416666666667</v>
      </c>
      <c r="E810" s="3">
        <f>MAX(B810 - D810/Inputs!$B$5, 0)</f>
        <v>3.662708333333331</v>
      </c>
      <c r="F810" s="3">
        <f>MAX(D810*Inputs!$B$5 - B810, 0)</f>
        <v>0</v>
      </c>
      <c r="G810" s="3">
        <f t="shared" si="109"/>
        <v>0.88</v>
      </c>
      <c r="H810" t="str">
        <f t="shared" si="110"/>
        <v>Discharge</v>
      </c>
      <c r="I810" s="3">
        <f t="shared" si="115"/>
        <v>317.5587821954623</v>
      </c>
      <c r="J810" s="3">
        <f t="shared" si="116"/>
        <v>340</v>
      </c>
      <c r="K810" s="3">
        <f>MIN(Inputs!$B$2, (Inputs!$B$8 - I810)/Inputs!$B$9)</f>
        <v>23.922418559098585</v>
      </c>
      <c r="L810" s="3">
        <f>MAX(MIN(Inputs!$B$2, I810*Inputs!$B$10, Inputs!$B$8*Inputs!$B$4 - J810), 0)</f>
        <v>0</v>
      </c>
      <c r="M810" s="3">
        <f t="shared" si="111"/>
        <v>0</v>
      </c>
      <c r="N810" s="3">
        <f t="shared" si="112"/>
        <v>0</v>
      </c>
      <c r="O810" s="3">
        <f>IF(H810="Reg", MIN(Inputs!$B$2, I810*Inputs!$B$10, (Inputs!$B$8-I810)/Inputs!$B$9), 0)</f>
        <v>0</v>
      </c>
      <c r="P810" s="3">
        <f t="shared" si="113"/>
        <v>0</v>
      </c>
      <c r="Q810" s="3">
        <f t="shared" si="114"/>
        <v>0</v>
      </c>
      <c r="R810" s="3">
        <f>I810 + M810*Inputs!$B$9 - N810/Inputs!$B$10</f>
        <v>317.5587821954623</v>
      </c>
    </row>
    <row r="811" spans="1:18" x14ac:dyDescent="0.3">
      <c r="A811" s="4">
        <v>46056.708333333343</v>
      </c>
      <c r="B811" s="3">
        <v>18.7</v>
      </c>
      <c r="C811" s="3">
        <v>5.13</v>
      </c>
      <c r="D811" s="3">
        <f t="shared" si="108"/>
        <v>15.835416666666667</v>
      </c>
      <c r="E811" s="3">
        <f>MAX(B811 - D811/Inputs!$B$5, 0)</f>
        <v>0.70520833333333144</v>
      </c>
      <c r="F811" s="3">
        <f>MAX(D811*Inputs!$B$5 - B811, 0)</f>
        <v>0</v>
      </c>
      <c r="G811" s="3">
        <f t="shared" si="109"/>
        <v>5.13</v>
      </c>
      <c r="H811" t="str">
        <f t="shared" si="110"/>
        <v>Reg</v>
      </c>
      <c r="I811" s="3">
        <f t="shared" si="115"/>
        <v>317.5587821954623</v>
      </c>
      <c r="J811" s="3">
        <f t="shared" si="116"/>
        <v>340</v>
      </c>
      <c r="K811" s="3">
        <f>MIN(Inputs!$B$2, (Inputs!$B$8 - I811)/Inputs!$B$9)</f>
        <v>23.922418559098585</v>
      </c>
      <c r="L811" s="3">
        <f>MAX(MIN(Inputs!$B$2, I811*Inputs!$B$10, Inputs!$B$8*Inputs!$B$4 - J811), 0)</f>
        <v>0</v>
      </c>
      <c r="M811" s="3">
        <f t="shared" si="111"/>
        <v>0</v>
      </c>
      <c r="N811" s="3">
        <f t="shared" si="112"/>
        <v>0</v>
      </c>
      <c r="O811" s="3">
        <f>IF(H811="Reg", MIN(Inputs!$B$2, I811*Inputs!$B$10, (Inputs!$B$8-I811)/Inputs!$B$9), 0)</f>
        <v>23.922418559098585</v>
      </c>
      <c r="P811" s="3">
        <f t="shared" si="113"/>
        <v>0</v>
      </c>
      <c r="Q811" s="3">
        <f t="shared" si="114"/>
        <v>122.72200720817574</v>
      </c>
      <c r="R811" s="3">
        <f>I811 + M811*Inputs!$B$9 - N811/Inputs!$B$10</f>
        <v>317.5587821954623</v>
      </c>
    </row>
    <row r="812" spans="1:18" x14ac:dyDescent="0.3">
      <c r="A812" s="4">
        <v>46056.75</v>
      </c>
      <c r="B812" s="3">
        <v>18.554999999999996</v>
      </c>
      <c r="C812" s="3">
        <v>17.45</v>
      </c>
      <c r="D812" s="3">
        <f t="shared" si="108"/>
        <v>15.835416666666667</v>
      </c>
      <c r="E812" s="3">
        <f>MAX(B812 - D812/Inputs!$B$5, 0)</f>
        <v>0.56020833333332831</v>
      </c>
      <c r="F812" s="3">
        <f>MAX(D812*Inputs!$B$5 - B812, 0)</f>
        <v>0</v>
      </c>
      <c r="G812" s="3">
        <f t="shared" si="109"/>
        <v>17.45</v>
      </c>
      <c r="H812" t="str">
        <f t="shared" si="110"/>
        <v>Reg</v>
      </c>
      <c r="I812" s="3">
        <f t="shared" si="115"/>
        <v>317.5587821954623</v>
      </c>
      <c r="J812" s="3">
        <f t="shared" si="116"/>
        <v>340</v>
      </c>
      <c r="K812" s="3">
        <f>MIN(Inputs!$B$2, (Inputs!$B$8 - I812)/Inputs!$B$9)</f>
        <v>23.922418559098585</v>
      </c>
      <c r="L812" s="3">
        <f>MAX(MIN(Inputs!$B$2, I812*Inputs!$B$10, Inputs!$B$8*Inputs!$B$4 - J812), 0)</f>
        <v>0</v>
      </c>
      <c r="M812" s="3">
        <f t="shared" si="111"/>
        <v>0</v>
      </c>
      <c r="N812" s="3">
        <f t="shared" si="112"/>
        <v>0</v>
      </c>
      <c r="O812" s="3">
        <f>IF(H812="Reg", MIN(Inputs!$B$2, I812*Inputs!$B$10, (Inputs!$B$8-I812)/Inputs!$B$9), 0)</f>
        <v>23.922418559098585</v>
      </c>
      <c r="P812" s="3">
        <f t="shared" si="113"/>
        <v>0</v>
      </c>
      <c r="Q812" s="3">
        <f t="shared" si="114"/>
        <v>417.4462038562703</v>
      </c>
      <c r="R812" s="3">
        <f>I812 + M812*Inputs!$B$9 - N812/Inputs!$B$10</f>
        <v>317.5587821954623</v>
      </c>
    </row>
    <row r="813" spans="1:18" x14ac:dyDescent="0.3">
      <c r="A813" s="4">
        <v>46056.791666666657</v>
      </c>
      <c r="B813" s="3">
        <v>18.452500000000001</v>
      </c>
      <c r="C813" s="3">
        <v>4.3600000000000003</v>
      </c>
      <c r="D813" s="3">
        <f t="shared" si="108"/>
        <v>15.835416666666667</v>
      </c>
      <c r="E813" s="3">
        <f>MAX(B813 - D813/Inputs!$B$5, 0)</f>
        <v>0.45770833333333272</v>
      </c>
      <c r="F813" s="3">
        <f>MAX(D813*Inputs!$B$5 - B813, 0)</f>
        <v>0</v>
      </c>
      <c r="G813" s="3">
        <f t="shared" si="109"/>
        <v>4.3600000000000003</v>
      </c>
      <c r="H813" t="str">
        <f t="shared" si="110"/>
        <v>Reg</v>
      </c>
      <c r="I813" s="3">
        <f t="shared" si="115"/>
        <v>317.5587821954623</v>
      </c>
      <c r="J813" s="3">
        <f t="shared" si="116"/>
        <v>340</v>
      </c>
      <c r="K813" s="3">
        <f>MIN(Inputs!$B$2, (Inputs!$B$8 - I813)/Inputs!$B$9)</f>
        <v>23.922418559098585</v>
      </c>
      <c r="L813" s="3">
        <f>MAX(MIN(Inputs!$B$2, I813*Inputs!$B$10, Inputs!$B$8*Inputs!$B$4 - J813), 0)</f>
        <v>0</v>
      </c>
      <c r="M813" s="3">
        <f t="shared" si="111"/>
        <v>0</v>
      </c>
      <c r="N813" s="3">
        <f t="shared" si="112"/>
        <v>0</v>
      </c>
      <c r="O813" s="3">
        <f>IF(H813="Reg", MIN(Inputs!$B$2, I813*Inputs!$B$10, (Inputs!$B$8-I813)/Inputs!$B$9), 0)</f>
        <v>23.922418559098585</v>
      </c>
      <c r="P813" s="3">
        <f t="shared" si="113"/>
        <v>0</v>
      </c>
      <c r="Q813" s="3">
        <f t="shared" si="114"/>
        <v>104.30174491766984</v>
      </c>
      <c r="R813" s="3">
        <f>I813 + M813*Inputs!$B$9 - N813/Inputs!$B$10</f>
        <v>317.5587821954623</v>
      </c>
    </row>
    <row r="814" spans="1:18" x14ac:dyDescent="0.3">
      <c r="A814" s="4">
        <v>46056.833333333343</v>
      </c>
      <c r="B814" s="3">
        <v>18.427499999999998</v>
      </c>
      <c r="C814" s="3">
        <v>2</v>
      </c>
      <c r="D814" s="3">
        <f t="shared" si="108"/>
        <v>15.835416666666667</v>
      </c>
      <c r="E814" s="3">
        <f>MAX(B814 - D814/Inputs!$B$5, 0)</f>
        <v>0.43270833333333059</v>
      </c>
      <c r="F814" s="3">
        <f>MAX(D814*Inputs!$B$5 - B814, 0)</f>
        <v>0</v>
      </c>
      <c r="G814" s="3">
        <f t="shared" si="109"/>
        <v>2</v>
      </c>
      <c r="H814" t="str">
        <f t="shared" si="110"/>
        <v>Reg</v>
      </c>
      <c r="I814" s="3">
        <f t="shared" si="115"/>
        <v>317.5587821954623</v>
      </c>
      <c r="J814" s="3">
        <f t="shared" si="116"/>
        <v>340</v>
      </c>
      <c r="K814" s="3">
        <f>MIN(Inputs!$B$2, (Inputs!$B$8 - I814)/Inputs!$B$9)</f>
        <v>23.922418559098585</v>
      </c>
      <c r="L814" s="3">
        <f>MAX(MIN(Inputs!$B$2, I814*Inputs!$B$10, Inputs!$B$8*Inputs!$B$4 - J814), 0)</f>
        <v>0</v>
      </c>
      <c r="M814" s="3">
        <f t="shared" si="111"/>
        <v>0</v>
      </c>
      <c r="N814" s="3">
        <f t="shared" si="112"/>
        <v>0</v>
      </c>
      <c r="O814" s="3">
        <f>IF(H814="Reg", MIN(Inputs!$B$2, I814*Inputs!$B$10, (Inputs!$B$8-I814)/Inputs!$B$9), 0)</f>
        <v>23.922418559098585</v>
      </c>
      <c r="P814" s="3">
        <f t="shared" si="113"/>
        <v>0</v>
      </c>
      <c r="Q814" s="3">
        <f t="shared" si="114"/>
        <v>47.844837118197169</v>
      </c>
      <c r="R814" s="3">
        <f>I814 + M814*Inputs!$B$9 - N814/Inputs!$B$10</f>
        <v>317.5587821954623</v>
      </c>
    </row>
    <row r="815" spans="1:18" x14ac:dyDescent="0.3">
      <c r="A815" s="4">
        <v>46056.875</v>
      </c>
      <c r="B815" s="3">
        <v>17.7075</v>
      </c>
      <c r="C815" s="3">
        <v>0.17</v>
      </c>
      <c r="D815" s="3">
        <f t="shared" si="108"/>
        <v>15.835416666666667</v>
      </c>
      <c r="E815" s="3">
        <f>MAX(B815 - D815/Inputs!$B$5, 0)</f>
        <v>0</v>
      </c>
      <c r="F815" s="3">
        <f>MAX(D815*Inputs!$B$5 - B815, 0)</f>
        <v>0</v>
      </c>
      <c r="G815" s="3">
        <f t="shared" si="109"/>
        <v>0.17</v>
      </c>
      <c r="H815" t="str">
        <f t="shared" si="110"/>
        <v>Reg</v>
      </c>
      <c r="I815" s="3">
        <f t="shared" si="115"/>
        <v>317.5587821954623</v>
      </c>
      <c r="J815" s="3">
        <f t="shared" si="116"/>
        <v>340</v>
      </c>
      <c r="K815" s="3">
        <f>MIN(Inputs!$B$2, (Inputs!$B$8 - I815)/Inputs!$B$9)</f>
        <v>23.922418559098585</v>
      </c>
      <c r="L815" s="3">
        <f>MAX(MIN(Inputs!$B$2, I815*Inputs!$B$10, Inputs!$B$8*Inputs!$B$4 - J815), 0)</f>
        <v>0</v>
      </c>
      <c r="M815" s="3">
        <f t="shared" si="111"/>
        <v>0</v>
      </c>
      <c r="N815" s="3">
        <f t="shared" si="112"/>
        <v>0</v>
      </c>
      <c r="O815" s="3">
        <f>IF(H815="Reg", MIN(Inputs!$B$2, I815*Inputs!$B$10, (Inputs!$B$8-I815)/Inputs!$B$9), 0)</f>
        <v>23.922418559098585</v>
      </c>
      <c r="P815" s="3">
        <f t="shared" si="113"/>
        <v>0</v>
      </c>
      <c r="Q815" s="3">
        <f t="shared" si="114"/>
        <v>4.0668111550467598</v>
      </c>
      <c r="R815" s="3">
        <f>I815 + M815*Inputs!$B$9 - N815/Inputs!$B$10</f>
        <v>317.5587821954623</v>
      </c>
    </row>
    <row r="816" spans="1:18" x14ac:dyDescent="0.3">
      <c r="A816" s="4">
        <v>46056.916666666657</v>
      </c>
      <c r="B816" s="3">
        <v>16.755000000000003</v>
      </c>
      <c r="C816" s="3">
        <v>0.04</v>
      </c>
      <c r="D816" s="3">
        <f t="shared" si="108"/>
        <v>15.835416666666667</v>
      </c>
      <c r="E816" s="3">
        <f>MAX(B816 - D816/Inputs!$B$5, 0)</f>
        <v>0</v>
      </c>
      <c r="F816" s="3">
        <f>MAX(D816*Inputs!$B$5 - B816, 0)</f>
        <v>0</v>
      </c>
      <c r="G816" s="3">
        <f t="shared" si="109"/>
        <v>0.04</v>
      </c>
      <c r="H816" t="str">
        <f t="shared" si="110"/>
        <v>Reg</v>
      </c>
      <c r="I816" s="3">
        <f t="shared" si="115"/>
        <v>317.5587821954623</v>
      </c>
      <c r="J816" s="3">
        <f t="shared" si="116"/>
        <v>340</v>
      </c>
      <c r="K816" s="3">
        <f>MIN(Inputs!$B$2, (Inputs!$B$8 - I816)/Inputs!$B$9)</f>
        <v>23.922418559098585</v>
      </c>
      <c r="L816" s="3">
        <f>MAX(MIN(Inputs!$B$2, I816*Inputs!$B$10, Inputs!$B$8*Inputs!$B$4 - J816), 0)</f>
        <v>0</v>
      </c>
      <c r="M816" s="3">
        <f t="shared" si="111"/>
        <v>0</v>
      </c>
      <c r="N816" s="3">
        <f t="shared" si="112"/>
        <v>0</v>
      </c>
      <c r="O816" s="3">
        <f>IF(H816="Reg", MIN(Inputs!$B$2, I816*Inputs!$B$10, (Inputs!$B$8-I816)/Inputs!$B$9), 0)</f>
        <v>23.922418559098585</v>
      </c>
      <c r="P816" s="3">
        <f t="shared" si="113"/>
        <v>0</v>
      </c>
      <c r="Q816" s="3">
        <f t="shared" si="114"/>
        <v>0.9568967423639434</v>
      </c>
      <c r="R816" s="3">
        <f>I816 + M816*Inputs!$B$9 - N816/Inputs!$B$10</f>
        <v>317.5587821954623</v>
      </c>
    </row>
    <row r="817" spans="1:18" x14ac:dyDescent="0.3">
      <c r="A817" s="4">
        <v>46056.958333333343</v>
      </c>
      <c r="B817" s="3">
        <v>21.442499999999999</v>
      </c>
      <c r="C817" s="3">
        <v>0.02</v>
      </c>
      <c r="D817" s="3">
        <f t="shared" si="108"/>
        <v>15.835416666666667</v>
      </c>
      <c r="E817" s="3">
        <f>MAX(B817 - D817/Inputs!$B$5, 0)</f>
        <v>3.4477083333333312</v>
      </c>
      <c r="F817" s="3">
        <f>MAX(D817*Inputs!$B$5 - B817, 0)</f>
        <v>0</v>
      </c>
      <c r="G817" s="3">
        <f t="shared" si="109"/>
        <v>0.02</v>
      </c>
      <c r="H817" t="str">
        <f t="shared" si="110"/>
        <v>Discharge</v>
      </c>
      <c r="I817" s="3">
        <f t="shared" si="115"/>
        <v>317.5587821954623</v>
      </c>
      <c r="J817" s="3">
        <f t="shared" si="116"/>
        <v>340</v>
      </c>
      <c r="K817" s="3">
        <f>MIN(Inputs!$B$2, (Inputs!$B$8 - I817)/Inputs!$B$9)</f>
        <v>23.922418559098585</v>
      </c>
      <c r="L817" s="3">
        <f>MAX(MIN(Inputs!$B$2, I817*Inputs!$B$10, Inputs!$B$8*Inputs!$B$4 - J817), 0)</f>
        <v>0</v>
      </c>
      <c r="M817" s="3">
        <f t="shared" si="111"/>
        <v>0</v>
      </c>
      <c r="N817" s="3">
        <f t="shared" si="112"/>
        <v>0</v>
      </c>
      <c r="O817" s="3">
        <f>IF(H817="Reg", MIN(Inputs!$B$2, I817*Inputs!$B$10, (Inputs!$B$8-I817)/Inputs!$B$9), 0)</f>
        <v>0</v>
      </c>
      <c r="P817" s="3">
        <f t="shared" si="113"/>
        <v>0</v>
      </c>
      <c r="Q817" s="3">
        <f t="shared" si="114"/>
        <v>0</v>
      </c>
      <c r="R817" s="3">
        <f>I817 + M817*Inputs!$B$9 - N817/Inputs!$B$10</f>
        <v>317.5587821954623</v>
      </c>
    </row>
    <row r="818" spans="1:18" x14ac:dyDescent="0.3">
      <c r="A818" s="4">
        <v>46057</v>
      </c>
      <c r="B818" s="3">
        <v>38.107499999999995</v>
      </c>
      <c r="C818" s="3">
        <v>0.03</v>
      </c>
      <c r="D818" s="3">
        <f t="shared" si="108"/>
        <v>29.360520833333329</v>
      </c>
      <c r="E818" s="3">
        <f>MAX(B818 - D818/Inputs!$B$5, 0)</f>
        <v>4.7432717803030329</v>
      </c>
      <c r="F818" s="3">
        <f>MAX(D818*Inputs!$B$5 - B818, 0)</f>
        <v>0</v>
      </c>
      <c r="G818" s="3">
        <f t="shared" si="109"/>
        <v>0.03</v>
      </c>
      <c r="H818" t="str">
        <f t="shared" si="110"/>
        <v>Discharge</v>
      </c>
      <c r="I818" s="3">
        <f t="shared" si="115"/>
        <v>317.5587821954623</v>
      </c>
      <c r="J818" s="3">
        <f t="shared" si="116"/>
        <v>0</v>
      </c>
      <c r="K818" s="3">
        <f>MIN(Inputs!$B$2, (Inputs!$B$8 - I818)/Inputs!$B$9)</f>
        <v>23.922418559098585</v>
      </c>
      <c r="L818" s="3">
        <f>MAX(MIN(Inputs!$B$2, I818*Inputs!$B$10, Inputs!$B$8*Inputs!$B$4 - J818), 0)</f>
        <v>170</v>
      </c>
      <c r="M818" s="3">
        <f t="shared" si="111"/>
        <v>0</v>
      </c>
      <c r="N818" s="3">
        <f t="shared" si="112"/>
        <v>170</v>
      </c>
      <c r="O818" s="3">
        <f>IF(H818="Reg", MIN(Inputs!$B$2, I818*Inputs!$B$10, (Inputs!$B$8-I818)/Inputs!$B$9), 0)</f>
        <v>0</v>
      </c>
      <c r="P818" s="3">
        <f t="shared" si="113"/>
        <v>6478.2749999999987</v>
      </c>
      <c r="Q818" s="3">
        <f t="shared" si="114"/>
        <v>0</v>
      </c>
      <c r="R818" s="3">
        <f>I818 + M818*Inputs!$B$9 - N818/Inputs!$B$10</f>
        <v>136.33817329319345</v>
      </c>
    </row>
    <row r="819" spans="1:18" x14ac:dyDescent="0.3">
      <c r="A819" s="4">
        <v>46057.041666666657</v>
      </c>
      <c r="B819" s="3">
        <v>36.335000000000001</v>
      </c>
      <c r="C819" s="3">
        <v>0.03</v>
      </c>
      <c r="D819" s="3">
        <f t="shared" si="108"/>
        <v>29.360520833333329</v>
      </c>
      <c r="E819" s="3">
        <f>MAX(B819 - D819/Inputs!$B$5, 0)</f>
        <v>2.9707717803030391</v>
      </c>
      <c r="F819" s="3">
        <f>MAX(D819*Inputs!$B$5 - B819, 0)</f>
        <v>0</v>
      </c>
      <c r="G819" s="3">
        <f t="shared" si="109"/>
        <v>0.03</v>
      </c>
      <c r="H819" t="str">
        <f t="shared" si="110"/>
        <v>Discharge</v>
      </c>
      <c r="I819" s="3">
        <f t="shared" si="115"/>
        <v>136.33817329319345</v>
      </c>
      <c r="J819" s="3">
        <f t="shared" si="116"/>
        <v>170</v>
      </c>
      <c r="K819" s="3">
        <f>MIN(Inputs!$B$2, (Inputs!$B$8 - I819)/Inputs!$B$9)</f>
        <v>170</v>
      </c>
      <c r="L819" s="3">
        <f>MAX(MIN(Inputs!$B$2, I819*Inputs!$B$10, Inputs!$B$8*Inputs!$B$4 - J819), 0)</f>
        <v>127.89654333598648</v>
      </c>
      <c r="M819" s="3">
        <f t="shared" si="111"/>
        <v>0</v>
      </c>
      <c r="N819" s="3">
        <f t="shared" si="112"/>
        <v>127.89654333598648</v>
      </c>
      <c r="O819" s="3">
        <f>IF(H819="Reg", MIN(Inputs!$B$2, I819*Inputs!$B$10, (Inputs!$B$8-I819)/Inputs!$B$9), 0)</f>
        <v>0</v>
      </c>
      <c r="P819" s="3">
        <f t="shared" si="113"/>
        <v>4647.120902113069</v>
      </c>
      <c r="Q819" s="3">
        <f t="shared" si="114"/>
        <v>0</v>
      </c>
      <c r="R819" s="3">
        <f>I819 + M819*Inputs!$B$9 - N819/Inputs!$B$10</f>
        <v>0</v>
      </c>
    </row>
    <row r="820" spans="1:18" x14ac:dyDescent="0.3">
      <c r="A820" s="4">
        <v>46057.083333333343</v>
      </c>
      <c r="B820" s="3">
        <v>33.3675</v>
      </c>
      <c r="C820" s="3">
        <v>0.03</v>
      </c>
      <c r="D820" s="3">
        <f t="shared" si="108"/>
        <v>29.360520833333329</v>
      </c>
      <c r="E820" s="3">
        <f>MAX(B820 - D820/Inputs!$B$5, 0)</f>
        <v>3.2717803030379855E-3</v>
      </c>
      <c r="F820" s="3">
        <f>MAX(D820*Inputs!$B$5 - B820, 0)</f>
        <v>0</v>
      </c>
      <c r="G820" s="3">
        <f t="shared" si="109"/>
        <v>0.03</v>
      </c>
      <c r="H820" t="str">
        <f t="shared" si="110"/>
        <v>Reg</v>
      </c>
      <c r="I820" s="3">
        <f t="shared" si="115"/>
        <v>0</v>
      </c>
      <c r="J820" s="3">
        <f t="shared" si="116"/>
        <v>297.89654333598651</v>
      </c>
      <c r="K820" s="3">
        <f>MIN(Inputs!$B$2, (Inputs!$B$8 - I820)/Inputs!$B$9)</f>
        <v>170</v>
      </c>
      <c r="L820" s="3">
        <f>MAX(MIN(Inputs!$B$2, I820*Inputs!$B$10, Inputs!$B$8*Inputs!$B$4 - J820), 0)</f>
        <v>0</v>
      </c>
      <c r="M820" s="3">
        <f t="shared" si="111"/>
        <v>0</v>
      </c>
      <c r="N820" s="3">
        <f t="shared" si="112"/>
        <v>0</v>
      </c>
      <c r="O820" s="3">
        <f>IF(H820="Reg", MIN(Inputs!$B$2, I820*Inputs!$B$10, (Inputs!$B$8-I820)/Inputs!$B$9), 0)</f>
        <v>0</v>
      </c>
      <c r="P820" s="3">
        <f t="shared" si="113"/>
        <v>0</v>
      </c>
      <c r="Q820" s="3">
        <f t="shared" si="114"/>
        <v>0</v>
      </c>
      <c r="R820" s="3">
        <f>I820 + M820*Inputs!$B$9 - N820/Inputs!$B$10</f>
        <v>0</v>
      </c>
    </row>
    <row r="821" spans="1:18" x14ac:dyDescent="0.3">
      <c r="A821" s="4">
        <v>46057.125</v>
      </c>
      <c r="B821" s="3">
        <v>32.33</v>
      </c>
      <c r="C821" s="3">
        <v>0.04</v>
      </c>
      <c r="D821" s="3">
        <f t="shared" si="108"/>
        <v>29.360520833333329</v>
      </c>
      <c r="E821" s="3">
        <f>MAX(B821 - D821/Inputs!$B$5, 0)</f>
        <v>0</v>
      </c>
      <c r="F821" s="3">
        <f>MAX(D821*Inputs!$B$5 - B821, 0)</f>
        <v>0</v>
      </c>
      <c r="G821" s="3">
        <f t="shared" si="109"/>
        <v>0.04</v>
      </c>
      <c r="H821" t="str">
        <f t="shared" si="110"/>
        <v>Reg</v>
      </c>
      <c r="I821" s="3">
        <f t="shared" si="115"/>
        <v>0</v>
      </c>
      <c r="J821" s="3">
        <f t="shared" si="116"/>
        <v>297.89654333598651</v>
      </c>
      <c r="K821" s="3">
        <f>MIN(Inputs!$B$2, (Inputs!$B$8 - I821)/Inputs!$B$9)</f>
        <v>170</v>
      </c>
      <c r="L821" s="3">
        <f>MAX(MIN(Inputs!$B$2, I821*Inputs!$B$10, Inputs!$B$8*Inputs!$B$4 - J821), 0)</f>
        <v>0</v>
      </c>
      <c r="M821" s="3">
        <f t="shared" si="111"/>
        <v>0</v>
      </c>
      <c r="N821" s="3">
        <f t="shared" si="112"/>
        <v>0</v>
      </c>
      <c r="O821" s="3">
        <f>IF(H821="Reg", MIN(Inputs!$B$2, I821*Inputs!$B$10, (Inputs!$B$8-I821)/Inputs!$B$9), 0)</f>
        <v>0</v>
      </c>
      <c r="P821" s="3">
        <f t="shared" si="113"/>
        <v>0</v>
      </c>
      <c r="Q821" s="3">
        <f t="shared" si="114"/>
        <v>0</v>
      </c>
      <c r="R821" s="3">
        <f>I821 + M821*Inputs!$B$9 - N821/Inputs!$B$10</f>
        <v>0</v>
      </c>
    </row>
    <row r="822" spans="1:18" x14ac:dyDescent="0.3">
      <c r="A822" s="4">
        <v>46057.166666666657</v>
      </c>
      <c r="B822" s="3">
        <v>36.662500000000001</v>
      </c>
      <c r="C822" s="3">
        <v>0.04</v>
      </c>
      <c r="D822" s="3">
        <f t="shared" si="108"/>
        <v>29.360520833333329</v>
      </c>
      <c r="E822" s="3">
        <f>MAX(B822 - D822/Inputs!$B$5, 0)</f>
        <v>3.2982717803030397</v>
      </c>
      <c r="F822" s="3">
        <f>MAX(D822*Inputs!$B$5 - B822, 0)</f>
        <v>0</v>
      </c>
      <c r="G822" s="3">
        <f t="shared" si="109"/>
        <v>0.04</v>
      </c>
      <c r="H822" t="str">
        <f t="shared" si="110"/>
        <v>Discharge</v>
      </c>
      <c r="I822" s="3">
        <f t="shared" si="115"/>
        <v>0</v>
      </c>
      <c r="J822" s="3">
        <f t="shared" si="116"/>
        <v>297.89654333598651</v>
      </c>
      <c r="K822" s="3">
        <f>MIN(Inputs!$B$2, (Inputs!$B$8 - I822)/Inputs!$B$9)</f>
        <v>170</v>
      </c>
      <c r="L822" s="3">
        <f>MAX(MIN(Inputs!$B$2, I822*Inputs!$B$10, Inputs!$B$8*Inputs!$B$4 - J822), 0)</f>
        <v>0</v>
      </c>
      <c r="M822" s="3">
        <f t="shared" si="111"/>
        <v>0</v>
      </c>
      <c r="N822" s="3">
        <f t="shared" si="112"/>
        <v>0</v>
      </c>
      <c r="O822" s="3">
        <f>IF(H822="Reg", MIN(Inputs!$B$2, I822*Inputs!$B$10, (Inputs!$B$8-I822)/Inputs!$B$9), 0)</f>
        <v>0</v>
      </c>
      <c r="P822" s="3">
        <f t="shared" si="113"/>
        <v>0</v>
      </c>
      <c r="Q822" s="3">
        <f t="shared" si="114"/>
        <v>0</v>
      </c>
      <c r="R822" s="3">
        <f>I822 + M822*Inputs!$B$9 - N822/Inputs!$B$10</f>
        <v>0</v>
      </c>
    </row>
    <row r="823" spans="1:18" x14ac:dyDescent="0.3">
      <c r="A823" s="4">
        <v>46057.208333333343</v>
      </c>
      <c r="B823" s="3">
        <v>36.592500000000001</v>
      </c>
      <c r="C823" s="3">
        <v>0.04</v>
      </c>
      <c r="D823" s="3">
        <f t="shared" si="108"/>
        <v>29.360520833333329</v>
      </c>
      <c r="E823" s="3">
        <f>MAX(B823 - D823/Inputs!$B$5, 0)</f>
        <v>3.2282717803030394</v>
      </c>
      <c r="F823" s="3">
        <f>MAX(D823*Inputs!$B$5 - B823, 0)</f>
        <v>0</v>
      </c>
      <c r="G823" s="3">
        <f t="shared" si="109"/>
        <v>0.04</v>
      </c>
      <c r="H823" t="str">
        <f t="shared" si="110"/>
        <v>Discharge</v>
      </c>
      <c r="I823" s="3">
        <f t="shared" si="115"/>
        <v>0</v>
      </c>
      <c r="J823" s="3">
        <f t="shared" si="116"/>
        <v>297.89654333598651</v>
      </c>
      <c r="K823" s="3">
        <f>MIN(Inputs!$B$2, (Inputs!$B$8 - I823)/Inputs!$B$9)</f>
        <v>170</v>
      </c>
      <c r="L823" s="3">
        <f>MAX(MIN(Inputs!$B$2, I823*Inputs!$B$10, Inputs!$B$8*Inputs!$B$4 - J823), 0)</f>
        <v>0</v>
      </c>
      <c r="M823" s="3">
        <f t="shared" si="111"/>
        <v>0</v>
      </c>
      <c r="N823" s="3">
        <f t="shared" si="112"/>
        <v>0</v>
      </c>
      <c r="O823" s="3">
        <f>IF(H823="Reg", MIN(Inputs!$B$2, I823*Inputs!$B$10, (Inputs!$B$8-I823)/Inputs!$B$9), 0)</f>
        <v>0</v>
      </c>
      <c r="P823" s="3">
        <f t="shared" si="113"/>
        <v>0</v>
      </c>
      <c r="Q823" s="3">
        <f t="shared" si="114"/>
        <v>0</v>
      </c>
      <c r="R823" s="3">
        <f>I823 + M823*Inputs!$B$9 - N823/Inputs!$B$10</f>
        <v>0</v>
      </c>
    </row>
    <row r="824" spans="1:18" x14ac:dyDescent="0.3">
      <c r="A824" s="4">
        <v>46057.25</v>
      </c>
      <c r="B824" s="3">
        <v>36.805000000000007</v>
      </c>
      <c r="C824" s="3">
        <v>0.1</v>
      </c>
      <c r="D824" s="3">
        <f t="shared" si="108"/>
        <v>29.360520833333329</v>
      </c>
      <c r="E824" s="3">
        <f>MAX(B824 - D824/Inputs!$B$5, 0)</f>
        <v>3.4407717803030451</v>
      </c>
      <c r="F824" s="3">
        <f>MAX(D824*Inputs!$B$5 - B824, 0)</f>
        <v>0</v>
      </c>
      <c r="G824" s="3">
        <f t="shared" si="109"/>
        <v>0.1</v>
      </c>
      <c r="H824" t="str">
        <f t="shared" si="110"/>
        <v>Discharge</v>
      </c>
      <c r="I824" s="3">
        <f t="shared" si="115"/>
        <v>0</v>
      </c>
      <c r="J824" s="3">
        <f t="shared" si="116"/>
        <v>297.89654333598651</v>
      </c>
      <c r="K824" s="3">
        <f>MIN(Inputs!$B$2, (Inputs!$B$8 - I824)/Inputs!$B$9)</f>
        <v>170</v>
      </c>
      <c r="L824" s="3">
        <f>MAX(MIN(Inputs!$B$2, I824*Inputs!$B$10, Inputs!$B$8*Inputs!$B$4 - J824), 0)</f>
        <v>0</v>
      </c>
      <c r="M824" s="3">
        <f t="shared" si="111"/>
        <v>0</v>
      </c>
      <c r="N824" s="3">
        <f t="shared" si="112"/>
        <v>0</v>
      </c>
      <c r="O824" s="3">
        <f>IF(H824="Reg", MIN(Inputs!$B$2, I824*Inputs!$B$10, (Inputs!$B$8-I824)/Inputs!$B$9), 0)</f>
        <v>0</v>
      </c>
      <c r="P824" s="3">
        <f t="shared" si="113"/>
        <v>0</v>
      </c>
      <c r="Q824" s="3">
        <f t="shared" si="114"/>
        <v>0</v>
      </c>
      <c r="R824" s="3">
        <f>I824 + M824*Inputs!$B$9 - N824/Inputs!$B$10</f>
        <v>0</v>
      </c>
    </row>
    <row r="825" spans="1:18" x14ac:dyDescent="0.3">
      <c r="A825" s="4">
        <v>46057.291666666657</v>
      </c>
      <c r="B825" s="3">
        <v>35.324999999999996</v>
      </c>
      <c r="C825" s="3">
        <v>0.11</v>
      </c>
      <c r="D825" s="3">
        <f t="shared" si="108"/>
        <v>29.360520833333329</v>
      </c>
      <c r="E825" s="3">
        <f>MAX(B825 - D825/Inputs!$B$5, 0)</f>
        <v>1.960771780303034</v>
      </c>
      <c r="F825" s="3">
        <f>MAX(D825*Inputs!$B$5 - B825, 0)</f>
        <v>0</v>
      </c>
      <c r="G825" s="3">
        <f t="shared" si="109"/>
        <v>0.11</v>
      </c>
      <c r="H825" t="str">
        <f t="shared" si="110"/>
        <v>Discharge</v>
      </c>
      <c r="I825" s="3">
        <f t="shared" si="115"/>
        <v>0</v>
      </c>
      <c r="J825" s="3">
        <f t="shared" si="116"/>
        <v>297.89654333598651</v>
      </c>
      <c r="K825" s="3">
        <f>MIN(Inputs!$B$2, (Inputs!$B$8 - I825)/Inputs!$B$9)</f>
        <v>170</v>
      </c>
      <c r="L825" s="3">
        <f>MAX(MIN(Inputs!$B$2, I825*Inputs!$B$10, Inputs!$B$8*Inputs!$B$4 - J825), 0)</f>
        <v>0</v>
      </c>
      <c r="M825" s="3">
        <f t="shared" si="111"/>
        <v>0</v>
      </c>
      <c r="N825" s="3">
        <f t="shared" si="112"/>
        <v>0</v>
      </c>
      <c r="O825" s="3">
        <f>IF(H825="Reg", MIN(Inputs!$B$2, I825*Inputs!$B$10, (Inputs!$B$8-I825)/Inputs!$B$9), 0)</f>
        <v>0</v>
      </c>
      <c r="P825" s="3">
        <f t="shared" si="113"/>
        <v>0</v>
      </c>
      <c r="Q825" s="3">
        <f t="shared" si="114"/>
        <v>0</v>
      </c>
      <c r="R825" s="3">
        <f>I825 + M825*Inputs!$B$9 - N825/Inputs!$B$10</f>
        <v>0</v>
      </c>
    </row>
    <row r="826" spans="1:18" x14ac:dyDescent="0.3">
      <c r="A826" s="4">
        <v>46057.333333333343</v>
      </c>
      <c r="B826" s="3">
        <v>27.502500000000001</v>
      </c>
      <c r="C826" s="3">
        <v>4</v>
      </c>
      <c r="D826" s="3">
        <f t="shared" si="108"/>
        <v>29.360520833333329</v>
      </c>
      <c r="E826" s="3">
        <f>MAX(B826 - D826/Inputs!$B$5, 0)</f>
        <v>0</v>
      </c>
      <c r="F826" s="3">
        <f>MAX(D826*Inputs!$B$5 - B826, 0)</f>
        <v>0</v>
      </c>
      <c r="G826" s="3">
        <f t="shared" si="109"/>
        <v>4</v>
      </c>
      <c r="H826" t="str">
        <f t="shared" si="110"/>
        <v>Reg</v>
      </c>
      <c r="I826" s="3">
        <f t="shared" si="115"/>
        <v>0</v>
      </c>
      <c r="J826" s="3">
        <f t="shared" si="116"/>
        <v>297.89654333598651</v>
      </c>
      <c r="K826" s="3">
        <f>MIN(Inputs!$B$2, (Inputs!$B$8 - I826)/Inputs!$B$9)</f>
        <v>170</v>
      </c>
      <c r="L826" s="3">
        <f>MAX(MIN(Inputs!$B$2, I826*Inputs!$B$10, Inputs!$B$8*Inputs!$B$4 - J826), 0)</f>
        <v>0</v>
      </c>
      <c r="M826" s="3">
        <f t="shared" si="111"/>
        <v>0</v>
      </c>
      <c r="N826" s="3">
        <f t="shared" si="112"/>
        <v>0</v>
      </c>
      <c r="O826" s="3">
        <f>IF(H826="Reg", MIN(Inputs!$B$2, I826*Inputs!$B$10, (Inputs!$B$8-I826)/Inputs!$B$9), 0)</f>
        <v>0</v>
      </c>
      <c r="P826" s="3">
        <f t="shared" si="113"/>
        <v>0</v>
      </c>
      <c r="Q826" s="3">
        <f t="shared" si="114"/>
        <v>0</v>
      </c>
      <c r="R826" s="3">
        <f>I826 + M826*Inputs!$B$9 - N826/Inputs!$B$10</f>
        <v>0</v>
      </c>
    </row>
    <row r="827" spans="1:18" x14ac:dyDescent="0.3">
      <c r="A827" s="4">
        <v>46057.375</v>
      </c>
      <c r="B827" s="3">
        <v>31.462499999999999</v>
      </c>
      <c r="C827" s="3">
        <v>4</v>
      </c>
      <c r="D827" s="3">
        <f t="shared" si="108"/>
        <v>29.360520833333329</v>
      </c>
      <c r="E827" s="3">
        <f>MAX(B827 - D827/Inputs!$B$5, 0)</f>
        <v>0</v>
      </c>
      <c r="F827" s="3">
        <f>MAX(D827*Inputs!$B$5 - B827, 0)</f>
        <v>0</v>
      </c>
      <c r="G827" s="3">
        <f t="shared" si="109"/>
        <v>4</v>
      </c>
      <c r="H827" t="str">
        <f t="shared" si="110"/>
        <v>Reg</v>
      </c>
      <c r="I827" s="3">
        <f t="shared" si="115"/>
        <v>0</v>
      </c>
      <c r="J827" s="3">
        <f t="shared" si="116"/>
        <v>297.89654333598651</v>
      </c>
      <c r="K827" s="3">
        <f>MIN(Inputs!$B$2, (Inputs!$B$8 - I827)/Inputs!$B$9)</f>
        <v>170</v>
      </c>
      <c r="L827" s="3">
        <f>MAX(MIN(Inputs!$B$2, I827*Inputs!$B$10, Inputs!$B$8*Inputs!$B$4 - J827), 0)</f>
        <v>0</v>
      </c>
      <c r="M827" s="3">
        <f t="shared" si="111"/>
        <v>0</v>
      </c>
      <c r="N827" s="3">
        <f t="shared" si="112"/>
        <v>0</v>
      </c>
      <c r="O827" s="3">
        <f>IF(H827="Reg", MIN(Inputs!$B$2, I827*Inputs!$B$10, (Inputs!$B$8-I827)/Inputs!$B$9), 0)</f>
        <v>0</v>
      </c>
      <c r="P827" s="3">
        <f t="shared" si="113"/>
        <v>0</v>
      </c>
      <c r="Q827" s="3">
        <f t="shared" si="114"/>
        <v>0</v>
      </c>
      <c r="R827" s="3">
        <f>I827 + M827*Inputs!$B$9 - N827/Inputs!$B$10</f>
        <v>0</v>
      </c>
    </row>
    <row r="828" spans="1:18" x14ac:dyDescent="0.3">
      <c r="A828" s="4">
        <v>46057.416666666657</v>
      </c>
      <c r="B828" s="3">
        <v>26.524999999999999</v>
      </c>
      <c r="C828" s="3">
        <v>1</v>
      </c>
      <c r="D828" s="3">
        <f t="shared" si="108"/>
        <v>29.360520833333329</v>
      </c>
      <c r="E828" s="3">
        <f>MAX(B828 - D828/Inputs!$B$5, 0)</f>
        <v>0</v>
      </c>
      <c r="F828" s="3">
        <f>MAX(D828*Inputs!$B$5 - B828, 0)</f>
        <v>0</v>
      </c>
      <c r="G828" s="3">
        <f t="shared" si="109"/>
        <v>1</v>
      </c>
      <c r="H828" t="str">
        <f t="shared" si="110"/>
        <v>Reg</v>
      </c>
      <c r="I828" s="3">
        <f t="shared" si="115"/>
        <v>0</v>
      </c>
      <c r="J828" s="3">
        <f t="shared" si="116"/>
        <v>297.89654333598651</v>
      </c>
      <c r="K828" s="3">
        <f>MIN(Inputs!$B$2, (Inputs!$B$8 - I828)/Inputs!$B$9)</f>
        <v>170</v>
      </c>
      <c r="L828" s="3">
        <f>MAX(MIN(Inputs!$B$2, I828*Inputs!$B$10, Inputs!$B$8*Inputs!$B$4 - J828), 0)</f>
        <v>0</v>
      </c>
      <c r="M828" s="3">
        <f t="shared" si="111"/>
        <v>0</v>
      </c>
      <c r="N828" s="3">
        <f t="shared" si="112"/>
        <v>0</v>
      </c>
      <c r="O828" s="3">
        <f>IF(H828="Reg", MIN(Inputs!$B$2, I828*Inputs!$B$10, (Inputs!$B$8-I828)/Inputs!$B$9), 0)</f>
        <v>0</v>
      </c>
      <c r="P828" s="3">
        <f t="shared" si="113"/>
        <v>0</v>
      </c>
      <c r="Q828" s="3">
        <f t="shared" si="114"/>
        <v>0</v>
      </c>
      <c r="R828" s="3">
        <f>I828 + M828*Inputs!$B$9 - N828/Inputs!$B$10</f>
        <v>0</v>
      </c>
    </row>
    <row r="829" spans="1:18" x14ac:dyDescent="0.3">
      <c r="A829" s="4">
        <v>46057.458333333343</v>
      </c>
      <c r="B829" s="3">
        <v>24.512500000000003</v>
      </c>
      <c r="C829" s="3">
        <v>0.5</v>
      </c>
      <c r="D829" s="3">
        <f t="shared" si="108"/>
        <v>29.360520833333329</v>
      </c>
      <c r="E829" s="3">
        <f>MAX(B829 - D829/Inputs!$B$5, 0)</f>
        <v>0</v>
      </c>
      <c r="F829" s="3">
        <f>MAX(D829*Inputs!$B$5 - B829, 0)</f>
        <v>1.3247583333333282</v>
      </c>
      <c r="G829" s="3">
        <f t="shared" si="109"/>
        <v>0.5</v>
      </c>
      <c r="H829" t="str">
        <f t="shared" si="110"/>
        <v>Charge</v>
      </c>
      <c r="I829" s="3">
        <f t="shared" si="115"/>
        <v>0</v>
      </c>
      <c r="J829" s="3">
        <f t="shared" si="116"/>
        <v>297.89654333598651</v>
      </c>
      <c r="K829" s="3">
        <f>MIN(Inputs!$B$2, (Inputs!$B$8 - I829)/Inputs!$B$9)</f>
        <v>170</v>
      </c>
      <c r="L829" s="3">
        <f>MAX(MIN(Inputs!$B$2, I829*Inputs!$B$10, Inputs!$B$8*Inputs!$B$4 - J829), 0)</f>
        <v>0</v>
      </c>
      <c r="M829" s="3">
        <f t="shared" si="111"/>
        <v>170</v>
      </c>
      <c r="N829" s="3">
        <f t="shared" si="112"/>
        <v>0</v>
      </c>
      <c r="O829" s="3">
        <f>IF(H829="Reg", MIN(Inputs!$B$2, I829*Inputs!$B$10, (Inputs!$B$8-I829)/Inputs!$B$9), 0)</f>
        <v>0</v>
      </c>
      <c r="P829" s="3">
        <f t="shared" si="113"/>
        <v>-4167.1250000000009</v>
      </c>
      <c r="Q829" s="3">
        <f t="shared" si="114"/>
        <v>0</v>
      </c>
      <c r="R829" s="3">
        <f>I829 + M829*Inputs!$B$9 - N829/Inputs!$B$10</f>
        <v>159.4741358339966</v>
      </c>
    </row>
    <row r="830" spans="1:18" x14ac:dyDescent="0.3">
      <c r="A830" s="4">
        <v>46057.5</v>
      </c>
      <c r="B830" s="3">
        <v>24.307499999999997</v>
      </c>
      <c r="C830" s="3">
        <v>0.5</v>
      </c>
      <c r="D830" s="3">
        <f t="shared" si="108"/>
        <v>29.360520833333329</v>
      </c>
      <c r="E830" s="3">
        <f>MAX(B830 - D830/Inputs!$B$5, 0)</f>
        <v>0</v>
      </c>
      <c r="F830" s="3">
        <f>MAX(D830*Inputs!$B$5 - B830, 0)</f>
        <v>1.5297583333333336</v>
      </c>
      <c r="G830" s="3">
        <f t="shared" si="109"/>
        <v>0.5</v>
      </c>
      <c r="H830" t="str">
        <f t="shared" si="110"/>
        <v>Charge</v>
      </c>
      <c r="I830" s="3">
        <f t="shared" si="115"/>
        <v>159.4741358339966</v>
      </c>
      <c r="J830" s="3">
        <f t="shared" si="116"/>
        <v>297.89654333598651</v>
      </c>
      <c r="K830" s="3">
        <f>MIN(Inputs!$B$2, (Inputs!$B$8 - I830)/Inputs!$B$9)</f>
        <v>170</v>
      </c>
      <c r="L830" s="3">
        <f>MAX(MIN(Inputs!$B$2, I830*Inputs!$B$10, Inputs!$B$8*Inputs!$B$4 - J830), 0)</f>
        <v>42.103456664013493</v>
      </c>
      <c r="M830" s="3">
        <f t="shared" si="111"/>
        <v>170</v>
      </c>
      <c r="N830" s="3">
        <f t="shared" si="112"/>
        <v>0</v>
      </c>
      <c r="O830" s="3">
        <f>IF(H830="Reg", MIN(Inputs!$B$2, I830*Inputs!$B$10, (Inputs!$B$8-I830)/Inputs!$B$9), 0)</f>
        <v>0</v>
      </c>
      <c r="P830" s="3">
        <f t="shared" si="113"/>
        <v>-4132.2749999999996</v>
      </c>
      <c r="Q830" s="3">
        <f t="shared" si="114"/>
        <v>0</v>
      </c>
      <c r="R830" s="3">
        <f>I830 + M830*Inputs!$B$9 - N830/Inputs!$B$10</f>
        <v>318.9482716679932</v>
      </c>
    </row>
    <row r="831" spans="1:18" x14ac:dyDescent="0.3">
      <c r="A831" s="4">
        <v>46057.541666666657</v>
      </c>
      <c r="B831" s="3">
        <v>25.265000000000001</v>
      </c>
      <c r="C831" s="3">
        <v>0.5</v>
      </c>
      <c r="D831" s="3">
        <f t="shared" si="108"/>
        <v>29.360520833333329</v>
      </c>
      <c r="E831" s="3">
        <f>MAX(B831 - D831/Inputs!$B$5, 0)</f>
        <v>0</v>
      </c>
      <c r="F831" s="3">
        <f>MAX(D831*Inputs!$B$5 - B831, 0)</f>
        <v>0.57225833333333043</v>
      </c>
      <c r="G831" s="3">
        <f t="shared" si="109"/>
        <v>0.5</v>
      </c>
      <c r="H831" t="str">
        <f t="shared" si="110"/>
        <v>Charge</v>
      </c>
      <c r="I831" s="3">
        <f t="shared" si="115"/>
        <v>318.9482716679932</v>
      </c>
      <c r="J831" s="3">
        <f t="shared" si="116"/>
        <v>297.89654333598651</v>
      </c>
      <c r="K831" s="3">
        <f>MIN(Inputs!$B$2, (Inputs!$B$8 - I831)/Inputs!$B$9)</f>
        <v>22.44121780453775</v>
      </c>
      <c r="L831" s="3">
        <f>MAX(MIN(Inputs!$B$2, I831*Inputs!$B$10, Inputs!$B$8*Inputs!$B$4 - J831), 0)</f>
        <v>42.103456664013493</v>
      </c>
      <c r="M831" s="3">
        <f t="shared" si="111"/>
        <v>22.44121780453775</v>
      </c>
      <c r="N831" s="3">
        <f t="shared" si="112"/>
        <v>0</v>
      </c>
      <c r="O831" s="3">
        <f>IF(H831="Reg", MIN(Inputs!$B$2, I831*Inputs!$B$10, (Inputs!$B$8-I831)/Inputs!$B$9), 0)</f>
        <v>0</v>
      </c>
      <c r="P831" s="3">
        <f t="shared" si="113"/>
        <v>-566.97736783164623</v>
      </c>
      <c r="Q831" s="3">
        <f t="shared" si="114"/>
        <v>0</v>
      </c>
      <c r="R831" s="3">
        <f>I831 + M831*Inputs!$B$9 - N831/Inputs!$B$10</f>
        <v>340</v>
      </c>
    </row>
    <row r="832" spans="1:18" x14ac:dyDescent="0.3">
      <c r="A832" s="4">
        <v>46057.583333333343</v>
      </c>
      <c r="B832" s="3">
        <v>20.3675</v>
      </c>
      <c r="C832" s="3">
        <v>0.95</v>
      </c>
      <c r="D832" s="3">
        <f t="shared" si="108"/>
        <v>29.360520833333329</v>
      </c>
      <c r="E832" s="3">
        <f>MAX(B832 - D832/Inputs!$B$5, 0)</f>
        <v>0</v>
      </c>
      <c r="F832" s="3">
        <f>MAX(D832*Inputs!$B$5 - B832, 0)</f>
        <v>5.4697583333333313</v>
      </c>
      <c r="G832" s="3">
        <f t="shared" si="109"/>
        <v>0.95</v>
      </c>
      <c r="H832" t="str">
        <f t="shared" si="110"/>
        <v>Charge</v>
      </c>
      <c r="I832" s="3">
        <f t="shared" si="115"/>
        <v>340</v>
      </c>
      <c r="J832" s="3">
        <f t="shared" si="116"/>
        <v>297.89654333598651</v>
      </c>
      <c r="K832" s="3">
        <f>MIN(Inputs!$B$2, (Inputs!$B$8 - I832)/Inputs!$B$9)</f>
        <v>0</v>
      </c>
      <c r="L832" s="3">
        <f>MAX(MIN(Inputs!$B$2, I832*Inputs!$B$10, Inputs!$B$8*Inputs!$B$4 - J832), 0)</f>
        <v>42.103456664013493</v>
      </c>
      <c r="M832" s="3">
        <f t="shared" si="111"/>
        <v>0</v>
      </c>
      <c r="N832" s="3">
        <f t="shared" si="112"/>
        <v>0</v>
      </c>
      <c r="O832" s="3">
        <f>IF(H832="Reg", MIN(Inputs!$B$2, I832*Inputs!$B$10, (Inputs!$B$8-I832)/Inputs!$B$9), 0)</f>
        <v>0</v>
      </c>
      <c r="P832" s="3">
        <f t="shared" si="113"/>
        <v>0</v>
      </c>
      <c r="Q832" s="3">
        <f t="shared" si="114"/>
        <v>0</v>
      </c>
      <c r="R832" s="3">
        <f>I832 + M832*Inputs!$B$9 - N832/Inputs!$B$10</f>
        <v>340</v>
      </c>
    </row>
    <row r="833" spans="1:18" x14ac:dyDescent="0.3">
      <c r="A833" s="4">
        <v>46057.625</v>
      </c>
      <c r="B833" s="3">
        <v>19.560000000000002</v>
      </c>
      <c r="C833" s="3">
        <v>0.81</v>
      </c>
      <c r="D833" s="3">
        <f t="shared" si="108"/>
        <v>29.360520833333329</v>
      </c>
      <c r="E833" s="3">
        <f>MAX(B833 - D833/Inputs!$B$5, 0)</f>
        <v>0</v>
      </c>
      <c r="F833" s="3">
        <f>MAX(D833*Inputs!$B$5 - B833, 0)</f>
        <v>6.2772583333333287</v>
      </c>
      <c r="G833" s="3">
        <f t="shared" si="109"/>
        <v>0.81</v>
      </c>
      <c r="H833" t="str">
        <f t="shared" si="110"/>
        <v>Charge</v>
      </c>
      <c r="I833" s="3">
        <f t="shared" si="115"/>
        <v>340</v>
      </c>
      <c r="J833" s="3">
        <f t="shared" si="116"/>
        <v>297.89654333598651</v>
      </c>
      <c r="K833" s="3">
        <f>MIN(Inputs!$B$2, (Inputs!$B$8 - I833)/Inputs!$B$9)</f>
        <v>0</v>
      </c>
      <c r="L833" s="3">
        <f>MAX(MIN(Inputs!$B$2, I833*Inputs!$B$10, Inputs!$B$8*Inputs!$B$4 - J833), 0)</f>
        <v>42.103456664013493</v>
      </c>
      <c r="M833" s="3">
        <f t="shared" si="111"/>
        <v>0</v>
      </c>
      <c r="N833" s="3">
        <f t="shared" si="112"/>
        <v>0</v>
      </c>
      <c r="O833" s="3">
        <f>IF(H833="Reg", MIN(Inputs!$B$2, I833*Inputs!$B$10, (Inputs!$B$8-I833)/Inputs!$B$9), 0)</f>
        <v>0</v>
      </c>
      <c r="P833" s="3">
        <f t="shared" si="113"/>
        <v>0</v>
      </c>
      <c r="Q833" s="3">
        <f t="shared" si="114"/>
        <v>0</v>
      </c>
      <c r="R833" s="3">
        <f>I833 + M833*Inputs!$B$9 - N833/Inputs!$B$10</f>
        <v>340</v>
      </c>
    </row>
    <row r="834" spans="1:18" x14ac:dyDescent="0.3">
      <c r="A834" s="4">
        <v>46057.666666666657</v>
      </c>
      <c r="B834" s="3">
        <v>37.907499999999999</v>
      </c>
      <c r="C834" s="3">
        <v>0.79</v>
      </c>
      <c r="D834" s="3">
        <f t="shared" ref="D834:D897" si="117">AVERAGEIFS(B:B, A:A, "&gt;="&amp;INT(A834), A:A, "&lt;"&amp;INT(A834)+1)</f>
        <v>29.360520833333329</v>
      </c>
      <c r="E834" s="3">
        <f>MAX(B834 - D834/Inputs!$B$5, 0)</f>
        <v>4.5432717803030371</v>
      </c>
      <c r="F834" s="3">
        <f>MAX(D834*Inputs!$B$5 - B834, 0)</f>
        <v>0</v>
      </c>
      <c r="G834" s="3">
        <f t="shared" ref="G834:G897" si="118">C834</f>
        <v>0.79</v>
      </c>
      <c r="H834" t="str">
        <f t="shared" ref="H834:H897" si="119">IF(MAX(E834, F834, G834)&lt;=0, "Idle", IF(AND(G834&gt;=E834, G834&gt;=F834), "Reg", IF(E834&gt;=F834, "Discharge", "Charge")))</f>
        <v>Discharge</v>
      </c>
      <c r="I834" s="3">
        <f t="shared" si="115"/>
        <v>340</v>
      </c>
      <c r="J834" s="3">
        <f t="shared" si="116"/>
        <v>297.89654333598651</v>
      </c>
      <c r="K834" s="3">
        <f>MIN(Inputs!$B$2, (Inputs!$B$8 - I834)/Inputs!$B$9)</f>
        <v>0</v>
      </c>
      <c r="L834" s="3">
        <f>MAX(MIN(Inputs!$B$2, I834*Inputs!$B$10, Inputs!$B$8*Inputs!$B$4 - J834), 0)</f>
        <v>42.103456664013493</v>
      </c>
      <c r="M834" s="3">
        <f t="shared" ref="M834:M897" si="120">IF(H834="Charge", K834, 0)</f>
        <v>0</v>
      </c>
      <c r="N834" s="3">
        <f t="shared" ref="N834:N897" si="121">IF(H834="Discharge", L834, 0)</f>
        <v>42.103456664013493</v>
      </c>
      <c r="O834" s="3">
        <f>IF(H834="Reg", MIN(Inputs!$B$2, I834*Inputs!$B$10, (Inputs!$B$8-I834)/Inputs!$B$9), 0)</f>
        <v>0</v>
      </c>
      <c r="P834" s="3">
        <f t="shared" ref="P834:P897" si="122">(N834 - M834) * B834</f>
        <v>1596.0367834910915</v>
      </c>
      <c r="Q834" s="3">
        <f t="shared" ref="Q834:Q897" si="123">O834 * C834</f>
        <v>0</v>
      </c>
      <c r="R834" s="3">
        <f>I834 + M834*Inputs!$B$9 - N834/Inputs!$B$10</f>
        <v>295.1175643909246</v>
      </c>
    </row>
    <row r="835" spans="1:18" x14ac:dyDescent="0.3">
      <c r="A835" s="4">
        <v>46057.708333333343</v>
      </c>
      <c r="B835" s="3">
        <v>36.662500000000001</v>
      </c>
      <c r="C835" s="3">
        <v>1.5</v>
      </c>
      <c r="D835" s="3">
        <f t="shared" si="117"/>
        <v>29.360520833333329</v>
      </c>
      <c r="E835" s="3">
        <f>MAX(B835 - D835/Inputs!$B$5, 0)</f>
        <v>3.2982717803030397</v>
      </c>
      <c r="F835" s="3">
        <f>MAX(D835*Inputs!$B$5 - B835, 0)</f>
        <v>0</v>
      </c>
      <c r="G835" s="3">
        <f t="shared" si="118"/>
        <v>1.5</v>
      </c>
      <c r="H835" t="str">
        <f t="shared" si="119"/>
        <v>Discharge</v>
      </c>
      <c r="I835" s="3">
        <f t="shared" ref="I835:I898" si="124">R834</f>
        <v>295.1175643909246</v>
      </c>
      <c r="J835" s="3">
        <f t="shared" ref="J835:J898" si="125">IF(INT(A835)=INT(A834), J834 + N834, 0)</f>
        <v>340</v>
      </c>
      <c r="K835" s="3">
        <f>MIN(Inputs!$B$2, (Inputs!$B$8 - I835)/Inputs!$B$9)</f>
        <v>47.844837118197169</v>
      </c>
      <c r="L835" s="3">
        <f>MAX(MIN(Inputs!$B$2, I835*Inputs!$B$10, Inputs!$B$8*Inputs!$B$4 - J835), 0)</f>
        <v>0</v>
      </c>
      <c r="M835" s="3">
        <f t="shared" si="120"/>
        <v>0</v>
      </c>
      <c r="N835" s="3">
        <f t="shared" si="121"/>
        <v>0</v>
      </c>
      <c r="O835" s="3">
        <f>IF(H835="Reg", MIN(Inputs!$B$2, I835*Inputs!$B$10, (Inputs!$B$8-I835)/Inputs!$B$9), 0)</f>
        <v>0</v>
      </c>
      <c r="P835" s="3">
        <f t="shared" si="122"/>
        <v>0</v>
      </c>
      <c r="Q835" s="3">
        <f t="shared" si="123"/>
        <v>0</v>
      </c>
      <c r="R835" s="3">
        <f>I835 + M835*Inputs!$B$9 - N835/Inputs!$B$10</f>
        <v>295.1175643909246</v>
      </c>
    </row>
    <row r="836" spans="1:18" x14ac:dyDescent="0.3">
      <c r="A836" s="4">
        <v>46057.75</v>
      </c>
      <c r="B836" s="3">
        <v>31.305</v>
      </c>
      <c r="C836" s="3">
        <v>3</v>
      </c>
      <c r="D836" s="3">
        <f t="shared" si="117"/>
        <v>29.360520833333329</v>
      </c>
      <c r="E836" s="3">
        <f>MAX(B836 - D836/Inputs!$B$5, 0)</f>
        <v>0</v>
      </c>
      <c r="F836" s="3">
        <f>MAX(D836*Inputs!$B$5 - B836, 0)</f>
        <v>0</v>
      </c>
      <c r="G836" s="3">
        <f t="shared" si="118"/>
        <v>3</v>
      </c>
      <c r="H836" t="str">
        <f t="shared" si="119"/>
        <v>Reg</v>
      </c>
      <c r="I836" s="3">
        <f t="shared" si="124"/>
        <v>295.1175643909246</v>
      </c>
      <c r="J836" s="3">
        <f t="shared" si="125"/>
        <v>340</v>
      </c>
      <c r="K836" s="3">
        <f>MIN(Inputs!$B$2, (Inputs!$B$8 - I836)/Inputs!$B$9)</f>
        <v>47.844837118197169</v>
      </c>
      <c r="L836" s="3">
        <f>MAX(MIN(Inputs!$B$2, I836*Inputs!$B$10, Inputs!$B$8*Inputs!$B$4 - J836), 0)</f>
        <v>0</v>
      </c>
      <c r="M836" s="3">
        <f t="shared" si="120"/>
        <v>0</v>
      </c>
      <c r="N836" s="3">
        <f t="shared" si="121"/>
        <v>0</v>
      </c>
      <c r="O836" s="3">
        <f>IF(H836="Reg", MIN(Inputs!$B$2, I836*Inputs!$B$10, (Inputs!$B$8-I836)/Inputs!$B$9), 0)</f>
        <v>47.844837118197169</v>
      </c>
      <c r="P836" s="3">
        <f t="shared" si="122"/>
        <v>0</v>
      </c>
      <c r="Q836" s="3">
        <f t="shared" si="123"/>
        <v>143.5345113545915</v>
      </c>
      <c r="R836" s="3">
        <f>I836 + M836*Inputs!$B$9 - N836/Inputs!$B$10</f>
        <v>295.1175643909246</v>
      </c>
    </row>
    <row r="837" spans="1:18" x14ac:dyDescent="0.3">
      <c r="A837" s="4">
        <v>46057.791666666657</v>
      </c>
      <c r="B837" s="3">
        <v>25.842500000000001</v>
      </c>
      <c r="C837" s="3">
        <v>0.15</v>
      </c>
      <c r="D837" s="3">
        <f t="shared" si="117"/>
        <v>29.360520833333329</v>
      </c>
      <c r="E837" s="3">
        <f>MAX(B837 - D837/Inputs!$B$5, 0)</f>
        <v>0</v>
      </c>
      <c r="F837" s="3">
        <f>MAX(D837*Inputs!$B$5 - B837, 0)</f>
        <v>0</v>
      </c>
      <c r="G837" s="3">
        <f t="shared" si="118"/>
        <v>0.15</v>
      </c>
      <c r="H837" t="str">
        <f t="shared" si="119"/>
        <v>Reg</v>
      </c>
      <c r="I837" s="3">
        <f t="shared" si="124"/>
        <v>295.1175643909246</v>
      </c>
      <c r="J837" s="3">
        <f t="shared" si="125"/>
        <v>340</v>
      </c>
      <c r="K837" s="3">
        <f>MIN(Inputs!$B$2, (Inputs!$B$8 - I837)/Inputs!$B$9)</f>
        <v>47.844837118197169</v>
      </c>
      <c r="L837" s="3">
        <f>MAX(MIN(Inputs!$B$2, I837*Inputs!$B$10, Inputs!$B$8*Inputs!$B$4 - J837), 0)</f>
        <v>0</v>
      </c>
      <c r="M837" s="3">
        <f t="shared" si="120"/>
        <v>0</v>
      </c>
      <c r="N837" s="3">
        <f t="shared" si="121"/>
        <v>0</v>
      </c>
      <c r="O837" s="3">
        <f>IF(H837="Reg", MIN(Inputs!$B$2, I837*Inputs!$B$10, (Inputs!$B$8-I837)/Inputs!$B$9), 0)</f>
        <v>47.844837118197169</v>
      </c>
      <c r="P837" s="3">
        <f t="shared" si="122"/>
        <v>0</v>
      </c>
      <c r="Q837" s="3">
        <f t="shared" si="123"/>
        <v>7.1767255677295756</v>
      </c>
      <c r="R837" s="3">
        <f>I837 + M837*Inputs!$B$9 - N837/Inputs!$B$10</f>
        <v>295.1175643909246</v>
      </c>
    </row>
    <row r="838" spans="1:18" x14ac:dyDescent="0.3">
      <c r="A838" s="4">
        <v>46057.833333333343</v>
      </c>
      <c r="B838" s="3">
        <v>23.332500000000003</v>
      </c>
      <c r="C838" s="3">
        <v>0.16</v>
      </c>
      <c r="D838" s="3">
        <f t="shared" si="117"/>
        <v>29.360520833333329</v>
      </c>
      <c r="E838" s="3">
        <f>MAX(B838 - D838/Inputs!$B$5, 0)</f>
        <v>0</v>
      </c>
      <c r="F838" s="3">
        <f>MAX(D838*Inputs!$B$5 - B838, 0)</f>
        <v>2.5047583333333279</v>
      </c>
      <c r="G838" s="3">
        <f t="shared" si="118"/>
        <v>0.16</v>
      </c>
      <c r="H838" t="str">
        <f t="shared" si="119"/>
        <v>Charge</v>
      </c>
      <c r="I838" s="3">
        <f t="shared" si="124"/>
        <v>295.1175643909246</v>
      </c>
      <c r="J838" s="3">
        <f t="shared" si="125"/>
        <v>340</v>
      </c>
      <c r="K838" s="3">
        <f>MIN(Inputs!$B$2, (Inputs!$B$8 - I838)/Inputs!$B$9)</f>
        <v>47.844837118197169</v>
      </c>
      <c r="L838" s="3">
        <f>MAX(MIN(Inputs!$B$2, I838*Inputs!$B$10, Inputs!$B$8*Inputs!$B$4 - J838), 0)</f>
        <v>0</v>
      </c>
      <c r="M838" s="3">
        <f t="shared" si="120"/>
        <v>47.844837118197169</v>
      </c>
      <c r="N838" s="3">
        <f t="shared" si="121"/>
        <v>0</v>
      </c>
      <c r="O838" s="3">
        <f>IF(H838="Reg", MIN(Inputs!$B$2, I838*Inputs!$B$10, (Inputs!$B$8-I838)/Inputs!$B$9), 0)</f>
        <v>0</v>
      </c>
      <c r="P838" s="3">
        <f t="shared" si="122"/>
        <v>-1116.3396620603355</v>
      </c>
      <c r="Q838" s="3">
        <f t="shared" si="123"/>
        <v>0</v>
      </c>
      <c r="R838" s="3">
        <f>I838 + M838*Inputs!$B$9 - N838/Inputs!$B$10</f>
        <v>340</v>
      </c>
    </row>
    <row r="839" spans="1:18" x14ac:dyDescent="0.3">
      <c r="A839" s="4">
        <v>46057.875</v>
      </c>
      <c r="B839" s="3">
        <v>22.625</v>
      </c>
      <c r="C839" s="3">
        <v>0.04</v>
      </c>
      <c r="D839" s="3">
        <f t="shared" si="117"/>
        <v>29.360520833333329</v>
      </c>
      <c r="E839" s="3">
        <f>MAX(B839 - D839/Inputs!$B$5, 0)</f>
        <v>0</v>
      </c>
      <c r="F839" s="3">
        <f>MAX(D839*Inputs!$B$5 - B839, 0)</f>
        <v>3.212258333333331</v>
      </c>
      <c r="G839" s="3">
        <f t="shared" si="118"/>
        <v>0.04</v>
      </c>
      <c r="H839" t="str">
        <f t="shared" si="119"/>
        <v>Charge</v>
      </c>
      <c r="I839" s="3">
        <f t="shared" si="124"/>
        <v>340</v>
      </c>
      <c r="J839" s="3">
        <f t="shared" si="125"/>
        <v>340</v>
      </c>
      <c r="K839" s="3">
        <f>MIN(Inputs!$B$2, (Inputs!$B$8 - I839)/Inputs!$B$9)</f>
        <v>0</v>
      </c>
      <c r="L839" s="3">
        <f>MAX(MIN(Inputs!$B$2, I839*Inputs!$B$10, Inputs!$B$8*Inputs!$B$4 - J839), 0)</f>
        <v>0</v>
      </c>
      <c r="M839" s="3">
        <f t="shared" si="120"/>
        <v>0</v>
      </c>
      <c r="N839" s="3">
        <f t="shared" si="121"/>
        <v>0</v>
      </c>
      <c r="O839" s="3">
        <f>IF(H839="Reg", MIN(Inputs!$B$2, I839*Inputs!$B$10, (Inputs!$B$8-I839)/Inputs!$B$9), 0)</f>
        <v>0</v>
      </c>
      <c r="P839" s="3">
        <f t="shared" si="122"/>
        <v>0</v>
      </c>
      <c r="Q839" s="3">
        <f t="shared" si="123"/>
        <v>0</v>
      </c>
      <c r="R839" s="3">
        <f>I839 + M839*Inputs!$B$9 - N839/Inputs!$B$10</f>
        <v>340</v>
      </c>
    </row>
    <row r="840" spans="1:18" x14ac:dyDescent="0.3">
      <c r="A840" s="4">
        <v>46057.916666666657</v>
      </c>
      <c r="B840" s="3">
        <v>23.5075</v>
      </c>
      <c r="C840" s="3">
        <v>0.03</v>
      </c>
      <c r="D840" s="3">
        <f t="shared" si="117"/>
        <v>29.360520833333329</v>
      </c>
      <c r="E840" s="3">
        <f>MAX(B840 - D840/Inputs!$B$5, 0)</f>
        <v>0</v>
      </c>
      <c r="F840" s="3">
        <f>MAX(D840*Inputs!$B$5 - B840, 0)</f>
        <v>2.3297583333333307</v>
      </c>
      <c r="G840" s="3">
        <f t="shared" si="118"/>
        <v>0.03</v>
      </c>
      <c r="H840" t="str">
        <f t="shared" si="119"/>
        <v>Charge</v>
      </c>
      <c r="I840" s="3">
        <f t="shared" si="124"/>
        <v>340</v>
      </c>
      <c r="J840" s="3">
        <f t="shared" si="125"/>
        <v>340</v>
      </c>
      <c r="K840" s="3">
        <f>MIN(Inputs!$B$2, (Inputs!$B$8 - I840)/Inputs!$B$9)</f>
        <v>0</v>
      </c>
      <c r="L840" s="3">
        <f>MAX(MIN(Inputs!$B$2, I840*Inputs!$B$10, Inputs!$B$8*Inputs!$B$4 - J840), 0)</f>
        <v>0</v>
      </c>
      <c r="M840" s="3">
        <f t="shared" si="120"/>
        <v>0</v>
      </c>
      <c r="N840" s="3">
        <f t="shared" si="121"/>
        <v>0</v>
      </c>
      <c r="O840" s="3">
        <f>IF(H840="Reg", MIN(Inputs!$B$2, I840*Inputs!$B$10, (Inputs!$B$8-I840)/Inputs!$B$9), 0)</f>
        <v>0</v>
      </c>
      <c r="P840" s="3">
        <f t="shared" si="122"/>
        <v>0</v>
      </c>
      <c r="Q840" s="3">
        <f t="shared" si="123"/>
        <v>0</v>
      </c>
      <c r="R840" s="3">
        <f>I840 + M840*Inputs!$B$9 - N840/Inputs!$B$10</f>
        <v>340</v>
      </c>
    </row>
    <row r="841" spans="1:18" x14ac:dyDescent="0.3">
      <c r="A841" s="4">
        <v>46057.958333333343</v>
      </c>
      <c r="B841" s="3">
        <v>18.442499999999999</v>
      </c>
      <c r="C841" s="3">
        <v>0.02</v>
      </c>
      <c r="D841" s="3">
        <f t="shared" si="117"/>
        <v>29.360520833333329</v>
      </c>
      <c r="E841" s="3">
        <f>MAX(B841 - D841/Inputs!$B$5, 0)</f>
        <v>0</v>
      </c>
      <c r="F841" s="3">
        <f>MAX(D841*Inputs!$B$5 - B841, 0)</f>
        <v>7.394758333333332</v>
      </c>
      <c r="G841" s="3">
        <f t="shared" si="118"/>
        <v>0.02</v>
      </c>
      <c r="H841" t="str">
        <f t="shared" si="119"/>
        <v>Charge</v>
      </c>
      <c r="I841" s="3">
        <f t="shared" si="124"/>
        <v>340</v>
      </c>
      <c r="J841" s="3">
        <f t="shared" si="125"/>
        <v>340</v>
      </c>
      <c r="K841" s="3">
        <f>MIN(Inputs!$B$2, (Inputs!$B$8 - I841)/Inputs!$B$9)</f>
        <v>0</v>
      </c>
      <c r="L841" s="3">
        <f>MAX(MIN(Inputs!$B$2, I841*Inputs!$B$10, Inputs!$B$8*Inputs!$B$4 - J841), 0)</f>
        <v>0</v>
      </c>
      <c r="M841" s="3">
        <f t="shared" si="120"/>
        <v>0</v>
      </c>
      <c r="N841" s="3">
        <f t="shared" si="121"/>
        <v>0</v>
      </c>
      <c r="O841" s="3">
        <f>IF(H841="Reg", MIN(Inputs!$B$2, I841*Inputs!$B$10, (Inputs!$B$8-I841)/Inputs!$B$9), 0)</f>
        <v>0</v>
      </c>
      <c r="P841" s="3">
        <f t="shared" si="122"/>
        <v>0</v>
      </c>
      <c r="Q841" s="3">
        <f t="shared" si="123"/>
        <v>0</v>
      </c>
      <c r="R841" s="3">
        <f>I841 + M841*Inputs!$B$9 - N841/Inputs!$B$10</f>
        <v>340</v>
      </c>
    </row>
    <row r="842" spans="1:18" x14ac:dyDescent="0.3">
      <c r="A842" s="4">
        <v>46058</v>
      </c>
      <c r="B842" s="3">
        <v>0.95000000000000007</v>
      </c>
      <c r="C842" s="3">
        <v>0.03</v>
      </c>
      <c r="D842" s="3">
        <f t="shared" si="117"/>
        <v>29.217916666666667</v>
      </c>
      <c r="E842" s="3">
        <f>MAX(B842 - D842/Inputs!$B$5, 0)</f>
        <v>0</v>
      </c>
      <c r="F842" s="3">
        <f>MAX(D842*Inputs!$B$5 - B842, 0)</f>
        <v>24.761766666666666</v>
      </c>
      <c r="G842" s="3">
        <f t="shared" si="118"/>
        <v>0.03</v>
      </c>
      <c r="H842" t="str">
        <f t="shared" si="119"/>
        <v>Charge</v>
      </c>
      <c r="I842" s="3">
        <f t="shared" si="124"/>
        <v>340</v>
      </c>
      <c r="J842" s="3">
        <f t="shared" si="125"/>
        <v>0</v>
      </c>
      <c r="K842" s="3">
        <f>MIN(Inputs!$B$2, (Inputs!$B$8 - I842)/Inputs!$B$9)</f>
        <v>0</v>
      </c>
      <c r="L842" s="3">
        <f>MAX(MIN(Inputs!$B$2, I842*Inputs!$B$10, Inputs!$B$8*Inputs!$B$4 - J842), 0)</f>
        <v>170</v>
      </c>
      <c r="M842" s="3">
        <f t="shared" si="120"/>
        <v>0</v>
      </c>
      <c r="N842" s="3">
        <f t="shared" si="121"/>
        <v>0</v>
      </c>
      <c r="O842" s="3">
        <f>IF(H842="Reg", MIN(Inputs!$B$2, I842*Inputs!$B$10, (Inputs!$B$8-I842)/Inputs!$B$9), 0)</f>
        <v>0</v>
      </c>
      <c r="P842" s="3">
        <f t="shared" si="122"/>
        <v>0</v>
      </c>
      <c r="Q842" s="3">
        <f t="shared" si="123"/>
        <v>0</v>
      </c>
      <c r="R842" s="3">
        <f>I842 + M842*Inputs!$B$9 - N842/Inputs!$B$10</f>
        <v>340</v>
      </c>
    </row>
    <row r="843" spans="1:18" x14ac:dyDescent="0.3">
      <c r="A843" s="4">
        <v>46058.041666666657</v>
      </c>
      <c r="B843" s="3">
        <v>2.2875000000000001</v>
      </c>
      <c r="C843" s="3">
        <v>0.03</v>
      </c>
      <c r="D843" s="3">
        <f t="shared" si="117"/>
        <v>29.217916666666667</v>
      </c>
      <c r="E843" s="3">
        <f>MAX(B843 - D843/Inputs!$B$5, 0)</f>
        <v>0</v>
      </c>
      <c r="F843" s="3">
        <f>MAX(D843*Inputs!$B$5 - B843, 0)</f>
        <v>23.424266666666664</v>
      </c>
      <c r="G843" s="3">
        <f t="shared" si="118"/>
        <v>0.03</v>
      </c>
      <c r="H843" t="str">
        <f t="shared" si="119"/>
        <v>Charge</v>
      </c>
      <c r="I843" s="3">
        <f t="shared" si="124"/>
        <v>340</v>
      </c>
      <c r="J843" s="3">
        <f t="shared" si="125"/>
        <v>0</v>
      </c>
      <c r="K843" s="3">
        <f>MIN(Inputs!$B$2, (Inputs!$B$8 - I843)/Inputs!$B$9)</f>
        <v>0</v>
      </c>
      <c r="L843" s="3">
        <f>MAX(MIN(Inputs!$B$2, I843*Inputs!$B$10, Inputs!$B$8*Inputs!$B$4 - J843), 0)</f>
        <v>170</v>
      </c>
      <c r="M843" s="3">
        <f t="shared" si="120"/>
        <v>0</v>
      </c>
      <c r="N843" s="3">
        <f t="shared" si="121"/>
        <v>0</v>
      </c>
      <c r="O843" s="3">
        <f>IF(H843="Reg", MIN(Inputs!$B$2, I843*Inputs!$B$10, (Inputs!$B$8-I843)/Inputs!$B$9), 0)</f>
        <v>0</v>
      </c>
      <c r="P843" s="3">
        <f t="shared" si="122"/>
        <v>0</v>
      </c>
      <c r="Q843" s="3">
        <f t="shared" si="123"/>
        <v>0</v>
      </c>
      <c r="R843" s="3">
        <f>I843 + M843*Inputs!$B$9 - N843/Inputs!$B$10</f>
        <v>340</v>
      </c>
    </row>
    <row r="844" spans="1:18" x14ac:dyDescent="0.3">
      <c r="A844" s="4">
        <v>46058.083333333343</v>
      </c>
      <c r="B844" s="3">
        <v>7.5000000000000622E-3</v>
      </c>
      <c r="C844" s="3">
        <v>0.03</v>
      </c>
      <c r="D844" s="3">
        <f t="shared" si="117"/>
        <v>29.217916666666667</v>
      </c>
      <c r="E844" s="3">
        <f>MAX(B844 - D844/Inputs!$B$5, 0)</f>
        <v>0</v>
      </c>
      <c r="F844" s="3">
        <f>MAX(D844*Inputs!$B$5 - B844, 0)</f>
        <v>25.704266666666665</v>
      </c>
      <c r="G844" s="3">
        <f t="shared" si="118"/>
        <v>0.03</v>
      </c>
      <c r="H844" t="str">
        <f t="shared" si="119"/>
        <v>Charge</v>
      </c>
      <c r="I844" s="3">
        <f t="shared" si="124"/>
        <v>340</v>
      </c>
      <c r="J844" s="3">
        <f t="shared" si="125"/>
        <v>0</v>
      </c>
      <c r="K844" s="3">
        <f>MIN(Inputs!$B$2, (Inputs!$B$8 - I844)/Inputs!$B$9)</f>
        <v>0</v>
      </c>
      <c r="L844" s="3">
        <f>MAX(MIN(Inputs!$B$2, I844*Inputs!$B$10, Inputs!$B$8*Inputs!$B$4 - J844), 0)</f>
        <v>170</v>
      </c>
      <c r="M844" s="3">
        <f t="shared" si="120"/>
        <v>0</v>
      </c>
      <c r="N844" s="3">
        <f t="shared" si="121"/>
        <v>0</v>
      </c>
      <c r="O844" s="3">
        <f>IF(H844="Reg", MIN(Inputs!$B$2, I844*Inputs!$B$10, (Inputs!$B$8-I844)/Inputs!$B$9), 0)</f>
        <v>0</v>
      </c>
      <c r="P844" s="3">
        <f t="shared" si="122"/>
        <v>0</v>
      </c>
      <c r="Q844" s="3">
        <f t="shared" si="123"/>
        <v>0</v>
      </c>
      <c r="R844" s="3">
        <f>I844 + M844*Inputs!$B$9 - N844/Inputs!$B$10</f>
        <v>340</v>
      </c>
    </row>
    <row r="845" spans="1:18" x14ac:dyDescent="0.3">
      <c r="A845" s="4">
        <v>46058.125</v>
      </c>
      <c r="B845" s="3">
        <v>11.272500000000001</v>
      </c>
      <c r="C845" s="3">
        <v>0.04</v>
      </c>
      <c r="D845" s="3">
        <f t="shared" si="117"/>
        <v>29.217916666666667</v>
      </c>
      <c r="E845" s="3">
        <f>MAX(B845 - D845/Inputs!$B$5, 0)</f>
        <v>0</v>
      </c>
      <c r="F845" s="3">
        <f>MAX(D845*Inputs!$B$5 - B845, 0)</f>
        <v>14.439266666666665</v>
      </c>
      <c r="G845" s="3">
        <f t="shared" si="118"/>
        <v>0.04</v>
      </c>
      <c r="H845" t="str">
        <f t="shared" si="119"/>
        <v>Charge</v>
      </c>
      <c r="I845" s="3">
        <f t="shared" si="124"/>
        <v>340</v>
      </c>
      <c r="J845" s="3">
        <f t="shared" si="125"/>
        <v>0</v>
      </c>
      <c r="K845" s="3">
        <f>MIN(Inputs!$B$2, (Inputs!$B$8 - I845)/Inputs!$B$9)</f>
        <v>0</v>
      </c>
      <c r="L845" s="3">
        <f>MAX(MIN(Inputs!$B$2, I845*Inputs!$B$10, Inputs!$B$8*Inputs!$B$4 - J845), 0)</f>
        <v>170</v>
      </c>
      <c r="M845" s="3">
        <f t="shared" si="120"/>
        <v>0</v>
      </c>
      <c r="N845" s="3">
        <f t="shared" si="121"/>
        <v>0</v>
      </c>
      <c r="O845" s="3">
        <f>IF(H845="Reg", MIN(Inputs!$B$2, I845*Inputs!$B$10, (Inputs!$B$8-I845)/Inputs!$B$9), 0)</f>
        <v>0</v>
      </c>
      <c r="P845" s="3">
        <f t="shared" si="122"/>
        <v>0</v>
      </c>
      <c r="Q845" s="3">
        <f t="shared" si="123"/>
        <v>0</v>
      </c>
      <c r="R845" s="3">
        <f>I845 + M845*Inputs!$B$9 - N845/Inputs!$B$10</f>
        <v>340</v>
      </c>
    </row>
    <row r="846" spans="1:18" x14ac:dyDescent="0.3">
      <c r="A846" s="4">
        <v>46058.166666666657</v>
      </c>
      <c r="B846" s="3">
        <v>21.024999999999999</v>
      </c>
      <c r="C846" s="3">
        <v>0.04</v>
      </c>
      <c r="D846" s="3">
        <f t="shared" si="117"/>
        <v>29.217916666666667</v>
      </c>
      <c r="E846" s="3">
        <f>MAX(B846 - D846/Inputs!$B$5, 0)</f>
        <v>0</v>
      </c>
      <c r="F846" s="3">
        <f>MAX(D846*Inputs!$B$5 - B846, 0)</f>
        <v>4.6867666666666672</v>
      </c>
      <c r="G846" s="3">
        <f t="shared" si="118"/>
        <v>0.04</v>
      </c>
      <c r="H846" t="str">
        <f t="shared" si="119"/>
        <v>Charge</v>
      </c>
      <c r="I846" s="3">
        <f t="shared" si="124"/>
        <v>340</v>
      </c>
      <c r="J846" s="3">
        <f t="shared" si="125"/>
        <v>0</v>
      </c>
      <c r="K846" s="3">
        <f>MIN(Inputs!$B$2, (Inputs!$B$8 - I846)/Inputs!$B$9)</f>
        <v>0</v>
      </c>
      <c r="L846" s="3">
        <f>MAX(MIN(Inputs!$B$2, I846*Inputs!$B$10, Inputs!$B$8*Inputs!$B$4 - J846), 0)</f>
        <v>170</v>
      </c>
      <c r="M846" s="3">
        <f t="shared" si="120"/>
        <v>0</v>
      </c>
      <c r="N846" s="3">
        <f t="shared" si="121"/>
        <v>0</v>
      </c>
      <c r="O846" s="3">
        <f>IF(H846="Reg", MIN(Inputs!$B$2, I846*Inputs!$B$10, (Inputs!$B$8-I846)/Inputs!$B$9), 0)</f>
        <v>0</v>
      </c>
      <c r="P846" s="3">
        <f t="shared" si="122"/>
        <v>0</v>
      </c>
      <c r="Q846" s="3">
        <f t="shared" si="123"/>
        <v>0</v>
      </c>
      <c r="R846" s="3">
        <f>I846 + M846*Inputs!$B$9 - N846/Inputs!$B$10</f>
        <v>340</v>
      </c>
    </row>
    <row r="847" spans="1:18" x14ac:dyDescent="0.3">
      <c r="A847" s="4">
        <v>46058.208333333343</v>
      </c>
      <c r="B847" s="3">
        <v>23.720000000000002</v>
      </c>
      <c r="C847" s="3">
        <v>0.05</v>
      </c>
      <c r="D847" s="3">
        <f t="shared" si="117"/>
        <v>29.217916666666667</v>
      </c>
      <c r="E847" s="3">
        <f>MAX(B847 - D847/Inputs!$B$5, 0)</f>
        <v>0</v>
      </c>
      <c r="F847" s="3">
        <f>MAX(D847*Inputs!$B$5 - B847, 0)</f>
        <v>1.9917666666666634</v>
      </c>
      <c r="G847" s="3">
        <f t="shared" si="118"/>
        <v>0.05</v>
      </c>
      <c r="H847" t="str">
        <f t="shared" si="119"/>
        <v>Charge</v>
      </c>
      <c r="I847" s="3">
        <f t="shared" si="124"/>
        <v>340</v>
      </c>
      <c r="J847" s="3">
        <f t="shared" si="125"/>
        <v>0</v>
      </c>
      <c r="K847" s="3">
        <f>MIN(Inputs!$B$2, (Inputs!$B$8 - I847)/Inputs!$B$9)</f>
        <v>0</v>
      </c>
      <c r="L847" s="3">
        <f>MAX(MIN(Inputs!$B$2, I847*Inputs!$B$10, Inputs!$B$8*Inputs!$B$4 - J847), 0)</f>
        <v>170</v>
      </c>
      <c r="M847" s="3">
        <f t="shared" si="120"/>
        <v>0</v>
      </c>
      <c r="N847" s="3">
        <f t="shared" si="121"/>
        <v>0</v>
      </c>
      <c r="O847" s="3">
        <f>IF(H847="Reg", MIN(Inputs!$B$2, I847*Inputs!$B$10, (Inputs!$B$8-I847)/Inputs!$B$9), 0)</f>
        <v>0</v>
      </c>
      <c r="P847" s="3">
        <f t="shared" si="122"/>
        <v>0</v>
      </c>
      <c r="Q847" s="3">
        <f t="shared" si="123"/>
        <v>0</v>
      </c>
      <c r="R847" s="3">
        <f>I847 + M847*Inputs!$B$9 - N847/Inputs!$B$10</f>
        <v>340</v>
      </c>
    </row>
    <row r="848" spans="1:18" x14ac:dyDescent="0.3">
      <c r="A848" s="4">
        <v>46058.25</v>
      </c>
      <c r="B848" s="3">
        <v>26.1525</v>
      </c>
      <c r="C848" s="3">
        <v>0.11</v>
      </c>
      <c r="D848" s="3">
        <f t="shared" si="117"/>
        <v>29.217916666666667</v>
      </c>
      <c r="E848" s="3">
        <f>MAX(B848 - D848/Inputs!$B$5, 0)</f>
        <v>0</v>
      </c>
      <c r="F848" s="3">
        <f>MAX(D848*Inputs!$B$5 - B848, 0)</f>
        <v>0</v>
      </c>
      <c r="G848" s="3">
        <f t="shared" si="118"/>
        <v>0.11</v>
      </c>
      <c r="H848" t="str">
        <f t="shared" si="119"/>
        <v>Reg</v>
      </c>
      <c r="I848" s="3">
        <f t="shared" si="124"/>
        <v>340</v>
      </c>
      <c r="J848" s="3">
        <f t="shared" si="125"/>
        <v>0</v>
      </c>
      <c r="K848" s="3">
        <f>MIN(Inputs!$B$2, (Inputs!$B$8 - I848)/Inputs!$B$9)</f>
        <v>0</v>
      </c>
      <c r="L848" s="3">
        <f>MAX(MIN(Inputs!$B$2, I848*Inputs!$B$10, Inputs!$B$8*Inputs!$B$4 - J848), 0)</f>
        <v>170</v>
      </c>
      <c r="M848" s="3">
        <f t="shared" si="120"/>
        <v>0</v>
      </c>
      <c r="N848" s="3">
        <f t="shared" si="121"/>
        <v>0</v>
      </c>
      <c r="O848" s="3">
        <f>IF(H848="Reg", MIN(Inputs!$B$2, I848*Inputs!$B$10, (Inputs!$B$8-I848)/Inputs!$B$9), 0)</f>
        <v>0</v>
      </c>
      <c r="P848" s="3">
        <f t="shared" si="122"/>
        <v>0</v>
      </c>
      <c r="Q848" s="3">
        <f t="shared" si="123"/>
        <v>0</v>
      </c>
      <c r="R848" s="3">
        <f>I848 + M848*Inputs!$B$9 - N848/Inputs!$B$10</f>
        <v>340</v>
      </c>
    </row>
    <row r="849" spans="1:18" x14ac:dyDescent="0.3">
      <c r="A849" s="4">
        <v>46058.291666666657</v>
      </c>
      <c r="B849" s="3">
        <v>26.697500000000002</v>
      </c>
      <c r="C849" s="3">
        <v>0.12</v>
      </c>
      <c r="D849" s="3">
        <f t="shared" si="117"/>
        <v>29.217916666666667</v>
      </c>
      <c r="E849" s="3">
        <f>MAX(B849 - D849/Inputs!$B$5, 0)</f>
        <v>0</v>
      </c>
      <c r="F849" s="3">
        <f>MAX(D849*Inputs!$B$5 - B849, 0)</f>
        <v>0</v>
      </c>
      <c r="G849" s="3">
        <f t="shared" si="118"/>
        <v>0.12</v>
      </c>
      <c r="H849" t="str">
        <f t="shared" si="119"/>
        <v>Reg</v>
      </c>
      <c r="I849" s="3">
        <f t="shared" si="124"/>
        <v>340</v>
      </c>
      <c r="J849" s="3">
        <f t="shared" si="125"/>
        <v>0</v>
      </c>
      <c r="K849" s="3">
        <f>MIN(Inputs!$B$2, (Inputs!$B$8 - I849)/Inputs!$B$9)</f>
        <v>0</v>
      </c>
      <c r="L849" s="3">
        <f>MAX(MIN(Inputs!$B$2, I849*Inputs!$B$10, Inputs!$B$8*Inputs!$B$4 - J849), 0)</f>
        <v>170</v>
      </c>
      <c r="M849" s="3">
        <f t="shared" si="120"/>
        <v>0</v>
      </c>
      <c r="N849" s="3">
        <f t="shared" si="121"/>
        <v>0</v>
      </c>
      <c r="O849" s="3">
        <f>IF(H849="Reg", MIN(Inputs!$B$2, I849*Inputs!$B$10, (Inputs!$B$8-I849)/Inputs!$B$9), 0)</f>
        <v>0</v>
      </c>
      <c r="P849" s="3">
        <f t="shared" si="122"/>
        <v>0</v>
      </c>
      <c r="Q849" s="3">
        <f t="shared" si="123"/>
        <v>0</v>
      </c>
      <c r="R849" s="3">
        <f>I849 + M849*Inputs!$B$9 - N849/Inputs!$B$10</f>
        <v>340</v>
      </c>
    </row>
    <row r="850" spans="1:18" x14ac:dyDescent="0.3">
      <c r="A850" s="4">
        <v>46058.333333333343</v>
      </c>
      <c r="B850" s="3">
        <v>20.195</v>
      </c>
      <c r="C850" s="3">
        <v>1.48</v>
      </c>
      <c r="D850" s="3">
        <f t="shared" si="117"/>
        <v>29.217916666666667</v>
      </c>
      <c r="E850" s="3">
        <f>MAX(B850 - D850/Inputs!$B$5, 0)</f>
        <v>0</v>
      </c>
      <c r="F850" s="3">
        <f>MAX(D850*Inputs!$B$5 - B850, 0)</f>
        <v>5.5167666666666655</v>
      </c>
      <c r="G850" s="3">
        <f t="shared" si="118"/>
        <v>1.48</v>
      </c>
      <c r="H850" t="str">
        <f t="shared" si="119"/>
        <v>Charge</v>
      </c>
      <c r="I850" s="3">
        <f t="shared" si="124"/>
        <v>340</v>
      </c>
      <c r="J850" s="3">
        <f t="shared" si="125"/>
        <v>0</v>
      </c>
      <c r="K850" s="3">
        <f>MIN(Inputs!$B$2, (Inputs!$B$8 - I850)/Inputs!$B$9)</f>
        <v>0</v>
      </c>
      <c r="L850" s="3">
        <f>MAX(MIN(Inputs!$B$2, I850*Inputs!$B$10, Inputs!$B$8*Inputs!$B$4 - J850), 0)</f>
        <v>170</v>
      </c>
      <c r="M850" s="3">
        <f t="shared" si="120"/>
        <v>0</v>
      </c>
      <c r="N850" s="3">
        <f t="shared" si="121"/>
        <v>0</v>
      </c>
      <c r="O850" s="3">
        <f>IF(H850="Reg", MIN(Inputs!$B$2, I850*Inputs!$B$10, (Inputs!$B$8-I850)/Inputs!$B$9), 0)</f>
        <v>0</v>
      </c>
      <c r="P850" s="3">
        <f t="shared" si="122"/>
        <v>0</v>
      </c>
      <c r="Q850" s="3">
        <f t="shared" si="123"/>
        <v>0</v>
      </c>
      <c r="R850" s="3">
        <f>I850 + M850*Inputs!$B$9 - N850/Inputs!$B$10</f>
        <v>340</v>
      </c>
    </row>
    <row r="851" spans="1:18" x14ac:dyDescent="0.3">
      <c r="A851" s="4">
        <v>46058.375</v>
      </c>
      <c r="B851" s="3">
        <v>29.247500000000002</v>
      </c>
      <c r="C851" s="3">
        <v>1.1000000000000001</v>
      </c>
      <c r="D851" s="3">
        <f t="shared" si="117"/>
        <v>29.217916666666667</v>
      </c>
      <c r="E851" s="3">
        <f>MAX(B851 - D851/Inputs!$B$5, 0)</f>
        <v>0</v>
      </c>
      <c r="F851" s="3">
        <f>MAX(D851*Inputs!$B$5 - B851, 0)</f>
        <v>0</v>
      </c>
      <c r="G851" s="3">
        <f t="shared" si="118"/>
        <v>1.1000000000000001</v>
      </c>
      <c r="H851" t="str">
        <f t="shared" si="119"/>
        <v>Reg</v>
      </c>
      <c r="I851" s="3">
        <f t="shared" si="124"/>
        <v>340</v>
      </c>
      <c r="J851" s="3">
        <f t="shared" si="125"/>
        <v>0</v>
      </c>
      <c r="K851" s="3">
        <f>MIN(Inputs!$B$2, (Inputs!$B$8 - I851)/Inputs!$B$9)</f>
        <v>0</v>
      </c>
      <c r="L851" s="3">
        <f>MAX(MIN(Inputs!$B$2, I851*Inputs!$B$10, Inputs!$B$8*Inputs!$B$4 - J851), 0)</f>
        <v>170</v>
      </c>
      <c r="M851" s="3">
        <f t="shared" si="120"/>
        <v>0</v>
      </c>
      <c r="N851" s="3">
        <f t="shared" si="121"/>
        <v>0</v>
      </c>
      <c r="O851" s="3">
        <f>IF(H851="Reg", MIN(Inputs!$B$2, I851*Inputs!$B$10, (Inputs!$B$8-I851)/Inputs!$B$9), 0)</f>
        <v>0</v>
      </c>
      <c r="P851" s="3">
        <f t="shared" si="122"/>
        <v>0</v>
      </c>
      <c r="Q851" s="3">
        <f t="shared" si="123"/>
        <v>0</v>
      </c>
      <c r="R851" s="3">
        <f>I851 + M851*Inputs!$B$9 - N851/Inputs!$B$10</f>
        <v>340</v>
      </c>
    </row>
    <row r="852" spans="1:18" x14ac:dyDescent="0.3">
      <c r="A852" s="4">
        <v>46058.416666666657</v>
      </c>
      <c r="B852" s="3">
        <v>37.825000000000003</v>
      </c>
      <c r="C852" s="3">
        <v>0.51</v>
      </c>
      <c r="D852" s="3">
        <f t="shared" si="117"/>
        <v>29.217916666666667</v>
      </c>
      <c r="E852" s="3">
        <f>MAX(B852 - D852/Inputs!$B$5, 0)</f>
        <v>4.6228219696969717</v>
      </c>
      <c r="F852" s="3">
        <f>MAX(D852*Inputs!$B$5 - B852, 0)</f>
        <v>0</v>
      </c>
      <c r="G852" s="3">
        <f t="shared" si="118"/>
        <v>0.51</v>
      </c>
      <c r="H852" t="str">
        <f t="shared" si="119"/>
        <v>Discharge</v>
      </c>
      <c r="I852" s="3">
        <f t="shared" si="124"/>
        <v>340</v>
      </c>
      <c r="J852" s="3">
        <f t="shared" si="125"/>
        <v>0</v>
      </c>
      <c r="K852" s="3">
        <f>MIN(Inputs!$B$2, (Inputs!$B$8 - I852)/Inputs!$B$9)</f>
        <v>0</v>
      </c>
      <c r="L852" s="3">
        <f>MAX(MIN(Inputs!$B$2, I852*Inputs!$B$10, Inputs!$B$8*Inputs!$B$4 - J852), 0)</f>
        <v>170</v>
      </c>
      <c r="M852" s="3">
        <f t="shared" si="120"/>
        <v>0</v>
      </c>
      <c r="N852" s="3">
        <f t="shared" si="121"/>
        <v>170</v>
      </c>
      <c r="O852" s="3">
        <f>IF(H852="Reg", MIN(Inputs!$B$2, I852*Inputs!$B$10, (Inputs!$B$8-I852)/Inputs!$B$9), 0)</f>
        <v>0</v>
      </c>
      <c r="P852" s="3">
        <f t="shared" si="122"/>
        <v>6430.2500000000009</v>
      </c>
      <c r="Q852" s="3">
        <f t="shared" si="123"/>
        <v>0</v>
      </c>
      <c r="R852" s="3">
        <f>I852 + M852*Inputs!$B$9 - N852/Inputs!$B$10</f>
        <v>158.77939109773115</v>
      </c>
    </row>
    <row r="853" spans="1:18" x14ac:dyDescent="0.3">
      <c r="A853" s="4">
        <v>46058.458333333343</v>
      </c>
      <c r="B853" s="3">
        <v>40.622499999999995</v>
      </c>
      <c r="C853" s="3">
        <v>0.5</v>
      </c>
      <c r="D853" s="3">
        <f t="shared" si="117"/>
        <v>29.217916666666667</v>
      </c>
      <c r="E853" s="3">
        <f>MAX(B853 - D853/Inputs!$B$5, 0)</f>
        <v>7.420321969696964</v>
      </c>
      <c r="F853" s="3">
        <f>MAX(D853*Inputs!$B$5 - B853, 0)</f>
        <v>0</v>
      </c>
      <c r="G853" s="3">
        <f t="shared" si="118"/>
        <v>0.5</v>
      </c>
      <c r="H853" t="str">
        <f t="shared" si="119"/>
        <v>Discharge</v>
      </c>
      <c r="I853" s="3">
        <f t="shared" si="124"/>
        <v>158.77939109773115</v>
      </c>
      <c r="J853" s="3">
        <f t="shared" si="125"/>
        <v>170</v>
      </c>
      <c r="K853" s="3">
        <f>MIN(Inputs!$B$2, (Inputs!$B$8 - I853)/Inputs!$B$9)</f>
        <v>170</v>
      </c>
      <c r="L853" s="3">
        <f>MAX(MIN(Inputs!$B$2, I853*Inputs!$B$10, Inputs!$B$8*Inputs!$B$4 - J853), 0)</f>
        <v>148.94827166799323</v>
      </c>
      <c r="M853" s="3">
        <f t="shared" si="120"/>
        <v>0</v>
      </c>
      <c r="N853" s="3">
        <f t="shared" si="121"/>
        <v>148.94827166799323</v>
      </c>
      <c r="O853" s="3">
        <f>IF(H853="Reg", MIN(Inputs!$B$2, I853*Inputs!$B$10, (Inputs!$B$8-I853)/Inputs!$B$9), 0)</f>
        <v>0</v>
      </c>
      <c r="P853" s="3">
        <f t="shared" si="122"/>
        <v>6050.6511658330537</v>
      </c>
      <c r="Q853" s="3">
        <f t="shared" si="123"/>
        <v>0</v>
      </c>
      <c r="R853" s="3">
        <f>I853 + M853*Inputs!$B$9 - N853/Inputs!$B$10</f>
        <v>0</v>
      </c>
    </row>
    <row r="854" spans="1:18" x14ac:dyDescent="0.3">
      <c r="A854" s="4">
        <v>46058.5</v>
      </c>
      <c r="B854" s="3">
        <v>34.555000000000007</v>
      </c>
      <c r="C854" s="3">
        <v>0.5</v>
      </c>
      <c r="D854" s="3">
        <f t="shared" si="117"/>
        <v>29.217916666666667</v>
      </c>
      <c r="E854" s="3">
        <f>MAX(B854 - D854/Inputs!$B$5, 0)</f>
        <v>1.3528219696969757</v>
      </c>
      <c r="F854" s="3">
        <f>MAX(D854*Inputs!$B$5 - B854, 0)</f>
        <v>0</v>
      </c>
      <c r="G854" s="3">
        <f t="shared" si="118"/>
        <v>0.5</v>
      </c>
      <c r="H854" t="str">
        <f t="shared" si="119"/>
        <v>Discharge</v>
      </c>
      <c r="I854" s="3">
        <f t="shared" si="124"/>
        <v>0</v>
      </c>
      <c r="J854" s="3">
        <f t="shared" si="125"/>
        <v>318.94827166799325</v>
      </c>
      <c r="K854" s="3">
        <f>MIN(Inputs!$B$2, (Inputs!$B$8 - I854)/Inputs!$B$9)</f>
        <v>170</v>
      </c>
      <c r="L854" s="3">
        <f>MAX(MIN(Inputs!$B$2, I854*Inputs!$B$10, Inputs!$B$8*Inputs!$B$4 - J854), 0)</f>
        <v>0</v>
      </c>
      <c r="M854" s="3">
        <f t="shared" si="120"/>
        <v>0</v>
      </c>
      <c r="N854" s="3">
        <f t="shared" si="121"/>
        <v>0</v>
      </c>
      <c r="O854" s="3">
        <f>IF(H854="Reg", MIN(Inputs!$B$2, I854*Inputs!$B$10, (Inputs!$B$8-I854)/Inputs!$B$9), 0)</f>
        <v>0</v>
      </c>
      <c r="P854" s="3">
        <f t="shared" si="122"/>
        <v>0</v>
      </c>
      <c r="Q854" s="3">
        <f t="shared" si="123"/>
        <v>0</v>
      </c>
      <c r="R854" s="3">
        <f>I854 + M854*Inputs!$B$9 - N854/Inputs!$B$10</f>
        <v>0</v>
      </c>
    </row>
    <row r="855" spans="1:18" x14ac:dyDescent="0.3">
      <c r="A855" s="4">
        <v>46058.541666666657</v>
      </c>
      <c r="B855" s="3">
        <v>32.7575</v>
      </c>
      <c r="C855" s="3">
        <v>0.5</v>
      </c>
      <c r="D855" s="3">
        <f t="shared" si="117"/>
        <v>29.217916666666667</v>
      </c>
      <c r="E855" s="3">
        <f>MAX(B855 - D855/Inputs!$B$5, 0)</f>
        <v>0</v>
      </c>
      <c r="F855" s="3">
        <f>MAX(D855*Inputs!$B$5 - B855, 0)</f>
        <v>0</v>
      </c>
      <c r="G855" s="3">
        <f t="shared" si="118"/>
        <v>0.5</v>
      </c>
      <c r="H855" t="str">
        <f t="shared" si="119"/>
        <v>Reg</v>
      </c>
      <c r="I855" s="3">
        <f t="shared" si="124"/>
        <v>0</v>
      </c>
      <c r="J855" s="3">
        <f t="shared" si="125"/>
        <v>318.94827166799325</v>
      </c>
      <c r="K855" s="3">
        <f>MIN(Inputs!$B$2, (Inputs!$B$8 - I855)/Inputs!$B$9)</f>
        <v>170</v>
      </c>
      <c r="L855" s="3">
        <f>MAX(MIN(Inputs!$B$2, I855*Inputs!$B$10, Inputs!$B$8*Inputs!$B$4 - J855), 0)</f>
        <v>0</v>
      </c>
      <c r="M855" s="3">
        <f t="shared" si="120"/>
        <v>0</v>
      </c>
      <c r="N855" s="3">
        <f t="shared" si="121"/>
        <v>0</v>
      </c>
      <c r="O855" s="3">
        <f>IF(H855="Reg", MIN(Inputs!$B$2, I855*Inputs!$B$10, (Inputs!$B$8-I855)/Inputs!$B$9), 0)</f>
        <v>0</v>
      </c>
      <c r="P855" s="3">
        <f t="shared" si="122"/>
        <v>0</v>
      </c>
      <c r="Q855" s="3">
        <f t="shared" si="123"/>
        <v>0</v>
      </c>
      <c r="R855" s="3">
        <f>I855 + M855*Inputs!$B$9 - N855/Inputs!$B$10</f>
        <v>0</v>
      </c>
    </row>
    <row r="856" spans="1:18" x14ac:dyDescent="0.3">
      <c r="A856" s="4">
        <v>46058.583333333343</v>
      </c>
      <c r="B856" s="3">
        <v>18.510000000000002</v>
      </c>
      <c r="C856" s="3">
        <v>0.8</v>
      </c>
      <c r="D856" s="3">
        <f t="shared" si="117"/>
        <v>29.217916666666667</v>
      </c>
      <c r="E856" s="3">
        <f>MAX(B856 - D856/Inputs!$B$5, 0)</f>
        <v>0</v>
      </c>
      <c r="F856" s="3">
        <f>MAX(D856*Inputs!$B$5 - B856, 0)</f>
        <v>7.2017666666666642</v>
      </c>
      <c r="G856" s="3">
        <f t="shared" si="118"/>
        <v>0.8</v>
      </c>
      <c r="H856" t="str">
        <f t="shared" si="119"/>
        <v>Charge</v>
      </c>
      <c r="I856" s="3">
        <f t="shared" si="124"/>
        <v>0</v>
      </c>
      <c r="J856" s="3">
        <f t="shared" si="125"/>
        <v>318.94827166799325</v>
      </c>
      <c r="K856" s="3">
        <f>MIN(Inputs!$B$2, (Inputs!$B$8 - I856)/Inputs!$B$9)</f>
        <v>170</v>
      </c>
      <c r="L856" s="3">
        <f>MAX(MIN(Inputs!$B$2, I856*Inputs!$B$10, Inputs!$B$8*Inputs!$B$4 - J856), 0)</f>
        <v>0</v>
      </c>
      <c r="M856" s="3">
        <f t="shared" si="120"/>
        <v>170</v>
      </c>
      <c r="N856" s="3">
        <f t="shared" si="121"/>
        <v>0</v>
      </c>
      <c r="O856" s="3">
        <f>IF(H856="Reg", MIN(Inputs!$B$2, I856*Inputs!$B$10, (Inputs!$B$8-I856)/Inputs!$B$9), 0)</f>
        <v>0</v>
      </c>
      <c r="P856" s="3">
        <f t="shared" si="122"/>
        <v>-3146.7000000000003</v>
      </c>
      <c r="Q856" s="3">
        <f t="shared" si="123"/>
        <v>0</v>
      </c>
      <c r="R856" s="3">
        <f>I856 + M856*Inputs!$B$9 - N856/Inputs!$B$10</f>
        <v>159.4741358339966</v>
      </c>
    </row>
    <row r="857" spans="1:18" x14ac:dyDescent="0.3">
      <c r="A857" s="4">
        <v>46058.625</v>
      </c>
      <c r="B857" s="3">
        <v>22.159999999999997</v>
      </c>
      <c r="C857" s="3">
        <v>0.7</v>
      </c>
      <c r="D857" s="3">
        <f t="shared" si="117"/>
        <v>29.217916666666667</v>
      </c>
      <c r="E857" s="3">
        <f>MAX(B857 - D857/Inputs!$B$5, 0)</f>
        <v>0</v>
      </c>
      <c r="F857" s="3">
        <f>MAX(D857*Inputs!$B$5 - B857, 0)</f>
        <v>3.5517666666666692</v>
      </c>
      <c r="G857" s="3">
        <f t="shared" si="118"/>
        <v>0.7</v>
      </c>
      <c r="H857" t="str">
        <f t="shared" si="119"/>
        <v>Charge</v>
      </c>
      <c r="I857" s="3">
        <f t="shared" si="124"/>
        <v>159.4741358339966</v>
      </c>
      <c r="J857" s="3">
        <f t="shared" si="125"/>
        <v>318.94827166799325</v>
      </c>
      <c r="K857" s="3">
        <f>MIN(Inputs!$B$2, (Inputs!$B$8 - I857)/Inputs!$B$9)</f>
        <v>170</v>
      </c>
      <c r="L857" s="3">
        <f>MAX(MIN(Inputs!$B$2, I857*Inputs!$B$10, Inputs!$B$8*Inputs!$B$4 - J857), 0)</f>
        <v>21.051728332006746</v>
      </c>
      <c r="M857" s="3">
        <f t="shared" si="120"/>
        <v>170</v>
      </c>
      <c r="N857" s="3">
        <f t="shared" si="121"/>
        <v>0</v>
      </c>
      <c r="O857" s="3">
        <f>IF(H857="Reg", MIN(Inputs!$B$2, I857*Inputs!$B$10, (Inputs!$B$8-I857)/Inputs!$B$9), 0)</f>
        <v>0</v>
      </c>
      <c r="P857" s="3">
        <f t="shared" si="122"/>
        <v>-3767.1999999999994</v>
      </c>
      <c r="Q857" s="3">
        <f t="shared" si="123"/>
        <v>0</v>
      </c>
      <c r="R857" s="3">
        <f>I857 + M857*Inputs!$B$9 - N857/Inputs!$B$10</f>
        <v>318.9482716679932</v>
      </c>
    </row>
    <row r="858" spans="1:18" x14ac:dyDescent="0.3">
      <c r="A858" s="4">
        <v>46058.666666666657</v>
      </c>
      <c r="B858" s="3">
        <v>52.21</v>
      </c>
      <c r="C858" s="3">
        <v>0.86</v>
      </c>
      <c r="D858" s="3">
        <f t="shared" si="117"/>
        <v>29.217916666666667</v>
      </c>
      <c r="E858" s="3">
        <f>MAX(B858 - D858/Inputs!$B$5, 0)</f>
        <v>19.00782196969697</v>
      </c>
      <c r="F858" s="3">
        <f>MAX(D858*Inputs!$B$5 - B858, 0)</f>
        <v>0</v>
      </c>
      <c r="G858" s="3">
        <f t="shared" si="118"/>
        <v>0.86</v>
      </c>
      <c r="H858" t="str">
        <f t="shared" si="119"/>
        <v>Discharge</v>
      </c>
      <c r="I858" s="3">
        <f t="shared" si="124"/>
        <v>318.9482716679932</v>
      </c>
      <c r="J858" s="3">
        <f t="shared" si="125"/>
        <v>318.94827166799325</v>
      </c>
      <c r="K858" s="3">
        <f>MIN(Inputs!$B$2, (Inputs!$B$8 - I858)/Inputs!$B$9)</f>
        <v>22.44121780453775</v>
      </c>
      <c r="L858" s="3">
        <f>MAX(MIN(Inputs!$B$2, I858*Inputs!$B$10, Inputs!$B$8*Inputs!$B$4 - J858), 0)</f>
        <v>21.051728332006746</v>
      </c>
      <c r="M858" s="3">
        <f t="shared" si="120"/>
        <v>0</v>
      </c>
      <c r="N858" s="3">
        <f t="shared" si="121"/>
        <v>21.051728332006746</v>
      </c>
      <c r="O858" s="3">
        <f>IF(H858="Reg", MIN(Inputs!$B$2, I858*Inputs!$B$10, (Inputs!$B$8-I858)/Inputs!$B$9), 0)</f>
        <v>0</v>
      </c>
      <c r="P858" s="3">
        <f t="shared" si="122"/>
        <v>1099.1107362140722</v>
      </c>
      <c r="Q858" s="3">
        <f t="shared" si="123"/>
        <v>0</v>
      </c>
      <c r="R858" s="3">
        <f>I858 + M858*Inputs!$B$9 - N858/Inputs!$B$10</f>
        <v>296.5070538634555</v>
      </c>
    </row>
    <row r="859" spans="1:18" x14ac:dyDescent="0.3">
      <c r="A859" s="4">
        <v>46058.708333333343</v>
      </c>
      <c r="B859" s="3">
        <v>49.727499999999992</v>
      </c>
      <c r="C859" s="3">
        <v>1.5</v>
      </c>
      <c r="D859" s="3">
        <f t="shared" si="117"/>
        <v>29.217916666666667</v>
      </c>
      <c r="E859" s="3">
        <f>MAX(B859 - D859/Inputs!$B$5, 0)</f>
        <v>16.525321969696961</v>
      </c>
      <c r="F859" s="3">
        <f>MAX(D859*Inputs!$B$5 - B859, 0)</f>
        <v>0</v>
      </c>
      <c r="G859" s="3">
        <f t="shared" si="118"/>
        <v>1.5</v>
      </c>
      <c r="H859" t="str">
        <f t="shared" si="119"/>
        <v>Discharge</v>
      </c>
      <c r="I859" s="3">
        <f t="shared" si="124"/>
        <v>296.5070538634555</v>
      </c>
      <c r="J859" s="3">
        <f t="shared" si="125"/>
        <v>340</v>
      </c>
      <c r="K859" s="3">
        <f>MIN(Inputs!$B$2, (Inputs!$B$8 - I859)/Inputs!$B$9)</f>
        <v>46.363636363636338</v>
      </c>
      <c r="L859" s="3">
        <f>MAX(MIN(Inputs!$B$2, I859*Inputs!$B$10, Inputs!$B$8*Inputs!$B$4 - J859), 0)</f>
        <v>0</v>
      </c>
      <c r="M859" s="3">
        <f t="shared" si="120"/>
        <v>0</v>
      </c>
      <c r="N859" s="3">
        <f t="shared" si="121"/>
        <v>0</v>
      </c>
      <c r="O859" s="3">
        <f>IF(H859="Reg", MIN(Inputs!$B$2, I859*Inputs!$B$10, (Inputs!$B$8-I859)/Inputs!$B$9), 0)</f>
        <v>0</v>
      </c>
      <c r="P859" s="3">
        <f t="shared" si="122"/>
        <v>0</v>
      </c>
      <c r="Q859" s="3">
        <f t="shared" si="123"/>
        <v>0</v>
      </c>
      <c r="R859" s="3">
        <f>I859 + M859*Inputs!$B$9 - N859/Inputs!$B$10</f>
        <v>296.5070538634555</v>
      </c>
    </row>
    <row r="860" spans="1:18" x14ac:dyDescent="0.3">
      <c r="A860" s="4">
        <v>46058.75</v>
      </c>
      <c r="B860" s="3">
        <v>45.027500000000003</v>
      </c>
      <c r="C860" s="3">
        <v>3.5</v>
      </c>
      <c r="D860" s="3">
        <f t="shared" si="117"/>
        <v>29.217916666666667</v>
      </c>
      <c r="E860" s="3">
        <f>MAX(B860 - D860/Inputs!$B$5, 0)</f>
        <v>11.825321969696972</v>
      </c>
      <c r="F860" s="3">
        <f>MAX(D860*Inputs!$B$5 - B860, 0)</f>
        <v>0</v>
      </c>
      <c r="G860" s="3">
        <f t="shared" si="118"/>
        <v>3.5</v>
      </c>
      <c r="H860" t="str">
        <f t="shared" si="119"/>
        <v>Discharge</v>
      </c>
      <c r="I860" s="3">
        <f t="shared" si="124"/>
        <v>296.5070538634555</v>
      </c>
      <c r="J860" s="3">
        <f t="shared" si="125"/>
        <v>340</v>
      </c>
      <c r="K860" s="3">
        <f>MIN(Inputs!$B$2, (Inputs!$B$8 - I860)/Inputs!$B$9)</f>
        <v>46.363636363636338</v>
      </c>
      <c r="L860" s="3">
        <f>MAX(MIN(Inputs!$B$2, I860*Inputs!$B$10, Inputs!$B$8*Inputs!$B$4 - J860), 0)</f>
        <v>0</v>
      </c>
      <c r="M860" s="3">
        <f t="shared" si="120"/>
        <v>0</v>
      </c>
      <c r="N860" s="3">
        <f t="shared" si="121"/>
        <v>0</v>
      </c>
      <c r="O860" s="3">
        <f>IF(H860="Reg", MIN(Inputs!$B$2, I860*Inputs!$B$10, (Inputs!$B$8-I860)/Inputs!$B$9), 0)</f>
        <v>0</v>
      </c>
      <c r="P860" s="3">
        <f t="shared" si="122"/>
        <v>0</v>
      </c>
      <c r="Q860" s="3">
        <f t="shared" si="123"/>
        <v>0</v>
      </c>
      <c r="R860" s="3">
        <f>I860 + M860*Inputs!$B$9 - N860/Inputs!$B$10</f>
        <v>296.5070538634555</v>
      </c>
    </row>
    <row r="861" spans="1:18" x14ac:dyDescent="0.3">
      <c r="A861" s="4">
        <v>46058.791666666657</v>
      </c>
      <c r="B861" s="3">
        <v>43.922499999999999</v>
      </c>
      <c r="C861" s="3">
        <v>0.5</v>
      </c>
      <c r="D861" s="3">
        <f t="shared" si="117"/>
        <v>29.217916666666667</v>
      </c>
      <c r="E861" s="3">
        <f>MAX(B861 - D861/Inputs!$B$5, 0)</f>
        <v>10.720321969696968</v>
      </c>
      <c r="F861" s="3">
        <f>MAX(D861*Inputs!$B$5 - B861, 0)</f>
        <v>0</v>
      </c>
      <c r="G861" s="3">
        <f t="shared" si="118"/>
        <v>0.5</v>
      </c>
      <c r="H861" t="str">
        <f t="shared" si="119"/>
        <v>Discharge</v>
      </c>
      <c r="I861" s="3">
        <f t="shared" si="124"/>
        <v>296.5070538634555</v>
      </c>
      <c r="J861" s="3">
        <f t="shared" si="125"/>
        <v>340</v>
      </c>
      <c r="K861" s="3">
        <f>MIN(Inputs!$B$2, (Inputs!$B$8 - I861)/Inputs!$B$9)</f>
        <v>46.363636363636338</v>
      </c>
      <c r="L861" s="3">
        <f>MAX(MIN(Inputs!$B$2, I861*Inputs!$B$10, Inputs!$B$8*Inputs!$B$4 - J861), 0)</f>
        <v>0</v>
      </c>
      <c r="M861" s="3">
        <f t="shared" si="120"/>
        <v>0</v>
      </c>
      <c r="N861" s="3">
        <f t="shared" si="121"/>
        <v>0</v>
      </c>
      <c r="O861" s="3">
        <f>IF(H861="Reg", MIN(Inputs!$B$2, I861*Inputs!$B$10, (Inputs!$B$8-I861)/Inputs!$B$9), 0)</f>
        <v>0</v>
      </c>
      <c r="P861" s="3">
        <f t="shared" si="122"/>
        <v>0</v>
      </c>
      <c r="Q861" s="3">
        <f t="shared" si="123"/>
        <v>0</v>
      </c>
      <c r="R861" s="3">
        <f>I861 + M861*Inputs!$B$9 - N861/Inputs!$B$10</f>
        <v>296.5070538634555</v>
      </c>
    </row>
    <row r="862" spans="1:18" x14ac:dyDescent="0.3">
      <c r="A862" s="4">
        <v>46058.833333333343</v>
      </c>
      <c r="B862" s="3">
        <v>40.472499999999997</v>
      </c>
      <c r="C862" s="3">
        <v>0.16</v>
      </c>
      <c r="D862" s="3">
        <f t="shared" si="117"/>
        <v>29.217916666666667</v>
      </c>
      <c r="E862" s="3">
        <f>MAX(B862 - D862/Inputs!$B$5, 0)</f>
        <v>7.2703219696969654</v>
      </c>
      <c r="F862" s="3">
        <f>MAX(D862*Inputs!$B$5 - B862, 0)</f>
        <v>0</v>
      </c>
      <c r="G862" s="3">
        <f t="shared" si="118"/>
        <v>0.16</v>
      </c>
      <c r="H862" t="str">
        <f t="shared" si="119"/>
        <v>Discharge</v>
      </c>
      <c r="I862" s="3">
        <f t="shared" si="124"/>
        <v>296.5070538634555</v>
      </c>
      <c r="J862" s="3">
        <f t="shared" si="125"/>
        <v>340</v>
      </c>
      <c r="K862" s="3">
        <f>MIN(Inputs!$B$2, (Inputs!$B$8 - I862)/Inputs!$B$9)</f>
        <v>46.363636363636338</v>
      </c>
      <c r="L862" s="3">
        <f>MAX(MIN(Inputs!$B$2, I862*Inputs!$B$10, Inputs!$B$8*Inputs!$B$4 - J862), 0)</f>
        <v>0</v>
      </c>
      <c r="M862" s="3">
        <f t="shared" si="120"/>
        <v>0</v>
      </c>
      <c r="N862" s="3">
        <f t="shared" si="121"/>
        <v>0</v>
      </c>
      <c r="O862" s="3">
        <f>IF(H862="Reg", MIN(Inputs!$B$2, I862*Inputs!$B$10, (Inputs!$B$8-I862)/Inputs!$B$9), 0)</f>
        <v>0</v>
      </c>
      <c r="P862" s="3">
        <f t="shared" si="122"/>
        <v>0</v>
      </c>
      <c r="Q862" s="3">
        <f t="shared" si="123"/>
        <v>0</v>
      </c>
      <c r="R862" s="3">
        <f>I862 + M862*Inputs!$B$9 - N862/Inputs!$B$10</f>
        <v>296.5070538634555</v>
      </c>
    </row>
    <row r="863" spans="1:18" x14ac:dyDescent="0.3">
      <c r="A863" s="4">
        <v>46058.875</v>
      </c>
      <c r="B863" s="3">
        <v>42.122499999999995</v>
      </c>
      <c r="C863" s="3">
        <v>0.04</v>
      </c>
      <c r="D863" s="3">
        <f t="shared" si="117"/>
        <v>29.217916666666667</v>
      </c>
      <c r="E863" s="3">
        <f>MAX(B863 - D863/Inputs!$B$5, 0)</f>
        <v>8.920321969696964</v>
      </c>
      <c r="F863" s="3">
        <f>MAX(D863*Inputs!$B$5 - B863, 0)</f>
        <v>0</v>
      </c>
      <c r="G863" s="3">
        <f t="shared" si="118"/>
        <v>0.04</v>
      </c>
      <c r="H863" t="str">
        <f t="shared" si="119"/>
        <v>Discharge</v>
      </c>
      <c r="I863" s="3">
        <f t="shared" si="124"/>
        <v>296.5070538634555</v>
      </c>
      <c r="J863" s="3">
        <f t="shared" si="125"/>
        <v>340</v>
      </c>
      <c r="K863" s="3">
        <f>MIN(Inputs!$B$2, (Inputs!$B$8 - I863)/Inputs!$B$9)</f>
        <v>46.363636363636338</v>
      </c>
      <c r="L863" s="3">
        <f>MAX(MIN(Inputs!$B$2, I863*Inputs!$B$10, Inputs!$B$8*Inputs!$B$4 - J863), 0)</f>
        <v>0</v>
      </c>
      <c r="M863" s="3">
        <f t="shared" si="120"/>
        <v>0</v>
      </c>
      <c r="N863" s="3">
        <f t="shared" si="121"/>
        <v>0</v>
      </c>
      <c r="O863" s="3">
        <f>IF(H863="Reg", MIN(Inputs!$B$2, I863*Inputs!$B$10, (Inputs!$B$8-I863)/Inputs!$B$9), 0)</f>
        <v>0</v>
      </c>
      <c r="P863" s="3">
        <f t="shared" si="122"/>
        <v>0</v>
      </c>
      <c r="Q863" s="3">
        <f t="shared" si="123"/>
        <v>0</v>
      </c>
      <c r="R863" s="3">
        <f>I863 + M863*Inputs!$B$9 - N863/Inputs!$B$10</f>
        <v>296.5070538634555</v>
      </c>
    </row>
    <row r="864" spans="1:18" x14ac:dyDescent="0.3">
      <c r="A864" s="4">
        <v>46058.916666666657</v>
      </c>
      <c r="B864" s="3">
        <v>35.994999999999997</v>
      </c>
      <c r="C864" s="3">
        <v>0.03</v>
      </c>
      <c r="D864" s="3">
        <f t="shared" si="117"/>
        <v>29.217916666666667</v>
      </c>
      <c r="E864" s="3">
        <f>MAX(B864 - D864/Inputs!$B$5, 0)</f>
        <v>2.7928219696969663</v>
      </c>
      <c r="F864" s="3">
        <f>MAX(D864*Inputs!$B$5 - B864, 0)</f>
        <v>0</v>
      </c>
      <c r="G864" s="3">
        <f t="shared" si="118"/>
        <v>0.03</v>
      </c>
      <c r="H864" t="str">
        <f t="shared" si="119"/>
        <v>Discharge</v>
      </c>
      <c r="I864" s="3">
        <f t="shared" si="124"/>
        <v>296.5070538634555</v>
      </c>
      <c r="J864" s="3">
        <f t="shared" si="125"/>
        <v>340</v>
      </c>
      <c r="K864" s="3">
        <f>MIN(Inputs!$B$2, (Inputs!$B$8 - I864)/Inputs!$B$9)</f>
        <v>46.363636363636338</v>
      </c>
      <c r="L864" s="3">
        <f>MAX(MIN(Inputs!$B$2, I864*Inputs!$B$10, Inputs!$B$8*Inputs!$B$4 - J864), 0)</f>
        <v>0</v>
      </c>
      <c r="M864" s="3">
        <f t="shared" si="120"/>
        <v>0</v>
      </c>
      <c r="N864" s="3">
        <f t="shared" si="121"/>
        <v>0</v>
      </c>
      <c r="O864" s="3">
        <f>IF(H864="Reg", MIN(Inputs!$B$2, I864*Inputs!$B$10, (Inputs!$B$8-I864)/Inputs!$B$9), 0)</f>
        <v>0</v>
      </c>
      <c r="P864" s="3">
        <f t="shared" si="122"/>
        <v>0</v>
      </c>
      <c r="Q864" s="3">
        <f t="shared" si="123"/>
        <v>0</v>
      </c>
      <c r="R864" s="3">
        <f>I864 + M864*Inputs!$B$9 - N864/Inputs!$B$10</f>
        <v>296.5070538634555</v>
      </c>
    </row>
    <row r="865" spans="1:18" x14ac:dyDescent="0.3">
      <c r="A865" s="4">
        <v>46058.958333333343</v>
      </c>
      <c r="B865" s="3">
        <v>43.767499999999998</v>
      </c>
      <c r="C865" s="3">
        <v>0.02</v>
      </c>
      <c r="D865" s="3">
        <f t="shared" si="117"/>
        <v>29.217916666666667</v>
      </c>
      <c r="E865" s="3">
        <f>MAX(B865 - D865/Inputs!$B$5, 0)</f>
        <v>10.565321969696967</v>
      </c>
      <c r="F865" s="3">
        <f>MAX(D865*Inputs!$B$5 - B865, 0)</f>
        <v>0</v>
      </c>
      <c r="G865" s="3">
        <f t="shared" si="118"/>
        <v>0.02</v>
      </c>
      <c r="H865" t="str">
        <f t="shared" si="119"/>
        <v>Discharge</v>
      </c>
      <c r="I865" s="3">
        <f t="shared" si="124"/>
        <v>296.5070538634555</v>
      </c>
      <c r="J865" s="3">
        <f t="shared" si="125"/>
        <v>340</v>
      </c>
      <c r="K865" s="3">
        <f>MIN(Inputs!$B$2, (Inputs!$B$8 - I865)/Inputs!$B$9)</f>
        <v>46.363636363636338</v>
      </c>
      <c r="L865" s="3">
        <f>MAX(MIN(Inputs!$B$2, I865*Inputs!$B$10, Inputs!$B$8*Inputs!$B$4 - J865), 0)</f>
        <v>0</v>
      </c>
      <c r="M865" s="3">
        <f t="shared" si="120"/>
        <v>0</v>
      </c>
      <c r="N865" s="3">
        <f t="shared" si="121"/>
        <v>0</v>
      </c>
      <c r="O865" s="3">
        <f>IF(H865="Reg", MIN(Inputs!$B$2, I865*Inputs!$B$10, (Inputs!$B$8-I865)/Inputs!$B$9), 0)</f>
        <v>0</v>
      </c>
      <c r="P865" s="3">
        <f t="shared" si="122"/>
        <v>0</v>
      </c>
      <c r="Q865" s="3">
        <f t="shared" si="123"/>
        <v>0</v>
      </c>
      <c r="R865" s="3">
        <f>I865 + M865*Inputs!$B$9 - N865/Inputs!$B$10</f>
        <v>296.5070538634555</v>
      </c>
    </row>
    <row r="866" spans="1:18" x14ac:dyDescent="0.3">
      <c r="A866" s="4">
        <v>46059</v>
      </c>
      <c r="B866" s="3">
        <v>65.05</v>
      </c>
      <c r="C866" s="3">
        <v>0.03</v>
      </c>
      <c r="D866" s="3">
        <f t="shared" si="117"/>
        <v>39.138229166666669</v>
      </c>
      <c r="E866" s="3">
        <f>MAX(B866 - D866/Inputs!$B$5, 0)</f>
        <v>20.574739583333326</v>
      </c>
      <c r="F866" s="3">
        <f>MAX(D866*Inputs!$B$5 - B866, 0)</f>
        <v>0</v>
      </c>
      <c r="G866" s="3">
        <f t="shared" si="118"/>
        <v>0.03</v>
      </c>
      <c r="H866" t="str">
        <f t="shared" si="119"/>
        <v>Discharge</v>
      </c>
      <c r="I866" s="3">
        <f t="shared" si="124"/>
        <v>296.5070538634555</v>
      </c>
      <c r="J866" s="3">
        <f t="shared" si="125"/>
        <v>0</v>
      </c>
      <c r="K866" s="3">
        <f>MIN(Inputs!$B$2, (Inputs!$B$8 - I866)/Inputs!$B$9)</f>
        <v>46.363636363636338</v>
      </c>
      <c r="L866" s="3">
        <f>MAX(MIN(Inputs!$B$2, I866*Inputs!$B$10, Inputs!$B$8*Inputs!$B$4 - J866), 0)</f>
        <v>170</v>
      </c>
      <c r="M866" s="3">
        <f t="shared" si="120"/>
        <v>0</v>
      </c>
      <c r="N866" s="3">
        <f t="shared" si="121"/>
        <v>170</v>
      </c>
      <c r="O866" s="3">
        <f>IF(H866="Reg", MIN(Inputs!$B$2, I866*Inputs!$B$10, (Inputs!$B$8-I866)/Inputs!$B$9), 0)</f>
        <v>0</v>
      </c>
      <c r="P866" s="3">
        <f t="shared" si="122"/>
        <v>11058.5</v>
      </c>
      <c r="Q866" s="3">
        <f t="shared" si="123"/>
        <v>0</v>
      </c>
      <c r="R866" s="3">
        <f>I866 + M866*Inputs!$B$9 - N866/Inputs!$B$10</f>
        <v>115.28644496118665</v>
      </c>
    </row>
    <row r="867" spans="1:18" x14ac:dyDescent="0.3">
      <c r="A867" s="4">
        <v>46059.041666666657</v>
      </c>
      <c r="B867" s="3">
        <v>60.179999999999993</v>
      </c>
      <c r="C867" s="3">
        <v>0.03</v>
      </c>
      <c r="D867" s="3">
        <f t="shared" si="117"/>
        <v>39.138229166666669</v>
      </c>
      <c r="E867" s="3">
        <f>MAX(B867 - D867/Inputs!$B$5, 0)</f>
        <v>15.704739583333321</v>
      </c>
      <c r="F867" s="3">
        <f>MAX(D867*Inputs!$B$5 - B867, 0)</f>
        <v>0</v>
      </c>
      <c r="G867" s="3">
        <f t="shared" si="118"/>
        <v>0.03</v>
      </c>
      <c r="H867" t="str">
        <f t="shared" si="119"/>
        <v>Discharge</v>
      </c>
      <c r="I867" s="3">
        <f t="shared" si="124"/>
        <v>115.28644496118665</v>
      </c>
      <c r="J867" s="3">
        <f t="shared" si="125"/>
        <v>170</v>
      </c>
      <c r="K867" s="3">
        <f>MIN(Inputs!$B$2, (Inputs!$B$8 - I867)/Inputs!$B$9)</f>
        <v>170</v>
      </c>
      <c r="L867" s="3">
        <f>MAX(MIN(Inputs!$B$2, I867*Inputs!$B$10, Inputs!$B$8*Inputs!$B$4 - J867), 0)</f>
        <v>108.14827166799326</v>
      </c>
      <c r="M867" s="3">
        <f t="shared" si="120"/>
        <v>0</v>
      </c>
      <c r="N867" s="3">
        <f t="shared" si="121"/>
        <v>108.14827166799326</v>
      </c>
      <c r="O867" s="3">
        <f>IF(H867="Reg", MIN(Inputs!$B$2, I867*Inputs!$B$10, (Inputs!$B$8-I867)/Inputs!$B$9), 0)</f>
        <v>0</v>
      </c>
      <c r="P867" s="3">
        <f t="shared" si="122"/>
        <v>6508.3629889798331</v>
      </c>
      <c r="Q867" s="3">
        <f t="shared" si="123"/>
        <v>0</v>
      </c>
      <c r="R867" s="3">
        <f>I867 + M867*Inputs!$B$9 - N867/Inputs!$B$10</f>
        <v>0</v>
      </c>
    </row>
    <row r="868" spans="1:18" x14ac:dyDescent="0.3">
      <c r="A868" s="4">
        <v>46059.083333333343</v>
      </c>
      <c r="B868" s="3">
        <v>61.394999999999996</v>
      </c>
      <c r="C868" s="3">
        <v>0.03</v>
      </c>
      <c r="D868" s="3">
        <f t="shared" si="117"/>
        <v>39.138229166666669</v>
      </c>
      <c r="E868" s="3">
        <f>MAX(B868 - D868/Inputs!$B$5, 0)</f>
        <v>16.919739583333325</v>
      </c>
      <c r="F868" s="3">
        <f>MAX(D868*Inputs!$B$5 - B868, 0)</f>
        <v>0</v>
      </c>
      <c r="G868" s="3">
        <f t="shared" si="118"/>
        <v>0.03</v>
      </c>
      <c r="H868" t="str">
        <f t="shared" si="119"/>
        <v>Discharge</v>
      </c>
      <c r="I868" s="3">
        <f t="shared" si="124"/>
        <v>0</v>
      </c>
      <c r="J868" s="3">
        <f t="shared" si="125"/>
        <v>278.14827166799324</v>
      </c>
      <c r="K868" s="3">
        <f>MIN(Inputs!$B$2, (Inputs!$B$8 - I868)/Inputs!$B$9)</f>
        <v>170</v>
      </c>
      <c r="L868" s="3">
        <f>MAX(MIN(Inputs!$B$2, I868*Inputs!$B$10, Inputs!$B$8*Inputs!$B$4 - J868), 0)</f>
        <v>0</v>
      </c>
      <c r="M868" s="3">
        <f t="shared" si="120"/>
        <v>0</v>
      </c>
      <c r="N868" s="3">
        <f t="shared" si="121"/>
        <v>0</v>
      </c>
      <c r="O868" s="3">
        <f>IF(H868="Reg", MIN(Inputs!$B$2, I868*Inputs!$B$10, (Inputs!$B$8-I868)/Inputs!$B$9), 0)</f>
        <v>0</v>
      </c>
      <c r="P868" s="3">
        <f t="shared" si="122"/>
        <v>0</v>
      </c>
      <c r="Q868" s="3">
        <f t="shared" si="123"/>
        <v>0</v>
      </c>
      <c r="R868" s="3">
        <f>I868 + M868*Inputs!$B$9 - N868/Inputs!$B$10</f>
        <v>0</v>
      </c>
    </row>
    <row r="869" spans="1:18" x14ac:dyDescent="0.3">
      <c r="A869" s="4">
        <v>46059.125</v>
      </c>
      <c r="B869" s="3">
        <v>71.790000000000006</v>
      </c>
      <c r="C869" s="3">
        <v>0.03</v>
      </c>
      <c r="D869" s="3">
        <f t="shared" si="117"/>
        <v>39.138229166666669</v>
      </c>
      <c r="E869" s="3">
        <f>MAX(B869 - D869/Inputs!$B$5, 0)</f>
        <v>27.314739583333335</v>
      </c>
      <c r="F869" s="3">
        <f>MAX(D869*Inputs!$B$5 - B869, 0)</f>
        <v>0</v>
      </c>
      <c r="G869" s="3">
        <f t="shared" si="118"/>
        <v>0.03</v>
      </c>
      <c r="H869" t="str">
        <f t="shared" si="119"/>
        <v>Discharge</v>
      </c>
      <c r="I869" s="3">
        <f t="shared" si="124"/>
        <v>0</v>
      </c>
      <c r="J869" s="3">
        <f t="shared" si="125"/>
        <v>278.14827166799324</v>
      </c>
      <c r="K869" s="3">
        <f>MIN(Inputs!$B$2, (Inputs!$B$8 - I869)/Inputs!$B$9)</f>
        <v>170</v>
      </c>
      <c r="L869" s="3">
        <f>MAX(MIN(Inputs!$B$2, I869*Inputs!$B$10, Inputs!$B$8*Inputs!$B$4 - J869), 0)</f>
        <v>0</v>
      </c>
      <c r="M869" s="3">
        <f t="shared" si="120"/>
        <v>0</v>
      </c>
      <c r="N869" s="3">
        <f t="shared" si="121"/>
        <v>0</v>
      </c>
      <c r="O869" s="3">
        <f>IF(H869="Reg", MIN(Inputs!$B$2, I869*Inputs!$B$10, (Inputs!$B$8-I869)/Inputs!$B$9), 0)</f>
        <v>0</v>
      </c>
      <c r="P869" s="3">
        <f t="shared" si="122"/>
        <v>0</v>
      </c>
      <c r="Q869" s="3">
        <f t="shared" si="123"/>
        <v>0</v>
      </c>
      <c r="R869" s="3">
        <f>I869 + M869*Inputs!$B$9 - N869/Inputs!$B$10</f>
        <v>0</v>
      </c>
    </row>
    <row r="870" spans="1:18" x14ac:dyDescent="0.3">
      <c r="A870" s="4">
        <v>46059.166666666657</v>
      </c>
      <c r="B870" s="3">
        <v>91.417500000000004</v>
      </c>
      <c r="C870" s="3">
        <v>0.04</v>
      </c>
      <c r="D870" s="3">
        <f t="shared" si="117"/>
        <v>39.138229166666669</v>
      </c>
      <c r="E870" s="3">
        <f>MAX(B870 - D870/Inputs!$B$5, 0)</f>
        <v>46.942239583333333</v>
      </c>
      <c r="F870" s="3">
        <f>MAX(D870*Inputs!$B$5 - B870, 0)</f>
        <v>0</v>
      </c>
      <c r="G870" s="3">
        <f t="shared" si="118"/>
        <v>0.04</v>
      </c>
      <c r="H870" t="str">
        <f t="shared" si="119"/>
        <v>Discharge</v>
      </c>
      <c r="I870" s="3">
        <f t="shared" si="124"/>
        <v>0</v>
      </c>
      <c r="J870" s="3">
        <f t="shared" si="125"/>
        <v>278.14827166799324</v>
      </c>
      <c r="K870" s="3">
        <f>MIN(Inputs!$B$2, (Inputs!$B$8 - I870)/Inputs!$B$9)</f>
        <v>170</v>
      </c>
      <c r="L870" s="3">
        <f>MAX(MIN(Inputs!$B$2, I870*Inputs!$B$10, Inputs!$B$8*Inputs!$B$4 - J870), 0)</f>
        <v>0</v>
      </c>
      <c r="M870" s="3">
        <f t="shared" si="120"/>
        <v>0</v>
      </c>
      <c r="N870" s="3">
        <f t="shared" si="121"/>
        <v>0</v>
      </c>
      <c r="O870" s="3">
        <f>IF(H870="Reg", MIN(Inputs!$B$2, I870*Inputs!$B$10, (Inputs!$B$8-I870)/Inputs!$B$9), 0)</f>
        <v>0</v>
      </c>
      <c r="P870" s="3">
        <f t="shared" si="122"/>
        <v>0</v>
      </c>
      <c r="Q870" s="3">
        <f t="shared" si="123"/>
        <v>0</v>
      </c>
      <c r="R870" s="3">
        <f>I870 + M870*Inputs!$B$9 - N870/Inputs!$B$10</f>
        <v>0</v>
      </c>
    </row>
    <row r="871" spans="1:18" x14ac:dyDescent="0.3">
      <c r="A871" s="4">
        <v>46059.208333333343</v>
      </c>
      <c r="B871" s="3">
        <v>76.922499999999999</v>
      </c>
      <c r="C871" s="3">
        <v>0.04</v>
      </c>
      <c r="D871" s="3">
        <f t="shared" si="117"/>
        <v>39.138229166666669</v>
      </c>
      <c r="E871" s="3">
        <f>MAX(B871 - D871/Inputs!$B$5, 0)</f>
        <v>32.447239583333328</v>
      </c>
      <c r="F871" s="3">
        <f>MAX(D871*Inputs!$B$5 - B871, 0)</f>
        <v>0</v>
      </c>
      <c r="G871" s="3">
        <f t="shared" si="118"/>
        <v>0.04</v>
      </c>
      <c r="H871" t="str">
        <f t="shared" si="119"/>
        <v>Discharge</v>
      </c>
      <c r="I871" s="3">
        <f t="shared" si="124"/>
        <v>0</v>
      </c>
      <c r="J871" s="3">
        <f t="shared" si="125"/>
        <v>278.14827166799324</v>
      </c>
      <c r="K871" s="3">
        <f>MIN(Inputs!$B$2, (Inputs!$B$8 - I871)/Inputs!$B$9)</f>
        <v>170</v>
      </c>
      <c r="L871" s="3">
        <f>MAX(MIN(Inputs!$B$2, I871*Inputs!$B$10, Inputs!$B$8*Inputs!$B$4 - J871), 0)</f>
        <v>0</v>
      </c>
      <c r="M871" s="3">
        <f t="shared" si="120"/>
        <v>0</v>
      </c>
      <c r="N871" s="3">
        <f t="shared" si="121"/>
        <v>0</v>
      </c>
      <c r="O871" s="3">
        <f>IF(H871="Reg", MIN(Inputs!$B$2, I871*Inputs!$B$10, (Inputs!$B$8-I871)/Inputs!$B$9), 0)</f>
        <v>0</v>
      </c>
      <c r="P871" s="3">
        <f t="shared" si="122"/>
        <v>0</v>
      </c>
      <c r="Q871" s="3">
        <f t="shared" si="123"/>
        <v>0</v>
      </c>
      <c r="R871" s="3">
        <f>I871 + M871*Inputs!$B$9 - N871/Inputs!$B$10</f>
        <v>0</v>
      </c>
    </row>
    <row r="872" spans="1:18" x14ac:dyDescent="0.3">
      <c r="A872" s="4">
        <v>46059.25</v>
      </c>
      <c r="B872" s="3">
        <v>65.072499999999991</v>
      </c>
      <c r="C872" s="3">
        <v>0.05</v>
      </c>
      <c r="D872" s="3">
        <f t="shared" si="117"/>
        <v>39.138229166666669</v>
      </c>
      <c r="E872" s="3">
        <f>MAX(B872 - D872/Inputs!$B$5, 0)</f>
        <v>20.59723958333332</v>
      </c>
      <c r="F872" s="3">
        <f>MAX(D872*Inputs!$B$5 - B872, 0)</f>
        <v>0</v>
      </c>
      <c r="G872" s="3">
        <f t="shared" si="118"/>
        <v>0.05</v>
      </c>
      <c r="H872" t="str">
        <f t="shared" si="119"/>
        <v>Discharge</v>
      </c>
      <c r="I872" s="3">
        <f t="shared" si="124"/>
        <v>0</v>
      </c>
      <c r="J872" s="3">
        <f t="shared" si="125"/>
        <v>278.14827166799324</v>
      </c>
      <c r="K872" s="3">
        <f>MIN(Inputs!$B$2, (Inputs!$B$8 - I872)/Inputs!$B$9)</f>
        <v>170</v>
      </c>
      <c r="L872" s="3">
        <f>MAX(MIN(Inputs!$B$2, I872*Inputs!$B$10, Inputs!$B$8*Inputs!$B$4 - J872), 0)</f>
        <v>0</v>
      </c>
      <c r="M872" s="3">
        <f t="shared" si="120"/>
        <v>0</v>
      </c>
      <c r="N872" s="3">
        <f t="shared" si="121"/>
        <v>0</v>
      </c>
      <c r="O872" s="3">
        <f>IF(H872="Reg", MIN(Inputs!$B$2, I872*Inputs!$B$10, (Inputs!$B$8-I872)/Inputs!$B$9), 0)</f>
        <v>0</v>
      </c>
      <c r="P872" s="3">
        <f t="shared" si="122"/>
        <v>0</v>
      </c>
      <c r="Q872" s="3">
        <f t="shared" si="123"/>
        <v>0</v>
      </c>
      <c r="R872" s="3">
        <f>I872 + M872*Inputs!$B$9 - N872/Inputs!$B$10</f>
        <v>0</v>
      </c>
    </row>
    <row r="873" spans="1:18" x14ac:dyDescent="0.3">
      <c r="A873" s="4">
        <v>46059.291666666657</v>
      </c>
      <c r="B873" s="3">
        <v>51.237499999999997</v>
      </c>
      <c r="C873" s="3">
        <v>0.11</v>
      </c>
      <c r="D873" s="3">
        <f t="shared" si="117"/>
        <v>39.138229166666669</v>
      </c>
      <c r="E873" s="3">
        <f>MAX(B873 - D873/Inputs!$B$5, 0)</f>
        <v>6.7622395833333258</v>
      </c>
      <c r="F873" s="3">
        <f>MAX(D873*Inputs!$B$5 - B873, 0)</f>
        <v>0</v>
      </c>
      <c r="G873" s="3">
        <f t="shared" si="118"/>
        <v>0.11</v>
      </c>
      <c r="H873" t="str">
        <f t="shared" si="119"/>
        <v>Discharge</v>
      </c>
      <c r="I873" s="3">
        <f t="shared" si="124"/>
        <v>0</v>
      </c>
      <c r="J873" s="3">
        <f t="shared" si="125"/>
        <v>278.14827166799324</v>
      </c>
      <c r="K873" s="3">
        <f>MIN(Inputs!$B$2, (Inputs!$B$8 - I873)/Inputs!$B$9)</f>
        <v>170</v>
      </c>
      <c r="L873" s="3">
        <f>MAX(MIN(Inputs!$B$2, I873*Inputs!$B$10, Inputs!$B$8*Inputs!$B$4 - J873), 0)</f>
        <v>0</v>
      </c>
      <c r="M873" s="3">
        <f t="shared" si="120"/>
        <v>0</v>
      </c>
      <c r="N873" s="3">
        <f t="shared" si="121"/>
        <v>0</v>
      </c>
      <c r="O873" s="3">
        <f>IF(H873="Reg", MIN(Inputs!$B$2, I873*Inputs!$B$10, (Inputs!$B$8-I873)/Inputs!$B$9), 0)</f>
        <v>0</v>
      </c>
      <c r="P873" s="3">
        <f t="shared" si="122"/>
        <v>0</v>
      </c>
      <c r="Q873" s="3">
        <f t="shared" si="123"/>
        <v>0</v>
      </c>
      <c r="R873" s="3">
        <f>I873 + M873*Inputs!$B$9 - N873/Inputs!$B$10</f>
        <v>0</v>
      </c>
    </row>
    <row r="874" spans="1:18" x14ac:dyDescent="0.3">
      <c r="A874" s="4">
        <v>46059.333333333343</v>
      </c>
      <c r="B874" s="3">
        <v>24.655000000000001</v>
      </c>
      <c r="C874" s="3">
        <v>1.5</v>
      </c>
      <c r="D874" s="3">
        <f t="shared" si="117"/>
        <v>39.138229166666669</v>
      </c>
      <c r="E874" s="3">
        <f>MAX(B874 - D874/Inputs!$B$5, 0)</f>
        <v>0</v>
      </c>
      <c r="F874" s="3">
        <f>MAX(D874*Inputs!$B$5 - B874, 0)</f>
        <v>9.786641666666668</v>
      </c>
      <c r="G874" s="3">
        <f t="shared" si="118"/>
        <v>1.5</v>
      </c>
      <c r="H874" t="str">
        <f t="shared" si="119"/>
        <v>Charge</v>
      </c>
      <c r="I874" s="3">
        <f t="shared" si="124"/>
        <v>0</v>
      </c>
      <c r="J874" s="3">
        <f t="shared" si="125"/>
        <v>278.14827166799324</v>
      </c>
      <c r="K874" s="3">
        <f>MIN(Inputs!$B$2, (Inputs!$B$8 - I874)/Inputs!$B$9)</f>
        <v>170</v>
      </c>
      <c r="L874" s="3">
        <f>MAX(MIN(Inputs!$B$2, I874*Inputs!$B$10, Inputs!$B$8*Inputs!$B$4 - J874), 0)</f>
        <v>0</v>
      </c>
      <c r="M874" s="3">
        <f t="shared" si="120"/>
        <v>170</v>
      </c>
      <c r="N874" s="3">
        <f t="shared" si="121"/>
        <v>0</v>
      </c>
      <c r="O874" s="3">
        <f>IF(H874="Reg", MIN(Inputs!$B$2, I874*Inputs!$B$10, (Inputs!$B$8-I874)/Inputs!$B$9), 0)</f>
        <v>0</v>
      </c>
      <c r="P874" s="3">
        <f t="shared" si="122"/>
        <v>-4191.3500000000004</v>
      </c>
      <c r="Q874" s="3">
        <f t="shared" si="123"/>
        <v>0</v>
      </c>
      <c r="R874" s="3">
        <f>I874 + M874*Inputs!$B$9 - N874/Inputs!$B$10</f>
        <v>159.4741358339966</v>
      </c>
    </row>
    <row r="875" spans="1:18" x14ac:dyDescent="0.3">
      <c r="A875" s="4">
        <v>46059.375</v>
      </c>
      <c r="B875" s="3">
        <v>29.775000000000002</v>
      </c>
      <c r="C875" s="3">
        <v>1.03</v>
      </c>
      <c r="D875" s="3">
        <f t="shared" si="117"/>
        <v>39.138229166666669</v>
      </c>
      <c r="E875" s="3">
        <f>MAX(B875 - D875/Inputs!$B$5, 0)</f>
        <v>0</v>
      </c>
      <c r="F875" s="3">
        <f>MAX(D875*Inputs!$B$5 - B875, 0)</f>
        <v>4.666641666666667</v>
      </c>
      <c r="G875" s="3">
        <f t="shared" si="118"/>
        <v>1.03</v>
      </c>
      <c r="H875" t="str">
        <f t="shared" si="119"/>
        <v>Charge</v>
      </c>
      <c r="I875" s="3">
        <f t="shared" si="124"/>
        <v>159.4741358339966</v>
      </c>
      <c r="J875" s="3">
        <f t="shared" si="125"/>
        <v>278.14827166799324</v>
      </c>
      <c r="K875" s="3">
        <f>MIN(Inputs!$B$2, (Inputs!$B$8 - I875)/Inputs!$B$9)</f>
        <v>170</v>
      </c>
      <c r="L875" s="3">
        <f>MAX(MIN(Inputs!$B$2, I875*Inputs!$B$10, Inputs!$B$8*Inputs!$B$4 - J875), 0)</f>
        <v>61.851728332006758</v>
      </c>
      <c r="M875" s="3">
        <f t="shared" si="120"/>
        <v>170</v>
      </c>
      <c r="N875" s="3">
        <f t="shared" si="121"/>
        <v>0</v>
      </c>
      <c r="O875" s="3">
        <f>IF(H875="Reg", MIN(Inputs!$B$2, I875*Inputs!$B$10, (Inputs!$B$8-I875)/Inputs!$B$9), 0)</f>
        <v>0</v>
      </c>
      <c r="P875" s="3">
        <f t="shared" si="122"/>
        <v>-5061.75</v>
      </c>
      <c r="Q875" s="3">
        <f t="shared" si="123"/>
        <v>0</v>
      </c>
      <c r="R875" s="3">
        <f>I875 + M875*Inputs!$B$9 - N875/Inputs!$B$10</f>
        <v>318.9482716679932</v>
      </c>
    </row>
    <row r="876" spans="1:18" x14ac:dyDescent="0.3">
      <c r="A876" s="4">
        <v>46059.416666666657</v>
      </c>
      <c r="B876" s="3">
        <v>31.192500000000003</v>
      </c>
      <c r="C876" s="3">
        <v>1</v>
      </c>
      <c r="D876" s="3">
        <f t="shared" si="117"/>
        <v>39.138229166666669</v>
      </c>
      <c r="E876" s="3">
        <f>MAX(B876 - D876/Inputs!$B$5, 0)</f>
        <v>0</v>
      </c>
      <c r="F876" s="3">
        <f>MAX(D876*Inputs!$B$5 - B876, 0)</f>
        <v>3.2491416666666666</v>
      </c>
      <c r="G876" s="3">
        <f t="shared" si="118"/>
        <v>1</v>
      </c>
      <c r="H876" t="str">
        <f t="shared" si="119"/>
        <v>Charge</v>
      </c>
      <c r="I876" s="3">
        <f t="shared" si="124"/>
        <v>318.9482716679932</v>
      </c>
      <c r="J876" s="3">
        <f t="shared" si="125"/>
        <v>278.14827166799324</v>
      </c>
      <c r="K876" s="3">
        <f>MIN(Inputs!$B$2, (Inputs!$B$8 - I876)/Inputs!$B$9)</f>
        <v>22.44121780453775</v>
      </c>
      <c r="L876" s="3">
        <f>MAX(MIN(Inputs!$B$2, I876*Inputs!$B$10, Inputs!$B$8*Inputs!$B$4 - J876), 0)</f>
        <v>61.851728332006758</v>
      </c>
      <c r="M876" s="3">
        <f t="shared" si="120"/>
        <v>22.44121780453775</v>
      </c>
      <c r="N876" s="3">
        <f t="shared" si="121"/>
        <v>0</v>
      </c>
      <c r="O876" s="3">
        <f>IF(H876="Reg", MIN(Inputs!$B$2, I876*Inputs!$B$10, (Inputs!$B$8-I876)/Inputs!$B$9), 0)</f>
        <v>0</v>
      </c>
      <c r="P876" s="3">
        <f t="shared" si="122"/>
        <v>-699.99768636804379</v>
      </c>
      <c r="Q876" s="3">
        <f t="shared" si="123"/>
        <v>0</v>
      </c>
      <c r="R876" s="3">
        <f>I876 + M876*Inputs!$B$9 - N876/Inputs!$B$10</f>
        <v>340</v>
      </c>
    </row>
    <row r="877" spans="1:18" x14ac:dyDescent="0.3">
      <c r="A877" s="4">
        <v>46059.458333333343</v>
      </c>
      <c r="B877" s="3">
        <v>41.094999999999999</v>
      </c>
      <c r="C877" s="3">
        <v>0.45</v>
      </c>
      <c r="D877" s="3">
        <f t="shared" si="117"/>
        <v>39.138229166666669</v>
      </c>
      <c r="E877" s="3">
        <f>MAX(B877 - D877/Inputs!$B$5, 0)</f>
        <v>0</v>
      </c>
      <c r="F877" s="3">
        <f>MAX(D877*Inputs!$B$5 - B877, 0)</f>
        <v>0</v>
      </c>
      <c r="G877" s="3">
        <f t="shared" si="118"/>
        <v>0.45</v>
      </c>
      <c r="H877" t="str">
        <f t="shared" si="119"/>
        <v>Reg</v>
      </c>
      <c r="I877" s="3">
        <f t="shared" si="124"/>
        <v>340</v>
      </c>
      <c r="J877" s="3">
        <f t="shared" si="125"/>
        <v>278.14827166799324</v>
      </c>
      <c r="K877" s="3">
        <f>MIN(Inputs!$B$2, (Inputs!$B$8 - I877)/Inputs!$B$9)</f>
        <v>0</v>
      </c>
      <c r="L877" s="3">
        <f>MAX(MIN(Inputs!$B$2, I877*Inputs!$B$10, Inputs!$B$8*Inputs!$B$4 - J877), 0)</f>
        <v>61.851728332006758</v>
      </c>
      <c r="M877" s="3">
        <f t="shared" si="120"/>
        <v>0</v>
      </c>
      <c r="N877" s="3">
        <f t="shared" si="121"/>
        <v>0</v>
      </c>
      <c r="O877" s="3">
        <f>IF(H877="Reg", MIN(Inputs!$B$2, I877*Inputs!$B$10, (Inputs!$B$8-I877)/Inputs!$B$9), 0)</f>
        <v>0</v>
      </c>
      <c r="P877" s="3">
        <f t="shared" si="122"/>
        <v>0</v>
      </c>
      <c r="Q877" s="3">
        <f t="shared" si="123"/>
        <v>0</v>
      </c>
      <c r="R877" s="3">
        <f>I877 + M877*Inputs!$B$9 - N877/Inputs!$B$10</f>
        <v>340</v>
      </c>
    </row>
    <row r="878" spans="1:18" x14ac:dyDescent="0.3">
      <c r="A878" s="4">
        <v>46059.5</v>
      </c>
      <c r="B878" s="3">
        <v>36.19</v>
      </c>
      <c r="C878" s="3">
        <v>0.46</v>
      </c>
      <c r="D878" s="3">
        <f t="shared" si="117"/>
        <v>39.138229166666669</v>
      </c>
      <c r="E878" s="3">
        <f>MAX(B878 - D878/Inputs!$B$5, 0)</f>
        <v>0</v>
      </c>
      <c r="F878" s="3">
        <f>MAX(D878*Inputs!$B$5 - B878, 0)</f>
        <v>0</v>
      </c>
      <c r="G878" s="3">
        <f t="shared" si="118"/>
        <v>0.46</v>
      </c>
      <c r="H878" t="str">
        <f t="shared" si="119"/>
        <v>Reg</v>
      </c>
      <c r="I878" s="3">
        <f t="shared" si="124"/>
        <v>340</v>
      </c>
      <c r="J878" s="3">
        <f t="shared" si="125"/>
        <v>278.14827166799324</v>
      </c>
      <c r="K878" s="3">
        <f>MIN(Inputs!$B$2, (Inputs!$B$8 - I878)/Inputs!$B$9)</f>
        <v>0</v>
      </c>
      <c r="L878" s="3">
        <f>MAX(MIN(Inputs!$B$2, I878*Inputs!$B$10, Inputs!$B$8*Inputs!$B$4 - J878), 0)</f>
        <v>61.851728332006758</v>
      </c>
      <c r="M878" s="3">
        <f t="shared" si="120"/>
        <v>0</v>
      </c>
      <c r="N878" s="3">
        <f t="shared" si="121"/>
        <v>0</v>
      </c>
      <c r="O878" s="3">
        <f>IF(H878="Reg", MIN(Inputs!$B$2, I878*Inputs!$B$10, (Inputs!$B$8-I878)/Inputs!$B$9), 0)</f>
        <v>0</v>
      </c>
      <c r="P878" s="3">
        <f t="shared" si="122"/>
        <v>0</v>
      </c>
      <c r="Q878" s="3">
        <f t="shared" si="123"/>
        <v>0</v>
      </c>
      <c r="R878" s="3">
        <f>I878 + M878*Inputs!$B$9 - N878/Inputs!$B$10</f>
        <v>340</v>
      </c>
    </row>
    <row r="879" spans="1:18" x14ac:dyDescent="0.3">
      <c r="A879" s="4">
        <v>46059.541666666657</v>
      </c>
      <c r="B879" s="3">
        <v>29.509999999999998</v>
      </c>
      <c r="C879" s="3">
        <v>0.5</v>
      </c>
      <c r="D879" s="3">
        <f t="shared" si="117"/>
        <v>39.138229166666669</v>
      </c>
      <c r="E879" s="3">
        <f>MAX(B879 - D879/Inputs!$B$5, 0)</f>
        <v>0</v>
      </c>
      <c r="F879" s="3">
        <f>MAX(D879*Inputs!$B$5 - B879, 0)</f>
        <v>4.9316416666666711</v>
      </c>
      <c r="G879" s="3">
        <f t="shared" si="118"/>
        <v>0.5</v>
      </c>
      <c r="H879" t="str">
        <f t="shared" si="119"/>
        <v>Charge</v>
      </c>
      <c r="I879" s="3">
        <f t="shared" si="124"/>
        <v>340</v>
      </c>
      <c r="J879" s="3">
        <f t="shared" si="125"/>
        <v>278.14827166799324</v>
      </c>
      <c r="K879" s="3">
        <f>MIN(Inputs!$B$2, (Inputs!$B$8 - I879)/Inputs!$B$9)</f>
        <v>0</v>
      </c>
      <c r="L879" s="3">
        <f>MAX(MIN(Inputs!$B$2, I879*Inputs!$B$10, Inputs!$B$8*Inputs!$B$4 - J879), 0)</f>
        <v>61.851728332006758</v>
      </c>
      <c r="M879" s="3">
        <f t="shared" si="120"/>
        <v>0</v>
      </c>
      <c r="N879" s="3">
        <f t="shared" si="121"/>
        <v>0</v>
      </c>
      <c r="O879" s="3">
        <f>IF(H879="Reg", MIN(Inputs!$B$2, I879*Inputs!$B$10, (Inputs!$B$8-I879)/Inputs!$B$9), 0)</f>
        <v>0</v>
      </c>
      <c r="P879" s="3">
        <f t="shared" si="122"/>
        <v>0</v>
      </c>
      <c r="Q879" s="3">
        <f t="shared" si="123"/>
        <v>0</v>
      </c>
      <c r="R879" s="3">
        <f>I879 + M879*Inputs!$B$9 - N879/Inputs!$B$10</f>
        <v>340</v>
      </c>
    </row>
    <row r="880" spans="1:18" x14ac:dyDescent="0.3">
      <c r="A880" s="4">
        <v>46059.583333333343</v>
      </c>
      <c r="B880" s="3">
        <v>23.3475</v>
      </c>
      <c r="C880" s="3">
        <v>0.97</v>
      </c>
      <c r="D880" s="3">
        <f t="shared" si="117"/>
        <v>39.138229166666669</v>
      </c>
      <c r="E880" s="3">
        <f>MAX(B880 - D880/Inputs!$B$5, 0)</f>
        <v>0</v>
      </c>
      <c r="F880" s="3">
        <f>MAX(D880*Inputs!$B$5 - B880, 0)</f>
        <v>11.094141666666669</v>
      </c>
      <c r="G880" s="3">
        <f t="shared" si="118"/>
        <v>0.97</v>
      </c>
      <c r="H880" t="str">
        <f t="shared" si="119"/>
        <v>Charge</v>
      </c>
      <c r="I880" s="3">
        <f t="shared" si="124"/>
        <v>340</v>
      </c>
      <c r="J880" s="3">
        <f t="shared" si="125"/>
        <v>278.14827166799324</v>
      </c>
      <c r="K880" s="3">
        <f>MIN(Inputs!$B$2, (Inputs!$B$8 - I880)/Inputs!$B$9)</f>
        <v>0</v>
      </c>
      <c r="L880" s="3">
        <f>MAX(MIN(Inputs!$B$2, I880*Inputs!$B$10, Inputs!$B$8*Inputs!$B$4 - J880), 0)</f>
        <v>61.851728332006758</v>
      </c>
      <c r="M880" s="3">
        <f t="shared" si="120"/>
        <v>0</v>
      </c>
      <c r="N880" s="3">
        <f t="shared" si="121"/>
        <v>0</v>
      </c>
      <c r="O880" s="3">
        <f>IF(H880="Reg", MIN(Inputs!$B$2, I880*Inputs!$B$10, (Inputs!$B$8-I880)/Inputs!$B$9), 0)</f>
        <v>0</v>
      </c>
      <c r="P880" s="3">
        <f t="shared" si="122"/>
        <v>0</v>
      </c>
      <c r="Q880" s="3">
        <f t="shared" si="123"/>
        <v>0</v>
      </c>
      <c r="R880" s="3">
        <f>I880 + M880*Inputs!$B$9 - N880/Inputs!$B$10</f>
        <v>340</v>
      </c>
    </row>
    <row r="881" spans="1:18" x14ac:dyDescent="0.3">
      <c r="A881" s="4">
        <v>46059.625</v>
      </c>
      <c r="B881" s="3">
        <v>17.305</v>
      </c>
      <c r="C881" s="3">
        <v>0.71</v>
      </c>
      <c r="D881" s="3">
        <f t="shared" si="117"/>
        <v>39.138229166666669</v>
      </c>
      <c r="E881" s="3">
        <f>MAX(B881 - D881/Inputs!$B$5, 0)</f>
        <v>0</v>
      </c>
      <c r="F881" s="3">
        <f>MAX(D881*Inputs!$B$5 - B881, 0)</f>
        <v>17.136641666666669</v>
      </c>
      <c r="G881" s="3">
        <f t="shared" si="118"/>
        <v>0.71</v>
      </c>
      <c r="H881" t="str">
        <f t="shared" si="119"/>
        <v>Charge</v>
      </c>
      <c r="I881" s="3">
        <f t="shared" si="124"/>
        <v>340</v>
      </c>
      <c r="J881" s="3">
        <f t="shared" si="125"/>
        <v>278.14827166799324</v>
      </c>
      <c r="K881" s="3">
        <f>MIN(Inputs!$B$2, (Inputs!$B$8 - I881)/Inputs!$B$9)</f>
        <v>0</v>
      </c>
      <c r="L881" s="3">
        <f>MAX(MIN(Inputs!$B$2, I881*Inputs!$B$10, Inputs!$B$8*Inputs!$B$4 - J881), 0)</f>
        <v>61.851728332006758</v>
      </c>
      <c r="M881" s="3">
        <f t="shared" si="120"/>
        <v>0</v>
      </c>
      <c r="N881" s="3">
        <f t="shared" si="121"/>
        <v>0</v>
      </c>
      <c r="O881" s="3">
        <f>IF(H881="Reg", MIN(Inputs!$B$2, I881*Inputs!$B$10, (Inputs!$B$8-I881)/Inputs!$B$9), 0)</f>
        <v>0</v>
      </c>
      <c r="P881" s="3">
        <f t="shared" si="122"/>
        <v>0</v>
      </c>
      <c r="Q881" s="3">
        <f t="shared" si="123"/>
        <v>0</v>
      </c>
      <c r="R881" s="3">
        <f>I881 + M881*Inputs!$B$9 - N881/Inputs!$B$10</f>
        <v>340</v>
      </c>
    </row>
    <row r="882" spans="1:18" x14ac:dyDescent="0.3">
      <c r="A882" s="4">
        <v>46059.666666666657</v>
      </c>
      <c r="B882" s="3">
        <v>32.844999999999999</v>
      </c>
      <c r="C882" s="3">
        <v>1</v>
      </c>
      <c r="D882" s="3">
        <f t="shared" si="117"/>
        <v>39.138229166666669</v>
      </c>
      <c r="E882" s="3">
        <f>MAX(B882 - D882/Inputs!$B$5, 0)</f>
        <v>0</v>
      </c>
      <c r="F882" s="3">
        <f>MAX(D882*Inputs!$B$5 - B882, 0)</f>
        <v>1.5966416666666703</v>
      </c>
      <c r="G882" s="3">
        <f t="shared" si="118"/>
        <v>1</v>
      </c>
      <c r="H882" t="str">
        <f t="shared" si="119"/>
        <v>Charge</v>
      </c>
      <c r="I882" s="3">
        <f t="shared" si="124"/>
        <v>340</v>
      </c>
      <c r="J882" s="3">
        <f t="shared" si="125"/>
        <v>278.14827166799324</v>
      </c>
      <c r="K882" s="3">
        <f>MIN(Inputs!$B$2, (Inputs!$B$8 - I882)/Inputs!$B$9)</f>
        <v>0</v>
      </c>
      <c r="L882" s="3">
        <f>MAX(MIN(Inputs!$B$2, I882*Inputs!$B$10, Inputs!$B$8*Inputs!$B$4 - J882), 0)</f>
        <v>61.851728332006758</v>
      </c>
      <c r="M882" s="3">
        <f t="shared" si="120"/>
        <v>0</v>
      </c>
      <c r="N882" s="3">
        <f t="shared" si="121"/>
        <v>0</v>
      </c>
      <c r="O882" s="3">
        <f>IF(H882="Reg", MIN(Inputs!$B$2, I882*Inputs!$B$10, (Inputs!$B$8-I882)/Inputs!$B$9), 0)</f>
        <v>0</v>
      </c>
      <c r="P882" s="3">
        <f t="shared" si="122"/>
        <v>0</v>
      </c>
      <c r="Q882" s="3">
        <f t="shared" si="123"/>
        <v>0</v>
      </c>
      <c r="R882" s="3">
        <f>I882 + M882*Inputs!$B$9 - N882/Inputs!$B$10</f>
        <v>340</v>
      </c>
    </row>
    <row r="883" spans="1:18" x14ac:dyDescent="0.3">
      <c r="A883" s="4">
        <v>46059.708333333343</v>
      </c>
      <c r="B883" s="3">
        <v>35.972500000000004</v>
      </c>
      <c r="C883" s="3">
        <v>12.52</v>
      </c>
      <c r="D883" s="3">
        <f t="shared" si="117"/>
        <v>39.138229166666669</v>
      </c>
      <c r="E883" s="3">
        <f>MAX(B883 - D883/Inputs!$B$5, 0)</f>
        <v>0</v>
      </c>
      <c r="F883" s="3">
        <f>MAX(D883*Inputs!$B$5 - B883, 0)</f>
        <v>0</v>
      </c>
      <c r="G883" s="3">
        <f t="shared" si="118"/>
        <v>12.52</v>
      </c>
      <c r="H883" t="str">
        <f t="shared" si="119"/>
        <v>Reg</v>
      </c>
      <c r="I883" s="3">
        <f t="shared" si="124"/>
        <v>340</v>
      </c>
      <c r="J883" s="3">
        <f t="shared" si="125"/>
        <v>278.14827166799324</v>
      </c>
      <c r="K883" s="3">
        <f>MIN(Inputs!$B$2, (Inputs!$B$8 - I883)/Inputs!$B$9)</f>
        <v>0</v>
      </c>
      <c r="L883" s="3">
        <f>MAX(MIN(Inputs!$B$2, I883*Inputs!$B$10, Inputs!$B$8*Inputs!$B$4 - J883), 0)</f>
        <v>61.851728332006758</v>
      </c>
      <c r="M883" s="3">
        <f t="shared" si="120"/>
        <v>0</v>
      </c>
      <c r="N883" s="3">
        <f t="shared" si="121"/>
        <v>0</v>
      </c>
      <c r="O883" s="3">
        <f>IF(H883="Reg", MIN(Inputs!$B$2, I883*Inputs!$B$10, (Inputs!$B$8-I883)/Inputs!$B$9), 0)</f>
        <v>0</v>
      </c>
      <c r="P883" s="3">
        <f t="shared" si="122"/>
        <v>0</v>
      </c>
      <c r="Q883" s="3">
        <f t="shared" si="123"/>
        <v>0</v>
      </c>
      <c r="R883" s="3">
        <f>I883 + M883*Inputs!$B$9 - N883/Inputs!$B$10</f>
        <v>340</v>
      </c>
    </row>
    <row r="884" spans="1:18" x14ac:dyDescent="0.3">
      <c r="A884" s="4">
        <v>46059.75</v>
      </c>
      <c r="B884" s="3">
        <v>24.822499999999998</v>
      </c>
      <c r="C884" s="3">
        <v>12.52</v>
      </c>
      <c r="D884" s="3">
        <f t="shared" si="117"/>
        <v>39.138229166666669</v>
      </c>
      <c r="E884" s="3">
        <f>MAX(B884 - D884/Inputs!$B$5, 0)</f>
        <v>0</v>
      </c>
      <c r="F884" s="3">
        <f>MAX(D884*Inputs!$B$5 - B884, 0)</f>
        <v>9.6191416666666711</v>
      </c>
      <c r="G884" s="3">
        <f t="shared" si="118"/>
        <v>12.52</v>
      </c>
      <c r="H884" t="str">
        <f t="shared" si="119"/>
        <v>Reg</v>
      </c>
      <c r="I884" s="3">
        <f t="shared" si="124"/>
        <v>340</v>
      </c>
      <c r="J884" s="3">
        <f t="shared" si="125"/>
        <v>278.14827166799324</v>
      </c>
      <c r="K884" s="3">
        <f>MIN(Inputs!$B$2, (Inputs!$B$8 - I884)/Inputs!$B$9)</f>
        <v>0</v>
      </c>
      <c r="L884" s="3">
        <f>MAX(MIN(Inputs!$B$2, I884*Inputs!$B$10, Inputs!$B$8*Inputs!$B$4 - J884), 0)</f>
        <v>61.851728332006758</v>
      </c>
      <c r="M884" s="3">
        <f t="shared" si="120"/>
        <v>0</v>
      </c>
      <c r="N884" s="3">
        <f t="shared" si="121"/>
        <v>0</v>
      </c>
      <c r="O884" s="3">
        <f>IF(H884="Reg", MIN(Inputs!$B$2, I884*Inputs!$B$10, (Inputs!$B$8-I884)/Inputs!$B$9), 0)</f>
        <v>0</v>
      </c>
      <c r="P884" s="3">
        <f t="shared" si="122"/>
        <v>0</v>
      </c>
      <c r="Q884" s="3">
        <f t="shared" si="123"/>
        <v>0</v>
      </c>
      <c r="R884" s="3">
        <f>I884 + M884*Inputs!$B$9 - N884/Inputs!$B$10</f>
        <v>340</v>
      </c>
    </row>
    <row r="885" spans="1:18" x14ac:dyDescent="0.3">
      <c r="A885" s="4">
        <v>46059.791666666657</v>
      </c>
      <c r="B885" s="3">
        <v>18.357500000000002</v>
      </c>
      <c r="C885" s="3">
        <v>0.3</v>
      </c>
      <c r="D885" s="3">
        <f t="shared" si="117"/>
        <v>39.138229166666669</v>
      </c>
      <c r="E885" s="3">
        <f>MAX(B885 - D885/Inputs!$B$5, 0)</f>
        <v>0</v>
      </c>
      <c r="F885" s="3">
        <f>MAX(D885*Inputs!$B$5 - B885, 0)</f>
        <v>16.084141666666667</v>
      </c>
      <c r="G885" s="3">
        <f t="shared" si="118"/>
        <v>0.3</v>
      </c>
      <c r="H885" t="str">
        <f t="shared" si="119"/>
        <v>Charge</v>
      </c>
      <c r="I885" s="3">
        <f t="shared" si="124"/>
        <v>340</v>
      </c>
      <c r="J885" s="3">
        <f t="shared" si="125"/>
        <v>278.14827166799324</v>
      </c>
      <c r="K885" s="3">
        <f>MIN(Inputs!$B$2, (Inputs!$B$8 - I885)/Inputs!$B$9)</f>
        <v>0</v>
      </c>
      <c r="L885" s="3">
        <f>MAX(MIN(Inputs!$B$2, I885*Inputs!$B$10, Inputs!$B$8*Inputs!$B$4 - J885), 0)</f>
        <v>61.851728332006758</v>
      </c>
      <c r="M885" s="3">
        <f t="shared" si="120"/>
        <v>0</v>
      </c>
      <c r="N885" s="3">
        <f t="shared" si="121"/>
        <v>0</v>
      </c>
      <c r="O885" s="3">
        <f>IF(H885="Reg", MIN(Inputs!$B$2, I885*Inputs!$B$10, (Inputs!$B$8-I885)/Inputs!$B$9), 0)</f>
        <v>0</v>
      </c>
      <c r="P885" s="3">
        <f t="shared" si="122"/>
        <v>0</v>
      </c>
      <c r="Q885" s="3">
        <f t="shared" si="123"/>
        <v>0</v>
      </c>
      <c r="R885" s="3">
        <f>I885 + M885*Inputs!$B$9 - N885/Inputs!$B$10</f>
        <v>340</v>
      </c>
    </row>
    <row r="886" spans="1:18" x14ac:dyDescent="0.3">
      <c r="A886" s="4">
        <v>46059.833333333343</v>
      </c>
      <c r="B886" s="3">
        <v>14.747499999999999</v>
      </c>
      <c r="C886" s="3">
        <v>0.18</v>
      </c>
      <c r="D886" s="3">
        <f t="shared" si="117"/>
        <v>39.138229166666669</v>
      </c>
      <c r="E886" s="3">
        <f>MAX(B886 - D886/Inputs!$B$5, 0)</f>
        <v>0</v>
      </c>
      <c r="F886" s="3">
        <f>MAX(D886*Inputs!$B$5 - B886, 0)</f>
        <v>19.69414166666667</v>
      </c>
      <c r="G886" s="3">
        <f t="shared" si="118"/>
        <v>0.18</v>
      </c>
      <c r="H886" t="str">
        <f t="shared" si="119"/>
        <v>Charge</v>
      </c>
      <c r="I886" s="3">
        <f t="shared" si="124"/>
        <v>340</v>
      </c>
      <c r="J886" s="3">
        <f t="shared" si="125"/>
        <v>278.14827166799324</v>
      </c>
      <c r="K886" s="3">
        <f>MIN(Inputs!$B$2, (Inputs!$B$8 - I886)/Inputs!$B$9)</f>
        <v>0</v>
      </c>
      <c r="L886" s="3">
        <f>MAX(MIN(Inputs!$B$2, I886*Inputs!$B$10, Inputs!$B$8*Inputs!$B$4 - J886), 0)</f>
        <v>61.851728332006758</v>
      </c>
      <c r="M886" s="3">
        <f t="shared" si="120"/>
        <v>0</v>
      </c>
      <c r="N886" s="3">
        <f t="shared" si="121"/>
        <v>0</v>
      </c>
      <c r="O886" s="3">
        <f>IF(H886="Reg", MIN(Inputs!$B$2, I886*Inputs!$B$10, (Inputs!$B$8-I886)/Inputs!$B$9), 0)</f>
        <v>0</v>
      </c>
      <c r="P886" s="3">
        <f t="shared" si="122"/>
        <v>0</v>
      </c>
      <c r="Q886" s="3">
        <f t="shared" si="123"/>
        <v>0</v>
      </c>
      <c r="R886" s="3">
        <f>I886 + M886*Inputs!$B$9 - N886/Inputs!$B$10</f>
        <v>340</v>
      </c>
    </row>
    <row r="887" spans="1:18" x14ac:dyDescent="0.3">
      <c r="A887" s="4">
        <v>46059.875</v>
      </c>
      <c r="B887" s="3">
        <v>13.4025</v>
      </c>
      <c r="C887" s="3">
        <v>0.15</v>
      </c>
      <c r="D887" s="3">
        <f t="shared" si="117"/>
        <v>39.138229166666669</v>
      </c>
      <c r="E887" s="3">
        <f>MAX(B887 - D887/Inputs!$B$5, 0)</f>
        <v>0</v>
      </c>
      <c r="F887" s="3">
        <f>MAX(D887*Inputs!$B$5 - B887, 0)</f>
        <v>21.039141666666669</v>
      </c>
      <c r="G887" s="3">
        <f t="shared" si="118"/>
        <v>0.15</v>
      </c>
      <c r="H887" t="str">
        <f t="shared" si="119"/>
        <v>Charge</v>
      </c>
      <c r="I887" s="3">
        <f t="shared" si="124"/>
        <v>340</v>
      </c>
      <c r="J887" s="3">
        <f t="shared" si="125"/>
        <v>278.14827166799324</v>
      </c>
      <c r="K887" s="3">
        <f>MIN(Inputs!$B$2, (Inputs!$B$8 - I887)/Inputs!$B$9)</f>
        <v>0</v>
      </c>
      <c r="L887" s="3">
        <f>MAX(MIN(Inputs!$B$2, I887*Inputs!$B$10, Inputs!$B$8*Inputs!$B$4 - J887), 0)</f>
        <v>61.851728332006758</v>
      </c>
      <c r="M887" s="3">
        <f t="shared" si="120"/>
        <v>0</v>
      </c>
      <c r="N887" s="3">
        <f t="shared" si="121"/>
        <v>0</v>
      </c>
      <c r="O887" s="3">
        <f>IF(H887="Reg", MIN(Inputs!$B$2, I887*Inputs!$B$10, (Inputs!$B$8-I887)/Inputs!$B$9), 0)</f>
        <v>0</v>
      </c>
      <c r="P887" s="3">
        <f t="shared" si="122"/>
        <v>0</v>
      </c>
      <c r="Q887" s="3">
        <f t="shared" si="123"/>
        <v>0</v>
      </c>
      <c r="R887" s="3">
        <f>I887 + M887*Inputs!$B$9 - N887/Inputs!$B$10</f>
        <v>340</v>
      </c>
    </row>
    <row r="888" spans="1:18" x14ac:dyDescent="0.3">
      <c r="A888" s="4">
        <v>46059.916666666657</v>
      </c>
      <c r="B888" s="3">
        <v>8.9600000000000009</v>
      </c>
      <c r="C888" s="3">
        <v>0.03</v>
      </c>
      <c r="D888" s="3">
        <f t="shared" si="117"/>
        <v>39.138229166666669</v>
      </c>
      <c r="E888" s="3">
        <f>MAX(B888 - D888/Inputs!$B$5, 0)</f>
        <v>0</v>
      </c>
      <c r="F888" s="3">
        <f>MAX(D888*Inputs!$B$5 - B888, 0)</f>
        <v>25.481641666666668</v>
      </c>
      <c r="G888" s="3">
        <f t="shared" si="118"/>
        <v>0.03</v>
      </c>
      <c r="H888" t="str">
        <f t="shared" si="119"/>
        <v>Charge</v>
      </c>
      <c r="I888" s="3">
        <f t="shared" si="124"/>
        <v>340</v>
      </c>
      <c r="J888" s="3">
        <f t="shared" si="125"/>
        <v>278.14827166799324</v>
      </c>
      <c r="K888" s="3">
        <f>MIN(Inputs!$B$2, (Inputs!$B$8 - I888)/Inputs!$B$9)</f>
        <v>0</v>
      </c>
      <c r="L888" s="3">
        <f>MAX(MIN(Inputs!$B$2, I888*Inputs!$B$10, Inputs!$B$8*Inputs!$B$4 - J888), 0)</f>
        <v>61.851728332006758</v>
      </c>
      <c r="M888" s="3">
        <f t="shared" si="120"/>
        <v>0</v>
      </c>
      <c r="N888" s="3">
        <f t="shared" si="121"/>
        <v>0</v>
      </c>
      <c r="O888" s="3">
        <f>IF(H888="Reg", MIN(Inputs!$B$2, I888*Inputs!$B$10, (Inputs!$B$8-I888)/Inputs!$B$9), 0)</f>
        <v>0</v>
      </c>
      <c r="P888" s="3">
        <f t="shared" si="122"/>
        <v>0</v>
      </c>
      <c r="Q888" s="3">
        <f t="shared" si="123"/>
        <v>0</v>
      </c>
      <c r="R888" s="3">
        <f>I888 + M888*Inputs!$B$9 - N888/Inputs!$B$10</f>
        <v>340</v>
      </c>
    </row>
    <row r="889" spans="1:18" x14ac:dyDescent="0.3">
      <c r="A889" s="4">
        <v>46059.958333333343</v>
      </c>
      <c r="B889" s="3">
        <v>14.074999999999999</v>
      </c>
      <c r="C889" s="3">
        <v>0.03</v>
      </c>
      <c r="D889" s="3">
        <f t="shared" si="117"/>
        <v>39.138229166666669</v>
      </c>
      <c r="E889" s="3">
        <f>MAX(B889 - D889/Inputs!$B$5, 0)</f>
        <v>0</v>
      </c>
      <c r="F889" s="3">
        <f>MAX(D889*Inputs!$B$5 - B889, 0)</f>
        <v>20.36664166666667</v>
      </c>
      <c r="G889" s="3">
        <f t="shared" si="118"/>
        <v>0.03</v>
      </c>
      <c r="H889" t="str">
        <f t="shared" si="119"/>
        <v>Charge</v>
      </c>
      <c r="I889" s="3">
        <f t="shared" si="124"/>
        <v>340</v>
      </c>
      <c r="J889" s="3">
        <f t="shared" si="125"/>
        <v>278.14827166799324</v>
      </c>
      <c r="K889" s="3">
        <f>MIN(Inputs!$B$2, (Inputs!$B$8 - I889)/Inputs!$B$9)</f>
        <v>0</v>
      </c>
      <c r="L889" s="3">
        <f>MAX(MIN(Inputs!$B$2, I889*Inputs!$B$10, Inputs!$B$8*Inputs!$B$4 - J889), 0)</f>
        <v>61.851728332006758</v>
      </c>
      <c r="M889" s="3">
        <f t="shared" si="120"/>
        <v>0</v>
      </c>
      <c r="N889" s="3">
        <f t="shared" si="121"/>
        <v>0</v>
      </c>
      <c r="O889" s="3">
        <f>IF(H889="Reg", MIN(Inputs!$B$2, I889*Inputs!$B$10, (Inputs!$B$8-I889)/Inputs!$B$9), 0)</f>
        <v>0</v>
      </c>
      <c r="P889" s="3">
        <f t="shared" si="122"/>
        <v>0</v>
      </c>
      <c r="Q889" s="3">
        <f t="shared" si="123"/>
        <v>0</v>
      </c>
      <c r="R889" s="3">
        <f>I889 + M889*Inputs!$B$9 - N889/Inputs!$B$10</f>
        <v>340</v>
      </c>
    </row>
    <row r="890" spans="1:18" x14ac:dyDescent="0.3">
      <c r="A890" s="4">
        <v>46060</v>
      </c>
      <c r="B890" s="3">
        <v>43.832499999999996</v>
      </c>
      <c r="C890" s="3">
        <v>0.04</v>
      </c>
      <c r="D890" s="3">
        <f t="shared" si="117"/>
        <v>58.813958333333339</v>
      </c>
      <c r="E890" s="3">
        <f>MAX(B890 - D890/Inputs!$B$5, 0)</f>
        <v>0</v>
      </c>
      <c r="F890" s="3">
        <f>MAX(D890*Inputs!$B$5 - B890, 0)</f>
        <v>7.9237833333333398</v>
      </c>
      <c r="G890" s="3">
        <f t="shared" si="118"/>
        <v>0.04</v>
      </c>
      <c r="H890" t="str">
        <f t="shared" si="119"/>
        <v>Charge</v>
      </c>
      <c r="I890" s="3">
        <f t="shared" si="124"/>
        <v>340</v>
      </c>
      <c r="J890" s="3">
        <f t="shared" si="125"/>
        <v>0</v>
      </c>
      <c r="K890" s="3">
        <f>MIN(Inputs!$B$2, (Inputs!$B$8 - I890)/Inputs!$B$9)</f>
        <v>0</v>
      </c>
      <c r="L890" s="3">
        <f>MAX(MIN(Inputs!$B$2, I890*Inputs!$B$10, Inputs!$B$8*Inputs!$B$4 - J890), 0)</f>
        <v>170</v>
      </c>
      <c r="M890" s="3">
        <f t="shared" si="120"/>
        <v>0</v>
      </c>
      <c r="N890" s="3">
        <f t="shared" si="121"/>
        <v>0</v>
      </c>
      <c r="O890" s="3">
        <f>IF(H890="Reg", MIN(Inputs!$B$2, I890*Inputs!$B$10, (Inputs!$B$8-I890)/Inputs!$B$9), 0)</f>
        <v>0</v>
      </c>
      <c r="P890" s="3">
        <f t="shared" si="122"/>
        <v>0</v>
      </c>
      <c r="Q890" s="3">
        <f t="shared" si="123"/>
        <v>0</v>
      </c>
      <c r="R890" s="3">
        <f>I890 + M890*Inputs!$B$9 - N890/Inputs!$B$10</f>
        <v>340</v>
      </c>
    </row>
    <row r="891" spans="1:18" x14ac:dyDescent="0.3">
      <c r="A891" s="4">
        <v>46060.041666666657</v>
      </c>
      <c r="B891" s="3">
        <v>37.112499999999997</v>
      </c>
      <c r="C891" s="3">
        <v>0.03</v>
      </c>
      <c r="D891" s="3">
        <f t="shared" si="117"/>
        <v>58.813958333333339</v>
      </c>
      <c r="E891" s="3">
        <f>MAX(B891 - D891/Inputs!$B$5, 0)</f>
        <v>0</v>
      </c>
      <c r="F891" s="3">
        <f>MAX(D891*Inputs!$B$5 - B891, 0)</f>
        <v>14.643783333333339</v>
      </c>
      <c r="G891" s="3">
        <f t="shared" si="118"/>
        <v>0.03</v>
      </c>
      <c r="H891" t="str">
        <f t="shared" si="119"/>
        <v>Charge</v>
      </c>
      <c r="I891" s="3">
        <f t="shared" si="124"/>
        <v>340</v>
      </c>
      <c r="J891" s="3">
        <f t="shared" si="125"/>
        <v>0</v>
      </c>
      <c r="K891" s="3">
        <f>MIN(Inputs!$B$2, (Inputs!$B$8 - I891)/Inputs!$B$9)</f>
        <v>0</v>
      </c>
      <c r="L891" s="3">
        <f>MAX(MIN(Inputs!$B$2, I891*Inputs!$B$10, Inputs!$B$8*Inputs!$B$4 - J891), 0)</f>
        <v>170</v>
      </c>
      <c r="M891" s="3">
        <f t="shared" si="120"/>
        <v>0</v>
      </c>
      <c r="N891" s="3">
        <f t="shared" si="121"/>
        <v>0</v>
      </c>
      <c r="O891" s="3">
        <f>IF(H891="Reg", MIN(Inputs!$B$2, I891*Inputs!$B$10, (Inputs!$B$8-I891)/Inputs!$B$9), 0)</f>
        <v>0</v>
      </c>
      <c r="P891" s="3">
        <f t="shared" si="122"/>
        <v>0</v>
      </c>
      <c r="Q891" s="3">
        <f t="shared" si="123"/>
        <v>0</v>
      </c>
      <c r="R891" s="3">
        <f>I891 + M891*Inputs!$B$9 - N891/Inputs!$B$10</f>
        <v>340</v>
      </c>
    </row>
    <row r="892" spans="1:18" x14ac:dyDescent="0.3">
      <c r="A892" s="4">
        <v>46060.083333333343</v>
      </c>
      <c r="B892" s="3">
        <v>37.057500000000005</v>
      </c>
      <c r="C892" s="3">
        <v>0.04</v>
      </c>
      <c r="D892" s="3">
        <f t="shared" si="117"/>
        <v>58.813958333333339</v>
      </c>
      <c r="E892" s="3">
        <f>MAX(B892 - D892/Inputs!$B$5, 0)</f>
        <v>0</v>
      </c>
      <c r="F892" s="3">
        <f>MAX(D892*Inputs!$B$5 - B892, 0)</f>
        <v>14.698783333333331</v>
      </c>
      <c r="G892" s="3">
        <f t="shared" si="118"/>
        <v>0.04</v>
      </c>
      <c r="H892" t="str">
        <f t="shared" si="119"/>
        <v>Charge</v>
      </c>
      <c r="I892" s="3">
        <f t="shared" si="124"/>
        <v>340</v>
      </c>
      <c r="J892" s="3">
        <f t="shared" si="125"/>
        <v>0</v>
      </c>
      <c r="K892" s="3">
        <f>MIN(Inputs!$B$2, (Inputs!$B$8 - I892)/Inputs!$B$9)</f>
        <v>0</v>
      </c>
      <c r="L892" s="3">
        <f>MAX(MIN(Inputs!$B$2, I892*Inputs!$B$10, Inputs!$B$8*Inputs!$B$4 - J892), 0)</f>
        <v>170</v>
      </c>
      <c r="M892" s="3">
        <f t="shared" si="120"/>
        <v>0</v>
      </c>
      <c r="N892" s="3">
        <f t="shared" si="121"/>
        <v>0</v>
      </c>
      <c r="O892" s="3">
        <f>IF(H892="Reg", MIN(Inputs!$B$2, I892*Inputs!$B$10, (Inputs!$B$8-I892)/Inputs!$B$9), 0)</f>
        <v>0</v>
      </c>
      <c r="P892" s="3">
        <f t="shared" si="122"/>
        <v>0</v>
      </c>
      <c r="Q892" s="3">
        <f t="shared" si="123"/>
        <v>0</v>
      </c>
      <c r="R892" s="3">
        <f>I892 + M892*Inputs!$B$9 - N892/Inputs!$B$10</f>
        <v>340</v>
      </c>
    </row>
    <row r="893" spans="1:18" x14ac:dyDescent="0.3">
      <c r="A893" s="4">
        <v>46060.125</v>
      </c>
      <c r="B893" s="3">
        <v>39.537500000000001</v>
      </c>
      <c r="C893" s="3">
        <v>0.04</v>
      </c>
      <c r="D893" s="3">
        <f t="shared" si="117"/>
        <v>58.813958333333339</v>
      </c>
      <c r="E893" s="3">
        <f>MAX(B893 - D893/Inputs!$B$5, 0)</f>
        <v>0</v>
      </c>
      <c r="F893" s="3">
        <f>MAX(D893*Inputs!$B$5 - B893, 0)</f>
        <v>12.218783333333334</v>
      </c>
      <c r="G893" s="3">
        <f t="shared" si="118"/>
        <v>0.04</v>
      </c>
      <c r="H893" t="str">
        <f t="shared" si="119"/>
        <v>Charge</v>
      </c>
      <c r="I893" s="3">
        <f t="shared" si="124"/>
        <v>340</v>
      </c>
      <c r="J893" s="3">
        <f t="shared" si="125"/>
        <v>0</v>
      </c>
      <c r="K893" s="3">
        <f>MIN(Inputs!$B$2, (Inputs!$B$8 - I893)/Inputs!$B$9)</f>
        <v>0</v>
      </c>
      <c r="L893" s="3">
        <f>MAX(MIN(Inputs!$B$2, I893*Inputs!$B$10, Inputs!$B$8*Inputs!$B$4 - J893), 0)</f>
        <v>170</v>
      </c>
      <c r="M893" s="3">
        <f t="shared" si="120"/>
        <v>0</v>
      </c>
      <c r="N893" s="3">
        <f t="shared" si="121"/>
        <v>0</v>
      </c>
      <c r="O893" s="3">
        <f>IF(H893="Reg", MIN(Inputs!$B$2, I893*Inputs!$B$10, (Inputs!$B$8-I893)/Inputs!$B$9), 0)</f>
        <v>0</v>
      </c>
      <c r="P893" s="3">
        <f t="shared" si="122"/>
        <v>0</v>
      </c>
      <c r="Q893" s="3">
        <f t="shared" si="123"/>
        <v>0</v>
      </c>
      <c r="R893" s="3">
        <f>I893 + M893*Inputs!$B$9 - N893/Inputs!$B$10</f>
        <v>340</v>
      </c>
    </row>
    <row r="894" spans="1:18" x14ac:dyDescent="0.3">
      <c r="A894" s="4">
        <v>46060.166666666657</v>
      </c>
      <c r="B894" s="3">
        <v>40.914999999999999</v>
      </c>
      <c r="C894" s="3">
        <v>0.04</v>
      </c>
      <c r="D894" s="3">
        <f t="shared" si="117"/>
        <v>58.813958333333339</v>
      </c>
      <c r="E894" s="3">
        <f>MAX(B894 - D894/Inputs!$B$5, 0)</f>
        <v>0</v>
      </c>
      <c r="F894" s="3">
        <f>MAX(D894*Inputs!$B$5 - B894, 0)</f>
        <v>10.841283333333337</v>
      </c>
      <c r="G894" s="3">
        <f t="shared" si="118"/>
        <v>0.04</v>
      </c>
      <c r="H894" t="str">
        <f t="shared" si="119"/>
        <v>Charge</v>
      </c>
      <c r="I894" s="3">
        <f t="shared" si="124"/>
        <v>340</v>
      </c>
      <c r="J894" s="3">
        <f t="shared" si="125"/>
        <v>0</v>
      </c>
      <c r="K894" s="3">
        <f>MIN(Inputs!$B$2, (Inputs!$B$8 - I894)/Inputs!$B$9)</f>
        <v>0</v>
      </c>
      <c r="L894" s="3">
        <f>MAX(MIN(Inputs!$B$2, I894*Inputs!$B$10, Inputs!$B$8*Inputs!$B$4 - J894), 0)</f>
        <v>170</v>
      </c>
      <c r="M894" s="3">
        <f t="shared" si="120"/>
        <v>0</v>
      </c>
      <c r="N894" s="3">
        <f t="shared" si="121"/>
        <v>0</v>
      </c>
      <c r="O894" s="3">
        <f>IF(H894="Reg", MIN(Inputs!$B$2, I894*Inputs!$B$10, (Inputs!$B$8-I894)/Inputs!$B$9), 0)</f>
        <v>0</v>
      </c>
      <c r="P894" s="3">
        <f t="shared" si="122"/>
        <v>0</v>
      </c>
      <c r="Q894" s="3">
        <f t="shared" si="123"/>
        <v>0</v>
      </c>
      <c r="R894" s="3">
        <f>I894 + M894*Inputs!$B$9 - N894/Inputs!$B$10</f>
        <v>340</v>
      </c>
    </row>
    <row r="895" spans="1:18" x14ac:dyDescent="0.3">
      <c r="A895" s="4">
        <v>46060.208333333343</v>
      </c>
      <c r="B895" s="3">
        <v>42.774999999999999</v>
      </c>
      <c r="C895" s="3">
        <v>0.04</v>
      </c>
      <c r="D895" s="3">
        <f t="shared" si="117"/>
        <v>58.813958333333339</v>
      </c>
      <c r="E895" s="3">
        <f>MAX(B895 - D895/Inputs!$B$5, 0)</f>
        <v>0</v>
      </c>
      <c r="F895" s="3">
        <f>MAX(D895*Inputs!$B$5 - B895, 0)</f>
        <v>8.9812833333333373</v>
      </c>
      <c r="G895" s="3">
        <f t="shared" si="118"/>
        <v>0.04</v>
      </c>
      <c r="H895" t="str">
        <f t="shared" si="119"/>
        <v>Charge</v>
      </c>
      <c r="I895" s="3">
        <f t="shared" si="124"/>
        <v>340</v>
      </c>
      <c r="J895" s="3">
        <f t="shared" si="125"/>
        <v>0</v>
      </c>
      <c r="K895" s="3">
        <f>MIN(Inputs!$B$2, (Inputs!$B$8 - I895)/Inputs!$B$9)</f>
        <v>0</v>
      </c>
      <c r="L895" s="3">
        <f>MAX(MIN(Inputs!$B$2, I895*Inputs!$B$10, Inputs!$B$8*Inputs!$B$4 - J895), 0)</f>
        <v>170</v>
      </c>
      <c r="M895" s="3">
        <f t="shared" si="120"/>
        <v>0</v>
      </c>
      <c r="N895" s="3">
        <f t="shared" si="121"/>
        <v>0</v>
      </c>
      <c r="O895" s="3">
        <f>IF(H895="Reg", MIN(Inputs!$B$2, I895*Inputs!$B$10, (Inputs!$B$8-I895)/Inputs!$B$9), 0)</f>
        <v>0</v>
      </c>
      <c r="P895" s="3">
        <f t="shared" si="122"/>
        <v>0</v>
      </c>
      <c r="Q895" s="3">
        <f t="shared" si="123"/>
        <v>0</v>
      </c>
      <c r="R895" s="3">
        <f>I895 + M895*Inputs!$B$9 - N895/Inputs!$B$10</f>
        <v>340</v>
      </c>
    </row>
    <row r="896" spans="1:18" x14ac:dyDescent="0.3">
      <c r="A896" s="4">
        <v>46060.25</v>
      </c>
      <c r="B896" s="3">
        <v>55.125</v>
      </c>
      <c r="C896" s="3">
        <v>0.3</v>
      </c>
      <c r="D896" s="3">
        <f t="shared" si="117"/>
        <v>58.813958333333339</v>
      </c>
      <c r="E896" s="3">
        <f>MAX(B896 - D896/Inputs!$B$5, 0)</f>
        <v>0</v>
      </c>
      <c r="F896" s="3">
        <f>MAX(D896*Inputs!$B$5 - B896, 0)</f>
        <v>0</v>
      </c>
      <c r="G896" s="3">
        <f t="shared" si="118"/>
        <v>0.3</v>
      </c>
      <c r="H896" t="str">
        <f t="shared" si="119"/>
        <v>Reg</v>
      </c>
      <c r="I896" s="3">
        <f t="shared" si="124"/>
        <v>340</v>
      </c>
      <c r="J896" s="3">
        <f t="shared" si="125"/>
        <v>0</v>
      </c>
      <c r="K896" s="3">
        <f>MIN(Inputs!$B$2, (Inputs!$B$8 - I896)/Inputs!$B$9)</f>
        <v>0</v>
      </c>
      <c r="L896" s="3">
        <f>MAX(MIN(Inputs!$B$2, I896*Inputs!$B$10, Inputs!$B$8*Inputs!$B$4 - J896), 0)</f>
        <v>170</v>
      </c>
      <c r="M896" s="3">
        <f t="shared" si="120"/>
        <v>0</v>
      </c>
      <c r="N896" s="3">
        <f t="shared" si="121"/>
        <v>0</v>
      </c>
      <c r="O896" s="3">
        <f>IF(H896="Reg", MIN(Inputs!$B$2, I896*Inputs!$B$10, (Inputs!$B$8-I896)/Inputs!$B$9), 0)</f>
        <v>0</v>
      </c>
      <c r="P896" s="3">
        <f t="shared" si="122"/>
        <v>0</v>
      </c>
      <c r="Q896" s="3">
        <f t="shared" si="123"/>
        <v>0</v>
      </c>
      <c r="R896" s="3">
        <f>I896 + M896*Inputs!$B$9 - N896/Inputs!$B$10</f>
        <v>340</v>
      </c>
    </row>
    <row r="897" spans="1:18" x14ac:dyDescent="0.3">
      <c r="A897" s="4">
        <v>46060.291666666657</v>
      </c>
      <c r="B897" s="3">
        <v>60.877499999999998</v>
      </c>
      <c r="C897" s="3">
        <v>0.3</v>
      </c>
      <c r="D897" s="3">
        <f t="shared" si="117"/>
        <v>58.813958333333339</v>
      </c>
      <c r="E897" s="3">
        <f>MAX(B897 - D897/Inputs!$B$5, 0)</f>
        <v>0</v>
      </c>
      <c r="F897" s="3">
        <f>MAX(D897*Inputs!$B$5 - B897, 0)</f>
        <v>0</v>
      </c>
      <c r="G897" s="3">
        <f t="shared" si="118"/>
        <v>0.3</v>
      </c>
      <c r="H897" t="str">
        <f t="shared" si="119"/>
        <v>Reg</v>
      </c>
      <c r="I897" s="3">
        <f t="shared" si="124"/>
        <v>340</v>
      </c>
      <c r="J897" s="3">
        <f t="shared" si="125"/>
        <v>0</v>
      </c>
      <c r="K897" s="3">
        <f>MIN(Inputs!$B$2, (Inputs!$B$8 - I897)/Inputs!$B$9)</f>
        <v>0</v>
      </c>
      <c r="L897" s="3">
        <f>MAX(MIN(Inputs!$B$2, I897*Inputs!$B$10, Inputs!$B$8*Inputs!$B$4 - J897), 0)</f>
        <v>170</v>
      </c>
      <c r="M897" s="3">
        <f t="shared" si="120"/>
        <v>0</v>
      </c>
      <c r="N897" s="3">
        <f t="shared" si="121"/>
        <v>0</v>
      </c>
      <c r="O897" s="3">
        <f>IF(H897="Reg", MIN(Inputs!$B$2, I897*Inputs!$B$10, (Inputs!$B$8-I897)/Inputs!$B$9), 0)</f>
        <v>0</v>
      </c>
      <c r="P897" s="3">
        <f t="shared" si="122"/>
        <v>0</v>
      </c>
      <c r="Q897" s="3">
        <f t="shared" si="123"/>
        <v>0</v>
      </c>
      <c r="R897" s="3">
        <f>I897 + M897*Inputs!$B$9 - N897/Inputs!$B$10</f>
        <v>340</v>
      </c>
    </row>
    <row r="898" spans="1:18" x14ac:dyDescent="0.3">
      <c r="A898" s="4">
        <v>46060.333333333343</v>
      </c>
      <c r="B898" s="3">
        <v>44.792500000000004</v>
      </c>
      <c r="C898" s="3">
        <v>6.75</v>
      </c>
      <c r="D898" s="3">
        <f t="shared" ref="D898:D961" si="126">AVERAGEIFS(B:B, A:A, "&gt;="&amp;INT(A898), A:A, "&lt;"&amp;INT(A898)+1)</f>
        <v>58.813958333333339</v>
      </c>
      <c r="E898" s="3">
        <f>MAX(B898 - D898/Inputs!$B$5, 0)</f>
        <v>0</v>
      </c>
      <c r="F898" s="3">
        <f>MAX(D898*Inputs!$B$5 - B898, 0)</f>
        <v>6.9637833333333319</v>
      </c>
      <c r="G898" s="3">
        <f t="shared" ref="G898:G961" si="127">C898</f>
        <v>6.75</v>
      </c>
      <c r="H898" t="str">
        <f t="shared" ref="H898:H961" si="128">IF(MAX(E898, F898, G898)&lt;=0, "Idle", IF(AND(G898&gt;=E898, G898&gt;=F898), "Reg", IF(E898&gt;=F898, "Discharge", "Charge")))</f>
        <v>Charge</v>
      </c>
      <c r="I898" s="3">
        <f t="shared" si="124"/>
        <v>340</v>
      </c>
      <c r="J898" s="3">
        <f t="shared" si="125"/>
        <v>0</v>
      </c>
      <c r="K898" s="3">
        <f>MIN(Inputs!$B$2, (Inputs!$B$8 - I898)/Inputs!$B$9)</f>
        <v>0</v>
      </c>
      <c r="L898" s="3">
        <f>MAX(MIN(Inputs!$B$2, I898*Inputs!$B$10, Inputs!$B$8*Inputs!$B$4 - J898), 0)</f>
        <v>170</v>
      </c>
      <c r="M898" s="3">
        <f t="shared" ref="M898:M961" si="129">IF(H898="Charge", K898, 0)</f>
        <v>0</v>
      </c>
      <c r="N898" s="3">
        <f t="shared" ref="N898:N961" si="130">IF(H898="Discharge", L898, 0)</f>
        <v>0</v>
      </c>
      <c r="O898" s="3">
        <f>IF(H898="Reg", MIN(Inputs!$B$2, I898*Inputs!$B$10, (Inputs!$B$8-I898)/Inputs!$B$9), 0)</f>
        <v>0</v>
      </c>
      <c r="P898" s="3">
        <f t="shared" ref="P898:P961" si="131">(N898 - M898) * B898</f>
        <v>0</v>
      </c>
      <c r="Q898" s="3">
        <f t="shared" ref="Q898:Q961" si="132">O898 * C898</f>
        <v>0</v>
      </c>
      <c r="R898" s="3">
        <f>I898 + M898*Inputs!$B$9 - N898/Inputs!$B$10</f>
        <v>340</v>
      </c>
    </row>
    <row r="899" spans="1:18" x14ac:dyDescent="0.3">
      <c r="A899" s="4">
        <v>46060.375</v>
      </c>
      <c r="B899" s="3">
        <v>55.862499999999997</v>
      </c>
      <c r="C899" s="3">
        <v>3.64</v>
      </c>
      <c r="D899" s="3">
        <f t="shared" si="126"/>
        <v>58.813958333333339</v>
      </c>
      <c r="E899" s="3">
        <f>MAX(B899 - D899/Inputs!$B$5, 0)</f>
        <v>0</v>
      </c>
      <c r="F899" s="3">
        <f>MAX(D899*Inputs!$B$5 - B899, 0)</f>
        <v>0</v>
      </c>
      <c r="G899" s="3">
        <f t="shared" si="127"/>
        <v>3.64</v>
      </c>
      <c r="H899" t="str">
        <f t="shared" si="128"/>
        <v>Reg</v>
      </c>
      <c r="I899" s="3">
        <f t="shared" ref="I899:I962" si="133">R898</f>
        <v>340</v>
      </c>
      <c r="J899" s="3">
        <f t="shared" ref="J899:J962" si="134">IF(INT(A899)=INT(A898), J898 + N898, 0)</f>
        <v>0</v>
      </c>
      <c r="K899" s="3">
        <f>MIN(Inputs!$B$2, (Inputs!$B$8 - I899)/Inputs!$B$9)</f>
        <v>0</v>
      </c>
      <c r="L899" s="3">
        <f>MAX(MIN(Inputs!$B$2, I899*Inputs!$B$10, Inputs!$B$8*Inputs!$B$4 - J899), 0)</f>
        <v>170</v>
      </c>
      <c r="M899" s="3">
        <f t="shared" si="129"/>
        <v>0</v>
      </c>
      <c r="N899" s="3">
        <f t="shared" si="130"/>
        <v>0</v>
      </c>
      <c r="O899" s="3">
        <f>IF(H899="Reg", MIN(Inputs!$B$2, I899*Inputs!$B$10, (Inputs!$B$8-I899)/Inputs!$B$9), 0)</f>
        <v>0</v>
      </c>
      <c r="P899" s="3">
        <f t="shared" si="131"/>
        <v>0</v>
      </c>
      <c r="Q899" s="3">
        <f t="shared" si="132"/>
        <v>0</v>
      </c>
      <c r="R899" s="3">
        <f>I899 + M899*Inputs!$B$9 - N899/Inputs!$B$10</f>
        <v>340</v>
      </c>
    </row>
    <row r="900" spans="1:18" x14ac:dyDescent="0.3">
      <c r="A900" s="4">
        <v>46060.416666666657</v>
      </c>
      <c r="B900" s="3">
        <v>42.387500000000003</v>
      </c>
      <c r="C900" s="3">
        <v>0.63</v>
      </c>
      <c r="D900" s="3">
        <f t="shared" si="126"/>
        <v>58.813958333333339</v>
      </c>
      <c r="E900" s="3">
        <f>MAX(B900 - D900/Inputs!$B$5, 0)</f>
        <v>0</v>
      </c>
      <c r="F900" s="3">
        <f>MAX(D900*Inputs!$B$5 - B900, 0)</f>
        <v>9.368783333333333</v>
      </c>
      <c r="G900" s="3">
        <f t="shared" si="127"/>
        <v>0.63</v>
      </c>
      <c r="H900" t="str">
        <f t="shared" si="128"/>
        <v>Charge</v>
      </c>
      <c r="I900" s="3">
        <f t="shared" si="133"/>
        <v>340</v>
      </c>
      <c r="J900" s="3">
        <f t="shared" si="134"/>
        <v>0</v>
      </c>
      <c r="K900" s="3">
        <f>MIN(Inputs!$B$2, (Inputs!$B$8 - I900)/Inputs!$B$9)</f>
        <v>0</v>
      </c>
      <c r="L900" s="3">
        <f>MAX(MIN(Inputs!$B$2, I900*Inputs!$B$10, Inputs!$B$8*Inputs!$B$4 - J900), 0)</f>
        <v>170</v>
      </c>
      <c r="M900" s="3">
        <f t="shared" si="129"/>
        <v>0</v>
      </c>
      <c r="N900" s="3">
        <f t="shared" si="130"/>
        <v>0</v>
      </c>
      <c r="O900" s="3">
        <f>IF(H900="Reg", MIN(Inputs!$B$2, I900*Inputs!$B$10, (Inputs!$B$8-I900)/Inputs!$B$9), 0)</f>
        <v>0</v>
      </c>
      <c r="P900" s="3">
        <f t="shared" si="131"/>
        <v>0</v>
      </c>
      <c r="Q900" s="3">
        <f t="shared" si="132"/>
        <v>0</v>
      </c>
      <c r="R900" s="3">
        <f>I900 + M900*Inputs!$B$9 - N900/Inputs!$B$10</f>
        <v>340</v>
      </c>
    </row>
    <row r="901" spans="1:18" x14ac:dyDescent="0.3">
      <c r="A901" s="4">
        <v>46060.458333333343</v>
      </c>
      <c r="B901" s="3">
        <v>46.372500000000002</v>
      </c>
      <c r="C901" s="3">
        <v>0.44</v>
      </c>
      <c r="D901" s="3">
        <f t="shared" si="126"/>
        <v>58.813958333333339</v>
      </c>
      <c r="E901" s="3">
        <f>MAX(B901 - D901/Inputs!$B$5, 0)</f>
        <v>0</v>
      </c>
      <c r="F901" s="3">
        <f>MAX(D901*Inputs!$B$5 - B901, 0)</f>
        <v>5.3837833333333336</v>
      </c>
      <c r="G901" s="3">
        <f t="shared" si="127"/>
        <v>0.44</v>
      </c>
      <c r="H901" t="str">
        <f t="shared" si="128"/>
        <v>Charge</v>
      </c>
      <c r="I901" s="3">
        <f t="shared" si="133"/>
        <v>340</v>
      </c>
      <c r="J901" s="3">
        <f t="shared" si="134"/>
        <v>0</v>
      </c>
      <c r="K901" s="3">
        <f>MIN(Inputs!$B$2, (Inputs!$B$8 - I901)/Inputs!$B$9)</f>
        <v>0</v>
      </c>
      <c r="L901" s="3">
        <f>MAX(MIN(Inputs!$B$2, I901*Inputs!$B$10, Inputs!$B$8*Inputs!$B$4 - J901), 0)</f>
        <v>170</v>
      </c>
      <c r="M901" s="3">
        <f t="shared" si="129"/>
        <v>0</v>
      </c>
      <c r="N901" s="3">
        <f t="shared" si="130"/>
        <v>0</v>
      </c>
      <c r="O901" s="3">
        <f>IF(H901="Reg", MIN(Inputs!$B$2, I901*Inputs!$B$10, (Inputs!$B$8-I901)/Inputs!$B$9), 0)</f>
        <v>0</v>
      </c>
      <c r="P901" s="3">
        <f t="shared" si="131"/>
        <v>0</v>
      </c>
      <c r="Q901" s="3">
        <f t="shared" si="132"/>
        <v>0</v>
      </c>
      <c r="R901" s="3">
        <f>I901 + M901*Inputs!$B$9 - N901/Inputs!$B$10</f>
        <v>340</v>
      </c>
    </row>
    <row r="902" spans="1:18" x14ac:dyDescent="0.3">
      <c r="A902" s="4">
        <v>46060.5</v>
      </c>
      <c r="B902" s="3">
        <v>45.652499999999996</v>
      </c>
      <c r="C902" s="3">
        <v>0.49</v>
      </c>
      <c r="D902" s="3">
        <f t="shared" si="126"/>
        <v>58.813958333333339</v>
      </c>
      <c r="E902" s="3">
        <f>MAX(B902 - D902/Inputs!$B$5, 0)</f>
        <v>0</v>
      </c>
      <c r="F902" s="3">
        <f>MAX(D902*Inputs!$B$5 - B902, 0)</f>
        <v>6.1037833333333396</v>
      </c>
      <c r="G902" s="3">
        <f t="shared" si="127"/>
        <v>0.49</v>
      </c>
      <c r="H902" t="str">
        <f t="shared" si="128"/>
        <v>Charge</v>
      </c>
      <c r="I902" s="3">
        <f t="shared" si="133"/>
        <v>340</v>
      </c>
      <c r="J902" s="3">
        <f t="shared" si="134"/>
        <v>0</v>
      </c>
      <c r="K902" s="3">
        <f>MIN(Inputs!$B$2, (Inputs!$B$8 - I902)/Inputs!$B$9)</f>
        <v>0</v>
      </c>
      <c r="L902" s="3">
        <f>MAX(MIN(Inputs!$B$2, I902*Inputs!$B$10, Inputs!$B$8*Inputs!$B$4 - J902), 0)</f>
        <v>170</v>
      </c>
      <c r="M902" s="3">
        <f t="shared" si="129"/>
        <v>0</v>
      </c>
      <c r="N902" s="3">
        <f t="shared" si="130"/>
        <v>0</v>
      </c>
      <c r="O902" s="3">
        <f>IF(H902="Reg", MIN(Inputs!$B$2, I902*Inputs!$B$10, (Inputs!$B$8-I902)/Inputs!$B$9), 0)</f>
        <v>0</v>
      </c>
      <c r="P902" s="3">
        <f t="shared" si="131"/>
        <v>0</v>
      </c>
      <c r="Q902" s="3">
        <f t="shared" si="132"/>
        <v>0</v>
      </c>
      <c r="R902" s="3">
        <f>I902 + M902*Inputs!$B$9 - N902/Inputs!$B$10</f>
        <v>340</v>
      </c>
    </row>
    <row r="903" spans="1:18" x14ac:dyDescent="0.3">
      <c r="A903" s="4">
        <v>46060.541666666657</v>
      </c>
      <c r="B903" s="3">
        <v>41.912500000000001</v>
      </c>
      <c r="C903" s="3">
        <v>0.5</v>
      </c>
      <c r="D903" s="3">
        <f t="shared" si="126"/>
        <v>58.813958333333339</v>
      </c>
      <c r="E903" s="3">
        <f>MAX(B903 - D903/Inputs!$B$5, 0)</f>
        <v>0</v>
      </c>
      <c r="F903" s="3">
        <f>MAX(D903*Inputs!$B$5 - B903, 0)</f>
        <v>9.8437833333333344</v>
      </c>
      <c r="G903" s="3">
        <f t="shared" si="127"/>
        <v>0.5</v>
      </c>
      <c r="H903" t="str">
        <f t="shared" si="128"/>
        <v>Charge</v>
      </c>
      <c r="I903" s="3">
        <f t="shared" si="133"/>
        <v>340</v>
      </c>
      <c r="J903" s="3">
        <f t="shared" si="134"/>
        <v>0</v>
      </c>
      <c r="K903" s="3">
        <f>MIN(Inputs!$B$2, (Inputs!$B$8 - I903)/Inputs!$B$9)</f>
        <v>0</v>
      </c>
      <c r="L903" s="3">
        <f>MAX(MIN(Inputs!$B$2, I903*Inputs!$B$10, Inputs!$B$8*Inputs!$B$4 - J903), 0)</f>
        <v>170</v>
      </c>
      <c r="M903" s="3">
        <f t="shared" si="129"/>
        <v>0</v>
      </c>
      <c r="N903" s="3">
        <f t="shared" si="130"/>
        <v>0</v>
      </c>
      <c r="O903" s="3">
        <f>IF(H903="Reg", MIN(Inputs!$B$2, I903*Inputs!$B$10, (Inputs!$B$8-I903)/Inputs!$B$9), 0)</f>
        <v>0</v>
      </c>
      <c r="P903" s="3">
        <f t="shared" si="131"/>
        <v>0</v>
      </c>
      <c r="Q903" s="3">
        <f t="shared" si="132"/>
        <v>0</v>
      </c>
      <c r="R903" s="3">
        <f>I903 + M903*Inputs!$B$9 - N903/Inputs!$B$10</f>
        <v>340</v>
      </c>
    </row>
    <row r="904" spans="1:18" x14ac:dyDescent="0.3">
      <c r="A904" s="4">
        <v>46060.583333333343</v>
      </c>
      <c r="B904" s="3">
        <v>36.730000000000004</v>
      </c>
      <c r="C904" s="3">
        <v>0.93</v>
      </c>
      <c r="D904" s="3">
        <f t="shared" si="126"/>
        <v>58.813958333333339</v>
      </c>
      <c r="E904" s="3">
        <f>MAX(B904 - D904/Inputs!$B$5, 0)</f>
        <v>0</v>
      </c>
      <c r="F904" s="3">
        <f>MAX(D904*Inputs!$B$5 - B904, 0)</f>
        <v>15.026283333333332</v>
      </c>
      <c r="G904" s="3">
        <f t="shared" si="127"/>
        <v>0.93</v>
      </c>
      <c r="H904" t="str">
        <f t="shared" si="128"/>
        <v>Charge</v>
      </c>
      <c r="I904" s="3">
        <f t="shared" si="133"/>
        <v>340</v>
      </c>
      <c r="J904" s="3">
        <f t="shared" si="134"/>
        <v>0</v>
      </c>
      <c r="K904" s="3">
        <f>MIN(Inputs!$B$2, (Inputs!$B$8 - I904)/Inputs!$B$9)</f>
        <v>0</v>
      </c>
      <c r="L904" s="3">
        <f>MAX(MIN(Inputs!$B$2, I904*Inputs!$B$10, Inputs!$B$8*Inputs!$B$4 - J904), 0)</f>
        <v>170</v>
      </c>
      <c r="M904" s="3">
        <f t="shared" si="129"/>
        <v>0</v>
      </c>
      <c r="N904" s="3">
        <f t="shared" si="130"/>
        <v>0</v>
      </c>
      <c r="O904" s="3">
        <f>IF(H904="Reg", MIN(Inputs!$B$2, I904*Inputs!$B$10, (Inputs!$B$8-I904)/Inputs!$B$9), 0)</f>
        <v>0</v>
      </c>
      <c r="P904" s="3">
        <f t="shared" si="131"/>
        <v>0</v>
      </c>
      <c r="Q904" s="3">
        <f t="shared" si="132"/>
        <v>0</v>
      </c>
      <c r="R904" s="3">
        <f>I904 + M904*Inputs!$B$9 - N904/Inputs!$B$10</f>
        <v>340</v>
      </c>
    </row>
    <row r="905" spans="1:18" x14ac:dyDescent="0.3">
      <c r="A905" s="4">
        <v>46060.625</v>
      </c>
      <c r="B905" s="3">
        <v>23.334999999999997</v>
      </c>
      <c r="C905" s="3">
        <v>0.89</v>
      </c>
      <c r="D905" s="3">
        <f t="shared" si="126"/>
        <v>58.813958333333339</v>
      </c>
      <c r="E905" s="3">
        <f>MAX(B905 - D905/Inputs!$B$5, 0)</f>
        <v>0</v>
      </c>
      <c r="F905" s="3">
        <f>MAX(D905*Inputs!$B$5 - B905, 0)</f>
        <v>28.421283333333339</v>
      </c>
      <c r="G905" s="3">
        <f t="shared" si="127"/>
        <v>0.89</v>
      </c>
      <c r="H905" t="str">
        <f t="shared" si="128"/>
        <v>Charge</v>
      </c>
      <c r="I905" s="3">
        <f t="shared" si="133"/>
        <v>340</v>
      </c>
      <c r="J905" s="3">
        <f t="shared" si="134"/>
        <v>0</v>
      </c>
      <c r="K905" s="3">
        <f>MIN(Inputs!$B$2, (Inputs!$B$8 - I905)/Inputs!$B$9)</f>
        <v>0</v>
      </c>
      <c r="L905" s="3">
        <f>MAX(MIN(Inputs!$B$2, I905*Inputs!$B$10, Inputs!$B$8*Inputs!$B$4 - J905), 0)</f>
        <v>170</v>
      </c>
      <c r="M905" s="3">
        <f t="shared" si="129"/>
        <v>0</v>
      </c>
      <c r="N905" s="3">
        <f t="shared" si="130"/>
        <v>0</v>
      </c>
      <c r="O905" s="3">
        <f>IF(H905="Reg", MIN(Inputs!$B$2, I905*Inputs!$B$10, (Inputs!$B$8-I905)/Inputs!$B$9), 0)</f>
        <v>0</v>
      </c>
      <c r="P905" s="3">
        <f t="shared" si="131"/>
        <v>0</v>
      </c>
      <c r="Q905" s="3">
        <f t="shared" si="132"/>
        <v>0</v>
      </c>
      <c r="R905" s="3">
        <f>I905 + M905*Inputs!$B$9 - N905/Inputs!$B$10</f>
        <v>340</v>
      </c>
    </row>
    <row r="906" spans="1:18" x14ac:dyDescent="0.3">
      <c r="A906" s="4">
        <v>46060.666666666657</v>
      </c>
      <c r="B906" s="3">
        <v>50</v>
      </c>
      <c r="C906" s="3">
        <v>0.93</v>
      </c>
      <c r="D906" s="3">
        <f t="shared" si="126"/>
        <v>58.813958333333339</v>
      </c>
      <c r="E906" s="3">
        <f>MAX(B906 - D906/Inputs!$B$5, 0)</f>
        <v>0</v>
      </c>
      <c r="F906" s="3">
        <f>MAX(D906*Inputs!$B$5 - B906, 0)</f>
        <v>1.7562833333333359</v>
      </c>
      <c r="G906" s="3">
        <f t="shared" si="127"/>
        <v>0.93</v>
      </c>
      <c r="H906" t="str">
        <f t="shared" si="128"/>
        <v>Charge</v>
      </c>
      <c r="I906" s="3">
        <f t="shared" si="133"/>
        <v>340</v>
      </c>
      <c r="J906" s="3">
        <f t="shared" si="134"/>
        <v>0</v>
      </c>
      <c r="K906" s="3">
        <f>MIN(Inputs!$B$2, (Inputs!$B$8 - I906)/Inputs!$B$9)</f>
        <v>0</v>
      </c>
      <c r="L906" s="3">
        <f>MAX(MIN(Inputs!$B$2, I906*Inputs!$B$10, Inputs!$B$8*Inputs!$B$4 - J906), 0)</f>
        <v>170</v>
      </c>
      <c r="M906" s="3">
        <f t="shared" si="129"/>
        <v>0</v>
      </c>
      <c r="N906" s="3">
        <f t="shared" si="130"/>
        <v>0</v>
      </c>
      <c r="O906" s="3">
        <f>IF(H906="Reg", MIN(Inputs!$B$2, I906*Inputs!$B$10, (Inputs!$B$8-I906)/Inputs!$B$9), 0)</f>
        <v>0</v>
      </c>
      <c r="P906" s="3">
        <f t="shared" si="131"/>
        <v>0</v>
      </c>
      <c r="Q906" s="3">
        <f t="shared" si="132"/>
        <v>0</v>
      </c>
      <c r="R906" s="3">
        <f>I906 + M906*Inputs!$B$9 - N906/Inputs!$B$10</f>
        <v>340</v>
      </c>
    </row>
    <row r="907" spans="1:18" x14ac:dyDescent="0.3">
      <c r="A907" s="4">
        <v>46060.708333333343</v>
      </c>
      <c r="B907" s="3">
        <v>80.757499999999993</v>
      </c>
      <c r="C907" s="3">
        <v>1.1000000000000001</v>
      </c>
      <c r="D907" s="3">
        <f t="shared" si="126"/>
        <v>58.813958333333339</v>
      </c>
      <c r="E907" s="3">
        <f>MAX(B907 - D907/Inputs!$B$5, 0)</f>
        <v>13.923456439393931</v>
      </c>
      <c r="F907" s="3">
        <f>MAX(D907*Inputs!$B$5 - B907, 0)</f>
        <v>0</v>
      </c>
      <c r="G907" s="3">
        <f t="shared" si="127"/>
        <v>1.1000000000000001</v>
      </c>
      <c r="H907" t="str">
        <f t="shared" si="128"/>
        <v>Discharge</v>
      </c>
      <c r="I907" s="3">
        <f t="shared" si="133"/>
        <v>340</v>
      </c>
      <c r="J907" s="3">
        <f t="shared" si="134"/>
        <v>0</v>
      </c>
      <c r="K907" s="3">
        <f>MIN(Inputs!$B$2, (Inputs!$B$8 - I907)/Inputs!$B$9)</f>
        <v>0</v>
      </c>
      <c r="L907" s="3">
        <f>MAX(MIN(Inputs!$B$2, I907*Inputs!$B$10, Inputs!$B$8*Inputs!$B$4 - J907), 0)</f>
        <v>170</v>
      </c>
      <c r="M907" s="3">
        <f t="shared" si="129"/>
        <v>0</v>
      </c>
      <c r="N907" s="3">
        <f t="shared" si="130"/>
        <v>170</v>
      </c>
      <c r="O907" s="3">
        <f>IF(H907="Reg", MIN(Inputs!$B$2, I907*Inputs!$B$10, (Inputs!$B$8-I907)/Inputs!$B$9), 0)</f>
        <v>0</v>
      </c>
      <c r="P907" s="3">
        <f t="shared" si="131"/>
        <v>13728.775</v>
      </c>
      <c r="Q907" s="3">
        <f t="shared" si="132"/>
        <v>0</v>
      </c>
      <c r="R907" s="3">
        <f>I907 + M907*Inputs!$B$9 - N907/Inputs!$B$10</f>
        <v>158.77939109773115</v>
      </c>
    </row>
    <row r="908" spans="1:18" x14ac:dyDescent="0.3">
      <c r="A908" s="4">
        <v>46060.75</v>
      </c>
      <c r="B908" s="3">
        <v>81.400000000000006</v>
      </c>
      <c r="C908" s="3">
        <v>1.97</v>
      </c>
      <c r="D908" s="3">
        <f t="shared" si="126"/>
        <v>58.813958333333339</v>
      </c>
      <c r="E908" s="3">
        <f>MAX(B908 - D908/Inputs!$B$5, 0)</f>
        <v>14.565956439393943</v>
      </c>
      <c r="F908" s="3">
        <f>MAX(D908*Inputs!$B$5 - B908, 0)</f>
        <v>0</v>
      </c>
      <c r="G908" s="3">
        <f t="shared" si="127"/>
        <v>1.97</v>
      </c>
      <c r="H908" t="str">
        <f t="shared" si="128"/>
        <v>Discharge</v>
      </c>
      <c r="I908" s="3">
        <f t="shared" si="133"/>
        <v>158.77939109773115</v>
      </c>
      <c r="J908" s="3">
        <f t="shared" si="134"/>
        <v>170</v>
      </c>
      <c r="K908" s="3">
        <f>MIN(Inputs!$B$2, (Inputs!$B$8 - I908)/Inputs!$B$9)</f>
        <v>170</v>
      </c>
      <c r="L908" s="3">
        <f>MAX(MIN(Inputs!$B$2, I908*Inputs!$B$10, Inputs!$B$8*Inputs!$B$4 - J908), 0)</f>
        <v>148.94827166799323</v>
      </c>
      <c r="M908" s="3">
        <f t="shared" si="129"/>
        <v>0</v>
      </c>
      <c r="N908" s="3">
        <f t="shared" si="130"/>
        <v>148.94827166799323</v>
      </c>
      <c r="O908" s="3">
        <f>IF(H908="Reg", MIN(Inputs!$B$2, I908*Inputs!$B$10, (Inputs!$B$8-I908)/Inputs!$B$9), 0)</f>
        <v>0</v>
      </c>
      <c r="P908" s="3">
        <f t="shared" si="131"/>
        <v>12124.389313774649</v>
      </c>
      <c r="Q908" s="3">
        <f t="shared" si="132"/>
        <v>0</v>
      </c>
      <c r="R908" s="3">
        <f>I908 + M908*Inputs!$B$9 - N908/Inputs!$B$10</f>
        <v>0</v>
      </c>
    </row>
    <row r="909" spans="1:18" x14ac:dyDescent="0.3">
      <c r="A909" s="4">
        <v>46060.791666666657</v>
      </c>
      <c r="B909" s="3">
        <v>98.92</v>
      </c>
      <c r="C909" s="3">
        <v>0.16</v>
      </c>
      <c r="D909" s="3">
        <f t="shared" si="126"/>
        <v>58.813958333333339</v>
      </c>
      <c r="E909" s="3">
        <f>MAX(B909 - D909/Inputs!$B$5, 0)</f>
        <v>32.085956439393939</v>
      </c>
      <c r="F909" s="3">
        <f>MAX(D909*Inputs!$B$5 - B909, 0)</f>
        <v>0</v>
      </c>
      <c r="G909" s="3">
        <f t="shared" si="127"/>
        <v>0.16</v>
      </c>
      <c r="H909" t="str">
        <f t="shared" si="128"/>
        <v>Discharge</v>
      </c>
      <c r="I909" s="3">
        <f t="shared" si="133"/>
        <v>0</v>
      </c>
      <c r="J909" s="3">
        <f t="shared" si="134"/>
        <v>318.94827166799325</v>
      </c>
      <c r="K909" s="3">
        <f>MIN(Inputs!$B$2, (Inputs!$B$8 - I909)/Inputs!$B$9)</f>
        <v>170</v>
      </c>
      <c r="L909" s="3">
        <f>MAX(MIN(Inputs!$B$2, I909*Inputs!$B$10, Inputs!$B$8*Inputs!$B$4 - J909), 0)</f>
        <v>0</v>
      </c>
      <c r="M909" s="3">
        <f t="shared" si="129"/>
        <v>0</v>
      </c>
      <c r="N909" s="3">
        <f t="shared" si="130"/>
        <v>0</v>
      </c>
      <c r="O909" s="3">
        <f>IF(H909="Reg", MIN(Inputs!$B$2, I909*Inputs!$B$10, (Inputs!$B$8-I909)/Inputs!$B$9), 0)</f>
        <v>0</v>
      </c>
      <c r="P909" s="3">
        <f t="shared" si="131"/>
        <v>0</v>
      </c>
      <c r="Q909" s="3">
        <f t="shared" si="132"/>
        <v>0</v>
      </c>
      <c r="R909" s="3">
        <f>I909 + M909*Inputs!$B$9 - N909/Inputs!$B$10</f>
        <v>0</v>
      </c>
    </row>
    <row r="910" spans="1:18" x14ac:dyDescent="0.3">
      <c r="A910" s="4">
        <v>46060.833333333343</v>
      </c>
      <c r="B910" s="3">
        <v>133.18</v>
      </c>
      <c r="C910" s="3">
        <v>0.04</v>
      </c>
      <c r="D910" s="3">
        <f t="shared" si="126"/>
        <v>58.813958333333339</v>
      </c>
      <c r="E910" s="3">
        <f>MAX(B910 - D910/Inputs!$B$5, 0)</f>
        <v>66.345956439393944</v>
      </c>
      <c r="F910" s="3">
        <f>MAX(D910*Inputs!$B$5 - B910, 0)</f>
        <v>0</v>
      </c>
      <c r="G910" s="3">
        <f t="shared" si="127"/>
        <v>0.04</v>
      </c>
      <c r="H910" t="str">
        <f t="shared" si="128"/>
        <v>Discharge</v>
      </c>
      <c r="I910" s="3">
        <f t="shared" si="133"/>
        <v>0</v>
      </c>
      <c r="J910" s="3">
        <f t="shared" si="134"/>
        <v>318.94827166799325</v>
      </c>
      <c r="K910" s="3">
        <f>MIN(Inputs!$B$2, (Inputs!$B$8 - I910)/Inputs!$B$9)</f>
        <v>170</v>
      </c>
      <c r="L910" s="3">
        <f>MAX(MIN(Inputs!$B$2, I910*Inputs!$B$10, Inputs!$B$8*Inputs!$B$4 - J910), 0)</f>
        <v>0</v>
      </c>
      <c r="M910" s="3">
        <f t="shared" si="129"/>
        <v>0</v>
      </c>
      <c r="N910" s="3">
        <f t="shared" si="130"/>
        <v>0</v>
      </c>
      <c r="O910" s="3">
        <f>IF(H910="Reg", MIN(Inputs!$B$2, I910*Inputs!$B$10, (Inputs!$B$8-I910)/Inputs!$B$9), 0)</f>
        <v>0</v>
      </c>
      <c r="P910" s="3">
        <f t="shared" si="131"/>
        <v>0</v>
      </c>
      <c r="Q910" s="3">
        <f t="shared" si="132"/>
        <v>0</v>
      </c>
      <c r="R910" s="3">
        <f>I910 + M910*Inputs!$B$9 - N910/Inputs!$B$10</f>
        <v>0</v>
      </c>
    </row>
    <row r="911" spans="1:18" x14ac:dyDescent="0.3">
      <c r="A911" s="4">
        <v>46060.875</v>
      </c>
      <c r="B911" s="3">
        <v>109.8625</v>
      </c>
      <c r="C911" s="3">
        <v>0.04</v>
      </c>
      <c r="D911" s="3">
        <f t="shared" si="126"/>
        <v>58.813958333333339</v>
      </c>
      <c r="E911" s="3">
        <f>MAX(B911 - D911/Inputs!$B$5, 0)</f>
        <v>43.028456439393935</v>
      </c>
      <c r="F911" s="3">
        <f>MAX(D911*Inputs!$B$5 - B911, 0)</f>
        <v>0</v>
      </c>
      <c r="G911" s="3">
        <f t="shared" si="127"/>
        <v>0.04</v>
      </c>
      <c r="H911" t="str">
        <f t="shared" si="128"/>
        <v>Discharge</v>
      </c>
      <c r="I911" s="3">
        <f t="shared" si="133"/>
        <v>0</v>
      </c>
      <c r="J911" s="3">
        <f t="shared" si="134"/>
        <v>318.94827166799325</v>
      </c>
      <c r="K911" s="3">
        <f>MIN(Inputs!$B$2, (Inputs!$B$8 - I911)/Inputs!$B$9)</f>
        <v>170</v>
      </c>
      <c r="L911" s="3">
        <f>MAX(MIN(Inputs!$B$2, I911*Inputs!$B$10, Inputs!$B$8*Inputs!$B$4 - J911), 0)</f>
        <v>0</v>
      </c>
      <c r="M911" s="3">
        <f t="shared" si="129"/>
        <v>0</v>
      </c>
      <c r="N911" s="3">
        <f t="shared" si="130"/>
        <v>0</v>
      </c>
      <c r="O911" s="3">
        <f>IF(H911="Reg", MIN(Inputs!$B$2, I911*Inputs!$B$10, (Inputs!$B$8-I911)/Inputs!$B$9), 0)</f>
        <v>0</v>
      </c>
      <c r="P911" s="3">
        <f t="shared" si="131"/>
        <v>0</v>
      </c>
      <c r="Q911" s="3">
        <f t="shared" si="132"/>
        <v>0</v>
      </c>
      <c r="R911" s="3">
        <f>I911 + M911*Inputs!$B$9 - N911/Inputs!$B$10</f>
        <v>0</v>
      </c>
    </row>
    <row r="912" spans="1:18" x14ac:dyDescent="0.3">
      <c r="A912" s="4">
        <v>46060.916666666657</v>
      </c>
      <c r="B912" s="3">
        <v>98.24</v>
      </c>
      <c r="C912" s="3">
        <v>0.04</v>
      </c>
      <c r="D912" s="3">
        <f t="shared" si="126"/>
        <v>58.813958333333339</v>
      </c>
      <c r="E912" s="3">
        <f>MAX(B912 - D912/Inputs!$B$5, 0)</f>
        <v>31.405956439393933</v>
      </c>
      <c r="F912" s="3">
        <f>MAX(D912*Inputs!$B$5 - B912, 0)</f>
        <v>0</v>
      </c>
      <c r="G912" s="3">
        <f t="shared" si="127"/>
        <v>0.04</v>
      </c>
      <c r="H912" t="str">
        <f t="shared" si="128"/>
        <v>Discharge</v>
      </c>
      <c r="I912" s="3">
        <f t="shared" si="133"/>
        <v>0</v>
      </c>
      <c r="J912" s="3">
        <f t="shared" si="134"/>
        <v>318.94827166799325</v>
      </c>
      <c r="K912" s="3">
        <f>MIN(Inputs!$B$2, (Inputs!$B$8 - I912)/Inputs!$B$9)</f>
        <v>170</v>
      </c>
      <c r="L912" s="3">
        <f>MAX(MIN(Inputs!$B$2, I912*Inputs!$B$10, Inputs!$B$8*Inputs!$B$4 - J912), 0)</f>
        <v>0</v>
      </c>
      <c r="M912" s="3">
        <f t="shared" si="129"/>
        <v>0</v>
      </c>
      <c r="N912" s="3">
        <f t="shared" si="130"/>
        <v>0</v>
      </c>
      <c r="O912" s="3">
        <f>IF(H912="Reg", MIN(Inputs!$B$2, I912*Inputs!$B$10, (Inputs!$B$8-I912)/Inputs!$B$9), 0)</f>
        <v>0</v>
      </c>
      <c r="P912" s="3">
        <f t="shared" si="131"/>
        <v>0</v>
      </c>
      <c r="Q912" s="3">
        <f t="shared" si="132"/>
        <v>0</v>
      </c>
      <c r="R912" s="3">
        <f>I912 + M912*Inputs!$B$9 - N912/Inputs!$B$10</f>
        <v>0</v>
      </c>
    </row>
    <row r="913" spans="1:18" x14ac:dyDescent="0.3">
      <c r="A913" s="4">
        <v>46060.958333333343</v>
      </c>
      <c r="B913" s="3">
        <v>64.897500000000008</v>
      </c>
      <c r="C913" s="3">
        <v>0.03</v>
      </c>
      <c r="D913" s="3">
        <f t="shared" si="126"/>
        <v>58.813958333333339</v>
      </c>
      <c r="E913" s="3">
        <f>MAX(B913 - D913/Inputs!$B$5, 0)</f>
        <v>0</v>
      </c>
      <c r="F913" s="3">
        <f>MAX(D913*Inputs!$B$5 - B913, 0)</f>
        <v>0</v>
      </c>
      <c r="G913" s="3">
        <f t="shared" si="127"/>
        <v>0.03</v>
      </c>
      <c r="H913" t="str">
        <f t="shared" si="128"/>
        <v>Reg</v>
      </c>
      <c r="I913" s="3">
        <f t="shared" si="133"/>
        <v>0</v>
      </c>
      <c r="J913" s="3">
        <f t="shared" si="134"/>
        <v>318.94827166799325</v>
      </c>
      <c r="K913" s="3">
        <f>MIN(Inputs!$B$2, (Inputs!$B$8 - I913)/Inputs!$B$9)</f>
        <v>170</v>
      </c>
      <c r="L913" s="3">
        <f>MAX(MIN(Inputs!$B$2, I913*Inputs!$B$10, Inputs!$B$8*Inputs!$B$4 - J913), 0)</f>
        <v>0</v>
      </c>
      <c r="M913" s="3">
        <f t="shared" si="129"/>
        <v>0</v>
      </c>
      <c r="N913" s="3">
        <f t="shared" si="130"/>
        <v>0</v>
      </c>
      <c r="O913" s="3">
        <f>IF(H913="Reg", MIN(Inputs!$B$2, I913*Inputs!$B$10, (Inputs!$B$8-I913)/Inputs!$B$9), 0)</f>
        <v>0</v>
      </c>
      <c r="P913" s="3">
        <f t="shared" si="131"/>
        <v>0</v>
      </c>
      <c r="Q913" s="3">
        <f t="shared" si="132"/>
        <v>0</v>
      </c>
      <c r="R913" s="3">
        <f>I913 + M913*Inputs!$B$9 - N913/Inputs!$B$10</f>
        <v>0</v>
      </c>
    </row>
    <row r="914" spans="1:18" x14ac:dyDescent="0.3">
      <c r="A914" s="4">
        <v>46061</v>
      </c>
      <c r="B914" s="3">
        <v>33.112499999999997</v>
      </c>
      <c r="C914" s="3">
        <v>0.03</v>
      </c>
      <c r="D914" s="3">
        <f t="shared" si="126"/>
        <v>27.9575</v>
      </c>
      <c r="E914" s="3">
        <f>MAX(B914 - D914/Inputs!$B$5, 0)</f>
        <v>1.3426136363636338</v>
      </c>
      <c r="F914" s="3">
        <f>MAX(D914*Inputs!$B$5 - B914, 0)</f>
        <v>0</v>
      </c>
      <c r="G914" s="3">
        <f t="shared" si="127"/>
        <v>0.03</v>
      </c>
      <c r="H914" t="str">
        <f t="shared" si="128"/>
        <v>Discharge</v>
      </c>
      <c r="I914" s="3">
        <f t="shared" si="133"/>
        <v>0</v>
      </c>
      <c r="J914" s="3">
        <f t="shared" si="134"/>
        <v>0</v>
      </c>
      <c r="K914" s="3">
        <f>MIN(Inputs!$B$2, (Inputs!$B$8 - I914)/Inputs!$B$9)</f>
        <v>170</v>
      </c>
      <c r="L914" s="3">
        <f>MAX(MIN(Inputs!$B$2, I914*Inputs!$B$10, Inputs!$B$8*Inputs!$B$4 - J914), 0)</f>
        <v>0</v>
      </c>
      <c r="M914" s="3">
        <f t="shared" si="129"/>
        <v>0</v>
      </c>
      <c r="N914" s="3">
        <f t="shared" si="130"/>
        <v>0</v>
      </c>
      <c r="O914" s="3">
        <f>IF(H914="Reg", MIN(Inputs!$B$2, I914*Inputs!$B$10, (Inputs!$B$8-I914)/Inputs!$B$9), 0)</f>
        <v>0</v>
      </c>
      <c r="P914" s="3">
        <f t="shared" si="131"/>
        <v>0</v>
      </c>
      <c r="Q914" s="3">
        <f t="shared" si="132"/>
        <v>0</v>
      </c>
      <c r="R914" s="3">
        <f>I914 + M914*Inputs!$B$9 - N914/Inputs!$B$10</f>
        <v>0</v>
      </c>
    </row>
    <row r="915" spans="1:18" x14ac:dyDescent="0.3">
      <c r="A915" s="4">
        <v>46061.041666666657</v>
      </c>
      <c r="B915" s="3">
        <v>27.797499999999999</v>
      </c>
      <c r="C915" s="3">
        <v>0.03</v>
      </c>
      <c r="D915" s="3">
        <f t="shared" si="126"/>
        <v>27.9575</v>
      </c>
      <c r="E915" s="3">
        <f>MAX(B915 - D915/Inputs!$B$5, 0)</f>
        <v>0</v>
      </c>
      <c r="F915" s="3">
        <f>MAX(D915*Inputs!$B$5 - B915, 0)</f>
        <v>0</v>
      </c>
      <c r="G915" s="3">
        <f t="shared" si="127"/>
        <v>0.03</v>
      </c>
      <c r="H915" t="str">
        <f t="shared" si="128"/>
        <v>Reg</v>
      </c>
      <c r="I915" s="3">
        <f t="shared" si="133"/>
        <v>0</v>
      </c>
      <c r="J915" s="3">
        <f t="shared" si="134"/>
        <v>0</v>
      </c>
      <c r="K915" s="3">
        <f>MIN(Inputs!$B$2, (Inputs!$B$8 - I915)/Inputs!$B$9)</f>
        <v>170</v>
      </c>
      <c r="L915" s="3">
        <f>MAX(MIN(Inputs!$B$2, I915*Inputs!$B$10, Inputs!$B$8*Inputs!$B$4 - J915), 0)</f>
        <v>0</v>
      </c>
      <c r="M915" s="3">
        <f t="shared" si="129"/>
        <v>0</v>
      </c>
      <c r="N915" s="3">
        <f t="shared" si="130"/>
        <v>0</v>
      </c>
      <c r="O915" s="3">
        <f>IF(H915="Reg", MIN(Inputs!$B$2, I915*Inputs!$B$10, (Inputs!$B$8-I915)/Inputs!$B$9), 0)</f>
        <v>0</v>
      </c>
      <c r="P915" s="3">
        <f t="shared" si="131"/>
        <v>0</v>
      </c>
      <c r="Q915" s="3">
        <f t="shared" si="132"/>
        <v>0</v>
      </c>
      <c r="R915" s="3">
        <f>I915 + M915*Inputs!$B$9 - N915/Inputs!$B$10</f>
        <v>0</v>
      </c>
    </row>
    <row r="916" spans="1:18" x14ac:dyDescent="0.3">
      <c r="A916" s="4">
        <v>46061.083333333343</v>
      </c>
      <c r="B916" s="3">
        <v>25.830000000000002</v>
      </c>
      <c r="C916" s="3">
        <v>0.04</v>
      </c>
      <c r="D916" s="3">
        <f t="shared" si="126"/>
        <v>27.9575</v>
      </c>
      <c r="E916" s="3">
        <f>MAX(B916 - D916/Inputs!$B$5, 0)</f>
        <v>0</v>
      </c>
      <c r="F916" s="3">
        <f>MAX(D916*Inputs!$B$5 - B916, 0)</f>
        <v>0</v>
      </c>
      <c r="G916" s="3">
        <f t="shared" si="127"/>
        <v>0.04</v>
      </c>
      <c r="H916" t="str">
        <f t="shared" si="128"/>
        <v>Reg</v>
      </c>
      <c r="I916" s="3">
        <f t="shared" si="133"/>
        <v>0</v>
      </c>
      <c r="J916" s="3">
        <f t="shared" si="134"/>
        <v>0</v>
      </c>
      <c r="K916" s="3">
        <f>MIN(Inputs!$B$2, (Inputs!$B$8 - I916)/Inputs!$B$9)</f>
        <v>170</v>
      </c>
      <c r="L916" s="3">
        <f>MAX(MIN(Inputs!$B$2, I916*Inputs!$B$10, Inputs!$B$8*Inputs!$B$4 - J916), 0)</f>
        <v>0</v>
      </c>
      <c r="M916" s="3">
        <f t="shared" si="129"/>
        <v>0</v>
      </c>
      <c r="N916" s="3">
        <f t="shared" si="130"/>
        <v>0</v>
      </c>
      <c r="O916" s="3">
        <f>IF(H916="Reg", MIN(Inputs!$B$2, I916*Inputs!$B$10, (Inputs!$B$8-I916)/Inputs!$B$9), 0)</f>
        <v>0</v>
      </c>
      <c r="P916" s="3">
        <f t="shared" si="131"/>
        <v>0</v>
      </c>
      <c r="Q916" s="3">
        <f t="shared" si="132"/>
        <v>0</v>
      </c>
      <c r="R916" s="3">
        <f>I916 + M916*Inputs!$B$9 - N916/Inputs!$B$10</f>
        <v>0</v>
      </c>
    </row>
    <row r="917" spans="1:18" x14ac:dyDescent="0.3">
      <c r="A917" s="4">
        <v>46061.125</v>
      </c>
      <c r="B917" s="3">
        <v>25.352499999999999</v>
      </c>
      <c r="C917" s="3">
        <v>0.04</v>
      </c>
      <c r="D917" s="3">
        <f t="shared" si="126"/>
        <v>27.9575</v>
      </c>
      <c r="E917" s="3">
        <f>MAX(B917 - D917/Inputs!$B$5, 0)</f>
        <v>0</v>
      </c>
      <c r="F917" s="3">
        <f>MAX(D917*Inputs!$B$5 - B917, 0)</f>
        <v>0</v>
      </c>
      <c r="G917" s="3">
        <f t="shared" si="127"/>
        <v>0.04</v>
      </c>
      <c r="H917" t="str">
        <f t="shared" si="128"/>
        <v>Reg</v>
      </c>
      <c r="I917" s="3">
        <f t="shared" si="133"/>
        <v>0</v>
      </c>
      <c r="J917" s="3">
        <f t="shared" si="134"/>
        <v>0</v>
      </c>
      <c r="K917" s="3">
        <f>MIN(Inputs!$B$2, (Inputs!$B$8 - I917)/Inputs!$B$9)</f>
        <v>170</v>
      </c>
      <c r="L917" s="3">
        <f>MAX(MIN(Inputs!$B$2, I917*Inputs!$B$10, Inputs!$B$8*Inputs!$B$4 - J917), 0)</f>
        <v>0</v>
      </c>
      <c r="M917" s="3">
        <f t="shared" si="129"/>
        <v>0</v>
      </c>
      <c r="N917" s="3">
        <f t="shared" si="130"/>
        <v>0</v>
      </c>
      <c r="O917" s="3">
        <f>IF(H917="Reg", MIN(Inputs!$B$2, I917*Inputs!$B$10, (Inputs!$B$8-I917)/Inputs!$B$9), 0)</f>
        <v>0</v>
      </c>
      <c r="P917" s="3">
        <f t="shared" si="131"/>
        <v>0</v>
      </c>
      <c r="Q917" s="3">
        <f t="shared" si="132"/>
        <v>0</v>
      </c>
      <c r="R917" s="3">
        <f>I917 + M917*Inputs!$B$9 - N917/Inputs!$B$10</f>
        <v>0</v>
      </c>
    </row>
    <row r="918" spans="1:18" x14ac:dyDescent="0.3">
      <c r="A918" s="4">
        <v>46061.166666666657</v>
      </c>
      <c r="B918" s="3">
        <v>24.97</v>
      </c>
      <c r="C918" s="3">
        <v>0.04</v>
      </c>
      <c r="D918" s="3">
        <f t="shared" si="126"/>
        <v>27.9575</v>
      </c>
      <c r="E918" s="3">
        <f>MAX(B918 - D918/Inputs!$B$5, 0)</f>
        <v>0</v>
      </c>
      <c r="F918" s="3">
        <f>MAX(D918*Inputs!$B$5 - B918, 0)</f>
        <v>0</v>
      </c>
      <c r="G918" s="3">
        <f t="shared" si="127"/>
        <v>0.04</v>
      </c>
      <c r="H918" t="str">
        <f t="shared" si="128"/>
        <v>Reg</v>
      </c>
      <c r="I918" s="3">
        <f t="shared" si="133"/>
        <v>0</v>
      </c>
      <c r="J918" s="3">
        <f t="shared" si="134"/>
        <v>0</v>
      </c>
      <c r="K918" s="3">
        <f>MIN(Inputs!$B$2, (Inputs!$B$8 - I918)/Inputs!$B$9)</f>
        <v>170</v>
      </c>
      <c r="L918" s="3">
        <f>MAX(MIN(Inputs!$B$2, I918*Inputs!$B$10, Inputs!$B$8*Inputs!$B$4 - J918), 0)</f>
        <v>0</v>
      </c>
      <c r="M918" s="3">
        <f t="shared" si="129"/>
        <v>0</v>
      </c>
      <c r="N918" s="3">
        <f t="shared" si="130"/>
        <v>0</v>
      </c>
      <c r="O918" s="3">
        <f>IF(H918="Reg", MIN(Inputs!$B$2, I918*Inputs!$B$10, (Inputs!$B$8-I918)/Inputs!$B$9), 0)</f>
        <v>0</v>
      </c>
      <c r="P918" s="3">
        <f t="shared" si="131"/>
        <v>0</v>
      </c>
      <c r="Q918" s="3">
        <f t="shared" si="132"/>
        <v>0</v>
      </c>
      <c r="R918" s="3">
        <f>I918 + M918*Inputs!$B$9 - N918/Inputs!$B$10</f>
        <v>0</v>
      </c>
    </row>
    <row r="919" spans="1:18" x14ac:dyDescent="0.3">
      <c r="A919" s="4">
        <v>46061.208333333343</v>
      </c>
      <c r="B919" s="3">
        <v>24.317499999999999</v>
      </c>
      <c r="C919" s="3">
        <v>0.04</v>
      </c>
      <c r="D919" s="3">
        <f t="shared" si="126"/>
        <v>27.9575</v>
      </c>
      <c r="E919" s="3">
        <f>MAX(B919 - D919/Inputs!$B$5, 0)</f>
        <v>0</v>
      </c>
      <c r="F919" s="3">
        <f>MAX(D919*Inputs!$B$5 - B919, 0)</f>
        <v>0.28509999999999991</v>
      </c>
      <c r="G919" s="3">
        <f t="shared" si="127"/>
        <v>0.04</v>
      </c>
      <c r="H919" t="str">
        <f t="shared" si="128"/>
        <v>Charge</v>
      </c>
      <c r="I919" s="3">
        <f t="shared" si="133"/>
        <v>0</v>
      </c>
      <c r="J919" s="3">
        <f t="shared" si="134"/>
        <v>0</v>
      </c>
      <c r="K919" s="3">
        <f>MIN(Inputs!$B$2, (Inputs!$B$8 - I919)/Inputs!$B$9)</f>
        <v>170</v>
      </c>
      <c r="L919" s="3">
        <f>MAX(MIN(Inputs!$B$2, I919*Inputs!$B$10, Inputs!$B$8*Inputs!$B$4 - J919), 0)</f>
        <v>0</v>
      </c>
      <c r="M919" s="3">
        <f t="shared" si="129"/>
        <v>170</v>
      </c>
      <c r="N919" s="3">
        <f t="shared" si="130"/>
        <v>0</v>
      </c>
      <c r="O919" s="3">
        <f>IF(H919="Reg", MIN(Inputs!$B$2, I919*Inputs!$B$10, (Inputs!$B$8-I919)/Inputs!$B$9), 0)</f>
        <v>0</v>
      </c>
      <c r="P919" s="3">
        <f t="shared" si="131"/>
        <v>-4133.9749999999995</v>
      </c>
      <c r="Q919" s="3">
        <f t="shared" si="132"/>
        <v>0</v>
      </c>
      <c r="R919" s="3">
        <f>I919 + M919*Inputs!$B$9 - N919/Inputs!$B$10</f>
        <v>159.4741358339966</v>
      </c>
    </row>
    <row r="920" spans="1:18" x14ac:dyDescent="0.3">
      <c r="A920" s="4">
        <v>46061.25</v>
      </c>
      <c r="B920" s="3">
        <v>25.3475</v>
      </c>
      <c r="C920" s="3">
        <v>0.11</v>
      </c>
      <c r="D920" s="3">
        <f t="shared" si="126"/>
        <v>27.9575</v>
      </c>
      <c r="E920" s="3">
        <f>MAX(B920 - D920/Inputs!$B$5, 0)</f>
        <v>0</v>
      </c>
      <c r="F920" s="3">
        <f>MAX(D920*Inputs!$B$5 - B920, 0)</f>
        <v>0</v>
      </c>
      <c r="G920" s="3">
        <f t="shared" si="127"/>
        <v>0.11</v>
      </c>
      <c r="H920" t="str">
        <f t="shared" si="128"/>
        <v>Reg</v>
      </c>
      <c r="I920" s="3">
        <f t="shared" si="133"/>
        <v>159.4741358339966</v>
      </c>
      <c r="J920" s="3">
        <f t="shared" si="134"/>
        <v>0</v>
      </c>
      <c r="K920" s="3">
        <f>MIN(Inputs!$B$2, (Inputs!$B$8 - I920)/Inputs!$B$9)</f>
        <v>170</v>
      </c>
      <c r="L920" s="3">
        <f>MAX(MIN(Inputs!$B$2, I920*Inputs!$B$10, Inputs!$B$8*Inputs!$B$4 - J920), 0)</f>
        <v>149.6</v>
      </c>
      <c r="M920" s="3">
        <f t="shared" si="129"/>
        <v>0</v>
      </c>
      <c r="N920" s="3">
        <f t="shared" si="130"/>
        <v>0</v>
      </c>
      <c r="O920" s="3">
        <f>IF(H920="Reg", MIN(Inputs!$B$2, I920*Inputs!$B$10, (Inputs!$B$8-I920)/Inputs!$B$9), 0)</f>
        <v>149.6</v>
      </c>
      <c r="P920" s="3">
        <f t="shared" si="131"/>
        <v>0</v>
      </c>
      <c r="Q920" s="3">
        <f t="shared" si="132"/>
        <v>16.456</v>
      </c>
      <c r="R920" s="3">
        <f>I920 + M920*Inputs!$B$9 - N920/Inputs!$B$10</f>
        <v>159.4741358339966</v>
      </c>
    </row>
    <row r="921" spans="1:18" x14ac:dyDescent="0.3">
      <c r="A921" s="4">
        <v>46061.291666666657</v>
      </c>
      <c r="B921" s="3">
        <v>24.557500000000001</v>
      </c>
      <c r="C921" s="3">
        <v>0.12</v>
      </c>
      <c r="D921" s="3">
        <f t="shared" si="126"/>
        <v>27.9575</v>
      </c>
      <c r="E921" s="3">
        <f>MAX(B921 - D921/Inputs!$B$5, 0)</f>
        <v>0</v>
      </c>
      <c r="F921" s="3">
        <f>MAX(D921*Inputs!$B$5 - B921, 0)</f>
        <v>4.509999999999792E-2</v>
      </c>
      <c r="G921" s="3">
        <f t="shared" si="127"/>
        <v>0.12</v>
      </c>
      <c r="H921" t="str">
        <f t="shared" si="128"/>
        <v>Reg</v>
      </c>
      <c r="I921" s="3">
        <f t="shared" si="133"/>
        <v>159.4741358339966</v>
      </c>
      <c r="J921" s="3">
        <f t="shared" si="134"/>
        <v>0</v>
      </c>
      <c r="K921" s="3">
        <f>MIN(Inputs!$B$2, (Inputs!$B$8 - I921)/Inputs!$B$9)</f>
        <v>170</v>
      </c>
      <c r="L921" s="3">
        <f>MAX(MIN(Inputs!$B$2, I921*Inputs!$B$10, Inputs!$B$8*Inputs!$B$4 - J921), 0)</f>
        <v>149.6</v>
      </c>
      <c r="M921" s="3">
        <f t="shared" si="129"/>
        <v>0</v>
      </c>
      <c r="N921" s="3">
        <f t="shared" si="130"/>
        <v>0</v>
      </c>
      <c r="O921" s="3">
        <f>IF(H921="Reg", MIN(Inputs!$B$2, I921*Inputs!$B$10, (Inputs!$B$8-I921)/Inputs!$B$9), 0)</f>
        <v>149.6</v>
      </c>
      <c r="P921" s="3">
        <f t="shared" si="131"/>
        <v>0</v>
      </c>
      <c r="Q921" s="3">
        <f t="shared" si="132"/>
        <v>17.951999999999998</v>
      </c>
      <c r="R921" s="3">
        <f>I921 + M921*Inputs!$B$9 - N921/Inputs!$B$10</f>
        <v>159.4741358339966</v>
      </c>
    </row>
    <row r="922" spans="1:18" x14ac:dyDescent="0.3">
      <c r="A922" s="4">
        <v>46061.333333333343</v>
      </c>
      <c r="B922" s="3">
        <v>18.200000000000003</v>
      </c>
      <c r="C922" s="3">
        <v>1</v>
      </c>
      <c r="D922" s="3">
        <f t="shared" si="126"/>
        <v>27.9575</v>
      </c>
      <c r="E922" s="3">
        <f>MAX(B922 - D922/Inputs!$B$5, 0)</f>
        <v>0</v>
      </c>
      <c r="F922" s="3">
        <f>MAX(D922*Inputs!$B$5 - B922, 0)</f>
        <v>6.4025999999999961</v>
      </c>
      <c r="G922" s="3">
        <f t="shared" si="127"/>
        <v>1</v>
      </c>
      <c r="H922" t="str">
        <f t="shared" si="128"/>
        <v>Charge</v>
      </c>
      <c r="I922" s="3">
        <f t="shared" si="133"/>
        <v>159.4741358339966</v>
      </c>
      <c r="J922" s="3">
        <f t="shared" si="134"/>
        <v>0</v>
      </c>
      <c r="K922" s="3">
        <f>MIN(Inputs!$B$2, (Inputs!$B$8 - I922)/Inputs!$B$9)</f>
        <v>170</v>
      </c>
      <c r="L922" s="3">
        <f>MAX(MIN(Inputs!$B$2, I922*Inputs!$B$10, Inputs!$B$8*Inputs!$B$4 - J922), 0)</f>
        <v>149.6</v>
      </c>
      <c r="M922" s="3">
        <f t="shared" si="129"/>
        <v>170</v>
      </c>
      <c r="N922" s="3">
        <f t="shared" si="130"/>
        <v>0</v>
      </c>
      <c r="O922" s="3">
        <f>IF(H922="Reg", MIN(Inputs!$B$2, I922*Inputs!$B$10, (Inputs!$B$8-I922)/Inputs!$B$9), 0)</f>
        <v>0</v>
      </c>
      <c r="P922" s="3">
        <f t="shared" si="131"/>
        <v>-3094.0000000000005</v>
      </c>
      <c r="Q922" s="3">
        <f t="shared" si="132"/>
        <v>0</v>
      </c>
      <c r="R922" s="3">
        <f>I922 + M922*Inputs!$B$9 - N922/Inputs!$B$10</f>
        <v>318.9482716679932</v>
      </c>
    </row>
    <row r="923" spans="1:18" x14ac:dyDescent="0.3">
      <c r="A923" s="4">
        <v>46061.375</v>
      </c>
      <c r="B923" s="3">
        <v>15.004999999999999</v>
      </c>
      <c r="C923" s="3">
        <v>1</v>
      </c>
      <c r="D923" s="3">
        <f t="shared" si="126"/>
        <v>27.9575</v>
      </c>
      <c r="E923" s="3">
        <f>MAX(B923 - D923/Inputs!$B$5, 0)</f>
        <v>0</v>
      </c>
      <c r="F923" s="3">
        <f>MAX(D923*Inputs!$B$5 - B923, 0)</f>
        <v>9.5975999999999999</v>
      </c>
      <c r="G923" s="3">
        <f t="shared" si="127"/>
        <v>1</v>
      </c>
      <c r="H923" t="str">
        <f t="shared" si="128"/>
        <v>Charge</v>
      </c>
      <c r="I923" s="3">
        <f t="shared" si="133"/>
        <v>318.9482716679932</v>
      </c>
      <c r="J923" s="3">
        <f t="shared" si="134"/>
        <v>0</v>
      </c>
      <c r="K923" s="3">
        <f>MIN(Inputs!$B$2, (Inputs!$B$8 - I923)/Inputs!$B$9)</f>
        <v>22.44121780453775</v>
      </c>
      <c r="L923" s="3">
        <f>MAX(MIN(Inputs!$B$2, I923*Inputs!$B$10, Inputs!$B$8*Inputs!$B$4 - J923), 0)</f>
        <v>170</v>
      </c>
      <c r="M923" s="3">
        <f t="shared" si="129"/>
        <v>22.44121780453775</v>
      </c>
      <c r="N923" s="3">
        <f t="shared" si="130"/>
        <v>0</v>
      </c>
      <c r="O923" s="3">
        <f>IF(H923="Reg", MIN(Inputs!$B$2, I923*Inputs!$B$10, (Inputs!$B$8-I923)/Inputs!$B$9), 0)</f>
        <v>0</v>
      </c>
      <c r="P923" s="3">
        <f t="shared" si="131"/>
        <v>-336.73047315708891</v>
      </c>
      <c r="Q923" s="3">
        <f t="shared" si="132"/>
        <v>0</v>
      </c>
      <c r="R923" s="3">
        <f>I923 + M923*Inputs!$B$9 - N923/Inputs!$B$10</f>
        <v>340</v>
      </c>
    </row>
    <row r="924" spans="1:18" x14ac:dyDescent="0.3">
      <c r="A924" s="4">
        <v>46061.416666666657</v>
      </c>
      <c r="B924" s="3">
        <v>7.2675000000000001</v>
      </c>
      <c r="C924" s="3">
        <v>0.5</v>
      </c>
      <c r="D924" s="3">
        <f t="shared" si="126"/>
        <v>27.9575</v>
      </c>
      <c r="E924" s="3">
        <f>MAX(B924 - D924/Inputs!$B$5, 0)</f>
        <v>0</v>
      </c>
      <c r="F924" s="3">
        <f>MAX(D924*Inputs!$B$5 - B924, 0)</f>
        <v>17.335099999999997</v>
      </c>
      <c r="G924" s="3">
        <f t="shared" si="127"/>
        <v>0.5</v>
      </c>
      <c r="H924" t="str">
        <f t="shared" si="128"/>
        <v>Charge</v>
      </c>
      <c r="I924" s="3">
        <f t="shared" si="133"/>
        <v>340</v>
      </c>
      <c r="J924" s="3">
        <f t="shared" si="134"/>
        <v>0</v>
      </c>
      <c r="K924" s="3">
        <f>MIN(Inputs!$B$2, (Inputs!$B$8 - I924)/Inputs!$B$9)</f>
        <v>0</v>
      </c>
      <c r="L924" s="3">
        <f>MAX(MIN(Inputs!$B$2, I924*Inputs!$B$10, Inputs!$B$8*Inputs!$B$4 - J924), 0)</f>
        <v>170</v>
      </c>
      <c r="M924" s="3">
        <f t="shared" si="129"/>
        <v>0</v>
      </c>
      <c r="N924" s="3">
        <f t="shared" si="130"/>
        <v>0</v>
      </c>
      <c r="O924" s="3">
        <f>IF(H924="Reg", MIN(Inputs!$B$2, I924*Inputs!$B$10, (Inputs!$B$8-I924)/Inputs!$B$9), 0)</f>
        <v>0</v>
      </c>
      <c r="P924" s="3">
        <f t="shared" si="131"/>
        <v>0</v>
      </c>
      <c r="Q924" s="3">
        <f t="shared" si="132"/>
        <v>0</v>
      </c>
      <c r="R924" s="3">
        <f>I924 + M924*Inputs!$B$9 - N924/Inputs!$B$10</f>
        <v>340</v>
      </c>
    </row>
    <row r="925" spans="1:18" x14ac:dyDescent="0.3">
      <c r="A925" s="4">
        <v>46061.458333333343</v>
      </c>
      <c r="B925" s="3">
        <v>6.9550000000000001</v>
      </c>
      <c r="C925" s="3">
        <v>0.3</v>
      </c>
      <c r="D925" s="3">
        <f t="shared" si="126"/>
        <v>27.9575</v>
      </c>
      <c r="E925" s="3">
        <f>MAX(B925 - D925/Inputs!$B$5, 0)</f>
        <v>0</v>
      </c>
      <c r="F925" s="3">
        <f>MAX(D925*Inputs!$B$5 - B925, 0)</f>
        <v>17.647599999999997</v>
      </c>
      <c r="G925" s="3">
        <f t="shared" si="127"/>
        <v>0.3</v>
      </c>
      <c r="H925" t="str">
        <f t="shared" si="128"/>
        <v>Charge</v>
      </c>
      <c r="I925" s="3">
        <f t="shared" si="133"/>
        <v>340</v>
      </c>
      <c r="J925" s="3">
        <f t="shared" si="134"/>
        <v>0</v>
      </c>
      <c r="K925" s="3">
        <f>MIN(Inputs!$B$2, (Inputs!$B$8 - I925)/Inputs!$B$9)</f>
        <v>0</v>
      </c>
      <c r="L925" s="3">
        <f>MAX(MIN(Inputs!$B$2, I925*Inputs!$B$10, Inputs!$B$8*Inputs!$B$4 - J925), 0)</f>
        <v>170</v>
      </c>
      <c r="M925" s="3">
        <f t="shared" si="129"/>
        <v>0</v>
      </c>
      <c r="N925" s="3">
        <f t="shared" si="130"/>
        <v>0</v>
      </c>
      <c r="O925" s="3">
        <f>IF(H925="Reg", MIN(Inputs!$B$2, I925*Inputs!$B$10, (Inputs!$B$8-I925)/Inputs!$B$9), 0)</f>
        <v>0</v>
      </c>
      <c r="P925" s="3">
        <f t="shared" si="131"/>
        <v>0</v>
      </c>
      <c r="Q925" s="3">
        <f t="shared" si="132"/>
        <v>0</v>
      </c>
      <c r="R925" s="3">
        <f>I925 + M925*Inputs!$B$9 - N925/Inputs!$B$10</f>
        <v>340</v>
      </c>
    </row>
    <row r="926" spans="1:18" x14ac:dyDescent="0.3">
      <c r="A926" s="4">
        <v>46061.5</v>
      </c>
      <c r="B926" s="3">
        <v>15.06</v>
      </c>
      <c r="C926" s="3">
        <v>0.33</v>
      </c>
      <c r="D926" s="3">
        <f t="shared" si="126"/>
        <v>27.9575</v>
      </c>
      <c r="E926" s="3">
        <f>MAX(B926 - D926/Inputs!$B$5, 0)</f>
        <v>0</v>
      </c>
      <c r="F926" s="3">
        <f>MAX(D926*Inputs!$B$5 - B926, 0)</f>
        <v>9.5425999999999984</v>
      </c>
      <c r="G926" s="3">
        <f t="shared" si="127"/>
        <v>0.33</v>
      </c>
      <c r="H926" t="str">
        <f t="shared" si="128"/>
        <v>Charge</v>
      </c>
      <c r="I926" s="3">
        <f t="shared" si="133"/>
        <v>340</v>
      </c>
      <c r="J926" s="3">
        <f t="shared" si="134"/>
        <v>0</v>
      </c>
      <c r="K926" s="3">
        <f>MIN(Inputs!$B$2, (Inputs!$B$8 - I926)/Inputs!$B$9)</f>
        <v>0</v>
      </c>
      <c r="L926" s="3">
        <f>MAX(MIN(Inputs!$B$2, I926*Inputs!$B$10, Inputs!$B$8*Inputs!$B$4 - J926), 0)</f>
        <v>170</v>
      </c>
      <c r="M926" s="3">
        <f t="shared" si="129"/>
        <v>0</v>
      </c>
      <c r="N926" s="3">
        <f t="shared" si="130"/>
        <v>0</v>
      </c>
      <c r="O926" s="3">
        <f>IF(H926="Reg", MIN(Inputs!$B$2, I926*Inputs!$B$10, (Inputs!$B$8-I926)/Inputs!$B$9), 0)</f>
        <v>0</v>
      </c>
      <c r="P926" s="3">
        <f t="shared" si="131"/>
        <v>0</v>
      </c>
      <c r="Q926" s="3">
        <f t="shared" si="132"/>
        <v>0</v>
      </c>
      <c r="R926" s="3">
        <f>I926 + M926*Inputs!$B$9 - N926/Inputs!$B$10</f>
        <v>340</v>
      </c>
    </row>
    <row r="927" spans="1:18" x14ac:dyDescent="0.3">
      <c r="A927" s="4">
        <v>46061.541666666657</v>
      </c>
      <c r="B927" s="3">
        <v>6.4574999999999996</v>
      </c>
      <c r="C927" s="3">
        <v>0.4</v>
      </c>
      <c r="D927" s="3">
        <f t="shared" si="126"/>
        <v>27.9575</v>
      </c>
      <c r="E927" s="3">
        <f>MAX(B927 - D927/Inputs!$B$5, 0)</f>
        <v>0</v>
      </c>
      <c r="F927" s="3">
        <f>MAX(D927*Inputs!$B$5 - B927, 0)</f>
        <v>18.145099999999999</v>
      </c>
      <c r="G927" s="3">
        <f t="shared" si="127"/>
        <v>0.4</v>
      </c>
      <c r="H927" t="str">
        <f t="shared" si="128"/>
        <v>Charge</v>
      </c>
      <c r="I927" s="3">
        <f t="shared" si="133"/>
        <v>340</v>
      </c>
      <c r="J927" s="3">
        <f t="shared" si="134"/>
        <v>0</v>
      </c>
      <c r="K927" s="3">
        <f>MIN(Inputs!$B$2, (Inputs!$B$8 - I927)/Inputs!$B$9)</f>
        <v>0</v>
      </c>
      <c r="L927" s="3">
        <f>MAX(MIN(Inputs!$B$2, I927*Inputs!$B$10, Inputs!$B$8*Inputs!$B$4 - J927), 0)</f>
        <v>170</v>
      </c>
      <c r="M927" s="3">
        <f t="shared" si="129"/>
        <v>0</v>
      </c>
      <c r="N927" s="3">
        <f t="shared" si="130"/>
        <v>0</v>
      </c>
      <c r="O927" s="3">
        <f>IF(H927="Reg", MIN(Inputs!$B$2, I927*Inputs!$B$10, (Inputs!$B$8-I927)/Inputs!$B$9), 0)</f>
        <v>0</v>
      </c>
      <c r="P927" s="3">
        <f t="shared" si="131"/>
        <v>0</v>
      </c>
      <c r="Q927" s="3">
        <f t="shared" si="132"/>
        <v>0</v>
      </c>
      <c r="R927" s="3">
        <f>I927 + M927*Inputs!$B$9 - N927/Inputs!$B$10</f>
        <v>340</v>
      </c>
    </row>
    <row r="928" spans="1:18" x14ac:dyDescent="0.3">
      <c r="A928" s="4">
        <v>46061.583333333343</v>
      </c>
      <c r="B928" s="3">
        <v>17.440000000000001</v>
      </c>
      <c r="C928" s="3">
        <v>0.73</v>
      </c>
      <c r="D928" s="3">
        <f t="shared" si="126"/>
        <v>27.9575</v>
      </c>
      <c r="E928" s="3">
        <f>MAX(B928 - D928/Inputs!$B$5, 0)</f>
        <v>0</v>
      </c>
      <c r="F928" s="3">
        <f>MAX(D928*Inputs!$B$5 - B928, 0)</f>
        <v>7.1625999999999976</v>
      </c>
      <c r="G928" s="3">
        <f t="shared" si="127"/>
        <v>0.73</v>
      </c>
      <c r="H928" t="str">
        <f t="shared" si="128"/>
        <v>Charge</v>
      </c>
      <c r="I928" s="3">
        <f t="shared" si="133"/>
        <v>340</v>
      </c>
      <c r="J928" s="3">
        <f t="shared" si="134"/>
        <v>0</v>
      </c>
      <c r="K928" s="3">
        <f>MIN(Inputs!$B$2, (Inputs!$B$8 - I928)/Inputs!$B$9)</f>
        <v>0</v>
      </c>
      <c r="L928" s="3">
        <f>MAX(MIN(Inputs!$B$2, I928*Inputs!$B$10, Inputs!$B$8*Inputs!$B$4 - J928), 0)</f>
        <v>170</v>
      </c>
      <c r="M928" s="3">
        <f t="shared" si="129"/>
        <v>0</v>
      </c>
      <c r="N928" s="3">
        <f t="shared" si="130"/>
        <v>0</v>
      </c>
      <c r="O928" s="3">
        <f>IF(H928="Reg", MIN(Inputs!$B$2, I928*Inputs!$B$10, (Inputs!$B$8-I928)/Inputs!$B$9), 0)</f>
        <v>0</v>
      </c>
      <c r="P928" s="3">
        <f t="shared" si="131"/>
        <v>0</v>
      </c>
      <c r="Q928" s="3">
        <f t="shared" si="132"/>
        <v>0</v>
      </c>
      <c r="R928" s="3">
        <f>I928 + M928*Inputs!$B$9 - N928/Inputs!$B$10</f>
        <v>340</v>
      </c>
    </row>
    <row r="929" spans="1:18" x14ac:dyDescent="0.3">
      <c r="A929" s="4">
        <v>46061.625</v>
      </c>
      <c r="B929" s="3">
        <v>22.279999999999998</v>
      </c>
      <c r="C929" s="3">
        <v>0.73</v>
      </c>
      <c r="D929" s="3">
        <f t="shared" si="126"/>
        <v>27.9575</v>
      </c>
      <c r="E929" s="3">
        <f>MAX(B929 - D929/Inputs!$B$5, 0)</f>
        <v>0</v>
      </c>
      <c r="F929" s="3">
        <f>MAX(D929*Inputs!$B$5 - B929, 0)</f>
        <v>2.3226000000000013</v>
      </c>
      <c r="G929" s="3">
        <f t="shared" si="127"/>
        <v>0.73</v>
      </c>
      <c r="H929" t="str">
        <f t="shared" si="128"/>
        <v>Charge</v>
      </c>
      <c r="I929" s="3">
        <f t="shared" si="133"/>
        <v>340</v>
      </c>
      <c r="J929" s="3">
        <f t="shared" si="134"/>
        <v>0</v>
      </c>
      <c r="K929" s="3">
        <f>MIN(Inputs!$B$2, (Inputs!$B$8 - I929)/Inputs!$B$9)</f>
        <v>0</v>
      </c>
      <c r="L929" s="3">
        <f>MAX(MIN(Inputs!$B$2, I929*Inputs!$B$10, Inputs!$B$8*Inputs!$B$4 - J929), 0)</f>
        <v>170</v>
      </c>
      <c r="M929" s="3">
        <f t="shared" si="129"/>
        <v>0</v>
      </c>
      <c r="N929" s="3">
        <f t="shared" si="130"/>
        <v>0</v>
      </c>
      <c r="O929" s="3">
        <f>IF(H929="Reg", MIN(Inputs!$B$2, I929*Inputs!$B$10, (Inputs!$B$8-I929)/Inputs!$B$9), 0)</f>
        <v>0</v>
      </c>
      <c r="P929" s="3">
        <f t="shared" si="131"/>
        <v>0</v>
      </c>
      <c r="Q929" s="3">
        <f t="shared" si="132"/>
        <v>0</v>
      </c>
      <c r="R929" s="3">
        <f>I929 + M929*Inputs!$B$9 - N929/Inputs!$B$10</f>
        <v>340</v>
      </c>
    </row>
    <row r="930" spans="1:18" x14ac:dyDescent="0.3">
      <c r="A930" s="4">
        <v>46061.666666666657</v>
      </c>
      <c r="B930" s="3">
        <v>33.64</v>
      </c>
      <c r="C930" s="3">
        <v>0.83</v>
      </c>
      <c r="D930" s="3">
        <f t="shared" si="126"/>
        <v>27.9575</v>
      </c>
      <c r="E930" s="3">
        <f>MAX(B930 - D930/Inputs!$B$5, 0)</f>
        <v>1.8701136363636373</v>
      </c>
      <c r="F930" s="3">
        <f>MAX(D930*Inputs!$B$5 - B930, 0)</f>
        <v>0</v>
      </c>
      <c r="G930" s="3">
        <f t="shared" si="127"/>
        <v>0.83</v>
      </c>
      <c r="H930" t="str">
        <f t="shared" si="128"/>
        <v>Discharge</v>
      </c>
      <c r="I930" s="3">
        <f t="shared" si="133"/>
        <v>340</v>
      </c>
      <c r="J930" s="3">
        <f t="shared" si="134"/>
        <v>0</v>
      </c>
      <c r="K930" s="3">
        <f>MIN(Inputs!$B$2, (Inputs!$B$8 - I930)/Inputs!$B$9)</f>
        <v>0</v>
      </c>
      <c r="L930" s="3">
        <f>MAX(MIN(Inputs!$B$2, I930*Inputs!$B$10, Inputs!$B$8*Inputs!$B$4 - J930), 0)</f>
        <v>170</v>
      </c>
      <c r="M930" s="3">
        <f t="shared" si="129"/>
        <v>0</v>
      </c>
      <c r="N930" s="3">
        <f t="shared" si="130"/>
        <v>170</v>
      </c>
      <c r="O930" s="3">
        <f>IF(H930="Reg", MIN(Inputs!$B$2, I930*Inputs!$B$10, (Inputs!$B$8-I930)/Inputs!$B$9), 0)</f>
        <v>0</v>
      </c>
      <c r="P930" s="3">
        <f t="shared" si="131"/>
        <v>5718.8</v>
      </c>
      <c r="Q930" s="3">
        <f t="shared" si="132"/>
        <v>0</v>
      </c>
      <c r="R930" s="3">
        <f>I930 + M930*Inputs!$B$9 - N930/Inputs!$B$10</f>
        <v>158.77939109773115</v>
      </c>
    </row>
    <row r="931" spans="1:18" x14ac:dyDescent="0.3">
      <c r="A931" s="4">
        <v>46061.708333333343</v>
      </c>
      <c r="B931" s="3">
        <v>39.372500000000002</v>
      </c>
      <c r="C931" s="3">
        <v>2.36</v>
      </c>
      <c r="D931" s="3">
        <f t="shared" si="126"/>
        <v>27.9575</v>
      </c>
      <c r="E931" s="3">
        <f>MAX(B931 - D931/Inputs!$B$5, 0)</f>
        <v>7.602613636363639</v>
      </c>
      <c r="F931" s="3">
        <f>MAX(D931*Inputs!$B$5 - B931, 0)</f>
        <v>0</v>
      </c>
      <c r="G931" s="3">
        <f t="shared" si="127"/>
        <v>2.36</v>
      </c>
      <c r="H931" t="str">
        <f t="shared" si="128"/>
        <v>Discharge</v>
      </c>
      <c r="I931" s="3">
        <f t="shared" si="133"/>
        <v>158.77939109773115</v>
      </c>
      <c r="J931" s="3">
        <f t="shared" si="134"/>
        <v>170</v>
      </c>
      <c r="K931" s="3">
        <f>MIN(Inputs!$B$2, (Inputs!$B$8 - I931)/Inputs!$B$9)</f>
        <v>170</v>
      </c>
      <c r="L931" s="3">
        <f>MAX(MIN(Inputs!$B$2, I931*Inputs!$B$10, Inputs!$B$8*Inputs!$B$4 - J931), 0)</f>
        <v>148.94827166799323</v>
      </c>
      <c r="M931" s="3">
        <f t="shared" si="129"/>
        <v>0</v>
      </c>
      <c r="N931" s="3">
        <f t="shared" si="130"/>
        <v>148.94827166799323</v>
      </c>
      <c r="O931" s="3">
        <f>IF(H931="Reg", MIN(Inputs!$B$2, I931*Inputs!$B$10, (Inputs!$B$8-I931)/Inputs!$B$9), 0)</f>
        <v>0</v>
      </c>
      <c r="P931" s="3">
        <f t="shared" si="131"/>
        <v>5864.4658262480634</v>
      </c>
      <c r="Q931" s="3">
        <f t="shared" si="132"/>
        <v>0</v>
      </c>
      <c r="R931" s="3">
        <f>I931 + M931*Inputs!$B$9 - N931/Inputs!$B$10</f>
        <v>0</v>
      </c>
    </row>
    <row r="932" spans="1:18" x14ac:dyDescent="0.3">
      <c r="A932" s="4">
        <v>46061.75</v>
      </c>
      <c r="B932" s="3">
        <v>37.227499999999999</v>
      </c>
      <c r="C932" s="3">
        <v>2.99</v>
      </c>
      <c r="D932" s="3">
        <f t="shared" si="126"/>
        <v>27.9575</v>
      </c>
      <c r="E932" s="3">
        <f>MAX(B932 - D932/Inputs!$B$5, 0)</f>
        <v>5.4576136363636358</v>
      </c>
      <c r="F932" s="3">
        <f>MAX(D932*Inputs!$B$5 - B932, 0)</f>
        <v>0</v>
      </c>
      <c r="G932" s="3">
        <f t="shared" si="127"/>
        <v>2.99</v>
      </c>
      <c r="H932" t="str">
        <f t="shared" si="128"/>
        <v>Discharge</v>
      </c>
      <c r="I932" s="3">
        <f t="shared" si="133"/>
        <v>0</v>
      </c>
      <c r="J932" s="3">
        <f t="shared" si="134"/>
        <v>318.94827166799325</v>
      </c>
      <c r="K932" s="3">
        <f>MIN(Inputs!$B$2, (Inputs!$B$8 - I932)/Inputs!$B$9)</f>
        <v>170</v>
      </c>
      <c r="L932" s="3">
        <f>MAX(MIN(Inputs!$B$2, I932*Inputs!$B$10, Inputs!$B$8*Inputs!$B$4 - J932), 0)</f>
        <v>0</v>
      </c>
      <c r="M932" s="3">
        <f t="shared" si="129"/>
        <v>0</v>
      </c>
      <c r="N932" s="3">
        <f t="shared" si="130"/>
        <v>0</v>
      </c>
      <c r="O932" s="3">
        <f>IF(H932="Reg", MIN(Inputs!$B$2, I932*Inputs!$B$10, (Inputs!$B$8-I932)/Inputs!$B$9), 0)</f>
        <v>0</v>
      </c>
      <c r="P932" s="3">
        <f t="shared" si="131"/>
        <v>0</v>
      </c>
      <c r="Q932" s="3">
        <f t="shared" si="132"/>
        <v>0</v>
      </c>
      <c r="R932" s="3">
        <f>I932 + M932*Inputs!$B$9 - N932/Inputs!$B$10</f>
        <v>0</v>
      </c>
    </row>
    <row r="933" spans="1:18" x14ac:dyDescent="0.3">
      <c r="A933" s="4">
        <v>46061.791666666657</v>
      </c>
      <c r="B933" s="3">
        <v>43.204999999999998</v>
      </c>
      <c r="C933" s="3">
        <v>0.17</v>
      </c>
      <c r="D933" s="3">
        <f t="shared" si="126"/>
        <v>27.9575</v>
      </c>
      <c r="E933" s="3">
        <f>MAX(B933 - D933/Inputs!$B$5, 0)</f>
        <v>11.435113636363635</v>
      </c>
      <c r="F933" s="3">
        <f>MAX(D933*Inputs!$B$5 - B933, 0)</f>
        <v>0</v>
      </c>
      <c r="G933" s="3">
        <f t="shared" si="127"/>
        <v>0.17</v>
      </c>
      <c r="H933" t="str">
        <f t="shared" si="128"/>
        <v>Discharge</v>
      </c>
      <c r="I933" s="3">
        <f t="shared" si="133"/>
        <v>0</v>
      </c>
      <c r="J933" s="3">
        <f t="shared" si="134"/>
        <v>318.94827166799325</v>
      </c>
      <c r="K933" s="3">
        <f>MIN(Inputs!$B$2, (Inputs!$B$8 - I933)/Inputs!$B$9)</f>
        <v>170</v>
      </c>
      <c r="L933" s="3">
        <f>MAX(MIN(Inputs!$B$2, I933*Inputs!$B$10, Inputs!$B$8*Inputs!$B$4 - J933), 0)</f>
        <v>0</v>
      </c>
      <c r="M933" s="3">
        <f t="shared" si="129"/>
        <v>0</v>
      </c>
      <c r="N933" s="3">
        <f t="shared" si="130"/>
        <v>0</v>
      </c>
      <c r="O933" s="3">
        <f>IF(H933="Reg", MIN(Inputs!$B$2, I933*Inputs!$B$10, (Inputs!$B$8-I933)/Inputs!$B$9), 0)</f>
        <v>0</v>
      </c>
      <c r="P933" s="3">
        <f t="shared" si="131"/>
        <v>0</v>
      </c>
      <c r="Q933" s="3">
        <f t="shared" si="132"/>
        <v>0</v>
      </c>
      <c r="R933" s="3">
        <f>I933 + M933*Inputs!$B$9 - N933/Inputs!$B$10</f>
        <v>0</v>
      </c>
    </row>
    <row r="934" spans="1:18" x14ac:dyDescent="0.3">
      <c r="A934" s="4">
        <v>46061.833333333343</v>
      </c>
      <c r="B934" s="3">
        <v>50.594999999999999</v>
      </c>
      <c r="C934" s="3">
        <v>0.04</v>
      </c>
      <c r="D934" s="3">
        <f t="shared" si="126"/>
        <v>27.9575</v>
      </c>
      <c r="E934" s="3">
        <f>MAX(B934 - D934/Inputs!$B$5, 0)</f>
        <v>18.825113636363636</v>
      </c>
      <c r="F934" s="3">
        <f>MAX(D934*Inputs!$B$5 - B934, 0)</f>
        <v>0</v>
      </c>
      <c r="G934" s="3">
        <f t="shared" si="127"/>
        <v>0.04</v>
      </c>
      <c r="H934" t="str">
        <f t="shared" si="128"/>
        <v>Discharge</v>
      </c>
      <c r="I934" s="3">
        <f t="shared" si="133"/>
        <v>0</v>
      </c>
      <c r="J934" s="3">
        <f t="shared" si="134"/>
        <v>318.94827166799325</v>
      </c>
      <c r="K934" s="3">
        <f>MIN(Inputs!$B$2, (Inputs!$B$8 - I934)/Inputs!$B$9)</f>
        <v>170</v>
      </c>
      <c r="L934" s="3">
        <f>MAX(MIN(Inputs!$B$2, I934*Inputs!$B$10, Inputs!$B$8*Inputs!$B$4 - J934), 0)</f>
        <v>0</v>
      </c>
      <c r="M934" s="3">
        <f t="shared" si="129"/>
        <v>0</v>
      </c>
      <c r="N934" s="3">
        <f t="shared" si="130"/>
        <v>0</v>
      </c>
      <c r="O934" s="3">
        <f>IF(H934="Reg", MIN(Inputs!$B$2, I934*Inputs!$B$10, (Inputs!$B$8-I934)/Inputs!$B$9), 0)</f>
        <v>0</v>
      </c>
      <c r="P934" s="3">
        <f t="shared" si="131"/>
        <v>0</v>
      </c>
      <c r="Q934" s="3">
        <f t="shared" si="132"/>
        <v>0</v>
      </c>
      <c r="R934" s="3">
        <f>I934 + M934*Inputs!$B$9 - N934/Inputs!$B$10</f>
        <v>0</v>
      </c>
    </row>
    <row r="935" spans="1:18" x14ac:dyDescent="0.3">
      <c r="A935" s="4">
        <v>46061.875</v>
      </c>
      <c r="B935" s="3">
        <v>53.807499999999997</v>
      </c>
      <c r="C935" s="3">
        <v>0.04</v>
      </c>
      <c r="D935" s="3">
        <f t="shared" si="126"/>
        <v>27.9575</v>
      </c>
      <c r="E935" s="3">
        <f>MAX(B935 - D935/Inputs!$B$5, 0)</f>
        <v>22.037613636363634</v>
      </c>
      <c r="F935" s="3">
        <f>MAX(D935*Inputs!$B$5 - B935, 0)</f>
        <v>0</v>
      </c>
      <c r="G935" s="3">
        <f t="shared" si="127"/>
        <v>0.04</v>
      </c>
      <c r="H935" t="str">
        <f t="shared" si="128"/>
        <v>Discharge</v>
      </c>
      <c r="I935" s="3">
        <f t="shared" si="133"/>
        <v>0</v>
      </c>
      <c r="J935" s="3">
        <f t="shared" si="134"/>
        <v>318.94827166799325</v>
      </c>
      <c r="K935" s="3">
        <f>MIN(Inputs!$B$2, (Inputs!$B$8 - I935)/Inputs!$B$9)</f>
        <v>170</v>
      </c>
      <c r="L935" s="3">
        <f>MAX(MIN(Inputs!$B$2, I935*Inputs!$B$10, Inputs!$B$8*Inputs!$B$4 - J935), 0)</f>
        <v>0</v>
      </c>
      <c r="M935" s="3">
        <f t="shared" si="129"/>
        <v>0</v>
      </c>
      <c r="N935" s="3">
        <f t="shared" si="130"/>
        <v>0</v>
      </c>
      <c r="O935" s="3">
        <f>IF(H935="Reg", MIN(Inputs!$B$2, I935*Inputs!$B$10, (Inputs!$B$8-I935)/Inputs!$B$9), 0)</f>
        <v>0</v>
      </c>
      <c r="P935" s="3">
        <f t="shared" si="131"/>
        <v>0</v>
      </c>
      <c r="Q935" s="3">
        <f t="shared" si="132"/>
        <v>0</v>
      </c>
      <c r="R935" s="3">
        <f>I935 + M935*Inputs!$B$9 - N935/Inputs!$B$10</f>
        <v>0</v>
      </c>
    </row>
    <row r="936" spans="1:18" x14ac:dyDescent="0.3">
      <c r="A936" s="4">
        <v>46061.916666666657</v>
      </c>
      <c r="B936" s="3">
        <v>48.269999999999996</v>
      </c>
      <c r="C936" s="3">
        <v>0.04</v>
      </c>
      <c r="D936" s="3">
        <f t="shared" si="126"/>
        <v>27.9575</v>
      </c>
      <c r="E936" s="3">
        <f>MAX(B936 - D936/Inputs!$B$5, 0)</f>
        <v>16.500113636363633</v>
      </c>
      <c r="F936" s="3">
        <f>MAX(D936*Inputs!$B$5 - B936, 0)</f>
        <v>0</v>
      </c>
      <c r="G936" s="3">
        <f t="shared" si="127"/>
        <v>0.04</v>
      </c>
      <c r="H936" t="str">
        <f t="shared" si="128"/>
        <v>Discharge</v>
      </c>
      <c r="I936" s="3">
        <f t="shared" si="133"/>
        <v>0</v>
      </c>
      <c r="J936" s="3">
        <f t="shared" si="134"/>
        <v>318.94827166799325</v>
      </c>
      <c r="K936" s="3">
        <f>MIN(Inputs!$B$2, (Inputs!$B$8 - I936)/Inputs!$B$9)</f>
        <v>170</v>
      </c>
      <c r="L936" s="3">
        <f>MAX(MIN(Inputs!$B$2, I936*Inputs!$B$10, Inputs!$B$8*Inputs!$B$4 - J936), 0)</f>
        <v>0</v>
      </c>
      <c r="M936" s="3">
        <f t="shared" si="129"/>
        <v>0</v>
      </c>
      <c r="N936" s="3">
        <f t="shared" si="130"/>
        <v>0</v>
      </c>
      <c r="O936" s="3">
        <f>IF(H936="Reg", MIN(Inputs!$B$2, I936*Inputs!$B$10, (Inputs!$B$8-I936)/Inputs!$B$9), 0)</f>
        <v>0</v>
      </c>
      <c r="P936" s="3">
        <f t="shared" si="131"/>
        <v>0</v>
      </c>
      <c r="Q936" s="3">
        <f t="shared" si="132"/>
        <v>0</v>
      </c>
      <c r="R936" s="3">
        <f>I936 + M936*Inputs!$B$9 - N936/Inputs!$B$10</f>
        <v>0</v>
      </c>
    </row>
    <row r="937" spans="1:18" x14ac:dyDescent="0.3">
      <c r="A937" s="4">
        <v>46061.958333333343</v>
      </c>
      <c r="B937" s="3">
        <v>44.912499999999994</v>
      </c>
      <c r="C937" s="3">
        <v>0.03</v>
      </c>
      <c r="D937" s="3">
        <f t="shared" si="126"/>
        <v>27.9575</v>
      </c>
      <c r="E937" s="3">
        <f>MAX(B937 - D937/Inputs!$B$5, 0)</f>
        <v>13.142613636363631</v>
      </c>
      <c r="F937" s="3">
        <f>MAX(D937*Inputs!$B$5 - B937, 0)</f>
        <v>0</v>
      </c>
      <c r="G937" s="3">
        <f t="shared" si="127"/>
        <v>0.03</v>
      </c>
      <c r="H937" t="str">
        <f t="shared" si="128"/>
        <v>Discharge</v>
      </c>
      <c r="I937" s="3">
        <f t="shared" si="133"/>
        <v>0</v>
      </c>
      <c r="J937" s="3">
        <f t="shared" si="134"/>
        <v>318.94827166799325</v>
      </c>
      <c r="K937" s="3">
        <f>MIN(Inputs!$B$2, (Inputs!$B$8 - I937)/Inputs!$B$9)</f>
        <v>170</v>
      </c>
      <c r="L937" s="3">
        <f>MAX(MIN(Inputs!$B$2, I937*Inputs!$B$10, Inputs!$B$8*Inputs!$B$4 - J937), 0)</f>
        <v>0</v>
      </c>
      <c r="M937" s="3">
        <f t="shared" si="129"/>
        <v>0</v>
      </c>
      <c r="N937" s="3">
        <f t="shared" si="130"/>
        <v>0</v>
      </c>
      <c r="O937" s="3">
        <f>IF(H937="Reg", MIN(Inputs!$B$2, I937*Inputs!$B$10, (Inputs!$B$8-I937)/Inputs!$B$9), 0)</f>
        <v>0</v>
      </c>
      <c r="P937" s="3">
        <f t="shared" si="131"/>
        <v>0</v>
      </c>
      <c r="Q937" s="3">
        <f t="shared" si="132"/>
        <v>0</v>
      </c>
      <c r="R937" s="3">
        <f>I937 + M937*Inputs!$B$9 - N937/Inputs!$B$10</f>
        <v>0</v>
      </c>
    </row>
    <row r="938" spans="1:18" x14ac:dyDescent="0.3">
      <c r="A938" s="4">
        <v>46062</v>
      </c>
      <c r="B938" s="3">
        <v>54.954999999999998</v>
      </c>
      <c r="C938" s="3">
        <v>0.03</v>
      </c>
      <c r="D938" s="3">
        <f t="shared" si="126"/>
        <v>49.160416666666656</v>
      </c>
      <c r="E938" s="3">
        <f>MAX(B938 - D938/Inputs!$B$5, 0)</f>
        <v>0</v>
      </c>
      <c r="F938" s="3">
        <f>MAX(D938*Inputs!$B$5 - B938, 0)</f>
        <v>0</v>
      </c>
      <c r="G938" s="3">
        <f t="shared" si="127"/>
        <v>0.03</v>
      </c>
      <c r="H938" t="str">
        <f t="shared" si="128"/>
        <v>Reg</v>
      </c>
      <c r="I938" s="3">
        <f t="shared" si="133"/>
        <v>0</v>
      </c>
      <c r="J938" s="3">
        <f t="shared" si="134"/>
        <v>0</v>
      </c>
      <c r="K938" s="3">
        <f>MIN(Inputs!$B$2, (Inputs!$B$8 - I938)/Inputs!$B$9)</f>
        <v>170</v>
      </c>
      <c r="L938" s="3">
        <f>MAX(MIN(Inputs!$B$2, I938*Inputs!$B$10, Inputs!$B$8*Inputs!$B$4 - J938), 0)</f>
        <v>0</v>
      </c>
      <c r="M938" s="3">
        <f t="shared" si="129"/>
        <v>0</v>
      </c>
      <c r="N938" s="3">
        <f t="shared" si="130"/>
        <v>0</v>
      </c>
      <c r="O938" s="3">
        <f>IF(H938="Reg", MIN(Inputs!$B$2, I938*Inputs!$B$10, (Inputs!$B$8-I938)/Inputs!$B$9), 0)</f>
        <v>0</v>
      </c>
      <c r="P938" s="3">
        <f t="shared" si="131"/>
        <v>0</v>
      </c>
      <c r="Q938" s="3">
        <f t="shared" si="132"/>
        <v>0</v>
      </c>
      <c r="R938" s="3">
        <f>I938 + M938*Inputs!$B$9 - N938/Inputs!$B$10</f>
        <v>0</v>
      </c>
    </row>
    <row r="939" spans="1:18" x14ac:dyDescent="0.3">
      <c r="A939" s="4">
        <v>46062.041666666657</v>
      </c>
      <c r="B939" s="3">
        <v>44.217500000000001</v>
      </c>
      <c r="C939" s="3">
        <v>0.03</v>
      </c>
      <c r="D939" s="3">
        <f t="shared" si="126"/>
        <v>49.160416666666656</v>
      </c>
      <c r="E939" s="3">
        <f>MAX(B939 - D939/Inputs!$B$5, 0)</f>
        <v>0</v>
      </c>
      <c r="F939" s="3">
        <f>MAX(D939*Inputs!$B$5 - B939, 0)</f>
        <v>0</v>
      </c>
      <c r="G939" s="3">
        <f t="shared" si="127"/>
        <v>0.03</v>
      </c>
      <c r="H939" t="str">
        <f t="shared" si="128"/>
        <v>Reg</v>
      </c>
      <c r="I939" s="3">
        <f t="shared" si="133"/>
        <v>0</v>
      </c>
      <c r="J939" s="3">
        <f t="shared" si="134"/>
        <v>0</v>
      </c>
      <c r="K939" s="3">
        <f>MIN(Inputs!$B$2, (Inputs!$B$8 - I939)/Inputs!$B$9)</f>
        <v>170</v>
      </c>
      <c r="L939" s="3">
        <f>MAX(MIN(Inputs!$B$2, I939*Inputs!$B$10, Inputs!$B$8*Inputs!$B$4 - J939), 0)</f>
        <v>0</v>
      </c>
      <c r="M939" s="3">
        <f t="shared" si="129"/>
        <v>0</v>
      </c>
      <c r="N939" s="3">
        <f t="shared" si="130"/>
        <v>0</v>
      </c>
      <c r="O939" s="3">
        <f>IF(H939="Reg", MIN(Inputs!$B$2, I939*Inputs!$B$10, (Inputs!$B$8-I939)/Inputs!$B$9), 0)</f>
        <v>0</v>
      </c>
      <c r="P939" s="3">
        <f t="shared" si="131"/>
        <v>0</v>
      </c>
      <c r="Q939" s="3">
        <f t="shared" si="132"/>
        <v>0</v>
      </c>
      <c r="R939" s="3">
        <f>I939 + M939*Inputs!$B$9 - N939/Inputs!$B$10</f>
        <v>0</v>
      </c>
    </row>
    <row r="940" spans="1:18" x14ac:dyDescent="0.3">
      <c r="A940" s="4">
        <v>46062.083333333343</v>
      </c>
      <c r="B940" s="3">
        <v>45.754999999999995</v>
      </c>
      <c r="C940" s="3">
        <v>0.04</v>
      </c>
      <c r="D940" s="3">
        <f t="shared" si="126"/>
        <v>49.160416666666656</v>
      </c>
      <c r="E940" s="3">
        <f>MAX(B940 - D940/Inputs!$B$5, 0)</f>
        <v>0</v>
      </c>
      <c r="F940" s="3">
        <f>MAX(D940*Inputs!$B$5 - B940, 0)</f>
        <v>0</v>
      </c>
      <c r="G940" s="3">
        <f t="shared" si="127"/>
        <v>0.04</v>
      </c>
      <c r="H940" t="str">
        <f t="shared" si="128"/>
        <v>Reg</v>
      </c>
      <c r="I940" s="3">
        <f t="shared" si="133"/>
        <v>0</v>
      </c>
      <c r="J940" s="3">
        <f t="shared" si="134"/>
        <v>0</v>
      </c>
      <c r="K940" s="3">
        <f>MIN(Inputs!$B$2, (Inputs!$B$8 - I940)/Inputs!$B$9)</f>
        <v>170</v>
      </c>
      <c r="L940" s="3">
        <f>MAX(MIN(Inputs!$B$2, I940*Inputs!$B$10, Inputs!$B$8*Inputs!$B$4 - J940), 0)</f>
        <v>0</v>
      </c>
      <c r="M940" s="3">
        <f t="shared" si="129"/>
        <v>0</v>
      </c>
      <c r="N940" s="3">
        <f t="shared" si="130"/>
        <v>0</v>
      </c>
      <c r="O940" s="3">
        <f>IF(H940="Reg", MIN(Inputs!$B$2, I940*Inputs!$B$10, (Inputs!$B$8-I940)/Inputs!$B$9), 0)</f>
        <v>0</v>
      </c>
      <c r="P940" s="3">
        <f t="shared" si="131"/>
        <v>0</v>
      </c>
      <c r="Q940" s="3">
        <f t="shared" si="132"/>
        <v>0</v>
      </c>
      <c r="R940" s="3">
        <f>I940 + M940*Inputs!$B$9 - N940/Inputs!$B$10</f>
        <v>0</v>
      </c>
    </row>
    <row r="941" spans="1:18" x14ac:dyDescent="0.3">
      <c r="A941" s="4">
        <v>46062.125</v>
      </c>
      <c r="B941" s="3">
        <v>42.19</v>
      </c>
      <c r="C941" s="3">
        <v>0.04</v>
      </c>
      <c r="D941" s="3">
        <f t="shared" si="126"/>
        <v>49.160416666666656</v>
      </c>
      <c r="E941" s="3">
        <f>MAX(B941 - D941/Inputs!$B$5, 0)</f>
        <v>0</v>
      </c>
      <c r="F941" s="3">
        <f>MAX(D941*Inputs!$B$5 - B941, 0)</f>
        <v>1.071166666666663</v>
      </c>
      <c r="G941" s="3">
        <f t="shared" si="127"/>
        <v>0.04</v>
      </c>
      <c r="H941" t="str">
        <f t="shared" si="128"/>
        <v>Charge</v>
      </c>
      <c r="I941" s="3">
        <f t="shared" si="133"/>
        <v>0</v>
      </c>
      <c r="J941" s="3">
        <f t="shared" si="134"/>
        <v>0</v>
      </c>
      <c r="K941" s="3">
        <f>MIN(Inputs!$B$2, (Inputs!$B$8 - I941)/Inputs!$B$9)</f>
        <v>170</v>
      </c>
      <c r="L941" s="3">
        <f>MAX(MIN(Inputs!$B$2, I941*Inputs!$B$10, Inputs!$B$8*Inputs!$B$4 - J941), 0)</f>
        <v>0</v>
      </c>
      <c r="M941" s="3">
        <f t="shared" si="129"/>
        <v>170</v>
      </c>
      <c r="N941" s="3">
        <f t="shared" si="130"/>
        <v>0</v>
      </c>
      <c r="O941" s="3">
        <f>IF(H941="Reg", MIN(Inputs!$B$2, I941*Inputs!$B$10, (Inputs!$B$8-I941)/Inputs!$B$9), 0)</f>
        <v>0</v>
      </c>
      <c r="P941" s="3">
        <f t="shared" si="131"/>
        <v>-7172.2999999999993</v>
      </c>
      <c r="Q941" s="3">
        <f t="shared" si="132"/>
        <v>0</v>
      </c>
      <c r="R941" s="3">
        <f>I941 + M941*Inputs!$B$9 - N941/Inputs!$B$10</f>
        <v>159.4741358339966</v>
      </c>
    </row>
    <row r="942" spans="1:18" x14ac:dyDescent="0.3">
      <c r="A942" s="4">
        <v>46062.166666666657</v>
      </c>
      <c r="B942" s="3">
        <v>55.21</v>
      </c>
      <c r="C942" s="3">
        <v>0.04</v>
      </c>
      <c r="D942" s="3">
        <f t="shared" si="126"/>
        <v>49.160416666666656</v>
      </c>
      <c r="E942" s="3">
        <f>MAX(B942 - D942/Inputs!$B$5, 0)</f>
        <v>0</v>
      </c>
      <c r="F942" s="3">
        <f>MAX(D942*Inputs!$B$5 - B942, 0)</f>
        <v>0</v>
      </c>
      <c r="G942" s="3">
        <f t="shared" si="127"/>
        <v>0.04</v>
      </c>
      <c r="H942" t="str">
        <f t="shared" si="128"/>
        <v>Reg</v>
      </c>
      <c r="I942" s="3">
        <f t="shared" si="133"/>
        <v>159.4741358339966</v>
      </c>
      <c r="J942" s="3">
        <f t="shared" si="134"/>
        <v>0</v>
      </c>
      <c r="K942" s="3">
        <f>MIN(Inputs!$B$2, (Inputs!$B$8 - I942)/Inputs!$B$9)</f>
        <v>170</v>
      </c>
      <c r="L942" s="3">
        <f>MAX(MIN(Inputs!$B$2, I942*Inputs!$B$10, Inputs!$B$8*Inputs!$B$4 - J942), 0)</f>
        <v>149.6</v>
      </c>
      <c r="M942" s="3">
        <f t="shared" si="129"/>
        <v>0</v>
      </c>
      <c r="N942" s="3">
        <f t="shared" si="130"/>
        <v>0</v>
      </c>
      <c r="O942" s="3">
        <f>IF(H942="Reg", MIN(Inputs!$B$2, I942*Inputs!$B$10, (Inputs!$B$8-I942)/Inputs!$B$9), 0)</f>
        <v>149.6</v>
      </c>
      <c r="P942" s="3">
        <f t="shared" si="131"/>
        <v>0</v>
      </c>
      <c r="Q942" s="3">
        <f t="shared" si="132"/>
        <v>5.984</v>
      </c>
      <c r="R942" s="3">
        <f>I942 + M942*Inputs!$B$9 - N942/Inputs!$B$10</f>
        <v>159.4741358339966</v>
      </c>
    </row>
    <row r="943" spans="1:18" x14ac:dyDescent="0.3">
      <c r="A943" s="4">
        <v>46062.208333333343</v>
      </c>
      <c r="B943" s="3">
        <v>63.000000000000007</v>
      </c>
      <c r="C943" s="3">
        <v>0.04</v>
      </c>
      <c r="D943" s="3">
        <f t="shared" si="126"/>
        <v>49.160416666666656</v>
      </c>
      <c r="E943" s="3">
        <f>MAX(B943 - D943/Inputs!$B$5, 0)</f>
        <v>7.13589015151517</v>
      </c>
      <c r="F943" s="3">
        <f>MAX(D943*Inputs!$B$5 - B943, 0)</f>
        <v>0</v>
      </c>
      <c r="G943" s="3">
        <f t="shared" si="127"/>
        <v>0.04</v>
      </c>
      <c r="H943" t="str">
        <f t="shared" si="128"/>
        <v>Discharge</v>
      </c>
      <c r="I943" s="3">
        <f t="shared" si="133"/>
        <v>159.4741358339966</v>
      </c>
      <c r="J943" s="3">
        <f t="shared" si="134"/>
        <v>0</v>
      </c>
      <c r="K943" s="3">
        <f>MIN(Inputs!$B$2, (Inputs!$B$8 - I943)/Inputs!$B$9)</f>
        <v>170</v>
      </c>
      <c r="L943" s="3">
        <f>MAX(MIN(Inputs!$B$2, I943*Inputs!$B$10, Inputs!$B$8*Inputs!$B$4 - J943), 0)</f>
        <v>149.6</v>
      </c>
      <c r="M943" s="3">
        <f t="shared" si="129"/>
        <v>0</v>
      </c>
      <c r="N943" s="3">
        <f t="shared" si="130"/>
        <v>149.6</v>
      </c>
      <c r="O943" s="3">
        <f>IF(H943="Reg", MIN(Inputs!$B$2, I943*Inputs!$B$10, (Inputs!$B$8-I943)/Inputs!$B$9), 0)</f>
        <v>0</v>
      </c>
      <c r="P943" s="3">
        <f t="shared" si="131"/>
        <v>9424.8000000000011</v>
      </c>
      <c r="Q943" s="3">
        <f t="shared" si="132"/>
        <v>0</v>
      </c>
      <c r="R943" s="3">
        <f>I943 + M943*Inputs!$B$9 - N943/Inputs!$B$10</f>
        <v>0</v>
      </c>
    </row>
    <row r="944" spans="1:18" x14ac:dyDescent="0.3">
      <c r="A944" s="4">
        <v>46062.25</v>
      </c>
      <c r="B944" s="3">
        <v>73.992499999999993</v>
      </c>
      <c r="C944" s="3">
        <v>0.04</v>
      </c>
      <c r="D944" s="3">
        <f t="shared" si="126"/>
        <v>49.160416666666656</v>
      </c>
      <c r="E944" s="3">
        <f>MAX(B944 - D944/Inputs!$B$5, 0)</f>
        <v>18.128390151515156</v>
      </c>
      <c r="F944" s="3">
        <f>MAX(D944*Inputs!$B$5 - B944, 0)</f>
        <v>0</v>
      </c>
      <c r="G944" s="3">
        <f t="shared" si="127"/>
        <v>0.04</v>
      </c>
      <c r="H944" t="str">
        <f t="shared" si="128"/>
        <v>Discharge</v>
      </c>
      <c r="I944" s="3">
        <f t="shared" si="133"/>
        <v>0</v>
      </c>
      <c r="J944" s="3">
        <f t="shared" si="134"/>
        <v>149.6</v>
      </c>
      <c r="K944" s="3">
        <f>MIN(Inputs!$B$2, (Inputs!$B$8 - I944)/Inputs!$B$9)</f>
        <v>170</v>
      </c>
      <c r="L944" s="3">
        <f>MAX(MIN(Inputs!$B$2, I944*Inputs!$B$10, Inputs!$B$8*Inputs!$B$4 - J944), 0)</f>
        <v>0</v>
      </c>
      <c r="M944" s="3">
        <f t="shared" si="129"/>
        <v>0</v>
      </c>
      <c r="N944" s="3">
        <f t="shared" si="130"/>
        <v>0</v>
      </c>
      <c r="O944" s="3">
        <f>IF(H944="Reg", MIN(Inputs!$B$2, I944*Inputs!$B$10, (Inputs!$B$8-I944)/Inputs!$B$9), 0)</f>
        <v>0</v>
      </c>
      <c r="P944" s="3">
        <f t="shared" si="131"/>
        <v>0</v>
      </c>
      <c r="Q944" s="3">
        <f t="shared" si="132"/>
        <v>0</v>
      </c>
      <c r="R944" s="3">
        <f>I944 + M944*Inputs!$B$9 - N944/Inputs!$B$10</f>
        <v>0</v>
      </c>
    </row>
    <row r="945" spans="1:18" x14ac:dyDescent="0.3">
      <c r="A945" s="4">
        <v>46062.291666666657</v>
      </c>
      <c r="B945" s="3">
        <v>57.887499999999996</v>
      </c>
      <c r="C945" s="3">
        <v>0.05</v>
      </c>
      <c r="D945" s="3">
        <f t="shared" si="126"/>
        <v>49.160416666666656</v>
      </c>
      <c r="E945" s="3">
        <f>MAX(B945 - D945/Inputs!$B$5, 0)</f>
        <v>2.0233901515151587</v>
      </c>
      <c r="F945" s="3">
        <f>MAX(D945*Inputs!$B$5 - B945, 0)</f>
        <v>0</v>
      </c>
      <c r="G945" s="3">
        <f t="shared" si="127"/>
        <v>0.05</v>
      </c>
      <c r="H945" t="str">
        <f t="shared" si="128"/>
        <v>Discharge</v>
      </c>
      <c r="I945" s="3">
        <f t="shared" si="133"/>
        <v>0</v>
      </c>
      <c r="J945" s="3">
        <f t="shared" si="134"/>
        <v>149.6</v>
      </c>
      <c r="K945" s="3">
        <f>MIN(Inputs!$B$2, (Inputs!$B$8 - I945)/Inputs!$B$9)</f>
        <v>170</v>
      </c>
      <c r="L945" s="3">
        <f>MAX(MIN(Inputs!$B$2, I945*Inputs!$B$10, Inputs!$B$8*Inputs!$B$4 - J945), 0)</f>
        <v>0</v>
      </c>
      <c r="M945" s="3">
        <f t="shared" si="129"/>
        <v>0</v>
      </c>
      <c r="N945" s="3">
        <f t="shared" si="130"/>
        <v>0</v>
      </c>
      <c r="O945" s="3">
        <f>IF(H945="Reg", MIN(Inputs!$B$2, I945*Inputs!$B$10, (Inputs!$B$8-I945)/Inputs!$B$9), 0)</f>
        <v>0</v>
      </c>
      <c r="P945" s="3">
        <f t="shared" si="131"/>
        <v>0</v>
      </c>
      <c r="Q945" s="3">
        <f t="shared" si="132"/>
        <v>0</v>
      </c>
      <c r="R945" s="3">
        <f>I945 + M945*Inputs!$B$9 - N945/Inputs!$B$10</f>
        <v>0</v>
      </c>
    </row>
    <row r="946" spans="1:18" x14ac:dyDescent="0.3">
      <c r="A946" s="4">
        <v>46062.333333333343</v>
      </c>
      <c r="B946" s="3">
        <v>26.392499999999998</v>
      </c>
      <c r="C946" s="3">
        <v>1.51</v>
      </c>
      <c r="D946" s="3">
        <f t="shared" si="126"/>
        <v>49.160416666666656</v>
      </c>
      <c r="E946" s="3">
        <f>MAX(B946 - D946/Inputs!$B$5, 0)</f>
        <v>0</v>
      </c>
      <c r="F946" s="3">
        <f>MAX(D946*Inputs!$B$5 - B946, 0)</f>
        <v>16.868666666666662</v>
      </c>
      <c r="G946" s="3">
        <f t="shared" si="127"/>
        <v>1.51</v>
      </c>
      <c r="H946" t="str">
        <f t="shared" si="128"/>
        <v>Charge</v>
      </c>
      <c r="I946" s="3">
        <f t="shared" si="133"/>
        <v>0</v>
      </c>
      <c r="J946" s="3">
        <f t="shared" si="134"/>
        <v>149.6</v>
      </c>
      <c r="K946" s="3">
        <f>MIN(Inputs!$B$2, (Inputs!$B$8 - I946)/Inputs!$B$9)</f>
        <v>170</v>
      </c>
      <c r="L946" s="3">
        <f>MAX(MIN(Inputs!$B$2, I946*Inputs!$B$10, Inputs!$B$8*Inputs!$B$4 - J946), 0)</f>
        <v>0</v>
      </c>
      <c r="M946" s="3">
        <f t="shared" si="129"/>
        <v>170</v>
      </c>
      <c r="N946" s="3">
        <f t="shared" si="130"/>
        <v>0</v>
      </c>
      <c r="O946" s="3">
        <f>IF(H946="Reg", MIN(Inputs!$B$2, I946*Inputs!$B$10, (Inputs!$B$8-I946)/Inputs!$B$9), 0)</f>
        <v>0</v>
      </c>
      <c r="P946" s="3">
        <f t="shared" si="131"/>
        <v>-4486.7249999999995</v>
      </c>
      <c r="Q946" s="3">
        <f t="shared" si="132"/>
        <v>0</v>
      </c>
      <c r="R946" s="3">
        <f>I946 + M946*Inputs!$B$9 - N946/Inputs!$B$10</f>
        <v>159.4741358339966</v>
      </c>
    </row>
    <row r="947" spans="1:18" x14ac:dyDescent="0.3">
      <c r="A947" s="4">
        <v>46062.375</v>
      </c>
      <c r="B947" s="3">
        <v>25.672499999999999</v>
      </c>
      <c r="C947" s="3">
        <v>1.1000000000000001</v>
      </c>
      <c r="D947" s="3">
        <f t="shared" si="126"/>
        <v>49.160416666666656</v>
      </c>
      <c r="E947" s="3">
        <f>MAX(B947 - D947/Inputs!$B$5, 0)</f>
        <v>0</v>
      </c>
      <c r="F947" s="3">
        <f>MAX(D947*Inputs!$B$5 - B947, 0)</f>
        <v>17.588666666666661</v>
      </c>
      <c r="G947" s="3">
        <f t="shared" si="127"/>
        <v>1.1000000000000001</v>
      </c>
      <c r="H947" t="str">
        <f t="shared" si="128"/>
        <v>Charge</v>
      </c>
      <c r="I947" s="3">
        <f t="shared" si="133"/>
        <v>159.4741358339966</v>
      </c>
      <c r="J947" s="3">
        <f t="shared" si="134"/>
        <v>149.6</v>
      </c>
      <c r="K947" s="3">
        <f>MIN(Inputs!$B$2, (Inputs!$B$8 - I947)/Inputs!$B$9)</f>
        <v>170</v>
      </c>
      <c r="L947" s="3">
        <f>MAX(MIN(Inputs!$B$2, I947*Inputs!$B$10, Inputs!$B$8*Inputs!$B$4 - J947), 0)</f>
        <v>149.6</v>
      </c>
      <c r="M947" s="3">
        <f t="shared" si="129"/>
        <v>170</v>
      </c>
      <c r="N947" s="3">
        <f t="shared" si="130"/>
        <v>0</v>
      </c>
      <c r="O947" s="3">
        <f>IF(H947="Reg", MIN(Inputs!$B$2, I947*Inputs!$B$10, (Inputs!$B$8-I947)/Inputs!$B$9), 0)</f>
        <v>0</v>
      </c>
      <c r="P947" s="3">
        <f t="shared" si="131"/>
        <v>-4364.3249999999998</v>
      </c>
      <c r="Q947" s="3">
        <f t="shared" si="132"/>
        <v>0</v>
      </c>
      <c r="R947" s="3">
        <f>I947 + M947*Inputs!$B$9 - N947/Inputs!$B$10</f>
        <v>318.9482716679932</v>
      </c>
    </row>
    <row r="948" spans="1:18" x14ac:dyDescent="0.3">
      <c r="A948" s="4">
        <v>46062.416666666657</v>
      </c>
      <c r="B948" s="3">
        <v>25.105</v>
      </c>
      <c r="C948" s="3">
        <v>0.5</v>
      </c>
      <c r="D948" s="3">
        <f t="shared" si="126"/>
        <v>49.160416666666656</v>
      </c>
      <c r="E948" s="3">
        <f>MAX(B948 - D948/Inputs!$B$5, 0)</f>
        <v>0</v>
      </c>
      <c r="F948" s="3">
        <f>MAX(D948*Inputs!$B$5 - B948, 0)</f>
        <v>18.15616666666666</v>
      </c>
      <c r="G948" s="3">
        <f t="shared" si="127"/>
        <v>0.5</v>
      </c>
      <c r="H948" t="str">
        <f t="shared" si="128"/>
        <v>Charge</v>
      </c>
      <c r="I948" s="3">
        <f t="shared" si="133"/>
        <v>318.9482716679932</v>
      </c>
      <c r="J948" s="3">
        <f t="shared" si="134"/>
        <v>149.6</v>
      </c>
      <c r="K948" s="3">
        <f>MIN(Inputs!$B$2, (Inputs!$B$8 - I948)/Inputs!$B$9)</f>
        <v>22.44121780453775</v>
      </c>
      <c r="L948" s="3">
        <f>MAX(MIN(Inputs!$B$2, I948*Inputs!$B$10, Inputs!$B$8*Inputs!$B$4 - J948), 0)</f>
        <v>170</v>
      </c>
      <c r="M948" s="3">
        <f t="shared" si="129"/>
        <v>22.44121780453775</v>
      </c>
      <c r="N948" s="3">
        <f t="shared" si="130"/>
        <v>0</v>
      </c>
      <c r="O948" s="3">
        <f>IF(H948="Reg", MIN(Inputs!$B$2, I948*Inputs!$B$10, (Inputs!$B$8-I948)/Inputs!$B$9), 0)</f>
        <v>0</v>
      </c>
      <c r="P948" s="3">
        <f t="shared" si="131"/>
        <v>-563.38677298292021</v>
      </c>
      <c r="Q948" s="3">
        <f t="shared" si="132"/>
        <v>0</v>
      </c>
      <c r="R948" s="3">
        <f>I948 + M948*Inputs!$B$9 - N948/Inputs!$B$10</f>
        <v>340</v>
      </c>
    </row>
    <row r="949" spans="1:18" x14ac:dyDescent="0.3">
      <c r="A949" s="4">
        <v>46062.458333333343</v>
      </c>
      <c r="B949" s="3">
        <v>24.952500000000001</v>
      </c>
      <c r="C949" s="3">
        <v>0.3</v>
      </c>
      <c r="D949" s="3">
        <f t="shared" si="126"/>
        <v>49.160416666666656</v>
      </c>
      <c r="E949" s="3">
        <f>MAX(B949 - D949/Inputs!$B$5, 0)</f>
        <v>0</v>
      </c>
      <c r="F949" s="3">
        <f>MAX(D949*Inputs!$B$5 - B949, 0)</f>
        <v>18.30866666666666</v>
      </c>
      <c r="G949" s="3">
        <f t="shared" si="127"/>
        <v>0.3</v>
      </c>
      <c r="H949" t="str">
        <f t="shared" si="128"/>
        <v>Charge</v>
      </c>
      <c r="I949" s="3">
        <f t="shared" si="133"/>
        <v>340</v>
      </c>
      <c r="J949" s="3">
        <f t="shared" si="134"/>
        <v>149.6</v>
      </c>
      <c r="K949" s="3">
        <f>MIN(Inputs!$B$2, (Inputs!$B$8 - I949)/Inputs!$B$9)</f>
        <v>0</v>
      </c>
      <c r="L949" s="3">
        <f>MAX(MIN(Inputs!$B$2, I949*Inputs!$B$10, Inputs!$B$8*Inputs!$B$4 - J949), 0)</f>
        <v>170</v>
      </c>
      <c r="M949" s="3">
        <f t="shared" si="129"/>
        <v>0</v>
      </c>
      <c r="N949" s="3">
        <f t="shared" si="130"/>
        <v>0</v>
      </c>
      <c r="O949" s="3">
        <f>IF(H949="Reg", MIN(Inputs!$B$2, I949*Inputs!$B$10, (Inputs!$B$8-I949)/Inputs!$B$9), 0)</f>
        <v>0</v>
      </c>
      <c r="P949" s="3">
        <f t="shared" si="131"/>
        <v>0</v>
      </c>
      <c r="Q949" s="3">
        <f t="shared" si="132"/>
        <v>0</v>
      </c>
      <c r="R949" s="3">
        <f>I949 + M949*Inputs!$B$9 - N949/Inputs!$B$10</f>
        <v>340</v>
      </c>
    </row>
    <row r="950" spans="1:18" x14ac:dyDescent="0.3">
      <c r="A950" s="4">
        <v>46062.5</v>
      </c>
      <c r="B950" s="3">
        <v>24.102499999999999</v>
      </c>
      <c r="C950" s="3">
        <v>0.32</v>
      </c>
      <c r="D950" s="3">
        <f t="shared" si="126"/>
        <v>49.160416666666656</v>
      </c>
      <c r="E950" s="3">
        <f>MAX(B950 - D950/Inputs!$B$5, 0)</f>
        <v>0</v>
      </c>
      <c r="F950" s="3">
        <f>MAX(D950*Inputs!$B$5 - B950, 0)</f>
        <v>19.158666666666662</v>
      </c>
      <c r="G950" s="3">
        <f t="shared" si="127"/>
        <v>0.32</v>
      </c>
      <c r="H950" t="str">
        <f t="shared" si="128"/>
        <v>Charge</v>
      </c>
      <c r="I950" s="3">
        <f t="shared" si="133"/>
        <v>340</v>
      </c>
      <c r="J950" s="3">
        <f t="shared" si="134"/>
        <v>149.6</v>
      </c>
      <c r="K950" s="3">
        <f>MIN(Inputs!$B$2, (Inputs!$B$8 - I950)/Inputs!$B$9)</f>
        <v>0</v>
      </c>
      <c r="L950" s="3">
        <f>MAX(MIN(Inputs!$B$2, I950*Inputs!$B$10, Inputs!$B$8*Inputs!$B$4 - J950), 0)</f>
        <v>170</v>
      </c>
      <c r="M950" s="3">
        <f t="shared" si="129"/>
        <v>0</v>
      </c>
      <c r="N950" s="3">
        <f t="shared" si="130"/>
        <v>0</v>
      </c>
      <c r="O950" s="3">
        <f>IF(H950="Reg", MIN(Inputs!$B$2, I950*Inputs!$B$10, (Inputs!$B$8-I950)/Inputs!$B$9), 0)</f>
        <v>0</v>
      </c>
      <c r="P950" s="3">
        <f t="shared" si="131"/>
        <v>0</v>
      </c>
      <c r="Q950" s="3">
        <f t="shared" si="132"/>
        <v>0</v>
      </c>
      <c r="R950" s="3">
        <f>I950 + M950*Inputs!$B$9 - N950/Inputs!$B$10</f>
        <v>340</v>
      </c>
    </row>
    <row r="951" spans="1:18" x14ac:dyDescent="0.3">
      <c r="A951" s="4">
        <v>46062.541666666657</v>
      </c>
      <c r="B951" s="3">
        <v>27.984999999999999</v>
      </c>
      <c r="C951" s="3">
        <v>0.39</v>
      </c>
      <c r="D951" s="3">
        <f t="shared" si="126"/>
        <v>49.160416666666656</v>
      </c>
      <c r="E951" s="3">
        <f>MAX(B951 - D951/Inputs!$B$5, 0)</f>
        <v>0</v>
      </c>
      <c r="F951" s="3">
        <f>MAX(D951*Inputs!$B$5 - B951, 0)</f>
        <v>15.276166666666661</v>
      </c>
      <c r="G951" s="3">
        <f t="shared" si="127"/>
        <v>0.39</v>
      </c>
      <c r="H951" t="str">
        <f t="shared" si="128"/>
        <v>Charge</v>
      </c>
      <c r="I951" s="3">
        <f t="shared" si="133"/>
        <v>340</v>
      </c>
      <c r="J951" s="3">
        <f t="shared" si="134"/>
        <v>149.6</v>
      </c>
      <c r="K951" s="3">
        <f>MIN(Inputs!$B$2, (Inputs!$B$8 - I951)/Inputs!$B$9)</f>
        <v>0</v>
      </c>
      <c r="L951" s="3">
        <f>MAX(MIN(Inputs!$B$2, I951*Inputs!$B$10, Inputs!$B$8*Inputs!$B$4 - J951), 0)</f>
        <v>170</v>
      </c>
      <c r="M951" s="3">
        <f t="shared" si="129"/>
        <v>0</v>
      </c>
      <c r="N951" s="3">
        <f t="shared" si="130"/>
        <v>0</v>
      </c>
      <c r="O951" s="3">
        <f>IF(H951="Reg", MIN(Inputs!$B$2, I951*Inputs!$B$10, (Inputs!$B$8-I951)/Inputs!$B$9), 0)</f>
        <v>0</v>
      </c>
      <c r="P951" s="3">
        <f t="shared" si="131"/>
        <v>0</v>
      </c>
      <c r="Q951" s="3">
        <f t="shared" si="132"/>
        <v>0</v>
      </c>
      <c r="R951" s="3">
        <f>I951 + M951*Inputs!$B$9 - N951/Inputs!$B$10</f>
        <v>340</v>
      </c>
    </row>
    <row r="952" spans="1:18" x14ac:dyDescent="0.3">
      <c r="A952" s="4">
        <v>46062.583333333343</v>
      </c>
      <c r="B952" s="3">
        <v>23.395000000000003</v>
      </c>
      <c r="C952" s="3">
        <v>0.63</v>
      </c>
      <c r="D952" s="3">
        <f t="shared" si="126"/>
        <v>49.160416666666656</v>
      </c>
      <c r="E952" s="3">
        <f>MAX(B952 - D952/Inputs!$B$5, 0)</f>
        <v>0</v>
      </c>
      <c r="F952" s="3">
        <f>MAX(D952*Inputs!$B$5 - B952, 0)</f>
        <v>19.866166666666658</v>
      </c>
      <c r="G952" s="3">
        <f t="shared" si="127"/>
        <v>0.63</v>
      </c>
      <c r="H952" t="str">
        <f t="shared" si="128"/>
        <v>Charge</v>
      </c>
      <c r="I952" s="3">
        <f t="shared" si="133"/>
        <v>340</v>
      </c>
      <c r="J952" s="3">
        <f t="shared" si="134"/>
        <v>149.6</v>
      </c>
      <c r="K952" s="3">
        <f>MIN(Inputs!$B$2, (Inputs!$B$8 - I952)/Inputs!$B$9)</f>
        <v>0</v>
      </c>
      <c r="L952" s="3">
        <f>MAX(MIN(Inputs!$B$2, I952*Inputs!$B$10, Inputs!$B$8*Inputs!$B$4 - J952), 0)</f>
        <v>170</v>
      </c>
      <c r="M952" s="3">
        <f t="shared" si="129"/>
        <v>0</v>
      </c>
      <c r="N952" s="3">
        <f t="shared" si="130"/>
        <v>0</v>
      </c>
      <c r="O952" s="3">
        <f>IF(H952="Reg", MIN(Inputs!$B$2, I952*Inputs!$B$10, (Inputs!$B$8-I952)/Inputs!$B$9), 0)</f>
        <v>0</v>
      </c>
      <c r="P952" s="3">
        <f t="shared" si="131"/>
        <v>0</v>
      </c>
      <c r="Q952" s="3">
        <f t="shared" si="132"/>
        <v>0</v>
      </c>
      <c r="R952" s="3">
        <f>I952 + M952*Inputs!$B$9 - N952/Inputs!$B$10</f>
        <v>340</v>
      </c>
    </row>
    <row r="953" spans="1:18" x14ac:dyDescent="0.3">
      <c r="A953" s="4">
        <v>46062.625</v>
      </c>
      <c r="B953" s="3">
        <v>31.932499999999997</v>
      </c>
      <c r="C953" s="3">
        <v>0.61</v>
      </c>
      <c r="D953" s="3">
        <f t="shared" si="126"/>
        <v>49.160416666666656</v>
      </c>
      <c r="E953" s="3">
        <f>MAX(B953 - D953/Inputs!$B$5, 0)</f>
        <v>0</v>
      </c>
      <c r="F953" s="3">
        <f>MAX(D953*Inputs!$B$5 - B953, 0)</f>
        <v>11.328666666666663</v>
      </c>
      <c r="G953" s="3">
        <f t="shared" si="127"/>
        <v>0.61</v>
      </c>
      <c r="H953" t="str">
        <f t="shared" si="128"/>
        <v>Charge</v>
      </c>
      <c r="I953" s="3">
        <f t="shared" si="133"/>
        <v>340</v>
      </c>
      <c r="J953" s="3">
        <f t="shared" si="134"/>
        <v>149.6</v>
      </c>
      <c r="K953" s="3">
        <f>MIN(Inputs!$B$2, (Inputs!$B$8 - I953)/Inputs!$B$9)</f>
        <v>0</v>
      </c>
      <c r="L953" s="3">
        <f>MAX(MIN(Inputs!$B$2, I953*Inputs!$B$10, Inputs!$B$8*Inputs!$B$4 - J953), 0)</f>
        <v>170</v>
      </c>
      <c r="M953" s="3">
        <f t="shared" si="129"/>
        <v>0</v>
      </c>
      <c r="N953" s="3">
        <f t="shared" si="130"/>
        <v>0</v>
      </c>
      <c r="O953" s="3">
        <f>IF(H953="Reg", MIN(Inputs!$B$2, I953*Inputs!$B$10, (Inputs!$B$8-I953)/Inputs!$B$9), 0)</f>
        <v>0</v>
      </c>
      <c r="P953" s="3">
        <f t="shared" si="131"/>
        <v>0</v>
      </c>
      <c r="Q953" s="3">
        <f t="shared" si="132"/>
        <v>0</v>
      </c>
      <c r="R953" s="3">
        <f>I953 + M953*Inputs!$B$9 - N953/Inputs!$B$10</f>
        <v>340</v>
      </c>
    </row>
    <row r="954" spans="1:18" x14ac:dyDescent="0.3">
      <c r="A954" s="4">
        <v>46062.666666666657</v>
      </c>
      <c r="B954" s="3">
        <v>90.855000000000018</v>
      </c>
      <c r="C954" s="3">
        <v>0.93</v>
      </c>
      <c r="D954" s="3">
        <f t="shared" si="126"/>
        <v>49.160416666666656</v>
      </c>
      <c r="E954" s="3">
        <f>MAX(B954 - D954/Inputs!$B$5, 0)</f>
        <v>34.990890151515181</v>
      </c>
      <c r="F954" s="3">
        <f>MAX(D954*Inputs!$B$5 - B954, 0)</f>
        <v>0</v>
      </c>
      <c r="G954" s="3">
        <f t="shared" si="127"/>
        <v>0.93</v>
      </c>
      <c r="H954" t="str">
        <f t="shared" si="128"/>
        <v>Discharge</v>
      </c>
      <c r="I954" s="3">
        <f t="shared" si="133"/>
        <v>340</v>
      </c>
      <c r="J954" s="3">
        <f t="shared" si="134"/>
        <v>149.6</v>
      </c>
      <c r="K954" s="3">
        <f>MIN(Inputs!$B$2, (Inputs!$B$8 - I954)/Inputs!$B$9)</f>
        <v>0</v>
      </c>
      <c r="L954" s="3">
        <f>MAX(MIN(Inputs!$B$2, I954*Inputs!$B$10, Inputs!$B$8*Inputs!$B$4 - J954), 0)</f>
        <v>170</v>
      </c>
      <c r="M954" s="3">
        <f t="shared" si="129"/>
        <v>0</v>
      </c>
      <c r="N954" s="3">
        <f t="shared" si="130"/>
        <v>170</v>
      </c>
      <c r="O954" s="3">
        <f>IF(H954="Reg", MIN(Inputs!$B$2, I954*Inputs!$B$10, (Inputs!$B$8-I954)/Inputs!$B$9), 0)</f>
        <v>0</v>
      </c>
      <c r="P954" s="3">
        <f t="shared" si="131"/>
        <v>15445.350000000002</v>
      </c>
      <c r="Q954" s="3">
        <f t="shared" si="132"/>
        <v>0</v>
      </c>
      <c r="R954" s="3">
        <f>I954 + M954*Inputs!$B$9 - N954/Inputs!$B$10</f>
        <v>158.77939109773115</v>
      </c>
    </row>
    <row r="955" spans="1:18" x14ac:dyDescent="0.3">
      <c r="A955" s="4">
        <v>46062.708333333343</v>
      </c>
      <c r="B955" s="3">
        <v>89.94</v>
      </c>
      <c r="C955" s="3">
        <v>3.5</v>
      </c>
      <c r="D955" s="3">
        <f t="shared" si="126"/>
        <v>49.160416666666656</v>
      </c>
      <c r="E955" s="3">
        <f>MAX(B955 - D955/Inputs!$B$5, 0)</f>
        <v>34.075890151515161</v>
      </c>
      <c r="F955" s="3">
        <f>MAX(D955*Inputs!$B$5 - B955, 0)</f>
        <v>0</v>
      </c>
      <c r="G955" s="3">
        <f t="shared" si="127"/>
        <v>3.5</v>
      </c>
      <c r="H955" t="str">
        <f t="shared" si="128"/>
        <v>Discharge</v>
      </c>
      <c r="I955" s="3">
        <f t="shared" si="133"/>
        <v>158.77939109773115</v>
      </c>
      <c r="J955" s="3">
        <f t="shared" si="134"/>
        <v>319.60000000000002</v>
      </c>
      <c r="K955" s="3">
        <f>MIN(Inputs!$B$2, (Inputs!$B$8 - I955)/Inputs!$B$9)</f>
        <v>170</v>
      </c>
      <c r="L955" s="3">
        <f>MAX(MIN(Inputs!$B$2, I955*Inputs!$B$10, Inputs!$B$8*Inputs!$B$4 - J955), 0)</f>
        <v>20.399999999999977</v>
      </c>
      <c r="M955" s="3">
        <f t="shared" si="129"/>
        <v>0</v>
      </c>
      <c r="N955" s="3">
        <f t="shared" si="130"/>
        <v>20.399999999999977</v>
      </c>
      <c r="O955" s="3">
        <f>IF(H955="Reg", MIN(Inputs!$B$2, I955*Inputs!$B$10, (Inputs!$B$8-I955)/Inputs!$B$9), 0)</f>
        <v>0</v>
      </c>
      <c r="P955" s="3">
        <f t="shared" si="131"/>
        <v>1834.775999999998</v>
      </c>
      <c r="Q955" s="3">
        <f t="shared" si="132"/>
        <v>0</v>
      </c>
      <c r="R955" s="3">
        <f>I955 + M955*Inputs!$B$9 - N955/Inputs!$B$10</f>
        <v>137.03291802945893</v>
      </c>
    </row>
    <row r="956" spans="1:18" x14ac:dyDescent="0.3">
      <c r="A956" s="4">
        <v>46062.75</v>
      </c>
      <c r="B956" s="3">
        <v>82.32</v>
      </c>
      <c r="C956" s="3">
        <v>6.79</v>
      </c>
      <c r="D956" s="3">
        <f t="shared" si="126"/>
        <v>49.160416666666656</v>
      </c>
      <c r="E956" s="3">
        <f>MAX(B956 - D956/Inputs!$B$5, 0)</f>
        <v>26.455890151515156</v>
      </c>
      <c r="F956" s="3">
        <f>MAX(D956*Inputs!$B$5 - B956, 0)</f>
        <v>0</v>
      </c>
      <c r="G956" s="3">
        <f t="shared" si="127"/>
        <v>6.79</v>
      </c>
      <c r="H956" t="str">
        <f t="shared" si="128"/>
        <v>Discharge</v>
      </c>
      <c r="I956" s="3">
        <f t="shared" si="133"/>
        <v>137.03291802945893</v>
      </c>
      <c r="J956" s="3">
        <f t="shared" si="134"/>
        <v>340</v>
      </c>
      <c r="K956" s="3">
        <f>MIN(Inputs!$B$2, (Inputs!$B$8 - I956)/Inputs!$B$9)</f>
        <v>170</v>
      </c>
      <c r="L956" s="3">
        <f>MAX(MIN(Inputs!$B$2, I956*Inputs!$B$10, Inputs!$B$8*Inputs!$B$4 - J956), 0)</f>
        <v>0</v>
      </c>
      <c r="M956" s="3">
        <f t="shared" si="129"/>
        <v>0</v>
      </c>
      <c r="N956" s="3">
        <f t="shared" si="130"/>
        <v>0</v>
      </c>
      <c r="O956" s="3">
        <f>IF(H956="Reg", MIN(Inputs!$B$2, I956*Inputs!$B$10, (Inputs!$B$8-I956)/Inputs!$B$9), 0)</f>
        <v>0</v>
      </c>
      <c r="P956" s="3">
        <f t="shared" si="131"/>
        <v>0</v>
      </c>
      <c r="Q956" s="3">
        <f t="shared" si="132"/>
        <v>0</v>
      </c>
      <c r="R956" s="3">
        <f>I956 + M956*Inputs!$B$9 - N956/Inputs!$B$10</f>
        <v>137.03291802945893</v>
      </c>
    </row>
    <row r="957" spans="1:18" x14ac:dyDescent="0.3">
      <c r="A957" s="4">
        <v>46062.791666666657</v>
      </c>
      <c r="B957" s="3">
        <v>85.57</v>
      </c>
      <c r="C957" s="3">
        <v>1.1200000000000001</v>
      </c>
      <c r="D957" s="3">
        <f t="shared" si="126"/>
        <v>49.160416666666656</v>
      </c>
      <c r="E957" s="3">
        <f>MAX(B957 - D957/Inputs!$B$5, 0)</f>
        <v>29.705890151515156</v>
      </c>
      <c r="F957" s="3">
        <f>MAX(D957*Inputs!$B$5 - B957, 0)</f>
        <v>0</v>
      </c>
      <c r="G957" s="3">
        <f t="shared" si="127"/>
        <v>1.1200000000000001</v>
      </c>
      <c r="H957" t="str">
        <f t="shared" si="128"/>
        <v>Discharge</v>
      </c>
      <c r="I957" s="3">
        <f t="shared" si="133"/>
        <v>137.03291802945893</v>
      </c>
      <c r="J957" s="3">
        <f t="shared" si="134"/>
        <v>340</v>
      </c>
      <c r="K957" s="3">
        <f>MIN(Inputs!$B$2, (Inputs!$B$8 - I957)/Inputs!$B$9)</f>
        <v>170</v>
      </c>
      <c r="L957" s="3">
        <f>MAX(MIN(Inputs!$B$2, I957*Inputs!$B$10, Inputs!$B$8*Inputs!$B$4 - J957), 0)</f>
        <v>0</v>
      </c>
      <c r="M957" s="3">
        <f t="shared" si="129"/>
        <v>0</v>
      </c>
      <c r="N957" s="3">
        <f t="shared" si="130"/>
        <v>0</v>
      </c>
      <c r="O957" s="3">
        <f>IF(H957="Reg", MIN(Inputs!$B$2, I957*Inputs!$B$10, (Inputs!$B$8-I957)/Inputs!$B$9), 0)</f>
        <v>0</v>
      </c>
      <c r="P957" s="3">
        <f t="shared" si="131"/>
        <v>0</v>
      </c>
      <c r="Q957" s="3">
        <f t="shared" si="132"/>
        <v>0</v>
      </c>
      <c r="R957" s="3">
        <f>I957 + M957*Inputs!$B$9 - N957/Inputs!$B$10</f>
        <v>137.03291802945893</v>
      </c>
    </row>
    <row r="958" spans="1:18" x14ac:dyDescent="0.3">
      <c r="A958" s="4">
        <v>46062.833333333343</v>
      </c>
      <c r="B958" s="3">
        <v>58.1325</v>
      </c>
      <c r="C958" s="3">
        <v>0.93</v>
      </c>
      <c r="D958" s="3">
        <f t="shared" si="126"/>
        <v>49.160416666666656</v>
      </c>
      <c r="E958" s="3">
        <f>MAX(B958 - D958/Inputs!$B$5, 0)</f>
        <v>2.2683901515151632</v>
      </c>
      <c r="F958" s="3">
        <f>MAX(D958*Inputs!$B$5 - B958, 0)</f>
        <v>0</v>
      </c>
      <c r="G958" s="3">
        <f t="shared" si="127"/>
        <v>0.93</v>
      </c>
      <c r="H958" t="str">
        <f t="shared" si="128"/>
        <v>Discharge</v>
      </c>
      <c r="I958" s="3">
        <f t="shared" si="133"/>
        <v>137.03291802945893</v>
      </c>
      <c r="J958" s="3">
        <f t="shared" si="134"/>
        <v>340</v>
      </c>
      <c r="K958" s="3">
        <f>MIN(Inputs!$B$2, (Inputs!$B$8 - I958)/Inputs!$B$9)</f>
        <v>170</v>
      </c>
      <c r="L958" s="3">
        <f>MAX(MIN(Inputs!$B$2, I958*Inputs!$B$10, Inputs!$B$8*Inputs!$B$4 - J958), 0)</f>
        <v>0</v>
      </c>
      <c r="M958" s="3">
        <f t="shared" si="129"/>
        <v>0</v>
      </c>
      <c r="N958" s="3">
        <f t="shared" si="130"/>
        <v>0</v>
      </c>
      <c r="O958" s="3">
        <f>IF(H958="Reg", MIN(Inputs!$B$2, I958*Inputs!$B$10, (Inputs!$B$8-I958)/Inputs!$B$9), 0)</f>
        <v>0</v>
      </c>
      <c r="P958" s="3">
        <f t="shared" si="131"/>
        <v>0</v>
      </c>
      <c r="Q958" s="3">
        <f t="shared" si="132"/>
        <v>0</v>
      </c>
      <c r="R958" s="3">
        <f>I958 + M958*Inputs!$B$9 - N958/Inputs!$B$10</f>
        <v>137.03291802945893</v>
      </c>
    </row>
    <row r="959" spans="1:18" x14ac:dyDescent="0.3">
      <c r="A959" s="4">
        <v>46062.875</v>
      </c>
      <c r="B959" s="3">
        <v>49.96</v>
      </c>
      <c r="C959" s="3">
        <v>0.3</v>
      </c>
      <c r="D959" s="3">
        <f t="shared" si="126"/>
        <v>49.160416666666656</v>
      </c>
      <c r="E959" s="3">
        <f>MAX(B959 - D959/Inputs!$B$5, 0)</f>
        <v>0</v>
      </c>
      <c r="F959" s="3">
        <f>MAX(D959*Inputs!$B$5 - B959, 0)</f>
        <v>0</v>
      </c>
      <c r="G959" s="3">
        <f t="shared" si="127"/>
        <v>0.3</v>
      </c>
      <c r="H959" t="str">
        <f t="shared" si="128"/>
        <v>Reg</v>
      </c>
      <c r="I959" s="3">
        <f t="shared" si="133"/>
        <v>137.03291802945893</v>
      </c>
      <c r="J959" s="3">
        <f t="shared" si="134"/>
        <v>340</v>
      </c>
      <c r="K959" s="3">
        <f>MIN(Inputs!$B$2, (Inputs!$B$8 - I959)/Inputs!$B$9)</f>
        <v>170</v>
      </c>
      <c r="L959" s="3">
        <f>MAX(MIN(Inputs!$B$2, I959*Inputs!$B$10, Inputs!$B$8*Inputs!$B$4 - J959), 0)</f>
        <v>0</v>
      </c>
      <c r="M959" s="3">
        <f t="shared" si="129"/>
        <v>0</v>
      </c>
      <c r="N959" s="3">
        <f t="shared" si="130"/>
        <v>0</v>
      </c>
      <c r="O959" s="3">
        <f>IF(H959="Reg", MIN(Inputs!$B$2, I959*Inputs!$B$10, (Inputs!$B$8-I959)/Inputs!$B$9), 0)</f>
        <v>128.54827166799328</v>
      </c>
      <c r="P959" s="3">
        <f t="shared" si="131"/>
        <v>0</v>
      </c>
      <c r="Q959" s="3">
        <f t="shared" si="132"/>
        <v>38.564481500397982</v>
      </c>
      <c r="R959" s="3">
        <f>I959 + M959*Inputs!$B$9 - N959/Inputs!$B$10</f>
        <v>137.03291802945893</v>
      </c>
    </row>
    <row r="960" spans="1:18" x14ac:dyDescent="0.3">
      <c r="A960" s="4">
        <v>46062.916666666657</v>
      </c>
      <c r="B960" s="3">
        <v>41.602499999999999</v>
      </c>
      <c r="C960" s="3">
        <v>0.05</v>
      </c>
      <c r="D960" s="3">
        <f t="shared" si="126"/>
        <v>49.160416666666656</v>
      </c>
      <c r="E960" s="3">
        <f>MAX(B960 - D960/Inputs!$B$5, 0)</f>
        <v>0</v>
      </c>
      <c r="F960" s="3">
        <f>MAX(D960*Inputs!$B$5 - B960, 0)</f>
        <v>1.6586666666666616</v>
      </c>
      <c r="G960" s="3">
        <f t="shared" si="127"/>
        <v>0.05</v>
      </c>
      <c r="H960" t="str">
        <f t="shared" si="128"/>
        <v>Charge</v>
      </c>
      <c r="I960" s="3">
        <f t="shared" si="133"/>
        <v>137.03291802945893</v>
      </c>
      <c r="J960" s="3">
        <f t="shared" si="134"/>
        <v>340</v>
      </c>
      <c r="K960" s="3">
        <f>MIN(Inputs!$B$2, (Inputs!$B$8 - I960)/Inputs!$B$9)</f>
        <v>170</v>
      </c>
      <c r="L960" s="3">
        <f>MAX(MIN(Inputs!$B$2, I960*Inputs!$B$10, Inputs!$B$8*Inputs!$B$4 - J960), 0)</f>
        <v>0</v>
      </c>
      <c r="M960" s="3">
        <f t="shared" si="129"/>
        <v>170</v>
      </c>
      <c r="N960" s="3">
        <f t="shared" si="130"/>
        <v>0</v>
      </c>
      <c r="O960" s="3">
        <f>IF(H960="Reg", MIN(Inputs!$B$2, I960*Inputs!$B$10, (Inputs!$B$8-I960)/Inputs!$B$9), 0)</f>
        <v>0</v>
      </c>
      <c r="P960" s="3">
        <f t="shared" si="131"/>
        <v>-7072.4250000000002</v>
      </c>
      <c r="Q960" s="3">
        <f t="shared" si="132"/>
        <v>0</v>
      </c>
      <c r="R960" s="3">
        <f>I960 + M960*Inputs!$B$9 - N960/Inputs!$B$10</f>
        <v>296.50705386345555</v>
      </c>
    </row>
    <row r="961" spans="1:18" x14ac:dyDescent="0.3">
      <c r="A961" s="4">
        <v>46062.958333333343</v>
      </c>
      <c r="B961" s="3">
        <v>34.725000000000001</v>
      </c>
      <c r="C961" s="3">
        <v>0.04</v>
      </c>
      <c r="D961" s="3">
        <f t="shared" si="126"/>
        <v>49.160416666666656</v>
      </c>
      <c r="E961" s="3">
        <f>MAX(B961 - D961/Inputs!$B$5, 0)</f>
        <v>0</v>
      </c>
      <c r="F961" s="3">
        <f>MAX(D961*Inputs!$B$5 - B961, 0)</f>
        <v>8.5361666666666594</v>
      </c>
      <c r="G961" s="3">
        <f t="shared" si="127"/>
        <v>0.04</v>
      </c>
      <c r="H961" t="str">
        <f t="shared" si="128"/>
        <v>Charge</v>
      </c>
      <c r="I961" s="3">
        <f t="shared" si="133"/>
        <v>296.50705386345555</v>
      </c>
      <c r="J961" s="3">
        <f t="shared" si="134"/>
        <v>340</v>
      </c>
      <c r="K961" s="3">
        <f>MIN(Inputs!$B$2, (Inputs!$B$8 - I961)/Inputs!$B$9)</f>
        <v>46.363636363636274</v>
      </c>
      <c r="L961" s="3">
        <f>MAX(MIN(Inputs!$B$2, I961*Inputs!$B$10, Inputs!$B$8*Inputs!$B$4 - J961), 0)</f>
        <v>0</v>
      </c>
      <c r="M961" s="3">
        <f t="shared" si="129"/>
        <v>46.363636363636274</v>
      </c>
      <c r="N961" s="3">
        <f t="shared" si="130"/>
        <v>0</v>
      </c>
      <c r="O961" s="3">
        <f>IF(H961="Reg", MIN(Inputs!$B$2, I961*Inputs!$B$10, (Inputs!$B$8-I961)/Inputs!$B$9), 0)</f>
        <v>0</v>
      </c>
      <c r="P961" s="3">
        <f t="shared" si="131"/>
        <v>-1609.9772727272698</v>
      </c>
      <c r="Q961" s="3">
        <f t="shared" si="132"/>
        <v>0</v>
      </c>
      <c r="R961" s="3">
        <f>I961 + M961*Inputs!$B$9 - N961/Inputs!$B$10</f>
        <v>340</v>
      </c>
    </row>
    <row r="962" spans="1:18" x14ac:dyDescent="0.3">
      <c r="A962" s="4">
        <v>46063</v>
      </c>
      <c r="B962" s="3">
        <v>24.0975</v>
      </c>
      <c r="C962" s="3">
        <v>0.03</v>
      </c>
      <c r="D962" s="3">
        <f t="shared" ref="D962:D1025" si="135">AVERAGEIFS(B:B, A:A, "&gt;="&amp;INT(A962), A:A, "&lt;"&amp;INT(A962)+1)</f>
        <v>36.924166666666672</v>
      </c>
      <c r="E962" s="3">
        <f>MAX(B962 - D962/Inputs!$B$5, 0)</f>
        <v>0</v>
      </c>
      <c r="F962" s="3">
        <f>MAX(D962*Inputs!$B$5 - B962, 0)</f>
        <v>8.3957666666666704</v>
      </c>
      <c r="G962" s="3">
        <f t="shared" ref="G962:G1025" si="136">C962</f>
        <v>0.03</v>
      </c>
      <c r="H962" t="str">
        <f t="shared" ref="H962:H1025" si="137">IF(MAX(E962, F962, G962)&lt;=0, "Idle", IF(AND(G962&gt;=E962, G962&gt;=F962), "Reg", IF(E962&gt;=F962, "Discharge", "Charge")))</f>
        <v>Charge</v>
      </c>
      <c r="I962" s="3">
        <f t="shared" si="133"/>
        <v>340</v>
      </c>
      <c r="J962" s="3">
        <f t="shared" si="134"/>
        <v>0</v>
      </c>
      <c r="K962" s="3">
        <f>MIN(Inputs!$B$2, (Inputs!$B$8 - I962)/Inputs!$B$9)</f>
        <v>0</v>
      </c>
      <c r="L962" s="3">
        <f>MAX(MIN(Inputs!$B$2, I962*Inputs!$B$10, Inputs!$B$8*Inputs!$B$4 - J962), 0)</f>
        <v>170</v>
      </c>
      <c r="M962" s="3">
        <f t="shared" ref="M962:M1025" si="138">IF(H962="Charge", K962, 0)</f>
        <v>0</v>
      </c>
      <c r="N962" s="3">
        <f t="shared" ref="N962:N1025" si="139">IF(H962="Discharge", L962, 0)</f>
        <v>0</v>
      </c>
      <c r="O962" s="3">
        <f>IF(H962="Reg", MIN(Inputs!$B$2, I962*Inputs!$B$10, (Inputs!$B$8-I962)/Inputs!$B$9), 0)</f>
        <v>0</v>
      </c>
      <c r="P962" s="3">
        <f t="shared" ref="P962:P1025" si="140">(N962 - M962) * B962</f>
        <v>0</v>
      </c>
      <c r="Q962" s="3">
        <f t="shared" ref="Q962:Q1025" si="141">O962 * C962</f>
        <v>0</v>
      </c>
      <c r="R962" s="3">
        <f>I962 + M962*Inputs!$B$9 - N962/Inputs!$B$10</f>
        <v>340</v>
      </c>
    </row>
    <row r="963" spans="1:18" x14ac:dyDescent="0.3">
      <c r="A963" s="4">
        <v>46063.041666666657</v>
      </c>
      <c r="B963" s="3">
        <v>23.627500000000001</v>
      </c>
      <c r="C963" s="3">
        <v>0.03</v>
      </c>
      <c r="D963" s="3">
        <f t="shared" si="135"/>
        <v>36.924166666666672</v>
      </c>
      <c r="E963" s="3">
        <f>MAX(B963 - D963/Inputs!$B$5, 0)</f>
        <v>0</v>
      </c>
      <c r="F963" s="3">
        <f>MAX(D963*Inputs!$B$5 - B963, 0)</f>
        <v>8.8657666666666692</v>
      </c>
      <c r="G963" s="3">
        <f t="shared" si="136"/>
        <v>0.03</v>
      </c>
      <c r="H963" t="str">
        <f t="shared" si="137"/>
        <v>Charge</v>
      </c>
      <c r="I963" s="3">
        <f t="shared" ref="I963:I1026" si="142">R962</f>
        <v>340</v>
      </c>
      <c r="J963" s="3">
        <f t="shared" ref="J963:J1026" si="143">IF(INT(A963)=INT(A962), J962 + N962, 0)</f>
        <v>0</v>
      </c>
      <c r="K963" s="3">
        <f>MIN(Inputs!$B$2, (Inputs!$B$8 - I963)/Inputs!$B$9)</f>
        <v>0</v>
      </c>
      <c r="L963" s="3">
        <f>MAX(MIN(Inputs!$B$2, I963*Inputs!$B$10, Inputs!$B$8*Inputs!$B$4 - J963), 0)</f>
        <v>170</v>
      </c>
      <c r="M963" s="3">
        <f t="shared" si="138"/>
        <v>0</v>
      </c>
      <c r="N963" s="3">
        <f t="shared" si="139"/>
        <v>0</v>
      </c>
      <c r="O963" s="3">
        <f>IF(H963="Reg", MIN(Inputs!$B$2, I963*Inputs!$B$10, (Inputs!$B$8-I963)/Inputs!$B$9), 0)</f>
        <v>0</v>
      </c>
      <c r="P963" s="3">
        <f t="shared" si="140"/>
        <v>0</v>
      </c>
      <c r="Q963" s="3">
        <f t="shared" si="141"/>
        <v>0</v>
      </c>
      <c r="R963" s="3">
        <f>I963 + M963*Inputs!$B$9 - N963/Inputs!$B$10</f>
        <v>340</v>
      </c>
    </row>
    <row r="964" spans="1:18" x14ac:dyDescent="0.3">
      <c r="A964" s="4">
        <v>46063.083333333343</v>
      </c>
      <c r="B964" s="3">
        <v>21.492499999999996</v>
      </c>
      <c r="C964" s="3">
        <v>0.04</v>
      </c>
      <c r="D964" s="3">
        <f t="shared" si="135"/>
        <v>36.924166666666672</v>
      </c>
      <c r="E964" s="3">
        <f>MAX(B964 - D964/Inputs!$B$5, 0)</f>
        <v>0</v>
      </c>
      <c r="F964" s="3">
        <f>MAX(D964*Inputs!$B$5 - B964, 0)</f>
        <v>11.000766666666674</v>
      </c>
      <c r="G964" s="3">
        <f t="shared" si="136"/>
        <v>0.04</v>
      </c>
      <c r="H964" t="str">
        <f t="shared" si="137"/>
        <v>Charge</v>
      </c>
      <c r="I964" s="3">
        <f t="shared" si="142"/>
        <v>340</v>
      </c>
      <c r="J964" s="3">
        <f t="shared" si="143"/>
        <v>0</v>
      </c>
      <c r="K964" s="3">
        <f>MIN(Inputs!$B$2, (Inputs!$B$8 - I964)/Inputs!$B$9)</f>
        <v>0</v>
      </c>
      <c r="L964" s="3">
        <f>MAX(MIN(Inputs!$B$2, I964*Inputs!$B$10, Inputs!$B$8*Inputs!$B$4 - J964), 0)</f>
        <v>170</v>
      </c>
      <c r="M964" s="3">
        <f t="shared" si="138"/>
        <v>0</v>
      </c>
      <c r="N964" s="3">
        <f t="shared" si="139"/>
        <v>0</v>
      </c>
      <c r="O964" s="3">
        <f>IF(H964="Reg", MIN(Inputs!$B$2, I964*Inputs!$B$10, (Inputs!$B$8-I964)/Inputs!$B$9), 0)</f>
        <v>0</v>
      </c>
      <c r="P964" s="3">
        <f t="shared" si="140"/>
        <v>0</v>
      </c>
      <c r="Q964" s="3">
        <f t="shared" si="141"/>
        <v>0</v>
      </c>
      <c r="R964" s="3">
        <f>I964 + M964*Inputs!$B$9 - N964/Inputs!$B$10</f>
        <v>340</v>
      </c>
    </row>
    <row r="965" spans="1:18" x14ac:dyDescent="0.3">
      <c r="A965" s="4">
        <v>46063.125</v>
      </c>
      <c r="B965" s="3">
        <v>22.232500000000002</v>
      </c>
      <c r="C965" s="3">
        <v>0.04</v>
      </c>
      <c r="D965" s="3">
        <f t="shared" si="135"/>
        <v>36.924166666666672</v>
      </c>
      <c r="E965" s="3">
        <f>MAX(B965 - D965/Inputs!$B$5, 0)</f>
        <v>0</v>
      </c>
      <c r="F965" s="3">
        <f>MAX(D965*Inputs!$B$5 - B965, 0)</f>
        <v>10.260766666666669</v>
      </c>
      <c r="G965" s="3">
        <f t="shared" si="136"/>
        <v>0.04</v>
      </c>
      <c r="H965" t="str">
        <f t="shared" si="137"/>
        <v>Charge</v>
      </c>
      <c r="I965" s="3">
        <f t="shared" si="142"/>
        <v>340</v>
      </c>
      <c r="J965" s="3">
        <f t="shared" si="143"/>
        <v>0</v>
      </c>
      <c r="K965" s="3">
        <f>MIN(Inputs!$B$2, (Inputs!$B$8 - I965)/Inputs!$B$9)</f>
        <v>0</v>
      </c>
      <c r="L965" s="3">
        <f>MAX(MIN(Inputs!$B$2, I965*Inputs!$B$10, Inputs!$B$8*Inputs!$B$4 - J965), 0)</f>
        <v>170</v>
      </c>
      <c r="M965" s="3">
        <f t="shared" si="138"/>
        <v>0</v>
      </c>
      <c r="N965" s="3">
        <f t="shared" si="139"/>
        <v>0</v>
      </c>
      <c r="O965" s="3">
        <f>IF(H965="Reg", MIN(Inputs!$B$2, I965*Inputs!$B$10, (Inputs!$B$8-I965)/Inputs!$B$9), 0)</f>
        <v>0</v>
      </c>
      <c r="P965" s="3">
        <f t="shared" si="140"/>
        <v>0</v>
      </c>
      <c r="Q965" s="3">
        <f t="shared" si="141"/>
        <v>0</v>
      </c>
      <c r="R965" s="3">
        <f>I965 + M965*Inputs!$B$9 - N965/Inputs!$B$10</f>
        <v>340</v>
      </c>
    </row>
    <row r="966" spans="1:18" x14ac:dyDescent="0.3">
      <c r="A966" s="4">
        <v>46063.166666666657</v>
      </c>
      <c r="B966" s="3">
        <v>22.830000000000002</v>
      </c>
      <c r="C966" s="3">
        <v>0.04</v>
      </c>
      <c r="D966" s="3">
        <f t="shared" si="135"/>
        <v>36.924166666666672</v>
      </c>
      <c r="E966" s="3">
        <f>MAX(B966 - D966/Inputs!$B$5, 0)</f>
        <v>0</v>
      </c>
      <c r="F966" s="3">
        <f>MAX(D966*Inputs!$B$5 - B966, 0)</f>
        <v>9.6632666666666687</v>
      </c>
      <c r="G966" s="3">
        <f t="shared" si="136"/>
        <v>0.04</v>
      </c>
      <c r="H966" t="str">
        <f t="shared" si="137"/>
        <v>Charge</v>
      </c>
      <c r="I966" s="3">
        <f t="shared" si="142"/>
        <v>340</v>
      </c>
      <c r="J966" s="3">
        <f t="shared" si="143"/>
        <v>0</v>
      </c>
      <c r="K966" s="3">
        <f>MIN(Inputs!$B$2, (Inputs!$B$8 - I966)/Inputs!$B$9)</f>
        <v>0</v>
      </c>
      <c r="L966" s="3">
        <f>MAX(MIN(Inputs!$B$2, I966*Inputs!$B$10, Inputs!$B$8*Inputs!$B$4 - J966), 0)</f>
        <v>170</v>
      </c>
      <c r="M966" s="3">
        <f t="shared" si="138"/>
        <v>0</v>
      </c>
      <c r="N966" s="3">
        <f t="shared" si="139"/>
        <v>0</v>
      </c>
      <c r="O966" s="3">
        <f>IF(H966="Reg", MIN(Inputs!$B$2, I966*Inputs!$B$10, (Inputs!$B$8-I966)/Inputs!$B$9), 0)</f>
        <v>0</v>
      </c>
      <c r="P966" s="3">
        <f t="shared" si="140"/>
        <v>0</v>
      </c>
      <c r="Q966" s="3">
        <f t="shared" si="141"/>
        <v>0</v>
      </c>
      <c r="R966" s="3">
        <f>I966 + M966*Inputs!$B$9 - N966/Inputs!$B$10</f>
        <v>340</v>
      </c>
    </row>
    <row r="967" spans="1:18" x14ac:dyDescent="0.3">
      <c r="A967" s="4">
        <v>46063.208333333343</v>
      </c>
      <c r="B967" s="3">
        <v>26.43</v>
      </c>
      <c r="C967" s="3">
        <v>0.05</v>
      </c>
      <c r="D967" s="3">
        <f t="shared" si="135"/>
        <v>36.924166666666672</v>
      </c>
      <c r="E967" s="3">
        <f>MAX(B967 - D967/Inputs!$B$5, 0)</f>
        <v>0</v>
      </c>
      <c r="F967" s="3">
        <f>MAX(D967*Inputs!$B$5 - B967, 0)</f>
        <v>6.0632666666666708</v>
      </c>
      <c r="G967" s="3">
        <f t="shared" si="136"/>
        <v>0.05</v>
      </c>
      <c r="H967" t="str">
        <f t="shared" si="137"/>
        <v>Charge</v>
      </c>
      <c r="I967" s="3">
        <f t="shared" si="142"/>
        <v>340</v>
      </c>
      <c r="J967" s="3">
        <f t="shared" si="143"/>
        <v>0</v>
      </c>
      <c r="K967" s="3">
        <f>MIN(Inputs!$B$2, (Inputs!$B$8 - I967)/Inputs!$B$9)</f>
        <v>0</v>
      </c>
      <c r="L967" s="3">
        <f>MAX(MIN(Inputs!$B$2, I967*Inputs!$B$10, Inputs!$B$8*Inputs!$B$4 - J967), 0)</f>
        <v>170</v>
      </c>
      <c r="M967" s="3">
        <f t="shared" si="138"/>
        <v>0</v>
      </c>
      <c r="N967" s="3">
        <f t="shared" si="139"/>
        <v>0</v>
      </c>
      <c r="O967" s="3">
        <f>IF(H967="Reg", MIN(Inputs!$B$2, I967*Inputs!$B$10, (Inputs!$B$8-I967)/Inputs!$B$9), 0)</f>
        <v>0</v>
      </c>
      <c r="P967" s="3">
        <f t="shared" si="140"/>
        <v>0</v>
      </c>
      <c r="Q967" s="3">
        <f t="shared" si="141"/>
        <v>0</v>
      </c>
      <c r="R967" s="3">
        <f>I967 + M967*Inputs!$B$9 - N967/Inputs!$B$10</f>
        <v>340</v>
      </c>
    </row>
    <row r="968" spans="1:18" x14ac:dyDescent="0.3">
      <c r="A968" s="4">
        <v>46063.25</v>
      </c>
      <c r="B968" s="3">
        <v>32.772499999999994</v>
      </c>
      <c r="C968" s="3">
        <v>0.11</v>
      </c>
      <c r="D968" s="3">
        <f t="shared" si="135"/>
        <v>36.924166666666672</v>
      </c>
      <c r="E968" s="3">
        <f>MAX(B968 - D968/Inputs!$B$5, 0)</f>
        <v>0</v>
      </c>
      <c r="F968" s="3">
        <f>MAX(D968*Inputs!$B$5 - B968, 0)</f>
        <v>0</v>
      </c>
      <c r="G968" s="3">
        <f t="shared" si="136"/>
        <v>0.11</v>
      </c>
      <c r="H968" t="str">
        <f t="shared" si="137"/>
        <v>Reg</v>
      </c>
      <c r="I968" s="3">
        <f t="shared" si="142"/>
        <v>340</v>
      </c>
      <c r="J968" s="3">
        <f t="shared" si="143"/>
        <v>0</v>
      </c>
      <c r="K968" s="3">
        <f>MIN(Inputs!$B$2, (Inputs!$B$8 - I968)/Inputs!$B$9)</f>
        <v>0</v>
      </c>
      <c r="L968" s="3">
        <f>MAX(MIN(Inputs!$B$2, I968*Inputs!$B$10, Inputs!$B$8*Inputs!$B$4 - J968), 0)</f>
        <v>170</v>
      </c>
      <c r="M968" s="3">
        <f t="shared" si="138"/>
        <v>0</v>
      </c>
      <c r="N968" s="3">
        <f t="shared" si="139"/>
        <v>0</v>
      </c>
      <c r="O968" s="3">
        <f>IF(H968="Reg", MIN(Inputs!$B$2, I968*Inputs!$B$10, (Inputs!$B$8-I968)/Inputs!$B$9), 0)</f>
        <v>0</v>
      </c>
      <c r="P968" s="3">
        <f t="shared" si="140"/>
        <v>0</v>
      </c>
      <c r="Q968" s="3">
        <f t="shared" si="141"/>
        <v>0</v>
      </c>
      <c r="R968" s="3">
        <f>I968 + M968*Inputs!$B$9 - N968/Inputs!$B$10</f>
        <v>340</v>
      </c>
    </row>
    <row r="969" spans="1:18" x14ac:dyDescent="0.3">
      <c r="A969" s="4">
        <v>46063.291666666657</v>
      </c>
      <c r="B969" s="3">
        <v>27.86</v>
      </c>
      <c r="C969" s="3">
        <v>0.12</v>
      </c>
      <c r="D969" s="3">
        <f t="shared" si="135"/>
        <v>36.924166666666672</v>
      </c>
      <c r="E969" s="3">
        <f>MAX(B969 - D969/Inputs!$B$5, 0)</f>
        <v>0</v>
      </c>
      <c r="F969" s="3">
        <f>MAX(D969*Inputs!$B$5 - B969, 0)</f>
        <v>4.6332666666666711</v>
      </c>
      <c r="G969" s="3">
        <f t="shared" si="136"/>
        <v>0.12</v>
      </c>
      <c r="H969" t="str">
        <f t="shared" si="137"/>
        <v>Charge</v>
      </c>
      <c r="I969" s="3">
        <f t="shared" si="142"/>
        <v>340</v>
      </c>
      <c r="J969" s="3">
        <f t="shared" si="143"/>
        <v>0</v>
      </c>
      <c r="K969" s="3">
        <f>MIN(Inputs!$B$2, (Inputs!$B$8 - I969)/Inputs!$B$9)</f>
        <v>0</v>
      </c>
      <c r="L969" s="3">
        <f>MAX(MIN(Inputs!$B$2, I969*Inputs!$B$10, Inputs!$B$8*Inputs!$B$4 - J969), 0)</f>
        <v>170</v>
      </c>
      <c r="M969" s="3">
        <f t="shared" si="138"/>
        <v>0</v>
      </c>
      <c r="N969" s="3">
        <f t="shared" si="139"/>
        <v>0</v>
      </c>
      <c r="O969" s="3">
        <f>IF(H969="Reg", MIN(Inputs!$B$2, I969*Inputs!$B$10, (Inputs!$B$8-I969)/Inputs!$B$9), 0)</f>
        <v>0</v>
      </c>
      <c r="P969" s="3">
        <f t="shared" si="140"/>
        <v>0</v>
      </c>
      <c r="Q969" s="3">
        <f t="shared" si="141"/>
        <v>0</v>
      </c>
      <c r="R969" s="3">
        <f>I969 + M969*Inputs!$B$9 - N969/Inputs!$B$10</f>
        <v>340</v>
      </c>
    </row>
    <row r="970" spans="1:18" x14ac:dyDescent="0.3">
      <c r="A970" s="4">
        <v>46063.333333333343</v>
      </c>
      <c r="B970" s="3">
        <v>23.772500000000001</v>
      </c>
      <c r="C970" s="3">
        <v>6.5</v>
      </c>
      <c r="D970" s="3">
        <f t="shared" si="135"/>
        <v>36.924166666666672</v>
      </c>
      <c r="E970" s="3">
        <f>MAX(B970 - D970/Inputs!$B$5, 0)</f>
        <v>0</v>
      </c>
      <c r="F970" s="3">
        <f>MAX(D970*Inputs!$B$5 - B970, 0)</f>
        <v>8.7207666666666697</v>
      </c>
      <c r="G970" s="3">
        <f t="shared" si="136"/>
        <v>6.5</v>
      </c>
      <c r="H970" t="str">
        <f t="shared" si="137"/>
        <v>Charge</v>
      </c>
      <c r="I970" s="3">
        <f t="shared" si="142"/>
        <v>340</v>
      </c>
      <c r="J970" s="3">
        <f t="shared" si="143"/>
        <v>0</v>
      </c>
      <c r="K970" s="3">
        <f>MIN(Inputs!$B$2, (Inputs!$B$8 - I970)/Inputs!$B$9)</f>
        <v>0</v>
      </c>
      <c r="L970" s="3">
        <f>MAX(MIN(Inputs!$B$2, I970*Inputs!$B$10, Inputs!$B$8*Inputs!$B$4 - J970), 0)</f>
        <v>170</v>
      </c>
      <c r="M970" s="3">
        <f t="shared" si="138"/>
        <v>0</v>
      </c>
      <c r="N970" s="3">
        <f t="shared" si="139"/>
        <v>0</v>
      </c>
      <c r="O970" s="3">
        <f>IF(H970="Reg", MIN(Inputs!$B$2, I970*Inputs!$B$10, (Inputs!$B$8-I970)/Inputs!$B$9), 0)</f>
        <v>0</v>
      </c>
      <c r="P970" s="3">
        <f t="shared" si="140"/>
        <v>0</v>
      </c>
      <c r="Q970" s="3">
        <f t="shared" si="141"/>
        <v>0</v>
      </c>
      <c r="R970" s="3">
        <f>I970 + M970*Inputs!$B$9 - N970/Inputs!$B$10</f>
        <v>340</v>
      </c>
    </row>
    <row r="971" spans="1:18" x14ac:dyDescent="0.3">
      <c r="A971" s="4">
        <v>46063.375</v>
      </c>
      <c r="B971" s="3">
        <v>25.782499999999999</v>
      </c>
      <c r="C971" s="3">
        <v>5.39</v>
      </c>
      <c r="D971" s="3">
        <f t="shared" si="135"/>
        <v>36.924166666666672</v>
      </c>
      <c r="E971" s="3">
        <f>MAX(B971 - D971/Inputs!$B$5, 0)</f>
        <v>0</v>
      </c>
      <c r="F971" s="3">
        <f>MAX(D971*Inputs!$B$5 - B971, 0)</f>
        <v>6.7107666666666717</v>
      </c>
      <c r="G971" s="3">
        <f t="shared" si="136"/>
        <v>5.39</v>
      </c>
      <c r="H971" t="str">
        <f t="shared" si="137"/>
        <v>Charge</v>
      </c>
      <c r="I971" s="3">
        <f t="shared" si="142"/>
        <v>340</v>
      </c>
      <c r="J971" s="3">
        <f t="shared" si="143"/>
        <v>0</v>
      </c>
      <c r="K971" s="3">
        <f>MIN(Inputs!$B$2, (Inputs!$B$8 - I971)/Inputs!$B$9)</f>
        <v>0</v>
      </c>
      <c r="L971" s="3">
        <f>MAX(MIN(Inputs!$B$2, I971*Inputs!$B$10, Inputs!$B$8*Inputs!$B$4 - J971), 0)</f>
        <v>170</v>
      </c>
      <c r="M971" s="3">
        <f t="shared" si="138"/>
        <v>0</v>
      </c>
      <c r="N971" s="3">
        <f t="shared" si="139"/>
        <v>0</v>
      </c>
      <c r="O971" s="3">
        <f>IF(H971="Reg", MIN(Inputs!$B$2, I971*Inputs!$B$10, (Inputs!$B$8-I971)/Inputs!$B$9), 0)</f>
        <v>0</v>
      </c>
      <c r="P971" s="3">
        <f t="shared" si="140"/>
        <v>0</v>
      </c>
      <c r="Q971" s="3">
        <f t="shared" si="141"/>
        <v>0</v>
      </c>
      <c r="R971" s="3">
        <f>I971 + M971*Inputs!$B$9 - N971/Inputs!$B$10</f>
        <v>340</v>
      </c>
    </row>
    <row r="972" spans="1:18" x14ac:dyDescent="0.3">
      <c r="A972" s="4">
        <v>46063.416666666657</v>
      </c>
      <c r="B972" s="3">
        <v>25.380000000000003</v>
      </c>
      <c r="C972" s="3">
        <v>1</v>
      </c>
      <c r="D972" s="3">
        <f t="shared" si="135"/>
        <v>36.924166666666672</v>
      </c>
      <c r="E972" s="3">
        <f>MAX(B972 - D972/Inputs!$B$5, 0)</f>
        <v>0</v>
      </c>
      <c r="F972" s="3">
        <f>MAX(D972*Inputs!$B$5 - B972, 0)</f>
        <v>7.113266666666668</v>
      </c>
      <c r="G972" s="3">
        <f t="shared" si="136"/>
        <v>1</v>
      </c>
      <c r="H972" t="str">
        <f t="shared" si="137"/>
        <v>Charge</v>
      </c>
      <c r="I972" s="3">
        <f t="shared" si="142"/>
        <v>340</v>
      </c>
      <c r="J972" s="3">
        <f t="shared" si="143"/>
        <v>0</v>
      </c>
      <c r="K972" s="3">
        <f>MIN(Inputs!$B$2, (Inputs!$B$8 - I972)/Inputs!$B$9)</f>
        <v>0</v>
      </c>
      <c r="L972" s="3">
        <f>MAX(MIN(Inputs!$B$2, I972*Inputs!$B$10, Inputs!$B$8*Inputs!$B$4 - J972), 0)</f>
        <v>170</v>
      </c>
      <c r="M972" s="3">
        <f t="shared" si="138"/>
        <v>0</v>
      </c>
      <c r="N972" s="3">
        <f t="shared" si="139"/>
        <v>0</v>
      </c>
      <c r="O972" s="3">
        <f>IF(H972="Reg", MIN(Inputs!$B$2, I972*Inputs!$B$10, (Inputs!$B$8-I972)/Inputs!$B$9), 0)</f>
        <v>0</v>
      </c>
      <c r="P972" s="3">
        <f t="shared" si="140"/>
        <v>0</v>
      </c>
      <c r="Q972" s="3">
        <f t="shared" si="141"/>
        <v>0</v>
      </c>
      <c r="R972" s="3">
        <f>I972 + M972*Inputs!$B$9 - N972/Inputs!$B$10</f>
        <v>340</v>
      </c>
    </row>
    <row r="973" spans="1:18" x14ac:dyDescent="0.3">
      <c r="A973" s="4">
        <v>46063.458333333343</v>
      </c>
      <c r="B973" s="3">
        <v>20.454999999999998</v>
      </c>
      <c r="C973" s="3">
        <v>0.5</v>
      </c>
      <c r="D973" s="3">
        <f t="shared" si="135"/>
        <v>36.924166666666672</v>
      </c>
      <c r="E973" s="3">
        <f>MAX(B973 - D973/Inputs!$B$5, 0)</f>
        <v>0</v>
      </c>
      <c r="F973" s="3">
        <f>MAX(D973*Inputs!$B$5 - B973, 0)</f>
        <v>12.038266666666672</v>
      </c>
      <c r="G973" s="3">
        <f t="shared" si="136"/>
        <v>0.5</v>
      </c>
      <c r="H973" t="str">
        <f t="shared" si="137"/>
        <v>Charge</v>
      </c>
      <c r="I973" s="3">
        <f t="shared" si="142"/>
        <v>340</v>
      </c>
      <c r="J973" s="3">
        <f t="shared" si="143"/>
        <v>0</v>
      </c>
      <c r="K973" s="3">
        <f>MIN(Inputs!$B$2, (Inputs!$B$8 - I973)/Inputs!$B$9)</f>
        <v>0</v>
      </c>
      <c r="L973" s="3">
        <f>MAX(MIN(Inputs!$B$2, I973*Inputs!$B$10, Inputs!$B$8*Inputs!$B$4 - J973), 0)</f>
        <v>170</v>
      </c>
      <c r="M973" s="3">
        <f t="shared" si="138"/>
        <v>0</v>
      </c>
      <c r="N973" s="3">
        <f t="shared" si="139"/>
        <v>0</v>
      </c>
      <c r="O973" s="3">
        <f>IF(H973="Reg", MIN(Inputs!$B$2, I973*Inputs!$B$10, (Inputs!$B$8-I973)/Inputs!$B$9), 0)</f>
        <v>0</v>
      </c>
      <c r="P973" s="3">
        <f t="shared" si="140"/>
        <v>0</v>
      </c>
      <c r="Q973" s="3">
        <f t="shared" si="141"/>
        <v>0</v>
      </c>
      <c r="R973" s="3">
        <f>I973 + M973*Inputs!$B$9 - N973/Inputs!$B$10</f>
        <v>340</v>
      </c>
    </row>
    <row r="974" spans="1:18" x14ac:dyDescent="0.3">
      <c r="A974" s="4">
        <v>46063.5</v>
      </c>
      <c r="B974" s="3">
        <v>11.92</v>
      </c>
      <c r="C974" s="3">
        <v>0.44</v>
      </c>
      <c r="D974" s="3">
        <f t="shared" si="135"/>
        <v>36.924166666666672</v>
      </c>
      <c r="E974" s="3">
        <f>MAX(B974 - D974/Inputs!$B$5, 0)</f>
        <v>0</v>
      </c>
      <c r="F974" s="3">
        <f>MAX(D974*Inputs!$B$5 - B974, 0)</f>
        <v>20.573266666666669</v>
      </c>
      <c r="G974" s="3">
        <f t="shared" si="136"/>
        <v>0.44</v>
      </c>
      <c r="H974" t="str">
        <f t="shared" si="137"/>
        <v>Charge</v>
      </c>
      <c r="I974" s="3">
        <f t="shared" si="142"/>
        <v>340</v>
      </c>
      <c r="J974" s="3">
        <f t="shared" si="143"/>
        <v>0</v>
      </c>
      <c r="K974" s="3">
        <f>MIN(Inputs!$B$2, (Inputs!$B$8 - I974)/Inputs!$B$9)</f>
        <v>0</v>
      </c>
      <c r="L974" s="3">
        <f>MAX(MIN(Inputs!$B$2, I974*Inputs!$B$10, Inputs!$B$8*Inputs!$B$4 - J974), 0)</f>
        <v>170</v>
      </c>
      <c r="M974" s="3">
        <f t="shared" si="138"/>
        <v>0</v>
      </c>
      <c r="N974" s="3">
        <f t="shared" si="139"/>
        <v>0</v>
      </c>
      <c r="O974" s="3">
        <f>IF(H974="Reg", MIN(Inputs!$B$2, I974*Inputs!$B$10, (Inputs!$B$8-I974)/Inputs!$B$9), 0)</f>
        <v>0</v>
      </c>
      <c r="P974" s="3">
        <f t="shared" si="140"/>
        <v>0</v>
      </c>
      <c r="Q974" s="3">
        <f t="shared" si="141"/>
        <v>0</v>
      </c>
      <c r="R974" s="3">
        <f>I974 + M974*Inputs!$B$9 - N974/Inputs!$B$10</f>
        <v>340</v>
      </c>
    </row>
    <row r="975" spans="1:18" x14ac:dyDescent="0.3">
      <c r="A975" s="4">
        <v>46063.541666666657</v>
      </c>
      <c r="B975" s="3">
        <v>12.5275</v>
      </c>
      <c r="C975" s="3">
        <v>0.49</v>
      </c>
      <c r="D975" s="3">
        <f t="shared" si="135"/>
        <v>36.924166666666672</v>
      </c>
      <c r="E975" s="3">
        <f>MAX(B975 - D975/Inputs!$B$5, 0)</f>
        <v>0</v>
      </c>
      <c r="F975" s="3">
        <f>MAX(D975*Inputs!$B$5 - B975, 0)</f>
        <v>19.965766666666671</v>
      </c>
      <c r="G975" s="3">
        <f t="shared" si="136"/>
        <v>0.49</v>
      </c>
      <c r="H975" t="str">
        <f t="shared" si="137"/>
        <v>Charge</v>
      </c>
      <c r="I975" s="3">
        <f t="shared" si="142"/>
        <v>340</v>
      </c>
      <c r="J975" s="3">
        <f t="shared" si="143"/>
        <v>0</v>
      </c>
      <c r="K975" s="3">
        <f>MIN(Inputs!$B$2, (Inputs!$B$8 - I975)/Inputs!$B$9)</f>
        <v>0</v>
      </c>
      <c r="L975" s="3">
        <f>MAX(MIN(Inputs!$B$2, I975*Inputs!$B$10, Inputs!$B$8*Inputs!$B$4 - J975), 0)</f>
        <v>170</v>
      </c>
      <c r="M975" s="3">
        <f t="shared" si="138"/>
        <v>0</v>
      </c>
      <c r="N975" s="3">
        <f t="shared" si="139"/>
        <v>0</v>
      </c>
      <c r="O975" s="3">
        <f>IF(H975="Reg", MIN(Inputs!$B$2, I975*Inputs!$B$10, (Inputs!$B$8-I975)/Inputs!$B$9), 0)</f>
        <v>0</v>
      </c>
      <c r="P975" s="3">
        <f t="shared" si="140"/>
        <v>0</v>
      </c>
      <c r="Q975" s="3">
        <f t="shared" si="141"/>
        <v>0</v>
      </c>
      <c r="R975" s="3">
        <f>I975 + M975*Inputs!$B$9 - N975/Inputs!$B$10</f>
        <v>340</v>
      </c>
    </row>
    <row r="976" spans="1:18" x14ac:dyDescent="0.3">
      <c r="A976" s="4">
        <v>46063.583333333343</v>
      </c>
      <c r="B976" s="3">
        <v>12.4025</v>
      </c>
      <c r="C976" s="3">
        <v>0.96</v>
      </c>
      <c r="D976" s="3">
        <f t="shared" si="135"/>
        <v>36.924166666666672</v>
      </c>
      <c r="E976" s="3">
        <f>MAX(B976 - D976/Inputs!$B$5, 0)</f>
        <v>0</v>
      </c>
      <c r="F976" s="3">
        <f>MAX(D976*Inputs!$B$5 - B976, 0)</f>
        <v>20.090766666666671</v>
      </c>
      <c r="G976" s="3">
        <f t="shared" si="136"/>
        <v>0.96</v>
      </c>
      <c r="H976" t="str">
        <f t="shared" si="137"/>
        <v>Charge</v>
      </c>
      <c r="I976" s="3">
        <f t="shared" si="142"/>
        <v>340</v>
      </c>
      <c r="J976" s="3">
        <f t="shared" si="143"/>
        <v>0</v>
      </c>
      <c r="K976" s="3">
        <f>MIN(Inputs!$B$2, (Inputs!$B$8 - I976)/Inputs!$B$9)</f>
        <v>0</v>
      </c>
      <c r="L976" s="3">
        <f>MAX(MIN(Inputs!$B$2, I976*Inputs!$B$10, Inputs!$B$8*Inputs!$B$4 - J976), 0)</f>
        <v>170</v>
      </c>
      <c r="M976" s="3">
        <f t="shared" si="138"/>
        <v>0</v>
      </c>
      <c r="N976" s="3">
        <f t="shared" si="139"/>
        <v>0</v>
      </c>
      <c r="O976" s="3">
        <f>IF(H976="Reg", MIN(Inputs!$B$2, I976*Inputs!$B$10, (Inputs!$B$8-I976)/Inputs!$B$9), 0)</f>
        <v>0</v>
      </c>
      <c r="P976" s="3">
        <f t="shared" si="140"/>
        <v>0</v>
      </c>
      <c r="Q976" s="3">
        <f t="shared" si="141"/>
        <v>0</v>
      </c>
      <c r="R976" s="3">
        <f>I976 + M976*Inputs!$B$9 - N976/Inputs!$B$10</f>
        <v>340</v>
      </c>
    </row>
    <row r="977" spans="1:18" x14ac:dyDescent="0.3">
      <c r="A977" s="4">
        <v>46063.625</v>
      </c>
      <c r="B977" s="3">
        <v>20.0625</v>
      </c>
      <c r="C977" s="3">
        <v>0.89</v>
      </c>
      <c r="D977" s="3">
        <f t="shared" si="135"/>
        <v>36.924166666666672</v>
      </c>
      <c r="E977" s="3">
        <f>MAX(B977 - D977/Inputs!$B$5, 0)</f>
        <v>0</v>
      </c>
      <c r="F977" s="3">
        <f>MAX(D977*Inputs!$B$5 - B977, 0)</f>
        <v>12.430766666666671</v>
      </c>
      <c r="G977" s="3">
        <f t="shared" si="136"/>
        <v>0.89</v>
      </c>
      <c r="H977" t="str">
        <f t="shared" si="137"/>
        <v>Charge</v>
      </c>
      <c r="I977" s="3">
        <f t="shared" si="142"/>
        <v>340</v>
      </c>
      <c r="J977" s="3">
        <f t="shared" si="143"/>
        <v>0</v>
      </c>
      <c r="K977" s="3">
        <f>MIN(Inputs!$B$2, (Inputs!$B$8 - I977)/Inputs!$B$9)</f>
        <v>0</v>
      </c>
      <c r="L977" s="3">
        <f>MAX(MIN(Inputs!$B$2, I977*Inputs!$B$10, Inputs!$B$8*Inputs!$B$4 - J977), 0)</f>
        <v>170</v>
      </c>
      <c r="M977" s="3">
        <f t="shared" si="138"/>
        <v>0</v>
      </c>
      <c r="N977" s="3">
        <f t="shared" si="139"/>
        <v>0</v>
      </c>
      <c r="O977" s="3">
        <f>IF(H977="Reg", MIN(Inputs!$B$2, I977*Inputs!$B$10, (Inputs!$B$8-I977)/Inputs!$B$9), 0)</f>
        <v>0</v>
      </c>
      <c r="P977" s="3">
        <f t="shared" si="140"/>
        <v>0</v>
      </c>
      <c r="Q977" s="3">
        <f t="shared" si="141"/>
        <v>0</v>
      </c>
      <c r="R977" s="3">
        <f>I977 + M977*Inputs!$B$9 - N977/Inputs!$B$10</f>
        <v>340</v>
      </c>
    </row>
    <row r="978" spans="1:18" x14ac:dyDescent="0.3">
      <c r="A978" s="4">
        <v>46063.666666666657</v>
      </c>
      <c r="B978" s="3">
        <v>68.277500000000003</v>
      </c>
      <c r="C978" s="3">
        <v>1</v>
      </c>
      <c r="D978" s="3">
        <f t="shared" si="135"/>
        <v>36.924166666666672</v>
      </c>
      <c r="E978" s="3">
        <f>MAX(B978 - D978/Inputs!$B$5, 0)</f>
        <v>26.318219696969692</v>
      </c>
      <c r="F978" s="3">
        <f>MAX(D978*Inputs!$B$5 - B978, 0)</f>
        <v>0</v>
      </c>
      <c r="G978" s="3">
        <f t="shared" si="136"/>
        <v>1</v>
      </c>
      <c r="H978" t="str">
        <f t="shared" si="137"/>
        <v>Discharge</v>
      </c>
      <c r="I978" s="3">
        <f t="shared" si="142"/>
        <v>340</v>
      </c>
      <c r="J978" s="3">
        <f t="shared" si="143"/>
        <v>0</v>
      </c>
      <c r="K978" s="3">
        <f>MIN(Inputs!$B$2, (Inputs!$B$8 - I978)/Inputs!$B$9)</f>
        <v>0</v>
      </c>
      <c r="L978" s="3">
        <f>MAX(MIN(Inputs!$B$2, I978*Inputs!$B$10, Inputs!$B$8*Inputs!$B$4 - J978), 0)</f>
        <v>170</v>
      </c>
      <c r="M978" s="3">
        <f t="shared" si="138"/>
        <v>0</v>
      </c>
      <c r="N978" s="3">
        <f t="shared" si="139"/>
        <v>170</v>
      </c>
      <c r="O978" s="3">
        <f>IF(H978="Reg", MIN(Inputs!$B$2, I978*Inputs!$B$10, (Inputs!$B$8-I978)/Inputs!$B$9), 0)</f>
        <v>0</v>
      </c>
      <c r="P978" s="3">
        <f t="shared" si="140"/>
        <v>11607.175000000001</v>
      </c>
      <c r="Q978" s="3">
        <f t="shared" si="141"/>
        <v>0</v>
      </c>
      <c r="R978" s="3">
        <f>I978 + M978*Inputs!$B$9 - N978/Inputs!$B$10</f>
        <v>158.77939109773115</v>
      </c>
    </row>
    <row r="979" spans="1:18" x14ac:dyDescent="0.3">
      <c r="A979" s="4">
        <v>46063.708333333343</v>
      </c>
      <c r="B979" s="3">
        <v>82.665000000000006</v>
      </c>
      <c r="C979" s="3">
        <v>3</v>
      </c>
      <c r="D979" s="3">
        <f t="shared" si="135"/>
        <v>36.924166666666672</v>
      </c>
      <c r="E979" s="3">
        <f>MAX(B979 - D979/Inputs!$B$5, 0)</f>
        <v>40.705719696969695</v>
      </c>
      <c r="F979" s="3">
        <f>MAX(D979*Inputs!$B$5 - B979, 0)</f>
        <v>0</v>
      </c>
      <c r="G979" s="3">
        <f t="shared" si="136"/>
        <v>3</v>
      </c>
      <c r="H979" t="str">
        <f t="shared" si="137"/>
        <v>Discharge</v>
      </c>
      <c r="I979" s="3">
        <f t="shared" si="142"/>
        <v>158.77939109773115</v>
      </c>
      <c r="J979" s="3">
        <f t="shared" si="143"/>
        <v>170</v>
      </c>
      <c r="K979" s="3">
        <f>MIN(Inputs!$B$2, (Inputs!$B$8 - I979)/Inputs!$B$9)</f>
        <v>170</v>
      </c>
      <c r="L979" s="3">
        <f>MAX(MIN(Inputs!$B$2, I979*Inputs!$B$10, Inputs!$B$8*Inputs!$B$4 - J979), 0)</f>
        <v>148.94827166799323</v>
      </c>
      <c r="M979" s="3">
        <f t="shared" si="138"/>
        <v>0</v>
      </c>
      <c r="N979" s="3">
        <f t="shared" si="139"/>
        <v>148.94827166799323</v>
      </c>
      <c r="O979" s="3">
        <f>IF(H979="Reg", MIN(Inputs!$B$2, I979*Inputs!$B$10, (Inputs!$B$8-I979)/Inputs!$B$9), 0)</f>
        <v>0</v>
      </c>
      <c r="P979" s="3">
        <f t="shared" si="140"/>
        <v>12312.808877434662</v>
      </c>
      <c r="Q979" s="3">
        <f t="shared" si="141"/>
        <v>0</v>
      </c>
      <c r="R979" s="3">
        <f>I979 + M979*Inputs!$B$9 - N979/Inputs!$B$10</f>
        <v>0</v>
      </c>
    </row>
    <row r="980" spans="1:18" x14ac:dyDescent="0.3">
      <c r="A980" s="4">
        <v>46063.75</v>
      </c>
      <c r="B980" s="3">
        <v>78.010000000000005</v>
      </c>
      <c r="C980" s="3">
        <v>3.5</v>
      </c>
      <c r="D980" s="3">
        <f t="shared" si="135"/>
        <v>36.924166666666672</v>
      </c>
      <c r="E980" s="3">
        <f>MAX(B980 - D980/Inputs!$B$5, 0)</f>
        <v>36.050719696969693</v>
      </c>
      <c r="F980" s="3">
        <f>MAX(D980*Inputs!$B$5 - B980, 0)</f>
        <v>0</v>
      </c>
      <c r="G980" s="3">
        <f t="shared" si="136"/>
        <v>3.5</v>
      </c>
      <c r="H980" t="str">
        <f t="shared" si="137"/>
        <v>Discharge</v>
      </c>
      <c r="I980" s="3">
        <f t="shared" si="142"/>
        <v>0</v>
      </c>
      <c r="J980" s="3">
        <f t="shared" si="143"/>
        <v>318.94827166799325</v>
      </c>
      <c r="K980" s="3">
        <f>MIN(Inputs!$B$2, (Inputs!$B$8 - I980)/Inputs!$B$9)</f>
        <v>170</v>
      </c>
      <c r="L980" s="3">
        <f>MAX(MIN(Inputs!$B$2, I980*Inputs!$B$10, Inputs!$B$8*Inputs!$B$4 - J980), 0)</f>
        <v>0</v>
      </c>
      <c r="M980" s="3">
        <f t="shared" si="138"/>
        <v>0</v>
      </c>
      <c r="N980" s="3">
        <f t="shared" si="139"/>
        <v>0</v>
      </c>
      <c r="O980" s="3">
        <f>IF(H980="Reg", MIN(Inputs!$B$2, I980*Inputs!$B$10, (Inputs!$B$8-I980)/Inputs!$B$9), 0)</f>
        <v>0</v>
      </c>
      <c r="P980" s="3">
        <f t="shared" si="140"/>
        <v>0</v>
      </c>
      <c r="Q980" s="3">
        <f t="shared" si="141"/>
        <v>0</v>
      </c>
      <c r="R980" s="3">
        <f>I980 + M980*Inputs!$B$9 - N980/Inputs!$B$10</f>
        <v>0</v>
      </c>
    </row>
    <row r="981" spans="1:18" x14ac:dyDescent="0.3">
      <c r="A981" s="4">
        <v>46063.791666666657</v>
      </c>
      <c r="B981" s="3">
        <v>73.802500000000009</v>
      </c>
      <c r="C981" s="3">
        <v>0.51</v>
      </c>
      <c r="D981" s="3">
        <f t="shared" si="135"/>
        <v>36.924166666666672</v>
      </c>
      <c r="E981" s="3">
        <f>MAX(B981 - D981/Inputs!$B$5, 0)</f>
        <v>31.843219696969697</v>
      </c>
      <c r="F981" s="3">
        <f>MAX(D981*Inputs!$B$5 - B981, 0)</f>
        <v>0</v>
      </c>
      <c r="G981" s="3">
        <f t="shared" si="136"/>
        <v>0.51</v>
      </c>
      <c r="H981" t="str">
        <f t="shared" si="137"/>
        <v>Discharge</v>
      </c>
      <c r="I981" s="3">
        <f t="shared" si="142"/>
        <v>0</v>
      </c>
      <c r="J981" s="3">
        <f t="shared" si="143"/>
        <v>318.94827166799325</v>
      </c>
      <c r="K981" s="3">
        <f>MIN(Inputs!$B$2, (Inputs!$B$8 - I981)/Inputs!$B$9)</f>
        <v>170</v>
      </c>
      <c r="L981" s="3">
        <f>MAX(MIN(Inputs!$B$2, I981*Inputs!$B$10, Inputs!$B$8*Inputs!$B$4 - J981), 0)</f>
        <v>0</v>
      </c>
      <c r="M981" s="3">
        <f t="shared" si="138"/>
        <v>0</v>
      </c>
      <c r="N981" s="3">
        <f t="shared" si="139"/>
        <v>0</v>
      </c>
      <c r="O981" s="3">
        <f>IF(H981="Reg", MIN(Inputs!$B$2, I981*Inputs!$B$10, (Inputs!$B$8-I981)/Inputs!$B$9), 0)</f>
        <v>0</v>
      </c>
      <c r="P981" s="3">
        <f t="shared" si="140"/>
        <v>0</v>
      </c>
      <c r="Q981" s="3">
        <f t="shared" si="141"/>
        <v>0</v>
      </c>
      <c r="R981" s="3">
        <f>I981 + M981*Inputs!$B$9 - N981/Inputs!$B$10</f>
        <v>0</v>
      </c>
    </row>
    <row r="982" spans="1:18" x14ac:dyDescent="0.3">
      <c r="A982" s="4">
        <v>46063.833333333343</v>
      </c>
      <c r="B982" s="3">
        <v>83.79249999999999</v>
      </c>
      <c r="C982" s="3">
        <v>0.25</v>
      </c>
      <c r="D982" s="3">
        <f t="shared" si="135"/>
        <v>36.924166666666672</v>
      </c>
      <c r="E982" s="3">
        <f>MAX(B982 - D982/Inputs!$B$5, 0)</f>
        <v>41.833219696969678</v>
      </c>
      <c r="F982" s="3">
        <f>MAX(D982*Inputs!$B$5 - B982, 0)</f>
        <v>0</v>
      </c>
      <c r="G982" s="3">
        <f t="shared" si="136"/>
        <v>0.25</v>
      </c>
      <c r="H982" t="str">
        <f t="shared" si="137"/>
        <v>Discharge</v>
      </c>
      <c r="I982" s="3">
        <f t="shared" si="142"/>
        <v>0</v>
      </c>
      <c r="J982" s="3">
        <f t="shared" si="143"/>
        <v>318.94827166799325</v>
      </c>
      <c r="K982" s="3">
        <f>MIN(Inputs!$B$2, (Inputs!$B$8 - I982)/Inputs!$B$9)</f>
        <v>170</v>
      </c>
      <c r="L982" s="3">
        <f>MAX(MIN(Inputs!$B$2, I982*Inputs!$B$10, Inputs!$B$8*Inputs!$B$4 - J982), 0)</f>
        <v>0</v>
      </c>
      <c r="M982" s="3">
        <f t="shared" si="138"/>
        <v>0</v>
      </c>
      <c r="N982" s="3">
        <f t="shared" si="139"/>
        <v>0</v>
      </c>
      <c r="O982" s="3">
        <f>IF(H982="Reg", MIN(Inputs!$B$2, I982*Inputs!$B$10, (Inputs!$B$8-I982)/Inputs!$B$9), 0)</f>
        <v>0</v>
      </c>
      <c r="P982" s="3">
        <f t="shared" si="140"/>
        <v>0</v>
      </c>
      <c r="Q982" s="3">
        <f t="shared" si="141"/>
        <v>0</v>
      </c>
      <c r="R982" s="3">
        <f>I982 + M982*Inputs!$B$9 - N982/Inputs!$B$10</f>
        <v>0</v>
      </c>
    </row>
    <row r="983" spans="1:18" x14ac:dyDescent="0.3">
      <c r="A983" s="4">
        <v>46063.875</v>
      </c>
      <c r="B983" s="3">
        <v>50.712499999999991</v>
      </c>
      <c r="C983" s="3">
        <v>0.19</v>
      </c>
      <c r="D983" s="3">
        <f t="shared" si="135"/>
        <v>36.924166666666672</v>
      </c>
      <c r="E983" s="3">
        <f>MAX(B983 - D983/Inputs!$B$5, 0)</f>
        <v>8.7532196969696798</v>
      </c>
      <c r="F983" s="3">
        <f>MAX(D983*Inputs!$B$5 - B983, 0)</f>
        <v>0</v>
      </c>
      <c r="G983" s="3">
        <f t="shared" si="136"/>
        <v>0.19</v>
      </c>
      <c r="H983" t="str">
        <f t="shared" si="137"/>
        <v>Discharge</v>
      </c>
      <c r="I983" s="3">
        <f t="shared" si="142"/>
        <v>0</v>
      </c>
      <c r="J983" s="3">
        <f t="shared" si="143"/>
        <v>318.94827166799325</v>
      </c>
      <c r="K983" s="3">
        <f>MIN(Inputs!$B$2, (Inputs!$B$8 - I983)/Inputs!$B$9)</f>
        <v>170</v>
      </c>
      <c r="L983" s="3">
        <f>MAX(MIN(Inputs!$B$2, I983*Inputs!$B$10, Inputs!$B$8*Inputs!$B$4 - J983), 0)</f>
        <v>0</v>
      </c>
      <c r="M983" s="3">
        <f t="shared" si="138"/>
        <v>0</v>
      </c>
      <c r="N983" s="3">
        <f t="shared" si="139"/>
        <v>0</v>
      </c>
      <c r="O983" s="3">
        <f>IF(H983="Reg", MIN(Inputs!$B$2, I983*Inputs!$B$10, (Inputs!$B$8-I983)/Inputs!$B$9), 0)</f>
        <v>0</v>
      </c>
      <c r="P983" s="3">
        <f t="shared" si="140"/>
        <v>0</v>
      </c>
      <c r="Q983" s="3">
        <f t="shared" si="141"/>
        <v>0</v>
      </c>
      <c r="R983" s="3">
        <f>I983 + M983*Inputs!$B$9 - N983/Inputs!$B$10</f>
        <v>0</v>
      </c>
    </row>
    <row r="984" spans="1:18" x14ac:dyDescent="0.3">
      <c r="A984" s="4">
        <v>46063.916666666657</v>
      </c>
      <c r="B984" s="3">
        <v>49.115000000000002</v>
      </c>
      <c r="C984" s="3">
        <v>0.04</v>
      </c>
      <c r="D984" s="3">
        <f t="shared" si="135"/>
        <v>36.924166666666672</v>
      </c>
      <c r="E984" s="3">
        <f>MAX(B984 - D984/Inputs!$B$5, 0)</f>
        <v>7.1557196969696903</v>
      </c>
      <c r="F984" s="3">
        <f>MAX(D984*Inputs!$B$5 - B984, 0)</f>
        <v>0</v>
      </c>
      <c r="G984" s="3">
        <f t="shared" si="136"/>
        <v>0.04</v>
      </c>
      <c r="H984" t="str">
        <f t="shared" si="137"/>
        <v>Discharge</v>
      </c>
      <c r="I984" s="3">
        <f t="shared" si="142"/>
        <v>0</v>
      </c>
      <c r="J984" s="3">
        <f t="shared" si="143"/>
        <v>318.94827166799325</v>
      </c>
      <c r="K984" s="3">
        <f>MIN(Inputs!$B$2, (Inputs!$B$8 - I984)/Inputs!$B$9)</f>
        <v>170</v>
      </c>
      <c r="L984" s="3">
        <f>MAX(MIN(Inputs!$B$2, I984*Inputs!$B$10, Inputs!$B$8*Inputs!$B$4 - J984), 0)</f>
        <v>0</v>
      </c>
      <c r="M984" s="3">
        <f t="shared" si="138"/>
        <v>0</v>
      </c>
      <c r="N984" s="3">
        <f t="shared" si="139"/>
        <v>0</v>
      </c>
      <c r="O984" s="3">
        <f>IF(H984="Reg", MIN(Inputs!$B$2, I984*Inputs!$B$10, (Inputs!$B$8-I984)/Inputs!$B$9), 0)</f>
        <v>0</v>
      </c>
      <c r="P984" s="3">
        <f t="shared" si="140"/>
        <v>0</v>
      </c>
      <c r="Q984" s="3">
        <f t="shared" si="141"/>
        <v>0</v>
      </c>
      <c r="R984" s="3">
        <f>I984 + M984*Inputs!$B$9 - N984/Inputs!$B$10</f>
        <v>0</v>
      </c>
    </row>
    <row r="985" spans="1:18" x14ac:dyDescent="0.3">
      <c r="A985" s="4">
        <v>46063.958333333343</v>
      </c>
      <c r="B985" s="3">
        <v>46.16</v>
      </c>
      <c r="C985" s="3">
        <v>0.03</v>
      </c>
      <c r="D985" s="3">
        <f t="shared" si="135"/>
        <v>36.924166666666672</v>
      </c>
      <c r="E985" s="3">
        <f>MAX(B985 - D985/Inputs!$B$5, 0)</f>
        <v>4.2007196969696849</v>
      </c>
      <c r="F985" s="3">
        <f>MAX(D985*Inputs!$B$5 - B985, 0)</f>
        <v>0</v>
      </c>
      <c r="G985" s="3">
        <f t="shared" si="136"/>
        <v>0.03</v>
      </c>
      <c r="H985" t="str">
        <f t="shared" si="137"/>
        <v>Discharge</v>
      </c>
      <c r="I985" s="3">
        <f t="shared" si="142"/>
        <v>0</v>
      </c>
      <c r="J985" s="3">
        <f t="shared" si="143"/>
        <v>318.94827166799325</v>
      </c>
      <c r="K985" s="3">
        <f>MIN(Inputs!$B$2, (Inputs!$B$8 - I985)/Inputs!$B$9)</f>
        <v>170</v>
      </c>
      <c r="L985" s="3">
        <f>MAX(MIN(Inputs!$B$2, I985*Inputs!$B$10, Inputs!$B$8*Inputs!$B$4 - J985), 0)</f>
        <v>0</v>
      </c>
      <c r="M985" s="3">
        <f t="shared" si="138"/>
        <v>0</v>
      </c>
      <c r="N985" s="3">
        <f t="shared" si="139"/>
        <v>0</v>
      </c>
      <c r="O985" s="3">
        <f>IF(H985="Reg", MIN(Inputs!$B$2, I985*Inputs!$B$10, (Inputs!$B$8-I985)/Inputs!$B$9), 0)</f>
        <v>0</v>
      </c>
      <c r="P985" s="3">
        <f t="shared" si="140"/>
        <v>0</v>
      </c>
      <c r="Q985" s="3">
        <f t="shared" si="141"/>
        <v>0</v>
      </c>
      <c r="R985" s="3">
        <f>I985 + M985*Inputs!$B$9 - N985/Inputs!$B$10</f>
        <v>0</v>
      </c>
    </row>
    <row r="986" spans="1:18" x14ac:dyDescent="0.3">
      <c r="A986" s="4">
        <v>46064</v>
      </c>
      <c r="B986" s="3">
        <v>47.272499999999994</v>
      </c>
      <c r="C986" s="3">
        <v>0.04</v>
      </c>
      <c r="D986" s="3">
        <f t="shared" si="135"/>
        <v>34.264895833333334</v>
      </c>
      <c r="E986" s="3">
        <f>MAX(B986 - D986/Inputs!$B$5, 0)</f>
        <v>8.3351183712121113</v>
      </c>
      <c r="F986" s="3">
        <f>MAX(D986*Inputs!$B$5 - B986, 0)</f>
        <v>0</v>
      </c>
      <c r="G986" s="3">
        <f t="shared" si="136"/>
        <v>0.04</v>
      </c>
      <c r="H986" t="str">
        <f t="shared" si="137"/>
        <v>Discharge</v>
      </c>
      <c r="I986" s="3">
        <f t="shared" si="142"/>
        <v>0</v>
      </c>
      <c r="J986" s="3">
        <f t="shared" si="143"/>
        <v>0</v>
      </c>
      <c r="K986" s="3">
        <f>MIN(Inputs!$B$2, (Inputs!$B$8 - I986)/Inputs!$B$9)</f>
        <v>170</v>
      </c>
      <c r="L986" s="3">
        <f>MAX(MIN(Inputs!$B$2, I986*Inputs!$B$10, Inputs!$B$8*Inputs!$B$4 - J986), 0)</f>
        <v>0</v>
      </c>
      <c r="M986" s="3">
        <f t="shared" si="138"/>
        <v>0</v>
      </c>
      <c r="N986" s="3">
        <f t="shared" si="139"/>
        <v>0</v>
      </c>
      <c r="O986" s="3">
        <f>IF(H986="Reg", MIN(Inputs!$B$2, I986*Inputs!$B$10, (Inputs!$B$8-I986)/Inputs!$B$9), 0)</f>
        <v>0</v>
      </c>
      <c r="P986" s="3">
        <f t="shared" si="140"/>
        <v>0</v>
      </c>
      <c r="Q986" s="3">
        <f t="shared" si="141"/>
        <v>0</v>
      </c>
      <c r="R986" s="3">
        <f>I986 + M986*Inputs!$B$9 - N986/Inputs!$B$10</f>
        <v>0</v>
      </c>
    </row>
    <row r="987" spans="1:18" x14ac:dyDescent="0.3">
      <c r="A987" s="4">
        <v>46064.041666666657</v>
      </c>
      <c r="B987" s="3">
        <v>39.730000000000004</v>
      </c>
      <c r="C987" s="3">
        <v>0.04</v>
      </c>
      <c r="D987" s="3">
        <f t="shared" si="135"/>
        <v>34.264895833333334</v>
      </c>
      <c r="E987" s="3">
        <f>MAX(B987 - D987/Inputs!$B$5, 0)</f>
        <v>0.79261837121212153</v>
      </c>
      <c r="F987" s="3">
        <f>MAX(D987*Inputs!$B$5 - B987, 0)</f>
        <v>0</v>
      </c>
      <c r="G987" s="3">
        <f t="shared" si="136"/>
        <v>0.04</v>
      </c>
      <c r="H987" t="str">
        <f t="shared" si="137"/>
        <v>Discharge</v>
      </c>
      <c r="I987" s="3">
        <f t="shared" si="142"/>
        <v>0</v>
      </c>
      <c r="J987" s="3">
        <f t="shared" si="143"/>
        <v>0</v>
      </c>
      <c r="K987" s="3">
        <f>MIN(Inputs!$B$2, (Inputs!$B$8 - I987)/Inputs!$B$9)</f>
        <v>170</v>
      </c>
      <c r="L987" s="3">
        <f>MAX(MIN(Inputs!$B$2, I987*Inputs!$B$10, Inputs!$B$8*Inputs!$B$4 - J987), 0)</f>
        <v>0</v>
      </c>
      <c r="M987" s="3">
        <f t="shared" si="138"/>
        <v>0</v>
      </c>
      <c r="N987" s="3">
        <f t="shared" si="139"/>
        <v>0</v>
      </c>
      <c r="O987" s="3">
        <f>IF(H987="Reg", MIN(Inputs!$B$2, I987*Inputs!$B$10, (Inputs!$B$8-I987)/Inputs!$B$9), 0)</f>
        <v>0</v>
      </c>
      <c r="P987" s="3">
        <f t="shared" si="140"/>
        <v>0</v>
      </c>
      <c r="Q987" s="3">
        <f t="shared" si="141"/>
        <v>0</v>
      </c>
      <c r="R987" s="3">
        <f>I987 + M987*Inputs!$B$9 - N987/Inputs!$B$10</f>
        <v>0</v>
      </c>
    </row>
    <row r="988" spans="1:18" x14ac:dyDescent="0.3">
      <c r="A988" s="4">
        <v>46064.083333333343</v>
      </c>
      <c r="B988" s="3">
        <v>35.847500000000004</v>
      </c>
      <c r="C988" s="3">
        <v>0.04</v>
      </c>
      <c r="D988" s="3">
        <f t="shared" si="135"/>
        <v>34.264895833333334</v>
      </c>
      <c r="E988" s="3">
        <f>MAX(B988 - D988/Inputs!$B$5, 0)</f>
        <v>0</v>
      </c>
      <c r="F988" s="3">
        <f>MAX(D988*Inputs!$B$5 - B988, 0)</f>
        <v>0</v>
      </c>
      <c r="G988" s="3">
        <f t="shared" si="136"/>
        <v>0.04</v>
      </c>
      <c r="H988" t="str">
        <f t="shared" si="137"/>
        <v>Reg</v>
      </c>
      <c r="I988" s="3">
        <f t="shared" si="142"/>
        <v>0</v>
      </c>
      <c r="J988" s="3">
        <f t="shared" si="143"/>
        <v>0</v>
      </c>
      <c r="K988" s="3">
        <f>MIN(Inputs!$B$2, (Inputs!$B$8 - I988)/Inputs!$B$9)</f>
        <v>170</v>
      </c>
      <c r="L988" s="3">
        <f>MAX(MIN(Inputs!$B$2, I988*Inputs!$B$10, Inputs!$B$8*Inputs!$B$4 - J988), 0)</f>
        <v>0</v>
      </c>
      <c r="M988" s="3">
        <f t="shared" si="138"/>
        <v>0</v>
      </c>
      <c r="N988" s="3">
        <f t="shared" si="139"/>
        <v>0</v>
      </c>
      <c r="O988" s="3">
        <f>IF(H988="Reg", MIN(Inputs!$B$2, I988*Inputs!$B$10, (Inputs!$B$8-I988)/Inputs!$B$9), 0)</f>
        <v>0</v>
      </c>
      <c r="P988" s="3">
        <f t="shared" si="140"/>
        <v>0</v>
      </c>
      <c r="Q988" s="3">
        <f t="shared" si="141"/>
        <v>0</v>
      </c>
      <c r="R988" s="3">
        <f>I988 + M988*Inputs!$B$9 - N988/Inputs!$B$10</f>
        <v>0</v>
      </c>
    </row>
    <row r="989" spans="1:18" x14ac:dyDescent="0.3">
      <c r="A989" s="4">
        <v>46064.125</v>
      </c>
      <c r="B989" s="3">
        <v>37.912500000000001</v>
      </c>
      <c r="C989" s="3">
        <v>0.04</v>
      </c>
      <c r="D989" s="3">
        <f t="shared" si="135"/>
        <v>34.264895833333334</v>
      </c>
      <c r="E989" s="3">
        <f>MAX(B989 - D989/Inputs!$B$5, 0)</f>
        <v>0</v>
      </c>
      <c r="F989" s="3">
        <f>MAX(D989*Inputs!$B$5 - B989, 0)</f>
        <v>0</v>
      </c>
      <c r="G989" s="3">
        <f t="shared" si="136"/>
        <v>0.04</v>
      </c>
      <c r="H989" t="str">
        <f t="shared" si="137"/>
        <v>Reg</v>
      </c>
      <c r="I989" s="3">
        <f t="shared" si="142"/>
        <v>0</v>
      </c>
      <c r="J989" s="3">
        <f t="shared" si="143"/>
        <v>0</v>
      </c>
      <c r="K989" s="3">
        <f>MIN(Inputs!$B$2, (Inputs!$B$8 - I989)/Inputs!$B$9)</f>
        <v>170</v>
      </c>
      <c r="L989" s="3">
        <f>MAX(MIN(Inputs!$B$2, I989*Inputs!$B$10, Inputs!$B$8*Inputs!$B$4 - J989), 0)</f>
        <v>0</v>
      </c>
      <c r="M989" s="3">
        <f t="shared" si="138"/>
        <v>0</v>
      </c>
      <c r="N989" s="3">
        <f t="shared" si="139"/>
        <v>0</v>
      </c>
      <c r="O989" s="3">
        <f>IF(H989="Reg", MIN(Inputs!$B$2, I989*Inputs!$B$10, (Inputs!$B$8-I989)/Inputs!$B$9), 0)</f>
        <v>0</v>
      </c>
      <c r="P989" s="3">
        <f t="shared" si="140"/>
        <v>0</v>
      </c>
      <c r="Q989" s="3">
        <f t="shared" si="141"/>
        <v>0</v>
      </c>
      <c r="R989" s="3">
        <f>I989 + M989*Inputs!$B$9 - N989/Inputs!$B$10</f>
        <v>0</v>
      </c>
    </row>
    <row r="990" spans="1:18" x14ac:dyDescent="0.3">
      <c r="A990" s="4">
        <v>46064.166666666657</v>
      </c>
      <c r="B990" s="3">
        <v>45.635000000000005</v>
      </c>
      <c r="C990" s="3">
        <v>0.04</v>
      </c>
      <c r="D990" s="3">
        <f t="shared" si="135"/>
        <v>34.264895833333334</v>
      </c>
      <c r="E990" s="3">
        <f>MAX(B990 - D990/Inputs!$B$5, 0)</f>
        <v>6.6976183712121227</v>
      </c>
      <c r="F990" s="3">
        <f>MAX(D990*Inputs!$B$5 - B990, 0)</f>
        <v>0</v>
      </c>
      <c r="G990" s="3">
        <f t="shared" si="136"/>
        <v>0.04</v>
      </c>
      <c r="H990" t="str">
        <f t="shared" si="137"/>
        <v>Discharge</v>
      </c>
      <c r="I990" s="3">
        <f t="shared" si="142"/>
        <v>0</v>
      </c>
      <c r="J990" s="3">
        <f t="shared" si="143"/>
        <v>0</v>
      </c>
      <c r="K990" s="3">
        <f>MIN(Inputs!$B$2, (Inputs!$B$8 - I990)/Inputs!$B$9)</f>
        <v>170</v>
      </c>
      <c r="L990" s="3">
        <f>MAX(MIN(Inputs!$B$2, I990*Inputs!$B$10, Inputs!$B$8*Inputs!$B$4 - J990), 0)</f>
        <v>0</v>
      </c>
      <c r="M990" s="3">
        <f t="shared" si="138"/>
        <v>0</v>
      </c>
      <c r="N990" s="3">
        <f t="shared" si="139"/>
        <v>0</v>
      </c>
      <c r="O990" s="3">
        <f>IF(H990="Reg", MIN(Inputs!$B$2, I990*Inputs!$B$10, (Inputs!$B$8-I990)/Inputs!$B$9), 0)</f>
        <v>0</v>
      </c>
      <c r="P990" s="3">
        <f t="shared" si="140"/>
        <v>0</v>
      </c>
      <c r="Q990" s="3">
        <f t="shared" si="141"/>
        <v>0</v>
      </c>
      <c r="R990" s="3">
        <f>I990 + M990*Inputs!$B$9 - N990/Inputs!$B$10</f>
        <v>0</v>
      </c>
    </row>
    <row r="991" spans="1:18" x14ac:dyDescent="0.3">
      <c r="A991" s="4">
        <v>46064.208333333343</v>
      </c>
      <c r="B991" s="3">
        <v>38.602499999999999</v>
      </c>
      <c r="C991" s="3">
        <v>0.04</v>
      </c>
      <c r="D991" s="3">
        <f t="shared" si="135"/>
        <v>34.264895833333334</v>
      </c>
      <c r="E991" s="3">
        <f>MAX(B991 - D991/Inputs!$B$5, 0)</f>
        <v>0</v>
      </c>
      <c r="F991" s="3">
        <f>MAX(D991*Inputs!$B$5 - B991, 0)</f>
        <v>0</v>
      </c>
      <c r="G991" s="3">
        <f t="shared" si="136"/>
        <v>0.04</v>
      </c>
      <c r="H991" t="str">
        <f t="shared" si="137"/>
        <v>Reg</v>
      </c>
      <c r="I991" s="3">
        <f t="shared" si="142"/>
        <v>0</v>
      </c>
      <c r="J991" s="3">
        <f t="shared" si="143"/>
        <v>0</v>
      </c>
      <c r="K991" s="3">
        <f>MIN(Inputs!$B$2, (Inputs!$B$8 - I991)/Inputs!$B$9)</f>
        <v>170</v>
      </c>
      <c r="L991" s="3">
        <f>MAX(MIN(Inputs!$B$2, I991*Inputs!$B$10, Inputs!$B$8*Inputs!$B$4 - J991), 0)</f>
        <v>0</v>
      </c>
      <c r="M991" s="3">
        <f t="shared" si="138"/>
        <v>0</v>
      </c>
      <c r="N991" s="3">
        <f t="shared" si="139"/>
        <v>0</v>
      </c>
      <c r="O991" s="3">
        <f>IF(H991="Reg", MIN(Inputs!$B$2, I991*Inputs!$B$10, (Inputs!$B$8-I991)/Inputs!$B$9), 0)</f>
        <v>0</v>
      </c>
      <c r="P991" s="3">
        <f t="shared" si="140"/>
        <v>0</v>
      </c>
      <c r="Q991" s="3">
        <f t="shared" si="141"/>
        <v>0</v>
      </c>
      <c r="R991" s="3">
        <f>I991 + M991*Inputs!$B$9 - N991/Inputs!$B$10</f>
        <v>0</v>
      </c>
    </row>
    <row r="992" spans="1:18" x14ac:dyDescent="0.3">
      <c r="A992" s="4">
        <v>46064.25</v>
      </c>
      <c r="B992" s="3">
        <v>36.842499999999994</v>
      </c>
      <c r="C992" s="3">
        <v>0.1</v>
      </c>
      <c r="D992" s="3">
        <f t="shared" si="135"/>
        <v>34.264895833333334</v>
      </c>
      <c r="E992" s="3">
        <f>MAX(B992 - D992/Inputs!$B$5, 0)</f>
        <v>0</v>
      </c>
      <c r="F992" s="3">
        <f>MAX(D992*Inputs!$B$5 - B992, 0)</f>
        <v>0</v>
      </c>
      <c r="G992" s="3">
        <f t="shared" si="136"/>
        <v>0.1</v>
      </c>
      <c r="H992" t="str">
        <f t="shared" si="137"/>
        <v>Reg</v>
      </c>
      <c r="I992" s="3">
        <f t="shared" si="142"/>
        <v>0</v>
      </c>
      <c r="J992" s="3">
        <f t="shared" si="143"/>
        <v>0</v>
      </c>
      <c r="K992" s="3">
        <f>MIN(Inputs!$B$2, (Inputs!$B$8 - I992)/Inputs!$B$9)</f>
        <v>170</v>
      </c>
      <c r="L992" s="3">
        <f>MAX(MIN(Inputs!$B$2, I992*Inputs!$B$10, Inputs!$B$8*Inputs!$B$4 - J992), 0)</f>
        <v>0</v>
      </c>
      <c r="M992" s="3">
        <f t="shared" si="138"/>
        <v>0</v>
      </c>
      <c r="N992" s="3">
        <f t="shared" si="139"/>
        <v>0</v>
      </c>
      <c r="O992" s="3">
        <f>IF(H992="Reg", MIN(Inputs!$B$2, I992*Inputs!$B$10, (Inputs!$B$8-I992)/Inputs!$B$9), 0)</f>
        <v>0</v>
      </c>
      <c r="P992" s="3">
        <f t="shared" si="140"/>
        <v>0</v>
      </c>
      <c r="Q992" s="3">
        <f t="shared" si="141"/>
        <v>0</v>
      </c>
      <c r="R992" s="3">
        <f>I992 + M992*Inputs!$B$9 - N992/Inputs!$B$10</f>
        <v>0</v>
      </c>
    </row>
    <row r="993" spans="1:18" x14ac:dyDescent="0.3">
      <c r="A993" s="4">
        <v>46064.291666666657</v>
      </c>
      <c r="B993" s="3">
        <v>33.4925</v>
      </c>
      <c r="C993" s="3">
        <v>0.37</v>
      </c>
      <c r="D993" s="3">
        <f t="shared" si="135"/>
        <v>34.264895833333334</v>
      </c>
      <c r="E993" s="3">
        <f>MAX(B993 - D993/Inputs!$B$5, 0)</f>
        <v>0</v>
      </c>
      <c r="F993" s="3">
        <f>MAX(D993*Inputs!$B$5 - B993, 0)</f>
        <v>0</v>
      </c>
      <c r="G993" s="3">
        <f t="shared" si="136"/>
        <v>0.37</v>
      </c>
      <c r="H993" t="str">
        <f t="shared" si="137"/>
        <v>Reg</v>
      </c>
      <c r="I993" s="3">
        <f t="shared" si="142"/>
        <v>0</v>
      </c>
      <c r="J993" s="3">
        <f t="shared" si="143"/>
        <v>0</v>
      </c>
      <c r="K993" s="3">
        <f>MIN(Inputs!$B$2, (Inputs!$B$8 - I993)/Inputs!$B$9)</f>
        <v>170</v>
      </c>
      <c r="L993" s="3">
        <f>MAX(MIN(Inputs!$B$2, I993*Inputs!$B$10, Inputs!$B$8*Inputs!$B$4 - J993), 0)</f>
        <v>0</v>
      </c>
      <c r="M993" s="3">
        <f t="shared" si="138"/>
        <v>0</v>
      </c>
      <c r="N993" s="3">
        <f t="shared" si="139"/>
        <v>0</v>
      </c>
      <c r="O993" s="3">
        <f>IF(H993="Reg", MIN(Inputs!$B$2, I993*Inputs!$B$10, (Inputs!$B$8-I993)/Inputs!$B$9), 0)</f>
        <v>0</v>
      </c>
      <c r="P993" s="3">
        <f t="shared" si="140"/>
        <v>0</v>
      </c>
      <c r="Q993" s="3">
        <f t="shared" si="141"/>
        <v>0</v>
      </c>
      <c r="R993" s="3">
        <f>I993 + M993*Inputs!$B$9 - N993/Inputs!$B$10</f>
        <v>0</v>
      </c>
    </row>
    <row r="994" spans="1:18" x14ac:dyDescent="0.3">
      <c r="A994" s="4">
        <v>46064.333333333343</v>
      </c>
      <c r="B994" s="3">
        <v>28.3825</v>
      </c>
      <c r="C994" s="3">
        <v>3.99</v>
      </c>
      <c r="D994" s="3">
        <f t="shared" si="135"/>
        <v>34.264895833333334</v>
      </c>
      <c r="E994" s="3">
        <f>MAX(B994 - D994/Inputs!$B$5, 0)</f>
        <v>0</v>
      </c>
      <c r="F994" s="3">
        <f>MAX(D994*Inputs!$B$5 - B994, 0)</f>
        <v>1.7706083333333353</v>
      </c>
      <c r="G994" s="3">
        <f t="shared" si="136"/>
        <v>3.99</v>
      </c>
      <c r="H994" t="str">
        <f t="shared" si="137"/>
        <v>Reg</v>
      </c>
      <c r="I994" s="3">
        <f t="shared" si="142"/>
        <v>0</v>
      </c>
      <c r="J994" s="3">
        <f t="shared" si="143"/>
        <v>0</v>
      </c>
      <c r="K994" s="3">
        <f>MIN(Inputs!$B$2, (Inputs!$B$8 - I994)/Inputs!$B$9)</f>
        <v>170</v>
      </c>
      <c r="L994" s="3">
        <f>MAX(MIN(Inputs!$B$2, I994*Inputs!$B$10, Inputs!$B$8*Inputs!$B$4 - J994), 0)</f>
        <v>0</v>
      </c>
      <c r="M994" s="3">
        <f t="shared" si="138"/>
        <v>0</v>
      </c>
      <c r="N994" s="3">
        <f t="shared" si="139"/>
        <v>0</v>
      </c>
      <c r="O994" s="3">
        <f>IF(H994="Reg", MIN(Inputs!$B$2, I994*Inputs!$B$10, (Inputs!$B$8-I994)/Inputs!$B$9), 0)</f>
        <v>0</v>
      </c>
      <c r="P994" s="3">
        <f t="shared" si="140"/>
        <v>0</v>
      </c>
      <c r="Q994" s="3">
        <f t="shared" si="141"/>
        <v>0</v>
      </c>
      <c r="R994" s="3">
        <f>I994 + M994*Inputs!$B$9 - N994/Inputs!$B$10</f>
        <v>0</v>
      </c>
    </row>
    <row r="995" spans="1:18" x14ac:dyDescent="0.3">
      <c r="A995" s="4">
        <v>46064.375</v>
      </c>
      <c r="B995" s="3">
        <v>26.779999999999998</v>
      </c>
      <c r="C995" s="3">
        <v>3.99</v>
      </c>
      <c r="D995" s="3">
        <f t="shared" si="135"/>
        <v>34.264895833333334</v>
      </c>
      <c r="E995" s="3">
        <f>MAX(B995 - D995/Inputs!$B$5, 0)</f>
        <v>0</v>
      </c>
      <c r="F995" s="3">
        <f>MAX(D995*Inputs!$B$5 - B995, 0)</f>
        <v>3.373108333333338</v>
      </c>
      <c r="G995" s="3">
        <f t="shared" si="136"/>
        <v>3.99</v>
      </c>
      <c r="H995" t="str">
        <f t="shared" si="137"/>
        <v>Reg</v>
      </c>
      <c r="I995" s="3">
        <f t="shared" si="142"/>
        <v>0</v>
      </c>
      <c r="J995" s="3">
        <f t="shared" si="143"/>
        <v>0</v>
      </c>
      <c r="K995" s="3">
        <f>MIN(Inputs!$B$2, (Inputs!$B$8 - I995)/Inputs!$B$9)</f>
        <v>170</v>
      </c>
      <c r="L995" s="3">
        <f>MAX(MIN(Inputs!$B$2, I995*Inputs!$B$10, Inputs!$B$8*Inputs!$B$4 - J995), 0)</f>
        <v>0</v>
      </c>
      <c r="M995" s="3">
        <f t="shared" si="138"/>
        <v>0</v>
      </c>
      <c r="N995" s="3">
        <f t="shared" si="139"/>
        <v>0</v>
      </c>
      <c r="O995" s="3">
        <f>IF(H995="Reg", MIN(Inputs!$B$2, I995*Inputs!$B$10, (Inputs!$B$8-I995)/Inputs!$B$9), 0)</f>
        <v>0</v>
      </c>
      <c r="P995" s="3">
        <f t="shared" si="140"/>
        <v>0</v>
      </c>
      <c r="Q995" s="3">
        <f t="shared" si="141"/>
        <v>0</v>
      </c>
      <c r="R995" s="3">
        <f>I995 + M995*Inputs!$B$9 - N995/Inputs!$B$10</f>
        <v>0</v>
      </c>
    </row>
    <row r="996" spans="1:18" x14ac:dyDescent="0.3">
      <c r="A996" s="4">
        <v>46064.416666666657</v>
      </c>
      <c r="B996" s="3">
        <v>26.184999999999999</v>
      </c>
      <c r="C996" s="3">
        <v>1</v>
      </c>
      <c r="D996" s="3">
        <f t="shared" si="135"/>
        <v>34.264895833333334</v>
      </c>
      <c r="E996" s="3">
        <f>MAX(B996 - D996/Inputs!$B$5, 0)</f>
        <v>0</v>
      </c>
      <c r="F996" s="3">
        <f>MAX(D996*Inputs!$B$5 - B996, 0)</f>
        <v>3.9681083333333369</v>
      </c>
      <c r="G996" s="3">
        <f t="shared" si="136"/>
        <v>1</v>
      </c>
      <c r="H996" t="str">
        <f t="shared" si="137"/>
        <v>Charge</v>
      </c>
      <c r="I996" s="3">
        <f t="shared" si="142"/>
        <v>0</v>
      </c>
      <c r="J996" s="3">
        <f t="shared" si="143"/>
        <v>0</v>
      </c>
      <c r="K996" s="3">
        <f>MIN(Inputs!$B$2, (Inputs!$B$8 - I996)/Inputs!$B$9)</f>
        <v>170</v>
      </c>
      <c r="L996" s="3">
        <f>MAX(MIN(Inputs!$B$2, I996*Inputs!$B$10, Inputs!$B$8*Inputs!$B$4 - J996), 0)</f>
        <v>0</v>
      </c>
      <c r="M996" s="3">
        <f t="shared" si="138"/>
        <v>170</v>
      </c>
      <c r="N996" s="3">
        <f t="shared" si="139"/>
        <v>0</v>
      </c>
      <c r="O996" s="3">
        <f>IF(H996="Reg", MIN(Inputs!$B$2, I996*Inputs!$B$10, (Inputs!$B$8-I996)/Inputs!$B$9), 0)</f>
        <v>0</v>
      </c>
      <c r="P996" s="3">
        <f t="shared" si="140"/>
        <v>-4451.45</v>
      </c>
      <c r="Q996" s="3">
        <f t="shared" si="141"/>
        <v>0</v>
      </c>
      <c r="R996" s="3">
        <f>I996 + M996*Inputs!$B$9 - N996/Inputs!$B$10</f>
        <v>159.4741358339966</v>
      </c>
    </row>
    <row r="997" spans="1:18" x14ac:dyDescent="0.3">
      <c r="A997" s="4">
        <v>46064.458333333343</v>
      </c>
      <c r="B997" s="3">
        <v>27.535000000000004</v>
      </c>
      <c r="C997" s="3">
        <v>0.5</v>
      </c>
      <c r="D997" s="3">
        <f t="shared" si="135"/>
        <v>34.264895833333334</v>
      </c>
      <c r="E997" s="3">
        <f>MAX(B997 - D997/Inputs!$B$5, 0)</f>
        <v>0</v>
      </c>
      <c r="F997" s="3">
        <f>MAX(D997*Inputs!$B$5 - B997, 0)</f>
        <v>2.6181083333333319</v>
      </c>
      <c r="G997" s="3">
        <f t="shared" si="136"/>
        <v>0.5</v>
      </c>
      <c r="H997" t="str">
        <f t="shared" si="137"/>
        <v>Charge</v>
      </c>
      <c r="I997" s="3">
        <f t="shared" si="142"/>
        <v>159.4741358339966</v>
      </c>
      <c r="J997" s="3">
        <f t="shared" si="143"/>
        <v>0</v>
      </c>
      <c r="K997" s="3">
        <f>MIN(Inputs!$B$2, (Inputs!$B$8 - I997)/Inputs!$B$9)</f>
        <v>170</v>
      </c>
      <c r="L997" s="3">
        <f>MAX(MIN(Inputs!$B$2, I997*Inputs!$B$10, Inputs!$B$8*Inputs!$B$4 - J997), 0)</f>
        <v>149.6</v>
      </c>
      <c r="M997" s="3">
        <f t="shared" si="138"/>
        <v>170</v>
      </c>
      <c r="N997" s="3">
        <f t="shared" si="139"/>
        <v>0</v>
      </c>
      <c r="O997" s="3">
        <f>IF(H997="Reg", MIN(Inputs!$B$2, I997*Inputs!$B$10, (Inputs!$B$8-I997)/Inputs!$B$9), 0)</f>
        <v>0</v>
      </c>
      <c r="P997" s="3">
        <f t="shared" si="140"/>
        <v>-4680.9500000000007</v>
      </c>
      <c r="Q997" s="3">
        <f t="shared" si="141"/>
        <v>0</v>
      </c>
      <c r="R997" s="3">
        <f>I997 + M997*Inputs!$B$9 - N997/Inputs!$B$10</f>
        <v>318.9482716679932</v>
      </c>
    </row>
    <row r="998" spans="1:18" x14ac:dyDescent="0.3">
      <c r="A998" s="4">
        <v>46064.5</v>
      </c>
      <c r="B998" s="3">
        <v>25.574999999999999</v>
      </c>
      <c r="C998" s="3">
        <v>0.49</v>
      </c>
      <c r="D998" s="3">
        <f t="shared" si="135"/>
        <v>34.264895833333334</v>
      </c>
      <c r="E998" s="3">
        <f>MAX(B998 - D998/Inputs!$B$5, 0)</f>
        <v>0</v>
      </c>
      <c r="F998" s="3">
        <f>MAX(D998*Inputs!$B$5 - B998, 0)</f>
        <v>4.5781083333333363</v>
      </c>
      <c r="G998" s="3">
        <f t="shared" si="136"/>
        <v>0.49</v>
      </c>
      <c r="H998" t="str">
        <f t="shared" si="137"/>
        <v>Charge</v>
      </c>
      <c r="I998" s="3">
        <f t="shared" si="142"/>
        <v>318.9482716679932</v>
      </c>
      <c r="J998" s="3">
        <f t="shared" si="143"/>
        <v>0</v>
      </c>
      <c r="K998" s="3">
        <f>MIN(Inputs!$B$2, (Inputs!$B$8 - I998)/Inputs!$B$9)</f>
        <v>22.44121780453775</v>
      </c>
      <c r="L998" s="3">
        <f>MAX(MIN(Inputs!$B$2, I998*Inputs!$B$10, Inputs!$B$8*Inputs!$B$4 - J998), 0)</f>
        <v>170</v>
      </c>
      <c r="M998" s="3">
        <f t="shared" si="138"/>
        <v>22.44121780453775</v>
      </c>
      <c r="N998" s="3">
        <f t="shared" si="139"/>
        <v>0</v>
      </c>
      <c r="O998" s="3">
        <f>IF(H998="Reg", MIN(Inputs!$B$2, I998*Inputs!$B$10, (Inputs!$B$8-I998)/Inputs!$B$9), 0)</f>
        <v>0</v>
      </c>
      <c r="P998" s="3">
        <f t="shared" si="140"/>
        <v>-573.93414535105296</v>
      </c>
      <c r="Q998" s="3">
        <f t="shared" si="141"/>
        <v>0</v>
      </c>
      <c r="R998" s="3">
        <f>I998 + M998*Inputs!$B$9 - N998/Inputs!$B$10</f>
        <v>340</v>
      </c>
    </row>
    <row r="999" spans="1:18" x14ac:dyDescent="0.3">
      <c r="A999" s="4">
        <v>46064.541666666657</v>
      </c>
      <c r="B999" s="3">
        <v>20.704999999999998</v>
      </c>
      <c r="C999" s="3">
        <v>0.49</v>
      </c>
      <c r="D999" s="3">
        <f t="shared" si="135"/>
        <v>34.264895833333334</v>
      </c>
      <c r="E999" s="3">
        <f>MAX(B999 - D999/Inputs!$B$5, 0)</f>
        <v>0</v>
      </c>
      <c r="F999" s="3">
        <f>MAX(D999*Inputs!$B$5 - B999, 0)</f>
        <v>9.4481083333333373</v>
      </c>
      <c r="G999" s="3">
        <f t="shared" si="136"/>
        <v>0.49</v>
      </c>
      <c r="H999" t="str">
        <f t="shared" si="137"/>
        <v>Charge</v>
      </c>
      <c r="I999" s="3">
        <f t="shared" si="142"/>
        <v>340</v>
      </c>
      <c r="J999" s="3">
        <f t="shared" si="143"/>
        <v>0</v>
      </c>
      <c r="K999" s="3">
        <f>MIN(Inputs!$B$2, (Inputs!$B$8 - I999)/Inputs!$B$9)</f>
        <v>0</v>
      </c>
      <c r="L999" s="3">
        <f>MAX(MIN(Inputs!$B$2, I999*Inputs!$B$10, Inputs!$B$8*Inputs!$B$4 - J999), 0)</f>
        <v>170</v>
      </c>
      <c r="M999" s="3">
        <f t="shared" si="138"/>
        <v>0</v>
      </c>
      <c r="N999" s="3">
        <f t="shared" si="139"/>
        <v>0</v>
      </c>
      <c r="O999" s="3">
        <f>IF(H999="Reg", MIN(Inputs!$B$2, I999*Inputs!$B$10, (Inputs!$B$8-I999)/Inputs!$B$9), 0)</f>
        <v>0</v>
      </c>
      <c r="P999" s="3">
        <f t="shared" si="140"/>
        <v>0</v>
      </c>
      <c r="Q999" s="3">
        <f t="shared" si="141"/>
        <v>0</v>
      </c>
      <c r="R999" s="3">
        <f>I999 + M999*Inputs!$B$9 - N999/Inputs!$B$10</f>
        <v>340</v>
      </c>
    </row>
    <row r="1000" spans="1:18" x14ac:dyDescent="0.3">
      <c r="A1000" s="4">
        <v>46064.583333333343</v>
      </c>
      <c r="B1000" s="3">
        <v>20.144999999999996</v>
      </c>
      <c r="C1000" s="3">
        <v>0.95</v>
      </c>
      <c r="D1000" s="3">
        <f t="shared" si="135"/>
        <v>34.264895833333334</v>
      </c>
      <c r="E1000" s="3">
        <f>MAX(B1000 - D1000/Inputs!$B$5, 0)</f>
        <v>0</v>
      </c>
      <c r="F1000" s="3">
        <f>MAX(D1000*Inputs!$B$5 - B1000, 0)</f>
        <v>10.00810833333334</v>
      </c>
      <c r="G1000" s="3">
        <f t="shared" si="136"/>
        <v>0.95</v>
      </c>
      <c r="H1000" t="str">
        <f t="shared" si="137"/>
        <v>Charge</v>
      </c>
      <c r="I1000" s="3">
        <f t="shared" si="142"/>
        <v>340</v>
      </c>
      <c r="J1000" s="3">
        <f t="shared" si="143"/>
        <v>0</v>
      </c>
      <c r="K1000" s="3">
        <f>MIN(Inputs!$B$2, (Inputs!$B$8 - I1000)/Inputs!$B$9)</f>
        <v>0</v>
      </c>
      <c r="L1000" s="3">
        <f>MAX(MIN(Inputs!$B$2, I1000*Inputs!$B$10, Inputs!$B$8*Inputs!$B$4 - J1000), 0)</f>
        <v>170</v>
      </c>
      <c r="M1000" s="3">
        <f t="shared" si="138"/>
        <v>0</v>
      </c>
      <c r="N1000" s="3">
        <f t="shared" si="139"/>
        <v>0</v>
      </c>
      <c r="O1000" s="3">
        <f>IF(H1000="Reg", MIN(Inputs!$B$2, I1000*Inputs!$B$10, (Inputs!$B$8-I1000)/Inputs!$B$9), 0)</f>
        <v>0</v>
      </c>
      <c r="P1000" s="3">
        <f t="shared" si="140"/>
        <v>0</v>
      </c>
      <c r="Q1000" s="3">
        <f t="shared" si="141"/>
        <v>0</v>
      </c>
      <c r="R1000" s="3">
        <f>I1000 + M1000*Inputs!$B$9 - N1000/Inputs!$B$10</f>
        <v>340</v>
      </c>
    </row>
    <row r="1001" spans="1:18" x14ac:dyDescent="0.3">
      <c r="A1001" s="4">
        <v>46064.625</v>
      </c>
      <c r="B1001" s="3">
        <v>20.7925</v>
      </c>
      <c r="C1001" s="3">
        <v>0.92</v>
      </c>
      <c r="D1001" s="3">
        <f t="shared" si="135"/>
        <v>34.264895833333334</v>
      </c>
      <c r="E1001" s="3">
        <f>MAX(B1001 - D1001/Inputs!$B$5, 0)</f>
        <v>0</v>
      </c>
      <c r="F1001" s="3">
        <f>MAX(D1001*Inputs!$B$5 - B1001, 0)</f>
        <v>9.3606083333333352</v>
      </c>
      <c r="G1001" s="3">
        <f t="shared" si="136"/>
        <v>0.92</v>
      </c>
      <c r="H1001" t="str">
        <f t="shared" si="137"/>
        <v>Charge</v>
      </c>
      <c r="I1001" s="3">
        <f t="shared" si="142"/>
        <v>340</v>
      </c>
      <c r="J1001" s="3">
        <f t="shared" si="143"/>
        <v>0</v>
      </c>
      <c r="K1001" s="3">
        <f>MIN(Inputs!$B$2, (Inputs!$B$8 - I1001)/Inputs!$B$9)</f>
        <v>0</v>
      </c>
      <c r="L1001" s="3">
        <f>MAX(MIN(Inputs!$B$2, I1001*Inputs!$B$10, Inputs!$B$8*Inputs!$B$4 - J1001), 0)</f>
        <v>170</v>
      </c>
      <c r="M1001" s="3">
        <f t="shared" si="138"/>
        <v>0</v>
      </c>
      <c r="N1001" s="3">
        <f t="shared" si="139"/>
        <v>0</v>
      </c>
      <c r="O1001" s="3">
        <f>IF(H1001="Reg", MIN(Inputs!$B$2, I1001*Inputs!$B$10, (Inputs!$B$8-I1001)/Inputs!$B$9), 0)</f>
        <v>0</v>
      </c>
      <c r="P1001" s="3">
        <f t="shared" si="140"/>
        <v>0</v>
      </c>
      <c r="Q1001" s="3">
        <f t="shared" si="141"/>
        <v>0</v>
      </c>
      <c r="R1001" s="3">
        <f>I1001 + M1001*Inputs!$B$9 - N1001/Inputs!$B$10</f>
        <v>340</v>
      </c>
    </row>
    <row r="1002" spans="1:18" x14ac:dyDescent="0.3">
      <c r="A1002" s="4">
        <v>46064.666666666657</v>
      </c>
      <c r="B1002" s="3">
        <v>27.1</v>
      </c>
      <c r="C1002" s="3">
        <v>1</v>
      </c>
      <c r="D1002" s="3">
        <f t="shared" si="135"/>
        <v>34.264895833333334</v>
      </c>
      <c r="E1002" s="3">
        <f>MAX(B1002 - D1002/Inputs!$B$5, 0)</f>
        <v>0</v>
      </c>
      <c r="F1002" s="3">
        <f>MAX(D1002*Inputs!$B$5 - B1002, 0)</f>
        <v>3.0531083333333342</v>
      </c>
      <c r="G1002" s="3">
        <f t="shared" si="136"/>
        <v>1</v>
      </c>
      <c r="H1002" t="str">
        <f t="shared" si="137"/>
        <v>Charge</v>
      </c>
      <c r="I1002" s="3">
        <f t="shared" si="142"/>
        <v>340</v>
      </c>
      <c r="J1002" s="3">
        <f t="shared" si="143"/>
        <v>0</v>
      </c>
      <c r="K1002" s="3">
        <f>MIN(Inputs!$B$2, (Inputs!$B$8 - I1002)/Inputs!$B$9)</f>
        <v>0</v>
      </c>
      <c r="L1002" s="3">
        <f>MAX(MIN(Inputs!$B$2, I1002*Inputs!$B$10, Inputs!$B$8*Inputs!$B$4 - J1002), 0)</f>
        <v>170</v>
      </c>
      <c r="M1002" s="3">
        <f t="shared" si="138"/>
        <v>0</v>
      </c>
      <c r="N1002" s="3">
        <f t="shared" si="139"/>
        <v>0</v>
      </c>
      <c r="O1002" s="3">
        <f>IF(H1002="Reg", MIN(Inputs!$B$2, I1002*Inputs!$B$10, (Inputs!$B$8-I1002)/Inputs!$B$9), 0)</f>
        <v>0</v>
      </c>
      <c r="P1002" s="3">
        <f t="shared" si="140"/>
        <v>0</v>
      </c>
      <c r="Q1002" s="3">
        <f t="shared" si="141"/>
        <v>0</v>
      </c>
      <c r="R1002" s="3">
        <f>I1002 + M1002*Inputs!$B$9 - N1002/Inputs!$B$10</f>
        <v>340</v>
      </c>
    </row>
    <row r="1003" spans="1:18" x14ac:dyDescent="0.3">
      <c r="A1003" s="4">
        <v>46064.708333333343</v>
      </c>
      <c r="B1003" s="3">
        <v>43.0075</v>
      </c>
      <c r="C1003" s="3">
        <v>1.69</v>
      </c>
      <c r="D1003" s="3">
        <f t="shared" si="135"/>
        <v>34.264895833333334</v>
      </c>
      <c r="E1003" s="3">
        <f>MAX(B1003 - D1003/Inputs!$B$5, 0)</f>
        <v>4.0701183712121178</v>
      </c>
      <c r="F1003" s="3">
        <f>MAX(D1003*Inputs!$B$5 - B1003, 0)</f>
        <v>0</v>
      </c>
      <c r="G1003" s="3">
        <f t="shared" si="136"/>
        <v>1.69</v>
      </c>
      <c r="H1003" t="str">
        <f t="shared" si="137"/>
        <v>Discharge</v>
      </c>
      <c r="I1003" s="3">
        <f t="shared" si="142"/>
        <v>340</v>
      </c>
      <c r="J1003" s="3">
        <f t="shared" si="143"/>
        <v>0</v>
      </c>
      <c r="K1003" s="3">
        <f>MIN(Inputs!$B$2, (Inputs!$B$8 - I1003)/Inputs!$B$9)</f>
        <v>0</v>
      </c>
      <c r="L1003" s="3">
        <f>MAX(MIN(Inputs!$B$2, I1003*Inputs!$B$10, Inputs!$B$8*Inputs!$B$4 - J1003), 0)</f>
        <v>170</v>
      </c>
      <c r="M1003" s="3">
        <f t="shared" si="138"/>
        <v>0</v>
      </c>
      <c r="N1003" s="3">
        <f t="shared" si="139"/>
        <v>170</v>
      </c>
      <c r="O1003" s="3">
        <f>IF(H1003="Reg", MIN(Inputs!$B$2, I1003*Inputs!$B$10, (Inputs!$B$8-I1003)/Inputs!$B$9), 0)</f>
        <v>0</v>
      </c>
      <c r="P1003" s="3">
        <f t="shared" si="140"/>
        <v>7311.2749999999996</v>
      </c>
      <c r="Q1003" s="3">
        <f t="shared" si="141"/>
        <v>0</v>
      </c>
      <c r="R1003" s="3">
        <f>I1003 + M1003*Inputs!$B$9 - N1003/Inputs!$B$10</f>
        <v>158.77939109773115</v>
      </c>
    </row>
    <row r="1004" spans="1:18" x14ac:dyDescent="0.3">
      <c r="A1004" s="4">
        <v>46064.75</v>
      </c>
      <c r="B1004" s="3">
        <v>43.474999999999994</v>
      </c>
      <c r="C1004" s="3">
        <v>2.99</v>
      </c>
      <c r="D1004" s="3">
        <f t="shared" si="135"/>
        <v>34.264895833333334</v>
      </c>
      <c r="E1004" s="3">
        <f>MAX(B1004 - D1004/Inputs!$B$5, 0)</f>
        <v>4.5376183712121119</v>
      </c>
      <c r="F1004" s="3">
        <f>MAX(D1004*Inputs!$B$5 - B1004, 0)</f>
        <v>0</v>
      </c>
      <c r="G1004" s="3">
        <f t="shared" si="136"/>
        <v>2.99</v>
      </c>
      <c r="H1004" t="str">
        <f t="shared" si="137"/>
        <v>Discharge</v>
      </c>
      <c r="I1004" s="3">
        <f t="shared" si="142"/>
        <v>158.77939109773115</v>
      </c>
      <c r="J1004" s="3">
        <f t="shared" si="143"/>
        <v>170</v>
      </c>
      <c r="K1004" s="3">
        <f>MIN(Inputs!$B$2, (Inputs!$B$8 - I1004)/Inputs!$B$9)</f>
        <v>170</v>
      </c>
      <c r="L1004" s="3">
        <f>MAX(MIN(Inputs!$B$2, I1004*Inputs!$B$10, Inputs!$B$8*Inputs!$B$4 - J1004), 0)</f>
        <v>148.94827166799323</v>
      </c>
      <c r="M1004" s="3">
        <f t="shared" si="138"/>
        <v>0</v>
      </c>
      <c r="N1004" s="3">
        <f t="shared" si="139"/>
        <v>148.94827166799323</v>
      </c>
      <c r="O1004" s="3">
        <f>IF(H1004="Reg", MIN(Inputs!$B$2, I1004*Inputs!$B$10, (Inputs!$B$8-I1004)/Inputs!$B$9), 0)</f>
        <v>0</v>
      </c>
      <c r="P1004" s="3">
        <f t="shared" si="140"/>
        <v>6475.5261107660044</v>
      </c>
      <c r="Q1004" s="3">
        <f t="shared" si="141"/>
        <v>0</v>
      </c>
      <c r="R1004" s="3">
        <f>I1004 + M1004*Inputs!$B$9 - N1004/Inputs!$B$10</f>
        <v>0</v>
      </c>
    </row>
    <row r="1005" spans="1:18" x14ac:dyDescent="0.3">
      <c r="A1005" s="4">
        <v>46064.791666666657</v>
      </c>
      <c r="B1005" s="3">
        <v>50.51</v>
      </c>
      <c r="C1005" s="3">
        <v>0.5</v>
      </c>
      <c r="D1005" s="3">
        <f t="shared" si="135"/>
        <v>34.264895833333334</v>
      </c>
      <c r="E1005" s="3">
        <f>MAX(B1005 - D1005/Inputs!$B$5, 0)</f>
        <v>11.572618371212116</v>
      </c>
      <c r="F1005" s="3">
        <f>MAX(D1005*Inputs!$B$5 - B1005, 0)</f>
        <v>0</v>
      </c>
      <c r="G1005" s="3">
        <f t="shared" si="136"/>
        <v>0.5</v>
      </c>
      <c r="H1005" t="str">
        <f t="shared" si="137"/>
        <v>Discharge</v>
      </c>
      <c r="I1005" s="3">
        <f t="shared" si="142"/>
        <v>0</v>
      </c>
      <c r="J1005" s="3">
        <f t="shared" si="143"/>
        <v>318.94827166799325</v>
      </c>
      <c r="K1005" s="3">
        <f>MIN(Inputs!$B$2, (Inputs!$B$8 - I1005)/Inputs!$B$9)</f>
        <v>170</v>
      </c>
      <c r="L1005" s="3">
        <f>MAX(MIN(Inputs!$B$2, I1005*Inputs!$B$10, Inputs!$B$8*Inputs!$B$4 - J1005), 0)</f>
        <v>0</v>
      </c>
      <c r="M1005" s="3">
        <f t="shared" si="138"/>
        <v>0</v>
      </c>
      <c r="N1005" s="3">
        <f t="shared" si="139"/>
        <v>0</v>
      </c>
      <c r="O1005" s="3">
        <f>IF(H1005="Reg", MIN(Inputs!$B$2, I1005*Inputs!$B$10, (Inputs!$B$8-I1005)/Inputs!$B$9), 0)</f>
        <v>0</v>
      </c>
      <c r="P1005" s="3">
        <f t="shared" si="140"/>
        <v>0</v>
      </c>
      <c r="Q1005" s="3">
        <f t="shared" si="141"/>
        <v>0</v>
      </c>
      <c r="R1005" s="3">
        <f>I1005 + M1005*Inputs!$B$9 - N1005/Inputs!$B$10</f>
        <v>0</v>
      </c>
    </row>
    <row r="1006" spans="1:18" x14ac:dyDescent="0.3">
      <c r="A1006" s="4">
        <v>46064.833333333343</v>
      </c>
      <c r="B1006" s="3">
        <v>50.887500000000003</v>
      </c>
      <c r="C1006" s="3">
        <v>0.18</v>
      </c>
      <c r="D1006" s="3">
        <f t="shared" si="135"/>
        <v>34.264895833333334</v>
      </c>
      <c r="E1006" s="3">
        <f>MAX(B1006 - D1006/Inputs!$B$5, 0)</f>
        <v>11.95011837121212</v>
      </c>
      <c r="F1006" s="3">
        <f>MAX(D1006*Inputs!$B$5 - B1006, 0)</f>
        <v>0</v>
      </c>
      <c r="G1006" s="3">
        <f t="shared" si="136"/>
        <v>0.18</v>
      </c>
      <c r="H1006" t="str">
        <f t="shared" si="137"/>
        <v>Discharge</v>
      </c>
      <c r="I1006" s="3">
        <f t="shared" si="142"/>
        <v>0</v>
      </c>
      <c r="J1006" s="3">
        <f t="shared" si="143"/>
        <v>318.94827166799325</v>
      </c>
      <c r="K1006" s="3">
        <f>MIN(Inputs!$B$2, (Inputs!$B$8 - I1006)/Inputs!$B$9)</f>
        <v>170</v>
      </c>
      <c r="L1006" s="3">
        <f>MAX(MIN(Inputs!$B$2, I1006*Inputs!$B$10, Inputs!$B$8*Inputs!$B$4 - J1006), 0)</f>
        <v>0</v>
      </c>
      <c r="M1006" s="3">
        <f t="shared" si="138"/>
        <v>0</v>
      </c>
      <c r="N1006" s="3">
        <f t="shared" si="139"/>
        <v>0</v>
      </c>
      <c r="O1006" s="3">
        <f>IF(H1006="Reg", MIN(Inputs!$B$2, I1006*Inputs!$B$10, (Inputs!$B$8-I1006)/Inputs!$B$9), 0)</f>
        <v>0</v>
      </c>
      <c r="P1006" s="3">
        <f t="shared" si="140"/>
        <v>0</v>
      </c>
      <c r="Q1006" s="3">
        <f t="shared" si="141"/>
        <v>0</v>
      </c>
      <c r="R1006" s="3">
        <f>I1006 + M1006*Inputs!$B$9 - N1006/Inputs!$B$10</f>
        <v>0</v>
      </c>
    </row>
    <row r="1007" spans="1:18" x14ac:dyDescent="0.3">
      <c r="A1007" s="4">
        <v>46064.875</v>
      </c>
      <c r="B1007" s="3">
        <v>40.032499999999999</v>
      </c>
      <c r="C1007" s="3">
        <v>0.19</v>
      </c>
      <c r="D1007" s="3">
        <f t="shared" si="135"/>
        <v>34.264895833333334</v>
      </c>
      <c r="E1007" s="3">
        <f>MAX(B1007 - D1007/Inputs!$B$5, 0)</f>
        <v>1.0951183712121164</v>
      </c>
      <c r="F1007" s="3">
        <f>MAX(D1007*Inputs!$B$5 - B1007, 0)</f>
        <v>0</v>
      </c>
      <c r="G1007" s="3">
        <f t="shared" si="136"/>
        <v>0.19</v>
      </c>
      <c r="H1007" t="str">
        <f t="shared" si="137"/>
        <v>Discharge</v>
      </c>
      <c r="I1007" s="3">
        <f t="shared" si="142"/>
        <v>0</v>
      </c>
      <c r="J1007" s="3">
        <f t="shared" si="143"/>
        <v>318.94827166799325</v>
      </c>
      <c r="K1007" s="3">
        <f>MIN(Inputs!$B$2, (Inputs!$B$8 - I1007)/Inputs!$B$9)</f>
        <v>170</v>
      </c>
      <c r="L1007" s="3">
        <f>MAX(MIN(Inputs!$B$2, I1007*Inputs!$B$10, Inputs!$B$8*Inputs!$B$4 - J1007), 0)</f>
        <v>0</v>
      </c>
      <c r="M1007" s="3">
        <f t="shared" si="138"/>
        <v>0</v>
      </c>
      <c r="N1007" s="3">
        <f t="shared" si="139"/>
        <v>0</v>
      </c>
      <c r="O1007" s="3">
        <f>IF(H1007="Reg", MIN(Inputs!$B$2, I1007*Inputs!$B$10, (Inputs!$B$8-I1007)/Inputs!$B$9), 0)</f>
        <v>0</v>
      </c>
      <c r="P1007" s="3">
        <f t="shared" si="140"/>
        <v>0</v>
      </c>
      <c r="Q1007" s="3">
        <f t="shared" si="141"/>
        <v>0</v>
      </c>
      <c r="R1007" s="3">
        <f>I1007 + M1007*Inputs!$B$9 - N1007/Inputs!$B$10</f>
        <v>0</v>
      </c>
    </row>
    <row r="1008" spans="1:18" x14ac:dyDescent="0.3">
      <c r="A1008" s="4">
        <v>46064.916666666657</v>
      </c>
      <c r="B1008" s="3">
        <v>27.77</v>
      </c>
      <c r="C1008" s="3">
        <v>0.04</v>
      </c>
      <c r="D1008" s="3">
        <f t="shared" si="135"/>
        <v>34.264895833333334</v>
      </c>
      <c r="E1008" s="3">
        <f>MAX(B1008 - D1008/Inputs!$B$5, 0)</f>
        <v>0</v>
      </c>
      <c r="F1008" s="3">
        <f>MAX(D1008*Inputs!$B$5 - B1008, 0)</f>
        <v>2.383108333333336</v>
      </c>
      <c r="G1008" s="3">
        <f t="shared" si="136"/>
        <v>0.04</v>
      </c>
      <c r="H1008" t="str">
        <f t="shared" si="137"/>
        <v>Charge</v>
      </c>
      <c r="I1008" s="3">
        <f t="shared" si="142"/>
        <v>0</v>
      </c>
      <c r="J1008" s="3">
        <f t="shared" si="143"/>
        <v>318.94827166799325</v>
      </c>
      <c r="K1008" s="3">
        <f>MIN(Inputs!$B$2, (Inputs!$B$8 - I1008)/Inputs!$B$9)</f>
        <v>170</v>
      </c>
      <c r="L1008" s="3">
        <f>MAX(MIN(Inputs!$B$2, I1008*Inputs!$B$10, Inputs!$B$8*Inputs!$B$4 - J1008), 0)</f>
        <v>0</v>
      </c>
      <c r="M1008" s="3">
        <f t="shared" si="138"/>
        <v>170</v>
      </c>
      <c r="N1008" s="3">
        <f t="shared" si="139"/>
        <v>0</v>
      </c>
      <c r="O1008" s="3">
        <f>IF(H1008="Reg", MIN(Inputs!$B$2, I1008*Inputs!$B$10, (Inputs!$B$8-I1008)/Inputs!$B$9), 0)</f>
        <v>0</v>
      </c>
      <c r="P1008" s="3">
        <f t="shared" si="140"/>
        <v>-4720.8999999999996</v>
      </c>
      <c r="Q1008" s="3">
        <f t="shared" si="141"/>
        <v>0</v>
      </c>
      <c r="R1008" s="3">
        <f>I1008 + M1008*Inputs!$B$9 - N1008/Inputs!$B$10</f>
        <v>159.4741358339966</v>
      </c>
    </row>
    <row r="1009" spans="1:18" x14ac:dyDescent="0.3">
      <c r="A1009" s="4">
        <v>46064.958333333343</v>
      </c>
      <c r="B1009" s="3">
        <v>28.14</v>
      </c>
      <c r="C1009" s="3">
        <v>0.04</v>
      </c>
      <c r="D1009" s="3">
        <f t="shared" si="135"/>
        <v>34.264895833333334</v>
      </c>
      <c r="E1009" s="3">
        <f>MAX(B1009 - D1009/Inputs!$B$5, 0)</f>
        <v>0</v>
      </c>
      <c r="F1009" s="3">
        <f>MAX(D1009*Inputs!$B$5 - B1009, 0)</f>
        <v>2.0131083333333351</v>
      </c>
      <c r="G1009" s="3">
        <f t="shared" si="136"/>
        <v>0.04</v>
      </c>
      <c r="H1009" t="str">
        <f t="shared" si="137"/>
        <v>Charge</v>
      </c>
      <c r="I1009" s="3">
        <f t="shared" si="142"/>
        <v>159.4741358339966</v>
      </c>
      <c r="J1009" s="3">
        <f t="shared" si="143"/>
        <v>318.94827166799325</v>
      </c>
      <c r="K1009" s="3">
        <f>MIN(Inputs!$B$2, (Inputs!$B$8 - I1009)/Inputs!$B$9)</f>
        <v>170</v>
      </c>
      <c r="L1009" s="3">
        <f>MAX(MIN(Inputs!$B$2, I1009*Inputs!$B$10, Inputs!$B$8*Inputs!$B$4 - J1009), 0)</f>
        <v>21.051728332006746</v>
      </c>
      <c r="M1009" s="3">
        <f t="shared" si="138"/>
        <v>170</v>
      </c>
      <c r="N1009" s="3">
        <f t="shared" si="139"/>
        <v>0</v>
      </c>
      <c r="O1009" s="3">
        <f>IF(H1009="Reg", MIN(Inputs!$B$2, I1009*Inputs!$B$10, (Inputs!$B$8-I1009)/Inputs!$B$9), 0)</f>
        <v>0</v>
      </c>
      <c r="P1009" s="3">
        <f t="shared" si="140"/>
        <v>-4783.8</v>
      </c>
      <c r="Q1009" s="3">
        <f t="shared" si="141"/>
        <v>0</v>
      </c>
      <c r="R1009" s="3">
        <f>I1009 + M1009*Inputs!$B$9 - N1009/Inputs!$B$10</f>
        <v>318.9482716679932</v>
      </c>
    </row>
    <row r="1010" spans="1:18" x14ac:dyDescent="0.3">
      <c r="A1010" s="4">
        <v>46065</v>
      </c>
      <c r="B1010" s="3">
        <v>40.825000000000003</v>
      </c>
      <c r="C1010" s="3">
        <v>0.04</v>
      </c>
      <c r="D1010" s="3">
        <f t="shared" si="135"/>
        <v>64.341770833333342</v>
      </c>
      <c r="E1010" s="3">
        <f>MAX(B1010 - D1010/Inputs!$B$5, 0)</f>
        <v>0</v>
      </c>
      <c r="F1010" s="3">
        <f>MAX(D1010*Inputs!$B$5 - B1010, 0)</f>
        <v>15.795758333333339</v>
      </c>
      <c r="G1010" s="3">
        <f t="shared" si="136"/>
        <v>0.04</v>
      </c>
      <c r="H1010" t="str">
        <f t="shared" si="137"/>
        <v>Charge</v>
      </c>
      <c r="I1010" s="3">
        <f t="shared" si="142"/>
        <v>318.9482716679932</v>
      </c>
      <c r="J1010" s="3">
        <f t="shared" si="143"/>
        <v>0</v>
      </c>
      <c r="K1010" s="3">
        <f>MIN(Inputs!$B$2, (Inputs!$B$8 - I1010)/Inputs!$B$9)</f>
        <v>22.44121780453775</v>
      </c>
      <c r="L1010" s="3">
        <f>MAX(MIN(Inputs!$B$2, I1010*Inputs!$B$10, Inputs!$B$8*Inputs!$B$4 - J1010), 0)</f>
        <v>170</v>
      </c>
      <c r="M1010" s="3">
        <f t="shared" si="138"/>
        <v>22.44121780453775</v>
      </c>
      <c r="N1010" s="3">
        <f t="shared" si="139"/>
        <v>0</v>
      </c>
      <c r="O1010" s="3">
        <f>IF(H1010="Reg", MIN(Inputs!$B$2, I1010*Inputs!$B$10, (Inputs!$B$8-I1010)/Inputs!$B$9), 0)</f>
        <v>0</v>
      </c>
      <c r="P1010" s="3">
        <f t="shared" si="140"/>
        <v>-916.16271687025369</v>
      </c>
      <c r="Q1010" s="3">
        <f t="shared" si="141"/>
        <v>0</v>
      </c>
      <c r="R1010" s="3">
        <f>I1010 + M1010*Inputs!$B$9 - N1010/Inputs!$B$10</f>
        <v>340</v>
      </c>
    </row>
    <row r="1011" spans="1:18" x14ac:dyDescent="0.3">
      <c r="A1011" s="4">
        <v>46065.041666666657</v>
      </c>
      <c r="B1011" s="3">
        <v>41.07</v>
      </c>
      <c r="C1011" s="3">
        <v>0.04</v>
      </c>
      <c r="D1011" s="3">
        <f t="shared" si="135"/>
        <v>64.341770833333342</v>
      </c>
      <c r="E1011" s="3">
        <f>MAX(B1011 - D1011/Inputs!$B$5, 0)</f>
        <v>0</v>
      </c>
      <c r="F1011" s="3">
        <f>MAX(D1011*Inputs!$B$5 - B1011, 0)</f>
        <v>15.550758333333341</v>
      </c>
      <c r="G1011" s="3">
        <f t="shared" si="136"/>
        <v>0.04</v>
      </c>
      <c r="H1011" t="str">
        <f t="shared" si="137"/>
        <v>Charge</v>
      </c>
      <c r="I1011" s="3">
        <f t="shared" si="142"/>
        <v>340</v>
      </c>
      <c r="J1011" s="3">
        <f t="shared" si="143"/>
        <v>0</v>
      </c>
      <c r="K1011" s="3">
        <f>MIN(Inputs!$B$2, (Inputs!$B$8 - I1011)/Inputs!$B$9)</f>
        <v>0</v>
      </c>
      <c r="L1011" s="3">
        <f>MAX(MIN(Inputs!$B$2, I1011*Inputs!$B$10, Inputs!$B$8*Inputs!$B$4 - J1011), 0)</f>
        <v>170</v>
      </c>
      <c r="M1011" s="3">
        <f t="shared" si="138"/>
        <v>0</v>
      </c>
      <c r="N1011" s="3">
        <f t="shared" si="139"/>
        <v>0</v>
      </c>
      <c r="O1011" s="3">
        <f>IF(H1011="Reg", MIN(Inputs!$B$2, I1011*Inputs!$B$10, (Inputs!$B$8-I1011)/Inputs!$B$9), 0)</f>
        <v>0</v>
      </c>
      <c r="P1011" s="3">
        <f t="shared" si="140"/>
        <v>0</v>
      </c>
      <c r="Q1011" s="3">
        <f t="shared" si="141"/>
        <v>0</v>
      </c>
      <c r="R1011" s="3">
        <f>I1011 + M1011*Inputs!$B$9 - N1011/Inputs!$B$10</f>
        <v>340</v>
      </c>
    </row>
    <row r="1012" spans="1:18" x14ac:dyDescent="0.3">
      <c r="A1012" s="4">
        <v>46065.083333333343</v>
      </c>
      <c r="B1012" s="3">
        <v>39.67</v>
      </c>
      <c r="C1012" s="3">
        <v>0.04</v>
      </c>
      <c r="D1012" s="3">
        <f t="shared" si="135"/>
        <v>64.341770833333342</v>
      </c>
      <c r="E1012" s="3">
        <f>MAX(B1012 - D1012/Inputs!$B$5, 0)</f>
        <v>0</v>
      </c>
      <c r="F1012" s="3">
        <f>MAX(D1012*Inputs!$B$5 - B1012, 0)</f>
        <v>16.95075833333334</v>
      </c>
      <c r="G1012" s="3">
        <f t="shared" si="136"/>
        <v>0.04</v>
      </c>
      <c r="H1012" t="str">
        <f t="shared" si="137"/>
        <v>Charge</v>
      </c>
      <c r="I1012" s="3">
        <f t="shared" si="142"/>
        <v>340</v>
      </c>
      <c r="J1012" s="3">
        <f t="shared" si="143"/>
        <v>0</v>
      </c>
      <c r="K1012" s="3">
        <f>MIN(Inputs!$B$2, (Inputs!$B$8 - I1012)/Inputs!$B$9)</f>
        <v>0</v>
      </c>
      <c r="L1012" s="3">
        <f>MAX(MIN(Inputs!$B$2, I1012*Inputs!$B$10, Inputs!$B$8*Inputs!$B$4 - J1012), 0)</f>
        <v>170</v>
      </c>
      <c r="M1012" s="3">
        <f t="shared" si="138"/>
        <v>0</v>
      </c>
      <c r="N1012" s="3">
        <f t="shared" si="139"/>
        <v>0</v>
      </c>
      <c r="O1012" s="3">
        <f>IF(H1012="Reg", MIN(Inputs!$B$2, I1012*Inputs!$B$10, (Inputs!$B$8-I1012)/Inputs!$B$9), 0)</f>
        <v>0</v>
      </c>
      <c r="P1012" s="3">
        <f t="shared" si="140"/>
        <v>0</v>
      </c>
      <c r="Q1012" s="3">
        <f t="shared" si="141"/>
        <v>0</v>
      </c>
      <c r="R1012" s="3">
        <f>I1012 + M1012*Inputs!$B$9 - N1012/Inputs!$B$10</f>
        <v>340</v>
      </c>
    </row>
    <row r="1013" spans="1:18" x14ac:dyDescent="0.3">
      <c r="A1013" s="4">
        <v>46065.125</v>
      </c>
      <c r="B1013" s="3">
        <v>40.085000000000001</v>
      </c>
      <c r="C1013" s="3">
        <v>0.04</v>
      </c>
      <c r="D1013" s="3">
        <f t="shared" si="135"/>
        <v>64.341770833333342</v>
      </c>
      <c r="E1013" s="3">
        <f>MAX(B1013 - D1013/Inputs!$B$5, 0)</f>
        <v>0</v>
      </c>
      <c r="F1013" s="3">
        <f>MAX(D1013*Inputs!$B$5 - B1013, 0)</f>
        <v>16.535758333333341</v>
      </c>
      <c r="G1013" s="3">
        <f t="shared" si="136"/>
        <v>0.04</v>
      </c>
      <c r="H1013" t="str">
        <f t="shared" si="137"/>
        <v>Charge</v>
      </c>
      <c r="I1013" s="3">
        <f t="shared" si="142"/>
        <v>340</v>
      </c>
      <c r="J1013" s="3">
        <f t="shared" si="143"/>
        <v>0</v>
      </c>
      <c r="K1013" s="3">
        <f>MIN(Inputs!$B$2, (Inputs!$B$8 - I1013)/Inputs!$B$9)</f>
        <v>0</v>
      </c>
      <c r="L1013" s="3">
        <f>MAX(MIN(Inputs!$B$2, I1013*Inputs!$B$10, Inputs!$B$8*Inputs!$B$4 - J1013), 0)</f>
        <v>170</v>
      </c>
      <c r="M1013" s="3">
        <f t="shared" si="138"/>
        <v>0</v>
      </c>
      <c r="N1013" s="3">
        <f t="shared" si="139"/>
        <v>0</v>
      </c>
      <c r="O1013" s="3">
        <f>IF(H1013="Reg", MIN(Inputs!$B$2, I1013*Inputs!$B$10, (Inputs!$B$8-I1013)/Inputs!$B$9), 0)</f>
        <v>0</v>
      </c>
      <c r="P1013" s="3">
        <f t="shared" si="140"/>
        <v>0</v>
      </c>
      <c r="Q1013" s="3">
        <f t="shared" si="141"/>
        <v>0</v>
      </c>
      <c r="R1013" s="3">
        <f>I1013 + M1013*Inputs!$B$9 - N1013/Inputs!$B$10</f>
        <v>340</v>
      </c>
    </row>
    <row r="1014" spans="1:18" x14ac:dyDescent="0.3">
      <c r="A1014" s="4">
        <v>46065.166666666657</v>
      </c>
      <c r="B1014" s="3">
        <v>43.935000000000002</v>
      </c>
      <c r="C1014" s="3">
        <v>0.04</v>
      </c>
      <c r="D1014" s="3">
        <f t="shared" si="135"/>
        <v>64.341770833333342</v>
      </c>
      <c r="E1014" s="3">
        <f>MAX(B1014 - D1014/Inputs!$B$5, 0)</f>
        <v>0</v>
      </c>
      <c r="F1014" s="3">
        <f>MAX(D1014*Inputs!$B$5 - B1014, 0)</f>
        <v>12.685758333333339</v>
      </c>
      <c r="G1014" s="3">
        <f t="shared" si="136"/>
        <v>0.04</v>
      </c>
      <c r="H1014" t="str">
        <f t="shared" si="137"/>
        <v>Charge</v>
      </c>
      <c r="I1014" s="3">
        <f t="shared" si="142"/>
        <v>340</v>
      </c>
      <c r="J1014" s="3">
        <f t="shared" si="143"/>
        <v>0</v>
      </c>
      <c r="K1014" s="3">
        <f>MIN(Inputs!$B$2, (Inputs!$B$8 - I1014)/Inputs!$B$9)</f>
        <v>0</v>
      </c>
      <c r="L1014" s="3">
        <f>MAX(MIN(Inputs!$B$2, I1014*Inputs!$B$10, Inputs!$B$8*Inputs!$B$4 - J1014), 0)</f>
        <v>170</v>
      </c>
      <c r="M1014" s="3">
        <f t="shared" si="138"/>
        <v>0</v>
      </c>
      <c r="N1014" s="3">
        <f t="shared" si="139"/>
        <v>0</v>
      </c>
      <c r="O1014" s="3">
        <f>IF(H1014="Reg", MIN(Inputs!$B$2, I1014*Inputs!$B$10, (Inputs!$B$8-I1014)/Inputs!$B$9), 0)</f>
        <v>0</v>
      </c>
      <c r="P1014" s="3">
        <f t="shared" si="140"/>
        <v>0</v>
      </c>
      <c r="Q1014" s="3">
        <f t="shared" si="141"/>
        <v>0</v>
      </c>
      <c r="R1014" s="3">
        <f>I1014 + M1014*Inputs!$B$9 - N1014/Inputs!$B$10</f>
        <v>340</v>
      </c>
    </row>
    <row r="1015" spans="1:18" x14ac:dyDescent="0.3">
      <c r="A1015" s="4">
        <v>46065.208333333343</v>
      </c>
      <c r="B1015" s="3">
        <v>50.222499999999997</v>
      </c>
      <c r="C1015" s="3">
        <v>0.1</v>
      </c>
      <c r="D1015" s="3">
        <f t="shared" si="135"/>
        <v>64.341770833333342</v>
      </c>
      <c r="E1015" s="3">
        <f>MAX(B1015 - D1015/Inputs!$B$5, 0)</f>
        <v>0</v>
      </c>
      <c r="F1015" s="3">
        <f>MAX(D1015*Inputs!$B$5 - B1015, 0)</f>
        <v>6.3982583333333451</v>
      </c>
      <c r="G1015" s="3">
        <f t="shared" si="136"/>
        <v>0.1</v>
      </c>
      <c r="H1015" t="str">
        <f t="shared" si="137"/>
        <v>Charge</v>
      </c>
      <c r="I1015" s="3">
        <f t="shared" si="142"/>
        <v>340</v>
      </c>
      <c r="J1015" s="3">
        <f t="shared" si="143"/>
        <v>0</v>
      </c>
      <c r="K1015" s="3">
        <f>MIN(Inputs!$B$2, (Inputs!$B$8 - I1015)/Inputs!$B$9)</f>
        <v>0</v>
      </c>
      <c r="L1015" s="3">
        <f>MAX(MIN(Inputs!$B$2, I1015*Inputs!$B$10, Inputs!$B$8*Inputs!$B$4 - J1015), 0)</f>
        <v>170</v>
      </c>
      <c r="M1015" s="3">
        <f t="shared" si="138"/>
        <v>0</v>
      </c>
      <c r="N1015" s="3">
        <f t="shared" si="139"/>
        <v>0</v>
      </c>
      <c r="O1015" s="3">
        <f>IF(H1015="Reg", MIN(Inputs!$B$2, I1015*Inputs!$B$10, (Inputs!$B$8-I1015)/Inputs!$B$9), 0)</f>
        <v>0</v>
      </c>
      <c r="P1015" s="3">
        <f t="shared" si="140"/>
        <v>0</v>
      </c>
      <c r="Q1015" s="3">
        <f t="shared" si="141"/>
        <v>0</v>
      </c>
      <c r="R1015" s="3">
        <f>I1015 + M1015*Inputs!$B$9 - N1015/Inputs!$B$10</f>
        <v>340</v>
      </c>
    </row>
    <row r="1016" spans="1:18" x14ac:dyDescent="0.3">
      <c r="A1016" s="4">
        <v>46065.25</v>
      </c>
      <c r="B1016" s="3">
        <v>59.364999999999995</v>
      </c>
      <c r="C1016" s="3">
        <v>0.37</v>
      </c>
      <c r="D1016" s="3">
        <f t="shared" si="135"/>
        <v>64.341770833333342</v>
      </c>
      <c r="E1016" s="3">
        <f>MAX(B1016 - D1016/Inputs!$B$5, 0)</f>
        <v>0</v>
      </c>
      <c r="F1016" s="3">
        <f>MAX(D1016*Inputs!$B$5 - B1016, 0)</f>
        <v>0</v>
      </c>
      <c r="G1016" s="3">
        <f t="shared" si="136"/>
        <v>0.37</v>
      </c>
      <c r="H1016" t="str">
        <f t="shared" si="137"/>
        <v>Reg</v>
      </c>
      <c r="I1016" s="3">
        <f t="shared" si="142"/>
        <v>340</v>
      </c>
      <c r="J1016" s="3">
        <f t="shared" si="143"/>
        <v>0</v>
      </c>
      <c r="K1016" s="3">
        <f>MIN(Inputs!$B$2, (Inputs!$B$8 - I1016)/Inputs!$B$9)</f>
        <v>0</v>
      </c>
      <c r="L1016" s="3">
        <f>MAX(MIN(Inputs!$B$2, I1016*Inputs!$B$10, Inputs!$B$8*Inputs!$B$4 - J1016), 0)</f>
        <v>170</v>
      </c>
      <c r="M1016" s="3">
        <f t="shared" si="138"/>
        <v>0</v>
      </c>
      <c r="N1016" s="3">
        <f t="shared" si="139"/>
        <v>0</v>
      </c>
      <c r="O1016" s="3">
        <f>IF(H1016="Reg", MIN(Inputs!$B$2, I1016*Inputs!$B$10, (Inputs!$B$8-I1016)/Inputs!$B$9), 0)</f>
        <v>0</v>
      </c>
      <c r="P1016" s="3">
        <f t="shared" si="140"/>
        <v>0</v>
      </c>
      <c r="Q1016" s="3">
        <f t="shared" si="141"/>
        <v>0</v>
      </c>
      <c r="R1016" s="3">
        <f>I1016 + M1016*Inputs!$B$9 - N1016/Inputs!$B$10</f>
        <v>340</v>
      </c>
    </row>
    <row r="1017" spans="1:18" x14ac:dyDescent="0.3">
      <c r="A1017" s="4">
        <v>46065.291666666657</v>
      </c>
      <c r="B1017" s="3">
        <v>57.502499999999998</v>
      </c>
      <c r="C1017" s="3">
        <v>0.95</v>
      </c>
      <c r="D1017" s="3">
        <f t="shared" si="135"/>
        <v>64.341770833333342</v>
      </c>
      <c r="E1017" s="3">
        <f>MAX(B1017 - D1017/Inputs!$B$5, 0)</f>
        <v>0</v>
      </c>
      <c r="F1017" s="3">
        <f>MAX(D1017*Inputs!$B$5 - B1017, 0)</f>
        <v>0</v>
      </c>
      <c r="G1017" s="3">
        <f t="shared" si="136"/>
        <v>0.95</v>
      </c>
      <c r="H1017" t="str">
        <f t="shared" si="137"/>
        <v>Reg</v>
      </c>
      <c r="I1017" s="3">
        <f t="shared" si="142"/>
        <v>340</v>
      </c>
      <c r="J1017" s="3">
        <f t="shared" si="143"/>
        <v>0</v>
      </c>
      <c r="K1017" s="3">
        <f>MIN(Inputs!$B$2, (Inputs!$B$8 - I1017)/Inputs!$B$9)</f>
        <v>0</v>
      </c>
      <c r="L1017" s="3">
        <f>MAX(MIN(Inputs!$B$2, I1017*Inputs!$B$10, Inputs!$B$8*Inputs!$B$4 - J1017), 0)</f>
        <v>170</v>
      </c>
      <c r="M1017" s="3">
        <f t="shared" si="138"/>
        <v>0</v>
      </c>
      <c r="N1017" s="3">
        <f t="shared" si="139"/>
        <v>0</v>
      </c>
      <c r="O1017" s="3">
        <f>IF(H1017="Reg", MIN(Inputs!$B$2, I1017*Inputs!$B$10, (Inputs!$B$8-I1017)/Inputs!$B$9), 0)</f>
        <v>0</v>
      </c>
      <c r="P1017" s="3">
        <f t="shared" si="140"/>
        <v>0</v>
      </c>
      <c r="Q1017" s="3">
        <f t="shared" si="141"/>
        <v>0</v>
      </c>
      <c r="R1017" s="3">
        <f>I1017 + M1017*Inputs!$B$9 - N1017/Inputs!$B$10</f>
        <v>340</v>
      </c>
    </row>
    <row r="1018" spans="1:18" x14ac:dyDescent="0.3">
      <c r="A1018" s="4">
        <v>46065.333333333343</v>
      </c>
      <c r="B1018" s="3">
        <v>57.354999999999997</v>
      </c>
      <c r="C1018" s="3">
        <v>5.44</v>
      </c>
      <c r="D1018" s="3">
        <f t="shared" si="135"/>
        <v>64.341770833333342</v>
      </c>
      <c r="E1018" s="3">
        <f>MAX(B1018 - D1018/Inputs!$B$5, 0)</f>
        <v>0</v>
      </c>
      <c r="F1018" s="3">
        <f>MAX(D1018*Inputs!$B$5 - B1018, 0)</f>
        <v>0</v>
      </c>
      <c r="G1018" s="3">
        <f t="shared" si="136"/>
        <v>5.44</v>
      </c>
      <c r="H1018" t="str">
        <f t="shared" si="137"/>
        <v>Reg</v>
      </c>
      <c r="I1018" s="3">
        <f t="shared" si="142"/>
        <v>340</v>
      </c>
      <c r="J1018" s="3">
        <f t="shared" si="143"/>
        <v>0</v>
      </c>
      <c r="K1018" s="3">
        <f>MIN(Inputs!$B$2, (Inputs!$B$8 - I1018)/Inputs!$B$9)</f>
        <v>0</v>
      </c>
      <c r="L1018" s="3">
        <f>MAX(MIN(Inputs!$B$2, I1018*Inputs!$B$10, Inputs!$B$8*Inputs!$B$4 - J1018), 0)</f>
        <v>170</v>
      </c>
      <c r="M1018" s="3">
        <f t="shared" si="138"/>
        <v>0</v>
      </c>
      <c r="N1018" s="3">
        <f t="shared" si="139"/>
        <v>0</v>
      </c>
      <c r="O1018" s="3">
        <f>IF(H1018="Reg", MIN(Inputs!$B$2, I1018*Inputs!$B$10, (Inputs!$B$8-I1018)/Inputs!$B$9), 0)</f>
        <v>0</v>
      </c>
      <c r="P1018" s="3">
        <f t="shared" si="140"/>
        <v>0</v>
      </c>
      <c r="Q1018" s="3">
        <f t="shared" si="141"/>
        <v>0</v>
      </c>
      <c r="R1018" s="3">
        <f>I1018 + M1018*Inputs!$B$9 - N1018/Inputs!$B$10</f>
        <v>340</v>
      </c>
    </row>
    <row r="1019" spans="1:18" x14ac:dyDescent="0.3">
      <c r="A1019" s="4">
        <v>46065.375</v>
      </c>
      <c r="B1019" s="3">
        <v>41.907499999999999</v>
      </c>
      <c r="C1019" s="3">
        <v>3.45</v>
      </c>
      <c r="D1019" s="3">
        <f t="shared" si="135"/>
        <v>64.341770833333342</v>
      </c>
      <c r="E1019" s="3">
        <f>MAX(B1019 - D1019/Inputs!$B$5, 0)</f>
        <v>0</v>
      </c>
      <c r="F1019" s="3">
        <f>MAX(D1019*Inputs!$B$5 - B1019, 0)</f>
        <v>14.713258333333343</v>
      </c>
      <c r="G1019" s="3">
        <f t="shared" si="136"/>
        <v>3.45</v>
      </c>
      <c r="H1019" t="str">
        <f t="shared" si="137"/>
        <v>Charge</v>
      </c>
      <c r="I1019" s="3">
        <f t="shared" si="142"/>
        <v>340</v>
      </c>
      <c r="J1019" s="3">
        <f t="shared" si="143"/>
        <v>0</v>
      </c>
      <c r="K1019" s="3">
        <f>MIN(Inputs!$B$2, (Inputs!$B$8 - I1019)/Inputs!$B$9)</f>
        <v>0</v>
      </c>
      <c r="L1019" s="3">
        <f>MAX(MIN(Inputs!$B$2, I1019*Inputs!$B$10, Inputs!$B$8*Inputs!$B$4 - J1019), 0)</f>
        <v>170</v>
      </c>
      <c r="M1019" s="3">
        <f t="shared" si="138"/>
        <v>0</v>
      </c>
      <c r="N1019" s="3">
        <f t="shared" si="139"/>
        <v>0</v>
      </c>
      <c r="O1019" s="3">
        <f>IF(H1019="Reg", MIN(Inputs!$B$2, I1019*Inputs!$B$10, (Inputs!$B$8-I1019)/Inputs!$B$9), 0)</f>
        <v>0</v>
      </c>
      <c r="P1019" s="3">
        <f t="shared" si="140"/>
        <v>0</v>
      </c>
      <c r="Q1019" s="3">
        <f t="shared" si="141"/>
        <v>0</v>
      </c>
      <c r="R1019" s="3">
        <f>I1019 + M1019*Inputs!$B$9 - N1019/Inputs!$B$10</f>
        <v>340</v>
      </c>
    </row>
    <row r="1020" spans="1:18" x14ac:dyDescent="0.3">
      <c r="A1020" s="4">
        <v>46065.416666666657</v>
      </c>
      <c r="B1020" s="3">
        <v>44.69</v>
      </c>
      <c r="C1020" s="3">
        <v>1.02</v>
      </c>
      <c r="D1020" s="3">
        <f t="shared" si="135"/>
        <v>64.341770833333342</v>
      </c>
      <c r="E1020" s="3">
        <f>MAX(B1020 - D1020/Inputs!$B$5, 0)</f>
        <v>0</v>
      </c>
      <c r="F1020" s="3">
        <f>MAX(D1020*Inputs!$B$5 - B1020, 0)</f>
        <v>11.930758333333344</v>
      </c>
      <c r="G1020" s="3">
        <f t="shared" si="136"/>
        <v>1.02</v>
      </c>
      <c r="H1020" t="str">
        <f t="shared" si="137"/>
        <v>Charge</v>
      </c>
      <c r="I1020" s="3">
        <f t="shared" si="142"/>
        <v>340</v>
      </c>
      <c r="J1020" s="3">
        <f t="shared" si="143"/>
        <v>0</v>
      </c>
      <c r="K1020" s="3">
        <f>MIN(Inputs!$B$2, (Inputs!$B$8 - I1020)/Inputs!$B$9)</f>
        <v>0</v>
      </c>
      <c r="L1020" s="3">
        <f>MAX(MIN(Inputs!$B$2, I1020*Inputs!$B$10, Inputs!$B$8*Inputs!$B$4 - J1020), 0)</f>
        <v>170</v>
      </c>
      <c r="M1020" s="3">
        <f t="shared" si="138"/>
        <v>0</v>
      </c>
      <c r="N1020" s="3">
        <f t="shared" si="139"/>
        <v>0</v>
      </c>
      <c r="O1020" s="3">
        <f>IF(H1020="Reg", MIN(Inputs!$B$2, I1020*Inputs!$B$10, (Inputs!$B$8-I1020)/Inputs!$B$9), 0)</f>
        <v>0</v>
      </c>
      <c r="P1020" s="3">
        <f t="shared" si="140"/>
        <v>0</v>
      </c>
      <c r="Q1020" s="3">
        <f t="shared" si="141"/>
        <v>0</v>
      </c>
      <c r="R1020" s="3">
        <f>I1020 + M1020*Inputs!$B$9 - N1020/Inputs!$B$10</f>
        <v>340</v>
      </c>
    </row>
    <row r="1021" spans="1:18" x14ac:dyDescent="0.3">
      <c r="A1021" s="4">
        <v>46065.458333333343</v>
      </c>
      <c r="B1021" s="3">
        <v>49.177499999999995</v>
      </c>
      <c r="C1021" s="3">
        <v>0.5</v>
      </c>
      <c r="D1021" s="3">
        <f t="shared" si="135"/>
        <v>64.341770833333342</v>
      </c>
      <c r="E1021" s="3">
        <f>MAX(B1021 - D1021/Inputs!$B$5, 0)</f>
        <v>0</v>
      </c>
      <c r="F1021" s="3">
        <f>MAX(D1021*Inputs!$B$5 - B1021, 0)</f>
        <v>7.4432583333333469</v>
      </c>
      <c r="G1021" s="3">
        <f t="shared" si="136"/>
        <v>0.5</v>
      </c>
      <c r="H1021" t="str">
        <f t="shared" si="137"/>
        <v>Charge</v>
      </c>
      <c r="I1021" s="3">
        <f t="shared" si="142"/>
        <v>340</v>
      </c>
      <c r="J1021" s="3">
        <f t="shared" si="143"/>
        <v>0</v>
      </c>
      <c r="K1021" s="3">
        <f>MIN(Inputs!$B$2, (Inputs!$B$8 - I1021)/Inputs!$B$9)</f>
        <v>0</v>
      </c>
      <c r="L1021" s="3">
        <f>MAX(MIN(Inputs!$B$2, I1021*Inputs!$B$10, Inputs!$B$8*Inputs!$B$4 - J1021), 0)</f>
        <v>170</v>
      </c>
      <c r="M1021" s="3">
        <f t="shared" si="138"/>
        <v>0</v>
      </c>
      <c r="N1021" s="3">
        <f t="shared" si="139"/>
        <v>0</v>
      </c>
      <c r="O1021" s="3">
        <f>IF(H1021="Reg", MIN(Inputs!$B$2, I1021*Inputs!$B$10, (Inputs!$B$8-I1021)/Inputs!$B$9), 0)</f>
        <v>0</v>
      </c>
      <c r="P1021" s="3">
        <f t="shared" si="140"/>
        <v>0</v>
      </c>
      <c r="Q1021" s="3">
        <f t="shared" si="141"/>
        <v>0</v>
      </c>
      <c r="R1021" s="3">
        <f>I1021 + M1021*Inputs!$B$9 - N1021/Inputs!$B$10</f>
        <v>340</v>
      </c>
    </row>
    <row r="1022" spans="1:18" x14ac:dyDescent="0.3">
      <c r="A1022" s="4">
        <v>46065.5</v>
      </c>
      <c r="B1022" s="3">
        <v>43.912500000000001</v>
      </c>
      <c r="C1022" s="3">
        <v>0.5</v>
      </c>
      <c r="D1022" s="3">
        <f t="shared" si="135"/>
        <v>64.341770833333342</v>
      </c>
      <c r="E1022" s="3">
        <f>MAX(B1022 - D1022/Inputs!$B$5, 0)</f>
        <v>0</v>
      </c>
      <c r="F1022" s="3">
        <f>MAX(D1022*Inputs!$B$5 - B1022, 0)</f>
        <v>12.70825833333334</v>
      </c>
      <c r="G1022" s="3">
        <f t="shared" si="136"/>
        <v>0.5</v>
      </c>
      <c r="H1022" t="str">
        <f t="shared" si="137"/>
        <v>Charge</v>
      </c>
      <c r="I1022" s="3">
        <f t="shared" si="142"/>
        <v>340</v>
      </c>
      <c r="J1022" s="3">
        <f t="shared" si="143"/>
        <v>0</v>
      </c>
      <c r="K1022" s="3">
        <f>MIN(Inputs!$B$2, (Inputs!$B$8 - I1022)/Inputs!$B$9)</f>
        <v>0</v>
      </c>
      <c r="L1022" s="3">
        <f>MAX(MIN(Inputs!$B$2, I1022*Inputs!$B$10, Inputs!$B$8*Inputs!$B$4 - J1022), 0)</f>
        <v>170</v>
      </c>
      <c r="M1022" s="3">
        <f t="shared" si="138"/>
        <v>0</v>
      </c>
      <c r="N1022" s="3">
        <f t="shared" si="139"/>
        <v>0</v>
      </c>
      <c r="O1022" s="3">
        <f>IF(H1022="Reg", MIN(Inputs!$B$2, I1022*Inputs!$B$10, (Inputs!$B$8-I1022)/Inputs!$B$9), 0)</f>
        <v>0</v>
      </c>
      <c r="P1022" s="3">
        <f t="shared" si="140"/>
        <v>0</v>
      </c>
      <c r="Q1022" s="3">
        <f t="shared" si="141"/>
        <v>0</v>
      </c>
      <c r="R1022" s="3">
        <f>I1022 + M1022*Inputs!$B$9 - N1022/Inputs!$B$10</f>
        <v>340</v>
      </c>
    </row>
    <row r="1023" spans="1:18" x14ac:dyDescent="0.3">
      <c r="A1023" s="4">
        <v>46065.541666666657</v>
      </c>
      <c r="B1023" s="3">
        <v>50.269999999999996</v>
      </c>
      <c r="C1023" s="3">
        <v>0.5</v>
      </c>
      <c r="D1023" s="3">
        <f t="shared" si="135"/>
        <v>64.341770833333342</v>
      </c>
      <c r="E1023" s="3">
        <f>MAX(B1023 - D1023/Inputs!$B$5, 0)</f>
        <v>0</v>
      </c>
      <c r="F1023" s="3">
        <f>MAX(D1023*Inputs!$B$5 - B1023, 0)</f>
        <v>6.3507583333333457</v>
      </c>
      <c r="G1023" s="3">
        <f t="shared" si="136"/>
        <v>0.5</v>
      </c>
      <c r="H1023" t="str">
        <f t="shared" si="137"/>
        <v>Charge</v>
      </c>
      <c r="I1023" s="3">
        <f t="shared" si="142"/>
        <v>340</v>
      </c>
      <c r="J1023" s="3">
        <f t="shared" si="143"/>
        <v>0</v>
      </c>
      <c r="K1023" s="3">
        <f>MIN(Inputs!$B$2, (Inputs!$B$8 - I1023)/Inputs!$B$9)</f>
        <v>0</v>
      </c>
      <c r="L1023" s="3">
        <f>MAX(MIN(Inputs!$B$2, I1023*Inputs!$B$10, Inputs!$B$8*Inputs!$B$4 - J1023), 0)</f>
        <v>170</v>
      </c>
      <c r="M1023" s="3">
        <f t="shared" si="138"/>
        <v>0</v>
      </c>
      <c r="N1023" s="3">
        <f t="shared" si="139"/>
        <v>0</v>
      </c>
      <c r="O1023" s="3">
        <f>IF(H1023="Reg", MIN(Inputs!$B$2, I1023*Inputs!$B$10, (Inputs!$B$8-I1023)/Inputs!$B$9), 0)</f>
        <v>0</v>
      </c>
      <c r="P1023" s="3">
        <f t="shared" si="140"/>
        <v>0</v>
      </c>
      <c r="Q1023" s="3">
        <f t="shared" si="141"/>
        <v>0</v>
      </c>
      <c r="R1023" s="3">
        <f>I1023 + M1023*Inputs!$B$9 - N1023/Inputs!$B$10</f>
        <v>340</v>
      </c>
    </row>
    <row r="1024" spans="1:18" x14ac:dyDescent="0.3">
      <c r="A1024" s="4">
        <v>46065.583333333343</v>
      </c>
      <c r="B1024" s="3">
        <v>94.262499999999989</v>
      </c>
      <c r="C1024" s="3">
        <v>0.94</v>
      </c>
      <c r="D1024" s="3">
        <f t="shared" si="135"/>
        <v>64.341770833333342</v>
      </c>
      <c r="E1024" s="3">
        <f>MAX(B1024 - D1024/Inputs!$B$5, 0)</f>
        <v>21.146851325757552</v>
      </c>
      <c r="F1024" s="3">
        <f>MAX(D1024*Inputs!$B$5 - B1024, 0)</f>
        <v>0</v>
      </c>
      <c r="G1024" s="3">
        <f t="shared" si="136"/>
        <v>0.94</v>
      </c>
      <c r="H1024" t="str">
        <f t="shared" si="137"/>
        <v>Discharge</v>
      </c>
      <c r="I1024" s="3">
        <f t="shared" si="142"/>
        <v>340</v>
      </c>
      <c r="J1024" s="3">
        <f t="shared" si="143"/>
        <v>0</v>
      </c>
      <c r="K1024" s="3">
        <f>MIN(Inputs!$B$2, (Inputs!$B$8 - I1024)/Inputs!$B$9)</f>
        <v>0</v>
      </c>
      <c r="L1024" s="3">
        <f>MAX(MIN(Inputs!$B$2, I1024*Inputs!$B$10, Inputs!$B$8*Inputs!$B$4 - J1024), 0)</f>
        <v>170</v>
      </c>
      <c r="M1024" s="3">
        <f t="shared" si="138"/>
        <v>0</v>
      </c>
      <c r="N1024" s="3">
        <f t="shared" si="139"/>
        <v>170</v>
      </c>
      <c r="O1024" s="3">
        <f>IF(H1024="Reg", MIN(Inputs!$B$2, I1024*Inputs!$B$10, (Inputs!$B$8-I1024)/Inputs!$B$9), 0)</f>
        <v>0</v>
      </c>
      <c r="P1024" s="3">
        <f t="shared" si="140"/>
        <v>16024.624999999998</v>
      </c>
      <c r="Q1024" s="3">
        <f t="shared" si="141"/>
        <v>0</v>
      </c>
      <c r="R1024" s="3">
        <f>I1024 + M1024*Inputs!$B$9 - N1024/Inputs!$B$10</f>
        <v>158.77939109773115</v>
      </c>
    </row>
    <row r="1025" spans="1:18" x14ac:dyDescent="0.3">
      <c r="A1025" s="4">
        <v>46065.625</v>
      </c>
      <c r="B1025" s="3">
        <v>122.88</v>
      </c>
      <c r="C1025" s="3">
        <v>0.57999999999999996</v>
      </c>
      <c r="D1025" s="3">
        <f t="shared" si="135"/>
        <v>64.341770833333342</v>
      </c>
      <c r="E1025" s="3">
        <f>MAX(B1025 - D1025/Inputs!$B$5, 0)</f>
        <v>49.764351325757559</v>
      </c>
      <c r="F1025" s="3">
        <f>MAX(D1025*Inputs!$B$5 - B1025, 0)</f>
        <v>0</v>
      </c>
      <c r="G1025" s="3">
        <f t="shared" si="136"/>
        <v>0.57999999999999996</v>
      </c>
      <c r="H1025" t="str">
        <f t="shared" si="137"/>
        <v>Discharge</v>
      </c>
      <c r="I1025" s="3">
        <f t="shared" si="142"/>
        <v>158.77939109773115</v>
      </c>
      <c r="J1025" s="3">
        <f t="shared" si="143"/>
        <v>170</v>
      </c>
      <c r="K1025" s="3">
        <f>MIN(Inputs!$B$2, (Inputs!$B$8 - I1025)/Inputs!$B$9)</f>
        <v>170</v>
      </c>
      <c r="L1025" s="3">
        <f>MAX(MIN(Inputs!$B$2, I1025*Inputs!$B$10, Inputs!$B$8*Inputs!$B$4 - J1025), 0)</f>
        <v>148.94827166799323</v>
      </c>
      <c r="M1025" s="3">
        <f t="shared" si="138"/>
        <v>0</v>
      </c>
      <c r="N1025" s="3">
        <f t="shared" si="139"/>
        <v>148.94827166799323</v>
      </c>
      <c r="O1025" s="3">
        <f>IF(H1025="Reg", MIN(Inputs!$B$2, I1025*Inputs!$B$10, (Inputs!$B$8-I1025)/Inputs!$B$9), 0)</f>
        <v>0</v>
      </c>
      <c r="P1025" s="3">
        <f t="shared" si="140"/>
        <v>18302.763622563009</v>
      </c>
      <c r="Q1025" s="3">
        <f t="shared" si="141"/>
        <v>0</v>
      </c>
      <c r="R1025" s="3">
        <f>I1025 + M1025*Inputs!$B$9 - N1025/Inputs!$B$10</f>
        <v>0</v>
      </c>
    </row>
    <row r="1026" spans="1:18" x14ac:dyDescent="0.3">
      <c r="A1026" s="4">
        <v>46065.666666666657</v>
      </c>
      <c r="B1026" s="3">
        <v>105.58</v>
      </c>
      <c r="C1026" s="3">
        <v>0.79</v>
      </c>
      <c r="D1026" s="3">
        <f t="shared" ref="D1026:D1089" si="144">AVERAGEIFS(B:B, A:A, "&gt;="&amp;INT(A1026), A:A, "&lt;"&amp;INT(A1026)+1)</f>
        <v>64.341770833333342</v>
      </c>
      <c r="E1026" s="3">
        <f>MAX(B1026 - D1026/Inputs!$B$5, 0)</f>
        <v>32.464351325757562</v>
      </c>
      <c r="F1026" s="3">
        <f>MAX(D1026*Inputs!$B$5 - B1026, 0)</f>
        <v>0</v>
      </c>
      <c r="G1026" s="3">
        <f t="shared" ref="G1026:G1089" si="145">C1026</f>
        <v>0.79</v>
      </c>
      <c r="H1026" t="str">
        <f t="shared" ref="H1026:H1089" si="146">IF(MAX(E1026, F1026, G1026)&lt;=0, "Idle", IF(AND(G1026&gt;=E1026, G1026&gt;=F1026), "Reg", IF(E1026&gt;=F1026, "Discharge", "Charge")))</f>
        <v>Discharge</v>
      </c>
      <c r="I1026" s="3">
        <f t="shared" si="142"/>
        <v>0</v>
      </c>
      <c r="J1026" s="3">
        <f t="shared" si="143"/>
        <v>318.94827166799325</v>
      </c>
      <c r="K1026" s="3">
        <f>MIN(Inputs!$B$2, (Inputs!$B$8 - I1026)/Inputs!$B$9)</f>
        <v>170</v>
      </c>
      <c r="L1026" s="3">
        <f>MAX(MIN(Inputs!$B$2, I1026*Inputs!$B$10, Inputs!$B$8*Inputs!$B$4 - J1026), 0)</f>
        <v>0</v>
      </c>
      <c r="M1026" s="3">
        <f t="shared" ref="M1026:M1089" si="147">IF(H1026="Charge", K1026, 0)</f>
        <v>0</v>
      </c>
      <c r="N1026" s="3">
        <f t="shared" ref="N1026:N1089" si="148">IF(H1026="Discharge", L1026, 0)</f>
        <v>0</v>
      </c>
      <c r="O1026" s="3">
        <f>IF(H1026="Reg", MIN(Inputs!$B$2, I1026*Inputs!$B$10, (Inputs!$B$8-I1026)/Inputs!$B$9), 0)</f>
        <v>0</v>
      </c>
      <c r="P1026" s="3">
        <f t="shared" ref="P1026:P1089" si="149">(N1026 - M1026) * B1026</f>
        <v>0</v>
      </c>
      <c r="Q1026" s="3">
        <f t="shared" ref="Q1026:Q1089" si="150">O1026 * C1026</f>
        <v>0</v>
      </c>
      <c r="R1026" s="3">
        <f>I1026 + M1026*Inputs!$B$9 - N1026/Inputs!$B$10</f>
        <v>0</v>
      </c>
    </row>
    <row r="1027" spans="1:18" x14ac:dyDescent="0.3">
      <c r="A1027" s="4">
        <v>46065.708333333343</v>
      </c>
      <c r="B1027" s="3">
        <v>105.545</v>
      </c>
      <c r="C1027" s="3">
        <v>1.1000000000000001</v>
      </c>
      <c r="D1027" s="3">
        <f t="shared" si="144"/>
        <v>64.341770833333342</v>
      </c>
      <c r="E1027" s="3">
        <f>MAX(B1027 - D1027/Inputs!$B$5, 0)</f>
        <v>32.429351325757565</v>
      </c>
      <c r="F1027" s="3">
        <f>MAX(D1027*Inputs!$B$5 - B1027, 0)</f>
        <v>0</v>
      </c>
      <c r="G1027" s="3">
        <f t="shared" si="145"/>
        <v>1.1000000000000001</v>
      </c>
      <c r="H1027" t="str">
        <f t="shared" si="146"/>
        <v>Discharge</v>
      </c>
      <c r="I1027" s="3">
        <f t="shared" ref="I1027:I1090" si="151">R1026</f>
        <v>0</v>
      </c>
      <c r="J1027" s="3">
        <f t="shared" ref="J1027:J1090" si="152">IF(INT(A1027)=INT(A1026), J1026 + N1026, 0)</f>
        <v>318.94827166799325</v>
      </c>
      <c r="K1027" s="3">
        <f>MIN(Inputs!$B$2, (Inputs!$B$8 - I1027)/Inputs!$B$9)</f>
        <v>170</v>
      </c>
      <c r="L1027" s="3">
        <f>MAX(MIN(Inputs!$B$2, I1027*Inputs!$B$10, Inputs!$B$8*Inputs!$B$4 - J1027), 0)</f>
        <v>0</v>
      </c>
      <c r="M1027" s="3">
        <f t="shared" si="147"/>
        <v>0</v>
      </c>
      <c r="N1027" s="3">
        <f t="shared" si="148"/>
        <v>0</v>
      </c>
      <c r="O1027" s="3">
        <f>IF(H1027="Reg", MIN(Inputs!$B$2, I1027*Inputs!$B$10, (Inputs!$B$8-I1027)/Inputs!$B$9), 0)</f>
        <v>0</v>
      </c>
      <c r="P1027" s="3">
        <f t="shared" si="149"/>
        <v>0</v>
      </c>
      <c r="Q1027" s="3">
        <f t="shared" si="150"/>
        <v>0</v>
      </c>
      <c r="R1027" s="3">
        <f>I1027 + M1027*Inputs!$B$9 - N1027/Inputs!$B$10</f>
        <v>0</v>
      </c>
    </row>
    <row r="1028" spans="1:18" x14ac:dyDescent="0.3">
      <c r="A1028" s="4">
        <v>46065.75</v>
      </c>
      <c r="B1028" s="3">
        <v>161.9975</v>
      </c>
      <c r="C1028" s="3">
        <v>1.5</v>
      </c>
      <c r="D1028" s="3">
        <f t="shared" si="144"/>
        <v>64.341770833333342</v>
      </c>
      <c r="E1028" s="3">
        <f>MAX(B1028 - D1028/Inputs!$B$5, 0)</f>
        <v>88.881851325757566</v>
      </c>
      <c r="F1028" s="3">
        <f>MAX(D1028*Inputs!$B$5 - B1028, 0)</f>
        <v>0</v>
      </c>
      <c r="G1028" s="3">
        <f t="shared" si="145"/>
        <v>1.5</v>
      </c>
      <c r="H1028" t="str">
        <f t="shared" si="146"/>
        <v>Discharge</v>
      </c>
      <c r="I1028" s="3">
        <f t="shared" si="151"/>
        <v>0</v>
      </c>
      <c r="J1028" s="3">
        <f t="shared" si="152"/>
        <v>318.94827166799325</v>
      </c>
      <c r="K1028" s="3">
        <f>MIN(Inputs!$B$2, (Inputs!$B$8 - I1028)/Inputs!$B$9)</f>
        <v>170</v>
      </c>
      <c r="L1028" s="3">
        <f>MAX(MIN(Inputs!$B$2, I1028*Inputs!$B$10, Inputs!$B$8*Inputs!$B$4 - J1028), 0)</f>
        <v>0</v>
      </c>
      <c r="M1028" s="3">
        <f t="shared" si="147"/>
        <v>0</v>
      </c>
      <c r="N1028" s="3">
        <f t="shared" si="148"/>
        <v>0</v>
      </c>
      <c r="O1028" s="3">
        <f>IF(H1028="Reg", MIN(Inputs!$B$2, I1028*Inputs!$B$10, (Inputs!$B$8-I1028)/Inputs!$B$9), 0)</f>
        <v>0</v>
      </c>
      <c r="P1028" s="3">
        <f t="shared" si="149"/>
        <v>0</v>
      </c>
      <c r="Q1028" s="3">
        <f t="shared" si="150"/>
        <v>0</v>
      </c>
      <c r="R1028" s="3">
        <f>I1028 + M1028*Inputs!$B$9 - N1028/Inputs!$B$10</f>
        <v>0</v>
      </c>
    </row>
    <row r="1029" spans="1:18" x14ac:dyDescent="0.3">
      <c r="A1029" s="4">
        <v>46065.791666666657</v>
      </c>
      <c r="B1029" s="3">
        <v>96.584999999999994</v>
      </c>
      <c r="C1029" s="3">
        <v>0.5</v>
      </c>
      <c r="D1029" s="3">
        <f t="shared" si="144"/>
        <v>64.341770833333342</v>
      </c>
      <c r="E1029" s="3">
        <f>MAX(B1029 - D1029/Inputs!$B$5, 0)</f>
        <v>23.469351325757557</v>
      </c>
      <c r="F1029" s="3">
        <f>MAX(D1029*Inputs!$B$5 - B1029, 0)</f>
        <v>0</v>
      </c>
      <c r="G1029" s="3">
        <f t="shared" si="145"/>
        <v>0.5</v>
      </c>
      <c r="H1029" t="str">
        <f t="shared" si="146"/>
        <v>Discharge</v>
      </c>
      <c r="I1029" s="3">
        <f t="shared" si="151"/>
        <v>0</v>
      </c>
      <c r="J1029" s="3">
        <f t="shared" si="152"/>
        <v>318.94827166799325</v>
      </c>
      <c r="K1029" s="3">
        <f>MIN(Inputs!$B$2, (Inputs!$B$8 - I1029)/Inputs!$B$9)</f>
        <v>170</v>
      </c>
      <c r="L1029" s="3">
        <f>MAX(MIN(Inputs!$B$2, I1029*Inputs!$B$10, Inputs!$B$8*Inputs!$B$4 - J1029), 0)</f>
        <v>0</v>
      </c>
      <c r="M1029" s="3">
        <f t="shared" si="147"/>
        <v>0</v>
      </c>
      <c r="N1029" s="3">
        <f t="shared" si="148"/>
        <v>0</v>
      </c>
      <c r="O1029" s="3">
        <f>IF(H1029="Reg", MIN(Inputs!$B$2, I1029*Inputs!$B$10, (Inputs!$B$8-I1029)/Inputs!$B$9), 0)</f>
        <v>0</v>
      </c>
      <c r="P1029" s="3">
        <f t="shared" si="149"/>
        <v>0</v>
      </c>
      <c r="Q1029" s="3">
        <f t="shared" si="150"/>
        <v>0</v>
      </c>
      <c r="R1029" s="3">
        <f>I1029 + M1029*Inputs!$B$9 - N1029/Inputs!$B$10</f>
        <v>0</v>
      </c>
    </row>
    <row r="1030" spans="1:18" x14ac:dyDescent="0.3">
      <c r="A1030" s="4">
        <v>46065.833333333343</v>
      </c>
      <c r="B1030" s="3">
        <v>69.757500000000007</v>
      </c>
      <c r="C1030" s="3">
        <v>0.17</v>
      </c>
      <c r="D1030" s="3">
        <f t="shared" si="144"/>
        <v>64.341770833333342</v>
      </c>
      <c r="E1030" s="3">
        <f>MAX(B1030 - D1030/Inputs!$B$5, 0)</f>
        <v>0</v>
      </c>
      <c r="F1030" s="3">
        <f>MAX(D1030*Inputs!$B$5 - B1030, 0)</f>
        <v>0</v>
      </c>
      <c r="G1030" s="3">
        <f t="shared" si="145"/>
        <v>0.17</v>
      </c>
      <c r="H1030" t="str">
        <f t="shared" si="146"/>
        <v>Reg</v>
      </c>
      <c r="I1030" s="3">
        <f t="shared" si="151"/>
        <v>0</v>
      </c>
      <c r="J1030" s="3">
        <f t="shared" si="152"/>
        <v>318.94827166799325</v>
      </c>
      <c r="K1030" s="3">
        <f>MIN(Inputs!$B$2, (Inputs!$B$8 - I1030)/Inputs!$B$9)</f>
        <v>170</v>
      </c>
      <c r="L1030" s="3">
        <f>MAX(MIN(Inputs!$B$2, I1030*Inputs!$B$10, Inputs!$B$8*Inputs!$B$4 - J1030), 0)</f>
        <v>0</v>
      </c>
      <c r="M1030" s="3">
        <f t="shared" si="147"/>
        <v>0</v>
      </c>
      <c r="N1030" s="3">
        <f t="shared" si="148"/>
        <v>0</v>
      </c>
      <c r="O1030" s="3">
        <f>IF(H1030="Reg", MIN(Inputs!$B$2, I1030*Inputs!$B$10, (Inputs!$B$8-I1030)/Inputs!$B$9), 0)</f>
        <v>0</v>
      </c>
      <c r="P1030" s="3">
        <f t="shared" si="149"/>
        <v>0</v>
      </c>
      <c r="Q1030" s="3">
        <f t="shared" si="150"/>
        <v>0</v>
      </c>
      <c r="R1030" s="3">
        <f>I1030 + M1030*Inputs!$B$9 - N1030/Inputs!$B$10</f>
        <v>0</v>
      </c>
    </row>
    <row r="1031" spans="1:18" x14ac:dyDescent="0.3">
      <c r="A1031" s="4">
        <v>46065.875</v>
      </c>
      <c r="B1031" s="3">
        <v>51.885000000000005</v>
      </c>
      <c r="C1031" s="3">
        <v>0.18</v>
      </c>
      <c r="D1031" s="3">
        <f t="shared" si="144"/>
        <v>64.341770833333342</v>
      </c>
      <c r="E1031" s="3">
        <f>MAX(B1031 - D1031/Inputs!$B$5, 0)</f>
        <v>0</v>
      </c>
      <c r="F1031" s="3">
        <f>MAX(D1031*Inputs!$B$5 - B1031, 0)</f>
        <v>4.7357583333333366</v>
      </c>
      <c r="G1031" s="3">
        <f t="shared" si="145"/>
        <v>0.18</v>
      </c>
      <c r="H1031" t="str">
        <f t="shared" si="146"/>
        <v>Charge</v>
      </c>
      <c r="I1031" s="3">
        <f t="shared" si="151"/>
        <v>0</v>
      </c>
      <c r="J1031" s="3">
        <f t="shared" si="152"/>
        <v>318.94827166799325</v>
      </c>
      <c r="K1031" s="3">
        <f>MIN(Inputs!$B$2, (Inputs!$B$8 - I1031)/Inputs!$B$9)</f>
        <v>170</v>
      </c>
      <c r="L1031" s="3">
        <f>MAX(MIN(Inputs!$B$2, I1031*Inputs!$B$10, Inputs!$B$8*Inputs!$B$4 - J1031), 0)</f>
        <v>0</v>
      </c>
      <c r="M1031" s="3">
        <f t="shared" si="147"/>
        <v>170</v>
      </c>
      <c r="N1031" s="3">
        <f t="shared" si="148"/>
        <v>0</v>
      </c>
      <c r="O1031" s="3">
        <f>IF(H1031="Reg", MIN(Inputs!$B$2, I1031*Inputs!$B$10, (Inputs!$B$8-I1031)/Inputs!$B$9), 0)</f>
        <v>0</v>
      </c>
      <c r="P1031" s="3">
        <f t="shared" si="149"/>
        <v>-8820.4500000000007</v>
      </c>
      <c r="Q1031" s="3">
        <f t="shared" si="150"/>
        <v>0</v>
      </c>
      <c r="R1031" s="3">
        <f>I1031 + M1031*Inputs!$B$9 - N1031/Inputs!$B$10</f>
        <v>159.4741358339966</v>
      </c>
    </row>
    <row r="1032" spans="1:18" x14ac:dyDescent="0.3">
      <c r="A1032" s="4">
        <v>46065.916666666657</v>
      </c>
      <c r="B1032" s="3">
        <v>40.262500000000003</v>
      </c>
      <c r="C1032" s="3">
        <v>0.04</v>
      </c>
      <c r="D1032" s="3">
        <f t="shared" si="144"/>
        <v>64.341770833333342</v>
      </c>
      <c r="E1032" s="3">
        <f>MAX(B1032 - D1032/Inputs!$B$5, 0)</f>
        <v>0</v>
      </c>
      <c r="F1032" s="3">
        <f>MAX(D1032*Inputs!$B$5 - B1032, 0)</f>
        <v>16.358258333333339</v>
      </c>
      <c r="G1032" s="3">
        <f t="shared" si="145"/>
        <v>0.04</v>
      </c>
      <c r="H1032" t="str">
        <f t="shared" si="146"/>
        <v>Charge</v>
      </c>
      <c r="I1032" s="3">
        <f t="shared" si="151"/>
        <v>159.4741358339966</v>
      </c>
      <c r="J1032" s="3">
        <f t="shared" si="152"/>
        <v>318.94827166799325</v>
      </c>
      <c r="K1032" s="3">
        <f>MIN(Inputs!$B$2, (Inputs!$B$8 - I1032)/Inputs!$B$9)</f>
        <v>170</v>
      </c>
      <c r="L1032" s="3">
        <f>MAX(MIN(Inputs!$B$2, I1032*Inputs!$B$10, Inputs!$B$8*Inputs!$B$4 - J1032), 0)</f>
        <v>21.051728332006746</v>
      </c>
      <c r="M1032" s="3">
        <f t="shared" si="147"/>
        <v>170</v>
      </c>
      <c r="N1032" s="3">
        <f t="shared" si="148"/>
        <v>0</v>
      </c>
      <c r="O1032" s="3">
        <f>IF(H1032="Reg", MIN(Inputs!$B$2, I1032*Inputs!$B$10, (Inputs!$B$8-I1032)/Inputs!$B$9), 0)</f>
        <v>0</v>
      </c>
      <c r="P1032" s="3">
        <f t="shared" si="149"/>
        <v>-6844.6250000000009</v>
      </c>
      <c r="Q1032" s="3">
        <f t="shared" si="150"/>
        <v>0</v>
      </c>
      <c r="R1032" s="3">
        <f>I1032 + M1032*Inputs!$B$9 - N1032/Inputs!$B$10</f>
        <v>318.9482716679932</v>
      </c>
    </row>
    <row r="1033" spans="1:18" x14ac:dyDescent="0.3">
      <c r="A1033" s="4">
        <v>46065.958333333343</v>
      </c>
      <c r="B1033" s="3">
        <v>35.46</v>
      </c>
      <c r="C1033" s="3">
        <v>0.03</v>
      </c>
      <c r="D1033" s="3">
        <f t="shared" si="144"/>
        <v>64.341770833333342</v>
      </c>
      <c r="E1033" s="3">
        <f>MAX(B1033 - D1033/Inputs!$B$5, 0)</f>
        <v>0</v>
      </c>
      <c r="F1033" s="3">
        <f>MAX(D1033*Inputs!$B$5 - B1033, 0)</f>
        <v>21.160758333333341</v>
      </c>
      <c r="G1033" s="3">
        <f t="shared" si="145"/>
        <v>0.03</v>
      </c>
      <c r="H1033" t="str">
        <f t="shared" si="146"/>
        <v>Charge</v>
      </c>
      <c r="I1033" s="3">
        <f t="shared" si="151"/>
        <v>318.9482716679932</v>
      </c>
      <c r="J1033" s="3">
        <f t="shared" si="152"/>
        <v>318.94827166799325</v>
      </c>
      <c r="K1033" s="3">
        <f>MIN(Inputs!$B$2, (Inputs!$B$8 - I1033)/Inputs!$B$9)</f>
        <v>22.44121780453775</v>
      </c>
      <c r="L1033" s="3">
        <f>MAX(MIN(Inputs!$B$2, I1033*Inputs!$B$10, Inputs!$B$8*Inputs!$B$4 - J1033), 0)</f>
        <v>21.051728332006746</v>
      </c>
      <c r="M1033" s="3">
        <f t="shared" si="147"/>
        <v>22.44121780453775</v>
      </c>
      <c r="N1033" s="3">
        <f t="shared" si="148"/>
        <v>0</v>
      </c>
      <c r="O1033" s="3">
        <f>IF(H1033="Reg", MIN(Inputs!$B$2, I1033*Inputs!$B$10, (Inputs!$B$8-I1033)/Inputs!$B$9), 0)</f>
        <v>0</v>
      </c>
      <c r="P1033" s="3">
        <f t="shared" si="149"/>
        <v>-795.76558334890865</v>
      </c>
      <c r="Q1033" s="3">
        <f t="shared" si="150"/>
        <v>0</v>
      </c>
      <c r="R1033" s="3">
        <f>I1033 + M1033*Inputs!$B$9 - N1033/Inputs!$B$10</f>
        <v>340</v>
      </c>
    </row>
    <row r="1034" spans="1:18" x14ac:dyDescent="0.3">
      <c r="A1034" s="4">
        <v>46066</v>
      </c>
      <c r="B1034" s="3">
        <v>19.355</v>
      </c>
      <c r="C1034" s="3">
        <v>0.04</v>
      </c>
      <c r="D1034" s="3">
        <f t="shared" si="144"/>
        <v>63.086145833333326</v>
      </c>
      <c r="E1034" s="3">
        <f>MAX(B1034 - D1034/Inputs!$B$5, 0)</f>
        <v>0</v>
      </c>
      <c r="F1034" s="3">
        <f>MAX(D1034*Inputs!$B$5 - B1034, 0)</f>
        <v>36.160808333333321</v>
      </c>
      <c r="G1034" s="3">
        <f t="shared" si="145"/>
        <v>0.04</v>
      </c>
      <c r="H1034" t="str">
        <f t="shared" si="146"/>
        <v>Charge</v>
      </c>
      <c r="I1034" s="3">
        <f t="shared" si="151"/>
        <v>340</v>
      </c>
      <c r="J1034" s="3">
        <f t="shared" si="152"/>
        <v>0</v>
      </c>
      <c r="K1034" s="3">
        <f>MIN(Inputs!$B$2, (Inputs!$B$8 - I1034)/Inputs!$B$9)</f>
        <v>0</v>
      </c>
      <c r="L1034" s="3">
        <f>MAX(MIN(Inputs!$B$2, I1034*Inputs!$B$10, Inputs!$B$8*Inputs!$B$4 - J1034), 0)</f>
        <v>170</v>
      </c>
      <c r="M1034" s="3">
        <f t="shared" si="147"/>
        <v>0</v>
      </c>
      <c r="N1034" s="3">
        <f t="shared" si="148"/>
        <v>0</v>
      </c>
      <c r="O1034" s="3">
        <f>IF(H1034="Reg", MIN(Inputs!$B$2, I1034*Inputs!$B$10, (Inputs!$B$8-I1034)/Inputs!$B$9), 0)</f>
        <v>0</v>
      </c>
      <c r="P1034" s="3">
        <f t="shared" si="149"/>
        <v>0</v>
      </c>
      <c r="Q1034" s="3">
        <f t="shared" si="150"/>
        <v>0</v>
      </c>
      <c r="R1034" s="3">
        <f>I1034 + M1034*Inputs!$B$9 - N1034/Inputs!$B$10</f>
        <v>340</v>
      </c>
    </row>
    <row r="1035" spans="1:18" x14ac:dyDescent="0.3">
      <c r="A1035" s="4">
        <v>46066.041666666657</v>
      </c>
      <c r="B1035" s="3">
        <v>19.322500000000002</v>
      </c>
      <c r="C1035" s="3">
        <v>0.04</v>
      </c>
      <c r="D1035" s="3">
        <f t="shared" si="144"/>
        <v>63.086145833333326</v>
      </c>
      <c r="E1035" s="3">
        <f>MAX(B1035 - D1035/Inputs!$B$5, 0)</f>
        <v>0</v>
      </c>
      <c r="F1035" s="3">
        <f>MAX(D1035*Inputs!$B$5 - B1035, 0)</f>
        <v>36.19330833333332</v>
      </c>
      <c r="G1035" s="3">
        <f t="shared" si="145"/>
        <v>0.04</v>
      </c>
      <c r="H1035" t="str">
        <f t="shared" si="146"/>
        <v>Charge</v>
      </c>
      <c r="I1035" s="3">
        <f t="shared" si="151"/>
        <v>340</v>
      </c>
      <c r="J1035" s="3">
        <f t="shared" si="152"/>
        <v>0</v>
      </c>
      <c r="K1035" s="3">
        <f>MIN(Inputs!$B$2, (Inputs!$B$8 - I1035)/Inputs!$B$9)</f>
        <v>0</v>
      </c>
      <c r="L1035" s="3">
        <f>MAX(MIN(Inputs!$B$2, I1035*Inputs!$B$10, Inputs!$B$8*Inputs!$B$4 - J1035), 0)</f>
        <v>170</v>
      </c>
      <c r="M1035" s="3">
        <f t="shared" si="147"/>
        <v>0</v>
      </c>
      <c r="N1035" s="3">
        <f t="shared" si="148"/>
        <v>0</v>
      </c>
      <c r="O1035" s="3">
        <f>IF(H1035="Reg", MIN(Inputs!$B$2, I1035*Inputs!$B$10, (Inputs!$B$8-I1035)/Inputs!$B$9), 0)</f>
        <v>0</v>
      </c>
      <c r="P1035" s="3">
        <f t="shared" si="149"/>
        <v>0</v>
      </c>
      <c r="Q1035" s="3">
        <f t="shared" si="150"/>
        <v>0</v>
      </c>
      <c r="R1035" s="3">
        <f>I1035 + M1035*Inputs!$B$9 - N1035/Inputs!$B$10</f>
        <v>340</v>
      </c>
    </row>
    <row r="1036" spans="1:18" x14ac:dyDescent="0.3">
      <c r="A1036" s="4">
        <v>46066.083333333343</v>
      </c>
      <c r="B1036" s="3">
        <v>22.102499999999999</v>
      </c>
      <c r="C1036" s="3">
        <v>0.04</v>
      </c>
      <c r="D1036" s="3">
        <f t="shared" si="144"/>
        <v>63.086145833333326</v>
      </c>
      <c r="E1036" s="3">
        <f>MAX(B1036 - D1036/Inputs!$B$5, 0)</f>
        <v>0</v>
      </c>
      <c r="F1036" s="3">
        <f>MAX(D1036*Inputs!$B$5 - B1036, 0)</f>
        <v>33.413308333333326</v>
      </c>
      <c r="G1036" s="3">
        <f t="shared" si="145"/>
        <v>0.04</v>
      </c>
      <c r="H1036" t="str">
        <f t="shared" si="146"/>
        <v>Charge</v>
      </c>
      <c r="I1036" s="3">
        <f t="shared" si="151"/>
        <v>340</v>
      </c>
      <c r="J1036" s="3">
        <f t="shared" si="152"/>
        <v>0</v>
      </c>
      <c r="K1036" s="3">
        <f>MIN(Inputs!$B$2, (Inputs!$B$8 - I1036)/Inputs!$B$9)</f>
        <v>0</v>
      </c>
      <c r="L1036" s="3">
        <f>MAX(MIN(Inputs!$B$2, I1036*Inputs!$B$10, Inputs!$B$8*Inputs!$B$4 - J1036), 0)</f>
        <v>170</v>
      </c>
      <c r="M1036" s="3">
        <f t="shared" si="147"/>
        <v>0</v>
      </c>
      <c r="N1036" s="3">
        <f t="shared" si="148"/>
        <v>0</v>
      </c>
      <c r="O1036" s="3">
        <f>IF(H1036="Reg", MIN(Inputs!$B$2, I1036*Inputs!$B$10, (Inputs!$B$8-I1036)/Inputs!$B$9), 0)</f>
        <v>0</v>
      </c>
      <c r="P1036" s="3">
        <f t="shared" si="149"/>
        <v>0</v>
      </c>
      <c r="Q1036" s="3">
        <f t="shared" si="150"/>
        <v>0</v>
      </c>
      <c r="R1036" s="3">
        <f>I1036 + M1036*Inputs!$B$9 - N1036/Inputs!$B$10</f>
        <v>340</v>
      </c>
    </row>
    <row r="1037" spans="1:18" x14ac:dyDescent="0.3">
      <c r="A1037" s="4">
        <v>46066.125</v>
      </c>
      <c r="B1037" s="3">
        <v>21.387499999999999</v>
      </c>
      <c r="C1037" s="3">
        <v>0.04</v>
      </c>
      <c r="D1037" s="3">
        <f t="shared" si="144"/>
        <v>63.086145833333326</v>
      </c>
      <c r="E1037" s="3">
        <f>MAX(B1037 - D1037/Inputs!$B$5, 0)</f>
        <v>0</v>
      </c>
      <c r="F1037" s="3">
        <f>MAX(D1037*Inputs!$B$5 - B1037, 0)</f>
        <v>34.128308333333322</v>
      </c>
      <c r="G1037" s="3">
        <f t="shared" si="145"/>
        <v>0.04</v>
      </c>
      <c r="H1037" t="str">
        <f t="shared" si="146"/>
        <v>Charge</v>
      </c>
      <c r="I1037" s="3">
        <f t="shared" si="151"/>
        <v>340</v>
      </c>
      <c r="J1037" s="3">
        <f t="shared" si="152"/>
        <v>0</v>
      </c>
      <c r="K1037" s="3">
        <f>MIN(Inputs!$B$2, (Inputs!$B$8 - I1037)/Inputs!$B$9)</f>
        <v>0</v>
      </c>
      <c r="L1037" s="3">
        <f>MAX(MIN(Inputs!$B$2, I1037*Inputs!$B$10, Inputs!$B$8*Inputs!$B$4 - J1037), 0)</f>
        <v>170</v>
      </c>
      <c r="M1037" s="3">
        <f t="shared" si="147"/>
        <v>0</v>
      </c>
      <c r="N1037" s="3">
        <f t="shared" si="148"/>
        <v>0</v>
      </c>
      <c r="O1037" s="3">
        <f>IF(H1037="Reg", MIN(Inputs!$B$2, I1037*Inputs!$B$10, (Inputs!$B$8-I1037)/Inputs!$B$9), 0)</f>
        <v>0</v>
      </c>
      <c r="P1037" s="3">
        <f t="shared" si="149"/>
        <v>0</v>
      </c>
      <c r="Q1037" s="3">
        <f t="shared" si="150"/>
        <v>0</v>
      </c>
      <c r="R1037" s="3">
        <f>I1037 + M1037*Inputs!$B$9 - N1037/Inputs!$B$10</f>
        <v>340</v>
      </c>
    </row>
    <row r="1038" spans="1:18" x14ac:dyDescent="0.3">
      <c r="A1038" s="4">
        <v>46066.166666666657</v>
      </c>
      <c r="B1038" s="3">
        <v>24.4375</v>
      </c>
      <c r="C1038" s="3">
        <v>0.05</v>
      </c>
      <c r="D1038" s="3">
        <f t="shared" si="144"/>
        <v>63.086145833333326</v>
      </c>
      <c r="E1038" s="3">
        <f>MAX(B1038 - D1038/Inputs!$B$5, 0)</f>
        <v>0</v>
      </c>
      <c r="F1038" s="3">
        <f>MAX(D1038*Inputs!$B$5 - B1038, 0)</f>
        <v>31.078308333333325</v>
      </c>
      <c r="G1038" s="3">
        <f t="shared" si="145"/>
        <v>0.05</v>
      </c>
      <c r="H1038" t="str">
        <f t="shared" si="146"/>
        <v>Charge</v>
      </c>
      <c r="I1038" s="3">
        <f t="shared" si="151"/>
        <v>340</v>
      </c>
      <c r="J1038" s="3">
        <f t="shared" si="152"/>
        <v>0</v>
      </c>
      <c r="K1038" s="3">
        <f>MIN(Inputs!$B$2, (Inputs!$B$8 - I1038)/Inputs!$B$9)</f>
        <v>0</v>
      </c>
      <c r="L1038" s="3">
        <f>MAX(MIN(Inputs!$B$2, I1038*Inputs!$B$10, Inputs!$B$8*Inputs!$B$4 - J1038), 0)</f>
        <v>170</v>
      </c>
      <c r="M1038" s="3">
        <f t="shared" si="147"/>
        <v>0</v>
      </c>
      <c r="N1038" s="3">
        <f t="shared" si="148"/>
        <v>0</v>
      </c>
      <c r="O1038" s="3">
        <f>IF(H1038="Reg", MIN(Inputs!$B$2, I1038*Inputs!$B$10, (Inputs!$B$8-I1038)/Inputs!$B$9), 0)</f>
        <v>0</v>
      </c>
      <c r="P1038" s="3">
        <f t="shared" si="149"/>
        <v>0</v>
      </c>
      <c r="Q1038" s="3">
        <f t="shared" si="150"/>
        <v>0</v>
      </c>
      <c r="R1038" s="3">
        <f>I1038 + M1038*Inputs!$B$9 - N1038/Inputs!$B$10</f>
        <v>340</v>
      </c>
    </row>
    <row r="1039" spans="1:18" x14ac:dyDescent="0.3">
      <c r="A1039" s="4">
        <v>46066.208333333343</v>
      </c>
      <c r="B1039" s="3">
        <v>40.26</v>
      </c>
      <c r="C1039" s="3">
        <v>0.1</v>
      </c>
      <c r="D1039" s="3">
        <f t="shared" si="144"/>
        <v>63.086145833333326</v>
      </c>
      <c r="E1039" s="3">
        <f>MAX(B1039 - D1039/Inputs!$B$5, 0)</f>
        <v>0</v>
      </c>
      <c r="F1039" s="3">
        <f>MAX(D1039*Inputs!$B$5 - B1039, 0)</f>
        <v>15.255808333333327</v>
      </c>
      <c r="G1039" s="3">
        <f t="shared" si="145"/>
        <v>0.1</v>
      </c>
      <c r="H1039" t="str">
        <f t="shared" si="146"/>
        <v>Charge</v>
      </c>
      <c r="I1039" s="3">
        <f t="shared" si="151"/>
        <v>340</v>
      </c>
      <c r="J1039" s="3">
        <f t="shared" si="152"/>
        <v>0</v>
      </c>
      <c r="K1039" s="3">
        <f>MIN(Inputs!$B$2, (Inputs!$B$8 - I1039)/Inputs!$B$9)</f>
        <v>0</v>
      </c>
      <c r="L1039" s="3">
        <f>MAX(MIN(Inputs!$B$2, I1039*Inputs!$B$10, Inputs!$B$8*Inputs!$B$4 - J1039), 0)</f>
        <v>170</v>
      </c>
      <c r="M1039" s="3">
        <f t="shared" si="147"/>
        <v>0</v>
      </c>
      <c r="N1039" s="3">
        <f t="shared" si="148"/>
        <v>0</v>
      </c>
      <c r="O1039" s="3">
        <f>IF(H1039="Reg", MIN(Inputs!$B$2, I1039*Inputs!$B$10, (Inputs!$B$8-I1039)/Inputs!$B$9), 0)</f>
        <v>0</v>
      </c>
      <c r="P1039" s="3">
        <f t="shared" si="149"/>
        <v>0</v>
      </c>
      <c r="Q1039" s="3">
        <f t="shared" si="150"/>
        <v>0</v>
      </c>
      <c r="R1039" s="3">
        <f>I1039 + M1039*Inputs!$B$9 - N1039/Inputs!$B$10</f>
        <v>340</v>
      </c>
    </row>
    <row r="1040" spans="1:18" x14ac:dyDescent="0.3">
      <c r="A1040" s="4">
        <v>46066.25</v>
      </c>
      <c r="B1040" s="3">
        <v>53.734999999999999</v>
      </c>
      <c r="C1040" s="3">
        <v>1.48</v>
      </c>
      <c r="D1040" s="3">
        <f t="shared" si="144"/>
        <v>63.086145833333326</v>
      </c>
      <c r="E1040" s="3">
        <f>MAX(B1040 - D1040/Inputs!$B$5, 0)</f>
        <v>0</v>
      </c>
      <c r="F1040" s="3">
        <f>MAX(D1040*Inputs!$B$5 - B1040, 0)</f>
        <v>1.7808083333333258</v>
      </c>
      <c r="G1040" s="3">
        <f t="shared" si="145"/>
        <v>1.48</v>
      </c>
      <c r="H1040" t="str">
        <f t="shared" si="146"/>
        <v>Charge</v>
      </c>
      <c r="I1040" s="3">
        <f t="shared" si="151"/>
        <v>340</v>
      </c>
      <c r="J1040" s="3">
        <f t="shared" si="152"/>
        <v>0</v>
      </c>
      <c r="K1040" s="3">
        <f>MIN(Inputs!$B$2, (Inputs!$B$8 - I1040)/Inputs!$B$9)</f>
        <v>0</v>
      </c>
      <c r="L1040" s="3">
        <f>MAX(MIN(Inputs!$B$2, I1040*Inputs!$B$10, Inputs!$B$8*Inputs!$B$4 - J1040), 0)</f>
        <v>170</v>
      </c>
      <c r="M1040" s="3">
        <f t="shared" si="147"/>
        <v>0</v>
      </c>
      <c r="N1040" s="3">
        <f t="shared" si="148"/>
        <v>0</v>
      </c>
      <c r="O1040" s="3">
        <f>IF(H1040="Reg", MIN(Inputs!$B$2, I1040*Inputs!$B$10, (Inputs!$B$8-I1040)/Inputs!$B$9), 0)</f>
        <v>0</v>
      </c>
      <c r="P1040" s="3">
        <f t="shared" si="149"/>
        <v>0</v>
      </c>
      <c r="Q1040" s="3">
        <f t="shared" si="150"/>
        <v>0</v>
      </c>
      <c r="R1040" s="3">
        <f>I1040 + M1040*Inputs!$B$9 - N1040/Inputs!$B$10</f>
        <v>340</v>
      </c>
    </row>
    <row r="1041" spans="1:18" x14ac:dyDescent="0.3">
      <c r="A1041" s="4">
        <v>46066.291666666657</v>
      </c>
      <c r="B1041" s="3">
        <v>43.81</v>
      </c>
      <c r="C1041" s="3">
        <v>1.5</v>
      </c>
      <c r="D1041" s="3">
        <f t="shared" si="144"/>
        <v>63.086145833333326</v>
      </c>
      <c r="E1041" s="3">
        <f>MAX(B1041 - D1041/Inputs!$B$5, 0)</f>
        <v>0</v>
      </c>
      <c r="F1041" s="3">
        <f>MAX(D1041*Inputs!$B$5 - B1041, 0)</f>
        <v>11.705808333333323</v>
      </c>
      <c r="G1041" s="3">
        <f t="shared" si="145"/>
        <v>1.5</v>
      </c>
      <c r="H1041" t="str">
        <f t="shared" si="146"/>
        <v>Charge</v>
      </c>
      <c r="I1041" s="3">
        <f t="shared" si="151"/>
        <v>340</v>
      </c>
      <c r="J1041" s="3">
        <f t="shared" si="152"/>
        <v>0</v>
      </c>
      <c r="K1041" s="3">
        <f>MIN(Inputs!$B$2, (Inputs!$B$8 - I1041)/Inputs!$B$9)</f>
        <v>0</v>
      </c>
      <c r="L1041" s="3">
        <f>MAX(MIN(Inputs!$B$2, I1041*Inputs!$B$10, Inputs!$B$8*Inputs!$B$4 - J1041), 0)</f>
        <v>170</v>
      </c>
      <c r="M1041" s="3">
        <f t="shared" si="147"/>
        <v>0</v>
      </c>
      <c r="N1041" s="3">
        <f t="shared" si="148"/>
        <v>0</v>
      </c>
      <c r="O1041" s="3">
        <f>IF(H1041="Reg", MIN(Inputs!$B$2, I1041*Inputs!$B$10, (Inputs!$B$8-I1041)/Inputs!$B$9), 0)</f>
        <v>0</v>
      </c>
      <c r="P1041" s="3">
        <f t="shared" si="149"/>
        <v>0</v>
      </c>
      <c r="Q1041" s="3">
        <f t="shared" si="150"/>
        <v>0</v>
      </c>
      <c r="R1041" s="3">
        <f>I1041 + M1041*Inputs!$B$9 - N1041/Inputs!$B$10</f>
        <v>340</v>
      </c>
    </row>
    <row r="1042" spans="1:18" x14ac:dyDescent="0.3">
      <c r="A1042" s="4">
        <v>46066.333333333343</v>
      </c>
      <c r="B1042" s="3">
        <v>29.287500000000001</v>
      </c>
      <c r="C1042" s="3">
        <v>9.59</v>
      </c>
      <c r="D1042" s="3">
        <f t="shared" si="144"/>
        <v>63.086145833333326</v>
      </c>
      <c r="E1042" s="3">
        <f>MAX(B1042 - D1042/Inputs!$B$5, 0)</f>
        <v>0</v>
      </c>
      <c r="F1042" s="3">
        <f>MAX(D1042*Inputs!$B$5 - B1042, 0)</f>
        <v>26.228308333333324</v>
      </c>
      <c r="G1042" s="3">
        <f t="shared" si="145"/>
        <v>9.59</v>
      </c>
      <c r="H1042" t="str">
        <f t="shared" si="146"/>
        <v>Charge</v>
      </c>
      <c r="I1042" s="3">
        <f t="shared" si="151"/>
        <v>340</v>
      </c>
      <c r="J1042" s="3">
        <f t="shared" si="152"/>
        <v>0</v>
      </c>
      <c r="K1042" s="3">
        <f>MIN(Inputs!$B$2, (Inputs!$B$8 - I1042)/Inputs!$B$9)</f>
        <v>0</v>
      </c>
      <c r="L1042" s="3">
        <f>MAX(MIN(Inputs!$B$2, I1042*Inputs!$B$10, Inputs!$B$8*Inputs!$B$4 - J1042), 0)</f>
        <v>170</v>
      </c>
      <c r="M1042" s="3">
        <f t="shared" si="147"/>
        <v>0</v>
      </c>
      <c r="N1042" s="3">
        <f t="shared" si="148"/>
        <v>0</v>
      </c>
      <c r="O1042" s="3">
        <f>IF(H1042="Reg", MIN(Inputs!$B$2, I1042*Inputs!$B$10, (Inputs!$B$8-I1042)/Inputs!$B$9), 0)</f>
        <v>0</v>
      </c>
      <c r="P1042" s="3">
        <f t="shared" si="149"/>
        <v>0</v>
      </c>
      <c r="Q1042" s="3">
        <f t="shared" si="150"/>
        <v>0</v>
      </c>
      <c r="R1042" s="3">
        <f>I1042 + M1042*Inputs!$B$9 - N1042/Inputs!$B$10</f>
        <v>340</v>
      </c>
    </row>
    <row r="1043" spans="1:18" x14ac:dyDescent="0.3">
      <c r="A1043" s="4">
        <v>46066.375</v>
      </c>
      <c r="B1043" s="3">
        <v>30.645</v>
      </c>
      <c r="C1043" s="3">
        <v>5</v>
      </c>
      <c r="D1043" s="3">
        <f t="shared" si="144"/>
        <v>63.086145833333326</v>
      </c>
      <c r="E1043" s="3">
        <f>MAX(B1043 - D1043/Inputs!$B$5, 0)</f>
        <v>0</v>
      </c>
      <c r="F1043" s="3">
        <f>MAX(D1043*Inputs!$B$5 - B1043, 0)</f>
        <v>24.870808333333326</v>
      </c>
      <c r="G1043" s="3">
        <f t="shared" si="145"/>
        <v>5</v>
      </c>
      <c r="H1043" t="str">
        <f t="shared" si="146"/>
        <v>Charge</v>
      </c>
      <c r="I1043" s="3">
        <f t="shared" si="151"/>
        <v>340</v>
      </c>
      <c r="J1043" s="3">
        <f t="shared" si="152"/>
        <v>0</v>
      </c>
      <c r="K1043" s="3">
        <f>MIN(Inputs!$B$2, (Inputs!$B$8 - I1043)/Inputs!$B$9)</f>
        <v>0</v>
      </c>
      <c r="L1043" s="3">
        <f>MAX(MIN(Inputs!$B$2, I1043*Inputs!$B$10, Inputs!$B$8*Inputs!$B$4 - J1043), 0)</f>
        <v>170</v>
      </c>
      <c r="M1043" s="3">
        <f t="shared" si="147"/>
        <v>0</v>
      </c>
      <c r="N1043" s="3">
        <f t="shared" si="148"/>
        <v>0</v>
      </c>
      <c r="O1043" s="3">
        <f>IF(H1043="Reg", MIN(Inputs!$B$2, I1043*Inputs!$B$10, (Inputs!$B$8-I1043)/Inputs!$B$9), 0)</f>
        <v>0</v>
      </c>
      <c r="P1043" s="3">
        <f t="shared" si="149"/>
        <v>0</v>
      </c>
      <c r="Q1043" s="3">
        <f t="shared" si="150"/>
        <v>0</v>
      </c>
      <c r="R1043" s="3">
        <f>I1043 + M1043*Inputs!$B$9 - N1043/Inputs!$B$10</f>
        <v>340</v>
      </c>
    </row>
    <row r="1044" spans="1:18" x14ac:dyDescent="0.3">
      <c r="A1044" s="4">
        <v>46066.416666666657</v>
      </c>
      <c r="B1044" s="3">
        <v>40.467500000000001</v>
      </c>
      <c r="C1044" s="3">
        <v>1</v>
      </c>
      <c r="D1044" s="3">
        <f t="shared" si="144"/>
        <v>63.086145833333326</v>
      </c>
      <c r="E1044" s="3">
        <f>MAX(B1044 - D1044/Inputs!$B$5, 0)</f>
        <v>0</v>
      </c>
      <c r="F1044" s="3">
        <f>MAX(D1044*Inputs!$B$5 - B1044, 0)</f>
        <v>15.048308333333324</v>
      </c>
      <c r="G1044" s="3">
        <f t="shared" si="145"/>
        <v>1</v>
      </c>
      <c r="H1044" t="str">
        <f t="shared" si="146"/>
        <v>Charge</v>
      </c>
      <c r="I1044" s="3">
        <f t="shared" si="151"/>
        <v>340</v>
      </c>
      <c r="J1044" s="3">
        <f t="shared" si="152"/>
        <v>0</v>
      </c>
      <c r="K1044" s="3">
        <f>MIN(Inputs!$B$2, (Inputs!$B$8 - I1044)/Inputs!$B$9)</f>
        <v>0</v>
      </c>
      <c r="L1044" s="3">
        <f>MAX(MIN(Inputs!$B$2, I1044*Inputs!$B$10, Inputs!$B$8*Inputs!$B$4 - J1044), 0)</f>
        <v>170</v>
      </c>
      <c r="M1044" s="3">
        <f t="shared" si="147"/>
        <v>0</v>
      </c>
      <c r="N1044" s="3">
        <f t="shared" si="148"/>
        <v>0</v>
      </c>
      <c r="O1044" s="3">
        <f>IF(H1044="Reg", MIN(Inputs!$B$2, I1044*Inputs!$B$10, (Inputs!$B$8-I1044)/Inputs!$B$9), 0)</f>
        <v>0</v>
      </c>
      <c r="P1044" s="3">
        <f t="shared" si="149"/>
        <v>0</v>
      </c>
      <c r="Q1044" s="3">
        <f t="shared" si="150"/>
        <v>0</v>
      </c>
      <c r="R1044" s="3">
        <f>I1044 + M1044*Inputs!$B$9 - N1044/Inputs!$B$10</f>
        <v>340</v>
      </c>
    </row>
    <row r="1045" spans="1:18" x14ac:dyDescent="0.3">
      <c r="A1045" s="4">
        <v>46066.458333333343</v>
      </c>
      <c r="B1045" s="3">
        <v>46.919999999999995</v>
      </c>
      <c r="C1045" s="3">
        <v>0.49</v>
      </c>
      <c r="D1045" s="3">
        <f t="shared" si="144"/>
        <v>63.086145833333326</v>
      </c>
      <c r="E1045" s="3">
        <f>MAX(B1045 - D1045/Inputs!$B$5, 0)</f>
        <v>0</v>
      </c>
      <c r="F1045" s="3">
        <f>MAX(D1045*Inputs!$B$5 - B1045, 0)</f>
        <v>8.5958083333333306</v>
      </c>
      <c r="G1045" s="3">
        <f t="shared" si="145"/>
        <v>0.49</v>
      </c>
      <c r="H1045" t="str">
        <f t="shared" si="146"/>
        <v>Charge</v>
      </c>
      <c r="I1045" s="3">
        <f t="shared" si="151"/>
        <v>340</v>
      </c>
      <c r="J1045" s="3">
        <f t="shared" si="152"/>
        <v>0</v>
      </c>
      <c r="K1045" s="3">
        <f>MIN(Inputs!$B$2, (Inputs!$B$8 - I1045)/Inputs!$B$9)</f>
        <v>0</v>
      </c>
      <c r="L1045" s="3">
        <f>MAX(MIN(Inputs!$B$2, I1045*Inputs!$B$10, Inputs!$B$8*Inputs!$B$4 - J1045), 0)</f>
        <v>170</v>
      </c>
      <c r="M1045" s="3">
        <f t="shared" si="147"/>
        <v>0</v>
      </c>
      <c r="N1045" s="3">
        <f t="shared" si="148"/>
        <v>0</v>
      </c>
      <c r="O1045" s="3">
        <f>IF(H1045="Reg", MIN(Inputs!$B$2, I1045*Inputs!$B$10, (Inputs!$B$8-I1045)/Inputs!$B$9), 0)</f>
        <v>0</v>
      </c>
      <c r="P1045" s="3">
        <f t="shared" si="149"/>
        <v>0</v>
      </c>
      <c r="Q1045" s="3">
        <f t="shared" si="150"/>
        <v>0</v>
      </c>
      <c r="R1045" s="3">
        <f>I1045 + M1045*Inputs!$B$9 - N1045/Inputs!$B$10</f>
        <v>340</v>
      </c>
    </row>
    <row r="1046" spans="1:18" x14ac:dyDescent="0.3">
      <c r="A1046" s="4">
        <v>46066.5</v>
      </c>
      <c r="B1046" s="3">
        <v>38.377499999999998</v>
      </c>
      <c r="C1046" s="3">
        <v>0.49</v>
      </c>
      <c r="D1046" s="3">
        <f t="shared" si="144"/>
        <v>63.086145833333326</v>
      </c>
      <c r="E1046" s="3">
        <f>MAX(B1046 - D1046/Inputs!$B$5, 0)</f>
        <v>0</v>
      </c>
      <c r="F1046" s="3">
        <f>MAX(D1046*Inputs!$B$5 - B1046, 0)</f>
        <v>17.138308333333327</v>
      </c>
      <c r="G1046" s="3">
        <f t="shared" si="145"/>
        <v>0.49</v>
      </c>
      <c r="H1046" t="str">
        <f t="shared" si="146"/>
        <v>Charge</v>
      </c>
      <c r="I1046" s="3">
        <f t="shared" si="151"/>
        <v>340</v>
      </c>
      <c r="J1046" s="3">
        <f t="shared" si="152"/>
        <v>0</v>
      </c>
      <c r="K1046" s="3">
        <f>MIN(Inputs!$B$2, (Inputs!$B$8 - I1046)/Inputs!$B$9)</f>
        <v>0</v>
      </c>
      <c r="L1046" s="3">
        <f>MAX(MIN(Inputs!$B$2, I1046*Inputs!$B$10, Inputs!$B$8*Inputs!$B$4 - J1046), 0)</f>
        <v>170</v>
      </c>
      <c r="M1046" s="3">
        <f t="shared" si="147"/>
        <v>0</v>
      </c>
      <c r="N1046" s="3">
        <f t="shared" si="148"/>
        <v>0</v>
      </c>
      <c r="O1046" s="3">
        <f>IF(H1046="Reg", MIN(Inputs!$B$2, I1046*Inputs!$B$10, (Inputs!$B$8-I1046)/Inputs!$B$9), 0)</f>
        <v>0</v>
      </c>
      <c r="P1046" s="3">
        <f t="shared" si="149"/>
        <v>0</v>
      </c>
      <c r="Q1046" s="3">
        <f t="shared" si="150"/>
        <v>0</v>
      </c>
      <c r="R1046" s="3">
        <f>I1046 + M1046*Inputs!$B$9 - N1046/Inputs!$B$10</f>
        <v>340</v>
      </c>
    </row>
    <row r="1047" spans="1:18" x14ac:dyDescent="0.3">
      <c r="A1047" s="4">
        <v>46066.541666666657</v>
      </c>
      <c r="B1047" s="3">
        <v>42.18</v>
      </c>
      <c r="C1047" s="3">
        <v>0.47</v>
      </c>
      <c r="D1047" s="3">
        <f t="shared" si="144"/>
        <v>63.086145833333326</v>
      </c>
      <c r="E1047" s="3">
        <f>MAX(B1047 - D1047/Inputs!$B$5, 0)</f>
        <v>0</v>
      </c>
      <c r="F1047" s="3">
        <f>MAX(D1047*Inputs!$B$5 - B1047, 0)</f>
        <v>13.335808333333325</v>
      </c>
      <c r="G1047" s="3">
        <f t="shared" si="145"/>
        <v>0.47</v>
      </c>
      <c r="H1047" t="str">
        <f t="shared" si="146"/>
        <v>Charge</v>
      </c>
      <c r="I1047" s="3">
        <f t="shared" si="151"/>
        <v>340</v>
      </c>
      <c r="J1047" s="3">
        <f t="shared" si="152"/>
        <v>0</v>
      </c>
      <c r="K1047" s="3">
        <f>MIN(Inputs!$B$2, (Inputs!$B$8 - I1047)/Inputs!$B$9)</f>
        <v>0</v>
      </c>
      <c r="L1047" s="3">
        <f>MAX(MIN(Inputs!$B$2, I1047*Inputs!$B$10, Inputs!$B$8*Inputs!$B$4 - J1047), 0)</f>
        <v>170</v>
      </c>
      <c r="M1047" s="3">
        <f t="shared" si="147"/>
        <v>0</v>
      </c>
      <c r="N1047" s="3">
        <f t="shared" si="148"/>
        <v>0</v>
      </c>
      <c r="O1047" s="3">
        <f>IF(H1047="Reg", MIN(Inputs!$B$2, I1047*Inputs!$B$10, (Inputs!$B$8-I1047)/Inputs!$B$9), 0)</f>
        <v>0</v>
      </c>
      <c r="P1047" s="3">
        <f t="shared" si="149"/>
        <v>0</v>
      </c>
      <c r="Q1047" s="3">
        <f t="shared" si="150"/>
        <v>0</v>
      </c>
      <c r="R1047" s="3">
        <f>I1047 + M1047*Inputs!$B$9 - N1047/Inputs!$B$10</f>
        <v>340</v>
      </c>
    </row>
    <row r="1048" spans="1:18" x14ac:dyDescent="0.3">
      <c r="A1048" s="4">
        <v>46066.583333333343</v>
      </c>
      <c r="B1048" s="3">
        <v>64.2</v>
      </c>
      <c r="C1048" s="3">
        <v>0.84</v>
      </c>
      <c r="D1048" s="3">
        <f t="shared" si="144"/>
        <v>63.086145833333326</v>
      </c>
      <c r="E1048" s="3">
        <f>MAX(B1048 - D1048/Inputs!$B$5, 0)</f>
        <v>0</v>
      </c>
      <c r="F1048" s="3">
        <f>MAX(D1048*Inputs!$B$5 - B1048, 0)</f>
        <v>0</v>
      </c>
      <c r="G1048" s="3">
        <f t="shared" si="145"/>
        <v>0.84</v>
      </c>
      <c r="H1048" t="str">
        <f t="shared" si="146"/>
        <v>Reg</v>
      </c>
      <c r="I1048" s="3">
        <f t="shared" si="151"/>
        <v>340</v>
      </c>
      <c r="J1048" s="3">
        <f t="shared" si="152"/>
        <v>0</v>
      </c>
      <c r="K1048" s="3">
        <f>MIN(Inputs!$B$2, (Inputs!$B$8 - I1048)/Inputs!$B$9)</f>
        <v>0</v>
      </c>
      <c r="L1048" s="3">
        <f>MAX(MIN(Inputs!$B$2, I1048*Inputs!$B$10, Inputs!$B$8*Inputs!$B$4 - J1048), 0)</f>
        <v>170</v>
      </c>
      <c r="M1048" s="3">
        <f t="shared" si="147"/>
        <v>0</v>
      </c>
      <c r="N1048" s="3">
        <f t="shared" si="148"/>
        <v>0</v>
      </c>
      <c r="O1048" s="3">
        <f>IF(H1048="Reg", MIN(Inputs!$B$2, I1048*Inputs!$B$10, (Inputs!$B$8-I1048)/Inputs!$B$9), 0)</f>
        <v>0</v>
      </c>
      <c r="P1048" s="3">
        <f t="shared" si="149"/>
        <v>0</v>
      </c>
      <c r="Q1048" s="3">
        <f t="shared" si="150"/>
        <v>0</v>
      </c>
      <c r="R1048" s="3">
        <f>I1048 + M1048*Inputs!$B$9 - N1048/Inputs!$B$10</f>
        <v>340</v>
      </c>
    </row>
    <row r="1049" spans="1:18" x14ac:dyDescent="0.3">
      <c r="A1049" s="4">
        <v>46066.625</v>
      </c>
      <c r="B1049" s="3">
        <v>112.41249999999999</v>
      </c>
      <c r="C1049" s="3">
        <v>0.59</v>
      </c>
      <c r="D1049" s="3">
        <f t="shared" si="144"/>
        <v>63.086145833333326</v>
      </c>
      <c r="E1049" s="3">
        <f>MAX(B1049 - D1049/Inputs!$B$5, 0)</f>
        <v>40.723697916666666</v>
      </c>
      <c r="F1049" s="3">
        <f>MAX(D1049*Inputs!$B$5 - B1049, 0)</f>
        <v>0</v>
      </c>
      <c r="G1049" s="3">
        <f t="shared" si="145"/>
        <v>0.59</v>
      </c>
      <c r="H1049" t="str">
        <f t="shared" si="146"/>
        <v>Discharge</v>
      </c>
      <c r="I1049" s="3">
        <f t="shared" si="151"/>
        <v>340</v>
      </c>
      <c r="J1049" s="3">
        <f t="shared" si="152"/>
        <v>0</v>
      </c>
      <c r="K1049" s="3">
        <f>MIN(Inputs!$B$2, (Inputs!$B$8 - I1049)/Inputs!$B$9)</f>
        <v>0</v>
      </c>
      <c r="L1049" s="3">
        <f>MAX(MIN(Inputs!$B$2, I1049*Inputs!$B$10, Inputs!$B$8*Inputs!$B$4 - J1049), 0)</f>
        <v>170</v>
      </c>
      <c r="M1049" s="3">
        <f t="shared" si="147"/>
        <v>0</v>
      </c>
      <c r="N1049" s="3">
        <f t="shared" si="148"/>
        <v>170</v>
      </c>
      <c r="O1049" s="3">
        <f>IF(H1049="Reg", MIN(Inputs!$B$2, I1049*Inputs!$B$10, (Inputs!$B$8-I1049)/Inputs!$B$9), 0)</f>
        <v>0</v>
      </c>
      <c r="P1049" s="3">
        <f t="shared" si="149"/>
        <v>19110.125</v>
      </c>
      <c r="Q1049" s="3">
        <f t="shared" si="150"/>
        <v>0</v>
      </c>
      <c r="R1049" s="3">
        <f>I1049 + M1049*Inputs!$B$9 - N1049/Inputs!$B$10</f>
        <v>158.77939109773115</v>
      </c>
    </row>
    <row r="1050" spans="1:18" x14ac:dyDescent="0.3">
      <c r="A1050" s="4">
        <v>46066.666666666657</v>
      </c>
      <c r="B1050" s="3">
        <v>204.66499999999999</v>
      </c>
      <c r="C1050" s="3">
        <v>0.96</v>
      </c>
      <c r="D1050" s="3">
        <f t="shared" si="144"/>
        <v>63.086145833333326</v>
      </c>
      <c r="E1050" s="3">
        <f>MAX(B1050 - D1050/Inputs!$B$5, 0)</f>
        <v>132.97619791666665</v>
      </c>
      <c r="F1050" s="3">
        <f>MAX(D1050*Inputs!$B$5 - B1050, 0)</f>
        <v>0</v>
      </c>
      <c r="G1050" s="3">
        <f t="shared" si="145"/>
        <v>0.96</v>
      </c>
      <c r="H1050" t="str">
        <f t="shared" si="146"/>
        <v>Discharge</v>
      </c>
      <c r="I1050" s="3">
        <f t="shared" si="151"/>
        <v>158.77939109773115</v>
      </c>
      <c r="J1050" s="3">
        <f t="shared" si="152"/>
        <v>170</v>
      </c>
      <c r="K1050" s="3">
        <f>MIN(Inputs!$B$2, (Inputs!$B$8 - I1050)/Inputs!$B$9)</f>
        <v>170</v>
      </c>
      <c r="L1050" s="3">
        <f>MAX(MIN(Inputs!$B$2, I1050*Inputs!$B$10, Inputs!$B$8*Inputs!$B$4 - J1050), 0)</f>
        <v>148.94827166799323</v>
      </c>
      <c r="M1050" s="3">
        <f t="shared" si="147"/>
        <v>0</v>
      </c>
      <c r="N1050" s="3">
        <f t="shared" si="148"/>
        <v>148.94827166799323</v>
      </c>
      <c r="O1050" s="3">
        <f>IF(H1050="Reg", MIN(Inputs!$B$2, I1050*Inputs!$B$10, (Inputs!$B$8-I1050)/Inputs!$B$9), 0)</f>
        <v>0</v>
      </c>
      <c r="P1050" s="3">
        <f t="shared" si="149"/>
        <v>30484.498020929834</v>
      </c>
      <c r="Q1050" s="3">
        <f t="shared" si="150"/>
        <v>0</v>
      </c>
      <c r="R1050" s="3">
        <f>I1050 + M1050*Inputs!$B$9 - N1050/Inputs!$B$10</f>
        <v>0</v>
      </c>
    </row>
    <row r="1051" spans="1:18" x14ac:dyDescent="0.3">
      <c r="A1051" s="4">
        <v>46066.708333333343</v>
      </c>
      <c r="B1051" s="3">
        <v>154.88499999999999</v>
      </c>
      <c r="C1051" s="3">
        <v>1.1000000000000001</v>
      </c>
      <c r="D1051" s="3">
        <f t="shared" si="144"/>
        <v>63.086145833333326</v>
      </c>
      <c r="E1051" s="3">
        <f>MAX(B1051 - D1051/Inputs!$B$5, 0)</f>
        <v>83.196197916666662</v>
      </c>
      <c r="F1051" s="3">
        <f>MAX(D1051*Inputs!$B$5 - B1051, 0)</f>
        <v>0</v>
      </c>
      <c r="G1051" s="3">
        <f t="shared" si="145"/>
        <v>1.1000000000000001</v>
      </c>
      <c r="H1051" t="str">
        <f t="shared" si="146"/>
        <v>Discharge</v>
      </c>
      <c r="I1051" s="3">
        <f t="shared" si="151"/>
        <v>0</v>
      </c>
      <c r="J1051" s="3">
        <f t="shared" si="152"/>
        <v>318.94827166799325</v>
      </c>
      <c r="K1051" s="3">
        <f>MIN(Inputs!$B$2, (Inputs!$B$8 - I1051)/Inputs!$B$9)</f>
        <v>170</v>
      </c>
      <c r="L1051" s="3">
        <f>MAX(MIN(Inputs!$B$2, I1051*Inputs!$B$10, Inputs!$B$8*Inputs!$B$4 - J1051), 0)</f>
        <v>0</v>
      </c>
      <c r="M1051" s="3">
        <f t="shared" si="147"/>
        <v>0</v>
      </c>
      <c r="N1051" s="3">
        <f t="shared" si="148"/>
        <v>0</v>
      </c>
      <c r="O1051" s="3">
        <f>IF(H1051="Reg", MIN(Inputs!$B$2, I1051*Inputs!$B$10, (Inputs!$B$8-I1051)/Inputs!$B$9), 0)</f>
        <v>0</v>
      </c>
      <c r="P1051" s="3">
        <f t="shared" si="149"/>
        <v>0</v>
      </c>
      <c r="Q1051" s="3">
        <f t="shared" si="150"/>
        <v>0</v>
      </c>
      <c r="R1051" s="3">
        <f>I1051 + M1051*Inputs!$B$9 - N1051/Inputs!$B$10</f>
        <v>0</v>
      </c>
    </row>
    <row r="1052" spans="1:18" x14ac:dyDescent="0.3">
      <c r="A1052" s="4">
        <v>46066.75</v>
      </c>
      <c r="B1052" s="3">
        <v>129.79000000000002</v>
      </c>
      <c r="C1052" s="3">
        <v>4</v>
      </c>
      <c r="D1052" s="3">
        <f t="shared" si="144"/>
        <v>63.086145833333326</v>
      </c>
      <c r="E1052" s="3">
        <f>MAX(B1052 - D1052/Inputs!$B$5, 0)</f>
        <v>58.101197916666692</v>
      </c>
      <c r="F1052" s="3">
        <f>MAX(D1052*Inputs!$B$5 - B1052, 0)</f>
        <v>0</v>
      </c>
      <c r="G1052" s="3">
        <f t="shared" si="145"/>
        <v>4</v>
      </c>
      <c r="H1052" t="str">
        <f t="shared" si="146"/>
        <v>Discharge</v>
      </c>
      <c r="I1052" s="3">
        <f t="shared" si="151"/>
        <v>0</v>
      </c>
      <c r="J1052" s="3">
        <f t="shared" si="152"/>
        <v>318.94827166799325</v>
      </c>
      <c r="K1052" s="3">
        <f>MIN(Inputs!$B$2, (Inputs!$B$8 - I1052)/Inputs!$B$9)</f>
        <v>170</v>
      </c>
      <c r="L1052" s="3">
        <f>MAX(MIN(Inputs!$B$2, I1052*Inputs!$B$10, Inputs!$B$8*Inputs!$B$4 - J1052), 0)</f>
        <v>0</v>
      </c>
      <c r="M1052" s="3">
        <f t="shared" si="147"/>
        <v>0</v>
      </c>
      <c r="N1052" s="3">
        <f t="shared" si="148"/>
        <v>0</v>
      </c>
      <c r="O1052" s="3">
        <f>IF(H1052="Reg", MIN(Inputs!$B$2, I1052*Inputs!$B$10, (Inputs!$B$8-I1052)/Inputs!$B$9), 0)</f>
        <v>0</v>
      </c>
      <c r="P1052" s="3">
        <f t="shared" si="149"/>
        <v>0</v>
      </c>
      <c r="Q1052" s="3">
        <f t="shared" si="150"/>
        <v>0</v>
      </c>
      <c r="R1052" s="3">
        <f>I1052 + M1052*Inputs!$B$9 - N1052/Inputs!$B$10</f>
        <v>0</v>
      </c>
    </row>
    <row r="1053" spans="1:18" x14ac:dyDescent="0.3">
      <c r="A1053" s="4">
        <v>46066.791666666657</v>
      </c>
      <c r="B1053" s="3">
        <v>150.71249999999998</v>
      </c>
      <c r="C1053" s="3">
        <v>2.38</v>
      </c>
      <c r="D1053" s="3">
        <f t="shared" si="144"/>
        <v>63.086145833333326</v>
      </c>
      <c r="E1053" s="3">
        <f>MAX(B1053 - D1053/Inputs!$B$5, 0)</f>
        <v>79.023697916666649</v>
      </c>
      <c r="F1053" s="3">
        <f>MAX(D1053*Inputs!$B$5 - B1053, 0)</f>
        <v>0</v>
      </c>
      <c r="G1053" s="3">
        <f t="shared" si="145"/>
        <v>2.38</v>
      </c>
      <c r="H1053" t="str">
        <f t="shared" si="146"/>
        <v>Discharge</v>
      </c>
      <c r="I1053" s="3">
        <f t="shared" si="151"/>
        <v>0</v>
      </c>
      <c r="J1053" s="3">
        <f t="shared" si="152"/>
        <v>318.94827166799325</v>
      </c>
      <c r="K1053" s="3">
        <f>MIN(Inputs!$B$2, (Inputs!$B$8 - I1053)/Inputs!$B$9)</f>
        <v>170</v>
      </c>
      <c r="L1053" s="3">
        <f>MAX(MIN(Inputs!$B$2, I1053*Inputs!$B$10, Inputs!$B$8*Inputs!$B$4 - J1053), 0)</f>
        <v>0</v>
      </c>
      <c r="M1053" s="3">
        <f t="shared" si="147"/>
        <v>0</v>
      </c>
      <c r="N1053" s="3">
        <f t="shared" si="148"/>
        <v>0</v>
      </c>
      <c r="O1053" s="3">
        <f>IF(H1053="Reg", MIN(Inputs!$B$2, I1053*Inputs!$B$10, (Inputs!$B$8-I1053)/Inputs!$B$9), 0)</f>
        <v>0</v>
      </c>
      <c r="P1053" s="3">
        <f t="shared" si="149"/>
        <v>0</v>
      </c>
      <c r="Q1053" s="3">
        <f t="shared" si="150"/>
        <v>0</v>
      </c>
      <c r="R1053" s="3">
        <f>I1053 + M1053*Inputs!$B$9 - N1053/Inputs!$B$10</f>
        <v>0</v>
      </c>
    </row>
    <row r="1054" spans="1:18" x14ac:dyDescent="0.3">
      <c r="A1054" s="4">
        <v>46066.833333333343</v>
      </c>
      <c r="B1054" s="3">
        <v>96.827499999999986</v>
      </c>
      <c r="C1054" s="3">
        <v>2.02</v>
      </c>
      <c r="D1054" s="3">
        <f t="shared" si="144"/>
        <v>63.086145833333326</v>
      </c>
      <c r="E1054" s="3">
        <f>MAX(B1054 - D1054/Inputs!$B$5, 0)</f>
        <v>25.138697916666658</v>
      </c>
      <c r="F1054" s="3">
        <f>MAX(D1054*Inputs!$B$5 - B1054, 0)</f>
        <v>0</v>
      </c>
      <c r="G1054" s="3">
        <f t="shared" si="145"/>
        <v>2.02</v>
      </c>
      <c r="H1054" t="str">
        <f t="shared" si="146"/>
        <v>Discharge</v>
      </c>
      <c r="I1054" s="3">
        <f t="shared" si="151"/>
        <v>0</v>
      </c>
      <c r="J1054" s="3">
        <f t="shared" si="152"/>
        <v>318.94827166799325</v>
      </c>
      <c r="K1054" s="3">
        <f>MIN(Inputs!$B$2, (Inputs!$B$8 - I1054)/Inputs!$B$9)</f>
        <v>170</v>
      </c>
      <c r="L1054" s="3">
        <f>MAX(MIN(Inputs!$B$2, I1054*Inputs!$B$10, Inputs!$B$8*Inputs!$B$4 - J1054), 0)</f>
        <v>0</v>
      </c>
      <c r="M1054" s="3">
        <f t="shared" si="147"/>
        <v>0</v>
      </c>
      <c r="N1054" s="3">
        <f t="shared" si="148"/>
        <v>0</v>
      </c>
      <c r="O1054" s="3">
        <f>IF(H1054="Reg", MIN(Inputs!$B$2, I1054*Inputs!$B$10, (Inputs!$B$8-I1054)/Inputs!$B$9), 0)</f>
        <v>0</v>
      </c>
      <c r="P1054" s="3">
        <f t="shared" si="149"/>
        <v>0</v>
      </c>
      <c r="Q1054" s="3">
        <f t="shared" si="150"/>
        <v>0</v>
      </c>
      <c r="R1054" s="3">
        <f>I1054 + M1054*Inputs!$B$9 - N1054/Inputs!$B$10</f>
        <v>0</v>
      </c>
    </row>
    <row r="1055" spans="1:18" x14ac:dyDescent="0.3">
      <c r="A1055" s="4">
        <v>46066.875</v>
      </c>
      <c r="B1055" s="3">
        <v>51.552500000000002</v>
      </c>
      <c r="C1055" s="3">
        <v>1.5</v>
      </c>
      <c r="D1055" s="3">
        <f t="shared" si="144"/>
        <v>63.086145833333326</v>
      </c>
      <c r="E1055" s="3">
        <f>MAX(B1055 - D1055/Inputs!$B$5, 0)</f>
        <v>0</v>
      </c>
      <c r="F1055" s="3">
        <f>MAX(D1055*Inputs!$B$5 - B1055, 0)</f>
        <v>3.9633083333333232</v>
      </c>
      <c r="G1055" s="3">
        <f t="shared" si="145"/>
        <v>1.5</v>
      </c>
      <c r="H1055" t="str">
        <f t="shared" si="146"/>
        <v>Charge</v>
      </c>
      <c r="I1055" s="3">
        <f t="shared" si="151"/>
        <v>0</v>
      </c>
      <c r="J1055" s="3">
        <f t="shared" si="152"/>
        <v>318.94827166799325</v>
      </c>
      <c r="K1055" s="3">
        <f>MIN(Inputs!$B$2, (Inputs!$B$8 - I1055)/Inputs!$B$9)</f>
        <v>170</v>
      </c>
      <c r="L1055" s="3">
        <f>MAX(MIN(Inputs!$B$2, I1055*Inputs!$B$10, Inputs!$B$8*Inputs!$B$4 - J1055), 0)</f>
        <v>0</v>
      </c>
      <c r="M1055" s="3">
        <f t="shared" si="147"/>
        <v>170</v>
      </c>
      <c r="N1055" s="3">
        <f t="shared" si="148"/>
        <v>0</v>
      </c>
      <c r="O1055" s="3">
        <f>IF(H1055="Reg", MIN(Inputs!$B$2, I1055*Inputs!$B$10, (Inputs!$B$8-I1055)/Inputs!$B$9), 0)</f>
        <v>0</v>
      </c>
      <c r="P1055" s="3">
        <f t="shared" si="149"/>
        <v>-8763.9250000000011</v>
      </c>
      <c r="Q1055" s="3">
        <f t="shared" si="150"/>
        <v>0</v>
      </c>
      <c r="R1055" s="3">
        <f>I1055 + M1055*Inputs!$B$9 - N1055/Inputs!$B$10</f>
        <v>159.4741358339966</v>
      </c>
    </row>
    <row r="1056" spans="1:18" x14ac:dyDescent="0.3">
      <c r="A1056" s="4">
        <v>46066.916666666657</v>
      </c>
      <c r="B1056" s="3">
        <v>39.564999999999998</v>
      </c>
      <c r="C1056" s="3">
        <v>0.23</v>
      </c>
      <c r="D1056" s="3">
        <f t="shared" si="144"/>
        <v>63.086145833333326</v>
      </c>
      <c r="E1056" s="3">
        <f>MAX(B1056 - D1056/Inputs!$B$5, 0)</f>
        <v>0</v>
      </c>
      <c r="F1056" s="3">
        <f>MAX(D1056*Inputs!$B$5 - B1056, 0)</f>
        <v>15.950808333333327</v>
      </c>
      <c r="G1056" s="3">
        <f t="shared" si="145"/>
        <v>0.23</v>
      </c>
      <c r="H1056" t="str">
        <f t="shared" si="146"/>
        <v>Charge</v>
      </c>
      <c r="I1056" s="3">
        <f t="shared" si="151"/>
        <v>159.4741358339966</v>
      </c>
      <c r="J1056" s="3">
        <f t="shared" si="152"/>
        <v>318.94827166799325</v>
      </c>
      <c r="K1056" s="3">
        <f>MIN(Inputs!$B$2, (Inputs!$B$8 - I1056)/Inputs!$B$9)</f>
        <v>170</v>
      </c>
      <c r="L1056" s="3">
        <f>MAX(MIN(Inputs!$B$2, I1056*Inputs!$B$10, Inputs!$B$8*Inputs!$B$4 - J1056), 0)</f>
        <v>21.051728332006746</v>
      </c>
      <c r="M1056" s="3">
        <f t="shared" si="147"/>
        <v>170</v>
      </c>
      <c r="N1056" s="3">
        <f t="shared" si="148"/>
        <v>0</v>
      </c>
      <c r="O1056" s="3">
        <f>IF(H1056="Reg", MIN(Inputs!$B$2, I1056*Inputs!$B$10, (Inputs!$B$8-I1056)/Inputs!$B$9), 0)</f>
        <v>0</v>
      </c>
      <c r="P1056" s="3">
        <f t="shared" si="149"/>
        <v>-6726.0499999999993</v>
      </c>
      <c r="Q1056" s="3">
        <f t="shared" si="150"/>
        <v>0</v>
      </c>
      <c r="R1056" s="3">
        <f>I1056 + M1056*Inputs!$B$9 - N1056/Inputs!$B$10</f>
        <v>318.9482716679932</v>
      </c>
    </row>
    <row r="1057" spans="1:18" x14ac:dyDescent="0.3">
      <c r="A1057" s="4">
        <v>46066.958333333343</v>
      </c>
      <c r="B1057" s="3">
        <v>37.17</v>
      </c>
      <c r="C1057" s="3">
        <v>0.04</v>
      </c>
      <c r="D1057" s="3">
        <f t="shared" si="144"/>
        <v>63.086145833333326</v>
      </c>
      <c r="E1057" s="3">
        <f>MAX(B1057 - D1057/Inputs!$B$5, 0)</f>
        <v>0</v>
      </c>
      <c r="F1057" s="3">
        <f>MAX(D1057*Inputs!$B$5 - B1057, 0)</f>
        <v>18.345808333333324</v>
      </c>
      <c r="G1057" s="3">
        <f t="shared" si="145"/>
        <v>0.04</v>
      </c>
      <c r="H1057" t="str">
        <f t="shared" si="146"/>
        <v>Charge</v>
      </c>
      <c r="I1057" s="3">
        <f t="shared" si="151"/>
        <v>318.9482716679932</v>
      </c>
      <c r="J1057" s="3">
        <f t="shared" si="152"/>
        <v>318.94827166799325</v>
      </c>
      <c r="K1057" s="3">
        <f>MIN(Inputs!$B$2, (Inputs!$B$8 - I1057)/Inputs!$B$9)</f>
        <v>22.44121780453775</v>
      </c>
      <c r="L1057" s="3">
        <f>MAX(MIN(Inputs!$B$2, I1057*Inputs!$B$10, Inputs!$B$8*Inputs!$B$4 - J1057), 0)</f>
        <v>21.051728332006746</v>
      </c>
      <c r="M1057" s="3">
        <f t="shared" si="147"/>
        <v>22.44121780453775</v>
      </c>
      <c r="N1057" s="3">
        <f t="shared" si="148"/>
        <v>0</v>
      </c>
      <c r="O1057" s="3">
        <f>IF(H1057="Reg", MIN(Inputs!$B$2, I1057*Inputs!$B$10, (Inputs!$B$8-I1057)/Inputs!$B$9), 0)</f>
        <v>0</v>
      </c>
      <c r="P1057" s="3">
        <f t="shared" si="149"/>
        <v>-834.1400657946682</v>
      </c>
      <c r="Q1057" s="3">
        <f t="shared" si="150"/>
        <v>0</v>
      </c>
      <c r="R1057" s="3">
        <f>I1057 + M1057*Inputs!$B$9 - N1057/Inputs!$B$10</f>
        <v>340</v>
      </c>
    </row>
    <row r="1058" spans="1:18" x14ac:dyDescent="0.3">
      <c r="A1058" s="4">
        <v>46067</v>
      </c>
      <c r="B1058" s="3">
        <v>25.657499999999999</v>
      </c>
      <c r="C1058" s="3">
        <v>0.1</v>
      </c>
      <c r="D1058" s="3">
        <f t="shared" si="144"/>
        <v>34.108437500000001</v>
      </c>
      <c r="E1058" s="3">
        <f>MAX(B1058 - D1058/Inputs!$B$5, 0)</f>
        <v>0</v>
      </c>
      <c r="F1058" s="3">
        <f>MAX(D1058*Inputs!$B$5 - B1058, 0)</f>
        <v>4.3579250000000016</v>
      </c>
      <c r="G1058" s="3">
        <f t="shared" si="145"/>
        <v>0.1</v>
      </c>
      <c r="H1058" t="str">
        <f t="shared" si="146"/>
        <v>Charge</v>
      </c>
      <c r="I1058" s="3">
        <f t="shared" si="151"/>
        <v>340</v>
      </c>
      <c r="J1058" s="3">
        <f t="shared" si="152"/>
        <v>0</v>
      </c>
      <c r="K1058" s="3">
        <f>MIN(Inputs!$B$2, (Inputs!$B$8 - I1058)/Inputs!$B$9)</f>
        <v>0</v>
      </c>
      <c r="L1058" s="3">
        <f>MAX(MIN(Inputs!$B$2, I1058*Inputs!$B$10, Inputs!$B$8*Inputs!$B$4 - J1058), 0)</f>
        <v>170</v>
      </c>
      <c r="M1058" s="3">
        <f t="shared" si="147"/>
        <v>0</v>
      </c>
      <c r="N1058" s="3">
        <f t="shared" si="148"/>
        <v>0</v>
      </c>
      <c r="O1058" s="3">
        <f>IF(H1058="Reg", MIN(Inputs!$B$2, I1058*Inputs!$B$10, (Inputs!$B$8-I1058)/Inputs!$B$9), 0)</f>
        <v>0</v>
      </c>
      <c r="P1058" s="3">
        <f t="shared" si="149"/>
        <v>0</v>
      </c>
      <c r="Q1058" s="3">
        <f t="shared" si="150"/>
        <v>0</v>
      </c>
      <c r="R1058" s="3">
        <f>I1058 + M1058*Inputs!$B$9 - N1058/Inputs!$B$10</f>
        <v>340</v>
      </c>
    </row>
    <row r="1059" spans="1:18" x14ac:dyDescent="0.3">
      <c r="A1059" s="4">
        <v>46067.041666666657</v>
      </c>
      <c r="B1059" s="3">
        <v>23.6525</v>
      </c>
      <c r="C1059" s="3">
        <v>0.11</v>
      </c>
      <c r="D1059" s="3">
        <f t="shared" si="144"/>
        <v>34.108437500000001</v>
      </c>
      <c r="E1059" s="3">
        <f>MAX(B1059 - D1059/Inputs!$B$5, 0)</f>
        <v>0</v>
      </c>
      <c r="F1059" s="3">
        <f>MAX(D1059*Inputs!$B$5 - B1059, 0)</f>
        <v>6.3629250000000006</v>
      </c>
      <c r="G1059" s="3">
        <f t="shared" si="145"/>
        <v>0.11</v>
      </c>
      <c r="H1059" t="str">
        <f t="shared" si="146"/>
        <v>Charge</v>
      </c>
      <c r="I1059" s="3">
        <f t="shared" si="151"/>
        <v>340</v>
      </c>
      <c r="J1059" s="3">
        <f t="shared" si="152"/>
        <v>0</v>
      </c>
      <c r="K1059" s="3">
        <f>MIN(Inputs!$B$2, (Inputs!$B$8 - I1059)/Inputs!$B$9)</f>
        <v>0</v>
      </c>
      <c r="L1059" s="3">
        <f>MAX(MIN(Inputs!$B$2, I1059*Inputs!$B$10, Inputs!$B$8*Inputs!$B$4 - J1059), 0)</f>
        <v>170</v>
      </c>
      <c r="M1059" s="3">
        <f t="shared" si="147"/>
        <v>0</v>
      </c>
      <c r="N1059" s="3">
        <f t="shared" si="148"/>
        <v>0</v>
      </c>
      <c r="O1059" s="3">
        <f>IF(H1059="Reg", MIN(Inputs!$B$2, I1059*Inputs!$B$10, (Inputs!$B$8-I1059)/Inputs!$B$9), 0)</f>
        <v>0</v>
      </c>
      <c r="P1059" s="3">
        <f t="shared" si="149"/>
        <v>0</v>
      </c>
      <c r="Q1059" s="3">
        <f t="shared" si="150"/>
        <v>0</v>
      </c>
      <c r="R1059" s="3">
        <f>I1059 + M1059*Inputs!$B$9 - N1059/Inputs!$B$10</f>
        <v>340</v>
      </c>
    </row>
    <row r="1060" spans="1:18" x14ac:dyDescent="0.3">
      <c r="A1060" s="4">
        <v>46067.083333333343</v>
      </c>
      <c r="B1060" s="3">
        <v>23.110000000000003</v>
      </c>
      <c r="C1060" s="3">
        <v>0.12</v>
      </c>
      <c r="D1060" s="3">
        <f t="shared" si="144"/>
        <v>34.108437500000001</v>
      </c>
      <c r="E1060" s="3">
        <f>MAX(B1060 - D1060/Inputs!$B$5, 0)</f>
        <v>0</v>
      </c>
      <c r="F1060" s="3">
        <f>MAX(D1060*Inputs!$B$5 - B1060, 0)</f>
        <v>6.9054249999999975</v>
      </c>
      <c r="G1060" s="3">
        <f t="shared" si="145"/>
        <v>0.12</v>
      </c>
      <c r="H1060" t="str">
        <f t="shared" si="146"/>
        <v>Charge</v>
      </c>
      <c r="I1060" s="3">
        <f t="shared" si="151"/>
        <v>340</v>
      </c>
      <c r="J1060" s="3">
        <f t="shared" si="152"/>
        <v>0</v>
      </c>
      <c r="K1060" s="3">
        <f>MIN(Inputs!$B$2, (Inputs!$B$8 - I1060)/Inputs!$B$9)</f>
        <v>0</v>
      </c>
      <c r="L1060" s="3">
        <f>MAX(MIN(Inputs!$B$2, I1060*Inputs!$B$10, Inputs!$B$8*Inputs!$B$4 - J1060), 0)</f>
        <v>170</v>
      </c>
      <c r="M1060" s="3">
        <f t="shared" si="147"/>
        <v>0</v>
      </c>
      <c r="N1060" s="3">
        <f t="shared" si="148"/>
        <v>0</v>
      </c>
      <c r="O1060" s="3">
        <f>IF(H1060="Reg", MIN(Inputs!$B$2, I1060*Inputs!$B$10, (Inputs!$B$8-I1060)/Inputs!$B$9), 0)</f>
        <v>0</v>
      </c>
      <c r="P1060" s="3">
        <f t="shared" si="149"/>
        <v>0</v>
      </c>
      <c r="Q1060" s="3">
        <f t="shared" si="150"/>
        <v>0</v>
      </c>
      <c r="R1060" s="3">
        <f>I1060 + M1060*Inputs!$B$9 - N1060/Inputs!$B$10</f>
        <v>340</v>
      </c>
    </row>
    <row r="1061" spans="1:18" x14ac:dyDescent="0.3">
      <c r="A1061" s="4">
        <v>46067.125</v>
      </c>
      <c r="B1061" s="3">
        <v>23.292499999999997</v>
      </c>
      <c r="C1061" s="3">
        <v>0.13</v>
      </c>
      <c r="D1061" s="3">
        <f t="shared" si="144"/>
        <v>34.108437500000001</v>
      </c>
      <c r="E1061" s="3">
        <f>MAX(B1061 - D1061/Inputs!$B$5, 0)</f>
        <v>0</v>
      </c>
      <c r="F1061" s="3">
        <f>MAX(D1061*Inputs!$B$5 - B1061, 0)</f>
        <v>6.7229250000000036</v>
      </c>
      <c r="G1061" s="3">
        <f t="shared" si="145"/>
        <v>0.13</v>
      </c>
      <c r="H1061" t="str">
        <f t="shared" si="146"/>
        <v>Charge</v>
      </c>
      <c r="I1061" s="3">
        <f t="shared" si="151"/>
        <v>340</v>
      </c>
      <c r="J1061" s="3">
        <f t="shared" si="152"/>
        <v>0</v>
      </c>
      <c r="K1061" s="3">
        <f>MIN(Inputs!$B$2, (Inputs!$B$8 - I1061)/Inputs!$B$9)</f>
        <v>0</v>
      </c>
      <c r="L1061" s="3">
        <f>MAX(MIN(Inputs!$B$2, I1061*Inputs!$B$10, Inputs!$B$8*Inputs!$B$4 - J1061), 0)</f>
        <v>170</v>
      </c>
      <c r="M1061" s="3">
        <f t="shared" si="147"/>
        <v>0</v>
      </c>
      <c r="N1061" s="3">
        <f t="shared" si="148"/>
        <v>0</v>
      </c>
      <c r="O1061" s="3">
        <f>IF(H1061="Reg", MIN(Inputs!$B$2, I1061*Inputs!$B$10, (Inputs!$B$8-I1061)/Inputs!$B$9), 0)</f>
        <v>0</v>
      </c>
      <c r="P1061" s="3">
        <f t="shared" si="149"/>
        <v>0</v>
      </c>
      <c r="Q1061" s="3">
        <f t="shared" si="150"/>
        <v>0</v>
      </c>
      <c r="R1061" s="3">
        <f>I1061 + M1061*Inputs!$B$9 - N1061/Inputs!$B$10</f>
        <v>340</v>
      </c>
    </row>
    <row r="1062" spans="1:18" x14ac:dyDescent="0.3">
      <c r="A1062" s="4">
        <v>46067.166666666657</v>
      </c>
      <c r="B1062" s="3">
        <v>25.177500000000002</v>
      </c>
      <c r="C1062" s="3">
        <v>0.14000000000000001</v>
      </c>
      <c r="D1062" s="3">
        <f t="shared" si="144"/>
        <v>34.108437500000001</v>
      </c>
      <c r="E1062" s="3">
        <f>MAX(B1062 - D1062/Inputs!$B$5, 0)</f>
        <v>0</v>
      </c>
      <c r="F1062" s="3">
        <f>MAX(D1062*Inputs!$B$5 - B1062, 0)</f>
        <v>4.8379249999999985</v>
      </c>
      <c r="G1062" s="3">
        <f t="shared" si="145"/>
        <v>0.14000000000000001</v>
      </c>
      <c r="H1062" t="str">
        <f t="shared" si="146"/>
        <v>Charge</v>
      </c>
      <c r="I1062" s="3">
        <f t="shared" si="151"/>
        <v>340</v>
      </c>
      <c r="J1062" s="3">
        <f t="shared" si="152"/>
        <v>0</v>
      </c>
      <c r="K1062" s="3">
        <f>MIN(Inputs!$B$2, (Inputs!$B$8 - I1062)/Inputs!$B$9)</f>
        <v>0</v>
      </c>
      <c r="L1062" s="3">
        <f>MAX(MIN(Inputs!$B$2, I1062*Inputs!$B$10, Inputs!$B$8*Inputs!$B$4 - J1062), 0)</f>
        <v>170</v>
      </c>
      <c r="M1062" s="3">
        <f t="shared" si="147"/>
        <v>0</v>
      </c>
      <c r="N1062" s="3">
        <f t="shared" si="148"/>
        <v>0</v>
      </c>
      <c r="O1062" s="3">
        <f>IF(H1062="Reg", MIN(Inputs!$B$2, I1062*Inputs!$B$10, (Inputs!$B$8-I1062)/Inputs!$B$9), 0)</f>
        <v>0</v>
      </c>
      <c r="P1062" s="3">
        <f t="shared" si="149"/>
        <v>0</v>
      </c>
      <c r="Q1062" s="3">
        <f t="shared" si="150"/>
        <v>0</v>
      </c>
      <c r="R1062" s="3">
        <f>I1062 + M1062*Inputs!$B$9 - N1062/Inputs!$B$10</f>
        <v>340</v>
      </c>
    </row>
    <row r="1063" spans="1:18" x14ac:dyDescent="0.3">
      <c r="A1063" s="4">
        <v>46067.208333333343</v>
      </c>
      <c r="B1063" s="3">
        <v>30.634999999999998</v>
      </c>
      <c r="C1063" s="3">
        <v>0.15</v>
      </c>
      <c r="D1063" s="3">
        <f t="shared" si="144"/>
        <v>34.108437500000001</v>
      </c>
      <c r="E1063" s="3">
        <f>MAX(B1063 - D1063/Inputs!$B$5, 0)</f>
        <v>0</v>
      </c>
      <c r="F1063" s="3">
        <f>MAX(D1063*Inputs!$B$5 - B1063, 0)</f>
        <v>0</v>
      </c>
      <c r="G1063" s="3">
        <f t="shared" si="145"/>
        <v>0.15</v>
      </c>
      <c r="H1063" t="str">
        <f t="shared" si="146"/>
        <v>Reg</v>
      </c>
      <c r="I1063" s="3">
        <f t="shared" si="151"/>
        <v>340</v>
      </c>
      <c r="J1063" s="3">
        <f t="shared" si="152"/>
        <v>0</v>
      </c>
      <c r="K1063" s="3">
        <f>MIN(Inputs!$B$2, (Inputs!$B$8 - I1063)/Inputs!$B$9)</f>
        <v>0</v>
      </c>
      <c r="L1063" s="3">
        <f>MAX(MIN(Inputs!$B$2, I1063*Inputs!$B$10, Inputs!$B$8*Inputs!$B$4 - J1063), 0)</f>
        <v>170</v>
      </c>
      <c r="M1063" s="3">
        <f t="shared" si="147"/>
        <v>0</v>
      </c>
      <c r="N1063" s="3">
        <f t="shared" si="148"/>
        <v>0</v>
      </c>
      <c r="O1063" s="3">
        <f>IF(H1063="Reg", MIN(Inputs!$B$2, I1063*Inputs!$B$10, (Inputs!$B$8-I1063)/Inputs!$B$9), 0)</f>
        <v>0</v>
      </c>
      <c r="P1063" s="3">
        <f t="shared" si="149"/>
        <v>0</v>
      </c>
      <c r="Q1063" s="3">
        <f t="shared" si="150"/>
        <v>0</v>
      </c>
      <c r="R1063" s="3">
        <f>I1063 + M1063*Inputs!$B$9 - N1063/Inputs!$B$10</f>
        <v>340</v>
      </c>
    </row>
    <row r="1064" spans="1:18" x14ac:dyDescent="0.3">
      <c r="A1064" s="4">
        <v>46067.25</v>
      </c>
      <c r="B1064" s="3">
        <v>41.96</v>
      </c>
      <c r="C1064" s="3">
        <v>0.16</v>
      </c>
      <c r="D1064" s="3">
        <f t="shared" si="144"/>
        <v>34.108437500000001</v>
      </c>
      <c r="E1064" s="3">
        <f>MAX(B1064 - D1064/Inputs!$B$5, 0)</f>
        <v>3.2004119318181807</v>
      </c>
      <c r="F1064" s="3">
        <f>MAX(D1064*Inputs!$B$5 - B1064, 0)</f>
        <v>0</v>
      </c>
      <c r="G1064" s="3">
        <f t="shared" si="145"/>
        <v>0.16</v>
      </c>
      <c r="H1064" t="str">
        <f t="shared" si="146"/>
        <v>Discharge</v>
      </c>
      <c r="I1064" s="3">
        <f t="shared" si="151"/>
        <v>340</v>
      </c>
      <c r="J1064" s="3">
        <f t="shared" si="152"/>
        <v>0</v>
      </c>
      <c r="K1064" s="3">
        <f>MIN(Inputs!$B$2, (Inputs!$B$8 - I1064)/Inputs!$B$9)</f>
        <v>0</v>
      </c>
      <c r="L1064" s="3">
        <f>MAX(MIN(Inputs!$B$2, I1064*Inputs!$B$10, Inputs!$B$8*Inputs!$B$4 - J1064), 0)</f>
        <v>170</v>
      </c>
      <c r="M1064" s="3">
        <f t="shared" si="147"/>
        <v>0</v>
      </c>
      <c r="N1064" s="3">
        <f t="shared" si="148"/>
        <v>170</v>
      </c>
      <c r="O1064" s="3">
        <f>IF(H1064="Reg", MIN(Inputs!$B$2, I1064*Inputs!$B$10, (Inputs!$B$8-I1064)/Inputs!$B$9), 0)</f>
        <v>0</v>
      </c>
      <c r="P1064" s="3">
        <f t="shared" si="149"/>
        <v>7133.2</v>
      </c>
      <c r="Q1064" s="3">
        <f t="shared" si="150"/>
        <v>0</v>
      </c>
      <c r="R1064" s="3">
        <f>I1064 + M1064*Inputs!$B$9 - N1064/Inputs!$B$10</f>
        <v>158.77939109773115</v>
      </c>
    </row>
    <row r="1065" spans="1:18" x14ac:dyDescent="0.3">
      <c r="A1065" s="4">
        <v>46067.291666666657</v>
      </c>
      <c r="B1065" s="3">
        <v>31.53</v>
      </c>
      <c r="C1065" s="3">
        <v>0.5</v>
      </c>
      <c r="D1065" s="3">
        <f t="shared" si="144"/>
        <v>34.108437500000001</v>
      </c>
      <c r="E1065" s="3">
        <f>MAX(B1065 - D1065/Inputs!$B$5, 0)</f>
        <v>0</v>
      </c>
      <c r="F1065" s="3">
        <f>MAX(D1065*Inputs!$B$5 - B1065, 0)</f>
        <v>0</v>
      </c>
      <c r="G1065" s="3">
        <f t="shared" si="145"/>
        <v>0.5</v>
      </c>
      <c r="H1065" t="str">
        <f t="shared" si="146"/>
        <v>Reg</v>
      </c>
      <c r="I1065" s="3">
        <f t="shared" si="151"/>
        <v>158.77939109773115</v>
      </c>
      <c r="J1065" s="3">
        <f t="shared" si="152"/>
        <v>170</v>
      </c>
      <c r="K1065" s="3">
        <f>MIN(Inputs!$B$2, (Inputs!$B$8 - I1065)/Inputs!$B$9)</f>
        <v>170</v>
      </c>
      <c r="L1065" s="3">
        <f>MAX(MIN(Inputs!$B$2, I1065*Inputs!$B$10, Inputs!$B$8*Inputs!$B$4 - J1065), 0)</f>
        <v>148.94827166799323</v>
      </c>
      <c r="M1065" s="3">
        <f t="shared" si="147"/>
        <v>0</v>
      </c>
      <c r="N1065" s="3">
        <f t="shared" si="148"/>
        <v>0</v>
      </c>
      <c r="O1065" s="3">
        <f>IF(H1065="Reg", MIN(Inputs!$B$2, I1065*Inputs!$B$10, (Inputs!$B$8-I1065)/Inputs!$B$9), 0)</f>
        <v>148.94827166799323</v>
      </c>
      <c r="P1065" s="3">
        <f t="shared" si="149"/>
        <v>0</v>
      </c>
      <c r="Q1065" s="3">
        <f t="shared" si="150"/>
        <v>74.474135833996613</v>
      </c>
      <c r="R1065" s="3">
        <f>I1065 + M1065*Inputs!$B$9 - N1065/Inputs!$B$10</f>
        <v>158.77939109773115</v>
      </c>
    </row>
    <row r="1066" spans="1:18" x14ac:dyDescent="0.3">
      <c r="A1066" s="4">
        <v>46067.333333333343</v>
      </c>
      <c r="B1066" s="3">
        <v>25.407499999999999</v>
      </c>
      <c r="C1066" s="3">
        <v>8.3699999999999992</v>
      </c>
      <c r="D1066" s="3">
        <f t="shared" si="144"/>
        <v>34.108437500000001</v>
      </c>
      <c r="E1066" s="3">
        <f>MAX(B1066 - D1066/Inputs!$B$5, 0)</f>
        <v>0</v>
      </c>
      <c r="F1066" s="3">
        <f>MAX(D1066*Inputs!$B$5 - B1066, 0)</f>
        <v>4.6079250000000016</v>
      </c>
      <c r="G1066" s="3">
        <f t="shared" si="145"/>
        <v>8.3699999999999992</v>
      </c>
      <c r="H1066" t="str">
        <f t="shared" si="146"/>
        <v>Reg</v>
      </c>
      <c r="I1066" s="3">
        <f t="shared" si="151"/>
        <v>158.77939109773115</v>
      </c>
      <c r="J1066" s="3">
        <f t="shared" si="152"/>
        <v>170</v>
      </c>
      <c r="K1066" s="3">
        <f>MIN(Inputs!$B$2, (Inputs!$B$8 - I1066)/Inputs!$B$9)</f>
        <v>170</v>
      </c>
      <c r="L1066" s="3">
        <f>MAX(MIN(Inputs!$B$2, I1066*Inputs!$B$10, Inputs!$B$8*Inputs!$B$4 - J1066), 0)</f>
        <v>148.94827166799323</v>
      </c>
      <c r="M1066" s="3">
        <f t="shared" si="147"/>
        <v>0</v>
      </c>
      <c r="N1066" s="3">
        <f t="shared" si="148"/>
        <v>0</v>
      </c>
      <c r="O1066" s="3">
        <f>IF(H1066="Reg", MIN(Inputs!$B$2, I1066*Inputs!$B$10, (Inputs!$B$8-I1066)/Inputs!$B$9), 0)</f>
        <v>148.94827166799323</v>
      </c>
      <c r="P1066" s="3">
        <f t="shared" si="149"/>
        <v>0</v>
      </c>
      <c r="Q1066" s="3">
        <f t="shared" si="150"/>
        <v>1246.6970338611031</v>
      </c>
      <c r="R1066" s="3">
        <f>I1066 + M1066*Inputs!$B$9 - N1066/Inputs!$B$10</f>
        <v>158.77939109773115</v>
      </c>
    </row>
    <row r="1067" spans="1:18" x14ac:dyDescent="0.3">
      <c r="A1067" s="4">
        <v>46067.375</v>
      </c>
      <c r="B1067" s="3">
        <v>26.012499999999999</v>
      </c>
      <c r="C1067" s="3">
        <v>6.29</v>
      </c>
      <c r="D1067" s="3">
        <f t="shared" si="144"/>
        <v>34.108437500000001</v>
      </c>
      <c r="E1067" s="3">
        <f>MAX(B1067 - D1067/Inputs!$B$5, 0)</f>
        <v>0</v>
      </c>
      <c r="F1067" s="3">
        <f>MAX(D1067*Inputs!$B$5 - B1067, 0)</f>
        <v>4.0029250000000012</v>
      </c>
      <c r="G1067" s="3">
        <f t="shared" si="145"/>
        <v>6.29</v>
      </c>
      <c r="H1067" t="str">
        <f t="shared" si="146"/>
        <v>Reg</v>
      </c>
      <c r="I1067" s="3">
        <f t="shared" si="151"/>
        <v>158.77939109773115</v>
      </c>
      <c r="J1067" s="3">
        <f t="shared" si="152"/>
        <v>170</v>
      </c>
      <c r="K1067" s="3">
        <f>MIN(Inputs!$B$2, (Inputs!$B$8 - I1067)/Inputs!$B$9)</f>
        <v>170</v>
      </c>
      <c r="L1067" s="3">
        <f>MAX(MIN(Inputs!$B$2, I1067*Inputs!$B$10, Inputs!$B$8*Inputs!$B$4 - J1067), 0)</f>
        <v>148.94827166799323</v>
      </c>
      <c r="M1067" s="3">
        <f t="shared" si="147"/>
        <v>0</v>
      </c>
      <c r="N1067" s="3">
        <f t="shared" si="148"/>
        <v>0</v>
      </c>
      <c r="O1067" s="3">
        <f>IF(H1067="Reg", MIN(Inputs!$B$2, I1067*Inputs!$B$10, (Inputs!$B$8-I1067)/Inputs!$B$9), 0)</f>
        <v>148.94827166799323</v>
      </c>
      <c r="P1067" s="3">
        <f t="shared" si="149"/>
        <v>0</v>
      </c>
      <c r="Q1067" s="3">
        <f t="shared" si="150"/>
        <v>936.88462879167741</v>
      </c>
      <c r="R1067" s="3">
        <f>I1067 + M1067*Inputs!$B$9 - N1067/Inputs!$B$10</f>
        <v>158.77939109773115</v>
      </c>
    </row>
    <row r="1068" spans="1:18" x14ac:dyDescent="0.3">
      <c r="A1068" s="4">
        <v>46067.416666666657</v>
      </c>
      <c r="B1068" s="3">
        <v>27.4725</v>
      </c>
      <c r="C1068" s="3">
        <v>1.65</v>
      </c>
      <c r="D1068" s="3">
        <f t="shared" si="144"/>
        <v>34.108437500000001</v>
      </c>
      <c r="E1068" s="3">
        <f>MAX(B1068 - D1068/Inputs!$B$5, 0)</f>
        <v>0</v>
      </c>
      <c r="F1068" s="3">
        <f>MAX(D1068*Inputs!$B$5 - B1068, 0)</f>
        <v>2.5429250000000003</v>
      </c>
      <c r="G1068" s="3">
        <f t="shared" si="145"/>
        <v>1.65</v>
      </c>
      <c r="H1068" t="str">
        <f t="shared" si="146"/>
        <v>Charge</v>
      </c>
      <c r="I1068" s="3">
        <f t="shared" si="151"/>
        <v>158.77939109773115</v>
      </c>
      <c r="J1068" s="3">
        <f t="shared" si="152"/>
        <v>170</v>
      </c>
      <c r="K1068" s="3">
        <f>MIN(Inputs!$B$2, (Inputs!$B$8 - I1068)/Inputs!$B$9)</f>
        <v>170</v>
      </c>
      <c r="L1068" s="3">
        <f>MAX(MIN(Inputs!$B$2, I1068*Inputs!$B$10, Inputs!$B$8*Inputs!$B$4 - J1068), 0)</f>
        <v>148.94827166799323</v>
      </c>
      <c r="M1068" s="3">
        <f t="shared" si="147"/>
        <v>170</v>
      </c>
      <c r="N1068" s="3">
        <f t="shared" si="148"/>
        <v>0</v>
      </c>
      <c r="O1068" s="3">
        <f>IF(H1068="Reg", MIN(Inputs!$B$2, I1068*Inputs!$B$10, (Inputs!$B$8-I1068)/Inputs!$B$9), 0)</f>
        <v>0</v>
      </c>
      <c r="P1068" s="3">
        <f t="shared" si="149"/>
        <v>-4670.3249999999998</v>
      </c>
      <c r="Q1068" s="3">
        <f t="shared" si="150"/>
        <v>0</v>
      </c>
      <c r="R1068" s="3">
        <f>I1068 + M1068*Inputs!$B$9 - N1068/Inputs!$B$10</f>
        <v>318.25352693172772</v>
      </c>
    </row>
    <row r="1069" spans="1:18" x14ac:dyDescent="0.3">
      <c r="A1069" s="4">
        <v>46067.458333333343</v>
      </c>
      <c r="B1069" s="3">
        <v>27.542499999999997</v>
      </c>
      <c r="C1069" s="3">
        <v>0.98</v>
      </c>
      <c r="D1069" s="3">
        <f t="shared" si="144"/>
        <v>34.108437500000001</v>
      </c>
      <c r="E1069" s="3">
        <f>MAX(B1069 - D1069/Inputs!$B$5, 0)</f>
        <v>0</v>
      </c>
      <c r="F1069" s="3">
        <f>MAX(D1069*Inputs!$B$5 - B1069, 0)</f>
        <v>2.4729250000000036</v>
      </c>
      <c r="G1069" s="3">
        <f t="shared" si="145"/>
        <v>0.98</v>
      </c>
      <c r="H1069" t="str">
        <f t="shared" si="146"/>
        <v>Charge</v>
      </c>
      <c r="I1069" s="3">
        <f t="shared" si="151"/>
        <v>318.25352693172772</v>
      </c>
      <c r="J1069" s="3">
        <f t="shared" si="152"/>
        <v>170</v>
      </c>
      <c r="K1069" s="3">
        <f>MIN(Inputs!$B$2, (Inputs!$B$8 - I1069)/Inputs!$B$9)</f>
        <v>23.181818181818198</v>
      </c>
      <c r="L1069" s="3">
        <f>MAX(MIN(Inputs!$B$2, I1069*Inputs!$B$10, Inputs!$B$8*Inputs!$B$4 - J1069), 0)</f>
        <v>170</v>
      </c>
      <c r="M1069" s="3">
        <f t="shared" si="147"/>
        <v>23.181818181818198</v>
      </c>
      <c r="N1069" s="3">
        <f t="shared" si="148"/>
        <v>0</v>
      </c>
      <c r="O1069" s="3">
        <f>IF(H1069="Reg", MIN(Inputs!$B$2, I1069*Inputs!$B$10, (Inputs!$B$8-I1069)/Inputs!$B$9), 0)</f>
        <v>0</v>
      </c>
      <c r="P1069" s="3">
        <f t="shared" si="149"/>
        <v>-638.48522727272768</v>
      </c>
      <c r="Q1069" s="3">
        <f t="shared" si="150"/>
        <v>0</v>
      </c>
      <c r="R1069" s="3">
        <f>I1069 + M1069*Inputs!$B$9 - N1069/Inputs!$B$10</f>
        <v>340</v>
      </c>
    </row>
    <row r="1070" spans="1:18" x14ac:dyDescent="0.3">
      <c r="A1070" s="4">
        <v>46067.5</v>
      </c>
      <c r="B1070" s="3">
        <v>22.825000000000003</v>
      </c>
      <c r="C1070" s="3">
        <v>0.5</v>
      </c>
      <c r="D1070" s="3">
        <f t="shared" si="144"/>
        <v>34.108437500000001</v>
      </c>
      <c r="E1070" s="3">
        <f>MAX(B1070 - D1070/Inputs!$B$5, 0)</f>
        <v>0</v>
      </c>
      <c r="F1070" s="3">
        <f>MAX(D1070*Inputs!$B$5 - B1070, 0)</f>
        <v>7.1904249999999976</v>
      </c>
      <c r="G1070" s="3">
        <f t="shared" si="145"/>
        <v>0.5</v>
      </c>
      <c r="H1070" t="str">
        <f t="shared" si="146"/>
        <v>Charge</v>
      </c>
      <c r="I1070" s="3">
        <f t="shared" si="151"/>
        <v>340</v>
      </c>
      <c r="J1070" s="3">
        <f t="shared" si="152"/>
        <v>170</v>
      </c>
      <c r="K1070" s="3">
        <f>MIN(Inputs!$B$2, (Inputs!$B$8 - I1070)/Inputs!$B$9)</f>
        <v>0</v>
      </c>
      <c r="L1070" s="3">
        <f>MAX(MIN(Inputs!$B$2, I1070*Inputs!$B$10, Inputs!$B$8*Inputs!$B$4 - J1070), 0)</f>
        <v>170</v>
      </c>
      <c r="M1070" s="3">
        <f t="shared" si="147"/>
        <v>0</v>
      </c>
      <c r="N1070" s="3">
        <f t="shared" si="148"/>
        <v>0</v>
      </c>
      <c r="O1070" s="3">
        <f>IF(H1070="Reg", MIN(Inputs!$B$2, I1070*Inputs!$B$10, (Inputs!$B$8-I1070)/Inputs!$B$9), 0)</f>
        <v>0</v>
      </c>
      <c r="P1070" s="3">
        <f t="shared" si="149"/>
        <v>0</v>
      </c>
      <c r="Q1070" s="3">
        <f t="shared" si="150"/>
        <v>0</v>
      </c>
      <c r="R1070" s="3">
        <f>I1070 + M1070*Inputs!$B$9 - N1070/Inputs!$B$10</f>
        <v>340</v>
      </c>
    </row>
    <row r="1071" spans="1:18" x14ac:dyDescent="0.3">
      <c r="A1071" s="4">
        <v>46067.541666666657</v>
      </c>
      <c r="B1071" s="3">
        <v>29.182500000000001</v>
      </c>
      <c r="C1071" s="3">
        <v>0.7</v>
      </c>
      <c r="D1071" s="3">
        <f t="shared" si="144"/>
        <v>34.108437500000001</v>
      </c>
      <c r="E1071" s="3">
        <f>MAX(B1071 - D1071/Inputs!$B$5, 0)</f>
        <v>0</v>
      </c>
      <c r="F1071" s="3">
        <f>MAX(D1071*Inputs!$B$5 - B1071, 0)</f>
        <v>0.83292499999999947</v>
      </c>
      <c r="G1071" s="3">
        <f t="shared" si="145"/>
        <v>0.7</v>
      </c>
      <c r="H1071" t="str">
        <f t="shared" si="146"/>
        <v>Charge</v>
      </c>
      <c r="I1071" s="3">
        <f t="shared" si="151"/>
        <v>340</v>
      </c>
      <c r="J1071" s="3">
        <f t="shared" si="152"/>
        <v>170</v>
      </c>
      <c r="K1071" s="3">
        <f>MIN(Inputs!$B$2, (Inputs!$B$8 - I1071)/Inputs!$B$9)</f>
        <v>0</v>
      </c>
      <c r="L1071" s="3">
        <f>MAX(MIN(Inputs!$B$2, I1071*Inputs!$B$10, Inputs!$B$8*Inputs!$B$4 - J1071), 0)</f>
        <v>170</v>
      </c>
      <c r="M1071" s="3">
        <f t="shared" si="147"/>
        <v>0</v>
      </c>
      <c r="N1071" s="3">
        <f t="shared" si="148"/>
        <v>0</v>
      </c>
      <c r="O1071" s="3">
        <f>IF(H1071="Reg", MIN(Inputs!$B$2, I1071*Inputs!$B$10, (Inputs!$B$8-I1071)/Inputs!$B$9), 0)</f>
        <v>0</v>
      </c>
      <c r="P1071" s="3">
        <f t="shared" si="149"/>
        <v>0</v>
      </c>
      <c r="Q1071" s="3">
        <f t="shared" si="150"/>
        <v>0</v>
      </c>
      <c r="R1071" s="3">
        <f>I1071 + M1071*Inputs!$B$9 - N1071/Inputs!$B$10</f>
        <v>340</v>
      </c>
    </row>
    <row r="1072" spans="1:18" x14ac:dyDescent="0.3">
      <c r="A1072" s="4">
        <v>46067.583333333343</v>
      </c>
      <c r="B1072" s="3">
        <v>35.394999999999996</v>
      </c>
      <c r="C1072" s="3">
        <v>1</v>
      </c>
      <c r="D1072" s="3">
        <f t="shared" si="144"/>
        <v>34.108437500000001</v>
      </c>
      <c r="E1072" s="3">
        <f>MAX(B1072 - D1072/Inputs!$B$5, 0)</f>
        <v>0</v>
      </c>
      <c r="F1072" s="3">
        <f>MAX(D1072*Inputs!$B$5 - B1072, 0)</f>
        <v>0</v>
      </c>
      <c r="G1072" s="3">
        <f t="shared" si="145"/>
        <v>1</v>
      </c>
      <c r="H1072" t="str">
        <f t="shared" si="146"/>
        <v>Reg</v>
      </c>
      <c r="I1072" s="3">
        <f t="shared" si="151"/>
        <v>340</v>
      </c>
      <c r="J1072" s="3">
        <f t="shared" si="152"/>
        <v>170</v>
      </c>
      <c r="K1072" s="3">
        <f>MIN(Inputs!$B$2, (Inputs!$B$8 - I1072)/Inputs!$B$9)</f>
        <v>0</v>
      </c>
      <c r="L1072" s="3">
        <f>MAX(MIN(Inputs!$B$2, I1072*Inputs!$B$10, Inputs!$B$8*Inputs!$B$4 - J1072), 0)</f>
        <v>170</v>
      </c>
      <c r="M1072" s="3">
        <f t="shared" si="147"/>
        <v>0</v>
      </c>
      <c r="N1072" s="3">
        <f t="shared" si="148"/>
        <v>0</v>
      </c>
      <c r="O1072" s="3">
        <f>IF(H1072="Reg", MIN(Inputs!$B$2, I1072*Inputs!$B$10, (Inputs!$B$8-I1072)/Inputs!$B$9), 0)</f>
        <v>0</v>
      </c>
      <c r="P1072" s="3">
        <f t="shared" si="149"/>
        <v>0</v>
      </c>
      <c r="Q1072" s="3">
        <f t="shared" si="150"/>
        <v>0</v>
      </c>
      <c r="R1072" s="3">
        <f>I1072 + M1072*Inputs!$B$9 - N1072/Inputs!$B$10</f>
        <v>340</v>
      </c>
    </row>
    <row r="1073" spans="1:18" x14ac:dyDescent="0.3">
      <c r="A1073" s="4">
        <v>46067.625</v>
      </c>
      <c r="B1073" s="3">
        <v>43.075000000000003</v>
      </c>
      <c r="C1073" s="3">
        <v>1</v>
      </c>
      <c r="D1073" s="3">
        <f t="shared" si="144"/>
        <v>34.108437500000001</v>
      </c>
      <c r="E1073" s="3">
        <f>MAX(B1073 - D1073/Inputs!$B$5, 0)</f>
        <v>4.3154119318181827</v>
      </c>
      <c r="F1073" s="3">
        <f>MAX(D1073*Inputs!$B$5 - B1073, 0)</f>
        <v>0</v>
      </c>
      <c r="G1073" s="3">
        <f t="shared" si="145"/>
        <v>1</v>
      </c>
      <c r="H1073" t="str">
        <f t="shared" si="146"/>
        <v>Discharge</v>
      </c>
      <c r="I1073" s="3">
        <f t="shared" si="151"/>
        <v>340</v>
      </c>
      <c r="J1073" s="3">
        <f t="shared" si="152"/>
        <v>170</v>
      </c>
      <c r="K1073" s="3">
        <f>MIN(Inputs!$B$2, (Inputs!$B$8 - I1073)/Inputs!$B$9)</f>
        <v>0</v>
      </c>
      <c r="L1073" s="3">
        <f>MAX(MIN(Inputs!$B$2, I1073*Inputs!$B$10, Inputs!$B$8*Inputs!$B$4 - J1073), 0)</f>
        <v>170</v>
      </c>
      <c r="M1073" s="3">
        <f t="shared" si="147"/>
        <v>0</v>
      </c>
      <c r="N1073" s="3">
        <f t="shared" si="148"/>
        <v>170</v>
      </c>
      <c r="O1073" s="3">
        <f>IF(H1073="Reg", MIN(Inputs!$B$2, I1073*Inputs!$B$10, (Inputs!$B$8-I1073)/Inputs!$B$9), 0)</f>
        <v>0</v>
      </c>
      <c r="P1073" s="3">
        <f t="shared" si="149"/>
        <v>7322.7500000000009</v>
      </c>
      <c r="Q1073" s="3">
        <f t="shared" si="150"/>
        <v>0</v>
      </c>
      <c r="R1073" s="3">
        <f>I1073 + M1073*Inputs!$B$9 - N1073/Inputs!$B$10</f>
        <v>158.77939109773115</v>
      </c>
    </row>
    <row r="1074" spans="1:18" x14ac:dyDescent="0.3">
      <c r="A1074" s="4">
        <v>46067.666666666657</v>
      </c>
      <c r="B1074" s="3">
        <v>66.027500000000003</v>
      </c>
      <c r="C1074" s="3">
        <v>1</v>
      </c>
      <c r="D1074" s="3">
        <f t="shared" si="144"/>
        <v>34.108437500000001</v>
      </c>
      <c r="E1074" s="3">
        <f>MAX(B1074 - D1074/Inputs!$B$5, 0)</f>
        <v>27.267911931818183</v>
      </c>
      <c r="F1074" s="3">
        <f>MAX(D1074*Inputs!$B$5 - B1074, 0)</f>
        <v>0</v>
      </c>
      <c r="G1074" s="3">
        <f t="shared" si="145"/>
        <v>1</v>
      </c>
      <c r="H1074" t="str">
        <f t="shared" si="146"/>
        <v>Discharge</v>
      </c>
      <c r="I1074" s="3">
        <f t="shared" si="151"/>
        <v>158.77939109773115</v>
      </c>
      <c r="J1074" s="3">
        <f t="shared" si="152"/>
        <v>340</v>
      </c>
      <c r="K1074" s="3">
        <f>MIN(Inputs!$B$2, (Inputs!$B$8 - I1074)/Inputs!$B$9)</f>
        <v>170</v>
      </c>
      <c r="L1074" s="3">
        <f>MAX(MIN(Inputs!$B$2, I1074*Inputs!$B$10, Inputs!$B$8*Inputs!$B$4 - J1074), 0)</f>
        <v>0</v>
      </c>
      <c r="M1074" s="3">
        <f t="shared" si="147"/>
        <v>0</v>
      </c>
      <c r="N1074" s="3">
        <f t="shared" si="148"/>
        <v>0</v>
      </c>
      <c r="O1074" s="3">
        <f>IF(H1074="Reg", MIN(Inputs!$B$2, I1074*Inputs!$B$10, (Inputs!$B$8-I1074)/Inputs!$B$9), 0)</f>
        <v>0</v>
      </c>
      <c r="P1074" s="3">
        <f t="shared" si="149"/>
        <v>0</v>
      </c>
      <c r="Q1074" s="3">
        <f t="shared" si="150"/>
        <v>0</v>
      </c>
      <c r="R1074" s="3">
        <f>I1074 + M1074*Inputs!$B$9 - N1074/Inputs!$B$10</f>
        <v>158.77939109773115</v>
      </c>
    </row>
    <row r="1075" spans="1:18" x14ac:dyDescent="0.3">
      <c r="A1075" s="4">
        <v>46067.708333333343</v>
      </c>
      <c r="B1075" s="3">
        <v>77.424999999999997</v>
      </c>
      <c r="C1075" s="3">
        <v>1.42</v>
      </c>
      <c r="D1075" s="3">
        <f t="shared" si="144"/>
        <v>34.108437500000001</v>
      </c>
      <c r="E1075" s="3">
        <f>MAX(B1075 - D1075/Inputs!$B$5, 0)</f>
        <v>38.665411931818177</v>
      </c>
      <c r="F1075" s="3">
        <f>MAX(D1075*Inputs!$B$5 - B1075, 0)</f>
        <v>0</v>
      </c>
      <c r="G1075" s="3">
        <f t="shared" si="145"/>
        <v>1.42</v>
      </c>
      <c r="H1075" t="str">
        <f t="shared" si="146"/>
        <v>Discharge</v>
      </c>
      <c r="I1075" s="3">
        <f t="shared" si="151"/>
        <v>158.77939109773115</v>
      </c>
      <c r="J1075" s="3">
        <f t="shared" si="152"/>
        <v>340</v>
      </c>
      <c r="K1075" s="3">
        <f>MIN(Inputs!$B$2, (Inputs!$B$8 - I1075)/Inputs!$B$9)</f>
        <v>170</v>
      </c>
      <c r="L1075" s="3">
        <f>MAX(MIN(Inputs!$B$2, I1075*Inputs!$B$10, Inputs!$B$8*Inputs!$B$4 - J1075), 0)</f>
        <v>0</v>
      </c>
      <c r="M1075" s="3">
        <f t="shared" si="147"/>
        <v>0</v>
      </c>
      <c r="N1075" s="3">
        <f t="shared" si="148"/>
        <v>0</v>
      </c>
      <c r="O1075" s="3">
        <f>IF(H1075="Reg", MIN(Inputs!$B$2, I1075*Inputs!$B$10, (Inputs!$B$8-I1075)/Inputs!$B$9), 0)</f>
        <v>0</v>
      </c>
      <c r="P1075" s="3">
        <f t="shared" si="149"/>
        <v>0</v>
      </c>
      <c r="Q1075" s="3">
        <f t="shared" si="150"/>
        <v>0</v>
      </c>
      <c r="R1075" s="3">
        <f>I1075 + M1075*Inputs!$B$9 - N1075/Inputs!$B$10</f>
        <v>158.77939109773115</v>
      </c>
    </row>
    <row r="1076" spans="1:18" x14ac:dyDescent="0.3">
      <c r="A1076" s="4">
        <v>46067.75</v>
      </c>
      <c r="B1076" s="3">
        <v>57.907499999999999</v>
      </c>
      <c r="C1076" s="3">
        <v>4.17</v>
      </c>
      <c r="D1076" s="3">
        <f t="shared" si="144"/>
        <v>34.108437500000001</v>
      </c>
      <c r="E1076" s="3">
        <f>MAX(B1076 - D1076/Inputs!$B$5, 0)</f>
        <v>19.147911931818179</v>
      </c>
      <c r="F1076" s="3">
        <f>MAX(D1076*Inputs!$B$5 - B1076, 0)</f>
        <v>0</v>
      </c>
      <c r="G1076" s="3">
        <f t="shared" si="145"/>
        <v>4.17</v>
      </c>
      <c r="H1076" t="str">
        <f t="shared" si="146"/>
        <v>Discharge</v>
      </c>
      <c r="I1076" s="3">
        <f t="shared" si="151"/>
        <v>158.77939109773115</v>
      </c>
      <c r="J1076" s="3">
        <f t="shared" si="152"/>
        <v>340</v>
      </c>
      <c r="K1076" s="3">
        <f>MIN(Inputs!$B$2, (Inputs!$B$8 - I1076)/Inputs!$B$9)</f>
        <v>170</v>
      </c>
      <c r="L1076" s="3">
        <f>MAX(MIN(Inputs!$B$2, I1076*Inputs!$B$10, Inputs!$B$8*Inputs!$B$4 - J1076), 0)</f>
        <v>0</v>
      </c>
      <c r="M1076" s="3">
        <f t="shared" si="147"/>
        <v>0</v>
      </c>
      <c r="N1076" s="3">
        <f t="shared" si="148"/>
        <v>0</v>
      </c>
      <c r="O1076" s="3">
        <f>IF(H1076="Reg", MIN(Inputs!$B$2, I1076*Inputs!$B$10, (Inputs!$B$8-I1076)/Inputs!$B$9), 0)</f>
        <v>0</v>
      </c>
      <c r="P1076" s="3">
        <f t="shared" si="149"/>
        <v>0</v>
      </c>
      <c r="Q1076" s="3">
        <f t="shared" si="150"/>
        <v>0</v>
      </c>
      <c r="R1076" s="3">
        <f>I1076 + M1076*Inputs!$B$9 - N1076/Inputs!$B$10</f>
        <v>158.77939109773115</v>
      </c>
    </row>
    <row r="1077" spans="1:18" x14ac:dyDescent="0.3">
      <c r="A1077" s="4">
        <v>46067.791666666657</v>
      </c>
      <c r="B1077" s="3">
        <v>49.357500000000002</v>
      </c>
      <c r="C1077" s="3">
        <v>0.06</v>
      </c>
      <c r="D1077" s="3">
        <f t="shared" si="144"/>
        <v>34.108437500000001</v>
      </c>
      <c r="E1077" s="3">
        <f>MAX(B1077 - D1077/Inputs!$B$5, 0)</f>
        <v>10.597911931818182</v>
      </c>
      <c r="F1077" s="3">
        <f>MAX(D1077*Inputs!$B$5 - B1077, 0)</f>
        <v>0</v>
      </c>
      <c r="G1077" s="3">
        <f t="shared" si="145"/>
        <v>0.06</v>
      </c>
      <c r="H1077" t="str">
        <f t="shared" si="146"/>
        <v>Discharge</v>
      </c>
      <c r="I1077" s="3">
        <f t="shared" si="151"/>
        <v>158.77939109773115</v>
      </c>
      <c r="J1077" s="3">
        <f t="shared" si="152"/>
        <v>340</v>
      </c>
      <c r="K1077" s="3">
        <f>MIN(Inputs!$B$2, (Inputs!$B$8 - I1077)/Inputs!$B$9)</f>
        <v>170</v>
      </c>
      <c r="L1077" s="3">
        <f>MAX(MIN(Inputs!$B$2, I1077*Inputs!$B$10, Inputs!$B$8*Inputs!$B$4 - J1077), 0)</f>
        <v>0</v>
      </c>
      <c r="M1077" s="3">
        <f t="shared" si="147"/>
        <v>0</v>
      </c>
      <c r="N1077" s="3">
        <f t="shared" si="148"/>
        <v>0</v>
      </c>
      <c r="O1077" s="3">
        <f>IF(H1077="Reg", MIN(Inputs!$B$2, I1077*Inputs!$B$10, (Inputs!$B$8-I1077)/Inputs!$B$9), 0)</f>
        <v>0</v>
      </c>
      <c r="P1077" s="3">
        <f t="shared" si="149"/>
        <v>0</v>
      </c>
      <c r="Q1077" s="3">
        <f t="shared" si="150"/>
        <v>0</v>
      </c>
      <c r="R1077" s="3">
        <f>I1077 + M1077*Inputs!$B$9 - N1077/Inputs!$B$10</f>
        <v>158.77939109773115</v>
      </c>
    </row>
    <row r="1078" spans="1:18" x14ac:dyDescent="0.3">
      <c r="A1078" s="4">
        <v>46067.833333333343</v>
      </c>
      <c r="B1078" s="3">
        <v>40.502499999999998</v>
      </c>
      <c r="C1078" s="3">
        <v>0.05</v>
      </c>
      <c r="D1078" s="3">
        <f t="shared" si="144"/>
        <v>34.108437500000001</v>
      </c>
      <c r="E1078" s="3">
        <f>MAX(B1078 - D1078/Inputs!$B$5, 0)</f>
        <v>1.7429119318181776</v>
      </c>
      <c r="F1078" s="3">
        <f>MAX(D1078*Inputs!$B$5 - B1078, 0)</f>
        <v>0</v>
      </c>
      <c r="G1078" s="3">
        <f t="shared" si="145"/>
        <v>0.05</v>
      </c>
      <c r="H1078" t="str">
        <f t="shared" si="146"/>
        <v>Discharge</v>
      </c>
      <c r="I1078" s="3">
        <f t="shared" si="151"/>
        <v>158.77939109773115</v>
      </c>
      <c r="J1078" s="3">
        <f t="shared" si="152"/>
        <v>340</v>
      </c>
      <c r="K1078" s="3">
        <f>MIN(Inputs!$B$2, (Inputs!$B$8 - I1078)/Inputs!$B$9)</f>
        <v>170</v>
      </c>
      <c r="L1078" s="3">
        <f>MAX(MIN(Inputs!$B$2, I1078*Inputs!$B$10, Inputs!$B$8*Inputs!$B$4 - J1078), 0)</f>
        <v>0</v>
      </c>
      <c r="M1078" s="3">
        <f t="shared" si="147"/>
        <v>0</v>
      </c>
      <c r="N1078" s="3">
        <f t="shared" si="148"/>
        <v>0</v>
      </c>
      <c r="O1078" s="3">
        <f>IF(H1078="Reg", MIN(Inputs!$B$2, I1078*Inputs!$B$10, (Inputs!$B$8-I1078)/Inputs!$B$9), 0)</f>
        <v>0</v>
      </c>
      <c r="P1078" s="3">
        <f t="shared" si="149"/>
        <v>0</v>
      </c>
      <c r="Q1078" s="3">
        <f t="shared" si="150"/>
        <v>0</v>
      </c>
      <c r="R1078" s="3">
        <f>I1078 + M1078*Inputs!$B$9 - N1078/Inputs!$B$10</f>
        <v>158.77939109773115</v>
      </c>
    </row>
    <row r="1079" spans="1:18" x14ac:dyDescent="0.3">
      <c r="A1079" s="4">
        <v>46067.875</v>
      </c>
      <c r="B1079" s="3">
        <v>26.09</v>
      </c>
      <c r="C1079" s="3">
        <v>0.04</v>
      </c>
      <c r="D1079" s="3">
        <f t="shared" si="144"/>
        <v>34.108437500000001</v>
      </c>
      <c r="E1079" s="3">
        <f>MAX(B1079 - D1079/Inputs!$B$5, 0)</f>
        <v>0</v>
      </c>
      <c r="F1079" s="3">
        <f>MAX(D1079*Inputs!$B$5 - B1079, 0)</f>
        <v>3.9254250000000006</v>
      </c>
      <c r="G1079" s="3">
        <f t="shared" si="145"/>
        <v>0.04</v>
      </c>
      <c r="H1079" t="str">
        <f t="shared" si="146"/>
        <v>Charge</v>
      </c>
      <c r="I1079" s="3">
        <f t="shared" si="151"/>
        <v>158.77939109773115</v>
      </c>
      <c r="J1079" s="3">
        <f t="shared" si="152"/>
        <v>340</v>
      </c>
      <c r="K1079" s="3">
        <f>MIN(Inputs!$B$2, (Inputs!$B$8 - I1079)/Inputs!$B$9)</f>
        <v>170</v>
      </c>
      <c r="L1079" s="3">
        <f>MAX(MIN(Inputs!$B$2, I1079*Inputs!$B$10, Inputs!$B$8*Inputs!$B$4 - J1079), 0)</f>
        <v>0</v>
      </c>
      <c r="M1079" s="3">
        <f t="shared" si="147"/>
        <v>170</v>
      </c>
      <c r="N1079" s="3">
        <f t="shared" si="148"/>
        <v>0</v>
      </c>
      <c r="O1079" s="3">
        <f>IF(H1079="Reg", MIN(Inputs!$B$2, I1079*Inputs!$B$10, (Inputs!$B$8-I1079)/Inputs!$B$9), 0)</f>
        <v>0</v>
      </c>
      <c r="P1079" s="3">
        <f t="shared" si="149"/>
        <v>-4435.3</v>
      </c>
      <c r="Q1079" s="3">
        <f t="shared" si="150"/>
        <v>0</v>
      </c>
      <c r="R1079" s="3">
        <f>I1079 + M1079*Inputs!$B$9 - N1079/Inputs!$B$10</f>
        <v>318.25352693172772</v>
      </c>
    </row>
    <row r="1080" spans="1:18" x14ac:dyDescent="0.3">
      <c r="A1080" s="4">
        <v>46067.916666666657</v>
      </c>
      <c r="B1080" s="3">
        <v>20.61</v>
      </c>
      <c r="C1080" s="3">
        <v>0.04</v>
      </c>
      <c r="D1080" s="3">
        <f t="shared" si="144"/>
        <v>34.108437500000001</v>
      </c>
      <c r="E1080" s="3">
        <f>MAX(B1080 - D1080/Inputs!$B$5, 0)</f>
        <v>0</v>
      </c>
      <c r="F1080" s="3">
        <f>MAX(D1080*Inputs!$B$5 - B1080, 0)</f>
        <v>9.405425000000001</v>
      </c>
      <c r="G1080" s="3">
        <f t="shared" si="145"/>
        <v>0.04</v>
      </c>
      <c r="H1080" t="str">
        <f t="shared" si="146"/>
        <v>Charge</v>
      </c>
      <c r="I1080" s="3">
        <f t="shared" si="151"/>
        <v>318.25352693172772</v>
      </c>
      <c r="J1080" s="3">
        <f t="shared" si="152"/>
        <v>340</v>
      </c>
      <c r="K1080" s="3">
        <f>MIN(Inputs!$B$2, (Inputs!$B$8 - I1080)/Inputs!$B$9)</f>
        <v>23.181818181818198</v>
      </c>
      <c r="L1080" s="3">
        <f>MAX(MIN(Inputs!$B$2, I1080*Inputs!$B$10, Inputs!$B$8*Inputs!$B$4 - J1080), 0)</f>
        <v>0</v>
      </c>
      <c r="M1080" s="3">
        <f t="shared" si="147"/>
        <v>23.181818181818198</v>
      </c>
      <c r="N1080" s="3">
        <f t="shared" si="148"/>
        <v>0</v>
      </c>
      <c r="O1080" s="3">
        <f>IF(H1080="Reg", MIN(Inputs!$B$2, I1080*Inputs!$B$10, (Inputs!$B$8-I1080)/Inputs!$B$9), 0)</f>
        <v>0</v>
      </c>
      <c r="P1080" s="3">
        <f t="shared" si="149"/>
        <v>-477.77727272727304</v>
      </c>
      <c r="Q1080" s="3">
        <f t="shared" si="150"/>
        <v>0</v>
      </c>
      <c r="R1080" s="3">
        <f>I1080 + M1080*Inputs!$B$9 - N1080/Inputs!$B$10</f>
        <v>340</v>
      </c>
    </row>
    <row r="1081" spans="1:18" x14ac:dyDescent="0.3">
      <c r="A1081" s="4">
        <v>46067.958333333343</v>
      </c>
      <c r="B1081" s="3">
        <v>18.755000000000003</v>
      </c>
      <c r="C1081" s="3">
        <v>0.04</v>
      </c>
      <c r="D1081" s="3">
        <f t="shared" si="144"/>
        <v>34.108437500000001</v>
      </c>
      <c r="E1081" s="3">
        <f>MAX(B1081 - D1081/Inputs!$B$5, 0)</f>
        <v>0</v>
      </c>
      <c r="F1081" s="3">
        <f>MAX(D1081*Inputs!$B$5 - B1081, 0)</f>
        <v>11.260424999999998</v>
      </c>
      <c r="G1081" s="3">
        <f t="shared" si="145"/>
        <v>0.04</v>
      </c>
      <c r="H1081" t="str">
        <f t="shared" si="146"/>
        <v>Charge</v>
      </c>
      <c r="I1081" s="3">
        <f t="shared" si="151"/>
        <v>340</v>
      </c>
      <c r="J1081" s="3">
        <f t="shared" si="152"/>
        <v>340</v>
      </c>
      <c r="K1081" s="3">
        <f>MIN(Inputs!$B$2, (Inputs!$B$8 - I1081)/Inputs!$B$9)</f>
        <v>0</v>
      </c>
      <c r="L1081" s="3">
        <f>MAX(MIN(Inputs!$B$2, I1081*Inputs!$B$10, Inputs!$B$8*Inputs!$B$4 - J1081), 0)</f>
        <v>0</v>
      </c>
      <c r="M1081" s="3">
        <f t="shared" si="147"/>
        <v>0</v>
      </c>
      <c r="N1081" s="3">
        <f t="shared" si="148"/>
        <v>0</v>
      </c>
      <c r="O1081" s="3">
        <f>IF(H1081="Reg", MIN(Inputs!$B$2, I1081*Inputs!$B$10, (Inputs!$B$8-I1081)/Inputs!$B$9), 0)</f>
        <v>0</v>
      </c>
      <c r="P1081" s="3">
        <f t="shared" si="149"/>
        <v>0</v>
      </c>
      <c r="Q1081" s="3">
        <f t="shared" si="150"/>
        <v>0</v>
      </c>
      <c r="R1081" s="3">
        <f>I1081 + M1081*Inputs!$B$9 - N1081/Inputs!$B$10</f>
        <v>340</v>
      </c>
    </row>
    <row r="1082" spans="1:18" x14ac:dyDescent="0.3">
      <c r="A1082" s="4">
        <v>46068</v>
      </c>
      <c r="B1082" s="3">
        <v>23.135000000000002</v>
      </c>
      <c r="C1082" s="3">
        <v>0.04</v>
      </c>
      <c r="D1082" s="3">
        <f t="shared" si="144"/>
        <v>40.288125000000001</v>
      </c>
      <c r="E1082" s="3">
        <f>MAX(B1082 - D1082/Inputs!$B$5, 0)</f>
        <v>0</v>
      </c>
      <c r="F1082" s="3">
        <f>MAX(D1082*Inputs!$B$5 - B1082, 0)</f>
        <v>12.318549999999998</v>
      </c>
      <c r="G1082" s="3">
        <f t="shared" si="145"/>
        <v>0.04</v>
      </c>
      <c r="H1082" t="str">
        <f t="shared" si="146"/>
        <v>Charge</v>
      </c>
      <c r="I1082" s="3">
        <f t="shared" si="151"/>
        <v>340</v>
      </c>
      <c r="J1082" s="3">
        <f t="shared" si="152"/>
        <v>0</v>
      </c>
      <c r="K1082" s="3">
        <f>MIN(Inputs!$B$2, (Inputs!$B$8 - I1082)/Inputs!$B$9)</f>
        <v>0</v>
      </c>
      <c r="L1082" s="3">
        <f>MAX(MIN(Inputs!$B$2, I1082*Inputs!$B$10, Inputs!$B$8*Inputs!$B$4 - J1082), 0)</f>
        <v>170</v>
      </c>
      <c r="M1082" s="3">
        <f t="shared" si="147"/>
        <v>0</v>
      </c>
      <c r="N1082" s="3">
        <f t="shared" si="148"/>
        <v>0</v>
      </c>
      <c r="O1082" s="3">
        <f>IF(H1082="Reg", MIN(Inputs!$B$2, I1082*Inputs!$B$10, (Inputs!$B$8-I1082)/Inputs!$B$9), 0)</f>
        <v>0</v>
      </c>
      <c r="P1082" s="3">
        <f t="shared" si="149"/>
        <v>0</v>
      </c>
      <c r="Q1082" s="3">
        <f t="shared" si="150"/>
        <v>0</v>
      </c>
      <c r="R1082" s="3">
        <f>I1082 + M1082*Inputs!$B$9 - N1082/Inputs!$B$10</f>
        <v>340</v>
      </c>
    </row>
    <row r="1083" spans="1:18" x14ac:dyDescent="0.3">
      <c r="A1083" s="4">
        <v>46068.041666666657</v>
      </c>
      <c r="B1083" s="3">
        <v>22.175000000000001</v>
      </c>
      <c r="C1083" s="3">
        <v>0.04</v>
      </c>
      <c r="D1083" s="3">
        <f t="shared" si="144"/>
        <v>40.288125000000001</v>
      </c>
      <c r="E1083" s="3">
        <f>MAX(B1083 - D1083/Inputs!$B$5, 0)</f>
        <v>0</v>
      </c>
      <c r="F1083" s="3">
        <f>MAX(D1083*Inputs!$B$5 - B1083, 0)</f>
        <v>13.278549999999999</v>
      </c>
      <c r="G1083" s="3">
        <f t="shared" si="145"/>
        <v>0.04</v>
      </c>
      <c r="H1083" t="str">
        <f t="shared" si="146"/>
        <v>Charge</v>
      </c>
      <c r="I1083" s="3">
        <f t="shared" si="151"/>
        <v>340</v>
      </c>
      <c r="J1083" s="3">
        <f t="shared" si="152"/>
        <v>0</v>
      </c>
      <c r="K1083" s="3">
        <f>MIN(Inputs!$B$2, (Inputs!$B$8 - I1083)/Inputs!$B$9)</f>
        <v>0</v>
      </c>
      <c r="L1083" s="3">
        <f>MAX(MIN(Inputs!$B$2, I1083*Inputs!$B$10, Inputs!$B$8*Inputs!$B$4 - J1083), 0)</f>
        <v>170</v>
      </c>
      <c r="M1083" s="3">
        <f t="shared" si="147"/>
        <v>0</v>
      </c>
      <c r="N1083" s="3">
        <f t="shared" si="148"/>
        <v>0</v>
      </c>
      <c r="O1083" s="3">
        <f>IF(H1083="Reg", MIN(Inputs!$B$2, I1083*Inputs!$B$10, (Inputs!$B$8-I1083)/Inputs!$B$9), 0)</f>
        <v>0</v>
      </c>
      <c r="P1083" s="3">
        <f t="shared" si="149"/>
        <v>0</v>
      </c>
      <c r="Q1083" s="3">
        <f t="shared" si="150"/>
        <v>0</v>
      </c>
      <c r="R1083" s="3">
        <f>I1083 + M1083*Inputs!$B$9 - N1083/Inputs!$B$10</f>
        <v>340</v>
      </c>
    </row>
    <row r="1084" spans="1:18" x14ac:dyDescent="0.3">
      <c r="A1084" s="4">
        <v>46068.083333333343</v>
      </c>
      <c r="B1084" s="3">
        <v>21.987499999999997</v>
      </c>
      <c r="C1084" s="3">
        <v>0.04</v>
      </c>
      <c r="D1084" s="3">
        <f t="shared" si="144"/>
        <v>40.288125000000001</v>
      </c>
      <c r="E1084" s="3">
        <f>MAX(B1084 - D1084/Inputs!$B$5, 0)</f>
        <v>0</v>
      </c>
      <c r="F1084" s="3">
        <f>MAX(D1084*Inputs!$B$5 - B1084, 0)</f>
        <v>13.466050000000003</v>
      </c>
      <c r="G1084" s="3">
        <f t="shared" si="145"/>
        <v>0.04</v>
      </c>
      <c r="H1084" t="str">
        <f t="shared" si="146"/>
        <v>Charge</v>
      </c>
      <c r="I1084" s="3">
        <f t="shared" si="151"/>
        <v>340</v>
      </c>
      <c r="J1084" s="3">
        <f t="shared" si="152"/>
        <v>0</v>
      </c>
      <c r="K1084" s="3">
        <f>MIN(Inputs!$B$2, (Inputs!$B$8 - I1084)/Inputs!$B$9)</f>
        <v>0</v>
      </c>
      <c r="L1084" s="3">
        <f>MAX(MIN(Inputs!$B$2, I1084*Inputs!$B$10, Inputs!$B$8*Inputs!$B$4 - J1084), 0)</f>
        <v>170</v>
      </c>
      <c r="M1084" s="3">
        <f t="shared" si="147"/>
        <v>0</v>
      </c>
      <c r="N1084" s="3">
        <f t="shared" si="148"/>
        <v>0</v>
      </c>
      <c r="O1084" s="3">
        <f>IF(H1084="Reg", MIN(Inputs!$B$2, I1084*Inputs!$B$10, (Inputs!$B$8-I1084)/Inputs!$B$9), 0)</f>
        <v>0</v>
      </c>
      <c r="P1084" s="3">
        <f t="shared" si="149"/>
        <v>0</v>
      </c>
      <c r="Q1084" s="3">
        <f t="shared" si="150"/>
        <v>0</v>
      </c>
      <c r="R1084" s="3">
        <f>I1084 + M1084*Inputs!$B$9 - N1084/Inputs!$B$10</f>
        <v>340</v>
      </c>
    </row>
    <row r="1085" spans="1:18" x14ac:dyDescent="0.3">
      <c r="A1085" s="4">
        <v>46068.125</v>
      </c>
      <c r="B1085" s="3">
        <v>23.759999999999998</v>
      </c>
      <c r="C1085" s="3">
        <v>0.04</v>
      </c>
      <c r="D1085" s="3">
        <f t="shared" si="144"/>
        <v>40.288125000000001</v>
      </c>
      <c r="E1085" s="3">
        <f>MAX(B1085 - D1085/Inputs!$B$5, 0)</f>
        <v>0</v>
      </c>
      <c r="F1085" s="3">
        <f>MAX(D1085*Inputs!$B$5 - B1085, 0)</f>
        <v>11.693550000000002</v>
      </c>
      <c r="G1085" s="3">
        <f t="shared" si="145"/>
        <v>0.04</v>
      </c>
      <c r="H1085" t="str">
        <f t="shared" si="146"/>
        <v>Charge</v>
      </c>
      <c r="I1085" s="3">
        <f t="shared" si="151"/>
        <v>340</v>
      </c>
      <c r="J1085" s="3">
        <f t="shared" si="152"/>
        <v>0</v>
      </c>
      <c r="K1085" s="3">
        <f>MIN(Inputs!$B$2, (Inputs!$B$8 - I1085)/Inputs!$B$9)</f>
        <v>0</v>
      </c>
      <c r="L1085" s="3">
        <f>MAX(MIN(Inputs!$B$2, I1085*Inputs!$B$10, Inputs!$B$8*Inputs!$B$4 - J1085), 0)</f>
        <v>170</v>
      </c>
      <c r="M1085" s="3">
        <f t="shared" si="147"/>
        <v>0</v>
      </c>
      <c r="N1085" s="3">
        <f t="shared" si="148"/>
        <v>0</v>
      </c>
      <c r="O1085" s="3">
        <f>IF(H1085="Reg", MIN(Inputs!$B$2, I1085*Inputs!$B$10, (Inputs!$B$8-I1085)/Inputs!$B$9), 0)</f>
        <v>0</v>
      </c>
      <c r="P1085" s="3">
        <f t="shared" si="149"/>
        <v>0</v>
      </c>
      <c r="Q1085" s="3">
        <f t="shared" si="150"/>
        <v>0</v>
      </c>
      <c r="R1085" s="3">
        <f>I1085 + M1085*Inputs!$B$9 - N1085/Inputs!$B$10</f>
        <v>340</v>
      </c>
    </row>
    <row r="1086" spans="1:18" x14ac:dyDescent="0.3">
      <c r="A1086" s="4">
        <v>46068.166666666657</v>
      </c>
      <c r="B1086" s="3">
        <v>29.6175</v>
      </c>
      <c r="C1086" s="3">
        <v>0.04</v>
      </c>
      <c r="D1086" s="3">
        <f t="shared" si="144"/>
        <v>40.288125000000001</v>
      </c>
      <c r="E1086" s="3">
        <f>MAX(B1086 - D1086/Inputs!$B$5, 0)</f>
        <v>0</v>
      </c>
      <c r="F1086" s="3">
        <f>MAX(D1086*Inputs!$B$5 - B1086, 0)</f>
        <v>5.8360500000000002</v>
      </c>
      <c r="G1086" s="3">
        <f t="shared" si="145"/>
        <v>0.04</v>
      </c>
      <c r="H1086" t="str">
        <f t="shared" si="146"/>
        <v>Charge</v>
      </c>
      <c r="I1086" s="3">
        <f t="shared" si="151"/>
        <v>340</v>
      </c>
      <c r="J1086" s="3">
        <f t="shared" si="152"/>
        <v>0</v>
      </c>
      <c r="K1086" s="3">
        <f>MIN(Inputs!$B$2, (Inputs!$B$8 - I1086)/Inputs!$B$9)</f>
        <v>0</v>
      </c>
      <c r="L1086" s="3">
        <f>MAX(MIN(Inputs!$B$2, I1086*Inputs!$B$10, Inputs!$B$8*Inputs!$B$4 - J1086), 0)</f>
        <v>170</v>
      </c>
      <c r="M1086" s="3">
        <f t="shared" si="147"/>
        <v>0</v>
      </c>
      <c r="N1086" s="3">
        <f t="shared" si="148"/>
        <v>0</v>
      </c>
      <c r="O1086" s="3">
        <f>IF(H1086="Reg", MIN(Inputs!$B$2, I1086*Inputs!$B$10, (Inputs!$B$8-I1086)/Inputs!$B$9), 0)</f>
        <v>0</v>
      </c>
      <c r="P1086" s="3">
        <f t="shared" si="149"/>
        <v>0</v>
      </c>
      <c r="Q1086" s="3">
        <f t="shared" si="150"/>
        <v>0</v>
      </c>
      <c r="R1086" s="3">
        <f>I1086 + M1086*Inputs!$B$9 - N1086/Inputs!$B$10</f>
        <v>340</v>
      </c>
    </row>
    <row r="1087" spans="1:18" x14ac:dyDescent="0.3">
      <c r="A1087" s="4">
        <v>46068.208333333343</v>
      </c>
      <c r="B1087" s="3">
        <v>32.402500000000003</v>
      </c>
      <c r="C1087" s="3">
        <v>0.04</v>
      </c>
      <c r="D1087" s="3">
        <f t="shared" si="144"/>
        <v>40.288125000000001</v>
      </c>
      <c r="E1087" s="3">
        <f>MAX(B1087 - D1087/Inputs!$B$5, 0)</f>
        <v>0</v>
      </c>
      <c r="F1087" s="3">
        <f>MAX(D1087*Inputs!$B$5 - B1087, 0)</f>
        <v>3.0510499999999965</v>
      </c>
      <c r="G1087" s="3">
        <f t="shared" si="145"/>
        <v>0.04</v>
      </c>
      <c r="H1087" t="str">
        <f t="shared" si="146"/>
        <v>Charge</v>
      </c>
      <c r="I1087" s="3">
        <f t="shared" si="151"/>
        <v>340</v>
      </c>
      <c r="J1087" s="3">
        <f t="shared" si="152"/>
        <v>0</v>
      </c>
      <c r="K1087" s="3">
        <f>MIN(Inputs!$B$2, (Inputs!$B$8 - I1087)/Inputs!$B$9)</f>
        <v>0</v>
      </c>
      <c r="L1087" s="3">
        <f>MAX(MIN(Inputs!$B$2, I1087*Inputs!$B$10, Inputs!$B$8*Inputs!$B$4 - J1087), 0)</f>
        <v>170</v>
      </c>
      <c r="M1087" s="3">
        <f t="shared" si="147"/>
        <v>0</v>
      </c>
      <c r="N1087" s="3">
        <f t="shared" si="148"/>
        <v>0</v>
      </c>
      <c r="O1087" s="3">
        <f>IF(H1087="Reg", MIN(Inputs!$B$2, I1087*Inputs!$B$10, (Inputs!$B$8-I1087)/Inputs!$B$9), 0)</f>
        <v>0</v>
      </c>
      <c r="P1087" s="3">
        <f t="shared" si="149"/>
        <v>0</v>
      </c>
      <c r="Q1087" s="3">
        <f t="shared" si="150"/>
        <v>0</v>
      </c>
      <c r="R1087" s="3">
        <f>I1087 + M1087*Inputs!$B$9 - N1087/Inputs!$B$10</f>
        <v>340</v>
      </c>
    </row>
    <row r="1088" spans="1:18" x14ac:dyDescent="0.3">
      <c r="A1088" s="4">
        <v>46068.25</v>
      </c>
      <c r="B1088" s="3">
        <v>33.760000000000005</v>
      </c>
      <c r="C1088" s="3">
        <v>0.1</v>
      </c>
      <c r="D1088" s="3">
        <f t="shared" si="144"/>
        <v>40.288125000000001</v>
      </c>
      <c r="E1088" s="3">
        <f>MAX(B1088 - D1088/Inputs!$B$5, 0)</f>
        <v>0</v>
      </c>
      <c r="F1088" s="3">
        <f>MAX(D1088*Inputs!$B$5 - B1088, 0)</f>
        <v>1.6935499999999948</v>
      </c>
      <c r="G1088" s="3">
        <f t="shared" si="145"/>
        <v>0.1</v>
      </c>
      <c r="H1088" t="str">
        <f t="shared" si="146"/>
        <v>Charge</v>
      </c>
      <c r="I1088" s="3">
        <f t="shared" si="151"/>
        <v>340</v>
      </c>
      <c r="J1088" s="3">
        <f t="shared" si="152"/>
        <v>0</v>
      </c>
      <c r="K1088" s="3">
        <f>MIN(Inputs!$B$2, (Inputs!$B$8 - I1088)/Inputs!$B$9)</f>
        <v>0</v>
      </c>
      <c r="L1088" s="3">
        <f>MAX(MIN(Inputs!$B$2, I1088*Inputs!$B$10, Inputs!$B$8*Inputs!$B$4 - J1088), 0)</f>
        <v>170</v>
      </c>
      <c r="M1088" s="3">
        <f t="shared" si="147"/>
        <v>0</v>
      </c>
      <c r="N1088" s="3">
        <f t="shared" si="148"/>
        <v>0</v>
      </c>
      <c r="O1088" s="3">
        <f>IF(H1088="Reg", MIN(Inputs!$B$2, I1088*Inputs!$B$10, (Inputs!$B$8-I1088)/Inputs!$B$9), 0)</f>
        <v>0</v>
      </c>
      <c r="P1088" s="3">
        <f t="shared" si="149"/>
        <v>0</v>
      </c>
      <c r="Q1088" s="3">
        <f t="shared" si="150"/>
        <v>0</v>
      </c>
      <c r="R1088" s="3">
        <f>I1088 + M1088*Inputs!$B$9 - N1088/Inputs!$B$10</f>
        <v>340</v>
      </c>
    </row>
    <row r="1089" spans="1:18" x14ac:dyDescent="0.3">
      <c r="A1089" s="4">
        <v>46068.291666666657</v>
      </c>
      <c r="B1089" s="3">
        <v>25.477499999999999</v>
      </c>
      <c r="C1089" s="3">
        <v>0.11</v>
      </c>
      <c r="D1089" s="3">
        <f t="shared" si="144"/>
        <v>40.288125000000001</v>
      </c>
      <c r="E1089" s="3">
        <f>MAX(B1089 - D1089/Inputs!$B$5, 0)</f>
        <v>0</v>
      </c>
      <c r="F1089" s="3">
        <f>MAX(D1089*Inputs!$B$5 - B1089, 0)</f>
        <v>9.9760500000000008</v>
      </c>
      <c r="G1089" s="3">
        <f t="shared" si="145"/>
        <v>0.11</v>
      </c>
      <c r="H1089" t="str">
        <f t="shared" si="146"/>
        <v>Charge</v>
      </c>
      <c r="I1089" s="3">
        <f t="shared" si="151"/>
        <v>340</v>
      </c>
      <c r="J1089" s="3">
        <f t="shared" si="152"/>
        <v>0</v>
      </c>
      <c r="K1089" s="3">
        <f>MIN(Inputs!$B$2, (Inputs!$B$8 - I1089)/Inputs!$B$9)</f>
        <v>0</v>
      </c>
      <c r="L1089" s="3">
        <f>MAX(MIN(Inputs!$B$2, I1089*Inputs!$B$10, Inputs!$B$8*Inputs!$B$4 - J1089), 0)</f>
        <v>170</v>
      </c>
      <c r="M1089" s="3">
        <f t="shared" si="147"/>
        <v>0</v>
      </c>
      <c r="N1089" s="3">
        <f t="shared" si="148"/>
        <v>0</v>
      </c>
      <c r="O1089" s="3">
        <f>IF(H1089="Reg", MIN(Inputs!$B$2, I1089*Inputs!$B$10, (Inputs!$B$8-I1089)/Inputs!$B$9), 0)</f>
        <v>0</v>
      </c>
      <c r="P1089" s="3">
        <f t="shared" si="149"/>
        <v>0</v>
      </c>
      <c r="Q1089" s="3">
        <f t="shared" si="150"/>
        <v>0</v>
      </c>
      <c r="R1089" s="3">
        <f>I1089 + M1089*Inputs!$B$9 - N1089/Inputs!$B$10</f>
        <v>340</v>
      </c>
    </row>
    <row r="1090" spans="1:18" x14ac:dyDescent="0.3">
      <c r="A1090" s="4">
        <v>46068.333333333343</v>
      </c>
      <c r="B1090" s="3">
        <v>20.5075</v>
      </c>
      <c r="C1090" s="3">
        <v>5</v>
      </c>
      <c r="D1090" s="3">
        <f t="shared" ref="D1090:D1153" si="153">AVERAGEIFS(B:B, A:A, "&gt;="&amp;INT(A1090), A:A, "&lt;"&amp;INT(A1090)+1)</f>
        <v>40.288125000000001</v>
      </c>
      <c r="E1090" s="3">
        <f>MAX(B1090 - D1090/Inputs!$B$5, 0)</f>
        <v>0</v>
      </c>
      <c r="F1090" s="3">
        <f>MAX(D1090*Inputs!$B$5 - B1090, 0)</f>
        <v>14.94605</v>
      </c>
      <c r="G1090" s="3">
        <f t="shared" ref="G1090:G1153" si="154">C1090</f>
        <v>5</v>
      </c>
      <c r="H1090" t="str">
        <f t="shared" ref="H1090:H1153" si="155">IF(MAX(E1090, F1090, G1090)&lt;=0, "Idle", IF(AND(G1090&gt;=E1090, G1090&gt;=F1090), "Reg", IF(E1090&gt;=F1090, "Discharge", "Charge")))</f>
        <v>Charge</v>
      </c>
      <c r="I1090" s="3">
        <f t="shared" si="151"/>
        <v>340</v>
      </c>
      <c r="J1090" s="3">
        <f t="shared" si="152"/>
        <v>0</v>
      </c>
      <c r="K1090" s="3">
        <f>MIN(Inputs!$B$2, (Inputs!$B$8 - I1090)/Inputs!$B$9)</f>
        <v>0</v>
      </c>
      <c r="L1090" s="3">
        <f>MAX(MIN(Inputs!$B$2, I1090*Inputs!$B$10, Inputs!$B$8*Inputs!$B$4 - J1090), 0)</f>
        <v>170</v>
      </c>
      <c r="M1090" s="3">
        <f t="shared" ref="M1090:M1153" si="156">IF(H1090="Charge", K1090, 0)</f>
        <v>0</v>
      </c>
      <c r="N1090" s="3">
        <f t="shared" ref="N1090:N1153" si="157">IF(H1090="Discharge", L1090, 0)</f>
        <v>0</v>
      </c>
      <c r="O1090" s="3">
        <f>IF(H1090="Reg", MIN(Inputs!$B$2, I1090*Inputs!$B$10, (Inputs!$B$8-I1090)/Inputs!$B$9), 0)</f>
        <v>0</v>
      </c>
      <c r="P1090" s="3">
        <f t="shared" ref="P1090:P1153" si="158">(N1090 - M1090) * B1090</f>
        <v>0</v>
      </c>
      <c r="Q1090" s="3">
        <f t="shared" ref="Q1090:Q1153" si="159">O1090 * C1090</f>
        <v>0</v>
      </c>
      <c r="R1090" s="3">
        <f>I1090 + M1090*Inputs!$B$9 - N1090/Inputs!$B$10</f>
        <v>340</v>
      </c>
    </row>
    <row r="1091" spans="1:18" x14ac:dyDescent="0.3">
      <c r="A1091" s="4">
        <v>46068.375</v>
      </c>
      <c r="B1091" s="3">
        <v>21.995000000000001</v>
      </c>
      <c r="C1091" s="3">
        <v>3.03</v>
      </c>
      <c r="D1091" s="3">
        <f t="shared" si="153"/>
        <v>40.288125000000001</v>
      </c>
      <c r="E1091" s="3">
        <f>MAX(B1091 - D1091/Inputs!$B$5, 0)</f>
        <v>0</v>
      </c>
      <c r="F1091" s="3">
        <f>MAX(D1091*Inputs!$B$5 - B1091, 0)</f>
        <v>13.458549999999999</v>
      </c>
      <c r="G1091" s="3">
        <f t="shared" si="154"/>
        <v>3.03</v>
      </c>
      <c r="H1091" t="str">
        <f t="shared" si="155"/>
        <v>Charge</v>
      </c>
      <c r="I1091" s="3">
        <f t="shared" ref="I1091:I1154" si="160">R1090</f>
        <v>340</v>
      </c>
      <c r="J1091" s="3">
        <f t="shared" ref="J1091:J1154" si="161">IF(INT(A1091)=INT(A1090), J1090 + N1090, 0)</f>
        <v>0</v>
      </c>
      <c r="K1091" s="3">
        <f>MIN(Inputs!$B$2, (Inputs!$B$8 - I1091)/Inputs!$B$9)</f>
        <v>0</v>
      </c>
      <c r="L1091" s="3">
        <f>MAX(MIN(Inputs!$B$2, I1091*Inputs!$B$10, Inputs!$B$8*Inputs!$B$4 - J1091), 0)</f>
        <v>170</v>
      </c>
      <c r="M1091" s="3">
        <f t="shared" si="156"/>
        <v>0</v>
      </c>
      <c r="N1091" s="3">
        <f t="shared" si="157"/>
        <v>0</v>
      </c>
      <c r="O1091" s="3">
        <f>IF(H1091="Reg", MIN(Inputs!$B$2, I1091*Inputs!$B$10, (Inputs!$B$8-I1091)/Inputs!$B$9), 0)</f>
        <v>0</v>
      </c>
      <c r="P1091" s="3">
        <f t="shared" si="158"/>
        <v>0</v>
      </c>
      <c r="Q1091" s="3">
        <f t="shared" si="159"/>
        <v>0</v>
      </c>
      <c r="R1091" s="3">
        <f>I1091 + M1091*Inputs!$B$9 - N1091/Inputs!$B$10</f>
        <v>340</v>
      </c>
    </row>
    <row r="1092" spans="1:18" x14ac:dyDescent="0.3">
      <c r="A1092" s="4">
        <v>46068.416666666657</v>
      </c>
      <c r="B1092" s="3">
        <v>20.5275</v>
      </c>
      <c r="C1092" s="3">
        <v>1.05</v>
      </c>
      <c r="D1092" s="3">
        <f t="shared" si="153"/>
        <v>40.288125000000001</v>
      </c>
      <c r="E1092" s="3">
        <f>MAX(B1092 - D1092/Inputs!$B$5, 0)</f>
        <v>0</v>
      </c>
      <c r="F1092" s="3">
        <f>MAX(D1092*Inputs!$B$5 - B1092, 0)</f>
        <v>14.92605</v>
      </c>
      <c r="G1092" s="3">
        <f t="shared" si="154"/>
        <v>1.05</v>
      </c>
      <c r="H1092" t="str">
        <f t="shared" si="155"/>
        <v>Charge</v>
      </c>
      <c r="I1092" s="3">
        <f t="shared" si="160"/>
        <v>340</v>
      </c>
      <c r="J1092" s="3">
        <f t="shared" si="161"/>
        <v>0</v>
      </c>
      <c r="K1092" s="3">
        <f>MIN(Inputs!$B$2, (Inputs!$B$8 - I1092)/Inputs!$B$9)</f>
        <v>0</v>
      </c>
      <c r="L1092" s="3">
        <f>MAX(MIN(Inputs!$B$2, I1092*Inputs!$B$10, Inputs!$B$8*Inputs!$B$4 - J1092), 0)</f>
        <v>170</v>
      </c>
      <c r="M1092" s="3">
        <f t="shared" si="156"/>
        <v>0</v>
      </c>
      <c r="N1092" s="3">
        <f t="shared" si="157"/>
        <v>0</v>
      </c>
      <c r="O1092" s="3">
        <f>IF(H1092="Reg", MIN(Inputs!$B$2, I1092*Inputs!$B$10, (Inputs!$B$8-I1092)/Inputs!$B$9), 0)</f>
        <v>0</v>
      </c>
      <c r="P1092" s="3">
        <f t="shared" si="158"/>
        <v>0</v>
      </c>
      <c r="Q1092" s="3">
        <f t="shared" si="159"/>
        <v>0</v>
      </c>
      <c r="R1092" s="3">
        <f>I1092 + M1092*Inputs!$B$9 - N1092/Inputs!$B$10</f>
        <v>340</v>
      </c>
    </row>
    <row r="1093" spans="1:18" x14ac:dyDescent="0.3">
      <c r="A1093" s="4">
        <v>46068.458333333343</v>
      </c>
      <c r="B1093" s="3">
        <v>22.470000000000002</v>
      </c>
      <c r="C1093" s="3">
        <v>0.5</v>
      </c>
      <c r="D1093" s="3">
        <f t="shared" si="153"/>
        <v>40.288125000000001</v>
      </c>
      <c r="E1093" s="3">
        <f>MAX(B1093 - D1093/Inputs!$B$5, 0)</f>
        <v>0</v>
      </c>
      <c r="F1093" s="3">
        <f>MAX(D1093*Inputs!$B$5 - B1093, 0)</f>
        <v>12.983549999999997</v>
      </c>
      <c r="G1093" s="3">
        <f t="shared" si="154"/>
        <v>0.5</v>
      </c>
      <c r="H1093" t="str">
        <f t="shared" si="155"/>
        <v>Charge</v>
      </c>
      <c r="I1093" s="3">
        <f t="shared" si="160"/>
        <v>340</v>
      </c>
      <c r="J1093" s="3">
        <f t="shared" si="161"/>
        <v>0</v>
      </c>
      <c r="K1093" s="3">
        <f>MIN(Inputs!$B$2, (Inputs!$B$8 - I1093)/Inputs!$B$9)</f>
        <v>0</v>
      </c>
      <c r="L1093" s="3">
        <f>MAX(MIN(Inputs!$B$2, I1093*Inputs!$B$10, Inputs!$B$8*Inputs!$B$4 - J1093), 0)</f>
        <v>170</v>
      </c>
      <c r="M1093" s="3">
        <f t="shared" si="156"/>
        <v>0</v>
      </c>
      <c r="N1093" s="3">
        <f t="shared" si="157"/>
        <v>0</v>
      </c>
      <c r="O1093" s="3">
        <f>IF(H1093="Reg", MIN(Inputs!$B$2, I1093*Inputs!$B$10, (Inputs!$B$8-I1093)/Inputs!$B$9), 0)</f>
        <v>0</v>
      </c>
      <c r="P1093" s="3">
        <f t="shared" si="158"/>
        <v>0</v>
      </c>
      <c r="Q1093" s="3">
        <f t="shared" si="159"/>
        <v>0</v>
      </c>
      <c r="R1093" s="3">
        <f>I1093 + M1093*Inputs!$B$9 - N1093/Inputs!$B$10</f>
        <v>340</v>
      </c>
    </row>
    <row r="1094" spans="1:18" x14ac:dyDescent="0.3">
      <c r="A1094" s="4">
        <v>46068.5</v>
      </c>
      <c r="B1094" s="3">
        <v>29.642500000000002</v>
      </c>
      <c r="C1094" s="3">
        <v>0.5</v>
      </c>
      <c r="D1094" s="3">
        <f t="shared" si="153"/>
        <v>40.288125000000001</v>
      </c>
      <c r="E1094" s="3">
        <f>MAX(B1094 - D1094/Inputs!$B$5, 0)</f>
        <v>0</v>
      </c>
      <c r="F1094" s="3">
        <f>MAX(D1094*Inputs!$B$5 - B1094, 0)</f>
        <v>5.8110499999999981</v>
      </c>
      <c r="G1094" s="3">
        <f t="shared" si="154"/>
        <v>0.5</v>
      </c>
      <c r="H1094" t="str">
        <f t="shared" si="155"/>
        <v>Charge</v>
      </c>
      <c r="I1094" s="3">
        <f t="shared" si="160"/>
        <v>340</v>
      </c>
      <c r="J1094" s="3">
        <f t="shared" si="161"/>
        <v>0</v>
      </c>
      <c r="K1094" s="3">
        <f>MIN(Inputs!$B$2, (Inputs!$B$8 - I1094)/Inputs!$B$9)</f>
        <v>0</v>
      </c>
      <c r="L1094" s="3">
        <f>MAX(MIN(Inputs!$B$2, I1094*Inputs!$B$10, Inputs!$B$8*Inputs!$B$4 - J1094), 0)</f>
        <v>170</v>
      </c>
      <c r="M1094" s="3">
        <f t="shared" si="156"/>
        <v>0</v>
      </c>
      <c r="N1094" s="3">
        <f t="shared" si="157"/>
        <v>0</v>
      </c>
      <c r="O1094" s="3">
        <f>IF(H1094="Reg", MIN(Inputs!$B$2, I1094*Inputs!$B$10, (Inputs!$B$8-I1094)/Inputs!$B$9), 0)</f>
        <v>0</v>
      </c>
      <c r="P1094" s="3">
        <f t="shared" si="158"/>
        <v>0</v>
      </c>
      <c r="Q1094" s="3">
        <f t="shared" si="159"/>
        <v>0</v>
      </c>
      <c r="R1094" s="3">
        <f>I1094 + M1094*Inputs!$B$9 - N1094/Inputs!$B$10</f>
        <v>340</v>
      </c>
    </row>
    <row r="1095" spans="1:18" x14ac:dyDescent="0.3">
      <c r="A1095" s="4">
        <v>46068.541666666657</v>
      </c>
      <c r="B1095" s="3">
        <v>26.885000000000002</v>
      </c>
      <c r="C1095" s="3">
        <v>0.5</v>
      </c>
      <c r="D1095" s="3">
        <f t="shared" si="153"/>
        <v>40.288125000000001</v>
      </c>
      <c r="E1095" s="3">
        <f>MAX(B1095 - D1095/Inputs!$B$5, 0)</f>
        <v>0</v>
      </c>
      <c r="F1095" s="3">
        <f>MAX(D1095*Inputs!$B$5 - B1095, 0)</f>
        <v>8.5685499999999983</v>
      </c>
      <c r="G1095" s="3">
        <f t="shared" si="154"/>
        <v>0.5</v>
      </c>
      <c r="H1095" t="str">
        <f t="shared" si="155"/>
        <v>Charge</v>
      </c>
      <c r="I1095" s="3">
        <f t="shared" si="160"/>
        <v>340</v>
      </c>
      <c r="J1095" s="3">
        <f t="shared" si="161"/>
        <v>0</v>
      </c>
      <c r="K1095" s="3">
        <f>MIN(Inputs!$B$2, (Inputs!$B$8 - I1095)/Inputs!$B$9)</f>
        <v>0</v>
      </c>
      <c r="L1095" s="3">
        <f>MAX(MIN(Inputs!$B$2, I1095*Inputs!$B$10, Inputs!$B$8*Inputs!$B$4 - J1095), 0)</f>
        <v>170</v>
      </c>
      <c r="M1095" s="3">
        <f t="shared" si="156"/>
        <v>0</v>
      </c>
      <c r="N1095" s="3">
        <f t="shared" si="157"/>
        <v>0</v>
      </c>
      <c r="O1095" s="3">
        <f>IF(H1095="Reg", MIN(Inputs!$B$2, I1095*Inputs!$B$10, (Inputs!$B$8-I1095)/Inputs!$B$9), 0)</f>
        <v>0</v>
      </c>
      <c r="P1095" s="3">
        <f t="shared" si="158"/>
        <v>0</v>
      </c>
      <c r="Q1095" s="3">
        <f t="shared" si="159"/>
        <v>0</v>
      </c>
      <c r="R1095" s="3">
        <f>I1095 + M1095*Inputs!$B$9 - N1095/Inputs!$B$10</f>
        <v>340</v>
      </c>
    </row>
    <row r="1096" spans="1:18" x14ac:dyDescent="0.3">
      <c r="A1096" s="4">
        <v>46068.583333333343</v>
      </c>
      <c r="B1096" s="3">
        <v>27.117500000000003</v>
      </c>
      <c r="C1096" s="3">
        <v>0.8</v>
      </c>
      <c r="D1096" s="3">
        <f t="shared" si="153"/>
        <v>40.288125000000001</v>
      </c>
      <c r="E1096" s="3">
        <f>MAX(B1096 - D1096/Inputs!$B$5, 0)</f>
        <v>0</v>
      </c>
      <c r="F1096" s="3">
        <f>MAX(D1096*Inputs!$B$5 - B1096, 0)</f>
        <v>8.3360499999999966</v>
      </c>
      <c r="G1096" s="3">
        <f t="shared" si="154"/>
        <v>0.8</v>
      </c>
      <c r="H1096" t="str">
        <f t="shared" si="155"/>
        <v>Charge</v>
      </c>
      <c r="I1096" s="3">
        <f t="shared" si="160"/>
        <v>340</v>
      </c>
      <c r="J1096" s="3">
        <f t="shared" si="161"/>
        <v>0</v>
      </c>
      <c r="K1096" s="3">
        <f>MIN(Inputs!$B$2, (Inputs!$B$8 - I1096)/Inputs!$B$9)</f>
        <v>0</v>
      </c>
      <c r="L1096" s="3">
        <f>MAX(MIN(Inputs!$B$2, I1096*Inputs!$B$10, Inputs!$B$8*Inputs!$B$4 - J1096), 0)</f>
        <v>170</v>
      </c>
      <c r="M1096" s="3">
        <f t="shared" si="156"/>
        <v>0</v>
      </c>
      <c r="N1096" s="3">
        <f t="shared" si="157"/>
        <v>0</v>
      </c>
      <c r="O1096" s="3">
        <f>IF(H1096="Reg", MIN(Inputs!$B$2, I1096*Inputs!$B$10, (Inputs!$B$8-I1096)/Inputs!$B$9), 0)</f>
        <v>0</v>
      </c>
      <c r="P1096" s="3">
        <f t="shared" si="158"/>
        <v>0</v>
      </c>
      <c r="Q1096" s="3">
        <f t="shared" si="159"/>
        <v>0</v>
      </c>
      <c r="R1096" s="3">
        <f>I1096 + M1096*Inputs!$B$9 - N1096/Inputs!$B$10</f>
        <v>340</v>
      </c>
    </row>
    <row r="1097" spans="1:18" x14ac:dyDescent="0.3">
      <c r="A1097" s="4">
        <v>46068.625</v>
      </c>
      <c r="B1097" s="3">
        <v>53.28</v>
      </c>
      <c r="C1097" s="3">
        <v>0.57999999999999996</v>
      </c>
      <c r="D1097" s="3">
        <f t="shared" si="153"/>
        <v>40.288125000000001</v>
      </c>
      <c r="E1097" s="3">
        <f>MAX(B1097 - D1097/Inputs!$B$5, 0)</f>
        <v>7.4980397727272745</v>
      </c>
      <c r="F1097" s="3">
        <f>MAX(D1097*Inputs!$B$5 - B1097, 0)</f>
        <v>0</v>
      </c>
      <c r="G1097" s="3">
        <f t="shared" si="154"/>
        <v>0.57999999999999996</v>
      </c>
      <c r="H1097" t="str">
        <f t="shared" si="155"/>
        <v>Discharge</v>
      </c>
      <c r="I1097" s="3">
        <f t="shared" si="160"/>
        <v>340</v>
      </c>
      <c r="J1097" s="3">
        <f t="shared" si="161"/>
        <v>0</v>
      </c>
      <c r="K1097" s="3">
        <f>MIN(Inputs!$B$2, (Inputs!$B$8 - I1097)/Inputs!$B$9)</f>
        <v>0</v>
      </c>
      <c r="L1097" s="3">
        <f>MAX(MIN(Inputs!$B$2, I1097*Inputs!$B$10, Inputs!$B$8*Inputs!$B$4 - J1097), 0)</f>
        <v>170</v>
      </c>
      <c r="M1097" s="3">
        <f t="shared" si="156"/>
        <v>0</v>
      </c>
      <c r="N1097" s="3">
        <f t="shared" si="157"/>
        <v>170</v>
      </c>
      <c r="O1097" s="3">
        <f>IF(H1097="Reg", MIN(Inputs!$B$2, I1097*Inputs!$B$10, (Inputs!$B$8-I1097)/Inputs!$B$9), 0)</f>
        <v>0</v>
      </c>
      <c r="P1097" s="3">
        <f t="shared" si="158"/>
        <v>9057.6</v>
      </c>
      <c r="Q1097" s="3">
        <f t="shared" si="159"/>
        <v>0</v>
      </c>
      <c r="R1097" s="3">
        <f>I1097 + M1097*Inputs!$B$9 - N1097/Inputs!$B$10</f>
        <v>158.77939109773115</v>
      </c>
    </row>
    <row r="1098" spans="1:18" x14ac:dyDescent="0.3">
      <c r="A1098" s="4">
        <v>46068.666666666657</v>
      </c>
      <c r="B1098" s="3">
        <v>117.9725</v>
      </c>
      <c r="C1098" s="3">
        <v>0.71</v>
      </c>
      <c r="D1098" s="3">
        <f t="shared" si="153"/>
        <v>40.288125000000001</v>
      </c>
      <c r="E1098" s="3">
        <f>MAX(B1098 - D1098/Inputs!$B$5, 0)</f>
        <v>72.190539772727277</v>
      </c>
      <c r="F1098" s="3">
        <f>MAX(D1098*Inputs!$B$5 - B1098, 0)</f>
        <v>0</v>
      </c>
      <c r="G1098" s="3">
        <f t="shared" si="154"/>
        <v>0.71</v>
      </c>
      <c r="H1098" t="str">
        <f t="shared" si="155"/>
        <v>Discharge</v>
      </c>
      <c r="I1098" s="3">
        <f t="shared" si="160"/>
        <v>158.77939109773115</v>
      </c>
      <c r="J1098" s="3">
        <f t="shared" si="161"/>
        <v>170</v>
      </c>
      <c r="K1098" s="3">
        <f>MIN(Inputs!$B$2, (Inputs!$B$8 - I1098)/Inputs!$B$9)</f>
        <v>170</v>
      </c>
      <c r="L1098" s="3">
        <f>MAX(MIN(Inputs!$B$2, I1098*Inputs!$B$10, Inputs!$B$8*Inputs!$B$4 - J1098), 0)</f>
        <v>148.94827166799323</v>
      </c>
      <c r="M1098" s="3">
        <f t="shared" si="156"/>
        <v>0</v>
      </c>
      <c r="N1098" s="3">
        <f t="shared" si="157"/>
        <v>148.94827166799323</v>
      </c>
      <c r="O1098" s="3">
        <f>IF(H1098="Reg", MIN(Inputs!$B$2, I1098*Inputs!$B$10, (Inputs!$B$8-I1098)/Inputs!$B$9), 0)</f>
        <v>0</v>
      </c>
      <c r="P1098" s="3">
        <f t="shared" si="158"/>
        <v>17571.79997935233</v>
      </c>
      <c r="Q1098" s="3">
        <f t="shared" si="159"/>
        <v>0</v>
      </c>
      <c r="R1098" s="3">
        <f>I1098 + M1098*Inputs!$B$9 - N1098/Inputs!$B$10</f>
        <v>0</v>
      </c>
    </row>
    <row r="1099" spans="1:18" x14ac:dyDescent="0.3">
      <c r="A1099" s="4">
        <v>46068.708333333343</v>
      </c>
      <c r="B1099" s="3">
        <v>108.64750000000001</v>
      </c>
      <c r="C1099" s="3">
        <v>0.9</v>
      </c>
      <c r="D1099" s="3">
        <f t="shared" si="153"/>
        <v>40.288125000000001</v>
      </c>
      <c r="E1099" s="3">
        <f>MAX(B1099 - D1099/Inputs!$B$5, 0)</f>
        <v>62.865539772727281</v>
      </c>
      <c r="F1099" s="3">
        <f>MAX(D1099*Inputs!$B$5 - B1099, 0)</f>
        <v>0</v>
      </c>
      <c r="G1099" s="3">
        <f t="shared" si="154"/>
        <v>0.9</v>
      </c>
      <c r="H1099" t="str">
        <f t="shared" si="155"/>
        <v>Discharge</v>
      </c>
      <c r="I1099" s="3">
        <f t="shared" si="160"/>
        <v>0</v>
      </c>
      <c r="J1099" s="3">
        <f t="shared" si="161"/>
        <v>318.94827166799325</v>
      </c>
      <c r="K1099" s="3">
        <f>MIN(Inputs!$B$2, (Inputs!$B$8 - I1099)/Inputs!$B$9)</f>
        <v>170</v>
      </c>
      <c r="L1099" s="3">
        <f>MAX(MIN(Inputs!$B$2, I1099*Inputs!$B$10, Inputs!$B$8*Inputs!$B$4 - J1099), 0)</f>
        <v>0</v>
      </c>
      <c r="M1099" s="3">
        <f t="shared" si="156"/>
        <v>0</v>
      </c>
      <c r="N1099" s="3">
        <f t="shared" si="157"/>
        <v>0</v>
      </c>
      <c r="O1099" s="3">
        <f>IF(H1099="Reg", MIN(Inputs!$B$2, I1099*Inputs!$B$10, (Inputs!$B$8-I1099)/Inputs!$B$9), 0)</f>
        <v>0</v>
      </c>
      <c r="P1099" s="3">
        <f t="shared" si="158"/>
        <v>0</v>
      </c>
      <c r="Q1099" s="3">
        <f t="shared" si="159"/>
        <v>0</v>
      </c>
      <c r="R1099" s="3">
        <f>I1099 + M1099*Inputs!$B$9 - N1099/Inputs!$B$10</f>
        <v>0</v>
      </c>
    </row>
    <row r="1100" spans="1:18" x14ac:dyDescent="0.3">
      <c r="A1100" s="4">
        <v>46068.75</v>
      </c>
      <c r="B1100" s="3">
        <v>88.212500000000006</v>
      </c>
      <c r="C1100" s="3">
        <v>1.5</v>
      </c>
      <c r="D1100" s="3">
        <f t="shared" si="153"/>
        <v>40.288125000000001</v>
      </c>
      <c r="E1100" s="3">
        <f>MAX(B1100 - D1100/Inputs!$B$5, 0)</f>
        <v>42.430539772727279</v>
      </c>
      <c r="F1100" s="3">
        <f>MAX(D1100*Inputs!$B$5 - B1100, 0)</f>
        <v>0</v>
      </c>
      <c r="G1100" s="3">
        <f t="shared" si="154"/>
        <v>1.5</v>
      </c>
      <c r="H1100" t="str">
        <f t="shared" si="155"/>
        <v>Discharge</v>
      </c>
      <c r="I1100" s="3">
        <f t="shared" si="160"/>
        <v>0</v>
      </c>
      <c r="J1100" s="3">
        <f t="shared" si="161"/>
        <v>318.94827166799325</v>
      </c>
      <c r="K1100" s="3">
        <f>MIN(Inputs!$B$2, (Inputs!$B$8 - I1100)/Inputs!$B$9)</f>
        <v>170</v>
      </c>
      <c r="L1100" s="3">
        <f>MAX(MIN(Inputs!$B$2, I1100*Inputs!$B$10, Inputs!$B$8*Inputs!$B$4 - J1100), 0)</f>
        <v>0</v>
      </c>
      <c r="M1100" s="3">
        <f t="shared" si="156"/>
        <v>0</v>
      </c>
      <c r="N1100" s="3">
        <f t="shared" si="157"/>
        <v>0</v>
      </c>
      <c r="O1100" s="3">
        <f>IF(H1100="Reg", MIN(Inputs!$B$2, I1100*Inputs!$B$10, (Inputs!$B$8-I1100)/Inputs!$B$9), 0)</f>
        <v>0</v>
      </c>
      <c r="P1100" s="3">
        <f t="shared" si="158"/>
        <v>0</v>
      </c>
      <c r="Q1100" s="3">
        <f t="shared" si="159"/>
        <v>0</v>
      </c>
      <c r="R1100" s="3">
        <f>I1100 + M1100*Inputs!$B$9 - N1100/Inputs!$B$10</f>
        <v>0</v>
      </c>
    </row>
    <row r="1101" spans="1:18" x14ac:dyDescent="0.3">
      <c r="A1101" s="4">
        <v>46068.791666666657</v>
      </c>
      <c r="B1101" s="3">
        <v>70.400000000000006</v>
      </c>
      <c r="C1101" s="3">
        <v>0.13</v>
      </c>
      <c r="D1101" s="3">
        <f t="shared" si="153"/>
        <v>40.288125000000001</v>
      </c>
      <c r="E1101" s="3">
        <f>MAX(B1101 - D1101/Inputs!$B$5, 0)</f>
        <v>24.618039772727279</v>
      </c>
      <c r="F1101" s="3">
        <f>MAX(D1101*Inputs!$B$5 - B1101, 0)</f>
        <v>0</v>
      </c>
      <c r="G1101" s="3">
        <f t="shared" si="154"/>
        <v>0.13</v>
      </c>
      <c r="H1101" t="str">
        <f t="shared" si="155"/>
        <v>Discharge</v>
      </c>
      <c r="I1101" s="3">
        <f t="shared" si="160"/>
        <v>0</v>
      </c>
      <c r="J1101" s="3">
        <f t="shared" si="161"/>
        <v>318.94827166799325</v>
      </c>
      <c r="K1101" s="3">
        <f>MIN(Inputs!$B$2, (Inputs!$B$8 - I1101)/Inputs!$B$9)</f>
        <v>170</v>
      </c>
      <c r="L1101" s="3">
        <f>MAX(MIN(Inputs!$B$2, I1101*Inputs!$B$10, Inputs!$B$8*Inputs!$B$4 - J1101), 0)</f>
        <v>0</v>
      </c>
      <c r="M1101" s="3">
        <f t="shared" si="156"/>
        <v>0</v>
      </c>
      <c r="N1101" s="3">
        <f t="shared" si="157"/>
        <v>0</v>
      </c>
      <c r="O1101" s="3">
        <f>IF(H1101="Reg", MIN(Inputs!$B$2, I1101*Inputs!$B$10, (Inputs!$B$8-I1101)/Inputs!$B$9), 0)</f>
        <v>0</v>
      </c>
      <c r="P1101" s="3">
        <f t="shared" si="158"/>
        <v>0</v>
      </c>
      <c r="Q1101" s="3">
        <f t="shared" si="159"/>
        <v>0</v>
      </c>
      <c r="R1101" s="3">
        <f>I1101 + M1101*Inputs!$B$9 - N1101/Inputs!$B$10</f>
        <v>0</v>
      </c>
    </row>
    <row r="1102" spans="1:18" x14ac:dyDescent="0.3">
      <c r="A1102" s="4">
        <v>46068.833333333343</v>
      </c>
      <c r="B1102" s="3">
        <v>53.97</v>
      </c>
      <c r="C1102" s="3">
        <v>0.12</v>
      </c>
      <c r="D1102" s="3">
        <f t="shared" si="153"/>
        <v>40.288125000000001</v>
      </c>
      <c r="E1102" s="3">
        <f>MAX(B1102 - D1102/Inputs!$B$5, 0)</f>
        <v>8.1880397727272722</v>
      </c>
      <c r="F1102" s="3">
        <f>MAX(D1102*Inputs!$B$5 - B1102, 0)</f>
        <v>0</v>
      </c>
      <c r="G1102" s="3">
        <f t="shared" si="154"/>
        <v>0.12</v>
      </c>
      <c r="H1102" t="str">
        <f t="shared" si="155"/>
        <v>Discharge</v>
      </c>
      <c r="I1102" s="3">
        <f t="shared" si="160"/>
        <v>0</v>
      </c>
      <c r="J1102" s="3">
        <f t="shared" si="161"/>
        <v>318.94827166799325</v>
      </c>
      <c r="K1102" s="3">
        <f>MIN(Inputs!$B$2, (Inputs!$B$8 - I1102)/Inputs!$B$9)</f>
        <v>170</v>
      </c>
      <c r="L1102" s="3">
        <f>MAX(MIN(Inputs!$B$2, I1102*Inputs!$B$10, Inputs!$B$8*Inputs!$B$4 - J1102), 0)</f>
        <v>0</v>
      </c>
      <c r="M1102" s="3">
        <f t="shared" si="156"/>
        <v>0</v>
      </c>
      <c r="N1102" s="3">
        <f t="shared" si="157"/>
        <v>0</v>
      </c>
      <c r="O1102" s="3">
        <f>IF(H1102="Reg", MIN(Inputs!$B$2, I1102*Inputs!$B$10, (Inputs!$B$8-I1102)/Inputs!$B$9), 0)</f>
        <v>0</v>
      </c>
      <c r="P1102" s="3">
        <f t="shared" si="158"/>
        <v>0</v>
      </c>
      <c r="Q1102" s="3">
        <f t="shared" si="159"/>
        <v>0</v>
      </c>
      <c r="R1102" s="3">
        <f>I1102 + M1102*Inputs!$B$9 - N1102/Inputs!$B$10</f>
        <v>0</v>
      </c>
    </row>
    <row r="1103" spans="1:18" x14ac:dyDescent="0.3">
      <c r="A1103" s="4">
        <v>46068.875</v>
      </c>
      <c r="B1103" s="3">
        <v>38.092500000000001</v>
      </c>
      <c r="C1103" s="3">
        <v>0.13</v>
      </c>
      <c r="D1103" s="3">
        <f t="shared" si="153"/>
        <v>40.288125000000001</v>
      </c>
      <c r="E1103" s="3">
        <f>MAX(B1103 - D1103/Inputs!$B$5, 0)</f>
        <v>0</v>
      </c>
      <c r="F1103" s="3">
        <f>MAX(D1103*Inputs!$B$5 - B1103, 0)</f>
        <v>0</v>
      </c>
      <c r="G1103" s="3">
        <f t="shared" si="154"/>
        <v>0.13</v>
      </c>
      <c r="H1103" t="str">
        <f t="shared" si="155"/>
        <v>Reg</v>
      </c>
      <c r="I1103" s="3">
        <f t="shared" si="160"/>
        <v>0</v>
      </c>
      <c r="J1103" s="3">
        <f t="shared" si="161"/>
        <v>318.94827166799325</v>
      </c>
      <c r="K1103" s="3">
        <f>MIN(Inputs!$B$2, (Inputs!$B$8 - I1103)/Inputs!$B$9)</f>
        <v>170</v>
      </c>
      <c r="L1103" s="3">
        <f>MAX(MIN(Inputs!$B$2, I1103*Inputs!$B$10, Inputs!$B$8*Inputs!$B$4 - J1103), 0)</f>
        <v>0</v>
      </c>
      <c r="M1103" s="3">
        <f t="shared" si="156"/>
        <v>0</v>
      </c>
      <c r="N1103" s="3">
        <f t="shared" si="157"/>
        <v>0</v>
      </c>
      <c r="O1103" s="3">
        <f>IF(H1103="Reg", MIN(Inputs!$B$2, I1103*Inputs!$B$10, (Inputs!$B$8-I1103)/Inputs!$B$9), 0)</f>
        <v>0</v>
      </c>
      <c r="P1103" s="3">
        <f t="shared" si="158"/>
        <v>0</v>
      </c>
      <c r="Q1103" s="3">
        <f t="shared" si="159"/>
        <v>0</v>
      </c>
      <c r="R1103" s="3">
        <f>I1103 + M1103*Inputs!$B$9 - N1103/Inputs!$B$10</f>
        <v>0</v>
      </c>
    </row>
    <row r="1104" spans="1:18" x14ac:dyDescent="0.3">
      <c r="A1104" s="4">
        <v>46068.916666666657</v>
      </c>
      <c r="B1104" s="3">
        <v>28.032500000000002</v>
      </c>
      <c r="C1104" s="3">
        <v>0.14000000000000001</v>
      </c>
      <c r="D1104" s="3">
        <f t="shared" si="153"/>
        <v>40.288125000000001</v>
      </c>
      <c r="E1104" s="3">
        <f>MAX(B1104 - D1104/Inputs!$B$5, 0)</f>
        <v>0</v>
      </c>
      <c r="F1104" s="3">
        <f>MAX(D1104*Inputs!$B$5 - B1104, 0)</f>
        <v>7.4210499999999975</v>
      </c>
      <c r="G1104" s="3">
        <f t="shared" si="154"/>
        <v>0.14000000000000001</v>
      </c>
      <c r="H1104" t="str">
        <f t="shared" si="155"/>
        <v>Charge</v>
      </c>
      <c r="I1104" s="3">
        <f t="shared" si="160"/>
        <v>0</v>
      </c>
      <c r="J1104" s="3">
        <f t="shared" si="161"/>
        <v>318.94827166799325</v>
      </c>
      <c r="K1104" s="3">
        <f>MIN(Inputs!$B$2, (Inputs!$B$8 - I1104)/Inputs!$B$9)</f>
        <v>170</v>
      </c>
      <c r="L1104" s="3">
        <f>MAX(MIN(Inputs!$B$2, I1104*Inputs!$B$10, Inputs!$B$8*Inputs!$B$4 - J1104), 0)</f>
        <v>0</v>
      </c>
      <c r="M1104" s="3">
        <f t="shared" si="156"/>
        <v>170</v>
      </c>
      <c r="N1104" s="3">
        <f t="shared" si="157"/>
        <v>0</v>
      </c>
      <c r="O1104" s="3">
        <f>IF(H1104="Reg", MIN(Inputs!$B$2, I1104*Inputs!$B$10, (Inputs!$B$8-I1104)/Inputs!$B$9), 0)</f>
        <v>0</v>
      </c>
      <c r="P1104" s="3">
        <f t="shared" si="158"/>
        <v>-4765.5250000000005</v>
      </c>
      <c r="Q1104" s="3">
        <f t="shared" si="159"/>
        <v>0</v>
      </c>
      <c r="R1104" s="3">
        <f>I1104 + M1104*Inputs!$B$9 - N1104/Inputs!$B$10</f>
        <v>159.4741358339966</v>
      </c>
    </row>
    <row r="1105" spans="1:18" x14ac:dyDescent="0.3">
      <c r="A1105" s="4">
        <v>46068.958333333343</v>
      </c>
      <c r="B1105" s="3">
        <v>26.8475</v>
      </c>
      <c r="C1105" s="3">
        <v>0.03</v>
      </c>
      <c r="D1105" s="3">
        <f t="shared" si="153"/>
        <v>40.288125000000001</v>
      </c>
      <c r="E1105" s="3">
        <f>MAX(B1105 - D1105/Inputs!$B$5, 0)</f>
        <v>0</v>
      </c>
      <c r="F1105" s="3">
        <f>MAX(D1105*Inputs!$B$5 - B1105, 0)</f>
        <v>8.6060499999999998</v>
      </c>
      <c r="G1105" s="3">
        <f t="shared" si="154"/>
        <v>0.03</v>
      </c>
      <c r="H1105" t="str">
        <f t="shared" si="155"/>
        <v>Charge</v>
      </c>
      <c r="I1105" s="3">
        <f t="shared" si="160"/>
        <v>159.4741358339966</v>
      </c>
      <c r="J1105" s="3">
        <f t="shared" si="161"/>
        <v>318.94827166799325</v>
      </c>
      <c r="K1105" s="3">
        <f>MIN(Inputs!$B$2, (Inputs!$B$8 - I1105)/Inputs!$B$9)</f>
        <v>170</v>
      </c>
      <c r="L1105" s="3">
        <f>MAX(MIN(Inputs!$B$2, I1105*Inputs!$B$10, Inputs!$B$8*Inputs!$B$4 - J1105), 0)</f>
        <v>21.051728332006746</v>
      </c>
      <c r="M1105" s="3">
        <f t="shared" si="156"/>
        <v>170</v>
      </c>
      <c r="N1105" s="3">
        <f t="shared" si="157"/>
        <v>0</v>
      </c>
      <c r="O1105" s="3">
        <f>IF(H1105="Reg", MIN(Inputs!$B$2, I1105*Inputs!$B$10, (Inputs!$B$8-I1105)/Inputs!$B$9), 0)</f>
        <v>0</v>
      </c>
      <c r="P1105" s="3">
        <f t="shared" si="158"/>
        <v>-4564.0749999999998</v>
      </c>
      <c r="Q1105" s="3">
        <f t="shared" si="159"/>
        <v>0</v>
      </c>
      <c r="R1105" s="3">
        <f>I1105 + M1105*Inputs!$B$9 - N1105/Inputs!$B$10</f>
        <v>318.9482716679932</v>
      </c>
    </row>
    <row r="1106" spans="1:18" x14ac:dyDescent="0.3">
      <c r="A1106" s="4">
        <v>46069</v>
      </c>
      <c r="B1106" s="3">
        <v>19.392500000000002</v>
      </c>
      <c r="C1106" s="3">
        <v>0.04</v>
      </c>
      <c r="D1106" s="3">
        <f t="shared" si="153"/>
        <v>20.415625000000002</v>
      </c>
      <c r="E1106" s="3">
        <f>MAX(B1106 - D1106/Inputs!$B$5, 0)</f>
        <v>0</v>
      </c>
      <c r="F1106" s="3">
        <f>MAX(D1106*Inputs!$B$5 - B1106, 0)</f>
        <v>0</v>
      </c>
      <c r="G1106" s="3">
        <f t="shared" si="154"/>
        <v>0.04</v>
      </c>
      <c r="H1106" t="str">
        <f t="shared" si="155"/>
        <v>Reg</v>
      </c>
      <c r="I1106" s="3">
        <f t="shared" si="160"/>
        <v>318.9482716679932</v>
      </c>
      <c r="J1106" s="3">
        <f t="shared" si="161"/>
        <v>0</v>
      </c>
      <c r="K1106" s="3">
        <f>MIN(Inputs!$B$2, (Inputs!$B$8 - I1106)/Inputs!$B$9)</f>
        <v>22.44121780453775</v>
      </c>
      <c r="L1106" s="3">
        <f>MAX(MIN(Inputs!$B$2, I1106*Inputs!$B$10, Inputs!$B$8*Inputs!$B$4 - J1106), 0)</f>
        <v>170</v>
      </c>
      <c r="M1106" s="3">
        <f t="shared" si="156"/>
        <v>0</v>
      </c>
      <c r="N1106" s="3">
        <f t="shared" si="157"/>
        <v>0</v>
      </c>
      <c r="O1106" s="3">
        <f>IF(H1106="Reg", MIN(Inputs!$B$2, I1106*Inputs!$B$10, (Inputs!$B$8-I1106)/Inputs!$B$9), 0)</f>
        <v>22.44121780453775</v>
      </c>
      <c r="P1106" s="3">
        <f t="shared" si="158"/>
        <v>0</v>
      </c>
      <c r="Q1106" s="3">
        <f t="shared" si="159"/>
        <v>0.89764871218150999</v>
      </c>
      <c r="R1106" s="3">
        <f>I1106 + M1106*Inputs!$B$9 - N1106/Inputs!$B$10</f>
        <v>318.9482716679932</v>
      </c>
    </row>
    <row r="1107" spans="1:18" x14ac:dyDescent="0.3">
      <c r="A1107" s="4">
        <v>46069.041666666657</v>
      </c>
      <c r="B1107" s="3">
        <v>18.57</v>
      </c>
      <c r="C1107" s="3">
        <v>0.03</v>
      </c>
      <c r="D1107" s="3">
        <f t="shared" si="153"/>
        <v>20.415625000000002</v>
      </c>
      <c r="E1107" s="3">
        <f>MAX(B1107 - D1107/Inputs!$B$5, 0)</f>
        <v>0</v>
      </c>
      <c r="F1107" s="3">
        <f>MAX(D1107*Inputs!$B$5 - B1107, 0)</f>
        <v>0</v>
      </c>
      <c r="G1107" s="3">
        <f t="shared" si="154"/>
        <v>0.03</v>
      </c>
      <c r="H1107" t="str">
        <f t="shared" si="155"/>
        <v>Reg</v>
      </c>
      <c r="I1107" s="3">
        <f t="shared" si="160"/>
        <v>318.9482716679932</v>
      </c>
      <c r="J1107" s="3">
        <f t="shared" si="161"/>
        <v>0</v>
      </c>
      <c r="K1107" s="3">
        <f>MIN(Inputs!$B$2, (Inputs!$B$8 - I1107)/Inputs!$B$9)</f>
        <v>22.44121780453775</v>
      </c>
      <c r="L1107" s="3">
        <f>MAX(MIN(Inputs!$B$2, I1107*Inputs!$B$10, Inputs!$B$8*Inputs!$B$4 - J1107), 0)</f>
        <v>170</v>
      </c>
      <c r="M1107" s="3">
        <f t="shared" si="156"/>
        <v>0</v>
      </c>
      <c r="N1107" s="3">
        <f t="shared" si="157"/>
        <v>0</v>
      </c>
      <c r="O1107" s="3">
        <f>IF(H1107="Reg", MIN(Inputs!$B$2, I1107*Inputs!$B$10, (Inputs!$B$8-I1107)/Inputs!$B$9), 0)</f>
        <v>22.44121780453775</v>
      </c>
      <c r="P1107" s="3">
        <f t="shared" si="158"/>
        <v>0</v>
      </c>
      <c r="Q1107" s="3">
        <f t="shared" si="159"/>
        <v>0.67323653413613249</v>
      </c>
      <c r="R1107" s="3">
        <f>I1107 + M1107*Inputs!$B$9 - N1107/Inputs!$B$10</f>
        <v>318.9482716679932</v>
      </c>
    </row>
    <row r="1108" spans="1:18" x14ac:dyDescent="0.3">
      <c r="A1108" s="4">
        <v>46069.083333333343</v>
      </c>
      <c r="B1108" s="3">
        <v>16.439999999999998</v>
      </c>
      <c r="C1108" s="3">
        <v>0.03</v>
      </c>
      <c r="D1108" s="3">
        <f t="shared" si="153"/>
        <v>20.415625000000002</v>
      </c>
      <c r="E1108" s="3">
        <f>MAX(B1108 - D1108/Inputs!$B$5, 0)</f>
        <v>0</v>
      </c>
      <c r="F1108" s="3">
        <f>MAX(D1108*Inputs!$B$5 - B1108, 0)</f>
        <v>1.5257500000000057</v>
      </c>
      <c r="G1108" s="3">
        <f t="shared" si="154"/>
        <v>0.03</v>
      </c>
      <c r="H1108" t="str">
        <f t="shared" si="155"/>
        <v>Charge</v>
      </c>
      <c r="I1108" s="3">
        <f t="shared" si="160"/>
        <v>318.9482716679932</v>
      </c>
      <c r="J1108" s="3">
        <f t="shared" si="161"/>
        <v>0</v>
      </c>
      <c r="K1108" s="3">
        <f>MIN(Inputs!$B$2, (Inputs!$B$8 - I1108)/Inputs!$B$9)</f>
        <v>22.44121780453775</v>
      </c>
      <c r="L1108" s="3">
        <f>MAX(MIN(Inputs!$B$2, I1108*Inputs!$B$10, Inputs!$B$8*Inputs!$B$4 - J1108), 0)</f>
        <v>170</v>
      </c>
      <c r="M1108" s="3">
        <f t="shared" si="156"/>
        <v>22.44121780453775</v>
      </c>
      <c r="N1108" s="3">
        <f t="shared" si="157"/>
        <v>0</v>
      </c>
      <c r="O1108" s="3">
        <f>IF(H1108="Reg", MIN(Inputs!$B$2, I1108*Inputs!$B$10, (Inputs!$B$8-I1108)/Inputs!$B$9), 0)</f>
        <v>0</v>
      </c>
      <c r="P1108" s="3">
        <f t="shared" si="158"/>
        <v>-368.93362070660055</v>
      </c>
      <c r="Q1108" s="3">
        <f t="shared" si="159"/>
        <v>0</v>
      </c>
      <c r="R1108" s="3">
        <f>I1108 + M1108*Inputs!$B$9 - N1108/Inputs!$B$10</f>
        <v>340</v>
      </c>
    </row>
    <row r="1109" spans="1:18" x14ac:dyDescent="0.3">
      <c r="A1109" s="4">
        <v>46069.125</v>
      </c>
      <c r="B1109" s="3">
        <v>15.7325</v>
      </c>
      <c r="C1109" s="3">
        <v>0.04</v>
      </c>
      <c r="D1109" s="3">
        <f t="shared" si="153"/>
        <v>20.415625000000002</v>
      </c>
      <c r="E1109" s="3">
        <f>MAX(B1109 - D1109/Inputs!$B$5, 0)</f>
        <v>0</v>
      </c>
      <c r="F1109" s="3">
        <f>MAX(D1109*Inputs!$B$5 - B1109, 0)</f>
        <v>2.2332500000000035</v>
      </c>
      <c r="G1109" s="3">
        <f t="shared" si="154"/>
        <v>0.04</v>
      </c>
      <c r="H1109" t="str">
        <f t="shared" si="155"/>
        <v>Charge</v>
      </c>
      <c r="I1109" s="3">
        <f t="shared" si="160"/>
        <v>340</v>
      </c>
      <c r="J1109" s="3">
        <f t="shared" si="161"/>
        <v>0</v>
      </c>
      <c r="K1109" s="3">
        <f>MIN(Inputs!$B$2, (Inputs!$B$8 - I1109)/Inputs!$B$9)</f>
        <v>0</v>
      </c>
      <c r="L1109" s="3">
        <f>MAX(MIN(Inputs!$B$2, I1109*Inputs!$B$10, Inputs!$B$8*Inputs!$B$4 - J1109), 0)</f>
        <v>170</v>
      </c>
      <c r="M1109" s="3">
        <f t="shared" si="156"/>
        <v>0</v>
      </c>
      <c r="N1109" s="3">
        <f t="shared" si="157"/>
        <v>0</v>
      </c>
      <c r="O1109" s="3">
        <f>IF(H1109="Reg", MIN(Inputs!$B$2, I1109*Inputs!$B$10, (Inputs!$B$8-I1109)/Inputs!$B$9), 0)</f>
        <v>0</v>
      </c>
      <c r="P1109" s="3">
        <f t="shared" si="158"/>
        <v>0</v>
      </c>
      <c r="Q1109" s="3">
        <f t="shared" si="159"/>
        <v>0</v>
      </c>
      <c r="R1109" s="3">
        <f>I1109 + M1109*Inputs!$B$9 - N1109/Inputs!$B$10</f>
        <v>340</v>
      </c>
    </row>
    <row r="1110" spans="1:18" x14ac:dyDescent="0.3">
      <c r="A1110" s="4">
        <v>46069.166666666657</v>
      </c>
      <c r="B1110" s="3">
        <v>17.88</v>
      </c>
      <c r="C1110" s="3">
        <v>0.04</v>
      </c>
      <c r="D1110" s="3">
        <f t="shared" si="153"/>
        <v>20.415625000000002</v>
      </c>
      <c r="E1110" s="3">
        <f>MAX(B1110 - D1110/Inputs!$B$5, 0)</f>
        <v>0</v>
      </c>
      <c r="F1110" s="3">
        <f>MAX(D1110*Inputs!$B$5 - B1110, 0)</f>
        <v>8.5750000000004434E-2</v>
      </c>
      <c r="G1110" s="3">
        <f t="shared" si="154"/>
        <v>0.04</v>
      </c>
      <c r="H1110" t="str">
        <f t="shared" si="155"/>
        <v>Charge</v>
      </c>
      <c r="I1110" s="3">
        <f t="shared" si="160"/>
        <v>340</v>
      </c>
      <c r="J1110" s="3">
        <f t="shared" si="161"/>
        <v>0</v>
      </c>
      <c r="K1110" s="3">
        <f>MIN(Inputs!$B$2, (Inputs!$B$8 - I1110)/Inputs!$B$9)</f>
        <v>0</v>
      </c>
      <c r="L1110" s="3">
        <f>MAX(MIN(Inputs!$B$2, I1110*Inputs!$B$10, Inputs!$B$8*Inputs!$B$4 - J1110), 0)</f>
        <v>170</v>
      </c>
      <c r="M1110" s="3">
        <f t="shared" si="156"/>
        <v>0</v>
      </c>
      <c r="N1110" s="3">
        <f t="shared" si="157"/>
        <v>0</v>
      </c>
      <c r="O1110" s="3">
        <f>IF(H1110="Reg", MIN(Inputs!$B$2, I1110*Inputs!$B$10, (Inputs!$B$8-I1110)/Inputs!$B$9), 0)</f>
        <v>0</v>
      </c>
      <c r="P1110" s="3">
        <f t="shared" si="158"/>
        <v>0</v>
      </c>
      <c r="Q1110" s="3">
        <f t="shared" si="159"/>
        <v>0</v>
      </c>
      <c r="R1110" s="3">
        <f>I1110 + M1110*Inputs!$B$9 - N1110/Inputs!$B$10</f>
        <v>340</v>
      </c>
    </row>
    <row r="1111" spans="1:18" x14ac:dyDescent="0.3">
      <c r="A1111" s="4">
        <v>46069.208333333343</v>
      </c>
      <c r="B1111" s="3">
        <v>22.824999999999999</v>
      </c>
      <c r="C1111" s="3">
        <v>0.04</v>
      </c>
      <c r="D1111" s="3">
        <f t="shared" si="153"/>
        <v>20.415625000000002</v>
      </c>
      <c r="E1111" s="3">
        <f>MAX(B1111 - D1111/Inputs!$B$5, 0)</f>
        <v>0</v>
      </c>
      <c r="F1111" s="3">
        <f>MAX(D1111*Inputs!$B$5 - B1111, 0)</f>
        <v>0</v>
      </c>
      <c r="G1111" s="3">
        <f t="shared" si="154"/>
        <v>0.04</v>
      </c>
      <c r="H1111" t="str">
        <f t="shared" si="155"/>
        <v>Reg</v>
      </c>
      <c r="I1111" s="3">
        <f t="shared" si="160"/>
        <v>340</v>
      </c>
      <c r="J1111" s="3">
        <f t="shared" si="161"/>
        <v>0</v>
      </c>
      <c r="K1111" s="3">
        <f>MIN(Inputs!$B$2, (Inputs!$B$8 - I1111)/Inputs!$B$9)</f>
        <v>0</v>
      </c>
      <c r="L1111" s="3">
        <f>MAX(MIN(Inputs!$B$2, I1111*Inputs!$B$10, Inputs!$B$8*Inputs!$B$4 - J1111), 0)</f>
        <v>170</v>
      </c>
      <c r="M1111" s="3">
        <f t="shared" si="156"/>
        <v>0</v>
      </c>
      <c r="N1111" s="3">
        <f t="shared" si="157"/>
        <v>0</v>
      </c>
      <c r="O1111" s="3">
        <f>IF(H1111="Reg", MIN(Inputs!$B$2, I1111*Inputs!$B$10, (Inputs!$B$8-I1111)/Inputs!$B$9), 0)</f>
        <v>0</v>
      </c>
      <c r="P1111" s="3">
        <f t="shared" si="158"/>
        <v>0</v>
      </c>
      <c r="Q1111" s="3">
        <f t="shared" si="159"/>
        <v>0</v>
      </c>
      <c r="R1111" s="3">
        <f>I1111 + M1111*Inputs!$B$9 - N1111/Inputs!$B$10</f>
        <v>340</v>
      </c>
    </row>
    <row r="1112" spans="1:18" x14ac:dyDescent="0.3">
      <c r="A1112" s="4">
        <v>46069.25</v>
      </c>
      <c r="B1112" s="3">
        <v>35.340000000000003</v>
      </c>
      <c r="C1112" s="3">
        <v>0.11</v>
      </c>
      <c r="D1112" s="3">
        <f t="shared" si="153"/>
        <v>20.415625000000002</v>
      </c>
      <c r="E1112" s="3">
        <f>MAX(B1112 - D1112/Inputs!$B$5, 0)</f>
        <v>12.140426136363637</v>
      </c>
      <c r="F1112" s="3">
        <f>MAX(D1112*Inputs!$B$5 - B1112, 0)</f>
        <v>0</v>
      </c>
      <c r="G1112" s="3">
        <f t="shared" si="154"/>
        <v>0.11</v>
      </c>
      <c r="H1112" t="str">
        <f t="shared" si="155"/>
        <v>Discharge</v>
      </c>
      <c r="I1112" s="3">
        <f t="shared" si="160"/>
        <v>340</v>
      </c>
      <c r="J1112" s="3">
        <f t="shared" si="161"/>
        <v>0</v>
      </c>
      <c r="K1112" s="3">
        <f>MIN(Inputs!$B$2, (Inputs!$B$8 - I1112)/Inputs!$B$9)</f>
        <v>0</v>
      </c>
      <c r="L1112" s="3">
        <f>MAX(MIN(Inputs!$B$2, I1112*Inputs!$B$10, Inputs!$B$8*Inputs!$B$4 - J1112), 0)</f>
        <v>170</v>
      </c>
      <c r="M1112" s="3">
        <f t="shared" si="156"/>
        <v>0</v>
      </c>
      <c r="N1112" s="3">
        <f t="shared" si="157"/>
        <v>170</v>
      </c>
      <c r="O1112" s="3">
        <f>IF(H1112="Reg", MIN(Inputs!$B$2, I1112*Inputs!$B$10, (Inputs!$B$8-I1112)/Inputs!$B$9), 0)</f>
        <v>0</v>
      </c>
      <c r="P1112" s="3">
        <f t="shared" si="158"/>
        <v>6007.8</v>
      </c>
      <c r="Q1112" s="3">
        <f t="shared" si="159"/>
        <v>0</v>
      </c>
      <c r="R1112" s="3">
        <f>I1112 + M1112*Inputs!$B$9 - N1112/Inputs!$B$10</f>
        <v>158.77939109773115</v>
      </c>
    </row>
    <row r="1113" spans="1:18" x14ac:dyDescent="0.3">
      <c r="A1113" s="4">
        <v>46069.291666666657</v>
      </c>
      <c r="B1113" s="3">
        <v>20.602499999999999</v>
      </c>
      <c r="C1113" s="3">
        <v>0.12</v>
      </c>
      <c r="D1113" s="3">
        <f t="shared" si="153"/>
        <v>20.415625000000002</v>
      </c>
      <c r="E1113" s="3">
        <f>MAX(B1113 - D1113/Inputs!$B$5, 0)</f>
        <v>0</v>
      </c>
      <c r="F1113" s="3">
        <f>MAX(D1113*Inputs!$B$5 - B1113, 0)</f>
        <v>0</v>
      </c>
      <c r="G1113" s="3">
        <f t="shared" si="154"/>
        <v>0.12</v>
      </c>
      <c r="H1113" t="str">
        <f t="shared" si="155"/>
        <v>Reg</v>
      </c>
      <c r="I1113" s="3">
        <f t="shared" si="160"/>
        <v>158.77939109773115</v>
      </c>
      <c r="J1113" s="3">
        <f t="shared" si="161"/>
        <v>170</v>
      </c>
      <c r="K1113" s="3">
        <f>MIN(Inputs!$B$2, (Inputs!$B$8 - I1113)/Inputs!$B$9)</f>
        <v>170</v>
      </c>
      <c r="L1113" s="3">
        <f>MAX(MIN(Inputs!$B$2, I1113*Inputs!$B$10, Inputs!$B$8*Inputs!$B$4 - J1113), 0)</f>
        <v>148.94827166799323</v>
      </c>
      <c r="M1113" s="3">
        <f t="shared" si="156"/>
        <v>0</v>
      </c>
      <c r="N1113" s="3">
        <f t="shared" si="157"/>
        <v>0</v>
      </c>
      <c r="O1113" s="3">
        <f>IF(H1113="Reg", MIN(Inputs!$B$2, I1113*Inputs!$B$10, (Inputs!$B$8-I1113)/Inputs!$B$9), 0)</f>
        <v>148.94827166799323</v>
      </c>
      <c r="P1113" s="3">
        <f t="shared" si="158"/>
        <v>0</v>
      </c>
      <c r="Q1113" s="3">
        <f t="shared" si="159"/>
        <v>17.873792600159188</v>
      </c>
      <c r="R1113" s="3">
        <f>I1113 + M1113*Inputs!$B$9 - N1113/Inputs!$B$10</f>
        <v>158.77939109773115</v>
      </c>
    </row>
    <row r="1114" spans="1:18" x14ac:dyDescent="0.3">
      <c r="A1114" s="4">
        <v>46069.333333333343</v>
      </c>
      <c r="B1114" s="3">
        <v>12.1875</v>
      </c>
      <c r="C1114" s="3">
        <v>5.63</v>
      </c>
      <c r="D1114" s="3">
        <f t="shared" si="153"/>
        <v>20.415625000000002</v>
      </c>
      <c r="E1114" s="3">
        <f>MAX(B1114 - D1114/Inputs!$B$5, 0)</f>
        <v>0</v>
      </c>
      <c r="F1114" s="3">
        <f>MAX(D1114*Inputs!$B$5 - B1114, 0)</f>
        <v>5.7782500000000034</v>
      </c>
      <c r="G1114" s="3">
        <f t="shared" si="154"/>
        <v>5.63</v>
      </c>
      <c r="H1114" t="str">
        <f t="shared" si="155"/>
        <v>Charge</v>
      </c>
      <c r="I1114" s="3">
        <f t="shared" si="160"/>
        <v>158.77939109773115</v>
      </c>
      <c r="J1114" s="3">
        <f t="shared" si="161"/>
        <v>170</v>
      </c>
      <c r="K1114" s="3">
        <f>MIN(Inputs!$B$2, (Inputs!$B$8 - I1114)/Inputs!$B$9)</f>
        <v>170</v>
      </c>
      <c r="L1114" s="3">
        <f>MAX(MIN(Inputs!$B$2, I1114*Inputs!$B$10, Inputs!$B$8*Inputs!$B$4 - J1114), 0)</f>
        <v>148.94827166799323</v>
      </c>
      <c r="M1114" s="3">
        <f t="shared" si="156"/>
        <v>170</v>
      </c>
      <c r="N1114" s="3">
        <f t="shared" si="157"/>
        <v>0</v>
      </c>
      <c r="O1114" s="3">
        <f>IF(H1114="Reg", MIN(Inputs!$B$2, I1114*Inputs!$B$10, (Inputs!$B$8-I1114)/Inputs!$B$9), 0)</f>
        <v>0</v>
      </c>
      <c r="P1114" s="3">
        <f t="shared" si="158"/>
        <v>-2071.875</v>
      </c>
      <c r="Q1114" s="3">
        <f t="shared" si="159"/>
        <v>0</v>
      </c>
      <c r="R1114" s="3">
        <f>I1114 + M1114*Inputs!$B$9 - N1114/Inputs!$B$10</f>
        <v>318.25352693172772</v>
      </c>
    </row>
    <row r="1115" spans="1:18" x14ac:dyDescent="0.3">
      <c r="A1115" s="4">
        <v>46069.375</v>
      </c>
      <c r="B1115" s="3">
        <v>5.8224999999999998</v>
      </c>
      <c r="C1115" s="3">
        <v>5.13</v>
      </c>
      <c r="D1115" s="3">
        <f t="shared" si="153"/>
        <v>20.415625000000002</v>
      </c>
      <c r="E1115" s="3">
        <f>MAX(B1115 - D1115/Inputs!$B$5, 0)</f>
        <v>0</v>
      </c>
      <c r="F1115" s="3">
        <f>MAX(D1115*Inputs!$B$5 - B1115, 0)</f>
        <v>12.143250000000004</v>
      </c>
      <c r="G1115" s="3">
        <f t="shared" si="154"/>
        <v>5.13</v>
      </c>
      <c r="H1115" t="str">
        <f t="shared" si="155"/>
        <v>Charge</v>
      </c>
      <c r="I1115" s="3">
        <f t="shared" si="160"/>
        <v>318.25352693172772</v>
      </c>
      <c r="J1115" s="3">
        <f t="shared" si="161"/>
        <v>170</v>
      </c>
      <c r="K1115" s="3">
        <f>MIN(Inputs!$B$2, (Inputs!$B$8 - I1115)/Inputs!$B$9)</f>
        <v>23.181818181818198</v>
      </c>
      <c r="L1115" s="3">
        <f>MAX(MIN(Inputs!$B$2, I1115*Inputs!$B$10, Inputs!$B$8*Inputs!$B$4 - J1115), 0)</f>
        <v>170</v>
      </c>
      <c r="M1115" s="3">
        <f t="shared" si="156"/>
        <v>23.181818181818198</v>
      </c>
      <c r="N1115" s="3">
        <f t="shared" si="157"/>
        <v>0</v>
      </c>
      <c r="O1115" s="3">
        <f>IF(H1115="Reg", MIN(Inputs!$B$2, I1115*Inputs!$B$10, (Inputs!$B$8-I1115)/Inputs!$B$9), 0)</f>
        <v>0</v>
      </c>
      <c r="P1115" s="3">
        <f t="shared" si="158"/>
        <v>-134.97613636363644</v>
      </c>
      <c r="Q1115" s="3">
        <f t="shared" si="159"/>
        <v>0</v>
      </c>
      <c r="R1115" s="3">
        <f>I1115 + M1115*Inputs!$B$9 - N1115/Inputs!$B$10</f>
        <v>340</v>
      </c>
    </row>
    <row r="1116" spans="1:18" x14ac:dyDescent="0.3">
      <c r="A1116" s="4">
        <v>46069.416666666657</v>
      </c>
      <c r="B1116" s="3">
        <v>2.2925</v>
      </c>
      <c r="C1116" s="3">
        <v>1</v>
      </c>
      <c r="D1116" s="3">
        <f t="shared" si="153"/>
        <v>20.415625000000002</v>
      </c>
      <c r="E1116" s="3">
        <f>MAX(B1116 - D1116/Inputs!$B$5, 0)</f>
        <v>0</v>
      </c>
      <c r="F1116" s="3">
        <f>MAX(D1116*Inputs!$B$5 - B1116, 0)</f>
        <v>15.673250000000003</v>
      </c>
      <c r="G1116" s="3">
        <f t="shared" si="154"/>
        <v>1</v>
      </c>
      <c r="H1116" t="str">
        <f t="shared" si="155"/>
        <v>Charge</v>
      </c>
      <c r="I1116" s="3">
        <f t="shared" si="160"/>
        <v>340</v>
      </c>
      <c r="J1116" s="3">
        <f t="shared" si="161"/>
        <v>170</v>
      </c>
      <c r="K1116" s="3">
        <f>MIN(Inputs!$B$2, (Inputs!$B$8 - I1116)/Inputs!$B$9)</f>
        <v>0</v>
      </c>
      <c r="L1116" s="3">
        <f>MAX(MIN(Inputs!$B$2, I1116*Inputs!$B$10, Inputs!$B$8*Inputs!$B$4 - J1116), 0)</f>
        <v>170</v>
      </c>
      <c r="M1116" s="3">
        <f t="shared" si="156"/>
        <v>0</v>
      </c>
      <c r="N1116" s="3">
        <f t="shared" si="157"/>
        <v>0</v>
      </c>
      <c r="O1116" s="3">
        <f>IF(H1116="Reg", MIN(Inputs!$B$2, I1116*Inputs!$B$10, (Inputs!$B$8-I1116)/Inputs!$B$9), 0)</f>
        <v>0</v>
      </c>
      <c r="P1116" s="3">
        <f t="shared" si="158"/>
        <v>0</v>
      </c>
      <c r="Q1116" s="3">
        <f t="shared" si="159"/>
        <v>0</v>
      </c>
      <c r="R1116" s="3">
        <f>I1116 + M1116*Inputs!$B$9 - N1116/Inputs!$B$10</f>
        <v>340</v>
      </c>
    </row>
    <row r="1117" spans="1:18" x14ac:dyDescent="0.3">
      <c r="A1117" s="4">
        <v>46069.458333333343</v>
      </c>
      <c r="B1117" s="3">
        <v>6.1074999999999999</v>
      </c>
      <c r="C1117" s="3">
        <v>0.5</v>
      </c>
      <c r="D1117" s="3">
        <f t="shared" si="153"/>
        <v>20.415625000000002</v>
      </c>
      <c r="E1117" s="3">
        <f>MAX(B1117 - D1117/Inputs!$B$5, 0)</f>
        <v>0</v>
      </c>
      <c r="F1117" s="3">
        <f>MAX(D1117*Inputs!$B$5 - B1117, 0)</f>
        <v>11.858250000000004</v>
      </c>
      <c r="G1117" s="3">
        <f t="shared" si="154"/>
        <v>0.5</v>
      </c>
      <c r="H1117" t="str">
        <f t="shared" si="155"/>
        <v>Charge</v>
      </c>
      <c r="I1117" s="3">
        <f t="shared" si="160"/>
        <v>340</v>
      </c>
      <c r="J1117" s="3">
        <f t="shared" si="161"/>
        <v>170</v>
      </c>
      <c r="K1117" s="3">
        <f>MIN(Inputs!$B$2, (Inputs!$B$8 - I1117)/Inputs!$B$9)</f>
        <v>0</v>
      </c>
      <c r="L1117" s="3">
        <f>MAX(MIN(Inputs!$B$2, I1117*Inputs!$B$10, Inputs!$B$8*Inputs!$B$4 - J1117), 0)</f>
        <v>170</v>
      </c>
      <c r="M1117" s="3">
        <f t="shared" si="156"/>
        <v>0</v>
      </c>
      <c r="N1117" s="3">
        <f t="shared" si="157"/>
        <v>0</v>
      </c>
      <c r="O1117" s="3">
        <f>IF(H1117="Reg", MIN(Inputs!$B$2, I1117*Inputs!$B$10, (Inputs!$B$8-I1117)/Inputs!$B$9), 0)</f>
        <v>0</v>
      </c>
      <c r="P1117" s="3">
        <f t="shared" si="158"/>
        <v>0</v>
      </c>
      <c r="Q1117" s="3">
        <f t="shared" si="159"/>
        <v>0</v>
      </c>
      <c r="R1117" s="3">
        <f>I1117 + M1117*Inputs!$B$9 - N1117/Inputs!$B$10</f>
        <v>340</v>
      </c>
    </row>
    <row r="1118" spans="1:18" x14ac:dyDescent="0.3">
      <c r="A1118" s="4">
        <v>46069.5</v>
      </c>
      <c r="B1118" s="3">
        <v>17.067499999999999</v>
      </c>
      <c r="C1118" s="3">
        <v>0.45</v>
      </c>
      <c r="D1118" s="3">
        <f t="shared" si="153"/>
        <v>20.415625000000002</v>
      </c>
      <c r="E1118" s="3">
        <f>MAX(B1118 - D1118/Inputs!$B$5, 0)</f>
        <v>0</v>
      </c>
      <c r="F1118" s="3">
        <f>MAX(D1118*Inputs!$B$5 - B1118, 0)</f>
        <v>0.89825000000000443</v>
      </c>
      <c r="G1118" s="3">
        <f t="shared" si="154"/>
        <v>0.45</v>
      </c>
      <c r="H1118" t="str">
        <f t="shared" si="155"/>
        <v>Charge</v>
      </c>
      <c r="I1118" s="3">
        <f t="shared" si="160"/>
        <v>340</v>
      </c>
      <c r="J1118" s="3">
        <f t="shared" si="161"/>
        <v>170</v>
      </c>
      <c r="K1118" s="3">
        <f>MIN(Inputs!$B$2, (Inputs!$B$8 - I1118)/Inputs!$B$9)</f>
        <v>0</v>
      </c>
      <c r="L1118" s="3">
        <f>MAX(MIN(Inputs!$B$2, I1118*Inputs!$B$10, Inputs!$B$8*Inputs!$B$4 - J1118), 0)</f>
        <v>170</v>
      </c>
      <c r="M1118" s="3">
        <f t="shared" si="156"/>
        <v>0</v>
      </c>
      <c r="N1118" s="3">
        <f t="shared" si="157"/>
        <v>0</v>
      </c>
      <c r="O1118" s="3">
        <f>IF(H1118="Reg", MIN(Inputs!$B$2, I1118*Inputs!$B$10, (Inputs!$B$8-I1118)/Inputs!$B$9), 0)</f>
        <v>0</v>
      </c>
      <c r="P1118" s="3">
        <f t="shared" si="158"/>
        <v>0</v>
      </c>
      <c r="Q1118" s="3">
        <f t="shared" si="159"/>
        <v>0</v>
      </c>
      <c r="R1118" s="3">
        <f>I1118 + M1118*Inputs!$B$9 - N1118/Inputs!$B$10</f>
        <v>340</v>
      </c>
    </row>
    <row r="1119" spans="1:18" x14ac:dyDescent="0.3">
      <c r="A1119" s="4">
        <v>46069.541666666657</v>
      </c>
      <c r="B1119" s="3">
        <v>8.2925000000000004</v>
      </c>
      <c r="C1119" s="3">
        <v>0.5</v>
      </c>
      <c r="D1119" s="3">
        <f t="shared" si="153"/>
        <v>20.415625000000002</v>
      </c>
      <c r="E1119" s="3">
        <f>MAX(B1119 - D1119/Inputs!$B$5, 0)</f>
        <v>0</v>
      </c>
      <c r="F1119" s="3">
        <f>MAX(D1119*Inputs!$B$5 - B1119, 0)</f>
        <v>9.673250000000003</v>
      </c>
      <c r="G1119" s="3">
        <f t="shared" si="154"/>
        <v>0.5</v>
      </c>
      <c r="H1119" t="str">
        <f t="shared" si="155"/>
        <v>Charge</v>
      </c>
      <c r="I1119" s="3">
        <f t="shared" si="160"/>
        <v>340</v>
      </c>
      <c r="J1119" s="3">
        <f t="shared" si="161"/>
        <v>170</v>
      </c>
      <c r="K1119" s="3">
        <f>MIN(Inputs!$B$2, (Inputs!$B$8 - I1119)/Inputs!$B$9)</f>
        <v>0</v>
      </c>
      <c r="L1119" s="3">
        <f>MAX(MIN(Inputs!$B$2, I1119*Inputs!$B$10, Inputs!$B$8*Inputs!$B$4 - J1119), 0)</f>
        <v>170</v>
      </c>
      <c r="M1119" s="3">
        <f t="shared" si="156"/>
        <v>0</v>
      </c>
      <c r="N1119" s="3">
        <f t="shared" si="157"/>
        <v>0</v>
      </c>
      <c r="O1119" s="3">
        <f>IF(H1119="Reg", MIN(Inputs!$B$2, I1119*Inputs!$B$10, (Inputs!$B$8-I1119)/Inputs!$B$9), 0)</f>
        <v>0</v>
      </c>
      <c r="P1119" s="3">
        <f t="shared" si="158"/>
        <v>0</v>
      </c>
      <c r="Q1119" s="3">
        <f t="shared" si="159"/>
        <v>0</v>
      </c>
      <c r="R1119" s="3">
        <f>I1119 + M1119*Inputs!$B$9 - N1119/Inputs!$B$10</f>
        <v>340</v>
      </c>
    </row>
    <row r="1120" spans="1:18" x14ac:dyDescent="0.3">
      <c r="A1120" s="4">
        <v>46069.583333333343</v>
      </c>
      <c r="B1120" s="3">
        <v>4.375</v>
      </c>
      <c r="C1120" s="3">
        <v>0.66</v>
      </c>
      <c r="D1120" s="3">
        <f t="shared" si="153"/>
        <v>20.415625000000002</v>
      </c>
      <c r="E1120" s="3">
        <f>MAX(B1120 - D1120/Inputs!$B$5, 0)</f>
        <v>0</v>
      </c>
      <c r="F1120" s="3">
        <f>MAX(D1120*Inputs!$B$5 - B1120, 0)</f>
        <v>13.590750000000003</v>
      </c>
      <c r="G1120" s="3">
        <f t="shared" si="154"/>
        <v>0.66</v>
      </c>
      <c r="H1120" t="str">
        <f t="shared" si="155"/>
        <v>Charge</v>
      </c>
      <c r="I1120" s="3">
        <f t="shared" si="160"/>
        <v>340</v>
      </c>
      <c r="J1120" s="3">
        <f t="shared" si="161"/>
        <v>170</v>
      </c>
      <c r="K1120" s="3">
        <f>MIN(Inputs!$B$2, (Inputs!$B$8 - I1120)/Inputs!$B$9)</f>
        <v>0</v>
      </c>
      <c r="L1120" s="3">
        <f>MAX(MIN(Inputs!$B$2, I1120*Inputs!$B$10, Inputs!$B$8*Inputs!$B$4 - J1120), 0)</f>
        <v>170</v>
      </c>
      <c r="M1120" s="3">
        <f t="shared" si="156"/>
        <v>0</v>
      </c>
      <c r="N1120" s="3">
        <f t="shared" si="157"/>
        <v>0</v>
      </c>
      <c r="O1120" s="3">
        <f>IF(H1120="Reg", MIN(Inputs!$B$2, I1120*Inputs!$B$10, (Inputs!$B$8-I1120)/Inputs!$B$9), 0)</f>
        <v>0</v>
      </c>
      <c r="P1120" s="3">
        <f t="shared" si="158"/>
        <v>0</v>
      </c>
      <c r="Q1120" s="3">
        <f t="shared" si="159"/>
        <v>0</v>
      </c>
      <c r="R1120" s="3">
        <f>I1120 + M1120*Inputs!$B$9 - N1120/Inputs!$B$10</f>
        <v>340</v>
      </c>
    </row>
    <row r="1121" spans="1:18" x14ac:dyDescent="0.3">
      <c r="A1121" s="4">
        <v>46069.625</v>
      </c>
      <c r="B1121" s="3">
        <v>21.814999999999998</v>
      </c>
      <c r="C1121" s="3">
        <v>0.59</v>
      </c>
      <c r="D1121" s="3">
        <f t="shared" si="153"/>
        <v>20.415625000000002</v>
      </c>
      <c r="E1121" s="3">
        <f>MAX(B1121 - D1121/Inputs!$B$5, 0)</f>
        <v>0</v>
      </c>
      <c r="F1121" s="3">
        <f>MAX(D1121*Inputs!$B$5 - B1121, 0)</f>
        <v>0</v>
      </c>
      <c r="G1121" s="3">
        <f t="shared" si="154"/>
        <v>0.59</v>
      </c>
      <c r="H1121" t="str">
        <f t="shared" si="155"/>
        <v>Reg</v>
      </c>
      <c r="I1121" s="3">
        <f t="shared" si="160"/>
        <v>340</v>
      </c>
      <c r="J1121" s="3">
        <f t="shared" si="161"/>
        <v>170</v>
      </c>
      <c r="K1121" s="3">
        <f>MIN(Inputs!$B$2, (Inputs!$B$8 - I1121)/Inputs!$B$9)</f>
        <v>0</v>
      </c>
      <c r="L1121" s="3">
        <f>MAX(MIN(Inputs!$B$2, I1121*Inputs!$B$10, Inputs!$B$8*Inputs!$B$4 - J1121), 0)</f>
        <v>170</v>
      </c>
      <c r="M1121" s="3">
        <f t="shared" si="156"/>
        <v>0</v>
      </c>
      <c r="N1121" s="3">
        <f t="shared" si="157"/>
        <v>0</v>
      </c>
      <c r="O1121" s="3">
        <f>IF(H1121="Reg", MIN(Inputs!$B$2, I1121*Inputs!$B$10, (Inputs!$B$8-I1121)/Inputs!$B$9), 0)</f>
        <v>0</v>
      </c>
      <c r="P1121" s="3">
        <f t="shared" si="158"/>
        <v>0</v>
      </c>
      <c r="Q1121" s="3">
        <f t="shared" si="159"/>
        <v>0</v>
      </c>
      <c r="R1121" s="3">
        <f>I1121 + M1121*Inputs!$B$9 - N1121/Inputs!$B$10</f>
        <v>340</v>
      </c>
    </row>
    <row r="1122" spans="1:18" x14ac:dyDescent="0.3">
      <c r="A1122" s="4">
        <v>46069.666666666657</v>
      </c>
      <c r="B1122" s="3">
        <v>57.237499999999997</v>
      </c>
      <c r="C1122" s="3">
        <v>0.68</v>
      </c>
      <c r="D1122" s="3">
        <f t="shared" si="153"/>
        <v>20.415625000000002</v>
      </c>
      <c r="E1122" s="3">
        <f>MAX(B1122 - D1122/Inputs!$B$5, 0)</f>
        <v>34.03792613636363</v>
      </c>
      <c r="F1122" s="3">
        <f>MAX(D1122*Inputs!$B$5 - B1122, 0)</f>
        <v>0</v>
      </c>
      <c r="G1122" s="3">
        <f t="shared" si="154"/>
        <v>0.68</v>
      </c>
      <c r="H1122" t="str">
        <f t="shared" si="155"/>
        <v>Discharge</v>
      </c>
      <c r="I1122" s="3">
        <f t="shared" si="160"/>
        <v>340</v>
      </c>
      <c r="J1122" s="3">
        <f t="shared" si="161"/>
        <v>170</v>
      </c>
      <c r="K1122" s="3">
        <f>MIN(Inputs!$B$2, (Inputs!$B$8 - I1122)/Inputs!$B$9)</f>
        <v>0</v>
      </c>
      <c r="L1122" s="3">
        <f>MAX(MIN(Inputs!$B$2, I1122*Inputs!$B$10, Inputs!$B$8*Inputs!$B$4 - J1122), 0)</f>
        <v>170</v>
      </c>
      <c r="M1122" s="3">
        <f t="shared" si="156"/>
        <v>0</v>
      </c>
      <c r="N1122" s="3">
        <f t="shared" si="157"/>
        <v>170</v>
      </c>
      <c r="O1122" s="3">
        <f>IF(H1122="Reg", MIN(Inputs!$B$2, I1122*Inputs!$B$10, (Inputs!$B$8-I1122)/Inputs!$B$9), 0)</f>
        <v>0</v>
      </c>
      <c r="P1122" s="3">
        <f t="shared" si="158"/>
        <v>9730.375</v>
      </c>
      <c r="Q1122" s="3">
        <f t="shared" si="159"/>
        <v>0</v>
      </c>
      <c r="R1122" s="3">
        <f>I1122 + M1122*Inputs!$B$9 - N1122/Inputs!$B$10</f>
        <v>158.77939109773115</v>
      </c>
    </row>
    <row r="1123" spans="1:18" x14ac:dyDescent="0.3">
      <c r="A1123" s="4">
        <v>46069.708333333343</v>
      </c>
      <c r="B1123" s="3">
        <v>40.667500000000004</v>
      </c>
      <c r="C1123" s="3">
        <v>0.96</v>
      </c>
      <c r="D1123" s="3">
        <f t="shared" si="153"/>
        <v>20.415625000000002</v>
      </c>
      <c r="E1123" s="3">
        <f>MAX(B1123 - D1123/Inputs!$B$5, 0)</f>
        <v>17.467926136363637</v>
      </c>
      <c r="F1123" s="3">
        <f>MAX(D1123*Inputs!$B$5 - B1123, 0)</f>
        <v>0</v>
      </c>
      <c r="G1123" s="3">
        <f t="shared" si="154"/>
        <v>0.96</v>
      </c>
      <c r="H1123" t="str">
        <f t="shared" si="155"/>
        <v>Discharge</v>
      </c>
      <c r="I1123" s="3">
        <f t="shared" si="160"/>
        <v>158.77939109773115</v>
      </c>
      <c r="J1123" s="3">
        <f t="shared" si="161"/>
        <v>340</v>
      </c>
      <c r="K1123" s="3">
        <f>MIN(Inputs!$B$2, (Inputs!$B$8 - I1123)/Inputs!$B$9)</f>
        <v>170</v>
      </c>
      <c r="L1123" s="3">
        <f>MAX(MIN(Inputs!$B$2, I1123*Inputs!$B$10, Inputs!$B$8*Inputs!$B$4 - J1123), 0)</f>
        <v>0</v>
      </c>
      <c r="M1123" s="3">
        <f t="shared" si="156"/>
        <v>0</v>
      </c>
      <c r="N1123" s="3">
        <f t="shared" si="157"/>
        <v>0</v>
      </c>
      <c r="O1123" s="3">
        <f>IF(H1123="Reg", MIN(Inputs!$B$2, I1123*Inputs!$B$10, (Inputs!$B$8-I1123)/Inputs!$B$9), 0)</f>
        <v>0</v>
      </c>
      <c r="P1123" s="3">
        <f t="shared" si="158"/>
        <v>0</v>
      </c>
      <c r="Q1123" s="3">
        <f t="shared" si="159"/>
        <v>0</v>
      </c>
      <c r="R1123" s="3">
        <f>I1123 + M1123*Inputs!$B$9 - N1123/Inputs!$B$10</f>
        <v>158.77939109773115</v>
      </c>
    </row>
    <row r="1124" spans="1:18" x14ac:dyDescent="0.3">
      <c r="A1124" s="4">
        <v>46069.75</v>
      </c>
      <c r="B1124" s="3">
        <v>30.78</v>
      </c>
      <c r="C1124" s="3">
        <v>4.5599999999999996</v>
      </c>
      <c r="D1124" s="3">
        <f t="shared" si="153"/>
        <v>20.415625000000002</v>
      </c>
      <c r="E1124" s="3">
        <f>MAX(B1124 - D1124/Inputs!$B$5, 0)</f>
        <v>7.5804261363636343</v>
      </c>
      <c r="F1124" s="3">
        <f>MAX(D1124*Inputs!$B$5 - B1124, 0)</f>
        <v>0</v>
      </c>
      <c r="G1124" s="3">
        <f t="shared" si="154"/>
        <v>4.5599999999999996</v>
      </c>
      <c r="H1124" t="str">
        <f t="shared" si="155"/>
        <v>Discharge</v>
      </c>
      <c r="I1124" s="3">
        <f t="shared" si="160"/>
        <v>158.77939109773115</v>
      </c>
      <c r="J1124" s="3">
        <f t="shared" si="161"/>
        <v>340</v>
      </c>
      <c r="K1124" s="3">
        <f>MIN(Inputs!$B$2, (Inputs!$B$8 - I1124)/Inputs!$B$9)</f>
        <v>170</v>
      </c>
      <c r="L1124" s="3">
        <f>MAX(MIN(Inputs!$B$2, I1124*Inputs!$B$10, Inputs!$B$8*Inputs!$B$4 - J1124), 0)</f>
        <v>0</v>
      </c>
      <c r="M1124" s="3">
        <f t="shared" si="156"/>
        <v>0</v>
      </c>
      <c r="N1124" s="3">
        <f t="shared" si="157"/>
        <v>0</v>
      </c>
      <c r="O1124" s="3">
        <f>IF(H1124="Reg", MIN(Inputs!$B$2, I1124*Inputs!$B$10, (Inputs!$B$8-I1124)/Inputs!$B$9), 0)</f>
        <v>0</v>
      </c>
      <c r="P1124" s="3">
        <f t="shared" si="158"/>
        <v>0</v>
      </c>
      <c r="Q1124" s="3">
        <f t="shared" si="159"/>
        <v>0</v>
      </c>
      <c r="R1124" s="3">
        <f>I1124 + M1124*Inputs!$B$9 - N1124/Inputs!$B$10</f>
        <v>158.77939109773115</v>
      </c>
    </row>
    <row r="1125" spans="1:18" x14ac:dyDescent="0.3">
      <c r="A1125" s="4">
        <v>46069.791666666657</v>
      </c>
      <c r="B1125" s="3">
        <v>26.605000000000004</v>
      </c>
      <c r="C1125" s="3">
        <v>0.24</v>
      </c>
      <c r="D1125" s="3">
        <f t="shared" si="153"/>
        <v>20.415625000000002</v>
      </c>
      <c r="E1125" s="3">
        <f>MAX(B1125 - D1125/Inputs!$B$5, 0)</f>
        <v>3.4054261363636371</v>
      </c>
      <c r="F1125" s="3">
        <f>MAX(D1125*Inputs!$B$5 - B1125, 0)</f>
        <v>0</v>
      </c>
      <c r="G1125" s="3">
        <f t="shared" si="154"/>
        <v>0.24</v>
      </c>
      <c r="H1125" t="str">
        <f t="shared" si="155"/>
        <v>Discharge</v>
      </c>
      <c r="I1125" s="3">
        <f t="shared" si="160"/>
        <v>158.77939109773115</v>
      </c>
      <c r="J1125" s="3">
        <f t="shared" si="161"/>
        <v>340</v>
      </c>
      <c r="K1125" s="3">
        <f>MIN(Inputs!$B$2, (Inputs!$B$8 - I1125)/Inputs!$B$9)</f>
        <v>170</v>
      </c>
      <c r="L1125" s="3">
        <f>MAX(MIN(Inputs!$B$2, I1125*Inputs!$B$10, Inputs!$B$8*Inputs!$B$4 - J1125), 0)</f>
        <v>0</v>
      </c>
      <c r="M1125" s="3">
        <f t="shared" si="156"/>
        <v>0</v>
      </c>
      <c r="N1125" s="3">
        <f t="shared" si="157"/>
        <v>0</v>
      </c>
      <c r="O1125" s="3">
        <f>IF(H1125="Reg", MIN(Inputs!$B$2, I1125*Inputs!$B$10, (Inputs!$B$8-I1125)/Inputs!$B$9), 0)</f>
        <v>0</v>
      </c>
      <c r="P1125" s="3">
        <f t="shared" si="158"/>
        <v>0</v>
      </c>
      <c r="Q1125" s="3">
        <f t="shared" si="159"/>
        <v>0</v>
      </c>
      <c r="R1125" s="3">
        <f>I1125 + M1125*Inputs!$B$9 - N1125/Inputs!$B$10</f>
        <v>158.77939109773115</v>
      </c>
    </row>
    <row r="1126" spans="1:18" x14ac:dyDescent="0.3">
      <c r="A1126" s="4">
        <v>46069.833333333343</v>
      </c>
      <c r="B1126" s="3">
        <v>23.657499999999999</v>
      </c>
      <c r="C1126" s="3">
        <v>0.17</v>
      </c>
      <c r="D1126" s="3">
        <f t="shared" si="153"/>
        <v>20.415625000000002</v>
      </c>
      <c r="E1126" s="3">
        <f>MAX(B1126 - D1126/Inputs!$B$5, 0)</f>
        <v>0.457926136363632</v>
      </c>
      <c r="F1126" s="3">
        <f>MAX(D1126*Inputs!$B$5 - B1126, 0)</f>
        <v>0</v>
      </c>
      <c r="G1126" s="3">
        <f t="shared" si="154"/>
        <v>0.17</v>
      </c>
      <c r="H1126" t="str">
        <f t="shared" si="155"/>
        <v>Discharge</v>
      </c>
      <c r="I1126" s="3">
        <f t="shared" si="160"/>
        <v>158.77939109773115</v>
      </c>
      <c r="J1126" s="3">
        <f t="shared" si="161"/>
        <v>340</v>
      </c>
      <c r="K1126" s="3">
        <f>MIN(Inputs!$B$2, (Inputs!$B$8 - I1126)/Inputs!$B$9)</f>
        <v>170</v>
      </c>
      <c r="L1126" s="3">
        <f>MAX(MIN(Inputs!$B$2, I1126*Inputs!$B$10, Inputs!$B$8*Inputs!$B$4 - J1126), 0)</f>
        <v>0</v>
      </c>
      <c r="M1126" s="3">
        <f t="shared" si="156"/>
        <v>0</v>
      </c>
      <c r="N1126" s="3">
        <f t="shared" si="157"/>
        <v>0</v>
      </c>
      <c r="O1126" s="3">
        <f>IF(H1126="Reg", MIN(Inputs!$B$2, I1126*Inputs!$B$10, (Inputs!$B$8-I1126)/Inputs!$B$9), 0)</f>
        <v>0</v>
      </c>
      <c r="P1126" s="3">
        <f t="shared" si="158"/>
        <v>0</v>
      </c>
      <c r="Q1126" s="3">
        <f t="shared" si="159"/>
        <v>0</v>
      </c>
      <c r="R1126" s="3">
        <f>I1126 + M1126*Inputs!$B$9 - N1126/Inputs!$B$10</f>
        <v>158.77939109773115</v>
      </c>
    </row>
    <row r="1127" spans="1:18" x14ac:dyDescent="0.3">
      <c r="A1127" s="4">
        <v>46069.875</v>
      </c>
      <c r="B1127" s="3">
        <v>22.932500000000001</v>
      </c>
      <c r="C1127" s="3">
        <v>0.18</v>
      </c>
      <c r="D1127" s="3">
        <f t="shared" si="153"/>
        <v>20.415625000000002</v>
      </c>
      <c r="E1127" s="3">
        <f>MAX(B1127 - D1127/Inputs!$B$5, 0)</f>
        <v>0</v>
      </c>
      <c r="F1127" s="3">
        <f>MAX(D1127*Inputs!$B$5 - B1127, 0)</f>
        <v>0</v>
      </c>
      <c r="G1127" s="3">
        <f t="shared" si="154"/>
        <v>0.18</v>
      </c>
      <c r="H1127" t="str">
        <f t="shared" si="155"/>
        <v>Reg</v>
      </c>
      <c r="I1127" s="3">
        <f t="shared" si="160"/>
        <v>158.77939109773115</v>
      </c>
      <c r="J1127" s="3">
        <f t="shared" si="161"/>
        <v>340</v>
      </c>
      <c r="K1127" s="3">
        <f>MIN(Inputs!$B$2, (Inputs!$B$8 - I1127)/Inputs!$B$9)</f>
        <v>170</v>
      </c>
      <c r="L1127" s="3">
        <f>MAX(MIN(Inputs!$B$2, I1127*Inputs!$B$10, Inputs!$B$8*Inputs!$B$4 - J1127), 0)</f>
        <v>0</v>
      </c>
      <c r="M1127" s="3">
        <f t="shared" si="156"/>
        <v>0</v>
      </c>
      <c r="N1127" s="3">
        <f t="shared" si="157"/>
        <v>0</v>
      </c>
      <c r="O1127" s="3">
        <f>IF(H1127="Reg", MIN(Inputs!$B$2, I1127*Inputs!$B$10, (Inputs!$B$8-I1127)/Inputs!$B$9), 0)</f>
        <v>148.94827166799323</v>
      </c>
      <c r="P1127" s="3">
        <f t="shared" si="158"/>
        <v>0</v>
      </c>
      <c r="Q1127" s="3">
        <f t="shared" si="159"/>
        <v>26.81068890023878</v>
      </c>
      <c r="R1127" s="3">
        <f>I1127 + M1127*Inputs!$B$9 - N1127/Inputs!$B$10</f>
        <v>158.77939109773115</v>
      </c>
    </row>
    <row r="1128" spans="1:18" x14ac:dyDescent="0.3">
      <c r="A1128" s="4">
        <v>46069.916666666657</v>
      </c>
      <c r="B1128" s="3">
        <v>21.6875</v>
      </c>
      <c r="C1128" s="3">
        <v>0.18</v>
      </c>
      <c r="D1128" s="3">
        <f t="shared" si="153"/>
        <v>20.415625000000002</v>
      </c>
      <c r="E1128" s="3">
        <f>MAX(B1128 - D1128/Inputs!$B$5, 0)</f>
        <v>0</v>
      </c>
      <c r="F1128" s="3">
        <f>MAX(D1128*Inputs!$B$5 - B1128, 0)</f>
        <v>0</v>
      </c>
      <c r="G1128" s="3">
        <f t="shared" si="154"/>
        <v>0.18</v>
      </c>
      <c r="H1128" t="str">
        <f t="shared" si="155"/>
        <v>Reg</v>
      </c>
      <c r="I1128" s="3">
        <f t="shared" si="160"/>
        <v>158.77939109773115</v>
      </c>
      <c r="J1128" s="3">
        <f t="shared" si="161"/>
        <v>340</v>
      </c>
      <c r="K1128" s="3">
        <f>MIN(Inputs!$B$2, (Inputs!$B$8 - I1128)/Inputs!$B$9)</f>
        <v>170</v>
      </c>
      <c r="L1128" s="3">
        <f>MAX(MIN(Inputs!$B$2, I1128*Inputs!$B$10, Inputs!$B$8*Inputs!$B$4 - J1128), 0)</f>
        <v>0</v>
      </c>
      <c r="M1128" s="3">
        <f t="shared" si="156"/>
        <v>0</v>
      </c>
      <c r="N1128" s="3">
        <f t="shared" si="157"/>
        <v>0</v>
      </c>
      <c r="O1128" s="3">
        <f>IF(H1128="Reg", MIN(Inputs!$B$2, I1128*Inputs!$B$10, (Inputs!$B$8-I1128)/Inputs!$B$9), 0)</f>
        <v>148.94827166799323</v>
      </c>
      <c r="P1128" s="3">
        <f t="shared" si="158"/>
        <v>0</v>
      </c>
      <c r="Q1128" s="3">
        <f t="shared" si="159"/>
        <v>26.81068890023878</v>
      </c>
      <c r="R1128" s="3">
        <f>I1128 + M1128*Inputs!$B$9 - N1128/Inputs!$B$10</f>
        <v>158.77939109773115</v>
      </c>
    </row>
    <row r="1129" spans="1:18" x14ac:dyDescent="0.3">
      <c r="A1129" s="4">
        <v>46069.958333333343</v>
      </c>
      <c r="B1129" s="3">
        <v>21.665000000000003</v>
      </c>
      <c r="C1129" s="3">
        <v>0.04</v>
      </c>
      <c r="D1129" s="3">
        <f t="shared" si="153"/>
        <v>20.415625000000002</v>
      </c>
      <c r="E1129" s="3">
        <f>MAX(B1129 - D1129/Inputs!$B$5, 0)</f>
        <v>0</v>
      </c>
      <c r="F1129" s="3">
        <f>MAX(D1129*Inputs!$B$5 - B1129, 0)</f>
        <v>0</v>
      </c>
      <c r="G1129" s="3">
        <f t="shared" si="154"/>
        <v>0.04</v>
      </c>
      <c r="H1129" t="str">
        <f t="shared" si="155"/>
        <v>Reg</v>
      </c>
      <c r="I1129" s="3">
        <f t="shared" si="160"/>
        <v>158.77939109773115</v>
      </c>
      <c r="J1129" s="3">
        <f t="shared" si="161"/>
        <v>340</v>
      </c>
      <c r="K1129" s="3">
        <f>MIN(Inputs!$B$2, (Inputs!$B$8 - I1129)/Inputs!$B$9)</f>
        <v>170</v>
      </c>
      <c r="L1129" s="3">
        <f>MAX(MIN(Inputs!$B$2, I1129*Inputs!$B$10, Inputs!$B$8*Inputs!$B$4 - J1129), 0)</f>
        <v>0</v>
      </c>
      <c r="M1129" s="3">
        <f t="shared" si="156"/>
        <v>0</v>
      </c>
      <c r="N1129" s="3">
        <f t="shared" si="157"/>
        <v>0</v>
      </c>
      <c r="O1129" s="3">
        <f>IF(H1129="Reg", MIN(Inputs!$B$2, I1129*Inputs!$B$10, (Inputs!$B$8-I1129)/Inputs!$B$9), 0)</f>
        <v>148.94827166799323</v>
      </c>
      <c r="P1129" s="3">
        <f t="shared" si="158"/>
        <v>0</v>
      </c>
      <c r="Q1129" s="3">
        <f t="shared" si="159"/>
        <v>5.957930866719729</v>
      </c>
      <c r="R1129" s="3">
        <f>I1129 + M1129*Inputs!$B$9 - N1129/Inputs!$B$10</f>
        <v>158.77939109773115</v>
      </c>
    </row>
    <row r="1130" spans="1:18" x14ac:dyDescent="0.3">
      <c r="A1130" s="4">
        <v>46070</v>
      </c>
      <c r="B1130" s="3">
        <v>22.032500000000002</v>
      </c>
      <c r="C1130" s="3">
        <v>0.05</v>
      </c>
      <c r="D1130" s="3">
        <f t="shared" si="153"/>
        <v>24.950625000000006</v>
      </c>
      <c r="E1130" s="3">
        <f>MAX(B1130 - D1130/Inputs!$B$5, 0)</f>
        <v>0</v>
      </c>
      <c r="F1130" s="3">
        <f>MAX(D1130*Inputs!$B$5 - B1130, 0)</f>
        <v>0</v>
      </c>
      <c r="G1130" s="3">
        <f t="shared" si="154"/>
        <v>0.05</v>
      </c>
      <c r="H1130" t="str">
        <f t="shared" si="155"/>
        <v>Reg</v>
      </c>
      <c r="I1130" s="3">
        <f t="shared" si="160"/>
        <v>158.77939109773115</v>
      </c>
      <c r="J1130" s="3">
        <f t="shared" si="161"/>
        <v>0</v>
      </c>
      <c r="K1130" s="3">
        <f>MIN(Inputs!$B$2, (Inputs!$B$8 - I1130)/Inputs!$B$9)</f>
        <v>170</v>
      </c>
      <c r="L1130" s="3">
        <f>MAX(MIN(Inputs!$B$2, I1130*Inputs!$B$10, Inputs!$B$8*Inputs!$B$4 - J1130), 0)</f>
        <v>148.94827166799323</v>
      </c>
      <c r="M1130" s="3">
        <f t="shared" si="156"/>
        <v>0</v>
      </c>
      <c r="N1130" s="3">
        <f t="shared" si="157"/>
        <v>0</v>
      </c>
      <c r="O1130" s="3">
        <f>IF(H1130="Reg", MIN(Inputs!$B$2, I1130*Inputs!$B$10, (Inputs!$B$8-I1130)/Inputs!$B$9), 0)</f>
        <v>148.94827166799323</v>
      </c>
      <c r="P1130" s="3">
        <f t="shared" si="158"/>
        <v>0</v>
      </c>
      <c r="Q1130" s="3">
        <f t="shared" si="159"/>
        <v>7.447413583399662</v>
      </c>
      <c r="R1130" s="3">
        <f>I1130 + M1130*Inputs!$B$9 - N1130/Inputs!$B$10</f>
        <v>158.77939109773115</v>
      </c>
    </row>
    <row r="1131" spans="1:18" x14ac:dyDescent="0.3">
      <c r="A1131" s="4">
        <v>46070.041666666657</v>
      </c>
      <c r="B1131" s="3">
        <v>21.127499999999998</v>
      </c>
      <c r="C1131" s="3">
        <v>0.04</v>
      </c>
      <c r="D1131" s="3">
        <f t="shared" si="153"/>
        <v>24.950625000000006</v>
      </c>
      <c r="E1131" s="3">
        <f>MAX(B1131 - D1131/Inputs!$B$5, 0)</f>
        <v>0</v>
      </c>
      <c r="F1131" s="3">
        <f>MAX(D1131*Inputs!$B$5 - B1131, 0)</f>
        <v>0.82905000000000584</v>
      </c>
      <c r="G1131" s="3">
        <f t="shared" si="154"/>
        <v>0.04</v>
      </c>
      <c r="H1131" t="str">
        <f t="shared" si="155"/>
        <v>Charge</v>
      </c>
      <c r="I1131" s="3">
        <f t="shared" si="160"/>
        <v>158.77939109773115</v>
      </c>
      <c r="J1131" s="3">
        <f t="shared" si="161"/>
        <v>0</v>
      </c>
      <c r="K1131" s="3">
        <f>MIN(Inputs!$B$2, (Inputs!$B$8 - I1131)/Inputs!$B$9)</f>
        <v>170</v>
      </c>
      <c r="L1131" s="3">
        <f>MAX(MIN(Inputs!$B$2, I1131*Inputs!$B$10, Inputs!$B$8*Inputs!$B$4 - J1131), 0)</f>
        <v>148.94827166799323</v>
      </c>
      <c r="M1131" s="3">
        <f t="shared" si="156"/>
        <v>170</v>
      </c>
      <c r="N1131" s="3">
        <f t="shared" si="157"/>
        <v>0</v>
      </c>
      <c r="O1131" s="3">
        <f>IF(H1131="Reg", MIN(Inputs!$B$2, I1131*Inputs!$B$10, (Inputs!$B$8-I1131)/Inputs!$B$9), 0)</f>
        <v>0</v>
      </c>
      <c r="P1131" s="3">
        <f t="shared" si="158"/>
        <v>-3591.6749999999997</v>
      </c>
      <c r="Q1131" s="3">
        <f t="shared" si="159"/>
        <v>0</v>
      </c>
      <c r="R1131" s="3">
        <f>I1131 + M1131*Inputs!$B$9 - N1131/Inputs!$B$10</f>
        <v>318.25352693172772</v>
      </c>
    </row>
    <row r="1132" spans="1:18" x14ac:dyDescent="0.3">
      <c r="A1132" s="4">
        <v>46070.083333333343</v>
      </c>
      <c r="B1132" s="3">
        <v>20.414999999999999</v>
      </c>
      <c r="C1132" s="3">
        <v>0.05</v>
      </c>
      <c r="D1132" s="3">
        <f t="shared" si="153"/>
        <v>24.950625000000006</v>
      </c>
      <c r="E1132" s="3">
        <f>MAX(B1132 - D1132/Inputs!$B$5, 0)</f>
        <v>0</v>
      </c>
      <c r="F1132" s="3">
        <f>MAX(D1132*Inputs!$B$5 - B1132, 0)</f>
        <v>1.5415500000000044</v>
      </c>
      <c r="G1132" s="3">
        <f t="shared" si="154"/>
        <v>0.05</v>
      </c>
      <c r="H1132" t="str">
        <f t="shared" si="155"/>
        <v>Charge</v>
      </c>
      <c r="I1132" s="3">
        <f t="shared" si="160"/>
        <v>318.25352693172772</v>
      </c>
      <c r="J1132" s="3">
        <f t="shared" si="161"/>
        <v>0</v>
      </c>
      <c r="K1132" s="3">
        <f>MIN(Inputs!$B$2, (Inputs!$B$8 - I1132)/Inputs!$B$9)</f>
        <v>23.181818181818198</v>
      </c>
      <c r="L1132" s="3">
        <f>MAX(MIN(Inputs!$B$2, I1132*Inputs!$B$10, Inputs!$B$8*Inputs!$B$4 - J1132), 0)</f>
        <v>170</v>
      </c>
      <c r="M1132" s="3">
        <f t="shared" si="156"/>
        <v>23.181818181818198</v>
      </c>
      <c r="N1132" s="3">
        <f t="shared" si="157"/>
        <v>0</v>
      </c>
      <c r="O1132" s="3">
        <f>IF(H1132="Reg", MIN(Inputs!$B$2, I1132*Inputs!$B$10, (Inputs!$B$8-I1132)/Inputs!$B$9), 0)</f>
        <v>0</v>
      </c>
      <c r="P1132" s="3">
        <f t="shared" si="158"/>
        <v>-473.25681818181846</v>
      </c>
      <c r="Q1132" s="3">
        <f t="shared" si="159"/>
        <v>0</v>
      </c>
      <c r="R1132" s="3">
        <f>I1132 + M1132*Inputs!$B$9 - N1132/Inputs!$B$10</f>
        <v>340</v>
      </c>
    </row>
    <row r="1133" spans="1:18" x14ac:dyDescent="0.3">
      <c r="A1133" s="4">
        <v>46070.125</v>
      </c>
      <c r="B1133" s="3">
        <v>20.25</v>
      </c>
      <c r="C1133" s="3">
        <v>0.05</v>
      </c>
      <c r="D1133" s="3">
        <f t="shared" si="153"/>
        <v>24.950625000000006</v>
      </c>
      <c r="E1133" s="3">
        <f>MAX(B1133 - D1133/Inputs!$B$5, 0)</f>
        <v>0</v>
      </c>
      <c r="F1133" s="3">
        <f>MAX(D1133*Inputs!$B$5 - B1133, 0)</f>
        <v>1.7065500000000036</v>
      </c>
      <c r="G1133" s="3">
        <f t="shared" si="154"/>
        <v>0.05</v>
      </c>
      <c r="H1133" t="str">
        <f t="shared" si="155"/>
        <v>Charge</v>
      </c>
      <c r="I1133" s="3">
        <f t="shared" si="160"/>
        <v>340</v>
      </c>
      <c r="J1133" s="3">
        <f t="shared" si="161"/>
        <v>0</v>
      </c>
      <c r="K1133" s="3">
        <f>MIN(Inputs!$B$2, (Inputs!$B$8 - I1133)/Inputs!$B$9)</f>
        <v>0</v>
      </c>
      <c r="L1133" s="3">
        <f>MAX(MIN(Inputs!$B$2, I1133*Inputs!$B$10, Inputs!$B$8*Inputs!$B$4 - J1133), 0)</f>
        <v>170</v>
      </c>
      <c r="M1133" s="3">
        <f t="shared" si="156"/>
        <v>0</v>
      </c>
      <c r="N1133" s="3">
        <f t="shared" si="157"/>
        <v>0</v>
      </c>
      <c r="O1133" s="3">
        <f>IF(H1133="Reg", MIN(Inputs!$B$2, I1133*Inputs!$B$10, (Inputs!$B$8-I1133)/Inputs!$B$9), 0)</f>
        <v>0</v>
      </c>
      <c r="P1133" s="3">
        <f t="shared" si="158"/>
        <v>0</v>
      </c>
      <c r="Q1133" s="3">
        <f t="shared" si="159"/>
        <v>0</v>
      </c>
      <c r="R1133" s="3">
        <f>I1133 + M1133*Inputs!$B$9 - N1133/Inputs!$B$10</f>
        <v>340</v>
      </c>
    </row>
    <row r="1134" spans="1:18" x14ac:dyDescent="0.3">
      <c r="A1134" s="4">
        <v>46070.166666666657</v>
      </c>
      <c r="B1134" s="3">
        <v>21.467499999999998</v>
      </c>
      <c r="C1134" s="3">
        <v>0.14000000000000001</v>
      </c>
      <c r="D1134" s="3">
        <f t="shared" si="153"/>
        <v>24.950625000000006</v>
      </c>
      <c r="E1134" s="3">
        <f>MAX(B1134 - D1134/Inputs!$B$5, 0)</f>
        <v>0</v>
      </c>
      <c r="F1134" s="3">
        <f>MAX(D1134*Inputs!$B$5 - B1134, 0)</f>
        <v>0.48905000000000598</v>
      </c>
      <c r="G1134" s="3">
        <f t="shared" si="154"/>
        <v>0.14000000000000001</v>
      </c>
      <c r="H1134" t="str">
        <f t="shared" si="155"/>
        <v>Charge</v>
      </c>
      <c r="I1134" s="3">
        <f t="shared" si="160"/>
        <v>340</v>
      </c>
      <c r="J1134" s="3">
        <f t="shared" si="161"/>
        <v>0</v>
      </c>
      <c r="K1134" s="3">
        <f>MIN(Inputs!$B$2, (Inputs!$B$8 - I1134)/Inputs!$B$9)</f>
        <v>0</v>
      </c>
      <c r="L1134" s="3">
        <f>MAX(MIN(Inputs!$B$2, I1134*Inputs!$B$10, Inputs!$B$8*Inputs!$B$4 - J1134), 0)</f>
        <v>170</v>
      </c>
      <c r="M1134" s="3">
        <f t="shared" si="156"/>
        <v>0</v>
      </c>
      <c r="N1134" s="3">
        <f t="shared" si="157"/>
        <v>0</v>
      </c>
      <c r="O1134" s="3">
        <f>IF(H1134="Reg", MIN(Inputs!$B$2, I1134*Inputs!$B$10, (Inputs!$B$8-I1134)/Inputs!$B$9), 0)</f>
        <v>0</v>
      </c>
      <c r="P1134" s="3">
        <f t="shared" si="158"/>
        <v>0</v>
      </c>
      <c r="Q1134" s="3">
        <f t="shared" si="159"/>
        <v>0</v>
      </c>
      <c r="R1134" s="3">
        <f>I1134 + M1134*Inputs!$B$9 - N1134/Inputs!$B$10</f>
        <v>340</v>
      </c>
    </row>
    <row r="1135" spans="1:18" x14ac:dyDescent="0.3">
      <c r="A1135" s="4">
        <v>46070.208333333343</v>
      </c>
      <c r="B1135" s="3">
        <v>25.317499999999999</v>
      </c>
      <c r="C1135" s="3">
        <v>0.05</v>
      </c>
      <c r="D1135" s="3">
        <f t="shared" si="153"/>
        <v>24.950625000000006</v>
      </c>
      <c r="E1135" s="3">
        <f>MAX(B1135 - D1135/Inputs!$B$5, 0)</f>
        <v>0</v>
      </c>
      <c r="F1135" s="3">
        <f>MAX(D1135*Inputs!$B$5 - B1135, 0)</f>
        <v>0</v>
      </c>
      <c r="G1135" s="3">
        <f t="shared" si="154"/>
        <v>0.05</v>
      </c>
      <c r="H1135" t="str">
        <f t="shared" si="155"/>
        <v>Reg</v>
      </c>
      <c r="I1135" s="3">
        <f t="shared" si="160"/>
        <v>340</v>
      </c>
      <c r="J1135" s="3">
        <f t="shared" si="161"/>
        <v>0</v>
      </c>
      <c r="K1135" s="3">
        <f>MIN(Inputs!$B$2, (Inputs!$B$8 - I1135)/Inputs!$B$9)</f>
        <v>0</v>
      </c>
      <c r="L1135" s="3">
        <f>MAX(MIN(Inputs!$B$2, I1135*Inputs!$B$10, Inputs!$B$8*Inputs!$B$4 - J1135), 0)</f>
        <v>170</v>
      </c>
      <c r="M1135" s="3">
        <f t="shared" si="156"/>
        <v>0</v>
      </c>
      <c r="N1135" s="3">
        <f t="shared" si="157"/>
        <v>0</v>
      </c>
      <c r="O1135" s="3">
        <f>IF(H1135="Reg", MIN(Inputs!$B$2, I1135*Inputs!$B$10, (Inputs!$B$8-I1135)/Inputs!$B$9), 0)</f>
        <v>0</v>
      </c>
      <c r="P1135" s="3">
        <f t="shared" si="158"/>
        <v>0</v>
      </c>
      <c r="Q1135" s="3">
        <f t="shared" si="159"/>
        <v>0</v>
      </c>
      <c r="R1135" s="3">
        <f>I1135 + M1135*Inputs!$B$9 - N1135/Inputs!$B$10</f>
        <v>340</v>
      </c>
    </row>
    <row r="1136" spans="1:18" x14ac:dyDescent="0.3">
      <c r="A1136" s="4">
        <v>46070.25</v>
      </c>
      <c r="B1136" s="3">
        <v>30.217500000000001</v>
      </c>
      <c r="C1136" s="3">
        <v>0.16</v>
      </c>
      <c r="D1136" s="3">
        <f t="shared" si="153"/>
        <v>24.950625000000006</v>
      </c>
      <c r="E1136" s="3">
        <f>MAX(B1136 - D1136/Inputs!$B$5, 0)</f>
        <v>1.8645170454545408</v>
      </c>
      <c r="F1136" s="3">
        <f>MAX(D1136*Inputs!$B$5 - B1136, 0)</f>
        <v>0</v>
      </c>
      <c r="G1136" s="3">
        <f t="shared" si="154"/>
        <v>0.16</v>
      </c>
      <c r="H1136" t="str">
        <f t="shared" si="155"/>
        <v>Discharge</v>
      </c>
      <c r="I1136" s="3">
        <f t="shared" si="160"/>
        <v>340</v>
      </c>
      <c r="J1136" s="3">
        <f t="shared" si="161"/>
        <v>0</v>
      </c>
      <c r="K1136" s="3">
        <f>MIN(Inputs!$B$2, (Inputs!$B$8 - I1136)/Inputs!$B$9)</f>
        <v>0</v>
      </c>
      <c r="L1136" s="3">
        <f>MAX(MIN(Inputs!$B$2, I1136*Inputs!$B$10, Inputs!$B$8*Inputs!$B$4 - J1136), 0)</f>
        <v>170</v>
      </c>
      <c r="M1136" s="3">
        <f t="shared" si="156"/>
        <v>0</v>
      </c>
      <c r="N1136" s="3">
        <f t="shared" si="157"/>
        <v>170</v>
      </c>
      <c r="O1136" s="3">
        <f>IF(H1136="Reg", MIN(Inputs!$B$2, I1136*Inputs!$B$10, (Inputs!$B$8-I1136)/Inputs!$B$9), 0)</f>
        <v>0</v>
      </c>
      <c r="P1136" s="3">
        <f t="shared" si="158"/>
        <v>5136.9750000000004</v>
      </c>
      <c r="Q1136" s="3">
        <f t="shared" si="159"/>
        <v>0</v>
      </c>
      <c r="R1136" s="3">
        <f>I1136 + M1136*Inputs!$B$9 - N1136/Inputs!$B$10</f>
        <v>158.77939109773115</v>
      </c>
    </row>
    <row r="1137" spans="1:18" x14ac:dyDescent="0.3">
      <c r="A1137" s="4">
        <v>46070.291666666657</v>
      </c>
      <c r="B1137" s="3">
        <v>21.227499999999999</v>
      </c>
      <c r="C1137" s="3">
        <v>0.17</v>
      </c>
      <c r="D1137" s="3">
        <f t="shared" si="153"/>
        <v>24.950625000000006</v>
      </c>
      <c r="E1137" s="3">
        <f>MAX(B1137 - D1137/Inputs!$B$5, 0)</f>
        <v>0</v>
      </c>
      <c r="F1137" s="3">
        <f>MAX(D1137*Inputs!$B$5 - B1137, 0)</f>
        <v>0.72905000000000442</v>
      </c>
      <c r="G1137" s="3">
        <f t="shared" si="154"/>
        <v>0.17</v>
      </c>
      <c r="H1137" t="str">
        <f t="shared" si="155"/>
        <v>Charge</v>
      </c>
      <c r="I1137" s="3">
        <f t="shared" si="160"/>
        <v>158.77939109773115</v>
      </c>
      <c r="J1137" s="3">
        <f t="shared" si="161"/>
        <v>170</v>
      </c>
      <c r="K1137" s="3">
        <f>MIN(Inputs!$B$2, (Inputs!$B$8 - I1137)/Inputs!$B$9)</f>
        <v>170</v>
      </c>
      <c r="L1137" s="3">
        <f>MAX(MIN(Inputs!$B$2, I1137*Inputs!$B$10, Inputs!$B$8*Inputs!$B$4 - J1137), 0)</f>
        <v>148.94827166799323</v>
      </c>
      <c r="M1137" s="3">
        <f t="shared" si="156"/>
        <v>170</v>
      </c>
      <c r="N1137" s="3">
        <f t="shared" si="157"/>
        <v>0</v>
      </c>
      <c r="O1137" s="3">
        <f>IF(H1137="Reg", MIN(Inputs!$B$2, I1137*Inputs!$B$10, (Inputs!$B$8-I1137)/Inputs!$B$9), 0)</f>
        <v>0</v>
      </c>
      <c r="P1137" s="3">
        <f t="shared" si="158"/>
        <v>-3608.6749999999997</v>
      </c>
      <c r="Q1137" s="3">
        <f t="shared" si="159"/>
        <v>0</v>
      </c>
      <c r="R1137" s="3">
        <f>I1137 + M1137*Inputs!$B$9 - N1137/Inputs!$B$10</f>
        <v>318.25352693172772</v>
      </c>
    </row>
    <row r="1138" spans="1:18" x14ac:dyDescent="0.3">
      <c r="A1138" s="4">
        <v>46070.333333333343</v>
      </c>
      <c r="B1138" s="3">
        <v>17.017499999999998</v>
      </c>
      <c r="C1138" s="3">
        <v>8.41</v>
      </c>
      <c r="D1138" s="3">
        <f t="shared" si="153"/>
        <v>24.950625000000006</v>
      </c>
      <c r="E1138" s="3">
        <f>MAX(B1138 - D1138/Inputs!$B$5, 0)</f>
        <v>0</v>
      </c>
      <c r="F1138" s="3">
        <f>MAX(D1138*Inputs!$B$5 - B1138, 0)</f>
        <v>4.9390500000000053</v>
      </c>
      <c r="G1138" s="3">
        <f t="shared" si="154"/>
        <v>8.41</v>
      </c>
      <c r="H1138" t="str">
        <f t="shared" si="155"/>
        <v>Reg</v>
      </c>
      <c r="I1138" s="3">
        <f t="shared" si="160"/>
        <v>318.25352693172772</v>
      </c>
      <c r="J1138" s="3">
        <f t="shared" si="161"/>
        <v>170</v>
      </c>
      <c r="K1138" s="3">
        <f>MIN(Inputs!$B$2, (Inputs!$B$8 - I1138)/Inputs!$B$9)</f>
        <v>23.181818181818198</v>
      </c>
      <c r="L1138" s="3">
        <f>MAX(MIN(Inputs!$B$2, I1138*Inputs!$B$10, Inputs!$B$8*Inputs!$B$4 - J1138), 0)</f>
        <v>170</v>
      </c>
      <c r="M1138" s="3">
        <f t="shared" si="156"/>
        <v>0</v>
      </c>
      <c r="N1138" s="3">
        <f t="shared" si="157"/>
        <v>0</v>
      </c>
      <c r="O1138" s="3">
        <f>IF(H1138="Reg", MIN(Inputs!$B$2, I1138*Inputs!$B$10, (Inputs!$B$8-I1138)/Inputs!$B$9), 0)</f>
        <v>23.181818181818198</v>
      </c>
      <c r="P1138" s="3">
        <f t="shared" si="158"/>
        <v>0</v>
      </c>
      <c r="Q1138" s="3">
        <f t="shared" si="159"/>
        <v>194.95909090909103</v>
      </c>
      <c r="R1138" s="3">
        <f>I1138 + M1138*Inputs!$B$9 - N1138/Inputs!$B$10</f>
        <v>318.25352693172772</v>
      </c>
    </row>
    <row r="1139" spans="1:18" x14ac:dyDescent="0.3">
      <c r="A1139" s="4">
        <v>46070.375</v>
      </c>
      <c r="B1139" s="3">
        <v>21.597499999999997</v>
      </c>
      <c r="C1139" s="3">
        <v>5</v>
      </c>
      <c r="D1139" s="3">
        <f t="shared" si="153"/>
        <v>24.950625000000006</v>
      </c>
      <c r="E1139" s="3">
        <f>MAX(B1139 - D1139/Inputs!$B$5, 0)</f>
        <v>0</v>
      </c>
      <c r="F1139" s="3">
        <f>MAX(D1139*Inputs!$B$5 - B1139, 0)</f>
        <v>0.35905000000000697</v>
      </c>
      <c r="G1139" s="3">
        <f t="shared" si="154"/>
        <v>5</v>
      </c>
      <c r="H1139" t="str">
        <f t="shared" si="155"/>
        <v>Reg</v>
      </c>
      <c r="I1139" s="3">
        <f t="shared" si="160"/>
        <v>318.25352693172772</v>
      </c>
      <c r="J1139" s="3">
        <f t="shared" si="161"/>
        <v>170</v>
      </c>
      <c r="K1139" s="3">
        <f>MIN(Inputs!$B$2, (Inputs!$B$8 - I1139)/Inputs!$B$9)</f>
        <v>23.181818181818198</v>
      </c>
      <c r="L1139" s="3">
        <f>MAX(MIN(Inputs!$B$2, I1139*Inputs!$B$10, Inputs!$B$8*Inputs!$B$4 - J1139), 0)</f>
        <v>170</v>
      </c>
      <c r="M1139" s="3">
        <f t="shared" si="156"/>
        <v>0</v>
      </c>
      <c r="N1139" s="3">
        <f t="shared" si="157"/>
        <v>0</v>
      </c>
      <c r="O1139" s="3">
        <f>IF(H1139="Reg", MIN(Inputs!$B$2, I1139*Inputs!$B$10, (Inputs!$B$8-I1139)/Inputs!$B$9), 0)</f>
        <v>23.181818181818198</v>
      </c>
      <c r="P1139" s="3">
        <f t="shared" si="158"/>
        <v>0</v>
      </c>
      <c r="Q1139" s="3">
        <f t="shared" si="159"/>
        <v>115.90909090909099</v>
      </c>
      <c r="R1139" s="3">
        <f>I1139 + M1139*Inputs!$B$9 - N1139/Inputs!$B$10</f>
        <v>318.25352693172772</v>
      </c>
    </row>
    <row r="1140" spans="1:18" x14ac:dyDescent="0.3">
      <c r="A1140" s="4">
        <v>46070.416666666657</v>
      </c>
      <c r="B1140" s="3">
        <v>28.517499999999998</v>
      </c>
      <c r="C1140" s="3">
        <v>1</v>
      </c>
      <c r="D1140" s="3">
        <f t="shared" si="153"/>
        <v>24.950625000000006</v>
      </c>
      <c r="E1140" s="3">
        <f>MAX(B1140 - D1140/Inputs!$B$5, 0)</f>
        <v>0.16451704545453794</v>
      </c>
      <c r="F1140" s="3">
        <f>MAX(D1140*Inputs!$B$5 - B1140, 0)</f>
        <v>0</v>
      </c>
      <c r="G1140" s="3">
        <f t="shared" si="154"/>
        <v>1</v>
      </c>
      <c r="H1140" t="str">
        <f t="shared" si="155"/>
        <v>Reg</v>
      </c>
      <c r="I1140" s="3">
        <f t="shared" si="160"/>
        <v>318.25352693172772</v>
      </c>
      <c r="J1140" s="3">
        <f t="shared" si="161"/>
        <v>170</v>
      </c>
      <c r="K1140" s="3">
        <f>MIN(Inputs!$B$2, (Inputs!$B$8 - I1140)/Inputs!$B$9)</f>
        <v>23.181818181818198</v>
      </c>
      <c r="L1140" s="3">
        <f>MAX(MIN(Inputs!$B$2, I1140*Inputs!$B$10, Inputs!$B$8*Inputs!$B$4 - J1140), 0)</f>
        <v>170</v>
      </c>
      <c r="M1140" s="3">
        <f t="shared" si="156"/>
        <v>0</v>
      </c>
      <c r="N1140" s="3">
        <f t="shared" si="157"/>
        <v>0</v>
      </c>
      <c r="O1140" s="3">
        <f>IF(H1140="Reg", MIN(Inputs!$B$2, I1140*Inputs!$B$10, (Inputs!$B$8-I1140)/Inputs!$B$9), 0)</f>
        <v>23.181818181818198</v>
      </c>
      <c r="P1140" s="3">
        <f t="shared" si="158"/>
        <v>0</v>
      </c>
      <c r="Q1140" s="3">
        <f t="shared" si="159"/>
        <v>23.181818181818198</v>
      </c>
      <c r="R1140" s="3">
        <f>I1140 + M1140*Inputs!$B$9 - N1140/Inputs!$B$10</f>
        <v>318.25352693172772</v>
      </c>
    </row>
    <row r="1141" spans="1:18" x14ac:dyDescent="0.3">
      <c r="A1141" s="4">
        <v>46070.458333333343</v>
      </c>
      <c r="B1141" s="3">
        <v>38.81</v>
      </c>
      <c r="C1141" s="3">
        <v>0.5</v>
      </c>
      <c r="D1141" s="3">
        <f t="shared" si="153"/>
        <v>24.950625000000006</v>
      </c>
      <c r="E1141" s="3">
        <f>MAX(B1141 - D1141/Inputs!$B$5, 0)</f>
        <v>10.457017045454542</v>
      </c>
      <c r="F1141" s="3">
        <f>MAX(D1141*Inputs!$B$5 - B1141, 0)</f>
        <v>0</v>
      </c>
      <c r="G1141" s="3">
        <f t="shared" si="154"/>
        <v>0.5</v>
      </c>
      <c r="H1141" t="str">
        <f t="shared" si="155"/>
        <v>Discharge</v>
      </c>
      <c r="I1141" s="3">
        <f t="shared" si="160"/>
        <v>318.25352693172772</v>
      </c>
      <c r="J1141" s="3">
        <f t="shared" si="161"/>
        <v>170</v>
      </c>
      <c r="K1141" s="3">
        <f>MIN(Inputs!$B$2, (Inputs!$B$8 - I1141)/Inputs!$B$9)</f>
        <v>23.181818181818198</v>
      </c>
      <c r="L1141" s="3">
        <f>MAX(MIN(Inputs!$B$2, I1141*Inputs!$B$10, Inputs!$B$8*Inputs!$B$4 - J1141), 0)</f>
        <v>170</v>
      </c>
      <c r="M1141" s="3">
        <f t="shared" si="156"/>
        <v>0</v>
      </c>
      <c r="N1141" s="3">
        <f t="shared" si="157"/>
        <v>170</v>
      </c>
      <c r="O1141" s="3">
        <f>IF(H1141="Reg", MIN(Inputs!$B$2, I1141*Inputs!$B$10, (Inputs!$B$8-I1141)/Inputs!$B$9), 0)</f>
        <v>0</v>
      </c>
      <c r="P1141" s="3">
        <f t="shared" si="158"/>
        <v>6597.7000000000007</v>
      </c>
      <c r="Q1141" s="3">
        <f t="shared" si="159"/>
        <v>0</v>
      </c>
      <c r="R1141" s="3">
        <f>I1141 + M1141*Inputs!$B$9 - N1141/Inputs!$B$10</f>
        <v>137.03291802945887</v>
      </c>
    </row>
    <row r="1142" spans="1:18" x14ac:dyDescent="0.3">
      <c r="A1142" s="4">
        <v>46070.5</v>
      </c>
      <c r="B1142" s="3">
        <v>28.862499999999997</v>
      </c>
      <c r="C1142" s="3">
        <v>0.49</v>
      </c>
      <c r="D1142" s="3">
        <f t="shared" si="153"/>
        <v>24.950625000000006</v>
      </c>
      <c r="E1142" s="3">
        <f>MAX(B1142 - D1142/Inputs!$B$5, 0)</f>
        <v>0.5095170454545368</v>
      </c>
      <c r="F1142" s="3">
        <f>MAX(D1142*Inputs!$B$5 - B1142, 0)</f>
        <v>0</v>
      </c>
      <c r="G1142" s="3">
        <f t="shared" si="154"/>
        <v>0.49</v>
      </c>
      <c r="H1142" t="str">
        <f t="shared" si="155"/>
        <v>Discharge</v>
      </c>
      <c r="I1142" s="3">
        <f t="shared" si="160"/>
        <v>137.03291802945887</v>
      </c>
      <c r="J1142" s="3">
        <f t="shared" si="161"/>
        <v>340</v>
      </c>
      <c r="K1142" s="3">
        <f>MIN(Inputs!$B$2, (Inputs!$B$8 - I1142)/Inputs!$B$9)</f>
        <v>170</v>
      </c>
      <c r="L1142" s="3">
        <f>MAX(MIN(Inputs!$B$2, I1142*Inputs!$B$10, Inputs!$B$8*Inputs!$B$4 - J1142), 0)</f>
        <v>0</v>
      </c>
      <c r="M1142" s="3">
        <f t="shared" si="156"/>
        <v>0</v>
      </c>
      <c r="N1142" s="3">
        <f t="shared" si="157"/>
        <v>0</v>
      </c>
      <c r="O1142" s="3">
        <f>IF(H1142="Reg", MIN(Inputs!$B$2, I1142*Inputs!$B$10, (Inputs!$B$8-I1142)/Inputs!$B$9), 0)</f>
        <v>0</v>
      </c>
      <c r="P1142" s="3">
        <f t="shared" si="158"/>
        <v>0</v>
      </c>
      <c r="Q1142" s="3">
        <f t="shared" si="159"/>
        <v>0</v>
      </c>
      <c r="R1142" s="3">
        <f>I1142 + M1142*Inputs!$B$9 - N1142/Inputs!$B$10</f>
        <v>137.03291802945887</v>
      </c>
    </row>
    <row r="1143" spans="1:18" x14ac:dyDescent="0.3">
      <c r="A1143" s="4">
        <v>46070.541666666657</v>
      </c>
      <c r="B1143" s="3">
        <v>20.36</v>
      </c>
      <c r="C1143" s="3">
        <v>0.49</v>
      </c>
      <c r="D1143" s="3">
        <f t="shared" si="153"/>
        <v>24.950625000000006</v>
      </c>
      <c r="E1143" s="3">
        <f>MAX(B1143 - D1143/Inputs!$B$5, 0)</f>
        <v>0</v>
      </c>
      <c r="F1143" s="3">
        <f>MAX(D1143*Inputs!$B$5 - B1143, 0)</f>
        <v>1.5965500000000041</v>
      </c>
      <c r="G1143" s="3">
        <f t="shared" si="154"/>
        <v>0.49</v>
      </c>
      <c r="H1143" t="str">
        <f t="shared" si="155"/>
        <v>Charge</v>
      </c>
      <c r="I1143" s="3">
        <f t="shared" si="160"/>
        <v>137.03291802945887</v>
      </c>
      <c r="J1143" s="3">
        <f t="shared" si="161"/>
        <v>340</v>
      </c>
      <c r="K1143" s="3">
        <f>MIN(Inputs!$B$2, (Inputs!$B$8 - I1143)/Inputs!$B$9)</f>
        <v>170</v>
      </c>
      <c r="L1143" s="3">
        <f>MAX(MIN(Inputs!$B$2, I1143*Inputs!$B$10, Inputs!$B$8*Inputs!$B$4 - J1143), 0)</f>
        <v>0</v>
      </c>
      <c r="M1143" s="3">
        <f t="shared" si="156"/>
        <v>170</v>
      </c>
      <c r="N1143" s="3">
        <f t="shared" si="157"/>
        <v>0</v>
      </c>
      <c r="O1143" s="3">
        <f>IF(H1143="Reg", MIN(Inputs!$B$2, I1143*Inputs!$B$10, (Inputs!$B$8-I1143)/Inputs!$B$9), 0)</f>
        <v>0</v>
      </c>
      <c r="P1143" s="3">
        <f t="shared" si="158"/>
        <v>-3461.2</v>
      </c>
      <c r="Q1143" s="3">
        <f t="shared" si="159"/>
        <v>0</v>
      </c>
      <c r="R1143" s="3">
        <f>I1143 + M1143*Inputs!$B$9 - N1143/Inputs!$B$10</f>
        <v>296.50705386345544</v>
      </c>
    </row>
    <row r="1144" spans="1:18" x14ac:dyDescent="0.3">
      <c r="A1144" s="4">
        <v>46070.583333333343</v>
      </c>
      <c r="B1144" s="3">
        <v>10.16</v>
      </c>
      <c r="C1144" s="3">
        <v>0.8</v>
      </c>
      <c r="D1144" s="3">
        <f t="shared" si="153"/>
        <v>24.950625000000006</v>
      </c>
      <c r="E1144" s="3">
        <f>MAX(B1144 - D1144/Inputs!$B$5, 0)</f>
        <v>0</v>
      </c>
      <c r="F1144" s="3">
        <f>MAX(D1144*Inputs!$B$5 - B1144, 0)</f>
        <v>11.796550000000003</v>
      </c>
      <c r="G1144" s="3">
        <f t="shared" si="154"/>
        <v>0.8</v>
      </c>
      <c r="H1144" t="str">
        <f t="shared" si="155"/>
        <v>Charge</v>
      </c>
      <c r="I1144" s="3">
        <f t="shared" si="160"/>
        <v>296.50705386345544</v>
      </c>
      <c r="J1144" s="3">
        <f t="shared" si="161"/>
        <v>340</v>
      </c>
      <c r="K1144" s="3">
        <f>MIN(Inputs!$B$2, (Inputs!$B$8 - I1144)/Inputs!$B$9)</f>
        <v>46.363636363636395</v>
      </c>
      <c r="L1144" s="3">
        <f>MAX(MIN(Inputs!$B$2, I1144*Inputs!$B$10, Inputs!$B$8*Inputs!$B$4 - J1144), 0)</f>
        <v>0</v>
      </c>
      <c r="M1144" s="3">
        <f t="shared" si="156"/>
        <v>46.363636363636395</v>
      </c>
      <c r="N1144" s="3">
        <f t="shared" si="157"/>
        <v>0</v>
      </c>
      <c r="O1144" s="3">
        <f>IF(H1144="Reg", MIN(Inputs!$B$2, I1144*Inputs!$B$10, (Inputs!$B$8-I1144)/Inputs!$B$9), 0)</f>
        <v>0</v>
      </c>
      <c r="P1144" s="3">
        <f t="shared" si="158"/>
        <v>-471.0545454545458</v>
      </c>
      <c r="Q1144" s="3">
        <f t="shared" si="159"/>
        <v>0</v>
      </c>
      <c r="R1144" s="3">
        <f>I1144 + M1144*Inputs!$B$9 - N1144/Inputs!$B$10</f>
        <v>340</v>
      </c>
    </row>
    <row r="1145" spans="1:18" x14ac:dyDescent="0.3">
      <c r="A1145" s="4">
        <v>46070.625</v>
      </c>
      <c r="B1145" s="3">
        <v>8.6750000000000007</v>
      </c>
      <c r="C1145" s="3">
        <v>0.54</v>
      </c>
      <c r="D1145" s="3">
        <f t="shared" si="153"/>
        <v>24.950625000000006</v>
      </c>
      <c r="E1145" s="3">
        <f>MAX(B1145 - D1145/Inputs!$B$5, 0)</f>
        <v>0</v>
      </c>
      <c r="F1145" s="3">
        <f>MAX(D1145*Inputs!$B$5 - B1145, 0)</f>
        <v>13.281550000000003</v>
      </c>
      <c r="G1145" s="3">
        <f t="shared" si="154"/>
        <v>0.54</v>
      </c>
      <c r="H1145" t="str">
        <f t="shared" si="155"/>
        <v>Charge</v>
      </c>
      <c r="I1145" s="3">
        <f t="shared" si="160"/>
        <v>340</v>
      </c>
      <c r="J1145" s="3">
        <f t="shared" si="161"/>
        <v>340</v>
      </c>
      <c r="K1145" s="3">
        <f>MIN(Inputs!$B$2, (Inputs!$B$8 - I1145)/Inputs!$B$9)</f>
        <v>0</v>
      </c>
      <c r="L1145" s="3">
        <f>MAX(MIN(Inputs!$B$2, I1145*Inputs!$B$10, Inputs!$B$8*Inputs!$B$4 - J1145), 0)</f>
        <v>0</v>
      </c>
      <c r="M1145" s="3">
        <f t="shared" si="156"/>
        <v>0</v>
      </c>
      <c r="N1145" s="3">
        <f t="shared" si="157"/>
        <v>0</v>
      </c>
      <c r="O1145" s="3">
        <f>IF(H1145="Reg", MIN(Inputs!$B$2, I1145*Inputs!$B$10, (Inputs!$B$8-I1145)/Inputs!$B$9), 0)</f>
        <v>0</v>
      </c>
      <c r="P1145" s="3">
        <f t="shared" si="158"/>
        <v>0</v>
      </c>
      <c r="Q1145" s="3">
        <f t="shared" si="159"/>
        <v>0</v>
      </c>
      <c r="R1145" s="3">
        <f>I1145 + M1145*Inputs!$B$9 - N1145/Inputs!$B$10</f>
        <v>340</v>
      </c>
    </row>
    <row r="1146" spans="1:18" x14ac:dyDescent="0.3">
      <c r="A1146" s="4">
        <v>46070.666666666657</v>
      </c>
      <c r="B1146" s="3">
        <v>54.987499999999997</v>
      </c>
      <c r="C1146" s="3">
        <v>0.57999999999999996</v>
      </c>
      <c r="D1146" s="3">
        <f t="shared" si="153"/>
        <v>24.950625000000006</v>
      </c>
      <c r="E1146" s="3">
        <f>MAX(B1146 - D1146/Inputs!$B$5, 0)</f>
        <v>26.634517045454537</v>
      </c>
      <c r="F1146" s="3">
        <f>MAX(D1146*Inputs!$B$5 - B1146, 0)</f>
        <v>0</v>
      </c>
      <c r="G1146" s="3">
        <f t="shared" si="154"/>
        <v>0.57999999999999996</v>
      </c>
      <c r="H1146" t="str">
        <f t="shared" si="155"/>
        <v>Discharge</v>
      </c>
      <c r="I1146" s="3">
        <f t="shared" si="160"/>
        <v>340</v>
      </c>
      <c r="J1146" s="3">
        <f t="shared" si="161"/>
        <v>340</v>
      </c>
      <c r="K1146" s="3">
        <f>MIN(Inputs!$B$2, (Inputs!$B$8 - I1146)/Inputs!$B$9)</f>
        <v>0</v>
      </c>
      <c r="L1146" s="3">
        <f>MAX(MIN(Inputs!$B$2, I1146*Inputs!$B$10, Inputs!$B$8*Inputs!$B$4 - J1146), 0)</f>
        <v>0</v>
      </c>
      <c r="M1146" s="3">
        <f t="shared" si="156"/>
        <v>0</v>
      </c>
      <c r="N1146" s="3">
        <f t="shared" si="157"/>
        <v>0</v>
      </c>
      <c r="O1146" s="3">
        <f>IF(H1146="Reg", MIN(Inputs!$B$2, I1146*Inputs!$B$10, (Inputs!$B$8-I1146)/Inputs!$B$9), 0)</f>
        <v>0</v>
      </c>
      <c r="P1146" s="3">
        <f t="shared" si="158"/>
        <v>0</v>
      </c>
      <c r="Q1146" s="3">
        <f t="shared" si="159"/>
        <v>0</v>
      </c>
      <c r="R1146" s="3">
        <f>I1146 + M1146*Inputs!$B$9 - N1146/Inputs!$B$10</f>
        <v>340</v>
      </c>
    </row>
    <row r="1147" spans="1:18" x14ac:dyDescent="0.3">
      <c r="A1147" s="4">
        <v>46070.708333333343</v>
      </c>
      <c r="B1147" s="3">
        <v>47.7575</v>
      </c>
      <c r="C1147" s="3">
        <v>0.95</v>
      </c>
      <c r="D1147" s="3">
        <f t="shared" si="153"/>
        <v>24.950625000000006</v>
      </c>
      <c r="E1147" s="3">
        <f>MAX(B1147 - D1147/Inputs!$B$5, 0)</f>
        <v>19.40451704545454</v>
      </c>
      <c r="F1147" s="3">
        <f>MAX(D1147*Inputs!$B$5 - B1147, 0)</f>
        <v>0</v>
      </c>
      <c r="G1147" s="3">
        <f t="shared" si="154"/>
        <v>0.95</v>
      </c>
      <c r="H1147" t="str">
        <f t="shared" si="155"/>
        <v>Discharge</v>
      </c>
      <c r="I1147" s="3">
        <f t="shared" si="160"/>
        <v>340</v>
      </c>
      <c r="J1147" s="3">
        <f t="shared" si="161"/>
        <v>340</v>
      </c>
      <c r="K1147" s="3">
        <f>MIN(Inputs!$B$2, (Inputs!$B$8 - I1147)/Inputs!$B$9)</f>
        <v>0</v>
      </c>
      <c r="L1147" s="3">
        <f>MAX(MIN(Inputs!$B$2, I1147*Inputs!$B$10, Inputs!$B$8*Inputs!$B$4 - J1147), 0)</f>
        <v>0</v>
      </c>
      <c r="M1147" s="3">
        <f t="shared" si="156"/>
        <v>0</v>
      </c>
      <c r="N1147" s="3">
        <f t="shared" si="157"/>
        <v>0</v>
      </c>
      <c r="O1147" s="3">
        <f>IF(H1147="Reg", MIN(Inputs!$B$2, I1147*Inputs!$B$10, (Inputs!$B$8-I1147)/Inputs!$B$9), 0)</f>
        <v>0</v>
      </c>
      <c r="P1147" s="3">
        <f t="shared" si="158"/>
        <v>0</v>
      </c>
      <c r="Q1147" s="3">
        <f t="shared" si="159"/>
        <v>0</v>
      </c>
      <c r="R1147" s="3">
        <f>I1147 + M1147*Inputs!$B$9 - N1147/Inputs!$B$10</f>
        <v>340</v>
      </c>
    </row>
    <row r="1148" spans="1:18" x14ac:dyDescent="0.3">
      <c r="A1148" s="4">
        <v>46070.75</v>
      </c>
      <c r="B1148" s="3">
        <v>30.43</v>
      </c>
      <c r="C1148" s="3">
        <v>1</v>
      </c>
      <c r="D1148" s="3">
        <f t="shared" si="153"/>
        <v>24.950625000000006</v>
      </c>
      <c r="E1148" s="3">
        <f>MAX(B1148 - D1148/Inputs!$B$5, 0)</f>
        <v>2.0770170454545394</v>
      </c>
      <c r="F1148" s="3">
        <f>MAX(D1148*Inputs!$B$5 - B1148, 0)</f>
        <v>0</v>
      </c>
      <c r="G1148" s="3">
        <f t="shared" si="154"/>
        <v>1</v>
      </c>
      <c r="H1148" t="str">
        <f t="shared" si="155"/>
        <v>Discharge</v>
      </c>
      <c r="I1148" s="3">
        <f t="shared" si="160"/>
        <v>340</v>
      </c>
      <c r="J1148" s="3">
        <f t="shared" si="161"/>
        <v>340</v>
      </c>
      <c r="K1148" s="3">
        <f>MIN(Inputs!$B$2, (Inputs!$B$8 - I1148)/Inputs!$B$9)</f>
        <v>0</v>
      </c>
      <c r="L1148" s="3">
        <f>MAX(MIN(Inputs!$B$2, I1148*Inputs!$B$10, Inputs!$B$8*Inputs!$B$4 - J1148), 0)</f>
        <v>0</v>
      </c>
      <c r="M1148" s="3">
        <f t="shared" si="156"/>
        <v>0</v>
      </c>
      <c r="N1148" s="3">
        <f t="shared" si="157"/>
        <v>0</v>
      </c>
      <c r="O1148" s="3">
        <f>IF(H1148="Reg", MIN(Inputs!$B$2, I1148*Inputs!$B$10, (Inputs!$B$8-I1148)/Inputs!$B$9), 0)</f>
        <v>0</v>
      </c>
      <c r="P1148" s="3">
        <f t="shared" si="158"/>
        <v>0</v>
      </c>
      <c r="Q1148" s="3">
        <f t="shared" si="159"/>
        <v>0</v>
      </c>
      <c r="R1148" s="3">
        <f>I1148 + M1148*Inputs!$B$9 - N1148/Inputs!$B$10</f>
        <v>340</v>
      </c>
    </row>
    <row r="1149" spans="1:18" x14ac:dyDescent="0.3">
      <c r="A1149" s="4">
        <v>46070.791666666657</v>
      </c>
      <c r="B1149" s="3">
        <v>24.532499999999999</v>
      </c>
      <c r="C1149" s="3">
        <v>0.06</v>
      </c>
      <c r="D1149" s="3">
        <f t="shared" si="153"/>
        <v>24.950625000000006</v>
      </c>
      <c r="E1149" s="3">
        <f>MAX(B1149 - D1149/Inputs!$B$5, 0)</f>
        <v>0</v>
      </c>
      <c r="F1149" s="3">
        <f>MAX(D1149*Inputs!$B$5 - B1149, 0)</f>
        <v>0</v>
      </c>
      <c r="G1149" s="3">
        <f t="shared" si="154"/>
        <v>0.06</v>
      </c>
      <c r="H1149" t="str">
        <f t="shared" si="155"/>
        <v>Reg</v>
      </c>
      <c r="I1149" s="3">
        <f t="shared" si="160"/>
        <v>340</v>
      </c>
      <c r="J1149" s="3">
        <f t="shared" si="161"/>
        <v>340</v>
      </c>
      <c r="K1149" s="3">
        <f>MIN(Inputs!$B$2, (Inputs!$B$8 - I1149)/Inputs!$B$9)</f>
        <v>0</v>
      </c>
      <c r="L1149" s="3">
        <f>MAX(MIN(Inputs!$B$2, I1149*Inputs!$B$10, Inputs!$B$8*Inputs!$B$4 - J1149), 0)</f>
        <v>0</v>
      </c>
      <c r="M1149" s="3">
        <f t="shared" si="156"/>
        <v>0</v>
      </c>
      <c r="N1149" s="3">
        <f t="shared" si="157"/>
        <v>0</v>
      </c>
      <c r="O1149" s="3">
        <f>IF(H1149="Reg", MIN(Inputs!$B$2, I1149*Inputs!$B$10, (Inputs!$B$8-I1149)/Inputs!$B$9), 0)</f>
        <v>0</v>
      </c>
      <c r="P1149" s="3">
        <f t="shared" si="158"/>
        <v>0</v>
      </c>
      <c r="Q1149" s="3">
        <f t="shared" si="159"/>
        <v>0</v>
      </c>
      <c r="R1149" s="3">
        <f>I1149 + M1149*Inputs!$B$9 - N1149/Inputs!$B$10</f>
        <v>340</v>
      </c>
    </row>
    <row r="1150" spans="1:18" x14ac:dyDescent="0.3">
      <c r="A1150" s="4">
        <v>46070.833333333343</v>
      </c>
      <c r="B1150" s="3">
        <v>22.195</v>
      </c>
      <c r="C1150" s="3">
        <v>0.05</v>
      </c>
      <c r="D1150" s="3">
        <f t="shared" si="153"/>
        <v>24.950625000000006</v>
      </c>
      <c r="E1150" s="3">
        <f>MAX(B1150 - D1150/Inputs!$B$5, 0)</f>
        <v>0</v>
      </c>
      <c r="F1150" s="3">
        <f>MAX(D1150*Inputs!$B$5 - B1150, 0)</f>
        <v>0</v>
      </c>
      <c r="G1150" s="3">
        <f t="shared" si="154"/>
        <v>0.05</v>
      </c>
      <c r="H1150" t="str">
        <f t="shared" si="155"/>
        <v>Reg</v>
      </c>
      <c r="I1150" s="3">
        <f t="shared" si="160"/>
        <v>340</v>
      </c>
      <c r="J1150" s="3">
        <f t="shared" si="161"/>
        <v>340</v>
      </c>
      <c r="K1150" s="3">
        <f>MIN(Inputs!$B$2, (Inputs!$B$8 - I1150)/Inputs!$B$9)</f>
        <v>0</v>
      </c>
      <c r="L1150" s="3">
        <f>MAX(MIN(Inputs!$B$2, I1150*Inputs!$B$10, Inputs!$B$8*Inputs!$B$4 - J1150), 0)</f>
        <v>0</v>
      </c>
      <c r="M1150" s="3">
        <f t="shared" si="156"/>
        <v>0</v>
      </c>
      <c r="N1150" s="3">
        <f t="shared" si="157"/>
        <v>0</v>
      </c>
      <c r="O1150" s="3">
        <f>IF(H1150="Reg", MIN(Inputs!$B$2, I1150*Inputs!$B$10, (Inputs!$B$8-I1150)/Inputs!$B$9), 0)</f>
        <v>0</v>
      </c>
      <c r="P1150" s="3">
        <f t="shared" si="158"/>
        <v>0</v>
      </c>
      <c r="Q1150" s="3">
        <f t="shared" si="159"/>
        <v>0</v>
      </c>
      <c r="R1150" s="3">
        <f>I1150 + M1150*Inputs!$B$9 - N1150/Inputs!$B$10</f>
        <v>340</v>
      </c>
    </row>
    <row r="1151" spans="1:18" x14ac:dyDescent="0.3">
      <c r="A1151" s="4">
        <v>46070.875</v>
      </c>
      <c r="B1151" s="3">
        <v>21.717500000000001</v>
      </c>
      <c r="C1151" s="3">
        <v>0.04</v>
      </c>
      <c r="D1151" s="3">
        <f t="shared" si="153"/>
        <v>24.950625000000006</v>
      </c>
      <c r="E1151" s="3">
        <f>MAX(B1151 - D1151/Inputs!$B$5, 0)</f>
        <v>0</v>
      </c>
      <c r="F1151" s="3">
        <f>MAX(D1151*Inputs!$B$5 - B1151, 0)</f>
        <v>0.23905000000000243</v>
      </c>
      <c r="G1151" s="3">
        <f t="shared" si="154"/>
        <v>0.04</v>
      </c>
      <c r="H1151" t="str">
        <f t="shared" si="155"/>
        <v>Charge</v>
      </c>
      <c r="I1151" s="3">
        <f t="shared" si="160"/>
        <v>340</v>
      </c>
      <c r="J1151" s="3">
        <f t="shared" si="161"/>
        <v>340</v>
      </c>
      <c r="K1151" s="3">
        <f>MIN(Inputs!$B$2, (Inputs!$B$8 - I1151)/Inputs!$B$9)</f>
        <v>0</v>
      </c>
      <c r="L1151" s="3">
        <f>MAX(MIN(Inputs!$B$2, I1151*Inputs!$B$10, Inputs!$B$8*Inputs!$B$4 - J1151), 0)</f>
        <v>0</v>
      </c>
      <c r="M1151" s="3">
        <f t="shared" si="156"/>
        <v>0</v>
      </c>
      <c r="N1151" s="3">
        <f t="shared" si="157"/>
        <v>0</v>
      </c>
      <c r="O1151" s="3">
        <f>IF(H1151="Reg", MIN(Inputs!$B$2, I1151*Inputs!$B$10, (Inputs!$B$8-I1151)/Inputs!$B$9), 0)</f>
        <v>0</v>
      </c>
      <c r="P1151" s="3">
        <f t="shared" si="158"/>
        <v>0</v>
      </c>
      <c r="Q1151" s="3">
        <f t="shared" si="159"/>
        <v>0</v>
      </c>
      <c r="R1151" s="3">
        <f>I1151 + M1151*Inputs!$B$9 - N1151/Inputs!$B$10</f>
        <v>340</v>
      </c>
    </row>
    <row r="1152" spans="1:18" x14ac:dyDescent="0.3">
      <c r="A1152" s="4">
        <v>46070.916666666657</v>
      </c>
      <c r="B1152" s="3">
        <v>21.310000000000002</v>
      </c>
      <c r="C1152" s="3">
        <v>0.04</v>
      </c>
      <c r="D1152" s="3">
        <f t="shared" si="153"/>
        <v>24.950625000000006</v>
      </c>
      <c r="E1152" s="3">
        <f>MAX(B1152 - D1152/Inputs!$B$5, 0)</f>
        <v>0</v>
      </c>
      <c r="F1152" s="3">
        <f>MAX(D1152*Inputs!$B$5 - B1152, 0)</f>
        <v>0.64655000000000129</v>
      </c>
      <c r="G1152" s="3">
        <f t="shared" si="154"/>
        <v>0.04</v>
      </c>
      <c r="H1152" t="str">
        <f t="shared" si="155"/>
        <v>Charge</v>
      </c>
      <c r="I1152" s="3">
        <f t="shared" si="160"/>
        <v>340</v>
      </c>
      <c r="J1152" s="3">
        <f t="shared" si="161"/>
        <v>340</v>
      </c>
      <c r="K1152" s="3">
        <f>MIN(Inputs!$B$2, (Inputs!$B$8 - I1152)/Inputs!$B$9)</f>
        <v>0</v>
      </c>
      <c r="L1152" s="3">
        <f>MAX(MIN(Inputs!$B$2, I1152*Inputs!$B$10, Inputs!$B$8*Inputs!$B$4 - J1152), 0)</f>
        <v>0</v>
      </c>
      <c r="M1152" s="3">
        <f t="shared" si="156"/>
        <v>0</v>
      </c>
      <c r="N1152" s="3">
        <f t="shared" si="157"/>
        <v>0</v>
      </c>
      <c r="O1152" s="3">
        <f>IF(H1152="Reg", MIN(Inputs!$B$2, I1152*Inputs!$B$10, (Inputs!$B$8-I1152)/Inputs!$B$9), 0)</f>
        <v>0</v>
      </c>
      <c r="P1152" s="3">
        <f t="shared" si="158"/>
        <v>0</v>
      </c>
      <c r="Q1152" s="3">
        <f t="shared" si="159"/>
        <v>0</v>
      </c>
      <c r="R1152" s="3">
        <f>I1152 + M1152*Inputs!$B$9 - N1152/Inputs!$B$10</f>
        <v>340</v>
      </c>
    </row>
    <row r="1153" spans="1:18" x14ac:dyDescent="0.3">
      <c r="A1153" s="4">
        <v>46070.958333333343</v>
      </c>
      <c r="B1153" s="3">
        <v>19.829999999999998</v>
      </c>
      <c r="C1153" s="3">
        <v>0.03</v>
      </c>
      <c r="D1153" s="3">
        <f t="shared" si="153"/>
        <v>24.950625000000006</v>
      </c>
      <c r="E1153" s="3">
        <f>MAX(B1153 - D1153/Inputs!$B$5, 0)</f>
        <v>0</v>
      </c>
      <c r="F1153" s="3">
        <f>MAX(D1153*Inputs!$B$5 - B1153, 0)</f>
        <v>2.1265500000000053</v>
      </c>
      <c r="G1153" s="3">
        <f t="shared" si="154"/>
        <v>0.03</v>
      </c>
      <c r="H1153" t="str">
        <f t="shared" si="155"/>
        <v>Charge</v>
      </c>
      <c r="I1153" s="3">
        <f t="shared" si="160"/>
        <v>340</v>
      </c>
      <c r="J1153" s="3">
        <f t="shared" si="161"/>
        <v>340</v>
      </c>
      <c r="K1153" s="3">
        <f>MIN(Inputs!$B$2, (Inputs!$B$8 - I1153)/Inputs!$B$9)</f>
        <v>0</v>
      </c>
      <c r="L1153" s="3">
        <f>MAX(MIN(Inputs!$B$2, I1153*Inputs!$B$10, Inputs!$B$8*Inputs!$B$4 - J1153), 0)</f>
        <v>0</v>
      </c>
      <c r="M1153" s="3">
        <f t="shared" si="156"/>
        <v>0</v>
      </c>
      <c r="N1153" s="3">
        <f t="shared" si="157"/>
        <v>0</v>
      </c>
      <c r="O1153" s="3">
        <f>IF(H1153="Reg", MIN(Inputs!$B$2, I1153*Inputs!$B$10, (Inputs!$B$8-I1153)/Inputs!$B$9), 0)</f>
        <v>0</v>
      </c>
      <c r="P1153" s="3">
        <f t="shared" si="158"/>
        <v>0</v>
      </c>
      <c r="Q1153" s="3">
        <f t="shared" si="159"/>
        <v>0</v>
      </c>
      <c r="R1153" s="3">
        <f>I1153 + M1153*Inputs!$B$9 - N1153/Inputs!$B$10</f>
        <v>340</v>
      </c>
    </row>
    <row r="1154" spans="1:18" x14ac:dyDescent="0.3">
      <c r="A1154" s="4">
        <v>46071</v>
      </c>
      <c r="B1154" s="3">
        <v>18.09</v>
      </c>
      <c r="C1154" s="3">
        <v>0.03</v>
      </c>
      <c r="D1154" s="3">
        <f t="shared" ref="D1154:D1217" si="162">AVERAGEIFS(B:B, A:A, "&gt;="&amp;INT(A1154), A:A, "&lt;"&amp;INT(A1154)+1)</f>
        <v>27.964687500000007</v>
      </c>
      <c r="E1154" s="3">
        <f>MAX(B1154 - D1154/Inputs!$B$5, 0)</f>
        <v>0</v>
      </c>
      <c r="F1154" s="3">
        <f>MAX(D1154*Inputs!$B$5 - B1154, 0)</f>
        <v>6.5189250000000065</v>
      </c>
      <c r="G1154" s="3">
        <f t="shared" ref="G1154:G1217" si="163">C1154</f>
        <v>0.03</v>
      </c>
      <c r="H1154" t="str">
        <f t="shared" ref="H1154:H1217" si="164">IF(MAX(E1154, F1154, G1154)&lt;=0, "Idle", IF(AND(G1154&gt;=E1154, G1154&gt;=F1154), "Reg", IF(E1154&gt;=F1154, "Discharge", "Charge")))</f>
        <v>Charge</v>
      </c>
      <c r="I1154" s="3">
        <f t="shared" si="160"/>
        <v>340</v>
      </c>
      <c r="J1154" s="3">
        <f t="shared" si="161"/>
        <v>0</v>
      </c>
      <c r="K1154" s="3">
        <f>MIN(Inputs!$B$2, (Inputs!$B$8 - I1154)/Inputs!$B$9)</f>
        <v>0</v>
      </c>
      <c r="L1154" s="3">
        <f>MAX(MIN(Inputs!$B$2, I1154*Inputs!$B$10, Inputs!$B$8*Inputs!$B$4 - J1154), 0)</f>
        <v>170</v>
      </c>
      <c r="M1154" s="3">
        <f t="shared" ref="M1154:M1217" si="165">IF(H1154="Charge", K1154, 0)</f>
        <v>0</v>
      </c>
      <c r="N1154" s="3">
        <f t="shared" ref="N1154:N1217" si="166">IF(H1154="Discharge", L1154, 0)</f>
        <v>0</v>
      </c>
      <c r="O1154" s="3">
        <f>IF(H1154="Reg", MIN(Inputs!$B$2, I1154*Inputs!$B$10, (Inputs!$B$8-I1154)/Inputs!$B$9), 0)</f>
        <v>0</v>
      </c>
      <c r="P1154" s="3">
        <f t="shared" ref="P1154:P1217" si="167">(N1154 - M1154) * B1154</f>
        <v>0</v>
      </c>
      <c r="Q1154" s="3">
        <f t="shared" ref="Q1154:Q1217" si="168">O1154 * C1154</f>
        <v>0</v>
      </c>
      <c r="R1154" s="3">
        <f>I1154 + M1154*Inputs!$B$9 - N1154/Inputs!$B$10</f>
        <v>340</v>
      </c>
    </row>
    <row r="1155" spans="1:18" x14ac:dyDescent="0.3">
      <c r="A1155" s="4">
        <v>46071.041666666657</v>
      </c>
      <c r="B1155" s="3">
        <v>16.52</v>
      </c>
      <c r="C1155" s="3">
        <v>0.03</v>
      </c>
      <c r="D1155" s="3">
        <f t="shared" si="162"/>
        <v>27.964687500000007</v>
      </c>
      <c r="E1155" s="3">
        <f>MAX(B1155 - D1155/Inputs!$B$5, 0)</f>
        <v>0</v>
      </c>
      <c r="F1155" s="3">
        <f>MAX(D1155*Inputs!$B$5 - B1155, 0)</f>
        <v>8.0889250000000068</v>
      </c>
      <c r="G1155" s="3">
        <f t="shared" si="163"/>
        <v>0.03</v>
      </c>
      <c r="H1155" t="str">
        <f t="shared" si="164"/>
        <v>Charge</v>
      </c>
      <c r="I1155" s="3">
        <f t="shared" ref="I1155:I1218" si="169">R1154</f>
        <v>340</v>
      </c>
      <c r="J1155" s="3">
        <f t="shared" ref="J1155:J1218" si="170">IF(INT(A1155)=INT(A1154), J1154 + N1154, 0)</f>
        <v>0</v>
      </c>
      <c r="K1155" s="3">
        <f>MIN(Inputs!$B$2, (Inputs!$B$8 - I1155)/Inputs!$B$9)</f>
        <v>0</v>
      </c>
      <c r="L1155" s="3">
        <f>MAX(MIN(Inputs!$B$2, I1155*Inputs!$B$10, Inputs!$B$8*Inputs!$B$4 - J1155), 0)</f>
        <v>170</v>
      </c>
      <c r="M1155" s="3">
        <f t="shared" si="165"/>
        <v>0</v>
      </c>
      <c r="N1155" s="3">
        <f t="shared" si="166"/>
        <v>0</v>
      </c>
      <c r="O1155" s="3">
        <f>IF(H1155="Reg", MIN(Inputs!$B$2, I1155*Inputs!$B$10, (Inputs!$B$8-I1155)/Inputs!$B$9), 0)</f>
        <v>0</v>
      </c>
      <c r="P1155" s="3">
        <f t="shared" si="167"/>
        <v>0</v>
      </c>
      <c r="Q1155" s="3">
        <f t="shared" si="168"/>
        <v>0</v>
      </c>
      <c r="R1155" s="3">
        <f>I1155 + M1155*Inputs!$B$9 - N1155/Inputs!$B$10</f>
        <v>340</v>
      </c>
    </row>
    <row r="1156" spans="1:18" x14ac:dyDescent="0.3">
      <c r="A1156" s="4">
        <v>46071.083333333343</v>
      </c>
      <c r="B1156" s="3">
        <v>15.555</v>
      </c>
      <c r="C1156" s="3">
        <v>0.04</v>
      </c>
      <c r="D1156" s="3">
        <f t="shared" si="162"/>
        <v>27.964687500000007</v>
      </c>
      <c r="E1156" s="3">
        <f>MAX(B1156 - D1156/Inputs!$B$5, 0)</f>
        <v>0</v>
      </c>
      <c r="F1156" s="3">
        <f>MAX(D1156*Inputs!$B$5 - B1156, 0)</f>
        <v>9.0539250000000067</v>
      </c>
      <c r="G1156" s="3">
        <f t="shared" si="163"/>
        <v>0.04</v>
      </c>
      <c r="H1156" t="str">
        <f t="shared" si="164"/>
        <v>Charge</v>
      </c>
      <c r="I1156" s="3">
        <f t="shared" si="169"/>
        <v>340</v>
      </c>
      <c r="J1156" s="3">
        <f t="shared" si="170"/>
        <v>0</v>
      </c>
      <c r="K1156" s="3">
        <f>MIN(Inputs!$B$2, (Inputs!$B$8 - I1156)/Inputs!$B$9)</f>
        <v>0</v>
      </c>
      <c r="L1156" s="3">
        <f>MAX(MIN(Inputs!$B$2, I1156*Inputs!$B$10, Inputs!$B$8*Inputs!$B$4 - J1156), 0)</f>
        <v>170</v>
      </c>
      <c r="M1156" s="3">
        <f t="shared" si="165"/>
        <v>0</v>
      </c>
      <c r="N1156" s="3">
        <f t="shared" si="166"/>
        <v>0</v>
      </c>
      <c r="O1156" s="3">
        <f>IF(H1156="Reg", MIN(Inputs!$B$2, I1156*Inputs!$B$10, (Inputs!$B$8-I1156)/Inputs!$B$9), 0)</f>
        <v>0</v>
      </c>
      <c r="P1156" s="3">
        <f t="shared" si="167"/>
        <v>0</v>
      </c>
      <c r="Q1156" s="3">
        <f t="shared" si="168"/>
        <v>0</v>
      </c>
      <c r="R1156" s="3">
        <f>I1156 + M1156*Inputs!$B$9 - N1156/Inputs!$B$10</f>
        <v>340</v>
      </c>
    </row>
    <row r="1157" spans="1:18" x14ac:dyDescent="0.3">
      <c r="A1157" s="4">
        <v>46071.125</v>
      </c>
      <c r="B1157" s="3">
        <v>16.102499999999999</v>
      </c>
      <c r="C1157" s="3">
        <v>0.04</v>
      </c>
      <c r="D1157" s="3">
        <f t="shared" si="162"/>
        <v>27.964687500000007</v>
      </c>
      <c r="E1157" s="3">
        <f>MAX(B1157 - D1157/Inputs!$B$5, 0)</f>
        <v>0</v>
      </c>
      <c r="F1157" s="3">
        <f>MAX(D1157*Inputs!$B$5 - B1157, 0)</f>
        <v>8.5064250000000072</v>
      </c>
      <c r="G1157" s="3">
        <f t="shared" si="163"/>
        <v>0.04</v>
      </c>
      <c r="H1157" t="str">
        <f t="shared" si="164"/>
        <v>Charge</v>
      </c>
      <c r="I1157" s="3">
        <f t="shared" si="169"/>
        <v>340</v>
      </c>
      <c r="J1157" s="3">
        <f t="shared" si="170"/>
        <v>0</v>
      </c>
      <c r="K1157" s="3">
        <f>MIN(Inputs!$B$2, (Inputs!$B$8 - I1157)/Inputs!$B$9)</f>
        <v>0</v>
      </c>
      <c r="L1157" s="3">
        <f>MAX(MIN(Inputs!$B$2, I1157*Inputs!$B$10, Inputs!$B$8*Inputs!$B$4 - J1157), 0)</f>
        <v>170</v>
      </c>
      <c r="M1157" s="3">
        <f t="shared" si="165"/>
        <v>0</v>
      </c>
      <c r="N1157" s="3">
        <f t="shared" si="166"/>
        <v>0</v>
      </c>
      <c r="O1157" s="3">
        <f>IF(H1157="Reg", MIN(Inputs!$B$2, I1157*Inputs!$B$10, (Inputs!$B$8-I1157)/Inputs!$B$9), 0)</f>
        <v>0</v>
      </c>
      <c r="P1157" s="3">
        <f t="shared" si="167"/>
        <v>0</v>
      </c>
      <c r="Q1157" s="3">
        <f t="shared" si="168"/>
        <v>0</v>
      </c>
      <c r="R1157" s="3">
        <f>I1157 + M1157*Inputs!$B$9 - N1157/Inputs!$B$10</f>
        <v>340</v>
      </c>
    </row>
    <row r="1158" spans="1:18" x14ac:dyDescent="0.3">
      <c r="A1158" s="4">
        <v>46071.166666666657</v>
      </c>
      <c r="B1158" s="3">
        <v>18.634999999999998</v>
      </c>
      <c r="C1158" s="3">
        <v>0.04</v>
      </c>
      <c r="D1158" s="3">
        <f t="shared" si="162"/>
        <v>27.964687500000007</v>
      </c>
      <c r="E1158" s="3">
        <f>MAX(B1158 - D1158/Inputs!$B$5, 0)</f>
        <v>0</v>
      </c>
      <c r="F1158" s="3">
        <f>MAX(D1158*Inputs!$B$5 - B1158, 0)</f>
        <v>5.9739250000000084</v>
      </c>
      <c r="G1158" s="3">
        <f t="shared" si="163"/>
        <v>0.04</v>
      </c>
      <c r="H1158" t="str">
        <f t="shared" si="164"/>
        <v>Charge</v>
      </c>
      <c r="I1158" s="3">
        <f t="shared" si="169"/>
        <v>340</v>
      </c>
      <c r="J1158" s="3">
        <f t="shared" si="170"/>
        <v>0</v>
      </c>
      <c r="K1158" s="3">
        <f>MIN(Inputs!$B$2, (Inputs!$B$8 - I1158)/Inputs!$B$9)</f>
        <v>0</v>
      </c>
      <c r="L1158" s="3">
        <f>MAX(MIN(Inputs!$B$2, I1158*Inputs!$B$10, Inputs!$B$8*Inputs!$B$4 - J1158), 0)</f>
        <v>170</v>
      </c>
      <c r="M1158" s="3">
        <f t="shared" si="165"/>
        <v>0</v>
      </c>
      <c r="N1158" s="3">
        <f t="shared" si="166"/>
        <v>0</v>
      </c>
      <c r="O1158" s="3">
        <f>IF(H1158="Reg", MIN(Inputs!$B$2, I1158*Inputs!$B$10, (Inputs!$B$8-I1158)/Inputs!$B$9), 0)</f>
        <v>0</v>
      </c>
      <c r="P1158" s="3">
        <f t="shared" si="167"/>
        <v>0</v>
      </c>
      <c r="Q1158" s="3">
        <f t="shared" si="168"/>
        <v>0</v>
      </c>
      <c r="R1158" s="3">
        <f>I1158 + M1158*Inputs!$B$9 - N1158/Inputs!$B$10</f>
        <v>340</v>
      </c>
    </row>
    <row r="1159" spans="1:18" x14ac:dyDescent="0.3">
      <c r="A1159" s="4">
        <v>46071.208333333343</v>
      </c>
      <c r="B1159" s="3">
        <v>20.76</v>
      </c>
      <c r="C1159" s="3">
        <v>0.05</v>
      </c>
      <c r="D1159" s="3">
        <f t="shared" si="162"/>
        <v>27.964687500000007</v>
      </c>
      <c r="E1159" s="3">
        <f>MAX(B1159 - D1159/Inputs!$B$5, 0)</f>
        <v>0</v>
      </c>
      <c r="F1159" s="3">
        <f>MAX(D1159*Inputs!$B$5 - B1159, 0)</f>
        <v>3.8489250000000048</v>
      </c>
      <c r="G1159" s="3">
        <f t="shared" si="163"/>
        <v>0.05</v>
      </c>
      <c r="H1159" t="str">
        <f t="shared" si="164"/>
        <v>Charge</v>
      </c>
      <c r="I1159" s="3">
        <f t="shared" si="169"/>
        <v>340</v>
      </c>
      <c r="J1159" s="3">
        <f t="shared" si="170"/>
        <v>0</v>
      </c>
      <c r="K1159" s="3">
        <f>MIN(Inputs!$B$2, (Inputs!$B$8 - I1159)/Inputs!$B$9)</f>
        <v>0</v>
      </c>
      <c r="L1159" s="3">
        <f>MAX(MIN(Inputs!$B$2, I1159*Inputs!$B$10, Inputs!$B$8*Inputs!$B$4 - J1159), 0)</f>
        <v>170</v>
      </c>
      <c r="M1159" s="3">
        <f t="shared" si="165"/>
        <v>0</v>
      </c>
      <c r="N1159" s="3">
        <f t="shared" si="166"/>
        <v>0</v>
      </c>
      <c r="O1159" s="3">
        <f>IF(H1159="Reg", MIN(Inputs!$B$2, I1159*Inputs!$B$10, (Inputs!$B$8-I1159)/Inputs!$B$9), 0)</f>
        <v>0</v>
      </c>
      <c r="P1159" s="3">
        <f t="shared" si="167"/>
        <v>0</v>
      </c>
      <c r="Q1159" s="3">
        <f t="shared" si="168"/>
        <v>0</v>
      </c>
      <c r="R1159" s="3">
        <f>I1159 + M1159*Inputs!$B$9 - N1159/Inputs!$B$10</f>
        <v>340</v>
      </c>
    </row>
    <row r="1160" spans="1:18" x14ac:dyDescent="0.3">
      <c r="A1160" s="4">
        <v>46071.25</v>
      </c>
      <c r="B1160" s="3">
        <v>25.544999999999998</v>
      </c>
      <c r="C1160" s="3">
        <v>0.11</v>
      </c>
      <c r="D1160" s="3">
        <f t="shared" si="162"/>
        <v>27.964687500000007</v>
      </c>
      <c r="E1160" s="3">
        <f>MAX(B1160 - D1160/Inputs!$B$5, 0)</f>
        <v>0</v>
      </c>
      <c r="F1160" s="3">
        <f>MAX(D1160*Inputs!$B$5 - B1160, 0)</f>
        <v>0</v>
      </c>
      <c r="G1160" s="3">
        <f t="shared" si="163"/>
        <v>0.11</v>
      </c>
      <c r="H1160" t="str">
        <f t="shared" si="164"/>
        <v>Reg</v>
      </c>
      <c r="I1160" s="3">
        <f t="shared" si="169"/>
        <v>340</v>
      </c>
      <c r="J1160" s="3">
        <f t="shared" si="170"/>
        <v>0</v>
      </c>
      <c r="K1160" s="3">
        <f>MIN(Inputs!$B$2, (Inputs!$B$8 - I1160)/Inputs!$B$9)</f>
        <v>0</v>
      </c>
      <c r="L1160" s="3">
        <f>MAX(MIN(Inputs!$B$2, I1160*Inputs!$B$10, Inputs!$B$8*Inputs!$B$4 - J1160), 0)</f>
        <v>170</v>
      </c>
      <c r="M1160" s="3">
        <f t="shared" si="165"/>
        <v>0</v>
      </c>
      <c r="N1160" s="3">
        <f t="shared" si="166"/>
        <v>0</v>
      </c>
      <c r="O1160" s="3">
        <f>IF(H1160="Reg", MIN(Inputs!$B$2, I1160*Inputs!$B$10, (Inputs!$B$8-I1160)/Inputs!$B$9), 0)</f>
        <v>0</v>
      </c>
      <c r="P1160" s="3">
        <f t="shared" si="167"/>
        <v>0</v>
      </c>
      <c r="Q1160" s="3">
        <f t="shared" si="168"/>
        <v>0</v>
      </c>
      <c r="R1160" s="3">
        <f>I1160 + M1160*Inputs!$B$9 - N1160/Inputs!$B$10</f>
        <v>340</v>
      </c>
    </row>
    <row r="1161" spans="1:18" x14ac:dyDescent="0.3">
      <c r="A1161" s="4">
        <v>46071.291666666657</v>
      </c>
      <c r="B1161" s="3">
        <v>21.72</v>
      </c>
      <c r="C1161" s="3">
        <v>0.12</v>
      </c>
      <c r="D1161" s="3">
        <f t="shared" si="162"/>
        <v>27.964687500000007</v>
      </c>
      <c r="E1161" s="3">
        <f>MAX(B1161 - D1161/Inputs!$B$5, 0)</f>
        <v>0</v>
      </c>
      <c r="F1161" s="3">
        <f>MAX(D1161*Inputs!$B$5 - B1161, 0)</f>
        <v>2.8889250000000075</v>
      </c>
      <c r="G1161" s="3">
        <f t="shared" si="163"/>
        <v>0.12</v>
      </c>
      <c r="H1161" t="str">
        <f t="shared" si="164"/>
        <v>Charge</v>
      </c>
      <c r="I1161" s="3">
        <f t="shared" si="169"/>
        <v>340</v>
      </c>
      <c r="J1161" s="3">
        <f t="shared" si="170"/>
        <v>0</v>
      </c>
      <c r="K1161" s="3">
        <f>MIN(Inputs!$B$2, (Inputs!$B$8 - I1161)/Inputs!$B$9)</f>
        <v>0</v>
      </c>
      <c r="L1161" s="3">
        <f>MAX(MIN(Inputs!$B$2, I1161*Inputs!$B$10, Inputs!$B$8*Inputs!$B$4 - J1161), 0)</f>
        <v>170</v>
      </c>
      <c r="M1161" s="3">
        <f t="shared" si="165"/>
        <v>0</v>
      </c>
      <c r="N1161" s="3">
        <f t="shared" si="166"/>
        <v>0</v>
      </c>
      <c r="O1161" s="3">
        <f>IF(H1161="Reg", MIN(Inputs!$B$2, I1161*Inputs!$B$10, (Inputs!$B$8-I1161)/Inputs!$B$9), 0)</f>
        <v>0</v>
      </c>
      <c r="P1161" s="3">
        <f t="shared" si="167"/>
        <v>0</v>
      </c>
      <c r="Q1161" s="3">
        <f t="shared" si="168"/>
        <v>0</v>
      </c>
      <c r="R1161" s="3">
        <f>I1161 + M1161*Inputs!$B$9 - N1161/Inputs!$B$10</f>
        <v>340</v>
      </c>
    </row>
    <row r="1162" spans="1:18" x14ac:dyDescent="0.3">
      <c r="A1162" s="4">
        <v>46071.333333333343</v>
      </c>
      <c r="B1162" s="3">
        <v>18.922499999999999</v>
      </c>
      <c r="C1162" s="3">
        <v>5.39</v>
      </c>
      <c r="D1162" s="3">
        <f t="shared" si="162"/>
        <v>27.964687500000007</v>
      </c>
      <c r="E1162" s="3">
        <f>MAX(B1162 - D1162/Inputs!$B$5, 0)</f>
        <v>0</v>
      </c>
      <c r="F1162" s="3">
        <f>MAX(D1162*Inputs!$B$5 - B1162, 0)</f>
        <v>5.6864250000000069</v>
      </c>
      <c r="G1162" s="3">
        <f t="shared" si="163"/>
        <v>5.39</v>
      </c>
      <c r="H1162" t="str">
        <f t="shared" si="164"/>
        <v>Charge</v>
      </c>
      <c r="I1162" s="3">
        <f t="shared" si="169"/>
        <v>340</v>
      </c>
      <c r="J1162" s="3">
        <f t="shared" si="170"/>
        <v>0</v>
      </c>
      <c r="K1162" s="3">
        <f>MIN(Inputs!$B$2, (Inputs!$B$8 - I1162)/Inputs!$B$9)</f>
        <v>0</v>
      </c>
      <c r="L1162" s="3">
        <f>MAX(MIN(Inputs!$B$2, I1162*Inputs!$B$10, Inputs!$B$8*Inputs!$B$4 - J1162), 0)</f>
        <v>170</v>
      </c>
      <c r="M1162" s="3">
        <f t="shared" si="165"/>
        <v>0</v>
      </c>
      <c r="N1162" s="3">
        <f t="shared" si="166"/>
        <v>0</v>
      </c>
      <c r="O1162" s="3">
        <f>IF(H1162="Reg", MIN(Inputs!$B$2, I1162*Inputs!$B$10, (Inputs!$B$8-I1162)/Inputs!$B$9), 0)</f>
        <v>0</v>
      </c>
      <c r="P1162" s="3">
        <f t="shared" si="167"/>
        <v>0</v>
      </c>
      <c r="Q1162" s="3">
        <f t="shared" si="168"/>
        <v>0</v>
      </c>
      <c r="R1162" s="3">
        <f>I1162 + M1162*Inputs!$B$9 - N1162/Inputs!$B$10</f>
        <v>340</v>
      </c>
    </row>
    <row r="1163" spans="1:18" x14ac:dyDescent="0.3">
      <c r="A1163" s="4">
        <v>46071.375</v>
      </c>
      <c r="B1163" s="3">
        <v>21.68</v>
      </c>
      <c r="C1163" s="3">
        <v>1.89</v>
      </c>
      <c r="D1163" s="3">
        <f t="shared" si="162"/>
        <v>27.964687500000007</v>
      </c>
      <c r="E1163" s="3">
        <f>MAX(B1163 - D1163/Inputs!$B$5, 0)</f>
        <v>0</v>
      </c>
      <c r="F1163" s="3">
        <f>MAX(D1163*Inputs!$B$5 - B1163, 0)</f>
        <v>2.9289250000000067</v>
      </c>
      <c r="G1163" s="3">
        <f t="shared" si="163"/>
        <v>1.89</v>
      </c>
      <c r="H1163" t="str">
        <f t="shared" si="164"/>
        <v>Charge</v>
      </c>
      <c r="I1163" s="3">
        <f t="shared" si="169"/>
        <v>340</v>
      </c>
      <c r="J1163" s="3">
        <f t="shared" si="170"/>
        <v>0</v>
      </c>
      <c r="K1163" s="3">
        <f>MIN(Inputs!$B$2, (Inputs!$B$8 - I1163)/Inputs!$B$9)</f>
        <v>0</v>
      </c>
      <c r="L1163" s="3">
        <f>MAX(MIN(Inputs!$B$2, I1163*Inputs!$B$10, Inputs!$B$8*Inputs!$B$4 - J1163), 0)</f>
        <v>170</v>
      </c>
      <c r="M1163" s="3">
        <f t="shared" si="165"/>
        <v>0</v>
      </c>
      <c r="N1163" s="3">
        <f t="shared" si="166"/>
        <v>0</v>
      </c>
      <c r="O1163" s="3">
        <f>IF(H1163="Reg", MIN(Inputs!$B$2, I1163*Inputs!$B$10, (Inputs!$B$8-I1163)/Inputs!$B$9), 0)</f>
        <v>0</v>
      </c>
      <c r="P1163" s="3">
        <f t="shared" si="167"/>
        <v>0</v>
      </c>
      <c r="Q1163" s="3">
        <f t="shared" si="168"/>
        <v>0</v>
      </c>
      <c r="R1163" s="3">
        <f>I1163 + M1163*Inputs!$B$9 - N1163/Inputs!$B$10</f>
        <v>340</v>
      </c>
    </row>
    <row r="1164" spans="1:18" x14ac:dyDescent="0.3">
      <c r="A1164" s="4">
        <v>46071.416666666657</v>
      </c>
      <c r="B1164" s="3">
        <v>22.237499999999997</v>
      </c>
      <c r="C1164" s="3">
        <v>1</v>
      </c>
      <c r="D1164" s="3">
        <f t="shared" si="162"/>
        <v>27.964687500000007</v>
      </c>
      <c r="E1164" s="3">
        <f>MAX(B1164 - D1164/Inputs!$B$5, 0)</f>
        <v>0</v>
      </c>
      <c r="F1164" s="3">
        <f>MAX(D1164*Inputs!$B$5 - B1164, 0)</f>
        <v>2.3714250000000092</v>
      </c>
      <c r="G1164" s="3">
        <f t="shared" si="163"/>
        <v>1</v>
      </c>
      <c r="H1164" t="str">
        <f t="shared" si="164"/>
        <v>Charge</v>
      </c>
      <c r="I1164" s="3">
        <f t="shared" si="169"/>
        <v>340</v>
      </c>
      <c r="J1164" s="3">
        <f t="shared" si="170"/>
        <v>0</v>
      </c>
      <c r="K1164" s="3">
        <f>MIN(Inputs!$B$2, (Inputs!$B$8 - I1164)/Inputs!$B$9)</f>
        <v>0</v>
      </c>
      <c r="L1164" s="3">
        <f>MAX(MIN(Inputs!$B$2, I1164*Inputs!$B$10, Inputs!$B$8*Inputs!$B$4 - J1164), 0)</f>
        <v>170</v>
      </c>
      <c r="M1164" s="3">
        <f t="shared" si="165"/>
        <v>0</v>
      </c>
      <c r="N1164" s="3">
        <f t="shared" si="166"/>
        <v>0</v>
      </c>
      <c r="O1164" s="3">
        <f>IF(H1164="Reg", MIN(Inputs!$B$2, I1164*Inputs!$B$10, (Inputs!$B$8-I1164)/Inputs!$B$9), 0)</f>
        <v>0</v>
      </c>
      <c r="P1164" s="3">
        <f t="shared" si="167"/>
        <v>0</v>
      </c>
      <c r="Q1164" s="3">
        <f t="shared" si="168"/>
        <v>0</v>
      </c>
      <c r="R1164" s="3">
        <f>I1164 + M1164*Inputs!$B$9 - N1164/Inputs!$B$10</f>
        <v>340</v>
      </c>
    </row>
    <row r="1165" spans="1:18" x14ac:dyDescent="0.3">
      <c r="A1165" s="4">
        <v>46071.458333333343</v>
      </c>
      <c r="B1165" s="3">
        <v>24.922499999999999</v>
      </c>
      <c r="C1165" s="3">
        <v>0.5</v>
      </c>
      <c r="D1165" s="3">
        <f t="shared" si="162"/>
        <v>27.964687500000007</v>
      </c>
      <c r="E1165" s="3">
        <f>MAX(B1165 - D1165/Inputs!$B$5, 0)</f>
        <v>0</v>
      </c>
      <c r="F1165" s="3">
        <f>MAX(D1165*Inputs!$B$5 - B1165, 0)</f>
        <v>0</v>
      </c>
      <c r="G1165" s="3">
        <f t="shared" si="163"/>
        <v>0.5</v>
      </c>
      <c r="H1165" t="str">
        <f t="shared" si="164"/>
        <v>Reg</v>
      </c>
      <c r="I1165" s="3">
        <f t="shared" si="169"/>
        <v>340</v>
      </c>
      <c r="J1165" s="3">
        <f t="shared" si="170"/>
        <v>0</v>
      </c>
      <c r="K1165" s="3">
        <f>MIN(Inputs!$B$2, (Inputs!$B$8 - I1165)/Inputs!$B$9)</f>
        <v>0</v>
      </c>
      <c r="L1165" s="3">
        <f>MAX(MIN(Inputs!$B$2, I1165*Inputs!$B$10, Inputs!$B$8*Inputs!$B$4 - J1165), 0)</f>
        <v>170</v>
      </c>
      <c r="M1165" s="3">
        <f t="shared" si="165"/>
        <v>0</v>
      </c>
      <c r="N1165" s="3">
        <f t="shared" si="166"/>
        <v>0</v>
      </c>
      <c r="O1165" s="3">
        <f>IF(H1165="Reg", MIN(Inputs!$B$2, I1165*Inputs!$B$10, (Inputs!$B$8-I1165)/Inputs!$B$9), 0)</f>
        <v>0</v>
      </c>
      <c r="P1165" s="3">
        <f t="shared" si="167"/>
        <v>0</v>
      </c>
      <c r="Q1165" s="3">
        <f t="shared" si="168"/>
        <v>0</v>
      </c>
      <c r="R1165" s="3">
        <f>I1165 + M1165*Inputs!$B$9 - N1165/Inputs!$B$10</f>
        <v>340</v>
      </c>
    </row>
    <row r="1166" spans="1:18" x14ac:dyDescent="0.3">
      <c r="A1166" s="4">
        <v>46071.5</v>
      </c>
      <c r="B1166" s="3">
        <v>23.585000000000001</v>
      </c>
      <c r="C1166" s="3">
        <v>0.44</v>
      </c>
      <c r="D1166" s="3">
        <f t="shared" si="162"/>
        <v>27.964687500000007</v>
      </c>
      <c r="E1166" s="3">
        <f>MAX(B1166 - D1166/Inputs!$B$5, 0)</f>
        <v>0</v>
      </c>
      <c r="F1166" s="3">
        <f>MAX(D1166*Inputs!$B$5 - B1166, 0)</f>
        <v>1.0239250000000055</v>
      </c>
      <c r="G1166" s="3">
        <f t="shared" si="163"/>
        <v>0.44</v>
      </c>
      <c r="H1166" t="str">
        <f t="shared" si="164"/>
        <v>Charge</v>
      </c>
      <c r="I1166" s="3">
        <f t="shared" si="169"/>
        <v>340</v>
      </c>
      <c r="J1166" s="3">
        <f t="shared" si="170"/>
        <v>0</v>
      </c>
      <c r="K1166" s="3">
        <f>MIN(Inputs!$B$2, (Inputs!$B$8 - I1166)/Inputs!$B$9)</f>
        <v>0</v>
      </c>
      <c r="L1166" s="3">
        <f>MAX(MIN(Inputs!$B$2, I1166*Inputs!$B$10, Inputs!$B$8*Inputs!$B$4 - J1166), 0)</f>
        <v>170</v>
      </c>
      <c r="M1166" s="3">
        <f t="shared" si="165"/>
        <v>0</v>
      </c>
      <c r="N1166" s="3">
        <f t="shared" si="166"/>
        <v>0</v>
      </c>
      <c r="O1166" s="3">
        <f>IF(H1166="Reg", MIN(Inputs!$B$2, I1166*Inputs!$B$10, (Inputs!$B$8-I1166)/Inputs!$B$9), 0)</f>
        <v>0</v>
      </c>
      <c r="P1166" s="3">
        <f t="shared" si="167"/>
        <v>0</v>
      </c>
      <c r="Q1166" s="3">
        <f t="shared" si="168"/>
        <v>0</v>
      </c>
      <c r="R1166" s="3">
        <f>I1166 + M1166*Inputs!$B$9 - N1166/Inputs!$B$10</f>
        <v>340</v>
      </c>
    </row>
    <row r="1167" spans="1:18" x14ac:dyDescent="0.3">
      <c r="A1167" s="4">
        <v>46071.541666666657</v>
      </c>
      <c r="B1167" s="3">
        <v>25.972500000000004</v>
      </c>
      <c r="C1167" s="3">
        <v>0.46</v>
      </c>
      <c r="D1167" s="3">
        <f t="shared" si="162"/>
        <v>27.964687500000007</v>
      </c>
      <c r="E1167" s="3">
        <f>MAX(B1167 - D1167/Inputs!$B$5, 0)</f>
        <v>0</v>
      </c>
      <c r="F1167" s="3">
        <f>MAX(D1167*Inputs!$B$5 - B1167, 0)</f>
        <v>0</v>
      </c>
      <c r="G1167" s="3">
        <f t="shared" si="163"/>
        <v>0.46</v>
      </c>
      <c r="H1167" t="str">
        <f t="shared" si="164"/>
        <v>Reg</v>
      </c>
      <c r="I1167" s="3">
        <f t="shared" si="169"/>
        <v>340</v>
      </c>
      <c r="J1167" s="3">
        <f t="shared" si="170"/>
        <v>0</v>
      </c>
      <c r="K1167" s="3">
        <f>MIN(Inputs!$B$2, (Inputs!$B$8 - I1167)/Inputs!$B$9)</f>
        <v>0</v>
      </c>
      <c r="L1167" s="3">
        <f>MAX(MIN(Inputs!$B$2, I1167*Inputs!$B$10, Inputs!$B$8*Inputs!$B$4 - J1167), 0)</f>
        <v>170</v>
      </c>
      <c r="M1167" s="3">
        <f t="shared" si="165"/>
        <v>0</v>
      </c>
      <c r="N1167" s="3">
        <f t="shared" si="166"/>
        <v>0</v>
      </c>
      <c r="O1167" s="3">
        <f>IF(H1167="Reg", MIN(Inputs!$B$2, I1167*Inputs!$B$10, (Inputs!$B$8-I1167)/Inputs!$B$9), 0)</f>
        <v>0</v>
      </c>
      <c r="P1167" s="3">
        <f t="shared" si="167"/>
        <v>0</v>
      </c>
      <c r="Q1167" s="3">
        <f t="shared" si="168"/>
        <v>0</v>
      </c>
      <c r="R1167" s="3">
        <f>I1167 + M1167*Inputs!$B$9 - N1167/Inputs!$B$10</f>
        <v>340</v>
      </c>
    </row>
    <row r="1168" spans="1:18" x14ac:dyDescent="0.3">
      <c r="A1168" s="4">
        <v>46071.583333333343</v>
      </c>
      <c r="B1168" s="3">
        <v>24.172499999999999</v>
      </c>
      <c r="C1168" s="3">
        <v>0.57999999999999996</v>
      </c>
      <c r="D1168" s="3">
        <f t="shared" si="162"/>
        <v>27.964687500000007</v>
      </c>
      <c r="E1168" s="3">
        <f>MAX(B1168 - D1168/Inputs!$B$5, 0)</f>
        <v>0</v>
      </c>
      <c r="F1168" s="3">
        <f>MAX(D1168*Inputs!$B$5 - B1168, 0)</f>
        <v>0.43642500000000695</v>
      </c>
      <c r="G1168" s="3">
        <f t="shared" si="163"/>
        <v>0.57999999999999996</v>
      </c>
      <c r="H1168" t="str">
        <f t="shared" si="164"/>
        <v>Reg</v>
      </c>
      <c r="I1168" s="3">
        <f t="shared" si="169"/>
        <v>340</v>
      </c>
      <c r="J1168" s="3">
        <f t="shared" si="170"/>
        <v>0</v>
      </c>
      <c r="K1168" s="3">
        <f>MIN(Inputs!$B$2, (Inputs!$B$8 - I1168)/Inputs!$B$9)</f>
        <v>0</v>
      </c>
      <c r="L1168" s="3">
        <f>MAX(MIN(Inputs!$B$2, I1168*Inputs!$B$10, Inputs!$B$8*Inputs!$B$4 - J1168), 0)</f>
        <v>170</v>
      </c>
      <c r="M1168" s="3">
        <f t="shared" si="165"/>
        <v>0</v>
      </c>
      <c r="N1168" s="3">
        <f t="shared" si="166"/>
        <v>0</v>
      </c>
      <c r="O1168" s="3">
        <f>IF(H1168="Reg", MIN(Inputs!$B$2, I1168*Inputs!$B$10, (Inputs!$B$8-I1168)/Inputs!$B$9), 0)</f>
        <v>0</v>
      </c>
      <c r="P1168" s="3">
        <f t="shared" si="167"/>
        <v>0</v>
      </c>
      <c r="Q1168" s="3">
        <f t="shared" si="168"/>
        <v>0</v>
      </c>
      <c r="R1168" s="3">
        <f>I1168 + M1168*Inputs!$B$9 - N1168/Inputs!$B$10</f>
        <v>340</v>
      </c>
    </row>
    <row r="1169" spans="1:18" x14ac:dyDescent="0.3">
      <c r="A1169" s="4">
        <v>46071.625</v>
      </c>
      <c r="B1169" s="3">
        <v>22.3125</v>
      </c>
      <c r="C1169" s="3">
        <v>0.5</v>
      </c>
      <c r="D1169" s="3">
        <f t="shared" si="162"/>
        <v>27.964687500000007</v>
      </c>
      <c r="E1169" s="3">
        <f>MAX(B1169 - D1169/Inputs!$B$5, 0)</f>
        <v>0</v>
      </c>
      <c r="F1169" s="3">
        <f>MAX(D1169*Inputs!$B$5 - B1169, 0)</f>
        <v>2.2964250000000064</v>
      </c>
      <c r="G1169" s="3">
        <f t="shared" si="163"/>
        <v>0.5</v>
      </c>
      <c r="H1169" t="str">
        <f t="shared" si="164"/>
        <v>Charge</v>
      </c>
      <c r="I1169" s="3">
        <f t="shared" si="169"/>
        <v>340</v>
      </c>
      <c r="J1169" s="3">
        <f t="shared" si="170"/>
        <v>0</v>
      </c>
      <c r="K1169" s="3">
        <f>MIN(Inputs!$B$2, (Inputs!$B$8 - I1169)/Inputs!$B$9)</f>
        <v>0</v>
      </c>
      <c r="L1169" s="3">
        <f>MAX(MIN(Inputs!$B$2, I1169*Inputs!$B$10, Inputs!$B$8*Inputs!$B$4 - J1169), 0)</f>
        <v>170</v>
      </c>
      <c r="M1169" s="3">
        <f t="shared" si="165"/>
        <v>0</v>
      </c>
      <c r="N1169" s="3">
        <f t="shared" si="166"/>
        <v>0</v>
      </c>
      <c r="O1169" s="3">
        <f>IF(H1169="Reg", MIN(Inputs!$B$2, I1169*Inputs!$B$10, (Inputs!$B$8-I1169)/Inputs!$B$9), 0)</f>
        <v>0</v>
      </c>
      <c r="P1169" s="3">
        <f t="shared" si="167"/>
        <v>0</v>
      </c>
      <c r="Q1169" s="3">
        <f t="shared" si="168"/>
        <v>0</v>
      </c>
      <c r="R1169" s="3">
        <f>I1169 + M1169*Inputs!$B$9 - N1169/Inputs!$B$10</f>
        <v>340</v>
      </c>
    </row>
    <row r="1170" spans="1:18" x14ac:dyDescent="0.3">
      <c r="A1170" s="4">
        <v>46071.666666666657</v>
      </c>
      <c r="B1170" s="3">
        <v>56.412499999999994</v>
      </c>
      <c r="C1170" s="3">
        <v>0.59</v>
      </c>
      <c r="D1170" s="3">
        <f t="shared" si="162"/>
        <v>27.964687500000007</v>
      </c>
      <c r="E1170" s="3">
        <f>MAX(B1170 - D1170/Inputs!$B$5, 0)</f>
        <v>24.634446022727261</v>
      </c>
      <c r="F1170" s="3">
        <f>MAX(D1170*Inputs!$B$5 - B1170, 0)</f>
        <v>0</v>
      </c>
      <c r="G1170" s="3">
        <f t="shared" si="163"/>
        <v>0.59</v>
      </c>
      <c r="H1170" t="str">
        <f t="shared" si="164"/>
        <v>Discharge</v>
      </c>
      <c r="I1170" s="3">
        <f t="shared" si="169"/>
        <v>340</v>
      </c>
      <c r="J1170" s="3">
        <f t="shared" si="170"/>
        <v>0</v>
      </c>
      <c r="K1170" s="3">
        <f>MIN(Inputs!$B$2, (Inputs!$B$8 - I1170)/Inputs!$B$9)</f>
        <v>0</v>
      </c>
      <c r="L1170" s="3">
        <f>MAX(MIN(Inputs!$B$2, I1170*Inputs!$B$10, Inputs!$B$8*Inputs!$B$4 - J1170), 0)</f>
        <v>170</v>
      </c>
      <c r="M1170" s="3">
        <f t="shared" si="165"/>
        <v>0</v>
      </c>
      <c r="N1170" s="3">
        <f t="shared" si="166"/>
        <v>170</v>
      </c>
      <c r="O1170" s="3">
        <f>IF(H1170="Reg", MIN(Inputs!$B$2, I1170*Inputs!$B$10, (Inputs!$B$8-I1170)/Inputs!$B$9), 0)</f>
        <v>0</v>
      </c>
      <c r="P1170" s="3">
        <f t="shared" si="167"/>
        <v>9590.1249999999982</v>
      </c>
      <c r="Q1170" s="3">
        <f t="shared" si="168"/>
        <v>0</v>
      </c>
      <c r="R1170" s="3">
        <f>I1170 + M1170*Inputs!$B$9 - N1170/Inputs!$B$10</f>
        <v>158.77939109773115</v>
      </c>
    </row>
    <row r="1171" spans="1:18" x14ac:dyDescent="0.3">
      <c r="A1171" s="4">
        <v>46071.708333333343</v>
      </c>
      <c r="B1171" s="3">
        <v>72.732500000000002</v>
      </c>
      <c r="C1171" s="3">
        <v>0.95</v>
      </c>
      <c r="D1171" s="3">
        <f t="shared" si="162"/>
        <v>27.964687500000007</v>
      </c>
      <c r="E1171" s="3">
        <f>MAX(B1171 - D1171/Inputs!$B$5, 0)</f>
        <v>40.954446022727268</v>
      </c>
      <c r="F1171" s="3">
        <f>MAX(D1171*Inputs!$B$5 - B1171, 0)</f>
        <v>0</v>
      </c>
      <c r="G1171" s="3">
        <f t="shared" si="163"/>
        <v>0.95</v>
      </c>
      <c r="H1171" t="str">
        <f t="shared" si="164"/>
        <v>Discharge</v>
      </c>
      <c r="I1171" s="3">
        <f t="shared" si="169"/>
        <v>158.77939109773115</v>
      </c>
      <c r="J1171" s="3">
        <f t="shared" si="170"/>
        <v>170</v>
      </c>
      <c r="K1171" s="3">
        <f>MIN(Inputs!$B$2, (Inputs!$B$8 - I1171)/Inputs!$B$9)</f>
        <v>170</v>
      </c>
      <c r="L1171" s="3">
        <f>MAX(MIN(Inputs!$B$2, I1171*Inputs!$B$10, Inputs!$B$8*Inputs!$B$4 - J1171), 0)</f>
        <v>148.94827166799323</v>
      </c>
      <c r="M1171" s="3">
        <f t="shared" si="165"/>
        <v>0</v>
      </c>
      <c r="N1171" s="3">
        <f t="shared" si="166"/>
        <v>148.94827166799323</v>
      </c>
      <c r="O1171" s="3">
        <f>IF(H1171="Reg", MIN(Inputs!$B$2, I1171*Inputs!$B$10, (Inputs!$B$8-I1171)/Inputs!$B$9), 0)</f>
        <v>0</v>
      </c>
      <c r="P1171" s="3">
        <f t="shared" si="167"/>
        <v>10833.380169092317</v>
      </c>
      <c r="Q1171" s="3">
        <f t="shared" si="168"/>
        <v>0</v>
      </c>
      <c r="R1171" s="3">
        <f>I1171 + M1171*Inputs!$B$9 - N1171/Inputs!$B$10</f>
        <v>0</v>
      </c>
    </row>
    <row r="1172" spans="1:18" x14ac:dyDescent="0.3">
      <c r="A1172" s="4">
        <v>46071.75</v>
      </c>
      <c r="B1172" s="3">
        <v>49.967500000000001</v>
      </c>
      <c r="C1172" s="3">
        <v>1.5</v>
      </c>
      <c r="D1172" s="3">
        <f t="shared" si="162"/>
        <v>27.964687500000007</v>
      </c>
      <c r="E1172" s="3">
        <f>MAX(B1172 - D1172/Inputs!$B$5, 0)</f>
        <v>18.189446022727267</v>
      </c>
      <c r="F1172" s="3">
        <f>MAX(D1172*Inputs!$B$5 - B1172, 0)</f>
        <v>0</v>
      </c>
      <c r="G1172" s="3">
        <f t="shared" si="163"/>
        <v>1.5</v>
      </c>
      <c r="H1172" t="str">
        <f t="shared" si="164"/>
        <v>Discharge</v>
      </c>
      <c r="I1172" s="3">
        <f t="shared" si="169"/>
        <v>0</v>
      </c>
      <c r="J1172" s="3">
        <f t="shared" si="170"/>
        <v>318.94827166799325</v>
      </c>
      <c r="K1172" s="3">
        <f>MIN(Inputs!$B$2, (Inputs!$B$8 - I1172)/Inputs!$B$9)</f>
        <v>170</v>
      </c>
      <c r="L1172" s="3">
        <f>MAX(MIN(Inputs!$B$2, I1172*Inputs!$B$10, Inputs!$B$8*Inputs!$B$4 - J1172), 0)</f>
        <v>0</v>
      </c>
      <c r="M1172" s="3">
        <f t="shared" si="165"/>
        <v>0</v>
      </c>
      <c r="N1172" s="3">
        <f t="shared" si="166"/>
        <v>0</v>
      </c>
      <c r="O1172" s="3">
        <f>IF(H1172="Reg", MIN(Inputs!$B$2, I1172*Inputs!$B$10, (Inputs!$B$8-I1172)/Inputs!$B$9), 0)</f>
        <v>0</v>
      </c>
      <c r="P1172" s="3">
        <f t="shared" si="167"/>
        <v>0</v>
      </c>
      <c r="Q1172" s="3">
        <f t="shared" si="168"/>
        <v>0</v>
      </c>
      <c r="R1172" s="3">
        <f>I1172 + M1172*Inputs!$B$9 - N1172/Inputs!$B$10</f>
        <v>0</v>
      </c>
    </row>
    <row r="1173" spans="1:18" x14ac:dyDescent="0.3">
      <c r="A1173" s="4">
        <v>46071.791666666657</v>
      </c>
      <c r="B1173" s="3">
        <v>43.01</v>
      </c>
      <c r="C1173" s="3">
        <v>0.16</v>
      </c>
      <c r="D1173" s="3">
        <f t="shared" si="162"/>
        <v>27.964687500000007</v>
      </c>
      <c r="E1173" s="3">
        <f>MAX(B1173 - D1173/Inputs!$B$5, 0)</f>
        <v>11.231946022727264</v>
      </c>
      <c r="F1173" s="3">
        <f>MAX(D1173*Inputs!$B$5 - B1173, 0)</f>
        <v>0</v>
      </c>
      <c r="G1173" s="3">
        <f t="shared" si="163"/>
        <v>0.16</v>
      </c>
      <c r="H1173" t="str">
        <f t="shared" si="164"/>
        <v>Discharge</v>
      </c>
      <c r="I1173" s="3">
        <f t="shared" si="169"/>
        <v>0</v>
      </c>
      <c r="J1173" s="3">
        <f t="shared" si="170"/>
        <v>318.94827166799325</v>
      </c>
      <c r="K1173" s="3">
        <f>MIN(Inputs!$B$2, (Inputs!$B$8 - I1173)/Inputs!$B$9)</f>
        <v>170</v>
      </c>
      <c r="L1173" s="3">
        <f>MAX(MIN(Inputs!$B$2, I1173*Inputs!$B$10, Inputs!$B$8*Inputs!$B$4 - J1173), 0)</f>
        <v>0</v>
      </c>
      <c r="M1173" s="3">
        <f t="shared" si="165"/>
        <v>0</v>
      </c>
      <c r="N1173" s="3">
        <f t="shared" si="166"/>
        <v>0</v>
      </c>
      <c r="O1173" s="3">
        <f>IF(H1173="Reg", MIN(Inputs!$B$2, I1173*Inputs!$B$10, (Inputs!$B$8-I1173)/Inputs!$B$9), 0)</f>
        <v>0</v>
      </c>
      <c r="P1173" s="3">
        <f t="shared" si="167"/>
        <v>0</v>
      </c>
      <c r="Q1173" s="3">
        <f t="shared" si="168"/>
        <v>0</v>
      </c>
      <c r="R1173" s="3">
        <f>I1173 + M1173*Inputs!$B$9 - N1173/Inputs!$B$10</f>
        <v>0</v>
      </c>
    </row>
    <row r="1174" spans="1:18" x14ac:dyDescent="0.3">
      <c r="A1174" s="4">
        <v>46071.833333333343</v>
      </c>
      <c r="B1174" s="3">
        <v>35.102499999999999</v>
      </c>
      <c r="C1174" s="3">
        <v>0.17</v>
      </c>
      <c r="D1174" s="3">
        <f t="shared" si="162"/>
        <v>27.964687500000007</v>
      </c>
      <c r="E1174" s="3">
        <f>MAX(B1174 - D1174/Inputs!$B$5, 0)</f>
        <v>3.3244460227272654</v>
      </c>
      <c r="F1174" s="3">
        <f>MAX(D1174*Inputs!$B$5 - B1174, 0)</f>
        <v>0</v>
      </c>
      <c r="G1174" s="3">
        <f t="shared" si="163"/>
        <v>0.17</v>
      </c>
      <c r="H1174" t="str">
        <f t="shared" si="164"/>
        <v>Discharge</v>
      </c>
      <c r="I1174" s="3">
        <f t="shared" si="169"/>
        <v>0</v>
      </c>
      <c r="J1174" s="3">
        <f t="shared" si="170"/>
        <v>318.94827166799325</v>
      </c>
      <c r="K1174" s="3">
        <f>MIN(Inputs!$B$2, (Inputs!$B$8 - I1174)/Inputs!$B$9)</f>
        <v>170</v>
      </c>
      <c r="L1174" s="3">
        <f>MAX(MIN(Inputs!$B$2, I1174*Inputs!$B$10, Inputs!$B$8*Inputs!$B$4 - J1174), 0)</f>
        <v>0</v>
      </c>
      <c r="M1174" s="3">
        <f t="shared" si="165"/>
        <v>0</v>
      </c>
      <c r="N1174" s="3">
        <f t="shared" si="166"/>
        <v>0</v>
      </c>
      <c r="O1174" s="3">
        <f>IF(H1174="Reg", MIN(Inputs!$B$2, I1174*Inputs!$B$10, (Inputs!$B$8-I1174)/Inputs!$B$9), 0)</f>
        <v>0</v>
      </c>
      <c r="P1174" s="3">
        <f t="shared" si="167"/>
        <v>0</v>
      </c>
      <c r="Q1174" s="3">
        <f t="shared" si="168"/>
        <v>0</v>
      </c>
      <c r="R1174" s="3">
        <f>I1174 + M1174*Inputs!$B$9 - N1174/Inputs!$B$10</f>
        <v>0</v>
      </c>
    </row>
    <row r="1175" spans="1:18" x14ac:dyDescent="0.3">
      <c r="A1175" s="4">
        <v>46071.875</v>
      </c>
      <c r="B1175" s="3">
        <v>30.3825</v>
      </c>
      <c r="C1175" s="3">
        <v>0.14000000000000001</v>
      </c>
      <c r="D1175" s="3">
        <f t="shared" si="162"/>
        <v>27.964687500000007</v>
      </c>
      <c r="E1175" s="3">
        <f>MAX(B1175 - D1175/Inputs!$B$5, 0)</f>
        <v>0</v>
      </c>
      <c r="F1175" s="3">
        <f>MAX(D1175*Inputs!$B$5 - B1175, 0)</f>
        <v>0</v>
      </c>
      <c r="G1175" s="3">
        <f t="shared" si="163"/>
        <v>0.14000000000000001</v>
      </c>
      <c r="H1175" t="str">
        <f t="shared" si="164"/>
        <v>Reg</v>
      </c>
      <c r="I1175" s="3">
        <f t="shared" si="169"/>
        <v>0</v>
      </c>
      <c r="J1175" s="3">
        <f t="shared" si="170"/>
        <v>318.94827166799325</v>
      </c>
      <c r="K1175" s="3">
        <f>MIN(Inputs!$B$2, (Inputs!$B$8 - I1175)/Inputs!$B$9)</f>
        <v>170</v>
      </c>
      <c r="L1175" s="3">
        <f>MAX(MIN(Inputs!$B$2, I1175*Inputs!$B$10, Inputs!$B$8*Inputs!$B$4 - J1175), 0)</f>
        <v>0</v>
      </c>
      <c r="M1175" s="3">
        <f t="shared" si="165"/>
        <v>0</v>
      </c>
      <c r="N1175" s="3">
        <f t="shared" si="166"/>
        <v>0</v>
      </c>
      <c r="O1175" s="3">
        <f>IF(H1175="Reg", MIN(Inputs!$B$2, I1175*Inputs!$B$10, (Inputs!$B$8-I1175)/Inputs!$B$9), 0)</f>
        <v>0</v>
      </c>
      <c r="P1175" s="3">
        <f t="shared" si="167"/>
        <v>0</v>
      </c>
      <c r="Q1175" s="3">
        <f t="shared" si="168"/>
        <v>0</v>
      </c>
      <c r="R1175" s="3">
        <f>I1175 + M1175*Inputs!$B$9 - N1175/Inputs!$B$10</f>
        <v>0</v>
      </c>
    </row>
    <row r="1176" spans="1:18" x14ac:dyDescent="0.3">
      <c r="A1176" s="4">
        <v>46071.916666666657</v>
      </c>
      <c r="B1176" s="3">
        <v>26.16</v>
      </c>
      <c r="C1176" s="3">
        <v>0.05</v>
      </c>
      <c r="D1176" s="3">
        <f t="shared" si="162"/>
        <v>27.964687500000007</v>
      </c>
      <c r="E1176" s="3">
        <f>MAX(B1176 - D1176/Inputs!$B$5, 0)</f>
        <v>0</v>
      </c>
      <c r="F1176" s="3">
        <f>MAX(D1176*Inputs!$B$5 - B1176, 0)</f>
        <v>0</v>
      </c>
      <c r="G1176" s="3">
        <f t="shared" si="163"/>
        <v>0.05</v>
      </c>
      <c r="H1176" t="str">
        <f t="shared" si="164"/>
        <v>Reg</v>
      </c>
      <c r="I1176" s="3">
        <f t="shared" si="169"/>
        <v>0</v>
      </c>
      <c r="J1176" s="3">
        <f t="shared" si="170"/>
        <v>318.94827166799325</v>
      </c>
      <c r="K1176" s="3">
        <f>MIN(Inputs!$B$2, (Inputs!$B$8 - I1176)/Inputs!$B$9)</f>
        <v>170</v>
      </c>
      <c r="L1176" s="3">
        <f>MAX(MIN(Inputs!$B$2, I1176*Inputs!$B$10, Inputs!$B$8*Inputs!$B$4 - J1176), 0)</f>
        <v>0</v>
      </c>
      <c r="M1176" s="3">
        <f t="shared" si="165"/>
        <v>0</v>
      </c>
      <c r="N1176" s="3">
        <f t="shared" si="166"/>
        <v>0</v>
      </c>
      <c r="O1176" s="3">
        <f>IF(H1176="Reg", MIN(Inputs!$B$2, I1176*Inputs!$B$10, (Inputs!$B$8-I1176)/Inputs!$B$9), 0)</f>
        <v>0</v>
      </c>
      <c r="P1176" s="3">
        <f t="shared" si="167"/>
        <v>0</v>
      </c>
      <c r="Q1176" s="3">
        <f t="shared" si="168"/>
        <v>0</v>
      </c>
      <c r="R1176" s="3">
        <f>I1176 + M1176*Inputs!$B$9 - N1176/Inputs!$B$10</f>
        <v>0</v>
      </c>
    </row>
    <row r="1177" spans="1:18" x14ac:dyDescent="0.3">
      <c r="A1177" s="4">
        <v>46071.958333333343</v>
      </c>
      <c r="B1177" s="3">
        <v>20.6525</v>
      </c>
      <c r="C1177" s="3">
        <v>0.04</v>
      </c>
      <c r="D1177" s="3">
        <f t="shared" si="162"/>
        <v>27.964687500000007</v>
      </c>
      <c r="E1177" s="3">
        <f>MAX(B1177 - D1177/Inputs!$B$5, 0)</f>
        <v>0</v>
      </c>
      <c r="F1177" s="3">
        <f>MAX(D1177*Inputs!$B$5 - B1177, 0)</f>
        <v>3.9564250000000065</v>
      </c>
      <c r="G1177" s="3">
        <f t="shared" si="163"/>
        <v>0.04</v>
      </c>
      <c r="H1177" t="str">
        <f t="shared" si="164"/>
        <v>Charge</v>
      </c>
      <c r="I1177" s="3">
        <f t="shared" si="169"/>
        <v>0</v>
      </c>
      <c r="J1177" s="3">
        <f t="shared" si="170"/>
        <v>318.94827166799325</v>
      </c>
      <c r="K1177" s="3">
        <f>MIN(Inputs!$B$2, (Inputs!$B$8 - I1177)/Inputs!$B$9)</f>
        <v>170</v>
      </c>
      <c r="L1177" s="3">
        <f>MAX(MIN(Inputs!$B$2, I1177*Inputs!$B$10, Inputs!$B$8*Inputs!$B$4 - J1177), 0)</f>
        <v>0</v>
      </c>
      <c r="M1177" s="3">
        <f t="shared" si="165"/>
        <v>170</v>
      </c>
      <c r="N1177" s="3">
        <f t="shared" si="166"/>
        <v>0</v>
      </c>
      <c r="O1177" s="3">
        <f>IF(H1177="Reg", MIN(Inputs!$B$2, I1177*Inputs!$B$10, (Inputs!$B$8-I1177)/Inputs!$B$9), 0)</f>
        <v>0</v>
      </c>
      <c r="P1177" s="3">
        <f t="shared" si="167"/>
        <v>-3510.9250000000002</v>
      </c>
      <c r="Q1177" s="3">
        <f t="shared" si="168"/>
        <v>0</v>
      </c>
      <c r="R1177" s="3">
        <f>I1177 + M1177*Inputs!$B$9 - N1177/Inputs!$B$10</f>
        <v>159.4741358339966</v>
      </c>
    </row>
    <row r="1178" spans="1:18" x14ac:dyDescent="0.3">
      <c r="A1178" s="4">
        <v>46072</v>
      </c>
      <c r="B1178" s="3">
        <v>13.88</v>
      </c>
      <c r="C1178" s="3">
        <v>0.02</v>
      </c>
      <c r="D1178" s="3">
        <f t="shared" si="162"/>
        <v>27.631979166666667</v>
      </c>
      <c r="E1178" s="3">
        <f>MAX(B1178 - D1178/Inputs!$B$5, 0)</f>
        <v>0</v>
      </c>
      <c r="F1178" s="3">
        <f>MAX(D1178*Inputs!$B$5 - B1178, 0)</f>
        <v>10.436141666666666</v>
      </c>
      <c r="G1178" s="3">
        <f t="shared" si="163"/>
        <v>0.02</v>
      </c>
      <c r="H1178" t="str">
        <f t="shared" si="164"/>
        <v>Charge</v>
      </c>
      <c r="I1178" s="3">
        <f t="shared" si="169"/>
        <v>159.4741358339966</v>
      </c>
      <c r="J1178" s="3">
        <f t="shared" si="170"/>
        <v>0</v>
      </c>
      <c r="K1178" s="3">
        <f>MIN(Inputs!$B$2, (Inputs!$B$8 - I1178)/Inputs!$B$9)</f>
        <v>170</v>
      </c>
      <c r="L1178" s="3">
        <f>MAX(MIN(Inputs!$B$2, I1178*Inputs!$B$10, Inputs!$B$8*Inputs!$B$4 - J1178), 0)</f>
        <v>149.6</v>
      </c>
      <c r="M1178" s="3">
        <f t="shared" si="165"/>
        <v>170</v>
      </c>
      <c r="N1178" s="3">
        <f t="shared" si="166"/>
        <v>0</v>
      </c>
      <c r="O1178" s="3">
        <f>IF(H1178="Reg", MIN(Inputs!$B$2, I1178*Inputs!$B$10, (Inputs!$B$8-I1178)/Inputs!$B$9), 0)</f>
        <v>0</v>
      </c>
      <c r="P1178" s="3">
        <f t="shared" si="167"/>
        <v>-2359.6</v>
      </c>
      <c r="Q1178" s="3">
        <f t="shared" si="168"/>
        <v>0</v>
      </c>
      <c r="R1178" s="3">
        <f>I1178 + M1178*Inputs!$B$9 - N1178/Inputs!$B$10</f>
        <v>318.9482716679932</v>
      </c>
    </row>
    <row r="1179" spans="1:18" x14ac:dyDescent="0.3">
      <c r="A1179" s="4">
        <v>46072.041666666657</v>
      </c>
      <c r="B1179" s="3">
        <v>16.510000000000002</v>
      </c>
      <c r="C1179" s="3">
        <v>0.02</v>
      </c>
      <c r="D1179" s="3">
        <f t="shared" si="162"/>
        <v>27.631979166666667</v>
      </c>
      <c r="E1179" s="3">
        <f>MAX(B1179 - D1179/Inputs!$B$5, 0)</f>
        <v>0</v>
      </c>
      <c r="F1179" s="3">
        <f>MAX(D1179*Inputs!$B$5 - B1179, 0)</f>
        <v>7.8061416666666652</v>
      </c>
      <c r="G1179" s="3">
        <f t="shared" si="163"/>
        <v>0.02</v>
      </c>
      <c r="H1179" t="str">
        <f t="shared" si="164"/>
        <v>Charge</v>
      </c>
      <c r="I1179" s="3">
        <f t="shared" si="169"/>
        <v>318.9482716679932</v>
      </c>
      <c r="J1179" s="3">
        <f t="shared" si="170"/>
        <v>0</v>
      </c>
      <c r="K1179" s="3">
        <f>MIN(Inputs!$B$2, (Inputs!$B$8 - I1179)/Inputs!$B$9)</f>
        <v>22.44121780453775</v>
      </c>
      <c r="L1179" s="3">
        <f>MAX(MIN(Inputs!$B$2, I1179*Inputs!$B$10, Inputs!$B$8*Inputs!$B$4 - J1179), 0)</f>
        <v>170</v>
      </c>
      <c r="M1179" s="3">
        <f t="shared" si="165"/>
        <v>22.44121780453775</v>
      </c>
      <c r="N1179" s="3">
        <f t="shared" si="166"/>
        <v>0</v>
      </c>
      <c r="O1179" s="3">
        <f>IF(H1179="Reg", MIN(Inputs!$B$2, I1179*Inputs!$B$10, (Inputs!$B$8-I1179)/Inputs!$B$9), 0)</f>
        <v>0</v>
      </c>
      <c r="P1179" s="3">
        <f t="shared" si="167"/>
        <v>-370.50450595291829</v>
      </c>
      <c r="Q1179" s="3">
        <f t="shared" si="168"/>
        <v>0</v>
      </c>
      <c r="R1179" s="3">
        <f>I1179 + M1179*Inputs!$B$9 - N1179/Inputs!$B$10</f>
        <v>340</v>
      </c>
    </row>
    <row r="1180" spans="1:18" x14ac:dyDescent="0.3">
      <c r="A1180" s="4">
        <v>46072.083333333343</v>
      </c>
      <c r="B1180" s="3">
        <v>18.7075</v>
      </c>
      <c r="C1180" s="3">
        <v>0.03</v>
      </c>
      <c r="D1180" s="3">
        <f t="shared" si="162"/>
        <v>27.631979166666667</v>
      </c>
      <c r="E1180" s="3">
        <f>MAX(B1180 - D1180/Inputs!$B$5, 0)</f>
        <v>0</v>
      </c>
      <c r="F1180" s="3">
        <f>MAX(D1180*Inputs!$B$5 - B1180, 0)</f>
        <v>5.6086416666666672</v>
      </c>
      <c r="G1180" s="3">
        <f t="shared" si="163"/>
        <v>0.03</v>
      </c>
      <c r="H1180" t="str">
        <f t="shared" si="164"/>
        <v>Charge</v>
      </c>
      <c r="I1180" s="3">
        <f t="shared" si="169"/>
        <v>340</v>
      </c>
      <c r="J1180" s="3">
        <f t="shared" si="170"/>
        <v>0</v>
      </c>
      <c r="K1180" s="3">
        <f>MIN(Inputs!$B$2, (Inputs!$B$8 - I1180)/Inputs!$B$9)</f>
        <v>0</v>
      </c>
      <c r="L1180" s="3">
        <f>MAX(MIN(Inputs!$B$2, I1180*Inputs!$B$10, Inputs!$B$8*Inputs!$B$4 - J1180), 0)</f>
        <v>170</v>
      </c>
      <c r="M1180" s="3">
        <f t="shared" si="165"/>
        <v>0</v>
      </c>
      <c r="N1180" s="3">
        <f t="shared" si="166"/>
        <v>0</v>
      </c>
      <c r="O1180" s="3">
        <f>IF(H1180="Reg", MIN(Inputs!$B$2, I1180*Inputs!$B$10, (Inputs!$B$8-I1180)/Inputs!$B$9), 0)</f>
        <v>0</v>
      </c>
      <c r="P1180" s="3">
        <f t="shared" si="167"/>
        <v>0</v>
      </c>
      <c r="Q1180" s="3">
        <f t="shared" si="168"/>
        <v>0</v>
      </c>
      <c r="R1180" s="3">
        <f>I1180 + M1180*Inputs!$B$9 - N1180/Inputs!$B$10</f>
        <v>340</v>
      </c>
    </row>
    <row r="1181" spans="1:18" x14ac:dyDescent="0.3">
      <c r="A1181" s="4">
        <v>46072.125</v>
      </c>
      <c r="B1181" s="3">
        <v>20.672499999999999</v>
      </c>
      <c r="C1181" s="3">
        <v>0.03</v>
      </c>
      <c r="D1181" s="3">
        <f t="shared" si="162"/>
        <v>27.631979166666667</v>
      </c>
      <c r="E1181" s="3">
        <f>MAX(B1181 - D1181/Inputs!$B$5, 0)</f>
        <v>0</v>
      </c>
      <c r="F1181" s="3">
        <f>MAX(D1181*Inputs!$B$5 - B1181, 0)</f>
        <v>3.6436416666666673</v>
      </c>
      <c r="G1181" s="3">
        <f t="shared" si="163"/>
        <v>0.03</v>
      </c>
      <c r="H1181" t="str">
        <f t="shared" si="164"/>
        <v>Charge</v>
      </c>
      <c r="I1181" s="3">
        <f t="shared" si="169"/>
        <v>340</v>
      </c>
      <c r="J1181" s="3">
        <f t="shared" si="170"/>
        <v>0</v>
      </c>
      <c r="K1181" s="3">
        <f>MIN(Inputs!$B$2, (Inputs!$B$8 - I1181)/Inputs!$B$9)</f>
        <v>0</v>
      </c>
      <c r="L1181" s="3">
        <f>MAX(MIN(Inputs!$B$2, I1181*Inputs!$B$10, Inputs!$B$8*Inputs!$B$4 - J1181), 0)</f>
        <v>170</v>
      </c>
      <c r="M1181" s="3">
        <f t="shared" si="165"/>
        <v>0</v>
      </c>
      <c r="N1181" s="3">
        <f t="shared" si="166"/>
        <v>0</v>
      </c>
      <c r="O1181" s="3">
        <f>IF(H1181="Reg", MIN(Inputs!$B$2, I1181*Inputs!$B$10, (Inputs!$B$8-I1181)/Inputs!$B$9), 0)</f>
        <v>0</v>
      </c>
      <c r="P1181" s="3">
        <f t="shared" si="167"/>
        <v>0</v>
      </c>
      <c r="Q1181" s="3">
        <f t="shared" si="168"/>
        <v>0</v>
      </c>
      <c r="R1181" s="3">
        <f>I1181 + M1181*Inputs!$B$9 - N1181/Inputs!$B$10</f>
        <v>340</v>
      </c>
    </row>
    <row r="1182" spans="1:18" x14ac:dyDescent="0.3">
      <c r="A1182" s="4">
        <v>46072.166666666657</v>
      </c>
      <c r="B1182" s="3">
        <v>23.732499999999998</v>
      </c>
      <c r="C1182" s="3">
        <v>0.03</v>
      </c>
      <c r="D1182" s="3">
        <f t="shared" si="162"/>
        <v>27.631979166666667</v>
      </c>
      <c r="E1182" s="3">
        <f>MAX(B1182 - D1182/Inputs!$B$5, 0)</f>
        <v>0</v>
      </c>
      <c r="F1182" s="3">
        <f>MAX(D1182*Inputs!$B$5 - B1182, 0)</f>
        <v>0.58364166666666861</v>
      </c>
      <c r="G1182" s="3">
        <f t="shared" si="163"/>
        <v>0.03</v>
      </c>
      <c r="H1182" t="str">
        <f t="shared" si="164"/>
        <v>Charge</v>
      </c>
      <c r="I1182" s="3">
        <f t="shared" si="169"/>
        <v>340</v>
      </c>
      <c r="J1182" s="3">
        <f t="shared" si="170"/>
        <v>0</v>
      </c>
      <c r="K1182" s="3">
        <f>MIN(Inputs!$B$2, (Inputs!$B$8 - I1182)/Inputs!$B$9)</f>
        <v>0</v>
      </c>
      <c r="L1182" s="3">
        <f>MAX(MIN(Inputs!$B$2, I1182*Inputs!$B$10, Inputs!$B$8*Inputs!$B$4 - J1182), 0)</f>
        <v>170</v>
      </c>
      <c r="M1182" s="3">
        <f t="shared" si="165"/>
        <v>0</v>
      </c>
      <c r="N1182" s="3">
        <f t="shared" si="166"/>
        <v>0</v>
      </c>
      <c r="O1182" s="3">
        <f>IF(H1182="Reg", MIN(Inputs!$B$2, I1182*Inputs!$B$10, (Inputs!$B$8-I1182)/Inputs!$B$9), 0)</f>
        <v>0</v>
      </c>
      <c r="P1182" s="3">
        <f t="shared" si="167"/>
        <v>0</v>
      </c>
      <c r="Q1182" s="3">
        <f t="shared" si="168"/>
        <v>0</v>
      </c>
      <c r="R1182" s="3">
        <f>I1182 + M1182*Inputs!$B$9 - N1182/Inputs!$B$10</f>
        <v>340</v>
      </c>
    </row>
    <row r="1183" spans="1:18" x14ac:dyDescent="0.3">
      <c r="A1183" s="4">
        <v>46072.208333333343</v>
      </c>
      <c r="B1183" s="3">
        <v>31.142499999999998</v>
      </c>
      <c r="C1183" s="3">
        <v>0.04</v>
      </c>
      <c r="D1183" s="3">
        <f t="shared" si="162"/>
        <v>27.631979166666667</v>
      </c>
      <c r="E1183" s="3">
        <f>MAX(B1183 - D1183/Inputs!$B$5, 0)</f>
        <v>0</v>
      </c>
      <c r="F1183" s="3">
        <f>MAX(D1183*Inputs!$B$5 - B1183, 0)</f>
        <v>0</v>
      </c>
      <c r="G1183" s="3">
        <f t="shared" si="163"/>
        <v>0.04</v>
      </c>
      <c r="H1183" t="str">
        <f t="shared" si="164"/>
        <v>Reg</v>
      </c>
      <c r="I1183" s="3">
        <f t="shared" si="169"/>
        <v>340</v>
      </c>
      <c r="J1183" s="3">
        <f t="shared" si="170"/>
        <v>0</v>
      </c>
      <c r="K1183" s="3">
        <f>MIN(Inputs!$B$2, (Inputs!$B$8 - I1183)/Inputs!$B$9)</f>
        <v>0</v>
      </c>
      <c r="L1183" s="3">
        <f>MAX(MIN(Inputs!$B$2, I1183*Inputs!$B$10, Inputs!$B$8*Inputs!$B$4 - J1183), 0)</f>
        <v>170</v>
      </c>
      <c r="M1183" s="3">
        <f t="shared" si="165"/>
        <v>0</v>
      </c>
      <c r="N1183" s="3">
        <f t="shared" si="166"/>
        <v>0</v>
      </c>
      <c r="O1183" s="3">
        <f>IF(H1183="Reg", MIN(Inputs!$B$2, I1183*Inputs!$B$10, (Inputs!$B$8-I1183)/Inputs!$B$9), 0)</f>
        <v>0</v>
      </c>
      <c r="P1183" s="3">
        <f t="shared" si="167"/>
        <v>0</v>
      </c>
      <c r="Q1183" s="3">
        <f t="shared" si="168"/>
        <v>0</v>
      </c>
      <c r="R1183" s="3">
        <f>I1183 + M1183*Inputs!$B$9 - N1183/Inputs!$B$10</f>
        <v>340</v>
      </c>
    </row>
    <row r="1184" spans="1:18" x14ac:dyDescent="0.3">
      <c r="A1184" s="4">
        <v>46072.25</v>
      </c>
      <c r="B1184" s="3">
        <v>47.827500000000001</v>
      </c>
      <c r="C1184" s="3">
        <v>0.37</v>
      </c>
      <c r="D1184" s="3">
        <f t="shared" si="162"/>
        <v>27.631979166666667</v>
      </c>
      <c r="E1184" s="3">
        <f>MAX(B1184 - D1184/Inputs!$B$5, 0)</f>
        <v>16.427523674242423</v>
      </c>
      <c r="F1184" s="3">
        <f>MAX(D1184*Inputs!$B$5 - B1184, 0)</f>
        <v>0</v>
      </c>
      <c r="G1184" s="3">
        <f t="shared" si="163"/>
        <v>0.37</v>
      </c>
      <c r="H1184" t="str">
        <f t="shared" si="164"/>
        <v>Discharge</v>
      </c>
      <c r="I1184" s="3">
        <f t="shared" si="169"/>
        <v>340</v>
      </c>
      <c r="J1184" s="3">
        <f t="shared" si="170"/>
        <v>0</v>
      </c>
      <c r="K1184" s="3">
        <f>MIN(Inputs!$B$2, (Inputs!$B$8 - I1184)/Inputs!$B$9)</f>
        <v>0</v>
      </c>
      <c r="L1184" s="3">
        <f>MAX(MIN(Inputs!$B$2, I1184*Inputs!$B$10, Inputs!$B$8*Inputs!$B$4 - J1184), 0)</f>
        <v>170</v>
      </c>
      <c r="M1184" s="3">
        <f t="shared" si="165"/>
        <v>0</v>
      </c>
      <c r="N1184" s="3">
        <f t="shared" si="166"/>
        <v>170</v>
      </c>
      <c r="O1184" s="3">
        <f>IF(H1184="Reg", MIN(Inputs!$B$2, I1184*Inputs!$B$10, (Inputs!$B$8-I1184)/Inputs!$B$9), 0)</f>
        <v>0</v>
      </c>
      <c r="P1184" s="3">
        <f t="shared" si="167"/>
        <v>8130.6750000000002</v>
      </c>
      <c r="Q1184" s="3">
        <f t="shared" si="168"/>
        <v>0</v>
      </c>
      <c r="R1184" s="3">
        <f>I1184 + M1184*Inputs!$B$9 - N1184/Inputs!$B$10</f>
        <v>158.77939109773115</v>
      </c>
    </row>
    <row r="1185" spans="1:18" x14ac:dyDescent="0.3">
      <c r="A1185" s="4">
        <v>46072.291666666657</v>
      </c>
      <c r="B1185" s="3">
        <v>31.572500000000005</v>
      </c>
      <c r="C1185" s="3">
        <v>3</v>
      </c>
      <c r="D1185" s="3">
        <f t="shared" si="162"/>
        <v>27.631979166666667</v>
      </c>
      <c r="E1185" s="3">
        <f>MAX(B1185 - D1185/Inputs!$B$5, 0)</f>
        <v>0.17252367424242721</v>
      </c>
      <c r="F1185" s="3">
        <f>MAX(D1185*Inputs!$B$5 - B1185, 0)</f>
        <v>0</v>
      </c>
      <c r="G1185" s="3">
        <f t="shared" si="163"/>
        <v>3</v>
      </c>
      <c r="H1185" t="str">
        <f t="shared" si="164"/>
        <v>Reg</v>
      </c>
      <c r="I1185" s="3">
        <f t="shared" si="169"/>
        <v>158.77939109773115</v>
      </c>
      <c r="J1185" s="3">
        <f t="shared" si="170"/>
        <v>170</v>
      </c>
      <c r="K1185" s="3">
        <f>MIN(Inputs!$B$2, (Inputs!$B$8 - I1185)/Inputs!$B$9)</f>
        <v>170</v>
      </c>
      <c r="L1185" s="3">
        <f>MAX(MIN(Inputs!$B$2, I1185*Inputs!$B$10, Inputs!$B$8*Inputs!$B$4 - J1185), 0)</f>
        <v>148.94827166799323</v>
      </c>
      <c r="M1185" s="3">
        <f t="shared" si="165"/>
        <v>0</v>
      </c>
      <c r="N1185" s="3">
        <f t="shared" si="166"/>
        <v>0</v>
      </c>
      <c r="O1185" s="3">
        <f>IF(H1185="Reg", MIN(Inputs!$B$2, I1185*Inputs!$B$10, (Inputs!$B$8-I1185)/Inputs!$B$9), 0)</f>
        <v>148.94827166799323</v>
      </c>
      <c r="P1185" s="3">
        <f t="shared" si="167"/>
        <v>0</v>
      </c>
      <c r="Q1185" s="3">
        <f t="shared" si="168"/>
        <v>446.84481500397965</v>
      </c>
      <c r="R1185" s="3">
        <f>I1185 + M1185*Inputs!$B$9 - N1185/Inputs!$B$10</f>
        <v>158.77939109773115</v>
      </c>
    </row>
    <row r="1186" spans="1:18" x14ac:dyDescent="0.3">
      <c r="A1186" s="4">
        <v>46072.333333333343</v>
      </c>
      <c r="B1186" s="3">
        <v>16.252500000000001</v>
      </c>
      <c r="C1186" s="3">
        <v>10.98</v>
      </c>
      <c r="D1186" s="3">
        <f t="shared" si="162"/>
        <v>27.631979166666667</v>
      </c>
      <c r="E1186" s="3">
        <f>MAX(B1186 - D1186/Inputs!$B$5, 0)</f>
        <v>0</v>
      </c>
      <c r="F1186" s="3">
        <f>MAX(D1186*Inputs!$B$5 - B1186, 0)</f>
        <v>8.0636416666666655</v>
      </c>
      <c r="G1186" s="3">
        <f t="shared" si="163"/>
        <v>10.98</v>
      </c>
      <c r="H1186" t="str">
        <f t="shared" si="164"/>
        <v>Reg</v>
      </c>
      <c r="I1186" s="3">
        <f t="shared" si="169"/>
        <v>158.77939109773115</v>
      </c>
      <c r="J1186" s="3">
        <f t="shared" si="170"/>
        <v>170</v>
      </c>
      <c r="K1186" s="3">
        <f>MIN(Inputs!$B$2, (Inputs!$B$8 - I1186)/Inputs!$B$9)</f>
        <v>170</v>
      </c>
      <c r="L1186" s="3">
        <f>MAX(MIN(Inputs!$B$2, I1186*Inputs!$B$10, Inputs!$B$8*Inputs!$B$4 - J1186), 0)</f>
        <v>148.94827166799323</v>
      </c>
      <c r="M1186" s="3">
        <f t="shared" si="165"/>
        <v>0</v>
      </c>
      <c r="N1186" s="3">
        <f t="shared" si="166"/>
        <v>0</v>
      </c>
      <c r="O1186" s="3">
        <f>IF(H1186="Reg", MIN(Inputs!$B$2, I1186*Inputs!$B$10, (Inputs!$B$8-I1186)/Inputs!$B$9), 0)</f>
        <v>148.94827166799323</v>
      </c>
      <c r="P1186" s="3">
        <f t="shared" si="167"/>
        <v>0</v>
      </c>
      <c r="Q1186" s="3">
        <f t="shared" si="168"/>
        <v>1635.4520229145658</v>
      </c>
      <c r="R1186" s="3">
        <f>I1186 + M1186*Inputs!$B$9 - N1186/Inputs!$B$10</f>
        <v>158.77939109773115</v>
      </c>
    </row>
    <row r="1187" spans="1:18" x14ac:dyDescent="0.3">
      <c r="A1187" s="4">
        <v>46072.375</v>
      </c>
      <c r="B1187" s="3">
        <v>15.6175</v>
      </c>
      <c r="C1187" s="3">
        <v>3.15</v>
      </c>
      <c r="D1187" s="3">
        <f t="shared" si="162"/>
        <v>27.631979166666667</v>
      </c>
      <c r="E1187" s="3">
        <f>MAX(B1187 - D1187/Inputs!$B$5, 0)</f>
        <v>0</v>
      </c>
      <c r="F1187" s="3">
        <f>MAX(D1187*Inputs!$B$5 - B1187, 0)</f>
        <v>8.698641666666667</v>
      </c>
      <c r="G1187" s="3">
        <f t="shared" si="163"/>
        <v>3.15</v>
      </c>
      <c r="H1187" t="str">
        <f t="shared" si="164"/>
        <v>Charge</v>
      </c>
      <c r="I1187" s="3">
        <f t="shared" si="169"/>
        <v>158.77939109773115</v>
      </c>
      <c r="J1187" s="3">
        <f t="shared" si="170"/>
        <v>170</v>
      </c>
      <c r="K1187" s="3">
        <f>MIN(Inputs!$B$2, (Inputs!$B$8 - I1187)/Inputs!$B$9)</f>
        <v>170</v>
      </c>
      <c r="L1187" s="3">
        <f>MAX(MIN(Inputs!$B$2, I1187*Inputs!$B$10, Inputs!$B$8*Inputs!$B$4 - J1187), 0)</f>
        <v>148.94827166799323</v>
      </c>
      <c r="M1187" s="3">
        <f t="shared" si="165"/>
        <v>170</v>
      </c>
      <c r="N1187" s="3">
        <f t="shared" si="166"/>
        <v>0</v>
      </c>
      <c r="O1187" s="3">
        <f>IF(H1187="Reg", MIN(Inputs!$B$2, I1187*Inputs!$B$10, (Inputs!$B$8-I1187)/Inputs!$B$9), 0)</f>
        <v>0</v>
      </c>
      <c r="P1187" s="3">
        <f t="shared" si="167"/>
        <v>-2654.9749999999999</v>
      </c>
      <c r="Q1187" s="3">
        <f t="shared" si="168"/>
        <v>0</v>
      </c>
      <c r="R1187" s="3">
        <f>I1187 + M1187*Inputs!$B$9 - N1187/Inputs!$B$10</f>
        <v>318.25352693172772</v>
      </c>
    </row>
    <row r="1188" spans="1:18" x14ac:dyDescent="0.3">
      <c r="A1188" s="4">
        <v>46072.416666666657</v>
      </c>
      <c r="B1188" s="3">
        <v>15.747500000000002</v>
      </c>
      <c r="C1188" s="3">
        <v>1.1000000000000001</v>
      </c>
      <c r="D1188" s="3">
        <f t="shared" si="162"/>
        <v>27.631979166666667</v>
      </c>
      <c r="E1188" s="3">
        <f>MAX(B1188 - D1188/Inputs!$B$5, 0)</f>
        <v>0</v>
      </c>
      <c r="F1188" s="3">
        <f>MAX(D1188*Inputs!$B$5 - B1188, 0)</f>
        <v>8.5686416666666645</v>
      </c>
      <c r="G1188" s="3">
        <f t="shared" si="163"/>
        <v>1.1000000000000001</v>
      </c>
      <c r="H1188" t="str">
        <f t="shared" si="164"/>
        <v>Charge</v>
      </c>
      <c r="I1188" s="3">
        <f t="shared" si="169"/>
        <v>318.25352693172772</v>
      </c>
      <c r="J1188" s="3">
        <f t="shared" si="170"/>
        <v>170</v>
      </c>
      <c r="K1188" s="3">
        <f>MIN(Inputs!$B$2, (Inputs!$B$8 - I1188)/Inputs!$B$9)</f>
        <v>23.181818181818198</v>
      </c>
      <c r="L1188" s="3">
        <f>MAX(MIN(Inputs!$B$2, I1188*Inputs!$B$10, Inputs!$B$8*Inputs!$B$4 - J1188), 0)</f>
        <v>170</v>
      </c>
      <c r="M1188" s="3">
        <f t="shared" si="165"/>
        <v>23.181818181818198</v>
      </c>
      <c r="N1188" s="3">
        <f t="shared" si="166"/>
        <v>0</v>
      </c>
      <c r="O1188" s="3">
        <f>IF(H1188="Reg", MIN(Inputs!$B$2, I1188*Inputs!$B$10, (Inputs!$B$8-I1188)/Inputs!$B$9), 0)</f>
        <v>0</v>
      </c>
      <c r="P1188" s="3">
        <f t="shared" si="167"/>
        <v>-365.05568181818211</v>
      </c>
      <c r="Q1188" s="3">
        <f t="shared" si="168"/>
        <v>0</v>
      </c>
      <c r="R1188" s="3">
        <f>I1188 + M1188*Inputs!$B$9 - N1188/Inputs!$B$10</f>
        <v>340</v>
      </c>
    </row>
    <row r="1189" spans="1:18" x14ac:dyDescent="0.3">
      <c r="A1189" s="4">
        <v>46072.458333333343</v>
      </c>
      <c r="B1189" s="3">
        <v>19.352499999999999</v>
      </c>
      <c r="C1189" s="3">
        <v>0.5</v>
      </c>
      <c r="D1189" s="3">
        <f t="shared" si="162"/>
        <v>27.631979166666667</v>
      </c>
      <c r="E1189" s="3">
        <f>MAX(B1189 - D1189/Inputs!$B$5, 0)</f>
        <v>0</v>
      </c>
      <c r="F1189" s="3">
        <f>MAX(D1189*Inputs!$B$5 - B1189, 0)</f>
        <v>4.9636416666666676</v>
      </c>
      <c r="G1189" s="3">
        <f t="shared" si="163"/>
        <v>0.5</v>
      </c>
      <c r="H1189" t="str">
        <f t="shared" si="164"/>
        <v>Charge</v>
      </c>
      <c r="I1189" s="3">
        <f t="shared" si="169"/>
        <v>340</v>
      </c>
      <c r="J1189" s="3">
        <f t="shared" si="170"/>
        <v>170</v>
      </c>
      <c r="K1189" s="3">
        <f>MIN(Inputs!$B$2, (Inputs!$B$8 - I1189)/Inputs!$B$9)</f>
        <v>0</v>
      </c>
      <c r="L1189" s="3">
        <f>MAX(MIN(Inputs!$B$2, I1189*Inputs!$B$10, Inputs!$B$8*Inputs!$B$4 - J1189), 0)</f>
        <v>170</v>
      </c>
      <c r="M1189" s="3">
        <f t="shared" si="165"/>
        <v>0</v>
      </c>
      <c r="N1189" s="3">
        <f t="shared" si="166"/>
        <v>0</v>
      </c>
      <c r="O1189" s="3">
        <f>IF(H1189="Reg", MIN(Inputs!$B$2, I1189*Inputs!$B$10, (Inputs!$B$8-I1189)/Inputs!$B$9), 0)</f>
        <v>0</v>
      </c>
      <c r="P1189" s="3">
        <f t="shared" si="167"/>
        <v>0</v>
      </c>
      <c r="Q1189" s="3">
        <f t="shared" si="168"/>
        <v>0</v>
      </c>
      <c r="R1189" s="3">
        <f>I1189 + M1189*Inputs!$B$9 - N1189/Inputs!$B$10</f>
        <v>340</v>
      </c>
    </row>
    <row r="1190" spans="1:18" x14ac:dyDescent="0.3">
      <c r="A1190" s="4">
        <v>46072.5</v>
      </c>
      <c r="B1190" s="3">
        <v>18.04</v>
      </c>
      <c r="C1190" s="3">
        <v>0.3</v>
      </c>
      <c r="D1190" s="3">
        <f t="shared" si="162"/>
        <v>27.631979166666667</v>
      </c>
      <c r="E1190" s="3">
        <f>MAX(B1190 - D1190/Inputs!$B$5, 0)</f>
        <v>0</v>
      </c>
      <c r="F1190" s="3">
        <f>MAX(D1190*Inputs!$B$5 - B1190, 0)</f>
        <v>6.2761416666666676</v>
      </c>
      <c r="G1190" s="3">
        <f t="shared" si="163"/>
        <v>0.3</v>
      </c>
      <c r="H1190" t="str">
        <f t="shared" si="164"/>
        <v>Charge</v>
      </c>
      <c r="I1190" s="3">
        <f t="shared" si="169"/>
        <v>340</v>
      </c>
      <c r="J1190" s="3">
        <f t="shared" si="170"/>
        <v>170</v>
      </c>
      <c r="K1190" s="3">
        <f>MIN(Inputs!$B$2, (Inputs!$B$8 - I1190)/Inputs!$B$9)</f>
        <v>0</v>
      </c>
      <c r="L1190" s="3">
        <f>MAX(MIN(Inputs!$B$2, I1190*Inputs!$B$10, Inputs!$B$8*Inputs!$B$4 - J1190), 0)</f>
        <v>170</v>
      </c>
      <c r="M1190" s="3">
        <f t="shared" si="165"/>
        <v>0</v>
      </c>
      <c r="N1190" s="3">
        <f t="shared" si="166"/>
        <v>0</v>
      </c>
      <c r="O1190" s="3">
        <f>IF(H1190="Reg", MIN(Inputs!$B$2, I1190*Inputs!$B$10, (Inputs!$B$8-I1190)/Inputs!$B$9), 0)</f>
        <v>0</v>
      </c>
      <c r="P1190" s="3">
        <f t="shared" si="167"/>
        <v>0</v>
      </c>
      <c r="Q1190" s="3">
        <f t="shared" si="168"/>
        <v>0</v>
      </c>
      <c r="R1190" s="3">
        <f>I1190 + M1190*Inputs!$B$9 - N1190/Inputs!$B$10</f>
        <v>340</v>
      </c>
    </row>
    <row r="1191" spans="1:18" x14ac:dyDescent="0.3">
      <c r="A1191" s="4">
        <v>46072.541666666657</v>
      </c>
      <c r="B1191" s="3">
        <v>18.932500000000001</v>
      </c>
      <c r="C1191" s="3">
        <v>0.37</v>
      </c>
      <c r="D1191" s="3">
        <f t="shared" si="162"/>
        <v>27.631979166666667</v>
      </c>
      <c r="E1191" s="3">
        <f>MAX(B1191 - D1191/Inputs!$B$5, 0)</f>
        <v>0</v>
      </c>
      <c r="F1191" s="3">
        <f>MAX(D1191*Inputs!$B$5 - B1191, 0)</f>
        <v>5.3836416666666658</v>
      </c>
      <c r="G1191" s="3">
        <f t="shared" si="163"/>
        <v>0.37</v>
      </c>
      <c r="H1191" t="str">
        <f t="shared" si="164"/>
        <v>Charge</v>
      </c>
      <c r="I1191" s="3">
        <f t="shared" si="169"/>
        <v>340</v>
      </c>
      <c r="J1191" s="3">
        <f t="shared" si="170"/>
        <v>170</v>
      </c>
      <c r="K1191" s="3">
        <f>MIN(Inputs!$B$2, (Inputs!$B$8 - I1191)/Inputs!$B$9)</f>
        <v>0</v>
      </c>
      <c r="L1191" s="3">
        <f>MAX(MIN(Inputs!$B$2, I1191*Inputs!$B$10, Inputs!$B$8*Inputs!$B$4 - J1191), 0)</f>
        <v>170</v>
      </c>
      <c r="M1191" s="3">
        <f t="shared" si="165"/>
        <v>0</v>
      </c>
      <c r="N1191" s="3">
        <f t="shared" si="166"/>
        <v>0</v>
      </c>
      <c r="O1191" s="3">
        <f>IF(H1191="Reg", MIN(Inputs!$B$2, I1191*Inputs!$B$10, (Inputs!$B$8-I1191)/Inputs!$B$9), 0)</f>
        <v>0</v>
      </c>
      <c r="P1191" s="3">
        <f t="shared" si="167"/>
        <v>0</v>
      </c>
      <c r="Q1191" s="3">
        <f t="shared" si="168"/>
        <v>0</v>
      </c>
      <c r="R1191" s="3">
        <f>I1191 + M1191*Inputs!$B$9 - N1191/Inputs!$B$10</f>
        <v>340</v>
      </c>
    </row>
    <row r="1192" spans="1:18" x14ac:dyDescent="0.3">
      <c r="A1192" s="4">
        <v>46072.583333333343</v>
      </c>
      <c r="B1192" s="3">
        <v>18.065000000000001</v>
      </c>
      <c r="C1192" s="3">
        <v>0.49</v>
      </c>
      <c r="D1192" s="3">
        <f t="shared" si="162"/>
        <v>27.631979166666667</v>
      </c>
      <c r="E1192" s="3">
        <f>MAX(B1192 - D1192/Inputs!$B$5, 0)</f>
        <v>0</v>
      </c>
      <c r="F1192" s="3">
        <f>MAX(D1192*Inputs!$B$5 - B1192, 0)</f>
        <v>6.2511416666666655</v>
      </c>
      <c r="G1192" s="3">
        <f t="shared" si="163"/>
        <v>0.49</v>
      </c>
      <c r="H1192" t="str">
        <f t="shared" si="164"/>
        <v>Charge</v>
      </c>
      <c r="I1192" s="3">
        <f t="shared" si="169"/>
        <v>340</v>
      </c>
      <c r="J1192" s="3">
        <f t="shared" si="170"/>
        <v>170</v>
      </c>
      <c r="K1192" s="3">
        <f>MIN(Inputs!$B$2, (Inputs!$B$8 - I1192)/Inputs!$B$9)</f>
        <v>0</v>
      </c>
      <c r="L1192" s="3">
        <f>MAX(MIN(Inputs!$B$2, I1192*Inputs!$B$10, Inputs!$B$8*Inputs!$B$4 - J1192), 0)</f>
        <v>170</v>
      </c>
      <c r="M1192" s="3">
        <f t="shared" si="165"/>
        <v>0</v>
      </c>
      <c r="N1192" s="3">
        <f t="shared" si="166"/>
        <v>0</v>
      </c>
      <c r="O1192" s="3">
        <f>IF(H1192="Reg", MIN(Inputs!$B$2, I1192*Inputs!$B$10, (Inputs!$B$8-I1192)/Inputs!$B$9), 0)</f>
        <v>0</v>
      </c>
      <c r="P1192" s="3">
        <f t="shared" si="167"/>
        <v>0</v>
      </c>
      <c r="Q1192" s="3">
        <f t="shared" si="168"/>
        <v>0</v>
      </c>
      <c r="R1192" s="3">
        <f>I1192 + M1192*Inputs!$B$9 - N1192/Inputs!$B$10</f>
        <v>340</v>
      </c>
    </row>
    <row r="1193" spans="1:18" x14ac:dyDescent="0.3">
      <c r="A1193" s="4">
        <v>46072.625</v>
      </c>
      <c r="B1193" s="3">
        <v>23.092499999999998</v>
      </c>
      <c r="C1193" s="3">
        <v>0.47</v>
      </c>
      <c r="D1193" s="3">
        <f t="shared" si="162"/>
        <v>27.631979166666667</v>
      </c>
      <c r="E1193" s="3">
        <f>MAX(B1193 - D1193/Inputs!$B$5, 0)</f>
        <v>0</v>
      </c>
      <c r="F1193" s="3">
        <f>MAX(D1193*Inputs!$B$5 - B1193, 0)</f>
        <v>1.2236416666666692</v>
      </c>
      <c r="G1193" s="3">
        <f t="shared" si="163"/>
        <v>0.47</v>
      </c>
      <c r="H1193" t="str">
        <f t="shared" si="164"/>
        <v>Charge</v>
      </c>
      <c r="I1193" s="3">
        <f t="shared" si="169"/>
        <v>340</v>
      </c>
      <c r="J1193" s="3">
        <f t="shared" si="170"/>
        <v>170</v>
      </c>
      <c r="K1193" s="3">
        <f>MIN(Inputs!$B$2, (Inputs!$B$8 - I1193)/Inputs!$B$9)</f>
        <v>0</v>
      </c>
      <c r="L1193" s="3">
        <f>MAX(MIN(Inputs!$B$2, I1193*Inputs!$B$10, Inputs!$B$8*Inputs!$B$4 - J1193), 0)</f>
        <v>170</v>
      </c>
      <c r="M1193" s="3">
        <f t="shared" si="165"/>
        <v>0</v>
      </c>
      <c r="N1193" s="3">
        <f t="shared" si="166"/>
        <v>0</v>
      </c>
      <c r="O1193" s="3">
        <f>IF(H1193="Reg", MIN(Inputs!$B$2, I1193*Inputs!$B$10, (Inputs!$B$8-I1193)/Inputs!$B$9), 0)</f>
        <v>0</v>
      </c>
      <c r="P1193" s="3">
        <f t="shared" si="167"/>
        <v>0</v>
      </c>
      <c r="Q1193" s="3">
        <f t="shared" si="168"/>
        <v>0</v>
      </c>
      <c r="R1193" s="3">
        <f>I1193 + M1193*Inputs!$B$9 - N1193/Inputs!$B$10</f>
        <v>340</v>
      </c>
    </row>
    <row r="1194" spans="1:18" x14ac:dyDescent="0.3">
      <c r="A1194" s="4">
        <v>46072.666666666657</v>
      </c>
      <c r="B1194" s="3">
        <v>68.349999999999994</v>
      </c>
      <c r="C1194" s="3">
        <v>0.49</v>
      </c>
      <c r="D1194" s="3">
        <f t="shared" si="162"/>
        <v>27.631979166666667</v>
      </c>
      <c r="E1194" s="3">
        <f>MAX(B1194 - D1194/Inputs!$B$5, 0)</f>
        <v>36.950023674242416</v>
      </c>
      <c r="F1194" s="3">
        <f>MAX(D1194*Inputs!$B$5 - B1194, 0)</f>
        <v>0</v>
      </c>
      <c r="G1194" s="3">
        <f t="shared" si="163"/>
        <v>0.49</v>
      </c>
      <c r="H1194" t="str">
        <f t="shared" si="164"/>
        <v>Discharge</v>
      </c>
      <c r="I1194" s="3">
        <f t="shared" si="169"/>
        <v>340</v>
      </c>
      <c r="J1194" s="3">
        <f t="shared" si="170"/>
        <v>170</v>
      </c>
      <c r="K1194" s="3">
        <f>MIN(Inputs!$B$2, (Inputs!$B$8 - I1194)/Inputs!$B$9)</f>
        <v>0</v>
      </c>
      <c r="L1194" s="3">
        <f>MAX(MIN(Inputs!$B$2, I1194*Inputs!$B$10, Inputs!$B$8*Inputs!$B$4 - J1194), 0)</f>
        <v>170</v>
      </c>
      <c r="M1194" s="3">
        <f t="shared" si="165"/>
        <v>0</v>
      </c>
      <c r="N1194" s="3">
        <f t="shared" si="166"/>
        <v>170</v>
      </c>
      <c r="O1194" s="3">
        <f>IF(H1194="Reg", MIN(Inputs!$B$2, I1194*Inputs!$B$10, (Inputs!$B$8-I1194)/Inputs!$B$9), 0)</f>
        <v>0</v>
      </c>
      <c r="P1194" s="3">
        <f t="shared" si="167"/>
        <v>11619.499999999998</v>
      </c>
      <c r="Q1194" s="3">
        <f t="shared" si="168"/>
        <v>0</v>
      </c>
      <c r="R1194" s="3">
        <f>I1194 + M1194*Inputs!$B$9 - N1194/Inputs!$B$10</f>
        <v>158.77939109773115</v>
      </c>
    </row>
    <row r="1195" spans="1:18" x14ac:dyDescent="0.3">
      <c r="A1195" s="4">
        <v>46072.708333333343</v>
      </c>
      <c r="B1195" s="3">
        <v>74.592500000000001</v>
      </c>
      <c r="C1195" s="3">
        <v>1</v>
      </c>
      <c r="D1195" s="3">
        <f t="shared" si="162"/>
        <v>27.631979166666667</v>
      </c>
      <c r="E1195" s="3">
        <f>MAX(B1195 - D1195/Inputs!$B$5, 0)</f>
        <v>43.192523674242423</v>
      </c>
      <c r="F1195" s="3">
        <f>MAX(D1195*Inputs!$B$5 - B1195, 0)</f>
        <v>0</v>
      </c>
      <c r="G1195" s="3">
        <f t="shared" si="163"/>
        <v>1</v>
      </c>
      <c r="H1195" t="str">
        <f t="shared" si="164"/>
        <v>Discharge</v>
      </c>
      <c r="I1195" s="3">
        <f t="shared" si="169"/>
        <v>158.77939109773115</v>
      </c>
      <c r="J1195" s="3">
        <f t="shared" si="170"/>
        <v>340</v>
      </c>
      <c r="K1195" s="3">
        <f>MIN(Inputs!$B$2, (Inputs!$B$8 - I1195)/Inputs!$B$9)</f>
        <v>170</v>
      </c>
      <c r="L1195" s="3">
        <f>MAX(MIN(Inputs!$B$2, I1195*Inputs!$B$10, Inputs!$B$8*Inputs!$B$4 - J1195), 0)</f>
        <v>0</v>
      </c>
      <c r="M1195" s="3">
        <f t="shared" si="165"/>
        <v>0</v>
      </c>
      <c r="N1195" s="3">
        <f t="shared" si="166"/>
        <v>0</v>
      </c>
      <c r="O1195" s="3">
        <f>IF(H1195="Reg", MIN(Inputs!$B$2, I1195*Inputs!$B$10, (Inputs!$B$8-I1195)/Inputs!$B$9), 0)</f>
        <v>0</v>
      </c>
      <c r="P1195" s="3">
        <f t="shared" si="167"/>
        <v>0</v>
      </c>
      <c r="Q1195" s="3">
        <f t="shared" si="168"/>
        <v>0</v>
      </c>
      <c r="R1195" s="3">
        <f>I1195 + M1195*Inputs!$B$9 - N1195/Inputs!$B$10</f>
        <v>158.77939109773115</v>
      </c>
    </row>
    <row r="1196" spans="1:18" x14ac:dyDescent="0.3">
      <c r="A1196" s="4">
        <v>46072.75</v>
      </c>
      <c r="B1196" s="3">
        <v>44.02</v>
      </c>
      <c r="C1196" s="3">
        <v>13.54</v>
      </c>
      <c r="D1196" s="3">
        <f t="shared" si="162"/>
        <v>27.631979166666667</v>
      </c>
      <c r="E1196" s="3">
        <f>MAX(B1196 - D1196/Inputs!$B$5, 0)</f>
        <v>12.620023674242425</v>
      </c>
      <c r="F1196" s="3">
        <f>MAX(D1196*Inputs!$B$5 - B1196, 0)</f>
        <v>0</v>
      </c>
      <c r="G1196" s="3">
        <f t="shared" si="163"/>
        <v>13.54</v>
      </c>
      <c r="H1196" t="str">
        <f t="shared" si="164"/>
        <v>Reg</v>
      </c>
      <c r="I1196" s="3">
        <f t="shared" si="169"/>
        <v>158.77939109773115</v>
      </c>
      <c r="J1196" s="3">
        <f t="shared" si="170"/>
        <v>340</v>
      </c>
      <c r="K1196" s="3">
        <f>MIN(Inputs!$B$2, (Inputs!$B$8 - I1196)/Inputs!$B$9)</f>
        <v>170</v>
      </c>
      <c r="L1196" s="3">
        <f>MAX(MIN(Inputs!$B$2, I1196*Inputs!$B$10, Inputs!$B$8*Inputs!$B$4 - J1196), 0)</f>
        <v>0</v>
      </c>
      <c r="M1196" s="3">
        <f t="shared" si="165"/>
        <v>0</v>
      </c>
      <c r="N1196" s="3">
        <f t="shared" si="166"/>
        <v>0</v>
      </c>
      <c r="O1196" s="3">
        <f>IF(H1196="Reg", MIN(Inputs!$B$2, I1196*Inputs!$B$10, (Inputs!$B$8-I1196)/Inputs!$B$9), 0)</f>
        <v>148.94827166799323</v>
      </c>
      <c r="P1196" s="3">
        <f t="shared" si="167"/>
        <v>0</v>
      </c>
      <c r="Q1196" s="3">
        <f t="shared" si="168"/>
        <v>2016.7595983846281</v>
      </c>
      <c r="R1196" s="3">
        <f>I1196 + M1196*Inputs!$B$9 - N1196/Inputs!$B$10</f>
        <v>158.77939109773115</v>
      </c>
    </row>
    <row r="1197" spans="1:18" x14ac:dyDescent="0.3">
      <c r="A1197" s="4">
        <v>46072.791666666657</v>
      </c>
      <c r="B1197" s="3">
        <v>34.927499999999995</v>
      </c>
      <c r="C1197" s="3">
        <v>7</v>
      </c>
      <c r="D1197" s="3">
        <f t="shared" si="162"/>
        <v>27.631979166666667</v>
      </c>
      <c r="E1197" s="3">
        <f>MAX(B1197 - D1197/Inputs!$B$5, 0)</f>
        <v>3.527523674242417</v>
      </c>
      <c r="F1197" s="3">
        <f>MAX(D1197*Inputs!$B$5 - B1197, 0)</f>
        <v>0</v>
      </c>
      <c r="G1197" s="3">
        <f t="shared" si="163"/>
        <v>7</v>
      </c>
      <c r="H1197" t="str">
        <f t="shared" si="164"/>
        <v>Reg</v>
      </c>
      <c r="I1197" s="3">
        <f t="shared" si="169"/>
        <v>158.77939109773115</v>
      </c>
      <c r="J1197" s="3">
        <f t="shared" si="170"/>
        <v>340</v>
      </c>
      <c r="K1197" s="3">
        <f>MIN(Inputs!$B$2, (Inputs!$B$8 - I1197)/Inputs!$B$9)</f>
        <v>170</v>
      </c>
      <c r="L1197" s="3">
        <f>MAX(MIN(Inputs!$B$2, I1197*Inputs!$B$10, Inputs!$B$8*Inputs!$B$4 - J1197), 0)</f>
        <v>0</v>
      </c>
      <c r="M1197" s="3">
        <f t="shared" si="165"/>
        <v>0</v>
      </c>
      <c r="N1197" s="3">
        <f t="shared" si="166"/>
        <v>0</v>
      </c>
      <c r="O1197" s="3">
        <f>IF(H1197="Reg", MIN(Inputs!$B$2, I1197*Inputs!$B$10, (Inputs!$B$8-I1197)/Inputs!$B$9), 0)</f>
        <v>148.94827166799323</v>
      </c>
      <c r="P1197" s="3">
        <f t="shared" si="167"/>
        <v>0</v>
      </c>
      <c r="Q1197" s="3">
        <f t="shared" si="168"/>
        <v>1042.6379016759527</v>
      </c>
      <c r="R1197" s="3">
        <f>I1197 + M1197*Inputs!$B$9 - N1197/Inputs!$B$10</f>
        <v>158.77939109773115</v>
      </c>
    </row>
    <row r="1198" spans="1:18" x14ac:dyDescent="0.3">
      <c r="A1198" s="4">
        <v>46072.833333333343</v>
      </c>
      <c r="B1198" s="3">
        <v>27.902499999999996</v>
      </c>
      <c r="C1198" s="3">
        <v>8</v>
      </c>
      <c r="D1198" s="3">
        <f t="shared" si="162"/>
        <v>27.631979166666667</v>
      </c>
      <c r="E1198" s="3">
        <f>MAX(B1198 - D1198/Inputs!$B$5, 0)</f>
        <v>0</v>
      </c>
      <c r="F1198" s="3">
        <f>MAX(D1198*Inputs!$B$5 - B1198, 0)</f>
        <v>0</v>
      </c>
      <c r="G1198" s="3">
        <f t="shared" si="163"/>
        <v>8</v>
      </c>
      <c r="H1198" t="str">
        <f t="shared" si="164"/>
        <v>Reg</v>
      </c>
      <c r="I1198" s="3">
        <f t="shared" si="169"/>
        <v>158.77939109773115</v>
      </c>
      <c r="J1198" s="3">
        <f t="shared" si="170"/>
        <v>340</v>
      </c>
      <c r="K1198" s="3">
        <f>MIN(Inputs!$B$2, (Inputs!$B$8 - I1198)/Inputs!$B$9)</f>
        <v>170</v>
      </c>
      <c r="L1198" s="3">
        <f>MAX(MIN(Inputs!$B$2, I1198*Inputs!$B$10, Inputs!$B$8*Inputs!$B$4 - J1198), 0)</f>
        <v>0</v>
      </c>
      <c r="M1198" s="3">
        <f t="shared" si="165"/>
        <v>0</v>
      </c>
      <c r="N1198" s="3">
        <f t="shared" si="166"/>
        <v>0</v>
      </c>
      <c r="O1198" s="3">
        <f>IF(H1198="Reg", MIN(Inputs!$B$2, I1198*Inputs!$B$10, (Inputs!$B$8-I1198)/Inputs!$B$9), 0)</f>
        <v>148.94827166799323</v>
      </c>
      <c r="P1198" s="3">
        <f t="shared" si="167"/>
        <v>0</v>
      </c>
      <c r="Q1198" s="3">
        <f t="shared" si="168"/>
        <v>1191.5861733439458</v>
      </c>
      <c r="R1198" s="3">
        <f>I1198 + M1198*Inputs!$B$9 - N1198/Inputs!$B$10</f>
        <v>158.77939109773115</v>
      </c>
    </row>
    <row r="1199" spans="1:18" x14ac:dyDescent="0.3">
      <c r="A1199" s="4">
        <v>46072.875</v>
      </c>
      <c r="B1199" s="3">
        <v>22.252500000000001</v>
      </c>
      <c r="C1199" s="3">
        <v>3.99</v>
      </c>
      <c r="D1199" s="3">
        <f t="shared" si="162"/>
        <v>27.631979166666667</v>
      </c>
      <c r="E1199" s="3">
        <f>MAX(B1199 - D1199/Inputs!$B$5, 0)</f>
        <v>0</v>
      </c>
      <c r="F1199" s="3">
        <f>MAX(D1199*Inputs!$B$5 - B1199, 0)</f>
        <v>2.0636416666666655</v>
      </c>
      <c r="G1199" s="3">
        <f t="shared" si="163"/>
        <v>3.99</v>
      </c>
      <c r="H1199" t="str">
        <f t="shared" si="164"/>
        <v>Reg</v>
      </c>
      <c r="I1199" s="3">
        <f t="shared" si="169"/>
        <v>158.77939109773115</v>
      </c>
      <c r="J1199" s="3">
        <f t="shared" si="170"/>
        <v>340</v>
      </c>
      <c r="K1199" s="3">
        <f>MIN(Inputs!$B$2, (Inputs!$B$8 - I1199)/Inputs!$B$9)</f>
        <v>170</v>
      </c>
      <c r="L1199" s="3">
        <f>MAX(MIN(Inputs!$B$2, I1199*Inputs!$B$10, Inputs!$B$8*Inputs!$B$4 - J1199), 0)</f>
        <v>0</v>
      </c>
      <c r="M1199" s="3">
        <f t="shared" si="165"/>
        <v>0</v>
      </c>
      <c r="N1199" s="3">
        <f t="shared" si="166"/>
        <v>0</v>
      </c>
      <c r="O1199" s="3">
        <f>IF(H1199="Reg", MIN(Inputs!$B$2, I1199*Inputs!$B$10, (Inputs!$B$8-I1199)/Inputs!$B$9), 0)</f>
        <v>148.94827166799323</v>
      </c>
      <c r="P1199" s="3">
        <f t="shared" si="167"/>
        <v>0</v>
      </c>
      <c r="Q1199" s="3">
        <f t="shared" si="168"/>
        <v>594.30360395529306</v>
      </c>
      <c r="R1199" s="3">
        <f>I1199 + M1199*Inputs!$B$9 - N1199/Inputs!$B$10</f>
        <v>158.77939109773115</v>
      </c>
    </row>
    <row r="1200" spans="1:18" x14ac:dyDescent="0.3">
      <c r="A1200" s="4">
        <v>46072.916666666657</v>
      </c>
      <c r="B1200" s="3">
        <v>20.587499999999999</v>
      </c>
      <c r="C1200" s="3">
        <v>1.04</v>
      </c>
      <c r="D1200" s="3">
        <f t="shared" si="162"/>
        <v>27.631979166666667</v>
      </c>
      <c r="E1200" s="3">
        <f>MAX(B1200 - D1200/Inputs!$B$5, 0)</f>
        <v>0</v>
      </c>
      <c r="F1200" s="3">
        <f>MAX(D1200*Inputs!$B$5 - B1200, 0)</f>
        <v>3.7286416666666682</v>
      </c>
      <c r="G1200" s="3">
        <f t="shared" si="163"/>
        <v>1.04</v>
      </c>
      <c r="H1200" t="str">
        <f t="shared" si="164"/>
        <v>Charge</v>
      </c>
      <c r="I1200" s="3">
        <f t="shared" si="169"/>
        <v>158.77939109773115</v>
      </c>
      <c r="J1200" s="3">
        <f t="shared" si="170"/>
        <v>340</v>
      </c>
      <c r="K1200" s="3">
        <f>MIN(Inputs!$B$2, (Inputs!$B$8 - I1200)/Inputs!$B$9)</f>
        <v>170</v>
      </c>
      <c r="L1200" s="3">
        <f>MAX(MIN(Inputs!$B$2, I1200*Inputs!$B$10, Inputs!$B$8*Inputs!$B$4 - J1200), 0)</f>
        <v>0</v>
      </c>
      <c r="M1200" s="3">
        <f t="shared" si="165"/>
        <v>170</v>
      </c>
      <c r="N1200" s="3">
        <f t="shared" si="166"/>
        <v>0</v>
      </c>
      <c r="O1200" s="3">
        <f>IF(H1200="Reg", MIN(Inputs!$B$2, I1200*Inputs!$B$10, (Inputs!$B$8-I1200)/Inputs!$B$9), 0)</f>
        <v>0</v>
      </c>
      <c r="P1200" s="3">
        <f t="shared" si="167"/>
        <v>-3499.8749999999995</v>
      </c>
      <c r="Q1200" s="3">
        <f t="shared" si="168"/>
        <v>0</v>
      </c>
      <c r="R1200" s="3">
        <f>I1200 + M1200*Inputs!$B$9 - N1200/Inputs!$B$10</f>
        <v>318.25352693172772</v>
      </c>
    </row>
    <row r="1201" spans="1:18" x14ac:dyDescent="0.3">
      <c r="A1201" s="4">
        <v>46072.958333333343</v>
      </c>
      <c r="B1201" s="3">
        <v>21.39</v>
      </c>
      <c r="C1201" s="3">
        <v>1</v>
      </c>
      <c r="D1201" s="3">
        <f t="shared" si="162"/>
        <v>27.631979166666667</v>
      </c>
      <c r="E1201" s="3">
        <f>MAX(B1201 - D1201/Inputs!$B$5, 0)</f>
        <v>0</v>
      </c>
      <c r="F1201" s="3">
        <f>MAX(D1201*Inputs!$B$5 - B1201, 0)</f>
        <v>2.9261416666666662</v>
      </c>
      <c r="G1201" s="3">
        <f t="shared" si="163"/>
        <v>1</v>
      </c>
      <c r="H1201" t="str">
        <f t="shared" si="164"/>
        <v>Charge</v>
      </c>
      <c r="I1201" s="3">
        <f t="shared" si="169"/>
        <v>318.25352693172772</v>
      </c>
      <c r="J1201" s="3">
        <f t="shared" si="170"/>
        <v>340</v>
      </c>
      <c r="K1201" s="3">
        <f>MIN(Inputs!$B$2, (Inputs!$B$8 - I1201)/Inputs!$B$9)</f>
        <v>23.181818181818198</v>
      </c>
      <c r="L1201" s="3">
        <f>MAX(MIN(Inputs!$B$2, I1201*Inputs!$B$10, Inputs!$B$8*Inputs!$B$4 - J1201), 0)</f>
        <v>0</v>
      </c>
      <c r="M1201" s="3">
        <f t="shared" si="165"/>
        <v>23.181818181818198</v>
      </c>
      <c r="N1201" s="3">
        <f t="shared" si="166"/>
        <v>0</v>
      </c>
      <c r="O1201" s="3">
        <f>IF(H1201="Reg", MIN(Inputs!$B$2, I1201*Inputs!$B$10, (Inputs!$B$8-I1201)/Inputs!$B$9), 0)</f>
        <v>0</v>
      </c>
      <c r="P1201" s="3">
        <f t="shared" si="167"/>
        <v>-495.85909090909126</v>
      </c>
      <c r="Q1201" s="3">
        <f t="shared" si="168"/>
        <v>0</v>
      </c>
      <c r="R1201" s="3">
        <f>I1201 + M1201*Inputs!$B$9 - N1201/Inputs!$B$10</f>
        <v>340</v>
      </c>
    </row>
    <row r="1202" spans="1:18" x14ac:dyDescent="0.3">
      <c r="A1202" s="4">
        <v>46073</v>
      </c>
      <c r="B1202" s="3">
        <v>25.567500000000003</v>
      </c>
      <c r="C1202" s="3">
        <v>1</v>
      </c>
      <c r="D1202" s="3">
        <f t="shared" si="162"/>
        <v>17.362604166666667</v>
      </c>
      <c r="E1202" s="3">
        <f>MAX(B1202 - D1202/Inputs!$B$5, 0)</f>
        <v>5.8372679924242448</v>
      </c>
      <c r="F1202" s="3">
        <f>MAX(D1202*Inputs!$B$5 - B1202, 0)</f>
        <v>0</v>
      </c>
      <c r="G1202" s="3">
        <f t="shared" si="163"/>
        <v>1</v>
      </c>
      <c r="H1202" t="str">
        <f t="shared" si="164"/>
        <v>Discharge</v>
      </c>
      <c r="I1202" s="3">
        <f t="shared" si="169"/>
        <v>340</v>
      </c>
      <c r="J1202" s="3">
        <f t="shared" si="170"/>
        <v>0</v>
      </c>
      <c r="K1202" s="3">
        <f>MIN(Inputs!$B$2, (Inputs!$B$8 - I1202)/Inputs!$B$9)</f>
        <v>0</v>
      </c>
      <c r="L1202" s="3">
        <f>MAX(MIN(Inputs!$B$2, I1202*Inputs!$B$10, Inputs!$B$8*Inputs!$B$4 - J1202), 0)</f>
        <v>170</v>
      </c>
      <c r="M1202" s="3">
        <f t="shared" si="165"/>
        <v>0</v>
      </c>
      <c r="N1202" s="3">
        <f t="shared" si="166"/>
        <v>170</v>
      </c>
      <c r="O1202" s="3">
        <f>IF(H1202="Reg", MIN(Inputs!$B$2, I1202*Inputs!$B$10, (Inputs!$B$8-I1202)/Inputs!$B$9), 0)</f>
        <v>0</v>
      </c>
      <c r="P1202" s="3">
        <f t="shared" si="167"/>
        <v>4346.4750000000004</v>
      </c>
      <c r="Q1202" s="3">
        <f t="shared" si="168"/>
        <v>0</v>
      </c>
      <c r="R1202" s="3">
        <f>I1202 + M1202*Inputs!$B$9 - N1202/Inputs!$B$10</f>
        <v>158.77939109773115</v>
      </c>
    </row>
    <row r="1203" spans="1:18" x14ac:dyDescent="0.3">
      <c r="A1203" s="4">
        <v>46073.041666666657</v>
      </c>
      <c r="B1203" s="3">
        <v>25.1175</v>
      </c>
      <c r="C1203" s="3">
        <v>1</v>
      </c>
      <c r="D1203" s="3">
        <f t="shared" si="162"/>
        <v>17.362604166666667</v>
      </c>
      <c r="E1203" s="3">
        <f>MAX(B1203 - D1203/Inputs!$B$5, 0)</f>
        <v>5.3872679924242419</v>
      </c>
      <c r="F1203" s="3">
        <f>MAX(D1203*Inputs!$B$5 - B1203, 0)</f>
        <v>0</v>
      </c>
      <c r="G1203" s="3">
        <f t="shared" si="163"/>
        <v>1</v>
      </c>
      <c r="H1203" t="str">
        <f t="shared" si="164"/>
        <v>Discharge</v>
      </c>
      <c r="I1203" s="3">
        <f t="shared" si="169"/>
        <v>158.77939109773115</v>
      </c>
      <c r="J1203" s="3">
        <f t="shared" si="170"/>
        <v>170</v>
      </c>
      <c r="K1203" s="3">
        <f>MIN(Inputs!$B$2, (Inputs!$B$8 - I1203)/Inputs!$B$9)</f>
        <v>170</v>
      </c>
      <c r="L1203" s="3">
        <f>MAX(MIN(Inputs!$B$2, I1203*Inputs!$B$10, Inputs!$B$8*Inputs!$B$4 - J1203), 0)</f>
        <v>148.94827166799323</v>
      </c>
      <c r="M1203" s="3">
        <f t="shared" si="165"/>
        <v>0</v>
      </c>
      <c r="N1203" s="3">
        <f t="shared" si="166"/>
        <v>148.94827166799323</v>
      </c>
      <c r="O1203" s="3">
        <f>IF(H1203="Reg", MIN(Inputs!$B$2, I1203*Inputs!$B$10, (Inputs!$B$8-I1203)/Inputs!$B$9), 0)</f>
        <v>0</v>
      </c>
      <c r="P1203" s="3">
        <f t="shared" si="167"/>
        <v>3741.2082136208196</v>
      </c>
      <c r="Q1203" s="3">
        <f t="shared" si="168"/>
        <v>0</v>
      </c>
      <c r="R1203" s="3">
        <f>I1203 + M1203*Inputs!$B$9 - N1203/Inputs!$B$10</f>
        <v>0</v>
      </c>
    </row>
    <row r="1204" spans="1:18" x14ac:dyDescent="0.3">
      <c r="A1204" s="4">
        <v>46073.083333333343</v>
      </c>
      <c r="B1204" s="3">
        <v>24.5625</v>
      </c>
      <c r="C1204" s="3">
        <v>1</v>
      </c>
      <c r="D1204" s="3">
        <f t="shared" si="162"/>
        <v>17.362604166666667</v>
      </c>
      <c r="E1204" s="3">
        <f>MAX(B1204 - D1204/Inputs!$B$5, 0)</f>
        <v>4.8322679924242422</v>
      </c>
      <c r="F1204" s="3">
        <f>MAX(D1204*Inputs!$B$5 - B1204, 0)</f>
        <v>0</v>
      </c>
      <c r="G1204" s="3">
        <f t="shared" si="163"/>
        <v>1</v>
      </c>
      <c r="H1204" t="str">
        <f t="shared" si="164"/>
        <v>Discharge</v>
      </c>
      <c r="I1204" s="3">
        <f t="shared" si="169"/>
        <v>0</v>
      </c>
      <c r="J1204" s="3">
        <f t="shared" si="170"/>
        <v>318.94827166799325</v>
      </c>
      <c r="K1204" s="3">
        <f>MIN(Inputs!$B$2, (Inputs!$B$8 - I1204)/Inputs!$B$9)</f>
        <v>170</v>
      </c>
      <c r="L1204" s="3">
        <f>MAX(MIN(Inputs!$B$2, I1204*Inputs!$B$10, Inputs!$B$8*Inputs!$B$4 - J1204), 0)</f>
        <v>0</v>
      </c>
      <c r="M1204" s="3">
        <f t="shared" si="165"/>
        <v>0</v>
      </c>
      <c r="N1204" s="3">
        <f t="shared" si="166"/>
        <v>0</v>
      </c>
      <c r="O1204" s="3">
        <f>IF(H1204="Reg", MIN(Inputs!$B$2, I1204*Inputs!$B$10, (Inputs!$B$8-I1204)/Inputs!$B$9), 0)</f>
        <v>0</v>
      </c>
      <c r="P1204" s="3">
        <f t="shared" si="167"/>
        <v>0</v>
      </c>
      <c r="Q1204" s="3">
        <f t="shared" si="168"/>
        <v>0</v>
      </c>
      <c r="R1204" s="3">
        <f>I1204 + M1204*Inputs!$B$9 - N1204/Inputs!$B$10</f>
        <v>0</v>
      </c>
    </row>
    <row r="1205" spans="1:18" x14ac:dyDescent="0.3">
      <c r="A1205" s="4">
        <v>46073.125</v>
      </c>
      <c r="B1205" s="3">
        <v>25.344999999999999</v>
      </c>
      <c r="C1205" s="3">
        <v>1</v>
      </c>
      <c r="D1205" s="3">
        <f t="shared" si="162"/>
        <v>17.362604166666667</v>
      </c>
      <c r="E1205" s="3">
        <f>MAX(B1205 - D1205/Inputs!$B$5, 0)</f>
        <v>5.6147679924242411</v>
      </c>
      <c r="F1205" s="3">
        <f>MAX(D1205*Inputs!$B$5 - B1205, 0)</f>
        <v>0</v>
      </c>
      <c r="G1205" s="3">
        <f t="shared" si="163"/>
        <v>1</v>
      </c>
      <c r="H1205" t="str">
        <f t="shared" si="164"/>
        <v>Discharge</v>
      </c>
      <c r="I1205" s="3">
        <f t="shared" si="169"/>
        <v>0</v>
      </c>
      <c r="J1205" s="3">
        <f t="shared" si="170"/>
        <v>318.94827166799325</v>
      </c>
      <c r="K1205" s="3">
        <f>MIN(Inputs!$B$2, (Inputs!$B$8 - I1205)/Inputs!$B$9)</f>
        <v>170</v>
      </c>
      <c r="L1205" s="3">
        <f>MAX(MIN(Inputs!$B$2, I1205*Inputs!$B$10, Inputs!$B$8*Inputs!$B$4 - J1205), 0)</f>
        <v>0</v>
      </c>
      <c r="M1205" s="3">
        <f t="shared" si="165"/>
        <v>0</v>
      </c>
      <c r="N1205" s="3">
        <f t="shared" si="166"/>
        <v>0</v>
      </c>
      <c r="O1205" s="3">
        <f>IF(H1205="Reg", MIN(Inputs!$B$2, I1205*Inputs!$B$10, (Inputs!$B$8-I1205)/Inputs!$B$9), 0)</f>
        <v>0</v>
      </c>
      <c r="P1205" s="3">
        <f t="shared" si="167"/>
        <v>0</v>
      </c>
      <c r="Q1205" s="3">
        <f t="shared" si="168"/>
        <v>0</v>
      </c>
      <c r="R1205" s="3">
        <f>I1205 + M1205*Inputs!$B$9 - N1205/Inputs!$B$10</f>
        <v>0</v>
      </c>
    </row>
    <row r="1206" spans="1:18" x14ac:dyDescent="0.3">
      <c r="A1206" s="4">
        <v>46073.166666666657</v>
      </c>
      <c r="B1206" s="3">
        <v>27.102499999999999</v>
      </c>
      <c r="C1206" s="3">
        <v>1.1000000000000001</v>
      </c>
      <c r="D1206" s="3">
        <f t="shared" si="162"/>
        <v>17.362604166666667</v>
      </c>
      <c r="E1206" s="3">
        <f>MAX(B1206 - D1206/Inputs!$B$5, 0)</f>
        <v>7.3722679924242414</v>
      </c>
      <c r="F1206" s="3">
        <f>MAX(D1206*Inputs!$B$5 - B1206, 0)</f>
        <v>0</v>
      </c>
      <c r="G1206" s="3">
        <f t="shared" si="163"/>
        <v>1.1000000000000001</v>
      </c>
      <c r="H1206" t="str">
        <f t="shared" si="164"/>
        <v>Discharge</v>
      </c>
      <c r="I1206" s="3">
        <f t="shared" si="169"/>
        <v>0</v>
      </c>
      <c r="J1206" s="3">
        <f t="shared" si="170"/>
        <v>318.94827166799325</v>
      </c>
      <c r="K1206" s="3">
        <f>MIN(Inputs!$B$2, (Inputs!$B$8 - I1206)/Inputs!$B$9)</f>
        <v>170</v>
      </c>
      <c r="L1206" s="3">
        <f>MAX(MIN(Inputs!$B$2, I1206*Inputs!$B$10, Inputs!$B$8*Inputs!$B$4 - J1206), 0)</f>
        <v>0</v>
      </c>
      <c r="M1206" s="3">
        <f t="shared" si="165"/>
        <v>0</v>
      </c>
      <c r="N1206" s="3">
        <f t="shared" si="166"/>
        <v>0</v>
      </c>
      <c r="O1206" s="3">
        <f>IF(H1206="Reg", MIN(Inputs!$B$2, I1206*Inputs!$B$10, (Inputs!$B$8-I1206)/Inputs!$B$9), 0)</f>
        <v>0</v>
      </c>
      <c r="P1206" s="3">
        <f t="shared" si="167"/>
        <v>0</v>
      </c>
      <c r="Q1206" s="3">
        <f t="shared" si="168"/>
        <v>0</v>
      </c>
      <c r="R1206" s="3">
        <f>I1206 + M1206*Inputs!$B$9 - N1206/Inputs!$B$10</f>
        <v>0</v>
      </c>
    </row>
    <row r="1207" spans="1:18" x14ac:dyDescent="0.3">
      <c r="A1207" s="4">
        <v>46073.208333333343</v>
      </c>
      <c r="B1207" s="3">
        <v>31.990000000000002</v>
      </c>
      <c r="C1207" s="3">
        <v>1.21</v>
      </c>
      <c r="D1207" s="3">
        <f t="shared" si="162"/>
        <v>17.362604166666667</v>
      </c>
      <c r="E1207" s="3">
        <f>MAX(B1207 - D1207/Inputs!$B$5, 0)</f>
        <v>12.259767992424244</v>
      </c>
      <c r="F1207" s="3">
        <f>MAX(D1207*Inputs!$B$5 - B1207, 0)</f>
        <v>0</v>
      </c>
      <c r="G1207" s="3">
        <f t="shared" si="163"/>
        <v>1.21</v>
      </c>
      <c r="H1207" t="str">
        <f t="shared" si="164"/>
        <v>Discharge</v>
      </c>
      <c r="I1207" s="3">
        <f t="shared" si="169"/>
        <v>0</v>
      </c>
      <c r="J1207" s="3">
        <f t="shared" si="170"/>
        <v>318.94827166799325</v>
      </c>
      <c r="K1207" s="3">
        <f>MIN(Inputs!$B$2, (Inputs!$B$8 - I1207)/Inputs!$B$9)</f>
        <v>170</v>
      </c>
      <c r="L1207" s="3">
        <f>MAX(MIN(Inputs!$B$2, I1207*Inputs!$B$10, Inputs!$B$8*Inputs!$B$4 - J1207), 0)</f>
        <v>0</v>
      </c>
      <c r="M1207" s="3">
        <f t="shared" si="165"/>
        <v>0</v>
      </c>
      <c r="N1207" s="3">
        <f t="shared" si="166"/>
        <v>0</v>
      </c>
      <c r="O1207" s="3">
        <f>IF(H1207="Reg", MIN(Inputs!$B$2, I1207*Inputs!$B$10, (Inputs!$B$8-I1207)/Inputs!$B$9), 0)</f>
        <v>0</v>
      </c>
      <c r="P1207" s="3">
        <f t="shared" si="167"/>
        <v>0</v>
      </c>
      <c r="Q1207" s="3">
        <f t="shared" si="168"/>
        <v>0</v>
      </c>
      <c r="R1207" s="3">
        <f>I1207 + M1207*Inputs!$B$9 - N1207/Inputs!$B$10</f>
        <v>0</v>
      </c>
    </row>
    <row r="1208" spans="1:18" x14ac:dyDescent="0.3">
      <c r="A1208" s="4">
        <v>46073.25</v>
      </c>
      <c r="B1208" s="3">
        <v>41.33</v>
      </c>
      <c r="C1208" s="3">
        <v>102</v>
      </c>
      <c r="D1208" s="3">
        <f t="shared" si="162"/>
        <v>17.362604166666667</v>
      </c>
      <c r="E1208" s="3">
        <f>MAX(B1208 - D1208/Inputs!$B$5, 0)</f>
        <v>21.599767992424241</v>
      </c>
      <c r="F1208" s="3">
        <f>MAX(D1208*Inputs!$B$5 - B1208, 0)</f>
        <v>0</v>
      </c>
      <c r="G1208" s="3">
        <f t="shared" si="163"/>
        <v>102</v>
      </c>
      <c r="H1208" t="str">
        <f t="shared" si="164"/>
        <v>Reg</v>
      </c>
      <c r="I1208" s="3">
        <f t="shared" si="169"/>
        <v>0</v>
      </c>
      <c r="J1208" s="3">
        <f t="shared" si="170"/>
        <v>318.94827166799325</v>
      </c>
      <c r="K1208" s="3">
        <f>MIN(Inputs!$B$2, (Inputs!$B$8 - I1208)/Inputs!$B$9)</f>
        <v>170</v>
      </c>
      <c r="L1208" s="3">
        <f>MAX(MIN(Inputs!$B$2, I1208*Inputs!$B$10, Inputs!$B$8*Inputs!$B$4 - J1208), 0)</f>
        <v>0</v>
      </c>
      <c r="M1208" s="3">
        <f t="shared" si="165"/>
        <v>0</v>
      </c>
      <c r="N1208" s="3">
        <f t="shared" si="166"/>
        <v>0</v>
      </c>
      <c r="O1208" s="3">
        <f>IF(H1208="Reg", MIN(Inputs!$B$2, I1208*Inputs!$B$10, (Inputs!$B$8-I1208)/Inputs!$B$9), 0)</f>
        <v>0</v>
      </c>
      <c r="P1208" s="3">
        <f t="shared" si="167"/>
        <v>0</v>
      </c>
      <c r="Q1208" s="3">
        <f t="shared" si="168"/>
        <v>0</v>
      </c>
      <c r="R1208" s="3">
        <f>I1208 + M1208*Inputs!$B$9 - N1208/Inputs!$B$10</f>
        <v>0</v>
      </c>
    </row>
    <row r="1209" spans="1:18" x14ac:dyDescent="0.3">
      <c r="A1209" s="4">
        <v>46073.291666666657</v>
      </c>
      <c r="B1209" s="3">
        <v>24.029999999999998</v>
      </c>
      <c r="C1209" s="3">
        <v>270</v>
      </c>
      <c r="D1209" s="3">
        <f t="shared" si="162"/>
        <v>17.362604166666667</v>
      </c>
      <c r="E1209" s="3">
        <f>MAX(B1209 - D1209/Inputs!$B$5, 0)</f>
        <v>4.2997679924242398</v>
      </c>
      <c r="F1209" s="3">
        <f>MAX(D1209*Inputs!$B$5 - B1209, 0)</f>
        <v>0</v>
      </c>
      <c r="G1209" s="3">
        <f t="shared" si="163"/>
        <v>270</v>
      </c>
      <c r="H1209" t="str">
        <f t="shared" si="164"/>
        <v>Reg</v>
      </c>
      <c r="I1209" s="3">
        <f t="shared" si="169"/>
        <v>0</v>
      </c>
      <c r="J1209" s="3">
        <f t="shared" si="170"/>
        <v>318.94827166799325</v>
      </c>
      <c r="K1209" s="3">
        <f>MIN(Inputs!$B$2, (Inputs!$B$8 - I1209)/Inputs!$B$9)</f>
        <v>170</v>
      </c>
      <c r="L1209" s="3">
        <f>MAX(MIN(Inputs!$B$2, I1209*Inputs!$B$10, Inputs!$B$8*Inputs!$B$4 - J1209), 0)</f>
        <v>0</v>
      </c>
      <c r="M1209" s="3">
        <f t="shared" si="165"/>
        <v>0</v>
      </c>
      <c r="N1209" s="3">
        <f t="shared" si="166"/>
        <v>0</v>
      </c>
      <c r="O1209" s="3">
        <f>IF(H1209="Reg", MIN(Inputs!$B$2, I1209*Inputs!$B$10, (Inputs!$B$8-I1209)/Inputs!$B$9), 0)</f>
        <v>0</v>
      </c>
      <c r="P1209" s="3">
        <f t="shared" si="167"/>
        <v>0</v>
      </c>
      <c r="Q1209" s="3">
        <f t="shared" si="168"/>
        <v>0</v>
      </c>
      <c r="R1209" s="3">
        <f>I1209 + M1209*Inputs!$B$9 - N1209/Inputs!$B$10</f>
        <v>0</v>
      </c>
    </row>
    <row r="1210" spans="1:18" x14ac:dyDescent="0.3">
      <c r="A1210" s="4">
        <v>46073.333333333343</v>
      </c>
      <c r="B1210" s="3">
        <v>5.7349999999999994</v>
      </c>
      <c r="C1210" s="3">
        <v>228.4</v>
      </c>
      <c r="D1210" s="3">
        <f t="shared" si="162"/>
        <v>17.362604166666667</v>
      </c>
      <c r="E1210" s="3">
        <f>MAX(B1210 - D1210/Inputs!$B$5, 0)</f>
        <v>0</v>
      </c>
      <c r="F1210" s="3">
        <f>MAX(D1210*Inputs!$B$5 - B1210, 0)</f>
        <v>9.5440916666666684</v>
      </c>
      <c r="G1210" s="3">
        <f t="shared" si="163"/>
        <v>228.4</v>
      </c>
      <c r="H1210" t="str">
        <f t="shared" si="164"/>
        <v>Reg</v>
      </c>
      <c r="I1210" s="3">
        <f t="shared" si="169"/>
        <v>0</v>
      </c>
      <c r="J1210" s="3">
        <f t="shared" si="170"/>
        <v>318.94827166799325</v>
      </c>
      <c r="K1210" s="3">
        <f>MIN(Inputs!$B$2, (Inputs!$B$8 - I1210)/Inputs!$B$9)</f>
        <v>170</v>
      </c>
      <c r="L1210" s="3">
        <f>MAX(MIN(Inputs!$B$2, I1210*Inputs!$B$10, Inputs!$B$8*Inputs!$B$4 - J1210), 0)</f>
        <v>0</v>
      </c>
      <c r="M1210" s="3">
        <f t="shared" si="165"/>
        <v>0</v>
      </c>
      <c r="N1210" s="3">
        <f t="shared" si="166"/>
        <v>0</v>
      </c>
      <c r="O1210" s="3">
        <f>IF(H1210="Reg", MIN(Inputs!$B$2, I1210*Inputs!$B$10, (Inputs!$B$8-I1210)/Inputs!$B$9), 0)</f>
        <v>0</v>
      </c>
      <c r="P1210" s="3">
        <f t="shared" si="167"/>
        <v>0</v>
      </c>
      <c r="Q1210" s="3">
        <f t="shared" si="168"/>
        <v>0</v>
      </c>
      <c r="R1210" s="3">
        <f>I1210 + M1210*Inputs!$B$9 - N1210/Inputs!$B$10</f>
        <v>0</v>
      </c>
    </row>
    <row r="1211" spans="1:18" x14ac:dyDescent="0.3">
      <c r="A1211" s="4">
        <v>46073.375</v>
      </c>
      <c r="B1211" s="3">
        <v>1.48</v>
      </c>
      <c r="C1211" s="3">
        <v>57.35</v>
      </c>
      <c r="D1211" s="3">
        <f t="shared" si="162"/>
        <v>17.362604166666667</v>
      </c>
      <c r="E1211" s="3">
        <f>MAX(B1211 - D1211/Inputs!$B$5, 0)</f>
        <v>0</v>
      </c>
      <c r="F1211" s="3">
        <f>MAX(D1211*Inputs!$B$5 - B1211, 0)</f>
        <v>13.799091666666667</v>
      </c>
      <c r="G1211" s="3">
        <f t="shared" si="163"/>
        <v>57.35</v>
      </c>
      <c r="H1211" t="str">
        <f t="shared" si="164"/>
        <v>Reg</v>
      </c>
      <c r="I1211" s="3">
        <f t="shared" si="169"/>
        <v>0</v>
      </c>
      <c r="J1211" s="3">
        <f t="shared" si="170"/>
        <v>318.94827166799325</v>
      </c>
      <c r="K1211" s="3">
        <f>MIN(Inputs!$B$2, (Inputs!$B$8 - I1211)/Inputs!$B$9)</f>
        <v>170</v>
      </c>
      <c r="L1211" s="3">
        <f>MAX(MIN(Inputs!$B$2, I1211*Inputs!$B$10, Inputs!$B$8*Inputs!$B$4 - J1211), 0)</f>
        <v>0</v>
      </c>
      <c r="M1211" s="3">
        <f t="shared" si="165"/>
        <v>0</v>
      </c>
      <c r="N1211" s="3">
        <f t="shared" si="166"/>
        <v>0</v>
      </c>
      <c r="O1211" s="3">
        <f>IF(H1211="Reg", MIN(Inputs!$B$2, I1211*Inputs!$B$10, (Inputs!$B$8-I1211)/Inputs!$B$9), 0)</f>
        <v>0</v>
      </c>
      <c r="P1211" s="3">
        <f t="shared" si="167"/>
        <v>0</v>
      </c>
      <c r="Q1211" s="3">
        <f t="shared" si="168"/>
        <v>0</v>
      </c>
      <c r="R1211" s="3">
        <f>I1211 + M1211*Inputs!$B$9 - N1211/Inputs!$B$10</f>
        <v>0</v>
      </c>
    </row>
    <row r="1212" spans="1:18" x14ac:dyDescent="0.3">
      <c r="A1212" s="4">
        <v>46073.416666666657</v>
      </c>
      <c r="B1212" s="3">
        <v>-0.34000000000000008</v>
      </c>
      <c r="C1212" s="3">
        <v>15</v>
      </c>
      <c r="D1212" s="3">
        <f t="shared" si="162"/>
        <v>17.362604166666667</v>
      </c>
      <c r="E1212" s="3">
        <f>MAX(B1212 - D1212/Inputs!$B$5, 0)</f>
        <v>0</v>
      </c>
      <c r="F1212" s="3">
        <f>MAX(D1212*Inputs!$B$5 - B1212, 0)</f>
        <v>15.619091666666668</v>
      </c>
      <c r="G1212" s="3">
        <f t="shared" si="163"/>
        <v>15</v>
      </c>
      <c r="H1212" t="str">
        <f t="shared" si="164"/>
        <v>Charge</v>
      </c>
      <c r="I1212" s="3">
        <f t="shared" si="169"/>
        <v>0</v>
      </c>
      <c r="J1212" s="3">
        <f t="shared" si="170"/>
        <v>318.94827166799325</v>
      </c>
      <c r="K1212" s="3">
        <f>MIN(Inputs!$B$2, (Inputs!$B$8 - I1212)/Inputs!$B$9)</f>
        <v>170</v>
      </c>
      <c r="L1212" s="3">
        <f>MAX(MIN(Inputs!$B$2, I1212*Inputs!$B$10, Inputs!$B$8*Inputs!$B$4 - J1212), 0)</f>
        <v>0</v>
      </c>
      <c r="M1212" s="3">
        <f t="shared" si="165"/>
        <v>170</v>
      </c>
      <c r="N1212" s="3">
        <f t="shared" si="166"/>
        <v>0</v>
      </c>
      <c r="O1212" s="3">
        <f>IF(H1212="Reg", MIN(Inputs!$B$2, I1212*Inputs!$B$10, (Inputs!$B$8-I1212)/Inputs!$B$9), 0)</f>
        <v>0</v>
      </c>
      <c r="P1212" s="3">
        <f t="shared" si="167"/>
        <v>57.800000000000011</v>
      </c>
      <c r="Q1212" s="3">
        <f t="shared" si="168"/>
        <v>0</v>
      </c>
      <c r="R1212" s="3">
        <f>I1212 + M1212*Inputs!$B$9 - N1212/Inputs!$B$10</f>
        <v>159.4741358339966</v>
      </c>
    </row>
    <row r="1213" spans="1:18" x14ac:dyDescent="0.3">
      <c r="A1213" s="4">
        <v>46073.458333333343</v>
      </c>
      <c r="B1213" s="3">
        <v>2.0524999999999998</v>
      </c>
      <c r="C1213" s="3">
        <v>2</v>
      </c>
      <c r="D1213" s="3">
        <f t="shared" si="162"/>
        <v>17.362604166666667</v>
      </c>
      <c r="E1213" s="3">
        <f>MAX(B1213 - D1213/Inputs!$B$5, 0)</f>
        <v>0</v>
      </c>
      <c r="F1213" s="3">
        <f>MAX(D1213*Inputs!$B$5 - B1213, 0)</f>
        <v>13.226591666666668</v>
      </c>
      <c r="G1213" s="3">
        <f t="shared" si="163"/>
        <v>2</v>
      </c>
      <c r="H1213" t="str">
        <f t="shared" si="164"/>
        <v>Charge</v>
      </c>
      <c r="I1213" s="3">
        <f t="shared" si="169"/>
        <v>159.4741358339966</v>
      </c>
      <c r="J1213" s="3">
        <f t="shared" si="170"/>
        <v>318.94827166799325</v>
      </c>
      <c r="K1213" s="3">
        <f>MIN(Inputs!$B$2, (Inputs!$B$8 - I1213)/Inputs!$B$9)</f>
        <v>170</v>
      </c>
      <c r="L1213" s="3">
        <f>MAX(MIN(Inputs!$B$2, I1213*Inputs!$B$10, Inputs!$B$8*Inputs!$B$4 - J1213), 0)</f>
        <v>21.051728332006746</v>
      </c>
      <c r="M1213" s="3">
        <f t="shared" si="165"/>
        <v>170</v>
      </c>
      <c r="N1213" s="3">
        <f t="shared" si="166"/>
        <v>0</v>
      </c>
      <c r="O1213" s="3">
        <f>IF(H1213="Reg", MIN(Inputs!$B$2, I1213*Inputs!$B$10, (Inputs!$B$8-I1213)/Inputs!$B$9), 0)</f>
        <v>0</v>
      </c>
      <c r="P1213" s="3">
        <f t="shared" si="167"/>
        <v>-348.92499999999995</v>
      </c>
      <c r="Q1213" s="3">
        <f t="shared" si="168"/>
        <v>0</v>
      </c>
      <c r="R1213" s="3">
        <f>I1213 + M1213*Inputs!$B$9 - N1213/Inputs!$B$10</f>
        <v>318.9482716679932</v>
      </c>
    </row>
    <row r="1214" spans="1:18" x14ac:dyDescent="0.3">
      <c r="A1214" s="4">
        <v>46073.5</v>
      </c>
      <c r="B1214" s="3">
        <v>2.5350000000000001</v>
      </c>
      <c r="C1214" s="3">
        <v>0.79</v>
      </c>
      <c r="D1214" s="3">
        <f t="shared" si="162"/>
        <v>17.362604166666667</v>
      </c>
      <c r="E1214" s="3">
        <f>MAX(B1214 - D1214/Inputs!$B$5, 0)</f>
        <v>0</v>
      </c>
      <c r="F1214" s="3">
        <f>MAX(D1214*Inputs!$B$5 - B1214, 0)</f>
        <v>12.744091666666668</v>
      </c>
      <c r="G1214" s="3">
        <f t="shared" si="163"/>
        <v>0.79</v>
      </c>
      <c r="H1214" t="str">
        <f t="shared" si="164"/>
        <v>Charge</v>
      </c>
      <c r="I1214" s="3">
        <f t="shared" si="169"/>
        <v>318.9482716679932</v>
      </c>
      <c r="J1214" s="3">
        <f t="shared" si="170"/>
        <v>318.94827166799325</v>
      </c>
      <c r="K1214" s="3">
        <f>MIN(Inputs!$B$2, (Inputs!$B$8 - I1214)/Inputs!$B$9)</f>
        <v>22.44121780453775</v>
      </c>
      <c r="L1214" s="3">
        <f>MAX(MIN(Inputs!$B$2, I1214*Inputs!$B$10, Inputs!$B$8*Inputs!$B$4 - J1214), 0)</f>
        <v>21.051728332006746</v>
      </c>
      <c r="M1214" s="3">
        <f t="shared" si="165"/>
        <v>22.44121780453775</v>
      </c>
      <c r="N1214" s="3">
        <f t="shared" si="166"/>
        <v>0</v>
      </c>
      <c r="O1214" s="3">
        <f>IF(H1214="Reg", MIN(Inputs!$B$2, I1214*Inputs!$B$10, (Inputs!$B$8-I1214)/Inputs!$B$9), 0)</f>
        <v>0</v>
      </c>
      <c r="P1214" s="3">
        <f t="shared" si="167"/>
        <v>-56.888487134503201</v>
      </c>
      <c r="Q1214" s="3">
        <f t="shared" si="168"/>
        <v>0</v>
      </c>
      <c r="R1214" s="3">
        <f>I1214 + M1214*Inputs!$B$9 - N1214/Inputs!$B$10</f>
        <v>340</v>
      </c>
    </row>
    <row r="1215" spans="1:18" x14ac:dyDescent="0.3">
      <c r="A1215" s="4">
        <v>46073.541666666657</v>
      </c>
      <c r="B1215" s="3">
        <v>-0.26500000000000012</v>
      </c>
      <c r="C1215" s="3">
        <v>0.94</v>
      </c>
      <c r="D1215" s="3">
        <f t="shared" si="162"/>
        <v>17.362604166666667</v>
      </c>
      <c r="E1215" s="3">
        <f>MAX(B1215 - D1215/Inputs!$B$5, 0)</f>
        <v>0</v>
      </c>
      <c r="F1215" s="3">
        <f>MAX(D1215*Inputs!$B$5 - B1215, 0)</f>
        <v>15.544091666666668</v>
      </c>
      <c r="G1215" s="3">
        <f t="shared" si="163"/>
        <v>0.94</v>
      </c>
      <c r="H1215" t="str">
        <f t="shared" si="164"/>
        <v>Charge</v>
      </c>
      <c r="I1215" s="3">
        <f t="shared" si="169"/>
        <v>340</v>
      </c>
      <c r="J1215" s="3">
        <f t="shared" si="170"/>
        <v>318.94827166799325</v>
      </c>
      <c r="K1215" s="3">
        <f>MIN(Inputs!$B$2, (Inputs!$B$8 - I1215)/Inputs!$B$9)</f>
        <v>0</v>
      </c>
      <c r="L1215" s="3">
        <f>MAX(MIN(Inputs!$B$2, I1215*Inputs!$B$10, Inputs!$B$8*Inputs!$B$4 - J1215), 0)</f>
        <v>21.051728332006746</v>
      </c>
      <c r="M1215" s="3">
        <f t="shared" si="165"/>
        <v>0</v>
      </c>
      <c r="N1215" s="3">
        <f t="shared" si="166"/>
        <v>0</v>
      </c>
      <c r="O1215" s="3">
        <f>IF(H1215="Reg", MIN(Inputs!$B$2, I1215*Inputs!$B$10, (Inputs!$B$8-I1215)/Inputs!$B$9), 0)</f>
        <v>0</v>
      </c>
      <c r="P1215" s="3">
        <f t="shared" si="167"/>
        <v>0</v>
      </c>
      <c r="Q1215" s="3">
        <f t="shared" si="168"/>
        <v>0</v>
      </c>
      <c r="R1215" s="3">
        <f>I1215 + M1215*Inputs!$B$9 - N1215/Inputs!$B$10</f>
        <v>340</v>
      </c>
    </row>
    <row r="1216" spans="1:18" x14ac:dyDescent="0.3">
      <c r="A1216" s="4">
        <v>46073.583333333343</v>
      </c>
      <c r="B1216" s="3">
        <v>-2.4000000000000004</v>
      </c>
      <c r="C1216" s="3">
        <v>1</v>
      </c>
      <c r="D1216" s="3">
        <f t="shared" si="162"/>
        <v>17.362604166666667</v>
      </c>
      <c r="E1216" s="3">
        <f>MAX(B1216 - D1216/Inputs!$B$5, 0)</f>
        <v>0</v>
      </c>
      <c r="F1216" s="3">
        <f>MAX(D1216*Inputs!$B$5 - B1216, 0)</f>
        <v>17.679091666666668</v>
      </c>
      <c r="G1216" s="3">
        <f t="shared" si="163"/>
        <v>1</v>
      </c>
      <c r="H1216" t="str">
        <f t="shared" si="164"/>
        <v>Charge</v>
      </c>
      <c r="I1216" s="3">
        <f t="shared" si="169"/>
        <v>340</v>
      </c>
      <c r="J1216" s="3">
        <f t="shared" si="170"/>
        <v>318.94827166799325</v>
      </c>
      <c r="K1216" s="3">
        <f>MIN(Inputs!$B$2, (Inputs!$B$8 - I1216)/Inputs!$B$9)</f>
        <v>0</v>
      </c>
      <c r="L1216" s="3">
        <f>MAX(MIN(Inputs!$B$2, I1216*Inputs!$B$10, Inputs!$B$8*Inputs!$B$4 - J1216), 0)</f>
        <v>21.051728332006746</v>
      </c>
      <c r="M1216" s="3">
        <f t="shared" si="165"/>
        <v>0</v>
      </c>
      <c r="N1216" s="3">
        <f t="shared" si="166"/>
        <v>0</v>
      </c>
      <c r="O1216" s="3">
        <f>IF(H1216="Reg", MIN(Inputs!$B$2, I1216*Inputs!$B$10, (Inputs!$B$8-I1216)/Inputs!$B$9), 0)</f>
        <v>0</v>
      </c>
      <c r="P1216" s="3">
        <f t="shared" si="167"/>
        <v>0</v>
      </c>
      <c r="Q1216" s="3">
        <f t="shared" si="168"/>
        <v>0</v>
      </c>
      <c r="R1216" s="3">
        <f>I1216 + M1216*Inputs!$B$9 - N1216/Inputs!$B$10</f>
        <v>340</v>
      </c>
    </row>
    <row r="1217" spans="1:18" x14ac:dyDescent="0.3">
      <c r="A1217" s="4">
        <v>46073.625</v>
      </c>
      <c r="B1217" s="3">
        <v>-3.6549999999999998</v>
      </c>
      <c r="C1217" s="3">
        <v>0.94</v>
      </c>
      <c r="D1217" s="3">
        <f t="shared" si="162"/>
        <v>17.362604166666667</v>
      </c>
      <c r="E1217" s="3">
        <f>MAX(B1217 - D1217/Inputs!$B$5, 0)</f>
        <v>0</v>
      </c>
      <c r="F1217" s="3">
        <f>MAX(D1217*Inputs!$B$5 - B1217, 0)</f>
        <v>18.934091666666667</v>
      </c>
      <c r="G1217" s="3">
        <f t="shared" si="163"/>
        <v>0.94</v>
      </c>
      <c r="H1217" t="str">
        <f t="shared" si="164"/>
        <v>Charge</v>
      </c>
      <c r="I1217" s="3">
        <f t="shared" si="169"/>
        <v>340</v>
      </c>
      <c r="J1217" s="3">
        <f t="shared" si="170"/>
        <v>318.94827166799325</v>
      </c>
      <c r="K1217" s="3">
        <f>MIN(Inputs!$B$2, (Inputs!$B$8 - I1217)/Inputs!$B$9)</f>
        <v>0</v>
      </c>
      <c r="L1217" s="3">
        <f>MAX(MIN(Inputs!$B$2, I1217*Inputs!$B$10, Inputs!$B$8*Inputs!$B$4 - J1217), 0)</f>
        <v>21.051728332006746</v>
      </c>
      <c r="M1217" s="3">
        <f t="shared" si="165"/>
        <v>0</v>
      </c>
      <c r="N1217" s="3">
        <f t="shared" si="166"/>
        <v>0</v>
      </c>
      <c r="O1217" s="3">
        <f>IF(H1217="Reg", MIN(Inputs!$B$2, I1217*Inputs!$B$10, (Inputs!$B$8-I1217)/Inputs!$B$9), 0)</f>
        <v>0</v>
      </c>
      <c r="P1217" s="3">
        <f t="shared" si="167"/>
        <v>0</v>
      </c>
      <c r="Q1217" s="3">
        <f t="shared" si="168"/>
        <v>0</v>
      </c>
      <c r="R1217" s="3">
        <f>I1217 + M1217*Inputs!$B$9 - N1217/Inputs!$B$10</f>
        <v>340</v>
      </c>
    </row>
    <row r="1218" spans="1:18" x14ac:dyDescent="0.3">
      <c r="A1218" s="4">
        <v>46073.666666666657</v>
      </c>
      <c r="B1218" s="3">
        <v>28.535000000000004</v>
      </c>
      <c r="C1218" s="3">
        <v>0.96</v>
      </c>
      <c r="D1218" s="3">
        <f t="shared" ref="D1218:D1281" si="171">AVERAGEIFS(B:B, A:A, "&gt;="&amp;INT(A1218), A:A, "&lt;"&amp;INT(A1218)+1)</f>
        <v>17.362604166666667</v>
      </c>
      <c r="E1218" s="3">
        <f>MAX(B1218 - D1218/Inputs!$B$5, 0)</f>
        <v>8.8047679924242459</v>
      </c>
      <c r="F1218" s="3">
        <f>MAX(D1218*Inputs!$B$5 - B1218, 0)</f>
        <v>0</v>
      </c>
      <c r="G1218" s="3">
        <f t="shared" ref="G1218:G1281" si="172">C1218</f>
        <v>0.96</v>
      </c>
      <c r="H1218" t="str">
        <f t="shared" ref="H1218:H1281" si="173">IF(MAX(E1218, F1218, G1218)&lt;=0, "Idle", IF(AND(G1218&gt;=E1218, G1218&gt;=F1218), "Reg", IF(E1218&gt;=F1218, "Discharge", "Charge")))</f>
        <v>Discharge</v>
      </c>
      <c r="I1218" s="3">
        <f t="shared" si="169"/>
        <v>340</v>
      </c>
      <c r="J1218" s="3">
        <f t="shared" si="170"/>
        <v>318.94827166799325</v>
      </c>
      <c r="K1218" s="3">
        <f>MIN(Inputs!$B$2, (Inputs!$B$8 - I1218)/Inputs!$B$9)</f>
        <v>0</v>
      </c>
      <c r="L1218" s="3">
        <f>MAX(MIN(Inputs!$B$2, I1218*Inputs!$B$10, Inputs!$B$8*Inputs!$B$4 - J1218), 0)</f>
        <v>21.051728332006746</v>
      </c>
      <c r="M1218" s="3">
        <f t="shared" ref="M1218:M1281" si="174">IF(H1218="Charge", K1218, 0)</f>
        <v>0</v>
      </c>
      <c r="N1218" s="3">
        <f t="shared" ref="N1218:N1281" si="175">IF(H1218="Discharge", L1218, 0)</f>
        <v>21.051728332006746</v>
      </c>
      <c r="O1218" s="3">
        <f>IF(H1218="Reg", MIN(Inputs!$B$2, I1218*Inputs!$B$10, (Inputs!$B$8-I1218)/Inputs!$B$9), 0)</f>
        <v>0</v>
      </c>
      <c r="P1218" s="3">
        <f t="shared" ref="P1218:P1281" si="176">(N1218 - M1218) * B1218</f>
        <v>600.71106795381263</v>
      </c>
      <c r="Q1218" s="3">
        <f t="shared" ref="Q1218:Q1281" si="177">O1218 * C1218</f>
        <v>0</v>
      </c>
      <c r="R1218" s="3">
        <f>I1218 + M1218*Inputs!$B$9 - N1218/Inputs!$B$10</f>
        <v>317.5587821954623</v>
      </c>
    </row>
    <row r="1219" spans="1:18" x14ac:dyDescent="0.3">
      <c r="A1219" s="4">
        <v>46073.708333333343</v>
      </c>
      <c r="B1219" s="3">
        <v>24.009999999999998</v>
      </c>
      <c r="C1219" s="3">
        <v>4.25</v>
      </c>
      <c r="D1219" s="3">
        <f t="shared" si="171"/>
        <v>17.362604166666667</v>
      </c>
      <c r="E1219" s="3">
        <f>MAX(B1219 - D1219/Inputs!$B$5, 0)</f>
        <v>4.2797679924242402</v>
      </c>
      <c r="F1219" s="3">
        <f>MAX(D1219*Inputs!$B$5 - B1219, 0)</f>
        <v>0</v>
      </c>
      <c r="G1219" s="3">
        <f t="shared" si="172"/>
        <v>4.25</v>
      </c>
      <c r="H1219" t="str">
        <f t="shared" si="173"/>
        <v>Discharge</v>
      </c>
      <c r="I1219" s="3">
        <f t="shared" ref="I1219:I1282" si="178">R1218</f>
        <v>317.5587821954623</v>
      </c>
      <c r="J1219" s="3">
        <f t="shared" ref="J1219:J1282" si="179">IF(INT(A1219)=INT(A1218), J1218 + N1218, 0)</f>
        <v>340</v>
      </c>
      <c r="K1219" s="3">
        <f>MIN(Inputs!$B$2, (Inputs!$B$8 - I1219)/Inputs!$B$9)</f>
        <v>23.922418559098585</v>
      </c>
      <c r="L1219" s="3">
        <f>MAX(MIN(Inputs!$B$2, I1219*Inputs!$B$10, Inputs!$B$8*Inputs!$B$4 - J1219), 0)</f>
        <v>0</v>
      </c>
      <c r="M1219" s="3">
        <f t="shared" si="174"/>
        <v>0</v>
      </c>
      <c r="N1219" s="3">
        <f t="shared" si="175"/>
        <v>0</v>
      </c>
      <c r="O1219" s="3">
        <f>IF(H1219="Reg", MIN(Inputs!$B$2, I1219*Inputs!$B$10, (Inputs!$B$8-I1219)/Inputs!$B$9), 0)</f>
        <v>0</v>
      </c>
      <c r="P1219" s="3">
        <f t="shared" si="176"/>
        <v>0</v>
      </c>
      <c r="Q1219" s="3">
        <f t="shared" si="177"/>
        <v>0</v>
      </c>
      <c r="R1219" s="3">
        <f>I1219 + M1219*Inputs!$B$9 - N1219/Inputs!$B$10</f>
        <v>317.5587821954623</v>
      </c>
    </row>
    <row r="1220" spans="1:18" x14ac:dyDescent="0.3">
      <c r="A1220" s="4">
        <v>46073.75</v>
      </c>
      <c r="B1220" s="3">
        <v>22.88</v>
      </c>
      <c r="C1220" s="3">
        <v>20.149999999999999</v>
      </c>
      <c r="D1220" s="3">
        <f t="shared" si="171"/>
        <v>17.362604166666667</v>
      </c>
      <c r="E1220" s="3">
        <f>MAX(B1220 - D1220/Inputs!$B$5, 0)</f>
        <v>3.1497679924242412</v>
      </c>
      <c r="F1220" s="3">
        <f>MAX(D1220*Inputs!$B$5 - B1220, 0)</f>
        <v>0</v>
      </c>
      <c r="G1220" s="3">
        <f t="shared" si="172"/>
        <v>20.149999999999999</v>
      </c>
      <c r="H1220" t="str">
        <f t="shared" si="173"/>
        <v>Reg</v>
      </c>
      <c r="I1220" s="3">
        <f t="shared" si="178"/>
        <v>317.5587821954623</v>
      </c>
      <c r="J1220" s="3">
        <f t="shared" si="179"/>
        <v>340</v>
      </c>
      <c r="K1220" s="3">
        <f>MIN(Inputs!$B$2, (Inputs!$B$8 - I1220)/Inputs!$B$9)</f>
        <v>23.922418559098585</v>
      </c>
      <c r="L1220" s="3">
        <f>MAX(MIN(Inputs!$B$2, I1220*Inputs!$B$10, Inputs!$B$8*Inputs!$B$4 - J1220), 0)</f>
        <v>0</v>
      </c>
      <c r="M1220" s="3">
        <f t="shared" si="174"/>
        <v>0</v>
      </c>
      <c r="N1220" s="3">
        <f t="shared" si="175"/>
        <v>0</v>
      </c>
      <c r="O1220" s="3">
        <f>IF(H1220="Reg", MIN(Inputs!$B$2, I1220*Inputs!$B$10, (Inputs!$B$8-I1220)/Inputs!$B$9), 0)</f>
        <v>23.922418559098585</v>
      </c>
      <c r="P1220" s="3">
        <f t="shared" si="176"/>
        <v>0</v>
      </c>
      <c r="Q1220" s="3">
        <f t="shared" si="177"/>
        <v>482.03673396583645</v>
      </c>
      <c r="R1220" s="3">
        <f>I1220 + M1220*Inputs!$B$9 - N1220/Inputs!$B$10</f>
        <v>317.5587821954623</v>
      </c>
    </row>
    <row r="1221" spans="1:18" x14ac:dyDescent="0.3">
      <c r="A1221" s="4">
        <v>46073.791666666657</v>
      </c>
      <c r="B1221" s="3">
        <v>24.94</v>
      </c>
      <c r="C1221" s="3">
        <v>16.5</v>
      </c>
      <c r="D1221" s="3">
        <f t="shared" si="171"/>
        <v>17.362604166666667</v>
      </c>
      <c r="E1221" s="3">
        <f>MAX(B1221 - D1221/Inputs!$B$5, 0)</f>
        <v>5.2097679924242435</v>
      </c>
      <c r="F1221" s="3">
        <f>MAX(D1221*Inputs!$B$5 - B1221, 0)</f>
        <v>0</v>
      </c>
      <c r="G1221" s="3">
        <f t="shared" si="172"/>
        <v>16.5</v>
      </c>
      <c r="H1221" t="str">
        <f t="shared" si="173"/>
        <v>Reg</v>
      </c>
      <c r="I1221" s="3">
        <f t="shared" si="178"/>
        <v>317.5587821954623</v>
      </c>
      <c r="J1221" s="3">
        <f t="shared" si="179"/>
        <v>340</v>
      </c>
      <c r="K1221" s="3">
        <f>MIN(Inputs!$B$2, (Inputs!$B$8 - I1221)/Inputs!$B$9)</f>
        <v>23.922418559098585</v>
      </c>
      <c r="L1221" s="3">
        <f>MAX(MIN(Inputs!$B$2, I1221*Inputs!$B$10, Inputs!$B$8*Inputs!$B$4 - J1221), 0)</f>
        <v>0</v>
      </c>
      <c r="M1221" s="3">
        <f t="shared" si="174"/>
        <v>0</v>
      </c>
      <c r="N1221" s="3">
        <f t="shared" si="175"/>
        <v>0</v>
      </c>
      <c r="O1221" s="3">
        <f>IF(H1221="Reg", MIN(Inputs!$B$2, I1221*Inputs!$B$10, (Inputs!$B$8-I1221)/Inputs!$B$9), 0)</f>
        <v>23.922418559098585</v>
      </c>
      <c r="P1221" s="3">
        <f t="shared" si="176"/>
        <v>0</v>
      </c>
      <c r="Q1221" s="3">
        <f t="shared" si="177"/>
        <v>394.71990622512664</v>
      </c>
      <c r="R1221" s="3">
        <f>I1221 + M1221*Inputs!$B$9 - N1221/Inputs!$B$10</f>
        <v>317.5587821954623</v>
      </c>
    </row>
    <row r="1222" spans="1:18" x14ac:dyDescent="0.3">
      <c r="A1222" s="4">
        <v>46073.833333333343</v>
      </c>
      <c r="B1222" s="3">
        <v>24.23</v>
      </c>
      <c r="C1222" s="3">
        <v>7.87</v>
      </c>
      <c r="D1222" s="3">
        <f t="shared" si="171"/>
        <v>17.362604166666667</v>
      </c>
      <c r="E1222" s="3">
        <f>MAX(B1222 - D1222/Inputs!$B$5, 0)</f>
        <v>4.4997679924242426</v>
      </c>
      <c r="F1222" s="3">
        <f>MAX(D1222*Inputs!$B$5 - B1222, 0)</f>
        <v>0</v>
      </c>
      <c r="G1222" s="3">
        <f t="shared" si="172"/>
        <v>7.87</v>
      </c>
      <c r="H1222" t="str">
        <f t="shared" si="173"/>
        <v>Reg</v>
      </c>
      <c r="I1222" s="3">
        <f t="shared" si="178"/>
        <v>317.5587821954623</v>
      </c>
      <c r="J1222" s="3">
        <f t="shared" si="179"/>
        <v>340</v>
      </c>
      <c r="K1222" s="3">
        <f>MIN(Inputs!$B$2, (Inputs!$B$8 - I1222)/Inputs!$B$9)</f>
        <v>23.922418559098585</v>
      </c>
      <c r="L1222" s="3">
        <f>MAX(MIN(Inputs!$B$2, I1222*Inputs!$B$10, Inputs!$B$8*Inputs!$B$4 - J1222), 0)</f>
        <v>0</v>
      </c>
      <c r="M1222" s="3">
        <f t="shared" si="174"/>
        <v>0</v>
      </c>
      <c r="N1222" s="3">
        <f t="shared" si="175"/>
        <v>0</v>
      </c>
      <c r="O1222" s="3">
        <f>IF(H1222="Reg", MIN(Inputs!$B$2, I1222*Inputs!$B$10, (Inputs!$B$8-I1222)/Inputs!$B$9), 0)</f>
        <v>23.922418559098585</v>
      </c>
      <c r="P1222" s="3">
        <f t="shared" si="176"/>
        <v>0</v>
      </c>
      <c r="Q1222" s="3">
        <f t="shared" si="177"/>
        <v>188.26943406010585</v>
      </c>
      <c r="R1222" s="3">
        <f>I1222 + M1222*Inputs!$B$9 - N1222/Inputs!$B$10</f>
        <v>317.5587821954623</v>
      </c>
    </row>
    <row r="1223" spans="1:18" x14ac:dyDescent="0.3">
      <c r="A1223" s="4">
        <v>46073.875</v>
      </c>
      <c r="B1223" s="3">
        <v>22.945</v>
      </c>
      <c r="C1223" s="3">
        <v>3</v>
      </c>
      <c r="D1223" s="3">
        <f t="shared" si="171"/>
        <v>17.362604166666667</v>
      </c>
      <c r="E1223" s="3">
        <f>MAX(B1223 - D1223/Inputs!$B$5, 0)</f>
        <v>3.2147679924242425</v>
      </c>
      <c r="F1223" s="3">
        <f>MAX(D1223*Inputs!$B$5 - B1223, 0)</f>
        <v>0</v>
      </c>
      <c r="G1223" s="3">
        <f t="shared" si="172"/>
        <v>3</v>
      </c>
      <c r="H1223" t="str">
        <f t="shared" si="173"/>
        <v>Discharge</v>
      </c>
      <c r="I1223" s="3">
        <f t="shared" si="178"/>
        <v>317.5587821954623</v>
      </c>
      <c r="J1223" s="3">
        <f t="shared" si="179"/>
        <v>340</v>
      </c>
      <c r="K1223" s="3">
        <f>MIN(Inputs!$B$2, (Inputs!$B$8 - I1223)/Inputs!$B$9)</f>
        <v>23.922418559098585</v>
      </c>
      <c r="L1223" s="3">
        <f>MAX(MIN(Inputs!$B$2, I1223*Inputs!$B$10, Inputs!$B$8*Inputs!$B$4 - J1223), 0)</f>
        <v>0</v>
      </c>
      <c r="M1223" s="3">
        <f t="shared" si="174"/>
        <v>0</v>
      </c>
      <c r="N1223" s="3">
        <f t="shared" si="175"/>
        <v>0</v>
      </c>
      <c r="O1223" s="3">
        <f>IF(H1223="Reg", MIN(Inputs!$B$2, I1223*Inputs!$B$10, (Inputs!$B$8-I1223)/Inputs!$B$9), 0)</f>
        <v>0</v>
      </c>
      <c r="P1223" s="3">
        <f t="shared" si="176"/>
        <v>0</v>
      </c>
      <c r="Q1223" s="3">
        <f t="shared" si="177"/>
        <v>0</v>
      </c>
      <c r="R1223" s="3">
        <f>I1223 + M1223*Inputs!$B$9 - N1223/Inputs!$B$10</f>
        <v>317.5587821954623</v>
      </c>
    </row>
    <row r="1224" spans="1:18" x14ac:dyDescent="0.3">
      <c r="A1224" s="4">
        <v>46073.916666666657</v>
      </c>
      <c r="B1224" s="3">
        <v>18.162499999999998</v>
      </c>
      <c r="C1224" s="3">
        <v>3</v>
      </c>
      <c r="D1224" s="3">
        <f t="shared" si="171"/>
        <v>17.362604166666667</v>
      </c>
      <c r="E1224" s="3">
        <f>MAX(B1224 - D1224/Inputs!$B$5, 0)</f>
        <v>0</v>
      </c>
      <c r="F1224" s="3">
        <f>MAX(D1224*Inputs!$B$5 - B1224, 0)</f>
        <v>0</v>
      </c>
      <c r="G1224" s="3">
        <f t="shared" si="172"/>
        <v>3</v>
      </c>
      <c r="H1224" t="str">
        <f t="shared" si="173"/>
        <v>Reg</v>
      </c>
      <c r="I1224" s="3">
        <f t="shared" si="178"/>
        <v>317.5587821954623</v>
      </c>
      <c r="J1224" s="3">
        <f t="shared" si="179"/>
        <v>340</v>
      </c>
      <c r="K1224" s="3">
        <f>MIN(Inputs!$B$2, (Inputs!$B$8 - I1224)/Inputs!$B$9)</f>
        <v>23.922418559098585</v>
      </c>
      <c r="L1224" s="3">
        <f>MAX(MIN(Inputs!$B$2, I1224*Inputs!$B$10, Inputs!$B$8*Inputs!$B$4 - J1224), 0)</f>
        <v>0</v>
      </c>
      <c r="M1224" s="3">
        <f t="shared" si="174"/>
        <v>0</v>
      </c>
      <c r="N1224" s="3">
        <f t="shared" si="175"/>
        <v>0</v>
      </c>
      <c r="O1224" s="3">
        <f>IF(H1224="Reg", MIN(Inputs!$B$2, I1224*Inputs!$B$10, (Inputs!$B$8-I1224)/Inputs!$B$9), 0)</f>
        <v>23.922418559098585</v>
      </c>
      <c r="P1224" s="3">
        <f t="shared" si="176"/>
        <v>0</v>
      </c>
      <c r="Q1224" s="3">
        <f t="shared" si="177"/>
        <v>71.767255677295751</v>
      </c>
      <c r="R1224" s="3">
        <f>I1224 + M1224*Inputs!$B$9 - N1224/Inputs!$B$10</f>
        <v>317.5587821954623</v>
      </c>
    </row>
    <row r="1225" spans="1:18" x14ac:dyDescent="0.3">
      <c r="A1225" s="4">
        <v>46073.958333333343</v>
      </c>
      <c r="B1225" s="3">
        <v>20.8125</v>
      </c>
      <c r="C1225" s="3">
        <v>1.35</v>
      </c>
      <c r="D1225" s="3">
        <f t="shared" si="171"/>
        <v>17.362604166666667</v>
      </c>
      <c r="E1225" s="3">
        <f>MAX(B1225 - D1225/Inputs!$B$5, 0)</f>
        <v>1.0822679924242422</v>
      </c>
      <c r="F1225" s="3">
        <f>MAX(D1225*Inputs!$B$5 - B1225, 0)</f>
        <v>0</v>
      </c>
      <c r="G1225" s="3">
        <f t="shared" si="172"/>
        <v>1.35</v>
      </c>
      <c r="H1225" t="str">
        <f t="shared" si="173"/>
        <v>Reg</v>
      </c>
      <c r="I1225" s="3">
        <f t="shared" si="178"/>
        <v>317.5587821954623</v>
      </c>
      <c r="J1225" s="3">
        <f t="shared" si="179"/>
        <v>340</v>
      </c>
      <c r="K1225" s="3">
        <f>MIN(Inputs!$B$2, (Inputs!$B$8 - I1225)/Inputs!$B$9)</f>
        <v>23.922418559098585</v>
      </c>
      <c r="L1225" s="3">
        <f>MAX(MIN(Inputs!$B$2, I1225*Inputs!$B$10, Inputs!$B$8*Inputs!$B$4 - J1225), 0)</f>
        <v>0</v>
      </c>
      <c r="M1225" s="3">
        <f t="shared" si="174"/>
        <v>0</v>
      </c>
      <c r="N1225" s="3">
        <f t="shared" si="175"/>
        <v>0</v>
      </c>
      <c r="O1225" s="3">
        <f>IF(H1225="Reg", MIN(Inputs!$B$2, I1225*Inputs!$B$10, (Inputs!$B$8-I1225)/Inputs!$B$9), 0)</f>
        <v>23.922418559098585</v>
      </c>
      <c r="P1225" s="3">
        <f t="shared" si="176"/>
        <v>0</v>
      </c>
      <c r="Q1225" s="3">
        <f t="shared" si="177"/>
        <v>32.295265054783094</v>
      </c>
      <c r="R1225" s="3">
        <f>I1225 + M1225*Inputs!$B$9 - N1225/Inputs!$B$10</f>
        <v>317.5587821954623</v>
      </c>
    </row>
    <row r="1226" spans="1:18" x14ac:dyDescent="0.3">
      <c r="A1226" s="4">
        <v>46074</v>
      </c>
      <c r="B1226" s="3">
        <v>43.967500000000001</v>
      </c>
      <c r="C1226" s="3">
        <v>0.5</v>
      </c>
      <c r="D1226" s="3">
        <f t="shared" si="171"/>
        <v>29.182604166666664</v>
      </c>
      <c r="E1226" s="3">
        <f>MAX(B1226 - D1226/Inputs!$B$5, 0)</f>
        <v>10.805449810606063</v>
      </c>
      <c r="F1226" s="3">
        <f>MAX(D1226*Inputs!$B$5 - B1226, 0)</f>
        <v>0</v>
      </c>
      <c r="G1226" s="3">
        <f t="shared" si="172"/>
        <v>0.5</v>
      </c>
      <c r="H1226" t="str">
        <f t="shared" si="173"/>
        <v>Discharge</v>
      </c>
      <c r="I1226" s="3">
        <f t="shared" si="178"/>
        <v>317.5587821954623</v>
      </c>
      <c r="J1226" s="3">
        <f t="shared" si="179"/>
        <v>0</v>
      </c>
      <c r="K1226" s="3">
        <f>MIN(Inputs!$B$2, (Inputs!$B$8 - I1226)/Inputs!$B$9)</f>
        <v>23.922418559098585</v>
      </c>
      <c r="L1226" s="3">
        <f>MAX(MIN(Inputs!$B$2, I1226*Inputs!$B$10, Inputs!$B$8*Inputs!$B$4 - J1226), 0)</f>
        <v>170</v>
      </c>
      <c r="M1226" s="3">
        <f t="shared" si="174"/>
        <v>0</v>
      </c>
      <c r="N1226" s="3">
        <f t="shared" si="175"/>
        <v>170</v>
      </c>
      <c r="O1226" s="3">
        <f>IF(H1226="Reg", MIN(Inputs!$B$2, I1226*Inputs!$B$10, (Inputs!$B$8-I1226)/Inputs!$B$9), 0)</f>
        <v>0</v>
      </c>
      <c r="P1226" s="3">
        <f t="shared" si="176"/>
        <v>7474.4750000000004</v>
      </c>
      <c r="Q1226" s="3">
        <f t="shared" si="177"/>
        <v>0</v>
      </c>
      <c r="R1226" s="3">
        <f>I1226 + M1226*Inputs!$B$9 - N1226/Inputs!$B$10</f>
        <v>136.33817329319345</v>
      </c>
    </row>
    <row r="1227" spans="1:18" x14ac:dyDescent="0.3">
      <c r="A1227" s="4">
        <v>46074.041666666657</v>
      </c>
      <c r="B1227" s="3">
        <v>44.327500000000001</v>
      </c>
      <c r="C1227" s="3">
        <v>0.37</v>
      </c>
      <c r="D1227" s="3">
        <f t="shared" si="171"/>
        <v>29.182604166666664</v>
      </c>
      <c r="E1227" s="3">
        <f>MAX(B1227 - D1227/Inputs!$B$5, 0)</f>
        <v>11.165449810606063</v>
      </c>
      <c r="F1227" s="3">
        <f>MAX(D1227*Inputs!$B$5 - B1227, 0)</f>
        <v>0</v>
      </c>
      <c r="G1227" s="3">
        <f t="shared" si="172"/>
        <v>0.37</v>
      </c>
      <c r="H1227" t="str">
        <f t="shared" si="173"/>
        <v>Discharge</v>
      </c>
      <c r="I1227" s="3">
        <f t="shared" si="178"/>
        <v>136.33817329319345</v>
      </c>
      <c r="J1227" s="3">
        <f t="shared" si="179"/>
        <v>170</v>
      </c>
      <c r="K1227" s="3">
        <f>MIN(Inputs!$B$2, (Inputs!$B$8 - I1227)/Inputs!$B$9)</f>
        <v>170</v>
      </c>
      <c r="L1227" s="3">
        <f>MAX(MIN(Inputs!$B$2, I1227*Inputs!$B$10, Inputs!$B$8*Inputs!$B$4 - J1227), 0)</f>
        <v>127.89654333598648</v>
      </c>
      <c r="M1227" s="3">
        <f t="shared" si="174"/>
        <v>0</v>
      </c>
      <c r="N1227" s="3">
        <f t="shared" si="175"/>
        <v>127.89654333598648</v>
      </c>
      <c r="O1227" s="3">
        <f>IF(H1227="Reg", MIN(Inputs!$B$2, I1227*Inputs!$B$10, (Inputs!$B$8-I1227)/Inputs!$B$9), 0)</f>
        <v>0</v>
      </c>
      <c r="P1227" s="3">
        <f t="shared" si="176"/>
        <v>5669.3340247259412</v>
      </c>
      <c r="Q1227" s="3">
        <f t="shared" si="177"/>
        <v>0</v>
      </c>
      <c r="R1227" s="3">
        <f>I1227 + M1227*Inputs!$B$9 - N1227/Inputs!$B$10</f>
        <v>0</v>
      </c>
    </row>
    <row r="1228" spans="1:18" x14ac:dyDescent="0.3">
      <c r="A1228" s="4">
        <v>46074.083333333343</v>
      </c>
      <c r="B1228" s="3">
        <v>46.967499999999994</v>
      </c>
      <c r="C1228" s="3">
        <v>0.39</v>
      </c>
      <c r="D1228" s="3">
        <f t="shared" si="171"/>
        <v>29.182604166666664</v>
      </c>
      <c r="E1228" s="3">
        <f>MAX(B1228 - D1228/Inputs!$B$5, 0)</f>
        <v>13.805449810606056</v>
      </c>
      <c r="F1228" s="3">
        <f>MAX(D1228*Inputs!$B$5 - B1228, 0)</f>
        <v>0</v>
      </c>
      <c r="G1228" s="3">
        <f t="shared" si="172"/>
        <v>0.39</v>
      </c>
      <c r="H1228" t="str">
        <f t="shared" si="173"/>
        <v>Discharge</v>
      </c>
      <c r="I1228" s="3">
        <f t="shared" si="178"/>
        <v>0</v>
      </c>
      <c r="J1228" s="3">
        <f t="shared" si="179"/>
        <v>297.89654333598651</v>
      </c>
      <c r="K1228" s="3">
        <f>MIN(Inputs!$B$2, (Inputs!$B$8 - I1228)/Inputs!$B$9)</f>
        <v>170</v>
      </c>
      <c r="L1228" s="3">
        <f>MAX(MIN(Inputs!$B$2, I1228*Inputs!$B$10, Inputs!$B$8*Inputs!$B$4 - J1228), 0)</f>
        <v>0</v>
      </c>
      <c r="M1228" s="3">
        <f t="shared" si="174"/>
        <v>0</v>
      </c>
      <c r="N1228" s="3">
        <f t="shared" si="175"/>
        <v>0</v>
      </c>
      <c r="O1228" s="3">
        <f>IF(H1228="Reg", MIN(Inputs!$B$2, I1228*Inputs!$B$10, (Inputs!$B$8-I1228)/Inputs!$B$9), 0)</f>
        <v>0</v>
      </c>
      <c r="P1228" s="3">
        <f t="shared" si="176"/>
        <v>0</v>
      </c>
      <c r="Q1228" s="3">
        <f t="shared" si="177"/>
        <v>0</v>
      </c>
      <c r="R1228" s="3">
        <f>I1228 + M1228*Inputs!$B$9 - N1228/Inputs!$B$10</f>
        <v>0</v>
      </c>
    </row>
    <row r="1229" spans="1:18" x14ac:dyDescent="0.3">
      <c r="A1229" s="4">
        <v>46074.125</v>
      </c>
      <c r="B1229" s="3">
        <v>59.31</v>
      </c>
      <c r="C1229" s="3">
        <v>0.56000000000000005</v>
      </c>
      <c r="D1229" s="3">
        <f t="shared" si="171"/>
        <v>29.182604166666664</v>
      </c>
      <c r="E1229" s="3">
        <f>MAX(B1229 - D1229/Inputs!$B$5, 0)</f>
        <v>26.147949810606065</v>
      </c>
      <c r="F1229" s="3">
        <f>MAX(D1229*Inputs!$B$5 - B1229, 0)</f>
        <v>0</v>
      </c>
      <c r="G1229" s="3">
        <f t="shared" si="172"/>
        <v>0.56000000000000005</v>
      </c>
      <c r="H1229" t="str">
        <f t="shared" si="173"/>
        <v>Discharge</v>
      </c>
      <c r="I1229" s="3">
        <f t="shared" si="178"/>
        <v>0</v>
      </c>
      <c r="J1229" s="3">
        <f t="shared" si="179"/>
        <v>297.89654333598651</v>
      </c>
      <c r="K1229" s="3">
        <f>MIN(Inputs!$B$2, (Inputs!$B$8 - I1229)/Inputs!$B$9)</f>
        <v>170</v>
      </c>
      <c r="L1229" s="3">
        <f>MAX(MIN(Inputs!$B$2, I1229*Inputs!$B$10, Inputs!$B$8*Inputs!$B$4 - J1229), 0)</f>
        <v>0</v>
      </c>
      <c r="M1229" s="3">
        <f t="shared" si="174"/>
        <v>0</v>
      </c>
      <c r="N1229" s="3">
        <f t="shared" si="175"/>
        <v>0</v>
      </c>
      <c r="O1229" s="3">
        <f>IF(H1229="Reg", MIN(Inputs!$B$2, I1229*Inputs!$B$10, (Inputs!$B$8-I1229)/Inputs!$B$9), 0)</f>
        <v>0</v>
      </c>
      <c r="P1229" s="3">
        <f t="shared" si="176"/>
        <v>0</v>
      </c>
      <c r="Q1229" s="3">
        <f t="shared" si="177"/>
        <v>0</v>
      </c>
      <c r="R1229" s="3">
        <f>I1229 + M1229*Inputs!$B$9 - N1229/Inputs!$B$10</f>
        <v>0</v>
      </c>
    </row>
    <row r="1230" spans="1:18" x14ac:dyDescent="0.3">
      <c r="A1230" s="4">
        <v>46074.166666666657</v>
      </c>
      <c r="B1230" s="3">
        <v>60.17</v>
      </c>
      <c r="C1230" s="3">
        <v>0.96</v>
      </c>
      <c r="D1230" s="3">
        <f t="shared" si="171"/>
        <v>29.182604166666664</v>
      </c>
      <c r="E1230" s="3">
        <f>MAX(B1230 - D1230/Inputs!$B$5, 0)</f>
        <v>27.007949810606064</v>
      </c>
      <c r="F1230" s="3">
        <f>MAX(D1230*Inputs!$B$5 - B1230, 0)</f>
        <v>0</v>
      </c>
      <c r="G1230" s="3">
        <f t="shared" si="172"/>
        <v>0.96</v>
      </c>
      <c r="H1230" t="str">
        <f t="shared" si="173"/>
        <v>Discharge</v>
      </c>
      <c r="I1230" s="3">
        <f t="shared" si="178"/>
        <v>0</v>
      </c>
      <c r="J1230" s="3">
        <f t="shared" si="179"/>
        <v>297.89654333598651</v>
      </c>
      <c r="K1230" s="3">
        <f>MIN(Inputs!$B$2, (Inputs!$B$8 - I1230)/Inputs!$B$9)</f>
        <v>170</v>
      </c>
      <c r="L1230" s="3">
        <f>MAX(MIN(Inputs!$B$2, I1230*Inputs!$B$10, Inputs!$B$8*Inputs!$B$4 - J1230), 0)</f>
        <v>0</v>
      </c>
      <c r="M1230" s="3">
        <f t="shared" si="174"/>
        <v>0</v>
      </c>
      <c r="N1230" s="3">
        <f t="shared" si="175"/>
        <v>0</v>
      </c>
      <c r="O1230" s="3">
        <f>IF(H1230="Reg", MIN(Inputs!$B$2, I1230*Inputs!$B$10, (Inputs!$B$8-I1230)/Inputs!$B$9), 0)</f>
        <v>0</v>
      </c>
      <c r="P1230" s="3">
        <f t="shared" si="176"/>
        <v>0</v>
      </c>
      <c r="Q1230" s="3">
        <f t="shared" si="177"/>
        <v>0</v>
      </c>
      <c r="R1230" s="3">
        <f>I1230 + M1230*Inputs!$B$9 - N1230/Inputs!$B$10</f>
        <v>0</v>
      </c>
    </row>
    <row r="1231" spans="1:18" x14ac:dyDescent="0.3">
      <c r="A1231" s="4">
        <v>46074.208333333343</v>
      </c>
      <c r="B1231" s="3">
        <v>57.172499999999999</v>
      </c>
      <c r="C1231" s="3">
        <v>0.98</v>
      </c>
      <c r="D1231" s="3">
        <f t="shared" si="171"/>
        <v>29.182604166666664</v>
      </c>
      <c r="E1231" s="3">
        <f>MAX(B1231 - D1231/Inputs!$B$5, 0)</f>
        <v>24.010449810606062</v>
      </c>
      <c r="F1231" s="3">
        <f>MAX(D1231*Inputs!$B$5 - B1231, 0)</f>
        <v>0</v>
      </c>
      <c r="G1231" s="3">
        <f t="shared" si="172"/>
        <v>0.98</v>
      </c>
      <c r="H1231" t="str">
        <f t="shared" si="173"/>
        <v>Discharge</v>
      </c>
      <c r="I1231" s="3">
        <f t="shared" si="178"/>
        <v>0</v>
      </c>
      <c r="J1231" s="3">
        <f t="shared" si="179"/>
        <v>297.89654333598651</v>
      </c>
      <c r="K1231" s="3">
        <f>MIN(Inputs!$B$2, (Inputs!$B$8 - I1231)/Inputs!$B$9)</f>
        <v>170</v>
      </c>
      <c r="L1231" s="3">
        <f>MAX(MIN(Inputs!$B$2, I1231*Inputs!$B$10, Inputs!$B$8*Inputs!$B$4 - J1231), 0)</f>
        <v>0</v>
      </c>
      <c r="M1231" s="3">
        <f t="shared" si="174"/>
        <v>0</v>
      </c>
      <c r="N1231" s="3">
        <f t="shared" si="175"/>
        <v>0</v>
      </c>
      <c r="O1231" s="3">
        <f>IF(H1231="Reg", MIN(Inputs!$B$2, I1231*Inputs!$B$10, (Inputs!$B$8-I1231)/Inputs!$B$9), 0)</f>
        <v>0</v>
      </c>
      <c r="P1231" s="3">
        <f t="shared" si="176"/>
        <v>0</v>
      </c>
      <c r="Q1231" s="3">
        <f t="shared" si="177"/>
        <v>0</v>
      </c>
      <c r="R1231" s="3">
        <f>I1231 + M1231*Inputs!$B$9 - N1231/Inputs!$B$10</f>
        <v>0</v>
      </c>
    </row>
    <row r="1232" spans="1:18" x14ac:dyDescent="0.3">
      <c r="A1232" s="4">
        <v>46074.25</v>
      </c>
      <c r="B1232" s="3">
        <v>65.712500000000006</v>
      </c>
      <c r="C1232" s="3">
        <v>28.75</v>
      </c>
      <c r="D1232" s="3">
        <f t="shared" si="171"/>
        <v>29.182604166666664</v>
      </c>
      <c r="E1232" s="3">
        <f>MAX(B1232 - D1232/Inputs!$B$5, 0)</f>
        <v>32.550449810606068</v>
      </c>
      <c r="F1232" s="3">
        <f>MAX(D1232*Inputs!$B$5 - B1232, 0)</f>
        <v>0</v>
      </c>
      <c r="G1232" s="3">
        <f t="shared" si="172"/>
        <v>28.75</v>
      </c>
      <c r="H1232" t="str">
        <f t="shared" si="173"/>
        <v>Discharge</v>
      </c>
      <c r="I1232" s="3">
        <f t="shared" si="178"/>
        <v>0</v>
      </c>
      <c r="J1232" s="3">
        <f t="shared" si="179"/>
        <v>297.89654333598651</v>
      </c>
      <c r="K1232" s="3">
        <f>MIN(Inputs!$B$2, (Inputs!$B$8 - I1232)/Inputs!$B$9)</f>
        <v>170</v>
      </c>
      <c r="L1232" s="3">
        <f>MAX(MIN(Inputs!$B$2, I1232*Inputs!$B$10, Inputs!$B$8*Inputs!$B$4 - J1232), 0)</f>
        <v>0</v>
      </c>
      <c r="M1232" s="3">
        <f t="shared" si="174"/>
        <v>0</v>
      </c>
      <c r="N1232" s="3">
        <f t="shared" si="175"/>
        <v>0</v>
      </c>
      <c r="O1232" s="3">
        <f>IF(H1232="Reg", MIN(Inputs!$B$2, I1232*Inputs!$B$10, (Inputs!$B$8-I1232)/Inputs!$B$9), 0)</f>
        <v>0</v>
      </c>
      <c r="P1232" s="3">
        <f t="shared" si="176"/>
        <v>0</v>
      </c>
      <c r="Q1232" s="3">
        <f t="shared" si="177"/>
        <v>0</v>
      </c>
      <c r="R1232" s="3">
        <f>I1232 + M1232*Inputs!$B$9 - N1232/Inputs!$B$10</f>
        <v>0</v>
      </c>
    </row>
    <row r="1233" spans="1:18" x14ac:dyDescent="0.3">
      <c r="A1233" s="4">
        <v>46074.291666666657</v>
      </c>
      <c r="B1233" s="3">
        <v>32.295000000000002</v>
      </c>
      <c r="C1233" s="3">
        <v>64.03</v>
      </c>
      <c r="D1233" s="3">
        <f t="shared" si="171"/>
        <v>29.182604166666664</v>
      </c>
      <c r="E1233" s="3">
        <f>MAX(B1233 - D1233/Inputs!$B$5, 0)</f>
        <v>0</v>
      </c>
      <c r="F1233" s="3">
        <f>MAX(D1233*Inputs!$B$5 - B1233, 0)</f>
        <v>0</v>
      </c>
      <c r="G1233" s="3">
        <f t="shared" si="172"/>
        <v>64.03</v>
      </c>
      <c r="H1233" t="str">
        <f t="shared" si="173"/>
        <v>Reg</v>
      </c>
      <c r="I1233" s="3">
        <f t="shared" si="178"/>
        <v>0</v>
      </c>
      <c r="J1233" s="3">
        <f t="shared" si="179"/>
        <v>297.89654333598651</v>
      </c>
      <c r="K1233" s="3">
        <f>MIN(Inputs!$B$2, (Inputs!$B$8 - I1233)/Inputs!$B$9)</f>
        <v>170</v>
      </c>
      <c r="L1233" s="3">
        <f>MAX(MIN(Inputs!$B$2, I1233*Inputs!$B$10, Inputs!$B$8*Inputs!$B$4 - J1233), 0)</f>
        <v>0</v>
      </c>
      <c r="M1233" s="3">
        <f t="shared" si="174"/>
        <v>0</v>
      </c>
      <c r="N1233" s="3">
        <f t="shared" si="175"/>
        <v>0</v>
      </c>
      <c r="O1233" s="3">
        <f>IF(H1233="Reg", MIN(Inputs!$B$2, I1233*Inputs!$B$10, (Inputs!$B$8-I1233)/Inputs!$B$9), 0)</f>
        <v>0</v>
      </c>
      <c r="P1233" s="3">
        <f t="shared" si="176"/>
        <v>0</v>
      </c>
      <c r="Q1233" s="3">
        <f t="shared" si="177"/>
        <v>0</v>
      </c>
      <c r="R1233" s="3">
        <f>I1233 + M1233*Inputs!$B$9 - N1233/Inputs!$B$10</f>
        <v>0</v>
      </c>
    </row>
    <row r="1234" spans="1:18" x14ac:dyDescent="0.3">
      <c r="A1234" s="4">
        <v>46074.333333333343</v>
      </c>
      <c r="B1234" s="3">
        <v>8.9075000000000006</v>
      </c>
      <c r="C1234" s="3">
        <v>94.54</v>
      </c>
      <c r="D1234" s="3">
        <f t="shared" si="171"/>
        <v>29.182604166666664</v>
      </c>
      <c r="E1234" s="3">
        <f>MAX(B1234 - D1234/Inputs!$B$5, 0)</f>
        <v>0</v>
      </c>
      <c r="F1234" s="3">
        <f>MAX(D1234*Inputs!$B$5 - B1234, 0)</f>
        <v>16.773191666666662</v>
      </c>
      <c r="G1234" s="3">
        <f t="shared" si="172"/>
        <v>94.54</v>
      </c>
      <c r="H1234" t="str">
        <f t="shared" si="173"/>
        <v>Reg</v>
      </c>
      <c r="I1234" s="3">
        <f t="shared" si="178"/>
        <v>0</v>
      </c>
      <c r="J1234" s="3">
        <f t="shared" si="179"/>
        <v>297.89654333598651</v>
      </c>
      <c r="K1234" s="3">
        <f>MIN(Inputs!$B$2, (Inputs!$B$8 - I1234)/Inputs!$B$9)</f>
        <v>170</v>
      </c>
      <c r="L1234" s="3">
        <f>MAX(MIN(Inputs!$B$2, I1234*Inputs!$B$10, Inputs!$B$8*Inputs!$B$4 - J1234), 0)</f>
        <v>0</v>
      </c>
      <c r="M1234" s="3">
        <f t="shared" si="174"/>
        <v>0</v>
      </c>
      <c r="N1234" s="3">
        <f t="shared" si="175"/>
        <v>0</v>
      </c>
      <c r="O1234" s="3">
        <f>IF(H1234="Reg", MIN(Inputs!$B$2, I1234*Inputs!$B$10, (Inputs!$B$8-I1234)/Inputs!$B$9), 0)</f>
        <v>0</v>
      </c>
      <c r="P1234" s="3">
        <f t="shared" si="176"/>
        <v>0</v>
      </c>
      <c r="Q1234" s="3">
        <f t="shared" si="177"/>
        <v>0</v>
      </c>
      <c r="R1234" s="3">
        <f>I1234 + M1234*Inputs!$B$9 - N1234/Inputs!$B$10</f>
        <v>0</v>
      </c>
    </row>
    <row r="1235" spans="1:18" x14ac:dyDescent="0.3">
      <c r="A1235" s="4">
        <v>46074.375</v>
      </c>
      <c r="B1235" s="3">
        <v>12.9025</v>
      </c>
      <c r="C1235" s="3">
        <v>43.4</v>
      </c>
      <c r="D1235" s="3">
        <f t="shared" si="171"/>
        <v>29.182604166666664</v>
      </c>
      <c r="E1235" s="3">
        <f>MAX(B1235 - D1235/Inputs!$B$5, 0)</f>
        <v>0</v>
      </c>
      <c r="F1235" s="3">
        <f>MAX(D1235*Inputs!$B$5 - B1235, 0)</f>
        <v>12.778191666666665</v>
      </c>
      <c r="G1235" s="3">
        <f t="shared" si="172"/>
        <v>43.4</v>
      </c>
      <c r="H1235" t="str">
        <f t="shared" si="173"/>
        <v>Reg</v>
      </c>
      <c r="I1235" s="3">
        <f t="shared" si="178"/>
        <v>0</v>
      </c>
      <c r="J1235" s="3">
        <f t="shared" si="179"/>
        <v>297.89654333598651</v>
      </c>
      <c r="K1235" s="3">
        <f>MIN(Inputs!$B$2, (Inputs!$B$8 - I1235)/Inputs!$B$9)</f>
        <v>170</v>
      </c>
      <c r="L1235" s="3">
        <f>MAX(MIN(Inputs!$B$2, I1235*Inputs!$B$10, Inputs!$B$8*Inputs!$B$4 - J1235), 0)</f>
        <v>0</v>
      </c>
      <c r="M1235" s="3">
        <f t="shared" si="174"/>
        <v>0</v>
      </c>
      <c r="N1235" s="3">
        <f t="shared" si="175"/>
        <v>0</v>
      </c>
      <c r="O1235" s="3">
        <f>IF(H1235="Reg", MIN(Inputs!$B$2, I1235*Inputs!$B$10, (Inputs!$B$8-I1235)/Inputs!$B$9), 0)</f>
        <v>0</v>
      </c>
      <c r="P1235" s="3">
        <f t="shared" si="176"/>
        <v>0</v>
      </c>
      <c r="Q1235" s="3">
        <f t="shared" si="177"/>
        <v>0</v>
      </c>
      <c r="R1235" s="3">
        <f>I1235 + M1235*Inputs!$B$9 - N1235/Inputs!$B$10</f>
        <v>0</v>
      </c>
    </row>
    <row r="1236" spans="1:18" x14ac:dyDescent="0.3">
      <c r="A1236" s="4">
        <v>46074.416666666657</v>
      </c>
      <c r="B1236" s="3">
        <v>13.379999999999999</v>
      </c>
      <c r="C1236" s="3">
        <v>25</v>
      </c>
      <c r="D1236" s="3">
        <f t="shared" si="171"/>
        <v>29.182604166666664</v>
      </c>
      <c r="E1236" s="3">
        <f>MAX(B1236 - D1236/Inputs!$B$5, 0)</f>
        <v>0</v>
      </c>
      <c r="F1236" s="3">
        <f>MAX(D1236*Inputs!$B$5 - B1236, 0)</f>
        <v>12.300691666666665</v>
      </c>
      <c r="G1236" s="3">
        <f t="shared" si="172"/>
        <v>25</v>
      </c>
      <c r="H1236" t="str">
        <f t="shared" si="173"/>
        <v>Reg</v>
      </c>
      <c r="I1236" s="3">
        <f t="shared" si="178"/>
        <v>0</v>
      </c>
      <c r="J1236" s="3">
        <f t="shared" si="179"/>
        <v>297.89654333598651</v>
      </c>
      <c r="K1236" s="3">
        <f>MIN(Inputs!$B$2, (Inputs!$B$8 - I1236)/Inputs!$B$9)</f>
        <v>170</v>
      </c>
      <c r="L1236" s="3">
        <f>MAX(MIN(Inputs!$B$2, I1236*Inputs!$B$10, Inputs!$B$8*Inputs!$B$4 - J1236), 0)</f>
        <v>0</v>
      </c>
      <c r="M1236" s="3">
        <f t="shared" si="174"/>
        <v>0</v>
      </c>
      <c r="N1236" s="3">
        <f t="shared" si="175"/>
        <v>0</v>
      </c>
      <c r="O1236" s="3">
        <f>IF(H1236="Reg", MIN(Inputs!$B$2, I1236*Inputs!$B$10, (Inputs!$B$8-I1236)/Inputs!$B$9), 0)</f>
        <v>0</v>
      </c>
      <c r="P1236" s="3">
        <f t="shared" si="176"/>
        <v>0</v>
      </c>
      <c r="Q1236" s="3">
        <f t="shared" si="177"/>
        <v>0</v>
      </c>
      <c r="R1236" s="3">
        <f>I1236 + M1236*Inputs!$B$9 - N1236/Inputs!$B$10</f>
        <v>0</v>
      </c>
    </row>
    <row r="1237" spans="1:18" x14ac:dyDescent="0.3">
      <c r="A1237" s="4">
        <v>46074.458333333343</v>
      </c>
      <c r="B1237" s="3">
        <v>14.362500000000001</v>
      </c>
      <c r="C1237" s="3">
        <v>5.79</v>
      </c>
      <c r="D1237" s="3">
        <f t="shared" si="171"/>
        <v>29.182604166666664</v>
      </c>
      <c r="E1237" s="3">
        <f>MAX(B1237 - D1237/Inputs!$B$5, 0)</f>
        <v>0</v>
      </c>
      <c r="F1237" s="3">
        <f>MAX(D1237*Inputs!$B$5 - B1237, 0)</f>
        <v>11.318191666666664</v>
      </c>
      <c r="G1237" s="3">
        <f t="shared" si="172"/>
        <v>5.79</v>
      </c>
      <c r="H1237" t="str">
        <f t="shared" si="173"/>
        <v>Charge</v>
      </c>
      <c r="I1237" s="3">
        <f t="shared" si="178"/>
        <v>0</v>
      </c>
      <c r="J1237" s="3">
        <f t="shared" si="179"/>
        <v>297.89654333598651</v>
      </c>
      <c r="K1237" s="3">
        <f>MIN(Inputs!$B$2, (Inputs!$B$8 - I1237)/Inputs!$B$9)</f>
        <v>170</v>
      </c>
      <c r="L1237" s="3">
        <f>MAX(MIN(Inputs!$B$2, I1237*Inputs!$B$10, Inputs!$B$8*Inputs!$B$4 - J1237), 0)</f>
        <v>0</v>
      </c>
      <c r="M1237" s="3">
        <f t="shared" si="174"/>
        <v>170</v>
      </c>
      <c r="N1237" s="3">
        <f t="shared" si="175"/>
        <v>0</v>
      </c>
      <c r="O1237" s="3">
        <f>IF(H1237="Reg", MIN(Inputs!$B$2, I1237*Inputs!$B$10, (Inputs!$B$8-I1237)/Inputs!$B$9), 0)</f>
        <v>0</v>
      </c>
      <c r="P1237" s="3">
        <f t="shared" si="176"/>
        <v>-2441.625</v>
      </c>
      <c r="Q1237" s="3">
        <f t="shared" si="177"/>
        <v>0</v>
      </c>
      <c r="R1237" s="3">
        <f>I1237 + M1237*Inputs!$B$9 - N1237/Inputs!$B$10</f>
        <v>159.4741358339966</v>
      </c>
    </row>
    <row r="1238" spans="1:18" x14ac:dyDescent="0.3">
      <c r="A1238" s="4">
        <v>46074.5</v>
      </c>
      <c r="B1238" s="3">
        <v>11.9575</v>
      </c>
      <c r="C1238" s="3">
        <v>0.79</v>
      </c>
      <c r="D1238" s="3">
        <f t="shared" si="171"/>
        <v>29.182604166666664</v>
      </c>
      <c r="E1238" s="3">
        <f>MAX(B1238 - D1238/Inputs!$B$5, 0)</f>
        <v>0</v>
      </c>
      <c r="F1238" s="3">
        <f>MAX(D1238*Inputs!$B$5 - B1238, 0)</f>
        <v>13.723191666666665</v>
      </c>
      <c r="G1238" s="3">
        <f t="shared" si="172"/>
        <v>0.79</v>
      </c>
      <c r="H1238" t="str">
        <f t="shared" si="173"/>
        <v>Charge</v>
      </c>
      <c r="I1238" s="3">
        <f t="shared" si="178"/>
        <v>159.4741358339966</v>
      </c>
      <c r="J1238" s="3">
        <f t="shared" si="179"/>
        <v>297.89654333598651</v>
      </c>
      <c r="K1238" s="3">
        <f>MIN(Inputs!$B$2, (Inputs!$B$8 - I1238)/Inputs!$B$9)</f>
        <v>170</v>
      </c>
      <c r="L1238" s="3">
        <f>MAX(MIN(Inputs!$B$2, I1238*Inputs!$B$10, Inputs!$B$8*Inputs!$B$4 - J1238), 0)</f>
        <v>42.103456664013493</v>
      </c>
      <c r="M1238" s="3">
        <f t="shared" si="174"/>
        <v>170</v>
      </c>
      <c r="N1238" s="3">
        <f t="shared" si="175"/>
        <v>0</v>
      </c>
      <c r="O1238" s="3">
        <f>IF(H1238="Reg", MIN(Inputs!$B$2, I1238*Inputs!$B$10, (Inputs!$B$8-I1238)/Inputs!$B$9), 0)</f>
        <v>0</v>
      </c>
      <c r="P1238" s="3">
        <f t="shared" si="176"/>
        <v>-2032.7749999999999</v>
      </c>
      <c r="Q1238" s="3">
        <f t="shared" si="177"/>
        <v>0</v>
      </c>
      <c r="R1238" s="3">
        <f>I1238 + M1238*Inputs!$B$9 - N1238/Inputs!$B$10</f>
        <v>318.9482716679932</v>
      </c>
    </row>
    <row r="1239" spans="1:18" x14ac:dyDescent="0.3">
      <c r="A1239" s="4">
        <v>46074.541666666657</v>
      </c>
      <c r="B1239" s="3">
        <v>3.1274999999999999</v>
      </c>
      <c r="C1239" s="3">
        <v>0.96</v>
      </c>
      <c r="D1239" s="3">
        <f t="shared" si="171"/>
        <v>29.182604166666664</v>
      </c>
      <c r="E1239" s="3">
        <f>MAX(B1239 - D1239/Inputs!$B$5, 0)</f>
        <v>0</v>
      </c>
      <c r="F1239" s="3">
        <f>MAX(D1239*Inputs!$B$5 - B1239, 0)</f>
        <v>22.553191666666663</v>
      </c>
      <c r="G1239" s="3">
        <f t="shared" si="172"/>
        <v>0.96</v>
      </c>
      <c r="H1239" t="str">
        <f t="shared" si="173"/>
        <v>Charge</v>
      </c>
      <c r="I1239" s="3">
        <f t="shared" si="178"/>
        <v>318.9482716679932</v>
      </c>
      <c r="J1239" s="3">
        <f t="shared" si="179"/>
        <v>297.89654333598651</v>
      </c>
      <c r="K1239" s="3">
        <f>MIN(Inputs!$B$2, (Inputs!$B$8 - I1239)/Inputs!$B$9)</f>
        <v>22.44121780453775</v>
      </c>
      <c r="L1239" s="3">
        <f>MAX(MIN(Inputs!$B$2, I1239*Inputs!$B$10, Inputs!$B$8*Inputs!$B$4 - J1239), 0)</f>
        <v>42.103456664013493</v>
      </c>
      <c r="M1239" s="3">
        <f t="shared" si="174"/>
        <v>22.44121780453775</v>
      </c>
      <c r="N1239" s="3">
        <f t="shared" si="175"/>
        <v>0</v>
      </c>
      <c r="O1239" s="3">
        <f>IF(H1239="Reg", MIN(Inputs!$B$2, I1239*Inputs!$B$10, (Inputs!$B$8-I1239)/Inputs!$B$9), 0)</f>
        <v>0</v>
      </c>
      <c r="P1239" s="3">
        <f t="shared" si="176"/>
        <v>-70.184908683691816</v>
      </c>
      <c r="Q1239" s="3">
        <f t="shared" si="177"/>
        <v>0</v>
      </c>
      <c r="R1239" s="3">
        <f>I1239 + M1239*Inputs!$B$9 - N1239/Inputs!$B$10</f>
        <v>340</v>
      </c>
    </row>
    <row r="1240" spans="1:18" x14ac:dyDescent="0.3">
      <c r="A1240" s="4">
        <v>46074.583333333343</v>
      </c>
      <c r="B1240" s="3">
        <v>0.87249999999999994</v>
      </c>
      <c r="C1240" s="3">
        <v>1</v>
      </c>
      <c r="D1240" s="3">
        <f t="shared" si="171"/>
        <v>29.182604166666664</v>
      </c>
      <c r="E1240" s="3">
        <f>MAX(B1240 - D1240/Inputs!$B$5, 0)</f>
        <v>0</v>
      </c>
      <c r="F1240" s="3">
        <f>MAX(D1240*Inputs!$B$5 - B1240, 0)</f>
        <v>24.808191666666666</v>
      </c>
      <c r="G1240" s="3">
        <f t="shared" si="172"/>
        <v>1</v>
      </c>
      <c r="H1240" t="str">
        <f t="shared" si="173"/>
        <v>Charge</v>
      </c>
      <c r="I1240" s="3">
        <f t="shared" si="178"/>
        <v>340</v>
      </c>
      <c r="J1240" s="3">
        <f t="shared" si="179"/>
        <v>297.89654333598651</v>
      </c>
      <c r="K1240" s="3">
        <f>MIN(Inputs!$B$2, (Inputs!$B$8 - I1240)/Inputs!$B$9)</f>
        <v>0</v>
      </c>
      <c r="L1240" s="3">
        <f>MAX(MIN(Inputs!$B$2, I1240*Inputs!$B$10, Inputs!$B$8*Inputs!$B$4 - J1240), 0)</f>
        <v>42.103456664013493</v>
      </c>
      <c r="M1240" s="3">
        <f t="shared" si="174"/>
        <v>0</v>
      </c>
      <c r="N1240" s="3">
        <f t="shared" si="175"/>
        <v>0</v>
      </c>
      <c r="O1240" s="3">
        <f>IF(H1240="Reg", MIN(Inputs!$B$2, I1240*Inputs!$B$10, (Inputs!$B$8-I1240)/Inputs!$B$9), 0)</f>
        <v>0</v>
      </c>
      <c r="P1240" s="3">
        <f t="shared" si="176"/>
        <v>0</v>
      </c>
      <c r="Q1240" s="3">
        <f t="shared" si="177"/>
        <v>0</v>
      </c>
      <c r="R1240" s="3">
        <f>I1240 + M1240*Inputs!$B$9 - N1240/Inputs!$B$10</f>
        <v>340</v>
      </c>
    </row>
    <row r="1241" spans="1:18" x14ac:dyDescent="0.3">
      <c r="A1241" s="4">
        <v>46074.625</v>
      </c>
      <c r="B1241" s="3">
        <v>0.1875</v>
      </c>
      <c r="C1241" s="3">
        <v>0.98</v>
      </c>
      <c r="D1241" s="3">
        <f t="shared" si="171"/>
        <v>29.182604166666664</v>
      </c>
      <c r="E1241" s="3">
        <f>MAX(B1241 - D1241/Inputs!$B$5, 0)</f>
        <v>0</v>
      </c>
      <c r="F1241" s="3">
        <f>MAX(D1241*Inputs!$B$5 - B1241, 0)</f>
        <v>25.493191666666664</v>
      </c>
      <c r="G1241" s="3">
        <f t="shared" si="172"/>
        <v>0.98</v>
      </c>
      <c r="H1241" t="str">
        <f t="shared" si="173"/>
        <v>Charge</v>
      </c>
      <c r="I1241" s="3">
        <f t="shared" si="178"/>
        <v>340</v>
      </c>
      <c r="J1241" s="3">
        <f t="shared" si="179"/>
        <v>297.89654333598651</v>
      </c>
      <c r="K1241" s="3">
        <f>MIN(Inputs!$B$2, (Inputs!$B$8 - I1241)/Inputs!$B$9)</f>
        <v>0</v>
      </c>
      <c r="L1241" s="3">
        <f>MAX(MIN(Inputs!$B$2, I1241*Inputs!$B$10, Inputs!$B$8*Inputs!$B$4 - J1241), 0)</f>
        <v>42.103456664013493</v>
      </c>
      <c r="M1241" s="3">
        <f t="shared" si="174"/>
        <v>0</v>
      </c>
      <c r="N1241" s="3">
        <f t="shared" si="175"/>
        <v>0</v>
      </c>
      <c r="O1241" s="3">
        <f>IF(H1241="Reg", MIN(Inputs!$B$2, I1241*Inputs!$B$10, (Inputs!$B$8-I1241)/Inputs!$B$9), 0)</f>
        <v>0</v>
      </c>
      <c r="P1241" s="3">
        <f t="shared" si="176"/>
        <v>0</v>
      </c>
      <c r="Q1241" s="3">
        <f t="shared" si="177"/>
        <v>0</v>
      </c>
      <c r="R1241" s="3">
        <f>I1241 + M1241*Inputs!$B$9 - N1241/Inputs!$B$10</f>
        <v>340</v>
      </c>
    </row>
    <row r="1242" spans="1:18" x14ac:dyDescent="0.3">
      <c r="A1242" s="4">
        <v>46074.666666666657</v>
      </c>
      <c r="B1242" s="3">
        <v>39.195</v>
      </c>
      <c r="C1242" s="3">
        <v>1</v>
      </c>
      <c r="D1242" s="3">
        <f t="shared" si="171"/>
        <v>29.182604166666664</v>
      </c>
      <c r="E1242" s="3">
        <f>MAX(B1242 - D1242/Inputs!$B$5, 0)</f>
        <v>6.0329498106060626</v>
      </c>
      <c r="F1242" s="3">
        <f>MAX(D1242*Inputs!$B$5 - B1242, 0)</f>
        <v>0</v>
      </c>
      <c r="G1242" s="3">
        <f t="shared" si="172"/>
        <v>1</v>
      </c>
      <c r="H1242" t="str">
        <f t="shared" si="173"/>
        <v>Discharge</v>
      </c>
      <c r="I1242" s="3">
        <f t="shared" si="178"/>
        <v>340</v>
      </c>
      <c r="J1242" s="3">
        <f t="shared" si="179"/>
        <v>297.89654333598651</v>
      </c>
      <c r="K1242" s="3">
        <f>MIN(Inputs!$B$2, (Inputs!$B$8 - I1242)/Inputs!$B$9)</f>
        <v>0</v>
      </c>
      <c r="L1242" s="3">
        <f>MAX(MIN(Inputs!$B$2, I1242*Inputs!$B$10, Inputs!$B$8*Inputs!$B$4 - J1242), 0)</f>
        <v>42.103456664013493</v>
      </c>
      <c r="M1242" s="3">
        <f t="shared" si="174"/>
        <v>0</v>
      </c>
      <c r="N1242" s="3">
        <f t="shared" si="175"/>
        <v>42.103456664013493</v>
      </c>
      <c r="O1242" s="3">
        <f>IF(H1242="Reg", MIN(Inputs!$B$2, I1242*Inputs!$B$10, (Inputs!$B$8-I1242)/Inputs!$B$9), 0)</f>
        <v>0</v>
      </c>
      <c r="P1242" s="3">
        <f t="shared" si="176"/>
        <v>1650.2449839460089</v>
      </c>
      <c r="Q1242" s="3">
        <f t="shared" si="177"/>
        <v>0</v>
      </c>
      <c r="R1242" s="3">
        <f>I1242 + M1242*Inputs!$B$9 - N1242/Inputs!$B$10</f>
        <v>295.1175643909246</v>
      </c>
    </row>
    <row r="1243" spans="1:18" x14ac:dyDescent="0.3">
      <c r="A1243" s="4">
        <v>46074.708333333343</v>
      </c>
      <c r="B1243" s="3">
        <v>44.097499999999997</v>
      </c>
      <c r="C1243" s="3">
        <v>2.95</v>
      </c>
      <c r="D1243" s="3">
        <f t="shared" si="171"/>
        <v>29.182604166666664</v>
      </c>
      <c r="E1243" s="3">
        <f>MAX(B1243 - D1243/Inputs!$B$5, 0)</f>
        <v>10.935449810606059</v>
      </c>
      <c r="F1243" s="3">
        <f>MAX(D1243*Inputs!$B$5 - B1243, 0)</f>
        <v>0</v>
      </c>
      <c r="G1243" s="3">
        <f t="shared" si="172"/>
        <v>2.95</v>
      </c>
      <c r="H1243" t="str">
        <f t="shared" si="173"/>
        <v>Discharge</v>
      </c>
      <c r="I1243" s="3">
        <f t="shared" si="178"/>
        <v>295.1175643909246</v>
      </c>
      <c r="J1243" s="3">
        <f t="shared" si="179"/>
        <v>340</v>
      </c>
      <c r="K1243" s="3">
        <f>MIN(Inputs!$B$2, (Inputs!$B$8 - I1243)/Inputs!$B$9)</f>
        <v>47.844837118197169</v>
      </c>
      <c r="L1243" s="3">
        <f>MAX(MIN(Inputs!$B$2, I1243*Inputs!$B$10, Inputs!$B$8*Inputs!$B$4 - J1243), 0)</f>
        <v>0</v>
      </c>
      <c r="M1243" s="3">
        <f t="shared" si="174"/>
        <v>0</v>
      </c>
      <c r="N1243" s="3">
        <f t="shared" si="175"/>
        <v>0</v>
      </c>
      <c r="O1243" s="3">
        <f>IF(H1243="Reg", MIN(Inputs!$B$2, I1243*Inputs!$B$10, (Inputs!$B$8-I1243)/Inputs!$B$9), 0)</f>
        <v>0</v>
      </c>
      <c r="P1243" s="3">
        <f t="shared" si="176"/>
        <v>0</v>
      </c>
      <c r="Q1243" s="3">
        <f t="shared" si="177"/>
        <v>0</v>
      </c>
      <c r="R1243" s="3">
        <f>I1243 + M1243*Inputs!$B$9 - N1243/Inputs!$B$10</f>
        <v>295.1175643909246</v>
      </c>
    </row>
    <row r="1244" spans="1:18" x14ac:dyDescent="0.3">
      <c r="A1244" s="4">
        <v>46074.75</v>
      </c>
      <c r="B1244" s="3">
        <v>25.96</v>
      </c>
      <c r="C1244" s="3">
        <v>16.5</v>
      </c>
      <c r="D1244" s="3">
        <f t="shared" si="171"/>
        <v>29.182604166666664</v>
      </c>
      <c r="E1244" s="3">
        <f>MAX(B1244 - D1244/Inputs!$B$5, 0)</f>
        <v>0</v>
      </c>
      <c r="F1244" s="3">
        <f>MAX(D1244*Inputs!$B$5 - B1244, 0)</f>
        <v>0</v>
      </c>
      <c r="G1244" s="3">
        <f t="shared" si="172"/>
        <v>16.5</v>
      </c>
      <c r="H1244" t="str">
        <f t="shared" si="173"/>
        <v>Reg</v>
      </c>
      <c r="I1244" s="3">
        <f t="shared" si="178"/>
        <v>295.1175643909246</v>
      </c>
      <c r="J1244" s="3">
        <f t="shared" si="179"/>
        <v>340</v>
      </c>
      <c r="K1244" s="3">
        <f>MIN(Inputs!$B$2, (Inputs!$B$8 - I1244)/Inputs!$B$9)</f>
        <v>47.844837118197169</v>
      </c>
      <c r="L1244" s="3">
        <f>MAX(MIN(Inputs!$B$2, I1244*Inputs!$B$10, Inputs!$B$8*Inputs!$B$4 - J1244), 0)</f>
        <v>0</v>
      </c>
      <c r="M1244" s="3">
        <f t="shared" si="174"/>
        <v>0</v>
      </c>
      <c r="N1244" s="3">
        <f t="shared" si="175"/>
        <v>0</v>
      </c>
      <c r="O1244" s="3">
        <f>IF(H1244="Reg", MIN(Inputs!$B$2, I1244*Inputs!$B$10, (Inputs!$B$8-I1244)/Inputs!$B$9), 0)</f>
        <v>47.844837118197169</v>
      </c>
      <c r="P1244" s="3">
        <f t="shared" si="176"/>
        <v>0</v>
      </c>
      <c r="Q1244" s="3">
        <f t="shared" si="177"/>
        <v>789.43981245025327</v>
      </c>
      <c r="R1244" s="3">
        <f>I1244 + M1244*Inputs!$B$9 - N1244/Inputs!$B$10</f>
        <v>295.1175643909246</v>
      </c>
    </row>
    <row r="1245" spans="1:18" x14ac:dyDescent="0.3">
      <c r="A1245" s="4">
        <v>46074.791666666657</v>
      </c>
      <c r="B1245" s="3">
        <v>22.414999999999999</v>
      </c>
      <c r="C1245" s="3">
        <v>18.36</v>
      </c>
      <c r="D1245" s="3">
        <f t="shared" si="171"/>
        <v>29.182604166666664</v>
      </c>
      <c r="E1245" s="3">
        <f>MAX(B1245 - D1245/Inputs!$B$5, 0)</f>
        <v>0</v>
      </c>
      <c r="F1245" s="3">
        <f>MAX(D1245*Inputs!$B$5 - B1245, 0)</f>
        <v>3.2656916666666653</v>
      </c>
      <c r="G1245" s="3">
        <f t="shared" si="172"/>
        <v>18.36</v>
      </c>
      <c r="H1245" t="str">
        <f t="shared" si="173"/>
        <v>Reg</v>
      </c>
      <c r="I1245" s="3">
        <f t="shared" si="178"/>
        <v>295.1175643909246</v>
      </c>
      <c r="J1245" s="3">
        <f t="shared" si="179"/>
        <v>340</v>
      </c>
      <c r="K1245" s="3">
        <f>MIN(Inputs!$B$2, (Inputs!$B$8 - I1245)/Inputs!$B$9)</f>
        <v>47.844837118197169</v>
      </c>
      <c r="L1245" s="3">
        <f>MAX(MIN(Inputs!$B$2, I1245*Inputs!$B$10, Inputs!$B$8*Inputs!$B$4 - J1245), 0)</f>
        <v>0</v>
      </c>
      <c r="M1245" s="3">
        <f t="shared" si="174"/>
        <v>0</v>
      </c>
      <c r="N1245" s="3">
        <f t="shared" si="175"/>
        <v>0</v>
      </c>
      <c r="O1245" s="3">
        <f>IF(H1245="Reg", MIN(Inputs!$B$2, I1245*Inputs!$B$10, (Inputs!$B$8-I1245)/Inputs!$B$9), 0)</f>
        <v>47.844837118197169</v>
      </c>
      <c r="P1245" s="3">
        <f t="shared" si="176"/>
        <v>0</v>
      </c>
      <c r="Q1245" s="3">
        <f t="shared" si="177"/>
        <v>878.43120949010006</v>
      </c>
      <c r="R1245" s="3">
        <f>I1245 + M1245*Inputs!$B$9 - N1245/Inputs!$B$10</f>
        <v>295.1175643909246</v>
      </c>
    </row>
    <row r="1246" spans="1:18" x14ac:dyDescent="0.3">
      <c r="A1246" s="4">
        <v>46074.833333333343</v>
      </c>
      <c r="B1246" s="3">
        <v>21.98</v>
      </c>
      <c r="C1246" s="3">
        <v>8.25</v>
      </c>
      <c r="D1246" s="3">
        <f t="shared" si="171"/>
        <v>29.182604166666664</v>
      </c>
      <c r="E1246" s="3">
        <f>MAX(B1246 - D1246/Inputs!$B$5, 0)</f>
        <v>0</v>
      </c>
      <c r="F1246" s="3">
        <f>MAX(D1246*Inputs!$B$5 - B1246, 0)</f>
        <v>3.700691666666664</v>
      </c>
      <c r="G1246" s="3">
        <f t="shared" si="172"/>
        <v>8.25</v>
      </c>
      <c r="H1246" t="str">
        <f t="shared" si="173"/>
        <v>Reg</v>
      </c>
      <c r="I1246" s="3">
        <f t="shared" si="178"/>
        <v>295.1175643909246</v>
      </c>
      <c r="J1246" s="3">
        <f t="shared" si="179"/>
        <v>340</v>
      </c>
      <c r="K1246" s="3">
        <f>MIN(Inputs!$B$2, (Inputs!$B$8 - I1246)/Inputs!$B$9)</f>
        <v>47.844837118197169</v>
      </c>
      <c r="L1246" s="3">
        <f>MAX(MIN(Inputs!$B$2, I1246*Inputs!$B$10, Inputs!$B$8*Inputs!$B$4 - J1246), 0)</f>
        <v>0</v>
      </c>
      <c r="M1246" s="3">
        <f t="shared" si="174"/>
        <v>0</v>
      </c>
      <c r="N1246" s="3">
        <f t="shared" si="175"/>
        <v>0</v>
      </c>
      <c r="O1246" s="3">
        <f>IF(H1246="Reg", MIN(Inputs!$B$2, I1246*Inputs!$B$10, (Inputs!$B$8-I1246)/Inputs!$B$9), 0)</f>
        <v>47.844837118197169</v>
      </c>
      <c r="P1246" s="3">
        <f t="shared" si="176"/>
        <v>0</v>
      </c>
      <c r="Q1246" s="3">
        <f t="shared" si="177"/>
        <v>394.71990622512664</v>
      </c>
      <c r="R1246" s="3">
        <f>I1246 + M1246*Inputs!$B$9 - N1246/Inputs!$B$10</f>
        <v>295.1175643909246</v>
      </c>
    </row>
    <row r="1247" spans="1:18" x14ac:dyDescent="0.3">
      <c r="A1247" s="4">
        <v>46074.875</v>
      </c>
      <c r="B1247" s="3">
        <v>22.01</v>
      </c>
      <c r="C1247" s="3">
        <v>3.99</v>
      </c>
      <c r="D1247" s="3">
        <f t="shared" si="171"/>
        <v>29.182604166666664</v>
      </c>
      <c r="E1247" s="3">
        <f>MAX(B1247 - D1247/Inputs!$B$5, 0)</f>
        <v>0</v>
      </c>
      <c r="F1247" s="3">
        <f>MAX(D1247*Inputs!$B$5 - B1247, 0)</f>
        <v>3.6706916666666629</v>
      </c>
      <c r="G1247" s="3">
        <f t="shared" si="172"/>
        <v>3.99</v>
      </c>
      <c r="H1247" t="str">
        <f t="shared" si="173"/>
        <v>Reg</v>
      </c>
      <c r="I1247" s="3">
        <f t="shared" si="178"/>
        <v>295.1175643909246</v>
      </c>
      <c r="J1247" s="3">
        <f t="shared" si="179"/>
        <v>340</v>
      </c>
      <c r="K1247" s="3">
        <f>MIN(Inputs!$B$2, (Inputs!$B$8 - I1247)/Inputs!$B$9)</f>
        <v>47.844837118197169</v>
      </c>
      <c r="L1247" s="3">
        <f>MAX(MIN(Inputs!$B$2, I1247*Inputs!$B$10, Inputs!$B$8*Inputs!$B$4 - J1247), 0)</f>
        <v>0</v>
      </c>
      <c r="M1247" s="3">
        <f t="shared" si="174"/>
        <v>0</v>
      </c>
      <c r="N1247" s="3">
        <f t="shared" si="175"/>
        <v>0</v>
      </c>
      <c r="O1247" s="3">
        <f>IF(H1247="Reg", MIN(Inputs!$B$2, I1247*Inputs!$B$10, (Inputs!$B$8-I1247)/Inputs!$B$9), 0)</f>
        <v>47.844837118197169</v>
      </c>
      <c r="P1247" s="3">
        <f t="shared" si="176"/>
        <v>0</v>
      </c>
      <c r="Q1247" s="3">
        <f t="shared" si="177"/>
        <v>190.90090010160671</v>
      </c>
      <c r="R1247" s="3">
        <f>I1247 + M1247*Inputs!$B$9 - N1247/Inputs!$B$10</f>
        <v>295.1175643909246</v>
      </c>
    </row>
    <row r="1248" spans="1:18" x14ac:dyDescent="0.3">
      <c r="A1248" s="4">
        <v>46074.916666666657</v>
      </c>
      <c r="B1248" s="3">
        <v>24.314999999999998</v>
      </c>
      <c r="C1248" s="3">
        <v>1.63</v>
      </c>
      <c r="D1248" s="3">
        <f t="shared" si="171"/>
        <v>29.182604166666664</v>
      </c>
      <c r="E1248" s="3">
        <f>MAX(B1248 - D1248/Inputs!$B$5, 0)</f>
        <v>0</v>
      </c>
      <c r="F1248" s="3">
        <f>MAX(D1248*Inputs!$B$5 - B1248, 0)</f>
        <v>1.3656916666666667</v>
      </c>
      <c r="G1248" s="3">
        <f t="shared" si="172"/>
        <v>1.63</v>
      </c>
      <c r="H1248" t="str">
        <f t="shared" si="173"/>
        <v>Reg</v>
      </c>
      <c r="I1248" s="3">
        <f t="shared" si="178"/>
        <v>295.1175643909246</v>
      </c>
      <c r="J1248" s="3">
        <f t="shared" si="179"/>
        <v>340</v>
      </c>
      <c r="K1248" s="3">
        <f>MIN(Inputs!$B$2, (Inputs!$B$8 - I1248)/Inputs!$B$9)</f>
        <v>47.844837118197169</v>
      </c>
      <c r="L1248" s="3">
        <f>MAX(MIN(Inputs!$B$2, I1248*Inputs!$B$10, Inputs!$B$8*Inputs!$B$4 - J1248), 0)</f>
        <v>0</v>
      </c>
      <c r="M1248" s="3">
        <f t="shared" si="174"/>
        <v>0</v>
      </c>
      <c r="N1248" s="3">
        <f t="shared" si="175"/>
        <v>0</v>
      </c>
      <c r="O1248" s="3">
        <f>IF(H1248="Reg", MIN(Inputs!$B$2, I1248*Inputs!$B$10, (Inputs!$B$8-I1248)/Inputs!$B$9), 0)</f>
        <v>47.844837118197169</v>
      </c>
      <c r="P1248" s="3">
        <f t="shared" si="176"/>
        <v>0</v>
      </c>
      <c r="Q1248" s="3">
        <f t="shared" si="177"/>
        <v>77.987084502661375</v>
      </c>
      <c r="R1248" s="3">
        <f>I1248 + M1248*Inputs!$B$9 - N1248/Inputs!$B$10</f>
        <v>295.1175643909246</v>
      </c>
    </row>
    <row r="1249" spans="1:18" x14ac:dyDescent="0.3">
      <c r="A1249" s="4">
        <v>46074.958333333343</v>
      </c>
      <c r="B1249" s="3">
        <v>24.79</v>
      </c>
      <c r="C1249" s="3">
        <v>1.35</v>
      </c>
      <c r="D1249" s="3">
        <f t="shared" si="171"/>
        <v>29.182604166666664</v>
      </c>
      <c r="E1249" s="3">
        <f>MAX(B1249 - D1249/Inputs!$B$5, 0)</f>
        <v>0</v>
      </c>
      <c r="F1249" s="3">
        <f>MAX(D1249*Inputs!$B$5 - B1249, 0)</f>
        <v>0.89069166666666533</v>
      </c>
      <c r="G1249" s="3">
        <f t="shared" si="172"/>
        <v>1.35</v>
      </c>
      <c r="H1249" t="str">
        <f t="shared" si="173"/>
        <v>Reg</v>
      </c>
      <c r="I1249" s="3">
        <f t="shared" si="178"/>
        <v>295.1175643909246</v>
      </c>
      <c r="J1249" s="3">
        <f t="shared" si="179"/>
        <v>340</v>
      </c>
      <c r="K1249" s="3">
        <f>MIN(Inputs!$B$2, (Inputs!$B$8 - I1249)/Inputs!$B$9)</f>
        <v>47.844837118197169</v>
      </c>
      <c r="L1249" s="3">
        <f>MAX(MIN(Inputs!$B$2, I1249*Inputs!$B$10, Inputs!$B$8*Inputs!$B$4 - J1249), 0)</f>
        <v>0</v>
      </c>
      <c r="M1249" s="3">
        <f t="shared" si="174"/>
        <v>0</v>
      </c>
      <c r="N1249" s="3">
        <f t="shared" si="175"/>
        <v>0</v>
      </c>
      <c r="O1249" s="3">
        <f>IF(H1249="Reg", MIN(Inputs!$B$2, I1249*Inputs!$B$10, (Inputs!$B$8-I1249)/Inputs!$B$9), 0)</f>
        <v>47.844837118197169</v>
      </c>
      <c r="P1249" s="3">
        <f t="shared" si="176"/>
        <v>0</v>
      </c>
      <c r="Q1249" s="3">
        <f t="shared" si="177"/>
        <v>64.590530109566188</v>
      </c>
      <c r="R1249" s="3">
        <f>I1249 + M1249*Inputs!$B$9 - N1249/Inputs!$B$10</f>
        <v>295.1175643909246</v>
      </c>
    </row>
    <row r="1250" spans="1:18" x14ac:dyDescent="0.3">
      <c r="A1250" s="4">
        <v>46075</v>
      </c>
      <c r="B1250" s="3">
        <v>26.042500000000004</v>
      </c>
      <c r="C1250" s="3">
        <v>0.1</v>
      </c>
      <c r="D1250" s="3">
        <f t="shared" si="171"/>
        <v>18.478958333333338</v>
      </c>
      <c r="E1250" s="3">
        <f>MAX(B1250 - D1250/Inputs!$B$5, 0)</f>
        <v>5.0436837121212115</v>
      </c>
      <c r="F1250" s="3">
        <f>MAX(D1250*Inputs!$B$5 - B1250, 0)</f>
        <v>0</v>
      </c>
      <c r="G1250" s="3">
        <f t="shared" si="172"/>
        <v>0.1</v>
      </c>
      <c r="H1250" t="str">
        <f t="shared" si="173"/>
        <v>Discharge</v>
      </c>
      <c r="I1250" s="3">
        <f t="shared" si="178"/>
        <v>295.1175643909246</v>
      </c>
      <c r="J1250" s="3">
        <f t="shared" si="179"/>
        <v>0</v>
      </c>
      <c r="K1250" s="3">
        <f>MIN(Inputs!$B$2, (Inputs!$B$8 - I1250)/Inputs!$B$9)</f>
        <v>47.844837118197169</v>
      </c>
      <c r="L1250" s="3">
        <f>MAX(MIN(Inputs!$B$2, I1250*Inputs!$B$10, Inputs!$B$8*Inputs!$B$4 - J1250), 0)</f>
        <v>170</v>
      </c>
      <c r="M1250" s="3">
        <f t="shared" si="174"/>
        <v>0</v>
      </c>
      <c r="N1250" s="3">
        <f t="shared" si="175"/>
        <v>170</v>
      </c>
      <c r="O1250" s="3">
        <f>IF(H1250="Reg", MIN(Inputs!$B$2, I1250*Inputs!$B$10, (Inputs!$B$8-I1250)/Inputs!$B$9), 0)</f>
        <v>0</v>
      </c>
      <c r="P1250" s="3">
        <f t="shared" si="176"/>
        <v>4427.2250000000004</v>
      </c>
      <c r="Q1250" s="3">
        <f t="shared" si="177"/>
        <v>0</v>
      </c>
      <c r="R1250" s="3">
        <f>I1250 + M1250*Inputs!$B$9 - N1250/Inputs!$B$10</f>
        <v>113.89695548865575</v>
      </c>
    </row>
    <row r="1251" spans="1:18" x14ac:dyDescent="0.3">
      <c r="A1251" s="4">
        <v>46075.041666666657</v>
      </c>
      <c r="B1251" s="3">
        <v>21.5425</v>
      </c>
      <c r="C1251" s="3">
        <v>0.11</v>
      </c>
      <c r="D1251" s="3">
        <f t="shared" si="171"/>
        <v>18.478958333333338</v>
      </c>
      <c r="E1251" s="3">
        <f>MAX(B1251 - D1251/Inputs!$B$5, 0)</f>
        <v>0.54368371212120792</v>
      </c>
      <c r="F1251" s="3">
        <f>MAX(D1251*Inputs!$B$5 - B1251, 0)</f>
        <v>0</v>
      </c>
      <c r="G1251" s="3">
        <f t="shared" si="172"/>
        <v>0.11</v>
      </c>
      <c r="H1251" t="str">
        <f t="shared" si="173"/>
        <v>Discharge</v>
      </c>
      <c r="I1251" s="3">
        <f t="shared" si="178"/>
        <v>113.89695548865575</v>
      </c>
      <c r="J1251" s="3">
        <f t="shared" si="179"/>
        <v>170</v>
      </c>
      <c r="K1251" s="3">
        <f>MIN(Inputs!$B$2, (Inputs!$B$8 - I1251)/Inputs!$B$9)</f>
        <v>170</v>
      </c>
      <c r="L1251" s="3">
        <f>MAX(MIN(Inputs!$B$2, I1251*Inputs!$B$10, Inputs!$B$8*Inputs!$B$4 - J1251), 0)</f>
        <v>106.84481500397972</v>
      </c>
      <c r="M1251" s="3">
        <f t="shared" si="174"/>
        <v>0</v>
      </c>
      <c r="N1251" s="3">
        <f t="shared" si="175"/>
        <v>106.84481500397972</v>
      </c>
      <c r="O1251" s="3">
        <f>IF(H1251="Reg", MIN(Inputs!$B$2, I1251*Inputs!$B$10, (Inputs!$B$8-I1251)/Inputs!$B$9), 0)</f>
        <v>0</v>
      </c>
      <c r="P1251" s="3">
        <f t="shared" si="176"/>
        <v>2301.7044272232333</v>
      </c>
      <c r="Q1251" s="3">
        <f t="shared" si="177"/>
        <v>0</v>
      </c>
      <c r="R1251" s="3">
        <f>I1251 + M1251*Inputs!$B$9 - N1251/Inputs!$B$10</f>
        <v>0</v>
      </c>
    </row>
    <row r="1252" spans="1:18" x14ac:dyDescent="0.3">
      <c r="A1252" s="4">
        <v>46075.083333333343</v>
      </c>
      <c r="B1252" s="3">
        <v>18.922499999999999</v>
      </c>
      <c r="C1252" s="3">
        <v>0.12</v>
      </c>
      <c r="D1252" s="3">
        <f t="shared" si="171"/>
        <v>18.478958333333338</v>
      </c>
      <c r="E1252" s="3">
        <f>MAX(B1252 - D1252/Inputs!$B$5, 0)</f>
        <v>0</v>
      </c>
      <c r="F1252" s="3">
        <f>MAX(D1252*Inputs!$B$5 - B1252, 0)</f>
        <v>0</v>
      </c>
      <c r="G1252" s="3">
        <f t="shared" si="172"/>
        <v>0.12</v>
      </c>
      <c r="H1252" t="str">
        <f t="shared" si="173"/>
        <v>Reg</v>
      </c>
      <c r="I1252" s="3">
        <f t="shared" si="178"/>
        <v>0</v>
      </c>
      <c r="J1252" s="3">
        <f t="shared" si="179"/>
        <v>276.8448150039797</v>
      </c>
      <c r="K1252" s="3">
        <f>MIN(Inputs!$B$2, (Inputs!$B$8 - I1252)/Inputs!$B$9)</f>
        <v>170</v>
      </c>
      <c r="L1252" s="3">
        <f>MAX(MIN(Inputs!$B$2, I1252*Inputs!$B$10, Inputs!$B$8*Inputs!$B$4 - J1252), 0)</f>
        <v>0</v>
      </c>
      <c r="M1252" s="3">
        <f t="shared" si="174"/>
        <v>0</v>
      </c>
      <c r="N1252" s="3">
        <f t="shared" si="175"/>
        <v>0</v>
      </c>
      <c r="O1252" s="3">
        <f>IF(H1252="Reg", MIN(Inputs!$B$2, I1252*Inputs!$B$10, (Inputs!$B$8-I1252)/Inputs!$B$9), 0)</f>
        <v>0</v>
      </c>
      <c r="P1252" s="3">
        <f t="shared" si="176"/>
        <v>0</v>
      </c>
      <c r="Q1252" s="3">
        <f t="shared" si="177"/>
        <v>0</v>
      </c>
      <c r="R1252" s="3">
        <f>I1252 + M1252*Inputs!$B$9 - N1252/Inputs!$B$10</f>
        <v>0</v>
      </c>
    </row>
    <row r="1253" spans="1:18" x14ac:dyDescent="0.3">
      <c r="A1253" s="4">
        <v>46075.125</v>
      </c>
      <c r="B1253" s="3">
        <v>17.834999999999997</v>
      </c>
      <c r="C1253" s="3">
        <v>0.13</v>
      </c>
      <c r="D1253" s="3">
        <f t="shared" si="171"/>
        <v>18.478958333333338</v>
      </c>
      <c r="E1253" s="3">
        <f>MAX(B1253 - D1253/Inputs!$B$5, 0)</f>
        <v>0</v>
      </c>
      <c r="F1253" s="3">
        <f>MAX(D1253*Inputs!$B$5 - B1253, 0)</f>
        <v>0</v>
      </c>
      <c r="G1253" s="3">
        <f t="shared" si="172"/>
        <v>0.13</v>
      </c>
      <c r="H1253" t="str">
        <f t="shared" si="173"/>
        <v>Reg</v>
      </c>
      <c r="I1253" s="3">
        <f t="shared" si="178"/>
        <v>0</v>
      </c>
      <c r="J1253" s="3">
        <f t="shared" si="179"/>
        <v>276.8448150039797</v>
      </c>
      <c r="K1253" s="3">
        <f>MIN(Inputs!$B$2, (Inputs!$B$8 - I1253)/Inputs!$B$9)</f>
        <v>170</v>
      </c>
      <c r="L1253" s="3">
        <f>MAX(MIN(Inputs!$B$2, I1253*Inputs!$B$10, Inputs!$B$8*Inputs!$B$4 - J1253), 0)</f>
        <v>0</v>
      </c>
      <c r="M1253" s="3">
        <f t="shared" si="174"/>
        <v>0</v>
      </c>
      <c r="N1253" s="3">
        <f t="shared" si="175"/>
        <v>0</v>
      </c>
      <c r="O1253" s="3">
        <f>IF(H1253="Reg", MIN(Inputs!$B$2, I1253*Inputs!$B$10, (Inputs!$B$8-I1253)/Inputs!$B$9), 0)</f>
        <v>0</v>
      </c>
      <c r="P1253" s="3">
        <f t="shared" si="176"/>
        <v>0</v>
      </c>
      <c r="Q1253" s="3">
        <f t="shared" si="177"/>
        <v>0</v>
      </c>
      <c r="R1253" s="3">
        <f>I1253 + M1253*Inputs!$B$9 - N1253/Inputs!$B$10</f>
        <v>0</v>
      </c>
    </row>
    <row r="1254" spans="1:18" x14ac:dyDescent="0.3">
      <c r="A1254" s="4">
        <v>46075.166666666657</v>
      </c>
      <c r="B1254" s="3">
        <v>19.560000000000002</v>
      </c>
      <c r="C1254" s="3">
        <v>0.79</v>
      </c>
      <c r="D1254" s="3">
        <f t="shared" si="171"/>
        <v>18.478958333333338</v>
      </c>
      <c r="E1254" s="3">
        <f>MAX(B1254 - D1254/Inputs!$B$5, 0)</f>
        <v>0</v>
      </c>
      <c r="F1254" s="3">
        <f>MAX(D1254*Inputs!$B$5 - B1254, 0)</f>
        <v>0</v>
      </c>
      <c r="G1254" s="3">
        <f t="shared" si="172"/>
        <v>0.79</v>
      </c>
      <c r="H1254" t="str">
        <f t="shared" si="173"/>
        <v>Reg</v>
      </c>
      <c r="I1254" s="3">
        <f t="shared" si="178"/>
        <v>0</v>
      </c>
      <c r="J1254" s="3">
        <f t="shared" si="179"/>
        <v>276.8448150039797</v>
      </c>
      <c r="K1254" s="3">
        <f>MIN(Inputs!$B$2, (Inputs!$B$8 - I1254)/Inputs!$B$9)</f>
        <v>170</v>
      </c>
      <c r="L1254" s="3">
        <f>MAX(MIN(Inputs!$B$2, I1254*Inputs!$B$10, Inputs!$B$8*Inputs!$B$4 - J1254), 0)</f>
        <v>0</v>
      </c>
      <c r="M1254" s="3">
        <f t="shared" si="174"/>
        <v>0</v>
      </c>
      <c r="N1254" s="3">
        <f t="shared" si="175"/>
        <v>0</v>
      </c>
      <c r="O1254" s="3">
        <f>IF(H1254="Reg", MIN(Inputs!$B$2, I1254*Inputs!$B$10, (Inputs!$B$8-I1254)/Inputs!$B$9), 0)</f>
        <v>0</v>
      </c>
      <c r="P1254" s="3">
        <f t="shared" si="176"/>
        <v>0</v>
      </c>
      <c r="Q1254" s="3">
        <f t="shared" si="177"/>
        <v>0</v>
      </c>
      <c r="R1254" s="3">
        <f>I1254 + M1254*Inputs!$B$9 - N1254/Inputs!$B$10</f>
        <v>0</v>
      </c>
    </row>
    <row r="1255" spans="1:18" x14ac:dyDescent="0.3">
      <c r="A1255" s="4">
        <v>46075.208333333343</v>
      </c>
      <c r="B1255" s="3">
        <v>21.38</v>
      </c>
      <c r="C1255" s="3">
        <v>0.79</v>
      </c>
      <c r="D1255" s="3">
        <f t="shared" si="171"/>
        <v>18.478958333333338</v>
      </c>
      <c r="E1255" s="3">
        <f>MAX(B1255 - D1255/Inputs!$B$5, 0)</f>
        <v>0.3811837121212065</v>
      </c>
      <c r="F1255" s="3">
        <f>MAX(D1255*Inputs!$B$5 - B1255, 0)</f>
        <v>0</v>
      </c>
      <c r="G1255" s="3">
        <f t="shared" si="172"/>
        <v>0.79</v>
      </c>
      <c r="H1255" t="str">
        <f t="shared" si="173"/>
        <v>Reg</v>
      </c>
      <c r="I1255" s="3">
        <f t="shared" si="178"/>
        <v>0</v>
      </c>
      <c r="J1255" s="3">
        <f t="shared" si="179"/>
        <v>276.8448150039797</v>
      </c>
      <c r="K1255" s="3">
        <f>MIN(Inputs!$B$2, (Inputs!$B$8 - I1255)/Inputs!$B$9)</f>
        <v>170</v>
      </c>
      <c r="L1255" s="3">
        <f>MAX(MIN(Inputs!$B$2, I1255*Inputs!$B$10, Inputs!$B$8*Inputs!$B$4 - J1255), 0)</f>
        <v>0</v>
      </c>
      <c r="M1255" s="3">
        <f t="shared" si="174"/>
        <v>0</v>
      </c>
      <c r="N1255" s="3">
        <f t="shared" si="175"/>
        <v>0</v>
      </c>
      <c r="O1255" s="3">
        <f>IF(H1255="Reg", MIN(Inputs!$B$2, I1255*Inputs!$B$10, (Inputs!$B$8-I1255)/Inputs!$B$9), 0)</f>
        <v>0</v>
      </c>
      <c r="P1255" s="3">
        <f t="shared" si="176"/>
        <v>0</v>
      </c>
      <c r="Q1255" s="3">
        <f t="shared" si="177"/>
        <v>0</v>
      </c>
      <c r="R1255" s="3">
        <f>I1255 + M1255*Inputs!$B$9 - N1255/Inputs!$B$10</f>
        <v>0</v>
      </c>
    </row>
    <row r="1256" spans="1:18" x14ac:dyDescent="0.3">
      <c r="A1256" s="4">
        <v>46075.25</v>
      </c>
      <c r="B1256" s="3">
        <v>23.29</v>
      </c>
      <c r="C1256" s="3">
        <v>1.51</v>
      </c>
      <c r="D1256" s="3">
        <f t="shared" si="171"/>
        <v>18.478958333333338</v>
      </c>
      <c r="E1256" s="3">
        <f>MAX(B1256 - D1256/Inputs!$B$5, 0)</f>
        <v>2.2911837121212066</v>
      </c>
      <c r="F1256" s="3">
        <f>MAX(D1256*Inputs!$B$5 - B1256, 0)</f>
        <v>0</v>
      </c>
      <c r="G1256" s="3">
        <f t="shared" si="172"/>
        <v>1.51</v>
      </c>
      <c r="H1256" t="str">
        <f t="shared" si="173"/>
        <v>Discharge</v>
      </c>
      <c r="I1256" s="3">
        <f t="shared" si="178"/>
        <v>0</v>
      </c>
      <c r="J1256" s="3">
        <f t="shared" si="179"/>
        <v>276.8448150039797</v>
      </c>
      <c r="K1256" s="3">
        <f>MIN(Inputs!$B$2, (Inputs!$B$8 - I1256)/Inputs!$B$9)</f>
        <v>170</v>
      </c>
      <c r="L1256" s="3">
        <f>MAX(MIN(Inputs!$B$2, I1256*Inputs!$B$10, Inputs!$B$8*Inputs!$B$4 - J1256), 0)</f>
        <v>0</v>
      </c>
      <c r="M1256" s="3">
        <f t="shared" si="174"/>
        <v>0</v>
      </c>
      <c r="N1256" s="3">
        <f t="shared" si="175"/>
        <v>0</v>
      </c>
      <c r="O1256" s="3">
        <f>IF(H1256="Reg", MIN(Inputs!$B$2, I1256*Inputs!$B$10, (Inputs!$B$8-I1256)/Inputs!$B$9), 0)</f>
        <v>0</v>
      </c>
      <c r="P1256" s="3">
        <f t="shared" si="176"/>
        <v>0</v>
      </c>
      <c r="Q1256" s="3">
        <f t="shared" si="177"/>
        <v>0</v>
      </c>
      <c r="R1256" s="3">
        <f>I1256 + M1256*Inputs!$B$9 - N1256/Inputs!$B$10</f>
        <v>0</v>
      </c>
    </row>
    <row r="1257" spans="1:18" x14ac:dyDescent="0.3">
      <c r="A1257" s="4">
        <v>46075.291666666657</v>
      </c>
      <c r="B1257" s="3">
        <v>2.4375</v>
      </c>
      <c r="C1257" s="3">
        <v>16.28</v>
      </c>
      <c r="D1257" s="3">
        <f t="shared" si="171"/>
        <v>18.478958333333338</v>
      </c>
      <c r="E1257" s="3">
        <f>MAX(B1257 - D1257/Inputs!$B$5, 0)</f>
        <v>0</v>
      </c>
      <c r="F1257" s="3">
        <f>MAX(D1257*Inputs!$B$5 - B1257, 0)</f>
        <v>13.823983333333338</v>
      </c>
      <c r="G1257" s="3">
        <f t="shared" si="172"/>
        <v>16.28</v>
      </c>
      <c r="H1257" t="str">
        <f t="shared" si="173"/>
        <v>Reg</v>
      </c>
      <c r="I1257" s="3">
        <f t="shared" si="178"/>
        <v>0</v>
      </c>
      <c r="J1257" s="3">
        <f t="shared" si="179"/>
        <v>276.8448150039797</v>
      </c>
      <c r="K1257" s="3">
        <f>MIN(Inputs!$B$2, (Inputs!$B$8 - I1257)/Inputs!$B$9)</f>
        <v>170</v>
      </c>
      <c r="L1257" s="3">
        <f>MAX(MIN(Inputs!$B$2, I1257*Inputs!$B$10, Inputs!$B$8*Inputs!$B$4 - J1257), 0)</f>
        <v>0</v>
      </c>
      <c r="M1257" s="3">
        <f t="shared" si="174"/>
        <v>0</v>
      </c>
      <c r="N1257" s="3">
        <f t="shared" si="175"/>
        <v>0</v>
      </c>
      <c r="O1257" s="3">
        <f>IF(H1257="Reg", MIN(Inputs!$B$2, I1257*Inputs!$B$10, (Inputs!$B$8-I1257)/Inputs!$B$9), 0)</f>
        <v>0</v>
      </c>
      <c r="P1257" s="3">
        <f t="shared" si="176"/>
        <v>0</v>
      </c>
      <c r="Q1257" s="3">
        <f t="shared" si="177"/>
        <v>0</v>
      </c>
      <c r="R1257" s="3">
        <f>I1257 + M1257*Inputs!$B$9 - N1257/Inputs!$B$10</f>
        <v>0</v>
      </c>
    </row>
    <row r="1258" spans="1:18" x14ac:dyDescent="0.3">
      <c r="A1258" s="4">
        <v>46075.333333333343</v>
      </c>
      <c r="B1258" s="3">
        <v>-0.75249999999999995</v>
      </c>
      <c r="C1258" s="3">
        <v>19.5</v>
      </c>
      <c r="D1258" s="3">
        <f t="shared" si="171"/>
        <v>18.478958333333338</v>
      </c>
      <c r="E1258" s="3">
        <f>MAX(B1258 - D1258/Inputs!$B$5, 0)</f>
        <v>0</v>
      </c>
      <c r="F1258" s="3">
        <f>MAX(D1258*Inputs!$B$5 - B1258, 0)</f>
        <v>17.013983333333339</v>
      </c>
      <c r="G1258" s="3">
        <f t="shared" si="172"/>
        <v>19.5</v>
      </c>
      <c r="H1258" t="str">
        <f t="shared" si="173"/>
        <v>Reg</v>
      </c>
      <c r="I1258" s="3">
        <f t="shared" si="178"/>
        <v>0</v>
      </c>
      <c r="J1258" s="3">
        <f t="shared" si="179"/>
        <v>276.8448150039797</v>
      </c>
      <c r="K1258" s="3">
        <f>MIN(Inputs!$B$2, (Inputs!$B$8 - I1258)/Inputs!$B$9)</f>
        <v>170</v>
      </c>
      <c r="L1258" s="3">
        <f>MAX(MIN(Inputs!$B$2, I1258*Inputs!$B$10, Inputs!$B$8*Inputs!$B$4 - J1258), 0)</f>
        <v>0</v>
      </c>
      <c r="M1258" s="3">
        <f t="shared" si="174"/>
        <v>0</v>
      </c>
      <c r="N1258" s="3">
        <f t="shared" si="175"/>
        <v>0</v>
      </c>
      <c r="O1258" s="3">
        <f>IF(H1258="Reg", MIN(Inputs!$B$2, I1258*Inputs!$B$10, (Inputs!$B$8-I1258)/Inputs!$B$9), 0)</f>
        <v>0</v>
      </c>
      <c r="P1258" s="3">
        <f t="shared" si="176"/>
        <v>0</v>
      </c>
      <c r="Q1258" s="3">
        <f t="shared" si="177"/>
        <v>0</v>
      </c>
      <c r="R1258" s="3">
        <f>I1258 + M1258*Inputs!$B$9 - N1258/Inputs!$B$10</f>
        <v>0</v>
      </c>
    </row>
    <row r="1259" spans="1:18" x14ac:dyDescent="0.3">
      <c r="A1259" s="4">
        <v>46075.375</v>
      </c>
      <c r="B1259" s="3">
        <v>-3.6549999999999998</v>
      </c>
      <c r="C1259" s="3">
        <v>18.46</v>
      </c>
      <c r="D1259" s="3">
        <f t="shared" si="171"/>
        <v>18.478958333333338</v>
      </c>
      <c r="E1259" s="3">
        <f>MAX(B1259 - D1259/Inputs!$B$5, 0)</f>
        <v>0</v>
      </c>
      <c r="F1259" s="3">
        <f>MAX(D1259*Inputs!$B$5 - B1259, 0)</f>
        <v>19.916483333333339</v>
      </c>
      <c r="G1259" s="3">
        <f t="shared" si="172"/>
        <v>18.46</v>
      </c>
      <c r="H1259" t="str">
        <f t="shared" si="173"/>
        <v>Charge</v>
      </c>
      <c r="I1259" s="3">
        <f t="shared" si="178"/>
        <v>0</v>
      </c>
      <c r="J1259" s="3">
        <f t="shared" si="179"/>
        <v>276.8448150039797</v>
      </c>
      <c r="K1259" s="3">
        <f>MIN(Inputs!$B$2, (Inputs!$B$8 - I1259)/Inputs!$B$9)</f>
        <v>170</v>
      </c>
      <c r="L1259" s="3">
        <f>MAX(MIN(Inputs!$B$2, I1259*Inputs!$B$10, Inputs!$B$8*Inputs!$B$4 - J1259), 0)</f>
        <v>0</v>
      </c>
      <c r="M1259" s="3">
        <f t="shared" si="174"/>
        <v>170</v>
      </c>
      <c r="N1259" s="3">
        <f t="shared" si="175"/>
        <v>0</v>
      </c>
      <c r="O1259" s="3">
        <f>IF(H1259="Reg", MIN(Inputs!$B$2, I1259*Inputs!$B$10, (Inputs!$B$8-I1259)/Inputs!$B$9), 0)</f>
        <v>0</v>
      </c>
      <c r="P1259" s="3">
        <f t="shared" si="176"/>
        <v>621.35</v>
      </c>
      <c r="Q1259" s="3">
        <f t="shared" si="177"/>
        <v>0</v>
      </c>
      <c r="R1259" s="3">
        <f>I1259 + M1259*Inputs!$B$9 - N1259/Inputs!$B$10</f>
        <v>159.4741358339966</v>
      </c>
    </row>
    <row r="1260" spans="1:18" x14ac:dyDescent="0.3">
      <c r="A1260" s="4">
        <v>46075.416666666657</v>
      </c>
      <c r="B1260" s="3">
        <v>-4.3574999999999999</v>
      </c>
      <c r="C1260" s="3">
        <v>1.56</v>
      </c>
      <c r="D1260" s="3">
        <f t="shared" si="171"/>
        <v>18.478958333333338</v>
      </c>
      <c r="E1260" s="3">
        <f>MAX(B1260 - D1260/Inputs!$B$5, 0)</f>
        <v>0</v>
      </c>
      <c r="F1260" s="3">
        <f>MAX(D1260*Inputs!$B$5 - B1260, 0)</f>
        <v>20.61898333333334</v>
      </c>
      <c r="G1260" s="3">
        <f t="shared" si="172"/>
        <v>1.56</v>
      </c>
      <c r="H1260" t="str">
        <f t="shared" si="173"/>
        <v>Charge</v>
      </c>
      <c r="I1260" s="3">
        <f t="shared" si="178"/>
        <v>159.4741358339966</v>
      </c>
      <c r="J1260" s="3">
        <f t="shared" si="179"/>
        <v>276.8448150039797</v>
      </c>
      <c r="K1260" s="3">
        <f>MIN(Inputs!$B$2, (Inputs!$B$8 - I1260)/Inputs!$B$9)</f>
        <v>170</v>
      </c>
      <c r="L1260" s="3">
        <f>MAX(MIN(Inputs!$B$2, I1260*Inputs!$B$10, Inputs!$B$8*Inputs!$B$4 - J1260), 0)</f>
        <v>63.155184996020296</v>
      </c>
      <c r="M1260" s="3">
        <f t="shared" si="174"/>
        <v>170</v>
      </c>
      <c r="N1260" s="3">
        <f t="shared" si="175"/>
        <v>0</v>
      </c>
      <c r="O1260" s="3">
        <f>IF(H1260="Reg", MIN(Inputs!$B$2, I1260*Inputs!$B$10, (Inputs!$B$8-I1260)/Inputs!$B$9), 0)</f>
        <v>0</v>
      </c>
      <c r="P1260" s="3">
        <f t="shared" si="176"/>
        <v>740.77499999999998</v>
      </c>
      <c r="Q1260" s="3">
        <f t="shared" si="177"/>
        <v>0</v>
      </c>
      <c r="R1260" s="3">
        <f>I1260 + M1260*Inputs!$B$9 - N1260/Inputs!$B$10</f>
        <v>318.9482716679932</v>
      </c>
    </row>
    <row r="1261" spans="1:18" x14ac:dyDescent="0.3">
      <c r="A1261" s="4">
        <v>46075.458333333343</v>
      </c>
      <c r="B1261" s="3">
        <v>-4.1050000000000004</v>
      </c>
      <c r="C1261" s="3">
        <v>0.79</v>
      </c>
      <c r="D1261" s="3">
        <f t="shared" si="171"/>
        <v>18.478958333333338</v>
      </c>
      <c r="E1261" s="3">
        <f>MAX(B1261 - D1261/Inputs!$B$5, 0)</f>
        <v>0</v>
      </c>
      <c r="F1261" s="3">
        <f>MAX(D1261*Inputs!$B$5 - B1261, 0)</f>
        <v>20.366483333333338</v>
      </c>
      <c r="G1261" s="3">
        <f t="shared" si="172"/>
        <v>0.79</v>
      </c>
      <c r="H1261" t="str">
        <f t="shared" si="173"/>
        <v>Charge</v>
      </c>
      <c r="I1261" s="3">
        <f t="shared" si="178"/>
        <v>318.9482716679932</v>
      </c>
      <c r="J1261" s="3">
        <f t="shared" si="179"/>
        <v>276.8448150039797</v>
      </c>
      <c r="K1261" s="3">
        <f>MIN(Inputs!$B$2, (Inputs!$B$8 - I1261)/Inputs!$B$9)</f>
        <v>22.44121780453775</v>
      </c>
      <c r="L1261" s="3">
        <f>MAX(MIN(Inputs!$B$2, I1261*Inputs!$B$10, Inputs!$B$8*Inputs!$B$4 - J1261), 0)</f>
        <v>63.155184996020296</v>
      </c>
      <c r="M1261" s="3">
        <f t="shared" si="174"/>
        <v>22.44121780453775</v>
      </c>
      <c r="N1261" s="3">
        <f t="shared" si="175"/>
        <v>0</v>
      </c>
      <c r="O1261" s="3">
        <f>IF(H1261="Reg", MIN(Inputs!$B$2, I1261*Inputs!$B$10, (Inputs!$B$8-I1261)/Inputs!$B$9), 0)</f>
        <v>0</v>
      </c>
      <c r="P1261" s="3">
        <f t="shared" si="176"/>
        <v>92.121199087627474</v>
      </c>
      <c r="Q1261" s="3">
        <f t="shared" si="177"/>
        <v>0</v>
      </c>
      <c r="R1261" s="3">
        <f>I1261 + M1261*Inputs!$B$9 - N1261/Inputs!$B$10</f>
        <v>340</v>
      </c>
    </row>
    <row r="1262" spans="1:18" x14ac:dyDescent="0.3">
      <c r="A1262" s="4">
        <v>46075.5</v>
      </c>
      <c r="B1262" s="3">
        <v>-3.2</v>
      </c>
      <c r="C1262" s="3">
        <v>0.5</v>
      </c>
      <c r="D1262" s="3">
        <f t="shared" si="171"/>
        <v>18.478958333333338</v>
      </c>
      <c r="E1262" s="3">
        <f>MAX(B1262 - D1262/Inputs!$B$5, 0)</f>
        <v>0</v>
      </c>
      <c r="F1262" s="3">
        <f>MAX(D1262*Inputs!$B$5 - B1262, 0)</f>
        <v>19.461483333333337</v>
      </c>
      <c r="G1262" s="3">
        <f t="shared" si="172"/>
        <v>0.5</v>
      </c>
      <c r="H1262" t="str">
        <f t="shared" si="173"/>
        <v>Charge</v>
      </c>
      <c r="I1262" s="3">
        <f t="shared" si="178"/>
        <v>340</v>
      </c>
      <c r="J1262" s="3">
        <f t="shared" si="179"/>
        <v>276.8448150039797</v>
      </c>
      <c r="K1262" s="3">
        <f>MIN(Inputs!$B$2, (Inputs!$B$8 - I1262)/Inputs!$B$9)</f>
        <v>0</v>
      </c>
      <c r="L1262" s="3">
        <f>MAX(MIN(Inputs!$B$2, I1262*Inputs!$B$10, Inputs!$B$8*Inputs!$B$4 - J1262), 0)</f>
        <v>63.155184996020296</v>
      </c>
      <c r="M1262" s="3">
        <f t="shared" si="174"/>
        <v>0</v>
      </c>
      <c r="N1262" s="3">
        <f t="shared" si="175"/>
        <v>0</v>
      </c>
      <c r="O1262" s="3">
        <f>IF(H1262="Reg", MIN(Inputs!$B$2, I1262*Inputs!$B$10, (Inputs!$B$8-I1262)/Inputs!$B$9), 0)</f>
        <v>0</v>
      </c>
      <c r="P1262" s="3">
        <f t="shared" si="176"/>
        <v>0</v>
      </c>
      <c r="Q1262" s="3">
        <f t="shared" si="177"/>
        <v>0</v>
      </c>
      <c r="R1262" s="3">
        <f>I1262 + M1262*Inputs!$B$9 - N1262/Inputs!$B$10</f>
        <v>340</v>
      </c>
    </row>
    <row r="1263" spans="1:18" x14ac:dyDescent="0.3">
      <c r="A1263" s="4">
        <v>46075.541666666657</v>
      </c>
      <c r="B1263" s="3">
        <v>-2.4024999999999999</v>
      </c>
      <c r="C1263" s="3">
        <v>0.51</v>
      </c>
      <c r="D1263" s="3">
        <f t="shared" si="171"/>
        <v>18.478958333333338</v>
      </c>
      <c r="E1263" s="3">
        <f>MAX(B1263 - D1263/Inputs!$B$5, 0)</f>
        <v>0</v>
      </c>
      <c r="F1263" s="3">
        <f>MAX(D1263*Inputs!$B$5 - B1263, 0)</f>
        <v>18.663983333333338</v>
      </c>
      <c r="G1263" s="3">
        <f t="shared" si="172"/>
        <v>0.51</v>
      </c>
      <c r="H1263" t="str">
        <f t="shared" si="173"/>
        <v>Charge</v>
      </c>
      <c r="I1263" s="3">
        <f t="shared" si="178"/>
        <v>340</v>
      </c>
      <c r="J1263" s="3">
        <f t="shared" si="179"/>
        <v>276.8448150039797</v>
      </c>
      <c r="K1263" s="3">
        <f>MIN(Inputs!$B$2, (Inputs!$B$8 - I1263)/Inputs!$B$9)</f>
        <v>0</v>
      </c>
      <c r="L1263" s="3">
        <f>MAX(MIN(Inputs!$B$2, I1263*Inputs!$B$10, Inputs!$B$8*Inputs!$B$4 - J1263), 0)</f>
        <v>63.155184996020296</v>
      </c>
      <c r="M1263" s="3">
        <f t="shared" si="174"/>
        <v>0</v>
      </c>
      <c r="N1263" s="3">
        <f t="shared" si="175"/>
        <v>0</v>
      </c>
      <c r="O1263" s="3">
        <f>IF(H1263="Reg", MIN(Inputs!$B$2, I1263*Inputs!$B$10, (Inputs!$B$8-I1263)/Inputs!$B$9), 0)</f>
        <v>0</v>
      </c>
      <c r="P1263" s="3">
        <f t="shared" si="176"/>
        <v>0</v>
      </c>
      <c r="Q1263" s="3">
        <f t="shared" si="177"/>
        <v>0</v>
      </c>
      <c r="R1263" s="3">
        <f>I1263 + M1263*Inputs!$B$9 - N1263/Inputs!$B$10</f>
        <v>340</v>
      </c>
    </row>
    <row r="1264" spans="1:18" x14ac:dyDescent="0.3">
      <c r="A1264" s="4">
        <v>46075.583333333343</v>
      </c>
      <c r="B1264" s="3">
        <v>-2.0499999999999998</v>
      </c>
      <c r="C1264" s="3">
        <v>0.98</v>
      </c>
      <c r="D1264" s="3">
        <f t="shared" si="171"/>
        <v>18.478958333333338</v>
      </c>
      <c r="E1264" s="3">
        <f>MAX(B1264 - D1264/Inputs!$B$5, 0)</f>
        <v>0</v>
      </c>
      <c r="F1264" s="3">
        <f>MAX(D1264*Inputs!$B$5 - B1264, 0)</f>
        <v>18.311483333333339</v>
      </c>
      <c r="G1264" s="3">
        <f t="shared" si="172"/>
        <v>0.98</v>
      </c>
      <c r="H1264" t="str">
        <f t="shared" si="173"/>
        <v>Charge</v>
      </c>
      <c r="I1264" s="3">
        <f t="shared" si="178"/>
        <v>340</v>
      </c>
      <c r="J1264" s="3">
        <f t="shared" si="179"/>
        <v>276.8448150039797</v>
      </c>
      <c r="K1264" s="3">
        <f>MIN(Inputs!$B$2, (Inputs!$B$8 - I1264)/Inputs!$B$9)</f>
        <v>0</v>
      </c>
      <c r="L1264" s="3">
        <f>MAX(MIN(Inputs!$B$2, I1264*Inputs!$B$10, Inputs!$B$8*Inputs!$B$4 - J1264), 0)</f>
        <v>63.155184996020296</v>
      </c>
      <c r="M1264" s="3">
        <f t="shared" si="174"/>
        <v>0</v>
      </c>
      <c r="N1264" s="3">
        <f t="shared" si="175"/>
        <v>0</v>
      </c>
      <c r="O1264" s="3">
        <f>IF(H1264="Reg", MIN(Inputs!$B$2, I1264*Inputs!$B$10, (Inputs!$B$8-I1264)/Inputs!$B$9), 0)</f>
        <v>0</v>
      </c>
      <c r="P1264" s="3">
        <f t="shared" si="176"/>
        <v>0</v>
      </c>
      <c r="Q1264" s="3">
        <f t="shared" si="177"/>
        <v>0</v>
      </c>
      <c r="R1264" s="3">
        <f>I1264 + M1264*Inputs!$B$9 - N1264/Inputs!$B$10</f>
        <v>340</v>
      </c>
    </row>
    <row r="1265" spans="1:18" x14ac:dyDescent="0.3">
      <c r="A1265" s="4">
        <v>46075.625</v>
      </c>
      <c r="B1265" s="3">
        <v>-0.48250000000000004</v>
      </c>
      <c r="C1265" s="3">
        <v>0.79</v>
      </c>
      <c r="D1265" s="3">
        <f t="shared" si="171"/>
        <v>18.478958333333338</v>
      </c>
      <c r="E1265" s="3">
        <f>MAX(B1265 - D1265/Inputs!$B$5, 0)</f>
        <v>0</v>
      </c>
      <c r="F1265" s="3">
        <f>MAX(D1265*Inputs!$B$5 - B1265, 0)</f>
        <v>16.74398333333334</v>
      </c>
      <c r="G1265" s="3">
        <f t="shared" si="172"/>
        <v>0.79</v>
      </c>
      <c r="H1265" t="str">
        <f t="shared" si="173"/>
        <v>Charge</v>
      </c>
      <c r="I1265" s="3">
        <f t="shared" si="178"/>
        <v>340</v>
      </c>
      <c r="J1265" s="3">
        <f t="shared" si="179"/>
        <v>276.8448150039797</v>
      </c>
      <c r="K1265" s="3">
        <f>MIN(Inputs!$B$2, (Inputs!$B$8 - I1265)/Inputs!$B$9)</f>
        <v>0</v>
      </c>
      <c r="L1265" s="3">
        <f>MAX(MIN(Inputs!$B$2, I1265*Inputs!$B$10, Inputs!$B$8*Inputs!$B$4 - J1265), 0)</f>
        <v>63.155184996020296</v>
      </c>
      <c r="M1265" s="3">
        <f t="shared" si="174"/>
        <v>0</v>
      </c>
      <c r="N1265" s="3">
        <f t="shared" si="175"/>
        <v>0</v>
      </c>
      <c r="O1265" s="3">
        <f>IF(H1265="Reg", MIN(Inputs!$B$2, I1265*Inputs!$B$10, (Inputs!$B$8-I1265)/Inputs!$B$9), 0)</f>
        <v>0</v>
      </c>
      <c r="P1265" s="3">
        <f t="shared" si="176"/>
        <v>0</v>
      </c>
      <c r="Q1265" s="3">
        <f t="shared" si="177"/>
        <v>0</v>
      </c>
      <c r="R1265" s="3">
        <f>I1265 + M1265*Inputs!$B$9 - N1265/Inputs!$B$10</f>
        <v>340</v>
      </c>
    </row>
    <row r="1266" spans="1:18" x14ac:dyDescent="0.3">
      <c r="A1266" s="4">
        <v>46075.666666666657</v>
      </c>
      <c r="B1266" s="3">
        <v>28.8125</v>
      </c>
      <c r="C1266" s="3">
        <v>0.66</v>
      </c>
      <c r="D1266" s="3">
        <f t="shared" si="171"/>
        <v>18.478958333333338</v>
      </c>
      <c r="E1266" s="3">
        <f>MAX(B1266 - D1266/Inputs!$B$5, 0)</f>
        <v>7.8136837121212075</v>
      </c>
      <c r="F1266" s="3">
        <f>MAX(D1266*Inputs!$B$5 - B1266, 0)</f>
        <v>0</v>
      </c>
      <c r="G1266" s="3">
        <f t="shared" si="172"/>
        <v>0.66</v>
      </c>
      <c r="H1266" t="str">
        <f t="shared" si="173"/>
        <v>Discharge</v>
      </c>
      <c r="I1266" s="3">
        <f t="shared" si="178"/>
        <v>340</v>
      </c>
      <c r="J1266" s="3">
        <f t="shared" si="179"/>
        <v>276.8448150039797</v>
      </c>
      <c r="K1266" s="3">
        <f>MIN(Inputs!$B$2, (Inputs!$B$8 - I1266)/Inputs!$B$9)</f>
        <v>0</v>
      </c>
      <c r="L1266" s="3">
        <f>MAX(MIN(Inputs!$B$2, I1266*Inputs!$B$10, Inputs!$B$8*Inputs!$B$4 - J1266), 0)</f>
        <v>63.155184996020296</v>
      </c>
      <c r="M1266" s="3">
        <f t="shared" si="174"/>
        <v>0</v>
      </c>
      <c r="N1266" s="3">
        <f t="shared" si="175"/>
        <v>63.155184996020296</v>
      </c>
      <c r="O1266" s="3">
        <f>IF(H1266="Reg", MIN(Inputs!$B$2, I1266*Inputs!$B$10, (Inputs!$B$8-I1266)/Inputs!$B$9), 0)</f>
        <v>0</v>
      </c>
      <c r="P1266" s="3">
        <f t="shared" si="176"/>
        <v>1819.6587676978347</v>
      </c>
      <c r="Q1266" s="3">
        <f t="shared" si="177"/>
        <v>0</v>
      </c>
      <c r="R1266" s="3">
        <f>I1266 + M1266*Inputs!$B$9 - N1266/Inputs!$B$10</f>
        <v>272.6763465863869</v>
      </c>
    </row>
    <row r="1267" spans="1:18" x14ac:dyDescent="0.3">
      <c r="A1267" s="4">
        <v>46075.708333333343</v>
      </c>
      <c r="B1267" s="3">
        <v>63.870000000000005</v>
      </c>
      <c r="C1267" s="3">
        <v>1</v>
      </c>
      <c r="D1267" s="3">
        <f t="shared" si="171"/>
        <v>18.478958333333338</v>
      </c>
      <c r="E1267" s="3">
        <f>MAX(B1267 - D1267/Inputs!$B$5, 0)</f>
        <v>42.871183712121208</v>
      </c>
      <c r="F1267" s="3">
        <f>MAX(D1267*Inputs!$B$5 - B1267, 0)</f>
        <v>0</v>
      </c>
      <c r="G1267" s="3">
        <f t="shared" si="172"/>
        <v>1</v>
      </c>
      <c r="H1267" t="str">
        <f t="shared" si="173"/>
        <v>Discharge</v>
      </c>
      <c r="I1267" s="3">
        <f t="shared" si="178"/>
        <v>272.6763465863869</v>
      </c>
      <c r="J1267" s="3">
        <f t="shared" si="179"/>
        <v>340</v>
      </c>
      <c r="K1267" s="3">
        <f>MIN(Inputs!$B$2, (Inputs!$B$8 - I1267)/Inputs!$B$9)</f>
        <v>71.767255677295751</v>
      </c>
      <c r="L1267" s="3">
        <f>MAX(MIN(Inputs!$B$2, I1267*Inputs!$B$10, Inputs!$B$8*Inputs!$B$4 - J1267), 0)</f>
        <v>0</v>
      </c>
      <c r="M1267" s="3">
        <f t="shared" si="174"/>
        <v>0</v>
      </c>
      <c r="N1267" s="3">
        <f t="shared" si="175"/>
        <v>0</v>
      </c>
      <c r="O1267" s="3">
        <f>IF(H1267="Reg", MIN(Inputs!$B$2, I1267*Inputs!$B$10, (Inputs!$B$8-I1267)/Inputs!$B$9), 0)</f>
        <v>0</v>
      </c>
      <c r="P1267" s="3">
        <f t="shared" si="176"/>
        <v>0</v>
      </c>
      <c r="Q1267" s="3">
        <f t="shared" si="177"/>
        <v>0</v>
      </c>
      <c r="R1267" s="3">
        <f>I1267 + M1267*Inputs!$B$9 - N1267/Inputs!$B$10</f>
        <v>272.6763465863869</v>
      </c>
    </row>
    <row r="1268" spans="1:18" x14ac:dyDescent="0.3">
      <c r="A1268" s="4">
        <v>46075.75</v>
      </c>
      <c r="B1268" s="3">
        <v>48.627499999999998</v>
      </c>
      <c r="C1268" s="3">
        <v>10.92</v>
      </c>
      <c r="D1268" s="3">
        <f t="shared" si="171"/>
        <v>18.478958333333338</v>
      </c>
      <c r="E1268" s="3">
        <f>MAX(B1268 - D1268/Inputs!$B$5, 0)</f>
        <v>27.628683712121205</v>
      </c>
      <c r="F1268" s="3">
        <f>MAX(D1268*Inputs!$B$5 - B1268, 0)</f>
        <v>0</v>
      </c>
      <c r="G1268" s="3">
        <f t="shared" si="172"/>
        <v>10.92</v>
      </c>
      <c r="H1268" t="str">
        <f t="shared" si="173"/>
        <v>Discharge</v>
      </c>
      <c r="I1268" s="3">
        <f t="shared" si="178"/>
        <v>272.6763465863869</v>
      </c>
      <c r="J1268" s="3">
        <f t="shared" si="179"/>
        <v>340</v>
      </c>
      <c r="K1268" s="3">
        <f>MIN(Inputs!$B$2, (Inputs!$B$8 - I1268)/Inputs!$B$9)</f>
        <v>71.767255677295751</v>
      </c>
      <c r="L1268" s="3">
        <f>MAX(MIN(Inputs!$B$2, I1268*Inputs!$B$10, Inputs!$B$8*Inputs!$B$4 - J1268), 0)</f>
        <v>0</v>
      </c>
      <c r="M1268" s="3">
        <f t="shared" si="174"/>
        <v>0</v>
      </c>
      <c r="N1268" s="3">
        <f t="shared" si="175"/>
        <v>0</v>
      </c>
      <c r="O1268" s="3">
        <f>IF(H1268="Reg", MIN(Inputs!$B$2, I1268*Inputs!$B$10, (Inputs!$B$8-I1268)/Inputs!$B$9), 0)</f>
        <v>0</v>
      </c>
      <c r="P1268" s="3">
        <f t="shared" si="176"/>
        <v>0</v>
      </c>
      <c r="Q1268" s="3">
        <f t="shared" si="177"/>
        <v>0</v>
      </c>
      <c r="R1268" s="3">
        <f>I1268 + M1268*Inputs!$B$9 - N1268/Inputs!$B$10</f>
        <v>272.6763465863869</v>
      </c>
    </row>
    <row r="1269" spans="1:18" x14ac:dyDescent="0.3">
      <c r="A1269" s="4">
        <v>46075.791666666657</v>
      </c>
      <c r="B1269" s="3">
        <v>33.22</v>
      </c>
      <c r="C1269" s="3">
        <v>2.84</v>
      </c>
      <c r="D1269" s="3">
        <f t="shared" si="171"/>
        <v>18.478958333333338</v>
      </c>
      <c r="E1269" s="3">
        <f>MAX(B1269 - D1269/Inputs!$B$5, 0)</f>
        <v>12.221183712121206</v>
      </c>
      <c r="F1269" s="3">
        <f>MAX(D1269*Inputs!$B$5 - B1269, 0)</f>
        <v>0</v>
      </c>
      <c r="G1269" s="3">
        <f t="shared" si="172"/>
        <v>2.84</v>
      </c>
      <c r="H1269" t="str">
        <f t="shared" si="173"/>
        <v>Discharge</v>
      </c>
      <c r="I1269" s="3">
        <f t="shared" si="178"/>
        <v>272.6763465863869</v>
      </c>
      <c r="J1269" s="3">
        <f t="shared" si="179"/>
        <v>340</v>
      </c>
      <c r="K1269" s="3">
        <f>MIN(Inputs!$B$2, (Inputs!$B$8 - I1269)/Inputs!$B$9)</f>
        <v>71.767255677295751</v>
      </c>
      <c r="L1269" s="3">
        <f>MAX(MIN(Inputs!$B$2, I1269*Inputs!$B$10, Inputs!$B$8*Inputs!$B$4 - J1269), 0)</f>
        <v>0</v>
      </c>
      <c r="M1269" s="3">
        <f t="shared" si="174"/>
        <v>0</v>
      </c>
      <c r="N1269" s="3">
        <f t="shared" si="175"/>
        <v>0</v>
      </c>
      <c r="O1269" s="3">
        <f>IF(H1269="Reg", MIN(Inputs!$B$2, I1269*Inputs!$B$10, (Inputs!$B$8-I1269)/Inputs!$B$9), 0)</f>
        <v>0</v>
      </c>
      <c r="P1269" s="3">
        <f t="shared" si="176"/>
        <v>0</v>
      </c>
      <c r="Q1269" s="3">
        <f t="shared" si="177"/>
        <v>0</v>
      </c>
      <c r="R1269" s="3">
        <f>I1269 + M1269*Inputs!$B$9 - N1269/Inputs!$B$10</f>
        <v>272.6763465863869</v>
      </c>
    </row>
    <row r="1270" spans="1:18" x14ac:dyDescent="0.3">
      <c r="A1270" s="4">
        <v>46075.833333333343</v>
      </c>
      <c r="B1270" s="3">
        <v>32.677500000000002</v>
      </c>
      <c r="C1270" s="3">
        <v>0.5</v>
      </c>
      <c r="D1270" s="3">
        <f t="shared" si="171"/>
        <v>18.478958333333338</v>
      </c>
      <c r="E1270" s="3">
        <f>MAX(B1270 - D1270/Inputs!$B$5, 0)</f>
        <v>11.678683712121209</v>
      </c>
      <c r="F1270" s="3">
        <f>MAX(D1270*Inputs!$B$5 - B1270, 0)</f>
        <v>0</v>
      </c>
      <c r="G1270" s="3">
        <f t="shared" si="172"/>
        <v>0.5</v>
      </c>
      <c r="H1270" t="str">
        <f t="shared" si="173"/>
        <v>Discharge</v>
      </c>
      <c r="I1270" s="3">
        <f t="shared" si="178"/>
        <v>272.6763465863869</v>
      </c>
      <c r="J1270" s="3">
        <f t="shared" si="179"/>
        <v>340</v>
      </c>
      <c r="K1270" s="3">
        <f>MIN(Inputs!$B$2, (Inputs!$B$8 - I1270)/Inputs!$B$9)</f>
        <v>71.767255677295751</v>
      </c>
      <c r="L1270" s="3">
        <f>MAX(MIN(Inputs!$B$2, I1270*Inputs!$B$10, Inputs!$B$8*Inputs!$B$4 - J1270), 0)</f>
        <v>0</v>
      </c>
      <c r="M1270" s="3">
        <f t="shared" si="174"/>
        <v>0</v>
      </c>
      <c r="N1270" s="3">
        <f t="shared" si="175"/>
        <v>0</v>
      </c>
      <c r="O1270" s="3">
        <f>IF(H1270="Reg", MIN(Inputs!$B$2, I1270*Inputs!$B$10, (Inputs!$B$8-I1270)/Inputs!$B$9), 0)</f>
        <v>0</v>
      </c>
      <c r="P1270" s="3">
        <f t="shared" si="176"/>
        <v>0</v>
      </c>
      <c r="Q1270" s="3">
        <f t="shared" si="177"/>
        <v>0</v>
      </c>
      <c r="R1270" s="3">
        <f>I1270 + M1270*Inputs!$B$9 - N1270/Inputs!$B$10</f>
        <v>272.6763465863869</v>
      </c>
    </row>
    <row r="1271" spans="1:18" x14ac:dyDescent="0.3">
      <c r="A1271" s="4">
        <v>46075.875</v>
      </c>
      <c r="B1271" s="3">
        <v>33.942499999999995</v>
      </c>
      <c r="C1271" s="3">
        <v>0.3</v>
      </c>
      <c r="D1271" s="3">
        <f t="shared" si="171"/>
        <v>18.478958333333338</v>
      </c>
      <c r="E1271" s="3">
        <f>MAX(B1271 - D1271/Inputs!$B$5, 0)</f>
        <v>12.943683712121203</v>
      </c>
      <c r="F1271" s="3">
        <f>MAX(D1271*Inputs!$B$5 - B1271, 0)</f>
        <v>0</v>
      </c>
      <c r="G1271" s="3">
        <f t="shared" si="172"/>
        <v>0.3</v>
      </c>
      <c r="H1271" t="str">
        <f t="shared" si="173"/>
        <v>Discharge</v>
      </c>
      <c r="I1271" s="3">
        <f t="shared" si="178"/>
        <v>272.6763465863869</v>
      </c>
      <c r="J1271" s="3">
        <f t="shared" si="179"/>
        <v>340</v>
      </c>
      <c r="K1271" s="3">
        <f>MIN(Inputs!$B$2, (Inputs!$B$8 - I1271)/Inputs!$B$9)</f>
        <v>71.767255677295751</v>
      </c>
      <c r="L1271" s="3">
        <f>MAX(MIN(Inputs!$B$2, I1271*Inputs!$B$10, Inputs!$B$8*Inputs!$B$4 - J1271), 0)</f>
        <v>0</v>
      </c>
      <c r="M1271" s="3">
        <f t="shared" si="174"/>
        <v>0</v>
      </c>
      <c r="N1271" s="3">
        <f t="shared" si="175"/>
        <v>0</v>
      </c>
      <c r="O1271" s="3">
        <f>IF(H1271="Reg", MIN(Inputs!$B$2, I1271*Inputs!$B$10, (Inputs!$B$8-I1271)/Inputs!$B$9), 0)</f>
        <v>0</v>
      </c>
      <c r="P1271" s="3">
        <f t="shared" si="176"/>
        <v>0</v>
      </c>
      <c r="Q1271" s="3">
        <f t="shared" si="177"/>
        <v>0</v>
      </c>
      <c r="R1271" s="3">
        <f>I1271 + M1271*Inputs!$B$9 - N1271/Inputs!$B$10</f>
        <v>272.6763465863869</v>
      </c>
    </row>
    <row r="1272" spans="1:18" x14ac:dyDescent="0.3">
      <c r="A1272" s="4">
        <v>46075.916666666657</v>
      </c>
      <c r="B1272" s="3">
        <v>36.809999999999995</v>
      </c>
      <c r="C1272" s="3">
        <v>0.04</v>
      </c>
      <c r="D1272" s="3">
        <f t="shared" si="171"/>
        <v>18.478958333333338</v>
      </c>
      <c r="E1272" s="3">
        <f>MAX(B1272 - D1272/Inputs!$B$5, 0)</f>
        <v>15.811183712121203</v>
      </c>
      <c r="F1272" s="3">
        <f>MAX(D1272*Inputs!$B$5 - B1272, 0)</f>
        <v>0</v>
      </c>
      <c r="G1272" s="3">
        <f t="shared" si="172"/>
        <v>0.04</v>
      </c>
      <c r="H1272" t="str">
        <f t="shared" si="173"/>
        <v>Discharge</v>
      </c>
      <c r="I1272" s="3">
        <f t="shared" si="178"/>
        <v>272.6763465863869</v>
      </c>
      <c r="J1272" s="3">
        <f t="shared" si="179"/>
        <v>340</v>
      </c>
      <c r="K1272" s="3">
        <f>MIN(Inputs!$B$2, (Inputs!$B$8 - I1272)/Inputs!$B$9)</f>
        <v>71.767255677295751</v>
      </c>
      <c r="L1272" s="3">
        <f>MAX(MIN(Inputs!$B$2, I1272*Inputs!$B$10, Inputs!$B$8*Inputs!$B$4 - J1272), 0)</f>
        <v>0</v>
      </c>
      <c r="M1272" s="3">
        <f t="shared" si="174"/>
        <v>0</v>
      </c>
      <c r="N1272" s="3">
        <f t="shared" si="175"/>
        <v>0</v>
      </c>
      <c r="O1272" s="3">
        <f>IF(H1272="Reg", MIN(Inputs!$B$2, I1272*Inputs!$B$10, (Inputs!$B$8-I1272)/Inputs!$B$9), 0)</f>
        <v>0</v>
      </c>
      <c r="P1272" s="3">
        <f t="shared" si="176"/>
        <v>0</v>
      </c>
      <c r="Q1272" s="3">
        <f t="shared" si="177"/>
        <v>0</v>
      </c>
      <c r="R1272" s="3">
        <f>I1272 + M1272*Inputs!$B$9 - N1272/Inputs!$B$10</f>
        <v>272.6763465863869</v>
      </c>
    </row>
    <row r="1273" spans="1:18" x14ac:dyDescent="0.3">
      <c r="A1273" s="4">
        <v>46075.958333333343</v>
      </c>
      <c r="B1273" s="3">
        <v>35.53</v>
      </c>
      <c r="C1273" s="3">
        <v>0.02</v>
      </c>
      <c r="D1273" s="3">
        <f t="shared" si="171"/>
        <v>18.478958333333338</v>
      </c>
      <c r="E1273" s="3">
        <f>MAX(B1273 - D1273/Inputs!$B$5, 0)</f>
        <v>14.531183712121209</v>
      </c>
      <c r="F1273" s="3">
        <f>MAX(D1273*Inputs!$B$5 - B1273, 0)</f>
        <v>0</v>
      </c>
      <c r="G1273" s="3">
        <f t="shared" si="172"/>
        <v>0.02</v>
      </c>
      <c r="H1273" t="str">
        <f t="shared" si="173"/>
        <v>Discharge</v>
      </c>
      <c r="I1273" s="3">
        <f t="shared" si="178"/>
        <v>272.6763465863869</v>
      </c>
      <c r="J1273" s="3">
        <f t="shared" si="179"/>
        <v>340</v>
      </c>
      <c r="K1273" s="3">
        <f>MIN(Inputs!$B$2, (Inputs!$B$8 - I1273)/Inputs!$B$9)</f>
        <v>71.767255677295751</v>
      </c>
      <c r="L1273" s="3">
        <f>MAX(MIN(Inputs!$B$2, I1273*Inputs!$B$10, Inputs!$B$8*Inputs!$B$4 - J1273), 0)</f>
        <v>0</v>
      </c>
      <c r="M1273" s="3">
        <f t="shared" si="174"/>
        <v>0</v>
      </c>
      <c r="N1273" s="3">
        <f t="shared" si="175"/>
        <v>0</v>
      </c>
      <c r="O1273" s="3">
        <f>IF(H1273="Reg", MIN(Inputs!$B$2, I1273*Inputs!$B$10, (Inputs!$B$8-I1273)/Inputs!$B$9), 0)</f>
        <v>0</v>
      </c>
      <c r="P1273" s="3">
        <f t="shared" si="176"/>
        <v>0</v>
      </c>
      <c r="Q1273" s="3">
        <f t="shared" si="177"/>
        <v>0</v>
      </c>
      <c r="R1273" s="3">
        <f>I1273 + M1273*Inputs!$B$9 - N1273/Inputs!$B$10</f>
        <v>272.6763465863869</v>
      </c>
    </row>
    <row r="1274" spans="1:18" x14ac:dyDescent="0.3">
      <c r="A1274" s="4">
        <v>46076</v>
      </c>
      <c r="B1274" s="3">
        <v>33.25</v>
      </c>
      <c r="C1274" s="3">
        <v>0.03</v>
      </c>
      <c r="D1274" s="3">
        <f t="shared" si="171"/>
        <v>24.397083333333331</v>
      </c>
      <c r="E1274" s="3">
        <f>MAX(B1274 - D1274/Inputs!$B$5, 0)</f>
        <v>5.5260416666666679</v>
      </c>
      <c r="F1274" s="3">
        <f>MAX(D1274*Inputs!$B$5 - B1274, 0)</f>
        <v>0</v>
      </c>
      <c r="G1274" s="3">
        <f t="shared" si="172"/>
        <v>0.03</v>
      </c>
      <c r="H1274" t="str">
        <f t="shared" si="173"/>
        <v>Discharge</v>
      </c>
      <c r="I1274" s="3">
        <f t="shared" si="178"/>
        <v>272.6763465863869</v>
      </c>
      <c r="J1274" s="3">
        <f t="shared" si="179"/>
        <v>0</v>
      </c>
      <c r="K1274" s="3">
        <f>MIN(Inputs!$B$2, (Inputs!$B$8 - I1274)/Inputs!$B$9)</f>
        <v>71.767255677295751</v>
      </c>
      <c r="L1274" s="3">
        <f>MAX(MIN(Inputs!$B$2, I1274*Inputs!$B$10, Inputs!$B$8*Inputs!$B$4 - J1274), 0)</f>
        <v>170</v>
      </c>
      <c r="M1274" s="3">
        <f t="shared" si="174"/>
        <v>0</v>
      </c>
      <c r="N1274" s="3">
        <f t="shared" si="175"/>
        <v>170</v>
      </c>
      <c r="O1274" s="3">
        <f>IF(H1274="Reg", MIN(Inputs!$B$2, I1274*Inputs!$B$10, (Inputs!$B$8-I1274)/Inputs!$B$9), 0)</f>
        <v>0</v>
      </c>
      <c r="P1274" s="3">
        <f t="shared" si="176"/>
        <v>5652.5</v>
      </c>
      <c r="Q1274" s="3">
        <f t="shared" si="177"/>
        <v>0</v>
      </c>
      <c r="R1274" s="3">
        <f>I1274 + M1274*Inputs!$B$9 - N1274/Inputs!$B$10</f>
        <v>91.455737684118048</v>
      </c>
    </row>
    <row r="1275" spans="1:18" x14ac:dyDescent="0.3">
      <c r="A1275" s="4">
        <v>46076.041666666657</v>
      </c>
      <c r="B1275" s="3">
        <v>32.085000000000001</v>
      </c>
      <c r="C1275" s="3">
        <v>0.03</v>
      </c>
      <c r="D1275" s="3">
        <f t="shared" si="171"/>
        <v>24.397083333333331</v>
      </c>
      <c r="E1275" s="3">
        <f>MAX(B1275 - D1275/Inputs!$B$5, 0)</f>
        <v>4.3610416666666687</v>
      </c>
      <c r="F1275" s="3">
        <f>MAX(D1275*Inputs!$B$5 - B1275, 0)</f>
        <v>0</v>
      </c>
      <c r="G1275" s="3">
        <f t="shared" si="172"/>
        <v>0.03</v>
      </c>
      <c r="H1275" t="str">
        <f t="shared" si="173"/>
        <v>Discharge</v>
      </c>
      <c r="I1275" s="3">
        <f t="shared" si="178"/>
        <v>91.455737684118048</v>
      </c>
      <c r="J1275" s="3">
        <f t="shared" si="179"/>
        <v>170</v>
      </c>
      <c r="K1275" s="3">
        <f>MIN(Inputs!$B$2, (Inputs!$B$8 - I1275)/Inputs!$B$9)</f>
        <v>170</v>
      </c>
      <c r="L1275" s="3">
        <f>MAX(MIN(Inputs!$B$2, I1275*Inputs!$B$10, Inputs!$B$8*Inputs!$B$4 - J1275), 0)</f>
        <v>85.793086671972972</v>
      </c>
      <c r="M1275" s="3">
        <f t="shared" si="174"/>
        <v>0</v>
      </c>
      <c r="N1275" s="3">
        <f t="shared" si="175"/>
        <v>85.793086671972972</v>
      </c>
      <c r="O1275" s="3">
        <f>IF(H1275="Reg", MIN(Inputs!$B$2, I1275*Inputs!$B$10, (Inputs!$B$8-I1275)/Inputs!$B$9), 0)</f>
        <v>0</v>
      </c>
      <c r="P1275" s="3">
        <f t="shared" si="176"/>
        <v>2752.6711858702529</v>
      </c>
      <c r="Q1275" s="3">
        <f t="shared" si="177"/>
        <v>0</v>
      </c>
      <c r="R1275" s="3">
        <f>I1275 + M1275*Inputs!$B$9 - N1275/Inputs!$B$10</f>
        <v>0</v>
      </c>
    </row>
    <row r="1276" spans="1:18" x14ac:dyDescent="0.3">
      <c r="A1276" s="4">
        <v>46076.083333333343</v>
      </c>
      <c r="B1276" s="3">
        <v>32.725000000000001</v>
      </c>
      <c r="C1276" s="3">
        <v>0.03</v>
      </c>
      <c r="D1276" s="3">
        <f t="shared" si="171"/>
        <v>24.397083333333331</v>
      </c>
      <c r="E1276" s="3">
        <f>MAX(B1276 - D1276/Inputs!$B$5, 0)</f>
        <v>5.0010416666666693</v>
      </c>
      <c r="F1276" s="3">
        <f>MAX(D1276*Inputs!$B$5 - B1276, 0)</f>
        <v>0</v>
      </c>
      <c r="G1276" s="3">
        <f t="shared" si="172"/>
        <v>0.03</v>
      </c>
      <c r="H1276" t="str">
        <f t="shared" si="173"/>
        <v>Discharge</v>
      </c>
      <c r="I1276" s="3">
        <f t="shared" si="178"/>
        <v>0</v>
      </c>
      <c r="J1276" s="3">
        <f t="shared" si="179"/>
        <v>255.79308667197296</v>
      </c>
      <c r="K1276" s="3">
        <f>MIN(Inputs!$B$2, (Inputs!$B$8 - I1276)/Inputs!$B$9)</f>
        <v>170</v>
      </c>
      <c r="L1276" s="3">
        <f>MAX(MIN(Inputs!$B$2, I1276*Inputs!$B$10, Inputs!$B$8*Inputs!$B$4 - J1276), 0)</f>
        <v>0</v>
      </c>
      <c r="M1276" s="3">
        <f t="shared" si="174"/>
        <v>0</v>
      </c>
      <c r="N1276" s="3">
        <f t="shared" si="175"/>
        <v>0</v>
      </c>
      <c r="O1276" s="3">
        <f>IF(H1276="Reg", MIN(Inputs!$B$2, I1276*Inputs!$B$10, (Inputs!$B$8-I1276)/Inputs!$B$9), 0)</f>
        <v>0</v>
      </c>
      <c r="P1276" s="3">
        <f t="shared" si="176"/>
        <v>0</v>
      </c>
      <c r="Q1276" s="3">
        <f t="shared" si="177"/>
        <v>0</v>
      </c>
      <c r="R1276" s="3">
        <f>I1276 + M1276*Inputs!$B$9 - N1276/Inputs!$B$10</f>
        <v>0</v>
      </c>
    </row>
    <row r="1277" spans="1:18" x14ac:dyDescent="0.3">
      <c r="A1277" s="4">
        <v>46076.125</v>
      </c>
      <c r="B1277" s="3">
        <v>27.822499999999998</v>
      </c>
      <c r="C1277" s="3">
        <v>0.03</v>
      </c>
      <c r="D1277" s="3">
        <f t="shared" si="171"/>
        <v>24.397083333333331</v>
      </c>
      <c r="E1277" s="3">
        <f>MAX(B1277 - D1277/Inputs!$B$5, 0)</f>
        <v>9.8541666666665861E-2</v>
      </c>
      <c r="F1277" s="3">
        <f>MAX(D1277*Inputs!$B$5 - B1277, 0)</f>
        <v>0</v>
      </c>
      <c r="G1277" s="3">
        <f t="shared" si="172"/>
        <v>0.03</v>
      </c>
      <c r="H1277" t="str">
        <f t="shared" si="173"/>
        <v>Discharge</v>
      </c>
      <c r="I1277" s="3">
        <f t="shared" si="178"/>
        <v>0</v>
      </c>
      <c r="J1277" s="3">
        <f t="shared" si="179"/>
        <v>255.79308667197296</v>
      </c>
      <c r="K1277" s="3">
        <f>MIN(Inputs!$B$2, (Inputs!$B$8 - I1277)/Inputs!$B$9)</f>
        <v>170</v>
      </c>
      <c r="L1277" s="3">
        <f>MAX(MIN(Inputs!$B$2, I1277*Inputs!$B$10, Inputs!$B$8*Inputs!$B$4 - J1277), 0)</f>
        <v>0</v>
      </c>
      <c r="M1277" s="3">
        <f t="shared" si="174"/>
        <v>0</v>
      </c>
      <c r="N1277" s="3">
        <f t="shared" si="175"/>
        <v>0</v>
      </c>
      <c r="O1277" s="3">
        <f>IF(H1277="Reg", MIN(Inputs!$B$2, I1277*Inputs!$B$10, (Inputs!$B$8-I1277)/Inputs!$B$9), 0)</f>
        <v>0</v>
      </c>
      <c r="P1277" s="3">
        <f t="shared" si="176"/>
        <v>0</v>
      </c>
      <c r="Q1277" s="3">
        <f t="shared" si="177"/>
        <v>0</v>
      </c>
      <c r="R1277" s="3">
        <f>I1277 + M1277*Inputs!$B$9 - N1277/Inputs!$B$10</f>
        <v>0</v>
      </c>
    </row>
    <row r="1278" spans="1:18" x14ac:dyDescent="0.3">
      <c r="A1278" s="4">
        <v>46076.166666666657</v>
      </c>
      <c r="B1278" s="3">
        <v>28.377499999999998</v>
      </c>
      <c r="C1278" s="3">
        <v>0.04</v>
      </c>
      <c r="D1278" s="3">
        <f t="shared" si="171"/>
        <v>24.397083333333331</v>
      </c>
      <c r="E1278" s="3">
        <f>MAX(B1278 - D1278/Inputs!$B$5, 0)</f>
        <v>0.65354166666666558</v>
      </c>
      <c r="F1278" s="3">
        <f>MAX(D1278*Inputs!$B$5 - B1278, 0)</f>
        <v>0</v>
      </c>
      <c r="G1278" s="3">
        <f t="shared" si="172"/>
        <v>0.04</v>
      </c>
      <c r="H1278" t="str">
        <f t="shared" si="173"/>
        <v>Discharge</v>
      </c>
      <c r="I1278" s="3">
        <f t="shared" si="178"/>
        <v>0</v>
      </c>
      <c r="J1278" s="3">
        <f t="shared" si="179"/>
        <v>255.79308667197296</v>
      </c>
      <c r="K1278" s="3">
        <f>MIN(Inputs!$B$2, (Inputs!$B$8 - I1278)/Inputs!$B$9)</f>
        <v>170</v>
      </c>
      <c r="L1278" s="3">
        <f>MAX(MIN(Inputs!$B$2, I1278*Inputs!$B$10, Inputs!$B$8*Inputs!$B$4 - J1278), 0)</f>
        <v>0</v>
      </c>
      <c r="M1278" s="3">
        <f t="shared" si="174"/>
        <v>0</v>
      </c>
      <c r="N1278" s="3">
        <f t="shared" si="175"/>
        <v>0</v>
      </c>
      <c r="O1278" s="3">
        <f>IF(H1278="Reg", MIN(Inputs!$B$2, I1278*Inputs!$B$10, (Inputs!$B$8-I1278)/Inputs!$B$9), 0)</f>
        <v>0</v>
      </c>
      <c r="P1278" s="3">
        <f t="shared" si="176"/>
        <v>0</v>
      </c>
      <c r="Q1278" s="3">
        <f t="shared" si="177"/>
        <v>0</v>
      </c>
      <c r="R1278" s="3">
        <f>I1278 + M1278*Inputs!$B$9 - N1278/Inputs!$B$10</f>
        <v>0</v>
      </c>
    </row>
    <row r="1279" spans="1:18" x14ac:dyDescent="0.3">
      <c r="A1279" s="4">
        <v>46076.208333333343</v>
      </c>
      <c r="B1279" s="3">
        <v>31.087499999999999</v>
      </c>
      <c r="C1279" s="3">
        <v>0.05</v>
      </c>
      <c r="D1279" s="3">
        <f t="shared" si="171"/>
        <v>24.397083333333331</v>
      </c>
      <c r="E1279" s="3">
        <f>MAX(B1279 - D1279/Inputs!$B$5, 0)</f>
        <v>3.3635416666666664</v>
      </c>
      <c r="F1279" s="3">
        <f>MAX(D1279*Inputs!$B$5 - B1279, 0)</f>
        <v>0</v>
      </c>
      <c r="G1279" s="3">
        <f t="shared" si="172"/>
        <v>0.05</v>
      </c>
      <c r="H1279" t="str">
        <f t="shared" si="173"/>
        <v>Discharge</v>
      </c>
      <c r="I1279" s="3">
        <f t="shared" si="178"/>
        <v>0</v>
      </c>
      <c r="J1279" s="3">
        <f t="shared" si="179"/>
        <v>255.79308667197296</v>
      </c>
      <c r="K1279" s="3">
        <f>MIN(Inputs!$B$2, (Inputs!$B$8 - I1279)/Inputs!$B$9)</f>
        <v>170</v>
      </c>
      <c r="L1279" s="3">
        <f>MAX(MIN(Inputs!$B$2, I1279*Inputs!$B$10, Inputs!$B$8*Inputs!$B$4 - J1279), 0)</f>
        <v>0</v>
      </c>
      <c r="M1279" s="3">
        <f t="shared" si="174"/>
        <v>0</v>
      </c>
      <c r="N1279" s="3">
        <f t="shared" si="175"/>
        <v>0</v>
      </c>
      <c r="O1279" s="3">
        <f>IF(H1279="Reg", MIN(Inputs!$B$2, I1279*Inputs!$B$10, (Inputs!$B$8-I1279)/Inputs!$B$9), 0)</f>
        <v>0</v>
      </c>
      <c r="P1279" s="3">
        <f t="shared" si="176"/>
        <v>0</v>
      </c>
      <c r="Q1279" s="3">
        <f t="shared" si="177"/>
        <v>0</v>
      </c>
      <c r="R1279" s="3">
        <f>I1279 + M1279*Inputs!$B$9 - N1279/Inputs!$B$10</f>
        <v>0</v>
      </c>
    </row>
    <row r="1280" spans="1:18" x14ac:dyDescent="0.3">
      <c r="A1280" s="4">
        <v>46076.25</v>
      </c>
      <c r="B1280" s="3">
        <v>31.819999999999997</v>
      </c>
      <c r="C1280" s="3">
        <v>0.11</v>
      </c>
      <c r="D1280" s="3">
        <f t="shared" si="171"/>
        <v>24.397083333333331</v>
      </c>
      <c r="E1280" s="3">
        <f>MAX(B1280 - D1280/Inputs!$B$5, 0)</f>
        <v>4.0960416666666646</v>
      </c>
      <c r="F1280" s="3">
        <f>MAX(D1280*Inputs!$B$5 - B1280, 0)</f>
        <v>0</v>
      </c>
      <c r="G1280" s="3">
        <f t="shared" si="172"/>
        <v>0.11</v>
      </c>
      <c r="H1280" t="str">
        <f t="shared" si="173"/>
        <v>Discharge</v>
      </c>
      <c r="I1280" s="3">
        <f t="shared" si="178"/>
        <v>0</v>
      </c>
      <c r="J1280" s="3">
        <f t="shared" si="179"/>
        <v>255.79308667197296</v>
      </c>
      <c r="K1280" s="3">
        <f>MIN(Inputs!$B$2, (Inputs!$B$8 - I1280)/Inputs!$B$9)</f>
        <v>170</v>
      </c>
      <c r="L1280" s="3">
        <f>MAX(MIN(Inputs!$B$2, I1280*Inputs!$B$10, Inputs!$B$8*Inputs!$B$4 - J1280), 0)</f>
        <v>0</v>
      </c>
      <c r="M1280" s="3">
        <f t="shared" si="174"/>
        <v>0</v>
      </c>
      <c r="N1280" s="3">
        <f t="shared" si="175"/>
        <v>0</v>
      </c>
      <c r="O1280" s="3">
        <f>IF(H1280="Reg", MIN(Inputs!$B$2, I1280*Inputs!$B$10, (Inputs!$B$8-I1280)/Inputs!$B$9), 0)</f>
        <v>0</v>
      </c>
      <c r="P1280" s="3">
        <f t="shared" si="176"/>
        <v>0</v>
      </c>
      <c r="Q1280" s="3">
        <f t="shared" si="177"/>
        <v>0</v>
      </c>
      <c r="R1280" s="3">
        <f>I1280 + M1280*Inputs!$B$9 - N1280/Inputs!$B$10</f>
        <v>0</v>
      </c>
    </row>
    <row r="1281" spans="1:18" x14ac:dyDescent="0.3">
      <c r="A1281" s="4">
        <v>46076.291666666657</v>
      </c>
      <c r="B1281" s="3">
        <v>21.965</v>
      </c>
      <c r="C1281" s="3">
        <v>0.12</v>
      </c>
      <c r="D1281" s="3">
        <f t="shared" si="171"/>
        <v>24.397083333333331</v>
      </c>
      <c r="E1281" s="3">
        <f>MAX(B1281 - D1281/Inputs!$B$5, 0)</f>
        <v>0</v>
      </c>
      <c r="F1281" s="3">
        <f>MAX(D1281*Inputs!$B$5 - B1281, 0)</f>
        <v>0</v>
      </c>
      <c r="G1281" s="3">
        <f t="shared" si="172"/>
        <v>0.12</v>
      </c>
      <c r="H1281" t="str">
        <f t="shared" si="173"/>
        <v>Reg</v>
      </c>
      <c r="I1281" s="3">
        <f t="shared" si="178"/>
        <v>0</v>
      </c>
      <c r="J1281" s="3">
        <f t="shared" si="179"/>
        <v>255.79308667197296</v>
      </c>
      <c r="K1281" s="3">
        <f>MIN(Inputs!$B$2, (Inputs!$B$8 - I1281)/Inputs!$B$9)</f>
        <v>170</v>
      </c>
      <c r="L1281" s="3">
        <f>MAX(MIN(Inputs!$B$2, I1281*Inputs!$B$10, Inputs!$B$8*Inputs!$B$4 - J1281), 0)</f>
        <v>0</v>
      </c>
      <c r="M1281" s="3">
        <f t="shared" si="174"/>
        <v>0</v>
      </c>
      <c r="N1281" s="3">
        <f t="shared" si="175"/>
        <v>0</v>
      </c>
      <c r="O1281" s="3">
        <f>IF(H1281="Reg", MIN(Inputs!$B$2, I1281*Inputs!$B$10, (Inputs!$B$8-I1281)/Inputs!$B$9), 0)</f>
        <v>0</v>
      </c>
      <c r="P1281" s="3">
        <f t="shared" si="176"/>
        <v>0</v>
      </c>
      <c r="Q1281" s="3">
        <f t="shared" si="177"/>
        <v>0</v>
      </c>
      <c r="R1281" s="3">
        <f>I1281 + M1281*Inputs!$B$9 - N1281/Inputs!$B$10</f>
        <v>0</v>
      </c>
    </row>
    <row r="1282" spans="1:18" x14ac:dyDescent="0.3">
      <c r="A1282" s="4">
        <v>46076.333333333343</v>
      </c>
      <c r="B1282" s="3">
        <v>19.649999999999999</v>
      </c>
      <c r="C1282" s="3">
        <v>3.92</v>
      </c>
      <c r="D1282" s="3">
        <f t="shared" ref="D1282:D1345" si="180">AVERAGEIFS(B:B, A:A, "&gt;="&amp;INT(A1282), A:A, "&lt;"&amp;INT(A1282)+1)</f>
        <v>24.397083333333331</v>
      </c>
      <c r="E1282" s="3">
        <f>MAX(B1282 - D1282/Inputs!$B$5, 0)</f>
        <v>0</v>
      </c>
      <c r="F1282" s="3">
        <f>MAX(D1282*Inputs!$B$5 - B1282, 0)</f>
        <v>1.8194333333333326</v>
      </c>
      <c r="G1282" s="3">
        <f t="shared" ref="G1282:G1345" si="181">C1282</f>
        <v>3.92</v>
      </c>
      <c r="H1282" t="str">
        <f t="shared" ref="H1282:H1345" si="182">IF(MAX(E1282, F1282, G1282)&lt;=0, "Idle", IF(AND(G1282&gt;=E1282, G1282&gt;=F1282), "Reg", IF(E1282&gt;=F1282, "Discharge", "Charge")))</f>
        <v>Reg</v>
      </c>
      <c r="I1282" s="3">
        <f t="shared" si="178"/>
        <v>0</v>
      </c>
      <c r="J1282" s="3">
        <f t="shared" si="179"/>
        <v>255.79308667197296</v>
      </c>
      <c r="K1282" s="3">
        <f>MIN(Inputs!$B$2, (Inputs!$B$8 - I1282)/Inputs!$B$9)</f>
        <v>170</v>
      </c>
      <c r="L1282" s="3">
        <f>MAX(MIN(Inputs!$B$2, I1282*Inputs!$B$10, Inputs!$B$8*Inputs!$B$4 - J1282), 0)</f>
        <v>0</v>
      </c>
      <c r="M1282" s="3">
        <f t="shared" ref="M1282:M1345" si="183">IF(H1282="Charge", K1282, 0)</f>
        <v>0</v>
      </c>
      <c r="N1282" s="3">
        <f t="shared" ref="N1282:N1345" si="184">IF(H1282="Discharge", L1282, 0)</f>
        <v>0</v>
      </c>
      <c r="O1282" s="3">
        <f>IF(H1282="Reg", MIN(Inputs!$B$2, I1282*Inputs!$B$10, (Inputs!$B$8-I1282)/Inputs!$B$9), 0)</f>
        <v>0</v>
      </c>
      <c r="P1282" s="3">
        <f t="shared" ref="P1282:P1345" si="185">(N1282 - M1282) * B1282</f>
        <v>0</v>
      </c>
      <c r="Q1282" s="3">
        <f t="shared" ref="Q1282:Q1345" si="186">O1282 * C1282</f>
        <v>0</v>
      </c>
      <c r="R1282" s="3">
        <f>I1282 + M1282*Inputs!$B$9 - N1282/Inputs!$B$10</f>
        <v>0</v>
      </c>
    </row>
    <row r="1283" spans="1:18" x14ac:dyDescent="0.3">
      <c r="A1283" s="4">
        <v>46076.375</v>
      </c>
      <c r="B1283" s="3">
        <v>22.150000000000002</v>
      </c>
      <c r="C1283" s="3">
        <v>1.5</v>
      </c>
      <c r="D1283" s="3">
        <f t="shared" si="180"/>
        <v>24.397083333333331</v>
      </c>
      <c r="E1283" s="3">
        <f>MAX(B1283 - D1283/Inputs!$B$5, 0)</f>
        <v>0</v>
      </c>
      <c r="F1283" s="3">
        <f>MAX(D1283*Inputs!$B$5 - B1283, 0)</f>
        <v>0</v>
      </c>
      <c r="G1283" s="3">
        <f t="shared" si="181"/>
        <v>1.5</v>
      </c>
      <c r="H1283" t="str">
        <f t="shared" si="182"/>
        <v>Reg</v>
      </c>
      <c r="I1283" s="3">
        <f t="shared" ref="I1283:I1346" si="187">R1282</f>
        <v>0</v>
      </c>
      <c r="J1283" s="3">
        <f t="shared" ref="J1283:J1346" si="188">IF(INT(A1283)=INT(A1282), J1282 + N1282, 0)</f>
        <v>255.79308667197296</v>
      </c>
      <c r="K1283" s="3">
        <f>MIN(Inputs!$B$2, (Inputs!$B$8 - I1283)/Inputs!$B$9)</f>
        <v>170</v>
      </c>
      <c r="L1283" s="3">
        <f>MAX(MIN(Inputs!$B$2, I1283*Inputs!$B$10, Inputs!$B$8*Inputs!$B$4 - J1283), 0)</f>
        <v>0</v>
      </c>
      <c r="M1283" s="3">
        <f t="shared" si="183"/>
        <v>0</v>
      </c>
      <c r="N1283" s="3">
        <f t="shared" si="184"/>
        <v>0</v>
      </c>
      <c r="O1283" s="3">
        <f>IF(H1283="Reg", MIN(Inputs!$B$2, I1283*Inputs!$B$10, (Inputs!$B$8-I1283)/Inputs!$B$9), 0)</f>
        <v>0</v>
      </c>
      <c r="P1283" s="3">
        <f t="shared" si="185"/>
        <v>0</v>
      </c>
      <c r="Q1283" s="3">
        <f t="shared" si="186"/>
        <v>0</v>
      </c>
      <c r="R1283" s="3">
        <f>I1283 + M1283*Inputs!$B$9 - N1283/Inputs!$B$10</f>
        <v>0</v>
      </c>
    </row>
    <row r="1284" spans="1:18" x14ac:dyDescent="0.3">
      <c r="A1284" s="4">
        <v>46076.416666666657</v>
      </c>
      <c r="B1284" s="3">
        <v>21.977499999999999</v>
      </c>
      <c r="C1284" s="3">
        <v>1</v>
      </c>
      <c r="D1284" s="3">
        <f t="shared" si="180"/>
        <v>24.397083333333331</v>
      </c>
      <c r="E1284" s="3">
        <f>MAX(B1284 - D1284/Inputs!$B$5, 0)</f>
        <v>0</v>
      </c>
      <c r="F1284" s="3">
        <f>MAX(D1284*Inputs!$B$5 - B1284, 0)</f>
        <v>0</v>
      </c>
      <c r="G1284" s="3">
        <f t="shared" si="181"/>
        <v>1</v>
      </c>
      <c r="H1284" t="str">
        <f t="shared" si="182"/>
        <v>Reg</v>
      </c>
      <c r="I1284" s="3">
        <f t="shared" si="187"/>
        <v>0</v>
      </c>
      <c r="J1284" s="3">
        <f t="shared" si="188"/>
        <v>255.79308667197296</v>
      </c>
      <c r="K1284" s="3">
        <f>MIN(Inputs!$B$2, (Inputs!$B$8 - I1284)/Inputs!$B$9)</f>
        <v>170</v>
      </c>
      <c r="L1284" s="3">
        <f>MAX(MIN(Inputs!$B$2, I1284*Inputs!$B$10, Inputs!$B$8*Inputs!$B$4 - J1284), 0)</f>
        <v>0</v>
      </c>
      <c r="M1284" s="3">
        <f t="shared" si="183"/>
        <v>0</v>
      </c>
      <c r="N1284" s="3">
        <f t="shared" si="184"/>
        <v>0</v>
      </c>
      <c r="O1284" s="3">
        <f>IF(H1284="Reg", MIN(Inputs!$B$2, I1284*Inputs!$B$10, (Inputs!$B$8-I1284)/Inputs!$B$9), 0)</f>
        <v>0</v>
      </c>
      <c r="P1284" s="3">
        <f t="shared" si="185"/>
        <v>0</v>
      </c>
      <c r="Q1284" s="3">
        <f t="shared" si="186"/>
        <v>0</v>
      </c>
      <c r="R1284" s="3">
        <f>I1284 + M1284*Inputs!$B$9 - N1284/Inputs!$B$10</f>
        <v>0</v>
      </c>
    </row>
    <row r="1285" spans="1:18" x14ac:dyDescent="0.3">
      <c r="A1285" s="4">
        <v>46076.458333333343</v>
      </c>
      <c r="B1285" s="3">
        <v>22.807499999999997</v>
      </c>
      <c r="C1285" s="3">
        <v>0.56000000000000005</v>
      </c>
      <c r="D1285" s="3">
        <f t="shared" si="180"/>
        <v>24.397083333333331</v>
      </c>
      <c r="E1285" s="3">
        <f>MAX(B1285 - D1285/Inputs!$B$5, 0)</f>
        <v>0</v>
      </c>
      <c r="F1285" s="3">
        <f>MAX(D1285*Inputs!$B$5 - B1285, 0)</f>
        <v>0</v>
      </c>
      <c r="G1285" s="3">
        <f t="shared" si="181"/>
        <v>0.56000000000000005</v>
      </c>
      <c r="H1285" t="str">
        <f t="shared" si="182"/>
        <v>Reg</v>
      </c>
      <c r="I1285" s="3">
        <f t="shared" si="187"/>
        <v>0</v>
      </c>
      <c r="J1285" s="3">
        <f t="shared" si="188"/>
        <v>255.79308667197296</v>
      </c>
      <c r="K1285" s="3">
        <f>MIN(Inputs!$B$2, (Inputs!$B$8 - I1285)/Inputs!$B$9)</f>
        <v>170</v>
      </c>
      <c r="L1285" s="3">
        <f>MAX(MIN(Inputs!$B$2, I1285*Inputs!$B$10, Inputs!$B$8*Inputs!$B$4 - J1285), 0)</f>
        <v>0</v>
      </c>
      <c r="M1285" s="3">
        <f t="shared" si="183"/>
        <v>0</v>
      </c>
      <c r="N1285" s="3">
        <f t="shared" si="184"/>
        <v>0</v>
      </c>
      <c r="O1285" s="3">
        <f>IF(H1285="Reg", MIN(Inputs!$B$2, I1285*Inputs!$B$10, (Inputs!$B$8-I1285)/Inputs!$B$9), 0)</f>
        <v>0</v>
      </c>
      <c r="P1285" s="3">
        <f t="shared" si="185"/>
        <v>0</v>
      </c>
      <c r="Q1285" s="3">
        <f t="shared" si="186"/>
        <v>0</v>
      </c>
      <c r="R1285" s="3">
        <f>I1285 + M1285*Inputs!$B$9 - N1285/Inputs!$B$10</f>
        <v>0</v>
      </c>
    </row>
    <row r="1286" spans="1:18" x14ac:dyDescent="0.3">
      <c r="A1286" s="4">
        <v>46076.5</v>
      </c>
      <c r="B1286" s="3">
        <v>22.372500000000002</v>
      </c>
      <c r="C1286" s="3">
        <v>0.5</v>
      </c>
      <c r="D1286" s="3">
        <f t="shared" si="180"/>
        <v>24.397083333333331</v>
      </c>
      <c r="E1286" s="3">
        <f>MAX(B1286 - D1286/Inputs!$B$5, 0)</f>
        <v>0</v>
      </c>
      <c r="F1286" s="3">
        <f>MAX(D1286*Inputs!$B$5 - B1286, 0)</f>
        <v>0</v>
      </c>
      <c r="G1286" s="3">
        <f t="shared" si="181"/>
        <v>0.5</v>
      </c>
      <c r="H1286" t="str">
        <f t="shared" si="182"/>
        <v>Reg</v>
      </c>
      <c r="I1286" s="3">
        <f t="shared" si="187"/>
        <v>0</v>
      </c>
      <c r="J1286" s="3">
        <f t="shared" si="188"/>
        <v>255.79308667197296</v>
      </c>
      <c r="K1286" s="3">
        <f>MIN(Inputs!$B$2, (Inputs!$B$8 - I1286)/Inputs!$B$9)</f>
        <v>170</v>
      </c>
      <c r="L1286" s="3">
        <f>MAX(MIN(Inputs!$B$2, I1286*Inputs!$B$10, Inputs!$B$8*Inputs!$B$4 - J1286), 0)</f>
        <v>0</v>
      </c>
      <c r="M1286" s="3">
        <f t="shared" si="183"/>
        <v>0</v>
      </c>
      <c r="N1286" s="3">
        <f t="shared" si="184"/>
        <v>0</v>
      </c>
      <c r="O1286" s="3">
        <f>IF(H1286="Reg", MIN(Inputs!$B$2, I1286*Inputs!$B$10, (Inputs!$B$8-I1286)/Inputs!$B$9), 0)</f>
        <v>0</v>
      </c>
      <c r="P1286" s="3">
        <f t="shared" si="185"/>
        <v>0</v>
      </c>
      <c r="Q1286" s="3">
        <f t="shared" si="186"/>
        <v>0</v>
      </c>
      <c r="R1286" s="3">
        <f>I1286 + M1286*Inputs!$B$9 - N1286/Inputs!$B$10</f>
        <v>0</v>
      </c>
    </row>
    <row r="1287" spans="1:18" x14ac:dyDescent="0.3">
      <c r="A1287" s="4">
        <v>46076.541666666657</v>
      </c>
      <c r="B1287" s="3">
        <v>21.787500000000001</v>
      </c>
      <c r="C1287" s="3">
        <v>0.5</v>
      </c>
      <c r="D1287" s="3">
        <f t="shared" si="180"/>
        <v>24.397083333333331</v>
      </c>
      <c r="E1287" s="3">
        <f>MAX(B1287 - D1287/Inputs!$B$5, 0)</f>
        <v>0</v>
      </c>
      <c r="F1287" s="3">
        <f>MAX(D1287*Inputs!$B$5 - B1287, 0)</f>
        <v>0</v>
      </c>
      <c r="G1287" s="3">
        <f t="shared" si="181"/>
        <v>0.5</v>
      </c>
      <c r="H1287" t="str">
        <f t="shared" si="182"/>
        <v>Reg</v>
      </c>
      <c r="I1287" s="3">
        <f t="shared" si="187"/>
        <v>0</v>
      </c>
      <c r="J1287" s="3">
        <f t="shared" si="188"/>
        <v>255.79308667197296</v>
      </c>
      <c r="K1287" s="3">
        <f>MIN(Inputs!$B$2, (Inputs!$B$8 - I1287)/Inputs!$B$9)</f>
        <v>170</v>
      </c>
      <c r="L1287" s="3">
        <f>MAX(MIN(Inputs!$B$2, I1287*Inputs!$B$10, Inputs!$B$8*Inputs!$B$4 - J1287), 0)</f>
        <v>0</v>
      </c>
      <c r="M1287" s="3">
        <f t="shared" si="183"/>
        <v>0</v>
      </c>
      <c r="N1287" s="3">
        <f t="shared" si="184"/>
        <v>0</v>
      </c>
      <c r="O1287" s="3">
        <f>IF(H1287="Reg", MIN(Inputs!$B$2, I1287*Inputs!$B$10, (Inputs!$B$8-I1287)/Inputs!$B$9), 0)</f>
        <v>0</v>
      </c>
      <c r="P1287" s="3">
        <f t="shared" si="185"/>
        <v>0</v>
      </c>
      <c r="Q1287" s="3">
        <f t="shared" si="186"/>
        <v>0</v>
      </c>
      <c r="R1287" s="3">
        <f>I1287 + M1287*Inputs!$B$9 - N1287/Inputs!$B$10</f>
        <v>0</v>
      </c>
    </row>
    <row r="1288" spans="1:18" x14ac:dyDescent="0.3">
      <c r="A1288" s="4">
        <v>46076.583333333343</v>
      </c>
      <c r="B1288" s="3">
        <v>18.074999999999999</v>
      </c>
      <c r="C1288" s="3">
        <v>0.97</v>
      </c>
      <c r="D1288" s="3">
        <f t="shared" si="180"/>
        <v>24.397083333333331</v>
      </c>
      <c r="E1288" s="3">
        <f>MAX(B1288 - D1288/Inputs!$B$5, 0)</f>
        <v>0</v>
      </c>
      <c r="F1288" s="3">
        <f>MAX(D1288*Inputs!$B$5 - B1288, 0)</f>
        <v>3.3944333333333319</v>
      </c>
      <c r="G1288" s="3">
        <f t="shared" si="181"/>
        <v>0.97</v>
      </c>
      <c r="H1288" t="str">
        <f t="shared" si="182"/>
        <v>Charge</v>
      </c>
      <c r="I1288" s="3">
        <f t="shared" si="187"/>
        <v>0</v>
      </c>
      <c r="J1288" s="3">
        <f t="shared" si="188"/>
        <v>255.79308667197296</v>
      </c>
      <c r="K1288" s="3">
        <f>MIN(Inputs!$B$2, (Inputs!$B$8 - I1288)/Inputs!$B$9)</f>
        <v>170</v>
      </c>
      <c r="L1288" s="3">
        <f>MAX(MIN(Inputs!$B$2, I1288*Inputs!$B$10, Inputs!$B$8*Inputs!$B$4 - J1288), 0)</f>
        <v>0</v>
      </c>
      <c r="M1288" s="3">
        <f t="shared" si="183"/>
        <v>170</v>
      </c>
      <c r="N1288" s="3">
        <f t="shared" si="184"/>
        <v>0</v>
      </c>
      <c r="O1288" s="3">
        <f>IF(H1288="Reg", MIN(Inputs!$B$2, I1288*Inputs!$B$10, (Inputs!$B$8-I1288)/Inputs!$B$9), 0)</f>
        <v>0</v>
      </c>
      <c r="P1288" s="3">
        <f t="shared" si="185"/>
        <v>-3072.75</v>
      </c>
      <c r="Q1288" s="3">
        <f t="shared" si="186"/>
        <v>0</v>
      </c>
      <c r="R1288" s="3">
        <f>I1288 + M1288*Inputs!$B$9 - N1288/Inputs!$B$10</f>
        <v>159.4741358339966</v>
      </c>
    </row>
    <row r="1289" spans="1:18" x14ac:dyDescent="0.3">
      <c r="A1289" s="4">
        <v>46076.625</v>
      </c>
      <c r="B1289" s="3">
        <v>16.7925</v>
      </c>
      <c r="C1289" s="3">
        <v>0.78</v>
      </c>
      <c r="D1289" s="3">
        <f t="shared" si="180"/>
        <v>24.397083333333331</v>
      </c>
      <c r="E1289" s="3">
        <f>MAX(B1289 - D1289/Inputs!$B$5, 0)</f>
        <v>0</v>
      </c>
      <c r="F1289" s="3">
        <f>MAX(D1289*Inputs!$B$5 - B1289, 0)</f>
        <v>4.6769333333333307</v>
      </c>
      <c r="G1289" s="3">
        <f t="shared" si="181"/>
        <v>0.78</v>
      </c>
      <c r="H1289" t="str">
        <f t="shared" si="182"/>
        <v>Charge</v>
      </c>
      <c r="I1289" s="3">
        <f t="shared" si="187"/>
        <v>159.4741358339966</v>
      </c>
      <c r="J1289" s="3">
        <f t="shared" si="188"/>
        <v>255.79308667197296</v>
      </c>
      <c r="K1289" s="3">
        <f>MIN(Inputs!$B$2, (Inputs!$B$8 - I1289)/Inputs!$B$9)</f>
        <v>170</v>
      </c>
      <c r="L1289" s="3">
        <f>MAX(MIN(Inputs!$B$2, I1289*Inputs!$B$10, Inputs!$B$8*Inputs!$B$4 - J1289), 0)</f>
        <v>84.206913328027042</v>
      </c>
      <c r="M1289" s="3">
        <f t="shared" si="183"/>
        <v>170</v>
      </c>
      <c r="N1289" s="3">
        <f t="shared" si="184"/>
        <v>0</v>
      </c>
      <c r="O1289" s="3">
        <f>IF(H1289="Reg", MIN(Inputs!$B$2, I1289*Inputs!$B$10, (Inputs!$B$8-I1289)/Inputs!$B$9), 0)</f>
        <v>0</v>
      </c>
      <c r="P1289" s="3">
        <f t="shared" si="185"/>
        <v>-2854.7249999999999</v>
      </c>
      <c r="Q1289" s="3">
        <f t="shared" si="186"/>
        <v>0</v>
      </c>
      <c r="R1289" s="3">
        <f>I1289 + M1289*Inputs!$B$9 - N1289/Inputs!$B$10</f>
        <v>318.9482716679932</v>
      </c>
    </row>
    <row r="1290" spans="1:18" x14ac:dyDescent="0.3">
      <c r="A1290" s="4">
        <v>46076.666666666657</v>
      </c>
      <c r="B1290" s="3">
        <v>28.174999999999997</v>
      </c>
      <c r="C1290" s="3">
        <v>0.68</v>
      </c>
      <c r="D1290" s="3">
        <f t="shared" si="180"/>
        <v>24.397083333333331</v>
      </c>
      <c r="E1290" s="3">
        <f>MAX(B1290 - D1290/Inputs!$B$5, 0)</f>
        <v>0.45104166666666501</v>
      </c>
      <c r="F1290" s="3">
        <f>MAX(D1290*Inputs!$B$5 - B1290, 0)</f>
        <v>0</v>
      </c>
      <c r="G1290" s="3">
        <f t="shared" si="181"/>
        <v>0.68</v>
      </c>
      <c r="H1290" t="str">
        <f t="shared" si="182"/>
        <v>Reg</v>
      </c>
      <c r="I1290" s="3">
        <f t="shared" si="187"/>
        <v>318.9482716679932</v>
      </c>
      <c r="J1290" s="3">
        <f t="shared" si="188"/>
        <v>255.79308667197296</v>
      </c>
      <c r="K1290" s="3">
        <f>MIN(Inputs!$B$2, (Inputs!$B$8 - I1290)/Inputs!$B$9)</f>
        <v>22.44121780453775</v>
      </c>
      <c r="L1290" s="3">
        <f>MAX(MIN(Inputs!$B$2, I1290*Inputs!$B$10, Inputs!$B$8*Inputs!$B$4 - J1290), 0)</f>
        <v>84.206913328027042</v>
      </c>
      <c r="M1290" s="3">
        <f t="shared" si="183"/>
        <v>0</v>
      </c>
      <c r="N1290" s="3">
        <f t="shared" si="184"/>
        <v>0</v>
      </c>
      <c r="O1290" s="3">
        <f>IF(H1290="Reg", MIN(Inputs!$B$2, I1290*Inputs!$B$10, (Inputs!$B$8-I1290)/Inputs!$B$9), 0)</f>
        <v>22.44121780453775</v>
      </c>
      <c r="P1290" s="3">
        <f t="shared" si="185"/>
        <v>0</v>
      </c>
      <c r="Q1290" s="3">
        <f t="shared" si="186"/>
        <v>15.260028107085672</v>
      </c>
      <c r="R1290" s="3">
        <f>I1290 + M1290*Inputs!$B$9 - N1290/Inputs!$B$10</f>
        <v>318.9482716679932</v>
      </c>
    </row>
    <row r="1291" spans="1:18" x14ac:dyDescent="0.3">
      <c r="A1291" s="4">
        <v>46076.708333333343</v>
      </c>
      <c r="B1291" s="3">
        <v>28.387500000000003</v>
      </c>
      <c r="C1291" s="3">
        <v>0.98</v>
      </c>
      <c r="D1291" s="3">
        <f t="shared" si="180"/>
        <v>24.397083333333331</v>
      </c>
      <c r="E1291" s="3">
        <f>MAX(B1291 - D1291/Inputs!$B$5, 0)</f>
        <v>0.66354166666667069</v>
      </c>
      <c r="F1291" s="3">
        <f>MAX(D1291*Inputs!$B$5 - B1291, 0)</f>
        <v>0</v>
      </c>
      <c r="G1291" s="3">
        <f t="shared" si="181"/>
        <v>0.98</v>
      </c>
      <c r="H1291" t="str">
        <f t="shared" si="182"/>
        <v>Reg</v>
      </c>
      <c r="I1291" s="3">
        <f t="shared" si="187"/>
        <v>318.9482716679932</v>
      </c>
      <c r="J1291" s="3">
        <f t="shared" si="188"/>
        <v>255.79308667197296</v>
      </c>
      <c r="K1291" s="3">
        <f>MIN(Inputs!$B$2, (Inputs!$B$8 - I1291)/Inputs!$B$9)</f>
        <v>22.44121780453775</v>
      </c>
      <c r="L1291" s="3">
        <f>MAX(MIN(Inputs!$B$2, I1291*Inputs!$B$10, Inputs!$B$8*Inputs!$B$4 - J1291), 0)</f>
        <v>84.206913328027042</v>
      </c>
      <c r="M1291" s="3">
        <f t="shared" si="183"/>
        <v>0</v>
      </c>
      <c r="N1291" s="3">
        <f t="shared" si="184"/>
        <v>0</v>
      </c>
      <c r="O1291" s="3">
        <f>IF(H1291="Reg", MIN(Inputs!$B$2, I1291*Inputs!$B$10, (Inputs!$B$8-I1291)/Inputs!$B$9), 0)</f>
        <v>22.44121780453775</v>
      </c>
      <c r="P1291" s="3">
        <f t="shared" si="185"/>
        <v>0</v>
      </c>
      <c r="Q1291" s="3">
        <f t="shared" si="186"/>
        <v>21.992393448446993</v>
      </c>
      <c r="R1291" s="3">
        <f>I1291 + M1291*Inputs!$B$9 - N1291/Inputs!$B$10</f>
        <v>318.9482716679932</v>
      </c>
    </row>
    <row r="1292" spans="1:18" x14ac:dyDescent="0.3">
      <c r="A1292" s="4">
        <v>46076.75</v>
      </c>
      <c r="B1292" s="3">
        <v>20.697499999999998</v>
      </c>
      <c r="C1292" s="3">
        <v>5.21</v>
      </c>
      <c r="D1292" s="3">
        <f t="shared" si="180"/>
        <v>24.397083333333331</v>
      </c>
      <c r="E1292" s="3">
        <f>MAX(B1292 - D1292/Inputs!$B$5, 0)</f>
        <v>0</v>
      </c>
      <c r="F1292" s="3">
        <f>MAX(D1292*Inputs!$B$5 - B1292, 0)</f>
        <v>0.77193333333333314</v>
      </c>
      <c r="G1292" s="3">
        <f t="shared" si="181"/>
        <v>5.21</v>
      </c>
      <c r="H1292" t="str">
        <f t="shared" si="182"/>
        <v>Reg</v>
      </c>
      <c r="I1292" s="3">
        <f t="shared" si="187"/>
        <v>318.9482716679932</v>
      </c>
      <c r="J1292" s="3">
        <f t="shared" si="188"/>
        <v>255.79308667197296</v>
      </c>
      <c r="K1292" s="3">
        <f>MIN(Inputs!$B$2, (Inputs!$B$8 - I1292)/Inputs!$B$9)</f>
        <v>22.44121780453775</v>
      </c>
      <c r="L1292" s="3">
        <f>MAX(MIN(Inputs!$B$2, I1292*Inputs!$B$10, Inputs!$B$8*Inputs!$B$4 - J1292), 0)</f>
        <v>84.206913328027042</v>
      </c>
      <c r="M1292" s="3">
        <f t="shared" si="183"/>
        <v>0</v>
      </c>
      <c r="N1292" s="3">
        <f t="shared" si="184"/>
        <v>0</v>
      </c>
      <c r="O1292" s="3">
        <f>IF(H1292="Reg", MIN(Inputs!$B$2, I1292*Inputs!$B$10, (Inputs!$B$8-I1292)/Inputs!$B$9), 0)</f>
        <v>22.44121780453775</v>
      </c>
      <c r="P1292" s="3">
        <f t="shared" si="185"/>
        <v>0</v>
      </c>
      <c r="Q1292" s="3">
        <f t="shared" si="186"/>
        <v>116.91874476164168</v>
      </c>
      <c r="R1292" s="3">
        <f>I1292 + M1292*Inputs!$B$9 - N1292/Inputs!$B$10</f>
        <v>318.9482716679932</v>
      </c>
    </row>
    <row r="1293" spans="1:18" x14ac:dyDescent="0.3">
      <c r="A1293" s="4">
        <v>46076.791666666657</v>
      </c>
      <c r="B1293" s="3">
        <v>18.147500000000001</v>
      </c>
      <c r="C1293" s="3">
        <v>3.85</v>
      </c>
      <c r="D1293" s="3">
        <f t="shared" si="180"/>
        <v>24.397083333333331</v>
      </c>
      <c r="E1293" s="3">
        <f>MAX(B1293 - D1293/Inputs!$B$5, 0)</f>
        <v>0</v>
      </c>
      <c r="F1293" s="3">
        <f>MAX(D1293*Inputs!$B$5 - B1293, 0)</f>
        <v>3.3219333333333303</v>
      </c>
      <c r="G1293" s="3">
        <f t="shared" si="181"/>
        <v>3.85</v>
      </c>
      <c r="H1293" t="str">
        <f t="shared" si="182"/>
        <v>Reg</v>
      </c>
      <c r="I1293" s="3">
        <f t="shared" si="187"/>
        <v>318.9482716679932</v>
      </c>
      <c r="J1293" s="3">
        <f t="shared" si="188"/>
        <v>255.79308667197296</v>
      </c>
      <c r="K1293" s="3">
        <f>MIN(Inputs!$B$2, (Inputs!$B$8 - I1293)/Inputs!$B$9)</f>
        <v>22.44121780453775</v>
      </c>
      <c r="L1293" s="3">
        <f>MAX(MIN(Inputs!$B$2, I1293*Inputs!$B$10, Inputs!$B$8*Inputs!$B$4 - J1293), 0)</f>
        <v>84.206913328027042</v>
      </c>
      <c r="M1293" s="3">
        <f t="shared" si="183"/>
        <v>0</v>
      </c>
      <c r="N1293" s="3">
        <f t="shared" si="184"/>
        <v>0</v>
      </c>
      <c r="O1293" s="3">
        <f>IF(H1293="Reg", MIN(Inputs!$B$2, I1293*Inputs!$B$10, (Inputs!$B$8-I1293)/Inputs!$B$9), 0)</f>
        <v>22.44121780453775</v>
      </c>
      <c r="P1293" s="3">
        <f t="shared" si="185"/>
        <v>0</v>
      </c>
      <c r="Q1293" s="3">
        <f t="shared" si="186"/>
        <v>86.398688547470343</v>
      </c>
      <c r="R1293" s="3">
        <f>I1293 + M1293*Inputs!$B$9 - N1293/Inputs!$B$10</f>
        <v>318.9482716679932</v>
      </c>
    </row>
    <row r="1294" spans="1:18" x14ac:dyDescent="0.3">
      <c r="A1294" s="4">
        <v>46076.833333333343</v>
      </c>
      <c r="B1294" s="3">
        <v>19.942500000000003</v>
      </c>
      <c r="C1294" s="3">
        <v>3</v>
      </c>
      <c r="D1294" s="3">
        <f t="shared" si="180"/>
        <v>24.397083333333331</v>
      </c>
      <c r="E1294" s="3">
        <f>MAX(B1294 - D1294/Inputs!$B$5, 0)</f>
        <v>0</v>
      </c>
      <c r="F1294" s="3">
        <f>MAX(D1294*Inputs!$B$5 - B1294, 0)</f>
        <v>1.5269333333333286</v>
      </c>
      <c r="G1294" s="3">
        <f t="shared" si="181"/>
        <v>3</v>
      </c>
      <c r="H1294" t="str">
        <f t="shared" si="182"/>
        <v>Reg</v>
      </c>
      <c r="I1294" s="3">
        <f t="shared" si="187"/>
        <v>318.9482716679932</v>
      </c>
      <c r="J1294" s="3">
        <f t="shared" si="188"/>
        <v>255.79308667197296</v>
      </c>
      <c r="K1294" s="3">
        <f>MIN(Inputs!$B$2, (Inputs!$B$8 - I1294)/Inputs!$B$9)</f>
        <v>22.44121780453775</v>
      </c>
      <c r="L1294" s="3">
        <f>MAX(MIN(Inputs!$B$2, I1294*Inputs!$B$10, Inputs!$B$8*Inputs!$B$4 - J1294), 0)</f>
        <v>84.206913328027042</v>
      </c>
      <c r="M1294" s="3">
        <f t="shared" si="183"/>
        <v>0</v>
      </c>
      <c r="N1294" s="3">
        <f t="shared" si="184"/>
        <v>0</v>
      </c>
      <c r="O1294" s="3">
        <f>IF(H1294="Reg", MIN(Inputs!$B$2, I1294*Inputs!$B$10, (Inputs!$B$8-I1294)/Inputs!$B$9), 0)</f>
        <v>22.44121780453775</v>
      </c>
      <c r="P1294" s="3">
        <f t="shared" si="185"/>
        <v>0</v>
      </c>
      <c r="Q1294" s="3">
        <f t="shared" si="186"/>
        <v>67.323653413613243</v>
      </c>
      <c r="R1294" s="3">
        <f>I1294 + M1294*Inputs!$B$9 - N1294/Inputs!$B$10</f>
        <v>318.9482716679932</v>
      </c>
    </row>
    <row r="1295" spans="1:18" x14ac:dyDescent="0.3">
      <c r="A1295" s="4">
        <v>46076.875</v>
      </c>
      <c r="B1295" s="3">
        <v>21.045000000000002</v>
      </c>
      <c r="C1295" s="3">
        <v>1</v>
      </c>
      <c r="D1295" s="3">
        <f t="shared" si="180"/>
        <v>24.397083333333331</v>
      </c>
      <c r="E1295" s="3">
        <f>MAX(B1295 - D1295/Inputs!$B$5, 0)</f>
        <v>0</v>
      </c>
      <c r="F1295" s="3">
        <f>MAX(D1295*Inputs!$B$5 - B1295, 0)</f>
        <v>0.42443333333332944</v>
      </c>
      <c r="G1295" s="3">
        <f t="shared" si="181"/>
        <v>1</v>
      </c>
      <c r="H1295" t="str">
        <f t="shared" si="182"/>
        <v>Reg</v>
      </c>
      <c r="I1295" s="3">
        <f t="shared" si="187"/>
        <v>318.9482716679932</v>
      </c>
      <c r="J1295" s="3">
        <f t="shared" si="188"/>
        <v>255.79308667197296</v>
      </c>
      <c r="K1295" s="3">
        <f>MIN(Inputs!$B$2, (Inputs!$B$8 - I1295)/Inputs!$B$9)</f>
        <v>22.44121780453775</v>
      </c>
      <c r="L1295" s="3">
        <f>MAX(MIN(Inputs!$B$2, I1295*Inputs!$B$10, Inputs!$B$8*Inputs!$B$4 - J1295), 0)</f>
        <v>84.206913328027042</v>
      </c>
      <c r="M1295" s="3">
        <f t="shared" si="183"/>
        <v>0</v>
      </c>
      <c r="N1295" s="3">
        <f t="shared" si="184"/>
        <v>0</v>
      </c>
      <c r="O1295" s="3">
        <f>IF(H1295="Reg", MIN(Inputs!$B$2, I1295*Inputs!$B$10, (Inputs!$B$8-I1295)/Inputs!$B$9), 0)</f>
        <v>22.44121780453775</v>
      </c>
      <c r="P1295" s="3">
        <f t="shared" si="185"/>
        <v>0</v>
      </c>
      <c r="Q1295" s="3">
        <f t="shared" si="186"/>
        <v>22.44121780453775</v>
      </c>
      <c r="R1295" s="3">
        <f>I1295 + M1295*Inputs!$B$9 - N1295/Inputs!$B$10</f>
        <v>318.9482716679932</v>
      </c>
    </row>
    <row r="1296" spans="1:18" x14ac:dyDescent="0.3">
      <c r="A1296" s="4">
        <v>46076.916666666657</v>
      </c>
      <c r="B1296" s="3">
        <v>22.287500000000001</v>
      </c>
      <c r="C1296" s="3">
        <v>0.18</v>
      </c>
      <c r="D1296" s="3">
        <f t="shared" si="180"/>
        <v>24.397083333333331</v>
      </c>
      <c r="E1296" s="3">
        <f>MAX(B1296 - D1296/Inputs!$B$5, 0)</f>
        <v>0</v>
      </c>
      <c r="F1296" s="3">
        <f>MAX(D1296*Inputs!$B$5 - B1296, 0)</f>
        <v>0</v>
      </c>
      <c r="G1296" s="3">
        <f t="shared" si="181"/>
        <v>0.18</v>
      </c>
      <c r="H1296" t="str">
        <f t="shared" si="182"/>
        <v>Reg</v>
      </c>
      <c r="I1296" s="3">
        <f t="shared" si="187"/>
        <v>318.9482716679932</v>
      </c>
      <c r="J1296" s="3">
        <f t="shared" si="188"/>
        <v>255.79308667197296</v>
      </c>
      <c r="K1296" s="3">
        <f>MIN(Inputs!$B$2, (Inputs!$B$8 - I1296)/Inputs!$B$9)</f>
        <v>22.44121780453775</v>
      </c>
      <c r="L1296" s="3">
        <f>MAX(MIN(Inputs!$B$2, I1296*Inputs!$B$10, Inputs!$B$8*Inputs!$B$4 - J1296), 0)</f>
        <v>84.206913328027042</v>
      </c>
      <c r="M1296" s="3">
        <f t="shared" si="183"/>
        <v>0</v>
      </c>
      <c r="N1296" s="3">
        <f t="shared" si="184"/>
        <v>0</v>
      </c>
      <c r="O1296" s="3">
        <f>IF(H1296="Reg", MIN(Inputs!$B$2, I1296*Inputs!$B$10, (Inputs!$B$8-I1296)/Inputs!$B$9), 0)</f>
        <v>22.44121780453775</v>
      </c>
      <c r="P1296" s="3">
        <f t="shared" si="185"/>
        <v>0</v>
      </c>
      <c r="Q1296" s="3">
        <f t="shared" si="186"/>
        <v>4.0394192048167952</v>
      </c>
      <c r="R1296" s="3">
        <f>I1296 + M1296*Inputs!$B$9 - N1296/Inputs!$B$10</f>
        <v>318.9482716679932</v>
      </c>
    </row>
    <row r="1297" spans="1:18" x14ac:dyDescent="0.3">
      <c r="A1297" s="4">
        <v>46076.958333333343</v>
      </c>
      <c r="B1297" s="3">
        <v>22.102500000000003</v>
      </c>
      <c r="C1297" s="3">
        <v>0.02</v>
      </c>
      <c r="D1297" s="3">
        <f t="shared" si="180"/>
        <v>24.397083333333331</v>
      </c>
      <c r="E1297" s="3">
        <f>MAX(B1297 - D1297/Inputs!$B$5, 0)</f>
        <v>0</v>
      </c>
      <c r="F1297" s="3">
        <f>MAX(D1297*Inputs!$B$5 - B1297, 0)</f>
        <v>0</v>
      </c>
      <c r="G1297" s="3">
        <f t="shared" si="181"/>
        <v>0.02</v>
      </c>
      <c r="H1297" t="str">
        <f t="shared" si="182"/>
        <v>Reg</v>
      </c>
      <c r="I1297" s="3">
        <f t="shared" si="187"/>
        <v>318.9482716679932</v>
      </c>
      <c r="J1297" s="3">
        <f t="shared" si="188"/>
        <v>255.79308667197296</v>
      </c>
      <c r="K1297" s="3">
        <f>MIN(Inputs!$B$2, (Inputs!$B$8 - I1297)/Inputs!$B$9)</f>
        <v>22.44121780453775</v>
      </c>
      <c r="L1297" s="3">
        <f>MAX(MIN(Inputs!$B$2, I1297*Inputs!$B$10, Inputs!$B$8*Inputs!$B$4 - J1297), 0)</f>
        <v>84.206913328027042</v>
      </c>
      <c r="M1297" s="3">
        <f t="shared" si="183"/>
        <v>0</v>
      </c>
      <c r="N1297" s="3">
        <f t="shared" si="184"/>
        <v>0</v>
      </c>
      <c r="O1297" s="3">
        <f>IF(H1297="Reg", MIN(Inputs!$B$2, I1297*Inputs!$B$10, (Inputs!$B$8-I1297)/Inputs!$B$9), 0)</f>
        <v>22.44121780453775</v>
      </c>
      <c r="P1297" s="3">
        <f t="shared" si="185"/>
        <v>0</v>
      </c>
      <c r="Q1297" s="3">
        <f t="shared" si="186"/>
        <v>0.44882435609075499</v>
      </c>
      <c r="R1297" s="3">
        <f>I1297 + M1297*Inputs!$B$9 - N1297/Inputs!$B$10</f>
        <v>318.9482716679932</v>
      </c>
    </row>
    <row r="1298" spans="1:18" x14ac:dyDescent="0.3">
      <c r="A1298" s="4">
        <v>46077</v>
      </c>
      <c r="B1298" s="3">
        <v>18.377500000000001</v>
      </c>
      <c r="C1298" s="3">
        <v>0.04</v>
      </c>
      <c r="D1298" s="3">
        <f t="shared" si="180"/>
        <v>38.712499999999999</v>
      </c>
      <c r="E1298" s="3">
        <f>MAX(B1298 - D1298/Inputs!$B$5, 0)</f>
        <v>0</v>
      </c>
      <c r="F1298" s="3">
        <f>MAX(D1298*Inputs!$B$5 - B1298, 0)</f>
        <v>15.689499999999999</v>
      </c>
      <c r="G1298" s="3">
        <f t="shared" si="181"/>
        <v>0.04</v>
      </c>
      <c r="H1298" t="str">
        <f t="shared" si="182"/>
        <v>Charge</v>
      </c>
      <c r="I1298" s="3">
        <f t="shared" si="187"/>
        <v>318.9482716679932</v>
      </c>
      <c r="J1298" s="3">
        <f t="shared" si="188"/>
        <v>0</v>
      </c>
      <c r="K1298" s="3">
        <f>MIN(Inputs!$B$2, (Inputs!$B$8 - I1298)/Inputs!$B$9)</f>
        <v>22.44121780453775</v>
      </c>
      <c r="L1298" s="3">
        <f>MAX(MIN(Inputs!$B$2, I1298*Inputs!$B$10, Inputs!$B$8*Inputs!$B$4 - J1298), 0)</f>
        <v>170</v>
      </c>
      <c r="M1298" s="3">
        <f t="shared" si="183"/>
        <v>22.44121780453775</v>
      </c>
      <c r="N1298" s="3">
        <f t="shared" si="184"/>
        <v>0</v>
      </c>
      <c r="O1298" s="3">
        <f>IF(H1298="Reg", MIN(Inputs!$B$2, I1298*Inputs!$B$10, (Inputs!$B$8-I1298)/Inputs!$B$9), 0)</f>
        <v>0</v>
      </c>
      <c r="P1298" s="3">
        <f t="shared" si="185"/>
        <v>-412.41348020289252</v>
      </c>
      <c r="Q1298" s="3">
        <f t="shared" si="186"/>
        <v>0</v>
      </c>
      <c r="R1298" s="3">
        <f>I1298 + M1298*Inputs!$B$9 - N1298/Inputs!$B$10</f>
        <v>340</v>
      </c>
    </row>
    <row r="1299" spans="1:18" x14ac:dyDescent="0.3">
      <c r="A1299" s="4">
        <v>46077.041666666657</v>
      </c>
      <c r="B1299" s="3">
        <v>16.947500000000002</v>
      </c>
      <c r="C1299" s="3">
        <v>0.03</v>
      </c>
      <c r="D1299" s="3">
        <f t="shared" si="180"/>
        <v>38.712499999999999</v>
      </c>
      <c r="E1299" s="3">
        <f>MAX(B1299 - D1299/Inputs!$B$5, 0)</f>
        <v>0</v>
      </c>
      <c r="F1299" s="3">
        <f>MAX(D1299*Inputs!$B$5 - B1299, 0)</f>
        <v>17.119499999999999</v>
      </c>
      <c r="G1299" s="3">
        <f t="shared" si="181"/>
        <v>0.03</v>
      </c>
      <c r="H1299" t="str">
        <f t="shared" si="182"/>
        <v>Charge</v>
      </c>
      <c r="I1299" s="3">
        <f t="shared" si="187"/>
        <v>340</v>
      </c>
      <c r="J1299" s="3">
        <f t="shared" si="188"/>
        <v>0</v>
      </c>
      <c r="K1299" s="3">
        <f>MIN(Inputs!$B$2, (Inputs!$B$8 - I1299)/Inputs!$B$9)</f>
        <v>0</v>
      </c>
      <c r="L1299" s="3">
        <f>MAX(MIN(Inputs!$B$2, I1299*Inputs!$B$10, Inputs!$B$8*Inputs!$B$4 - J1299), 0)</f>
        <v>170</v>
      </c>
      <c r="M1299" s="3">
        <f t="shared" si="183"/>
        <v>0</v>
      </c>
      <c r="N1299" s="3">
        <f t="shared" si="184"/>
        <v>0</v>
      </c>
      <c r="O1299" s="3">
        <f>IF(H1299="Reg", MIN(Inputs!$B$2, I1299*Inputs!$B$10, (Inputs!$B$8-I1299)/Inputs!$B$9), 0)</f>
        <v>0</v>
      </c>
      <c r="P1299" s="3">
        <f t="shared" si="185"/>
        <v>0</v>
      </c>
      <c r="Q1299" s="3">
        <f t="shared" si="186"/>
        <v>0</v>
      </c>
      <c r="R1299" s="3">
        <f>I1299 + M1299*Inputs!$B$9 - N1299/Inputs!$B$10</f>
        <v>340</v>
      </c>
    </row>
    <row r="1300" spans="1:18" x14ac:dyDescent="0.3">
      <c r="A1300" s="4">
        <v>46077.083333333343</v>
      </c>
      <c r="B1300" s="3">
        <v>15.6775</v>
      </c>
      <c r="C1300" s="3">
        <v>0.04</v>
      </c>
      <c r="D1300" s="3">
        <f t="shared" si="180"/>
        <v>38.712499999999999</v>
      </c>
      <c r="E1300" s="3">
        <f>MAX(B1300 - D1300/Inputs!$B$5, 0)</f>
        <v>0</v>
      </c>
      <c r="F1300" s="3">
        <f>MAX(D1300*Inputs!$B$5 - B1300, 0)</f>
        <v>18.389499999999998</v>
      </c>
      <c r="G1300" s="3">
        <f t="shared" si="181"/>
        <v>0.04</v>
      </c>
      <c r="H1300" t="str">
        <f t="shared" si="182"/>
        <v>Charge</v>
      </c>
      <c r="I1300" s="3">
        <f t="shared" si="187"/>
        <v>340</v>
      </c>
      <c r="J1300" s="3">
        <f t="shared" si="188"/>
        <v>0</v>
      </c>
      <c r="K1300" s="3">
        <f>MIN(Inputs!$B$2, (Inputs!$B$8 - I1300)/Inputs!$B$9)</f>
        <v>0</v>
      </c>
      <c r="L1300" s="3">
        <f>MAX(MIN(Inputs!$B$2, I1300*Inputs!$B$10, Inputs!$B$8*Inputs!$B$4 - J1300), 0)</f>
        <v>170</v>
      </c>
      <c r="M1300" s="3">
        <f t="shared" si="183"/>
        <v>0</v>
      </c>
      <c r="N1300" s="3">
        <f t="shared" si="184"/>
        <v>0</v>
      </c>
      <c r="O1300" s="3">
        <f>IF(H1300="Reg", MIN(Inputs!$B$2, I1300*Inputs!$B$10, (Inputs!$B$8-I1300)/Inputs!$B$9), 0)</f>
        <v>0</v>
      </c>
      <c r="P1300" s="3">
        <f t="shared" si="185"/>
        <v>0</v>
      </c>
      <c r="Q1300" s="3">
        <f t="shared" si="186"/>
        <v>0</v>
      </c>
      <c r="R1300" s="3">
        <f>I1300 + M1300*Inputs!$B$9 - N1300/Inputs!$B$10</f>
        <v>340</v>
      </c>
    </row>
    <row r="1301" spans="1:18" x14ac:dyDescent="0.3">
      <c r="A1301" s="4">
        <v>46077.125</v>
      </c>
      <c r="B1301" s="3">
        <v>17.227500000000003</v>
      </c>
      <c r="C1301" s="3">
        <v>0.04</v>
      </c>
      <c r="D1301" s="3">
        <f t="shared" si="180"/>
        <v>38.712499999999999</v>
      </c>
      <c r="E1301" s="3">
        <f>MAX(B1301 - D1301/Inputs!$B$5, 0)</f>
        <v>0</v>
      </c>
      <c r="F1301" s="3">
        <f>MAX(D1301*Inputs!$B$5 - B1301, 0)</f>
        <v>16.839499999999997</v>
      </c>
      <c r="G1301" s="3">
        <f t="shared" si="181"/>
        <v>0.04</v>
      </c>
      <c r="H1301" t="str">
        <f t="shared" si="182"/>
        <v>Charge</v>
      </c>
      <c r="I1301" s="3">
        <f t="shared" si="187"/>
        <v>340</v>
      </c>
      <c r="J1301" s="3">
        <f t="shared" si="188"/>
        <v>0</v>
      </c>
      <c r="K1301" s="3">
        <f>MIN(Inputs!$B$2, (Inputs!$B$8 - I1301)/Inputs!$B$9)</f>
        <v>0</v>
      </c>
      <c r="L1301" s="3">
        <f>MAX(MIN(Inputs!$B$2, I1301*Inputs!$B$10, Inputs!$B$8*Inputs!$B$4 - J1301), 0)</f>
        <v>170</v>
      </c>
      <c r="M1301" s="3">
        <f t="shared" si="183"/>
        <v>0</v>
      </c>
      <c r="N1301" s="3">
        <f t="shared" si="184"/>
        <v>0</v>
      </c>
      <c r="O1301" s="3">
        <f>IF(H1301="Reg", MIN(Inputs!$B$2, I1301*Inputs!$B$10, (Inputs!$B$8-I1301)/Inputs!$B$9), 0)</f>
        <v>0</v>
      </c>
      <c r="P1301" s="3">
        <f t="shared" si="185"/>
        <v>0</v>
      </c>
      <c r="Q1301" s="3">
        <f t="shared" si="186"/>
        <v>0</v>
      </c>
      <c r="R1301" s="3">
        <f>I1301 + M1301*Inputs!$B$9 - N1301/Inputs!$B$10</f>
        <v>340</v>
      </c>
    </row>
    <row r="1302" spans="1:18" x14ac:dyDescent="0.3">
      <c r="A1302" s="4">
        <v>46077.166666666657</v>
      </c>
      <c r="B1302" s="3">
        <v>18.377499999999998</v>
      </c>
      <c r="C1302" s="3">
        <v>0.04</v>
      </c>
      <c r="D1302" s="3">
        <f t="shared" si="180"/>
        <v>38.712499999999999</v>
      </c>
      <c r="E1302" s="3">
        <f>MAX(B1302 - D1302/Inputs!$B$5, 0)</f>
        <v>0</v>
      </c>
      <c r="F1302" s="3">
        <f>MAX(D1302*Inputs!$B$5 - B1302, 0)</f>
        <v>15.689500000000002</v>
      </c>
      <c r="G1302" s="3">
        <f t="shared" si="181"/>
        <v>0.04</v>
      </c>
      <c r="H1302" t="str">
        <f t="shared" si="182"/>
        <v>Charge</v>
      </c>
      <c r="I1302" s="3">
        <f t="shared" si="187"/>
        <v>340</v>
      </c>
      <c r="J1302" s="3">
        <f t="shared" si="188"/>
        <v>0</v>
      </c>
      <c r="K1302" s="3">
        <f>MIN(Inputs!$B$2, (Inputs!$B$8 - I1302)/Inputs!$B$9)</f>
        <v>0</v>
      </c>
      <c r="L1302" s="3">
        <f>MAX(MIN(Inputs!$B$2, I1302*Inputs!$B$10, Inputs!$B$8*Inputs!$B$4 - J1302), 0)</f>
        <v>170</v>
      </c>
      <c r="M1302" s="3">
        <f t="shared" si="183"/>
        <v>0</v>
      </c>
      <c r="N1302" s="3">
        <f t="shared" si="184"/>
        <v>0</v>
      </c>
      <c r="O1302" s="3">
        <f>IF(H1302="Reg", MIN(Inputs!$B$2, I1302*Inputs!$B$10, (Inputs!$B$8-I1302)/Inputs!$B$9), 0)</f>
        <v>0</v>
      </c>
      <c r="P1302" s="3">
        <f t="shared" si="185"/>
        <v>0</v>
      </c>
      <c r="Q1302" s="3">
        <f t="shared" si="186"/>
        <v>0</v>
      </c>
      <c r="R1302" s="3">
        <f>I1302 + M1302*Inputs!$B$9 - N1302/Inputs!$B$10</f>
        <v>340</v>
      </c>
    </row>
    <row r="1303" spans="1:18" x14ac:dyDescent="0.3">
      <c r="A1303" s="4">
        <v>46077.208333333343</v>
      </c>
      <c r="B1303" s="3">
        <v>20.217500000000001</v>
      </c>
      <c r="C1303" s="3">
        <v>0.1</v>
      </c>
      <c r="D1303" s="3">
        <f t="shared" si="180"/>
        <v>38.712499999999999</v>
      </c>
      <c r="E1303" s="3">
        <f>MAX(B1303 - D1303/Inputs!$B$5, 0)</f>
        <v>0</v>
      </c>
      <c r="F1303" s="3">
        <f>MAX(D1303*Inputs!$B$5 - B1303, 0)</f>
        <v>13.849499999999999</v>
      </c>
      <c r="G1303" s="3">
        <f t="shared" si="181"/>
        <v>0.1</v>
      </c>
      <c r="H1303" t="str">
        <f t="shared" si="182"/>
        <v>Charge</v>
      </c>
      <c r="I1303" s="3">
        <f t="shared" si="187"/>
        <v>340</v>
      </c>
      <c r="J1303" s="3">
        <f t="shared" si="188"/>
        <v>0</v>
      </c>
      <c r="K1303" s="3">
        <f>MIN(Inputs!$B$2, (Inputs!$B$8 - I1303)/Inputs!$B$9)</f>
        <v>0</v>
      </c>
      <c r="L1303" s="3">
        <f>MAX(MIN(Inputs!$B$2, I1303*Inputs!$B$10, Inputs!$B$8*Inputs!$B$4 - J1303), 0)</f>
        <v>170</v>
      </c>
      <c r="M1303" s="3">
        <f t="shared" si="183"/>
        <v>0</v>
      </c>
      <c r="N1303" s="3">
        <f t="shared" si="184"/>
        <v>0</v>
      </c>
      <c r="O1303" s="3">
        <f>IF(H1303="Reg", MIN(Inputs!$B$2, I1303*Inputs!$B$10, (Inputs!$B$8-I1303)/Inputs!$B$9), 0)</f>
        <v>0</v>
      </c>
      <c r="P1303" s="3">
        <f t="shared" si="185"/>
        <v>0</v>
      </c>
      <c r="Q1303" s="3">
        <f t="shared" si="186"/>
        <v>0</v>
      </c>
      <c r="R1303" s="3">
        <f>I1303 + M1303*Inputs!$B$9 - N1303/Inputs!$B$10</f>
        <v>340</v>
      </c>
    </row>
    <row r="1304" spans="1:18" x14ac:dyDescent="0.3">
      <c r="A1304" s="4">
        <v>46077.25</v>
      </c>
      <c r="B1304" s="3">
        <v>20.247499999999999</v>
      </c>
      <c r="C1304" s="3">
        <v>0.3</v>
      </c>
      <c r="D1304" s="3">
        <f t="shared" si="180"/>
        <v>38.712499999999999</v>
      </c>
      <c r="E1304" s="3">
        <f>MAX(B1304 - D1304/Inputs!$B$5, 0)</f>
        <v>0</v>
      </c>
      <c r="F1304" s="3">
        <f>MAX(D1304*Inputs!$B$5 - B1304, 0)</f>
        <v>13.819500000000001</v>
      </c>
      <c r="G1304" s="3">
        <f t="shared" si="181"/>
        <v>0.3</v>
      </c>
      <c r="H1304" t="str">
        <f t="shared" si="182"/>
        <v>Charge</v>
      </c>
      <c r="I1304" s="3">
        <f t="shared" si="187"/>
        <v>340</v>
      </c>
      <c r="J1304" s="3">
        <f t="shared" si="188"/>
        <v>0</v>
      </c>
      <c r="K1304" s="3">
        <f>MIN(Inputs!$B$2, (Inputs!$B$8 - I1304)/Inputs!$B$9)</f>
        <v>0</v>
      </c>
      <c r="L1304" s="3">
        <f>MAX(MIN(Inputs!$B$2, I1304*Inputs!$B$10, Inputs!$B$8*Inputs!$B$4 - J1304), 0)</f>
        <v>170</v>
      </c>
      <c r="M1304" s="3">
        <f t="shared" si="183"/>
        <v>0</v>
      </c>
      <c r="N1304" s="3">
        <f t="shared" si="184"/>
        <v>0</v>
      </c>
      <c r="O1304" s="3">
        <f>IF(H1304="Reg", MIN(Inputs!$B$2, I1304*Inputs!$B$10, (Inputs!$B$8-I1304)/Inputs!$B$9), 0)</f>
        <v>0</v>
      </c>
      <c r="P1304" s="3">
        <f t="shared" si="185"/>
        <v>0</v>
      </c>
      <c r="Q1304" s="3">
        <f t="shared" si="186"/>
        <v>0</v>
      </c>
      <c r="R1304" s="3">
        <f>I1304 + M1304*Inputs!$B$9 - N1304/Inputs!$B$10</f>
        <v>340</v>
      </c>
    </row>
    <row r="1305" spans="1:18" x14ac:dyDescent="0.3">
      <c r="A1305" s="4">
        <v>46077.291666666657</v>
      </c>
      <c r="B1305" s="3">
        <v>9.9774999999999991</v>
      </c>
      <c r="C1305" s="3">
        <v>2</v>
      </c>
      <c r="D1305" s="3">
        <f t="shared" si="180"/>
        <v>38.712499999999999</v>
      </c>
      <c r="E1305" s="3">
        <f>MAX(B1305 - D1305/Inputs!$B$5, 0)</f>
        <v>0</v>
      </c>
      <c r="F1305" s="3">
        <f>MAX(D1305*Inputs!$B$5 - B1305, 0)</f>
        <v>24.089500000000001</v>
      </c>
      <c r="G1305" s="3">
        <f t="shared" si="181"/>
        <v>2</v>
      </c>
      <c r="H1305" t="str">
        <f t="shared" si="182"/>
        <v>Charge</v>
      </c>
      <c r="I1305" s="3">
        <f t="shared" si="187"/>
        <v>340</v>
      </c>
      <c r="J1305" s="3">
        <f t="shared" si="188"/>
        <v>0</v>
      </c>
      <c r="K1305" s="3">
        <f>MIN(Inputs!$B$2, (Inputs!$B$8 - I1305)/Inputs!$B$9)</f>
        <v>0</v>
      </c>
      <c r="L1305" s="3">
        <f>MAX(MIN(Inputs!$B$2, I1305*Inputs!$B$10, Inputs!$B$8*Inputs!$B$4 - J1305), 0)</f>
        <v>170</v>
      </c>
      <c r="M1305" s="3">
        <f t="shared" si="183"/>
        <v>0</v>
      </c>
      <c r="N1305" s="3">
        <f t="shared" si="184"/>
        <v>0</v>
      </c>
      <c r="O1305" s="3">
        <f>IF(H1305="Reg", MIN(Inputs!$B$2, I1305*Inputs!$B$10, (Inputs!$B$8-I1305)/Inputs!$B$9), 0)</f>
        <v>0</v>
      </c>
      <c r="P1305" s="3">
        <f t="shared" si="185"/>
        <v>0</v>
      </c>
      <c r="Q1305" s="3">
        <f t="shared" si="186"/>
        <v>0</v>
      </c>
      <c r="R1305" s="3">
        <f>I1305 + M1305*Inputs!$B$9 - N1305/Inputs!$B$10</f>
        <v>340</v>
      </c>
    </row>
    <row r="1306" spans="1:18" x14ac:dyDescent="0.3">
      <c r="A1306" s="4">
        <v>46077.333333333343</v>
      </c>
      <c r="B1306" s="3">
        <v>3.4225000000000003</v>
      </c>
      <c r="C1306" s="3">
        <v>6.17</v>
      </c>
      <c r="D1306" s="3">
        <f t="shared" si="180"/>
        <v>38.712499999999999</v>
      </c>
      <c r="E1306" s="3">
        <f>MAX(B1306 - D1306/Inputs!$B$5, 0)</f>
        <v>0</v>
      </c>
      <c r="F1306" s="3">
        <f>MAX(D1306*Inputs!$B$5 - B1306, 0)</f>
        <v>30.644500000000001</v>
      </c>
      <c r="G1306" s="3">
        <f t="shared" si="181"/>
        <v>6.17</v>
      </c>
      <c r="H1306" t="str">
        <f t="shared" si="182"/>
        <v>Charge</v>
      </c>
      <c r="I1306" s="3">
        <f t="shared" si="187"/>
        <v>340</v>
      </c>
      <c r="J1306" s="3">
        <f t="shared" si="188"/>
        <v>0</v>
      </c>
      <c r="K1306" s="3">
        <f>MIN(Inputs!$B$2, (Inputs!$B$8 - I1306)/Inputs!$B$9)</f>
        <v>0</v>
      </c>
      <c r="L1306" s="3">
        <f>MAX(MIN(Inputs!$B$2, I1306*Inputs!$B$10, Inputs!$B$8*Inputs!$B$4 - J1306), 0)</f>
        <v>170</v>
      </c>
      <c r="M1306" s="3">
        <f t="shared" si="183"/>
        <v>0</v>
      </c>
      <c r="N1306" s="3">
        <f t="shared" si="184"/>
        <v>0</v>
      </c>
      <c r="O1306" s="3">
        <f>IF(H1306="Reg", MIN(Inputs!$B$2, I1306*Inputs!$B$10, (Inputs!$B$8-I1306)/Inputs!$B$9), 0)</f>
        <v>0</v>
      </c>
      <c r="P1306" s="3">
        <f t="shared" si="185"/>
        <v>0</v>
      </c>
      <c r="Q1306" s="3">
        <f t="shared" si="186"/>
        <v>0</v>
      </c>
      <c r="R1306" s="3">
        <f>I1306 + M1306*Inputs!$B$9 - N1306/Inputs!$B$10</f>
        <v>340</v>
      </c>
    </row>
    <row r="1307" spans="1:18" x14ac:dyDescent="0.3">
      <c r="A1307" s="4">
        <v>46077.375</v>
      </c>
      <c r="B1307" s="3">
        <v>1.56</v>
      </c>
      <c r="C1307" s="3">
        <v>3.25</v>
      </c>
      <c r="D1307" s="3">
        <f t="shared" si="180"/>
        <v>38.712499999999999</v>
      </c>
      <c r="E1307" s="3">
        <f>MAX(B1307 - D1307/Inputs!$B$5, 0)</f>
        <v>0</v>
      </c>
      <c r="F1307" s="3">
        <f>MAX(D1307*Inputs!$B$5 - B1307, 0)</f>
        <v>32.506999999999998</v>
      </c>
      <c r="G1307" s="3">
        <f t="shared" si="181"/>
        <v>3.25</v>
      </c>
      <c r="H1307" t="str">
        <f t="shared" si="182"/>
        <v>Charge</v>
      </c>
      <c r="I1307" s="3">
        <f t="shared" si="187"/>
        <v>340</v>
      </c>
      <c r="J1307" s="3">
        <f t="shared" si="188"/>
        <v>0</v>
      </c>
      <c r="K1307" s="3">
        <f>MIN(Inputs!$B$2, (Inputs!$B$8 - I1307)/Inputs!$B$9)</f>
        <v>0</v>
      </c>
      <c r="L1307" s="3">
        <f>MAX(MIN(Inputs!$B$2, I1307*Inputs!$B$10, Inputs!$B$8*Inputs!$B$4 - J1307), 0)</f>
        <v>170</v>
      </c>
      <c r="M1307" s="3">
        <f t="shared" si="183"/>
        <v>0</v>
      </c>
      <c r="N1307" s="3">
        <f t="shared" si="184"/>
        <v>0</v>
      </c>
      <c r="O1307" s="3">
        <f>IF(H1307="Reg", MIN(Inputs!$B$2, I1307*Inputs!$B$10, (Inputs!$B$8-I1307)/Inputs!$B$9), 0)</f>
        <v>0</v>
      </c>
      <c r="P1307" s="3">
        <f t="shared" si="185"/>
        <v>0</v>
      </c>
      <c r="Q1307" s="3">
        <f t="shared" si="186"/>
        <v>0</v>
      </c>
      <c r="R1307" s="3">
        <f>I1307 + M1307*Inputs!$B$9 - N1307/Inputs!$B$10</f>
        <v>340</v>
      </c>
    </row>
    <row r="1308" spans="1:18" x14ac:dyDescent="0.3">
      <c r="A1308" s="4">
        <v>46077.416666666657</v>
      </c>
      <c r="B1308" s="3">
        <v>2.105</v>
      </c>
      <c r="C1308" s="3">
        <v>1</v>
      </c>
      <c r="D1308" s="3">
        <f t="shared" si="180"/>
        <v>38.712499999999999</v>
      </c>
      <c r="E1308" s="3">
        <f>MAX(B1308 - D1308/Inputs!$B$5, 0)</f>
        <v>0</v>
      </c>
      <c r="F1308" s="3">
        <f>MAX(D1308*Inputs!$B$5 - B1308, 0)</f>
        <v>31.962</v>
      </c>
      <c r="G1308" s="3">
        <f t="shared" si="181"/>
        <v>1</v>
      </c>
      <c r="H1308" t="str">
        <f t="shared" si="182"/>
        <v>Charge</v>
      </c>
      <c r="I1308" s="3">
        <f t="shared" si="187"/>
        <v>340</v>
      </c>
      <c r="J1308" s="3">
        <f t="shared" si="188"/>
        <v>0</v>
      </c>
      <c r="K1308" s="3">
        <f>MIN(Inputs!$B$2, (Inputs!$B$8 - I1308)/Inputs!$B$9)</f>
        <v>0</v>
      </c>
      <c r="L1308" s="3">
        <f>MAX(MIN(Inputs!$B$2, I1308*Inputs!$B$10, Inputs!$B$8*Inputs!$B$4 - J1308), 0)</f>
        <v>170</v>
      </c>
      <c r="M1308" s="3">
        <f t="shared" si="183"/>
        <v>0</v>
      </c>
      <c r="N1308" s="3">
        <f t="shared" si="184"/>
        <v>0</v>
      </c>
      <c r="O1308" s="3">
        <f>IF(H1308="Reg", MIN(Inputs!$B$2, I1308*Inputs!$B$10, (Inputs!$B$8-I1308)/Inputs!$B$9), 0)</f>
        <v>0</v>
      </c>
      <c r="P1308" s="3">
        <f t="shared" si="185"/>
        <v>0</v>
      </c>
      <c r="Q1308" s="3">
        <f t="shared" si="186"/>
        <v>0</v>
      </c>
      <c r="R1308" s="3">
        <f>I1308 + M1308*Inputs!$B$9 - N1308/Inputs!$B$10</f>
        <v>340</v>
      </c>
    </row>
    <row r="1309" spans="1:18" x14ac:dyDescent="0.3">
      <c r="A1309" s="4">
        <v>46077.458333333343</v>
      </c>
      <c r="B1309" s="3">
        <v>16.0275</v>
      </c>
      <c r="C1309" s="3">
        <v>0.56000000000000005</v>
      </c>
      <c r="D1309" s="3">
        <f t="shared" si="180"/>
        <v>38.712499999999999</v>
      </c>
      <c r="E1309" s="3">
        <f>MAX(B1309 - D1309/Inputs!$B$5, 0)</f>
        <v>0</v>
      </c>
      <c r="F1309" s="3">
        <f>MAX(D1309*Inputs!$B$5 - B1309, 0)</f>
        <v>18.0395</v>
      </c>
      <c r="G1309" s="3">
        <f t="shared" si="181"/>
        <v>0.56000000000000005</v>
      </c>
      <c r="H1309" t="str">
        <f t="shared" si="182"/>
        <v>Charge</v>
      </c>
      <c r="I1309" s="3">
        <f t="shared" si="187"/>
        <v>340</v>
      </c>
      <c r="J1309" s="3">
        <f t="shared" si="188"/>
        <v>0</v>
      </c>
      <c r="K1309" s="3">
        <f>MIN(Inputs!$B$2, (Inputs!$B$8 - I1309)/Inputs!$B$9)</f>
        <v>0</v>
      </c>
      <c r="L1309" s="3">
        <f>MAX(MIN(Inputs!$B$2, I1309*Inputs!$B$10, Inputs!$B$8*Inputs!$B$4 - J1309), 0)</f>
        <v>170</v>
      </c>
      <c r="M1309" s="3">
        <f t="shared" si="183"/>
        <v>0</v>
      </c>
      <c r="N1309" s="3">
        <f t="shared" si="184"/>
        <v>0</v>
      </c>
      <c r="O1309" s="3">
        <f>IF(H1309="Reg", MIN(Inputs!$B$2, I1309*Inputs!$B$10, (Inputs!$B$8-I1309)/Inputs!$B$9), 0)</f>
        <v>0</v>
      </c>
      <c r="P1309" s="3">
        <f t="shared" si="185"/>
        <v>0</v>
      </c>
      <c r="Q1309" s="3">
        <f t="shared" si="186"/>
        <v>0</v>
      </c>
      <c r="R1309" s="3">
        <f>I1309 + M1309*Inputs!$B$9 - N1309/Inputs!$B$10</f>
        <v>340</v>
      </c>
    </row>
    <row r="1310" spans="1:18" x14ac:dyDescent="0.3">
      <c r="A1310" s="4">
        <v>46077.5</v>
      </c>
      <c r="B1310" s="3">
        <v>20.772500000000001</v>
      </c>
      <c r="C1310" s="3">
        <v>0.5</v>
      </c>
      <c r="D1310" s="3">
        <f t="shared" si="180"/>
        <v>38.712499999999999</v>
      </c>
      <c r="E1310" s="3">
        <f>MAX(B1310 - D1310/Inputs!$B$5, 0)</f>
        <v>0</v>
      </c>
      <c r="F1310" s="3">
        <f>MAX(D1310*Inputs!$B$5 - B1310, 0)</f>
        <v>13.294499999999999</v>
      </c>
      <c r="G1310" s="3">
        <f t="shared" si="181"/>
        <v>0.5</v>
      </c>
      <c r="H1310" t="str">
        <f t="shared" si="182"/>
        <v>Charge</v>
      </c>
      <c r="I1310" s="3">
        <f t="shared" si="187"/>
        <v>340</v>
      </c>
      <c r="J1310" s="3">
        <f t="shared" si="188"/>
        <v>0</v>
      </c>
      <c r="K1310" s="3">
        <f>MIN(Inputs!$B$2, (Inputs!$B$8 - I1310)/Inputs!$B$9)</f>
        <v>0</v>
      </c>
      <c r="L1310" s="3">
        <f>MAX(MIN(Inputs!$B$2, I1310*Inputs!$B$10, Inputs!$B$8*Inputs!$B$4 - J1310), 0)</f>
        <v>170</v>
      </c>
      <c r="M1310" s="3">
        <f t="shared" si="183"/>
        <v>0</v>
      </c>
      <c r="N1310" s="3">
        <f t="shared" si="184"/>
        <v>0</v>
      </c>
      <c r="O1310" s="3">
        <f>IF(H1310="Reg", MIN(Inputs!$B$2, I1310*Inputs!$B$10, (Inputs!$B$8-I1310)/Inputs!$B$9), 0)</f>
        <v>0</v>
      </c>
      <c r="P1310" s="3">
        <f t="shared" si="185"/>
        <v>0</v>
      </c>
      <c r="Q1310" s="3">
        <f t="shared" si="186"/>
        <v>0</v>
      </c>
      <c r="R1310" s="3">
        <f>I1310 + M1310*Inputs!$B$9 - N1310/Inputs!$B$10</f>
        <v>340</v>
      </c>
    </row>
    <row r="1311" spans="1:18" x14ac:dyDescent="0.3">
      <c r="A1311" s="4">
        <v>46077.541666666657</v>
      </c>
      <c r="B1311" s="3">
        <v>22.25</v>
      </c>
      <c r="C1311" s="3">
        <v>0.5</v>
      </c>
      <c r="D1311" s="3">
        <f t="shared" si="180"/>
        <v>38.712499999999999</v>
      </c>
      <c r="E1311" s="3">
        <f>MAX(B1311 - D1311/Inputs!$B$5, 0)</f>
        <v>0</v>
      </c>
      <c r="F1311" s="3">
        <f>MAX(D1311*Inputs!$B$5 - B1311, 0)</f>
        <v>11.817</v>
      </c>
      <c r="G1311" s="3">
        <f t="shared" si="181"/>
        <v>0.5</v>
      </c>
      <c r="H1311" t="str">
        <f t="shared" si="182"/>
        <v>Charge</v>
      </c>
      <c r="I1311" s="3">
        <f t="shared" si="187"/>
        <v>340</v>
      </c>
      <c r="J1311" s="3">
        <f t="shared" si="188"/>
        <v>0</v>
      </c>
      <c r="K1311" s="3">
        <f>MIN(Inputs!$B$2, (Inputs!$B$8 - I1311)/Inputs!$B$9)</f>
        <v>0</v>
      </c>
      <c r="L1311" s="3">
        <f>MAX(MIN(Inputs!$B$2, I1311*Inputs!$B$10, Inputs!$B$8*Inputs!$B$4 - J1311), 0)</f>
        <v>170</v>
      </c>
      <c r="M1311" s="3">
        <f t="shared" si="183"/>
        <v>0</v>
      </c>
      <c r="N1311" s="3">
        <f t="shared" si="184"/>
        <v>0</v>
      </c>
      <c r="O1311" s="3">
        <f>IF(H1311="Reg", MIN(Inputs!$B$2, I1311*Inputs!$B$10, (Inputs!$B$8-I1311)/Inputs!$B$9), 0)</f>
        <v>0</v>
      </c>
      <c r="P1311" s="3">
        <f t="shared" si="185"/>
        <v>0</v>
      </c>
      <c r="Q1311" s="3">
        <f t="shared" si="186"/>
        <v>0</v>
      </c>
      <c r="R1311" s="3">
        <f>I1311 + M1311*Inputs!$B$9 - N1311/Inputs!$B$10</f>
        <v>340</v>
      </c>
    </row>
    <row r="1312" spans="1:18" x14ac:dyDescent="0.3">
      <c r="A1312" s="4">
        <v>46077.583333333343</v>
      </c>
      <c r="B1312" s="3">
        <v>17.149999999999999</v>
      </c>
      <c r="C1312" s="3">
        <v>0.98</v>
      </c>
      <c r="D1312" s="3">
        <f t="shared" si="180"/>
        <v>38.712499999999999</v>
      </c>
      <c r="E1312" s="3">
        <f>MAX(B1312 - D1312/Inputs!$B$5, 0)</f>
        <v>0</v>
      </c>
      <c r="F1312" s="3">
        <f>MAX(D1312*Inputs!$B$5 - B1312, 0)</f>
        <v>16.917000000000002</v>
      </c>
      <c r="G1312" s="3">
        <f t="shared" si="181"/>
        <v>0.98</v>
      </c>
      <c r="H1312" t="str">
        <f t="shared" si="182"/>
        <v>Charge</v>
      </c>
      <c r="I1312" s="3">
        <f t="shared" si="187"/>
        <v>340</v>
      </c>
      <c r="J1312" s="3">
        <f t="shared" si="188"/>
        <v>0</v>
      </c>
      <c r="K1312" s="3">
        <f>MIN(Inputs!$B$2, (Inputs!$B$8 - I1312)/Inputs!$B$9)</f>
        <v>0</v>
      </c>
      <c r="L1312" s="3">
        <f>MAX(MIN(Inputs!$B$2, I1312*Inputs!$B$10, Inputs!$B$8*Inputs!$B$4 - J1312), 0)</f>
        <v>170</v>
      </c>
      <c r="M1312" s="3">
        <f t="shared" si="183"/>
        <v>0</v>
      </c>
      <c r="N1312" s="3">
        <f t="shared" si="184"/>
        <v>0</v>
      </c>
      <c r="O1312" s="3">
        <f>IF(H1312="Reg", MIN(Inputs!$B$2, I1312*Inputs!$B$10, (Inputs!$B$8-I1312)/Inputs!$B$9), 0)</f>
        <v>0</v>
      </c>
      <c r="P1312" s="3">
        <f t="shared" si="185"/>
        <v>0</v>
      </c>
      <c r="Q1312" s="3">
        <f t="shared" si="186"/>
        <v>0</v>
      </c>
      <c r="R1312" s="3">
        <f>I1312 + M1312*Inputs!$B$9 - N1312/Inputs!$B$10</f>
        <v>340</v>
      </c>
    </row>
    <row r="1313" spans="1:18" x14ac:dyDescent="0.3">
      <c r="A1313" s="4">
        <v>46077.625</v>
      </c>
      <c r="B1313" s="3">
        <v>23.637499999999999</v>
      </c>
      <c r="C1313" s="3">
        <v>0.9</v>
      </c>
      <c r="D1313" s="3">
        <f t="shared" si="180"/>
        <v>38.712499999999999</v>
      </c>
      <c r="E1313" s="3">
        <f>MAX(B1313 - D1313/Inputs!$B$5, 0)</f>
        <v>0</v>
      </c>
      <c r="F1313" s="3">
        <f>MAX(D1313*Inputs!$B$5 - B1313, 0)</f>
        <v>10.429500000000001</v>
      </c>
      <c r="G1313" s="3">
        <f t="shared" si="181"/>
        <v>0.9</v>
      </c>
      <c r="H1313" t="str">
        <f t="shared" si="182"/>
        <v>Charge</v>
      </c>
      <c r="I1313" s="3">
        <f t="shared" si="187"/>
        <v>340</v>
      </c>
      <c r="J1313" s="3">
        <f t="shared" si="188"/>
        <v>0</v>
      </c>
      <c r="K1313" s="3">
        <f>MIN(Inputs!$B$2, (Inputs!$B$8 - I1313)/Inputs!$B$9)</f>
        <v>0</v>
      </c>
      <c r="L1313" s="3">
        <f>MAX(MIN(Inputs!$B$2, I1313*Inputs!$B$10, Inputs!$B$8*Inputs!$B$4 - J1313), 0)</f>
        <v>170</v>
      </c>
      <c r="M1313" s="3">
        <f t="shared" si="183"/>
        <v>0</v>
      </c>
      <c r="N1313" s="3">
        <f t="shared" si="184"/>
        <v>0</v>
      </c>
      <c r="O1313" s="3">
        <f>IF(H1313="Reg", MIN(Inputs!$B$2, I1313*Inputs!$B$10, (Inputs!$B$8-I1313)/Inputs!$B$9), 0)</f>
        <v>0</v>
      </c>
      <c r="P1313" s="3">
        <f t="shared" si="185"/>
        <v>0</v>
      </c>
      <c r="Q1313" s="3">
        <f t="shared" si="186"/>
        <v>0</v>
      </c>
      <c r="R1313" s="3">
        <f>I1313 + M1313*Inputs!$B$9 - N1313/Inputs!$B$10</f>
        <v>340</v>
      </c>
    </row>
    <row r="1314" spans="1:18" x14ac:dyDescent="0.3">
      <c r="A1314" s="4">
        <v>46077.666666666657</v>
      </c>
      <c r="B1314" s="3">
        <v>109.17750000000001</v>
      </c>
      <c r="C1314" s="3">
        <v>0.65</v>
      </c>
      <c r="D1314" s="3">
        <f t="shared" si="180"/>
        <v>38.712499999999999</v>
      </c>
      <c r="E1314" s="3">
        <f>MAX(B1314 - D1314/Inputs!$B$5, 0)</f>
        <v>65.186022727272729</v>
      </c>
      <c r="F1314" s="3">
        <f>MAX(D1314*Inputs!$B$5 - B1314, 0)</f>
        <v>0</v>
      </c>
      <c r="G1314" s="3">
        <f t="shared" si="181"/>
        <v>0.65</v>
      </c>
      <c r="H1314" t="str">
        <f t="shared" si="182"/>
        <v>Discharge</v>
      </c>
      <c r="I1314" s="3">
        <f t="shared" si="187"/>
        <v>340</v>
      </c>
      <c r="J1314" s="3">
        <f t="shared" si="188"/>
        <v>0</v>
      </c>
      <c r="K1314" s="3">
        <f>MIN(Inputs!$B$2, (Inputs!$B$8 - I1314)/Inputs!$B$9)</f>
        <v>0</v>
      </c>
      <c r="L1314" s="3">
        <f>MAX(MIN(Inputs!$B$2, I1314*Inputs!$B$10, Inputs!$B$8*Inputs!$B$4 - J1314), 0)</f>
        <v>170</v>
      </c>
      <c r="M1314" s="3">
        <f t="shared" si="183"/>
        <v>0</v>
      </c>
      <c r="N1314" s="3">
        <f t="shared" si="184"/>
        <v>170</v>
      </c>
      <c r="O1314" s="3">
        <f>IF(H1314="Reg", MIN(Inputs!$B$2, I1314*Inputs!$B$10, (Inputs!$B$8-I1314)/Inputs!$B$9), 0)</f>
        <v>0</v>
      </c>
      <c r="P1314" s="3">
        <f t="shared" si="185"/>
        <v>18560.175000000003</v>
      </c>
      <c r="Q1314" s="3">
        <f t="shared" si="186"/>
        <v>0</v>
      </c>
      <c r="R1314" s="3">
        <f>I1314 + M1314*Inputs!$B$9 - N1314/Inputs!$B$10</f>
        <v>158.77939109773115</v>
      </c>
    </row>
    <row r="1315" spans="1:18" x14ac:dyDescent="0.3">
      <c r="A1315" s="4">
        <v>46077.708333333343</v>
      </c>
      <c r="B1315" s="3">
        <v>137.60249999999999</v>
      </c>
      <c r="C1315" s="3">
        <v>0.98</v>
      </c>
      <c r="D1315" s="3">
        <f t="shared" si="180"/>
        <v>38.712499999999999</v>
      </c>
      <c r="E1315" s="3">
        <f>MAX(B1315 - D1315/Inputs!$B$5, 0)</f>
        <v>93.611022727272712</v>
      </c>
      <c r="F1315" s="3">
        <f>MAX(D1315*Inputs!$B$5 - B1315, 0)</f>
        <v>0</v>
      </c>
      <c r="G1315" s="3">
        <f t="shared" si="181"/>
        <v>0.98</v>
      </c>
      <c r="H1315" t="str">
        <f t="shared" si="182"/>
        <v>Discharge</v>
      </c>
      <c r="I1315" s="3">
        <f t="shared" si="187"/>
        <v>158.77939109773115</v>
      </c>
      <c r="J1315" s="3">
        <f t="shared" si="188"/>
        <v>170</v>
      </c>
      <c r="K1315" s="3">
        <f>MIN(Inputs!$B$2, (Inputs!$B$8 - I1315)/Inputs!$B$9)</f>
        <v>170</v>
      </c>
      <c r="L1315" s="3">
        <f>MAX(MIN(Inputs!$B$2, I1315*Inputs!$B$10, Inputs!$B$8*Inputs!$B$4 - J1315), 0)</f>
        <v>148.94827166799323</v>
      </c>
      <c r="M1315" s="3">
        <f t="shared" si="183"/>
        <v>0</v>
      </c>
      <c r="N1315" s="3">
        <f t="shared" si="184"/>
        <v>148.94827166799323</v>
      </c>
      <c r="O1315" s="3">
        <f>IF(H1315="Reg", MIN(Inputs!$B$2, I1315*Inputs!$B$10, (Inputs!$B$8-I1315)/Inputs!$B$9), 0)</f>
        <v>0</v>
      </c>
      <c r="P1315" s="3">
        <f t="shared" si="185"/>
        <v>20495.654552195036</v>
      </c>
      <c r="Q1315" s="3">
        <f t="shared" si="186"/>
        <v>0</v>
      </c>
      <c r="R1315" s="3">
        <f>I1315 + M1315*Inputs!$B$9 - N1315/Inputs!$B$10</f>
        <v>0</v>
      </c>
    </row>
    <row r="1316" spans="1:18" x14ac:dyDescent="0.3">
      <c r="A1316" s="4">
        <v>46077.75</v>
      </c>
      <c r="B1316" s="3">
        <v>179.39250000000001</v>
      </c>
      <c r="C1316" s="3">
        <v>1.51</v>
      </c>
      <c r="D1316" s="3">
        <f t="shared" si="180"/>
        <v>38.712499999999999</v>
      </c>
      <c r="E1316" s="3">
        <f>MAX(B1316 - D1316/Inputs!$B$5, 0)</f>
        <v>135.40102272727273</v>
      </c>
      <c r="F1316" s="3">
        <f>MAX(D1316*Inputs!$B$5 - B1316, 0)</f>
        <v>0</v>
      </c>
      <c r="G1316" s="3">
        <f t="shared" si="181"/>
        <v>1.51</v>
      </c>
      <c r="H1316" t="str">
        <f t="shared" si="182"/>
        <v>Discharge</v>
      </c>
      <c r="I1316" s="3">
        <f t="shared" si="187"/>
        <v>0</v>
      </c>
      <c r="J1316" s="3">
        <f t="shared" si="188"/>
        <v>318.94827166799325</v>
      </c>
      <c r="K1316" s="3">
        <f>MIN(Inputs!$B$2, (Inputs!$B$8 - I1316)/Inputs!$B$9)</f>
        <v>170</v>
      </c>
      <c r="L1316" s="3">
        <f>MAX(MIN(Inputs!$B$2, I1316*Inputs!$B$10, Inputs!$B$8*Inputs!$B$4 - J1316), 0)</f>
        <v>0</v>
      </c>
      <c r="M1316" s="3">
        <f t="shared" si="183"/>
        <v>0</v>
      </c>
      <c r="N1316" s="3">
        <f t="shared" si="184"/>
        <v>0</v>
      </c>
      <c r="O1316" s="3">
        <f>IF(H1316="Reg", MIN(Inputs!$B$2, I1316*Inputs!$B$10, (Inputs!$B$8-I1316)/Inputs!$B$9), 0)</f>
        <v>0</v>
      </c>
      <c r="P1316" s="3">
        <f t="shared" si="185"/>
        <v>0</v>
      </c>
      <c r="Q1316" s="3">
        <f t="shared" si="186"/>
        <v>0</v>
      </c>
      <c r="R1316" s="3">
        <f>I1316 + M1316*Inputs!$B$9 - N1316/Inputs!$B$10</f>
        <v>0</v>
      </c>
    </row>
    <row r="1317" spans="1:18" x14ac:dyDescent="0.3">
      <c r="A1317" s="4">
        <v>46077.791666666657</v>
      </c>
      <c r="B1317" s="3">
        <v>93.935000000000002</v>
      </c>
      <c r="C1317" s="3">
        <v>0.14000000000000001</v>
      </c>
      <c r="D1317" s="3">
        <f t="shared" si="180"/>
        <v>38.712499999999999</v>
      </c>
      <c r="E1317" s="3">
        <f>MAX(B1317 - D1317/Inputs!$B$5, 0)</f>
        <v>49.943522727272729</v>
      </c>
      <c r="F1317" s="3">
        <f>MAX(D1317*Inputs!$B$5 - B1317, 0)</f>
        <v>0</v>
      </c>
      <c r="G1317" s="3">
        <f t="shared" si="181"/>
        <v>0.14000000000000001</v>
      </c>
      <c r="H1317" t="str">
        <f t="shared" si="182"/>
        <v>Discharge</v>
      </c>
      <c r="I1317" s="3">
        <f t="shared" si="187"/>
        <v>0</v>
      </c>
      <c r="J1317" s="3">
        <f t="shared" si="188"/>
        <v>318.94827166799325</v>
      </c>
      <c r="K1317" s="3">
        <f>MIN(Inputs!$B$2, (Inputs!$B$8 - I1317)/Inputs!$B$9)</f>
        <v>170</v>
      </c>
      <c r="L1317" s="3">
        <f>MAX(MIN(Inputs!$B$2, I1317*Inputs!$B$10, Inputs!$B$8*Inputs!$B$4 - J1317), 0)</f>
        <v>0</v>
      </c>
      <c r="M1317" s="3">
        <f t="shared" si="183"/>
        <v>0</v>
      </c>
      <c r="N1317" s="3">
        <f t="shared" si="184"/>
        <v>0</v>
      </c>
      <c r="O1317" s="3">
        <f>IF(H1317="Reg", MIN(Inputs!$B$2, I1317*Inputs!$B$10, (Inputs!$B$8-I1317)/Inputs!$B$9), 0)</f>
        <v>0</v>
      </c>
      <c r="P1317" s="3">
        <f t="shared" si="185"/>
        <v>0</v>
      </c>
      <c r="Q1317" s="3">
        <f t="shared" si="186"/>
        <v>0</v>
      </c>
      <c r="R1317" s="3">
        <f>I1317 + M1317*Inputs!$B$9 - N1317/Inputs!$B$10</f>
        <v>0</v>
      </c>
    </row>
    <row r="1318" spans="1:18" x14ac:dyDescent="0.3">
      <c r="A1318" s="4">
        <v>46077.833333333343</v>
      </c>
      <c r="B1318" s="3">
        <v>65.492499999999993</v>
      </c>
      <c r="C1318" s="3">
        <v>0.15</v>
      </c>
      <c r="D1318" s="3">
        <f t="shared" si="180"/>
        <v>38.712499999999999</v>
      </c>
      <c r="E1318" s="3">
        <f>MAX(B1318 - D1318/Inputs!$B$5, 0)</f>
        <v>21.501022727272719</v>
      </c>
      <c r="F1318" s="3">
        <f>MAX(D1318*Inputs!$B$5 - B1318, 0)</f>
        <v>0</v>
      </c>
      <c r="G1318" s="3">
        <f t="shared" si="181"/>
        <v>0.15</v>
      </c>
      <c r="H1318" t="str">
        <f t="shared" si="182"/>
        <v>Discharge</v>
      </c>
      <c r="I1318" s="3">
        <f t="shared" si="187"/>
        <v>0</v>
      </c>
      <c r="J1318" s="3">
        <f t="shared" si="188"/>
        <v>318.94827166799325</v>
      </c>
      <c r="K1318" s="3">
        <f>MIN(Inputs!$B$2, (Inputs!$B$8 - I1318)/Inputs!$B$9)</f>
        <v>170</v>
      </c>
      <c r="L1318" s="3">
        <f>MAX(MIN(Inputs!$B$2, I1318*Inputs!$B$10, Inputs!$B$8*Inputs!$B$4 - J1318), 0)</f>
        <v>0</v>
      </c>
      <c r="M1318" s="3">
        <f t="shared" si="183"/>
        <v>0</v>
      </c>
      <c r="N1318" s="3">
        <f t="shared" si="184"/>
        <v>0</v>
      </c>
      <c r="O1318" s="3">
        <f>IF(H1318="Reg", MIN(Inputs!$B$2, I1318*Inputs!$B$10, (Inputs!$B$8-I1318)/Inputs!$B$9), 0)</f>
        <v>0</v>
      </c>
      <c r="P1318" s="3">
        <f t="shared" si="185"/>
        <v>0</v>
      </c>
      <c r="Q1318" s="3">
        <f t="shared" si="186"/>
        <v>0</v>
      </c>
      <c r="R1318" s="3">
        <f>I1318 + M1318*Inputs!$B$9 - N1318/Inputs!$B$10</f>
        <v>0</v>
      </c>
    </row>
    <row r="1319" spans="1:18" x14ac:dyDescent="0.3">
      <c r="A1319" s="4">
        <v>46077.875</v>
      </c>
      <c r="B1319" s="3">
        <v>36.385000000000005</v>
      </c>
      <c r="C1319" s="3">
        <v>0.04</v>
      </c>
      <c r="D1319" s="3">
        <f t="shared" si="180"/>
        <v>38.712499999999999</v>
      </c>
      <c r="E1319" s="3">
        <f>MAX(B1319 - D1319/Inputs!$B$5, 0)</f>
        <v>0</v>
      </c>
      <c r="F1319" s="3">
        <f>MAX(D1319*Inputs!$B$5 - B1319, 0)</f>
        <v>0</v>
      </c>
      <c r="G1319" s="3">
        <f t="shared" si="181"/>
        <v>0.04</v>
      </c>
      <c r="H1319" t="str">
        <f t="shared" si="182"/>
        <v>Reg</v>
      </c>
      <c r="I1319" s="3">
        <f t="shared" si="187"/>
        <v>0</v>
      </c>
      <c r="J1319" s="3">
        <f t="shared" si="188"/>
        <v>318.94827166799325</v>
      </c>
      <c r="K1319" s="3">
        <f>MIN(Inputs!$B$2, (Inputs!$B$8 - I1319)/Inputs!$B$9)</f>
        <v>170</v>
      </c>
      <c r="L1319" s="3">
        <f>MAX(MIN(Inputs!$B$2, I1319*Inputs!$B$10, Inputs!$B$8*Inputs!$B$4 - J1319), 0)</f>
        <v>0</v>
      </c>
      <c r="M1319" s="3">
        <f t="shared" si="183"/>
        <v>0</v>
      </c>
      <c r="N1319" s="3">
        <f t="shared" si="184"/>
        <v>0</v>
      </c>
      <c r="O1319" s="3">
        <f>IF(H1319="Reg", MIN(Inputs!$B$2, I1319*Inputs!$B$10, (Inputs!$B$8-I1319)/Inputs!$B$9), 0)</f>
        <v>0</v>
      </c>
      <c r="P1319" s="3">
        <f t="shared" si="185"/>
        <v>0</v>
      </c>
      <c r="Q1319" s="3">
        <f t="shared" si="186"/>
        <v>0</v>
      </c>
      <c r="R1319" s="3">
        <f>I1319 + M1319*Inputs!$B$9 - N1319/Inputs!$B$10</f>
        <v>0</v>
      </c>
    </row>
    <row r="1320" spans="1:18" x14ac:dyDescent="0.3">
      <c r="A1320" s="4">
        <v>46077.916666666657</v>
      </c>
      <c r="B1320" s="3">
        <v>33.134999999999998</v>
      </c>
      <c r="C1320" s="3">
        <v>0.04</v>
      </c>
      <c r="D1320" s="3">
        <f t="shared" si="180"/>
        <v>38.712499999999999</v>
      </c>
      <c r="E1320" s="3">
        <f>MAX(B1320 - D1320/Inputs!$B$5, 0)</f>
        <v>0</v>
      </c>
      <c r="F1320" s="3">
        <f>MAX(D1320*Inputs!$B$5 - B1320, 0)</f>
        <v>0.93200000000000216</v>
      </c>
      <c r="G1320" s="3">
        <f t="shared" si="181"/>
        <v>0.04</v>
      </c>
      <c r="H1320" t="str">
        <f t="shared" si="182"/>
        <v>Charge</v>
      </c>
      <c r="I1320" s="3">
        <f t="shared" si="187"/>
        <v>0</v>
      </c>
      <c r="J1320" s="3">
        <f t="shared" si="188"/>
        <v>318.94827166799325</v>
      </c>
      <c r="K1320" s="3">
        <f>MIN(Inputs!$B$2, (Inputs!$B$8 - I1320)/Inputs!$B$9)</f>
        <v>170</v>
      </c>
      <c r="L1320" s="3">
        <f>MAX(MIN(Inputs!$B$2, I1320*Inputs!$B$10, Inputs!$B$8*Inputs!$B$4 - J1320), 0)</f>
        <v>0</v>
      </c>
      <c r="M1320" s="3">
        <f t="shared" si="183"/>
        <v>170</v>
      </c>
      <c r="N1320" s="3">
        <f t="shared" si="184"/>
        <v>0</v>
      </c>
      <c r="O1320" s="3">
        <f>IF(H1320="Reg", MIN(Inputs!$B$2, I1320*Inputs!$B$10, (Inputs!$B$8-I1320)/Inputs!$B$9), 0)</f>
        <v>0</v>
      </c>
      <c r="P1320" s="3">
        <f t="shared" si="185"/>
        <v>-5632.95</v>
      </c>
      <c r="Q1320" s="3">
        <f t="shared" si="186"/>
        <v>0</v>
      </c>
      <c r="R1320" s="3">
        <f>I1320 + M1320*Inputs!$B$9 - N1320/Inputs!$B$10</f>
        <v>159.4741358339966</v>
      </c>
    </row>
    <row r="1321" spans="1:18" x14ac:dyDescent="0.3">
      <c r="A1321" s="4">
        <v>46077.958333333343</v>
      </c>
      <c r="B1321" s="3">
        <v>30.005000000000003</v>
      </c>
      <c r="C1321" s="3">
        <v>0.03</v>
      </c>
      <c r="D1321" s="3">
        <f t="shared" si="180"/>
        <v>38.712499999999999</v>
      </c>
      <c r="E1321" s="3">
        <f>MAX(B1321 - D1321/Inputs!$B$5, 0)</f>
        <v>0</v>
      </c>
      <c r="F1321" s="3">
        <f>MAX(D1321*Inputs!$B$5 - B1321, 0)</f>
        <v>4.0619999999999976</v>
      </c>
      <c r="G1321" s="3">
        <f t="shared" si="181"/>
        <v>0.03</v>
      </c>
      <c r="H1321" t="str">
        <f t="shared" si="182"/>
        <v>Charge</v>
      </c>
      <c r="I1321" s="3">
        <f t="shared" si="187"/>
        <v>159.4741358339966</v>
      </c>
      <c r="J1321" s="3">
        <f t="shared" si="188"/>
        <v>318.94827166799325</v>
      </c>
      <c r="K1321" s="3">
        <f>MIN(Inputs!$B$2, (Inputs!$B$8 - I1321)/Inputs!$B$9)</f>
        <v>170</v>
      </c>
      <c r="L1321" s="3">
        <f>MAX(MIN(Inputs!$B$2, I1321*Inputs!$B$10, Inputs!$B$8*Inputs!$B$4 - J1321), 0)</f>
        <v>21.051728332006746</v>
      </c>
      <c r="M1321" s="3">
        <f t="shared" si="183"/>
        <v>170</v>
      </c>
      <c r="N1321" s="3">
        <f t="shared" si="184"/>
        <v>0</v>
      </c>
      <c r="O1321" s="3">
        <f>IF(H1321="Reg", MIN(Inputs!$B$2, I1321*Inputs!$B$10, (Inputs!$B$8-I1321)/Inputs!$B$9), 0)</f>
        <v>0</v>
      </c>
      <c r="P1321" s="3">
        <f t="shared" si="185"/>
        <v>-5100.8500000000004</v>
      </c>
      <c r="Q1321" s="3">
        <f t="shared" si="186"/>
        <v>0</v>
      </c>
      <c r="R1321" s="3">
        <f>I1321 + M1321*Inputs!$B$9 - N1321/Inputs!$B$10</f>
        <v>318.9482716679932</v>
      </c>
    </row>
    <row r="1322" spans="1:18" x14ac:dyDescent="0.3">
      <c r="A1322" s="4">
        <v>46078</v>
      </c>
      <c r="B1322" s="3">
        <v>42.877499999999998</v>
      </c>
      <c r="C1322" s="3">
        <v>0.04</v>
      </c>
      <c r="D1322" s="3">
        <f t="shared" si="180"/>
        <v>26.418333333333333</v>
      </c>
      <c r="E1322" s="3">
        <f>MAX(B1322 - D1322/Inputs!$B$5, 0)</f>
        <v>12.856666666666666</v>
      </c>
      <c r="F1322" s="3">
        <f>MAX(D1322*Inputs!$B$5 - B1322, 0)</f>
        <v>0</v>
      </c>
      <c r="G1322" s="3">
        <f t="shared" si="181"/>
        <v>0.04</v>
      </c>
      <c r="H1322" t="str">
        <f t="shared" si="182"/>
        <v>Discharge</v>
      </c>
      <c r="I1322" s="3">
        <f t="shared" si="187"/>
        <v>318.9482716679932</v>
      </c>
      <c r="J1322" s="3">
        <f t="shared" si="188"/>
        <v>0</v>
      </c>
      <c r="K1322" s="3">
        <f>MIN(Inputs!$B$2, (Inputs!$B$8 - I1322)/Inputs!$B$9)</f>
        <v>22.44121780453775</v>
      </c>
      <c r="L1322" s="3">
        <f>MAX(MIN(Inputs!$B$2, I1322*Inputs!$B$10, Inputs!$B$8*Inputs!$B$4 - J1322), 0)</f>
        <v>170</v>
      </c>
      <c r="M1322" s="3">
        <f t="shared" si="183"/>
        <v>0</v>
      </c>
      <c r="N1322" s="3">
        <f t="shared" si="184"/>
        <v>170</v>
      </c>
      <c r="O1322" s="3">
        <f>IF(H1322="Reg", MIN(Inputs!$B$2, I1322*Inputs!$B$10, (Inputs!$B$8-I1322)/Inputs!$B$9), 0)</f>
        <v>0</v>
      </c>
      <c r="P1322" s="3">
        <f t="shared" si="185"/>
        <v>7289.1749999999993</v>
      </c>
      <c r="Q1322" s="3">
        <f t="shared" si="186"/>
        <v>0</v>
      </c>
      <c r="R1322" s="3">
        <f>I1322 + M1322*Inputs!$B$9 - N1322/Inputs!$B$10</f>
        <v>137.72766276572435</v>
      </c>
    </row>
    <row r="1323" spans="1:18" x14ac:dyDescent="0.3">
      <c r="A1323" s="4">
        <v>46078.041666666657</v>
      </c>
      <c r="B1323" s="3">
        <v>55.517499999999998</v>
      </c>
      <c r="C1323" s="3">
        <v>0.03</v>
      </c>
      <c r="D1323" s="3">
        <f t="shared" si="180"/>
        <v>26.418333333333333</v>
      </c>
      <c r="E1323" s="3">
        <f>MAX(B1323 - D1323/Inputs!$B$5, 0)</f>
        <v>25.496666666666666</v>
      </c>
      <c r="F1323" s="3">
        <f>MAX(D1323*Inputs!$B$5 - B1323, 0)</f>
        <v>0</v>
      </c>
      <c r="G1323" s="3">
        <f t="shared" si="181"/>
        <v>0.03</v>
      </c>
      <c r="H1323" t="str">
        <f t="shared" si="182"/>
        <v>Discharge</v>
      </c>
      <c r="I1323" s="3">
        <f t="shared" si="187"/>
        <v>137.72766276572435</v>
      </c>
      <c r="J1323" s="3">
        <f t="shared" si="188"/>
        <v>170</v>
      </c>
      <c r="K1323" s="3">
        <f>MIN(Inputs!$B$2, (Inputs!$B$8 - I1323)/Inputs!$B$9)</f>
        <v>170</v>
      </c>
      <c r="L1323" s="3">
        <f>MAX(MIN(Inputs!$B$2, I1323*Inputs!$B$10, Inputs!$B$8*Inputs!$B$4 - J1323), 0)</f>
        <v>129.20000000000002</v>
      </c>
      <c r="M1323" s="3">
        <f t="shared" si="183"/>
        <v>0</v>
      </c>
      <c r="N1323" s="3">
        <f t="shared" si="184"/>
        <v>129.20000000000002</v>
      </c>
      <c r="O1323" s="3">
        <f>IF(H1323="Reg", MIN(Inputs!$B$2, I1323*Inputs!$B$10, (Inputs!$B$8-I1323)/Inputs!$B$9), 0)</f>
        <v>0</v>
      </c>
      <c r="P1323" s="3">
        <f t="shared" si="185"/>
        <v>7172.8610000000008</v>
      </c>
      <c r="Q1323" s="3">
        <f t="shared" si="186"/>
        <v>0</v>
      </c>
      <c r="R1323" s="3">
        <f>I1323 + M1323*Inputs!$B$9 - N1323/Inputs!$B$10</f>
        <v>0</v>
      </c>
    </row>
    <row r="1324" spans="1:18" x14ac:dyDescent="0.3">
      <c r="A1324" s="4">
        <v>46078.083333333343</v>
      </c>
      <c r="B1324" s="3">
        <v>44.317500000000003</v>
      </c>
      <c r="C1324" s="3">
        <v>0.04</v>
      </c>
      <c r="D1324" s="3">
        <f t="shared" si="180"/>
        <v>26.418333333333333</v>
      </c>
      <c r="E1324" s="3">
        <f>MAX(B1324 - D1324/Inputs!$B$5, 0)</f>
        <v>14.29666666666667</v>
      </c>
      <c r="F1324" s="3">
        <f>MAX(D1324*Inputs!$B$5 - B1324, 0)</f>
        <v>0</v>
      </c>
      <c r="G1324" s="3">
        <f t="shared" si="181"/>
        <v>0.04</v>
      </c>
      <c r="H1324" t="str">
        <f t="shared" si="182"/>
        <v>Discharge</v>
      </c>
      <c r="I1324" s="3">
        <f t="shared" si="187"/>
        <v>0</v>
      </c>
      <c r="J1324" s="3">
        <f t="shared" si="188"/>
        <v>299.20000000000005</v>
      </c>
      <c r="K1324" s="3">
        <f>MIN(Inputs!$B$2, (Inputs!$B$8 - I1324)/Inputs!$B$9)</f>
        <v>170</v>
      </c>
      <c r="L1324" s="3">
        <f>MAX(MIN(Inputs!$B$2, I1324*Inputs!$B$10, Inputs!$B$8*Inputs!$B$4 - J1324), 0)</f>
        <v>0</v>
      </c>
      <c r="M1324" s="3">
        <f t="shared" si="183"/>
        <v>0</v>
      </c>
      <c r="N1324" s="3">
        <f t="shared" si="184"/>
        <v>0</v>
      </c>
      <c r="O1324" s="3">
        <f>IF(H1324="Reg", MIN(Inputs!$B$2, I1324*Inputs!$B$10, (Inputs!$B$8-I1324)/Inputs!$B$9), 0)</f>
        <v>0</v>
      </c>
      <c r="P1324" s="3">
        <f t="shared" si="185"/>
        <v>0</v>
      </c>
      <c r="Q1324" s="3">
        <f t="shared" si="186"/>
        <v>0</v>
      </c>
      <c r="R1324" s="3">
        <f>I1324 + M1324*Inputs!$B$9 - N1324/Inputs!$B$10</f>
        <v>0</v>
      </c>
    </row>
    <row r="1325" spans="1:18" x14ac:dyDescent="0.3">
      <c r="A1325" s="4">
        <v>46078.125</v>
      </c>
      <c r="B1325" s="3">
        <v>42.74</v>
      </c>
      <c r="C1325" s="3">
        <v>0.04</v>
      </c>
      <c r="D1325" s="3">
        <f t="shared" si="180"/>
        <v>26.418333333333333</v>
      </c>
      <c r="E1325" s="3">
        <f>MAX(B1325 - D1325/Inputs!$B$5, 0)</f>
        <v>12.71916666666667</v>
      </c>
      <c r="F1325" s="3">
        <f>MAX(D1325*Inputs!$B$5 - B1325, 0)</f>
        <v>0</v>
      </c>
      <c r="G1325" s="3">
        <f t="shared" si="181"/>
        <v>0.04</v>
      </c>
      <c r="H1325" t="str">
        <f t="shared" si="182"/>
        <v>Discharge</v>
      </c>
      <c r="I1325" s="3">
        <f t="shared" si="187"/>
        <v>0</v>
      </c>
      <c r="J1325" s="3">
        <f t="shared" si="188"/>
        <v>299.20000000000005</v>
      </c>
      <c r="K1325" s="3">
        <f>MIN(Inputs!$B$2, (Inputs!$B$8 - I1325)/Inputs!$B$9)</f>
        <v>170</v>
      </c>
      <c r="L1325" s="3">
        <f>MAX(MIN(Inputs!$B$2, I1325*Inputs!$B$10, Inputs!$B$8*Inputs!$B$4 - J1325), 0)</f>
        <v>0</v>
      </c>
      <c r="M1325" s="3">
        <f t="shared" si="183"/>
        <v>0</v>
      </c>
      <c r="N1325" s="3">
        <f t="shared" si="184"/>
        <v>0</v>
      </c>
      <c r="O1325" s="3">
        <f>IF(H1325="Reg", MIN(Inputs!$B$2, I1325*Inputs!$B$10, (Inputs!$B$8-I1325)/Inputs!$B$9), 0)</f>
        <v>0</v>
      </c>
      <c r="P1325" s="3">
        <f t="shared" si="185"/>
        <v>0</v>
      </c>
      <c r="Q1325" s="3">
        <f t="shared" si="186"/>
        <v>0</v>
      </c>
      <c r="R1325" s="3">
        <f>I1325 + M1325*Inputs!$B$9 - N1325/Inputs!$B$10</f>
        <v>0</v>
      </c>
    </row>
    <row r="1326" spans="1:18" x14ac:dyDescent="0.3">
      <c r="A1326" s="4">
        <v>46078.166666666657</v>
      </c>
      <c r="B1326" s="3">
        <v>44.412500000000001</v>
      </c>
      <c r="C1326" s="3">
        <v>0.05</v>
      </c>
      <c r="D1326" s="3">
        <f t="shared" si="180"/>
        <v>26.418333333333333</v>
      </c>
      <c r="E1326" s="3">
        <f>MAX(B1326 - D1326/Inputs!$B$5, 0)</f>
        <v>14.391666666666669</v>
      </c>
      <c r="F1326" s="3">
        <f>MAX(D1326*Inputs!$B$5 - B1326, 0)</f>
        <v>0</v>
      </c>
      <c r="G1326" s="3">
        <f t="shared" si="181"/>
        <v>0.05</v>
      </c>
      <c r="H1326" t="str">
        <f t="shared" si="182"/>
        <v>Discharge</v>
      </c>
      <c r="I1326" s="3">
        <f t="shared" si="187"/>
        <v>0</v>
      </c>
      <c r="J1326" s="3">
        <f t="shared" si="188"/>
        <v>299.20000000000005</v>
      </c>
      <c r="K1326" s="3">
        <f>MIN(Inputs!$B$2, (Inputs!$B$8 - I1326)/Inputs!$B$9)</f>
        <v>170</v>
      </c>
      <c r="L1326" s="3">
        <f>MAX(MIN(Inputs!$B$2, I1326*Inputs!$B$10, Inputs!$B$8*Inputs!$B$4 - J1326), 0)</f>
        <v>0</v>
      </c>
      <c r="M1326" s="3">
        <f t="shared" si="183"/>
        <v>0</v>
      </c>
      <c r="N1326" s="3">
        <f t="shared" si="184"/>
        <v>0</v>
      </c>
      <c r="O1326" s="3">
        <f>IF(H1326="Reg", MIN(Inputs!$B$2, I1326*Inputs!$B$10, (Inputs!$B$8-I1326)/Inputs!$B$9), 0)</f>
        <v>0</v>
      </c>
      <c r="P1326" s="3">
        <f t="shared" si="185"/>
        <v>0</v>
      </c>
      <c r="Q1326" s="3">
        <f t="shared" si="186"/>
        <v>0</v>
      </c>
      <c r="R1326" s="3">
        <f>I1326 + M1326*Inputs!$B$9 - N1326/Inputs!$B$10</f>
        <v>0</v>
      </c>
    </row>
    <row r="1327" spans="1:18" x14ac:dyDescent="0.3">
      <c r="A1327" s="4">
        <v>46078.208333333343</v>
      </c>
      <c r="B1327" s="3">
        <v>44.86</v>
      </c>
      <c r="C1327" s="3">
        <v>0.1</v>
      </c>
      <c r="D1327" s="3">
        <f t="shared" si="180"/>
        <v>26.418333333333333</v>
      </c>
      <c r="E1327" s="3">
        <f>MAX(B1327 - D1327/Inputs!$B$5, 0)</f>
        <v>14.839166666666667</v>
      </c>
      <c r="F1327" s="3">
        <f>MAX(D1327*Inputs!$B$5 - B1327, 0)</f>
        <v>0</v>
      </c>
      <c r="G1327" s="3">
        <f t="shared" si="181"/>
        <v>0.1</v>
      </c>
      <c r="H1327" t="str">
        <f t="shared" si="182"/>
        <v>Discharge</v>
      </c>
      <c r="I1327" s="3">
        <f t="shared" si="187"/>
        <v>0</v>
      </c>
      <c r="J1327" s="3">
        <f t="shared" si="188"/>
        <v>299.20000000000005</v>
      </c>
      <c r="K1327" s="3">
        <f>MIN(Inputs!$B$2, (Inputs!$B$8 - I1327)/Inputs!$B$9)</f>
        <v>170</v>
      </c>
      <c r="L1327" s="3">
        <f>MAX(MIN(Inputs!$B$2, I1327*Inputs!$B$10, Inputs!$B$8*Inputs!$B$4 - J1327), 0)</f>
        <v>0</v>
      </c>
      <c r="M1327" s="3">
        <f t="shared" si="183"/>
        <v>0</v>
      </c>
      <c r="N1327" s="3">
        <f t="shared" si="184"/>
        <v>0</v>
      </c>
      <c r="O1327" s="3">
        <f>IF(H1327="Reg", MIN(Inputs!$B$2, I1327*Inputs!$B$10, (Inputs!$B$8-I1327)/Inputs!$B$9), 0)</f>
        <v>0</v>
      </c>
      <c r="P1327" s="3">
        <f t="shared" si="185"/>
        <v>0</v>
      </c>
      <c r="Q1327" s="3">
        <f t="shared" si="186"/>
        <v>0</v>
      </c>
      <c r="R1327" s="3">
        <f>I1327 + M1327*Inputs!$B$9 - N1327/Inputs!$B$10</f>
        <v>0</v>
      </c>
    </row>
    <row r="1328" spans="1:18" x14ac:dyDescent="0.3">
      <c r="A1328" s="4">
        <v>46078.25</v>
      </c>
      <c r="B1328" s="3">
        <v>48.239999999999995</v>
      </c>
      <c r="C1328" s="3">
        <v>0.12</v>
      </c>
      <c r="D1328" s="3">
        <f t="shared" si="180"/>
        <v>26.418333333333333</v>
      </c>
      <c r="E1328" s="3">
        <f>MAX(B1328 - D1328/Inputs!$B$5, 0)</f>
        <v>18.219166666666663</v>
      </c>
      <c r="F1328" s="3">
        <f>MAX(D1328*Inputs!$B$5 - B1328, 0)</f>
        <v>0</v>
      </c>
      <c r="G1328" s="3">
        <f t="shared" si="181"/>
        <v>0.12</v>
      </c>
      <c r="H1328" t="str">
        <f t="shared" si="182"/>
        <v>Discharge</v>
      </c>
      <c r="I1328" s="3">
        <f t="shared" si="187"/>
        <v>0</v>
      </c>
      <c r="J1328" s="3">
        <f t="shared" si="188"/>
        <v>299.20000000000005</v>
      </c>
      <c r="K1328" s="3">
        <f>MIN(Inputs!$B$2, (Inputs!$B$8 - I1328)/Inputs!$B$9)</f>
        <v>170</v>
      </c>
      <c r="L1328" s="3">
        <f>MAX(MIN(Inputs!$B$2, I1328*Inputs!$B$10, Inputs!$B$8*Inputs!$B$4 - J1328), 0)</f>
        <v>0</v>
      </c>
      <c r="M1328" s="3">
        <f t="shared" si="183"/>
        <v>0</v>
      </c>
      <c r="N1328" s="3">
        <f t="shared" si="184"/>
        <v>0</v>
      </c>
      <c r="O1328" s="3">
        <f>IF(H1328="Reg", MIN(Inputs!$B$2, I1328*Inputs!$B$10, (Inputs!$B$8-I1328)/Inputs!$B$9), 0)</f>
        <v>0</v>
      </c>
      <c r="P1328" s="3">
        <f t="shared" si="185"/>
        <v>0</v>
      </c>
      <c r="Q1328" s="3">
        <f t="shared" si="186"/>
        <v>0</v>
      </c>
      <c r="R1328" s="3">
        <f>I1328 + M1328*Inputs!$B$9 - N1328/Inputs!$B$10</f>
        <v>0</v>
      </c>
    </row>
    <row r="1329" spans="1:18" x14ac:dyDescent="0.3">
      <c r="A1329" s="4">
        <v>46078.291666666657</v>
      </c>
      <c r="B1329" s="3">
        <v>23.447499999999998</v>
      </c>
      <c r="C1329" s="3">
        <v>0.93</v>
      </c>
      <c r="D1329" s="3">
        <f t="shared" si="180"/>
        <v>26.418333333333333</v>
      </c>
      <c r="E1329" s="3">
        <f>MAX(B1329 - D1329/Inputs!$B$5, 0)</f>
        <v>0</v>
      </c>
      <c r="F1329" s="3">
        <f>MAX(D1329*Inputs!$B$5 - B1329, 0)</f>
        <v>0</v>
      </c>
      <c r="G1329" s="3">
        <f t="shared" si="181"/>
        <v>0.93</v>
      </c>
      <c r="H1329" t="str">
        <f t="shared" si="182"/>
        <v>Reg</v>
      </c>
      <c r="I1329" s="3">
        <f t="shared" si="187"/>
        <v>0</v>
      </c>
      <c r="J1329" s="3">
        <f t="shared" si="188"/>
        <v>299.20000000000005</v>
      </c>
      <c r="K1329" s="3">
        <f>MIN(Inputs!$B$2, (Inputs!$B$8 - I1329)/Inputs!$B$9)</f>
        <v>170</v>
      </c>
      <c r="L1329" s="3">
        <f>MAX(MIN(Inputs!$B$2, I1329*Inputs!$B$10, Inputs!$B$8*Inputs!$B$4 - J1329), 0)</f>
        <v>0</v>
      </c>
      <c r="M1329" s="3">
        <f t="shared" si="183"/>
        <v>0</v>
      </c>
      <c r="N1329" s="3">
        <f t="shared" si="184"/>
        <v>0</v>
      </c>
      <c r="O1329" s="3">
        <f>IF(H1329="Reg", MIN(Inputs!$B$2, I1329*Inputs!$B$10, (Inputs!$B$8-I1329)/Inputs!$B$9), 0)</f>
        <v>0</v>
      </c>
      <c r="P1329" s="3">
        <f t="shared" si="185"/>
        <v>0</v>
      </c>
      <c r="Q1329" s="3">
        <f t="shared" si="186"/>
        <v>0</v>
      </c>
      <c r="R1329" s="3">
        <f>I1329 + M1329*Inputs!$B$9 - N1329/Inputs!$B$10</f>
        <v>0</v>
      </c>
    </row>
    <row r="1330" spans="1:18" x14ac:dyDescent="0.3">
      <c r="A1330" s="4">
        <v>46078.333333333343</v>
      </c>
      <c r="B1330" s="3">
        <v>11.04</v>
      </c>
      <c r="C1330" s="3">
        <v>7.45</v>
      </c>
      <c r="D1330" s="3">
        <f t="shared" si="180"/>
        <v>26.418333333333333</v>
      </c>
      <c r="E1330" s="3">
        <f>MAX(B1330 - D1330/Inputs!$B$5, 0)</f>
        <v>0</v>
      </c>
      <c r="F1330" s="3">
        <f>MAX(D1330*Inputs!$B$5 - B1330, 0)</f>
        <v>12.208133333333333</v>
      </c>
      <c r="G1330" s="3">
        <f t="shared" si="181"/>
        <v>7.45</v>
      </c>
      <c r="H1330" t="str">
        <f t="shared" si="182"/>
        <v>Charge</v>
      </c>
      <c r="I1330" s="3">
        <f t="shared" si="187"/>
        <v>0</v>
      </c>
      <c r="J1330" s="3">
        <f t="shared" si="188"/>
        <v>299.20000000000005</v>
      </c>
      <c r="K1330" s="3">
        <f>MIN(Inputs!$B$2, (Inputs!$B$8 - I1330)/Inputs!$B$9)</f>
        <v>170</v>
      </c>
      <c r="L1330" s="3">
        <f>MAX(MIN(Inputs!$B$2, I1330*Inputs!$B$10, Inputs!$B$8*Inputs!$B$4 - J1330), 0)</f>
        <v>0</v>
      </c>
      <c r="M1330" s="3">
        <f t="shared" si="183"/>
        <v>170</v>
      </c>
      <c r="N1330" s="3">
        <f t="shared" si="184"/>
        <v>0</v>
      </c>
      <c r="O1330" s="3">
        <f>IF(H1330="Reg", MIN(Inputs!$B$2, I1330*Inputs!$B$10, (Inputs!$B$8-I1330)/Inputs!$B$9), 0)</f>
        <v>0</v>
      </c>
      <c r="P1330" s="3">
        <f t="shared" si="185"/>
        <v>-1876.8</v>
      </c>
      <c r="Q1330" s="3">
        <f t="shared" si="186"/>
        <v>0</v>
      </c>
      <c r="R1330" s="3">
        <f>I1330 + M1330*Inputs!$B$9 - N1330/Inputs!$B$10</f>
        <v>159.4741358339966</v>
      </c>
    </row>
    <row r="1331" spans="1:18" x14ac:dyDescent="0.3">
      <c r="A1331" s="4">
        <v>46078.375</v>
      </c>
      <c r="B1331" s="3">
        <v>16.157499999999999</v>
      </c>
      <c r="C1331" s="3">
        <v>3.34</v>
      </c>
      <c r="D1331" s="3">
        <f t="shared" si="180"/>
        <v>26.418333333333333</v>
      </c>
      <c r="E1331" s="3">
        <f>MAX(B1331 - D1331/Inputs!$B$5, 0)</f>
        <v>0</v>
      </c>
      <c r="F1331" s="3">
        <f>MAX(D1331*Inputs!$B$5 - B1331, 0)</f>
        <v>7.0906333333333329</v>
      </c>
      <c r="G1331" s="3">
        <f t="shared" si="181"/>
        <v>3.34</v>
      </c>
      <c r="H1331" t="str">
        <f t="shared" si="182"/>
        <v>Charge</v>
      </c>
      <c r="I1331" s="3">
        <f t="shared" si="187"/>
        <v>159.4741358339966</v>
      </c>
      <c r="J1331" s="3">
        <f t="shared" si="188"/>
        <v>299.20000000000005</v>
      </c>
      <c r="K1331" s="3">
        <f>MIN(Inputs!$B$2, (Inputs!$B$8 - I1331)/Inputs!$B$9)</f>
        <v>170</v>
      </c>
      <c r="L1331" s="3">
        <f>MAX(MIN(Inputs!$B$2, I1331*Inputs!$B$10, Inputs!$B$8*Inputs!$B$4 - J1331), 0)</f>
        <v>40.799999999999955</v>
      </c>
      <c r="M1331" s="3">
        <f t="shared" si="183"/>
        <v>170</v>
      </c>
      <c r="N1331" s="3">
        <f t="shared" si="184"/>
        <v>0</v>
      </c>
      <c r="O1331" s="3">
        <f>IF(H1331="Reg", MIN(Inputs!$B$2, I1331*Inputs!$B$10, (Inputs!$B$8-I1331)/Inputs!$B$9), 0)</f>
        <v>0</v>
      </c>
      <c r="P1331" s="3">
        <f t="shared" si="185"/>
        <v>-2746.7749999999996</v>
      </c>
      <c r="Q1331" s="3">
        <f t="shared" si="186"/>
        <v>0</v>
      </c>
      <c r="R1331" s="3">
        <f>I1331 + M1331*Inputs!$B$9 - N1331/Inputs!$B$10</f>
        <v>318.9482716679932</v>
      </c>
    </row>
    <row r="1332" spans="1:18" x14ac:dyDescent="0.3">
      <c r="A1332" s="4">
        <v>46078.416666666657</v>
      </c>
      <c r="B1332" s="3">
        <v>12.790000000000001</v>
      </c>
      <c r="C1332" s="3">
        <v>1.45</v>
      </c>
      <c r="D1332" s="3">
        <f t="shared" si="180"/>
        <v>26.418333333333333</v>
      </c>
      <c r="E1332" s="3">
        <f>MAX(B1332 - D1332/Inputs!$B$5, 0)</f>
        <v>0</v>
      </c>
      <c r="F1332" s="3">
        <f>MAX(D1332*Inputs!$B$5 - B1332, 0)</f>
        <v>10.458133333333331</v>
      </c>
      <c r="G1332" s="3">
        <f t="shared" si="181"/>
        <v>1.45</v>
      </c>
      <c r="H1332" t="str">
        <f t="shared" si="182"/>
        <v>Charge</v>
      </c>
      <c r="I1332" s="3">
        <f t="shared" si="187"/>
        <v>318.9482716679932</v>
      </c>
      <c r="J1332" s="3">
        <f t="shared" si="188"/>
        <v>299.20000000000005</v>
      </c>
      <c r="K1332" s="3">
        <f>MIN(Inputs!$B$2, (Inputs!$B$8 - I1332)/Inputs!$B$9)</f>
        <v>22.44121780453775</v>
      </c>
      <c r="L1332" s="3">
        <f>MAX(MIN(Inputs!$B$2, I1332*Inputs!$B$10, Inputs!$B$8*Inputs!$B$4 - J1332), 0)</f>
        <v>40.799999999999955</v>
      </c>
      <c r="M1332" s="3">
        <f t="shared" si="183"/>
        <v>22.44121780453775</v>
      </c>
      <c r="N1332" s="3">
        <f t="shared" si="184"/>
        <v>0</v>
      </c>
      <c r="O1332" s="3">
        <f>IF(H1332="Reg", MIN(Inputs!$B$2, I1332*Inputs!$B$10, (Inputs!$B$8-I1332)/Inputs!$B$9), 0)</f>
        <v>0</v>
      </c>
      <c r="P1332" s="3">
        <f t="shared" si="185"/>
        <v>-287.02317572003784</v>
      </c>
      <c r="Q1332" s="3">
        <f t="shared" si="186"/>
        <v>0</v>
      </c>
      <c r="R1332" s="3">
        <f>I1332 + M1332*Inputs!$B$9 - N1332/Inputs!$B$10</f>
        <v>340</v>
      </c>
    </row>
    <row r="1333" spans="1:18" x14ac:dyDescent="0.3">
      <c r="A1333" s="4">
        <v>46078.458333333343</v>
      </c>
      <c r="B1333" s="3">
        <v>7.59</v>
      </c>
      <c r="C1333" s="3">
        <v>1</v>
      </c>
      <c r="D1333" s="3">
        <f t="shared" si="180"/>
        <v>26.418333333333333</v>
      </c>
      <c r="E1333" s="3">
        <f>MAX(B1333 - D1333/Inputs!$B$5, 0)</f>
        <v>0</v>
      </c>
      <c r="F1333" s="3">
        <f>MAX(D1333*Inputs!$B$5 - B1333, 0)</f>
        <v>15.658133333333332</v>
      </c>
      <c r="G1333" s="3">
        <f t="shared" si="181"/>
        <v>1</v>
      </c>
      <c r="H1333" t="str">
        <f t="shared" si="182"/>
        <v>Charge</v>
      </c>
      <c r="I1333" s="3">
        <f t="shared" si="187"/>
        <v>340</v>
      </c>
      <c r="J1333" s="3">
        <f t="shared" si="188"/>
        <v>299.20000000000005</v>
      </c>
      <c r="K1333" s="3">
        <f>MIN(Inputs!$B$2, (Inputs!$B$8 - I1333)/Inputs!$B$9)</f>
        <v>0</v>
      </c>
      <c r="L1333" s="3">
        <f>MAX(MIN(Inputs!$B$2, I1333*Inputs!$B$10, Inputs!$B$8*Inputs!$B$4 - J1333), 0)</f>
        <v>40.799999999999955</v>
      </c>
      <c r="M1333" s="3">
        <f t="shared" si="183"/>
        <v>0</v>
      </c>
      <c r="N1333" s="3">
        <f t="shared" si="184"/>
        <v>0</v>
      </c>
      <c r="O1333" s="3">
        <f>IF(H1333="Reg", MIN(Inputs!$B$2, I1333*Inputs!$B$10, (Inputs!$B$8-I1333)/Inputs!$B$9), 0)</f>
        <v>0</v>
      </c>
      <c r="P1333" s="3">
        <f t="shared" si="185"/>
        <v>0</v>
      </c>
      <c r="Q1333" s="3">
        <f t="shared" si="186"/>
        <v>0</v>
      </c>
      <c r="R1333" s="3">
        <f>I1333 + M1333*Inputs!$B$9 - N1333/Inputs!$B$10</f>
        <v>340</v>
      </c>
    </row>
    <row r="1334" spans="1:18" x14ac:dyDescent="0.3">
      <c r="A1334" s="4">
        <v>46078.5</v>
      </c>
      <c r="B1334" s="3">
        <v>13.7875</v>
      </c>
      <c r="C1334" s="3">
        <v>0.5</v>
      </c>
      <c r="D1334" s="3">
        <f t="shared" si="180"/>
        <v>26.418333333333333</v>
      </c>
      <c r="E1334" s="3">
        <f>MAX(B1334 - D1334/Inputs!$B$5, 0)</f>
        <v>0</v>
      </c>
      <c r="F1334" s="3">
        <f>MAX(D1334*Inputs!$B$5 - B1334, 0)</f>
        <v>9.4606333333333321</v>
      </c>
      <c r="G1334" s="3">
        <f t="shared" si="181"/>
        <v>0.5</v>
      </c>
      <c r="H1334" t="str">
        <f t="shared" si="182"/>
        <v>Charge</v>
      </c>
      <c r="I1334" s="3">
        <f t="shared" si="187"/>
        <v>340</v>
      </c>
      <c r="J1334" s="3">
        <f t="shared" si="188"/>
        <v>299.20000000000005</v>
      </c>
      <c r="K1334" s="3">
        <f>MIN(Inputs!$B$2, (Inputs!$B$8 - I1334)/Inputs!$B$9)</f>
        <v>0</v>
      </c>
      <c r="L1334" s="3">
        <f>MAX(MIN(Inputs!$B$2, I1334*Inputs!$B$10, Inputs!$B$8*Inputs!$B$4 - J1334), 0)</f>
        <v>40.799999999999955</v>
      </c>
      <c r="M1334" s="3">
        <f t="shared" si="183"/>
        <v>0</v>
      </c>
      <c r="N1334" s="3">
        <f t="shared" si="184"/>
        <v>0</v>
      </c>
      <c r="O1334" s="3">
        <f>IF(H1334="Reg", MIN(Inputs!$B$2, I1334*Inputs!$B$10, (Inputs!$B$8-I1334)/Inputs!$B$9), 0)</f>
        <v>0</v>
      </c>
      <c r="P1334" s="3">
        <f t="shared" si="185"/>
        <v>0</v>
      </c>
      <c r="Q1334" s="3">
        <f t="shared" si="186"/>
        <v>0</v>
      </c>
      <c r="R1334" s="3">
        <f>I1334 + M1334*Inputs!$B$9 - N1334/Inputs!$B$10</f>
        <v>340</v>
      </c>
    </row>
    <row r="1335" spans="1:18" x14ac:dyDescent="0.3">
      <c r="A1335" s="4">
        <v>46078.541666666657</v>
      </c>
      <c r="B1335" s="3">
        <v>17.202500000000001</v>
      </c>
      <c r="C1335" s="3">
        <v>0.53</v>
      </c>
      <c r="D1335" s="3">
        <f t="shared" si="180"/>
        <v>26.418333333333333</v>
      </c>
      <c r="E1335" s="3">
        <f>MAX(B1335 - D1335/Inputs!$B$5, 0)</f>
        <v>0</v>
      </c>
      <c r="F1335" s="3">
        <f>MAX(D1335*Inputs!$B$5 - B1335, 0)</f>
        <v>6.0456333333333312</v>
      </c>
      <c r="G1335" s="3">
        <f t="shared" si="181"/>
        <v>0.53</v>
      </c>
      <c r="H1335" t="str">
        <f t="shared" si="182"/>
        <v>Charge</v>
      </c>
      <c r="I1335" s="3">
        <f t="shared" si="187"/>
        <v>340</v>
      </c>
      <c r="J1335" s="3">
        <f t="shared" si="188"/>
        <v>299.20000000000005</v>
      </c>
      <c r="K1335" s="3">
        <f>MIN(Inputs!$B$2, (Inputs!$B$8 - I1335)/Inputs!$B$9)</f>
        <v>0</v>
      </c>
      <c r="L1335" s="3">
        <f>MAX(MIN(Inputs!$B$2, I1335*Inputs!$B$10, Inputs!$B$8*Inputs!$B$4 - J1335), 0)</f>
        <v>40.799999999999955</v>
      </c>
      <c r="M1335" s="3">
        <f t="shared" si="183"/>
        <v>0</v>
      </c>
      <c r="N1335" s="3">
        <f t="shared" si="184"/>
        <v>0</v>
      </c>
      <c r="O1335" s="3">
        <f>IF(H1335="Reg", MIN(Inputs!$B$2, I1335*Inputs!$B$10, (Inputs!$B$8-I1335)/Inputs!$B$9), 0)</f>
        <v>0</v>
      </c>
      <c r="P1335" s="3">
        <f t="shared" si="185"/>
        <v>0</v>
      </c>
      <c r="Q1335" s="3">
        <f t="shared" si="186"/>
        <v>0</v>
      </c>
      <c r="R1335" s="3">
        <f>I1335 + M1335*Inputs!$B$9 - N1335/Inputs!$B$10</f>
        <v>340</v>
      </c>
    </row>
    <row r="1336" spans="1:18" x14ac:dyDescent="0.3">
      <c r="A1336" s="4">
        <v>46078.583333333343</v>
      </c>
      <c r="B1336" s="3">
        <v>5.9</v>
      </c>
      <c r="C1336" s="3">
        <v>1</v>
      </c>
      <c r="D1336" s="3">
        <f t="shared" si="180"/>
        <v>26.418333333333333</v>
      </c>
      <c r="E1336" s="3">
        <f>MAX(B1336 - D1336/Inputs!$B$5, 0)</f>
        <v>0</v>
      </c>
      <c r="F1336" s="3">
        <f>MAX(D1336*Inputs!$B$5 - B1336, 0)</f>
        <v>17.34813333333333</v>
      </c>
      <c r="G1336" s="3">
        <f t="shared" si="181"/>
        <v>1</v>
      </c>
      <c r="H1336" t="str">
        <f t="shared" si="182"/>
        <v>Charge</v>
      </c>
      <c r="I1336" s="3">
        <f t="shared" si="187"/>
        <v>340</v>
      </c>
      <c r="J1336" s="3">
        <f t="shared" si="188"/>
        <v>299.20000000000005</v>
      </c>
      <c r="K1336" s="3">
        <f>MIN(Inputs!$B$2, (Inputs!$B$8 - I1336)/Inputs!$B$9)</f>
        <v>0</v>
      </c>
      <c r="L1336" s="3">
        <f>MAX(MIN(Inputs!$B$2, I1336*Inputs!$B$10, Inputs!$B$8*Inputs!$B$4 - J1336), 0)</f>
        <v>40.799999999999955</v>
      </c>
      <c r="M1336" s="3">
        <f t="shared" si="183"/>
        <v>0</v>
      </c>
      <c r="N1336" s="3">
        <f t="shared" si="184"/>
        <v>0</v>
      </c>
      <c r="O1336" s="3">
        <f>IF(H1336="Reg", MIN(Inputs!$B$2, I1336*Inputs!$B$10, (Inputs!$B$8-I1336)/Inputs!$B$9), 0)</f>
        <v>0</v>
      </c>
      <c r="P1336" s="3">
        <f t="shared" si="185"/>
        <v>0</v>
      </c>
      <c r="Q1336" s="3">
        <f t="shared" si="186"/>
        <v>0</v>
      </c>
      <c r="R1336" s="3">
        <f>I1336 + M1336*Inputs!$B$9 - N1336/Inputs!$B$10</f>
        <v>340</v>
      </c>
    </row>
    <row r="1337" spans="1:18" x14ac:dyDescent="0.3">
      <c r="A1337" s="4">
        <v>46078.625</v>
      </c>
      <c r="B1337" s="3">
        <v>9.2674999999999983</v>
      </c>
      <c r="C1337" s="3">
        <v>0.96</v>
      </c>
      <c r="D1337" s="3">
        <f t="shared" si="180"/>
        <v>26.418333333333333</v>
      </c>
      <c r="E1337" s="3">
        <f>MAX(B1337 - D1337/Inputs!$B$5, 0)</f>
        <v>0</v>
      </c>
      <c r="F1337" s="3">
        <f>MAX(D1337*Inputs!$B$5 - B1337, 0)</f>
        <v>13.980633333333333</v>
      </c>
      <c r="G1337" s="3">
        <f t="shared" si="181"/>
        <v>0.96</v>
      </c>
      <c r="H1337" t="str">
        <f t="shared" si="182"/>
        <v>Charge</v>
      </c>
      <c r="I1337" s="3">
        <f t="shared" si="187"/>
        <v>340</v>
      </c>
      <c r="J1337" s="3">
        <f t="shared" si="188"/>
        <v>299.20000000000005</v>
      </c>
      <c r="K1337" s="3">
        <f>MIN(Inputs!$B$2, (Inputs!$B$8 - I1337)/Inputs!$B$9)</f>
        <v>0</v>
      </c>
      <c r="L1337" s="3">
        <f>MAX(MIN(Inputs!$B$2, I1337*Inputs!$B$10, Inputs!$B$8*Inputs!$B$4 - J1337), 0)</f>
        <v>40.799999999999955</v>
      </c>
      <c r="M1337" s="3">
        <f t="shared" si="183"/>
        <v>0</v>
      </c>
      <c r="N1337" s="3">
        <f t="shared" si="184"/>
        <v>0</v>
      </c>
      <c r="O1337" s="3">
        <f>IF(H1337="Reg", MIN(Inputs!$B$2, I1337*Inputs!$B$10, (Inputs!$B$8-I1337)/Inputs!$B$9), 0)</f>
        <v>0</v>
      </c>
      <c r="P1337" s="3">
        <f t="shared" si="185"/>
        <v>0</v>
      </c>
      <c r="Q1337" s="3">
        <f t="shared" si="186"/>
        <v>0</v>
      </c>
      <c r="R1337" s="3">
        <f>I1337 + M1337*Inputs!$B$9 - N1337/Inputs!$B$10</f>
        <v>340</v>
      </c>
    </row>
    <row r="1338" spans="1:18" x14ac:dyDescent="0.3">
      <c r="A1338" s="4">
        <v>46078.666666666657</v>
      </c>
      <c r="B1338" s="3">
        <v>33.31</v>
      </c>
      <c r="C1338" s="3">
        <v>0.64</v>
      </c>
      <c r="D1338" s="3">
        <f t="shared" si="180"/>
        <v>26.418333333333333</v>
      </c>
      <c r="E1338" s="3">
        <f>MAX(B1338 - D1338/Inputs!$B$5, 0)</f>
        <v>3.2891666666666701</v>
      </c>
      <c r="F1338" s="3">
        <f>MAX(D1338*Inputs!$B$5 - B1338, 0)</f>
        <v>0</v>
      </c>
      <c r="G1338" s="3">
        <f t="shared" si="181"/>
        <v>0.64</v>
      </c>
      <c r="H1338" t="str">
        <f t="shared" si="182"/>
        <v>Discharge</v>
      </c>
      <c r="I1338" s="3">
        <f t="shared" si="187"/>
        <v>340</v>
      </c>
      <c r="J1338" s="3">
        <f t="shared" si="188"/>
        <v>299.20000000000005</v>
      </c>
      <c r="K1338" s="3">
        <f>MIN(Inputs!$B$2, (Inputs!$B$8 - I1338)/Inputs!$B$9)</f>
        <v>0</v>
      </c>
      <c r="L1338" s="3">
        <f>MAX(MIN(Inputs!$B$2, I1338*Inputs!$B$10, Inputs!$B$8*Inputs!$B$4 - J1338), 0)</f>
        <v>40.799999999999955</v>
      </c>
      <c r="M1338" s="3">
        <f t="shared" si="183"/>
        <v>0</v>
      </c>
      <c r="N1338" s="3">
        <f t="shared" si="184"/>
        <v>40.799999999999955</v>
      </c>
      <c r="O1338" s="3">
        <f>IF(H1338="Reg", MIN(Inputs!$B$2, I1338*Inputs!$B$10, (Inputs!$B$8-I1338)/Inputs!$B$9), 0)</f>
        <v>0</v>
      </c>
      <c r="P1338" s="3">
        <f t="shared" si="185"/>
        <v>1359.0479999999986</v>
      </c>
      <c r="Q1338" s="3">
        <f t="shared" si="186"/>
        <v>0</v>
      </c>
      <c r="R1338" s="3">
        <f>I1338 + M1338*Inputs!$B$9 - N1338/Inputs!$B$10</f>
        <v>296.50705386345555</v>
      </c>
    </row>
    <row r="1339" spans="1:18" x14ac:dyDescent="0.3">
      <c r="A1339" s="4">
        <v>46078.708333333343</v>
      </c>
      <c r="B1339" s="3">
        <v>39.424999999999997</v>
      </c>
      <c r="C1339" s="3">
        <v>1</v>
      </c>
      <c r="D1339" s="3">
        <f t="shared" si="180"/>
        <v>26.418333333333333</v>
      </c>
      <c r="E1339" s="3">
        <f>MAX(B1339 - D1339/Inputs!$B$5, 0)</f>
        <v>9.404166666666665</v>
      </c>
      <c r="F1339" s="3">
        <f>MAX(D1339*Inputs!$B$5 - B1339, 0)</f>
        <v>0</v>
      </c>
      <c r="G1339" s="3">
        <f t="shared" si="181"/>
        <v>1</v>
      </c>
      <c r="H1339" t="str">
        <f t="shared" si="182"/>
        <v>Discharge</v>
      </c>
      <c r="I1339" s="3">
        <f t="shared" si="187"/>
        <v>296.50705386345555</v>
      </c>
      <c r="J1339" s="3">
        <f t="shared" si="188"/>
        <v>340</v>
      </c>
      <c r="K1339" s="3">
        <f>MIN(Inputs!$B$2, (Inputs!$B$8 - I1339)/Inputs!$B$9)</f>
        <v>46.363636363636274</v>
      </c>
      <c r="L1339" s="3">
        <f>MAX(MIN(Inputs!$B$2, I1339*Inputs!$B$10, Inputs!$B$8*Inputs!$B$4 - J1339), 0)</f>
        <v>0</v>
      </c>
      <c r="M1339" s="3">
        <f t="shared" si="183"/>
        <v>0</v>
      </c>
      <c r="N1339" s="3">
        <f t="shared" si="184"/>
        <v>0</v>
      </c>
      <c r="O1339" s="3">
        <f>IF(H1339="Reg", MIN(Inputs!$B$2, I1339*Inputs!$B$10, (Inputs!$B$8-I1339)/Inputs!$B$9), 0)</f>
        <v>0</v>
      </c>
      <c r="P1339" s="3">
        <f t="shared" si="185"/>
        <v>0</v>
      </c>
      <c r="Q1339" s="3">
        <f t="shared" si="186"/>
        <v>0</v>
      </c>
      <c r="R1339" s="3">
        <f>I1339 + M1339*Inputs!$B$9 - N1339/Inputs!$B$10</f>
        <v>296.50705386345555</v>
      </c>
    </row>
    <row r="1340" spans="1:18" x14ac:dyDescent="0.3">
      <c r="A1340" s="4">
        <v>46078.75</v>
      </c>
      <c r="B1340" s="3">
        <v>25.897500000000001</v>
      </c>
      <c r="C1340" s="3">
        <v>3.88</v>
      </c>
      <c r="D1340" s="3">
        <f t="shared" si="180"/>
        <v>26.418333333333333</v>
      </c>
      <c r="E1340" s="3">
        <f>MAX(B1340 - D1340/Inputs!$B$5, 0)</f>
        <v>0</v>
      </c>
      <c r="F1340" s="3">
        <f>MAX(D1340*Inputs!$B$5 - B1340, 0)</f>
        <v>0</v>
      </c>
      <c r="G1340" s="3">
        <f t="shared" si="181"/>
        <v>3.88</v>
      </c>
      <c r="H1340" t="str">
        <f t="shared" si="182"/>
        <v>Reg</v>
      </c>
      <c r="I1340" s="3">
        <f t="shared" si="187"/>
        <v>296.50705386345555</v>
      </c>
      <c r="J1340" s="3">
        <f t="shared" si="188"/>
        <v>340</v>
      </c>
      <c r="K1340" s="3">
        <f>MIN(Inputs!$B$2, (Inputs!$B$8 - I1340)/Inputs!$B$9)</f>
        <v>46.363636363636274</v>
      </c>
      <c r="L1340" s="3">
        <f>MAX(MIN(Inputs!$B$2, I1340*Inputs!$B$10, Inputs!$B$8*Inputs!$B$4 - J1340), 0)</f>
        <v>0</v>
      </c>
      <c r="M1340" s="3">
        <f t="shared" si="183"/>
        <v>0</v>
      </c>
      <c r="N1340" s="3">
        <f t="shared" si="184"/>
        <v>0</v>
      </c>
      <c r="O1340" s="3">
        <f>IF(H1340="Reg", MIN(Inputs!$B$2, I1340*Inputs!$B$10, (Inputs!$B$8-I1340)/Inputs!$B$9), 0)</f>
        <v>46.363636363636274</v>
      </c>
      <c r="P1340" s="3">
        <f t="shared" si="185"/>
        <v>0</v>
      </c>
      <c r="Q1340" s="3">
        <f t="shared" si="186"/>
        <v>179.89090909090874</v>
      </c>
      <c r="R1340" s="3">
        <f>I1340 + M1340*Inputs!$B$9 - N1340/Inputs!$B$10</f>
        <v>296.50705386345555</v>
      </c>
    </row>
    <row r="1341" spans="1:18" x14ac:dyDescent="0.3">
      <c r="A1341" s="4">
        <v>46078.791666666657</v>
      </c>
      <c r="B1341" s="3">
        <v>22.16</v>
      </c>
      <c r="C1341" s="3">
        <v>0.16</v>
      </c>
      <c r="D1341" s="3">
        <f t="shared" si="180"/>
        <v>26.418333333333333</v>
      </c>
      <c r="E1341" s="3">
        <f>MAX(B1341 - D1341/Inputs!$B$5, 0)</f>
        <v>0</v>
      </c>
      <c r="F1341" s="3">
        <f>MAX(D1341*Inputs!$B$5 - B1341, 0)</f>
        <v>1.0881333333333316</v>
      </c>
      <c r="G1341" s="3">
        <f t="shared" si="181"/>
        <v>0.16</v>
      </c>
      <c r="H1341" t="str">
        <f t="shared" si="182"/>
        <v>Charge</v>
      </c>
      <c r="I1341" s="3">
        <f t="shared" si="187"/>
        <v>296.50705386345555</v>
      </c>
      <c r="J1341" s="3">
        <f t="shared" si="188"/>
        <v>340</v>
      </c>
      <c r="K1341" s="3">
        <f>MIN(Inputs!$B$2, (Inputs!$B$8 - I1341)/Inputs!$B$9)</f>
        <v>46.363636363636274</v>
      </c>
      <c r="L1341" s="3">
        <f>MAX(MIN(Inputs!$B$2, I1341*Inputs!$B$10, Inputs!$B$8*Inputs!$B$4 - J1341), 0)</f>
        <v>0</v>
      </c>
      <c r="M1341" s="3">
        <f t="shared" si="183"/>
        <v>46.363636363636274</v>
      </c>
      <c r="N1341" s="3">
        <f t="shared" si="184"/>
        <v>0</v>
      </c>
      <c r="O1341" s="3">
        <f>IF(H1341="Reg", MIN(Inputs!$B$2, I1341*Inputs!$B$10, (Inputs!$B$8-I1341)/Inputs!$B$9), 0)</f>
        <v>0</v>
      </c>
      <c r="P1341" s="3">
        <f t="shared" si="185"/>
        <v>-1027.4181818181798</v>
      </c>
      <c r="Q1341" s="3">
        <f t="shared" si="186"/>
        <v>0</v>
      </c>
      <c r="R1341" s="3">
        <f>I1341 + M1341*Inputs!$B$9 - N1341/Inputs!$B$10</f>
        <v>340</v>
      </c>
    </row>
    <row r="1342" spans="1:18" x14ac:dyDescent="0.3">
      <c r="A1342" s="4">
        <v>46078.833333333343</v>
      </c>
      <c r="B1342" s="3">
        <v>18.865000000000002</v>
      </c>
      <c r="C1342" s="3">
        <v>0.05</v>
      </c>
      <c r="D1342" s="3">
        <f t="shared" si="180"/>
        <v>26.418333333333333</v>
      </c>
      <c r="E1342" s="3">
        <f>MAX(B1342 - D1342/Inputs!$B$5, 0)</f>
        <v>0</v>
      </c>
      <c r="F1342" s="3">
        <f>MAX(D1342*Inputs!$B$5 - B1342, 0)</f>
        <v>4.3831333333333298</v>
      </c>
      <c r="G1342" s="3">
        <f t="shared" si="181"/>
        <v>0.05</v>
      </c>
      <c r="H1342" t="str">
        <f t="shared" si="182"/>
        <v>Charge</v>
      </c>
      <c r="I1342" s="3">
        <f t="shared" si="187"/>
        <v>340</v>
      </c>
      <c r="J1342" s="3">
        <f t="shared" si="188"/>
        <v>340</v>
      </c>
      <c r="K1342" s="3">
        <f>MIN(Inputs!$B$2, (Inputs!$B$8 - I1342)/Inputs!$B$9)</f>
        <v>0</v>
      </c>
      <c r="L1342" s="3">
        <f>MAX(MIN(Inputs!$B$2, I1342*Inputs!$B$10, Inputs!$B$8*Inputs!$B$4 - J1342), 0)</f>
        <v>0</v>
      </c>
      <c r="M1342" s="3">
        <f t="shared" si="183"/>
        <v>0</v>
      </c>
      <c r="N1342" s="3">
        <f t="shared" si="184"/>
        <v>0</v>
      </c>
      <c r="O1342" s="3">
        <f>IF(H1342="Reg", MIN(Inputs!$B$2, I1342*Inputs!$B$10, (Inputs!$B$8-I1342)/Inputs!$B$9), 0)</f>
        <v>0</v>
      </c>
      <c r="P1342" s="3">
        <f t="shared" si="185"/>
        <v>0</v>
      </c>
      <c r="Q1342" s="3">
        <f t="shared" si="186"/>
        <v>0</v>
      </c>
      <c r="R1342" s="3">
        <f>I1342 + M1342*Inputs!$B$9 - N1342/Inputs!$B$10</f>
        <v>340</v>
      </c>
    </row>
    <row r="1343" spans="1:18" x14ac:dyDescent="0.3">
      <c r="A1343" s="4">
        <v>46078.875</v>
      </c>
      <c r="B1343" s="3">
        <v>17.947500000000002</v>
      </c>
      <c r="C1343" s="3">
        <v>0.04</v>
      </c>
      <c r="D1343" s="3">
        <f t="shared" si="180"/>
        <v>26.418333333333333</v>
      </c>
      <c r="E1343" s="3">
        <f>MAX(B1343 - D1343/Inputs!$B$5, 0)</f>
        <v>0</v>
      </c>
      <c r="F1343" s="3">
        <f>MAX(D1343*Inputs!$B$5 - B1343, 0)</f>
        <v>5.3006333333333302</v>
      </c>
      <c r="G1343" s="3">
        <f t="shared" si="181"/>
        <v>0.04</v>
      </c>
      <c r="H1343" t="str">
        <f t="shared" si="182"/>
        <v>Charge</v>
      </c>
      <c r="I1343" s="3">
        <f t="shared" si="187"/>
        <v>340</v>
      </c>
      <c r="J1343" s="3">
        <f t="shared" si="188"/>
        <v>340</v>
      </c>
      <c r="K1343" s="3">
        <f>MIN(Inputs!$B$2, (Inputs!$B$8 - I1343)/Inputs!$B$9)</f>
        <v>0</v>
      </c>
      <c r="L1343" s="3">
        <f>MAX(MIN(Inputs!$B$2, I1343*Inputs!$B$10, Inputs!$B$8*Inputs!$B$4 - J1343), 0)</f>
        <v>0</v>
      </c>
      <c r="M1343" s="3">
        <f t="shared" si="183"/>
        <v>0</v>
      </c>
      <c r="N1343" s="3">
        <f t="shared" si="184"/>
        <v>0</v>
      </c>
      <c r="O1343" s="3">
        <f>IF(H1343="Reg", MIN(Inputs!$B$2, I1343*Inputs!$B$10, (Inputs!$B$8-I1343)/Inputs!$B$9), 0)</f>
        <v>0</v>
      </c>
      <c r="P1343" s="3">
        <f t="shared" si="185"/>
        <v>0</v>
      </c>
      <c r="Q1343" s="3">
        <f t="shared" si="186"/>
        <v>0</v>
      </c>
      <c r="R1343" s="3">
        <f>I1343 + M1343*Inputs!$B$9 - N1343/Inputs!$B$10</f>
        <v>340</v>
      </c>
    </row>
    <row r="1344" spans="1:18" x14ac:dyDescent="0.3">
      <c r="A1344" s="4">
        <v>46078.916666666657</v>
      </c>
      <c r="B1344" s="3">
        <v>18.0425</v>
      </c>
      <c r="C1344" s="3">
        <v>0.04</v>
      </c>
      <c r="D1344" s="3">
        <f t="shared" si="180"/>
        <v>26.418333333333333</v>
      </c>
      <c r="E1344" s="3">
        <f>MAX(B1344 - D1344/Inputs!$B$5, 0)</f>
        <v>0</v>
      </c>
      <c r="F1344" s="3">
        <f>MAX(D1344*Inputs!$B$5 - B1344, 0)</f>
        <v>5.2056333333333313</v>
      </c>
      <c r="G1344" s="3">
        <f t="shared" si="181"/>
        <v>0.04</v>
      </c>
      <c r="H1344" t="str">
        <f t="shared" si="182"/>
        <v>Charge</v>
      </c>
      <c r="I1344" s="3">
        <f t="shared" si="187"/>
        <v>340</v>
      </c>
      <c r="J1344" s="3">
        <f t="shared" si="188"/>
        <v>340</v>
      </c>
      <c r="K1344" s="3">
        <f>MIN(Inputs!$B$2, (Inputs!$B$8 - I1344)/Inputs!$B$9)</f>
        <v>0</v>
      </c>
      <c r="L1344" s="3">
        <f>MAX(MIN(Inputs!$B$2, I1344*Inputs!$B$10, Inputs!$B$8*Inputs!$B$4 - J1344), 0)</f>
        <v>0</v>
      </c>
      <c r="M1344" s="3">
        <f t="shared" si="183"/>
        <v>0</v>
      </c>
      <c r="N1344" s="3">
        <f t="shared" si="184"/>
        <v>0</v>
      </c>
      <c r="O1344" s="3">
        <f>IF(H1344="Reg", MIN(Inputs!$B$2, I1344*Inputs!$B$10, (Inputs!$B$8-I1344)/Inputs!$B$9), 0)</f>
        <v>0</v>
      </c>
      <c r="P1344" s="3">
        <f t="shared" si="185"/>
        <v>0</v>
      </c>
      <c r="Q1344" s="3">
        <f t="shared" si="186"/>
        <v>0</v>
      </c>
      <c r="R1344" s="3">
        <f>I1344 + M1344*Inputs!$B$9 - N1344/Inputs!$B$10</f>
        <v>340</v>
      </c>
    </row>
    <row r="1345" spans="1:18" x14ac:dyDescent="0.3">
      <c r="A1345" s="4">
        <v>46078.958333333343</v>
      </c>
      <c r="B1345" s="3">
        <v>18.245000000000001</v>
      </c>
      <c r="C1345" s="3">
        <v>0.03</v>
      </c>
      <c r="D1345" s="3">
        <f t="shared" si="180"/>
        <v>26.418333333333333</v>
      </c>
      <c r="E1345" s="3">
        <f>MAX(B1345 - D1345/Inputs!$B$5, 0)</f>
        <v>0</v>
      </c>
      <c r="F1345" s="3">
        <f>MAX(D1345*Inputs!$B$5 - B1345, 0)</f>
        <v>5.0031333333333308</v>
      </c>
      <c r="G1345" s="3">
        <f t="shared" si="181"/>
        <v>0.03</v>
      </c>
      <c r="H1345" t="str">
        <f t="shared" si="182"/>
        <v>Charge</v>
      </c>
      <c r="I1345" s="3">
        <f t="shared" si="187"/>
        <v>340</v>
      </c>
      <c r="J1345" s="3">
        <f t="shared" si="188"/>
        <v>340</v>
      </c>
      <c r="K1345" s="3">
        <f>MIN(Inputs!$B$2, (Inputs!$B$8 - I1345)/Inputs!$B$9)</f>
        <v>0</v>
      </c>
      <c r="L1345" s="3">
        <f>MAX(MIN(Inputs!$B$2, I1345*Inputs!$B$10, Inputs!$B$8*Inputs!$B$4 - J1345), 0)</f>
        <v>0</v>
      </c>
      <c r="M1345" s="3">
        <f t="shared" si="183"/>
        <v>0</v>
      </c>
      <c r="N1345" s="3">
        <f t="shared" si="184"/>
        <v>0</v>
      </c>
      <c r="O1345" s="3">
        <f>IF(H1345="Reg", MIN(Inputs!$B$2, I1345*Inputs!$B$10, (Inputs!$B$8-I1345)/Inputs!$B$9), 0)</f>
        <v>0</v>
      </c>
      <c r="P1345" s="3">
        <f t="shared" si="185"/>
        <v>0</v>
      </c>
      <c r="Q1345" s="3">
        <f t="shared" si="186"/>
        <v>0</v>
      </c>
      <c r="R1345" s="3">
        <f>I1345 + M1345*Inputs!$B$9 - N1345/Inputs!$B$10</f>
        <v>340</v>
      </c>
    </row>
    <row r="1346" spans="1:18" x14ac:dyDescent="0.3">
      <c r="A1346" s="4">
        <v>46079</v>
      </c>
      <c r="B1346" s="3">
        <v>14.309999999999999</v>
      </c>
      <c r="C1346" s="3">
        <v>0.04</v>
      </c>
      <c r="D1346" s="3">
        <f t="shared" ref="D1346:D1409" si="189">AVERAGEIFS(B:B, A:A, "&gt;="&amp;INT(A1346), A:A, "&lt;"&amp;INT(A1346)+1)</f>
        <v>27.373958333333331</v>
      </c>
      <c r="E1346" s="3">
        <f>MAX(B1346 - D1346/Inputs!$B$5, 0)</f>
        <v>0</v>
      </c>
      <c r="F1346" s="3">
        <f>MAX(D1346*Inputs!$B$5 - B1346, 0)</f>
        <v>9.7790833333333325</v>
      </c>
      <c r="G1346" s="3">
        <f t="shared" ref="G1346:G1409" si="190">C1346</f>
        <v>0.04</v>
      </c>
      <c r="H1346" t="str">
        <f t="shared" ref="H1346:H1409" si="191">IF(MAX(E1346, F1346, G1346)&lt;=0, "Idle", IF(AND(G1346&gt;=E1346, G1346&gt;=F1346), "Reg", IF(E1346&gt;=F1346, "Discharge", "Charge")))</f>
        <v>Charge</v>
      </c>
      <c r="I1346" s="3">
        <f t="shared" si="187"/>
        <v>340</v>
      </c>
      <c r="J1346" s="3">
        <f t="shared" si="188"/>
        <v>0</v>
      </c>
      <c r="K1346" s="3">
        <f>MIN(Inputs!$B$2, (Inputs!$B$8 - I1346)/Inputs!$B$9)</f>
        <v>0</v>
      </c>
      <c r="L1346" s="3">
        <f>MAX(MIN(Inputs!$B$2, I1346*Inputs!$B$10, Inputs!$B$8*Inputs!$B$4 - J1346), 0)</f>
        <v>170</v>
      </c>
      <c r="M1346" s="3">
        <f t="shared" ref="M1346:M1409" si="192">IF(H1346="Charge", K1346, 0)</f>
        <v>0</v>
      </c>
      <c r="N1346" s="3">
        <f t="shared" ref="N1346:N1409" si="193">IF(H1346="Discharge", L1346, 0)</f>
        <v>0</v>
      </c>
      <c r="O1346" s="3">
        <f>IF(H1346="Reg", MIN(Inputs!$B$2, I1346*Inputs!$B$10, (Inputs!$B$8-I1346)/Inputs!$B$9), 0)</f>
        <v>0</v>
      </c>
      <c r="P1346" s="3">
        <f t="shared" ref="P1346:P1409" si="194">(N1346 - M1346) * B1346</f>
        <v>0</v>
      </c>
      <c r="Q1346" s="3">
        <f t="shared" ref="Q1346:Q1409" si="195">O1346 * C1346</f>
        <v>0</v>
      </c>
      <c r="R1346" s="3">
        <f>I1346 + M1346*Inputs!$B$9 - N1346/Inputs!$B$10</f>
        <v>340</v>
      </c>
    </row>
    <row r="1347" spans="1:18" x14ac:dyDescent="0.3">
      <c r="A1347" s="4">
        <v>46079.041666666657</v>
      </c>
      <c r="B1347" s="3">
        <v>13.29</v>
      </c>
      <c r="C1347" s="3">
        <v>0.03</v>
      </c>
      <c r="D1347" s="3">
        <f t="shared" si="189"/>
        <v>27.373958333333331</v>
      </c>
      <c r="E1347" s="3">
        <f>MAX(B1347 - D1347/Inputs!$B$5, 0)</f>
        <v>0</v>
      </c>
      <c r="F1347" s="3">
        <f>MAX(D1347*Inputs!$B$5 - B1347, 0)</f>
        <v>10.799083333333332</v>
      </c>
      <c r="G1347" s="3">
        <f t="shared" si="190"/>
        <v>0.03</v>
      </c>
      <c r="H1347" t="str">
        <f t="shared" si="191"/>
        <v>Charge</v>
      </c>
      <c r="I1347" s="3">
        <f t="shared" ref="I1347:I1410" si="196">R1346</f>
        <v>340</v>
      </c>
      <c r="J1347" s="3">
        <f t="shared" ref="J1347:J1410" si="197">IF(INT(A1347)=INT(A1346), J1346 + N1346, 0)</f>
        <v>0</v>
      </c>
      <c r="K1347" s="3">
        <f>MIN(Inputs!$B$2, (Inputs!$B$8 - I1347)/Inputs!$B$9)</f>
        <v>0</v>
      </c>
      <c r="L1347" s="3">
        <f>MAX(MIN(Inputs!$B$2, I1347*Inputs!$B$10, Inputs!$B$8*Inputs!$B$4 - J1347), 0)</f>
        <v>170</v>
      </c>
      <c r="M1347" s="3">
        <f t="shared" si="192"/>
        <v>0</v>
      </c>
      <c r="N1347" s="3">
        <f t="shared" si="193"/>
        <v>0</v>
      </c>
      <c r="O1347" s="3">
        <f>IF(H1347="Reg", MIN(Inputs!$B$2, I1347*Inputs!$B$10, (Inputs!$B$8-I1347)/Inputs!$B$9), 0)</f>
        <v>0</v>
      </c>
      <c r="P1347" s="3">
        <f t="shared" si="194"/>
        <v>0</v>
      </c>
      <c r="Q1347" s="3">
        <f t="shared" si="195"/>
        <v>0</v>
      </c>
      <c r="R1347" s="3">
        <f>I1347 + M1347*Inputs!$B$9 - N1347/Inputs!$B$10</f>
        <v>340</v>
      </c>
    </row>
    <row r="1348" spans="1:18" x14ac:dyDescent="0.3">
      <c r="A1348" s="4">
        <v>46079.083333333343</v>
      </c>
      <c r="B1348" s="3">
        <v>9.4224999999999994</v>
      </c>
      <c r="C1348" s="3">
        <v>0.04</v>
      </c>
      <c r="D1348" s="3">
        <f t="shared" si="189"/>
        <v>27.373958333333331</v>
      </c>
      <c r="E1348" s="3">
        <f>MAX(B1348 - D1348/Inputs!$B$5, 0)</f>
        <v>0</v>
      </c>
      <c r="F1348" s="3">
        <f>MAX(D1348*Inputs!$B$5 - B1348, 0)</f>
        <v>14.666583333333332</v>
      </c>
      <c r="G1348" s="3">
        <f t="shared" si="190"/>
        <v>0.04</v>
      </c>
      <c r="H1348" t="str">
        <f t="shared" si="191"/>
        <v>Charge</v>
      </c>
      <c r="I1348" s="3">
        <f t="shared" si="196"/>
        <v>340</v>
      </c>
      <c r="J1348" s="3">
        <f t="shared" si="197"/>
        <v>0</v>
      </c>
      <c r="K1348" s="3">
        <f>MIN(Inputs!$B$2, (Inputs!$B$8 - I1348)/Inputs!$B$9)</f>
        <v>0</v>
      </c>
      <c r="L1348" s="3">
        <f>MAX(MIN(Inputs!$B$2, I1348*Inputs!$B$10, Inputs!$B$8*Inputs!$B$4 - J1348), 0)</f>
        <v>170</v>
      </c>
      <c r="M1348" s="3">
        <f t="shared" si="192"/>
        <v>0</v>
      </c>
      <c r="N1348" s="3">
        <f t="shared" si="193"/>
        <v>0</v>
      </c>
      <c r="O1348" s="3">
        <f>IF(H1348="Reg", MIN(Inputs!$B$2, I1348*Inputs!$B$10, (Inputs!$B$8-I1348)/Inputs!$B$9), 0)</f>
        <v>0</v>
      </c>
      <c r="P1348" s="3">
        <f t="shared" si="194"/>
        <v>0</v>
      </c>
      <c r="Q1348" s="3">
        <f t="shared" si="195"/>
        <v>0</v>
      </c>
      <c r="R1348" s="3">
        <f>I1348 + M1348*Inputs!$B$9 - N1348/Inputs!$B$10</f>
        <v>340</v>
      </c>
    </row>
    <row r="1349" spans="1:18" x14ac:dyDescent="0.3">
      <c r="A1349" s="4">
        <v>46079.125</v>
      </c>
      <c r="B1349" s="3">
        <v>12.212499999999999</v>
      </c>
      <c r="C1349" s="3">
        <v>0.04</v>
      </c>
      <c r="D1349" s="3">
        <f t="shared" si="189"/>
        <v>27.373958333333331</v>
      </c>
      <c r="E1349" s="3">
        <f>MAX(B1349 - D1349/Inputs!$B$5, 0)</f>
        <v>0</v>
      </c>
      <c r="F1349" s="3">
        <f>MAX(D1349*Inputs!$B$5 - B1349, 0)</f>
        <v>11.876583333333333</v>
      </c>
      <c r="G1349" s="3">
        <f t="shared" si="190"/>
        <v>0.04</v>
      </c>
      <c r="H1349" t="str">
        <f t="shared" si="191"/>
        <v>Charge</v>
      </c>
      <c r="I1349" s="3">
        <f t="shared" si="196"/>
        <v>340</v>
      </c>
      <c r="J1349" s="3">
        <f t="shared" si="197"/>
        <v>0</v>
      </c>
      <c r="K1349" s="3">
        <f>MIN(Inputs!$B$2, (Inputs!$B$8 - I1349)/Inputs!$B$9)</f>
        <v>0</v>
      </c>
      <c r="L1349" s="3">
        <f>MAX(MIN(Inputs!$B$2, I1349*Inputs!$B$10, Inputs!$B$8*Inputs!$B$4 - J1349), 0)</f>
        <v>170</v>
      </c>
      <c r="M1349" s="3">
        <f t="shared" si="192"/>
        <v>0</v>
      </c>
      <c r="N1349" s="3">
        <f t="shared" si="193"/>
        <v>0</v>
      </c>
      <c r="O1349" s="3">
        <f>IF(H1349="Reg", MIN(Inputs!$B$2, I1349*Inputs!$B$10, (Inputs!$B$8-I1349)/Inputs!$B$9), 0)</f>
        <v>0</v>
      </c>
      <c r="P1349" s="3">
        <f t="shared" si="194"/>
        <v>0</v>
      </c>
      <c r="Q1349" s="3">
        <f t="shared" si="195"/>
        <v>0</v>
      </c>
      <c r="R1349" s="3">
        <f>I1349 + M1349*Inputs!$B$9 - N1349/Inputs!$B$10</f>
        <v>340</v>
      </c>
    </row>
    <row r="1350" spans="1:18" x14ac:dyDescent="0.3">
      <c r="A1350" s="4">
        <v>46079.166666666657</v>
      </c>
      <c r="B1350" s="3">
        <v>17.727499999999999</v>
      </c>
      <c r="C1350" s="3">
        <v>0.04</v>
      </c>
      <c r="D1350" s="3">
        <f t="shared" si="189"/>
        <v>27.373958333333331</v>
      </c>
      <c r="E1350" s="3">
        <f>MAX(B1350 - D1350/Inputs!$B$5, 0)</f>
        <v>0</v>
      </c>
      <c r="F1350" s="3">
        <f>MAX(D1350*Inputs!$B$5 - B1350, 0)</f>
        <v>6.361583333333332</v>
      </c>
      <c r="G1350" s="3">
        <f t="shared" si="190"/>
        <v>0.04</v>
      </c>
      <c r="H1350" t="str">
        <f t="shared" si="191"/>
        <v>Charge</v>
      </c>
      <c r="I1350" s="3">
        <f t="shared" si="196"/>
        <v>340</v>
      </c>
      <c r="J1350" s="3">
        <f t="shared" si="197"/>
        <v>0</v>
      </c>
      <c r="K1350" s="3">
        <f>MIN(Inputs!$B$2, (Inputs!$B$8 - I1350)/Inputs!$B$9)</f>
        <v>0</v>
      </c>
      <c r="L1350" s="3">
        <f>MAX(MIN(Inputs!$B$2, I1350*Inputs!$B$10, Inputs!$B$8*Inputs!$B$4 - J1350), 0)</f>
        <v>170</v>
      </c>
      <c r="M1350" s="3">
        <f t="shared" si="192"/>
        <v>0</v>
      </c>
      <c r="N1350" s="3">
        <f t="shared" si="193"/>
        <v>0</v>
      </c>
      <c r="O1350" s="3">
        <f>IF(H1350="Reg", MIN(Inputs!$B$2, I1350*Inputs!$B$10, (Inputs!$B$8-I1350)/Inputs!$B$9), 0)</f>
        <v>0</v>
      </c>
      <c r="P1350" s="3">
        <f t="shared" si="194"/>
        <v>0</v>
      </c>
      <c r="Q1350" s="3">
        <f t="shared" si="195"/>
        <v>0</v>
      </c>
      <c r="R1350" s="3">
        <f>I1350 + M1350*Inputs!$B$9 - N1350/Inputs!$B$10</f>
        <v>340</v>
      </c>
    </row>
    <row r="1351" spans="1:18" x14ac:dyDescent="0.3">
      <c r="A1351" s="4">
        <v>46079.208333333343</v>
      </c>
      <c r="B1351" s="3">
        <v>23.217499999999998</v>
      </c>
      <c r="C1351" s="3">
        <v>0.04</v>
      </c>
      <c r="D1351" s="3">
        <f t="shared" si="189"/>
        <v>27.373958333333331</v>
      </c>
      <c r="E1351" s="3">
        <f>MAX(B1351 - D1351/Inputs!$B$5, 0)</f>
        <v>0</v>
      </c>
      <c r="F1351" s="3">
        <f>MAX(D1351*Inputs!$B$5 - B1351, 0)</f>
        <v>0.8715833333333336</v>
      </c>
      <c r="G1351" s="3">
        <f t="shared" si="190"/>
        <v>0.04</v>
      </c>
      <c r="H1351" t="str">
        <f t="shared" si="191"/>
        <v>Charge</v>
      </c>
      <c r="I1351" s="3">
        <f t="shared" si="196"/>
        <v>340</v>
      </c>
      <c r="J1351" s="3">
        <f t="shared" si="197"/>
        <v>0</v>
      </c>
      <c r="K1351" s="3">
        <f>MIN(Inputs!$B$2, (Inputs!$B$8 - I1351)/Inputs!$B$9)</f>
        <v>0</v>
      </c>
      <c r="L1351" s="3">
        <f>MAX(MIN(Inputs!$B$2, I1351*Inputs!$B$10, Inputs!$B$8*Inputs!$B$4 - J1351), 0)</f>
        <v>170</v>
      </c>
      <c r="M1351" s="3">
        <f t="shared" si="192"/>
        <v>0</v>
      </c>
      <c r="N1351" s="3">
        <f t="shared" si="193"/>
        <v>0</v>
      </c>
      <c r="O1351" s="3">
        <f>IF(H1351="Reg", MIN(Inputs!$B$2, I1351*Inputs!$B$10, (Inputs!$B$8-I1351)/Inputs!$B$9), 0)</f>
        <v>0</v>
      </c>
      <c r="P1351" s="3">
        <f t="shared" si="194"/>
        <v>0</v>
      </c>
      <c r="Q1351" s="3">
        <f t="shared" si="195"/>
        <v>0</v>
      </c>
      <c r="R1351" s="3">
        <f>I1351 + M1351*Inputs!$B$9 - N1351/Inputs!$B$10</f>
        <v>340</v>
      </c>
    </row>
    <row r="1352" spans="1:18" x14ac:dyDescent="0.3">
      <c r="A1352" s="4">
        <v>46079.25</v>
      </c>
      <c r="B1352" s="3">
        <v>30.23</v>
      </c>
      <c r="C1352" s="3">
        <v>0.1</v>
      </c>
      <c r="D1352" s="3">
        <f t="shared" si="189"/>
        <v>27.373958333333331</v>
      </c>
      <c r="E1352" s="3">
        <f>MAX(B1352 - D1352/Inputs!$B$5, 0)</f>
        <v>0</v>
      </c>
      <c r="F1352" s="3">
        <f>MAX(D1352*Inputs!$B$5 - B1352, 0)</f>
        <v>0</v>
      </c>
      <c r="G1352" s="3">
        <f t="shared" si="190"/>
        <v>0.1</v>
      </c>
      <c r="H1352" t="str">
        <f t="shared" si="191"/>
        <v>Reg</v>
      </c>
      <c r="I1352" s="3">
        <f t="shared" si="196"/>
        <v>340</v>
      </c>
      <c r="J1352" s="3">
        <f t="shared" si="197"/>
        <v>0</v>
      </c>
      <c r="K1352" s="3">
        <f>MIN(Inputs!$B$2, (Inputs!$B$8 - I1352)/Inputs!$B$9)</f>
        <v>0</v>
      </c>
      <c r="L1352" s="3">
        <f>MAX(MIN(Inputs!$B$2, I1352*Inputs!$B$10, Inputs!$B$8*Inputs!$B$4 - J1352), 0)</f>
        <v>170</v>
      </c>
      <c r="M1352" s="3">
        <f t="shared" si="192"/>
        <v>0</v>
      </c>
      <c r="N1352" s="3">
        <f t="shared" si="193"/>
        <v>0</v>
      </c>
      <c r="O1352" s="3">
        <f>IF(H1352="Reg", MIN(Inputs!$B$2, I1352*Inputs!$B$10, (Inputs!$B$8-I1352)/Inputs!$B$9), 0)</f>
        <v>0</v>
      </c>
      <c r="P1352" s="3">
        <f t="shared" si="194"/>
        <v>0</v>
      </c>
      <c r="Q1352" s="3">
        <f t="shared" si="195"/>
        <v>0</v>
      </c>
      <c r="R1352" s="3">
        <f>I1352 + M1352*Inputs!$B$9 - N1352/Inputs!$B$10</f>
        <v>340</v>
      </c>
    </row>
    <row r="1353" spans="1:18" x14ac:dyDescent="0.3">
      <c r="A1353" s="4">
        <v>46079.291666666657</v>
      </c>
      <c r="B1353" s="3">
        <v>14.684999999999999</v>
      </c>
      <c r="C1353" s="3">
        <v>0.11</v>
      </c>
      <c r="D1353" s="3">
        <f t="shared" si="189"/>
        <v>27.373958333333331</v>
      </c>
      <c r="E1353" s="3">
        <f>MAX(B1353 - D1353/Inputs!$B$5, 0)</f>
        <v>0</v>
      </c>
      <c r="F1353" s="3">
        <f>MAX(D1353*Inputs!$B$5 - B1353, 0)</f>
        <v>9.4040833333333325</v>
      </c>
      <c r="G1353" s="3">
        <f t="shared" si="190"/>
        <v>0.11</v>
      </c>
      <c r="H1353" t="str">
        <f t="shared" si="191"/>
        <v>Charge</v>
      </c>
      <c r="I1353" s="3">
        <f t="shared" si="196"/>
        <v>340</v>
      </c>
      <c r="J1353" s="3">
        <f t="shared" si="197"/>
        <v>0</v>
      </c>
      <c r="K1353" s="3">
        <f>MIN(Inputs!$B$2, (Inputs!$B$8 - I1353)/Inputs!$B$9)</f>
        <v>0</v>
      </c>
      <c r="L1353" s="3">
        <f>MAX(MIN(Inputs!$B$2, I1353*Inputs!$B$10, Inputs!$B$8*Inputs!$B$4 - J1353), 0)</f>
        <v>170</v>
      </c>
      <c r="M1353" s="3">
        <f t="shared" si="192"/>
        <v>0</v>
      </c>
      <c r="N1353" s="3">
        <f t="shared" si="193"/>
        <v>0</v>
      </c>
      <c r="O1353" s="3">
        <f>IF(H1353="Reg", MIN(Inputs!$B$2, I1353*Inputs!$B$10, (Inputs!$B$8-I1353)/Inputs!$B$9), 0)</f>
        <v>0</v>
      </c>
      <c r="P1353" s="3">
        <f t="shared" si="194"/>
        <v>0</v>
      </c>
      <c r="Q1353" s="3">
        <f t="shared" si="195"/>
        <v>0</v>
      </c>
      <c r="R1353" s="3">
        <f>I1353 + M1353*Inputs!$B$9 - N1353/Inputs!$B$10</f>
        <v>340</v>
      </c>
    </row>
    <row r="1354" spans="1:18" x14ac:dyDescent="0.3">
      <c r="A1354" s="4">
        <v>46079.333333333343</v>
      </c>
      <c r="B1354" s="3">
        <v>5.9024999999999999</v>
      </c>
      <c r="C1354" s="3">
        <v>4.01</v>
      </c>
      <c r="D1354" s="3">
        <f t="shared" si="189"/>
        <v>27.373958333333331</v>
      </c>
      <c r="E1354" s="3">
        <f>MAX(B1354 - D1354/Inputs!$B$5, 0)</f>
        <v>0</v>
      </c>
      <c r="F1354" s="3">
        <f>MAX(D1354*Inputs!$B$5 - B1354, 0)</f>
        <v>18.186583333333331</v>
      </c>
      <c r="G1354" s="3">
        <f t="shared" si="190"/>
        <v>4.01</v>
      </c>
      <c r="H1354" t="str">
        <f t="shared" si="191"/>
        <v>Charge</v>
      </c>
      <c r="I1354" s="3">
        <f t="shared" si="196"/>
        <v>340</v>
      </c>
      <c r="J1354" s="3">
        <f t="shared" si="197"/>
        <v>0</v>
      </c>
      <c r="K1354" s="3">
        <f>MIN(Inputs!$B$2, (Inputs!$B$8 - I1354)/Inputs!$B$9)</f>
        <v>0</v>
      </c>
      <c r="L1354" s="3">
        <f>MAX(MIN(Inputs!$B$2, I1354*Inputs!$B$10, Inputs!$B$8*Inputs!$B$4 - J1354), 0)</f>
        <v>170</v>
      </c>
      <c r="M1354" s="3">
        <f t="shared" si="192"/>
        <v>0</v>
      </c>
      <c r="N1354" s="3">
        <f t="shared" si="193"/>
        <v>0</v>
      </c>
      <c r="O1354" s="3">
        <f>IF(H1354="Reg", MIN(Inputs!$B$2, I1354*Inputs!$B$10, (Inputs!$B$8-I1354)/Inputs!$B$9), 0)</f>
        <v>0</v>
      </c>
      <c r="P1354" s="3">
        <f t="shared" si="194"/>
        <v>0</v>
      </c>
      <c r="Q1354" s="3">
        <f t="shared" si="195"/>
        <v>0</v>
      </c>
      <c r="R1354" s="3">
        <f>I1354 + M1354*Inputs!$B$9 - N1354/Inputs!$B$10</f>
        <v>340</v>
      </c>
    </row>
    <row r="1355" spans="1:18" x14ac:dyDescent="0.3">
      <c r="A1355" s="4">
        <v>46079.375</v>
      </c>
      <c r="B1355" s="3">
        <v>12.02</v>
      </c>
      <c r="C1355" s="3">
        <v>1.5</v>
      </c>
      <c r="D1355" s="3">
        <f t="shared" si="189"/>
        <v>27.373958333333331</v>
      </c>
      <c r="E1355" s="3">
        <f>MAX(B1355 - D1355/Inputs!$B$5, 0)</f>
        <v>0</v>
      </c>
      <c r="F1355" s="3">
        <f>MAX(D1355*Inputs!$B$5 - B1355, 0)</f>
        <v>12.069083333333332</v>
      </c>
      <c r="G1355" s="3">
        <f t="shared" si="190"/>
        <v>1.5</v>
      </c>
      <c r="H1355" t="str">
        <f t="shared" si="191"/>
        <v>Charge</v>
      </c>
      <c r="I1355" s="3">
        <f t="shared" si="196"/>
        <v>340</v>
      </c>
      <c r="J1355" s="3">
        <f t="shared" si="197"/>
        <v>0</v>
      </c>
      <c r="K1355" s="3">
        <f>MIN(Inputs!$B$2, (Inputs!$B$8 - I1355)/Inputs!$B$9)</f>
        <v>0</v>
      </c>
      <c r="L1355" s="3">
        <f>MAX(MIN(Inputs!$B$2, I1355*Inputs!$B$10, Inputs!$B$8*Inputs!$B$4 - J1355), 0)</f>
        <v>170</v>
      </c>
      <c r="M1355" s="3">
        <f t="shared" si="192"/>
        <v>0</v>
      </c>
      <c r="N1355" s="3">
        <f t="shared" si="193"/>
        <v>0</v>
      </c>
      <c r="O1355" s="3">
        <f>IF(H1355="Reg", MIN(Inputs!$B$2, I1355*Inputs!$B$10, (Inputs!$B$8-I1355)/Inputs!$B$9), 0)</f>
        <v>0</v>
      </c>
      <c r="P1355" s="3">
        <f t="shared" si="194"/>
        <v>0</v>
      </c>
      <c r="Q1355" s="3">
        <f t="shared" si="195"/>
        <v>0</v>
      </c>
      <c r="R1355" s="3">
        <f>I1355 + M1355*Inputs!$B$9 - N1355/Inputs!$B$10</f>
        <v>340</v>
      </c>
    </row>
    <row r="1356" spans="1:18" x14ac:dyDescent="0.3">
      <c r="A1356" s="4">
        <v>46079.416666666657</v>
      </c>
      <c r="B1356" s="3">
        <v>20.85</v>
      </c>
      <c r="C1356" s="3">
        <v>0.85</v>
      </c>
      <c r="D1356" s="3">
        <f t="shared" si="189"/>
        <v>27.373958333333331</v>
      </c>
      <c r="E1356" s="3">
        <f>MAX(B1356 - D1356/Inputs!$B$5, 0)</f>
        <v>0</v>
      </c>
      <c r="F1356" s="3">
        <f>MAX(D1356*Inputs!$B$5 - B1356, 0)</f>
        <v>3.2390833333333298</v>
      </c>
      <c r="G1356" s="3">
        <f t="shared" si="190"/>
        <v>0.85</v>
      </c>
      <c r="H1356" t="str">
        <f t="shared" si="191"/>
        <v>Charge</v>
      </c>
      <c r="I1356" s="3">
        <f t="shared" si="196"/>
        <v>340</v>
      </c>
      <c r="J1356" s="3">
        <f t="shared" si="197"/>
        <v>0</v>
      </c>
      <c r="K1356" s="3">
        <f>MIN(Inputs!$B$2, (Inputs!$B$8 - I1356)/Inputs!$B$9)</f>
        <v>0</v>
      </c>
      <c r="L1356" s="3">
        <f>MAX(MIN(Inputs!$B$2, I1356*Inputs!$B$10, Inputs!$B$8*Inputs!$B$4 - J1356), 0)</f>
        <v>170</v>
      </c>
      <c r="M1356" s="3">
        <f t="shared" si="192"/>
        <v>0</v>
      </c>
      <c r="N1356" s="3">
        <f t="shared" si="193"/>
        <v>0</v>
      </c>
      <c r="O1356" s="3">
        <f>IF(H1356="Reg", MIN(Inputs!$B$2, I1356*Inputs!$B$10, (Inputs!$B$8-I1356)/Inputs!$B$9), 0)</f>
        <v>0</v>
      </c>
      <c r="P1356" s="3">
        <f t="shared" si="194"/>
        <v>0</v>
      </c>
      <c r="Q1356" s="3">
        <f t="shared" si="195"/>
        <v>0</v>
      </c>
      <c r="R1356" s="3">
        <f>I1356 + M1356*Inputs!$B$9 - N1356/Inputs!$B$10</f>
        <v>340</v>
      </c>
    </row>
    <row r="1357" spans="1:18" x14ac:dyDescent="0.3">
      <c r="A1357" s="4">
        <v>46079.458333333343</v>
      </c>
      <c r="B1357" s="3">
        <v>22.764999999999997</v>
      </c>
      <c r="C1357" s="3">
        <v>0.51</v>
      </c>
      <c r="D1357" s="3">
        <f t="shared" si="189"/>
        <v>27.373958333333331</v>
      </c>
      <c r="E1357" s="3">
        <f>MAX(B1357 - D1357/Inputs!$B$5, 0)</f>
        <v>0</v>
      </c>
      <c r="F1357" s="3">
        <f>MAX(D1357*Inputs!$B$5 - B1357, 0)</f>
        <v>1.3240833333333342</v>
      </c>
      <c r="G1357" s="3">
        <f t="shared" si="190"/>
        <v>0.51</v>
      </c>
      <c r="H1357" t="str">
        <f t="shared" si="191"/>
        <v>Charge</v>
      </c>
      <c r="I1357" s="3">
        <f t="shared" si="196"/>
        <v>340</v>
      </c>
      <c r="J1357" s="3">
        <f t="shared" si="197"/>
        <v>0</v>
      </c>
      <c r="K1357" s="3">
        <f>MIN(Inputs!$B$2, (Inputs!$B$8 - I1357)/Inputs!$B$9)</f>
        <v>0</v>
      </c>
      <c r="L1357" s="3">
        <f>MAX(MIN(Inputs!$B$2, I1357*Inputs!$B$10, Inputs!$B$8*Inputs!$B$4 - J1357), 0)</f>
        <v>170</v>
      </c>
      <c r="M1357" s="3">
        <f t="shared" si="192"/>
        <v>0</v>
      </c>
      <c r="N1357" s="3">
        <f t="shared" si="193"/>
        <v>0</v>
      </c>
      <c r="O1357" s="3">
        <f>IF(H1357="Reg", MIN(Inputs!$B$2, I1357*Inputs!$B$10, (Inputs!$B$8-I1357)/Inputs!$B$9), 0)</f>
        <v>0</v>
      </c>
      <c r="P1357" s="3">
        <f t="shared" si="194"/>
        <v>0</v>
      </c>
      <c r="Q1357" s="3">
        <f t="shared" si="195"/>
        <v>0</v>
      </c>
      <c r="R1357" s="3">
        <f>I1357 + M1357*Inputs!$B$9 - N1357/Inputs!$B$10</f>
        <v>340</v>
      </c>
    </row>
    <row r="1358" spans="1:18" x14ac:dyDescent="0.3">
      <c r="A1358" s="4">
        <v>46079.5</v>
      </c>
      <c r="B1358" s="3">
        <v>19.045000000000002</v>
      </c>
      <c r="C1358" s="3">
        <v>0.5</v>
      </c>
      <c r="D1358" s="3">
        <f t="shared" si="189"/>
        <v>27.373958333333331</v>
      </c>
      <c r="E1358" s="3">
        <f>MAX(B1358 - D1358/Inputs!$B$5, 0)</f>
        <v>0</v>
      </c>
      <c r="F1358" s="3">
        <f>MAX(D1358*Inputs!$B$5 - B1358, 0)</f>
        <v>5.0440833333333295</v>
      </c>
      <c r="G1358" s="3">
        <f t="shared" si="190"/>
        <v>0.5</v>
      </c>
      <c r="H1358" t="str">
        <f t="shared" si="191"/>
        <v>Charge</v>
      </c>
      <c r="I1358" s="3">
        <f t="shared" si="196"/>
        <v>340</v>
      </c>
      <c r="J1358" s="3">
        <f t="shared" si="197"/>
        <v>0</v>
      </c>
      <c r="K1358" s="3">
        <f>MIN(Inputs!$B$2, (Inputs!$B$8 - I1358)/Inputs!$B$9)</f>
        <v>0</v>
      </c>
      <c r="L1358" s="3">
        <f>MAX(MIN(Inputs!$B$2, I1358*Inputs!$B$10, Inputs!$B$8*Inputs!$B$4 - J1358), 0)</f>
        <v>170</v>
      </c>
      <c r="M1358" s="3">
        <f t="shared" si="192"/>
        <v>0</v>
      </c>
      <c r="N1358" s="3">
        <f t="shared" si="193"/>
        <v>0</v>
      </c>
      <c r="O1358" s="3">
        <f>IF(H1358="Reg", MIN(Inputs!$B$2, I1358*Inputs!$B$10, (Inputs!$B$8-I1358)/Inputs!$B$9), 0)</f>
        <v>0</v>
      </c>
      <c r="P1358" s="3">
        <f t="shared" si="194"/>
        <v>0</v>
      </c>
      <c r="Q1358" s="3">
        <f t="shared" si="195"/>
        <v>0</v>
      </c>
      <c r="R1358" s="3">
        <f>I1358 + M1358*Inputs!$B$9 - N1358/Inputs!$B$10</f>
        <v>340</v>
      </c>
    </row>
    <row r="1359" spans="1:18" x14ac:dyDescent="0.3">
      <c r="A1359" s="4">
        <v>46079.541666666657</v>
      </c>
      <c r="B1359" s="3">
        <v>16.824999999999999</v>
      </c>
      <c r="C1359" s="3">
        <v>0.5</v>
      </c>
      <c r="D1359" s="3">
        <f t="shared" si="189"/>
        <v>27.373958333333331</v>
      </c>
      <c r="E1359" s="3">
        <f>MAX(B1359 - D1359/Inputs!$B$5, 0)</f>
        <v>0</v>
      </c>
      <c r="F1359" s="3">
        <f>MAX(D1359*Inputs!$B$5 - B1359, 0)</f>
        <v>7.2640833333333319</v>
      </c>
      <c r="G1359" s="3">
        <f t="shared" si="190"/>
        <v>0.5</v>
      </c>
      <c r="H1359" t="str">
        <f t="shared" si="191"/>
        <v>Charge</v>
      </c>
      <c r="I1359" s="3">
        <f t="shared" si="196"/>
        <v>340</v>
      </c>
      <c r="J1359" s="3">
        <f t="shared" si="197"/>
        <v>0</v>
      </c>
      <c r="K1359" s="3">
        <f>MIN(Inputs!$B$2, (Inputs!$B$8 - I1359)/Inputs!$B$9)</f>
        <v>0</v>
      </c>
      <c r="L1359" s="3">
        <f>MAX(MIN(Inputs!$B$2, I1359*Inputs!$B$10, Inputs!$B$8*Inputs!$B$4 - J1359), 0)</f>
        <v>170</v>
      </c>
      <c r="M1359" s="3">
        <f t="shared" si="192"/>
        <v>0</v>
      </c>
      <c r="N1359" s="3">
        <f t="shared" si="193"/>
        <v>0</v>
      </c>
      <c r="O1359" s="3">
        <f>IF(H1359="Reg", MIN(Inputs!$B$2, I1359*Inputs!$B$10, (Inputs!$B$8-I1359)/Inputs!$B$9), 0)</f>
        <v>0</v>
      </c>
      <c r="P1359" s="3">
        <f t="shared" si="194"/>
        <v>0</v>
      </c>
      <c r="Q1359" s="3">
        <f t="shared" si="195"/>
        <v>0</v>
      </c>
      <c r="R1359" s="3">
        <f>I1359 + M1359*Inputs!$B$9 - N1359/Inputs!$B$10</f>
        <v>340</v>
      </c>
    </row>
    <row r="1360" spans="1:18" x14ac:dyDescent="0.3">
      <c r="A1360" s="4">
        <v>46079.583333333343</v>
      </c>
      <c r="B1360" s="3">
        <v>20.384999999999998</v>
      </c>
      <c r="C1360" s="3">
        <v>0.59</v>
      </c>
      <c r="D1360" s="3">
        <f t="shared" si="189"/>
        <v>27.373958333333331</v>
      </c>
      <c r="E1360" s="3">
        <f>MAX(B1360 - D1360/Inputs!$B$5, 0)</f>
        <v>0</v>
      </c>
      <c r="F1360" s="3">
        <f>MAX(D1360*Inputs!$B$5 - B1360, 0)</f>
        <v>3.7040833333333332</v>
      </c>
      <c r="G1360" s="3">
        <f t="shared" si="190"/>
        <v>0.59</v>
      </c>
      <c r="H1360" t="str">
        <f t="shared" si="191"/>
        <v>Charge</v>
      </c>
      <c r="I1360" s="3">
        <f t="shared" si="196"/>
        <v>340</v>
      </c>
      <c r="J1360" s="3">
        <f t="shared" si="197"/>
        <v>0</v>
      </c>
      <c r="K1360" s="3">
        <f>MIN(Inputs!$B$2, (Inputs!$B$8 - I1360)/Inputs!$B$9)</f>
        <v>0</v>
      </c>
      <c r="L1360" s="3">
        <f>MAX(MIN(Inputs!$B$2, I1360*Inputs!$B$10, Inputs!$B$8*Inputs!$B$4 - J1360), 0)</f>
        <v>170</v>
      </c>
      <c r="M1360" s="3">
        <f t="shared" si="192"/>
        <v>0</v>
      </c>
      <c r="N1360" s="3">
        <f t="shared" si="193"/>
        <v>0</v>
      </c>
      <c r="O1360" s="3">
        <f>IF(H1360="Reg", MIN(Inputs!$B$2, I1360*Inputs!$B$10, (Inputs!$B$8-I1360)/Inputs!$B$9), 0)</f>
        <v>0</v>
      </c>
      <c r="P1360" s="3">
        <f t="shared" si="194"/>
        <v>0</v>
      </c>
      <c r="Q1360" s="3">
        <f t="shared" si="195"/>
        <v>0</v>
      </c>
      <c r="R1360" s="3">
        <f>I1360 + M1360*Inputs!$B$9 - N1360/Inputs!$B$10</f>
        <v>340</v>
      </c>
    </row>
    <row r="1361" spans="1:18" x14ac:dyDescent="0.3">
      <c r="A1361" s="4">
        <v>46079.625</v>
      </c>
      <c r="B1361" s="3">
        <v>26.684999999999999</v>
      </c>
      <c r="C1361" s="3">
        <v>0.59</v>
      </c>
      <c r="D1361" s="3">
        <f t="shared" si="189"/>
        <v>27.373958333333331</v>
      </c>
      <c r="E1361" s="3">
        <f>MAX(B1361 - D1361/Inputs!$B$5, 0)</f>
        <v>0</v>
      </c>
      <c r="F1361" s="3">
        <f>MAX(D1361*Inputs!$B$5 - B1361, 0)</f>
        <v>0</v>
      </c>
      <c r="G1361" s="3">
        <f t="shared" si="190"/>
        <v>0.59</v>
      </c>
      <c r="H1361" t="str">
        <f t="shared" si="191"/>
        <v>Reg</v>
      </c>
      <c r="I1361" s="3">
        <f t="shared" si="196"/>
        <v>340</v>
      </c>
      <c r="J1361" s="3">
        <f t="shared" si="197"/>
        <v>0</v>
      </c>
      <c r="K1361" s="3">
        <f>MIN(Inputs!$B$2, (Inputs!$B$8 - I1361)/Inputs!$B$9)</f>
        <v>0</v>
      </c>
      <c r="L1361" s="3">
        <f>MAX(MIN(Inputs!$B$2, I1361*Inputs!$B$10, Inputs!$B$8*Inputs!$B$4 - J1361), 0)</f>
        <v>170</v>
      </c>
      <c r="M1361" s="3">
        <f t="shared" si="192"/>
        <v>0</v>
      </c>
      <c r="N1361" s="3">
        <f t="shared" si="193"/>
        <v>0</v>
      </c>
      <c r="O1361" s="3">
        <f>IF(H1361="Reg", MIN(Inputs!$B$2, I1361*Inputs!$B$10, (Inputs!$B$8-I1361)/Inputs!$B$9), 0)</f>
        <v>0</v>
      </c>
      <c r="P1361" s="3">
        <f t="shared" si="194"/>
        <v>0</v>
      </c>
      <c r="Q1361" s="3">
        <f t="shared" si="195"/>
        <v>0</v>
      </c>
      <c r="R1361" s="3">
        <f>I1361 + M1361*Inputs!$B$9 - N1361/Inputs!$B$10</f>
        <v>340</v>
      </c>
    </row>
    <row r="1362" spans="1:18" x14ac:dyDescent="0.3">
      <c r="A1362" s="4">
        <v>46079.666666666657</v>
      </c>
      <c r="B1362" s="3">
        <v>81.527500000000003</v>
      </c>
      <c r="C1362" s="3">
        <v>0.57999999999999996</v>
      </c>
      <c r="D1362" s="3">
        <f t="shared" si="189"/>
        <v>27.373958333333331</v>
      </c>
      <c r="E1362" s="3">
        <f>MAX(B1362 - D1362/Inputs!$B$5, 0)</f>
        <v>50.420729166666675</v>
      </c>
      <c r="F1362" s="3">
        <f>MAX(D1362*Inputs!$B$5 - B1362, 0)</f>
        <v>0</v>
      </c>
      <c r="G1362" s="3">
        <f t="shared" si="190"/>
        <v>0.57999999999999996</v>
      </c>
      <c r="H1362" t="str">
        <f t="shared" si="191"/>
        <v>Discharge</v>
      </c>
      <c r="I1362" s="3">
        <f t="shared" si="196"/>
        <v>340</v>
      </c>
      <c r="J1362" s="3">
        <f t="shared" si="197"/>
        <v>0</v>
      </c>
      <c r="K1362" s="3">
        <f>MIN(Inputs!$B$2, (Inputs!$B$8 - I1362)/Inputs!$B$9)</f>
        <v>0</v>
      </c>
      <c r="L1362" s="3">
        <f>MAX(MIN(Inputs!$B$2, I1362*Inputs!$B$10, Inputs!$B$8*Inputs!$B$4 - J1362), 0)</f>
        <v>170</v>
      </c>
      <c r="M1362" s="3">
        <f t="shared" si="192"/>
        <v>0</v>
      </c>
      <c r="N1362" s="3">
        <f t="shared" si="193"/>
        <v>170</v>
      </c>
      <c r="O1362" s="3">
        <f>IF(H1362="Reg", MIN(Inputs!$B$2, I1362*Inputs!$B$10, (Inputs!$B$8-I1362)/Inputs!$B$9), 0)</f>
        <v>0</v>
      </c>
      <c r="P1362" s="3">
        <f t="shared" si="194"/>
        <v>13859.675000000001</v>
      </c>
      <c r="Q1362" s="3">
        <f t="shared" si="195"/>
        <v>0</v>
      </c>
      <c r="R1362" s="3">
        <f>I1362 + M1362*Inputs!$B$9 - N1362/Inputs!$B$10</f>
        <v>158.77939109773115</v>
      </c>
    </row>
    <row r="1363" spans="1:18" x14ac:dyDescent="0.3">
      <c r="A1363" s="4">
        <v>46079.708333333343</v>
      </c>
      <c r="B1363" s="3">
        <v>92.957499999999996</v>
      </c>
      <c r="C1363" s="3">
        <v>0.79</v>
      </c>
      <c r="D1363" s="3">
        <f t="shared" si="189"/>
        <v>27.373958333333331</v>
      </c>
      <c r="E1363" s="3">
        <f>MAX(B1363 - D1363/Inputs!$B$5, 0)</f>
        <v>61.850729166666667</v>
      </c>
      <c r="F1363" s="3">
        <f>MAX(D1363*Inputs!$B$5 - B1363, 0)</f>
        <v>0</v>
      </c>
      <c r="G1363" s="3">
        <f t="shared" si="190"/>
        <v>0.79</v>
      </c>
      <c r="H1363" t="str">
        <f t="shared" si="191"/>
        <v>Discharge</v>
      </c>
      <c r="I1363" s="3">
        <f t="shared" si="196"/>
        <v>158.77939109773115</v>
      </c>
      <c r="J1363" s="3">
        <f t="shared" si="197"/>
        <v>170</v>
      </c>
      <c r="K1363" s="3">
        <f>MIN(Inputs!$B$2, (Inputs!$B$8 - I1363)/Inputs!$B$9)</f>
        <v>170</v>
      </c>
      <c r="L1363" s="3">
        <f>MAX(MIN(Inputs!$B$2, I1363*Inputs!$B$10, Inputs!$B$8*Inputs!$B$4 - J1363), 0)</f>
        <v>148.94827166799323</v>
      </c>
      <c r="M1363" s="3">
        <f t="shared" si="192"/>
        <v>0</v>
      </c>
      <c r="N1363" s="3">
        <f t="shared" si="193"/>
        <v>148.94827166799323</v>
      </c>
      <c r="O1363" s="3">
        <f>IF(H1363="Reg", MIN(Inputs!$B$2, I1363*Inputs!$B$10, (Inputs!$B$8-I1363)/Inputs!$B$9), 0)</f>
        <v>0</v>
      </c>
      <c r="P1363" s="3">
        <f t="shared" si="194"/>
        <v>13845.858963577479</v>
      </c>
      <c r="Q1363" s="3">
        <f t="shared" si="195"/>
        <v>0</v>
      </c>
      <c r="R1363" s="3">
        <f>I1363 + M1363*Inputs!$B$9 - N1363/Inputs!$B$10</f>
        <v>0</v>
      </c>
    </row>
    <row r="1364" spans="1:18" x14ac:dyDescent="0.3">
      <c r="A1364" s="4">
        <v>46079.75</v>
      </c>
      <c r="B1364" s="3">
        <v>45.120000000000005</v>
      </c>
      <c r="C1364" s="3">
        <v>2.99</v>
      </c>
      <c r="D1364" s="3">
        <f t="shared" si="189"/>
        <v>27.373958333333331</v>
      </c>
      <c r="E1364" s="3">
        <f>MAX(B1364 - D1364/Inputs!$B$5, 0)</f>
        <v>14.013229166666676</v>
      </c>
      <c r="F1364" s="3">
        <f>MAX(D1364*Inputs!$B$5 - B1364, 0)</f>
        <v>0</v>
      </c>
      <c r="G1364" s="3">
        <f t="shared" si="190"/>
        <v>2.99</v>
      </c>
      <c r="H1364" t="str">
        <f t="shared" si="191"/>
        <v>Discharge</v>
      </c>
      <c r="I1364" s="3">
        <f t="shared" si="196"/>
        <v>0</v>
      </c>
      <c r="J1364" s="3">
        <f t="shared" si="197"/>
        <v>318.94827166799325</v>
      </c>
      <c r="K1364" s="3">
        <f>MIN(Inputs!$B$2, (Inputs!$B$8 - I1364)/Inputs!$B$9)</f>
        <v>170</v>
      </c>
      <c r="L1364" s="3">
        <f>MAX(MIN(Inputs!$B$2, I1364*Inputs!$B$10, Inputs!$B$8*Inputs!$B$4 - J1364), 0)</f>
        <v>0</v>
      </c>
      <c r="M1364" s="3">
        <f t="shared" si="192"/>
        <v>0</v>
      </c>
      <c r="N1364" s="3">
        <f t="shared" si="193"/>
        <v>0</v>
      </c>
      <c r="O1364" s="3">
        <f>IF(H1364="Reg", MIN(Inputs!$B$2, I1364*Inputs!$B$10, (Inputs!$B$8-I1364)/Inputs!$B$9), 0)</f>
        <v>0</v>
      </c>
      <c r="P1364" s="3">
        <f t="shared" si="194"/>
        <v>0</v>
      </c>
      <c r="Q1364" s="3">
        <f t="shared" si="195"/>
        <v>0</v>
      </c>
      <c r="R1364" s="3">
        <f>I1364 + M1364*Inputs!$B$9 - N1364/Inputs!$B$10</f>
        <v>0</v>
      </c>
    </row>
    <row r="1365" spans="1:18" x14ac:dyDescent="0.3">
      <c r="A1365" s="4">
        <v>46079.791666666657</v>
      </c>
      <c r="B1365" s="3">
        <v>35.9</v>
      </c>
      <c r="C1365" s="3">
        <v>0.14000000000000001</v>
      </c>
      <c r="D1365" s="3">
        <f t="shared" si="189"/>
        <v>27.373958333333331</v>
      </c>
      <c r="E1365" s="3">
        <f>MAX(B1365 - D1365/Inputs!$B$5, 0)</f>
        <v>4.79322916666667</v>
      </c>
      <c r="F1365" s="3">
        <f>MAX(D1365*Inputs!$B$5 - B1365, 0)</f>
        <v>0</v>
      </c>
      <c r="G1365" s="3">
        <f t="shared" si="190"/>
        <v>0.14000000000000001</v>
      </c>
      <c r="H1365" t="str">
        <f t="shared" si="191"/>
        <v>Discharge</v>
      </c>
      <c r="I1365" s="3">
        <f t="shared" si="196"/>
        <v>0</v>
      </c>
      <c r="J1365" s="3">
        <f t="shared" si="197"/>
        <v>318.94827166799325</v>
      </c>
      <c r="K1365" s="3">
        <f>MIN(Inputs!$B$2, (Inputs!$B$8 - I1365)/Inputs!$B$9)</f>
        <v>170</v>
      </c>
      <c r="L1365" s="3">
        <f>MAX(MIN(Inputs!$B$2, I1365*Inputs!$B$10, Inputs!$B$8*Inputs!$B$4 - J1365), 0)</f>
        <v>0</v>
      </c>
      <c r="M1365" s="3">
        <f t="shared" si="192"/>
        <v>0</v>
      </c>
      <c r="N1365" s="3">
        <f t="shared" si="193"/>
        <v>0</v>
      </c>
      <c r="O1365" s="3">
        <f>IF(H1365="Reg", MIN(Inputs!$B$2, I1365*Inputs!$B$10, (Inputs!$B$8-I1365)/Inputs!$B$9), 0)</f>
        <v>0</v>
      </c>
      <c r="P1365" s="3">
        <f t="shared" si="194"/>
        <v>0</v>
      </c>
      <c r="Q1365" s="3">
        <f t="shared" si="195"/>
        <v>0</v>
      </c>
      <c r="R1365" s="3">
        <f>I1365 + M1365*Inputs!$B$9 - N1365/Inputs!$B$10</f>
        <v>0</v>
      </c>
    </row>
    <row r="1366" spans="1:18" x14ac:dyDescent="0.3">
      <c r="A1366" s="4">
        <v>46079.833333333343</v>
      </c>
      <c r="B1366" s="3">
        <v>31.669999999999998</v>
      </c>
      <c r="C1366" s="3">
        <v>0.06</v>
      </c>
      <c r="D1366" s="3">
        <f t="shared" si="189"/>
        <v>27.373958333333331</v>
      </c>
      <c r="E1366" s="3">
        <f>MAX(B1366 - D1366/Inputs!$B$5, 0)</f>
        <v>0.56322916666666956</v>
      </c>
      <c r="F1366" s="3">
        <f>MAX(D1366*Inputs!$B$5 - B1366, 0)</f>
        <v>0</v>
      </c>
      <c r="G1366" s="3">
        <f t="shared" si="190"/>
        <v>0.06</v>
      </c>
      <c r="H1366" t="str">
        <f t="shared" si="191"/>
        <v>Discharge</v>
      </c>
      <c r="I1366" s="3">
        <f t="shared" si="196"/>
        <v>0</v>
      </c>
      <c r="J1366" s="3">
        <f t="shared" si="197"/>
        <v>318.94827166799325</v>
      </c>
      <c r="K1366" s="3">
        <f>MIN(Inputs!$B$2, (Inputs!$B$8 - I1366)/Inputs!$B$9)</f>
        <v>170</v>
      </c>
      <c r="L1366" s="3">
        <f>MAX(MIN(Inputs!$B$2, I1366*Inputs!$B$10, Inputs!$B$8*Inputs!$B$4 - J1366), 0)</f>
        <v>0</v>
      </c>
      <c r="M1366" s="3">
        <f t="shared" si="192"/>
        <v>0</v>
      </c>
      <c r="N1366" s="3">
        <f t="shared" si="193"/>
        <v>0</v>
      </c>
      <c r="O1366" s="3">
        <f>IF(H1366="Reg", MIN(Inputs!$B$2, I1366*Inputs!$B$10, (Inputs!$B$8-I1366)/Inputs!$B$9), 0)</f>
        <v>0</v>
      </c>
      <c r="P1366" s="3">
        <f t="shared" si="194"/>
        <v>0</v>
      </c>
      <c r="Q1366" s="3">
        <f t="shared" si="195"/>
        <v>0</v>
      </c>
      <c r="R1366" s="3">
        <f>I1366 + M1366*Inputs!$B$9 - N1366/Inputs!$B$10</f>
        <v>0</v>
      </c>
    </row>
    <row r="1367" spans="1:18" x14ac:dyDescent="0.3">
      <c r="A1367" s="4">
        <v>46079.875</v>
      </c>
      <c r="B1367" s="3">
        <v>29.852499999999999</v>
      </c>
      <c r="C1367" s="3">
        <v>0.04</v>
      </c>
      <c r="D1367" s="3">
        <f t="shared" si="189"/>
        <v>27.373958333333331</v>
      </c>
      <c r="E1367" s="3">
        <f>MAX(B1367 - D1367/Inputs!$B$5, 0)</f>
        <v>0</v>
      </c>
      <c r="F1367" s="3">
        <f>MAX(D1367*Inputs!$B$5 - B1367, 0)</f>
        <v>0</v>
      </c>
      <c r="G1367" s="3">
        <f t="shared" si="190"/>
        <v>0.04</v>
      </c>
      <c r="H1367" t="str">
        <f t="shared" si="191"/>
        <v>Reg</v>
      </c>
      <c r="I1367" s="3">
        <f t="shared" si="196"/>
        <v>0</v>
      </c>
      <c r="J1367" s="3">
        <f t="shared" si="197"/>
        <v>318.94827166799325</v>
      </c>
      <c r="K1367" s="3">
        <f>MIN(Inputs!$B$2, (Inputs!$B$8 - I1367)/Inputs!$B$9)</f>
        <v>170</v>
      </c>
      <c r="L1367" s="3">
        <f>MAX(MIN(Inputs!$B$2, I1367*Inputs!$B$10, Inputs!$B$8*Inputs!$B$4 - J1367), 0)</f>
        <v>0</v>
      </c>
      <c r="M1367" s="3">
        <f t="shared" si="192"/>
        <v>0</v>
      </c>
      <c r="N1367" s="3">
        <f t="shared" si="193"/>
        <v>0</v>
      </c>
      <c r="O1367" s="3">
        <f>IF(H1367="Reg", MIN(Inputs!$B$2, I1367*Inputs!$B$10, (Inputs!$B$8-I1367)/Inputs!$B$9), 0)</f>
        <v>0</v>
      </c>
      <c r="P1367" s="3">
        <f t="shared" si="194"/>
        <v>0</v>
      </c>
      <c r="Q1367" s="3">
        <f t="shared" si="195"/>
        <v>0</v>
      </c>
      <c r="R1367" s="3">
        <f>I1367 + M1367*Inputs!$B$9 - N1367/Inputs!$B$10</f>
        <v>0</v>
      </c>
    </row>
    <row r="1368" spans="1:18" x14ac:dyDescent="0.3">
      <c r="A1368" s="4">
        <v>46079.916666666657</v>
      </c>
      <c r="B1368" s="3">
        <v>31.432500000000001</v>
      </c>
      <c r="C1368" s="3">
        <v>0.04</v>
      </c>
      <c r="D1368" s="3">
        <f t="shared" si="189"/>
        <v>27.373958333333331</v>
      </c>
      <c r="E1368" s="3">
        <f>MAX(B1368 - D1368/Inputs!$B$5, 0)</f>
        <v>0.3257291666666724</v>
      </c>
      <c r="F1368" s="3">
        <f>MAX(D1368*Inputs!$B$5 - B1368, 0)</f>
        <v>0</v>
      </c>
      <c r="G1368" s="3">
        <f t="shared" si="190"/>
        <v>0.04</v>
      </c>
      <c r="H1368" t="str">
        <f t="shared" si="191"/>
        <v>Discharge</v>
      </c>
      <c r="I1368" s="3">
        <f t="shared" si="196"/>
        <v>0</v>
      </c>
      <c r="J1368" s="3">
        <f t="shared" si="197"/>
        <v>318.94827166799325</v>
      </c>
      <c r="K1368" s="3">
        <f>MIN(Inputs!$B$2, (Inputs!$B$8 - I1368)/Inputs!$B$9)</f>
        <v>170</v>
      </c>
      <c r="L1368" s="3">
        <f>MAX(MIN(Inputs!$B$2, I1368*Inputs!$B$10, Inputs!$B$8*Inputs!$B$4 - J1368), 0)</f>
        <v>0</v>
      </c>
      <c r="M1368" s="3">
        <f t="shared" si="192"/>
        <v>0</v>
      </c>
      <c r="N1368" s="3">
        <f t="shared" si="193"/>
        <v>0</v>
      </c>
      <c r="O1368" s="3">
        <f>IF(H1368="Reg", MIN(Inputs!$B$2, I1368*Inputs!$B$10, (Inputs!$B$8-I1368)/Inputs!$B$9), 0)</f>
        <v>0</v>
      </c>
      <c r="P1368" s="3">
        <f t="shared" si="194"/>
        <v>0</v>
      </c>
      <c r="Q1368" s="3">
        <f t="shared" si="195"/>
        <v>0</v>
      </c>
      <c r="R1368" s="3">
        <f>I1368 + M1368*Inputs!$B$9 - N1368/Inputs!$B$10</f>
        <v>0</v>
      </c>
    </row>
    <row r="1369" spans="1:18" x14ac:dyDescent="0.3">
      <c r="A1369" s="4">
        <v>46079.958333333343</v>
      </c>
      <c r="B1369" s="3">
        <v>28.942500000000003</v>
      </c>
      <c r="C1369" s="3">
        <v>0.03</v>
      </c>
      <c r="D1369" s="3">
        <f t="shared" si="189"/>
        <v>27.373958333333331</v>
      </c>
      <c r="E1369" s="3">
        <f>MAX(B1369 - D1369/Inputs!$B$5, 0)</f>
        <v>0</v>
      </c>
      <c r="F1369" s="3">
        <f>MAX(D1369*Inputs!$B$5 - B1369, 0)</f>
        <v>0</v>
      </c>
      <c r="G1369" s="3">
        <f t="shared" si="190"/>
        <v>0.03</v>
      </c>
      <c r="H1369" t="str">
        <f t="shared" si="191"/>
        <v>Reg</v>
      </c>
      <c r="I1369" s="3">
        <f t="shared" si="196"/>
        <v>0</v>
      </c>
      <c r="J1369" s="3">
        <f t="shared" si="197"/>
        <v>318.94827166799325</v>
      </c>
      <c r="K1369" s="3">
        <f>MIN(Inputs!$B$2, (Inputs!$B$8 - I1369)/Inputs!$B$9)</f>
        <v>170</v>
      </c>
      <c r="L1369" s="3">
        <f>MAX(MIN(Inputs!$B$2, I1369*Inputs!$B$10, Inputs!$B$8*Inputs!$B$4 - J1369), 0)</f>
        <v>0</v>
      </c>
      <c r="M1369" s="3">
        <f t="shared" si="192"/>
        <v>0</v>
      </c>
      <c r="N1369" s="3">
        <f t="shared" si="193"/>
        <v>0</v>
      </c>
      <c r="O1369" s="3">
        <f>IF(H1369="Reg", MIN(Inputs!$B$2, I1369*Inputs!$B$10, (Inputs!$B$8-I1369)/Inputs!$B$9), 0)</f>
        <v>0</v>
      </c>
      <c r="P1369" s="3">
        <f t="shared" si="194"/>
        <v>0</v>
      </c>
      <c r="Q1369" s="3">
        <f t="shared" si="195"/>
        <v>0</v>
      </c>
      <c r="R1369" s="3">
        <f>I1369 + M1369*Inputs!$B$9 - N1369/Inputs!$B$10</f>
        <v>0</v>
      </c>
    </row>
    <row r="1370" spans="1:18" x14ac:dyDescent="0.3">
      <c r="A1370" s="4">
        <v>46080</v>
      </c>
      <c r="B1370" s="3">
        <v>20.377499999999998</v>
      </c>
      <c r="C1370" s="3">
        <v>0.04</v>
      </c>
      <c r="D1370" s="3">
        <f t="shared" si="189"/>
        <v>14.861562499999998</v>
      </c>
      <c r="E1370" s="3">
        <f>MAX(B1370 - D1370/Inputs!$B$5, 0)</f>
        <v>3.4893607954545445</v>
      </c>
      <c r="F1370" s="3">
        <f>MAX(D1370*Inputs!$B$5 - B1370, 0)</f>
        <v>0</v>
      </c>
      <c r="G1370" s="3">
        <f t="shared" si="190"/>
        <v>0.04</v>
      </c>
      <c r="H1370" t="str">
        <f t="shared" si="191"/>
        <v>Discharge</v>
      </c>
      <c r="I1370" s="3">
        <f t="shared" si="196"/>
        <v>0</v>
      </c>
      <c r="J1370" s="3">
        <f t="shared" si="197"/>
        <v>0</v>
      </c>
      <c r="K1370" s="3">
        <f>MIN(Inputs!$B$2, (Inputs!$B$8 - I1370)/Inputs!$B$9)</f>
        <v>170</v>
      </c>
      <c r="L1370" s="3">
        <f>MAX(MIN(Inputs!$B$2, I1370*Inputs!$B$10, Inputs!$B$8*Inputs!$B$4 - J1370), 0)</f>
        <v>0</v>
      </c>
      <c r="M1370" s="3">
        <f t="shared" si="192"/>
        <v>0</v>
      </c>
      <c r="N1370" s="3">
        <f t="shared" si="193"/>
        <v>0</v>
      </c>
      <c r="O1370" s="3">
        <f>IF(H1370="Reg", MIN(Inputs!$B$2, I1370*Inputs!$B$10, (Inputs!$B$8-I1370)/Inputs!$B$9), 0)</f>
        <v>0</v>
      </c>
      <c r="P1370" s="3">
        <f t="shared" si="194"/>
        <v>0</v>
      </c>
      <c r="Q1370" s="3">
        <f t="shared" si="195"/>
        <v>0</v>
      </c>
      <c r="R1370" s="3">
        <f>I1370 + M1370*Inputs!$B$9 - N1370/Inputs!$B$10</f>
        <v>0</v>
      </c>
    </row>
    <row r="1371" spans="1:18" x14ac:dyDescent="0.3">
      <c r="A1371" s="4">
        <v>46080.041666666657</v>
      </c>
      <c r="B1371" s="3">
        <v>20.387499999999999</v>
      </c>
      <c r="C1371" s="3">
        <v>0.03</v>
      </c>
      <c r="D1371" s="3">
        <f t="shared" si="189"/>
        <v>14.861562499999998</v>
      </c>
      <c r="E1371" s="3">
        <f>MAX(B1371 - D1371/Inputs!$B$5, 0)</f>
        <v>3.499360795454546</v>
      </c>
      <c r="F1371" s="3">
        <f>MAX(D1371*Inputs!$B$5 - B1371, 0)</f>
        <v>0</v>
      </c>
      <c r="G1371" s="3">
        <f t="shared" si="190"/>
        <v>0.03</v>
      </c>
      <c r="H1371" t="str">
        <f t="shared" si="191"/>
        <v>Discharge</v>
      </c>
      <c r="I1371" s="3">
        <f t="shared" si="196"/>
        <v>0</v>
      </c>
      <c r="J1371" s="3">
        <f t="shared" si="197"/>
        <v>0</v>
      </c>
      <c r="K1371" s="3">
        <f>MIN(Inputs!$B$2, (Inputs!$B$8 - I1371)/Inputs!$B$9)</f>
        <v>170</v>
      </c>
      <c r="L1371" s="3">
        <f>MAX(MIN(Inputs!$B$2, I1371*Inputs!$B$10, Inputs!$B$8*Inputs!$B$4 - J1371), 0)</f>
        <v>0</v>
      </c>
      <c r="M1371" s="3">
        <f t="shared" si="192"/>
        <v>0</v>
      </c>
      <c r="N1371" s="3">
        <f t="shared" si="193"/>
        <v>0</v>
      </c>
      <c r="O1371" s="3">
        <f>IF(H1371="Reg", MIN(Inputs!$B$2, I1371*Inputs!$B$10, (Inputs!$B$8-I1371)/Inputs!$B$9), 0)</f>
        <v>0</v>
      </c>
      <c r="P1371" s="3">
        <f t="shared" si="194"/>
        <v>0</v>
      </c>
      <c r="Q1371" s="3">
        <f t="shared" si="195"/>
        <v>0</v>
      </c>
      <c r="R1371" s="3">
        <f>I1371 + M1371*Inputs!$B$9 - N1371/Inputs!$B$10</f>
        <v>0</v>
      </c>
    </row>
    <row r="1372" spans="1:18" x14ac:dyDescent="0.3">
      <c r="A1372" s="4">
        <v>46080.083333333343</v>
      </c>
      <c r="B1372" s="3">
        <v>19.5</v>
      </c>
      <c r="C1372" s="3">
        <v>0.04</v>
      </c>
      <c r="D1372" s="3">
        <f t="shared" si="189"/>
        <v>14.861562499999998</v>
      </c>
      <c r="E1372" s="3">
        <f>MAX(B1372 - D1372/Inputs!$B$5, 0)</f>
        <v>2.6118607954545467</v>
      </c>
      <c r="F1372" s="3">
        <f>MAX(D1372*Inputs!$B$5 - B1372, 0)</f>
        <v>0</v>
      </c>
      <c r="G1372" s="3">
        <f t="shared" si="190"/>
        <v>0.04</v>
      </c>
      <c r="H1372" t="str">
        <f t="shared" si="191"/>
        <v>Discharge</v>
      </c>
      <c r="I1372" s="3">
        <f t="shared" si="196"/>
        <v>0</v>
      </c>
      <c r="J1372" s="3">
        <f t="shared" si="197"/>
        <v>0</v>
      </c>
      <c r="K1372" s="3">
        <f>MIN(Inputs!$B$2, (Inputs!$B$8 - I1372)/Inputs!$B$9)</f>
        <v>170</v>
      </c>
      <c r="L1372" s="3">
        <f>MAX(MIN(Inputs!$B$2, I1372*Inputs!$B$10, Inputs!$B$8*Inputs!$B$4 - J1372), 0)</f>
        <v>0</v>
      </c>
      <c r="M1372" s="3">
        <f t="shared" si="192"/>
        <v>0</v>
      </c>
      <c r="N1372" s="3">
        <f t="shared" si="193"/>
        <v>0</v>
      </c>
      <c r="O1372" s="3">
        <f>IF(H1372="Reg", MIN(Inputs!$B$2, I1372*Inputs!$B$10, (Inputs!$B$8-I1372)/Inputs!$B$9), 0)</f>
        <v>0</v>
      </c>
      <c r="P1372" s="3">
        <f t="shared" si="194"/>
        <v>0</v>
      </c>
      <c r="Q1372" s="3">
        <f t="shared" si="195"/>
        <v>0</v>
      </c>
      <c r="R1372" s="3">
        <f>I1372 + M1372*Inputs!$B$9 - N1372/Inputs!$B$10</f>
        <v>0</v>
      </c>
    </row>
    <row r="1373" spans="1:18" x14ac:dyDescent="0.3">
      <c r="A1373" s="4">
        <v>46080.125</v>
      </c>
      <c r="B1373" s="3">
        <v>19.180000000000003</v>
      </c>
      <c r="C1373" s="3">
        <v>0.04</v>
      </c>
      <c r="D1373" s="3">
        <f t="shared" si="189"/>
        <v>14.861562499999998</v>
      </c>
      <c r="E1373" s="3">
        <f>MAX(B1373 - D1373/Inputs!$B$5, 0)</f>
        <v>2.29186079545455</v>
      </c>
      <c r="F1373" s="3">
        <f>MAX(D1373*Inputs!$B$5 - B1373, 0)</f>
        <v>0</v>
      </c>
      <c r="G1373" s="3">
        <f t="shared" si="190"/>
        <v>0.04</v>
      </c>
      <c r="H1373" t="str">
        <f t="shared" si="191"/>
        <v>Discharge</v>
      </c>
      <c r="I1373" s="3">
        <f t="shared" si="196"/>
        <v>0</v>
      </c>
      <c r="J1373" s="3">
        <f t="shared" si="197"/>
        <v>0</v>
      </c>
      <c r="K1373" s="3">
        <f>MIN(Inputs!$B$2, (Inputs!$B$8 - I1373)/Inputs!$B$9)</f>
        <v>170</v>
      </c>
      <c r="L1373" s="3">
        <f>MAX(MIN(Inputs!$B$2, I1373*Inputs!$B$10, Inputs!$B$8*Inputs!$B$4 - J1373), 0)</f>
        <v>0</v>
      </c>
      <c r="M1373" s="3">
        <f t="shared" si="192"/>
        <v>0</v>
      </c>
      <c r="N1373" s="3">
        <f t="shared" si="193"/>
        <v>0</v>
      </c>
      <c r="O1373" s="3">
        <f>IF(H1373="Reg", MIN(Inputs!$B$2, I1373*Inputs!$B$10, (Inputs!$B$8-I1373)/Inputs!$B$9), 0)</f>
        <v>0</v>
      </c>
      <c r="P1373" s="3">
        <f t="shared" si="194"/>
        <v>0</v>
      </c>
      <c r="Q1373" s="3">
        <f t="shared" si="195"/>
        <v>0</v>
      </c>
      <c r="R1373" s="3">
        <f>I1373 + M1373*Inputs!$B$9 - N1373/Inputs!$B$10</f>
        <v>0</v>
      </c>
    </row>
    <row r="1374" spans="1:18" x14ac:dyDescent="0.3">
      <c r="A1374" s="4">
        <v>46080.166666666657</v>
      </c>
      <c r="B1374" s="3">
        <v>22.015000000000001</v>
      </c>
      <c r="C1374" s="3">
        <v>0.04</v>
      </c>
      <c r="D1374" s="3">
        <f t="shared" si="189"/>
        <v>14.861562499999998</v>
      </c>
      <c r="E1374" s="3">
        <f>MAX(B1374 - D1374/Inputs!$B$5, 0)</f>
        <v>5.1268607954545473</v>
      </c>
      <c r="F1374" s="3">
        <f>MAX(D1374*Inputs!$B$5 - B1374, 0)</f>
        <v>0</v>
      </c>
      <c r="G1374" s="3">
        <f t="shared" si="190"/>
        <v>0.04</v>
      </c>
      <c r="H1374" t="str">
        <f t="shared" si="191"/>
        <v>Discharge</v>
      </c>
      <c r="I1374" s="3">
        <f t="shared" si="196"/>
        <v>0</v>
      </c>
      <c r="J1374" s="3">
        <f t="shared" si="197"/>
        <v>0</v>
      </c>
      <c r="K1374" s="3">
        <f>MIN(Inputs!$B$2, (Inputs!$B$8 - I1374)/Inputs!$B$9)</f>
        <v>170</v>
      </c>
      <c r="L1374" s="3">
        <f>MAX(MIN(Inputs!$B$2, I1374*Inputs!$B$10, Inputs!$B$8*Inputs!$B$4 - J1374), 0)</f>
        <v>0</v>
      </c>
      <c r="M1374" s="3">
        <f t="shared" si="192"/>
        <v>0</v>
      </c>
      <c r="N1374" s="3">
        <f t="shared" si="193"/>
        <v>0</v>
      </c>
      <c r="O1374" s="3">
        <f>IF(H1374="Reg", MIN(Inputs!$B$2, I1374*Inputs!$B$10, (Inputs!$B$8-I1374)/Inputs!$B$9), 0)</f>
        <v>0</v>
      </c>
      <c r="P1374" s="3">
        <f t="shared" si="194"/>
        <v>0</v>
      </c>
      <c r="Q1374" s="3">
        <f t="shared" si="195"/>
        <v>0</v>
      </c>
      <c r="R1374" s="3">
        <f>I1374 + M1374*Inputs!$B$9 - N1374/Inputs!$B$10</f>
        <v>0</v>
      </c>
    </row>
    <row r="1375" spans="1:18" x14ac:dyDescent="0.3">
      <c r="A1375" s="4">
        <v>46080.208333333343</v>
      </c>
      <c r="B1375" s="3">
        <v>24.502500000000001</v>
      </c>
      <c r="C1375" s="3">
        <v>0.04</v>
      </c>
      <c r="D1375" s="3">
        <f t="shared" si="189"/>
        <v>14.861562499999998</v>
      </c>
      <c r="E1375" s="3">
        <f>MAX(B1375 - D1375/Inputs!$B$5, 0)</f>
        <v>7.614360795454548</v>
      </c>
      <c r="F1375" s="3">
        <f>MAX(D1375*Inputs!$B$5 - B1375, 0)</f>
        <v>0</v>
      </c>
      <c r="G1375" s="3">
        <f t="shared" si="190"/>
        <v>0.04</v>
      </c>
      <c r="H1375" t="str">
        <f t="shared" si="191"/>
        <v>Discharge</v>
      </c>
      <c r="I1375" s="3">
        <f t="shared" si="196"/>
        <v>0</v>
      </c>
      <c r="J1375" s="3">
        <f t="shared" si="197"/>
        <v>0</v>
      </c>
      <c r="K1375" s="3">
        <f>MIN(Inputs!$B$2, (Inputs!$B$8 - I1375)/Inputs!$B$9)</f>
        <v>170</v>
      </c>
      <c r="L1375" s="3">
        <f>MAX(MIN(Inputs!$B$2, I1375*Inputs!$B$10, Inputs!$B$8*Inputs!$B$4 - J1375), 0)</f>
        <v>0</v>
      </c>
      <c r="M1375" s="3">
        <f t="shared" si="192"/>
        <v>0</v>
      </c>
      <c r="N1375" s="3">
        <f t="shared" si="193"/>
        <v>0</v>
      </c>
      <c r="O1375" s="3">
        <f>IF(H1375="Reg", MIN(Inputs!$B$2, I1375*Inputs!$B$10, (Inputs!$B$8-I1375)/Inputs!$B$9), 0)</f>
        <v>0</v>
      </c>
      <c r="P1375" s="3">
        <f t="shared" si="194"/>
        <v>0</v>
      </c>
      <c r="Q1375" s="3">
        <f t="shared" si="195"/>
        <v>0</v>
      </c>
      <c r="R1375" s="3">
        <f>I1375 + M1375*Inputs!$B$9 - N1375/Inputs!$B$10</f>
        <v>0</v>
      </c>
    </row>
    <row r="1376" spans="1:18" x14ac:dyDescent="0.3">
      <c r="A1376" s="4">
        <v>46080.25</v>
      </c>
      <c r="B1376" s="3">
        <v>28.797499999999999</v>
      </c>
      <c r="C1376" s="3">
        <v>0.06</v>
      </c>
      <c r="D1376" s="3">
        <f t="shared" si="189"/>
        <v>14.861562499999998</v>
      </c>
      <c r="E1376" s="3">
        <f>MAX(B1376 - D1376/Inputs!$B$5, 0)</f>
        <v>11.909360795454546</v>
      </c>
      <c r="F1376" s="3">
        <f>MAX(D1376*Inputs!$B$5 - B1376, 0)</f>
        <v>0</v>
      </c>
      <c r="G1376" s="3">
        <f t="shared" si="190"/>
        <v>0.06</v>
      </c>
      <c r="H1376" t="str">
        <f t="shared" si="191"/>
        <v>Discharge</v>
      </c>
      <c r="I1376" s="3">
        <f t="shared" si="196"/>
        <v>0</v>
      </c>
      <c r="J1376" s="3">
        <f t="shared" si="197"/>
        <v>0</v>
      </c>
      <c r="K1376" s="3">
        <f>MIN(Inputs!$B$2, (Inputs!$B$8 - I1376)/Inputs!$B$9)</f>
        <v>170</v>
      </c>
      <c r="L1376" s="3">
        <f>MAX(MIN(Inputs!$B$2, I1376*Inputs!$B$10, Inputs!$B$8*Inputs!$B$4 - J1376), 0)</f>
        <v>0</v>
      </c>
      <c r="M1376" s="3">
        <f t="shared" si="192"/>
        <v>0</v>
      </c>
      <c r="N1376" s="3">
        <f t="shared" si="193"/>
        <v>0</v>
      </c>
      <c r="O1376" s="3">
        <f>IF(H1376="Reg", MIN(Inputs!$B$2, I1376*Inputs!$B$10, (Inputs!$B$8-I1376)/Inputs!$B$9), 0)</f>
        <v>0</v>
      </c>
      <c r="P1376" s="3">
        <f t="shared" si="194"/>
        <v>0</v>
      </c>
      <c r="Q1376" s="3">
        <f t="shared" si="195"/>
        <v>0</v>
      </c>
      <c r="R1376" s="3">
        <f>I1376 + M1376*Inputs!$B$9 - N1376/Inputs!$B$10</f>
        <v>0</v>
      </c>
    </row>
    <row r="1377" spans="1:18" x14ac:dyDescent="0.3">
      <c r="A1377" s="4">
        <v>46080.291666666657</v>
      </c>
      <c r="B1377" s="3">
        <v>12.1175</v>
      </c>
      <c r="C1377" s="3">
        <v>0.11</v>
      </c>
      <c r="D1377" s="3">
        <f t="shared" si="189"/>
        <v>14.861562499999998</v>
      </c>
      <c r="E1377" s="3">
        <f>MAX(B1377 - D1377/Inputs!$B$5, 0)</f>
        <v>0</v>
      </c>
      <c r="F1377" s="3">
        <f>MAX(D1377*Inputs!$B$5 - B1377, 0)</f>
        <v>0.96067499999999839</v>
      </c>
      <c r="G1377" s="3">
        <f t="shared" si="190"/>
        <v>0.11</v>
      </c>
      <c r="H1377" t="str">
        <f t="shared" si="191"/>
        <v>Charge</v>
      </c>
      <c r="I1377" s="3">
        <f t="shared" si="196"/>
        <v>0</v>
      </c>
      <c r="J1377" s="3">
        <f t="shared" si="197"/>
        <v>0</v>
      </c>
      <c r="K1377" s="3">
        <f>MIN(Inputs!$B$2, (Inputs!$B$8 - I1377)/Inputs!$B$9)</f>
        <v>170</v>
      </c>
      <c r="L1377" s="3">
        <f>MAX(MIN(Inputs!$B$2, I1377*Inputs!$B$10, Inputs!$B$8*Inputs!$B$4 - J1377), 0)</f>
        <v>0</v>
      </c>
      <c r="M1377" s="3">
        <f t="shared" si="192"/>
        <v>170</v>
      </c>
      <c r="N1377" s="3">
        <f t="shared" si="193"/>
        <v>0</v>
      </c>
      <c r="O1377" s="3">
        <f>IF(H1377="Reg", MIN(Inputs!$B$2, I1377*Inputs!$B$10, (Inputs!$B$8-I1377)/Inputs!$B$9), 0)</f>
        <v>0</v>
      </c>
      <c r="P1377" s="3">
        <f t="shared" si="194"/>
        <v>-2059.9749999999999</v>
      </c>
      <c r="Q1377" s="3">
        <f t="shared" si="195"/>
        <v>0</v>
      </c>
      <c r="R1377" s="3">
        <f>I1377 + M1377*Inputs!$B$9 - N1377/Inputs!$B$10</f>
        <v>159.4741358339966</v>
      </c>
    </row>
    <row r="1378" spans="1:18" x14ac:dyDescent="0.3">
      <c r="A1378" s="4">
        <v>46080.333333333343</v>
      </c>
      <c r="B1378" s="3">
        <v>2.5499999999999998</v>
      </c>
      <c r="C1378" s="3">
        <v>3.45</v>
      </c>
      <c r="D1378" s="3">
        <f t="shared" si="189"/>
        <v>14.861562499999998</v>
      </c>
      <c r="E1378" s="3">
        <f>MAX(B1378 - D1378/Inputs!$B$5, 0)</f>
        <v>0</v>
      </c>
      <c r="F1378" s="3">
        <f>MAX(D1378*Inputs!$B$5 - B1378, 0)</f>
        <v>10.528174999999997</v>
      </c>
      <c r="G1378" s="3">
        <f t="shared" si="190"/>
        <v>3.45</v>
      </c>
      <c r="H1378" t="str">
        <f t="shared" si="191"/>
        <v>Charge</v>
      </c>
      <c r="I1378" s="3">
        <f t="shared" si="196"/>
        <v>159.4741358339966</v>
      </c>
      <c r="J1378" s="3">
        <f t="shared" si="197"/>
        <v>0</v>
      </c>
      <c r="K1378" s="3">
        <f>MIN(Inputs!$B$2, (Inputs!$B$8 - I1378)/Inputs!$B$9)</f>
        <v>170</v>
      </c>
      <c r="L1378" s="3">
        <f>MAX(MIN(Inputs!$B$2, I1378*Inputs!$B$10, Inputs!$B$8*Inputs!$B$4 - J1378), 0)</f>
        <v>149.6</v>
      </c>
      <c r="M1378" s="3">
        <f t="shared" si="192"/>
        <v>170</v>
      </c>
      <c r="N1378" s="3">
        <f t="shared" si="193"/>
        <v>0</v>
      </c>
      <c r="O1378" s="3">
        <f>IF(H1378="Reg", MIN(Inputs!$B$2, I1378*Inputs!$B$10, (Inputs!$B$8-I1378)/Inputs!$B$9), 0)</f>
        <v>0</v>
      </c>
      <c r="P1378" s="3">
        <f t="shared" si="194"/>
        <v>-433.49999999999994</v>
      </c>
      <c r="Q1378" s="3">
        <f t="shared" si="195"/>
        <v>0</v>
      </c>
      <c r="R1378" s="3">
        <f>I1378 + M1378*Inputs!$B$9 - N1378/Inputs!$B$10</f>
        <v>318.9482716679932</v>
      </c>
    </row>
    <row r="1379" spans="1:18" x14ac:dyDescent="0.3">
      <c r="A1379" s="4">
        <v>46080.375</v>
      </c>
      <c r="B1379" s="3">
        <v>1.64</v>
      </c>
      <c r="C1379" s="3">
        <v>1.5</v>
      </c>
      <c r="D1379" s="3">
        <f t="shared" si="189"/>
        <v>14.861562499999998</v>
      </c>
      <c r="E1379" s="3">
        <f>MAX(B1379 - D1379/Inputs!$B$5, 0)</f>
        <v>0</v>
      </c>
      <c r="F1379" s="3">
        <f>MAX(D1379*Inputs!$B$5 - B1379, 0)</f>
        <v>11.438174999999998</v>
      </c>
      <c r="G1379" s="3">
        <f t="shared" si="190"/>
        <v>1.5</v>
      </c>
      <c r="H1379" t="str">
        <f t="shared" si="191"/>
        <v>Charge</v>
      </c>
      <c r="I1379" s="3">
        <f t="shared" si="196"/>
        <v>318.9482716679932</v>
      </c>
      <c r="J1379" s="3">
        <f t="shared" si="197"/>
        <v>0</v>
      </c>
      <c r="K1379" s="3">
        <f>MIN(Inputs!$B$2, (Inputs!$B$8 - I1379)/Inputs!$B$9)</f>
        <v>22.44121780453775</v>
      </c>
      <c r="L1379" s="3">
        <f>MAX(MIN(Inputs!$B$2, I1379*Inputs!$B$10, Inputs!$B$8*Inputs!$B$4 - J1379), 0)</f>
        <v>170</v>
      </c>
      <c r="M1379" s="3">
        <f t="shared" si="192"/>
        <v>22.44121780453775</v>
      </c>
      <c r="N1379" s="3">
        <f t="shared" si="193"/>
        <v>0</v>
      </c>
      <c r="O1379" s="3">
        <f>IF(H1379="Reg", MIN(Inputs!$B$2, I1379*Inputs!$B$10, (Inputs!$B$8-I1379)/Inputs!$B$9), 0)</f>
        <v>0</v>
      </c>
      <c r="P1379" s="3">
        <f t="shared" si="194"/>
        <v>-36.80359719944191</v>
      </c>
      <c r="Q1379" s="3">
        <f t="shared" si="195"/>
        <v>0</v>
      </c>
      <c r="R1379" s="3">
        <f>I1379 + M1379*Inputs!$B$9 - N1379/Inputs!$B$10</f>
        <v>340</v>
      </c>
    </row>
    <row r="1380" spans="1:18" x14ac:dyDescent="0.3">
      <c r="A1380" s="4">
        <v>46080.416666666657</v>
      </c>
      <c r="B1380" s="3">
        <v>0.29749999999999999</v>
      </c>
      <c r="C1380" s="3">
        <v>0.59</v>
      </c>
      <c r="D1380" s="3">
        <f t="shared" si="189"/>
        <v>14.861562499999998</v>
      </c>
      <c r="E1380" s="3">
        <f>MAX(B1380 - D1380/Inputs!$B$5, 0)</f>
        <v>0</v>
      </c>
      <c r="F1380" s="3">
        <f>MAX(D1380*Inputs!$B$5 - B1380, 0)</f>
        <v>12.780674999999999</v>
      </c>
      <c r="G1380" s="3">
        <f t="shared" si="190"/>
        <v>0.59</v>
      </c>
      <c r="H1380" t="str">
        <f t="shared" si="191"/>
        <v>Charge</v>
      </c>
      <c r="I1380" s="3">
        <f t="shared" si="196"/>
        <v>340</v>
      </c>
      <c r="J1380" s="3">
        <f t="shared" si="197"/>
        <v>0</v>
      </c>
      <c r="K1380" s="3">
        <f>MIN(Inputs!$B$2, (Inputs!$B$8 - I1380)/Inputs!$B$9)</f>
        <v>0</v>
      </c>
      <c r="L1380" s="3">
        <f>MAX(MIN(Inputs!$B$2, I1380*Inputs!$B$10, Inputs!$B$8*Inputs!$B$4 - J1380), 0)</f>
        <v>170</v>
      </c>
      <c r="M1380" s="3">
        <f t="shared" si="192"/>
        <v>0</v>
      </c>
      <c r="N1380" s="3">
        <f t="shared" si="193"/>
        <v>0</v>
      </c>
      <c r="O1380" s="3">
        <f>IF(H1380="Reg", MIN(Inputs!$B$2, I1380*Inputs!$B$10, (Inputs!$B$8-I1380)/Inputs!$B$9), 0)</f>
        <v>0</v>
      </c>
      <c r="P1380" s="3">
        <f t="shared" si="194"/>
        <v>0</v>
      </c>
      <c r="Q1380" s="3">
        <f t="shared" si="195"/>
        <v>0</v>
      </c>
      <c r="R1380" s="3">
        <f>I1380 + M1380*Inputs!$B$9 - N1380/Inputs!$B$10</f>
        <v>340</v>
      </c>
    </row>
    <row r="1381" spans="1:18" x14ac:dyDescent="0.3">
      <c r="A1381" s="4">
        <v>46080.458333333343</v>
      </c>
      <c r="B1381" s="3">
        <v>0.46500000000000002</v>
      </c>
      <c r="C1381" s="3">
        <v>0.5</v>
      </c>
      <c r="D1381" s="3">
        <f t="shared" si="189"/>
        <v>14.861562499999998</v>
      </c>
      <c r="E1381" s="3">
        <f>MAX(B1381 - D1381/Inputs!$B$5, 0)</f>
        <v>0</v>
      </c>
      <c r="F1381" s="3">
        <f>MAX(D1381*Inputs!$B$5 - B1381, 0)</f>
        <v>12.613174999999998</v>
      </c>
      <c r="G1381" s="3">
        <f t="shared" si="190"/>
        <v>0.5</v>
      </c>
      <c r="H1381" t="str">
        <f t="shared" si="191"/>
        <v>Charge</v>
      </c>
      <c r="I1381" s="3">
        <f t="shared" si="196"/>
        <v>340</v>
      </c>
      <c r="J1381" s="3">
        <f t="shared" si="197"/>
        <v>0</v>
      </c>
      <c r="K1381" s="3">
        <f>MIN(Inputs!$B$2, (Inputs!$B$8 - I1381)/Inputs!$B$9)</f>
        <v>0</v>
      </c>
      <c r="L1381" s="3">
        <f>MAX(MIN(Inputs!$B$2, I1381*Inputs!$B$10, Inputs!$B$8*Inputs!$B$4 - J1381), 0)</f>
        <v>170</v>
      </c>
      <c r="M1381" s="3">
        <f t="shared" si="192"/>
        <v>0</v>
      </c>
      <c r="N1381" s="3">
        <f t="shared" si="193"/>
        <v>0</v>
      </c>
      <c r="O1381" s="3">
        <f>IF(H1381="Reg", MIN(Inputs!$B$2, I1381*Inputs!$B$10, (Inputs!$B$8-I1381)/Inputs!$B$9), 0)</f>
        <v>0</v>
      </c>
      <c r="P1381" s="3">
        <f t="shared" si="194"/>
        <v>0</v>
      </c>
      <c r="Q1381" s="3">
        <f t="shared" si="195"/>
        <v>0</v>
      </c>
      <c r="R1381" s="3">
        <f>I1381 + M1381*Inputs!$B$9 - N1381/Inputs!$B$10</f>
        <v>340</v>
      </c>
    </row>
    <row r="1382" spans="1:18" x14ac:dyDescent="0.3">
      <c r="A1382" s="4">
        <v>46080.5</v>
      </c>
      <c r="B1382" s="3">
        <v>2.7725</v>
      </c>
      <c r="C1382" s="3">
        <v>0.45</v>
      </c>
      <c r="D1382" s="3">
        <f t="shared" si="189"/>
        <v>14.861562499999998</v>
      </c>
      <c r="E1382" s="3">
        <f>MAX(B1382 - D1382/Inputs!$B$5, 0)</f>
        <v>0</v>
      </c>
      <c r="F1382" s="3">
        <f>MAX(D1382*Inputs!$B$5 - B1382, 0)</f>
        <v>10.305674999999997</v>
      </c>
      <c r="G1382" s="3">
        <f t="shared" si="190"/>
        <v>0.45</v>
      </c>
      <c r="H1382" t="str">
        <f t="shared" si="191"/>
        <v>Charge</v>
      </c>
      <c r="I1382" s="3">
        <f t="shared" si="196"/>
        <v>340</v>
      </c>
      <c r="J1382" s="3">
        <f t="shared" si="197"/>
        <v>0</v>
      </c>
      <c r="K1382" s="3">
        <f>MIN(Inputs!$B$2, (Inputs!$B$8 - I1382)/Inputs!$B$9)</f>
        <v>0</v>
      </c>
      <c r="L1382" s="3">
        <f>MAX(MIN(Inputs!$B$2, I1382*Inputs!$B$10, Inputs!$B$8*Inputs!$B$4 - J1382), 0)</f>
        <v>170</v>
      </c>
      <c r="M1382" s="3">
        <f t="shared" si="192"/>
        <v>0</v>
      </c>
      <c r="N1382" s="3">
        <f t="shared" si="193"/>
        <v>0</v>
      </c>
      <c r="O1382" s="3">
        <f>IF(H1382="Reg", MIN(Inputs!$B$2, I1382*Inputs!$B$10, (Inputs!$B$8-I1382)/Inputs!$B$9), 0)</f>
        <v>0</v>
      </c>
      <c r="P1382" s="3">
        <f t="shared" si="194"/>
        <v>0</v>
      </c>
      <c r="Q1382" s="3">
        <f t="shared" si="195"/>
        <v>0</v>
      </c>
      <c r="R1382" s="3">
        <f>I1382 + M1382*Inputs!$B$9 - N1382/Inputs!$B$10</f>
        <v>340</v>
      </c>
    </row>
    <row r="1383" spans="1:18" x14ac:dyDescent="0.3">
      <c r="A1383" s="4">
        <v>46080.541666666657</v>
      </c>
      <c r="B1383" s="3">
        <v>4.75</v>
      </c>
      <c r="C1383" s="3">
        <v>0.44</v>
      </c>
      <c r="D1383" s="3">
        <f t="shared" si="189"/>
        <v>14.861562499999998</v>
      </c>
      <c r="E1383" s="3">
        <f>MAX(B1383 - D1383/Inputs!$B$5, 0)</f>
        <v>0</v>
      </c>
      <c r="F1383" s="3">
        <f>MAX(D1383*Inputs!$B$5 - B1383, 0)</f>
        <v>8.3281749999999981</v>
      </c>
      <c r="G1383" s="3">
        <f t="shared" si="190"/>
        <v>0.44</v>
      </c>
      <c r="H1383" t="str">
        <f t="shared" si="191"/>
        <v>Charge</v>
      </c>
      <c r="I1383" s="3">
        <f t="shared" si="196"/>
        <v>340</v>
      </c>
      <c r="J1383" s="3">
        <f t="shared" si="197"/>
        <v>0</v>
      </c>
      <c r="K1383" s="3">
        <f>MIN(Inputs!$B$2, (Inputs!$B$8 - I1383)/Inputs!$B$9)</f>
        <v>0</v>
      </c>
      <c r="L1383" s="3">
        <f>MAX(MIN(Inputs!$B$2, I1383*Inputs!$B$10, Inputs!$B$8*Inputs!$B$4 - J1383), 0)</f>
        <v>170</v>
      </c>
      <c r="M1383" s="3">
        <f t="shared" si="192"/>
        <v>0</v>
      </c>
      <c r="N1383" s="3">
        <f t="shared" si="193"/>
        <v>0</v>
      </c>
      <c r="O1383" s="3">
        <f>IF(H1383="Reg", MIN(Inputs!$B$2, I1383*Inputs!$B$10, (Inputs!$B$8-I1383)/Inputs!$B$9), 0)</f>
        <v>0</v>
      </c>
      <c r="P1383" s="3">
        <f t="shared" si="194"/>
        <v>0</v>
      </c>
      <c r="Q1383" s="3">
        <f t="shared" si="195"/>
        <v>0</v>
      </c>
      <c r="R1383" s="3">
        <f>I1383 + M1383*Inputs!$B$9 - N1383/Inputs!$B$10</f>
        <v>340</v>
      </c>
    </row>
    <row r="1384" spans="1:18" x14ac:dyDescent="0.3">
      <c r="A1384" s="4">
        <v>46080.583333333343</v>
      </c>
      <c r="B1384" s="3">
        <v>7.1974999999999998</v>
      </c>
      <c r="C1384" s="3">
        <v>0.57999999999999996</v>
      </c>
      <c r="D1384" s="3">
        <f t="shared" si="189"/>
        <v>14.861562499999998</v>
      </c>
      <c r="E1384" s="3">
        <f>MAX(B1384 - D1384/Inputs!$B$5, 0)</f>
        <v>0</v>
      </c>
      <c r="F1384" s="3">
        <f>MAX(D1384*Inputs!$B$5 - B1384, 0)</f>
        <v>5.8806749999999983</v>
      </c>
      <c r="G1384" s="3">
        <f t="shared" si="190"/>
        <v>0.57999999999999996</v>
      </c>
      <c r="H1384" t="str">
        <f t="shared" si="191"/>
        <v>Charge</v>
      </c>
      <c r="I1384" s="3">
        <f t="shared" si="196"/>
        <v>340</v>
      </c>
      <c r="J1384" s="3">
        <f t="shared" si="197"/>
        <v>0</v>
      </c>
      <c r="K1384" s="3">
        <f>MIN(Inputs!$B$2, (Inputs!$B$8 - I1384)/Inputs!$B$9)</f>
        <v>0</v>
      </c>
      <c r="L1384" s="3">
        <f>MAX(MIN(Inputs!$B$2, I1384*Inputs!$B$10, Inputs!$B$8*Inputs!$B$4 - J1384), 0)</f>
        <v>170</v>
      </c>
      <c r="M1384" s="3">
        <f t="shared" si="192"/>
        <v>0</v>
      </c>
      <c r="N1384" s="3">
        <f t="shared" si="193"/>
        <v>0</v>
      </c>
      <c r="O1384" s="3">
        <f>IF(H1384="Reg", MIN(Inputs!$B$2, I1384*Inputs!$B$10, (Inputs!$B$8-I1384)/Inputs!$B$9), 0)</f>
        <v>0</v>
      </c>
      <c r="P1384" s="3">
        <f t="shared" si="194"/>
        <v>0</v>
      </c>
      <c r="Q1384" s="3">
        <f t="shared" si="195"/>
        <v>0</v>
      </c>
      <c r="R1384" s="3">
        <f>I1384 + M1384*Inputs!$B$9 - N1384/Inputs!$B$10</f>
        <v>340</v>
      </c>
    </row>
    <row r="1385" spans="1:18" x14ac:dyDescent="0.3">
      <c r="A1385" s="4">
        <v>46080.625</v>
      </c>
      <c r="B1385" s="3">
        <v>7.4700000000000006</v>
      </c>
      <c r="C1385" s="3">
        <v>0.5</v>
      </c>
      <c r="D1385" s="3">
        <f t="shared" si="189"/>
        <v>14.861562499999998</v>
      </c>
      <c r="E1385" s="3">
        <f>MAX(B1385 - D1385/Inputs!$B$5, 0)</f>
        <v>0</v>
      </c>
      <c r="F1385" s="3">
        <f>MAX(D1385*Inputs!$B$5 - B1385, 0)</f>
        <v>5.6081749999999975</v>
      </c>
      <c r="G1385" s="3">
        <f t="shared" si="190"/>
        <v>0.5</v>
      </c>
      <c r="H1385" t="str">
        <f t="shared" si="191"/>
        <v>Charge</v>
      </c>
      <c r="I1385" s="3">
        <f t="shared" si="196"/>
        <v>340</v>
      </c>
      <c r="J1385" s="3">
        <f t="shared" si="197"/>
        <v>0</v>
      </c>
      <c r="K1385" s="3">
        <f>MIN(Inputs!$B$2, (Inputs!$B$8 - I1385)/Inputs!$B$9)</f>
        <v>0</v>
      </c>
      <c r="L1385" s="3">
        <f>MAX(MIN(Inputs!$B$2, I1385*Inputs!$B$10, Inputs!$B$8*Inputs!$B$4 - J1385), 0)</f>
        <v>170</v>
      </c>
      <c r="M1385" s="3">
        <f t="shared" si="192"/>
        <v>0</v>
      </c>
      <c r="N1385" s="3">
        <f t="shared" si="193"/>
        <v>0</v>
      </c>
      <c r="O1385" s="3">
        <f>IF(H1385="Reg", MIN(Inputs!$B$2, I1385*Inputs!$B$10, (Inputs!$B$8-I1385)/Inputs!$B$9), 0)</f>
        <v>0</v>
      </c>
      <c r="P1385" s="3">
        <f t="shared" si="194"/>
        <v>0</v>
      </c>
      <c r="Q1385" s="3">
        <f t="shared" si="195"/>
        <v>0</v>
      </c>
      <c r="R1385" s="3">
        <f>I1385 + M1385*Inputs!$B$9 - N1385/Inputs!$B$10</f>
        <v>340</v>
      </c>
    </row>
    <row r="1386" spans="1:18" x14ac:dyDescent="0.3">
      <c r="A1386" s="4">
        <v>46080.666666666657</v>
      </c>
      <c r="B1386" s="3">
        <v>28.085000000000001</v>
      </c>
      <c r="C1386" s="3">
        <v>0.5</v>
      </c>
      <c r="D1386" s="3">
        <f t="shared" si="189"/>
        <v>14.861562499999998</v>
      </c>
      <c r="E1386" s="3">
        <f>MAX(B1386 - D1386/Inputs!$B$5, 0)</f>
        <v>11.196860795454548</v>
      </c>
      <c r="F1386" s="3">
        <f>MAX(D1386*Inputs!$B$5 - B1386, 0)</f>
        <v>0</v>
      </c>
      <c r="G1386" s="3">
        <f t="shared" si="190"/>
        <v>0.5</v>
      </c>
      <c r="H1386" t="str">
        <f t="shared" si="191"/>
        <v>Discharge</v>
      </c>
      <c r="I1386" s="3">
        <f t="shared" si="196"/>
        <v>340</v>
      </c>
      <c r="J1386" s="3">
        <f t="shared" si="197"/>
        <v>0</v>
      </c>
      <c r="K1386" s="3">
        <f>MIN(Inputs!$B$2, (Inputs!$B$8 - I1386)/Inputs!$B$9)</f>
        <v>0</v>
      </c>
      <c r="L1386" s="3">
        <f>MAX(MIN(Inputs!$B$2, I1386*Inputs!$B$10, Inputs!$B$8*Inputs!$B$4 - J1386), 0)</f>
        <v>170</v>
      </c>
      <c r="M1386" s="3">
        <f t="shared" si="192"/>
        <v>0</v>
      </c>
      <c r="N1386" s="3">
        <f t="shared" si="193"/>
        <v>170</v>
      </c>
      <c r="O1386" s="3">
        <f>IF(H1386="Reg", MIN(Inputs!$B$2, I1386*Inputs!$B$10, (Inputs!$B$8-I1386)/Inputs!$B$9), 0)</f>
        <v>0</v>
      </c>
      <c r="P1386" s="3">
        <f t="shared" si="194"/>
        <v>4774.45</v>
      </c>
      <c r="Q1386" s="3">
        <f t="shared" si="195"/>
        <v>0</v>
      </c>
      <c r="R1386" s="3">
        <f>I1386 + M1386*Inputs!$B$9 - N1386/Inputs!$B$10</f>
        <v>158.77939109773115</v>
      </c>
    </row>
    <row r="1387" spans="1:18" x14ac:dyDescent="0.3">
      <c r="A1387" s="4">
        <v>46080.708333333343</v>
      </c>
      <c r="B1387" s="3">
        <v>31.66</v>
      </c>
      <c r="C1387" s="3">
        <v>0.96</v>
      </c>
      <c r="D1387" s="3">
        <f t="shared" si="189"/>
        <v>14.861562499999998</v>
      </c>
      <c r="E1387" s="3">
        <f>MAX(B1387 - D1387/Inputs!$B$5, 0)</f>
        <v>14.771860795454547</v>
      </c>
      <c r="F1387" s="3">
        <f>MAX(D1387*Inputs!$B$5 - B1387, 0)</f>
        <v>0</v>
      </c>
      <c r="G1387" s="3">
        <f t="shared" si="190"/>
        <v>0.96</v>
      </c>
      <c r="H1387" t="str">
        <f t="shared" si="191"/>
        <v>Discharge</v>
      </c>
      <c r="I1387" s="3">
        <f t="shared" si="196"/>
        <v>158.77939109773115</v>
      </c>
      <c r="J1387" s="3">
        <f t="shared" si="197"/>
        <v>170</v>
      </c>
      <c r="K1387" s="3">
        <f>MIN(Inputs!$B$2, (Inputs!$B$8 - I1387)/Inputs!$B$9)</f>
        <v>170</v>
      </c>
      <c r="L1387" s="3">
        <f>MAX(MIN(Inputs!$B$2, I1387*Inputs!$B$10, Inputs!$B$8*Inputs!$B$4 - J1387), 0)</f>
        <v>148.94827166799323</v>
      </c>
      <c r="M1387" s="3">
        <f t="shared" si="192"/>
        <v>0</v>
      </c>
      <c r="N1387" s="3">
        <f t="shared" si="193"/>
        <v>148.94827166799323</v>
      </c>
      <c r="O1387" s="3">
        <f>IF(H1387="Reg", MIN(Inputs!$B$2, I1387*Inputs!$B$10, (Inputs!$B$8-I1387)/Inputs!$B$9), 0)</f>
        <v>0</v>
      </c>
      <c r="P1387" s="3">
        <f t="shared" si="194"/>
        <v>4715.7022810086655</v>
      </c>
      <c r="Q1387" s="3">
        <f t="shared" si="195"/>
        <v>0</v>
      </c>
      <c r="R1387" s="3">
        <f>I1387 + M1387*Inputs!$B$9 - N1387/Inputs!$B$10</f>
        <v>0</v>
      </c>
    </row>
    <row r="1388" spans="1:18" x14ac:dyDescent="0.3">
      <c r="A1388" s="4">
        <v>46080.75</v>
      </c>
      <c r="B1388" s="3">
        <v>20.914999999999999</v>
      </c>
      <c r="C1388" s="3">
        <v>2.99</v>
      </c>
      <c r="D1388" s="3">
        <f t="shared" si="189"/>
        <v>14.861562499999998</v>
      </c>
      <c r="E1388" s="3">
        <f>MAX(B1388 - D1388/Inputs!$B$5, 0)</f>
        <v>4.0268607954545459</v>
      </c>
      <c r="F1388" s="3">
        <f>MAX(D1388*Inputs!$B$5 - B1388, 0)</f>
        <v>0</v>
      </c>
      <c r="G1388" s="3">
        <f t="shared" si="190"/>
        <v>2.99</v>
      </c>
      <c r="H1388" t="str">
        <f t="shared" si="191"/>
        <v>Discharge</v>
      </c>
      <c r="I1388" s="3">
        <f t="shared" si="196"/>
        <v>0</v>
      </c>
      <c r="J1388" s="3">
        <f t="shared" si="197"/>
        <v>318.94827166799325</v>
      </c>
      <c r="K1388" s="3">
        <f>MIN(Inputs!$B$2, (Inputs!$B$8 - I1388)/Inputs!$B$9)</f>
        <v>170</v>
      </c>
      <c r="L1388" s="3">
        <f>MAX(MIN(Inputs!$B$2, I1388*Inputs!$B$10, Inputs!$B$8*Inputs!$B$4 - J1388), 0)</f>
        <v>0</v>
      </c>
      <c r="M1388" s="3">
        <f t="shared" si="192"/>
        <v>0</v>
      </c>
      <c r="N1388" s="3">
        <f t="shared" si="193"/>
        <v>0</v>
      </c>
      <c r="O1388" s="3">
        <f>IF(H1388="Reg", MIN(Inputs!$B$2, I1388*Inputs!$B$10, (Inputs!$B$8-I1388)/Inputs!$B$9), 0)</f>
        <v>0</v>
      </c>
      <c r="P1388" s="3">
        <f t="shared" si="194"/>
        <v>0</v>
      </c>
      <c r="Q1388" s="3">
        <f t="shared" si="195"/>
        <v>0</v>
      </c>
      <c r="R1388" s="3">
        <f>I1388 + M1388*Inputs!$B$9 - N1388/Inputs!$B$10</f>
        <v>0</v>
      </c>
    </row>
    <row r="1389" spans="1:18" x14ac:dyDescent="0.3">
      <c r="A1389" s="4">
        <v>46080.791666666657</v>
      </c>
      <c r="B1389" s="3">
        <v>19.965</v>
      </c>
      <c r="C1389" s="3">
        <v>4.8499999999999996</v>
      </c>
      <c r="D1389" s="3">
        <f t="shared" si="189"/>
        <v>14.861562499999998</v>
      </c>
      <c r="E1389" s="3">
        <f>MAX(B1389 - D1389/Inputs!$B$5, 0)</f>
        <v>3.0768607954545466</v>
      </c>
      <c r="F1389" s="3">
        <f>MAX(D1389*Inputs!$B$5 - B1389, 0)</f>
        <v>0</v>
      </c>
      <c r="G1389" s="3">
        <f t="shared" si="190"/>
        <v>4.8499999999999996</v>
      </c>
      <c r="H1389" t="str">
        <f t="shared" si="191"/>
        <v>Reg</v>
      </c>
      <c r="I1389" s="3">
        <f t="shared" si="196"/>
        <v>0</v>
      </c>
      <c r="J1389" s="3">
        <f t="shared" si="197"/>
        <v>318.94827166799325</v>
      </c>
      <c r="K1389" s="3">
        <f>MIN(Inputs!$B$2, (Inputs!$B$8 - I1389)/Inputs!$B$9)</f>
        <v>170</v>
      </c>
      <c r="L1389" s="3">
        <f>MAX(MIN(Inputs!$B$2, I1389*Inputs!$B$10, Inputs!$B$8*Inputs!$B$4 - J1389), 0)</f>
        <v>0</v>
      </c>
      <c r="M1389" s="3">
        <f t="shared" si="192"/>
        <v>0</v>
      </c>
      <c r="N1389" s="3">
        <f t="shared" si="193"/>
        <v>0</v>
      </c>
      <c r="O1389" s="3">
        <f>IF(H1389="Reg", MIN(Inputs!$B$2, I1389*Inputs!$B$10, (Inputs!$B$8-I1389)/Inputs!$B$9), 0)</f>
        <v>0</v>
      </c>
      <c r="P1389" s="3">
        <f t="shared" si="194"/>
        <v>0</v>
      </c>
      <c r="Q1389" s="3">
        <f t="shared" si="195"/>
        <v>0</v>
      </c>
      <c r="R1389" s="3">
        <f>I1389 + M1389*Inputs!$B$9 - N1389/Inputs!$B$10</f>
        <v>0</v>
      </c>
    </row>
    <row r="1390" spans="1:18" x14ac:dyDescent="0.3">
      <c r="A1390" s="4">
        <v>46080.833333333343</v>
      </c>
      <c r="B1390" s="3">
        <v>17.395000000000003</v>
      </c>
      <c r="C1390" s="3">
        <v>5.15</v>
      </c>
      <c r="D1390" s="3">
        <f t="shared" si="189"/>
        <v>14.861562499999998</v>
      </c>
      <c r="E1390" s="3">
        <f>MAX(B1390 - D1390/Inputs!$B$5, 0)</f>
        <v>0.50686079545454987</v>
      </c>
      <c r="F1390" s="3">
        <f>MAX(D1390*Inputs!$B$5 - B1390, 0)</f>
        <v>0</v>
      </c>
      <c r="G1390" s="3">
        <f t="shared" si="190"/>
        <v>5.15</v>
      </c>
      <c r="H1390" t="str">
        <f t="shared" si="191"/>
        <v>Reg</v>
      </c>
      <c r="I1390" s="3">
        <f t="shared" si="196"/>
        <v>0</v>
      </c>
      <c r="J1390" s="3">
        <f t="shared" si="197"/>
        <v>318.94827166799325</v>
      </c>
      <c r="K1390" s="3">
        <f>MIN(Inputs!$B$2, (Inputs!$B$8 - I1390)/Inputs!$B$9)</f>
        <v>170</v>
      </c>
      <c r="L1390" s="3">
        <f>MAX(MIN(Inputs!$B$2, I1390*Inputs!$B$10, Inputs!$B$8*Inputs!$B$4 - J1390), 0)</f>
        <v>0</v>
      </c>
      <c r="M1390" s="3">
        <f t="shared" si="192"/>
        <v>0</v>
      </c>
      <c r="N1390" s="3">
        <f t="shared" si="193"/>
        <v>0</v>
      </c>
      <c r="O1390" s="3">
        <f>IF(H1390="Reg", MIN(Inputs!$B$2, I1390*Inputs!$B$10, (Inputs!$B$8-I1390)/Inputs!$B$9), 0)</f>
        <v>0</v>
      </c>
      <c r="P1390" s="3">
        <f t="shared" si="194"/>
        <v>0</v>
      </c>
      <c r="Q1390" s="3">
        <f t="shared" si="195"/>
        <v>0</v>
      </c>
      <c r="R1390" s="3">
        <f>I1390 + M1390*Inputs!$B$9 - N1390/Inputs!$B$10</f>
        <v>0</v>
      </c>
    </row>
    <row r="1391" spans="1:18" x14ac:dyDescent="0.3">
      <c r="A1391" s="4">
        <v>46080.875</v>
      </c>
      <c r="B1391" s="3">
        <v>15.984999999999999</v>
      </c>
      <c r="C1391" s="3">
        <v>4.54</v>
      </c>
      <c r="D1391" s="3">
        <f t="shared" si="189"/>
        <v>14.861562499999998</v>
      </c>
      <c r="E1391" s="3">
        <f>MAX(B1391 - D1391/Inputs!$B$5, 0)</f>
        <v>0</v>
      </c>
      <c r="F1391" s="3">
        <f>MAX(D1391*Inputs!$B$5 - B1391, 0)</f>
        <v>0</v>
      </c>
      <c r="G1391" s="3">
        <f t="shared" si="190"/>
        <v>4.54</v>
      </c>
      <c r="H1391" t="str">
        <f t="shared" si="191"/>
        <v>Reg</v>
      </c>
      <c r="I1391" s="3">
        <f t="shared" si="196"/>
        <v>0</v>
      </c>
      <c r="J1391" s="3">
        <f t="shared" si="197"/>
        <v>318.94827166799325</v>
      </c>
      <c r="K1391" s="3">
        <f>MIN(Inputs!$B$2, (Inputs!$B$8 - I1391)/Inputs!$B$9)</f>
        <v>170</v>
      </c>
      <c r="L1391" s="3">
        <f>MAX(MIN(Inputs!$B$2, I1391*Inputs!$B$10, Inputs!$B$8*Inputs!$B$4 - J1391), 0)</f>
        <v>0</v>
      </c>
      <c r="M1391" s="3">
        <f t="shared" si="192"/>
        <v>0</v>
      </c>
      <c r="N1391" s="3">
        <f t="shared" si="193"/>
        <v>0</v>
      </c>
      <c r="O1391" s="3">
        <f>IF(H1391="Reg", MIN(Inputs!$B$2, I1391*Inputs!$B$10, (Inputs!$B$8-I1391)/Inputs!$B$9), 0)</f>
        <v>0</v>
      </c>
      <c r="P1391" s="3">
        <f t="shared" si="194"/>
        <v>0</v>
      </c>
      <c r="Q1391" s="3">
        <f t="shared" si="195"/>
        <v>0</v>
      </c>
      <c r="R1391" s="3">
        <f>I1391 + M1391*Inputs!$B$9 - N1391/Inputs!$B$10</f>
        <v>0</v>
      </c>
    </row>
    <row r="1392" spans="1:18" x14ac:dyDescent="0.3">
      <c r="A1392" s="4">
        <v>46080.916666666657</v>
      </c>
      <c r="B1392" s="3">
        <v>15.067500000000001</v>
      </c>
      <c r="C1392" s="3">
        <v>0.5</v>
      </c>
      <c r="D1392" s="3">
        <f t="shared" si="189"/>
        <v>14.861562499999998</v>
      </c>
      <c r="E1392" s="3">
        <f>MAX(B1392 - D1392/Inputs!$B$5, 0)</f>
        <v>0</v>
      </c>
      <c r="F1392" s="3">
        <f>MAX(D1392*Inputs!$B$5 - B1392, 0)</f>
        <v>0</v>
      </c>
      <c r="G1392" s="3">
        <f t="shared" si="190"/>
        <v>0.5</v>
      </c>
      <c r="H1392" t="str">
        <f t="shared" si="191"/>
        <v>Reg</v>
      </c>
      <c r="I1392" s="3">
        <f t="shared" si="196"/>
        <v>0</v>
      </c>
      <c r="J1392" s="3">
        <f t="shared" si="197"/>
        <v>318.94827166799325</v>
      </c>
      <c r="K1392" s="3">
        <f>MIN(Inputs!$B$2, (Inputs!$B$8 - I1392)/Inputs!$B$9)</f>
        <v>170</v>
      </c>
      <c r="L1392" s="3">
        <f>MAX(MIN(Inputs!$B$2, I1392*Inputs!$B$10, Inputs!$B$8*Inputs!$B$4 - J1392), 0)</f>
        <v>0</v>
      </c>
      <c r="M1392" s="3">
        <f t="shared" si="192"/>
        <v>0</v>
      </c>
      <c r="N1392" s="3">
        <f t="shared" si="193"/>
        <v>0</v>
      </c>
      <c r="O1392" s="3">
        <f>IF(H1392="Reg", MIN(Inputs!$B$2, I1392*Inputs!$B$10, (Inputs!$B$8-I1392)/Inputs!$B$9), 0)</f>
        <v>0</v>
      </c>
      <c r="P1392" s="3">
        <f t="shared" si="194"/>
        <v>0</v>
      </c>
      <c r="Q1392" s="3">
        <f t="shared" si="195"/>
        <v>0</v>
      </c>
      <c r="R1392" s="3">
        <f>I1392 + M1392*Inputs!$B$9 - N1392/Inputs!$B$10</f>
        <v>0</v>
      </c>
    </row>
    <row r="1393" spans="1:18" x14ac:dyDescent="0.3">
      <c r="A1393" s="4">
        <v>46080.958333333343</v>
      </c>
      <c r="B1393" s="3">
        <v>13.585000000000001</v>
      </c>
      <c r="C1393" s="3">
        <v>0.04</v>
      </c>
      <c r="D1393" s="3">
        <f t="shared" si="189"/>
        <v>14.861562499999998</v>
      </c>
      <c r="E1393" s="3">
        <f>MAX(B1393 - D1393/Inputs!$B$5, 0)</f>
        <v>0</v>
      </c>
      <c r="F1393" s="3">
        <f>MAX(D1393*Inputs!$B$5 - B1393, 0)</f>
        <v>0</v>
      </c>
      <c r="G1393" s="3">
        <f t="shared" si="190"/>
        <v>0.04</v>
      </c>
      <c r="H1393" t="str">
        <f t="shared" si="191"/>
        <v>Reg</v>
      </c>
      <c r="I1393" s="3">
        <f t="shared" si="196"/>
        <v>0</v>
      </c>
      <c r="J1393" s="3">
        <f t="shared" si="197"/>
        <v>318.94827166799325</v>
      </c>
      <c r="K1393" s="3">
        <f>MIN(Inputs!$B$2, (Inputs!$B$8 - I1393)/Inputs!$B$9)</f>
        <v>170</v>
      </c>
      <c r="L1393" s="3">
        <f>MAX(MIN(Inputs!$B$2, I1393*Inputs!$B$10, Inputs!$B$8*Inputs!$B$4 - J1393), 0)</f>
        <v>0</v>
      </c>
      <c r="M1393" s="3">
        <f t="shared" si="192"/>
        <v>0</v>
      </c>
      <c r="N1393" s="3">
        <f t="shared" si="193"/>
        <v>0</v>
      </c>
      <c r="O1393" s="3">
        <f>IF(H1393="Reg", MIN(Inputs!$B$2, I1393*Inputs!$B$10, (Inputs!$B$8-I1393)/Inputs!$B$9), 0)</f>
        <v>0</v>
      </c>
      <c r="P1393" s="3">
        <f t="shared" si="194"/>
        <v>0</v>
      </c>
      <c r="Q1393" s="3">
        <f t="shared" si="195"/>
        <v>0</v>
      </c>
      <c r="R1393" s="3">
        <f>I1393 + M1393*Inputs!$B$9 - N1393/Inputs!$B$10</f>
        <v>0</v>
      </c>
    </row>
    <row r="1394" spans="1:18" x14ac:dyDescent="0.3">
      <c r="A1394" s="4">
        <v>46081</v>
      </c>
      <c r="B1394" s="3">
        <v>7.5250000000000004</v>
      </c>
      <c r="C1394" s="3">
        <v>0.03</v>
      </c>
      <c r="D1394" s="3">
        <f t="shared" si="189"/>
        <v>18.787395833333335</v>
      </c>
      <c r="E1394" s="3">
        <f>MAX(B1394 - D1394/Inputs!$B$5, 0)</f>
        <v>0</v>
      </c>
      <c r="F1394" s="3">
        <f>MAX(D1394*Inputs!$B$5 - B1394, 0)</f>
        <v>9.0079083333333347</v>
      </c>
      <c r="G1394" s="3">
        <f t="shared" si="190"/>
        <v>0.03</v>
      </c>
      <c r="H1394" t="str">
        <f t="shared" si="191"/>
        <v>Charge</v>
      </c>
      <c r="I1394" s="3">
        <f t="shared" si="196"/>
        <v>0</v>
      </c>
      <c r="J1394" s="3">
        <f t="shared" si="197"/>
        <v>0</v>
      </c>
      <c r="K1394" s="3">
        <f>MIN(Inputs!$B$2, (Inputs!$B$8 - I1394)/Inputs!$B$9)</f>
        <v>170</v>
      </c>
      <c r="L1394" s="3">
        <f>MAX(MIN(Inputs!$B$2, I1394*Inputs!$B$10, Inputs!$B$8*Inputs!$B$4 - J1394), 0)</f>
        <v>0</v>
      </c>
      <c r="M1394" s="3">
        <f t="shared" si="192"/>
        <v>170</v>
      </c>
      <c r="N1394" s="3">
        <f t="shared" si="193"/>
        <v>0</v>
      </c>
      <c r="O1394" s="3">
        <f>IF(H1394="Reg", MIN(Inputs!$B$2, I1394*Inputs!$B$10, (Inputs!$B$8-I1394)/Inputs!$B$9), 0)</f>
        <v>0</v>
      </c>
      <c r="P1394" s="3">
        <f t="shared" si="194"/>
        <v>-1279.25</v>
      </c>
      <c r="Q1394" s="3">
        <f t="shared" si="195"/>
        <v>0</v>
      </c>
      <c r="R1394" s="3">
        <f>I1394 + M1394*Inputs!$B$9 - N1394/Inputs!$B$10</f>
        <v>159.4741358339966</v>
      </c>
    </row>
    <row r="1395" spans="1:18" x14ac:dyDescent="0.3">
      <c r="A1395" s="4">
        <v>46081.041666666657</v>
      </c>
      <c r="B1395" s="3">
        <v>8.2650000000000006</v>
      </c>
      <c r="C1395" s="3">
        <v>0.02</v>
      </c>
      <c r="D1395" s="3">
        <f t="shared" si="189"/>
        <v>18.787395833333335</v>
      </c>
      <c r="E1395" s="3">
        <f>MAX(B1395 - D1395/Inputs!$B$5, 0)</f>
        <v>0</v>
      </c>
      <c r="F1395" s="3">
        <f>MAX(D1395*Inputs!$B$5 - B1395, 0)</f>
        <v>8.2679083333333345</v>
      </c>
      <c r="G1395" s="3">
        <f t="shared" si="190"/>
        <v>0.02</v>
      </c>
      <c r="H1395" t="str">
        <f t="shared" si="191"/>
        <v>Charge</v>
      </c>
      <c r="I1395" s="3">
        <f t="shared" si="196"/>
        <v>159.4741358339966</v>
      </c>
      <c r="J1395" s="3">
        <f t="shared" si="197"/>
        <v>0</v>
      </c>
      <c r="K1395" s="3">
        <f>MIN(Inputs!$B$2, (Inputs!$B$8 - I1395)/Inputs!$B$9)</f>
        <v>170</v>
      </c>
      <c r="L1395" s="3">
        <f>MAX(MIN(Inputs!$B$2, I1395*Inputs!$B$10, Inputs!$B$8*Inputs!$B$4 - J1395), 0)</f>
        <v>149.6</v>
      </c>
      <c r="M1395" s="3">
        <f t="shared" si="192"/>
        <v>170</v>
      </c>
      <c r="N1395" s="3">
        <f t="shared" si="193"/>
        <v>0</v>
      </c>
      <c r="O1395" s="3">
        <f>IF(H1395="Reg", MIN(Inputs!$B$2, I1395*Inputs!$B$10, (Inputs!$B$8-I1395)/Inputs!$B$9), 0)</f>
        <v>0</v>
      </c>
      <c r="P1395" s="3">
        <f t="shared" si="194"/>
        <v>-1405.0500000000002</v>
      </c>
      <c r="Q1395" s="3">
        <f t="shared" si="195"/>
        <v>0</v>
      </c>
      <c r="R1395" s="3">
        <f>I1395 + M1395*Inputs!$B$9 - N1395/Inputs!$B$10</f>
        <v>318.9482716679932</v>
      </c>
    </row>
    <row r="1396" spans="1:18" x14ac:dyDescent="0.3">
      <c r="A1396" s="4">
        <v>46081.083333333343</v>
      </c>
      <c r="B1396" s="3">
        <v>10.8575</v>
      </c>
      <c r="C1396" s="3">
        <v>0.03</v>
      </c>
      <c r="D1396" s="3">
        <f t="shared" si="189"/>
        <v>18.787395833333335</v>
      </c>
      <c r="E1396" s="3">
        <f>MAX(B1396 - D1396/Inputs!$B$5, 0)</f>
        <v>0</v>
      </c>
      <c r="F1396" s="3">
        <f>MAX(D1396*Inputs!$B$5 - B1396, 0)</f>
        <v>5.6754083333333352</v>
      </c>
      <c r="G1396" s="3">
        <f t="shared" si="190"/>
        <v>0.03</v>
      </c>
      <c r="H1396" t="str">
        <f t="shared" si="191"/>
        <v>Charge</v>
      </c>
      <c r="I1396" s="3">
        <f t="shared" si="196"/>
        <v>318.9482716679932</v>
      </c>
      <c r="J1396" s="3">
        <f t="shared" si="197"/>
        <v>0</v>
      </c>
      <c r="K1396" s="3">
        <f>MIN(Inputs!$B$2, (Inputs!$B$8 - I1396)/Inputs!$B$9)</f>
        <v>22.44121780453775</v>
      </c>
      <c r="L1396" s="3">
        <f>MAX(MIN(Inputs!$B$2, I1396*Inputs!$B$10, Inputs!$B$8*Inputs!$B$4 - J1396), 0)</f>
        <v>170</v>
      </c>
      <c r="M1396" s="3">
        <f t="shared" si="192"/>
        <v>22.44121780453775</v>
      </c>
      <c r="N1396" s="3">
        <f t="shared" si="193"/>
        <v>0</v>
      </c>
      <c r="O1396" s="3">
        <f>IF(H1396="Reg", MIN(Inputs!$B$2, I1396*Inputs!$B$10, (Inputs!$B$8-I1396)/Inputs!$B$9), 0)</f>
        <v>0</v>
      </c>
      <c r="P1396" s="3">
        <f t="shared" si="194"/>
        <v>-243.65552231276862</v>
      </c>
      <c r="Q1396" s="3">
        <f t="shared" si="195"/>
        <v>0</v>
      </c>
      <c r="R1396" s="3">
        <f>I1396 + M1396*Inputs!$B$9 - N1396/Inputs!$B$10</f>
        <v>340</v>
      </c>
    </row>
    <row r="1397" spans="1:18" x14ac:dyDescent="0.3">
      <c r="A1397" s="4">
        <v>46081.125</v>
      </c>
      <c r="B1397" s="3">
        <v>13.327500000000001</v>
      </c>
      <c r="C1397" s="3">
        <v>0.03</v>
      </c>
      <c r="D1397" s="3">
        <f t="shared" si="189"/>
        <v>18.787395833333335</v>
      </c>
      <c r="E1397" s="3">
        <f>MAX(B1397 - D1397/Inputs!$B$5, 0)</f>
        <v>0</v>
      </c>
      <c r="F1397" s="3">
        <f>MAX(D1397*Inputs!$B$5 - B1397, 0)</f>
        <v>3.2054083333333345</v>
      </c>
      <c r="G1397" s="3">
        <f t="shared" si="190"/>
        <v>0.03</v>
      </c>
      <c r="H1397" t="str">
        <f t="shared" si="191"/>
        <v>Charge</v>
      </c>
      <c r="I1397" s="3">
        <f t="shared" si="196"/>
        <v>340</v>
      </c>
      <c r="J1397" s="3">
        <f t="shared" si="197"/>
        <v>0</v>
      </c>
      <c r="K1397" s="3">
        <f>MIN(Inputs!$B$2, (Inputs!$B$8 - I1397)/Inputs!$B$9)</f>
        <v>0</v>
      </c>
      <c r="L1397" s="3">
        <f>MAX(MIN(Inputs!$B$2, I1397*Inputs!$B$10, Inputs!$B$8*Inputs!$B$4 - J1397), 0)</f>
        <v>170</v>
      </c>
      <c r="M1397" s="3">
        <f t="shared" si="192"/>
        <v>0</v>
      </c>
      <c r="N1397" s="3">
        <f t="shared" si="193"/>
        <v>0</v>
      </c>
      <c r="O1397" s="3">
        <f>IF(H1397="Reg", MIN(Inputs!$B$2, I1397*Inputs!$B$10, (Inputs!$B$8-I1397)/Inputs!$B$9), 0)</f>
        <v>0</v>
      </c>
      <c r="P1397" s="3">
        <f t="shared" si="194"/>
        <v>0</v>
      </c>
      <c r="Q1397" s="3">
        <f t="shared" si="195"/>
        <v>0</v>
      </c>
      <c r="R1397" s="3">
        <f>I1397 + M1397*Inputs!$B$9 - N1397/Inputs!$B$10</f>
        <v>340</v>
      </c>
    </row>
    <row r="1398" spans="1:18" x14ac:dyDescent="0.3">
      <c r="A1398" s="4">
        <v>46081.166666666657</v>
      </c>
      <c r="B1398" s="3">
        <v>21.482500000000002</v>
      </c>
      <c r="C1398" s="3">
        <v>0.04</v>
      </c>
      <c r="D1398" s="3">
        <f t="shared" si="189"/>
        <v>18.787395833333335</v>
      </c>
      <c r="E1398" s="3">
        <f>MAX(B1398 - D1398/Inputs!$B$5, 0)</f>
        <v>0.13318655303030269</v>
      </c>
      <c r="F1398" s="3">
        <f>MAX(D1398*Inputs!$B$5 - B1398, 0)</f>
        <v>0</v>
      </c>
      <c r="G1398" s="3">
        <f t="shared" si="190"/>
        <v>0.04</v>
      </c>
      <c r="H1398" t="str">
        <f t="shared" si="191"/>
        <v>Discharge</v>
      </c>
      <c r="I1398" s="3">
        <f t="shared" si="196"/>
        <v>340</v>
      </c>
      <c r="J1398" s="3">
        <f t="shared" si="197"/>
        <v>0</v>
      </c>
      <c r="K1398" s="3">
        <f>MIN(Inputs!$B$2, (Inputs!$B$8 - I1398)/Inputs!$B$9)</f>
        <v>0</v>
      </c>
      <c r="L1398" s="3">
        <f>MAX(MIN(Inputs!$B$2, I1398*Inputs!$B$10, Inputs!$B$8*Inputs!$B$4 - J1398), 0)</f>
        <v>170</v>
      </c>
      <c r="M1398" s="3">
        <f t="shared" si="192"/>
        <v>0</v>
      </c>
      <c r="N1398" s="3">
        <f t="shared" si="193"/>
        <v>170</v>
      </c>
      <c r="O1398" s="3">
        <f>IF(H1398="Reg", MIN(Inputs!$B$2, I1398*Inputs!$B$10, (Inputs!$B$8-I1398)/Inputs!$B$9), 0)</f>
        <v>0</v>
      </c>
      <c r="P1398" s="3">
        <f t="shared" si="194"/>
        <v>3652.0250000000001</v>
      </c>
      <c r="Q1398" s="3">
        <f t="shared" si="195"/>
        <v>0</v>
      </c>
      <c r="R1398" s="3">
        <f>I1398 + M1398*Inputs!$B$9 - N1398/Inputs!$B$10</f>
        <v>158.77939109773115</v>
      </c>
    </row>
    <row r="1399" spans="1:18" x14ac:dyDescent="0.3">
      <c r="A1399" s="4">
        <v>46081.208333333343</v>
      </c>
      <c r="B1399" s="3">
        <v>25.817499999999999</v>
      </c>
      <c r="C1399" s="3">
        <v>0.05</v>
      </c>
      <c r="D1399" s="3">
        <f t="shared" si="189"/>
        <v>18.787395833333335</v>
      </c>
      <c r="E1399" s="3">
        <f>MAX(B1399 - D1399/Inputs!$B$5, 0)</f>
        <v>4.4681865530303</v>
      </c>
      <c r="F1399" s="3">
        <f>MAX(D1399*Inputs!$B$5 - B1399, 0)</f>
        <v>0</v>
      </c>
      <c r="G1399" s="3">
        <f t="shared" si="190"/>
        <v>0.05</v>
      </c>
      <c r="H1399" t="str">
        <f t="shared" si="191"/>
        <v>Discharge</v>
      </c>
      <c r="I1399" s="3">
        <f t="shared" si="196"/>
        <v>158.77939109773115</v>
      </c>
      <c r="J1399" s="3">
        <f t="shared" si="197"/>
        <v>170</v>
      </c>
      <c r="K1399" s="3">
        <f>MIN(Inputs!$B$2, (Inputs!$B$8 - I1399)/Inputs!$B$9)</f>
        <v>170</v>
      </c>
      <c r="L1399" s="3">
        <f>MAX(MIN(Inputs!$B$2, I1399*Inputs!$B$10, Inputs!$B$8*Inputs!$B$4 - J1399), 0)</f>
        <v>148.94827166799323</v>
      </c>
      <c r="M1399" s="3">
        <f t="shared" si="192"/>
        <v>0</v>
      </c>
      <c r="N1399" s="3">
        <f t="shared" si="193"/>
        <v>148.94827166799323</v>
      </c>
      <c r="O1399" s="3">
        <f>IF(H1399="Reg", MIN(Inputs!$B$2, I1399*Inputs!$B$10, (Inputs!$B$8-I1399)/Inputs!$B$9), 0)</f>
        <v>0</v>
      </c>
      <c r="P1399" s="3">
        <f t="shared" si="194"/>
        <v>3845.4720037884149</v>
      </c>
      <c r="Q1399" s="3">
        <f t="shared" si="195"/>
        <v>0</v>
      </c>
      <c r="R1399" s="3">
        <f>I1399 + M1399*Inputs!$B$9 - N1399/Inputs!$B$10</f>
        <v>0</v>
      </c>
    </row>
    <row r="1400" spans="1:18" x14ac:dyDescent="0.3">
      <c r="A1400" s="4">
        <v>46081.25</v>
      </c>
      <c r="B1400" s="3">
        <v>31.86</v>
      </c>
      <c r="C1400" s="3">
        <v>0.11</v>
      </c>
      <c r="D1400" s="3">
        <f t="shared" si="189"/>
        <v>18.787395833333335</v>
      </c>
      <c r="E1400" s="3">
        <f>MAX(B1400 - D1400/Inputs!$B$5, 0)</f>
        <v>10.5106865530303</v>
      </c>
      <c r="F1400" s="3">
        <f>MAX(D1400*Inputs!$B$5 - B1400, 0)</f>
        <v>0</v>
      </c>
      <c r="G1400" s="3">
        <f t="shared" si="190"/>
        <v>0.11</v>
      </c>
      <c r="H1400" t="str">
        <f t="shared" si="191"/>
        <v>Discharge</v>
      </c>
      <c r="I1400" s="3">
        <f t="shared" si="196"/>
        <v>0</v>
      </c>
      <c r="J1400" s="3">
        <f t="shared" si="197"/>
        <v>318.94827166799325</v>
      </c>
      <c r="K1400" s="3">
        <f>MIN(Inputs!$B$2, (Inputs!$B$8 - I1400)/Inputs!$B$9)</f>
        <v>170</v>
      </c>
      <c r="L1400" s="3">
        <f>MAX(MIN(Inputs!$B$2, I1400*Inputs!$B$10, Inputs!$B$8*Inputs!$B$4 - J1400), 0)</f>
        <v>0</v>
      </c>
      <c r="M1400" s="3">
        <f t="shared" si="192"/>
        <v>0</v>
      </c>
      <c r="N1400" s="3">
        <f t="shared" si="193"/>
        <v>0</v>
      </c>
      <c r="O1400" s="3">
        <f>IF(H1400="Reg", MIN(Inputs!$B$2, I1400*Inputs!$B$10, (Inputs!$B$8-I1400)/Inputs!$B$9), 0)</f>
        <v>0</v>
      </c>
      <c r="P1400" s="3">
        <f t="shared" si="194"/>
        <v>0</v>
      </c>
      <c r="Q1400" s="3">
        <f t="shared" si="195"/>
        <v>0</v>
      </c>
      <c r="R1400" s="3">
        <f>I1400 + M1400*Inputs!$B$9 - N1400/Inputs!$B$10</f>
        <v>0</v>
      </c>
    </row>
    <row r="1401" spans="1:18" x14ac:dyDescent="0.3">
      <c r="A1401" s="4">
        <v>46081.291666666657</v>
      </c>
      <c r="B1401" s="3">
        <v>13.225000000000001</v>
      </c>
      <c r="C1401" s="3">
        <v>0.12</v>
      </c>
      <c r="D1401" s="3">
        <f t="shared" si="189"/>
        <v>18.787395833333335</v>
      </c>
      <c r="E1401" s="3">
        <f>MAX(B1401 - D1401/Inputs!$B$5, 0)</f>
        <v>0</v>
      </c>
      <c r="F1401" s="3">
        <f>MAX(D1401*Inputs!$B$5 - B1401, 0)</f>
        <v>3.3079083333333337</v>
      </c>
      <c r="G1401" s="3">
        <f t="shared" si="190"/>
        <v>0.12</v>
      </c>
      <c r="H1401" t="str">
        <f t="shared" si="191"/>
        <v>Charge</v>
      </c>
      <c r="I1401" s="3">
        <f t="shared" si="196"/>
        <v>0</v>
      </c>
      <c r="J1401" s="3">
        <f t="shared" si="197"/>
        <v>318.94827166799325</v>
      </c>
      <c r="K1401" s="3">
        <f>MIN(Inputs!$B$2, (Inputs!$B$8 - I1401)/Inputs!$B$9)</f>
        <v>170</v>
      </c>
      <c r="L1401" s="3">
        <f>MAX(MIN(Inputs!$B$2, I1401*Inputs!$B$10, Inputs!$B$8*Inputs!$B$4 - J1401), 0)</f>
        <v>0</v>
      </c>
      <c r="M1401" s="3">
        <f t="shared" si="192"/>
        <v>170</v>
      </c>
      <c r="N1401" s="3">
        <f t="shared" si="193"/>
        <v>0</v>
      </c>
      <c r="O1401" s="3">
        <f>IF(H1401="Reg", MIN(Inputs!$B$2, I1401*Inputs!$B$10, (Inputs!$B$8-I1401)/Inputs!$B$9), 0)</f>
        <v>0</v>
      </c>
      <c r="P1401" s="3">
        <f t="shared" si="194"/>
        <v>-2248.2500000000005</v>
      </c>
      <c r="Q1401" s="3">
        <f t="shared" si="195"/>
        <v>0</v>
      </c>
      <c r="R1401" s="3">
        <f>I1401 + M1401*Inputs!$B$9 - N1401/Inputs!$B$10</f>
        <v>159.4741358339966</v>
      </c>
    </row>
    <row r="1402" spans="1:18" x14ac:dyDescent="0.3">
      <c r="A1402" s="4">
        <v>46081.333333333343</v>
      </c>
      <c r="B1402" s="3">
        <v>7.0875000000000004</v>
      </c>
      <c r="C1402" s="3">
        <v>3.96</v>
      </c>
      <c r="D1402" s="3">
        <f t="shared" si="189"/>
        <v>18.787395833333335</v>
      </c>
      <c r="E1402" s="3">
        <f>MAX(B1402 - D1402/Inputs!$B$5, 0)</f>
        <v>0</v>
      </c>
      <c r="F1402" s="3">
        <f>MAX(D1402*Inputs!$B$5 - B1402, 0)</f>
        <v>9.4454083333333347</v>
      </c>
      <c r="G1402" s="3">
        <f t="shared" si="190"/>
        <v>3.96</v>
      </c>
      <c r="H1402" t="str">
        <f t="shared" si="191"/>
        <v>Charge</v>
      </c>
      <c r="I1402" s="3">
        <f t="shared" si="196"/>
        <v>159.4741358339966</v>
      </c>
      <c r="J1402" s="3">
        <f t="shared" si="197"/>
        <v>318.94827166799325</v>
      </c>
      <c r="K1402" s="3">
        <f>MIN(Inputs!$B$2, (Inputs!$B$8 - I1402)/Inputs!$B$9)</f>
        <v>170</v>
      </c>
      <c r="L1402" s="3">
        <f>MAX(MIN(Inputs!$B$2, I1402*Inputs!$B$10, Inputs!$B$8*Inputs!$B$4 - J1402), 0)</f>
        <v>21.051728332006746</v>
      </c>
      <c r="M1402" s="3">
        <f t="shared" si="192"/>
        <v>170</v>
      </c>
      <c r="N1402" s="3">
        <f t="shared" si="193"/>
        <v>0</v>
      </c>
      <c r="O1402" s="3">
        <f>IF(H1402="Reg", MIN(Inputs!$B$2, I1402*Inputs!$B$10, (Inputs!$B$8-I1402)/Inputs!$B$9), 0)</f>
        <v>0</v>
      </c>
      <c r="P1402" s="3">
        <f t="shared" si="194"/>
        <v>-1204.875</v>
      </c>
      <c r="Q1402" s="3">
        <f t="shared" si="195"/>
        <v>0</v>
      </c>
      <c r="R1402" s="3">
        <f>I1402 + M1402*Inputs!$B$9 - N1402/Inputs!$B$10</f>
        <v>318.9482716679932</v>
      </c>
    </row>
    <row r="1403" spans="1:18" x14ac:dyDescent="0.3">
      <c r="A1403" s="4">
        <v>46081.375</v>
      </c>
      <c r="B1403" s="3">
        <v>5.4300000000000006</v>
      </c>
      <c r="C1403" s="3">
        <v>1.99</v>
      </c>
      <c r="D1403" s="3">
        <f t="shared" si="189"/>
        <v>18.787395833333335</v>
      </c>
      <c r="E1403" s="3">
        <f>MAX(B1403 - D1403/Inputs!$B$5, 0)</f>
        <v>0</v>
      </c>
      <c r="F1403" s="3">
        <f>MAX(D1403*Inputs!$B$5 - B1403, 0)</f>
        <v>11.102908333333335</v>
      </c>
      <c r="G1403" s="3">
        <f t="shared" si="190"/>
        <v>1.99</v>
      </c>
      <c r="H1403" t="str">
        <f t="shared" si="191"/>
        <v>Charge</v>
      </c>
      <c r="I1403" s="3">
        <f t="shared" si="196"/>
        <v>318.9482716679932</v>
      </c>
      <c r="J1403" s="3">
        <f t="shared" si="197"/>
        <v>318.94827166799325</v>
      </c>
      <c r="K1403" s="3">
        <f>MIN(Inputs!$B$2, (Inputs!$B$8 - I1403)/Inputs!$B$9)</f>
        <v>22.44121780453775</v>
      </c>
      <c r="L1403" s="3">
        <f>MAX(MIN(Inputs!$B$2, I1403*Inputs!$B$10, Inputs!$B$8*Inputs!$B$4 - J1403), 0)</f>
        <v>21.051728332006746</v>
      </c>
      <c r="M1403" s="3">
        <f t="shared" si="192"/>
        <v>22.44121780453775</v>
      </c>
      <c r="N1403" s="3">
        <f t="shared" si="193"/>
        <v>0</v>
      </c>
      <c r="O1403" s="3">
        <f>IF(H1403="Reg", MIN(Inputs!$B$2, I1403*Inputs!$B$10, (Inputs!$B$8-I1403)/Inputs!$B$9), 0)</f>
        <v>0</v>
      </c>
      <c r="P1403" s="3">
        <f t="shared" si="194"/>
        <v>-121.85581267863999</v>
      </c>
      <c r="Q1403" s="3">
        <f t="shared" si="195"/>
        <v>0</v>
      </c>
      <c r="R1403" s="3">
        <f>I1403 + M1403*Inputs!$B$9 - N1403/Inputs!$B$10</f>
        <v>340</v>
      </c>
    </row>
    <row r="1404" spans="1:18" x14ac:dyDescent="0.3">
      <c r="A1404" s="4">
        <v>46081.416666666657</v>
      </c>
      <c r="B1404" s="3">
        <v>8.4350000000000005</v>
      </c>
      <c r="C1404" s="3">
        <v>0.63</v>
      </c>
      <c r="D1404" s="3">
        <f t="shared" si="189"/>
        <v>18.787395833333335</v>
      </c>
      <c r="E1404" s="3">
        <f>MAX(B1404 - D1404/Inputs!$B$5, 0)</f>
        <v>0</v>
      </c>
      <c r="F1404" s="3">
        <f>MAX(D1404*Inputs!$B$5 - B1404, 0)</f>
        <v>8.0979083333333346</v>
      </c>
      <c r="G1404" s="3">
        <f t="shared" si="190"/>
        <v>0.63</v>
      </c>
      <c r="H1404" t="str">
        <f t="shared" si="191"/>
        <v>Charge</v>
      </c>
      <c r="I1404" s="3">
        <f t="shared" si="196"/>
        <v>340</v>
      </c>
      <c r="J1404" s="3">
        <f t="shared" si="197"/>
        <v>318.94827166799325</v>
      </c>
      <c r="K1404" s="3">
        <f>MIN(Inputs!$B$2, (Inputs!$B$8 - I1404)/Inputs!$B$9)</f>
        <v>0</v>
      </c>
      <c r="L1404" s="3">
        <f>MAX(MIN(Inputs!$B$2, I1404*Inputs!$B$10, Inputs!$B$8*Inputs!$B$4 - J1404), 0)</f>
        <v>21.051728332006746</v>
      </c>
      <c r="M1404" s="3">
        <f t="shared" si="192"/>
        <v>0</v>
      </c>
      <c r="N1404" s="3">
        <f t="shared" si="193"/>
        <v>0</v>
      </c>
      <c r="O1404" s="3">
        <f>IF(H1404="Reg", MIN(Inputs!$B$2, I1404*Inputs!$B$10, (Inputs!$B$8-I1404)/Inputs!$B$9), 0)</f>
        <v>0</v>
      </c>
      <c r="P1404" s="3">
        <f t="shared" si="194"/>
        <v>0</v>
      </c>
      <c r="Q1404" s="3">
        <f t="shared" si="195"/>
        <v>0</v>
      </c>
      <c r="R1404" s="3">
        <f>I1404 + M1404*Inputs!$B$9 - N1404/Inputs!$B$10</f>
        <v>340</v>
      </c>
    </row>
    <row r="1405" spans="1:18" x14ac:dyDescent="0.3">
      <c r="A1405" s="4">
        <v>46081.458333333343</v>
      </c>
      <c r="B1405" s="3">
        <v>20.257500000000004</v>
      </c>
      <c r="C1405" s="3">
        <v>0.5</v>
      </c>
      <c r="D1405" s="3">
        <f t="shared" si="189"/>
        <v>18.787395833333335</v>
      </c>
      <c r="E1405" s="3">
        <f>MAX(B1405 - D1405/Inputs!$B$5, 0)</f>
        <v>0</v>
      </c>
      <c r="F1405" s="3">
        <f>MAX(D1405*Inputs!$B$5 - B1405, 0)</f>
        <v>0</v>
      </c>
      <c r="G1405" s="3">
        <f t="shared" si="190"/>
        <v>0.5</v>
      </c>
      <c r="H1405" t="str">
        <f t="shared" si="191"/>
        <v>Reg</v>
      </c>
      <c r="I1405" s="3">
        <f t="shared" si="196"/>
        <v>340</v>
      </c>
      <c r="J1405" s="3">
        <f t="shared" si="197"/>
        <v>318.94827166799325</v>
      </c>
      <c r="K1405" s="3">
        <f>MIN(Inputs!$B$2, (Inputs!$B$8 - I1405)/Inputs!$B$9)</f>
        <v>0</v>
      </c>
      <c r="L1405" s="3">
        <f>MAX(MIN(Inputs!$B$2, I1405*Inputs!$B$10, Inputs!$B$8*Inputs!$B$4 - J1405), 0)</f>
        <v>21.051728332006746</v>
      </c>
      <c r="M1405" s="3">
        <f t="shared" si="192"/>
        <v>0</v>
      </c>
      <c r="N1405" s="3">
        <f t="shared" si="193"/>
        <v>0</v>
      </c>
      <c r="O1405" s="3">
        <f>IF(H1405="Reg", MIN(Inputs!$B$2, I1405*Inputs!$B$10, (Inputs!$B$8-I1405)/Inputs!$B$9), 0)</f>
        <v>0</v>
      </c>
      <c r="P1405" s="3">
        <f t="shared" si="194"/>
        <v>0</v>
      </c>
      <c r="Q1405" s="3">
        <f t="shared" si="195"/>
        <v>0</v>
      </c>
      <c r="R1405" s="3">
        <f>I1405 + M1405*Inputs!$B$9 - N1405/Inputs!$B$10</f>
        <v>340</v>
      </c>
    </row>
    <row r="1406" spans="1:18" x14ac:dyDescent="0.3">
      <c r="A1406" s="4">
        <v>46081.5</v>
      </c>
      <c r="B1406" s="3">
        <v>21.272500000000001</v>
      </c>
      <c r="C1406" s="3">
        <v>0.44</v>
      </c>
      <c r="D1406" s="3">
        <f t="shared" si="189"/>
        <v>18.787395833333335</v>
      </c>
      <c r="E1406" s="3">
        <f>MAX(B1406 - D1406/Inputs!$B$5, 0)</f>
        <v>0</v>
      </c>
      <c r="F1406" s="3">
        <f>MAX(D1406*Inputs!$B$5 - B1406, 0)</f>
        <v>0</v>
      </c>
      <c r="G1406" s="3">
        <f t="shared" si="190"/>
        <v>0.44</v>
      </c>
      <c r="H1406" t="str">
        <f t="shared" si="191"/>
        <v>Reg</v>
      </c>
      <c r="I1406" s="3">
        <f t="shared" si="196"/>
        <v>340</v>
      </c>
      <c r="J1406" s="3">
        <f t="shared" si="197"/>
        <v>318.94827166799325</v>
      </c>
      <c r="K1406" s="3">
        <f>MIN(Inputs!$B$2, (Inputs!$B$8 - I1406)/Inputs!$B$9)</f>
        <v>0</v>
      </c>
      <c r="L1406" s="3">
        <f>MAX(MIN(Inputs!$B$2, I1406*Inputs!$B$10, Inputs!$B$8*Inputs!$B$4 - J1406), 0)</f>
        <v>21.051728332006746</v>
      </c>
      <c r="M1406" s="3">
        <f t="shared" si="192"/>
        <v>0</v>
      </c>
      <c r="N1406" s="3">
        <f t="shared" si="193"/>
        <v>0</v>
      </c>
      <c r="O1406" s="3">
        <f>IF(H1406="Reg", MIN(Inputs!$B$2, I1406*Inputs!$B$10, (Inputs!$B$8-I1406)/Inputs!$B$9), 0)</f>
        <v>0</v>
      </c>
      <c r="P1406" s="3">
        <f t="shared" si="194"/>
        <v>0</v>
      </c>
      <c r="Q1406" s="3">
        <f t="shared" si="195"/>
        <v>0</v>
      </c>
      <c r="R1406" s="3">
        <f>I1406 + M1406*Inputs!$B$9 - N1406/Inputs!$B$10</f>
        <v>340</v>
      </c>
    </row>
    <row r="1407" spans="1:18" x14ac:dyDescent="0.3">
      <c r="A1407" s="4">
        <v>46081.541666666657</v>
      </c>
      <c r="B1407" s="3">
        <v>20.692499999999999</v>
      </c>
      <c r="C1407" s="3">
        <v>0.44</v>
      </c>
      <c r="D1407" s="3">
        <f t="shared" si="189"/>
        <v>18.787395833333335</v>
      </c>
      <c r="E1407" s="3">
        <f>MAX(B1407 - D1407/Inputs!$B$5, 0)</f>
        <v>0</v>
      </c>
      <c r="F1407" s="3">
        <f>MAX(D1407*Inputs!$B$5 - B1407, 0)</f>
        <v>0</v>
      </c>
      <c r="G1407" s="3">
        <f t="shared" si="190"/>
        <v>0.44</v>
      </c>
      <c r="H1407" t="str">
        <f t="shared" si="191"/>
        <v>Reg</v>
      </c>
      <c r="I1407" s="3">
        <f t="shared" si="196"/>
        <v>340</v>
      </c>
      <c r="J1407" s="3">
        <f t="shared" si="197"/>
        <v>318.94827166799325</v>
      </c>
      <c r="K1407" s="3">
        <f>MIN(Inputs!$B$2, (Inputs!$B$8 - I1407)/Inputs!$B$9)</f>
        <v>0</v>
      </c>
      <c r="L1407" s="3">
        <f>MAX(MIN(Inputs!$B$2, I1407*Inputs!$B$10, Inputs!$B$8*Inputs!$B$4 - J1407), 0)</f>
        <v>21.051728332006746</v>
      </c>
      <c r="M1407" s="3">
        <f t="shared" si="192"/>
        <v>0</v>
      </c>
      <c r="N1407" s="3">
        <f t="shared" si="193"/>
        <v>0</v>
      </c>
      <c r="O1407" s="3">
        <f>IF(H1407="Reg", MIN(Inputs!$B$2, I1407*Inputs!$B$10, (Inputs!$B$8-I1407)/Inputs!$B$9), 0)</f>
        <v>0</v>
      </c>
      <c r="P1407" s="3">
        <f t="shared" si="194"/>
        <v>0</v>
      </c>
      <c r="Q1407" s="3">
        <f t="shared" si="195"/>
        <v>0</v>
      </c>
      <c r="R1407" s="3">
        <f>I1407 + M1407*Inputs!$B$9 - N1407/Inputs!$B$10</f>
        <v>340</v>
      </c>
    </row>
    <row r="1408" spans="1:18" x14ac:dyDescent="0.3">
      <c r="A1408" s="4">
        <v>46081.583333333343</v>
      </c>
      <c r="B1408" s="3">
        <v>14.705</v>
      </c>
      <c r="C1408" s="3">
        <v>0.57999999999999996</v>
      </c>
      <c r="D1408" s="3">
        <f t="shared" si="189"/>
        <v>18.787395833333335</v>
      </c>
      <c r="E1408" s="3">
        <f>MAX(B1408 - D1408/Inputs!$B$5, 0)</f>
        <v>0</v>
      </c>
      <c r="F1408" s="3">
        <f>MAX(D1408*Inputs!$B$5 - B1408, 0)</f>
        <v>1.827908333333335</v>
      </c>
      <c r="G1408" s="3">
        <f t="shared" si="190"/>
        <v>0.57999999999999996</v>
      </c>
      <c r="H1408" t="str">
        <f t="shared" si="191"/>
        <v>Charge</v>
      </c>
      <c r="I1408" s="3">
        <f t="shared" si="196"/>
        <v>340</v>
      </c>
      <c r="J1408" s="3">
        <f t="shared" si="197"/>
        <v>318.94827166799325</v>
      </c>
      <c r="K1408" s="3">
        <f>MIN(Inputs!$B$2, (Inputs!$B$8 - I1408)/Inputs!$B$9)</f>
        <v>0</v>
      </c>
      <c r="L1408" s="3">
        <f>MAX(MIN(Inputs!$B$2, I1408*Inputs!$B$10, Inputs!$B$8*Inputs!$B$4 - J1408), 0)</f>
        <v>21.051728332006746</v>
      </c>
      <c r="M1408" s="3">
        <f t="shared" si="192"/>
        <v>0</v>
      </c>
      <c r="N1408" s="3">
        <f t="shared" si="193"/>
        <v>0</v>
      </c>
      <c r="O1408" s="3">
        <f>IF(H1408="Reg", MIN(Inputs!$B$2, I1408*Inputs!$B$10, (Inputs!$B$8-I1408)/Inputs!$B$9), 0)</f>
        <v>0</v>
      </c>
      <c r="P1408" s="3">
        <f t="shared" si="194"/>
        <v>0</v>
      </c>
      <c r="Q1408" s="3">
        <f t="shared" si="195"/>
        <v>0</v>
      </c>
      <c r="R1408" s="3">
        <f>I1408 + M1408*Inputs!$B$9 - N1408/Inputs!$B$10</f>
        <v>340</v>
      </c>
    </row>
    <row r="1409" spans="1:18" x14ac:dyDescent="0.3">
      <c r="A1409" s="4">
        <v>46081.625</v>
      </c>
      <c r="B1409" s="3">
        <v>12.852499999999999</v>
      </c>
      <c r="C1409" s="3">
        <v>0.5</v>
      </c>
      <c r="D1409" s="3">
        <f t="shared" si="189"/>
        <v>18.787395833333335</v>
      </c>
      <c r="E1409" s="3">
        <f>MAX(B1409 - D1409/Inputs!$B$5, 0)</f>
        <v>0</v>
      </c>
      <c r="F1409" s="3">
        <f>MAX(D1409*Inputs!$B$5 - B1409, 0)</f>
        <v>3.6804083333333359</v>
      </c>
      <c r="G1409" s="3">
        <f t="shared" si="190"/>
        <v>0.5</v>
      </c>
      <c r="H1409" t="str">
        <f t="shared" si="191"/>
        <v>Charge</v>
      </c>
      <c r="I1409" s="3">
        <f t="shared" si="196"/>
        <v>340</v>
      </c>
      <c r="J1409" s="3">
        <f t="shared" si="197"/>
        <v>318.94827166799325</v>
      </c>
      <c r="K1409" s="3">
        <f>MIN(Inputs!$B$2, (Inputs!$B$8 - I1409)/Inputs!$B$9)</f>
        <v>0</v>
      </c>
      <c r="L1409" s="3">
        <f>MAX(MIN(Inputs!$B$2, I1409*Inputs!$B$10, Inputs!$B$8*Inputs!$B$4 - J1409), 0)</f>
        <v>21.051728332006746</v>
      </c>
      <c r="M1409" s="3">
        <f t="shared" si="192"/>
        <v>0</v>
      </c>
      <c r="N1409" s="3">
        <f t="shared" si="193"/>
        <v>0</v>
      </c>
      <c r="O1409" s="3">
        <f>IF(H1409="Reg", MIN(Inputs!$B$2, I1409*Inputs!$B$10, (Inputs!$B$8-I1409)/Inputs!$B$9), 0)</f>
        <v>0</v>
      </c>
      <c r="P1409" s="3">
        <f t="shared" si="194"/>
        <v>0</v>
      </c>
      <c r="Q1409" s="3">
        <f t="shared" si="195"/>
        <v>0</v>
      </c>
      <c r="R1409" s="3">
        <f>I1409 + M1409*Inputs!$B$9 - N1409/Inputs!$B$10</f>
        <v>340</v>
      </c>
    </row>
    <row r="1410" spans="1:18" x14ac:dyDescent="0.3">
      <c r="A1410" s="4">
        <v>46081.666666666657</v>
      </c>
      <c r="B1410" s="3">
        <v>39.284999999999997</v>
      </c>
      <c r="C1410" s="3">
        <v>0.5</v>
      </c>
      <c r="D1410" s="3">
        <f t="shared" ref="D1410:D1473" si="198">AVERAGEIFS(B:B, A:A, "&gt;="&amp;INT(A1410), A:A, "&lt;"&amp;INT(A1410)+1)</f>
        <v>18.787395833333335</v>
      </c>
      <c r="E1410" s="3">
        <f>MAX(B1410 - D1410/Inputs!$B$5, 0)</f>
        <v>17.935686553030298</v>
      </c>
      <c r="F1410" s="3">
        <f>MAX(D1410*Inputs!$B$5 - B1410, 0)</f>
        <v>0</v>
      </c>
      <c r="G1410" s="3">
        <f t="shared" ref="G1410:G1473" si="199">C1410</f>
        <v>0.5</v>
      </c>
      <c r="H1410" t="str">
        <f t="shared" ref="H1410:H1473" si="200">IF(MAX(E1410, F1410, G1410)&lt;=0, "Idle", IF(AND(G1410&gt;=E1410, G1410&gt;=F1410), "Reg", IF(E1410&gt;=F1410, "Discharge", "Charge")))</f>
        <v>Discharge</v>
      </c>
      <c r="I1410" s="3">
        <f t="shared" si="196"/>
        <v>340</v>
      </c>
      <c r="J1410" s="3">
        <f t="shared" si="197"/>
        <v>318.94827166799325</v>
      </c>
      <c r="K1410" s="3">
        <f>MIN(Inputs!$B$2, (Inputs!$B$8 - I1410)/Inputs!$B$9)</f>
        <v>0</v>
      </c>
      <c r="L1410" s="3">
        <f>MAX(MIN(Inputs!$B$2, I1410*Inputs!$B$10, Inputs!$B$8*Inputs!$B$4 - J1410), 0)</f>
        <v>21.051728332006746</v>
      </c>
      <c r="M1410" s="3">
        <f t="shared" ref="M1410:M1473" si="201">IF(H1410="Charge", K1410, 0)</f>
        <v>0</v>
      </c>
      <c r="N1410" s="3">
        <f t="shared" ref="N1410:N1473" si="202">IF(H1410="Discharge", L1410, 0)</f>
        <v>21.051728332006746</v>
      </c>
      <c r="O1410" s="3">
        <f>IF(H1410="Reg", MIN(Inputs!$B$2, I1410*Inputs!$B$10, (Inputs!$B$8-I1410)/Inputs!$B$9), 0)</f>
        <v>0</v>
      </c>
      <c r="P1410" s="3">
        <f t="shared" ref="P1410:P1473" si="203">(N1410 - M1410) * B1410</f>
        <v>827.01714752288501</v>
      </c>
      <c r="Q1410" s="3">
        <f t="shared" ref="Q1410:Q1473" si="204">O1410 * C1410</f>
        <v>0</v>
      </c>
      <c r="R1410" s="3">
        <f>I1410 + M1410*Inputs!$B$9 - N1410/Inputs!$B$10</f>
        <v>317.5587821954623</v>
      </c>
    </row>
    <row r="1411" spans="1:18" x14ac:dyDescent="0.3">
      <c r="A1411" s="4">
        <v>46081.708333333343</v>
      </c>
      <c r="B1411" s="3">
        <v>54.467500000000001</v>
      </c>
      <c r="C1411" s="3">
        <v>0.9</v>
      </c>
      <c r="D1411" s="3">
        <f t="shared" si="198"/>
        <v>18.787395833333335</v>
      </c>
      <c r="E1411" s="3">
        <f>MAX(B1411 - D1411/Inputs!$B$5, 0)</f>
        <v>33.118186553030299</v>
      </c>
      <c r="F1411" s="3">
        <f>MAX(D1411*Inputs!$B$5 - B1411, 0)</f>
        <v>0</v>
      </c>
      <c r="G1411" s="3">
        <f t="shared" si="199"/>
        <v>0.9</v>
      </c>
      <c r="H1411" t="str">
        <f t="shared" si="200"/>
        <v>Discharge</v>
      </c>
      <c r="I1411" s="3">
        <f t="shared" ref="I1411:I1474" si="205">R1410</f>
        <v>317.5587821954623</v>
      </c>
      <c r="J1411" s="3">
        <f t="shared" ref="J1411:J1474" si="206">IF(INT(A1411)=INT(A1410), J1410 + N1410, 0)</f>
        <v>340</v>
      </c>
      <c r="K1411" s="3">
        <f>MIN(Inputs!$B$2, (Inputs!$B$8 - I1411)/Inputs!$B$9)</f>
        <v>23.922418559098585</v>
      </c>
      <c r="L1411" s="3">
        <f>MAX(MIN(Inputs!$B$2, I1411*Inputs!$B$10, Inputs!$B$8*Inputs!$B$4 - J1411), 0)</f>
        <v>0</v>
      </c>
      <c r="M1411" s="3">
        <f t="shared" si="201"/>
        <v>0</v>
      </c>
      <c r="N1411" s="3">
        <f t="shared" si="202"/>
        <v>0</v>
      </c>
      <c r="O1411" s="3">
        <f>IF(H1411="Reg", MIN(Inputs!$B$2, I1411*Inputs!$B$10, (Inputs!$B$8-I1411)/Inputs!$B$9), 0)</f>
        <v>0</v>
      </c>
      <c r="P1411" s="3">
        <f t="shared" si="203"/>
        <v>0</v>
      </c>
      <c r="Q1411" s="3">
        <f t="shared" si="204"/>
        <v>0</v>
      </c>
      <c r="R1411" s="3">
        <f>I1411 + M1411*Inputs!$B$9 - N1411/Inputs!$B$10</f>
        <v>317.5587821954623</v>
      </c>
    </row>
    <row r="1412" spans="1:18" x14ac:dyDescent="0.3">
      <c r="A1412" s="4">
        <v>46081.75</v>
      </c>
      <c r="B1412" s="3">
        <v>22.924999999999997</v>
      </c>
      <c r="C1412" s="3">
        <v>10.6</v>
      </c>
      <c r="D1412" s="3">
        <f t="shared" si="198"/>
        <v>18.787395833333335</v>
      </c>
      <c r="E1412" s="3">
        <f>MAX(B1412 - D1412/Inputs!$B$5, 0)</f>
        <v>1.5756865530302981</v>
      </c>
      <c r="F1412" s="3">
        <f>MAX(D1412*Inputs!$B$5 - B1412, 0)</f>
        <v>0</v>
      </c>
      <c r="G1412" s="3">
        <f t="shared" si="199"/>
        <v>10.6</v>
      </c>
      <c r="H1412" t="str">
        <f t="shared" si="200"/>
        <v>Reg</v>
      </c>
      <c r="I1412" s="3">
        <f t="shared" si="205"/>
        <v>317.5587821954623</v>
      </c>
      <c r="J1412" s="3">
        <f t="shared" si="206"/>
        <v>340</v>
      </c>
      <c r="K1412" s="3">
        <f>MIN(Inputs!$B$2, (Inputs!$B$8 - I1412)/Inputs!$B$9)</f>
        <v>23.922418559098585</v>
      </c>
      <c r="L1412" s="3">
        <f>MAX(MIN(Inputs!$B$2, I1412*Inputs!$B$10, Inputs!$B$8*Inputs!$B$4 - J1412), 0)</f>
        <v>0</v>
      </c>
      <c r="M1412" s="3">
        <f t="shared" si="201"/>
        <v>0</v>
      </c>
      <c r="N1412" s="3">
        <f t="shared" si="202"/>
        <v>0</v>
      </c>
      <c r="O1412" s="3">
        <f>IF(H1412="Reg", MIN(Inputs!$B$2, I1412*Inputs!$B$10, (Inputs!$B$8-I1412)/Inputs!$B$9), 0)</f>
        <v>23.922418559098585</v>
      </c>
      <c r="P1412" s="3">
        <f t="shared" si="203"/>
        <v>0</v>
      </c>
      <c r="Q1412" s="3">
        <f t="shared" si="204"/>
        <v>253.57763672644498</v>
      </c>
      <c r="R1412" s="3">
        <f>I1412 + M1412*Inputs!$B$9 - N1412/Inputs!$B$10</f>
        <v>317.5587821954623</v>
      </c>
    </row>
    <row r="1413" spans="1:18" x14ac:dyDescent="0.3">
      <c r="A1413" s="4">
        <v>46081.791666666657</v>
      </c>
      <c r="B1413" s="3">
        <v>19.580000000000002</v>
      </c>
      <c r="C1413" s="3">
        <v>5</v>
      </c>
      <c r="D1413" s="3">
        <f t="shared" si="198"/>
        <v>18.787395833333335</v>
      </c>
      <c r="E1413" s="3">
        <f>MAX(B1413 - D1413/Inputs!$B$5, 0)</f>
        <v>0</v>
      </c>
      <c r="F1413" s="3">
        <f>MAX(D1413*Inputs!$B$5 - B1413, 0)</f>
        <v>0</v>
      </c>
      <c r="G1413" s="3">
        <f t="shared" si="199"/>
        <v>5</v>
      </c>
      <c r="H1413" t="str">
        <f t="shared" si="200"/>
        <v>Reg</v>
      </c>
      <c r="I1413" s="3">
        <f t="shared" si="205"/>
        <v>317.5587821954623</v>
      </c>
      <c r="J1413" s="3">
        <f t="shared" si="206"/>
        <v>340</v>
      </c>
      <c r="K1413" s="3">
        <f>MIN(Inputs!$B$2, (Inputs!$B$8 - I1413)/Inputs!$B$9)</f>
        <v>23.922418559098585</v>
      </c>
      <c r="L1413" s="3">
        <f>MAX(MIN(Inputs!$B$2, I1413*Inputs!$B$10, Inputs!$B$8*Inputs!$B$4 - J1413), 0)</f>
        <v>0</v>
      </c>
      <c r="M1413" s="3">
        <f t="shared" si="201"/>
        <v>0</v>
      </c>
      <c r="N1413" s="3">
        <f t="shared" si="202"/>
        <v>0</v>
      </c>
      <c r="O1413" s="3">
        <f>IF(H1413="Reg", MIN(Inputs!$B$2, I1413*Inputs!$B$10, (Inputs!$B$8-I1413)/Inputs!$B$9), 0)</f>
        <v>23.922418559098585</v>
      </c>
      <c r="P1413" s="3">
        <f t="shared" si="203"/>
        <v>0</v>
      </c>
      <c r="Q1413" s="3">
        <f t="shared" si="204"/>
        <v>119.61209279549293</v>
      </c>
      <c r="R1413" s="3">
        <f>I1413 + M1413*Inputs!$B$9 - N1413/Inputs!$B$10</f>
        <v>317.5587821954623</v>
      </c>
    </row>
    <row r="1414" spans="1:18" x14ac:dyDescent="0.3">
      <c r="A1414" s="4">
        <v>46081.833333333343</v>
      </c>
      <c r="B1414" s="3">
        <v>17.094999999999999</v>
      </c>
      <c r="C1414" s="3">
        <v>1</v>
      </c>
      <c r="D1414" s="3">
        <f t="shared" si="198"/>
        <v>18.787395833333335</v>
      </c>
      <c r="E1414" s="3">
        <f>MAX(B1414 - D1414/Inputs!$B$5, 0)</f>
        <v>0</v>
      </c>
      <c r="F1414" s="3">
        <f>MAX(D1414*Inputs!$B$5 - B1414, 0)</f>
        <v>0</v>
      </c>
      <c r="G1414" s="3">
        <f t="shared" si="199"/>
        <v>1</v>
      </c>
      <c r="H1414" t="str">
        <f t="shared" si="200"/>
        <v>Reg</v>
      </c>
      <c r="I1414" s="3">
        <f t="shared" si="205"/>
        <v>317.5587821954623</v>
      </c>
      <c r="J1414" s="3">
        <f t="shared" si="206"/>
        <v>340</v>
      </c>
      <c r="K1414" s="3">
        <f>MIN(Inputs!$B$2, (Inputs!$B$8 - I1414)/Inputs!$B$9)</f>
        <v>23.922418559098585</v>
      </c>
      <c r="L1414" s="3">
        <f>MAX(MIN(Inputs!$B$2, I1414*Inputs!$B$10, Inputs!$B$8*Inputs!$B$4 - J1414), 0)</f>
        <v>0</v>
      </c>
      <c r="M1414" s="3">
        <f t="shared" si="201"/>
        <v>0</v>
      </c>
      <c r="N1414" s="3">
        <f t="shared" si="202"/>
        <v>0</v>
      </c>
      <c r="O1414" s="3">
        <f>IF(H1414="Reg", MIN(Inputs!$B$2, I1414*Inputs!$B$10, (Inputs!$B$8-I1414)/Inputs!$B$9), 0)</f>
        <v>23.922418559098585</v>
      </c>
      <c r="P1414" s="3">
        <f t="shared" si="203"/>
        <v>0</v>
      </c>
      <c r="Q1414" s="3">
        <f t="shared" si="204"/>
        <v>23.922418559098585</v>
      </c>
      <c r="R1414" s="3">
        <f>I1414 + M1414*Inputs!$B$9 - N1414/Inputs!$B$10</f>
        <v>317.5587821954623</v>
      </c>
    </row>
    <row r="1415" spans="1:18" x14ac:dyDescent="0.3">
      <c r="A1415" s="4">
        <v>46081.875</v>
      </c>
      <c r="B1415" s="3">
        <v>15.98</v>
      </c>
      <c r="C1415" s="3">
        <v>1</v>
      </c>
      <c r="D1415" s="3">
        <f t="shared" si="198"/>
        <v>18.787395833333335</v>
      </c>
      <c r="E1415" s="3">
        <f>MAX(B1415 - D1415/Inputs!$B$5, 0)</f>
        <v>0</v>
      </c>
      <c r="F1415" s="3">
        <f>MAX(D1415*Inputs!$B$5 - B1415, 0)</f>
        <v>0.55290833333333467</v>
      </c>
      <c r="G1415" s="3">
        <f t="shared" si="199"/>
        <v>1</v>
      </c>
      <c r="H1415" t="str">
        <f t="shared" si="200"/>
        <v>Reg</v>
      </c>
      <c r="I1415" s="3">
        <f t="shared" si="205"/>
        <v>317.5587821954623</v>
      </c>
      <c r="J1415" s="3">
        <f t="shared" si="206"/>
        <v>340</v>
      </c>
      <c r="K1415" s="3">
        <f>MIN(Inputs!$B$2, (Inputs!$B$8 - I1415)/Inputs!$B$9)</f>
        <v>23.922418559098585</v>
      </c>
      <c r="L1415" s="3">
        <f>MAX(MIN(Inputs!$B$2, I1415*Inputs!$B$10, Inputs!$B$8*Inputs!$B$4 - J1415), 0)</f>
        <v>0</v>
      </c>
      <c r="M1415" s="3">
        <f t="shared" si="201"/>
        <v>0</v>
      </c>
      <c r="N1415" s="3">
        <f t="shared" si="202"/>
        <v>0</v>
      </c>
      <c r="O1415" s="3">
        <f>IF(H1415="Reg", MIN(Inputs!$B$2, I1415*Inputs!$B$10, (Inputs!$B$8-I1415)/Inputs!$B$9), 0)</f>
        <v>23.922418559098585</v>
      </c>
      <c r="P1415" s="3">
        <f t="shared" si="203"/>
        <v>0</v>
      </c>
      <c r="Q1415" s="3">
        <f t="shared" si="204"/>
        <v>23.922418559098585</v>
      </c>
      <c r="R1415" s="3">
        <f>I1415 + M1415*Inputs!$B$9 - N1415/Inputs!$B$10</f>
        <v>317.5587821954623</v>
      </c>
    </row>
    <row r="1416" spans="1:18" x14ac:dyDescent="0.3">
      <c r="A1416" s="4">
        <v>46081.916666666657</v>
      </c>
      <c r="B1416" s="3">
        <v>16.772500000000001</v>
      </c>
      <c r="C1416" s="3">
        <v>0.03</v>
      </c>
      <c r="D1416" s="3">
        <f t="shared" si="198"/>
        <v>18.787395833333335</v>
      </c>
      <c r="E1416" s="3">
        <f>MAX(B1416 - D1416/Inputs!$B$5, 0)</f>
        <v>0</v>
      </c>
      <c r="F1416" s="3">
        <f>MAX(D1416*Inputs!$B$5 - B1416, 0)</f>
        <v>0</v>
      </c>
      <c r="G1416" s="3">
        <f t="shared" si="199"/>
        <v>0.03</v>
      </c>
      <c r="H1416" t="str">
        <f t="shared" si="200"/>
        <v>Reg</v>
      </c>
      <c r="I1416" s="3">
        <f t="shared" si="205"/>
        <v>317.5587821954623</v>
      </c>
      <c r="J1416" s="3">
        <f t="shared" si="206"/>
        <v>340</v>
      </c>
      <c r="K1416" s="3">
        <f>MIN(Inputs!$B$2, (Inputs!$B$8 - I1416)/Inputs!$B$9)</f>
        <v>23.922418559098585</v>
      </c>
      <c r="L1416" s="3">
        <f>MAX(MIN(Inputs!$B$2, I1416*Inputs!$B$10, Inputs!$B$8*Inputs!$B$4 - J1416), 0)</f>
        <v>0</v>
      </c>
      <c r="M1416" s="3">
        <f t="shared" si="201"/>
        <v>0</v>
      </c>
      <c r="N1416" s="3">
        <f t="shared" si="202"/>
        <v>0</v>
      </c>
      <c r="O1416" s="3">
        <f>IF(H1416="Reg", MIN(Inputs!$B$2, I1416*Inputs!$B$10, (Inputs!$B$8-I1416)/Inputs!$B$9), 0)</f>
        <v>23.922418559098585</v>
      </c>
      <c r="P1416" s="3">
        <f t="shared" si="203"/>
        <v>0</v>
      </c>
      <c r="Q1416" s="3">
        <f t="shared" si="204"/>
        <v>0.71767255677295749</v>
      </c>
      <c r="R1416" s="3">
        <f>I1416 + M1416*Inputs!$B$9 - N1416/Inputs!$B$10</f>
        <v>317.5587821954623</v>
      </c>
    </row>
    <row r="1417" spans="1:18" x14ac:dyDescent="0.3">
      <c r="A1417" s="4">
        <v>46081.958333333343</v>
      </c>
      <c r="B1417" s="3">
        <v>21.700000000000003</v>
      </c>
      <c r="C1417" s="3">
        <v>0.02</v>
      </c>
      <c r="D1417" s="3">
        <f t="shared" si="198"/>
        <v>18.787395833333335</v>
      </c>
      <c r="E1417" s="3">
        <f>MAX(B1417 - D1417/Inputs!$B$5, 0)</f>
        <v>0.35068655303030383</v>
      </c>
      <c r="F1417" s="3">
        <f>MAX(D1417*Inputs!$B$5 - B1417, 0)</f>
        <v>0</v>
      </c>
      <c r="G1417" s="3">
        <f t="shared" si="199"/>
        <v>0.02</v>
      </c>
      <c r="H1417" t="str">
        <f t="shared" si="200"/>
        <v>Discharge</v>
      </c>
      <c r="I1417" s="3">
        <f t="shared" si="205"/>
        <v>317.5587821954623</v>
      </c>
      <c r="J1417" s="3">
        <f t="shared" si="206"/>
        <v>340</v>
      </c>
      <c r="K1417" s="3">
        <f>MIN(Inputs!$B$2, (Inputs!$B$8 - I1417)/Inputs!$B$9)</f>
        <v>23.922418559098585</v>
      </c>
      <c r="L1417" s="3">
        <f>MAX(MIN(Inputs!$B$2, I1417*Inputs!$B$10, Inputs!$B$8*Inputs!$B$4 - J1417), 0)</f>
        <v>0</v>
      </c>
      <c r="M1417" s="3">
        <f t="shared" si="201"/>
        <v>0</v>
      </c>
      <c r="N1417" s="3">
        <f t="shared" si="202"/>
        <v>0</v>
      </c>
      <c r="O1417" s="3">
        <f>IF(H1417="Reg", MIN(Inputs!$B$2, I1417*Inputs!$B$10, (Inputs!$B$8-I1417)/Inputs!$B$9), 0)</f>
        <v>0</v>
      </c>
      <c r="P1417" s="3">
        <f t="shared" si="203"/>
        <v>0</v>
      </c>
      <c r="Q1417" s="3">
        <f t="shared" si="204"/>
        <v>0</v>
      </c>
      <c r="R1417" s="3">
        <f>I1417 + M1417*Inputs!$B$9 - N1417/Inputs!$B$10</f>
        <v>317.5587821954623</v>
      </c>
    </row>
    <row r="1418" spans="1:18" x14ac:dyDescent="0.3">
      <c r="A1418" s="4">
        <v>46082</v>
      </c>
      <c r="B1418" s="3">
        <v>38.417499999999997</v>
      </c>
      <c r="C1418" s="3">
        <v>0.02</v>
      </c>
      <c r="D1418" s="3">
        <f t="shared" si="198"/>
        <v>18.991875</v>
      </c>
      <c r="E1418" s="3">
        <f>MAX(B1418 - D1418/Inputs!$B$5, 0)</f>
        <v>16.83582386363636</v>
      </c>
      <c r="F1418" s="3">
        <f>MAX(D1418*Inputs!$B$5 - B1418, 0)</f>
        <v>0</v>
      </c>
      <c r="G1418" s="3">
        <f t="shared" si="199"/>
        <v>0.02</v>
      </c>
      <c r="H1418" t="str">
        <f t="shared" si="200"/>
        <v>Discharge</v>
      </c>
      <c r="I1418" s="3">
        <f t="shared" si="205"/>
        <v>317.5587821954623</v>
      </c>
      <c r="J1418" s="3">
        <f t="shared" si="206"/>
        <v>0</v>
      </c>
      <c r="K1418" s="3">
        <f>MIN(Inputs!$B$2, (Inputs!$B$8 - I1418)/Inputs!$B$9)</f>
        <v>23.922418559098585</v>
      </c>
      <c r="L1418" s="3">
        <f>MAX(MIN(Inputs!$B$2, I1418*Inputs!$B$10, Inputs!$B$8*Inputs!$B$4 - J1418), 0)</f>
        <v>170</v>
      </c>
      <c r="M1418" s="3">
        <f t="shared" si="201"/>
        <v>0</v>
      </c>
      <c r="N1418" s="3">
        <f t="shared" si="202"/>
        <v>170</v>
      </c>
      <c r="O1418" s="3">
        <f>IF(H1418="Reg", MIN(Inputs!$B$2, I1418*Inputs!$B$10, (Inputs!$B$8-I1418)/Inputs!$B$9), 0)</f>
        <v>0</v>
      </c>
      <c r="P1418" s="3">
        <f t="shared" si="203"/>
        <v>6530.9749999999995</v>
      </c>
      <c r="Q1418" s="3">
        <f t="shared" si="204"/>
        <v>0</v>
      </c>
      <c r="R1418" s="3">
        <f>I1418 + M1418*Inputs!$B$9 - N1418/Inputs!$B$10</f>
        <v>136.33817329319345</v>
      </c>
    </row>
    <row r="1419" spans="1:18" x14ac:dyDescent="0.3">
      <c r="A1419" s="4">
        <v>46082.041666666657</v>
      </c>
      <c r="B1419" s="3">
        <v>25.5075</v>
      </c>
      <c r="C1419" s="3">
        <v>0.03</v>
      </c>
      <c r="D1419" s="3">
        <f t="shared" si="198"/>
        <v>18.991875</v>
      </c>
      <c r="E1419" s="3">
        <f>MAX(B1419 - D1419/Inputs!$B$5, 0)</f>
        <v>3.9258238636363636</v>
      </c>
      <c r="F1419" s="3">
        <f>MAX(D1419*Inputs!$B$5 - B1419, 0)</f>
        <v>0</v>
      </c>
      <c r="G1419" s="3">
        <f t="shared" si="199"/>
        <v>0.03</v>
      </c>
      <c r="H1419" t="str">
        <f t="shared" si="200"/>
        <v>Discharge</v>
      </c>
      <c r="I1419" s="3">
        <f t="shared" si="205"/>
        <v>136.33817329319345</v>
      </c>
      <c r="J1419" s="3">
        <f t="shared" si="206"/>
        <v>170</v>
      </c>
      <c r="K1419" s="3">
        <f>MIN(Inputs!$B$2, (Inputs!$B$8 - I1419)/Inputs!$B$9)</f>
        <v>170</v>
      </c>
      <c r="L1419" s="3">
        <f>MAX(MIN(Inputs!$B$2, I1419*Inputs!$B$10, Inputs!$B$8*Inputs!$B$4 - J1419), 0)</f>
        <v>127.89654333598648</v>
      </c>
      <c r="M1419" s="3">
        <f t="shared" si="201"/>
        <v>0</v>
      </c>
      <c r="N1419" s="3">
        <f t="shared" si="202"/>
        <v>127.89654333598648</v>
      </c>
      <c r="O1419" s="3">
        <f>IF(H1419="Reg", MIN(Inputs!$B$2, I1419*Inputs!$B$10, (Inputs!$B$8-I1419)/Inputs!$B$9), 0)</f>
        <v>0</v>
      </c>
      <c r="P1419" s="3">
        <f t="shared" si="203"/>
        <v>3262.321079142675</v>
      </c>
      <c r="Q1419" s="3">
        <f t="shared" si="204"/>
        <v>0</v>
      </c>
      <c r="R1419" s="3">
        <f>I1419 + M1419*Inputs!$B$9 - N1419/Inputs!$B$10</f>
        <v>0</v>
      </c>
    </row>
    <row r="1420" spans="1:18" x14ac:dyDescent="0.3">
      <c r="A1420" s="4">
        <v>46082.083333333343</v>
      </c>
      <c r="B1420" s="3">
        <v>26.900000000000002</v>
      </c>
      <c r="C1420" s="3">
        <v>0.03</v>
      </c>
      <c r="D1420" s="3">
        <f t="shared" si="198"/>
        <v>18.991875</v>
      </c>
      <c r="E1420" s="3">
        <f>MAX(B1420 - D1420/Inputs!$B$5, 0)</f>
        <v>5.3183238636363654</v>
      </c>
      <c r="F1420" s="3">
        <f>MAX(D1420*Inputs!$B$5 - B1420, 0)</f>
        <v>0</v>
      </c>
      <c r="G1420" s="3">
        <f t="shared" si="199"/>
        <v>0.03</v>
      </c>
      <c r="H1420" t="str">
        <f t="shared" si="200"/>
        <v>Discharge</v>
      </c>
      <c r="I1420" s="3">
        <f t="shared" si="205"/>
        <v>0</v>
      </c>
      <c r="J1420" s="3">
        <f t="shared" si="206"/>
        <v>297.89654333598651</v>
      </c>
      <c r="K1420" s="3">
        <f>MIN(Inputs!$B$2, (Inputs!$B$8 - I1420)/Inputs!$B$9)</f>
        <v>170</v>
      </c>
      <c r="L1420" s="3">
        <f>MAX(MIN(Inputs!$B$2, I1420*Inputs!$B$10, Inputs!$B$8*Inputs!$B$4 - J1420), 0)</f>
        <v>0</v>
      </c>
      <c r="M1420" s="3">
        <f t="shared" si="201"/>
        <v>0</v>
      </c>
      <c r="N1420" s="3">
        <f t="shared" si="202"/>
        <v>0</v>
      </c>
      <c r="O1420" s="3">
        <f>IF(H1420="Reg", MIN(Inputs!$B$2, I1420*Inputs!$B$10, (Inputs!$B$8-I1420)/Inputs!$B$9), 0)</f>
        <v>0</v>
      </c>
      <c r="P1420" s="3">
        <f t="shared" si="203"/>
        <v>0</v>
      </c>
      <c r="Q1420" s="3">
        <f t="shared" si="204"/>
        <v>0</v>
      </c>
      <c r="R1420" s="3">
        <f>I1420 + M1420*Inputs!$B$9 - N1420/Inputs!$B$10</f>
        <v>0</v>
      </c>
    </row>
    <row r="1421" spans="1:18" x14ac:dyDescent="0.3">
      <c r="A1421" s="4">
        <v>46082.125</v>
      </c>
      <c r="B1421" s="3">
        <v>26.91</v>
      </c>
      <c r="C1421" s="3">
        <v>0.03</v>
      </c>
      <c r="D1421" s="3">
        <f t="shared" si="198"/>
        <v>18.991875</v>
      </c>
      <c r="E1421" s="3">
        <f>MAX(B1421 - D1421/Inputs!$B$5, 0)</f>
        <v>5.3283238636363635</v>
      </c>
      <c r="F1421" s="3">
        <f>MAX(D1421*Inputs!$B$5 - B1421, 0)</f>
        <v>0</v>
      </c>
      <c r="G1421" s="3">
        <f t="shared" si="199"/>
        <v>0.03</v>
      </c>
      <c r="H1421" t="str">
        <f t="shared" si="200"/>
        <v>Discharge</v>
      </c>
      <c r="I1421" s="3">
        <f t="shared" si="205"/>
        <v>0</v>
      </c>
      <c r="J1421" s="3">
        <f t="shared" si="206"/>
        <v>297.89654333598651</v>
      </c>
      <c r="K1421" s="3">
        <f>MIN(Inputs!$B$2, (Inputs!$B$8 - I1421)/Inputs!$B$9)</f>
        <v>170</v>
      </c>
      <c r="L1421" s="3">
        <f>MAX(MIN(Inputs!$B$2, I1421*Inputs!$B$10, Inputs!$B$8*Inputs!$B$4 - J1421), 0)</f>
        <v>0</v>
      </c>
      <c r="M1421" s="3">
        <f t="shared" si="201"/>
        <v>0</v>
      </c>
      <c r="N1421" s="3">
        <f t="shared" si="202"/>
        <v>0</v>
      </c>
      <c r="O1421" s="3">
        <f>IF(H1421="Reg", MIN(Inputs!$B$2, I1421*Inputs!$B$10, (Inputs!$B$8-I1421)/Inputs!$B$9), 0)</f>
        <v>0</v>
      </c>
      <c r="P1421" s="3">
        <f t="shared" si="203"/>
        <v>0</v>
      </c>
      <c r="Q1421" s="3">
        <f t="shared" si="204"/>
        <v>0</v>
      </c>
      <c r="R1421" s="3">
        <f>I1421 + M1421*Inputs!$B$9 - N1421/Inputs!$B$10</f>
        <v>0</v>
      </c>
    </row>
    <row r="1422" spans="1:18" x14ac:dyDescent="0.3">
      <c r="A1422" s="4">
        <v>46082.166666666657</v>
      </c>
      <c r="B1422" s="3">
        <v>27.892499999999998</v>
      </c>
      <c r="C1422" s="3">
        <v>0.04</v>
      </c>
      <c r="D1422" s="3">
        <f t="shared" si="198"/>
        <v>18.991875</v>
      </c>
      <c r="E1422" s="3">
        <f>MAX(B1422 - D1422/Inputs!$B$5, 0)</f>
        <v>6.3108238636363616</v>
      </c>
      <c r="F1422" s="3">
        <f>MAX(D1422*Inputs!$B$5 - B1422, 0)</f>
        <v>0</v>
      </c>
      <c r="G1422" s="3">
        <f t="shared" si="199"/>
        <v>0.04</v>
      </c>
      <c r="H1422" t="str">
        <f t="shared" si="200"/>
        <v>Discharge</v>
      </c>
      <c r="I1422" s="3">
        <f t="shared" si="205"/>
        <v>0</v>
      </c>
      <c r="J1422" s="3">
        <f t="shared" si="206"/>
        <v>297.89654333598651</v>
      </c>
      <c r="K1422" s="3">
        <f>MIN(Inputs!$B$2, (Inputs!$B$8 - I1422)/Inputs!$B$9)</f>
        <v>170</v>
      </c>
      <c r="L1422" s="3">
        <f>MAX(MIN(Inputs!$B$2, I1422*Inputs!$B$10, Inputs!$B$8*Inputs!$B$4 - J1422), 0)</f>
        <v>0</v>
      </c>
      <c r="M1422" s="3">
        <f t="shared" si="201"/>
        <v>0</v>
      </c>
      <c r="N1422" s="3">
        <f t="shared" si="202"/>
        <v>0</v>
      </c>
      <c r="O1422" s="3">
        <f>IF(H1422="Reg", MIN(Inputs!$B$2, I1422*Inputs!$B$10, (Inputs!$B$8-I1422)/Inputs!$B$9), 0)</f>
        <v>0</v>
      </c>
      <c r="P1422" s="3">
        <f t="shared" si="203"/>
        <v>0</v>
      </c>
      <c r="Q1422" s="3">
        <f t="shared" si="204"/>
        <v>0</v>
      </c>
      <c r="R1422" s="3">
        <f>I1422 + M1422*Inputs!$B$9 - N1422/Inputs!$B$10</f>
        <v>0</v>
      </c>
    </row>
    <row r="1423" spans="1:18" x14ac:dyDescent="0.3">
      <c r="A1423" s="4">
        <v>46082.208333333343</v>
      </c>
      <c r="B1423" s="3">
        <v>27.755000000000003</v>
      </c>
      <c r="C1423" s="3">
        <v>0.05</v>
      </c>
      <c r="D1423" s="3">
        <f t="shared" si="198"/>
        <v>18.991875</v>
      </c>
      <c r="E1423" s="3">
        <f>MAX(B1423 - D1423/Inputs!$B$5, 0)</f>
        <v>6.1733238636363659</v>
      </c>
      <c r="F1423" s="3">
        <f>MAX(D1423*Inputs!$B$5 - B1423, 0)</f>
        <v>0</v>
      </c>
      <c r="G1423" s="3">
        <f t="shared" si="199"/>
        <v>0.05</v>
      </c>
      <c r="H1423" t="str">
        <f t="shared" si="200"/>
        <v>Discharge</v>
      </c>
      <c r="I1423" s="3">
        <f t="shared" si="205"/>
        <v>0</v>
      </c>
      <c r="J1423" s="3">
        <f t="shared" si="206"/>
        <v>297.89654333598651</v>
      </c>
      <c r="K1423" s="3">
        <f>MIN(Inputs!$B$2, (Inputs!$B$8 - I1423)/Inputs!$B$9)</f>
        <v>170</v>
      </c>
      <c r="L1423" s="3">
        <f>MAX(MIN(Inputs!$B$2, I1423*Inputs!$B$10, Inputs!$B$8*Inputs!$B$4 - J1423), 0)</f>
        <v>0</v>
      </c>
      <c r="M1423" s="3">
        <f t="shared" si="201"/>
        <v>0</v>
      </c>
      <c r="N1423" s="3">
        <f t="shared" si="202"/>
        <v>0</v>
      </c>
      <c r="O1423" s="3">
        <f>IF(H1423="Reg", MIN(Inputs!$B$2, I1423*Inputs!$B$10, (Inputs!$B$8-I1423)/Inputs!$B$9), 0)</f>
        <v>0</v>
      </c>
      <c r="P1423" s="3">
        <f t="shared" si="203"/>
        <v>0</v>
      </c>
      <c r="Q1423" s="3">
        <f t="shared" si="204"/>
        <v>0</v>
      </c>
      <c r="R1423" s="3">
        <f>I1423 + M1423*Inputs!$B$9 - N1423/Inputs!$B$10</f>
        <v>0</v>
      </c>
    </row>
    <row r="1424" spans="1:18" x14ac:dyDescent="0.3">
      <c r="A1424" s="4">
        <v>46082.25</v>
      </c>
      <c r="B1424" s="3">
        <v>28.0275</v>
      </c>
      <c r="C1424" s="3">
        <v>0.5</v>
      </c>
      <c r="D1424" s="3">
        <f t="shared" si="198"/>
        <v>18.991875</v>
      </c>
      <c r="E1424" s="3">
        <f>MAX(B1424 - D1424/Inputs!$B$5, 0)</f>
        <v>6.4458238636363632</v>
      </c>
      <c r="F1424" s="3">
        <f>MAX(D1424*Inputs!$B$5 - B1424, 0)</f>
        <v>0</v>
      </c>
      <c r="G1424" s="3">
        <f t="shared" si="199"/>
        <v>0.5</v>
      </c>
      <c r="H1424" t="str">
        <f t="shared" si="200"/>
        <v>Discharge</v>
      </c>
      <c r="I1424" s="3">
        <f t="shared" si="205"/>
        <v>0</v>
      </c>
      <c r="J1424" s="3">
        <f t="shared" si="206"/>
        <v>297.89654333598651</v>
      </c>
      <c r="K1424" s="3">
        <f>MIN(Inputs!$B$2, (Inputs!$B$8 - I1424)/Inputs!$B$9)</f>
        <v>170</v>
      </c>
      <c r="L1424" s="3">
        <f>MAX(MIN(Inputs!$B$2, I1424*Inputs!$B$10, Inputs!$B$8*Inputs!$B$4 - J1424), 0)</f>
        <v>0</v>
      </c>
      <c r="M1424" s="3">
        <f t="shared" si="201"/>
        <v>0</v>
      </c>
      <c r="N1424" s="3">
        <f t="shared" si="202"/>
        <v>0</v>
      </c>
      <c r="O1424" s="3">
        <f>IF(H1424="Reg", MIN(Inputs!$B$2, I1424*Inputs!$B$10, (Inputs!$B$8-I1424)/Inputs!$B$9), 0)</f>
        <v>0</v>
      </c>
      <c r="P1424" s="3">
        <f t="shared" si="203"/>
        <v>0</v>
      </c>
      <c r="Q1424" s="3">
        <f t="shared" si="204"/>
        <v>0</v>
      </c>
      <c r="R1424" s="3">
        <f>I1424 + M1424*Inputs!$B$9 - N1424/Inputs!$B$10</f>
        <v>0</v>
      </c>
    </row>
    <row r="1425" spans="1:18" x14ac:dyDescent="0.3">
      <c r="A1425" s="4">
        <v>46082.291666666657</v>
      </c>
      <c r="B1425" s="3">
        <v>26.252499999999998</v>
      </c>
      <c r="C1425" s="3">
        <v>1.1000000000000001</v>
      </c>
      <c r="D1425" s="3">
        <f t="shared" si="198"/>
        <v>18.991875</v>
      </c>
      <c r="E1425" s="3">
        <f>MAX(B1425 - D1425/Inputs!$B$5, 0)</f>
        <v>4.670823863636361</v>
      </c>
      <c r="F1425" s="3">
        <f>MAX(D1425*Inputs!$B$5 - B1425, 0)</f>
        <v>0</v>
      </c>
      <c r="G1425" s="3">
        <f t="shared" si="199"/>
        <v>1.1000000000000001</v>
      </c>
      <c r="H1425" t="str">
        <f t="shared" si="200"/>
        <v>Discharge</v>
      </c>
      <c r="I1425" s="3">
        <f t="shared" si="205"/>
        <v>0</v>
      </c>
      <c r="J1425" s="3">
        <f t="shared" si="206"/>
        <v>297.89654333598651</v>
      </c>
      <c r="K1425" s="3">
        <f>MIN(Inputs!$B$2, (Inputs!$B$8 - I1425)/Inputs!$B$9)</f>
        <v>170</v>
      </c>
      <c r="L1425" s="3">
        <f>MAX(MIN(Inputs!$B$2, I1425*Inputs!$B$10, Inputs!$B$8*Inputs!$B$4 - J1425), 0)</f>
        <v>0</v>
      </c>
      <c r="M1425" s="3">
        <f t="shared" si="201"/>
        <v>0</v>
      </c>
      <c r="N1425" s="3">
        <f t="shared" si="202"/>
        <v>0</v>
      </c>
      <c r="O1425" s="3">
        <f>IF(H1425="Reg", MIN(Inputs!$B$2, I1425*Inputs!$B$10, (Inputs!$B$8-I1425)/Inputs!$B$9), 0)</f>
        <v>0</v>
      </c>
      <c r="P1425" s="3">
        <f t="shared" si="203"/>
        <v>0</v>
      </c>
      <c r="Q1425" s="3">
        <f t="shared" si="204"/>
        <v>0</v>
      </c>
      <c r="R1425" s="3">
        <f>I1425 + M1425*Inputs!$B$9 - N1425/Inputs!$B$10</f>
        <v>0</v>
      </c>
    </row>
    <row r="1426" spans="1:18" x14ac:dyDescent="0.3">
      <c r="A1426" s="4">
        <v>46082.333333333343</v>
      </c>
      <c r="B1426" s="3">
        <v>14.437499999999998</v>
      </c>
      <c r="C1426" s="3">
        <v>4.99</v>
      </c>
      <c r="D1426" s="3">
        <f t="shared" si="198"/>
        <v>18.991875</v>
      </c>
      <c r="E1426" s="3">
        <f>MAX(B1426 - D1426/Inputs!$B$5, 0)</f>
        <v>0</v>
      </c>
      <c r="F1426" s="3">
        <f>MAX(D1426*Inputs!$B$5 - B1426, 0)</f>
        <v>2.2753500000000013</v>
      </c>
      <c r="G1426" s="3">
        <f t="shared" si="199"/>
        <v>4.99</v>
      </c>
      <c r="H1426" t="str">
        <f t="shared" si="200"/>
        <v>Reg</v>
      </c>
      <c r="I1426" s="3">
        <f t="shared" si="205"/>
        <v>0</v>
      </c>
      <c r="J1426" s="3">
        <f t="shared" si="206"/>
        <v>297.89654333598651</v>
      </c>
      <c r="K1426" s="3">
        <f>MIN(Inputs!$B$2, (Inputs!$B$8 - I1426)/Inputs!$B$9)</f>
        <v>170</v>
      </c>
      <c r="L1426" s="3">
        <f>MAX(MIN(Inputs!$B$2, I1426*Inputs!$B$10, Inputs!$B$8*Inputs!$B$4 - J1426), 0)</f>
        <v>0</v>
      </c>
      <c r="M1426" s="3">
        <f t="shared" si="201"/>
        <v>0</v>
      </c>
      <c r="N1426" s="3">
        <f t="shared" si="202"/>
        <v>0</v>
      </c>
      <c r="O1426" s="3">
        <f>IF(H1426="Reg", MIN(Inputs!$B$2, I1426*Inputs!$B$10, (Inputs!$B$8-I1426)/Inputs!$B$9), 0)</f>
        <v>0</v>
      </c>
      <c r="P1426" s="3">
        <f t="shared" si="203"/>
        <v>0</v>
      </c>
      <c r="Q1426" s="3">
        <f t="shared" si="204"/>
        <v>0</v>
      </c>
      <c r="R1426" s="3">
        <f>I1426 + M1426*Inputs!$B$9 - N1426/Inputs!$B$10</f>
        <v>0</v>
      </c>
    </row>
    <row r="1427" spans="1:18" x14ac:dyDescent="0.3">
      <c r="A1427" s="4">
        <v>46082.375</v>
      </c>
      <c r="B1427" s="3">
        <v>1.0249999999999999</v>
      </c>
      <c r="C1427" s="3">
        <v>3.57</v>
      </c>
      <c r="D1427" s="3">
        <f t="shared" si="198"/>
        <v>18.991875</v>
      </c>
      <c r="E1427" s="3">
        <f>MAX(B1427 - D1427/Inputs!$B$5, 0)</f>
        <v>0</v>
      </c>
      <c r="F1427" s="3">
        <f>MAX(D1427*Inputs!$B$5 - B1427, 0)</f>
        <v>15.687849999999999</v>
      </c>
      <c r="G1427" s="3">
        <f t="shared" si="199"/>
        <v>3.57</v>
      </c>
      <c r="H1427" t="str">
        <f t="shared" si="200"/>
        <v>Charge</v>
      </c>
      <c r="I1427" s="3">
        <f t="shared" si="205"/>
        <v>0</v>
      </c>
      <c r="J1427" s="3">
        <f t="shared" si="206"/>
        <v>297.89654333598651</v>
      </c>
      <c r="K1427" s="3">
        <f>MIN(Inputs!$B$2, (Inputs!$B$8 - I1427)/Inputs!$B$9)</f>
        <v>170</v>
      </c>
      <c r="L1427" s="3">
        <f>MAX(MIN(Inputs!$B$2, I1427*Inputs!$B$10, Inputs!$B$8*Inputs!$B$4 - J1427), 0)</f>
        <v>0</v>
      </c>
      <c r="M1427" s="3">
        <f t="shared" si="201"/>
        <v>170</v>
      </c>
      <c r="N1427" s="3">
        <f t="shared" si="202"/>
        <v>0</v>
      </c>
      <c r="O1427" s="3">
        <f>IF(H1427="Reg", MIN(Inputs!$B$2, I1427*Inputs!$B$10, (Inputs!$B$8-I1427)/Inputs!$B$9), 0)</f>
        <v>0</v>
      </c>
      <c r="P1427" s="3">
        <f t="shared" si="203"/>
        <v>-174.24999999999997</v>
      </c>
      <c r="Q1427" s="3">
        <f t="shared" si="204"/>
        <v>0</v>
      </c>
      <c r="R1427" s="3">
        <f>I1427 + M1427*Inputs!$B$9 - N1427/Inputs!$B$10</f>
        <v>159.4741358339966</v>
      </c>
    </row>
    <row r="1428" spans="1:18" x14ac:dyDescent="0.3">
      <c r="A1428" s="4">
        <v>46082.416666666657</v>
      </c>
      <c r="B1428" s="3">
        <v>1.4449999999999998</v>
      </c>
      <c r="C1428" s="3">
        <v>1</v>
      </c>
      <c r="D1428" s="3">
        <f t="shared" si="198"/>
        <v>18.991875</v>
      </c>
      <c r="E1428" s="3">
        <f>MAX(B1428 - D1428/Inputs!$B$5, 0)</f>
        <v>0</v>
      </c>
      <c r="F1428" s="3">
        <f>MAX(D1428*Inputs!$B$5 - B1428, 0)</f>
        <v>15.267849999999999</v>
      </c>
      <c r="G1428" s="3">
        <f t="shared" si="199"/>
        <v>1</v>
      </c>
      <c r="H1428" t="str">
        <f t="shared" si="200"/>
        <v>Charge</v>
      </c>
      <c r="I1428" s="3">
        <f t="shared" si="205"/>
        <v>159.4741358339966</v>
      </c>
      <c r="J1428" s="3">
        <f t="shared" si="206"/>
        <v>297.89654333598651</v>
      </c>
      <c r="K1428" s="3">
        <f>MIN(Inputs!$B$2, (Inputs!$B$8 - I1428)/Inputs!$B$9)</f>
        <v>170</v>
      </c>
      <c r="L1428" s="3">
        <f>MAX(MIN(Inputs!$B$2, I1428*Inputs!$B$10, Inputs!$B$8*Inputs!$B$4 - J1428), 0)</f>
        <v>42.103456664013493</v>
      </c>
      <c r="M1428" s="3">
        <f t="shared" si="201"/>
        <v>170</v>
      </c>
      <c r="N1428" s="3">
        <f t="shared" si="202"/>
        <v>0</v>
      </c>
      <c r="O1428" s="3">
        <f>IF(H1428="Reg", MIN(Inputs!$B$2, I1428*Inputs!$B$10, (Inputs!$B$8-I1428)/Inputs!$B$9), 0)</f>
        <v>0</v>
      </c>
      <c r="P1428" s="3">
        <f t="shared" si="203"/>
        <v>-245.64999999999998</v>
      </c>
      <c r="Q1428" s="3">
        <f t="shared" si="204"/>
        <v>0</v>
      </c>
      <c r="R1428" s="3">
        <f>I1428 + M1428*Inputs!$B$9 - N1428/Inputs!$B$10</f>
        <v>318.9482716679932</v>
      </c>
    </row>
    <row r="1429" spans="1:18" x14ac:dyDescent="0.3">
      <c r="A1429" s="4">
        <v>46082.458333333343</v>
      </c>
      <c r="B1429" s="3">
        <v>1.075</v>
      </c>
      <c r="C1429" s="3">
        <v>0.73</v>
      </c>
      <c r="D1429" s="3">
        <f t="shared" si="198"/>
        <v>18.991875</v>
      </c>
      <c r="E1429" s="3">
        <f>MAX(B1429 - D1429/Inputs!$B$5, 0)</f>
        <v>0</v>
      </c>
      <c r="F1429" s="3">
        <f>MAX(D1429*Inputs!$B$5 - B1429, 0)</f>
        <v>15.63785</v>
      </c>
      <c r="G1429" s="3">
        <f t="shared" si="199"/>
        <v>0.73</v>
      </c>
      <c r="H1429" t="str">
        <f t="shared" si="200"/>
        <v>Charge</v>
      </c>
      <c r="I1429" s="3">
        <f t="shared" si="205"/>
        <v>318.9482716679932</v>
      </c>
      <c r="J1429" s="3">
        <f t="shared" si="206"/>
        <v>297.89654333598651</v>
      </c>
      <c r="K1429" s="3">
        <f>MIN(Inputs!$B$2, (Inputs!$B$8 - I1429)/Inputs!$B$9)</f>
        <v>22.44121780453775</v>
      </c>
      <c r="L1429" s="3">
        <f>MAX(MIN(Inputs!$B$2, I1429*Inputs!$B$10, Inputs!$B$8*Inputs!$B$4 - J1429), 0)</f>
        <v>42.103456664013493</v>
      </c>
      <c r="M1429" s="3">
        <f t="shared" si="201"/>
        <v>22.44121780453775</v>
      </c>
      <c r="N1429" s="3">
        <f t="shared" si="202"/>
        <v>0</v>
      </c>
      <c r="O1429" s="3">
        <f>IF(H1429="Reg", MIN(Inputs!$B$2, I1429*Inputs!$B$10, (Inputs!$B$8-I1429)/Inputs!$B$9), 0)</f>
        <v>0</v>
      </c>
      <c r="P1429" s="3">
        <f t="shared" si="203"/>
        <v>-24.124309139878079</v>
      </c>
      <c r="Q1429" s="3">
        <f t="shared" si="204"/>
        <v>0</v>
      </c>
      <c r="R1429" s="3">
        <f>I1429 + M1429*Inputs!$B$9 - N1429/Inputs!$B$10</f>
        <v>340</v>
      </c>
    </row>
    <row r="1430" spans="1:18" x14ac:dyDescent="0.3">
      <c r="A1430" s="4">
        <v>46082.5</v>
      </c>
      <c r="B1430" s="3">
        <v>1.4450000000000001</v>
      </c>
      <c r="C1430" s="3">
        <v>0.5</v>
      </c>
      <c r="D1430" s="3">
        <f t="shared" si="198"/>
        <v>18.991875</v>
      </c>
      <c r="E1430" s="3">
        <f>MAX(B1430 - D1430/Inputs!$B$5, 0)</f>
        <v>0</v>
      </c>
      <c r="F1430" s="3">
        <f>MAX(D1430*Inputs!$B$5 - B1430, 0)</f>
        <v>15.267849999999999</v>
      </c>
      <c r="G1430" s="3">
        <f t="shared" si="199"/>
        <v>0.5</v>
      </c>
      <c r="H1430" t="str">
        <f t="shared" si="200"/>
        <v>Charge</v>
      </c>
      <c r="I1430" s="3">
        <f t="shared" si="205"/>
        <v>340</v>
      </c>
      <c r="J1430" s="3">
        <f t="shared" si="206"/>
        <v>297.89654333598651</v>
      </c>
      <c r="K1430" s="3">
        <f>MIN(Inputs!$B$2, (Inputs!$B$8 - I1430)/Inputs!$B$9)</f>
        <v>0</v>
      </c>
      <c r="L1430" s="3">
        <f>MAX(MIN(Inputs!$B$2, I1430*Inputs!$B$10, Inputs!$B$8*Inputs!$B$4 - J1430), 0)</f>
        <v>42.103456664013493</v>
      </c>
      <c r="M1430" s="3">
        <f t="shared" si="201"/>
        <v>0</v>
      </c>
      <c r="N1430" s="3">
        <f t="shared" si="202"/>
        <v>0</v>
      </c>
      <c r="O1430" s="3">
        <f>IF(H1430="Reg", MIN(Inputs!$B$2, I1430*Inputs!$B$10, (Inputs!$B$8-I1430)/Inputs!$B$9), 0)</f>
        <v>0</v>
      </c>
      <c r="P1430" s="3">
        <f t="shared" si="203"/>
        <v>0</v>
      </c>
      <c r="Q1430" s="3">
        <f t="shared" si="204"/>
        <v>0</v>
      </c>
      <c r="R1430" s="3">
        <f>I1430 + M1430*Inputs!$B$9 - N1430/Inputs!$B$10</f>
        <v>340</v>
      </c>
    </row>
    <row r="1431" spans="1:18" x14ac:dyDescent="0.3">
      <c r="A1431" s="4">
        <v>46082.541666666657</v>
      </c>
      <c r="B1431" s="3">
        <v>1.6325000000000001</v>
      </c>
      <c r="C1431" s="3">
        <v>0.45</v>
      </c>
      <c r="D1431" s="3">
        <f t="shared" si="198"/>
        <v>18.991875</v>
      </c>
      <c r="E1431" s="3">
        <f>MAX(B1431 - D1431/Inputs!$B$5, 0)</f>
        <v>0</v>
      </c>
      <c r="F1431" s="3">
        <f>MAX(D1431*Inputs!$B$5 - B1431, 0)</f>
        <v>15.080349999999999</v>
      </c>
      <c r="G1431" s="3">
        <f t="shared" si="199"/>
        <v>0.45</v>
      </c>
      <c r="H1431" t="str">
        <f t="shared" si="200"/>
        <v>Charge</v>
      </c>
      <c r="I1431" s="3">
        <f t="shared" si="205"/>
        <v>340</v>
      </c>
      <c r="J1431" s="3">
        <f t="shared" si="206"/>
        <v>297.89654333598651</v>
      </c>
      <c r="K1431" s="3">
        <f>MIN(Inputs!$B$2, (Inputs!$B$8 - I1431)/Inputs!$B$9)</f>
        <v>0</v>
      </c>
      <c r="L1431" s="3">
        <f>MAX(MIN(Inputs!$B$2, I1431*Inputs!$B$10, Inputs!$B$8*Inputs!$B$4 - J1431), 0)</f>
        <v>42.103456664013493</v>
      </c>
      <c r="M1431" s="3">
        <f t="shared" si="201"/>
        <v>0</v>
      </c>
      <c r="N1431" s="3">
        <f t="shared" si="202"/>
        <v>0</v>
      </c>
      <c r="O1431" s="3">
        <f>IF(H1431="Reg", MIN(Inputs!$B$2, I1431*Inputs!$B$10, (Inputs!$B$8-I1431)/Inputs!$B$9), 0)</f>
        <v>0</v>
      </c>
      <c r="P1431" s="3">
        <f t="shared" si="203"/>
        <v>0</v>
      </c>
      <c r="Q1431" s="3">
        <f t="shared" si="204"/>
        <v>0</v>
      </c>
      <c r="R1431" s="3">
        <f>I1431 + M1431*Inputs!$B$9 - N1431/Inputs!$B$10</f>
        <v>340</v>
      </c>
    </row>
    <row r="1432" spans="1:18" x14ac:dyDescent="0.3">
      <c r="A1432" s="4">
        <v>46082.583333333343</v>
      </c>
      <c r="B1432" s="3">
        <v>1.4624999999999999</v>
      </c>
      <c r="C1432" s="3">
        <v>0.59</v>
      </c>
      <c r="D1432" s="3">
        <f t="shared" si="198"/>
        <v>18.991875</v>
      </c>
      <c r="E1432" s="3">
        <f>MAX(B1432 - D1432/Inputs!$B$5, 0)</f>
        <v>0</v>
      </c>
      <c r="F1432" s="3">
        <f>MAX(D1432*Inputs!$B$5 - B1432, 0)</f>
        <v>15.250349999999999</v>
      </c>
      <c r="G1432" s="3">
        <f t="shared" si="199"/>
        <v>0.59</v>
      </c>
      <c r="H1432" t="str">
        <f t="shared" si="200"/>
        <v>Charge</v>
      </c>
      <c r="I1432" s="3">
        <f t="shared" si="205"/>
        <v>340</v>
      </c>
      <c r="J1432" s="3">
        <f t="shared" si="206"/>
        <v>297.89654333598651</v>
      </c>
      <c r="K1432" s="3">
        <f>MIN(Inputs!$B$2, (Inputs!$B$8 - I1432)/Inputs!$B$9)</f>
        <v>0</v>
      </c>
      <c r="L1432" s="3">
        <f>MAX(MIN(Inputs!$B$2, I1432*Inputs!$B$10, Inputs!$B$8*Inputs!$B$4 - J1432), 0)</f>
        <v>42.103456664013493</v>
      </c>
      <c r="M1432" s="3">
        <f t="shared" si="201"/>
        <v>0</v>
      </c>
      <c r="N1432" s="3">
        <f t="shared" si="202"/>
        <v>0</v>
      </c>
      <c r="O1432" s="3">
        <f>IF(H1432="Reg", MIN(Inputs!$B$2, I1432*Inputs!$B$10, (Inputs!$B$8-I1432)/Inputs!$B$9), 0)</f>
        <v>0</v>
      </c>
      <c r="P1432" s="3">
        <f t="shared" si="203"/>
        <v>0</v>
      </c>
      <c r="Q1432" s="3">
        <f t="shared" si="204"/>
        <v>0</v>
      </c>
      <c r="R1432" s="3">
        <f>I1432 + M1432*Inputs!$B$9 - N1432/Inputs!$B$10</f>
        <v>340</v>
      </c>
    </row>
    <row r="1433" spans="1:18" x14ac:dyDescent="0.3">
      <c r="A1433" s="4">
        <v>46082.625</v>
      </c>
      <c r="B1433" s="3">
        <v>2.36</v>
      </c>
      <c r="C1433" s="3">
        <v>0.94</v>
      </c>
      <c r="D1433" s="3">
        <f t="shared" si="198"/>
        <v>18.991875</v>
      </c>
      <c r="E1433" s="3">
        <f>MAX(B1433 - D1433/Inputs!$B$5, 0)</f>
        <v>0</v>
      </c>
      <c r="F1433" s="3">
        <f>MAX(D1433*Inputs!$B$5 - B1433, 0)</f>
        <v>14.35285</v>
      </c>
      <c r="G1433" s="3">
        <f t="shared" si="199"/>
        <v>0.94</v>
      </c>
      <c r="H1433" t="str">
        <f t="shared" si="200"/>
        <v>Charge</v>
      </c>
      <c r="I1433" s="3">
        <f t="shared" si="205"/>
        <v>340</v>
      </c>
      <c r="J1433" s="3">
        <f t="shared" si="206"/>
        <v>297.89654333598651</v>
      </c>
      <c r="K1433" s="3">
        <f>MIN(Inputs!$B$2, (Inputs!$B$8 - I1433)/Inputs!$B$9)</f>
        <v>0</v>
      </c>
      <c r="L1433" s="3">
        <f>MAX(MIN(Inputs!$B$2, I1433*Inputs!$B$10, Inputs!$B$8*Inputs!$B$4 - J1433), 0)</f>
        <v>42.103456664013493</v>
      </c>
      <c r="M1433" s="3">
        <f t="shared" si="201"/>
        <v>0</v>
      </c>
      <c r="N1433" s="3">
        <f t="shared" si="202"/>
        <v>0</v>
      </c>
      <c r="O1433" s="3">
        <f>IF(H1433="Reg", MIN(Inputs!$B$2, I1433*Inputs!$B$10, (Inputs!$B$8-I1433)/Inputs!$B$9), 0)</f>
        <v>0</v>
      </c>
      <c r="P1433" s="3">
        <f t="shared" si="203"/>
        <v>0</v>
      </c>
      <c r="Q1433" s="3">
        <f t="shared" si="204"/>
        <v>0</v>
      </c>
      <c r="R1433" s="3">
        <f>I1433 + M1433*Inputs!$B$9 - N1433/Inputs!$B$10</f>
        <v>340</v>
      </c>
    </row>
    <row r="1434" spans="1:18" x14ac:dyDescent="0.3">
      <c r="A1434" s="4">
        <v>46082.666666666657</v>
      </c>
      <c r="B1434" s="3">
        <v>4.1274999999999995</v>
      </c>
      <c r="C1434" s="3">
        <v>0.94</v>
      </c>
      <c r="D1434" s="3">
        <f t="shared" si="198"/>
        <v>18.991875</v>
      </c>
      <c r="E1434" s="3">
        <f>MAX(B1434 - D1434/Inputs!$B$5, 0)</f>
        <v>0</v>
      </c>
      <c r="F1434" s="3">
        <f>MAX(D1434*Inputs!$B$5 - B1434, 0)</f>
        <v>12.58535</v>
      </c>
      <c r="G1434" s="3">
        <f t="shared" si="199"/>
        <v>0.94</v>
      </c>
      <c r="H1434" t="str">
        <f t="shared" si="200"/>
        <v>Charge</v>
      </c>
      <c r="I1434" s="3">
        <f t="shared" si="205"/>
        <v>340</v>
      </c>
      <c r="J1434" s="3">
        <f t="shared" si="206"/>
        <v>297.89654333598651</v>
      </c>
      <c r="K1434" s="3">
        <f>MIN(Inputs!$B$2, (Inputs!$B$8 - I1434)/Inputs!$B$9)</f>
        <v>0</v>
      </c>
      <c r="L1434" s="3">
        <f>MAX(MIN(Inputs!$B$2, I1434*Inputs!$B$10, Inputs!$B$8*Inputs!$B$4 - J1434), 0)</f>
        <v>42.103456664013493</v>
      </c>
      <c r="M1434" s="3">
        <f t="shared" si="201"/>
        <v>0</v>
      </c>
      <c r="N1434" s="3">
        <f t="shared" si="202"/>
        <v>0</v>
      </c>
      <c r="O1434" s="3">
        <f>IF(H1434="Reg", MIN(Inputs!$B$2, I1434*Inputs!$B$10, (Inputs!$B$8-I1434)/Inputs!$B$9), 0)</f>
        <v>0</v>
      </c>
      <c r="P1434" s="3">
        <f t="shared" si="203"/>
        <v>0</v>
      </c>
      <c r="Q1434" s="3">
        <f t="shared" si="204"/>
        <v>0</v>
      </c>
      <c r="R1434" s="3">
        <f>I1434 + M1434*Inputs!$B$9 - N1434/Inputs!$B$10</f>
        <v>340</v>
      </c>
    </row>
    <row r="1435" spans="1:18" x14ac:dyDescent="0.3">
      <c r="A1435" s="4">
        <v>46082.708333333343</v>
      </c>
      <c r="B1435" s="3">
        <v>53.945000000000007</v>
      </c>
      <c r="C1435" s="3">
        <v>8.5</v>
      </c>
      <c r="D1435" s="3">
        <f t="shared" si="198"/>
        <v>18.991875</v>
      </c>
      <c r="E1435" s="3">
        <f>MAX(B1435 - D1435/Inputs!$B$5, 0)</f>
        <v>32.363323863636367</v>
      </c>
      <c r="F1435" s="3">
        <f>MAX(D1435*Inputs!$B$5 - B1435, 0)</f>
        <v>0</v>
      </c>
      <c r="G1435" s="3">
        <f t="shared" si="199"/>
        <v>8.5</v>
      </c>
      <c r="H1435" t="str">
        <f t="shared" si="200"/>
        <v>Discharge</v>
      </c>
      <c r="I1435" s="3">
        <f t="shared" si="205"/>
        <v>340</v>
      </c>
      <c r="J1435" s="3">
        <f t="shared" si="206"/>
        <v>297.89654333598651</v>
      </c>
      <c r="K1435" s="3">
        <f>MIN(Inputs!$B$2, (Inputs!$B$8 - I1435)/Inputs!$B$9)</f>
        <v>0</v>
      </c>
      <c r="L1435" s="3">
        <f>MAX(MIN(Inputs!$B$2, I1435*Inputs!$B$10, Inputs!$B$8*Inputs!$B$4 - J1435), 0)</f>
        <v>42.103456664013493</v>
      </c>
      <c r="M1435" s="3">
        <f t="shared" si="201"/>
        <v>0</v>
      </c>
      <c r="N1435" s="3">
        <f t="shared" si="202"/>
        <v>42.103456664013493</v>
      </c>
      <c r="O1435" s="3">
        <f>IF(H1435="Reg", MIN(Inputs!$B$2, I1435*Inputs!$B$10, (Inputs!$B$8-I1435)/Inputs!$B$9), 0)</f>
        <v>0</v>
      </c>
      <c r="P1435" s="3">
        <f t="shared" si="203"/>
        <v>2271.2709697402083</v>
      </c>
      <c r="Q1435" s="3">
        <f t="shared" si="204"/>
        <v>0</v>
      </c>
      <c r="R1435" s="3">
        <f>I1435 + M1435*Inputs!$B$9 - N1435/Inputs!$B$10</f>
        <v>295.1175643909246</v>
      </c>
    </row>
    <row r="1436" spans="1:18" x14ac:dyDescent="0.3">
      <c r="A1436" s="4">
        <v>46082.75</v>
      </c>
      <c r="B1436" s="3">
        <v>66.227500000000006</v>
      </c>
      <c r="C1436" s="3">
        <v>13.42</v>
      </c>
      <c r="D1436" s="3">
        <f t="shared" si="198"/>
        <v>18.991875</v>
      </c>
      <c r="E1436" s="3">
        <f>MAX(B1436 - D1436/Inputs!$B$5, 0)</f>
        <v>44.645823863636366</v>
      </c>
      <c r="F1436" s="3">
        <f>MAX(D1436*Inputs!$B$5 - B1436, 0)</f>
        <v>0</v>
      </c>
      <c r="G1436" s="3">
        <f t="shared" si="199"/>
        <v>13.42</v>
      </c>
      <c r="H1436" t="str">
        <f t="shared" si="200"/>
        <v>Discharge</v>
      </c>
      <c r="I1436" s="3">
        <f t="shared" si="205"/>
        <v>295.1175643909246</v>
      </c>
      <c r="J1436" s="3">
        <f t="shared" si="206"/>
        <v>340</v>
      </c>
      <c r="K1436" s="3">
        <f>MIN(Inputs!$B$2, (Inputs!$B$8 - I1436)/Inputs!$B$9)</f>
        <v>47.844837118197169</v>
      </c>
      <c r="L1436" s="3">
        <f>MAX(MIN(Inputs!$B$2, I1436*Inputs!$B$10, Inputs!$B$8*Inputs!$B$4 - J1436), 0)</f>
        <v>0</v>
      </c>
      <c r="M1436" s="3">
        <f t="shared" si="201"/>
        <v>0</v>
      </c>
      <c r="N1436" s="3">
        <f t="shared" si="202"/>
        <v>0</v>
      </c>
      <c r="O1436" s="3">
        <f>IF(H1436="Reg", MIN(Inputs!$B$2, I1436*Inputs!$B$10, (Inputs!$B$8-I1436)/Inputs!$B$9), 0)</f>
        <v>0</v>
      </c>
      <c r="P1436" s="3">
        <f t="shared" si="203"/>
        <v>0</v>
      </c>
      <c r="Q1436" s="3">
        <f t="shared" si="204"/>
        <v>0</v>
      </c>
      <c r="R1436" s="3">
        <f>I1436 + M1436*Inputs!$B$9 - N1436/Inputs!$B$10</f>
        <v>295.1175643909246</v>
      </c>
    </row>
    <row r="1437" spans="1:18" x14ac:dyDescent="0.3">
      <c r="A1437" s="4">
        <v>46082.791666666657</v>
      </c>
      <c r="B1437" s="3">
        <v>26.894999999999996</v>
      </c>
      <c r="C1437" s="3">
        <v>5</v>
      </c>
      <c r="D1437" s="3">
        <f t="shared" si="198"/>
        <v>18.991875</v>
      </c>
      <c r="E1437" s="3">
        <f>MAX(B1437 - D1437/Inputs!$B$5, 0)</f>
        <v>5.3133238636363593</v>
      </c>
      <c r="F1437" s="3">
        <f>MAX(D1437*Inputs!$B$5 - B1437, 0)</f>
        <v>0</v>
      </c>
      <c r="G1437" s="3">
        <f t="shared" si="199"/>
        <v>5</v>
      </c>
      <c r="H1437" t="str">
        <f t="shared" si="200"/>
        <v>Discharge</v>
      </c>
      <c r="I1437" s="3">
        <f t="shared" si="205"/>
        <v>295.1175643909246</v>
      </c>
      <c r="J1437" s="3">
        <f t="shared" si="206"/>
        <v>340</v>
      </c>
      <c r="K1437" s="3">
        <f>MIN(Inputs!$B$2, (Inputs!$B$8 - I1437)/Inputs!$B$9)</f>
        <v>47.844837118197169</v>
      </c>
      <c r="L1437" s="3">
        <f>MAX(MIN(Inputs!$B$2, I1437*Inputs!$B$10, Inputs!$B$8*Inputs!$B$4 - J1437), 0)</f>
        <v>0</v>
      </c>
      <c r="M1437" s="3">
        <f t="shared" si="201"/>
        <v>0</v>
      </c>
      <c r="N1437" s="3">
        <f t="shared" si="202"/>
        <v>0</v>
      </c>
      <c r="O1437" s="3">
        <f>IF(H1437="Reg", MIN(Inputs!$B$2, I1437*Inputs!$B$10, (Inputs!$B$8-I1437)/Inputs!$B$9), 0)</f>
        <v>0</v>
      </c>
      <c r="P1437" s="3">
        <f t="shared" si="203"/>
        <v>0</v>
      </c>
      <c r="Q1437" s="3">
        <f t="shared" si="204"/>
        <v>0</v>
      </c>
      <c r="R1437" s="3">
        <f>I1437 + M1437*Inputs!$B$9 - N1437/Inputs!$B$10</f>
        <v>295.1175643909246</v>
      </c>
    </row>
    <row r="1438" spans="1:18" x14ac:dyDescent="0.3">
      <c r="A1438" s="4">
        <v>46082.833333333343</v>
      </c>
      <c r="B1438" s="3">
        <v>19.897500000000001</v>
      </c>
      <c r="C1438" s="3">
        <v>3</v>
      </c>
      <c r="D1438" s="3">
        <f t="shared" si="198"/>
        <v>18.991875</v>
      </c>
      <c r="E1438" s="3">
        <f>MAX(B1438 - D1438/Inputs!$B$5, 0)</f>
        <v>0</v>
      </c>
      <c r="F1438" s="3">
        <f>MAX(D1438*Inputs!$B$5 - B1438, 0)</f>
        <v>0</v>
      </c>
      <c r="G1438" s="3">
        <f t="shared" si="199"/>
        <v>3</v>
      </c>
      <c r="H1438" t="str">
        <f t="shared" si="200"/>
        <v>Reg</v>
      </c>
      <c r="I1438" s="3">
        <f t="shared" si="205"/>
        <v>295.1175643909246</v>
      </c>
      <c r="J1438" s="3">
        <f t="shared" si="206"/>
        <v>340</v>
      </c>
      <c r="K1438" s="3">
        <f>MIN(Inputs!$B$2, (Inputs!$B$8 - I1438)/Inputs!$B$9)</f>
        <v>47.844837118197169</v>
      </c>
      <c r="L1438" s="3">
        <f>MAX(MIN(Inputs!$B$2, I1438*Inputs!$B$10, Inputs!$B$8*Inputs!$B$4 - J1438), 0)</f>
        <v>0</v>
      </c>
      <c r="M1438" s="3">
        <f t="shared" si="201"/>
        <v>0</v>
      </c>
      <c r="N1438" s="3">
        <f t="shared" si="202"/>
        <v>0</v>
      </c>
      <c r="O1438" s="3">
        <f>IF(H1438="Reg", MIN(Inputs!$B$2, I1438*Inputs!$B$10, (Inputs!$B$8-I1438)/Inputs!$B$9), 0)</f>
        <v>47.844837118197169</v>
      </c>
      <c r="P1438" s="3">
        <f t="shared" si="203"/>
        <v>0</v>
      </c>
      <c r="Q1438" s="3">
        <f t="shared" si="204"/>
        <v>143.5345113545915</v>
      </c>
      <c r="R1438" s="3">
        <f>I1438 + M1438*Inputs!$B$9 - N1438/Inputs!$B$10</f>
        <v>295.1175643909246</v>
      </c>
    </row>
    <row r="1439" spans="1:18" x14ac:dyDescent="0.3">
      <c r="A1439" s="4">
        <v>46082.875</v>
      </c>
      <c r="B1439" s="3">
        <v>15.870000000000001</v>
      </c>
      <c r="C1439" s="3">
        <v>0.04</v>
      </c>
      <c r="D1439" s="3">
        <f t="shared" si="198"/>
        <v>18.991875</v>
      </c>
      <c r="E1439" s="3">
        <f>MAX(B1439 - D1439/Inputs!$B$5, 0)</f>
        <v>0</v>
      </c>
      <c r="F1439" s="3">
        <f>MAX(D1439*Inputs!$B$5 - B1439, 0)</f>
        <v>0.84284999999999854</v>
      </c>
      <c r="G1439" s="3">
        <f t="shared" si="199"/>
        <v>0.04</v>
      </c>
      <c r="H1439" t="str">
        <f t="shared" si="200"/>
        <v>Charge</v>
      </c>
      <c r="I1439" s="3">
        <f t="shared" si="205"/>
        <v>295.1175643909246</v>
      </c>
      <c r="J1439" s="3">
        <f t="shared" si="206"/>
        <v>340</v>
      </c>
      <c r="K1439" s="3">
        <f>MIN(Inputs!$B$2, (Inputs!$B$8 - I1439)/Inputs!$B$9)</f>
        <v>47.844837118197169</v>
      </c>
      <c r="L1439" s="3">
        <f>MAX(MIN(Inputs!$B$2, I1439*Inputs!$B$10, Inputs!$B$8*Inputs!$B$4 - J1439), 0)</f>
        <v>0</v>
      </c>
      <c r="M1439" s="3">
        <f t="shared" si="201"/>
        <v>47.844837118197169</v>
      </c>
      <c r="N1439" s="3">
        <f t="shared" si="202"/>
        <v>0</v>
      </c>
      <c r="O1439" s="3">
        <f>IF(H1439="Reg", MIN(Inputs!$B$2, I1439*Inputs!$B$10, (Inputs!$B$8-I1439)/Inputs!$B$9), 0)</f>
        <v>0</v>
      </c>
      <c r="P1439" s="3">
        <f t="shared" si="203"/>
        <v>-759.29756506578917</v>
      </c>
      <c r="Q1439" s="3">
        <f t="shared" si="204"/>
        <v>0</v>
      </c>
      <c r="R1439" s="3">
        <f>I1439 + M1439*Inputs!$B$9 - N1439/Inputs!$B$10</f>
        <v>340</v>
      </c>
    </row>
    <row r="1440" spans="1:18" x14ac:dyDescent="0.3">
      <c r="A1440" s="4">
        <v>46082.916666666657</v>
      </c>
      <c r="B1440" s="3">
        <v>9.2349999999999994</v>
      </c>
      <c r="C1440" s="3">
        <v>0.03</v>
      </c>
      <c r="D1440" s="3">
        <f t="shared" si="198"/>
        <v>18.991875</v>
      </c>
      <c r="E1440" s="3">
        <f>MAX(B1440 - D1440/Inputs!$B$5, 0)</f>
        <v>0</v>
      </c>
      <c r="F1440" s="3">
        <f>MAX(D1440*Inputs!$B$5 - B1440, 0)</f>
        <v>7.4778500000000001</v>
      </c>
      <c r="G1440" s="3">
        <f t="shared" si="199"/>
        <v>0.03</v>
      </c>
      <c r="H1440" t="str">
        <f t="shared" si="200"/>
        <v>Charge</v>
      </c>
      <c r="I1440" s="3">
        <f t="shared" si="205"/>
        <v>340</v>
      </c>
      <c r="J1440" s="3">
        <f t="shared" si="206"/>
        <v>340</v>
      </c>
      <c r="K1440" s="3">
        <f>MIN(Inputs!$B$2, (Inputs!$B$8 - I1440)/Inputs!$B$9)</f>
        <v>0</v>
      </c>
      <c r="L1440" s="3">
        <f>MAX(MIN(Inputs!$B$2, I1440*Inputs!$B$10, Inputs!$B$8*Inputs!$B$4 - J1440), 0)</f>
        <v>0</v>
      </c>
      <c r="M1440" s="3">
        <f t="shared" si="201"/>
        <v>0</v>
      </c>
      <c r="N1440" s="3">
        <f t="shared" si="202"/>
        <v>0</v>
      </c>
      <c r="O1440" s="3">
        <f>IF(H1440="Reg", MIN(Inputs!$B$2, I1440*Inputs!$B$10, (Inputs!$B$8-I1440)/Inputs!$B$9), 0)</f>
        <v>0</v>
      </c>
      <c r="P1440" s="3">
        <f t="shared" si="203"/>
        <v>0</v>
      </c>
      <c r="Q1440" s="3">
        <f t="shared" si="204"/>
        <v>0</v>
      </c>
      <c r="R1440" s="3">
        <f>I1440 + M1440*Inputs!$B$9 - N1440/Inputs!$B$10</f>
        <v>340</v>
      </c>
    </row>
    <row r="1441" spans="1:18" x14ac:dyDescent="0.3">
      <c r="A1441" s="4">
        <v>46082.958333333343</v>
      </c>
      <c r="B1441" s="3">
        <v>7.0625</v>
      </c>
      <c r="C1441" s="3">
        <v>0.03</v>
      </c>
      <c r="D1441" s="3">
        <f t="shared" si="198"/>
        <v>18.991875</v>
      </c>
      <c r="E1441" s="3">
        <f>MAX(B1441 - D1441/Inputs!$B$5, 0)</f>
        <v>0</v>
      </c>
      <c r="F1441" s="3">
        <f>MAX(D1441*Inputs!$B$5 - B1441, 0)</f>
        <v>9.6503499999999995</v>
      </c>
      <c r="G1441" s="3">
        <f t="shared" si="199"/>
        <v>0.03</v>
      </c>
      <c r="H1441" t="str">
        <f t="shared" si="200"/>
        <v>Charge</v>
      </c>
      <c r="I1441" s="3">
        <f t="shared" si="205"/>
        <v>340</v>
      </c>
      <c r="J1441" s="3">
        <f t="shared" si="206"/>
        <v>340</v>
      </c>
      <c r="K1441" s="3">
        <f>MIN(Inputs!$B$2, (Inputs!$B$8 - I1441)/Inputs!$B$9)</f>
        <v>0</v>
      </c>
      <c r="L1441" s="3">
        <f>MAX(MIN(Inputs!$B$2, I1441*Inputs!$B$10, Inputs!$B$8*Inputs!$B$4 - J1441), 0)</f>
        <v>0</v>
      </c>
      <c r="M1441" s="3">
        <f t="shared" si="201"/>
        <v>0</v>
      </c>
      <c r="N1441" s="3">
        <f t="shared" si="202"/>
        <v>0</v>
      </c>
      <c r="O1441" s="3">
        <f>IF(H1441="Reg", MIN(Inputs!$B$2, I1441*Inputs!$B$10, (Inputs!$B$8-I1441)/Inputs!$B$9), 0)</f>
        <v>0</v>
      </c>
      <c r="P1441" s="3">
        <f t="shared" si="203"/>
        <v>0</v>
      </c>
      <c r="Q1441" s="3">
        <f t="shared" si="204"/>
        <v>0</v>
      </c>
      <c r="R1441" s="3">
        <f>I1441 + M1441*Inputs!$B$9 - N1441/Inputs!$B$10</f>
        <v>340</v>
      </c>
    </row>
    <row r="1442" spans="1:18" x14ac:dyDescent="0.3">
      <c r="A1442" s="4">
        <v>46083</v>
      </c>
      <c r="B1442" s="3">
        <v>9.49</v>
      </c>
      <c r="C1442" s="3">
        <v>0.02</v>
      </c>
      <c r="D1442" s="3">
        <f t="shared" si="198"/>
        <v>41.84822916666667</v>
      </c>
      <c r="E1442" s="3">
        <f>MAX(B1442 - D1442/Inputs!$B$5, 0)</f>
        <v>0</v>
      </c>
      <c r="F1442" s="3">
        <f>MAX(D1442*Inputs!$B$5 - B1442, 0)</f>
        <v>27.336441666666666</v>
      </c>
      <c r="G1442" s="3">
        <f t="shared" si="199"/>
        <v>0.02</v>
      </c>
      <c r="H1442" t="str">
        <f t="shared" si="200"/>
        <v>Charge</v>
      </c>
      <c r="I1442" s="3">
        <f t="shared" si="205"/>
        <v>340</v>
      </c>
      <c r="J1442" s="3">
        <f t="shared" si="206"/>
        <v>0</v>
      </c>
      <c r="K1442" s="3">
        <f>MIN(Inputs!$B$2, (Inputs!$B$8 - I1442)/Inputs!$B$9)</f>
        <v>0</v>
      </c>
      <c r="L1442" s="3">
        <f>MAX(MIN(Inputs!$B$2, I1442*Inputs!$B$10, Inputs!$B$8*Inputs!$B$4 - J1442), 0)</f>
        <v>170</v>
      </c>
      <c r="M1442" s="3">
        <f t="shared" si="201"/>
        <v>0</v>
      </c>
      <c r="N1442" s="3">
        <f t="shared" si="202"/>
        <v>0</v>
      </c>
      <c r="O1442" s="3">
        <f>IF(H1442="Reg", MIN(Inputs!$B$2, I1442*Inputs!$B$10, (Inputs!$B$8-I1442)/Inputs!$B$9), 0)</f>
        <v>0</v>
      </c>
      <c r="P1442" s="3">
        <f t="shared" si="203"/>
        <v>0</v>
      </c>
      <c r="Q1442" s="3">
        <f t="shared" si="204"/>
        <v>0</v>
      </c>
      <c r="R1442" s="3">
        <f>I1442 + M1442*Inputs!$B$9 - N1442/Inputs!$B$10</f>
        <v>340</v>
      </c>
    </row>
    <row r="1443" spans="1:18" x14ac:dyDescent="0.3">
      <c r="A1443" s="4">
        <v>46083.041666666657</v>
      </c>
      <c r="B1443" s="3">
        <v>19.452500000000001</v>
      </c>
      <c r="C1443" s="3">
        <v>0.03</v>
      </c>
      <c r="D1443" s="3">
        <f t="shared" si="198"/>
        <v>41.84822916666667</v>
      </c>
      <c r="E1443" s="3">
        <f>MAX(B1443 - D1443/Inputs!$B$5, 0)</f>
        <v>0</v>
      </c>
      <c r="F1443" s="3">
        <f>MAX(D1443*Inputs!$B$5 - B1443, 0)</f>
        <v>17.373941666666667</v>
      </c>
      <c r="G1443" s="3">
        <f t="shared" si="199"/>
        <v>0.03</v>
      </c>
      <c r="H1443" t="str">
        <f t="shared" si="200"/>
        <v>Charge</v>
      </c>
      <c r="I1443" s="3">
        <f t="shared" si="205"/>
        <v>340</v>
      </c>
      <c r="J1443" s="3">
        <f t="shared" si="206"/>
        <v>0</v>
      </c>
      <c r="K1443" s="3">
        <f>MIN(Inputs!$B$2, (Inputs!$B$8 - I1443)/Inputs!$B$9)</f>
        <v>0</v>
      </c>
      <c r="L1443" s="3">
        <f>MAX(MIN(Inputs!$B$2, I1443*Inputs!$B$10, Inputs!$B$8*Inputs!$B$4 - J1443), 0)</f>
        <v>170</v>
      </c>
      <c r="M1443" s="3">
        <f t="shared" si="201"/>
        <v>0</v>
      </c>
      <c r="N1443" s="3">
        <f t="shared" si="202"/>
        <v>0</v>
      </c>
      <c r="O1443" s="3">
        <f>IF(H1443="Reg", MIN(Inputs!$B$2, I1443*Inputs!$B$10, (Inputs!$B$8-I1443)/Inputs!$B$9), 0)</f>
        <v>0</v>
      </c>
      <c r="P1443" s="3">
        <f t="shared" si="203"/>
        <v>0</v>
      </c>
      <c r="Q1443" s="3">
        <f t="shared" si="204"/>
        <v>0</v>
      </c>
      <c r="R1443" s="3">
        <f>I1443 + M1443*Inputs!$B$9 - N1443/Inputs!$B$10</f>
        <v>340</v>
      </c>
    </row>
    <row r="1444" spans="1:18" x14ac:dyDescent="0.3">
      <c r="A1444" s="4">
        <v>46083.083333333343</v>
      </c>
      <c r="B1444" s="3">
        <v>21.805</v>
      </c>
      <c r="C1444" s="3">
        <v>0.03</v>
      </c>
      <c r="D1444" s="3">
        <f t="shared" si="198"/>
        <v>41.84822916666667</v>
      </c>
      <c r="E1444" s="3">
        <f>MAX(B1444 - D1444/Inputs!$B$5, 0)</f>
        <v>0</v>
      </c>
      <c r="F1444" s="3">
        <f>MAX(D1444*Inputs!$B$5 - B1444, 0)</f>
        <v>15.021441666666668</v>
      </c>
      <c r="G1444" s="3">
        <f t="shared" si="199"/>
        <v>0.03</v>
      </c>
      <c r="H1444" t="str">
        <f t="shared" si="200"/>
        <v>Charge</v>
      </c>
      <c r="I1444" s="3">
        <f t="shared" si="205"/>
        <v>340</v>
      </c>
      <c r="J1444" s="3">
        <f t="shared" si="206"/>
        <v>0</v>
      </c>
      <c r="K1444" s="3">
        <f>MIN(Inputs!$B$2, (Inputs!$B$8 - I1444)/Inputs!$B$9)</f>
        <v>0</v>
      </c>
      <c r="L1444" s="3">
        <f>MAX(MIN(Inputs!$B$2, I1444*Inputs!$B$10, Inputs!$B$8*Inputs!$B$4 - J1444), 0)</f>
        <v>170</v>
      </c>
      <c r="M1444" s="3">
        <f t="shared" si="201"/>
        <v>0</v>
      </c>
      <c r="N1444" s="3">
        <f t="shared" si="202"/>
        <v>0</v>
      </c>
      <c r="O1444" s="3">
        <f>IF(H1444="Reg", MIN(Inputs!$B$2, I1444*Inputs!$B$10, (Inputs!$B$8-I1444)/Inputs!$B$9), 0)</f>
        <v>0</v>
      </c>
      <c r="P1444" s="3">
        <f t="shared" si="203"/>
        <v>0</v>
      </c>
      <c r="Q1444" s="3">
        <f t="shared" si="204"/>
        <v>0</v>
      </c>
      <c r="R1444" s="3">
        <f>I1444 + M1444*Inputs!$B$9 - N1444/Inputs!$B$10</f>
        <v>340</v>
      </c>
    </row>
    <row r="1445" spans="1:18" x14ac:dyDescent="0.3">
      <c r="A1445" s="4">
        <v>46083.125</v>
      </c>
      <c r="B1445" s="3">
        <v>22.574999999999999</v>
      </c>
      <c r="C1445" s="3">
        <v>0.03</v>
      </c>
      <c r="D1445" s="3">
        <f t="shared" si="198"/>
        <v>41.84822916666667</v>
      </c>
      <c r="E1445" s="3">
        <f>MAX(B1445 - D1445/Inputs!$B$5, 0)</f>
        <v>0</v>
      </c>
      <c r="F1445" s="3">
        <f>MAX(D1445*Inputs!$B$5 - B1445, 0)</f>
        <v>14.251441666666668</v>
      </c>
      <c r="G1445" s="3">
        <f t="shared" si="199"/>
        <v>0.03</v>
      </c>
      <c r="H1445" t="str">
        <f t="shared" si="200"/>
        <v>Charge</v>
      </c>
      <c r="I1445" s="3">
        <f t="shared" si="205"/>
        <v>340</v>
      </c>
      <c r="J1445" s="3">
        <f t="shared" si="206"/>
        <v>0</v>
      </c>
      <c r="K1445" s="3">
        <f>MIN(Inputs!$B$2, (Inputs!$B$8 - I1445)/Inputs!$B$9)</f>
        <v>0</v>
      </c>
      <c r="L1445" s="3">
        <f>MAX(MIN(Inputs!$B$2, I1445*Inputs!$B$10, Inputs!$B$8*Inputs!$B$4 - J1445), 0)</f>
        <v>170</v>
      </c>
      <c r="M1445" s="3">
        <f t="shared" si="201"/>
        <v>0</v>
      </c>
      <c r="N1445" s="3">
        <f t="shared" si="202"/>
        <v>0</v>
      </c>
      <c r="O1445" s="3">
        <f>IF(H1445="Reg", MIN(Inputs!$B$2, I1445*Inputs!$B$10, (Inputs!$B$8-I1445)/Inputs!$B$9), 0)</f>
        <v>0</v>
      </c>
      <c r="P1445" s="3">
        <f t="shared" si="203"/>
        <v>0</v>
      </c>
      <c r="Q1445" s="3">
        <f t="shared" si="204"/>
        <v>0</v>
      </c>
      <c r="R1445" s="3">
        <f>I1445 + M1445*Inputs!$B$9 - N1445/Inputs!$B$10</f>
        <v>340</v>
      </c>
    </row>
    <row r="1446" spans="1:18" x14ac:dyDescent="0.3">
      <c r="A1446" s="4">
        <v>46083.166666666657</v>
      </c>
      <c r="B1446" s="3">
        <v>23.51</v>
      </c>
      <c r="C1446" s="3">
        <v>0.04</v>
      </c>
      <c r="D1446" s="3">
        <f t="shared" si="198"/>
        <v>41.84822916666667</v>
      </c>
      <c r="E1446" s="3">
        <f>MAX(B1446 - D1446/Inputs!$B$5, 0)</f>
        <v>0</v>
      </c>
      <c r="F1446" s="3">
        <f>MAX(D1446*Inputs!$B$5 - B1446, 0)</f>
        <v>13.316441666666666</v>
      </c>
      <c r="G1446" s="3">
        <f t="shared" si="199"/>
        <v>0.04</v>
      </c>
      <c r="H1446" t="str">
        <f t="shared" si="200"/>
        <v>Charge</v>
      </c>
      <c r="I1446" s="3">
        <f t="shared" si="205"/>
        <v>340</v>
      </c>
      <c r="J1446" s="3">
        <f t="shared" si="206"/>
        <v>0</v>
      </c>
      <c r="K1446" s="3">
        <f>MIN(Inputs!$B$2, (Inputs!$B$8 - I1446)/Inputs!$B$9)</f>
        <v>0</v>
      </c>
      <c r="L1446" s="3">
        <f>MAX(MIN(Inputs!$B$2, I1446*Inputs!$B$10, Inputs!$B$8*Inputs!$B$4 - J1446), 0)</f>
        <v>170</v>
      </c>
      <c r="M1446" s="3">
        <f t="shared" si="201"/>
        <v>0</v>
      </c>
      <c r="N1446" s="3">
        <f t="shared" si="202"/>
        <v>0</v>
      </c>
      <c r="O1446" s="3">
        <f>IF(H1446="Reg", MIN(Inputs!$B$2, I1446*Inputs!$B$10, (Inputs!$B$8-I1446)/Inputs!$B$9), 0)</f>
        <v>0</v>
      </c>
      <c r="P1446" s="3">
        <f t="shared" si="203"/>
        <v>0</v>
      </c>
      <c r="Q1446" s="3">
        <f t="shared" si="204"/>
        <v>0</v>
      </c>
      <c r="R1446" s="3">
        <f>I1446 + M1446*Inputs!$B$9 - N1446/Inputs!$B$10</f>
        <v>340</v>
      </c>
    </row>
    <row r="1447" spans="1:18" x14ac:dyDescent="0.3">
      <c r="A1447" s="4">
        <v>46083.208333333343</v>
      </c>
      <c r="B1447" s="3">
        <v>34.28</v>
      </c>
      <c r="C1447" s="3">
        <v>0.04</v>
      </c>
      <c r="D1447" s="3">
        <f t="shared" si="198"/>
        <v>41.84822916666667</v>
      </c>
      <c r="E1447" s="3">
        <f>MAX(B1447 - D1447/Inputs!$B$5, 0)</f>
        <v>0</v>
      </c>
      <c r="F1447" s="3">
        <f>MAX(D1447*Inputs!$B$5 - B1447, 0)</f>
        <v>2.5464416666666665</v>
      </c>
      <c r="G1447" s="3">
        <f t="shared" si="199"/>
        <v>0.04</v>
      </c>
      <c r="H1447" t="str">
        <f t="shared" si="200"/>
        <v>Charge</v>
      </c>
      <c r="I1447" s="3">
        <f t="shared" si="205"/>
        <v>340</v>
      </c>
      <c r="J1447" s="3">
        <f t="shared" si="206"/>
        <v>0</v>
      </c>
      <c r="K1447" s="3">
        <f>MIN(Inputs!$B$2, (Inputs!$B$8 - I1447)/Inputs!$B$9)</f>
        <v>0</v>
      </c>
      <c r="L1447" s="3">
        <f>MAX(MIN(Inputs!$B$2, I1447*Inputs!$B$10, Inputs!$B$8*Inputs!$B$4 - J1447), 0)</f>
        <v>170</v>
      </c>
      <c r="M1447" s="3">
        <f t="shared" si="201"/>
        <v>0</v>
      </c>
      <c r="N1447" s="3">
        <f t="shared" si="202"/>
        <v>0</v>
      </c>
      <c r="O1447" s="3">
        <f>IF(H1447="Reg", MIN(Inputs!$B$2, I1447*Inputs!$B$10, (Inputs!$B$8-I1447)/Inputs!$B$9), 0)</f>
        <v>0</v>
      </c>
      <c r="P1447" s="3">
        <f t="shared" si="203"/>
        <v>0</v>
      </c>
      <c r="Q1447" s="3">
        <f t="shared" si="204"/>
        <v>0</v>
      </c>
      <c r="R1447" s="3">
        <f>I1447 + M1447*Inputs!$B$9 - N1447/Inputs!$B$10</f>
        <v>340</v>
      </c>
    </row>
    <row r="1448" spans="1:18" x14ac:dyDescent="0.3">
      <c r="A1448" s="4">
        <v>46083.25</v>
      </c>
      <c r="B1448" s="3">
        <v>35.534999999999997</v>
      </c>
      <c r="C1448" s="3">
        <v>0.04</v>
      </c>
      <c r="D1448" s="3">
        <f t="shared" si="198"/>
        <v>41.84822916666667</v>
      </c>
      <c r="E1448" s="3">
        <f>MAX(B1448 - D1448/Inputs!$B$5, 0)</f>
        <v>0</v>
      </c>
      <c r="F1448" s="3">
        <f>MAX(D1448*Inputs!$B$5 - B1448, 0)</f>
        <v>1.291441666666671</v>
      </c>
      <c r="G1448" s="3">
        <f t="shared" si="199"/>
        <v>0.04</v>
      </c>
      <c r="H1448" t="str">
        <f t="shared" si="200"/>
        <v>Charge</v>
      </c>
      <c r="I1448" s="3">
        <f t="shared" si="205"/>
        <v>340</v>
      </c>
      <c r="J1448" s="3">
        <f t="shared" si="206"/>
        <v>0</v>
      </c>
      <c r="K1448" s="3">
        <f>MIN(Inputs!$B$2, (Inputs!$B$8 - I1448)/Inputs!$B$9)</f>
        <v>0</v>
      </c>
      <c r="L1448" s="3">
        <f>MAX(MIN(Inputs!$B$2, I1448*Inputs!$B$10, Inputs!$B$8*Inputs!$B$4 - J1448), 0)</f>
        <v>170</v>
      </c>
      <c r="M1448" s="3">
        <f t="shared" si="201"/>
        <v>0</v>
      </c>
      <c r="N1448" s="3">
        <f t="shared" si="202"/>
        <v>0</v>
      </c>
      <c r="O1448" s="3">
        <f>IF(H1448="Reg", MIN(Inputs!$B$2, I1448*Inputs!$B$10, (Inputs!$B$8-I1448)/Inputs!$B$9), 0)</f>
        <v>0</v>
      </c>
      <c r="P1448" s="3">
        <f t="shared" si="203"/>
        <v>0</v>
      </c>
      <c r="Q1448" s="3">
        <f t="shared" si="204"/>
        <v>0</v>
      </c>
      <c r="R1448" s="3">
        <f>I1448 + M1448*Inputs!$B$9 - N1448/Inputs!$B$10</f>
        <v>340</v>
      </c>
    </row>
    <row r="1449" spans="1:18" x14ac:dyDescent="0.3">
      <c r="A1449" s="4">
        <v>46083.291666666657</v>
      </c>
      <c r="B1449" s="3">
        <v>34.622500000000002</v>
      </c>
      <c r="C1449" s="3">
        <v>0.05</v>
      </c>
      <c r="D1449" s="3">
        <f t="shared" si="198"/>
        <v>41.84822916666667</v>
      </c>
      <c r="E1449" s="3">
        <f>MAX(B1449 - D1449/Inputs!$B$5, 0)</f>
        <v>0</v>
      </c>
      <c r="F1449" s="3">
        <f>MAX(D1449*Inputs!$B$5 - B1449, 0)</f>
        <v>2.2039416666666654</v>
      </c>
      <c r="G1449" s="3">
        <f t="shared" si="199"/>
        <v>0.05</v>
      </c>
      <c r="H1449" t="str">
        <f t="shared" si="200"/>
        <v>Charge</v>
      </c>
      <c r="I1449" s="3">
        <f t="shared" si="205"/>
        <v>340</v>
      </c>
      <c r="J1449" s="3">
        <f t="shared" si="206"/>
        <v>0</v>
      </c>
      <c r="K1449" s="3">
        <f>MIN(Inputs!$B$2, (Inputs!$B$8 - I1449)/Inputs!$B$9)</f>
        <v>0</v>
      </c>
      <c r="L1449" s="3">
        <f>MAX(MIN(Inputs!$B$2, I1449*Inputs!$B$10, Inputs!$B$8*Inputs!$B$4 - J1449), 0)</f>
        <v>170</v>
      </c>
      <c r="M1449" s="3">
        <f t="shared" si="201"/>
        <v>0</v>
      </c>
      <c r="N1449" s="3">
        <f t="shared" si="202"/>
        <v>0</v>
      </c>
      <c r="O1449" s="3">
        <f>IF(H1449="Reg", MIN(Inputs!$B$2, I1449*Inputs!$B$10, (Inputs!$B$8-I1449)/Inputs!$B$9), 0)</f>
        <v>0</v>
      </c>
      <c r="P1449" s="3">
        <f t="shared" si="203"/>
        <v>0</v>
      </c>
      <c r="Q1449" s="3">
        <f t="shared" si="204"/>
        <v>0</v>
      </c>
      <c r="R1449" s="3">
        <f>I1449 + M1449*Inputs!$B$9 - N1449/Inputs!$B$10</f>
        <v>340</v>
      </c>
    </row>
    <row r="1450" spans="1:18" x14ac:dyDescent="0.3">
      <c r="A1450" s="4">
        <v>46083.333333333343</v>
      </c>
      <c r="B1450" s="3">
        <v>42.737499999999997</v>
      </c>
      <c r="C1450" s="3">
        <v>1.05</v>
      </c>
      <c r="D1450" s="3">
        <f t="shared" si="198"/>
        <v>41.84822916666667</v>
      </c>
      <c r="E1450" s="3">
        <f>MAX(B1450 - D1450/Inputs!$B$5, 0)</f>
        <v>0</v>
      </c>
      <c r="F1450" s="3">
        <f>MAX(D1450*Inputs!$B$5 - B1450, 0)</f>
        <v>0</v>
      </c>
      <c r="G1450" s="3">
        <f t="shared" si="199"/>
        <v>1.05</v>
      </c>
      <c r="H1450" t="str">
        <f t="shared" si="200"/>
        <v>Reg</v>
      </c>
      <c r="I1450" s="3">
        <f t="shared" si="205"/>
        <v>340</v>
      </c>
      <c r="J1450" s="3">
        <f t="shared" si="206"/>
        <v>0</v>
      </c>
      <c r="K1450" s="3">
        <f>MIN(Inputs!$B$2, (Inputs!$B$8 - I1450)/Inputs!$B$9)</f>
        <v>0</v>
      </c>
      <c r="L1450" s="3">
        <f>MAX(MIN(Inputs!$B$2, I1450*Inputs!$B$10, Inputs!$B$8*Inputs!$B$4 - J1450), 0)</f>
        <v>170</v>
      </c>
      <c r="M1450" s="3">
        <f t="shared" si="201"/>
        <v>0</v>
      </c>
      <c r="N1450" s="3">
        <f t="shared" si="202"/>
        <v>0</v>
      </c>
      <c r="O1450" s="3">
        <f>IF(H1450="Reg", MIN(Inputs!$B$2, I1450*Inputs!$B$10, (Inputs!$B$8-I1450)/Inputs!$B$9), 0)</f>
        <v>0</v>
      </c>
      <c r="P1450" s="3">
        <f t="shared" si="203"/>
        <v>0</v>
      </c>
      <c r="Q1450" s="3">
        <f t="shared" si="204"/>
        <v>0</v>
      </c>
      <c r="R1450" s="3">
        <f>I1450 + M1450*Inputs!$B$9 - N1450/Inputs!$B$10</f>
        <v>340</v>
      </c>
    </row>
    <row r="1451" spans="1:18" x14ac:dyDescent="0.3">
      <c r="A1451" s="4">
        <v>46083.375</v>
      </c>
      <c r="B1451" s="3">
        <v>33.567500000000003</v>
      </c>
      <c r="C1451" s="3">
        <v>1.1000000000000001</v>
      </c>
      <c r="D1451" s="3">
        <f t="shared" si="198"/>
        <v>41.84822916666667</v>
      </c>
      <c r="E1451" s="3">
        <f>MAX(B1451 - D1451/Inputs!$B$5, 0)</f>
        <v>0</v>
      </c>
      <c r="F1451" s="3">
        <f>MAX(D1451*Inputs!$B$5 - B1451, 0)</f>
        <v>3.2589416666666651</v>
      </c>
      <c r="G1451" s="3">
        <f t="shared" si="199"/>
        <v>1.1000000000000001</v>
      </c>
      <c r="H1451" t="str">
        <f t="shared" si="200"/>
        <v>Charge</v>
      </c>
      <c r="I1451" s="3">
        <f t="shared" si="205"/>
        <v>340</v>
      </c>
      <c r="J1451" s="3">
        <f t="shared" si="206"/>
        <v>0</v>
      </c>
      <c r="K1451" s="3">
        <f>MIN(Inputs!$B$2, (Inputs!$B$8 - I1451)/Inputs!$B$9)</f>
        <v>0</v>
      </c>
      <c r="L1451" s="3">
        <f>MAX(MIN(Inputs!$B$2, I1451*Inputs!$B$10, Inputs!$B$8*Inputs!$B$4 - J1451), 0)</f>
        <v>170</v>
      </c>
      <c r="M1451" s="3">
        <f t="shared" si="201"/>
        <v>0</v>
      </c>
      <c r="N1451" s="3">
        <f t="shared" si="202"/>
        <v>0</v>
      </c>
      <c r="O1451" s="3">
        <f>IF(H1451="Reg", MIN(Inputs!$B$2, I1451*Inputs!$B$10, (Inputs!$B$8-I1451)/Inputs!$B$9), 0)</f>
        <v>0</v>
      </c>
      <c r="P1451" s="3">
        <f t="shared" si="203"/>
        <v>0</v>
      </c>
      <c r="Q1451" s="3">
        <f t="shared" si="204"/>
        <v>0</v>
      </c>
      <c r="R1451" s="3">
        <f>I1451 + M1451*Inputs!$B$9 - N1451/Inputs!$B$10</f>
        <v>340</v>
      </c>
    </row>
    <row r="1452" spans="1:18" x14ac:dyDescent="0.3">
      <c r="A1452" s="4">
        <v>46083.416666666657</v>
      </c>
      <c r="B1452" s="3">
        <v>26.432499999999997</v>
      </c>
      <c r="C1452" s="3">
        <v>0.97</v>
      </c>
      <c r="D1452" s="3">
        <f t="shared" si="198"/>
        <v>41.84822916666667</v>
      </c>
      <c r="E1452" s="3">
        <f>MAX(B1452 - D1452/Inputs!$B$5, 0)</f>
        <v>0</v>
      </c>
      <c r="F1452" s="3">
        <f>MAX(D1452*Inputs!$B$5 - B1452, 0)</f>
        <v>10.39394166666667</v>
      </c>
      <c r="G1452" s="3">
        <f t="shared" si="199"/>
        <v>0.97</v>
      </c>
      <c r="H1452" t="str">
        <f t="shared" si="200"/>
        <v>Charge</v>
      </c>
      <c r="I1452" s="3">
        <f t="shared" si="205"/>
        <v>340</v>
      </c>
      <c r="J1452" s="3">
        <f t="shared" si="206"/>
        <v>0</v>
      </c>
      <c r="K1452" s="3">
        <f>MIN(Inputs!$B$2, (Inputs!$B$8 - I1452)/Inputs!$B$9)</f>
        <v>0</v>
      </c>
      <c r="L1452" s="3">
        <f>MAX(MIN(Inputs!$B$2, I1452*Inputs!$B$10, Inputs!$B$8*Inputs!$B$4 - J1452), 0)</f>
        <v>170</v>
      </c>
      <c r="M1452" s="3">
        <f t="shared" si="201"/>
        <v>0</v>
      </c>
      <c r="N1452" s="3">
        <f t="shared" si="202"/>
        <v>0</v>
      </c>
      <c r="O1452" s="3">
        <f>IF(H1452="Reg", MIN(Inputs!$B$2, I1452*Inputs!$B$10, (Inputs!$B$8-I1452)/Inputs!$B$9), 0)</f>
        <v>0</v>
      </c>
      <c r="P1452" s="3">
        <f t="shared" si="203"/>
        <v>0</v>
      </c>
      <c r="Q1452" s="3">
        <f t="shared" si="204"/>
        <v>0</v>
      </c>
      <c r="R1452" s="3">
        <f>I1452 + M1452*Inputs!$B$9 - N1452/Inputs!$B$10</f>
        <v>340</v>
      </c>
    </row>
    <row r="1453" spans="1:18" x14ac:dyDescent="0.3">
      <c r="A1453" s="4">
        <v>46083.458333333343</v>
      </c>
      <c r="B1453" s="3">
        <v>31.692500000000003</v>
      </c>
      <c r="C1453" s="3">
        <v>0.72</v>
      </c>
      <c r="D1453" s="3">
        <f t="shared" si="198"/>
        <v>41.84822916666667</v>
      </c>
      <c r="E1453" s="3">
        <f>MAX(B1453 - D1453/Inputs!$B$5, 0)</f>
        <v>0</v>
      </c>
      <c r="F1453" s="3">
        <f>MAX(D1453*Inputs!$B$5 - B1453, 0)</f>
        <v>5.1339416666666651</v>
      </c>
      <c r="G1453" s="3">
        <f t="shared" si="199"/>
        <v>0.72</v>
      </c>
      <c r="H1453" t="str">
        <f t="shared" si="200"/>
        <v>Charge</v>
      </c>
      <c r="I1453" s="3">
        <f t="shared" si="205"/>
        <v>340</v>
      </c>
      <c r="J1453" s="3">
        <f t="shared" si="206"/>
        <v>0</v>
      </c>
      <c r="K1453" s="3">
        <f>MIN(Inputs!$B$2, (Inputs!$B$8 - I1453)/Inputs!$B$9)</f>
        <v>0</v>
      </c>
      <c r="L1453" s="3">
        <f>MAX(MIN(Inputs!$B$2, I1453*Inputs!$B$10, Inputs!$B$8*Inputs!$B$4 - J1453), 0)</f>
        <v>170</v>
      </c>
      <c r="M1453" s="3">
        <f t="shared" si="201"/>
        <v>0</v>
      </c>
      <c r="N1453" s="3">
        <f t="shared" si="202"/>
        <v>0</v>
      </c>
      <c r="O1453" s="3">
        <f>IF(H1453="Reg", MIN(Inputs!$B$2, I1453*Inputs!$B$10, (Inputs!$B$8-I1453)/Inputs!$B$9), 0)</f>
        <v>0</v>
      </c>
      <c r="P1453" s="3">
        <f t="shared" si="203"/>
        <v>0</v>
      </c>
      <c r="Q1453" s="3">
        <f t="shared" si="204"/>
        <v>0</v>
      </c>
      <c r="R1453" s="3">
        <f>I1453 + M1453*Inputs!$B$9 - N1453/Inputs!$B$10</f>
        <v>340</v>
      </c>
    </row>
    <row r="1454" spans="1:18" x14ac:dyDescent="0.3">
      <c r="A1454" s="4">
        <v>46083.5</v>
      </c>
      <c r="B1454" s="3">
        <v>36.8825</v>
      </c>
      <c r="C1454" s="3">
        <v>0.5</v>
      </c>
      <c r="D1454" s="3">
        <f t="shared" si="198"/>
        <v>41.84822916666667</v>
      </c>
      <c r="E1454" s="3">
        <f>MAX(B1454 - D1454/Inputs!$B$5, 0)</f>
        <v>0</v>
      </c>
      <c r="F1454" s="3">
        <f>MAX(D1454*Inputs!$B$5 - B1454, 0)</f>
        <v>0</v>
      </c>
      <c r="G1454" s="3">
        <f t="shared" si="199"/>
        <v>0.5</v>
      </c>
      <c r="H1454" t="str">
        <f t="shared" si="200"/>
        <v>Reg</v>
      </c>
      <c r="I1454" s="3">
        <f t="shared" si="205"/>
        <v>340</v>
      </c>
      <c r="J1454" s="3">
        <f t="shared" si="206"/>
        <v>0</v>
      </c>
      <c r="K1454" s="3">
        <f>MIN(Inputs!$B$2, (Inputs!$B$8 - I1454)/Inputs!$B$9)</f>
        <v>0</v>
      </c>
      <c r="L1454" s="3">
        <f>MAX(MIN(Inputs!$B$2, I1454*Inputs!$B$10, Inputs!$B$8*Inputs!$B$4 - J1454), 0)</f>
        <v>170</v>
      </c>
      <c r="M1454" s="3">
        <f t="shared" si="201"/>
        <v>0</v>
      </c>
      <c r="N1454" s="3">
        <f t="shared" si="202"/>
        <v>0</v>
      </c>
      <c r="O1454" s="3">
        <f>IF(H1454="Reg", MIN(Inputs!$B$2, I1454*Inputs!$B$10, (Inputs!$B$8-I1454)/Inputs!$B$9), 0)</f>
        <v>0</v>
      </c>
      <c r="P1454" s="3">
        <f t="shared" si="203"/>
        <v>0</v>
      </c>
      <c r="Q1454" s="3">
        <f t="shared" si="204"/>
        <v>0</v>
      </c>
      <c r="R1454" s="3">
        <f>I1454 + M1454*Inputs!$B$9 - N1454/Inputs!$B$10</f>
        <v>340</v>
      </c>
    </row>
    <row r="1455" spans="1:18" x14ac:dyDescent="0.3">
      <c r="A1455" s="4">
        <v>46083.541666666657</v>
      </c>
      <c r="B1455" s="3">
        <v>43.04</v>
      </c>
      <c r="C1455" s="3">
        <v>0.49</v>
      </c>
      <c r="D1455" s="3">
        <f t="shared" si="198"/>
        <v>41.84822916666667</v>
      </c>
      <c r="E1455" s="3">
        <f>MAX(B1455 - D1455/Inputs!$B$5, 0)</f>
        <v>0</v>
      </c>
      <c r="F1455" s="3">
        <f>MAX(D1455*Inputs!$B$5 - B1455, 0)</f>
        <v>0</v>
      </c>
      <c r="G1455" s="3">
        <f t="shared" si="199"/>
        <v>0.49</v>
      </c>
      <c r="H1455" t="str">
        <f t="shared" si="200"/>
        <v>Reg</v>
      </c>
      <c r="I1455" s="3">
        <f t="shared" si="205"/>
        <v>340</v>
      </c>
      <c r="J1455" s="3">
        <f t="shared" si="206"/>
        <v>0</v>
      </c>
      <c r="K1455" s="3">
        <f>MIN(Inputs!$B$2, (Inputs!$B$8 - I1455)/Inputs!$B$9)</f>
        <v>0</v>
      </c>
      <c r="L1455" s="3">
        <f>MAX(MIN(Inputs!$B$2, I1455*Inputs!$B$10, Inputs!$B$8*Inputs!$B$4 - J1455), 0)</f>
        <v>170</v>
      </c>
      <c r="M1455" s="3">
        <f t="shared" si="201"/>
        <v>0</v>
      </c>
      <c r="N1455" s="3">
        <f t="shared" si="202"/>
        <v>0</v>
      </c>
      <c r="O1455" s="3">
        <f>IF(H1455="Reg", MIN(Inputs!$B$2, I1455*Inputs!$B$10, (Inputs!$B$8-I1455)/Inputs!$B$9), 0)</f>
        <v>0</v>
      </c>
      <c r="P1455" s="3">
        <f t="shared" si="203"/>
        <v>0</v>
      </c>
      <c r="Q1455" s="3">
        <f t="shared" si="204"/>
        <v>0</v>
      </c>
      <c r="R1455" s="3">
        <f>I1455 + M1455*Inputs!$B$9 - N1455/Inputs!$B$10</f>
        <v>340</v>
      </c>
    </row>
    <row r="1456" spans="1:18" x14ac:dyDescent="0.3">
      <c r="A1456" s="4">
        <v>46083.583333333343</v>
      </c>
      <c r="B1456" s="3">
        <v>38.81</v>
      </c>
      <c r="C1456" s="3">
        <v>0.75</v>
      </c>
      <c r="D1456" s="3">
        <f t="shared" si="198"/>
        <v>41.84822916666667</v>
      </c>
      <c r="E1456" s="3">
        <f>MAX(B1456 - D1456/Inputs!$B$5, 0)</f>
        <v>0</v>
      </c>
      <c r="F1456" s="3">
        <f>MAX(D1456*Inputs!$B$5 - B1456, 0)</f>
        <v>0</v>
      </c>
      <c r="G1456" s="3">
        <f t="shared" si="199"/>
        <v>0.75</v>
      </c>
      <c r="H1456" t="str">
        <f t="shared" si="200"/>
        <v>Reg</v>
      </c>
      <c r="I1456" s="3">
        <f t="shared" si="205"/>
        <v>340</v>
      </c>
      <c r="J1456" s="3">
        <f t="shared" si="206"/>
        <v>0</v>
      </c>
      <c r="K1456" s="3">
        <f>MIN(Inputs!$B$2, (Inputs!$B$8 - I1456)/Inputs!$B$9)</f>
        <v>0</v>
      </c>
      <c r="L1456" s="3">
        <f>MAX(MIN(Inputs!$B$2, I1456*Inputs!$B$10, Inputs!$B$8*Inputs!$B$4 - J1456), 0)</f>
        <v>170</v>
      </c>
      <c r="M1456" s="3">
        <f t="shared" si="201"/>
        <v>0</v>
      </c>
      <c r="N1456" s="3">
        <f t="shared" si="202"/>
        <v>0</v>
      </c>
      <c r="O1456" s="3">
        <f>IF(H1456="Reg", MIN(Inputs!$B$2, I1456*Inputs!$B$10, (Inputs!$B$8-I1456)/Inputs!$B$9), 0)</f>
        <v>0</v>
      </c>
      <c r="P1456" s="3">
        <f t="shared" si="203"/>
        <v>0</v>
      </c>
      <c r="Q1456" s="3">
        <f t="shared" si="204"/>
        <v>0</v>
      </c>
      <c r="R1456" s="3">
        <f>I1456 + M1456*Inputs!$B$9 - N1456/Inputs!$B$10</f>
        <v>340</v>
      </c>
    </row>
    <row r="1457" spans="1:18" x14ac:dyDescent="0.3">
      <c r="A1457" s="4">
        <v>46083.625</v>
      </c>
      <c r="B1457" s="3">
        <v>37.78</v>
      </c>
      <c r="C1457" s="3">
        <v>1</v>
      </c>
      <c r="D1457" s="3">
        <f t="shared" si="198"/>
        <v>41.84822916666667</v>
      </c>
      <c r="E1457" s="3">
        <f>MAX(B1457 - D1457/Inputs!$B$5, 0)</f>
        <v>0</v>
      </c>
      <c r="F1457" s="3">
        <f>MAX(D1457*Inputs!$B$5 - B1457, 0)</f>
        <v>0</v>
      </c>
      <c r="G1457" s="3">
        <f t="shared" si="199"/>
        <v>1</v>
      </c>
      <c r="H1457" t="str">
        <f t="shared" si="200"/>
        <v>Reg</v>
      </c>
      <c r="I1457" s="3">
        <f t="shared" si="205"/>
        <v>340</v>
      </c>
      <c r="J1457" s="3">
        <f t="shared" si="206"/>
        <v>0</v>
      </c>
      <c r="K1457" s="3">
        <f>MIN(Inputs!$B$2, (Inputs!$B$8 - I1457)/Inputs!$B$9)</f>
        <v>0</v>
      </c>
      <c r="L1457" s="3">
        <f>MAX(MIN(Inputs!$B$2, I1457*Inputs!$B$10, Inputs!$B$8*Inputs!$B$4 - J1457), 0)</f>
        <v>170</v>
      </c>
      <c r="M1457" s="3">
        <f t="shared" si="201"/>
        <v>0</v>
      </c>
      <c r="N1457" s="3">
        <f t="shared" si="202"/>
        <v>0</v>
      </c>
      <c r="O1457" s="3">
        <f>IF(H1457="Reg", MIN(Inputs!$B$2, I1457*Inputs!$B$10, (Inputs!$B$8-I1457)/Inputs!$B$9), 0)</f>
        <v>0</v>
      </c>
      <c r="P1457" s="3">
        <f t="shared" si="203"/>
        <v>0</v>
      </c>
      <c r="Q1457" s="3">
        <f t="shared" si="204"/>
        <v>0</v>
      </c>
      <c r="R1457" s="3">
        <f>I1457 + M1457*Inputs!$B$9 - N1457/Inputs!$B$10</f>
        <v>340</v>
      </c>
    </row>
    <row r="1458" spans="1:18" x14ac:dyDescent="0.3">
      <c r="A1458" s="4">
        <v>46083.666666666657</v>
      </c>
      <c r="B1458" s="3">
        <v>32.74</v>
      </c>
      <c r="C1458" s="3">
        <v>1</v>
      </c>
      <c r="D1458" s="3">
        <f t="shared" si="198"/>
        <v>41.84822916666667</v>
      </c>
      <c r="E1458" s="3">
        <f>MAX(B1458 - D1458/Inputs!$B$5, 0)</f>
        <v>0</v>
      </c>
      <c r="F1458" s="3">
        <f>MAX(D1458*Inputs!$B$5 - B1458, 0)</f>
        <v>4.0864416666666656</v>
      </c>
      <c r="G1458" s="3">
        <f t="shared" si="199"/>
        <v>1</v>
      </c>
      <c r="H1458" t="str">
        <f t="shared" si="200"/>
        <v>Charge</v>
      </c>
      <c r="I1458" s="3">
        <f t="shared" si="205"/>
        <v>340</v>
      </c>
      <c r="J1458" s="3">
        <f t="shared" si="206"/>
        <v>0</v>
      </c>
      <c r="K1458" s="3">
        <f>MIN(Inputs!$B$2, (Inputs!$B$8 - I1458)/Inputs!$B$9)</f>
        <v>0</v>
      </c>
      <c r="L1458" s="3">
        <f>MAX(MIN(Inputs!$B$2, I1458*Inputs!$B$10, Inputs!$B$8*Inputs!$B$4 - J1458), 0)</f>
        <v>170</v>
      </c>
      <c r="M1458" s="3">
        <f t="shared" si="201"/>
        <v>0</v>
      </c>
      <c r="N1458" s="3">
        <f t="shared" si="202"/>
        <v>0</v>
      </c>
      <c r="O1458" s="3">
        <f>IF(H1458="Reg", MIN(Inputs!$B$2, I1458*Inputs!$B$10, (Inputs!$B$8-I1458)/Inputs!$B$9), 0)</f>
        <v>0</v>
      </c>
      <c r="P1458" s="3">
        <f t="shared" si="203"/>
        <v>0</v>
      </c>
      <c r="Q1458" s="3">
        <f t="shared" si="204"/>
        <v>0</v>
      </c>
      <c r="R1458" s="3">
        <f>I1458 + M1458*Inputs!$B$9 - N1458/Inputs!$B$10</f>
        <v>340</v>
      </c>
    </row>
    <row r="1459" spans="1:18" x14ac:dyDescent="0.3">
      <c r="A1459" s="4">
        <v>46083.708333333343</v>
      </c>
      <c r="B1459" s="3">
        <v>33.980000000000004</v>
      </c>
      <c r="C1459" s="3">
        <v>1.03</v>
      </c>
      <c r="D1459" s="3">
        <f t="shared" si="198"/>
        <v>41.84822916666667</v>
      </c>
      <c r="E1459" s="3">
        <f>MAX(B1459 - D1459/Inputs!$B$5, 0)</f>
        <v>0</v>
      </c>
      <c r="F1459" s="3">
        <f>MAX(D1459*Inputs!$B$5 - B1459, 0)</f>
        <v>2.8464416666666637</v>
      </c>
      <c r="G1459" s="3">
        <f t="shared" si="199"/>
        <v>1.03</v>
      </c>
      <c r="H1459" t="str">
        <f t="shared" si="200"/>
        <v>Charge</v>
      </c>
      <c r="I1459" s="3">
        <f t="shared" si="205"/>
        <v>340</v>
      </c>
      <c r="J1459" s="3">
        <f t="shared" si="206"/>
        <v>0</v>
      </c>
      <c r="K1459" s="3">
        <f>MIN(Inputs!$B$2, (Inputs!$B$8 - I1459)/Inputs!$B$9)</f>
        <v>0</v>
      </c>
      <c r="L1459" s="3">
        <f>MAX(MIN(Inputs!$B$2, I1459*Inputs!$B$10, Inputs!$B$8*Inputs!$B$4 - J1459), 0)</f>
        <v>170</v>
      </c>
      <c r="M1459" s="3">
        <f t="shared" si="201"/>
        <v>0</v>
      </c>
      <c r="N1459" s="3">
        <f t="shared" si="202"/>
        <v>0</v>
      </c>
      <c r="O1459" s="3">
        <f>IF(H1459="Reg", MIN(Inputs!$B$2, I1459*Inputs!$B$10, (Inputs!$B$8-I1459)/Inputs!$B$9), 0)</f>
        <v>0</v>
      </c>
      <c r="P1459" s="3">
        <f t="shared" si="203"/>
        <v>0</v>
      </c>
      <c r="Q1459" s="3">
        <f t="shared" si="204"/>
        <v>0</v>
      </c>
      <c r="R1459" s="3">
        <f>I1459 + M1459*Inputs!$B$9 - N1459/Inputs!$B$10</f>
        <v>340</v>
      </c>
    </row>
    <row r="1460" spans="1:18" x14ac:dyDescent="0.3">
      <c r="A1460" s="4">
        <v>46083.75</v>
      </c>
      <c r="B1460" s="3">
        <v>57.007499999999993</v>
      </c>
      <c r="C1460" s="3">
        <v>1.51</v>
      </c>
      <c r="D1460" s="3">
        <f t="shared" si="198"/>
        <v>41.84822916666667</v>
      </c>
      <c r="E1460" s="3">
        <f>MAX(B1460 - D1460/Inputs!$B$5, 0)</f>
        <v>9.4526941287878685</v>
      </c>
      <c r="F1460" s="3">
        <f>MAX(D1460*Inputs!$B$5 - B1460, 0)</f>
        <v>0</v>
      </c>
      <c r="G1460" s="3">
        <f t="shared" si="199"/>
        <v>1.51</v>
      </c>
      <c r="H1460" t="str">
        <f t="shared" si="200"/>
        <v>Discharge</v>
      </c>
      <c r="I1460" s="3">
        <f t="shared" si="205"/>
        <v>340</v>
      </c>
      <c r="J1460" s="3">
        <f t="shared" si="206"/>
        <v>0</v>
      </c>
      <c r="K1460" s="3">
        <f>MIN(Inputs!$B$2, (Inputs!$B$8 - I1460)/Inputs!$B$9)</f>
        <v>0</v>
      </c>
      <c r="L1460" s="3">
        <f>MAX(MIN(Inputs!$B$2, I1460*Inputs!$B$10, Inputs!$B$8*Inputs!$B$4 - J1460), 0)</f>
        <v>170</v>
      </c>
      <c r="M1460" s="3">
        <f t="shared" si="201"/>
        <v>0</v>
      </c>
      <c r="N1460" s="3">
        <f t="shared" si="202"/>
        <v>170</v>
      </c>
      <c r="O1460" s="3">
        <f>IF(H1460="Reg", MIN(Inputs!$B$2, I1460*Inputs!$B$10, (Inputs!$B$8-I1460)/Inputs!$B$9), 0)</f>
        <v>0</v>
      </c>
      <c r="P1460" s="3">
        <f t="shared" si="203"/>
        <v>9691.2749999999996</v>
      </c>
      <c r="Q1460" s="3">
        <f t="shared" si="204"/>
        <v>0</v>
      </c>
      <c r="R1460" s="3">
        <f>I1460 + M1460*Inputs!$B$9 - N1460/Inputs!$B$10</f>
        <v>158.77939109773115</v>
      </c>
    </row>
    <row r="1461" spans="1:18" x14ac:dyDescent="0.3">
      <c r="A1461" s="4">
        <v>46083.791666666657</v>
      </c>
      <c r="B1461" s="3">
        <v>79.317499999999995</v>
      </c>
      <c r="C1461" s="3">
        <v>1</v>
      </c>
      <c r="D1461" s="3">
        <f t="shared" si="198"/>
        <v>41.84822916666667</v>
      </c>
      <c r="E1461" s="3">
        <f>MAX(B1461 - D1461/Inputs!$B$5, 0)</f>
        <v>31.762694128787871</v>
      </c>
      <c r="F1461" s="3">
        <f>MAX(D1461*Inputs!$B$5 - B1461, 0)</f>
        <v>0</v>
      </c>
      <c r="G1461" s="3">
        <f t="shared" si="199"/>
        <v>1</v>
      </c>
      <c r="H1461" t="str">
        <f t="shared" si="200"/>
        <v>Discharge</v>
      </c>
      <c r="I1461" s="3">
        <f t="shared" si="205"/>
        <v>158.77939109773115</v>
      </c>
      <c r="J1461" s="3">
        <f t="shared" si="206"/>
        <v>170</v>
      </c>
      <c r="K1461" s="3">
        <f>MIN(Inputs!$B$2, (Inputs!$B$8 - I1461)/Inputs!$B$9)</f>
        <v>170</v>
      </c>
      <c r="L1461" s="3">
        <f>MAX(MIN(Inputs!$B$2, I1461*Inputs!$B$10, Inputs!$B$8*Inputs!$B$4 - J1461), 0)</f>
        <v>148.94827166799323</v>
      </c>
      <c r="M1461" s="3">
        <f t="shared" si="201"/>
        <v>0</v>
      </c>
      <c r="N1461" s="3">
        <f t="shared" si="202"/>
        <v>148.94827166799323</v>
      </c>
      <c r="O1461" s="3">
        <f>IF(H1461="Reg", MIN(Inputs!$B$2, I1461*Inputs!$B$10, (Inputs!$B$8-I1461)/Inputs!$B$9), 0)</f>
        <v>0</v>
      </c>
      <c r="P1461" s="3">
        <f t="shared" si="203"/>
        <v>11814.204538026052</v>
      </c>
      <c r="Q1461" s="3">
        <f t="shared" si="204"/>
        <v>0</v>
      </c>
      <c r="R1461" s="3">
        <f>I1461 + M1461*Inputs!$B$9 - N1461/Inputs!$B$10</f>
        <v>0</v>
      </c>
    </row>
    <row r="1462" spans="1:18" x14ac:dyDescent="0.3">
      <c r="A1462" s="4">
        <v>46083.833333333343</v>
      </c>
      <c r="B1462" s="3">
        <v>100.47499999999999</v>
      </c>
      <c r="C1462" s="3">
        <v>1.2</v>
      </c>
      <c r="D1462" s="3">
        <f t="shared" si="198"/>
        <v>41.84822916666667</v>
      </c>
      <c r="E1462" s="3">
        <f>MAX(B1462 - D1462/Inputs!$B$5, 0)</f>
        <v>52.92019412878787</v>
      </c>
      <c r="F1462" s="3">
        <f>MAX(D1462*Inputs!$B$5 - B1462, 0)</f>
        <v>0</v>
      </c>
      <c r="G1462" s="3">
        <f t="shared" si="199"/>
        <v>1.2</v>
      </c>
      <c r="H1462" t="str">
        <f t="shared" si="200"/>
        <v>Discharge</v>
      </c>
      <c r="I1462" s="3">
        <f t="shared" si="205"/>
        <v>0</v>
      </c>
      <c r="J1462" s="3">
        <f t="shared" si="206"/>
        <v>318.94827166799325</v>
      </c>
      <c r="K1462" s="3">
        <f>MIN(Inputs!$B$2, (Inputs!$B$8 - I1462)/Inputs!$B$9)</f>
        <v>170</v>
      </c>
      <c r="L1462" s="3">
        <f>MAX(MIN(Inputs!$B$2, I1462*Inputs!$B$10, Inputs!$B$8*Inputs!$B$4 - J1462), 0)</f>
        <v>0</v>
      </c>
      <c r="M1462" s="3">
        <f t="shared" si="201"/>
        <v>0</v>
      </c>
      <c r="N1462" s="3">
        <f t="shared" si="202"/>
        <v>0</v>
      </c>
      <c r="O1462" s="3">
        <f>IF(H1462="Reg", MIN(Inputs!$B$2, I1462*Inputs!$B$10, (Inputs!$B$8-I1462)/Inputs!$B$9), 0)</f>
        <v>0</v>
      </c>
      <c r="P1462" s="3">
        <f t="shared" si="203"/>
        <v>0</v>
      </c>
      <c r="Q1462" s="3">
        <f t="shared" si="204"/>
        <v>0</v>
      </c>
      <c r="R1462" s="3">
        <f>I1462 + M1462*Inputs!$B$9 - N1462/Inputs!$B$10</f>
        <v>0</v>
      </c>
    </row>
    <row r="1463" spans="1:18" x14ac:dyDescent="0.3">
      <c r="A1463" s="4">
        <v>46083.875</v>
      </c>
      <c r="B1463" s="3">
        <v>106.82499999999999</v>
      </c>
      <c r="C1463" s="3">
        <v>0.05</v>
      </c>
      <c r="D1463" s="3">
        <f t="shared" si="198"/>
        <v>41.84822916666667</v>
      </c>
      <c r="E1463" s="3">
        <f>MAX(B1463 - D1463/Inputs!$B$5, 0)</f>
        <v>59.270194128787864</v>
      </c>
      <c r="F1463" s="3">
        <f>MAX(D1463*Inputs!$B$5 - B1463, 0)</f>
        <v>0</v>
      </c>
      <c r="G1463" s="3">
        <f t="shared" si="199"/>
        <v>0.05</v>
      </c>
      <c r="H1463" t="str">
        <f t="shared" si="200"/>
        <v>Discharge</v>
      </c>
      <c r="I1463" s="3">
        <f t="shared" si="205"/>
        <v>0</v>
      </c>
      <c r="J1463" s="3">
        <f t="shared" si="206"/>
        <v>318.94827166799325</v>
      </c>
      <c r="K1463" s="3">
        <f>MIN(Inputs!$B$2, (Inputs!$B$8 - I1463)/Inputs!$B$9)</f>
        <v>170</v>
      </c>
      <c r="L1463" s="3">
        <f>MAX(MIN(Inputs!$B$2, I1463*Inputs!$B$10, Inputs!$B$8*Inputs!$B$4 - J1463), 0)</f>
        <v>0</v>
      </c>
      <c r="M1463" s="3">
        <f t="shared" si="201"/>
        <v>0</v>
      </c>
      <c r="N1463" s="3">
        <f t="shared" si="202"/>
        <v>0</v>
      </c>
      <c r="O1463" s="3">
        <f>IF(H1463="Reg", MIN(Inputs!$B$2, I1463*Inputs!$B$10, (Inputs!$B$8-I1463)/Inputs!$B$9), 0)</f>
        <v>0</v>
      </c>
      <c r="P1463" s="3">
        <f t="shared" si="203"/>
        <v>0</v>
      </c>
      <c r="Q1463" s="3">
        <f t="shared" si="204"/>
        <v>0</v>
      </c>
      <c r="R1463" s="3">
        <f>I1463 + M1463*Inputs!$B$9 - N1463/Inputs!$B$10</f>
        <v>0</v>
      </c>
    </row>
    <row r="1464" spans="1:18" x14ac:dyDescent="0.3">
      <c r="A1464" s="4">
        <v>46083.916666666657</v>
      </c>
      <c r="B1464" s="3">
        <v>63.507499999999993</v>
      </c>
      <c r="C1464" s="3">
        <v>0.05</v>
      </c>
      <c r="D1464" s="3">
        <f t="shared" si="198"/>
        <v>41.84822916666667</v>
      </c>
      <c r="E1464" s="3">
        <f>MAX(B1464 - D1464/Inputs!$B$5, 0)</f>
        <v>15.952694128787869</v>
      </c>
      <c r="F1464" s="3">
        <f>MAX(D1464*Inputs!$B$5 - B1464, 0)</f>
        <v>0</v>
      </c>
      <c r="G1464" s="3">
        <f t="shared" si="199"/>
        <v>0.05</v>
      </c>
      <c r="H1464" t="str">
        <f t="shared" si="200"/>
        <v>Discharge</v>
      </c>
      <c r="I1464" s="3">
        <f t="shared" si="205"/>
        <v>0</v>
      </c>
      <c r="J1464" s="3">
        <f t="shared" si="206"/>
        <v>318.94827166799325</v>
      </c>
      <c r="K1464" s="3">
        <f>MIN(Inputs!$B$2, (Inputs!$B$8 - I1464)/Inputs!$B$9)</f>
        <v>170</v>
      </c>
      <c r="L1464" s="3">
        <f>MAX(MIN(Inputs!$B$2, I1464*Inputs!$B$10, Inputs!$B$8*Inputs!$B$4 - J1464), 0)</f>
        <v>0</v>
      </c>
      <c r="M1464" s="3">
        <f t="shared" si="201"/>
        <v>0</v>
      </c>
      <c r="N1464" s="3">
        <f t="shared" si="202"/>
        <v>0</v>
      </c>
      <c r="O1464" s="3">
        <f>IF(H1464="Reg", MIN(Inputs!$B$2, I1464*Inputs!$B$10, (Inputs!$B$8-I1464)/Inputs!$B$9), 0)</f>
        <v>0</v>
      </c>
      <c r="P1464" s="3">
        <f t="shared" si="203"/>
        <v>0</v>
      </c>
      <c r="Q1464" s="3">
        <f t="shared" si="204"/>
        <v>0</v>
      </c>
      <c r="R1464" s="3">
        <f>I1464 + M1464*Inputs!$B$9 - N1464/Inputs!$B$10</f>
        <v>0</v>
      </c>
    </row>
    <row r="1465" spans="1:18" x14ac:dyDescent="0.3">
      <c r="A1465" s="4">
        <v>46083.958333333343</v>
      </c>
      <c r="B1465" s="3">
        <v>38.292500000000004</v>
      </c>
      <c r="C1465" s="3">
        <v>0.03</v>
      </c>
      <c r="D1465" s="3">
        <f t="shared" si="198"/>
        <v>41.84822916666667</v>
      </c>
      <c r="E1465" s="3">
        <f>MAX(B1465 - D1465/Inputs!$B$5, 0)</f>
        <v>0</v>
      </c>
      <c r="F1465" s="3">
        <f>MAX(D1465*Inputs!$B$5 - B1465, 0)</f>
        <v>0</v>
      </c>
      <c r="G1465" s="3">
        <f t="shared" si="199"/>
        <v>0.03</v>
      </c>
      <c r="H1465" t="str">
        <f t="shared" si="200"/>
        <v>Reg</v>
      </c>
      <c r="I1465" s="3">
        <f t="shared" si="205"/>
        <v>0</v>
      </c>
      <c r="J1465" s="3">
        <f t="shared" si="206"/>
        <v>318.94827166799325</v>
      </c>
      <c r="K1465" s="3">
        <f>MIN(Inputs!$B$2, (Inputs!$B$8 - I1465)/Inputs!$B$9)</f>
        <v>170</v>
      </c>
      <c r="L1465" s="3">
        <f>MAX(MIN(Inputs!$B$2, I1465*Inputs!$B$10, Inputs!$B$8*Inputs!$B$4 - J1465), 0)</f>
        <v>0</v>
      </c>
      <c r="M1465" s="3">
        <f t="shared" si="201"/>
        <v>0</v>
      </c>
      <c r="N1465" s="3">
        <f t="shared" si="202"/>
        <v>0</v>
      </c>
      <c r="O1465" s="3">
        <f>IF(H1465="Reg", MIN(Inputs!$B$2, I1465*Inputs!$B$10, (Inputs!$B$8-I1465)/Inputs!$B$9), 0)</f>
        <v>0</v>
      </c>
      <c r="P1465" s="3">
        <f t="shared" si="203"/>
        <v>0</v>
      </c>
      <c r="Q1465" s="3">
        <f t="shared" si="204"/>
        <v>0</v>
      </c>
      <c r="R1465" s="3">
        <f>I1465 + M1465*Inputs!$B$9 - N1465/Inputs!$B$10</f>
        <v>0</v>
      </c>
    </row>
    <row r="1466" spans="1:18" x14ac:dyDescent="0.3">
      <c r="A1466" s="4">
        <v>46084</v>
      </c>
      <c r="B1466" s="3">
        <v>36.01</v>
      </c>
      <c r="C1466" s="3">
        <v>0.03</v>
      </c>
      <c r="D1466" s="3">
        <f t="shared" si="198"/>
        <v>26.508645833333333</v>
      </c>
      <c r="E1466" s="3">
        <f>MAX(B1466 - D1466/Inputs!$B$5, 0)</f>
        <v>5.8865388257575759</v>
      </c>
      <c r="F1466" s="3">
        <f>MAX(D1466*Inputs!$B$5 - B1466, 0)</f>
        <v>0</v>
      </c>
      <c r="G1466" s="3">
        <f t="shared" si="199"/>
        <v>0.03</v>
      </c>
      <c r="H1466" t="str">
        <f t="shared" si="200"/>
        <v>Discharge</v>
      </c>
      <c r="I1466" s="3">
        <f t="shared" si="205"/>
        <v>0</v>
      </c>
      <c r="J1466" s="3">
        <f t="shared" si="206"/>
        <v>0</v>
      </c>
      <c r="K1466" s="3">
        <f>MIN(Inputs!$B$2, (Inputs!$B$8 - I1466)/Inputs!$B$9)</f>
        <v>170</v>
      </c>
      <c r="L1466" s="3">
        <f>MAX(MIN(Inputs!$B$2, I1466*Inputs!$B$10, Inputs!$B$8*Inputs!$B$4 - J1466), 0)</f>
        <v>0</v>
      </c>
      <c r="M1466" s="3">
        <f t="shared" si="201"/>
        <v>0</v>
      </c>
      <c r="N1466" s="3">
        <f t="shared" si="202"/>
        <v>0</v>
      </c>
      <c r="O1466" s="3">
        <f>IF(H1466="Reg", MIN(Inputs!$B$2, I1466*Inputs!$B$10, (Inputs!$B$8-I1466)/Inputs!$B$9), 0)</f>
        <v>0</v>
      </c>
      <c r="P1466" s="3">
        <f t="shared" si="203"/>
        <v>0</v>
      </c>
      <c r="Q1466" s="3">
        <f t="shared" si="204"/>
        <v>0</v>
      </c>
      <c r="R1466" s="3">
        <f>I1466 + M1466*Inputs!$B$9 - N1466/Inputs!$B$10</f>
        <v>0</v>
      </c>
    </row>
    <row r="1467" spans="1:18" x14ac:dyDescent="0.3">
      <c r="A1467" s="4">
        <v>46084.041666666657</v>
      </c>
      <c r="B1467" s="3">
        <v>36.857500000000002</v>
      </c>
      <c r="C1467" s="3">
        <v>0.04</v>
      </c>
      <c r="D1467" s="3">
        <f t="shared" si="198"/>
        <v>26.508645833333333</v>
      </c>
      <c r="E1467" s="3">
        <f>MAX(B1467 - D1467/Inputs!$B$5, 0)</f>
        <v>6.7340388257575796</v>
      </c>
      <c r="F1467" s="3">
        <f>MAX(D1467*Inputs!$B$5 - B1467, 0)</f>
        <v>0</v>
      </c>
      <c r="G1467" s="3">
        <f t="shared" si="199"/>
        <v>0.04</v>
      </c>
      <c r="H1467" t="str">
        <f t="shared" si="200"/>
        <v>Discharge</v>
      </c>
      <c r="I1467" s="3">
        <f t="shared" si="205"/>
        <v>0</v>
      </c>
      <c r="J1467" s="3">
        <f t="shared" si="206"/>
        <v>0</v>
      </c>
      <c r="K1467" s="3">
        <f>MIN(Inputs!$B$2, (Inputs!$B$8 - I1467)/Inputs!$B$9)</f>
        <v>170</v>
      </c>
      <c r="L1467" s="3">
        <f>MAX(MIN(Inputs!$B$2, I1467*Inputs!$B$10, Inputs!$B$8*Inputs!$B$4 - J1467), 0)</f>
        <v>0</v>
      </c>
      <c r="M1467" s="3">
        <f t="shared" si="201"/>
        <v>0</v>
      </c>
      <c r="N1467" s="3">
        <f t="shared" si="202"/>
        <v>0</v>
      </c>
      <c r="O1467" s="3">
        <f>IF(H1467="Reg", MIN(Inputs!$B$2, I1467*Inputs!$B$10, (Inputs!$B$8-I1467)/Inputs!$B$9), 0)</f>
        <v>0</v>
      </c>
      <c r="P1467" s="3">
        <f t="shared" si="203"/>
        <v>0</v>
      </c>
      <c r="Q1467" s="3">
        <f t="shared" si="204"/>
        <v>0</v>
      </c>
      <c r="R1467" s="3">
        <f>I1467 + M1467*Inputs!$B$9 - N1467/Inputs!$B$10</f>
        <v>0</v>
      </c>
    </row>
    <row r="1468" spans="1:18" x14ac:dyDescent="0.3">
      <c r="A1468" s="4">
        <v>46084.083333333343</v>
      </c>
      <c r="B1468" s="3">
        <v>34.564999999999998</v>
      </c>
      <c r="C1468" s="3">
        <v>0.05</v>
      </c>
      <c r="D1468" s="3">
        <f t="shared" si="198"/>
        <v>26.508645833333333</v>
      </c>
      <c r="E1468" s="3">
        <f>MAX(B1468 - D1468/Inputs!$B$5, 0)</f>
        <v>4.4415388257575756</v>
      </c>
      <c r="F1468" s="3">
        <f>MAX(D1468*Inputs!$B$5 - B1468, 0)</f>
        <v>0</v>
      </c>
      <c r="G1468" s="3">
        <f t="shared" si="199"/>
        <v>0.05</v>
      </c>
      <c r="H1468" t="str">
        <f t="shared" si="200"/>
        <v>Discharge</v>
      </c>
      <c r="I1468" s="3">
        <f t="shared" si="205"/>
        <v>0</v>
      </c>
      <c r="J1468" s="3">
        <f t="shared" si="206"/>
        <v>0</v>
      </c>
      <c r="K1468" s="3">
        <f>MIN(Inputs!$B$2, (Inputs!$B$8 - I1468)/Inputs!$B$9)</f>
        <v>170</v>
      </c>
      <c r="L1468" s="3">
        <f>MAX(MIN(Inputs!$B$2, I1468*Inputs!$B$10, Inputs!$B$8*Inputs!$B$4 - J1468), 0)</f>
        <v>0</v>
      </c>
      <c r="M1468" s="3">
        <f t="shared" si="201"/>
        <v>0</v>
      </c>
      <c r="N1468" s="3">
        <f t="shared" si="202"/>
        <v>0</v>
      </c>
      <c r="O1468" s="3">
        <f>IF(H1468="Reg", MIN(Inputs!$B$2, I1468*Inputs!$B$10, (Inputs!$B$8-I1468)/Inputs!$B$9), 0)</f>
        <v>0</v>
      </c>
      <c r="P1468" s="3">
        <f t="shared" si="203"/>
        <v>0</v>
      </c>
      <c r="Q1468" s="3">
        <f t="shared" si="204"/>
        <v>0</v>
      </c>
      <c r="R1468" s="3">
        <f>I1468 + M1468*Inputs!$B$9 - N1468/Inputs!$B$10</f>
        <v>0</v>
      </c>
    </row>
    <row r="1469" spans="1:18" x14ac:dyDescent="0.3">
      <c r="A1469" s="4">
        <v>46084.125</v>
      </c>
      <c r="B1469" s="3">
        <v>37.652499999999996</v>
      </c>
      <c r="C1469" s="3">
        <v>0.04</v>
      </c>
      <c r="D1469" s="3">
        <f t="shared" si="198"/>
        <v>26.508645833333333</v>
      </c>
      <c r="E1469" s="3">
        <f>MAX(B1469 - D1469/Inputs!$B$5, 0)</f>
        <v>7.5290388257575742</v>
      </c>
      <c r="F1469" s="3">
        <f>MAX(D1469*Inputs!$B$5 - B1469, 0)</f>
        <v>0</v>
      </c>
      <c r="G1469" s="3">
        <f t="shared" si="199"/>
        <v>0.04</v>
      </c>
      <c r="H1469" t="str">
        <f t="shared" si="200"/>
        <v>Discharge</v>
      </c>
      <c r="I1469" s="3">
        <f t="shared" si="205"/>
        <v>0</v>
      </c>
      <c r="J1469" s="3">
        <f t="shared" si="206"/>
        <v>0</v>
      </c>
      <c r="K1469" s="3">
        <f>MIN(Inputs!$B$2, (Inputs!$B$8 - I1469)/Inputs!$B$9)</f>
        <v>170</v>
      </c>
      <c r="L1469" s="3">
        <f>MAX(MIN(Inputs!$B$2, I1469*Inputs!$B$10, Inputs!$B$8*Inputs!$B$4 - J1469), 0)</f>
        <v>0</v>
      </c>
      <c r="M1469" s="3">
        <f t="shared" si="201"/>
        <v>0</v>
      </c>
      <c r="N1469" s="3">
        <f t="shared" si="202"/>
        <v>0</v>
      </c>
      <c r="O1469" s="3">
        <f>IF(H1469="Reg", MIN(Inputs!$B$2, I1469*Inputs!$B$10, (Inputs!$B$8-I1469)/Inputs!$B$9), 0)</f>
        <v>0</v>
      </c>
      <c r="P1469" s="3">
        <f t="shared" si="203"/>
        <v>0</v>
      </c>
      <c r="Q1469" s="3">
        <f t="shared" si="204"/>
        <v>0</v>
      </c>
      <c r="R1469" s="3">
        <f>I1469 + M1469*Inputs!$B$9 - N1469/Inputs!$B$10</f>
        <v>0</v>
      </c>
    </row>
    <row r="1470" spans="1:18" x14ac:dyDescent="0.3">
      <c r="A1470" s="4">
        <v>46084.166666666657</v>
      </c>
      <c r="B1470" s="3">
        <v>45.967500000000001</v>
      </c>
      <c r="C1470" s="3">
        <v>0.05</v>
      </c>
      <c r="D1470" s="3">
        <f t="shared" si="198"/>
        <v>26.508645833333333</v>
      </c>
      <c r="E1470" s="3">
        <f>MAX(B1470 - D1470/Inputs!$B$5, 0)</f>
        <v>15.844038825757579</v>
      </c>
      <c r="F1470" s="3">
        <f>MAX(D1470*Inputs!$B$5 - B1470, 0)</f>
        <v>0</v>
      </c>
      <c r="G1470" s="3">
        <f t="shared" si="199"/>
        <v>0.05</v>
      </c>
      <c r="H1470" t="str">
        <f t="shared" si="200"/>
        <v>Discharge</v>
      </c>
      <c r="I1470" s="3">
        <f t="shared" si="205"/>
        <v>0</v>
      </c>
      <c r="J1470" s="3">
        <f t="shared" si="206"/>
        <v>0</v>
      </c>
      <c r="K1470" s="3">
        <f>MIN(Inputs!$B$2, (Inputs!$B$8 - I1470)/Inputs!$B$9)</f>
        <v>170</v>
      </c>
      <c r="L1470" s="3">
        <f>MAX(MIN(Inputs!$B$2, I1470*Inputs!$B$10, Inputs!$B$8*Inputs!$B$4 - J1470), 0)</f>
        <v>0</v>
      </c>
      <c r="M1470" s="3">
        <f t="shared" si="201"/>
        <v>0</v>
      </c>
      <c r="N1470" s="3">
        <f t="shared" si="202"/>
        <v>0</v>
      </c>
      <c r="O1470" s="3">
        <f>IF(H1470="Reg", MIN(Inputs!$B$2, I1470*Inputs!$B$10, (Inputs!$B$8-I1470)/Inputs!$B$9), 0)</f>
        <v>0</v>
      </c>
      <c r="P1470" s="3">
        <f t="shared" si="203"/>
        <v>0</v>
      </c>
      <c r="Q1470" s="3">
        <f t="shared" si="204"/>
        <v>0</v>
      </c>
      <c r="R1470" s="3">
        <f>I1470 + M1470*Inputs!$B$9 - N1470/Inputs!$B$10</f>
        <v>0</v>
      </c>
    </row>
    <row r="1471" spans="1:18" x14ac:dyDescent="0.3">
      <c r="A1471" s="4">
        <v>46084.208333333343</v>
      </c>
      <c r="B1471" s="3">
        <v>52.265000000000001</v>
      </c>
      <c r="C1471" s="3">
        <v>0.05</v>
      </c>
      <c r="D1471" s="3">
        <f t="shared" si="198"/>
        <v>26.508645833333333</v>
      </c>
      <c r="E1471" s="3">
        <f>MAX(B1471 - D1471/Inputs!$B$5, 0)</f>
        <v>22.141538825757578</v>
      </c>
      <c r="F1471" s="3">
        <f>MAX(D1471*Inputs!$B$5 - B1471, 0)</f>
        <v>0</v>
      </c>
      <c r="G1471" s="3">
        <f t="shared" si="199"/>
        <v>0.05</v>
      </c>
      <c r="H1471" t="str">
        <f t="shared" si="200"/>
        <v>Discharge</v>
      </c>
      <c r="I1471" s="3">
        <f t="shared" si="205"/>
        <v>0</v>
      </c>
      <c r="J1471" s="3">
        <f t="shared" si="206"/>
        <v>0</v>
      </c>
      <c r="K1471" s="3">
        <f>MIN(Inputs!$B$2, (Inputs!$B$8 - I1471)/Inputs!$B$9)</f>
        <v>170</v>
      </c>
      <c r="L1471" s="3">
        <f>MAX(MIN(Inputs!$B$2, I1471*Inputs!$B$10, Inputs!$B$8*Inputs!$B$4 - J1471), 0)</f>
        <v>0</v>
      </c>
      <c r="M1471" s="3">
        <f t="shared" si="201"/>
        <v>0</v>
      </c>
      <c r="N1471" s="3">
        <f t="shared" si="202"/>
        <v>0</v>
      </c>
      <c r="O1471" s="3">
        <f>IF(H1471="Reg", MIN(Inputs!$B$2, I1471*Inputs!$B$10, (Inputs!$B$8-I1471)/Inputs!$B$9), 0)</f>
        <v>0</v>
      </c>
      <c r="P1471" s="3">
        <f t="shared" si="203"/>
        <v>0</v>
      </c>
      <c r="Q1471" s="3">
        <f t="shared" si="204"/>
        <v>0</v>
      </c>
      <c r="R1471" s="3">
        <f>I1471 + M1471*Inputs!$B$9 - N1471/Inputs!$B$10</f>
        <v>0</v>
      </c>
    </row>
    <row r="1472" spans="1:18" x14ac:dyDescent="0.3">
      <c r="A1472" s="4">
        <v>46084.25</v>
      </c>
      <c r="B1472" s="3">
        <v>59.782499999999999</v>
      </c>
      <c r="C1472" s="3">
        <v>0.05</v>
      </c>
      <c r="D1472" s="3">
        <f t="shared" si="198"/>
        <v>26.508645833333333</v>
      </c>
      <c r="E1472" s="3">
        <f>MAX(B1472 - D1472/Inputs!$B$5, 0)</f>
        <v>29.659038825757577</v>
      </c>
      <c r="F1472" s="3">
        <f>MAX(D1472*Inputs!$B$5 - B1472, 0)</f>
        <v>0</v>
      </c>
      <c r="G1472" s="3">
        <f t="shared" si="199"/>
        <v>0.05</v>
      </c>
      <c r="H1472" t="str">
        <f t="shared" si="200"/>
        <v>Discharge</v>
      </c>
      <c r="I1472" s="3">
        <f t="shared" si="205"/>
        <v>0</v>
      </c>
      <c r="J1472" s="3">
        <f t="shared" si="206"/>
        <v>0</v>
      </c>
      <c r="K1472" s="3">
        <f>MIN(Inputs!$B$2, (Inputs!$B$8 - I1472)/Inputs!$B$9)</f>
        <v>170</v>
      </c>
      <c r="L1472" s="3">
        <f>MAX(MIN(Inputs!$B$2, I1472*Inputs!$B$10, Inputs!$B$8*Inputs!$B$4 - J1472), 0)</f>
        <v>0</v>
      </c>
      <c r="M1472" s="3">
        <f t="shared" si="201"/>
        <v>0</v>
      </c>
      <c r="N1472" s="3">
        <f t="shared" si="202"/>
        <v>0</v>
      </c>
      <c r="O1472" s="3">
        <f>IF(H1472="Reg", MIN(Inputs!$B$2, I1472*Inputs!$B$10, (Inputs!$B$8-I1472)/Inputs!$B$9), 0)</f>
        <v>0</v>
      </c>
      <c r="P1472" s="3">
        <f t="shared" si="203"/>
        <v>0</v>
      </c>
      <c r="Q1472" s="3">
        <f t="shared" si="204"/>
        <v>0</v>
      </c>
      <c r="R1472" s="3">
        <f>I1472 + M1472*Inputs!$B$9 - N1472/Inputs!$B$10</f>
        <v>0</v>
      </c>
    </row>
    <row r="1473" spans="1:18" x14ac:dyDescent="0.3">
      <c r="A1473" s="4">
        <v>46084.291666666657</v>
      </c>
      <c r="B1473" s="3">
        <v>61.597499999999997</v>
      </c>
      <c r="C1473" s="3">
        <v>0.17</v>
      </c>
      <c r="D1473" s="3">
        <f t="shared" si="198"/>
        <v>26.508645833333333</v>
      </c>
      <c r="E1473" s="3">
        <f>MAX(B1473 - D1473/Inputs!$B$5, 0)</f>
        <v>31.474038825757575</v>
      </c>
      <c r="F1473" s="3">
        <f>MAX(D1473*Inputs!$B$5 - B1473, 0)</f>
        <v>0</v>
      </c>
      <c r="G1473" s="3">
        <f t="shared" si="199"/>
        <v>0.17</v>
      </c>
      <c r="H1473" t="str">
        <f t="shared" si="200"/>
        <v>Discharge</v>
      </c>
      <c r="I1473" s="3">
        <f t="shared" si="205"/>
        <v>0</v>
      </c>
      <c r="J1473" s="3">
        <f t="shared" si="206"/>
        <v>0</v>
      </c>
      <c r="K1473" s="3">
        <f>MIN(Inputs!$B$2, (Inputs!$B$8 - I1473)/Inputs!$B$9)</f>
        <v>170</v>
      </c>
      <c r="L1473" s="3">
        <f>MAX(MIN(Inputs!$B$2, I1473*Inputs!$B$10, Inputs!$B$8*Inputs!$B$4 - J1473), 0)</f>
        <v>0</v>
      </c>
      <c r="M1473" s="3">
        <f t="shared" si="201"/>
        <v>0</v>
      </c>
      <c r="N1473" s="3">
        <f t="shared" si="202"/>
        <v>0</v>
      </c>
      <c r="O1473" s="3">
        <f>IF(H1473="Reg", MIN(Inputs!$B$2, I1473*Inputs!$B$10, (Inputs!$B$8-I1473)/Inputs!$B$9), 0)</f>
        <v>0</v>
      </c>
      <c r="P1473" s="3">
        <f t="shared" si="203"/>
        <v>0</v>
      </c>
      <c r="Q1473" s="3">
        <f t="shared" si="204"/>
        <v>0</v>
      </c>
      <c r="R1473" s="3">
        <f>I1473 + M1473*Inputs!$B$9 - N1473/Inputs!$B$10</f>
        <v>0</v>
      </c>
    </row>
    <row r="1474" spans="1:18" x14ac:dyDescent="0.3">
      <c r="A1474" s="4">
        <v>46084.333333333343</v>
      </c>
      <c r="B1474" s="3">
        <v>71.849999999999994</v>
      </c>
      <c r="C1474" s="3">
        <v>2.99</v>
      </c>
      <c r="D1474" s="3">
        <f t="shared" ref="D1474:D1537" si="207">AVERAGEIFS(B:B, A:A, "&gt;="&amp;INT(A1474), A:A, "&lt;"&amp;INT(A1474)+1)</f>
        <v>26.508645833333333</v>
      </c>
      <c r="E1474" s="3">
        <f>MAX(B1474 - D1474/Inputs!$B$5, 0)</f>
        <v>41.726538825757572</v>
      </c>
      <c r="F1474" s="3">
        <f>MAX(D1474*Inputs!$B$5 - B1474, 0)</f>
        <v>0</v>
      </c>
      <c r="G1474" s="3">
        <f t="shared" ref="G1474:G1537" si="208">C1474</f>
        <v>2.99</v>
      </c>
      <c r="H1474" t="str">
        <f t="shared" ref="H1474:H1537" si="209">IF(MAX(E1474, F1474, G1474)&lt;=0, "Idle", IF(AND(G1474&gt;=E1474, G1474&gt;=F1474), "Reg", IF(E1474&gt;=F1474, "Discharge", "Charge")))</f>
        <v>Discharge</v>
      </c>
      <c r="I1474" s="3">
        <f t="shared" si="205"/>
        <v>0</v>
      </c>
      <c r="J1474" s="3">
        <f t="shared" si="206"/>
        <v>0</v>
      </c>
      <c r="K1474" s="3">
        <f>MIN(Inputs!$B$2, (Inputs!$B$8 - I1474)/Inputs!$B$9)</f>
        <v>170</v>
      </c>
      <c r="L1474" s="3">
        <f>MAX(MIN(Inputs!$B$2, I1474*Inputs!$B$10, Inputs!$B$8*Inputs!$B$4 - J1474), 0)</f>
        <v>0</v>
      </c>
      <c r="M1474" s="3">
        <f t="shared" ref="M1474:M1537" si="210">IF(H1474="Charge", K1474, 0)</f>
        <v>0</v>
      </c>
      <c r="N1474" s="3">
        <f t="shared" ref="N1474:N1537" si="211">IF(H1474="Discharge", L1474, 0)</f>
        <v>0</v>
      </c>
      <c r="O1474" s="3">
        <f>IF(H1474="Reg", MIN(Inputs!$B$2, I1474*Inputs!$B$10, (Inputs!$B$8-I1474)/Inputs!$B$9), 0)</f>
        <v>0</v>
      </c>
      <c r="P1474" s="3">
        <f t="shared" ref="P1474:P1537" si="212">(N1474 - M1474) * B1474</f>
        <v>0</v>
      </c>
      <c r="Q1474" s="3">
        <f t="shared" ref="Q1474:Q1537" si="213">O1474 * C1474</f>
        <v>0</v>
      </c>
      <c r="R1474" s="3">
        <f>I1474 + M1474*Inputs!$B$9 - N1474/Inputs!$B$10</f>
        <v>0</v>
      </c>
    </row>
    <row r="1475" spans="1:18" x14ac:dyDescent="0.3">
      <c r="A1475" s="4">
        <v>46084.375</v>
      </c>
      <c r="B1475" s="3">
        <v>20.81</v>
      </c>
      <c r="C1475" s="3">
        <v>2.4300000000000002</v>
      </c>
      <c r="D1475" s="3">
        <f t="shared" si="207"/>
        <v>26.508645833333333</v>
      </c>
      <c r="E1475" s="3">
        <f>MAX(B1475 - D1475/Inputs!$B$5, 0)</f>
        <v>0</v>
      </c>
      <c r="F1475" s="3">
        <f>MAX(D1475*Inputs!$B$5 - B1475, 0)</f>
        <v>2.5176083333333352</v>
      </c>
      <c r="G1475" s="3">
        <f t="shared" si="208"/>
        <v>2.4300000000000002</v>
      </c>
      <c r="H1475" t="str">
        <f t="shared" si="209"/>
        <v>Charge</v>
      </c>
      <c r="I1475" s="3">
        <f t="shared" ref="I1475:I1538" si="214">R1474</f>
        <v>0</v>
      </c>
      <c r="J1475" s="3">
        <f t="shared" ref="J1475:J1538" si="215">IF(INT(A1475)=INT(A1474), J1474 + N1474, 0)</f>
        <v>0</v>
      </c>
      <c r="K1475" s="3">
        <f>MIN(Inputs!$B$2, (Inputs!$B$8 - I1475)/Inputs!$B$9)</f>
        <v>170</v>
      </c>
      <c r="L1475" s="3">
        <f>MAX(MIN(Inputs!$B$2, I1475*Inputs!$B$10, Inputs!$B$8*Inputs!$B$4 - J1475), 0)</f>
        <v>0</v>
      </c>
      <c r="M1475" s="3">
        <f t="shared" si="210"/>
        <v>170</v>
      </c>
      <c r="N1475" s="3">
        <f t="shared" si="211"/>
        <v>0</v>
      </c>
      <c r="O1475" s="3">
        <f>IF(H1475="Reg", MIN(Inputs!$B$2, I1475*Inputs!$B$10, (Inputs!$B$8-I1475)/Inputs!$B$9), 0)</f>
        <v>0</v>
      </c>
      <c r="P1475" s="3">
        <f t="shared" si="212"/>
        <v>-3537.7</v>
      </c>
      <c r="Q1475" s="3">
        <f t="shared" si="213"/>
        <v>0</v>
      </c>
      <c r="R1475" s="3">
        <f>I1475 + M1475*Inputs!$B$9 - N1475/Inputs!$B$10</f>
        <v>159.4741358339966</v>
      </c>
    </row>
    <row r="1476" spans="1:18" x14ac:dyDescent="0.3">
      <c r="A1476" s="4">
        <v>46084.416666666657</v>
      </c>
      <c r="B1476" s="3">
        <v>14.182500000000001</v>
      </c>
      <c r="C1476" s="3">
        <v>1.02</v>
      </c>
      <c r="D1476" s="3">
        <f t="shared" si="207"/>
        <v>26.508645833333333</v>
      </c>
      <c r="E1476" s="3">
        <f>MAX(B1476 - D1476/Inputs!$B$5, 0)</f>
        <v>0</v>
      </c>
      <c r="F1476" s="3">
        <f>MAX(D1476*Inputs!$B$5 - B1476, 0)</f>
        <v>9.145108333333333</v>
      </c>
      <c r="G1476" s="3">
        <f t="shared" si="208"/>
        <v>1.02</v>
      </c>
      <c r="H1476" t="str">
        <f t="shared" si="209"/>
        <v>Charge</v>
      </c>
      <c r="I1476" s="3">
        <f t="shared" si="214"/>
        <v>159.4741358339966</v>
      </c>
      <c r="J1476" s="3">
        <f t="shared" si="215"/>
        <v>0</v>
      </c>
      <c r="K1476" s="3">
        <f>MIN(Inputs!$B$2, (Inputs!$B$8 - I1476)/Inputs!$B$9)</f>
        <v>170</v>
      </c>
      <c r="L1476" s="3">
        <f>MAX(MIN(Inputs!$B$2, I1476*Inputs!$B$10, Inputs!$B$8*Inputs!$B$4 - J1476), 0)</f>
        <v>149.6</v>
      </c>
      <c r="M1476" s="3">
        <f t="shared" si="210"/>
        <v>170</v>
      </c>
      <c r="N1476" s="3">
        <f t="shared" si="211"/>
        <v>0</v>
      </c>
      <c r="O1476" s="3">
        <f>IF(H1476="Reg", MIN(Inputs!$B$2, I1476*Inputs!$B$10, (Inputs!$B$8-I1476)/Inputs!$B$9), 0)</f>
        <v>0</v>
      </c>
      <c r="P1476" s="3">
        <f t="shared" si="212"/>
        <v>-2411.0250000000001</v>
      </c>
      <c r="Q1476" s="3">
        <f t="shared" si="213"/>
        <v>0</v>
      </c>
      <c r="R1476" s="3">
        <f>I1476 + M1476*Inputs!$B$9 - N1476/Inputs!$B$10</f>
        <v>318.9482716679932</v>
      </c>
    </row>
    <row r="1477" spans="1:18" x14ac:dyDescent="0.3">
      <c r="A1477" s="4">
        <v>46084.458333333343</v>
      </c>
      <c r="B1477" s="3">
        <v>15.267500000000002</v>
      </c>
      <c r="C1477" s="3">
        <v>0.99</v>
      </c>
      <c r="D1477" s="3">
        <f t="shared" si="207"/>
        <v>26.508645833333333</v>
      </c>
      <c r="E1477" s="3">
        <f>MAX(B1477 - D1477/Inputs!$B$5, 0)</f>
        <v>0</v>
      </c>
      <c r="F1477" s="3">
        <f>MAX(D1477*Inputs!$B$5 - B1477, 0)</f>
        <v>8.0601083333333321</v>
      </c>
      <c r="G1477" s="3">
        <f t="shared" si="208"/>
        <v>0.99</v>
      </c>
      <c r="H1477" t="str">
        <f t="shared" si="209"/>
        <v>Charge</v>
      </c>
      <c r="I1477" s="3">
        <f t="shared" si="214"/>
        <v>318.9482716679932</v>
      </c>
      <c r="J1477" s="3">
        <f t="shared" si="215"/>
        <v>0</v>
      </c>
      <c r="K1477" s="3">
        <f>MIN(Inputs!$B$2, (Inputs!$B$8 - I1477)/Inputs!$B$9)</f>
        <v>22.44121780453775</v>
      </c>
      <c r="L1477" s="3">
        <f>MAX(MIN(Inputs!$B$2, I1477*Inputs!$B$10, Inputs!$B$8*Inputs!$B$4 - J1477), 0)</f>
        <v>170</v>
      </c>
      <c r="M1477" s="3">
        <f t="shared" si="210"/>
        <v>22.44121780453775</v>
      </c>
      <c r="N1477" s="3">
        <f t="shared" si="211"/>
        <v>0</v>
      </c>
      <c r="O1477" s="3">
        <f>IF(H1477="Reg", MIN(Inputs!$B$2, I1477*Inputs!$B$10, (Inputs!$B$8-I1477)/Inputs!$B$9), 0)</f>
        <v>0</v>
      </c>
      <c r="P1477" s="3">
        <f t="shared" si="212"/>
        <v>-342.62129283078013</v>
      </c>
      <c r="Q1477" s="3">
        <f t="shared" si="213"/>
        <v>0</v>
      </c>
      <c r="R1477" s="3">
        <f>I1477 + M1477*Inputs!$B$9 - N1477/Inputs!$B$10</f>
        <v>340</v>
      </c>
    </row>
    <row r="1478" spans="1:18" x14ac:dyDescent="0.3">
      <c r="A1478" s="4">
        <v>46084.5</v>
      </c>
      <c r="B1478" s="3">
        <v>12.485000000000001</v>
      </c>
      <c r="C1478" s="3">
        <v>0.74</v>
      </c>
      <c r="D1478" s="3">
        <f t="shared" si="207"/>
        <v>26.508645833333333</v>
      </c>
      <c r="E1478" s="3">
        <f>MAX(B1478 - D1478/Inputs!$B$5, 0)</f>
        <v>0</v>
      </c>
      <c r="F1478" s="3">
        <f>MAX(D1478*Inputs!$B$5 - B1478, 0)</f>
        <v>10.842608333333333</v>
      </c>
      <c r="G1478" s="3">
        <f t="shared" si="208"/>
        <v>0.74</v>
      </c>
      <c r="H1478" t="str">
        <f t="shared" si="209"/>
        <v>Charge</v>
      </c>
      <c r="I1478" s="3">
        <f t="shared" si="214"/>
        <v>340</v>
      </c>
      <c r="J1478" s="3">
        <f t="shared" si="215"/>
        <v>0</v>
      </c>
      <c r="K1478" s="3">
        <f>MIN(Inputs!$B$2, (Inputs!$B$8 - I1478)/Inputs!$B$9)</f>
        <v>0</v>
      </c>
      <c r="L1478" s="3">
        <f>MAX(MIN(Inputs!$B$2, I1478*Inputs!$B$10, Inputs!$B$8*Inputs!$B$4 - J1478), 0)</f>
        <v>170</v>
      </c>
      <c r="M1478" s="3">
        <f t="shared" si="210"/>
        <v>0</v>
      </c>
      <c r="N1478" s="3">
        <f t="shared" si="211"/>
        <v>0</v>
      </c>
      <c r="O1478" s="3">
        <f>IF(H1478="Reg", MIN(Inputs!$B$2, I1478*Inputs!$B$10, (Inputs!$B$8-I1478)/Inputs!$B$9), 0)</f>
        <v>0</v>
      </c>
      <c r="P1478" s="3">
        <f t="shared" si="212"/>
        <v>0</v>
      </c>
      <c r="Q1478" s="3">
        <f t="shared" si="213"/>
        <v>0</v>
      </c>
      <c r="R1478" s="3">
        <f>I1478 + M1478*Inputs!$B$9 - N1478/Inputs!$B$10</f>
        <v>340</v>
      </c>
    </row>
    <row r="1479" spans="1:18" x14ac:dyDescent="0.3">
      <c r="A1479" s="4">
        <v>46084.541666666657</v>
      </c>
      <c r="B1479" s="3">
        <v>7.3674999999999997</v>
      </c>
      <c r="C1479" s="3">
        <v>0.51</v>
      </c>
      <c r="D1479" s="3">
        <f t="shared" si="207"/>
        <v>26.508645833333333</v>
      </c>
      <c r="E1479" s="3">
        <f>MAX(B1479 - D1479/Inputs!$B$5, 0)</f>
        <v>0</v>
      </c>
      <c r="F1479" s="3">
        <f>MAX(D1479*Inputs!$B$5 - B1479, 0)</f>
        <v>15.960108333333334</v>
      </c>
      <c r="G1479" s="3">
        <f t="shared" si="208"/>
        <v>0.51</v>
      </c>
      <c r="H1479" t="str">
        <f t="shared" si="209"/>
        <v>Charge</v>
      </c>
      <c r="I1479" s="3">
        <f t="shared" si="214"/>
        <v>340</v>
      </c>
      <c r="J1479" s="3">
        <f t="shared" si="215"/>
        <v>0</v>
      </c>
      <c r="K1479" s="3">
        <f>MIN(Inputs!$B$2, (Inputs!$B$8 - I1479)/Inputs!$B$9)</f>
        <v>0</v>
      </c>
      <c r="L1479" s="3">
        <f>MAX(MIN(Inputs!$B$2, I1479*Inputs!$B$10, Inputs!$B$8*Inputs!$B$4 - J1479), 0)</f>
        <v>170</v>
      </c>
      <c r="M1479" s="3">
        <f t="shared" si="210"/>
        <v>0</v>
      </c>
      <c r="N1479" s="3">
        <f t="shared" si="211"/>
        <v>0</v>
      </c>
      <c r="O1479" s="3">
        <f>IF(H1479="Reg", MIN(Inputs!$B$2, I1479*Inputs!$B$10, (Inputs!$B$8-I1479)/Inputs!$B$9), 0)</f>
        <v>0</v>
      </c>
      <c r="P1479" s="3">
        <f t="shared" si="212"/>
        <v>0</v>
      </c>
      <c r="Q1479" s="3">
        <f t="shared" si="213"/>
        <v>0</v>
      </c>
      <c r="R1479" s="3">
        <f>I1479 + M1479*Inputs!$B$9 - N1479/Inputs!$B$10</f>
        <v>340</v>
      </c>
    </row>
    <row r="1480" spans="1:18" x14ac:dyDescent="0.3">
      <c r="A1480" s="4">
        <v>46084.583333333343</v>
      </c>
      <c r="B1480" s="3">
        <v>1.0350000000000001</v>
      </c>
      <c r="C1480" s="3">
        <v>1</v>
      </c>
      <c r="D1480" s="3">
        <f t="shared" si="207"/>
        <v>26.508645833333333</v>
      </c>
      <c r="E1480" s="3">
        <f>MAX(B1480 - D1480/Inputs!$B$5, 0)</f>
        <v>0</v>
      </c>
      <c r="F1480" s="3">
        <f>MAX(D1480*Inputs!$B$5 - B1480, 0)</f>
        <v>22.292608333333334</v>
      </c>
      <c r="G1480" s="3">
        <f t="shared" si="208"/>
        <v>1</v>
      </c>
      <c r="H1480" t="str">
        <f t="shared" si="209"/>
        <v>Charge</v>
      </c>
      <c r="I1480" s="3">
        <f t="shared" si="214"/>
        <v>340</v>
      </c>
      <c r="J1480" s="3">
        <f t="shared" si="215"/>
        <v>0</v>
      </c>
      <c r="K1480" s="3">
        <f>MIN(Inputs!$B$2, (Inputs!$B$8 - I1480)/Inputs!$B$9)</f>
        <v>0</v>
      </c>
      <c r="L1480" s="3">
        <f>MAX(MIN(Inputs!$B$2, I1480*Inputs!$B$10, Inputs!$B$8*Inputs!$B$4 - J1480), 0)</f>
        <v>170</v>
      </c>
      <c r="M1480" s="3">
        <f t="shared" si="210"/>
        <v>0</v>
      </c>
      <c r="N1480" s="3">
        <f t="shared" si="211"/>
        <v>0</v>
      </c>
      <c r="O1480" s="3">
        <f>IF(H1480="Reg", MIN(Inputs!$B$2, I1480*Inputs!$B$10, (Inputs!$B$8-I1480)/Inputs!$B$9), 0)</f>
        <v>0</v>
      </c>
      <c r="P1480" s="3">
        <f t="shared" si="212"/>
        <v>0</v>
      </c>
      <c r="Q1480" s="3">
        <f t="shared" si="213"/>
        <v>0</v>
      </c>
      <c r="R1480" s="3">
        <f>I1480 + M1480*Inputs!$B$9 - N1480/Inputs!$B$10</f>
        <v>340</v>
      </c>
    </row>
    <row r="1481" spans="1:18" x14ac:dyDescent="0.3">
      <c r="A1481" s="4">
        <v>46084.625</v>
      </c>
      <c r="B1481" s="3">
        <v>0.18</v>
      </c>
      <c r="C1481" s="3">
        <v>1.07</v>
      </c>
      <c r="D1481" s="3">
        <f t="shared" si="207"/>
        <v>26.508645833333333</v>
      </c>
      <c r="E1481" s="3">
        <f>MAX(B1481 - D1481/Inputs!$B$5, 0)</f>
        <v>0</v>
      </c>
      <c r="F1481" s="3">
        <f>MAX(D1481*Inputs!$B$5 - B1481, 0)</f>
        <v>23.147608333333334</v>
      </c>
      <c r="G1481" s="3">
        <f t="shared" si="208"/>
        <v>1.07</v>
      </c>
      <c r="H1481" t="str">
        <f t="shared" si="209"/>
        <v>Charge</v>
      </c>
      <c r="I1481" s="3">
        <f t="shared" si="214"/>
        <v>340</v>
      </c>
      <c r="J1481" s="3">
        <f t="shared" si="215"/>
        <v>0</v>
      </c>
      <c r="K1481" s="3">
        <f>MIN(Inputs!$B$2, (Inputs!$B$8 - I1481)/Inputs!$B$9)</f>
        <v>0</v>
      </c>
      <c r="L1481" s="3">
        <f>MAX(MIN(Inputs!$B$2, I1481*Inputs!$B$10, Inputs!$B$8*Inputs!$B$4 - J1481), 0)</f>
        <v>170</v>
      </c>
      <c r="M1481" s="3">
        <f t="shared" si="210"/>
        <v>0</v>
      </c>
      <c r="N1481" s="3">
        <f t="shared" si="211"/>
        <v>0</v>
      </c>
      <c r="O1481" s="3">
        <f>IF(H1481="Reg", MIN(Inputs!$B$2, I1481*Inputs!$B$10, (Inputs!$B$8-I1481)/Inputs!$B$9), 0)</f>
        <v>0</v>
      </c>
      <c r="P1481" s="3">
        <f t="shared" si="212"/>
        <v>0</v>
      </c>
      <c r="Q1481" s="3">
        <f t="shared" si="213"/>
        <v>0</v>
      </c>
      <c r="R1481" s="3">
        <f>I1481 + M1481*Inputs!$B$9 - N1481/Inputs!$B$10</f>
        <v>340</v>
      </c>
    </row>
    <row r="1482" spans="1:18" x14ac:dyDescent="0.3">
      <c r="A1482" s="4">
        <v>46084.666666666657</v>
      </c>
      <c r="B1482" s="3">
        <v>0.1</v>
      </c>
      <c r="C1482" s="3">
        <v>1</v>
      </c>
      <c r="D1482" s="3">
        <f t="shared" si="207"/>
        <v>26.508645833333333</v>
      </c>
      <c r="E1482" s="3">
        <f>MAX(B1482 - D1482/Inputs!$B$5, 0)</f>
        <v>0</v>
      </c>
      <c r="F1482" s="3">
        <f>MAX(D1482*Inputs!$B$5 - B1482, 0)</f>
        <v>23.227608333333333</v>
      </c>
      <c r="G1482" s="3">
        <f t="shared" si="208"/>
        <v>1</v>
      </c>
      <c r="H1482" t="str">
        <f t="shared" si="209"/>
        <v>Charge</v>
      </c>
      <c r="I1482" s="3">
        <f t="shared" si="214"/>
        <v>340</v>
      </c>
      <c r="J1482" s="3">
        <f t="shared" si="215"/>
        <v>0</v>
      </c>
      <c r="K1482" s="3">
        <f>MIN(Inputs!$B$2, (Inputs!$B$8 - I1482)/Inputs!$B$9)</f>
        <v>0</v>
      </c>
      <c r="L1482" s="3">
        <f>MAX(MIN(Inputs!$B$2, I1482*Inputs!$B$10, Inputs!$B$8*Inputs!$B$4 - J1482), 0)</f>
        <v>170</v>
      </c>
      <c r="M1482" s="3">
        <f t="shared" si="210"/>
        <v>0</v>
      </c>
      <c r="N1482" s="3">
        <f t="shared" si="211"/>
        <v>0</v>
      </c>
      <c r="O1482" s="3">
        <f>IF(H1482="Reg", MIN(Inputs!$B$2, I1482*Inputs!$B$10, (Inputs!$B$8-I1482)/Inputs!$B$9), 0)</f>
        <v>0</v>
      </c>
      <c r="P1482" s="3">
        <f t="shared" si="212"/>
        <v>0</v>
      </c>
      <c r="Q1482" s="3">
        <f t="shared" si="213"/>
        <v>0</v>
      </c>
      <c r="R1482" s="3">
        <f>I1482 + M1482*Inputs!$B$9 - N1482/Inputs!$B$10</f>
        <v>340</v>
      </c>
    </row>
    <row r="1483" spans="1:18" x14ac:dyDescent="0.3">
      <c r="A1483" s="4">
        <v>46084.708333333343</v>
      </c>
      <c r="B1483" s="3">
        <v>0.43</v>
      </c>
      <c r="C1483" s="3">
        <v>2</v>
      </c>
      <c r="D1483" s="3">
        <f t="shared" si="207"/>
        <v>26.508645833333333</v>
      </c>
      <c r="E1483" s="3">
        <f>MAX(B1483 - D1483/Inputs!$B$5, 0)</f>
        <v>0</v>
      </c>
      <c r="F1483" s="3">
        <f>MAX(D1483*Inputs!$B$5 - B1483, 0)</f>
        <v>22.897608333333334</v>
      </c>
      <c r="G1483" s="3">
        <f t="shared" si="208"/>
        <v>2</v>
      </c>
      <c r="H1483" t="str">
        <f t="shared" si="209"/>
        <v>Charge</v>
      </c>
      <c r="I1483" s="3">
        <f t="shared" si="214"/>
        <v>340</v>
      </c>
      <c r="J1483" s="3">
        <f t="shared" si="215"/>
        <v>0</v>
      </c>
      <c r="K1483" s="3">
        <f>MIN(Inputs!$B$2, (Inputs!$B$8 - I1483)/Inputs!$B$9)</f>
        <v>0</v>
      </c>
      <c r="L1483" s="3">
        <f>MAX(MIN(Inputs!$B$2, I1483*Inputs!$B$10, Inputs!$B$8*Inputs!$B$4 - J1483), 0)</f>
        <v>170</v>
      </c>
      <c r="M1483" s="3">
        <f t="shared" si="210"/>
        <v>0</v>
      </c>
      <c r="N1483" s="3">
        <f t="shared" si="211"/>
        <v>0</v>
      </c>
      <c r="O1483" s="3">
        <f>IF(H1483="Reg", MIN(Inputs!$B$2, I1483*Inputs!$B$10, (Inputs!$B$8-I1483)/Inputs!$B$9), 0)</f>
        <v>0</v>
      </c>
      <c r="P1483" s="3">
        <f t="shared" si="212"/>
        <v>0</v>
      </c>
      <c r="Q1483" s="3">
        <f t="shared" si="213"/>
        <v>0</v>
      </c>
      <c r="R1483" s="3">
        <f>I1483 + M1483*Inputs!$B$9 - N1483/Inputs!$B$10</f>
        <v>340</v>
      </c>
    </row>
    <row r="1484" spans="1:18" x14ac:dyDescent="0.3">
      <c r="A1484" s="4">
        <v>46084.75</v>
      </c>
      <c r="B1484" s="3">
        <v>28.675000000000001</v>
      </c>
      <c r="C1484" s="3">
        <v>1.5</v>
      </c>
      <c r="D1484" s="3">
        <f t="shared" si="207"/>
        <v>26.508645833333333</v>
      </c>
      <c r="E1484" s="3">
        <f>MAX(B1484 - D1484/Inputs!$B$5, 0)</f>
        <v>0</v>
      </c>
      <c r="F1484" s="3">
        <f>MAX(D1484*Inputs!$B$5 - B1484, 0)</f>
        <v>0</v>
      </c>
      <c r="G1484" s="3">
        <f t="shared" si="208"/>
        <v>1.5</v>
      </c>
      <c r="H1484" t="str">
        <f t="shared" si="209"/>
        <v>Reg</v>
      </c>
      <c r="I1484" s="3">
        <f t="shared" si="214"/>
        <v>340</v>
      </c>
      <c r="J1484" s="3">
        <f t="shared" si="215"/>
        <v>0</v>
      </c>
      <c r="K1484" s="3">
        <f>MIN(Inputs!$B$2, (Inputs!$B$8 - I1484)/Inputs!$B$9)</f>
        <v>0</v>
      </c>
      <c r="L1484" s="3">
        <f>MAX(MIN(Inputs!$B$2, I1484*Inputs!$B$10, Inputs!$B$8*Inputs!$B$4 - J1484), 0)</f>
        <v>170</v>
      </c>
      <c r="M1484" s="3">
        <f t="shared" si="210"/>
        <v>0</v>
      </c>
      <c r="N1484" s="3">
        <f t="shared" si="211"/>
        <v>0</v>
      </c>
      <c r="O1484" s="3">
        <f>IF(H1484="Reg", MIN(Inputs!$B$2, I1484*Inputs!$B$10, (Inputs!$B$8-I1484)/Inputs!$B$9), 0)</f>
        <v>0</v>
      </c>
      <c r="P1484" s="3">
        <f t="shared" si="212"/>
        <v>0</v>
      </c>
      <c r="Q1484" s="3">
        <f t="shared" si="213"/>
        <v>0</v>
      </c>
      <c r="R1484" s="3">
        <f>I1484 + M1484*Inputs!$B$9 - N1484/Inputs!$B$10</f>
        <v>340</v>
      </c>
    </row>
    <row r="1485" spans="1:18" x14ac:dyDescent="0.3">
      <c r="A1485" s="4">
        <v>46084.791666666657</v>
      </c>
      <c r="B1485" s="3">
        <v>31.5425</v>
      </c>
      <c r="C1485" s="3">
        <v>0.21</v>
      </c>
      <c r="D1485" s="3">
        <f t="shared" si="207"/>
        <v>26.508645833333333</v>
      </c>
      <c r="E1485" s="3">
        <f>MAX(B1485 - D1485/Inputs!$B$5, 0)</f>
        <v>1.4190388257575783</v>
      </c>
      <c r="F1485" s="3">
        <f>MAX(D1485*Inputs!$B$5 - B1485, 0)</f>
        <v>0</v>
      </c>
      <c r="G1485" s="3">
        <f t="shared" si="208"/>
        <v>0.21</v>
      </c>
      <c r="H1485" t="str">
        <f t="shared" si="209"/>
        <v>Discharge</v>
      </c>
      <c r="I1485" s="3">
        <f t="shared" si="214"/>
        <v>340</v>
      </c>
      <c r="J1485" s="3">
        <f t="shared" si="215"/>
        <v>0</v>
      </c>
      <c r="K1485" s="3">
        <f>MIN(Inputs!$B$2, (Inputs!$B$8 - I1485)/Inputs!$B$9)</f>
        <v>0</v>
      </c>
      <c r="L1485" s="3">
        <f>MAX(MIN(Inputs!$B$2, I1485*Inputs!$B$10, Inputs!$B$8*Inputs!$B$4 - J1485), 0)</f>
        <v>170</v>
      </c>
      <c r="M1485" s="3">
        <f t="shared" si="210"/>
        <v>0</v>
      </c>
      <c r="N1485" s="3">
        <f t="shared" si="211"/>
        <v>170</v>
      </c>
      <c r="O1485" s="3">
        <f>IF(H1485="Reg", MIN(Inputs!$B$2, I1485*Inputs!$B$10, (Inputs!$B$8-I1485)/Inputs!$B$9), 0)</f>
        <v>0</v>
      </c>
      <c r="P1485" s="3">
        <f t="shared" si="212"/>
        <v>5362.2250000000004</v>
      </c>
      <c r="Q1485" s="3">
        <f t="shared" si="213"/>
        <v>0</v>
      </c>
      <c r="R1485" s="3">
        <f>I1485 + M1485*Inputs!$B$9 - N1485/Inputs!$B$10</f>
        <v>158.77939109773115</v>
      </c>
    </row>
    <row r="1486" spans="1:18" x14ac:dyDescent="0.3">
      <c r="A1486" s="4">
        <v>46084.833333333343</v>
      </c>
      <c r="B1486" s="3">
        <v>20.797499999999999</v>
      </c>
      <c r="C1486" s="3">
        <v>1</v>
      </c>
      <c r="D1486" s="3">
        <f t="shared" si="207"/>
        <v>26.508645833333333</v>
      </c>
      <c r="E1486" s="3">
        <f>MAX(B1486 - D1486/Inputs!$B$5, 0)</f>
        <v>0</v>
      </c>
      <c r="F1486" s="3">
        <f>MAX(D1486*Inputs!$B$5 - B1486, 0)</f>
        <v>2.5301083333333345</v>
      </c>
      <c r="G1486" s="3">
        <f t="shared" si="208"/>
        <v>1</v>
      </c>
      <c r="H1486" t="str">
        <f t="shared" si="209"/>
        <v>Charge</v>
      </c>
      <c r="I1486" s="3">
        <f t="shared" si="214"/>
        <v>158.77939109773115</v>
      </c>
      <c r="J1486" s="3">
        <f t="shared" si="215"/>
        <v>170</v>
      </c>
      <c r="K1486" s="3">
        <f>MIN(Inputs!$B$2, (Inputs!$B$8 - I1486)/Inputs!$B$9)</f>
        <v>170</v>
      </c>
      <c r="L1486" s="3">
        <f>MAX(MIN(Inputs!$B$2, I1486*Inputs!$B$10, Inputs!$B$8*Inputs!$B$4 - J1486), 0)</f>
        <v>148.94827166799323</v>
      </c>
      <c r="M1486" s="3">
        <f t="shared" si="210"/>
        <v>170</v>
      </c>
      <c r="N1486" s="3">
        <f t="shared" si="211"/>
        <v>0</v>
      </c>
      <c r="O1486" s="3">
        <f>IF(H1486="Reg", MIN(Inputs!$B$2, I1486*Inputs!$B$10, (Inputs!$B$8-I1486)/Inputs!$B$9), 0)</f>
        <v>0</v>
      </c>
      <c r="P1486" s="3">
        <f t="shared" si="212"/>
        <v>-3535.5749999999998</v>
      </c>
      <c r="Q1486" s="3">
        <f t="shared" si="213"/>
        <v>0</v>
      </c>
      <c r="R1486" s="3">
        <f>I1486 + M1486*Inputs!$B$9 - N1486/Inputs!$B$10</f>
        <v>318.25352693172772</v>
      </c>
    </row>
    <row r="1487" spans="1:18" x14ac:dyDescent="0.3">
      <c r="A1487" s="4">
        <v>46084.875</v>
      </c>
      <c r="B1487" s="3">
        <v>17.342500000000001</v>
      </c>
      <c r="C1487" s="3">
        <v>0.04</v>
      </c>
      <c r="D1487" s="3">
        <f t="shared" si="207"/>
        <v>26.508645833333333</v>
      </c>
      <c r="E1487" s="3">
        <f>MAX(B1487 - D1487/Inputs!$B$5, 0)</f>
        <v>0</v>
      </c>
      <c r="F1487" s="3">
        <f>MAX(D1487*Inputs!$B$5 - B1487, 0)</f>
        <v>5.9851083333333328</v>
      </c>
      <c r="G1487" s="3">
        <f t="shared" si="208"/>
        <v>0.04</v>
      </c>
      <c r="H1487" t="str">
        <f t="shared" si="209"/>
        <v>Charge</v>
      </c>
      <c r="I1487" s="3">
        <f t="shared" si="214"/>
        <v>318.25352693172772</v>
      </c>
      <c r="J1487" s="3">
        <f t="shared" si="215"/>
        <v>170</v>
      </c>
      <c r="K1487" s="3">
        <f>MIN(Inputs!$B$2, (Inputs!$B$8 - I1487)/Inputs!$B$9)</f>
        <v>23.181818181818198</v>
      </c>
      <c r="L1487" s="3">
        <f>MAX(MIN(Inputs!$B$2, I1487*Inputs!$B$10, Inputs!$B$8*Inputs!$B$4 - J1487), 0)</f>
        <v>170</v>
      </c>
      <c r="M1487" s="3">
        <f t="shared" si="210"/>
        <v>23.181818181818198</v>
      </c>
      <c r="N1487" s="3">
        <f t="shared" si="211"/>
        <v>0</v>
      </c>
      <c r="O1487" s="3">
        <f>IF(H1487="Reg", MIN(Inputs!$B$2, I1487*Inputs!$B$10, (Inputs!$B$8-I1487)/Inputs!$B$9), 0)</f>
        <v>0</v>
      </c>
      <c r="P1487" s="3">
        <f t="shared" si="212"/>
        <v>-402.03068181818213</v>
      </c>
      <c r="Q1487" s="3">
        <f t="shared" si="213"/>
        <v>0</v>
      </c>
      <c r="R1487" s="3">
        <f>I1487 + M1487*Inputs!$B$9 - N1487/Inputs!$B$10</f>
        <v>340</v>
      </c>
    </row>
    <row r="1488" spans="1:18" x14ac:dyDescent="0.3">
      <c r="A1488" s="4">
        <v>46084.916666666657</v>
      </c>
      <c r="B1488" s="3">
        <v>15.900000000000002</v>
      </c>
      <c r="C1488" s="3">
        <v>0.04</v>
      </c>
      <c r="D1488" s="3">
        <f t="shared" si="207"/>
        <v>26.508645833333333</v>
      </c>
      <c r="E1488" s="3">
        <f>MAX(B1488 - D1488/Inputs!$B$5, 0)</f>
        <v>0</v>
      </c>
      <c r="F1488" s="3">
        <f>MAX(D1488*Inputs!$B$5 - B1488, 0)</f>
        <v>7.4276083333333318</v>
      </c>
      <c r="G1488" s="3">
        <f t="shared" si="208"/>
        <v>0.04</v>
      </c>
      <c r="H1488" t="str">
        <f t="shared" si="209"/>
        <v>Charge</v>
      </c>
      <c r="I1488" s="3">
        <f t="shared" si="214"/>
        <v>340</v>
      </c>
      <c r="J1488" s="3">
        <f t="shared" si="215"/>
        <v>170</v>
      </c>
      <c r="K1488" s="3">
        <f>MIN(Inputs!$B$2, (Inputs!$B$8 - I1488)/Inputs!$B$9)</f>
        <v>0</v>
      </c>
      <c r="L1488" s="3">
        <f>MAX(MIN(Inputs!$B$2, I1488*Inputs!$B$10, Inputs!$B$8*Inputs!$B$4 - J1488), 0)</f>
        <v>170</v>
      </c>
      <c r="M1488" s="3">
        <f t="shared" si="210"/>
        <v>0</v>
      </c>
      <c r="N1488" s="3">
        <f t="shared" si="211"/>
        <v>0</v>
      </c>
      <c r="O1488" s="3">
        <f>IF(H1488="Reg", MIN(Inputs!$B$2, I1488*Inputs!$B$10, (Inputs!$B$8-I1488)/Inputs!$B$9), 0)</f>
        <v>0</v>
      </c>
      <c r="P1488" s="3">
        <f t="shared" si="212"/>
        <v>0</v>
      </c>
      <c r="Q1488" s="3">
        <f t="shared" si="213"/>
        <v>0</v>
      </c>
      <c r="R1488" s="3">
        <f>I1488 + M1488*Inputs!$B$9 - N1488/Inputs!$B$10</f>
        <v>340</v>
      </c>
    </row>
    <row r="1489" spans="1:18" x14ac:dyDescent="0.3">
      <c r="A1489" s="4">
        <v>46084.958333333343</v>
      </c>
      <c r="B1489" s="3">
        <v>13.544999999999998</v>
      </c>
      <c r="C1489" s="3">
        <v>0.04</v>
      </c>
      <c r="D1489" s="3">
        <f t="shared" si="207"/>
        <v>26.508645833333333</v>
      </c>
      <c r="E1489" s="3">
        <f>MAX(B1489 - D1489/Inputs!$B$5, 0)</f>
        <v>0</v>
      </c>
      <c r="F1489" s="3">
        <f>MAX(D1489*Inputs!$B$5 - B1489, 0)</f>
        <v>9.7826083333333358</v>
      </c>
      <c r="G1489" s="3">
        <f t="shared" si="208"/>
        <v>0.04</v>
      </c>
      <c r="H1489" t="str">
        <f t="shared" si="209"/>
        <v>Charge</v>
      </c>
      <c r="I1489" s="3">
        <f t="shared" si="214"/>
        <v>340</v>
      </c>
      <c r="J1489" s="3">
        <f t="shared" si="215"/>
        <v>170</v>
      </c>
      <c r="K1489" s="3">
        <f>MIN(Inputs!$B$2, (Inputs!$B$8 - I1489)/Inputs!$B$9)</f>
        <v>0</v>
      </c>
      <c r="L1489" s="3">
        <f>MAX(MIN(Inputs!$B$2, I1489*Inputs!$B$10, Inputs!$B$8*Inputs!$B$4 - J1489), 0)</f>
        <v>170</v>
      </c>
      <c r="M1489" s="3">
        <f t="shared" si="210"/>
        <v>0</v>
      </c>
      <c r="N1489" s="3">
        <f t="shared" si="211"/>
        <v>0</v>
      </c>
      <c r="O1489" s="3">
        <f>IF(H1489="Reg", MIN(Inputs!$B$2, I1489*Inputs!$B$10, (Inputs!$B$8-I1489)/Inputs!$B$9), 0)</f>
        <v>0</v>
      </c>
      <c r="P1489" s="3">
        <f t="shared" si="212"/>
        <v>0</v>
      </c>
      <c r="Q1489" s="3">
        <f t="shared" si="213"/>
        <v>0</v>
      </c>
      <c r="R1489" s="3">
        <f>I1489 + M1489*Inputs!$B$9 - N1489/Inputs!$B$10</f>
        <v>340</v>
      </c>
    </row>
    <row r="1490" spans="1:18" x14ac:dyDescent="0.3">
      <c r="A1490" s="4">
        <v>46085</v>
      </c>
      <c r="B1490" s="3">
        <v>19.572499999999998</v>
      </c>
      <c r="C1490" s="3">
        <v>0.02</v>
      </c>
      <c r="D1490" s="3">
        <f t="shared" si="207"/>
        <v>35.069791666666667</v>
      </c>
      <c r="E1490" s="3">
        <f>MAX(B1490 - D1490/Inputs!$B$5, 0)</f>
        <v>0</v>
      </c>
      <c r="F1490" s="3">
        <f>MAX(D1490*Inputs!$B$5 - B1490, 0)</f>
        <v>11.288916666666669</v>
      </c>
      <c r="G1490" s="3">
        <f t="shared" si="208"/>
        <v>0.02</v>
      </c>
      <c r="H1490" t="str">
        <f t="shared" si="209"/>
        <v>Charge</v>
      </c>
      <c r="I1490" s="3">
        <f t="shared" si="214"/>
        <v>340</v>
      </c>
      <c r="J1490" s="3">
        <f t="shared" si="215"/>
        <v>0</v>
      </c>
      <c r="K1490" s="3">
        <f>MIN(Inputs!$B$2, (Inputs!$B$8 - I1490)/Inputs!$B$9)</f>
        <v>0</v>
      </c>
      <c r="L1490" s="3">
        <f>MAX(MIN(Inputs!$B$2, I1490*Inputs!$B$10, Inputs!$B$8*Inputs!$B$4 - J1490), 0)</f>
        <v>170</v>
      </c>
      <c r="M1490" s="3">
        <f t="shared" si="210"/>
        <v>0</v>
      </c>
      <c r="N1490" s="3">
        <f t="shared" si="211"/>
        <v>0</v>
      </c>
      <c r="O1490" s="3">
        <f>IF(H1490="Reg", MIN(Inputs!$B$2, I1490*Inputs!$B$10, (Inputs!$B$8-I1490)/Inputs!$B$9), 0)</f>
        <v>0</v>
      </c>
      <c r="P1490" s="3">
        <f t="shared" si="212"/>
        <v>0</v>
      </c>
      <c r="Q1490" s="3">
        <f t="shared" si="213"/>
        <v>0</v>
      </c>
      <c r="R1490" s="3">
        <f>I1490 + M1490*Inputs!$B$9 - N1490/Inputs!$B$10</f>
        <v>340</v>
      </c>
    </row>
    <row r="1491" spans="1:18" x14ac:dyDescent="0.3">
      <c r="A1491" s="4">
        <v>46085.041666666657</v>
      </c>
      <c r="B1491" s="3">
        <v>32.852500000000006</v>
      </c>
      <c r="C1491" s="3">
        <v>0.03</v>
      </c>
      <c r="D1491" s="3">
        <f t="shared" si="207"/>
        <v>35.069791666666667</v>
      </c>
      <c r="E1491" s="3">
        <f>MAX(B1491 - D1491/Inputs!$B$5, 0)</f>
        <v>0</v>
      </c>
      <c r="F1491" s="3">
        <f>MAX(D1491*Inputs!$B$5 - B1491, 0)</f>
        <v>0</v>
      </c>
      <c r="G1491" s="3">
        <f t="shared" si="208"/>
        <v>0.03</v>
      </c>
      <c r="H1491" t="str">
        <f t="shared" si="209"/>
        <v>Reg</v>
      </c>
      <c r="I1491" s="3">
        <f t="shared" si="214"/>
        <v>340</v>
      </c>
      <c r="J1491" s="3">
        <f t="shared" si="215"/>
        <v>0</v>
      </c>
      <c r="K1491" s="3">
        <f>MIN(Inputs!$B$2, (Inputs!$B$8 - I1491)/Inputs!$B$9)</f>
        <v>0</v>
      </c>
      <c r="L1491" s="3">
        <f>MAX(MIN(Inputs!$B$2, I1491*Inputs!$B$10, Inputs!$B$8*Inputs!$B$4 - J1491), 0)</f>
        <v>170</v>
      </c>
      <c r="M1491" s="3">
        <f t="shared" si="210"/>
        <v>0</v>
      </c>
      <c r="N1491" s="3">
        <f t="shared" si="211"/>
        <v>0</v>
      </c>
      <c r="O1491" s="3">
        <f>IF(H1491="Reg", MIN(Inputs!$B$2, I1491*Inputs!$B$10, (Inputs!$B$8-I1491)/Inputs!$B$9), 0)</f>
        <v>0</v>
      </c>
      <c r="P1491" s="3">
        <f t="shared" si="212"/>
        <v>0</v>
      </c>
      <c r="Q1491" s="3">
        <f t="shared" si="213"/>
        <v>0</v>
      </c>
      <c r="R1491" s="3">
        <f>I1491 + M1491*Inputs!$B$9 - N1491/Inputs!$B$10</f>
        <v>340</v>
      </c>
    </row>
    <row r="1492" spans="1:18" x14ac:dyDescent="0.3">
      <c r="A1492" s="4">
        <v>46085.083333333343</v>
      </c>
      <c r="B1492" s="3">
        <v>30.257499999999997</v>
      </c>
      <c r="C1492" s="3">
        <v>0.03</v>
      </c>
      <c r="D1492" s="3">
        <f t="shared" si="207"/>
        <v>35.069791666666667</v>
      </c>
      <c r="E1492" s="3">
        <f>MAX(B1492 - D1492/Inputs!$B$5, 0)</f>
        <v>0</v>
      </c>
      <c r="F1492" s="3">
        <f>MAX(D1492*Inputs!$B$5 - B1492, 0)</f>
        <v>0.60391666666667021</v>
      </c>
      <c r="G1492" s="3">
        <f t="shared" si="208"/>
        <v>0.03</v>
      </c>
      <c r="H1492" t="str">
        <f t="shared" si="209"/>
        <v>Charge</v>
      </c>
      <c r="I1492" s="3">
        <f t="shared" si="214"/>
        <v>340</v>
      </c>
      <c r="J1492" s="3">
        <f t="shared" si="215"/>
        <v>0</v>
      </c>
      <c r="K1492" s="3">
        <f>MIN(Inputs!$B$2, (Inputs!$B$8 - I1492)/Inputs!$B$9)</f>
        <v>0</v>
      </c>
      <c r="L1492" s="3">
        <f>MAX(MIN(Inputs!$B$2, I1492*Inputs!$B$10, Inputs!$B$8*Inputs!$B$4 - J1492), 0)</f>
        <v>170</v>
      </c>
      <c r="M1492" s="3">
        <f t="shared" si="210"/>
        <v>0</v>
      </c>
      <c r="N1492" s="3">
        <f t="shared" si="211"/>
        <v>0</v>
      </c>
      <c r="O1492" s="3">
        <f>IF(H1492="Reg", MIN(Inputs!$B$2, I1492*Inputs!$B$10, (Inputs!$B$8-I1492)/Inputs!$B$9), 0)</f>
        <v>0</v>
      </c>
      <c r="P1492" s="3">
        <f t="shared" si="212"/>
        <v>0</v>
      </c>
      <c r="Q1492" s="3">
        <f t="shared" si="213"/>
        <v>0</v>
      </c>
      <c r="R1492" s="3">
        <f>I1492 + M1492*Inputs!$B$9 - N1492/Inputs!$B$10</f>
        <v>340</v>
      </c>
    </row>
    <row r="1493" spans="1:18" x14ac:dyDescent="0.3">
      <c r="A1493" s="4">
        <v>46085.125</v>
      </c>
      <c r="B1493" s="3">
        <v>33.21</v>
      </c>
      <c r="C1493" s="3">
        <v>0.03</v>
      </c>
      <c r="D1493" s="3">
        <f t="shared" si="207"/>
        <v>35.069791666666667</v>
      </c>
      <c r="E1493" s="3">
        <f>MAX(B1493 - D1493/Inputs!$B$5, 0)</f>
        <v>0</v>
      </c>
      <c r="F1493" s="3">
        <f>MAX(D1493*Inputs!$B$5 - B1493, 0)</f>
        <v>0</v>
      </c>
      <c r="G1493" s="3">
        <f t="shared" si="208"/>
        <v>0.03</v>
      </c>
      <c r="H1493" t="str">
        <f t="shared" si="209"/>
        <v>Reg</v>
      </c>
      <c r="I1493" s="3">
        <f t="shared" si="214"/>
        <v>340</v>
      </c>
      <c r="J1493" s="3">
        <f t="shared" si="215"/>
        <v>0</v>
      </c>
      <c r="K1493" s="3">
        <f>MIN(Inputs!$B$2, (Inputs!$B$8 - I1493)/Inputs!$B$9)</f>
        <v>0</v>
      </c>
      <c r="L1493" s="3">
        <f>MAX(MIN(Inputs!$B$2, I1493*Inputs!$B$10, Inputs!$B$8*Inputs!$B$4 - J1493), 0)</f>
        <v>170</v>
      </c>
      <c r="M1493" s="3">
        <f t="shared" si="210"/>
        <v>0</v>
      </c>
      <c r="N1493" s="3">
        <f t="shared" si="211"/>
        <v>0</v>
      </c>
      <c r="O1493" s="3">
        <f>IF(H1493="Reg", MIN(Inputs!$B$2, I1493*Inputs!$B$10, (Inputs!$B$8-I1493)/Inputs!$B$9), 0)</f>
        <v>0</v>
      </c>
      <c r="P1493" s="3">
        <f t="shared" si="212"/>
        <v>0</v>
      </c>
      <c r="Q1493" s="3">
        <f t="shared" si="213"/>
        <v>0</v>
      </c>
      <c r="R1493" s="3">
        <f>I1493 + M1493*Inputs!$B$9 - N1493/Inputs!$B$10</f>
        <v>340</v>
      </c>
    </row>
    <row r="1494" spans="1:18" x14ac:dyDescent="0.3">
      <c r="A1494" s="4">
        <v>46085.166666666657</v>
      </c>
      <c r="B1494" s="3">
        <v>32.722499999999997</v>
      </c>
      <c r="C1494" s="3">
        <v>0.04</v>
      </c>
      <c r="D1494" s="3">
        <f t="shared" si="207"/>
        <v>35.069791666666667</v>
      </c>
      <c r="E1494" s="3">
        <f>MAX(B1494 - D1494/Inputs!$B$5, 0)</f>
        <v>0</v>
      </c>
      <c r="F1494" s="3">
        <f>MAX(D1494*Inputs!$B$5 - B1494, 0)</f>
        <v>0</v>
      </c>
      <c r="G1494" s="3">
        <f t="shared" si="208"/>
        <v>0.04</v>
      </c>
      <c r="H1494" t="str">
        <f t="shared" si="209"/>
        <v>Reg</v>
      </c>
      <c r="I1494" s="3">
        <f t="shared" si="214"/>
        <v>340</v>
      </c>
      <c r="J1494" s="3">
        <f t="shared" si="215"/>
        <v>0</v>
      </c>
      <c r="K1494" s="3">
        <f>MIN(Inputs!$B$2, (Inputs!$B$8 - I1494)/Inputs!$B$9)</f>
        <v>0</v>
      </c>
      <c r="L1494" s="3">
        <f>MAX(MIN(Inputs!$B$2, I1494*Inputs!$B$10, Inputs!$B$8*Inputs!$B$4 - J1494), 0)</f>
        <v>170</v>
      </c>
      <c r="M1494" s="3">
        <f t="shared" si="210"/>
        <v>0</v>
      </c>
      <c r="N1494" s="3">
        <f t="shared" si="211"/>
        <v>0</v>
      </c>
      <c r="O1494" s="3">
        <f>IF(H1494="Reg", MIN(Inputs!$B$2, I1494*Inputs!$B$10, (Inputs!$B$8-I1494)/Inputs!$B$9), 0)</f>
        <v>0</v>
      </c>
      <c r="P1494" s="3">
        <f t="shared" si="212"/>
        <v>0</v>
      </c>
      <c r="Q1494" s="3">
        <f t="shared" si="213"/>
        <v>0</v>
      </c>
      <c r="R1494" s="3">
        <f>I1494 + M1494*Inputs!$B$9 - N1494/Inputs!$B$10</f>
        <v>340</v>
      </c>
    </row>
    <row r="1495" spans="1:18" x14ac:dyDescent="0.3">
      <c r="A1495" s="4">
        <v>46085.208333333343</v>
      </c>
      <c r="B1495" s="3">
        <v>36.814999999999998</v>
      </c>
      <c r="C1495" s="3">
        <v>0.04</v>
      </c>
      <c r="D1495" s="3">
        <f t="shared" si="207"/>
        <v>35.069791666666667</v>
      </c>
      <c r="E1495" s="3">
        <f>MAX(B1495 - D1495/Inputs!$B$5, 0)</f>
        <v>0</v>
      </c>
      <c r="F1495" s="3">
        <f>MAX(D1495*Inputs!$B$5 - B1495, 0)</f>
        <v>0</v>
      </c>
      <c r="G1495" s="3">
        <f t="shared" si="208"/>
        <v>0.04</v>
      </c>
      <c r="H1495" t="str">
        <f t="shared" si="209"/>
        <v>Reg</v>
      </c>
      <c r="I1495" s="3">
        <f t="shared" si="214"/>
        <v>340</v>
      </c>
      <c r="J1495" s="3">
        <f t="shared" si="215"/>
        <v>0</v>
      </c>
      <c r="K1495" s="3">
        <f>MIN(Inputs!$B$2, (Inputs!$B$8 - I1495)/Inputs!$B$9)</f>
        <v>0</v>
      </c>
      <c r="L1495" s="3">
        <f>MAX(MIN(Inputs!$B$2, I1495*Inputs!$B$10, Inputs!$B$8*Inputs!$B$4 - J1495), 0)</f>
        <v>170</v>
      </c>
      <c r="M1495" s="3">
        <f t="shared" si="210"/>
        <v>0</v>
      </c>
      <c r="N1495" s="3">
        <f t="shared" si="211"/>
        <v>0</v>
      </c>
      <c r="O1495" s="3">
        <f>IF(H1495="Reg", MIN(Inputs!$B$2, I1495*Inputs!$B$10, (Inputs!$B$8-I1495)/Inputs!$B$9), 0)</f>
        <v>0</v>
      </c>
      <c r="P1495" s="3">
        <f t="shared" si="212"/>
        <v>0</v>
      </c>
      <c r="Q1495" s="3">
        <f t="shared" si="213"/>
        <v>0</v>
      </c>
      <c r="R1495" s="3">
        <f>I1495 + M1495*Inputs!$B$9 - N1495/Inputs!$B$10</f>
        <v>340</v>
      </c>
    </row>
    <row r="1496" spans="1:18" x14ac:dyDescent="0.3">
      <c r="A1496" s="4">
        <v>46085.25</v>
      </c>
      <c r="B1496" s="3">
        <v>48.957500000000003</v>
      </c>
      <c r="C1496" s="3">
        <v>0.04</v>
      </c>
      <c r="D1496" s="3">
        <f t="shared" si="207"/>
        <v>35.069791666666667</v>
      </c>
      <c r="E1496" s="3">
        <f>MAX(B1496 - D1496/Inputs!$B$5, 0)</f>
        <v>9.1054640151515187</v>
      </c>
      <c r="F1496" s="3">
        <f>MAX(D1496*Inputs!$B$5 - B1496, 0)</f>
        <v>0</v>
      </c>
      <c r="G1496" s="3">
        <f t="shared" si="208"/>
        <v>0.04</v>
      </c>
      <c r="H1496" t="str">
        <f t="shared" si="209"/>
        <v>Discharge</v>
      </c>
      <c r="I1496" s="3">
        <f t="shared" si="214"/>
        <v>340</v>
      </c>
      <c r="J1496" s="3">
        <f t="shared" si="215"/>
        <v>0</v>
      </c>
      <c r="K1496" s="3">
        <f>MIN(Inputs!$B$2, (Inputs!$B$8 - I1496)/Inputs!$B$9)</f>
        <v>0</v>
      </c>
      <c r="L1496" s="3">
        <f>MAX(MIN(Inputs!$B$2, I1496*Inputs!$B$10, Inputs!$B$8*Inputs!$B$4 - J1496), 0)</f>
        <v>170</v>
      </c>
      <c r="M1496" s="3">
        <f t="shared" si="210"/>
        <v>0</v>
      </c>
      <c r="N1496" s="3">
        <f t="shared" si="211"/>
        <v>170</v>
      </c>
      <c r="O1496" s="3">
        <f>IF(H1496="Reg", MIN(Inputs!$B$2, I1496*Inputs!$B$10, (Inputs!$B$8-I1496)/Inputs!$B$9), 0)</f>
        <v>0</v>
      </c>
      <c r="P1496" s="3">
        <f t="shared" si="212"/>
        <v>8322.7749999999996</v>
      </c>
      <c r="Q1496" s="3">
        <f t="shared" si="213"/>
        <v>0</v>
      </c>
      <c r="R1496" s="3">
        <f>I1496 + M1496*Inputs!$B$9 - N1496/Inputs!$B$10</f>
        <v>158.77939109773115</v>
      </c>
    </row>
    <row r="1497" spans="1:18" x14ac:dyDescent="0.3">
      <c r="A1497" s="4">
        <v>46085.291666666657</v>
      </c>
      <c r="B1497" s="3">
        <v>46.352499999999999</v>
      </c>
      <c r="C1497" s="3">
        <v>0.1</v>
      </c>
      <c r="D1497" s="3">
        <f t="shared" si="207"/>
        <v>35.069791666666667</v>
      </c>
      <c r="E1497" s="3">
        <f>MAX(B1497 - D1497/Inputs!$B$5, 0)</f>
        <v>6.5004640151515147</v>
      </c>
      <c r="F1497" s="3">
        <f>MAX(D1497*Inputs!$B$5 - B1497, 0)</f>
        <v>0</v>
      </c>
      <c r="G1497" s="3">
        <f t="shared" si="208"/>
        <v>0.1</v>
      </c>
      <c r="H1497" t="str">
        <f t="shared" si="209"/>
        <v>Discharge</v>
      </c>
      <c r="I1497" s="3">
        <f t="shared" si="214"/>
        <v>158.77939109773115</v>
      </c>
      <c r="J1497" s="3">
        <f t="shared" si="215"/>
        <v>170</v>
      </c>
      <c r="K1497" s="3">
        <f>MIN(Inputs!$B$2, (Inputs!$B$8 - I1497)/Inputs!$B$9)</f>
        <v>170</v>
      </c>
      <c r="L1497" s="3">
        <f>MAX(MIN(Inputs!$B$2, I1497*Inputs!$B$10, Inputs!$B$8*Inputs!$B$4 - J1497), 0)</f>
        <v>148.94827166799323</v>
      </c>
      <c r="M1497" s="3">
        <f t="shared" si="210"/>
        <v>0</v>
      </c>
      <c r="N1497" s="3">
        <f t="shared" si="211"/>
        <v>148.94827166799323</v>
      </c>
      <c r="O1497" s="3">
        <f>IF(H1497="Reg", MIN(Inputs!$B$2, I1497*Inputs!$B$10, (Inputs!$B$8-I1497)/Inputs!$B$9), 0)</f>
        <v>0</v>
      </c>
      <c r="P1497" s="3">
        <f t="shared" si="212"/>
        <v>6904.1247624906555</v>
      </c>
      <c r="Q1497" s="3">
        <f t="shared" si="213"/>
        <v>0</v>
      </c>
      <c r="R1497" s="3">
        <f>I1497 + M1497*Inputs!$B$9 - N1497/Inputs!$B$10</f>
        <v>0</v>
      </c>
    </row>
    <row r="1498" spans="1:18" x14ac:dyDescent="0.3">
      <c r="A1498" s="4">
        <v>46085.333333333343</v>
      </c>
      <c r="B1498" s="3">
        <v>58.74</v>
      </c>
      <c r="C1498" s="3">
        <v>3.71</v>
      </c>
      <c r="D1498" s="3">
        <f t="shared" si="207"/>
        <v>35.069791666666667</v>
      </c>
      <c r="E1498" s="3">
        <f>MAX(B1498 - D1498/Inputs!$B$5, 0)</f>
        <v>18.887964015151518</v>
      </c>
      <c r="F1498" s="3">
        <f>MAX(D1498*Inputs!$B$5 - B1498, 0)</f>
        <v>0</v>
      </c>
      <c r="G1498" s="3">
        <f t="shared" si="208"/>
        <v>3.71</v>
      </c>
      <c r="H1498" t="str">
        <f t="shared" si="209"/>
        <v>Discharge</v>
      </c>
      <c r="I1498" s="3">
        <f t="shared" si="214"/>
        <v>0</v>
      </c>
      <c r="J1498" s="3">
        <f t="shared" si="215"/>
        <v>318.94827166799325</v>
      </c>
      <c r="K1498" s="3">
        <f>MIN(Inputs!$B$2, (Inputs!$B$8 - I1498)/Inputs!$B$9)</f>
        <v>170</v>
      </c>
      <c r="L1498" s="3">
        <f>MAX(MIN(Inputs!$B$2, I1498*Inputs!$B$10, Inputs!$B$8*Inputs!$B$4 - J1498), 0)</f>
        <v>0</v>
      </c>
      <c r="M1498" s="3">
        <f t="shared" si="210"/>
        <v>0</v>
      </c>
      <c r="N1498" s="3">
        <f t="shared" si="211"/>
        <v>0</v>
      </c>
      <c r="O1498" s="3">
        <f>IF(H1498="Reg", MIN(Inputs!$B$2, I1498*Inputs!$B$10, (Inputs!$B$8-I1498)/Inputs!$B$9), 0)</f>
        <v>0</v>
      </c>
      <c r="P1498" s="3">
        <f t="shared" si="212"/>
        <v>0</v>
      </c>
      <c r="Q1498" s="3">
        <f t="shared" si="213"/>
        <v>0</v>
      </c>
      <c r="R1498" s="3">
        <f>I1498 + M1498*Inputs!$B$9 - N1498/Inputs!$B$10</f>
        <v>0</v>
      </c>
    </row>
    <row r="1499" spans="1:18" x14ac:dyDescent="0.3">
      <c r="A1499" s="4">
        <v>46085.375</v>
      </c>
      <c r="B1499" s="3">
        <v>24.56</v>
      </c>
      <c r="C1499" s="3">
        <v>2.78</v>
      </c>
      <c r="D1499" s="3">
        <f t="shared" si="207"/>
        <v>35.069791666666667</v>
      </c>
      <c r="E1499" s="3">
        <f>MAX(B1499 - D1499/Inputs!$B$5, 0)</f>
        <v>0</v>
      </c>
      <c r="F1499" s="3">
        <f>MAX(D1499*Inputs!$B$5 - B1499, 0)</f>
        <v>6.3014166666666682</v>
      </c>
      <c r="G1499" s="3">
        <f t="shared" si="208"/>
        <v>2.78</v>
      </c>
      <c r="H1499" t="str">
        <f t="shared" si="209"/>
        <v>Charge</v>
      </c>
      <c r="I1499" s="3">
        <f t="shared" si="214"/>
        <v>0</v>
      </c>
      <c r="J1499" s="3">
        <f t="shared" si="215"/>
        <v>318.94827166799325</v>
      </c>
      <c r="K1499" s="3">
        <f>MIN(Inputs!$B$2, (Inputs!$B$8 - I1499)/Inputs!$B$9)</f>
        <v>170</v>
      </c>
      <c r="L1499" s="3">
        <f>MAX(MIN(Inputs!$B$2, I1499*Inputs!$B$10, Inputs!$B$8*Inputs!$B$4 - J1499), 0)</f>
        <v>0</v>
      </c>
      <c r="M1499" s="3">
        <f t="shared" si="210"/>
        <v>170</v>
      </c>
      <c r="N1499" s="3">
        <f t="shared" si="211"/>
        <v>0</v>
      </c>
      <c r="O1499" s="3">
        <f>IF(H1499="Reg", MIN(Inputs!$B$2, I1499*Inputs!$B$10, (Inputs!$B$8-I1499)/Inputs!$B$9), 0)</f>
        <v>0</v>
      </c>
      <c r="P1499" s="3">
        <f t="shared" si="212"/>
        <v>-4175.2</v>
      </c>
      <c r="Q1499" s="3">
        <f t="shared" si="213"/>
        <v>0</v>
      </c>
      <c r="R1499" s="3">
        <f>I1499 + M1499*Inputs!$B$9 - N1499/Inputs!$B$10</f>
        <v>159.4741358339966</v>
      </c>
    </row>
    <row r="1500" spans="1:18" x14ac:dyDescent="0.3">
      <c r="A1500" s="4">
        <v>46085.416666666657</v>
      </c>
      <c r="B1500" s="3">
        <v>14.594999999999999</v>
      </c>
      <c r="C1500" s="3">
        <v>1</v>
      </c>
      <c r="D1500" s="3">
        <f t="shared" si="207"/>
        <v>35.069791666666667</v>
      </c>
      <c r="E1500" s="3">
        <f>MAX(B1500 - D1500/Inputs!$B$5, 0)</f>
        <v>0</v>
      </c>
      <c r="F1500" s="3">
        <f>MAX(D1500*Inputs!$B$5 - B1500, 0)</f>
        <v>16.266416666666668</v>
      </c>
      <c r="G1500" s="3">
        <f t="shared" si="208"/>
        <v>1</v>
      </c>
      <c r="H1500" t="str">
        <f t="shared" si="209"/>
        <v>Charge</v>
      </c>
      <c r="I1500" s="3">
        <f t="shared" si="214"/>
        <v>159.4741358339966</v>
      </c>
      <c r="J1500" s="3">
        <f t="shared" si="215"/>
        <v>318.94827166799325</v>
      </c>
      <c r="K1500" s="3">
        <f>MIN(Inputs!$B$2, (Inputs!$B$8 - I1500)/Inputs!$B$9)</f>
        <v>170</v>
      </c>
      <c r="L1500" s="3">
        <f>MAX(MIN(Inputs!$B$2, I1500*Inputs!$B$10, Inputs!$B$8*Inputs!$B$4 - J1500), 0)</f>
        <v>21.051728332006746</v>
      </c>
      <c r="M1500" s="3">
        <f t="shared" si="210"/>
        <v>170</v>
      </c>
      <c r="N1500" s="3">
        <f t="shared" si="211"/>
        <v>0</v>
      </c>
      <c r="O1500" s="3">
        <f>IF(H1500="Reg", MIN(Inputs!$B$2, I1500*Inputs!$B$10, (Inputs!$B$8-I1500)/Inputs!$B$9), 0)</f>
        <v>0</v>
      </c>
      <c r="P1500" s="3">
        <f t="shared" si="212"/>
        <v>-2481.1499999999996</v>
      </c>
      <c r="Q1500" s="3">
        <f t="shared" si="213"/>
        <v>0</v>
      </c>
      <c r="R1500" s="3">
        <f>I1500 + M1500*Inputs!$B$9 - N1500/Inputs!$B$10</f>
        <v>318.9482716679932</v>
      </c>
    </row>
    <row r="1501" spans="1:18" x14ac:dyDescent="0.3">
      <c r="A1501" s="4">
        <v>46085.458333333343</v>
      </c>
      <c r="B1501" s="3">
        <v>14.605</v>
      </c>
      <c r="C1501" s="3">
        <v>0.97</v>
      </c>
      <c r="D1501" s="3">
        <f t="shared" si="207"/>
        <v>35.069791666666667</v>
      </c>
      <c r="E1501" s="3">
        <f>MAX(B1501 - D1501/Inputs!$B$5, 0)</f>
        <v>0</v>
      </c>
      <c r="F1501" s="3">
        <f>MAX(D1501*Inputs!$B$5 - B1501, 0)</f>
        <v>16.256416666666667</v>
      </c>
      <c r="G1501" s="3">
        <f t="shared" si="208"/>
        <v>0.97</v>
      </c>
      <c r="H1501" t="str">
        <f t="shared" si="209"/>
        <v>Charge</v>
      </c>
      <c r="I1501" s="3">
        <f t="shared" si="214"/>
        <v>318.9482716679932</v>
      </c>
      <c r="J1501" s="3">
        <f t="shared" si="215"/>
        <v>318.94827166799325</v>
      </c>
      <c r="K1501" s="3">
        <f>MIN(Inputs!$B$2, (Inputs!$B$8 - I1501)/Inputs!$B$9)</f>
        <v>22.44121780453775</v>
      </c>
      <c r="L1501" s="3">
        <f>MAX(MIN(Inputs!$B$2, I1501*Inputs!$B$10, Inputs!$B$8*Inputs!$B$4 - J1501), 0)</f>
        <v>21.051728332006746</v>
      </c>
      <c r="M1501" s="3">
        <f t="shared" si="210"/>
        <v>22.44121780453775</v>
      </c>
      <c r="N1501" s="3">
        <f t="shared" si="211"/>
        <v>0</v>
      </c>
      <c r="O1501" s="3">
        <f>IF(H1501="Reg", MIN(Inputs!$B$2, I1501*Inputs!$B$10, (Inputs!$B$8-I1501)/Inputs!$B$9), 0)</f>
        <v>0</v>
      </c>
      <c r="P1501" s="3">
        <f t="shared" si="212"/>
        <v>-327.75398603527384</v>
      </c>
      <c r="Q1501" s="3">
        <f t="shared" si="213"/>
        <v>0</v>
      </c>
      <c r="R1501" s="3">
        <f>I1501 + M1501*Inputs!$B$9 - N1501/Inputs!$B$10</f>
        <v>340</v>
      </c>
    </row>
    <row r="1502" spans="1:18" x14ac:dyDescent="0.3">
      <c r="A1502" s="4">
        <v>46085.5</v>
      </c>
      <c r="B1502" s="3">
        <v>12.0875</v>
      </c>
      <c r="C1502" s="3">
        <v>0.5</v>
      </c>
      <c r="D1502" s="3">
        <f t="shared" si="207"/>
        <v>35.069791666666667</v>
      </c>
      <c r="E1502" s="3">
        <f>MAX(B1502 - D1502/Inputs!$B$5, 0)</f>
        <v>0</v>
      </c>
      <c r="F1502" s="3">
        <f>MAX(D1502*Inputs!$B$5 - B1502, 0)</f>
        <v>18.773916666666665</v>
      </c>
      <c r="G1502" s="3">
        <f t="shared" si="208"/>
        <v>0.5</v>
      </c>
      <c r="H1502" t="str">
        <f t="shared" si="209"/>
        <v>Charge</v>
      </c>
      <c r="I1502" s="3">
        <f t="shared" si="214"/>
        <v>340</v>
      </c>
      <c r="J1502" s="3">
        <f t="shared" si="215"/>
        <v>318.94827166799325</v>
      </c>
      <c r="K1502" s="3">
        <f>MIN(Inputs!$B$2, (Inputs!$B$8 - I1502)/Inputs!$B$9)</f>
        <v>0</v>
      </c>
      <c r="L1502" s="3">
        <f>MAX(MIN(Inputs!$B$2, I1502*Inputs!$B$10, Inputs!$B$8*Inputs!$B$4 - J1502), 0)</f>
        <v>21.051728332006746</v>
      </c>
      <c r="M1502" s="3">
        <f t="shared" si="210"/>
        <v>0</v>
      </c>
      <c r="N1502" s="3">
        <f t="shared" si="211"/>
        <v>0</v>
      </c>
      <c r="O1502" s="3">
        <f>IF(H1502="Reg", MIN(Inputs!$B$2, I1502*Inputs!$B$10, (Inputs!$B$8-I1502)/Inputs!$B$9), 0)</f>
        <v>0</v>
      </c>
      <c r="P1502" s="3">
        <f t="shared" si="212"/>
        <v>0</v>
      </c>
      <c r="Q1502" s="3">
        <f t="shared" si="213"/>
        <v>0</v>
      </c>
      <c r="R1502" s="3">
        <f>I1502 + M1502*Inputs!$B$9 - N1502/Inputs!$B$10</f>
        <v>340</v>
      </c>
    </row>
    <row r="1503" spans="1:18" x14ac:dyDescent="0.3">
      <c r="A1503" s="4">
        <v>46085.541666666657</v>
      </c>
      <c r="B1503" s="3">
        <v>12.0625</v>
      </c>
      <c r="C1503" s="3">
        <v>0.5</v>
      </c>
      <c r="D1503" s="3">
        <f t="shared" si="207"/>
        <v>35.069791666666667</v>
      </c>
      <c r="E1503" s="3">
        <f>MAX(B1503 - D1503/Inputs!$B$5, 0)</f>
        <v>0</v>
      </c>
      <c r="F1503" s="3">
        <f>MAX(D1503*Inputs!$B$5 - B1503, 0)</f>
        <v>18.798916666666667</v>
      </c>
      <c r="G1503" s="3">
        <f t="shared" si="208"/>
        <v>0.5</v>
      </c>
      <c r="H1503" t="str">
        <f t="shared" si="209"/>
        <v>Charge</v>
      </c>
      <c r="I1503" s="3">
        <f t="shared" si="214"/>
        <v>340</v>
      </c>
      <c r="J1503" s="3">
        <f t="shared" si="215"/>
        <v>318.94827166799325</v>
      </c>
      <c r="K1503" s="3">
        <f>MIN(Inputs!$B$2, (Inputs!$B$8 - I1503)/Inputs!$B$9)</f>
        <v>0</v>
      </c>
      <c r="L1503" s="3">
        <f>MAX(MIN(Inputs!$B$2, I1503*Inputs!$B$10, Inputs!$B$8*Inputs!$B$4 - J1503), 0)</f>
        <v>21.051728332006746</v>
      </c>
      <c r="M1503" s="3">
        <f t="shared" si="210"/>
        <v>0</v>
      </c>
      <c r="N1503" s="3">
        <f t="shared" si="211"/>
        <v>0</v>
      </c>
      <c r="O1503" s="3">
        <f>IF(H1503="Reg", MIN(Inputs!$B$2, I1503*Inputs!$B$10, (Inputs!$B$8-I1503)/Inputs!$B$9), 0)</f>
        <v>0</v>
      </c>
      <c r="P1503" s="3">
        <f t="shared" si="212"/>
        <v>0</v>
      </c>
      <c r="Q1503" s="3">
        <f t="shared" si="213"/>
        <v>0</v>
      </c>
      <c r="R1503" s="3">
        <f>I1503 + M1503*Inputs!$B$9 - N1503/Inputs!$B$10</f>
        <v>340</v>
      </c>
    </row>
    <row r="1504" spans="1:18" x14ac:dyDescent="0.3">
      <c r="A1504" s="4">
        <v>46085.583333333343</v>
      </c>
      <c r="B1504" s="3">
        <v>12.682500000000001</v>
      </c>
      <c r="C1504" s="3">
        <v>1</v>
      </c>
      <c r="D1504" s="3">
        <f t="shared" si="207"/>
        <v>35.069791666666667</v>
      </c>
      <c r="E1504" s="3">
        <f>MAX(B1504 - D1504/Inputs!$B$5, 0)</f>
        <v>0</v>
      </c>
      <c r="F1504" s="3">
        <f>MAX(D1504*Inputs!$B$5 - B1504, 0)</f>
        <v>18.178916666666666</v>
      </c>
      <c r="G1504" s="3">
        <f t="shared" si="208"/>
        <v>1</v>
      </c>
      <c r="H1504" t="str">
        <f t="shared" si="209"/>
        <v>Charge</v>
      </c>
      <c r="I1504" s="3">
        <f t="shared" si="214"/>
        <v>340</v>
      </c>
      <c r="J1504" s="3">
        <f t="shared" si="215"/>
        <v>318.94827166799325</v>
      </c>
      <c r="K1504" s="3">
        <f>MIN(Inputs!$B$2, (Inputs!$B$8 - I1504)/Inputs!$B$9)</f>
        <v>0</v>
      </c>
      <c r="L1504" s="3">
        <f>MAX(MIN(Inputs!$B$2, I1504*Inputs!$B$10, Inputs!$B$8*Inputs!$B$4 - J1504), 0)</f>
        <v>21.051728332006746</v>
      </c>
      <c r="M1504" s="3">
        <f t="shared" si="210"/>
        <v>0</v>
      </c>
      <c r="N1504" s="3">
        <f t="shared" si="211"/>
        <v>0</v>
      </c>
      <c r="O1504" s="3">
        <f>IF(H1504="Reg", MIN(Inputs!$B$2, I1504*Inputs!$B$10, (Inputs!$B$8-I1504)/Inputs!$B$9), 0)</f>
        <v>0</v>
      </c>
      <c r="P1504" s="3">
        <f t="shared" si="212"/>
        <v>0</v>
      </c>
      <c r="Q1504" s="3">
        <f t="shared" si="213"/>
        <v>0</v>
      </c>
      <c r="R1504" s="3">
        <f>I1504 + M1504*Inputs!$B$9 - N1504/Inputs!$B$10</f>
        <v>340</v>
      </c>
    </row>
    <row r="1505" spans="1:18" x14ac:dyDescent="0.3">
      <c r="A1505" s="4">
        <v>46085.625</v>
      </c>
      <c r="B1505" s="3">
        <v>11.9925</v>
      </c>
      <c r="C1505" s="3">
        <v>1.03</v>
      </c>
      <c r="D1505" s="3">
        <f t="shared" si="207"/>
        <v>35.069791666666667</v>
      </c>
      <c r="E1505" s="3">
        <f>MAX(B1505 - D1505/Inputs!$B$5, 0)</f>
        <v>0</v>
      </c>
      <c r="F1505" s="3">
        <f>MAX(D1505*Inputs!$B$5 - B1505, 0)</f>
        <v>18.868916666666667</v>
      </c>
      <c r="G1505" s="3">
        <f t="shared" si="208"/>
        <v>1.03</v>
      </c>
      <c r="H1505" t="str">
        <f t="shared" si="209"/>
        <v>Charge</v>
      </c>
      <c r="I1505" s="3">
        <f t="shared" si="214"/>
        <v>340</v>
      </c>
      <c r="J1505" s="3">
        <f t="shared" si="215"/>
        <v>318.94827166799325</v>
      </c>
      <c r="K1505" s="3">
        <f>MIN(Inputs!$B$2, (Inputs!$B$8 - I1505)/Inputs!$B$9)</f>
        <v>0</v>
      </c>
      <c r="L1505" s="3">
        <f>MAX(MIN(Inputs!$B$2, I1505*Inputs!$B$10, Inputs!$B$8*Inputs!$B$4 - J1505), 0)</f>
        <v>21.051728332006746</v>
      </c>
      <c r="M1505" s="3">
        <f t="shared" si="210"/>
        <v>0</v>
      </c>
      <c r="N1505" s="3">
        <f t="shared" si="211"/>
        <v>0</v>
      </c>
      <c r="O1505" s="3">
        <f>IF(H1505="Reg", MIN(Inputs!$B$2, I1505*Inputs!$B$10, (Inputs!$B$8-I1505)/Inputs!$B$9), 0)</f>
        <v>0</v>
      </c>
      <c r="P1505" s="3">
        <f t="shared" si="212"/>
        <v>0</v>
      </c>
      <c r="Q1505" s="3">
        <f t="shared" si="213"/>
        <v>0</v>
      </c>
      <c r="R1505" s="3">
        <f>I1505 + M1505*Inputs!$B$9 - N1505/Inputs!$B$10</f>
        <v>340</v>
      </c>
    </row>
    <row r="1506" spans="1:18" x14ac:dyDescent="0.3">
      <c r="A1506" s="4">
        <v>46085.666666666657</v>
      </c>
      <c r="B1506" s="3">
        <v>14.282500000000001</v>
      </c>
      <c r="C1506" s="3">
        <v>1</v>
      </c>
      <c r="D1506" s="3">
        <f t="shared" si="207"/>
        <v>35.069791666666667</v>
      </c>
      <c r="E1506" s="3">
        <f>MAX(B1506 - D1506/Inputs!$B$5, 0)</f>
        <v>0</v>
      </c>
      <c r="F1506" s="3">
        <f>MAX(D1506*Inputs!$B$5 - B1506, 0)</f>
        <v>16.578916666666665</v>
      </c>
      <c r="G1506" s="3">
        <f t="shared" si="208"/>
        <v>1</v>
      </c>
      <c r="H1506" t="str">
        <f t="shared" si="209"/>
        <v>Charge</v>
      </c>
      <c r="I1506" s="3">
        <f t="shared" si="214"/>
        <v>340</v>
      </c>
      <c r="J1506" s="3">
        <f t="shared" si="215"/>
        <v>318.94827166799325</v>
      </c>
      <c r="K1506" s="3">
        <f>MIN(Inputs!$B$2, (Inputs!$B$8 - I1506)/Inputs!$B$9)</f>
        <v>0</v>
      </c>
      <c r="L1506" s="3">
        <f>MAX(MIN(Inputs!$B$2, I1506*Inputs!$B$10, Inputs!$B$8*Inputs!$B$4 - J1506), 0)</f>
        <v>21.051728332006746</v>
      </c>
      <c r="M1506" s="3">
        <f t="shared" si="210"/>
        <v>0</v>
      </c>
      <c r="N1506" s="3">
        <f t="shared" si="211"/>
        <v>0</v>
      </c>
      <c r="O1506" s="3">
        <f>IF(H1506="Reg", MIN(Inputs!$B$2, I1506*Inputs!$B$10, (Inputs!$B$8-I1506)/Inputs!$B$9), 0)</f>
        <v>0</v>
      </c>
      <c r="P1506" s="3">
        <f t="shared" si="212"/>
        <v>0</v>
      </c>
      <c r="Q1506" s="3">
        <f t="shared" si="213"/>
        <v>0</v>
      </c>
      <c r="R1506" s="3">
        <f>I1506 + M1506*Inputs!$B$9 - N1506/Inputs!$B$10</f>
        <v>340</v>
      </c>
    </row>
    <row r="1507" spans="1:18" x14ac:dyDescent="0.3">
      <c r="A1507" s="4">
        <v>46085.708333333343</v>
      </c>
      <c r="B1507" s="3">
        <v>15.785</v>
      </c>
      <c r="C1507" s="3">
        <v>1.51</v>
      </c>
      <c r="D1507" s="3">
        <f t="shared" si="207"/>
        <v>35.069791666666667</v>
      </c>
      <c r="E1507" s="3">
        <f>MAX(B1507 - D1507/Inputs!$B$5, 0)</f>
        <v>0</v>
      </c>
      <c r="F1507" s="3">
        <f>MAX(D1507*Inputs!$B$5 - B1507, 0)</f>
        <v>15.076416666666667</v>
      </c>
      <c r="G1507" s="3">
        <f t="shared" si="208"/>
        <v>1.51</v>
      </c>
      <c r="H1507" t="str">
        <f t="shared" si="209"/>
        <v>Charge</v>
      </c>
      <c r="I1507" s="3">
        <f t="shared" si="214"/>
        <v>340</v>
      </c>
      <c r="J1507" s="3">
        <f t="shared" si="215"/>
        <v>318.94827166799325</v>
      </c>
      <c r="K1507" s="3">
        <f>MIN(Inputs!$B$2, (Inputs!$B$8 - I1507)/Inputs!$B$9)</f>
        <v>0</v>
      </c>
      <c r="L1507" s="3">
        <f>MAX(MIN(Inputs!$B$2, I1507*Inputs!$B$10, Inputs!$B$8*Inputs!$B$4 - J1507), 0)</f>
        <v>21.051728332006746</v>
      </c>
      <c r="M1507" s="3">
        <f t="shared" si="210"/>
        <v>0</v>
      </c>
      <c r="N1507" s="3">
        <f t="shared" si="211"/>
        <v>0</v>
      </c>
      <c r="O1507" s="3">
        <f>IF(H1507="Reg", MIN(Inputs!$B$2, I1507*Inputs!$B$10, (Inputs!$B$8-I1507)/Inputs!$B$9), 0)</f>
        <v>0</v>
      </c>
      <c r="P1507" s="3">
        <f t="shared" si="212"/>
        <v>0</v>
      </c>
      <c r="Q1507" s="3">
        <f t="shared" si="213"/>
        <v>0</v>
      </c>
      <c r="R1507" s="3">
        <f>I1507 + M1507*Inputs!$B$9 - N1507/Inputs!$B$10</f>
        <v>340</v>
      </c>
    </row>
    <row r="1508" spans="1:18" x14ac:dyDescent="0.3">
      <c r="A1508" s="4">
        <v>46085.75</v>
      </c>
      <c r="B1508" s="3">
        <v>52.8825</v>
      </c>
      <c r="C1508" s="3">
        <v>4.4400000000000004</v>
      </c>
      <c r="D1508" s="3">
        <f t="shared" si="207"/>
        <v>35.069791666666667</v>
      </c>
      <c r="E1508" s="3">
        <f>MAX(B1508 - D1508/Inputs!$B$5, 0)</f>
        <v>13.030464015151516</v>
      </c>
      <c r="F1508" s="3">
        <f>MAX(D1508*Inputs!$B$5 - B1508, 0)</f>
        <v>0</v>
      </c>
      <c r="G1508" s="3">
        <f t="shared" si="208"/>
        <v>4.4400000000000004</v>
      </c>
      <c r="H1508" t="str">
        <f t="shared" si="209"/>
        <v>Discharge</v>
      </c>
      <c r="I1508" s="3">
        <f t="shared" si="214"/>
        <v>340</v>
      </c>
      <c r="J1508" s="3">
        <f t="shared" si="215"/>
        <v>318.94827166799325</v>
      </c>
      <c r="K1508" s="3">
        <f>MIN(Inputs!$B$2, (Inputs!$B$8 - I1508)/Inputs!$B$9)</f>
        <v>0</v>
      </c>
      <c r="L1508" s="3">
        <f>MAX(MIN(Inputs!$B$2, I1508*Inputs!$B$10, Inputs!$B$8*Inputs!$B$4 - J1508), 0)</f>
        <v>21.051728332006746</v>
      </c>
      <c r="M1508" s="3">
        <f t="shared" si="210"/>
        <v>0</v>
      </c>
      <c r="N1508" s="3">
        <f t="shared" si="211"/>
        <v>21.051728332006746</v>
      </c>
      <c r="O1508" s="3">
        <f>IF(H1508="Reg", MIN(Inputs!$B$2, I1508*Inputs!$B$10, (Inputs!$B$8-I1508)/Inputs!$B$9), 0)</f>
        <v>0</v>
      </c>
      <c r="P1508" s="3">
        <f t="shared" si="212"/>
        <v>1113.2680235173468</v>
      </c>
      <c r="Q1508" s="3">
        <f t="shared" si="213"/>
        <v>0</v>
      </c>
      <c r="R1508" s="3">
        <f>I1508 + M1508*Inputs!$B$9 - N1508/Inputs!$B$10</f>
        <v>317.5587821954623</v>
      </c>
    </row>
    <row r="1509" spans="1:18" x14ac:dyDescent="0.3">
      <c r="A1509" s="4">
        <v>46085.791666666657</v>
      </c>
      <c r="B1509" s="3">
        <v>74.8</v>
      </c>
      <c r="C1509" s="3">
        <v>1</v>
      </c>
      <c r="D1509" s="3">
        <f t="shared" si="207"/>
        <v>35.069791666666667</v>
      </c>
      <c r="E1509" s="3">
        <f>MAX(B1509 - D1509/Inputs!$B$5, 0)</f>
        <v>34.947964015151513</v>
      </c>
      <c r="F1509" s="3">
        <f>MAX(D1509*Inputs!$B$5 - B1509, 0)</f>
        <v>0</v>
      </c>
      <c r="G1509" s="3">
        <f t="shared" si="208"/>
        <v>1</v>
      </c>
      <c r="H1509" t="str">
        <f t="shared" si="209"/>
        <v>Discharge</v>
      </c>
      <c r="I1509" s="3">
        <f t="shared" si="214"/>
        <v>317.5587821954623</v>
      </c>
      <c r="J1509" s="3">
        <f t="shared" si="215"/>
        <v>340</v>
      </c>
      <c r="K1509" s="3">
        <f>MIN(Inputs!$B$2, (Inputs!$B$8 - I1509)/Inputs!$B$9)</f>
        <v>23.922418559098585</v>
      </c>
      <c r="L1509" s="3">
        <f>MAX(MIN(Inputs!$B$2, I1509*Inputs!$B$10, Inputs!$B$8*Inputs!$B$4 - J1509), 0)</f>
        <v>0</v>
      </c>
      <c r="M1509" s="3">
        <f t="shared" si="210"/>
        <v>0</v>
      </c>
      <c r="N1509" s="3">
        <f t="shared" si="211"/>
        <v>0</v>
      </c>
      <c r="O1509" s="3">
        <f>IF(H1509="Reg", MIN(Inputs!$B$2, I1509*Inputs!$B$10, (Inputs!$B$8-I1509)/Inputs!$B$9), 0)</f>
        <v>0</v>
      </c>
      <c r="P1509" s="3">
        <f t="shared" si="212"/>
        <v>0</v>
      </c>
      <c r="Q1509" s="3">
        <f t="shared" si="213"/>
        <v>0</v>
      </c>
      <c r="R1509" s="3">
        <f>I1509 + M1509*Inputs!$B$9 - N1509/Inputs!$B$10</f>
        <v>317.5587821954623</v>
      </c>
    </row>
    <row r="1510" spans="1:18" x14ac:dyDescent="0.3">
      <c r="A1510" s="4">
        <v>46085.833333333343</v>
      </c>
      <c r="B1510" s="3">
        <v>76.862500000000011</v>
      </c>
      <c r="C1510" s="3">
        <v>1.1000000000000001</v>
      </c>
      <c r="D1510" s="3">
        <f t="shared" si="207"/>
        <v>35.069791666666667</v>
      </c>
      <c r="E1510" s="3">
        <f>MAX(B1510 - D1510/Inputs!$B$5, 0)</f>
        <v>37.010464015151527</v>
      </c>
      <c r="F1510" s="3">
        <f>MAX(D1510*Inputs!$B$5 - B1510, 0)</f>
        <v>0</v>
      </c>
      <c r="G1510" s="3">
        <f t="shared" si="208"/>
        <v>1.1000000000000001</v>
      </c>
      <c r="H1510" t="str">
        <f t="shared" si="209"/>
        <v>Discharge</v>
      </c>
      <c r="I1510" s="3">
        <f t="shared" si="214"/>
        <v>317.5587821954623</v>
      </c>
      <c r="J1510" s="3">
        <f t="shared" si="215"/>
        <v>340</v>
      </c>
      <c r="K1510" s="3">
        <f>MIN(Inputs!$B$2, (Inputs!$B$8 - I1510)/Inputs!$B$9)</f>
        <v>23.922418559098585</v>
      </c>
      <c r="L1510" s="3">
        <f>MAX(MIN(Inputs!$B$2, I1510*Inputs!$B$10, Inputs!$B$8*Inputs!$B$4 - J1510), 0)</f>
        <v>0</v>
      </c>
      <c r="M1510" s="3">
        <f t="shared" si="210"/>
        <v>0</v>
      </c>
      <c r="N1510" s="3">
        <f t="shared" si="211"/>
        <v>0</v>
      </c>
      <c r="O1510" s="3">
        <f>IF(H1510="Reg", MIN(Inputs!$B$2, I1510*Inputs!$B$10, (Inputs!$B$8-I1510)/Inputs!$B$9), 0)</f>
        <v>0</v>
      </c>
      <c r="P1510" s="3">
        <f t="shared" si="212"/>
        <v>0</v>
      </c>
      <c r="Q1510" s="3">
        <f t="shared" si="213"/>
        <v>0</v>
      </c>
      <c r="R1510" s="3">
        <f>I1510 + M1510*Inputs!$B$9 - N1510/Inputs!$B$10</f>
        <v>317.5587821954623</v>
      </c>
    </row>
    <row r="1511" spans="1:18" x14ac:dyDescent="0.3">
      <c r="A1511" s="4">
        <v>46085.875</v>
      </c>
      <c r="B1511" s="3">
        <v>81.63</v>
      </c>
      <c r="C1511" s="3">
        <v>0.13</v>
      </c>
      <c r="D1511" s="3">
        <f t="shared" si="207"/>
        <v>35.069791666666667</v>
      </c>
      <c r="E1511" s="3">
        <f>MAX(B1511 - D1511/Inputs!$B$5, 0)</f>
        <v>41.777964015151511</v>
      </c>
      <c r="F1511" s="3">
        <f>MAX(D1511*Inputs!$B$5 - B1511, 0)</f>
        <v>0</v>
      </c>
      <c r="G1511" s="3">
        <f t="shared" si="208"/>
        <v>0.13</v>
      </c>
      <c r="H1511" t="str">
        <f t="shared" si="209"/>
        <v>Discharge</v>
      </c>
      <c r="I1511" s="3">
        <f t="shared" si="214"/>
        <v>317.5587821954623</v>
      </c>
      <c r="J1511" s="3">
        <f t="shared" si="215"/>
        <v>340</v>
      </c>
      <c r="K1511" s="3">
        <f>MIN(Inputs!$B$2, (Inputs!$B$8 - I1511)/Inputs!$B$9)</f>
        <v>23.922418559098585</v>
      </c>
      <c r="L1511" s="3">
        <f>MAX(MIN(Inputs!$B$2, I1511*Inputs!$B$10, Inputs!$B$8*Inputs!$B$4 - J1511), 0)</f>
        <v>0</v>
      </c>
      <c r="M1511" s="3">
        <f t="shared" si="210"/>
        <v>0</v>
      </c>
      <c r="N1511" s="3">
        <f t="shared" si="211"/>
        <v>0</v>
      </c>
      <c r="O1511" s="3">
        <f>IF(H1511="Reg", MIN(Inputs!$B$2, I1511*Inputs!$B$10, (Inputs!$B$8-I1511)/Inputs!$B$9), 0)</f>
        <v>0</v>
      </c>
      <c r="P1511" s="3">
        <f t="shared" si="212"/>
        <v>0</v>
      </c>
      <c r="Q1511" s="3">
        <f t="shared" si="213"/>
        <v>0</v>
      </c>
      <c r="R1511" s="3">
        <f>I1511 + M1511*Inputs!$B$9 - N1511/Inputs!$B$10</f>
        <v>317.5587821954623</v>
      </c>
    </row>
    <row r="1512" spans="1:18" x14ac:dyDescent="0.3">
      <c r="A1512" s="4">
        <v>46085.916666666657</v>
      </c>
      <c r="B1512" s="3">
        <v>47.05</v>
      </c>
      <c r="C1512" s="3">
        <v>0.05</v>
      </c>
      <c r="D1512" s="3">
        <f t="shared" si="207"/>
        <v>35.069791666666667</v>
      </c>
      <c r="E1512" s="3">
        <f>MAX(B1512 - D1512/Inputs!$B$5, 0)</f>
        <v>7.1979640151515127</v>
      </c>
      <c r="F1512" s="3">
        <f>MAX(D1512*Inputs!$B$5 - B1512, 0)</f>
        <v>0</v>
      </c>
      <c r="G1512" s="3">
        <f t="shared" si="208"/>
        <v>0.05</v>
      </c>
      <c r="H1512" t="str">
        <f t="shared" si="209"/>
        <v>Discharge</v>
      </c>
      <c r="I1512" s="3">
        <f t="shared" si="214"/>
        <v>317.5587821954623</v>
      </c>
      <c r="J1512" s="3">
        <f t="shared" si="215"/>
        <v>340</v>
      </c>
      <c r="K1512" s="3">
        <f>MIN(Inputs!$B$2, (Inputs!$B$8 - I1512)/Inputs!$B$9)</f>
        <v>23.922418559098585</v>
      </c>
      <c r="L1512" s="3">
        <f>MAX(MIN(Inputs!$B$2, I1512*Inputs!$B$10, Inputs!$B$8*Inputs!$B$4 - J1512), 0)</f>
        <v>0</v>
      </c>
      <c r="M1512" s="3">
        <f t="shared" si="210"/>
        <v>0</v>
      </c>
      <c r="N1512" s="3">
        <f t="shared" si="211"/>
        <v>0</v>
      </c>
      <c r="O1512" s="3">
        <f>IF(H1512="Reg", MIN(Inputs!$B$2, I1512*Inputs!$B$10, (Inputs!$B$8-I1512)/Inputs!$B$9), 0)</f>
        <v>0</v>
      </c>
      <c r="P1512" s="3">
        <f t="shared" si="212"/>
        <v>0</v>
      </c>
      <c r="Q1512" s="3">
        <f t="shared" si="213"/>
        <v>0</v>
      </c>
      <c r="R1512" s="3">
        <f>I1512 + M1512*Inputs!$B$9 - N1512/Inputs!$B$10</f>
        <v>317.5587821954623</v>
      </c>
    </row>
    <row r="1513" spans="1:18" x14ac:dyDescent="0.3">
      <c r="A1513" s="4">
        <v>46085.958333333343</v>
      </c>
      <c r="B1513" s="3">
        <v>36.317500000000003</v>
      </c>
      <c r="C1513" s="3">
        <v>0.03</v>
      </c>
      <c r="D1513" s="3">
        <f t="shared" si="207"/>
        <v>35.069791666666667</v>
      </c>
      <c r="E1513" s="3">
        <f>MAX(B1513 - D1513/Inputs!$B$5, 0)</f>
        <v>0</v>
      </c>
      <c r="F1513" s="3">
        <f>MAX(D1513*Inputs!$B$5 - B1513, 0)</f>
        <v>0</v>
      </c>
      <c r="G1513" s="3">
        <f t="shared" si="208"/>
        <v>0.03</v>
      </c>
      <c r="H1513" t="str">
        <f t="shared" si="209"/>
        <v>Reg</v>
      </c>
      <c r="I1513" s="3">
        <f t="shared" si="214"/>
        <v>317.5587821954623</v>
      </c>
      <c r="J1513" s="3">
        <f t="shared" si="215"/>
        <v>340</v>
      </c>
      <c r="K1513" s="3">
        <f>MIN(Inputs!$B$2, (Inputs!$B$8 - I1513)/Inputs!$B$9)</f>
        <v>23.922418559098585</v>
      </c>
      <c r="L1513" s="3">
        <f>MAX(MIN(Inputs!$B$2, I1513*Inputs!$B$10, Inputs!$B$8*Inputs!$B$4 - J1513), 0)</f>
        <v>0</v>
      </c>
      <c r="M1513" s="3">
        <f t="shared" si="210"/>
        <v>0</v>
      </c>
      <c r="N1513" s="3">
        <f t="shared" si="211"/>
        <v>0</v>
      </c>
      <c r="O1513" s="3">
        <f>IF(H1513="Reg", MIN(Inputs!$B$2, I1513*Inputs!$B$10, (Inputs!$B$8-I1513)/Inputs!$B$9), 0)</f>
        <v>23.922418559098585</v>
      </c>
      <c r="P1513" s="3">
        <f t="shared" si="212"/>
        <v>0</v>
      </c>
      <c r="Q1513" s="3">
        <f t="shared" si="213"/>
        <v>0.71767255677295749</v>
      </c>
      <c r="R1513" s="3">
        <f>I1513 + M1513*Inputs!$B$9 - N1513/Inputs!$B$10</f>
        <v>317.5587821954623</v>
      </c>
    </row>
    <row r="1514" spans="1:18" x14ac:dyDescent="0.3">
      <c r="A1514" s="4">
        <v>46086</v>
      </c>
      <c r="B1514" s="3">
        <v>31.712499999999999</v>
      </c>
      <c r="C1514" s="3">
        <v>0.02</v>
      </c>
      <c r="D1514" s="3">
        <f t="shared" si="207"/>
        <v>10.602291666666666</v>
      </c>
      <c r="E1514" s="3">
        <f>MAX(B1514 - D1514/Inputs!$B$5, 0)</f>
        <v>19.664441287878788</v>
      </c>
      <c r="F1514" s="3">
        <f>MAX(D1514*Inputs!$B$5 - B1514, 0)</f>
        <v>0</v>
      </c>
      <c r="G1514" s="3">
        <f t="shared" si="208"/>
        <v>0.02</v>
      </c>
      <c r="H1514" t="str">
        <f t="shared" si="209"/>
        <v>Discharge</v>
      </c>
      <c r="I1514" s="3">
        <f t="shared" si="214"/>
        <v>317.5587821954623</v>
      </c>
      <c r="J1514" s="3">
        <f t="shared" si="215"/>
        <v>0</v>
      </c>
      <c r="K1514" s="3">
        <f>MIN(Inputs!$B$2, (Inputs!$B$8 - I1514)/Inputs!$B$9)</f>
        <v>23.922418559098585</v>
      </c>
      <c r="L1514" s="3">
        <f>MAX(MIN(Inputs!$B$2, I1514*Inputs!$B$10, Inputs!$B$8*Inputs!$B$4 - J1514), 0)</f>
        <v>170</v>
      </c>
      <c r="M1514" s="3">
        <f t="shared" si="210"/>
        <v>0</v>
      </c>
      <c r="N1514" s="3">
        <f t="shared" si="211"/>
        <v>170</v>
      </c>
      <c r="O1514" s="3">
        <f>IF(H1514="Reg", MIN(Inputs!$B$2, I1514*Inputs!$B$10, (Inputs!$B$8-I1514)/Inputs!$B$9), 0)</f>
        <v>0</v>
      </c>
      <c r="P1514" s="3">
        <f t="shared" si="212"/>
        <v>5391.125</v>
      </c>
      <c r="Q1514" s="3">
        <f t="shared" si="213"/>
        <v>0</v>
      </c>
      <c r="R1514" s="3">
        <f>I1514 + M1514*Inputs!$B$9 - N1514/Inputs!$B$10</f>
        <v>136.33817329319345</v>
      </c>
    </row>
    <row r="1515" spans="1:18" x14ac:dyDescent="0.3">
      <c r="A1515" s="4">
        <v>46086.041666666657</v>
      </c>
      <c r="B1515" s="3">
        <v>10.244999999999999</v>
      </c>
      <c r="C1515" s="3">
        <v>0.04</v>
      </c>
      <c r="D1515" s="3">
        <f t="shared" si="207"/>
        <v>10.602291666666666</v>
      </c>
      <c r="E1515" s="3">
        <f>MAX(B1515 - D1515/Inputs!$B$5, 0)</f>
        <v>0</v>
      </c>
      <c r="F1515" s="3">
        <f>MAX(D1515*Inputs!$B$5 - B1515, 0)</f>
        <v>0</v>
      </c>
      <c r="G1515" s="3">
        <f t="shared" si="208"/>
        <v>0.04</v>
      </c>
      <c r="H1515" t="str">
        <f t="shared" si="209"/>
        <v>Reg</v>
      </c>
      <c r="I1515" s="3">
        <f t="shared" si="214"/>
        <v>136.33817329319345</v>
      </c>
      <c r="J1515" s="3">
        <f t="shared" si="215"/>
        <v>170</v>
      </c>
      <c r="K1515" s="3">
        <f>MIN(Inputs!$B$2, (Inputs!$B$8 - I1515)/Inputs!$B$9)</f>
        <v>170</v>
      </c>
      <c r="L1515" s="3">
        <f>MAX(MIN(Inputs!$B$2, I1515*Inputs!$B$10, Inputs!$B$8*Inputs!$B$4 - J1515), 0)</f>
        <v>127.89654333598648</v>
      </c>
      <c r="M1515" s="3">
        <f t="shared" si="210"/>
        <v>0</v>
      </c>
      <c r="N1515" s="3">
        <f t="shared" si="211"/>
        <v>0</v>
      </c>
      <c r="O1515" s="3">
        <f>IF(H1515="Reg", MIN(Inputs!$B$2, I1515*Inputs!$B$10, (Inputs!$B$8-I1515)/Inputs!$B$9), 0)</f>
        <v>127.89654333598648</v>
      </c>
      <c r="P1515" s="3">
        <f t="shared" si="212"/>
        <v>0</v>
      </c>
      <c r="Q1515" s="3">
        <f t="shared" si="213"/>
        <v>5.1158617334394592</v>
      </c>
      <c r="R1515" s="3">
        <f>I1515 + M1515*Inputs!$B$9 - N1515/Inputs!$B$10</f>
        <v>136.33817329319345</v>
      </c>
    </row>
    <row r="1516" spans="1:18" x14ac:dyDescent="0.3">
      <c r="A1516" s="4">
        <v>46086.083333333343</v>
      </c>
      <c r="B1516" s="3">
        <v>10.46</v>
      </c>
      <c r="C1516" s="3">
        <v>0.04</v>
      </c>
      <c r="D1516" s="3">
        <f t="shared" si="207"/>
        <v>10.602291666666666</v>
      </c>
      <c r="E1516" s="3">
        <f>MAX(B1516 - D1516/Inputs!$B$5, 0)</f>
        <v>0</v>
      </c>
      <c r="F1516" s="3">
        <f>MAX(D1516*Inputs!$B$5 - B1516, 0)</f>
        <v>0</v>
      </c>
      <c r="G1516" s="3">
        <f t="shared" si="208"/>
        <v>0.04</v>
      </c>
      <c r="H1516" t="str">
        <f t="shared" si="209"/>
        <v>Reg</v>
      </c>
      <c r="I1516" s="3">
        <f t="shared" si="214"/>
        <v>136.33817329319345</v>
      </c>
      <c r="J1516" s="3">
        <f t="shared" si="215"/>
        <v>170</v>
      </c>
      <c r="K1516" s="3">
        <f>MIN(Inputs!$B$2, (Inputs!$B$8 - I1516)/Inputs!$B$9)</f>
        <v>170</v>
      </c>
      <c r="L1516" s="3">
        <f>MAX(MIN(Inputs!$B$2, I1516*Inputs!$B$10, Inputs!$B$8*Inputs!$B$4 - J1516), 0)</f>
        <v>127.89654333598648</v>
      </c>
      <c r="M1516" s="3">
        <f t="shared" si="210"/>
        <v>0</v>
      </c>
      <c r="N1516" s="3">
        <f t="shared" si="211"/>
        <v>0</v>
      </c>
      <c r="O1516" s="3">
        <f>IF(H1516="Reg", MIN(Inputs!$B$2, I1516*Inputs!$B$10, (Inputs!$B$8-I1516)/Inputs!$B$9), 0)</f>
        <v>127.89654333598648</v>
      </c>
      <c r="P1516" s="3">
        <f t="shared" si="212"/>
        <v>0</v>
      </c>
      <c r="Q1516" s="3">
        <f t="shared" si="213"/>
        <v>5.1158617334394592</v>
      </c>
      <c r="R1516" s="3">
        <f>I1516 + M1516*Inputs!$B$9 - N1516/Inputs!$B$10</f>
        <v>136.33817329319345</v>
      </c>
    </row>
    <row r="1517" spans="1:18" x14ac:dyDescent="0.3">
      <c r="A1517" s="4">
        <v>46086.125</v>
      </c>
      <c r="B1517" s="3">
        <v>6.7650000000000006</v>
      </c>
      <c r="C1517" s="3">
        <v>0.04</v>
      </c>
      <c r="D1517" s="3">
        <f t="shared" si="207"/>
        <v>10.602291666666666</v>
      </c>
      <c r="E1517" s="3">
        <f>MAX(B1517 - D1517/Inputs!$B$5, 0)</f>
        <v>0</v>
      </c>
      <c r="F1517" s="3">
        <f>MAX(D1517*Inputs!$B$5 - B1517, 0)</f>
        <v>2.5650166666666649</v>
      </c>
      <c r="G1517" s="3">
        <f t="shared" si="208"/>
        <v>0.04</v>
      </c>
      <c r="H1517" t="str">
        <f t="shared" si="209"/>
        <v>Charge</v>
      </c>
      <c r="I1517" s="3">
        <f t="shared" si="214"/>
        <v>136.33817329319345</v>
      </c>
      <c r="J1517" s="3">
        <f t="shared" si="215"/>
        <v>170</v>
      </c>
      <c r="K1517" s="3">
        <f>MIN(Inputs!$B$2, (Inputs!$B$8 - I1517)/Inputs!$B$9)</f>
        <v>170</v>
      </c>
      <c r="L1517" s="3">
        <f>MAX(MIN(Inputs!$B$2, I1517*Inputs!$B$10, Inputs!$B$8*Inputs!$B$4 - J1517), 0)</f>
        <v>127.89654333598648</v>
      </c>
      <c r="M1517" s="3">
        <f t="shared" si="210"/>
        <v>170</v>
      </c>
      <c r="N1517" s="3">
        <f t="shared" si="211"/>
        <v>0</v>
      </c>
      <c r="O1517" s="3">
        <f>IF(H1517="Reg", MIN(Inputs!$B$2, I1517*Inputs!$B$10, (Inputs!$B$8-I1517)/Inputs!$B$9), 0)</f>
        <v>0</v>
      </c>
      <c r="P1517" s="3">
        <f t="shared" si="212"/>
        <v>-1150.0500000000002</v>
      </c>
      <c r="Q1517" s="3">
        <f t="shared" si="213"/>
        <v>0</v>
      </c>
      <c r="R1517" s="3">
        <f>I1517 + M1517*Inputs!$B$9 - N1517/Inputs!$B$10</f>
        <v>295.81230912719002</v>
      </c>
    </row>
    <row r="1518" spans="1:18" x14ac:dyDescent="0.3">
      <c r="A1518" s="4">
        <v>46086.166666666657</v>
      </c>
      <c r="B1518" s="3">
        <v>6.5374999999999996</v>
      </c>
      <c r="C1518" s="3">
        <v>0.04</v>
      </c>
      <c r="D1518" s="3">
        <f t="shared" si="207"/>
        <v>10.602291666666666</v>
      </c>
      <c r="E1518" s="3">
        <f>MAX(B1518 - D1518/Inputs!$B$5, 0)</f>
        <v>0</v>
      </c>
      <c r="F1518" s="3">
        <f>MAX(D1518*Inputs!$B$5 - B1518, 0)</f>
        <v>2.7925166666666659</v>
      </c>
      <c r="G1518" s="3">
        <f t="shared" si="208"/>
        <v>0.04</v>
      </c>
      <c r="H1518" t="str">
        <f t="shared" si="209"/>
        <v>Charge</v>
      </c>
      <c r="I1518" s="3">
        <f t="shared" si="214"/>
        <v>295.81230912719002</v>
      </c>
      <c r="J1518" s="3">
        <f t="shared" si="215"/>
        <v>170</v>
      </c>
      <c r="K1518" s="3">
        <f>MIN(Inputs!$B$2, (Inputs!$B$8 - I1518)/Inputs!$B$9)</f>
        <v>47.104236740916782</v>
      </c>
      <c r="L1518" s="3">
        <f>MAX(MIN(Inputs!$B$2, I1518*Inputs!$B$10, Inputs!$B$8*Inputs!$B$4 - J1518), 0)</f>
        <v>170</v>
      </c>
      <c r="M1518" s="3">
        <f t="shared" si="210"/>
        <v>47.104236740916782</v>
      </c>
      <c r="N1518" s="3">
        <f t="shared" si="211"/>
        <v>0</v>
      </c>
      <c r="O1518" s="3">
        <f>IF(H1518="Reg", MIN(Inputs!$B$2, I1518*Inputs!$B$10, (Inputs!$B$8-I1518)/Inputs!$B$9), 0)</f>
        <v>0</v>
      </c>
      <c r="P1518" s="3">
        <f t="shared" si="212"/>
        <v>-307.94394769374344</v>
      </c>
      <c r="Q1518" s="3">
        <f t="shared" si="213"/>
        <v>0</v>
      </c>
      <c r="R1518" s="3">
        <f>I1518 + M1518*Inputs!$B$9 - N1518/Inputs!$B$10</f>
        <v>340</v>
      </c>
    </row>
    <row r="1519" spans="1:18" x14ac:dyDescent="0.3">
      <c r="A1519" s="4">
        <v>46086.208333333343</v>
      </c>
      <c r="B1519" s="3">
        <v>6.42</v>
      </c>
      <c r="C1519" s="3">
        <v>0.1</v>
      </c>
      <c r="D1519" s="3">
        <f t="shared" si="207"/>
        <v>10.602291666666666</v>
      </c>
      <c r="E1519" s="3">
        <f>MAX(B1519 - D1519/Inputs!$B$5, 0)</f>
        <v>0</v>
      </c>
      <c r="F1519" s="3">
        <f>MAX(D1519*Inputs!$B$5 - B1519, 0)</f>
        <v>2.9100166666666656</v>
      </c>
      <c r="G1519" s="3">
        <f t="shared" si="208"/>
        <v>0.1</v>
      </c>
      <c r="H1519" t="str">
        <f t="shared" si="209"/>
        <v>Charge</v>
      </c>
      <c r="I1519" s="3">
        <f t="shared" si="214"/>
        <v>340</v>
      </c>
      <c r="J1519" s="3">
        <f t="shared" si="215"/>
        <v>170</v>
      </c>
      <c r="K1519" s="3">
        <f>MIN(Inputs!$B$2, (Inputs!$B$8 - I1519)/Inputs!$B$9)</f>
        <v>0</v>
      </c>
      <c r="L1519" s="3">
        <f>MAX(MIN(Inputs!$B$2, I1519*Inputs!$B$10, Inputs!$B$8*Inputs!$B$4 - J1519), 0)</f>
        <v>170</v>
      </c>
      <c r="M1519" s="3">
        <f t="shared" si="210"/>
        <v>0</v>
      </c>
      <c r="N1519" s="3">
        <f t="shared" si="211"/>
        <v>0</v>
      </c>
      <c r="O1519" s="3">
        <f>IF(H1519="Reg", MIN(Inputs!$B$2, I1519*Inputs!$B$10, (Inputs!$B$8-I1519)/Inputs!$B$9), 0)</f>
        <v>0</v>
      </c>
      <c r="P1519" s="3">
        <f t="shared" si="212"/>
        <v>0</v>
      </c>
      <c r="Q1519" s="3">
        <f t="shared" si="213"/>
        <v>0</v>
      </c>
      <c r="R1519" s="3">
        <f>I1519 + M1519*Inputs!$B$9 - N1519/Inputs!$B$10</f>
        <v>340</v>
      </c>
    </row>
    <row r="1520" spans="1:18" x14ac:dyDescent="0.3">
      <c r="A1520" s="4">
        <v>46086.25</v>
      </c>
      <c r="B1520" s="3">
        <v>13.695</v>
      </c>
      <c r="C1520" s="3">
        <v>2.99</v>
      </c>
      <c r="D1520" s="3">
        <f t="shared" si="207"/>
        <v>10.602291666666666</v>
      </c>
      <c r="E1520" s="3">
        <f>MAX(B1520 - D1520/Inputs!$B$5, 0)</f>
        <v>1.6469412878787892</v>
      </c>
      <c r="F1520" s="3">
        <f>MAX(D1520*Inputs!$B$5 - B1520, 0)</f>
        <v>0</v>
      </c>
      <c r="G1520" s="3">
        <f t="shared" si="208"/>
        <v>2.99</v>
      </c>
      <c r="H1520" t="str">
        <f t="shared" si="209"/>
        <v>Reg</v>
      </c>
      <c r="I1520" s="3">
        <f t="shared" si="214"/>
        <v>340</v>
      </c>
      <c r="J1520" s="3">
        <f t="shared" si="215"/>
        <v>170</v>
      </c>
      <c r="K1520" s="3">
        <f>MIN(Inputs!$B$2, (Inputs!$B$8 - I1520)/Inputs!$B$9)</f>
        <v>0</v>
      </c>
      <c r="L1520" s="3">
        <f>MAX(MIN(Inputs!$B$2, I1520*Inputs!$B$10, Inputs!$B$8*Inputs!$B$4 - J1520), 0)</f>
        <v>170</v>
      </c>
      <c r="M1520" s="3">
        <f t="shared" si="210"/>
        <v>0</v>
      </c>
      <c r="N1520" s="3">
        <f t="shared" si="211"/>
        <v>0</v>
      </c>
      <c r="O1520" s="3">
        <f>IF(H1520="Reg", MIN(Inputs!$B$2, I1520*Inputs!$B$10, (Inputs!$B$8-I1520)/Inputs!$B$9), 0)</f>
        <v>0</v>
      </c>
      <c r="P1520" s="3">
        <f t="shared" si="212"/>
        <v>0</v>
      </c>
      <c r="Q1520" s="3">
        <f t="shared" si="213"/>
        <v>0</v>
      </c>
      <c r="R1520" s="3">
        <f>I1520 + M1520*Inputs!$B$9 - N1520/Inputs!$B$10</f>
        <v>340</v>
      </c>
    </row>
    <row r="1521" spans="1:18" x14ac:dyDescent="0.3">
      <c r="A1521" s="4">
        <v>46086.291666666657</v>
      </c>
      <c r="B1521" s="3">
        <v>18.782499999999999</v>
      </c>
      <c r="C1521" s="3">
        <v>3.45</v>
      </c>
      <c r="D1521" s="3">
        <f t="shared" si="207"/>
        <v>10.602291666666666</v>
      </c>
      <c r="E1521" s="3">
        <f>MAX(B1521 - D1521/Inputs!$B$5, 0)</f>
        <v>6.7344412878787878</v>
      </c>
      <c r="F1521" s="3">
        <f>MAX(D1521*Inputs!$B$5 - B1521, 0)</f>
        <v>0</v>
      </c>
      <c r="G1521" s="3">
        <f t="shared" si="208"/>
        <v>3.45</v>
      </c>
      <c r="H1521" t="str">
        <f t="shared" si="209"/>
        <v>Discharge</v>
      </c>
      <c r="I1521" s="3">
        <f t="shared" si="214"/>
        <v>340</v>
      </c>
      <c r="J1521" s="3">
        <f t="shared" si="215"/>
        <v>170</v>
      </c>
      <c r="K1521" s="3">
        <f>MIN(Inputs!$B$2, (Inputs!$B$8 - I1521)/Inputs!$B$9)</f>
        <v>0</v>
      </c>
      <c r="L1521" s="3">
        <f>MAX(MIN(Inputs!$B$2, I1521*Inputs!$B$10, Inputs!$B$8*Inputs!$B$4 - J1521), 0)</f>
        <v>170</v>
      </c>
      <c r="M1521" s="3">
        <f t="shared" si="210"/>
        <v>0</v>
      </c>
      <c r="N1521" s="3">
        <f t="shared" si="211"/>
        <v>170</v>
      </c>
      <c r="O1521" s="3">
        <f>IF(H1521="Reg", MIN(Inputs!$B$2, I1521*Inputs!$B$10, (Inputs!$B$8-I1521)/Inputs!$B$9), 0)</f>
        <v>0</v>
      </c>
      <c r="P1521" s="3">
        <f t="shared" si="212"/>
        <v>3193.0249999999996</v>
      </c>
      <c r="Q1521" s="3">
        <f t="shared" si="213"/>
        <v>0</v>
      </c>
      <c r="R1521" s="3">
        <f>I1521 + M1521*Inputs!$B$9 - N1521/Inputs!$B$10</f>
        <v>158.77939109773115</v>
      </c>
    </row>
    <row r="1522" spans="1:18" x14ac:dyDescent="0.3">
      <c r="A1522" s="4">
        <v>46086.333333333343</v>
      </c>
      <c r="B1522" s="3">
        <v>17.600000000000001</v>
      </c>
      <c r="C1522" s="3">
        <v>7</v>
      </c>
      <c r="D1522" s="3">
        <f t="shared" si="207"/>
        <v>10.602291666666666</v>
      </c>
      <c r="E1522" s="3">
        <f>MAX(B1522 - D1522/Inputs!$B$5, 0)</f>
        <v>5.5519412878787904</v>
      </c>
      <c r="F1522" s="3">
        <f>MAX(D1522*Inputs!$B$5 - B1522, 0)</f>
        <v>0</v>
      </c>
      <c r="G1522" s="3">
        <f t="shared" si="208"/>
        <v>7</v>
      </c>
      <c r="H1522" t="str">
        <f t="shared" si="209"/>
        <v>Reg</v>
      </c>
      <c r="I1522" s="3">
        <f t="shared" si="214"/>
        <v>158.77939109773115</v>
      </c>
      <c r="J1522" s="3">
        <f t="shared" si="215"/>
        <v>340</v>
      </c>
      <c r="K1522" s="3">
        <f>MIN(Inputs!$B$2, (Inputs!$B$8 - I1522)/Inputs!$B$9)</f>
        <v>170</v>
      </c>
      <c r="L1522" s="3">
        <f>MAX(MIN(Inputs!$B$2, I1522*Inputs!$B$10, Inputs!$B$8*Inputs!$B$4 - J1522), 0)</f>
        <v>0</v>
      </c>
      <c r="M1522" s="3">
        <f t="shared" si="210"/>
        <v>0</v>
      </c>
      <c r="N1522" s="3">
        <f t="shared" si="211"/>
        <v>0</v>
      </c>
      <c r="O1522" s="3">
        <f>IF(H1522="Reg", MIN(Inputs!$B$2, I1522*Inputs!$B$10, (Inputs!$B$8-I1522)/Inputs!$B$9), 0)</f>
        <v>148.94827166799323</v>
      </c>
      <c r="P1522" s="3">
        <f t="shared" si="212"/>
        <v>0</v>
      </c>
      <c r="Q1522" s="3">
        <f t="shared" si="213"/>
        <v>1042.6379016759527</v>
      </c>
      <c r="R1522" s="3">
        <f>I1522 + M1522*Inputs!$B$9 - N1522/Inputs!$B$10</f>
        <v>158.77939109773115</v>
      </c>
    </row>
    <row r="1523" spans="1:18" x14ac:dyDescent="0.3">
      <c r="A1523" s="4">
        <v>46086.375</v>
      </c>
      <c r="B1523" s="3">
        <v>-3.4299999999999997</v>
      </c>
      <c r="C1523" s="3">
        <v>3.01</v>
      </c>
      <c r="D1523" s="3">
        <f t="shared" si="207"/>
        <v>10.602291666666666</v>
      </c>
      <c r="E1523" s="3">
        <f>MAX(B1523 - D1523/Inputs!$B$5, 0)</f>
        <v>0</v>
      </c>
      <c r="F1523" s="3">
        <f>MAX(D1523*Inputs!$B$5 - B1523, 0)</f>
        <v>12.760016666666665</v>
      </c>
      <c r="G1523" s="3">
        <f t="shared" si="208"/>
        <v>3.01</v>
      </c>
      <c r="H1523" t="str">
        <f t="shared" si="209"/>
        <v>Charge</v>
      </c>
      <c r="I1523" s="3">
        <f t="shared" si="214"/>
        <v>158.77939109773115</v>
      </c>
      <c r="J1523" s="3">
        <f t="shared" si="215"/>
        <v>340</v>
      </c>
      <c r="K1523" s="3">
        <f>MIN(Inputs!$B$2, (Inputs!$B$8 - I1523)/Inputs!$B$9)</f>
        <v>170</v>
      </c>
      <c r="L1523" s="3">
        <f>MAX(MIN(Inputs!$B$2, I1523*Inputs!$B$10, Inputs!$B$8*Inputs!$B$4 - J1523), 0)</f>
        <v>0</v>
      </c>
      <c r="M1523" s="3">
        <f t="shared" si="210"/>
        <v>170</v>
      </c>
      <c r="N1523" s="3">
        <f t="shared" si="211"/>
        <v>0</v>
      </c>
      <c r="O1523" s="3">
        <f>IF(H1523="Reg", MIN(Inputs!$B$2, I1523*Inputs!$B$10, (Inputs!$B$8-I1523)/Inputs!$B$9), 0)</f>
        <v>0</v>
      </c>
      <c r="P1523" s="3">
        <f t="shared" si="212"/>
        <v>583.09999999999991</v>
      </c>
      <c r="Q1523" s="3">
        <f t="shared" si="213"/>
        <v>0</v>
      </c>
      <c r="R1523" s="3">
        <f>I1523 + M1523*Inputs!$B$9 - N1523/Inputs!$B$10</f>
        <v>318.25352693172772</v>
      </c>
    </row>
    <row r="1524" spans="1:18" x14ac:dyDescent="0.3">
      <c r="A1524" s="4">
        <v>46086.416666666657</v>
      </c>
      <c r="B1524" s="3">
        <v>-7.1274999999999995</v>
      </c>
      <c r="C1524" s="3">
        <v>1.24</v>
      </c>
      <c r="D1524" s="3">
        <f t="shared" si="207"/>
        <v>10.602291666666666</v>
      </c>
      <c r="E1524" s="3">
        <f>MAX(B1524 - D1524/Inputs!$B$5, 0)</f>
        <v>0</v>
      </c>
      <c r="F1524" s="3">
        <f>MAX(D1524*Inputs!$B$5 - B1524, 0)</f>
        <v>16.457516666666663</v>
      </c>
      <c r="G1524" s="3">
        <f t="shared" si="208"/>
        <v>1.24</v>
      </c>
      <c r="H1524" t="str">
        <f t="shared" si="209"/>
        <v>Charge</v>
      </c>
      <c r="I1524" s="3">
        <f t="shared" si="214"/>
        <v>318.25352693172772</v>
      </c>
      <c r="J1524" s="3">
        <f t="shared" si="215"/>
        <v>340</v>
      </c>
      <c r="K1524" s="3">
        <f>MIN(Inputs!$B$2, (Inputs!$B$8 - I1524)/Inputs!$B$9)</f>
        <v>23.181818181818198</v>
      </c>
      <c r="L1524" s="3">
        <f>MAX(MIN(Inputs!$B$2, I1524*Inputs!$B$10, Inputs!$B$8*Inputs!$B$4 - J1524), 0)</f>
        <v>0</v>
      </c>
      <c r="M1524" s="3">
        <f t="shared" si="210"/>
        <v>23.181818181818198</v>
      </c>
      <c r="N1524" s="3">
        <f t="shared" si="211"/>
        <v>0</v>
      </c>
      <c r="O1524" s="3">
        <f>IF(H1524="Reg", MIN(Inputs!$B$2, I1524*Inputs!$B$10, (Inputs!$B$8-I1524)/Inputs!$B$9), 0)</f>
        <v>0</v>
      </c>
      <c r="P1524" s="3">
        <f t="shared" si="212"/>
        <v>165.2284090909092</v>
      </c>
      <c r="Q1524" s="3">
        <f t="shared" si="213"/>
        <v>0</v>
      </c>
      <c r="R1524" s="3">
        <f>I1524 + M1524*Inputs!$B$9 - N1524/Inputs!$B$10</f>
        <v>340</v>
      </c>
    </row>
    <row r="1525" spans="1:18" x14ac:dyDescent="0.3">
      <c r="A1525" s="4">
        <v>46086.458333333343</v>
      </c>
      <c r="B1525" s="3">
        <v>-6.4724999999999993</v>
      </c>
      <c r="C1525" s="3">
        <v>1.04</v>
      </c>
      <c r="D1525" s="3">
        <f t="shared" si="207"/>
        <v>10.602291666666666</v>
      </c>
      <c r="E1525" s="3">
        <f>MAX(B1525 - D1525/Inputs!$B$5, 0)</f>
        <v>0</v>
      </c>
      <c r="F1525" s="3">
        <f>MAX(D1525*Inputs!$B$5 - B1525, 0)</f>
        <v>15.802516666666666</v>
      </c>
      <c r="G1525" s="3">
        <f t="shared" si="208"/>
        <v>1.04</v>
      </c>
      <c r="H1525" t="str">
        <f t="shared" si="209"/>
        <v>Charge</v>
      </c>
      <c r="I1525" s="3">
        <f t="shared" si="214"/>
        <v>340</v>
      </c>
      <c r="J1525" s="3">
        <f t="shared" si="215"/>
        <v>340</v>
      </c>
      <c r="K1525" s="3">
        <f>MIN(Inputs!$B$2, (Inputs!$B$8 - I1525)/Inputs!$B$9)</f>
        <v>0</v>
      </c>
      <c r="L1525" s="3">
        <f>MAX(MIN(Inputs!$B$2, I1525*Inputs!$B$10, Inputs!$B$8*Inputs!$B$4 - J1525), 0)</f>
        <v>0</v>
      </c>
      <c r="M1525" s="3">
        <f t="shared" si="210"/>
        <v>0</v>
      </c>
      <c r="N1525" s="3">
        <f t="shared" si="211"/>
        <v>0</v>
      </c>
      <c r="O1525" s="3">
        <f>IF(H1525="Reg", MIN(Inputs!$B$2, I1525*Inputs!$B$10, (Inputs!$B$8-I1525)/Inputs!$B$9), 0)</f>
        <v>0</v>
      </c>
      <c r="P1525" s="3">
        <f t="shared" si="212"/>
        <v>0</v>
      </c>
      <c r="Q1525" s="3">
        <f t="shared" si="213"/>
        <v>0</v>
      </c>
      <c r="R1525" s="3">
        <f>I1525 + M1525*Inputs!$B$9 - N1525/Inputs!$B$10</f>
        <v>340</v>
      </c>
    </row>
    <row r="1526" spans="1:18" x14ac:dyDescent="0.3">
      <c r="A1526" s="4">
        <v>46086.5</v>
      </c>
      <c r="B1526" s="3">
        <v>-9.125</v>
      </c>
      <c r="C1526" s="3">
        <v>0.75</v>
      </c>
      <c r="D1526" s="3">
        <f t="shared" si="207"/>
        <v>10.602291666666666</v>
      </c>
      <c r="E1526" s="3">
        <f>MAX(B1526 - D1526/Inputs!$B$5, 0)</f>
        <v>0</v>
      </c>
      <c r="F1526" s="3">
        <f>MAX(D1526*Inputs!$B$5 - B1526, 0)</f>
        <v>18.455016666666666</v>
      </c>
      <c r="G1526" s="3">
        <f t="shared" si="208"/>
        <v>0.75</v>
      </c>
      <c r="H1526" t="str">
        <f t="shared" si="209"/>
        <v>Charge</v>
      </c>
      <c r="I1526" s="3">
        <f t="shared" si="214"/>
        <v>340</v>
      </c>
      <c r="J1526" s="3">
        <f t="shared" si="215"/>
        <v>340</v>
      </c>
      <c r="K1526" s="3">
        <f>MIN(Inputs!$B$2, (Inputs!$B$8 - I1526)/Inputs!$B$9)</f>
        <v>0</v>
      </c>
      <c r="L1526" s="3">
        <f>MAX(MIN(Inputs!$B$2, I1526*Inputs!$B$10, Inputs!$B$8*Inputs!$B$4 - J1526), 0)</f>
        <v>0</v>
      </c>
      <c r="M1526" s="3">
        <f t="shared" si="210"/>
        <v>0</v>
      </c>
      <c r="N1526" s="3">
        <f t="shared" si="211"/>
        <v>0</v>
      </c>
      <c r="O1526" s="3">
        <f>IF(H1526="Reg", MIN(Inputs!$B$2, I1526*Inputs!$B$10, (Inputs!$B$8-I1526)/Inputs!$B$9), 0)</f>
        <v>0</v>
      </c>
      <c r="P1526" s="3">
        <f t="shared" si="212"/>
        <v>0</v>
      </c>
      <c r="Q1526" s="3">
        <f t="shared" si="213"/>
        <v>0</v>
      </c>
      <c r="R1526" s="3">
        <f>I1526 + M1526*Inputs!$B$9 - N1526/Inputs!$B$10</f>
        <v>340</v>
      </c>
    </row>
    <row r="1527" spans="1:18" x14ac:dyDescent="0.3">
      <c r="A1527" s="4">
        <v>46086.541666666657</v>
      </c>
      <c r="B1527" s="3">
        <v>-9.8049999999999997</v>
      </c>
      <c r="C1527" s="3">
        <v>0.5</v>
      </c>
      <c r="D1527" s="3">
        <f t="shared" si="207"/>
        <v>10.602291666666666</v>
      </c>
      <c r="E1527" s="3">
        <f>MAX(B1527 - D1527/Inputs!$B$5, 0)</f>
        <v>0</v>
      </c>
      <c r="F1527" s="3">
        <f>MAX(D1527*Inputs!$B$5 - B1527, 0)</f>
        <v>19.135016666666665</v>
      </c>
      <c r="G1527" s="3">
        <f t="shared" si="208"/>
        <v>0.5</v>
      </c>
      <c r="H1527" t="str">
        <f t="shared" si="209"/>
        <v>Charge</v>
      </c>
      <c r="I1527" s="3">
        <f t="shared" si="214"/>
        <v>340</v>
      </c>
      <c r="J1527" s="3">
        <f t="shared" si="215"/>
        <v>340</v>
      </c>
      <c r="K1527" s="3">
        <f>MIN(Inputs!$B$2, (Inputs!$B$8 - I1527)/Inputs!$B$9)</f>
        <v>0</v>
      </c>
      <c r="L1527" s="3">
        <f>MAX(MIN(Inputs!$B$2, I1527*Inputs!$B$10, Inputs!$B$8*Inputs!$B$4 - J1527), 0)</f>
        <v>0</v>
      </c>
      <c r="M1527" s="3">
        <f t="shared" si="210"/>
        <v>0</v>
      </c>
      <c r="N1527" s="3">
        <f t="shared" si="211"/>
        <v>0</v>
      </c>
      <c r="O1527" s="3">
        <f>IF(H1527="Reg", MIN(Inputs!$B$2, I1527*Inputs!$B$10, (Inputs!$B$8-I1527)/Inputs!$B$9), 0)</f>
        <v>0</v>
      </c>
      <c r="P1527" s="3">
        <f t="shared" si="212"/>
        <v>0</v>
      </c>
      <c r="Q1527" s="3">
        <f t="shared" si="213"/>
        <v>0</v>
      </c>
      <c r="R1527" s="3">
        <f>I1527 + M1527*Inputs!$B$9 - N1527/Inputs!$B$10</f>
        <v>340</v>
      </c>
    </row>
    <row r="1528" spans="1:18" x14ac:dyDescent="0.3">
      <c r="A1528" s="4">
        <v>46086.583333333343</v>
      </c>
      <c r="B1528" s="3">
        <v>-9.9550000000000001</v>
      </c>
      <c r="C1528" s="3">
        <v>1</v>
      </c>
      <c r="D1528" s="3">
        <f t="shared" si="207"/>
        <v>10.602291666666666</v>
      </c>
      <c r="E1528" s="3">
        <f>MAX(B1528 - D1528/Inputs!$B$5, 0)</f>
        <v>0</v>
      </c>
      <c r="F1528" s="3">
        <f>MAX(D1528*Inputs!$B$5 - B1528, 0)</f>
        <v>19.285016666666664</v>
      </c>
      <c r="G1528" s="3">
        <f t="shared" si="208"/>
        <v>1</v>
      </c>
      <c r="H1528" t="str">
        <f t="shared" si="209"/>
        <v>Charge</v>
      </c>
      <c r="I1528" s="3">
        <f t="shared" si="214"/>
        <v>340</v>
      </c>
      <c r="J1528" s="3">
        <f t="shared" si="215"/>
        <v>340</v>
      </c>
      <c r="K1528" s="3">
        <f>MIN(Inputs!$B$2, (Inputs!$B$8 - I1528)/Inputs!$B$9)</f>
        <v>0</v>
      </c>
      <c r="L1528" s="3">
        <f>MAX(MIN(Inputs!$B$2, I1528*Inputs!$B$10, Inputs!$B$8*Inputs!$B$4 - J1528), 0)</f>
        <v>0</v>
      </c>
      <c r="M1528" s="3">
        <f t="shared" si="210"/>
        <v>0</v>
      </c>
      <c r="N1528" s="3">
        <f t="shared" si="211"/>
        <v>0</v>
      </c>
      <c r="O1528" s="3">
        <f>IF(H1528="Reg", MIN(Inputs!$B$2, I1528*Inputs!$B$10, (Inputs!$B$8-I1528)/Inputs!$B$9), 0)</f>
        <v>0</v>
      </c>
      <c r="P1528" s="3">
        <f t="shared" si="212"/>
        <v>0</v>
      </c>
      <c r="Q1528" s="3">
        <f t="shared" si="213"/>
        <v>0</v>
      </c>
      <c r="R1528" s="3">
        <f>I1528 + M1528*Inputs!$B$9 - N1528/Inputs!$B$10</f>
        <v>340</v>
      </c>
    </row>
    <row r="1529" spans="1:18" x14ac:dyDescent="0.3">
      <c r="A1529" s="4">
        <v>46086.625</v>
      </c>
      <c r="B1529" s="3">
        <v>-10.507500000000002</v>
      </c>
      <c r="C1529" s="3">
        <v>1.01</v>
      </c>
      <c r="D1529" s="3">
        <f t="shared" si="207"/>
        <v>10.602291666666666</v>
      </c>
      <c r="E1529" s="3">
        <f>MAX(B1529 - D1529/Inputs!$B$5, 0)</f>
        <v>0</v>
      </c>
      <c r="F1529" s="3">
        <f>MAX(D1529*Inputs!$B$5 - B1529, 0)</f>
        <v>19.837516666666666</v>
      </c>
      <c r="G1529" s="3">
        <f t="shared" si="208"/>
        <v>1.01</v>
      </c>
      <c r="H1529" t="str">
        <f t="shared" si="209"/>
        <v>Charge</v>
      </c>
      <c r="I1529" s="3">
        <f t="shared" si="214"/>
        <v>340</v>
      </c>
      <c r="J1529" s="3">
        <f t="shared" si="215"/>
        <v>340</v>
      </c>
      <c r="K1529" s="3">
        <f>MIN(Inputs!$B$2, (Inputs!$B$8 - I1529)/Inputs!$B$9)</f>
        <v>0</v>
      </c>
      <c r="L1529" s="3">
        <f>MAX(MIN(Inputs!$B$2, I1529*Inputs!$B$10, Inputs!$B$8*Inputs!$B$4 - J1529), 0)</f>
        <v>0</v>
      </c>
      <c r="M1529" s="3">
        <f t="shared" si="210"/>
        <v>0</v>
      </c>
      <c r="N1529" s="3">
        <f t="shared" si="211"/>
        <v>0</v>
      </c>
      <c r="O1529" s="3">
        <f>IF(H1529="Reg", MIN(Inputs!$B$2, I1529*Inputs!$B$10, (Inputs!$B$8-I1529)/Inputs!$B$9), 0)</f>
        <v>0</v>
      </c>
      <c r="P1529" s="3">
        <f t="shared" si="212"/>
        <v>0</v>
      </c>
      <c r="Q1529" s="3">
        <f t="shared" si="213"/>
        <v>0</v>
      </c>
      <c r="R1529" s="3">
        <f>I1529 + M1529*Inputs!$B$9 - N1529/Inputs!$B$10</f>
        <v>340</v>
      </c>
    </row>
    <row r="1530" spans="1:18" x14ac:dyDescent="0.3">
      <c r="A1530" s="4">
        <v>46086.666666666657</v>
      </c>
      <c r="B1530" s="3">
        <v>-8.14</v>
      </c>
      <c r="C1530" s="3">
        <v>1</v>
      </c>
      <c r="D1530" s="3">
        <f t="shared" si="207"/>
        <v>10.602291666666666</v>
      </c>
      <c r="E1530" s="3">
        <f>MAX(B1530 - D1530/Inputs!$B$5, 0)</f>
        <v>0</v>
      </c>
      <c r="F1530" s="3">
        <f>MAX(D1530*Inputs!$B$5 - B1530, 0)</f>
        <v>17.470016666666666</v>
      </c>
      <c r="G1530" s="3">
        <f t="shared" si="208"/>
        <v>1</v>
      </c>
      <c r="H1530" t="str">
        <f t="shared" si="209"/>
        <v>Charge</v>
      </c>
      <c r="I1530" s="3">
        <f t="shared" si="214"/>
        <v>340</v>
      </c>
      <c r="J1530" s="3">
        <f t="shared" si="215"/>
        <v>340</v>
      </c>
      <c r="K1530" s="3">
        <f>MIN(Inputs!$B$2, (Inputs!$B$8 - I1530)/Inputs!$B$9)</f>
        <v>0</v>
      </c>
      <c r="L1530" s="3">
        <f>MAX(MIN(Inputs!$B$2, I1530*Inputs!$B$10, Inputs!$B$8*Inputs!$B$4 - J1530), 0)</f>
        <v>0</v>
      </c>
      <c r="M1530" s="3">
        <f t="shared" si="210"/>
        <v>0</v>
      </c>
      <c r="N1530" s="3">
        <f t="shared" si="211"/>
        <v>0</v>
      </c>
      <c r="O1530" s="3">
        <f>IF(H1530="Reg", MIN(Inputs!$B$2, I1530*Inputs!$B$10, (Inputs!$B$8-I1530)/Inputs!$B$9), 0)</f>
        <v>0</v>
      </c>
      <c r="P1530" s="3">
        <f t="shared" si="212"/>
        <v>0</v>
      </c>
      <c r="Q1530" s="3">
        <f t="shared" si="213"/>
        <v>0</v>
      </c>
      <c r="R1530" s="3">
        <f>I1530 + M1530*Inputs!$B$9 - N1530/Inputs!$B$10</f>
        <v>340</v>
      </c>
    </row>
    <row r="1531" spans="1:18" x14ac:dyDescent="0.3">
      <c r="A1531" s="4">
        <v>46086.708333333343</v>
      </c>
      <c r="B1531" s="3">
        <v>-6.2675000000000001</v>
      </c>
      <c r="C1531" s="3">
        <v>7.98</v>
      </c>
      <c r="D1531" s="3">
        <f t="shared" si="207"/>
        <v>10.602291666666666</v>
      </c>
      <c r="E1531" s="3">
        <f>MAX(B1531 - D1531/Inputs!$B$5, 0)</f>
        <v>0</v>
      </c>
      <c r="F1531" s="3">
        <f>MAX(D1531*Inputs!$B$5 - B1531, 0)</f>
        <v>15.597516666666666</v>
      </c>
      <c r="G1531" s="3">
        <f t="shared" si="208"/>
        <v>7.98</v>
      </c>
      <c r="H1531" t="str">
        <f t="shared" si="209"/>
        <v>Charge</v>
      </c>
      <c r="I1531" s="3">
        <f t="shared" si="214"/>
        <v>340</v>
      </c>
      <c r="J1531" s="3">
        <f t="shared" si="215"/>
        <v>340</v>
      </c>
      <c r="K1531" s="3">
        <f>MIN(Inputs!$B$2, (Inputs!$B$8 - I1531)/Inputs!$B$9)</f>
        <v>0</v>
      </c>
      <c r="L1531" s="3">
        <f>MAX(MIN(Inputs!$B$2, I1531*Inputs!$B$10, Inputs!$B$8*Inputs!$B$4 - J1531), 0)</f>
        <v>0</v>
      </c>
      <c r="M1531" s="3">
        <f t="shared" si="210"/>
        <v>0</v>
      </c>
      <c r="N1531" s="3">
        <f t="shared" si="211"/>
        <v>0</v>
      </c>
      <c r="O1531" s="3">
        <f>IF(H1531="Reg", MIN(Inputs!$B$2, I1531*Inputs!$B$10, (Inputs!$B$8-I1531)/Inputs!$B$9), 0)</f>
        <v>0</v>
      </c>
      <c r="P1531" s="3">
        <f t="shared" si="212"/>
        <v>0</v>
      </c>
      <c r="Q1531" s="3">
        <f t="shared" si="213"/>
        <v>0</v>
      </c>
      <c r="R1531" s="3">
        <f>I1531 + M1531*Inputs!$B$9 - N1531/Inputs!$B$10</f>
        <v>340</v>
      </c>
    </row>
    <row r="1532" spans="1:18" x14ac:dyDescent="0.3">
      <c r="A1532" s="4">
        <v>46086.75</v>
      </c>
      <c r="B1532" s="3">
        <v>9.0824999999999996</v>
      </c>
      <c r="C1532" s="3">
        <v>25.65</v>
      </c>
      <c r="D1532" s="3">
        <f t="shared" si="207"/>
        <v>10.602291666666666</v>
      </c>
      <c r="E1532" s="3">
        <f>MAX(B1532 - D1532/Inputs!$B$5, 0)</f>
        <v>0</v>
      </c>
      <c r="F1532" s="3">
        <f>MAX(D1532*Inputs!$B$5 - B1532, 0)</f>
        <v>0.24751666666666594</v>
      </c>
      <c r="G1532" s="3">
        <f t="shared" si="208"/>
        <v>25.65</v>
      </c>
      <c r="H1532" t="str">
        <f t="shared" si="209"/>
        <v>Reg</v>
      </c>
      <c r="I1532" s="3">
        <f t="shared" si="214"/>
        <v>340</v>
      </c>
      <c r="J1532" s="3">
        <f t="shared" si="215"/>
        <v>340</v>
      </c>
      <c r="K1532" s="3">
        <f>MIN(Inputs!$B$2, (Inputs!$B$8 - I1532)/Inputs!$B$9)</f>
        <v>0</v>
      </c>
      <c r="L1532" s="3">
        <f>MAX(MIN(Inputs!$B$2, I1532*Inputs!$B$10, Inputs!$B$8*Inputs!$B$4 - J1532), 0)</f>
        <v>0</v>
      </c>
      <c r="M1532" s="3">
        <f t="shared" si="210"/>
        <v>0</v>
      </c>
      <c r="N1532" s="3">
        <f t="shared" si="211"/>
        <v>0</v>
      </c>
      <c r="O1532" s="3">
        <f>IF(H1532="Reg", MIN(Inputs!$B$2, I1532*Inputs!$B$10, (Inputs!$B$8-I1532)/Inputs!$B$9), 0)</f>
        <v>0</v>
      </c>
      <c r="P1532" s="3">
        <f t="shared" si="212"/>
        <v>0</v>
      </c>
      <c r="Q1532" s="3">
        <f t="shared" si="213"/>
        <v>0</v>
      </c>
      <c r="R1532" s="3">
        <f>I1532 + M1532*Inputs!$B$9 - N1532/Inputs!$B$10</f>
        <v>340</v>
      </c>
    </row>
    <row r="1533" spans="1:18" x14ac:dyDescent="0.3">
      <c r="A1533" s="4">
        <v>46086.791666666657</v>
      </c>
      <c r="B1533" s="3">
        <v>39.394999999999996</v>
      </c>
      <c r="C1533" s="3">
        <v>6.3</v>
      </c>
      <c r="D1533" s="3">
        <f t="shared" si="207"/>
        <v>10.602291666666666</v>
      </c>
      <c r="E1533" s="3">
        <f>MAX(B1533 - D1533/Inputs!$B$5, 0)</f>
        <v>27.346941287878785</v>
      </c>
      <c r="F1533" s="3">
        <f>MAX(D1533*Inputs!$B$5 - B1533, 0)</f>
        <v>0</v>
      </c>
      <c r="G1533" s="3">
        <f t="shared" si="208"/>
        <v>6.3</v>
      </c>
      <c r="H1533" t="str">
        <f t="shared" si="209"/>
        <v>Discharge</v>
      </c>
      <c r="I1533" s="3">
        <f t="shared" si="214"/>
        <v>340</v>
      </c>
      <c r="J1533" s="3">
        <f t="shared" si="215"/>
        <v>340</v>
      </c>
      <c r="K1533" s="3">
        <f>MIN(Inputs!$B$2, (Inputs!$B$8 - I1533)/Inputs!$B$9)</f>
        <v>0</v>
      </c>
      <c r="L1533" s="3">
        <f>MAX(MIN(Inputs!$B$2, I1533*Inputs!$B$10, Inputs!$B$8*Inputs!$B$4 - J1533), 0)</f>
        <v>0</v>
      </c>
      <c r="M1533" s="3">
        <f t="shared" si="210"/>
        <v>0</v>
      </c>
      <c r="N1533" s="3">
        <f t="shared" si="211"/>
        <v>0</v>
      </c>
      <c r="O1533" s="3">
        <f>IF(H1533="Reg", MIN(Inputs!$B$2, I1533*Inputs!$B$10, (Inputs!$B$8-I1533)/Inputs!$B$9), 0)</f>
        <v>0</v>
      </c>
      <c r="P1533" s="3">
        <f t="shared" si="212"/>
        <v>0</v>
      </c>
      <c r="Q1533" s="3">
        <f t="shared" si="213"/>
        <v>0</v>
      </c>
      <c r="R1533" s="3">
        <f>I1533 + M1533*Inputs!$B$9 - N1533/Inputs!$B$10</f>
        <v>340</v>
      </c>
    </row>
    <row r="1534" spans="1:18" x14ac:dyDescent="0.3">
      <c r="A1534" s="4">
        <v>46086.833333333343</v>
      </c>
      <c r="B1534" s="3">
        <v>46.072499999999998</v>
      </c>
      <c r="C1534" s="3">
        <v>9.6300000000000008</v>
      </c>
      <c r="D1534" s="3">
        <f t="shared" si="207"/>
        <v>10.602291666666666</v>
      </c>
      <c r="E1534" s="3">
        <f>MAX(B1534 - D1534/Inputs!$B$5, 0)</f>
        <v>34.024441287878787</v>
      </c>
      <c r="F1534" s="3">
        <f>MAX(D1534*Inputs!$B$5 - B1534, 0)</f>
        <v>0</v>
      </c>
      <c r="G1534" s="3">
        <f t="shared" si="208"/>
        <v>9.6300000000000008</v>
      </c>
      <c r="H1534" t="str">
        <f t="shared" si="209"/>
        <v>Discharge</v>
      </c>
      <c r="I1534" s="3">
        <f t="shared" si="214"/>
        <v>340</v>
      </c>
      <c r="J1534" s="3">
        <f t="shared" si="215"/>
        <v>340</v>
      </c>
      <c r="K1534" s="3">
        <f>MIN(Inputs!$B$2, (Inputs!$B$8 - I1534)/Inputs!$B$9)</f>
        <v>0</v>
      </c>
      <c r="L1534" s="3">
        <f>MAX(MIN(Inputs!$B$2, I1534*Inputs!$B$10, Inputs!$B$8*Inputs!$B$4 - J1534), 0)</f>
        <v>0</v>
      </c>
      <c r="M1534" s="3">
        <f t="shared" si="210"/>
        <v>0</v>
      </c>
      <c r="N1534" s="3">
        <f t="shared" si="211"/>
        <v>0</v>
      </c>
      <c r="O1534" s="3">
        <f>IF(H1534="Reg", MIN(Inputs!$B$2, I1534*Inputs!$B$10, (Inputs!$B$8-I1534)/Inputs!$B$9), 0)</f>
        <v>0</v>
      </c>
      <c r="P1534" s="3">
        <f t="shared" si="212"/>
        <v>0</v>
      </c>
      <c r="Q1534" s="3">
        <f t="shared" si="213"/>
        <v>0</v>
      </c>
      <c r="R1534" s="3">
        <f>I1534 + M1534*Inputs!$B$9 - N1534/Inputs!$B$10</f>
        <v>340</v>
      </c>
    </row>
    <row r="1535" spans="1:18" x14ac:dyDescent="0.3">
      <c r="A1535" s="4">
        <v>46086.875</v>
      </c>
      <c r="B1535" s="3">
        <v>38.24</v>
      </c>
      <c r="C1535" s="3">
        <v>1</v>
      </c>
      <c r="D1535" s="3">
        <f t="shared" si="207"/>
        <v>10.602291666666666</v>
      </c>
      <c r="E1535" s="3">
        <f>MAX(B1535 - D1535/Inputs!$B$5, 0)</f>
        <v>26.191941287878791</v>
      </c>
      <c r="F1535" s="3">
        <f>MAX(D1535*Inputs!$B$5 - B1535, 0)</f>
        <v>0</v>
      </c>
      <c r="G1535" s="3">
        <f t="shared" si="208"/>
        <v>1</v>
      </c>
      <c r="H1535" t="str">
        <f t="shared" si="209"/>
        <v>Discharge</v>
      </c>
      <c r="I1535" s="3">
        <f t="shared" si="214"/>
        <v>340</v>
      </c>
      <c r="J1535" s="3">
        <f t="shared" si="215"/>
        <v>340</v>
      </c>
      <c r="K1535" s="3">
        <f>MIN(Inputs!$B$2, (Inputs!$B$8 - I1535)/Inputs!$B$9)</f>
        <v>0</v>
      </c>
      <c r="L1535" s="3">
        <f>MAX(MIN(Inputs!$B$2, I1535*Inputs!$B$10, Inputs!$B$8*Inputs!$B$4 - J1535), 0)</f>
        <v>0</v>
      </c>
      <c r="M1535" s="3">
        <f t="shared" si="210"/>
        <v>0</v>
      </c>
      <c r="N1535" s="3">
        <f t="shared" si="211"/>
        <v>0</v>
      </c>
      <c r="O1535" s="3">
        <f>IF(H1535="Reg", MIN(Inputs!$B$2, I1535*Inputs!$B$10, (Inputs!$B$8-I1535)/Inputs!$B$9), 0)</f>
        <v>0</v>
      </c>
      <c r="P1535" s="3">
        <f t="shared" si="212"/>
        <v>0</v>
      </c>
      <c r="Q1535" s="3">
        <f t="shared" si="213"/>
        <v>0</v>
      </c>
      <c r="R1535" s="3">
        <f>I1535 + M1535*Inputs!$B$9 - N1535/Inputs!$B$10</f>
        <v>340</v>
      </c>
    </row>
    <row r="1536" spans="1:18" x14ac:dyDescent="0.3">
      <c r="A1536" s="4">
        <v>46086.916666666657</v>
      </c>
      <c r="B1536" s="3">
        <v>34.657499999999999</v>
      </c>
      <c r="C1536" s="3">
        <v>0.05</v>
      </c>
      <c r="D1536" s="3">
        <f t="shared" si="207"/>
        <v>10.602291666666666</v>
      </c>
      <c r="E1536" s="3">
        <f>MAX(B1536 - D1536/Inputs!$B$5, 0)</f>
        <v>22.609441287878788</v>
      </c>
      <c r="F1536" s="3">
        <f>MAX(D1536*Inputs!$B$5 - B1536, 0)</f>
        <v>0</v>
      </c>
      <c r="G1536" s="3">
        <f t="shared" si="208"/>
        <v>0.05</v>
      </c>
      <c r="H1536" t="str">
        <f t="shared" si="209"/>
        <v>Discharge</v>
      </c>
      <c r="I1536" s="3">
        <f t="shared" si="214"/>
        <v>340</v>
      </c>
      <c r="J1536" s="3">
        <f t="shared" si="215"/>
        <v>340</v>
      </c>
      <c r="K1536" s="3">
        <f>MIN(Inputs!$B$2, (Inputs!$B$8 - I1536)/Inputs!$B$9)</f>
        <v>0</v>
      </c>
      <c r="L1536" s="3">
        <f>MAX(MIN(Inputs!$B$2, I1536*Inputs!$B$10, Inputs!$B$8*Inputs!$B$4 - J1536), 0)</f>
        <v>0</v>
      </c>
      <c r="M1536" s="3">
        <f t="shared" si="210"/>
        <v>0</v>
      </c>
      <c r="N1536" s="3">
        <f t="shared" si="211"/>
        <v>0</v>
      </c>
      <c r="O1536" s="3">
        <f>IF(H1536="Reg", MIN(Inputs!$B$2, I1536*Inputs!$B$10, (Inputs!$B$8-I1536)/Inputs!$B$9), 0)</f>
        <v>0</v>
      </c>
      <c r="P1536" s="3">
        <f t="shared" si="212"/>
        <v>0</v>
      </c>
      <c r="Q1536" s="3">
        <f t="shared" si="213"/>
        <v>0</v>
      </c>
      <c r="R1536" s="3">
        <f>I1536 + M1536*Inputs!$B$9 - N1536/Inputs!$B$10</f>
        <v>340</v>
      </c>
    </row>
    <row r="1537" spans="1:18" x14ac:dyDescent="0.3">
      <c r="A1537" s="4">
        <v>46086.958333333343</v>
      </c>
      <c r="B1537" s="3">
        <v>35.619999999999997</v>
      </c>
      <c r="C1537" s="3">
        <v>0.04</v>
      </c>
      <c r="D1537" s="3">
        <f t="shared" si="207"/>
        <v>10.602291666666666</v>
      </c>
      <c r="E1537" s="3">
        <f>MAX(B1537 - D1537/Inputs!$B$5, 0)</f>
        <v>23.571941287878786</v>
      </c>
      <c r="F1537" s="3">
        <f>MAX(D1537*Inputs!$B$5 - B1537, 0)</f>
        <v>0</v>
      </c>
      <c r="G1537" s="3">
        <f t="shared" si="208"/>
        <v>0.04</v>
      </c>
      <c r="H1537" t="str">
        <f t="shared" si="209"/>
        <v>Discharge</v>
      </c>
      <c r="I1537" s="3">
        <f t="shared" si="214"/>
        <v>340</v>
      </c>
      <c r="J1537" s="3">
        <f t="shared" si="215"/>
        <v>340</v>
      </c>
      <c r="K1537" s="3">
        <f>MIN(Inputs!$B$2, (Inputs!$B$8 - I1537)/Inputs!$B$9)</f>
        <v>0</v>
      </c>
      <c r="L1537" s="3">
        <f>MAX(MIN(Inputs!$B$2, I1537*Inputs!$B$10, Inputs!$B$8*Inputs!$B$4 - J1537), 0)</f>
        <v>0</v>
      </c>
      <c r="M1537" s="3">
        <f t="shared" si="210"/>
        <v>0</v>
      </c>
      <c r="N1537" s="3">
        <f t="shared" si="211"/>
        <v>0</v>
      </c>
      <c r="O1537" s="3">
        <f>IF(H1537="Reg", MIN(Inputs!$B$2, I1537*Inputs!$B$10, (Inputs!$B$8-I1537)/Inputs!$B$9), 0)</f>
        <v>0</v>
      </c>
      <c r="P1537" s="3">
        <f t="shared" si="212"/>
        <v>0</v>
      </c>
      <c r="Q1537" s="3">
        <f t="shared" si="213"/>
        <v>0</v>
      </c>
      <c r="R1537" s="3">
        <f>I1537 + M1537*Inputs!$B$9 - N1537/Inputs!$B$10</f>
        <v>340</v>
      </c>
    </row>
    <row r="1538" spans="1:18" x14ac:dyDescent="0.3">
      <c r="A1538" s="4">
        <v>46087</v>
      </c>
      <c r="B1538" s="3">
        <v>31.472499999999997</v>
      </c>
      <c r="C1538" s="3">
        <v>0.02</v>
      </c>
      <c r="D1538" s="3">
        <f t="shared" ref="D1538:D1601" si="216">AVERAGEIFS(B:B, A:A, "&gt;="&amp;INT(A1538), A:A, "&lt;"&amp;INT(A1538)+1)</f>
        <v>23.417187500000008</v>
      </c>
      <c r="E1538" s="3">
        <f>MAX(B1538 - D1538/Inputs!$B$5, 0)</f>
        <v>4.862059659090896</v>
      </c>
      <c r="F1538" s="3">
        <f>MAX(D1538*Inputs!$B$5 - B1538, 0)</f>
        <v>0</v>
      </c>
      <c r="G1538" s="3">
        <f t="shared" ref="G1538:G1601" si="217">C1538</f>
        <v>0.02</v>
      </c>
      <c r="H1538" t="str">
        <f t="shared" ref="H1538:H1601" si="218">IF(MAX(E1538, F1538, G1538)&lt;=0, "Idle", IF(AND(G1538&gt;=E1538, G1538&gt;=F1538), "Reg", IF(E1538&gt;=F1538, "Discharge", "Charge")))</f>
        <v>Discharge</v>
      </c>
      <c r="I1538" s="3">
        <f t="shared" si="214"/>
        <v>340</v>
      </c>
      <c r="J1538" s="3">
        <f t="shared" si="215"/>
        <v>0</v>
      </c>
      <c r="K1538" s="3">
        <f>MIN(Inputs!$B$2, (Inputs!$B$8 - I1538)/Inputs!$B$9)</f>
        <v>0</v>
      </c>
      <c r="L1538" s="3">
        <f>MAX(MIN(Inputs!$B$2, I1538*Inputs!$B$10, Inputs!$B$8*Inputs!$B$4 - J1538), 0)</f>
        <v>170</v>
      </c>
      <c r="M1538" s="3">
        <f t="shared" ref="M1538:M1601" si="219">IF(H1538="Charge", K1538, 0)</f>
        <v>0</v>
      </c>
      <c r="N1538" s="3">
        <f t="shared" ref="N1538:N1601" si="220">IF(H1538="Discharge", L1538, 0)</f>
        <v>170</v>
      </c>
      <c r="O1538" s="3">
        <f>IF(H1538="Reg", MIN(Inputs!$B$2, I1538*Inputs!$B$10, (Inputs!$B$8-I1538)/Inputs!$B$9), 0)</f>
        <v>0</v>
      </c>
      <c r="P1538" s="3">
        <f t="shared" ref="P1538:P1601" si="221">(N1538 - M1538) * B1538</f>
        <v>5350.3249999999998</v>
      </c>
      <c r="Q1538" s="3">
        <f t="shared" ref="Q1538:Q1601" si="222">O1538 * C1538</f>
        <v>0</v>
      </c>
      <c r="R1538" s="3">
        <f>I1538 + M1538*Inputs!$B$9 - N1538/Inputs!$B$10</f>
        <v>158.77939109773115</v>
      </c>
    </row>
    <row r="1539" spans="1:18" x14ac:dyDescent="0.3">
      <c r="A1539" s="4">
        <v>46087.041666666657</v>
      </c>
      <c r="B1539" s="3">
        <v>24.37</v>
      </c>
      <c r="C1539" s="3">
        <v>0.04</v>
      </c>
      <c r="D1539" s="3">
        <f t="shared" si="216"/>
        <v>23.417187500000008</v>
      </c>
      <c r="E1539" s="3">
        <f>MAX(B1539 - D1539/Inputs!$B$5, 0)</f>
        <v>0</v>
      </c>
      <c r="F1539" s="3">
        <f>MAX(D1539*Inputs!$B$5 - B1539, 0)</f>
        <v>0</v>
      </c>
      <c r="G1539" s="3">
        <f t="shared" si="217"/>
        <v>0.04</v>
      </c>
      <c r="H1539" t="str">
        <f t="shared" si="218"/>
        <v>Reg</v>
      </c>
      <c r="I1539" s="3">
        <f t="shared" ref="I1539:I1602" si="223">R1538</f>
        <v>158.77939109773115</v>
      </c>
      <c r="J1539" s="3">
        <f t="shared" ref="J1539:J1602" si="224">IF(INT(A1539)=INT(A1538), J1538 + N1538, 0)</f>
        <v>170</v>
      </c>
      <c r="K1539" s="3">
        <f>MIN(Inputs!$B$2, (Inputs!$B$8 - I1539)/Inputs!$B$9)</f>
        <v>170</v>
      </c>
      <c r="L1539" s="3">
        <f>MAX(MIN(Inputs!$B$2, I1539*Inputs!$B$10, Inputs!$B$8*Inputs!$B$4 - J1539), 0)</f>
        <v>148.94827166799323</v>
      </c>
      <c r="M1539" s="3">
        <f t="shared" si="219"/>
        <v>0</v>
      </c>
      <c r="N1539" s="3">
        <f t="shared" si="220"/>
        <v>0</v>
      </c>
      <c r="O1539" s="3">
        <f>IF(H1539="Reg", MIN(Inputs!$B$2, I1539*Inputs!$B$10, (Inputs!$B$8-I1539)/Inputs!$B$9), 0)</f>
        <v>148.94827166799323</v>
      </c>
      <c r="P1539" s="3">
        <f t="shared" si="221"/>
        <v>0</v>
      </c>
      <c r="Q1539" s="3">
        <f t="shared" si="222"/>
        <v>5.957930866719729</v>
      </c>
      <c r="R1539" s="3">
        <f>I1539 + M1539*Inputs!$B$9 - N1539/Inputs!$B$10</f>
        <v>158.77939109773115</v>
      </c>
    </row>
    <row r="1540" spans="1:18" x14ac:dyDescent="0.3">
      <c r="A1540" s="4">
        <v>46087.083333333343</v>
      </c>
      <c r="B1540" s="3">
        <v>24.0975</v>
      </c>
      <c r="C1540" s="3">
        <v>0.04</v>
      </c>
      <c r="D1540" s="3">
        <f t="shared" si="216"/>
        <v>23.417187500000008</v>
      </c>
      <c r="E1540" s="3">
        <f>MAX(B1540 - D1540/Inputs!$B$5, 0)</f>
        <v>0</v>
      </c>
      <c r="F1540" s="3">
        <f>MAX(D1540*Inputs!$B$5 - B1540, 0)</f>
        <v>0</v>
      </c>
      <c r="G1540" s="3">
        <f t="shared" si="217"/>
        <v>0.04</v>
      </c>
      <c r="H1540" t="str">
        <f t="shared" si="218"/>
        <v>Reg</v>
      </c>
      <c r="I1540" s="3">
        <f t="shared" si="223"/>
        <v>158.77939109773115</v>
      </c>
      <c r="J1540" s="3">
        <f t="shared" si="224"/>
        <v>170</v>
      </c>
      <c r="K1540" s="3">
        <f>MIN(Inputs!$B$2, (Inputs!$B$8 - I1540)/Inputs!$B$9)</f>
        <v>170</v>
      </c>
      <c r="L1540" s="3">
        <f>MAX(MIN(Inputs!$B$2, I1540*Inputs!$B$10, Inputs!$B$8*Inputs!$B$4 - J1540), 0)</f>
        <v>148.94827166799323</v>
      </c>
      <c r="M1540" s="3">
        <f t="shared" si="219"/>
        <v>0</v>
      </c>
      <c r="N1540" s="3">
        <f t="shared" si="220"/>
        <v>0</v>
      </c>
      <c r="O1540" s="3">
        <f>IF(H1540="Reg", MIN(Inputs!$B$2, I1540*Inputs!$B$10, (Inputs!$B$8-I1540)/Inputs!$B$9), 0)</f>
        <v>148.94827166799323</v>
      </c>
      <c r="P1540" s="3">
        <f t="shared" si="221"/>
        <v>0</v>
      </c>
      <c r="Q1540" s="3">
        <f t="shared" si="222"/>
        <v>5.957930866719729</v>
      </c>
      <c r="R1540" s="3">
        <f>I1540 + M1540*Inputs!$B$9 - N1540/Inputs!$B$10</f>
        <v>158.77939109773115</v>
      </c>
    </row>
    <row r="1541" spans="1:18" x14ac:dyDescent="0.3">
      <c r="A1541" s="4">
        <v>46087.125</v>
      </c>
      <c r="B1541" s="3">
        <v>23.300000000000004</v>
      </c>
      <c r="C1541" s="3">
        <v>0.04</v>
      </c>
      <c r="D1541" s="3">
        <f t="shared" si="216"/>
        <v>23.417187500000008</v>
      </c>
      <c r="E1541" s="3">
        <f>MAX(B1541 - D1541/Inputs!$B$5, 0)</f>
        <v>0</v>
      </c>
      <c r="F1541" s="3">
        <f>MAX(D1541*Inputs!$B$5 - B1541, 0)</f>
        <v>0</v>
      </c>
      <c r="G1541" s="3">
        <f t="shared" si="217"/>
        <v>0.04</v>
      </c>
      <c r="H1541" t="str">
        <f t="shared" si="218"/>
        <v>Reg</v>
      </c>
      <c r="I1541" s="3">
        <f t="shared" si="223"/>
        <v>158.77939109773115</v>
      </c>
      <c r="J1541" s="3">
        <f t="shared" si="224"/>
        <v>170</v>
      </c>
      <c r="K1541" s="3">
        <f>MIN(Inputs!$B$2, (Inputs!$B$8 - I1541)/Inputs!$B$9)</f>
        <v>170</v>
      </c>
      <c r="L1541" s="3">
        <f>MAX(MIN(Inputs!$B$2, I1541*Inputs!$B$10, Inputs!$B$8*Inputs!$B$4 - J1541), 0)</f>
        <v>148.94827166799323</v>
      </c>
      <c r="M1541" s="3">
        <f t="shared" si="219"/>
        <v>0</v>
      </c>
      <c r="N1541" s="3">
        <f t="shared" si="220"/>
        <v>0</v>
      </c>
      <c r="O1541" s="3">
        <f>IF(H1541="Reg", MIN(Inputs!$B$2, I1541*Inputs!$B$10, (Inputs!$B$8-I1541)/Inputs!$B$9), 0)</f>
        <v>148.94827166799323</v>
      </c>
      <c r="P1541" s="3">
        <f t="shared" si="221"/>
        <v>0</v>
      </c>
      <c r="Q1541" s="3">
        <f t="shared" si="222"/>
        <v>5.957930866719729</v>
      </c>
      <c r="R1541" s="3">
        <f>I1541 + M1541*Inputs!$B$9 - N1541/Inputs!$B$10</f>
        <v>158.77939109773115</v>
      </c>
    </row>
    <row r="1542" spans="1:18" x14ac:dyDescent="0.3">
      <c r="A1542" s="4">
        <v>46087.166666666657</v>
      </c>
      <c r="B1542" s="3">
        <v>22.064999999999998</v>
      </c>
      <c r="C1542" s="3">
        <v>0.04</v>
      </c>
      <c r="D1542" s="3">
        <f t="shared" si="216"/>
        <v>23.417187500000008</v>
      </c>
      <c r="E1542" s="3">
        <f>MAX(B1542 - D1542/Inputs!$B$5, 0)</f>
        <v>0</v>
      </c>
      <c r="F1542" s="3">
        <f>MAX(D1542*Inputs!$B$5 - B1542, 0)</f>
        <v>0</v>
      </c>
      <c r="G1542" s="3">
        <f t="shared" si="217"/>
        <v>0.04</v>
      </c>
      <c r="H1542" t="str">
        <f t="shared" si="218"/>
        <v>Reg</v>
      </c>
      <c r="I1542" s="3">
        <f t="shared" si="223"/>
        <v>158.77939109773115</v>
      </c>
      <c r="J1542" s="3">
        <f t="shared" si="224"/>
        <v>170</v>
      </c>
      <c r="K1542" s="3">
        <f>MIN(Inputs!$B$2, (Inputs!$B$8 - I1542)/Inputs!$B$9)</f>
        <v>170</v>
      </c>
      <c r="L1542" s="3">
        <f>MAX(MIN(Inputs!$B$2, I1542*Inputs!$B$10, Inputs!$B$8*Inputs!$B$4 - J1542), 0)</f>
        <v>148.94827166799323</v>
      </c>
      <c r="M1542" s="3">
        <f t="shared" si="219"/>
        <v>0</v>
      </c>
      <c r="N1542" s="3">
        <f t="shared" si="220"/>
        <v>0</v>
      </c>
      <c r="O1542" s="3">
        <f>IF(H1542="Reg", MIN(Inputs!$B$2, I1542*Inputs!$B$10, (Inputs!$B$8-I1542)/Inputs!$B$9), 0)</f>
        <v>148.94827166799323</v>
      </c>
      <c r="P1542" s="3">
        <f t="shared" si="221"/>
        <v>0</v>
      </c>
      <c r="Q1542" s="3">
        <f t="shared" si="222"/>
        <v>5.957930866719729</v>
      </c>
      <c r="R1542" s="3">
        <f>I1542 + M1542*Inputs!$B$9 - N1542/Inputs!$B$10</f>
        <v>158.77939109773115</v>
      </c>
    </row>
    <row r="1543" spans="1:18" x14ac:dyDescent="0.3">
      <c r="A1543" s="4">
        <v>46087.208333333343</v>
      </c>
      <c r="B1543" s="3">
        <v>18.6675</v>
      </c>
      <c r="C1543" s="3">
        <v>0.05</v>
      </c>
      <c r="D1543" s="3">
        <f t="shared" si="216"/>
        <v>23.417187500000008</v>
      </c>
      <c r="E1543" s="3">
        <f>MAX(B1543 - D1543/Inputs!$B$5, 0)</f>
        <v>0</v>
      </c>
      <c r="F1543" s="3">
        <f>MAX(D1543*Inputs!$B$5 - B1543, 0)</f>
        <v>1.9396250000000066</v>
      </c>
      <c r="G1543" s="3">
        <f t="shared" si="217"/>
        <v>0.05</v>
      </c>
      <c r="H1543" t="str">
        <f t="shared" si="218"/>
        <v>Charge</v>
      </c>
      <c r="I1543" s="3">
        <f t="shared" si="223"/>
        <v>158.77939109773115</v>
      </c>
      <c r="J1543" s="3">
        <f t="shared" si="224"/>
        <v>170</v>
      </c>
      <c r="K1543" s="3">
        <f>MIN(Inputs!$B$2, (Inputs!$B$8 - I1543)/Inputs!$B$9)</f>
        <v>170</v>
      </c>
      <c r="L1543" s="3">
        <f>MAX(MIN(Inputs!$B$2, I1543*Inputs!$B$10, Inputs!$B$8*Inputs!$B$4 - J1543), 0)</f>
        <v>148.94827166799323</v>
      </c>
      <c r="M1543" s="3">
        <f t="shared" si="219"/>
        <v>170</v>
      </c>
      <c r="N1543" s="3">
        <f t="shared" si="220"/>
        <v>0</v>
      </c>
      <c r="O1543" s="3">
        <f>IF(H1543="Reg", MIN(Inputs!$B$2, I1543*Inputs!$B$10, (Inputs!$B$8-I1543)/Inputs!$B$9), 0)</f>
        <v>0</v>
      </c>
      <c r="P1543" s="3">
        <f t="shared" si="221"/>
        <v>-3173.4749999999999</v>
      </c>
      <c r="Q1543" s="3">
        <f t="shared" si="222"/>
        <v>0</v>
      </c>
      <c r="R1543" s="3">
        <f>I1543 + M1543*Inputs!$B$9 - N1543/Inputs!$B$10</f>
        <v>318.25352693172772</v>
      </c>
    </row>
    <row r="1544" spans="1:18" x14ac:dyDescent="0.3">
      <c r="A1544" s="4">
        <v>46087.25</v>
      </c>
      <c r="B1544" s="3">
        <v>18.225000000000001</v>
      </c>
      <c r="C1544" s="3">
        <v>0.05</v>
      </c>
      <c r="D1544" s="3">
        <f t="shared" si="216"/>
        <v>23.417187500000008</v>
      </c>
      <c r="E1544" s="3">
        <f>MAX(B1544 - D1544/Inputs!$B$5, 0)</f>
        <v>0</v>
      </c>
      <c r="F1544" s="3">
        <f>MAX(D1544*Inputs!$B$5 - B1544, 0)</f>
        <v>2.3821250000000056</v>
      </c>
      <c r="G1544" s="3">
        <f t="shared" si="217"/>
        <v>0.05</v>
      </c>
      <c r="H1544" t="str">
        <f t="shared" si="218"/>
        <v>Charge</v>
      </c>
      <c r="I1544" s="3">
        <f t="shared" si="223"/>
        <v>318.25352693172772</v>
      </c>
      <c r="J1544" s="3">
        <f t="shared" si="224"/>
        <v>170</v>
      </c>
      <c r="K1544" s="3">
        <f>MIN(Inputs!$B$2, (Inputs!$B$8 - I1544)/Inputs!$B$9)</f>
        <v>23.181818181818198</v>
      </c>
      <c r="L1544" s="3">
        <f>MAX(MIN(Inputs!$B$2, I1544*Inputs!$B$10, Inputs!$B$8*Inputs!$B$4 - J1544), 0)</f>
        <v>170</v>
      </c>
      <c r="M1544" s="3">
        <f t="shared" si="219"/>
        <v>23.181818181818198</v>
      </c>
      <c r="N1544" s="3">
        <f t="shared" si="220"/>
        <v>0</v>
      </c>
      <c r="O1544" s="3">
        <f>IF(H1544="Reg", MIN(Inputs!$B$2, I1544*Inputs!$B$10, (Inputs!$B$8-I1544)/Inputs!$B$9), 0)</f>
        <v>0</v>
      </c>
      <c r="P1544" s="3">
        <f t="shared" si="221"/>
        <v>-422.48863636363666</v>
      </c>
      <c r="Q1544" s="3">
        <f t="shared" si="222"/>
        <v>0</v>
      </c>
      <c r="R1544" s="3">
        <f>I1544 + M1544*Inputs!$B$9 - N1544/Inputs!$B$10</f>
        <v>340</v>
      </c>
    </row>
    <row r="1545" spans="1:18" x14ac:dyDescent="0.3">
      <c r="A1545" s="4">
        <v>46087.291666666657</v>
      </c>
      <c r="B1545" s="3">
        <v>17.55</v>
      </c>
      <c r="C1545" s="3">
        <v>0.12</v>
      </c>
      <c r="D1545" s="3">
        <f t="shared" si="216"/>
        <v>23.417187500000008</v>
      </c>
      <c r="E1545" s="3">
        <f>MAX(B1545 - D1545/Inputs!$B$5, 0)</f>
        <v>0</v>
      </c>
      <c r="F1545" s="3">
        <f>MAX(D1545*Inputs!$B$5 - B1545, 0)</f>
        <v>3.0571250000000063</v>
      </c>
      <c r="G1545" s="3">
        <f t="shared" si="217"/>
        <v>0.12</v>
      </c>
      <c r="H1545" t="str">
        <f t="shared" si="218"/>
        <v>Charge</v>
      </c>
      <c r="I1545" s="3">
        <f t="shared" si="223"/>
        <v>340</v>
      </c>
      <c r="J1545" s="3">
        <f t="shared" si="224"/>
        <v>170</v>
      </c>
      <c r="K1545" s="3">
        <f>MIN(Inputs!$B$2, (Inputs!$B$8 - I1545)/Inputs!$B$9)</f>
        <v>0</v>
      </c>
      <c r="L1545" s="3">
        <f>MAX(MIN(Inputs!$B$2, I1545*Inputs!$B$10, Inputs!$B$8*Inputs!$B$4 - J1545), 0)</f>
        <v>170</v>
      </c>
      <c r="M1545" s="3">
        <f t="shared" si="219"/>
        <v>0</v>
      </c>
      <c r="N1545" s="3">
        <f t="shared" si="220"/>
        <v>0</v>
      </c>
      <c r="O1545" s="3">
        <f>IF(H1545="Reg", MIN(Inputs!$B$2, I1545*Inputs!$B$10, (Inputs!$B$8-I1545)/Inputs!$B$9), 0)</f>
        <v>0</v>
      </c>
      <c r="P1545" s="3">
        <f t="shared" si="221"/>
        <v>0</v>
      </c>
      <c r="Q1545" s="3">
        <f t="shared" si="222"/>
        <v>0</v>
      </c>
      <c r="R1545" s="3">
        <f>I1545 + M1545*Inputs!$B$9 - N1545/Inputs!$B$10</f>
        <v>340</v>
      </c>
    </row>
    <row r="1546" spans="1:18" x14ac:dyDescent="0.3">
      <c r="A1546" s="4">
        <v>46087.333333333343</v>
      </c>
      <c r="B1546" s="3">
        <v>17.975000000000001</v>
      </c>
      <c r="C1546" s="3">
        <v>4.08</v>
      </c>
      <c r="D1546" s="3">
        <f t="shared" si="216"/>
        <v>23.417187500000008</v>
      </c>
      <c r="E1546" s="3">
        <f>MAX(B1546 - D1546/Inputs!$B$5, 0)</f>
        <v>0</v>
      </c>
      <c r="F1546" s="3">
        <f>MAX(D1546*Inputs!$B$5 - B1546, 0)</f>
        <v>2.6321250000000056</v>
      </c>
      <c r="G1546" s="3">
        <f t="shared" si="217"/>
        <v>4.08</v>
      </c>
      <c r="H1546" t="str">
        <f t="shared" si="218"/>
        <v>Reg</v>
      </c>
      <c r="I1546" s="3">
        <f t="shared" si="223"/>
        <v>340</v>
      </c>
      <c r="J1546" s="3">
        <f t="shared" si="224"/>
        <v>170</v>
      </c>
      <c r="K1546" s="3">
        <f>MIN(Inputs!$B$2, (Inputs!$B$8 - I1546)/Inputs!$B$9)</f>
        <v>0</v>
      </c>
      <c r="L1546" s="3">
        <f>MAX(MIN(Inputs!$B$2, I1546*Inputs!$B$10, Inputs!$B$8*Inputs!$B$4 - J1546), 0)</f>
        <v>170</v>
      </c>
      <c r="M1546" s="3">
        <f t="shared" si="219"/>
        <v>0</v>
      </c>
      <c r="N1546" s="3">
        <f t="shared" si="220"/>
        <v>0</v>
      </c>
      <c r="O1546" s="3">
        <f>IF(H1546="Reg", MIN(Inputs!$B$2, I1546*Inputs!$B$10, (Inputs!$B$8-I1546)/Inputs!$B$9), 0)</f>
        <v>0</v>
      </c>
      <c r="P1546" s="3">
        <f t="shared" si="221"/>
        <v>0</v>
      </c>
      <c r="Q1546" s="3">
        <f t="shared" si="222"/>
        <v>0</v>
      </c>
      <c r="R1546" s="3">
        <f>I1546 + M1546*Inputs!$B$9 - N1546/Inputs!$B$10</f>
        <v>340</v>
      </c>
    </row>
    <row r="1547" spans="1:18" x14ac:dyDescent="0.3">
      <c r="A1547" s="4">
        <v>46087.375</v>
      </c>
      <c r="B1547" s="3">
        <v>22.534999999999997</v>
      </c>
      <c r="C1547" s="3">
        <v>3.86</v>
      </c>
      <c r="D1547" s="3">
        <f t="shared" si="216"/>
        <v>23.417187500000008</v>
      </c>
      <c r="E1547" s="3">
        <f>MAX(B1547 - D1547/Inputs!$B$5, 0)</f>
        <v>0</v>
      </c>
      <c r="F1547" s="3">
        <f>MAX(D1547*Inputs!$B$5 - B1547, 0)</f>
        <v>0</v>
      </c>
      <c r="G1547" s="3">
        <f t="shared" si="217"/>
        <v>3.86</v>
      </c>
      <c r="H1547" t="str">
        <f t="shared" si="218"/>
        <v>Reg</v>
      </c>
      <c r="I1547" s="3">
        <f t="shared" si="223"/>
        <v>340</v>
      </c>
      <c r="J1547" s="3">
        <f t="shared" si="224"/>
        <v>170</v>
      </c>
      <c r="K1547" s="3">
        <f>MIN(Inputs!$B$2, (Inputs!$B$8 - I1547)/Inputs!$B$9)</f>
        <v>0</v>
      </c>
      <c r="L1547" s="3">
        <f>MAX(MIN(Inputs!$B$2, I1547*Inputs!$B$10, Inputs!$B$8*Inputs!$B$4 - J1547), 0)</f>
        <v>170</v>
      </c>
      <c r="M1547" s="3">
        <f t="shared" si="219"/>
        <v>0</v>
      </c>
      <c r="N1547" s="3">
        <f t="shared" si="220"/>
        <v>0</v>
      </c>
      <c r="O1547" s="3">
        <f>IF(H1547="Reg", MIN(Inputs!$B$2, I1547*Inputs!$B$10, (Inputs!$B$8-I1547)/Inputs!$B$9), 0)</f>
        <v>0</v>
      </c>
      <c r="P1547" s="3">
        <f t="shared" si="221"/>
        <v>0</v>
      </c>
      <c r="Q1547" s="3">
        <f t="shared" si="222"/>
        <v>0</v>
      </c>
      <c r="R1547" s="3">
        <f>I1547 + M1547*Inputs!$B$9 - N1547/Inputs!$B$10</f>
        <v>340</v>
      </c>
    </row>
    <row r="1548" spans="1:18" x14ac:dyDescent="0.3">
      <c r="A1548" s="4">
        <v>46087.416666666657</v>
      </c>
      <c r="B1548" s="3">
        <v>27.002499999999998</v>
      </c>
      <c r="C1548" s="3">
        <v>1</v>
      </c>
      <c r="D1548" s="3">
        <f t="shared" si="216"/>
        <v>23.417187500000008</v>
      </c>
      <c r="E1548" s="3">
        <f>MAX(B1548 - D1548/Inputs!$B$5, 0)</f>
        <v>0.39205965909089713</v>
      </c>
      <c r="F1548" s="3">
        <f>MAX(D1548*Inputs!$B$5 - B1548, 0)</f>
        <v>0</v>
      </c>
      <c r="G1548" s="3">
        <f t="shared" si="217"/>
        <v>1</v>
      </c>
      <c r="H1548" t="str">
        <f t="shared" si="218"/>
        <v>Reg</v>
      </c>
      <c r="I1548" s="3">
        <f t="shared" si="223"/>
        <v>340</v>
      </c>
      <c r="J1548" s="3">
        <f t="shared" si="224"/>
        <v>170</v>
      </c>
      <c r="K1548" s="3">
        <f>MIN(Inputs!$B$2, (Inputs!$B$8 - I1548)/Inputs!$B$9)</f>
        <v>0</v>
      </c>
      <c r="L1548" s="3">
        <f>MAX(MIN(Inputs!$B$2, I1548*Inputs!$B$10, Inputs!$B$8*Inputs!$B$4 - J1548), 0)</f>
        <v>170</v>
      </c>
      <c r="M1548" s="3">
        <f t="shared" si="219"/>
        <v>0</v>
      </c>
      <c r="N1548" s="3">
        <f t="shared" si="220"/>
        <v>0</v>
      </c>
      <c r="O1548" s="3">
        <f>IF(H1548="Reg", MIN(Inputs!$B$2, I1548*Inputs!$B$10, (Inputs!$B$8-I1548)/Inputs!$B$9), 0)</f>
        <v>0</v>
      </c>
      <c r="P1548" s="3">
        <f t="shared" si="221"/>
        <v>0</v>
      </c>
      <c r="Q1548" s="3">
        <f t="shared" si="222"/>
        <v>0</v>
      </c>
      <c r="R1548" s="3">
        <f>I1548 + M1548*Inputs!$B$9 - N1548/Inputs!$B$10</f>
        <v>340</v>
      </c>
    </row>
    <row r="1549" spans="1:18" x14ac:dyDescent="0.3">
      <c r="A1549" s="4">
        <v>46087.458333333343</v>
      </c>
      <c r="B1549" s="3">
        <v>28.745000000000001</v>
      </c>
      <c r="C1549" s="3">
        <v>1</v>
      </c>
      <c r="D1549" s="3">
        <f t="shared" si="216"/>
        <v>23.417187500000008</v>
      </c>
      <c r="E1549" s="3">
        <f>MAX(B1549 - D1549/Inputs!$B$5, 0)</f>
        <v>2.1345596590909004</v>
      </c>
      <c r="F1549" s="3">
        <f>MAX(D1549*Inputs!$B$5 - B1549, 0)</f>
        <v>0</v>
      </c>
      <c r="G1549" s="3">
        <f t="shared" si="217"/>
        <v>1</v>
      </c>
      <c r="H1549" t="str">
        <f t="shared" si="218"/>
        <v>Discharge</v>
      </c>
      <c r="I1549" s="3">
        <f t="shared" si="223"/>
        <v>340</v>
      </c>
      <c r="J1549" s="3">
        <f t="shared" si="224"/>
        <v>170</v>
      </c>
      <c r="K1549" s="3">
        <f>MIN(Inputs!$B$2, (Inputs!$B$8 - I1549)/Inputs!$B$9)</f>
        <v>0</v>
      </c>
      <c r="L1549" s="3">
        <f>MAX(MIN(Inputs!$B$2, I1549*Inputs!$B$10, Inputs!$B$8*Inputs!$B$4 - J1549), 0)</f>
        <v>170</v>
      </c>
      <c r="M1549" s="3">
        <f t="shared" si="219"/>
        <v>0</v>
      </c>
      <c r="N1549" s="3">
        <f t="shared" si="220"/>
        <v>170</v>
      </c>
      <c r="O1549" s="3">
        <f>IF(H1549="Reg", MIN(Inputs!$B$2, I1549*Inputs!$B$10, (Inputs!$B$8-I1549)/Inputs!$B$9), 0)</f>
        <v>0</v>
      </c>
      <c r="P1549" s="3">
        <f t="shared" si="221"/>
        <v>4886.6500000000005</v>
      </c>
      <c r="Q1549" s="3">
        <f t="shared" si="222"/>
        <v>0</v>
      </c>
      <c r="R1549" s="3">
        <f>I1549 + M1549*Inputs!$B$9 - N1549/Inputs!$B$10</f>
        <v>158.77939109773115</v>
      </c>
    </row>
    <row r="1550" spans="1:18" x14ac:dyDescent="0.3">
      <c r="A1550" s="4">
        <v>46087.5</v>
      </c>
      <c r="B1550" s="3">
        <v>31.902500000000003</v>
      </c>
      <c r="C1550" s="3">
        <v>0.7</v>
      </c>
      <c r="D1550" s="3">
        <f t="shared" si="216"/>
        <v>23.417187500000008</v>
      </c>
      <c r="E1550" s="3">
        <f>MAX(B1550 - D1550/Inputs!$B$5, 0)</f>
        <v>5.2920596590909028</v>
      </c>
      <c r="F1550" s="3">
        <f>MAX(D1550*Inputs!$B$5 - B1550, 0)</f>
        <v>0</v>
      </c>
      <c r="G1550" s="3">
        <f t="shared" si="217"/>
        <v>0.7</v>
      </c>
      <c r="H1550" t="str">
        <f t="shared" si="218"/>
        <v>Discharge</v>
      </c>
      <c r="I1550" s="3">
        <f t="shared" si="223"/>
        <v>158.77939109773115</v>
      </c>
      <c r="J1550" s="3">
        <f t="shared" si="224"/>
        <v>340</v>
      </c>
      <c r="K1550" s="3">
        <f>MIN(Inputs!$B$2, (Inputs!$B$8 - I1550)/Inputs!$B$9)</f>
        <v>170</v>
      </c>
      <c r="L1550" s="3">
        <f>MAX(MIN(Inputs!$B$2, I1550*Inputs!$B$10, Inputs!$B$8*Inputs!$B$4 - J1550), 0)</f>
        <v>0</v>
      </c>
      <c r="M1550" s="3">
        <f t="shared" si="219"/>
        <v>0</v>
      </c>
      <c r="N1550" s="3">
        <f t="shared" si="220"/>
        <v>0</v>
      </c>
      <c r="O1550" s="3">
        <f>IF(H1550="Reg", MIN(Inputs!$B$2, I1550*Inputs!$B$10, (Inputs!$B$8-I1550)/Inputs!$B$9), 0)</f>
        <v>0</v>
      </c>
      <c r="P1550" s="3">
        <f t="shared" si="221"/>
        <v>0</v>
      </c>
      <c r="Q1550" s="3">
        <f t="shared" si="222"/>
        <v>0</v>
      </c>
      <c r="R1550" s="3">
        <f>I1550 + M1550*Inputs!$B$9 - N1550/Inputs!$B$10</f>
        <v>158.77939109773115</v>
      </c>
    </row>
    <row r="1551" spans="1:18" x14ac:dyDescent="0.3">
      <c r="A1551" s="4">
        <v>46087.541666666657</v>
      </c>
      <c r="B1551" s="3">
        <v>35.049999999999997</v>
      </c>
      <c r="C1551" s="3">
        <v>0.5</v>
      </c>
      <c r="D1551" s="3">
        <f t="shared" si="216"/>
        <v>23.417187500000008</v>
      </c>
      <c r="E1551" s="3">
        <f>MAX(B1551 - D1551/Inputs!$B$5, 0)</f>
        <v>8.4395596590908966</v>
      </c>
      <c r="F1551" s="3">
        <f>MAX(D1551*Inputs!$B$5 - B1551, 0)</f>
        <v>0</v>
      </c>
      <c r="G1551" s="3">
        <f t="shared" si="217"/>
        <v>0.5</v>
      </c>
      <c r="H1551" t="str">
        <f t="shared" si="218"/>
        <v>Discharge</v>
      </c>
      <c r="I1551" s="3">
        <f t="shared" si="223"/>
        <v>158.77939109773115</v>
      </c>
      <c r="J1551" s="3">
        <f t="shared" si="224"/>
        <v>340</v>
      </c>
      <c r="K1551" s="3">
        <f>MIN(Inputs!$B$2, (Inputs!$B$8 - I1551)/Inputs!$B$9)</f>
        <v>170</v>
      </c>
      <c r="L1551" s="3">
        <f>MAX(MIN(Inputs!$B$2, I1551*Inputs!$B$10, Inputs!$B$8*Inputs!$B$4 - J1551), 0)</f>
        <v>0</v>
      </c>
      <c r="M1551" s="3">
        <f t="shared" si="219"/>
        <v>0</v>
      </c>
      <c r="N1551" s="3">
        <f t="shared" si="220"/>
        <v>0</v>
      </c>
      <c r="O1551" s="3">
        <f>IF(H1551="Reg", MIN(Inputs!$B$2, I1551*Inputs!$B$10, (Inputs!$B$8-I1551)/Inputs!$B$9), 0)</f>
        <v>0</v>
      </c>
      <c r="P1551" s="3">
        <f t="shared" si="221"/>
        <v>0</v>
      </c>
      <c r="Q1551" s="3">
        <f t="shared" si="222"/>
        <v>0</v>
      </c>
      <c r="R1551" s="3">
        <f>I1551 + M1551*Inputs!$B$9 - N1551/Inputs!$B$10</f>
        <v>158.77939109773115</v>
      </c>
    </row>
    <row r="1552" spans="1:18" x14ac:dyDescent="0.3">
      <c r="A1552" s="4">
        <v>46087.583333333343</v>
      </c>
      <c r="B1552" s="3">
        <v>31.21</v>
      </c>
      <c r="C1552" s="3">
        <v>1</v>
      </c>
      <c r="D1552" s="3">
        <f t="shared" si="216"/>
        <v>23.417187500000008</v>
      </c>
      <c r="E1552" s="3">
        <f>MAX(B1552 - D1552/Inputs!$B$5, 0)</f>
        <v>4.5995596590909003</v>
      </c>
      <c r="F1552" s="3">
        <f>MAX(D1552*Inputs!$B$5 - B1552, 0)</f>
        <v>0</v>
      </c>
      <c r="G1552" s="3">
        <f t="shared" si="217"/>
        <v>1</v>
      </c>
      <c r="H1552" t="str">
        <f t="shared" si="218"/>
        <v>Discharge</v>
      </c>
      <c r="I1552" s="3">
        <f t="shared" si="223"/>
        <v>158.77939109773115</v>
      </c>
      <c r="J1552" s="3">
        <f t="shared" si="224"/>
        <v>340</v>
      </c>
      <c r="K1552" s="3">
        <f>MIN(Inputs!$B$2, (Inputs!$B$8 - I1552)/Inputs!$B$9)</f>
        <v>170</v>
      </c>
      <c r="L1552" s="3">
        <f>MAX(MIN(Inputs!$B$2, I1552*Inputs!$B$10, Inputs!$B$8*Inputs!$B$4 - J1552), 0)</f>
        <v>0</v>
      </c>
      <c r="M1552" s="3">
        <f t="shared" si="219"/>
        <v>0</v>
      </c>
      <c r="N1552" s="3">
        <f t="shared" si="220"/>
        <v>0</v>
      </c>
      <c r="O1552" s="3">
        <f>IF(H1552="Reg", MIN(Inputs!$B$2, I1552*Inputs!$B$10, (Inputs!$B$8-I1552)/Inputs!$B$9), 0)</f>
        <v>0</v>
      </c>
      <c r="P1552" s="3">
        <f t="shared" si="221"/>
        <v>0</v>
      </c>
      <c r="Q1552" s="3">
        <f t="shared" si="222"/>
        <v>0</v>
      </c>
      <c r="R1552" s="3">
        <f>I1552 + M1552*Inputs!$B$9 - N1552/Inputs!$B$10</f>
        <v>158.77939109773115</v>
      </c>
    </row>
    <row r="1553" spans="1:18" x14ac:dyDescent="0.3">
      <c r="A1553" s="4">
        <v>46087.625</v>
      </c>
      <c r="B1553" s="3">
        <v>24.85</v>
      </c>
      <c r="C1553" s="3">
        <v>1.01</v>
      </c>
      <c r="D1553" s="3">
        <f t="shared" si="216"/>
        <v>23.417187500000008</v>
      </c>
      <c r="E1553" s="3">
        <f>MAX(B1553 - D1553/Inputs!$B$5, 0)</f>
        <v>0</v>
      </c>
      <c r="F1553" s="3">
        <f>MAX(D1553*Inputs!$B$5 - B1553, 0)</f>
        <v>0</v>
      </c>
      <c r="G1553" s="3">
        <f t="shared" si="217"/>
        <v>1.01</v>
      </c>
      <c r="H1553" t="str">
        <f t="shared" si="218"/>
        <v>Reg</v>
      </c>
      <c r="I1553" s="3">
        <f t="shared" si="223"/>
        <v>158.77939109773115</v>
      </c>
      <c r="J1553" s="3">
        <f t="shared" si="224"/>
        <v>340</v>
      </c>
      <c r="K1553" s="3">
        <f>MIN(Inputs!$B$2, (Inputs!$B$8 - I1553)/Inputs!$B$9)</f>
        <v>170</v>
      </c>
      <c r="L1553" s="3">
        <f>MAX(MIN(Inputs!$B$2, I1553*Inputs!$B$10, Inputs!$B$8*Inputs!$B$4 - J1553), 0)</f>
        <v>0</v>
      </c>
      <c r="M1553" s="3">
        <f t="shared" si="219"/>
        <v>0</v>
      </c>
      <c r="N1553" s="3">
        <f t="shared" si="220"/>
        <v>0</v>
      </c>
      <c r="O1553" s="3">
        <f>IF(H1553="Reg", MIN(Inputs!$B$2, I1553*Inputs!$B$10, (Inputs!$B$8-I1553)/Inputs!$B$9), 0)</f>
        <v>148.94827166799323</v>
      </c>
      <c r="P1553" s="3">
        <f t="shared" si="221"/>
        <v>0</v>
      </c>
      <c r="Q1553" s="3">
        <f t="shared" si="222"/>
        <v>150.43775438467316</v>
      </c>
      <c r="R1553" s="3">
        <f>I1553 + M1553*Inputs!$B$9 - N1553/Inputs!$B$10</f>
        <v>158.77939109773115</v>
      </c>
    </row>
    <row r="1554" spans="1:18" x14ac:dyDescent="0.3">
      <c r="A1554" s="4">
        <v>46087.666666666657</v>
      </c>
      <c r="B1554" s="3">
        <v>19.872499999999999</v>
      </c>
      <c r="C1554" s="3">
        <v>1</v>
      </c>
      <c r="D1554" s="3">
        <f t="shared" si="216"/>
        <v>23.417187500000008</v>
      </c>
      <c r="E1554" s="3">
        <f>MAX(B1554 - D1554/Inputs!$B$5, 0)</f>
        <v>0</v>
      </c>
      <c r="F1554" s="3">
        <f>MAX(D1554*Inputs!$B$5 - B1554, 0)</f>
        <v>0.7346250000000083</v>
      </c>
      <c r="G1554" s="3">
        <f t="shared" si="217"/>
        <v>1</v>
      </c>
      <c r="H1554" t="str">
        <f t="shared" si="218"/>
        <v>Reg</v>
      </c>
      <c r="I1554" s="3">
        <f t="shared" si="223"/>
        <v>158.77939109773115</v>
      </c>
      <c r="J1554" s="3">
        <f t="shared" si="224"/>
        <v>340</v>
      </c>
      <c r="K1554" s="3">
        <f>MIN(Inputs!$B$2, (Inputs!$B$8 - I1554)/Inputs!$B$9)</f>
        <v>170</v>
      </c>
      <c r="L1554" s="3">
        <f>MAX(MIN(Inputs!$B$2, I1554*Inputs!$B$10, Inputs!$B$8*Inputs!$B$4 - J1554), 0)</f>
        <v>0</v>
      </c>
      <c r="M1554" s="3">
        <f t="shared" si="219"/>
        <v>0</v>
      </c>
      <c r="N1554" s="3">
        <f t="shared" si="220"/>
        <v>0</v>
      </c>
      <c r="O1554" s="3">
        <f>IF(H1554="Reg", MIN(Inputs!$B$2, I1554*Inputs!$B$10, (Inputs!$B$8-I1554)/Inputs!$B$9), 0)</f>
        <v>148.94827166799323</v>
      </c>
      <c r="P1554" s="3">
        <f t="shared" si="221"/>
        <v>0</v>
      </c>
      <c r="Q1554" s="3">
        <f t="shared" si="222"/>
        <v>148.94827166799323</v>
      </c>
      <c r="R1554" s="3">
        <f>I1554 + M1554*Inputs!$B$9 - N1554/Inputs!$B$10</f>
        <v>158.77939109773115</v>
      </c>
    </row>
    <row r="1555" spans="1:18" x14ac:dyDescent="0.3">
      <c r="A1555" s="4">
        <v>46087.708333333343</v>
      </c>
      <c r="B1555" s="3">
        <v>20.1525</v>
      </c>
      <c r="C1555" s="3">
        <v>2.7</v>
      </c>
      <c r="D1555" s="3">
        <f t="shared" si="216"/>
        <v>23.417187500000008</v>
      </c>
      <c r="E1555" s="3">
        <f>MAX(B1555 - D1555/Inputs!$B$5, 0)</f>
        <v>0</v>
      </c>
      <c r="F1555" s="3">
        <f>MAX(D1555*Inputs!$B$5 - B1555, 0)</f>
        <v>0.45462500000000716</v>
      </c>
      <c r="G1555" s="3">
        <f t="shared" si="217"/>
        <v>2.7</v>
      </c>
      <c r="H1555" t="str">
        <f t="shared" si="218"/>
        <v>Reg</v>
      </c>
      <c r="I1555" s="3">
        <f t="shared" si="223"/>
        <v>158.77939109773115</v>
      </c>
      <c r="J1555" s="3">
        <f t="shared" si="224"/>
        <v>340</v>
      </c>
      <c r="K1555" s="3">
        <f>MIN(Inputs!$B$2, (Inputs!$B$8 - I1555)/Inputs!$B$9)</f>
        <v>170</v>
      </c>
      <c r="L1555" s="3">
        <f>MAX(MIN(Inputs!$B$2, I1555*Inputs!$B$10, Inputs!$B$8*Inputs!$B$4 - J1555), 0)</f>
        <v>0</v>
      </c>
      <c r="M1555" s="3">
        <f t="shared" si="219"/>
        <v>0</v>
      </c>
      <c r="N1555" s="3">
        <f t="shared" si="220"/>
        <v>0</v>
      </c>
      <c r="O1555" s="3">
        <f>IF(H1555="Reg", MIN(Inputs!$B$2, I1555*Inputs!$B$10, (Inputs!$B$8-I1555)/Inputs!$B$9), 0)</f>
        <v>148.94827166799323</v>
      </c>
      <c r="P1555" s="3">
        <f t="shared" si="221"/>
        <v>0</v>
      </c>
      <c r="Q1555" s="3">
        <f t="shared" si="222"/>
        <v>402.16033350358174</v>
      </c>
      <c r="R1555" s="3">
        <f>I1555 + M1555*Inputs!$B$9 - N1555/Inputs!$B$10</f>
        <v>158.77939109773115</v>
      </c>
    </row>
    <row r="1556" spans="1:18" x14ac:dyDescent="0.3">
      <c r="A1556" s="4">
        <v>46087.75</v>
      </c>
      <c r="B1556" s="3">
        <v>23.947499999999998</v>
      </c>
      <c r="C1556" s="3">
        <v>3.45</v>
      </c>
      <c r="D1556" s="3">
        <f t="shared" si="216"/>
        <v>23.417187500000008</v>
      </c>
      <c r="E1556" s="3">
        <f>MAX(B1556 - D1556/Inputs!$B$5, 0)</f>
        <v>0</v>
      </c>
      <c r="F1556" s="3">
        <f>MAX(D1556*Inputs!$B$5 - B1556, 0)</f>
        <v>0</v>
      </c>
      <c r="G1556" s="3">
        <f t="shared" si="217"/>
        <v>3.45</v>
      </c>
      <c r="H1556" t="str">
        <f t="shared" si="218"/>
        <v>Reg</v>
      </c>
      <c r="I1556" s="3">
        <f t="shared" si="223"/>
        <v>158.77939109773115</v>
      </c>
      <c r="J1556" s="3">
        <f t="shared" si="224"/>
        <v>340</v>
      </c>
      <c r="K1556" s="3">
        <f>MIN(Inputs!$B$2, (Inputs!$B$8 - I1556)/Inputs!$B$9)</f>
        <v>170</v>
      </c>
      <c r="L1556" s="3">
        <f>MAX(MIN(Inputs!$B$2, I1556*Inputs!$B$10, Inputs!$B$8*Inputs!$B$4 - J1556), 0)</f>
        <v>0</v>
      </c>
      <c r="M1556" s="3">
        <f t="shared" si="219"/>
        <v>0</v>
      </c>
      <c r="N1556" s="3">
        <f t="shared" si="220"/>
        <v>0</v>
      </c>
      <c r="O1556" s="3">
        <f>IF(H1556="Reg", MIN(Inputs!$B$2, I1556*Inputs!$B$10, (Inputs!$B$8-I1556)/Inputs!$B$9), 0)</f>
        <v>148.94827166799323</v>
      </c>
      <c r="P1556" s="3">
        <f t="shared" si="221"/>
        <v>0</v>
      </c>
      <c r="Q1556" s="3">
        <f t="shared" si="222"/>
        <v>513.87153725457665</v>
      </c>
      <c r="R1556" s="3">
        <f>I1556 + M1556*Inputs!$B$9 - N1556/Inputs!$B$10</f>
        <v>158.77939109773115</v>
      </c>
    </row>
    <row r="1557" spans="1:18" x14ac:dyDescent="0.3">
      <c r="A1557" s="4">
        <v>46087.791666666657</v>
      </c>
      <c r="B1557" s="3">
        <v>23.6675</v>
      </c>
      <c r="C1557" s="3">
        <v>0.14000000000000001</v>
      </c>
      <c r="D1557" s="3">
        <f t="shared" si="216"/>
        <v>23.417187500000008</v>
      </c>
      <c r="E1557" s="3">
        <f>MAX(B1557 - D1557/Inputs!$B$5, 0)</f>
        <v>0</v>
      </c>
      <c r="F1557" s="3">
        <f>MAX(D1557*Inputs!$B$5 - B1557, 0)</f>
        <v>0</v>
      </c>
      <c r="G1557" s="3">
        <f t="shared" si="217"/>
        <v>0.14000000000000001</v>
      </c>
      <c r="H1557" t="str">
        <f t="shared" si="218"/>
        <v>Reg</v>
      </c>
      <c r="I1557" s="3">
        <f t="shared" si="223"/>
        <v>158.77939109773115</v>
      </c>
      <c r="J1557" s="3">
        <f t="shared" si="224"/>
        <v>340</v>
      </c>
      <c r="K1557" s="3">
        <f>MIN(Inputs!$B$2, (Inputs!$B$8 - I1557)/Inputs!$B$9)</f>
        <v>170</v>
      </c>
      <c r="L1557" s="3">
        <f>MAX(MIN(Inputs!$B$2, I1557*Inputs!$B$10, Inputs!$B$8*Inputs!$B$4 - J1557), 0)</f>
        <v>0</v>
      </c>
      <c r="M1557" s="3">
        <f t="shared" si="219"/>
        <v>0</v>
      </c>
      <c r="N1557" s="3">
        <f t="shared" si="220"/>
        <v>0</v>
      </c>
      <c r="O1557" s="3">
        <f>IF(H1557="Reg", MIN(Inputs!$B$2, I1557*Inputs!$B$10, (Inputs!$B$8-I1557)/Inputs!$B$9), 0)</f>
        <v>148.94827166799323</v>
      </c>
      <c r="P1557" s="3">
        <f t="shared" si="221"/>
        <v>0</v>
      </c>
      <c r="Q1557" s="3">
        <f t="shared" si="222"/>
        <v>20.852758033519052</v>
      </c>
      <c r="R1557" s="3">
        <f>I1557 + M1557*Inputs!$B$9 - N1557/Inputs!$B$10</f>
        <v>158.77939109773115</v>
      </c>
    </row>
    <row r="1558" spans="1:18" x14ac:dyDescent="0.3">
      <c r="A1558" s="4">
        <v>46087.833333333343</v>
      </c>
      <c r="B1558" s="3">
        <v>21.282500000000002</v>
      </c>
      <c r="C1558" s="3">
        <v>0.91</v>
      </c>
      <c r="D1558" s="3">
        <f t="shared" si="216"/>
        <v>23.417187500000008</v>
      </c>
      <c r="E1558" s="3">
        <f>MAX(B1558 - D1558/Inputs!$B$5, 0)</f>
        <v>0</v>
      </c>
      <c r="F1558" s="3">
        <f>MAX(D1558*Inputs!$B$5 - B1558, 0)</f>
        <v>0</v>
      </c>
      <c r="G1558" s="3">
        <f t="shared" si="217"/>
        <v>0.91</v>
      </c>
      <c r="H1558" t="str">
        <f t="shared" si="218"/>
        <v>Reg</v>
      </c>
      <c r="I1558" s="3">
        <f t="shared" si="223"/>
        <v>158.77939109773115</v>
      </c>
      <c r="J1558" s="3">
        <f t="shared" si="224"/>
        <v>340</v>
      </c>
      <c r="K1558" s="3">
        <f>MIN(Inputs!$B$2, (Inputs!$B$8 - I1558)/Inputs!$B$9)</f>
        <v>170</v>
      </c>
      <c r="L1558" s="3">
        <f>MAX(MIN(Inputs!$B$2, I1558*Inputs!$B$10, Inputs!$B$8*Inputs!$B$4 - J1558), 0)</f>
        <v>0</v>
      </c>
      <c r="M1558" s="3">
        <f t="shared" si="219"/>
        <v>0</v>
      </c>
      <c r="N1558" s="3">
        <f t="shared" si="220"/>
        <v>0</v>
      </c>
      <c r="O1558" s="3">
        <f>IF(H1558="Reg", MIN(Inputs!$B$2, I1558*Inputs!$B$10, (Inputs!$B$8-I1558)/Inputs!$B$9), 0)</f>
        <v>148.94827166799323</v>
      </c>
      <c r="P1558" s="3">
        <f t="shared" si="221"/>
        <v>0</v>
      </c>
      <c r="Q1558" s="3">
        <f t="shared" si="222"/>
        <v>135.54292721787385</v>
      </c>
      <c r="R1558" s="3">
        <f>I1558 + M1558*Inputs!$B$9 - N1558/Inputs!$B$10</f>
        <v>158.77939109773115</v>
      </c>
    </row>
    <row r="1559" spans="1:18" x14ac:dyDescent="0.3">
      <c r="A1559" s="4">
        <v>46087.875</v>
      </c>
      <c r="B1559" s="3">
        <v>21.484999999999999</v>
      </c>
      <c r="C1559" s="3">
        <v>0.05</v>
      </c>
      <c r="D1559" s="3">
        <f t="shared" si="216"/>
        <v>23.417187500000008</v>
      </c>
      <c r="E1559" s="3">
        <f>MAX(B1559 - D1559/Inputs!$B$5, 0)</f>
        <v>0</v>
      </c>
      <c r="F1559" s="3">
        <f>MAX(D1559*Inputs!$B$5 - B1559, 0)</f>
        <v>0</v>
      </c>
      <c r="G1559" s="3">
        <f t="shared" si="217"/>
        <v>0.05</v>
      </c>
      <c r="H1559" t="str">
        <f t="shared" si="218"/>
        <v>Reg</v>
      </c>
      <c r="I1559" s="3">
        <f t="shared" si="223"/>
        <v>158.77939109773115</v>
      </c>
      <c r="J1559" s="3">
        <f t="shared" si="224"/>
        <v>340</v>
      </c>
      <c r="K1559" s="3">
        <f>MIN(Inputs!$B$2, (Inputs!$B$8 - I1559)/Inputs!$B$9)</f>
        <v>170</v>
      </c>
      <c r="L1559" s="3">
        <f>MAX(MIN(Inputs!$B$2, I1559*Inputs!$B$10, Inputs!$B$8*Inputs!$B$4 - J1559), 0)</f>
        <v>0</v>
      </c>
      <c r="M1559" s="3">
        <f t="shared" si="219"/>
        <v>0</v>
      </c>
      <c r="N1559" s="3">
        <f t="shared" si="220"/>
        <v>0</v>
      </c>
      <c r="O1559" s="3">
        <f>IF(H1559="Reg", MIN(Inputs!$B$2, I1559*Inputs!$B$10, (Inputs!$B$8-I1559)/Inputs!$B$9), 0)</f>
        <v>148.94827166799323</v>
      </c>
      <c r="P1559" s="3">
        <f t="shared" si="221"/>
        <v>0</v>
      </c>
      <c r="Q1559" s="3">
        <f t="shared" si="222"/>
        <v>7.447413583399662</v>
      </c>
      <c r="R1559" s="3">
        <f>I1559 + M1559*Inputs!$B$9 - N1559/Inputs!$B$10</f>
        <v>158.77939109773115</v>
      </c>
    </row>
    <row r="1560" spans="1:18" x14ac:dyDescent="0.3">
      <c r="A1560" s="4">
        <v>46087.916666666657</v>
      </c>
      <c r="B1560" s="3">
        <v>19.512499999999999</v>
      </c>
      <c r="C1560" s="3">
        <v>0.04</v>
      </c>
      <c r="D1560" s="3">
        <f t="shared" si="216"/>
        <v>23.417187500000008</v>
      </c>
      <c r="E1560" s="3">
        <f>MAX(B1560 - D1560/Inputs!$B$5, 0)</f>
        <v>0</v>
      </c>
      <c r="F1560" s="3">
        <f>MAX(D1560*Inputs!$B$5 - B1560, 0)</f>
        <v>1.0946250000000077</v>
      </c>
      <c r="G1560" s="3">
        <f t="shared" si="217"/>
        <v>0.04</v>
      </c>
      <c r="H1560" t="str">
        <f t="shared" si="218"/>
        <v>Charge</v>
      </c>
      <c r="I1560" s="3">
        <f t="shared" si="223"/>
        <v>158.77939109773115</v>
      </c>
      <c r="J1560" s="3">
        <f t="shared" si="224"/>
        <v>340</v>
      </c>
      <c r="K1560" s="3">
        <f>MIN(Inputs!$B$2, (Inputs!$B$8 - I1560)/Inputs!$B$9)</f>
        <v>170</v>
      </c>
      <c r="L1560" s="3">
        <f>MAX(MIN(Inputs!$B$2, I1560*Inputs!$B$10, Inputs!$B$8*Inputs!$B$4 - J1560), 0)</f>
        <v>0</v>
      </c>
      <c r="M1560" s="3">
        <f t="shared" si="219"/>
        <v>170</v>
      </c>
      <c r="N1560" s="3">
        <f t="shared" si="220"/>
        <v>0</v>
      </c>
      <c r="O1560" s="3">
        <f>IF(H1560="Reg", MIN(Inputs!$B$2, I1560*Inputs!$B$10, (Inputs!$B$8-I1560)/Inputs!$B$9), 0)</f>
        <v>0</v>
      </c>
      <c r="P1560" s="3">
        <f t="shared" si="221"/>
        <v>-3317.125</v>
      </c>
      <c r="Q1560" s="3">
        <f t="shared" si="222"/>
        <v>0</v>
      </c>
      <c r="R1560" s="3">
        <f>I1560 + M1560*Inputs!$B$9 - N1560/Inputs!$B$10</f>
        <v>318.25352693172772</v>
      </c>
    </row>
    <row r="1561" spans="1:18" x14ac:dyDescent="0.3">
      <c r="A1561" s="4">
        <v>46087.958333333343</v>
      </c>
      <c r="B1561" s="3">
        <v>13.074999999999999</v>
      </c>
      <c r="C1561" s="3">
        <v>0.04</v>
      </c>
      <c r="D1561" s="3">
        <f t="shared" si="216"/>
        <v>23.417187500000008</v>
      </c>
      <c r="E1561" s="3">
        <f>MAX(B1561 - D1561/Inputs!$B$5, 0)</f>
        <v>0</v>
      </c>
      <c r="F1561" s="3">
        <f>MAX(D1561*Inputs!$B$5 - B1561, 0)</f>
        <v>7.5321250000000077</v>
      </c>
      <c r="G1561" s="3">
        <f t="shared" si="217"/>
        <v>0.04</v>
      </c>
      <c r="H1561" t="str">
        <f t="shared" si="218"/>
        <v>Charge</v>
      </c>
      <c r="I1561" s="3">
        <f t="shared" si="223"/>
        <v>318.25352693172772</v>
      </c>
      <c r="J1561" s="3">
        <f t="shared" si="224"/>
        <v>340</v>
      </c>
      <c r="K1561" s="3">
        <f>MIN(Inputs!$B$2, (Inputs!$B$8 - I1561)/Inputs!$B$9)</f>
        <v>23.181818181818198</v>
      </c>
      <c r="L1561" s="3">
        <f>MAX(MIN(Inputs!$B$2, I1561*Inputs!$B$10, Inputs!$B$8*Inputs!$B$4 - J1561), 0)</f>
        <v>0</v>
      </c>
      <c r="M1561" s="3">
        <f t="shared" si="219"/>
        <v>23.181818181818198</v>
      </c>
      <c r="N1561" s="3">
        <f t="shared" si="220"/>
        <v>0</v>
      </c>
      <c r="O1561" s="3">
        <f>IF(H1561="Reg", MIN(Inputs!$B$2, I1561*Inputs!$B$10, (Inputs!$B$8-I1561)/Inputs!$B$9), 0)</f>
        <v>0</v>
      </c>
      <c r="P1561" s="3">
        <f t="shared" si="221"/>
        <v>-303.10227272727292</v>
      </c>
      <c r="Q1561" s="3">
        <f t="shared" si="222"/>
        <v>0</v>
      </c>
      <c r="R1561" s="3">
        <f>I1561 + M1561*Inputs!$B$9 - N1561/Inputs!$B$10</f>
        <v>340</v>
      </c>
    </row>
    <row r="1562" spans="1:18" x14ac:dyDescent="0.3">
      <c r="A1562" s="4">
        <v>46088</v>
      </c>
      <c r="B1562" s="3">
        <v>16.002499999999998</v>
      </c>
      <c r="C1562" s="3">
        <v>0.02</v>
      </c>
      <c r="D1562" s="3">
        <f t="shared" si="216"/>
        <v>41.910312500000003</v>
      </c>
      <c r="E1562" s="3">
        <f>MAX(B1562 - D1562/Inputs!$B$5, 0)</f>
        <v>0</v>
      </c>
      <c r="F1562" s="3">
        <f>MAX(D1562*Inputs!$B$5 - B1562, 0)</f>
        <v>20.878575000000005</v>
      </c>
      <c r="G1562" s="3">
        <f t="shared" si="217"/>
        <v>0.02</v>
      </c>
      <c r="H1562" t="str">
        <f t="shared" si="218"/>
        <v>Charge</v>
      </c>
      <c r="I1562" s="3">
        <f t="shared" si="223"/>
        <v>340</v>
      </c>
      <c r="J1562" s="3">
        <f t="shared" si="224"/>
        <v>0</v>
      </c>
      <c r="K1562" s="3">
        <f>MIN(Inputs!$B$2, (Inputs!$B$8 - I1562)/Inputs!$B$9)</f>
        <v>0</v>
      </c>
      <c r="L1562" s="3">
        <f>MAX(MIN(Inputs!$B$2, I1562*Inputs!$B$10, Inputs!$B$8*Inputs!$B$4 - J1562), 0)</f>
        <v>170</v>
      </c>
      <c r="M1562" s="3">
        <f t="shared" si="219"/>
        <v>0</v>
      </c>
      <c r="N1562" s="3">
        <f t="shared" si="220"/>
        <v>0</v>
      </c>
      <c r="O1562" s="3">
        <f>IF(H1562="Reg", MIN(Inputs!$B$2, I1562*Inputs!$B$10, (Inputs!$B$8-I1562)/Inputs!$B$9), 0)</f>
        <v>0</v>
      </c>
      <c r="P1562" s="3">
        <f t="shared" si="221"/>
        <v>0</v>
      </c>
      <c r="Q1562" s="3">
        <f t="shared" si="222"/>
        <v>0</v>
      </c>
      <c r="R1562" s="3">
        <f>I1562 + M1562*Inputs!$B$9 - N1562/Inputs!$B$10</f>
        <v>340</v>
      </c>
    </row>
    <row r="1563" spans="1:18" x14ac:dyDescent="0.3">
      <c r="A1563" s="4">
        <v>46088.041666666657</v>
      </c>
      <c r="B1563" s="3">
        <v>22.847499999999997</v>
      </c>
      <c r="C1563" s="3">
        <v>0.04</v>
      </c>
      <c r="D1563" s="3">
        <f t="shared" si="216"/>
        <v>41.910312500000003</v>
      </c>
      <c r="E1563" s="3">
        <f>MAX(B1563 - D1563/Inputs!$B$5, 0)</f>
        <v>0</v>
      </c>
      <c r="F1563" s="3">
        <f>MAX(D1563*Inputs!$B$5 - B1563, 0)</f>
        <v>14.033575000000006</v>
      </c>
      <c r="G1563" s="3">
        <f t="shared" si="217"/>
        <v>0.04</v>
      </c>
      <c r="H1563" t="str">
        <f t="shared" si="218"/>
        <v>Charge</v>
      </c>
      <c r="I1563" s="3">
        <f t="shared" si="223"/>
        <v>340</v>
      </c>
      <c r="J1563" s="3">
        <f t="shared" si="224"/>
        <v>0</v>
      </c>
      <c r="K1563" s="3">
        <f>MIN(Inputs!$B$2, (Inputs!$B$8 - I1563)/Inputs!$B$9)</f>
        <v>0</v>
      </c>
      <c r="L1563" s="3">
        <f>MAX(MIN(Inputs!$B$2, I1563*Inputs!$B$10, Inputs!$B$8*Inputs!$B$4 - J1563), 0)</f>
        <v>170</v>
      </c>
      <c r="M1563" s="3">
        <f t="shared" si="219"/>
        <v>0</v>
      </c>
      <c r="N1563" s="3">
        <f t="shared" si="220"/>
        <v>0</v>
      </c>
      <c r="O1563" s="3">
        <f>IF(H1563="Reg", MIN(Inputs!$B$2, I1563*Inputs!$B$10, (Inputs!$B$8-I1563)/Inputs!$B$9), 0)</f>
        <v>0</v>
      </c>
      <c r="P1563" s="3">
        <f t="shared" si="221"/>
        <v>0</v>
      </c>
      <c r="Q1563" s="3">
        <f t="shared" si="222"/>
        <v>0</v>
      </c>
      <c r="R1563" s="3">
        <f>I1563 + M1563*Inputs!$B$9 - N1563/Inputs!$B$10</f>
        <v>340</v>
      </c>
    </row>
    <row r="1564" spans="1:18" x14ac:dyDescent="0.3">
      <c r="A1564" s="4">
        <v>46088.083333333343</v>
      </c>
      <c r="B1564" s="3">
        <v>22.872500000000002</v>
      </c>
      <c r="C1564" s="3">
        <v>0.04</v>
      </c>
      <c r="D1564" s="3">
        <f t="shared" si="216"/>
        <v>41.910312500000003</v>
      </c>
      <c r="E1564" s="3">
        <f>MAX(B1564 - D1564/Inputs!$B$5, 0)</f>
        <v>0</v>
      </c>
      <c r="F1564" s="3">
        <f>MAX(D1564*Inputs!$B$5 - B1564, 0)</f>
        <v>14.008575</v>
      </c>
      <c r="G1564" s="3">
        <f t="shared" si="217"/>
        <v>0.04</v>
      </c>
      <c r="H1564" t="str">
        <f t="shared" si="218"/>
        <v>Charge</v>
      </c>
      <c r="I1564" s="3">
        <f t="shared" si="223"/>
        <v>340</v>
      </c>
      <c r="J1564" s="3">
        <f t="shared" si="224"/>
        <v>0</v>
      </c>
      <c r="K1564" s="3">
        <f>MIN(Inputs!$B$2, (Inputs!$B$8 - I1564)/Inputs!$B$9)</f>
        <v>0</v>
      </c>
      <c r="L1564" s="3">
        <f>MAX(MIN(Inputs!$B$2, I1564*Inputs!$B$10, Inputs!$B$8*Inputs!$B$4 - J1564), 0)</f>
        <v>170</v>
      </c>
      <c r="M1564" s="3">
        <f t="shared" si="219"/>
        <v>0</v>
      </c>
      <c r="N1564" s="3">
        <f t="shared" si="220"/>
        <v>0</v>
      </c>
      <c r="O1564" s="3">
        <f>IF(H1564="Reg", MIN(Inputs!$B$2, I1564*Inputs!$B$10, (Inputs!$B$8-I1564)/Inputs!$B$9), 0)</f>
        <v>0</v>
      </c>
      <c r="P1564" s="3">
        <f t="shared" si="221"/>
        <v>0</v>
      </c>
      <c r="Q1564" s="3">
        <f t="shared" si="222"/>
        <v>0</v>
      </c>
      <c r="R1564" s="3">
        <f>I1564 + M1564*Inputs!$B$9 - N1564/Inputs!$B$10</f>
        <v>340</v>
      </c>
    </row>
    <row r="1565" spans="1:18" x14ac:dyDescent="0.3">
      <c r="A1565" s="4">
        <v>46088.125</v>
      </c>
      <c r="B1565" s="3">
        <v>22.97</v>
      </c>
      <c r="C1565" s="3">
        <v>0.04</v>
      </c>
      <c r="D1565" s="3">
        <f t="shared" si="216"/>
        <v>41.910312500000003</v>
      </c>
      <c r="E1565" s="3">
        <f>MAX(B1565 - D1565/Inputs!$B$5, 0)</f>
        <v>0</v>
      </c>
      <c r="F1565" s="3">
        <f>MAX(D1565*Inputs!$B$5 - B1565, 0)</f>
        <v>13.911075000000004</v>
      </c>
      <c r="G1565" s="3">
        <f t="shared" si="217"/>
        <v>0.04</v>
      </c>
      <c r="H1565" t="str">
        <f t="shared" si="218"/>
        <v>Charge</v>
      </c>
      <c r="I1565" s="3">
        <f t="shared" si="223"/>
        <v>340</v>
      </c>
      <c r="J1565" s="3">
        <f t="shared" si="224"/>
        <v>0</v>
      </c>
      <c r="K1565" s="3">
        <f>MIN(Inputs!$B$2, (Inputs!$B$8 - I1565)/Inputs!$B$9)</f>
        <v>0</v>
      </c>
      <c r="L1565" s="3">
        <f>MAX(MIN(Inputs!$B$2, I1565*Inputs!$B$10, Inputs!$B$8*Inputs!$B$4 - J1565), 0)</f>
        <v>170</v>
      </c>
      <c r="M1565" s="3">
        <f t="shared" si="219"/>
        <v>0</v>
      </c>
      <c r="N1565" s="3">
        <f t="shared" si="220"/>
        <v>0</v>
      </c>
      <c r="O1565" s="3">
        <f>IF(H1565="Reg", MIN(Inputs!$B$2, I1565*Inputs!$B$10, (Inputs!$B$8-I1565)/Inputs!$B$9), 0)</f>
        <v>0</v>
      </c>
      <c r="P1565" s="3">
        <f t="shared" si="221"/>
        <v>0</v>
      </c>
      <c r="Q1565" s="3">
        <f t="shared" si="222"/>
        <v>0</v>
      </c>
      <c r="R1565" s="3">
        <f>I1565 + M1565*Inputs!$B$9 - N1565/Inputs!$B$10</f>
        <v>340</v>
      </c>
    </row>
    <row r="1566" spans="1:18" x14ac:dyDescent="0.3">
      <c r="A1566" s="4">
        <v>46088.166666666657</v>
      </c>
      <c r="B1566" s="3">
        <v>23.572500000000002</v>
      </c>
      <c r="C1566" s="3">
        <v>0.04</v>
      </c>
      <c r="D1566" s="3">
        <f t="shared" si="216"/>
        <v>41.910312500000003</v>
      </c>
      <c r="E1566" s="3">
        <f>MAX(B1566 - D1566/Inputs!$B$5, 0)</f>
        <v>0</v>
      </c>
      <c r="F1566" s="3">
        <f>MAX(D1566*Inputs!$B$5 - B1566, 0)</f>
        <v>13.308575000000001</v>
      </c>
      <c r="G1566" s="3">
        <f t="shared" si="217"/>
        <v>0.04</v>
      </c>
      <c r="H1566" t="str">
        <f t="shared" si="218"/>
        <v>Charge</v>
      </c>
      <c r="I1566" s="3">
        <f t="shared" si="223"/>
        <v>340</v>
      </c>
      <c r="J1566" s="3">
        <f t="shared" si="224"/>
        <v>0</v>
      </c>
      <c r="K1566" s="3">
        <f>MIN(Inputs!$B$2, (Inputs!$B$8 - I1566)/Inputs!$B$9)</f>
        <v>0</v>
      </c>
      <c r="L1566" s="3">
        <f>MAX(MIN(Inputs!$B$2, I1566*Inputs!$B$10, Inputs!$B$8*Inputs!$B$4 - J1566), 0)</f>
        <v>170</v>
      </c>
      <c r="M1566" s="3">
        <f t="shared" si="219"/>
        <v>0</v>
      </c>
      <c r="N1566" s="3">
        <f t="shared" si="220"/>
        <v>0</v>
      </c>
      <c r="O1566" s="3">
        <f>IF(H1566="Reg", MIN(Inputs!$B$2, I1566*Inputs!$B$10, (Inputs!$B$8-I1566)/Inputs!$B$9), 0)</f>
        <v>0</v>
      </c>
      <c r="P1566" s="3">
        <f t="shared" si="221"/>
        <v>0</v>
      </c>
      <c r="Q1566" s="3">
        <f t="shared" si="222"/>
        <v>0</v>
      </c>
      <c r="R1566" s="3">
        <f>I1566 + M1566*Inputs!$B$9 - N1566/Inputs!$B$10</f>
        <v>340</v>
      </c>
    </row>
    <row r="1567" spans="1:18" x14ac:dyDescent="0.3">
      <c r="A1567" s="4">
        <v>46088.208333333343</v>
      </c>
      <c r="B1567" s="3">
        <v>27.434999999999999</v>
      </c>
      <c r="C1567" s="3">
        <v>0.04</v>
      </c>
      <c r="D1567" s="3">
        <f t="shared" si="216"/>
        <v>41.910312500000003</v>
      </c>
      <c r="E1567" s="3">
        <f>MAX(B1567 - D1567/Inputs!$B$5, 0)</f>
        <v>0</v>
      </c>
      <c r="F1567" s="3">
        <f>MAX(D1567*Inputs!$B$5 - B1567, 0)</f>
        <v>9.446075000000004</v>
      </c>
      <c r="G1567" s="3">
        <f t="shared" si="217"/>
        <v>0.04</v>
      </c>
      <c r="H1567" t="str">
        <f t="shared" si="218"/>
        <v>Charge</v>
      </c>
      <c r="I1567" s="3">
        <f t="shared" si="223"/>
        <v>340</v>
      </c>
      <c r="J1567" s="3">
        <f t="shared" si="224"/>
        <v>0</v>
      </c>
      <c r="K1567" s="3">
        <f>MIN(Inputs!$B$2, (Inputs!$B$8 - I1567)/Inputs!$B$9)</f>
        <v>0</v>
      </c>
      <c r="L1567" s="3">
        <f>MAX(MIN(Inputs!$B$2, I1567*Inputs!$B$10, Inputs!$B$8*Inputs!$B$4 - J1567), 0)</f>
        <v>170</v>
      </c>
      <c r="M1567" s="3">
        <f t="shared" si="219"/>
        <v>0</v>
      </c>
      <c r="N1567" s="3">
        <f t="shared" si="220"/>
        <v>0</v>
      </c>
      <c r="O1567" s="3">
        <f>IF(H1567="Reg", MIN(Inputs!$B$2, I1567*Inputs!$B$10, (Inputs!$B$8-I1567)/Inputs!$B$9), 0)</f>
        <v>0</v>
      </c>
      <c r="P1567" s="3">
        <f t="shared" si="221"/>
        <v>0</v>
      </c>
      <c r="Q1567" s="3">
        <f t="shared" si="222"/>
        <v>0</v>
      </c>
      <c r="R1567" s="3">
        <f>I1567 + M1567*Inputs!$B$9 - N1567/Inputs!$B$10</f>
        <v>340</v>
      </c>
    </row>
    <row r="1568" spans="1:18" x14ac:dyDescent="0.3">
      <c r="A1568" s="4">
        <v>46088.25</v>
      </c>
      <c r="B1568" s="3">
        <v>31.587499999999999</v>
      </c>
      <c r="C1568" s="3">
        <v>0.1</v>
      </c>
      <c r="D1568" s="3">
        <f t="shared" si="216"/>
        <v>41.910312500000003</v>
      </c>
      <c r="E1568" s="3">
        <f>MAX(B1568 - D1568/Inputs!$B$5, 0)</f>
        <v>0</v>
      </c>
      <c r="F1568" s="3">
        <f>MAX(D1568*Inputs!$B$5 - B1568, 0)</f>
        <v>5.2935750000000041</v>
      </c>
      <c r="G1568" s="3">
        <f t="shared" si="217"/>
        <v>0.1</v>
      </c>
      <c r="H1568" t="str">
        <f t="shared" si="218"/>
        <v>Charge</v>
      </c>
      <c r="I1568" s="3">
        <f t="shared" si="223"/>
        <v>340</v>
      </c>
      <c r="J1568" s="3">
        <f t="shared" si="224"/>
        <v>0</v>
      </c>
      <c r="K1568" s="3">
        <f>MIN(Inputs!$B$2, (Inputs!$B$8 - I1568)/Inputs!$B$9)</f>
        <v>0</v>
      </c>
      <c r="L1568" s="3">
        <f>MAX(MIN(Inputs!$B$2, I1568*Inputs!$B$10, Inputs!$B$8*Inputs!$B$4 - J1568), 0)</f>
        <v>170</v>
      </c>
      <c r="M1568" s="3">
        <f t="shared" si="219"/>
        <v>0</v>
      </c>
      <c r="N1568" s="3">
        <f t="shared" si="220"/>
        <v>0</v>
      </c>
      <c r="O1568" s="3">
        <f>IF(H1568="Reg", MIN(Inputs!$B$2, I1568*Inputs!$B$10, (Inputs!$B$8-I1568)/Inputs!$B$9), 0)</f>
        <v>0</v>
      </c>
      <c r="P1568" s="3">
        <f t="shared" si="221"/>
        <v>0</v>
      </c>
      <c r="Q1568" s="3">
        <f t="shared" si="222"/>
        <v>0</v>
      </c>
      <c r="R1568" s="3">
        <f>I1568 + M1568*Inputs!$B$9 - N1568/Inputs!$B$10</f>
        <v>340</v>
      </c>
    </row>
    <row r="1569" spans="1:18" x14ac:dyDescent="0.3">
      <c r="A1569" s="4">
        <v>46088.291666666657</v>
      </c>
      <c r="B1569" s="3">
        <v>34.142499999999998</v>
      </c>
      <c r="C1569" s="3">
        <v>0.5</v>
      </c>
      <c r="D1569" s="3">
        <f t="shared" si="216"/>
        <v>41.910312500000003</v>
      </c>
      <c r="E1569" s="3">
        <f>MAX(B1569 - D1569/Inputs!$B$5, 0)</f>
        <v>0</v>
      </c>
      <c r="F1569" s="3">
        <f>MAX(D1569*Inputs!$B$5 - B1569, 0)</f>
        <v>2.7385750000000044</v>
      </c>
      <c r="G1569" s="3">
        <f t="shared" si="217"/>
        <v>0.5</v>
      </c>
      <c r="H1569" t="str">
        <f t="shared" si="218"/>
        <v>Charge</v>
      </c>
      <c r="I1569" s="3">
        <f t="shared" si="223"/>
        <v>340</v>
      </c>
      <c r="J1569" s="3">
        <f t="shared" si="224"/>
        <v>0</v>
      </c>
      <c r="K1569" s="3">
        <f>MIN(Inputs!$B$2, (Inputs!$B$8 - I1569)/Inputs!$B$9)</f>
        <v>0</v>
      </c>
      <c r="L1569" s="3">
        <f>MAX(MIN(Inputs!$B$2, I1569*Inputs!$B$10, Inputs!$B$8*Inputs!$B$4 - J1569), 0)</f>
        <v>170</v>
      </c>
      <c r="M1569" s="3">
        <f t="shared" si="219"/>
        <v>0</v>
      </c>
      <c r="N1569" s="3">
        <f t="shared" si="220"/>
        <v>0</v>
      </c>
      <c r="O1569" s="3">
        <f>IF(H1569="Reg", MIN(Inputs!$B$2, I1569*Inputs!$B$10, (Inputs!$B$8-I1569)/Inputs!$B$9), 0)</f>
        <v>0</v>
      </c>
      <c r="P1569" s="3">
        <f t="shared" si="221"/>
        <v>0</v>
      </c>
      <c r="Q1569" s="3">
        <f t="shared" si="222"/>
        <v>0</v>
      </c>
      <c r="R1569" s="3">
        <f>I1569 + M1569*Inputs!$B$9 - N1569/Inputs!$B$10</f>
        <v>340</v>
      </c>
    </row>
    <row r="1570" spans="1:18" x14ac:dyDescent="0.3">
      <c r="A1570" s="4">
        <v>46088.333333333343</v>
      </c>
      <c r="B1570" s="3">
        <v>35.667500000000004</v>
      </c>
      <c r="C1570" s="3">
        <v>4.95</v>
      </c>
      <c r="D1570" s="3">
        <f t="shared" si="216"/>
        <v>41.910312500000003</v>
      </c>
      <c r="E1570" s="3">
        <f>MAX(B1570 - D1570/Inputs!$B$5, 0)</f>
        <v>0</v>
      </c>
      <c r="F1570" s="3">
        <f>MAX(D1570*Inputs!$B$5 - B1570, 0)</f>
        <v>1.2135749999999987</v>
      </c>
      <c r="G1570" s="3">
        <f t="shared" si="217"/>
        <v>4.95</v>
      </c>
      <c r="H1570" t="str">
        <f t="shared" si="218"/>
        <v>Reg</v>
      </c>
      <c r="I1570" s="3">
        <f t="shared" si="223"/>
        <v>340</v>
      </c>
      <c r="J1570" s="3">
        <f t="shared" si="224"/>
        <v>0</v>
      </c>
      <c r="K1570" s="3">
        <f>MIN(Inputs!$B$2, (Inputs!$B$8 - I1570)/Inputs!$B$9)</f>
        <v>0</v>
      </c>
      <c r="L1570" s="3">
        <f>MAX(MIN(Inputs!$B$2, I1570*Inputs!$B$10, Inputs!$B$8*Inputs!$B$4 - J1570), 0)</f>
        <v>170</v>
      </c>
      <c r="M1570" s="3">
        <f t="shared" si="219"/>
        <v>0</v>
      </c>
      <c r="N1570" s="3">
        <f t="shared" si="220"/>
        <v>0</v>
      </c>
      <c r="O1570" s="3">
        <f>IF(H1570="Reg", MIN(Inputs!$B$2, I1570*Inputs!$B$10, (Inputs!$B$8-I1570)/Inputs!$B$9), 0)</f>
        <v>0</v>
      </c>
      <c r="P1570" s="3">
        <f t="shared" si="221"/>
        <v>0</v>
      </c>
      <c r="Q1570" s="3">
        <f t="shared" si="222"/>
        <v>0</v>
      </c>
      <c r="R1570" s="3">
        <f>I1570 + M1570*Inputs!$B$9 - N1570/Inputs!$B$10</f>
        <v>340</v>
      </c>
    </row>
    <row r="1571" spans="1:18" x14ac:dyDescent="0.3">
      <c r="A1571" s="4">
        <v>46088.375</v>
      </c>
      <c r="B1571" s="3">
        <v>25.639999999999997</v>
      </c>
      <c r="C1571" s="3">
        <v>4.6900000000000004</v>
      </c>
      <c r="D1571" s="3">
        <f t="shared" si="216"/>
        <v>41.910312500000003</v>
      </c>
      <c r="E1571" s="3">
        <f>MAX(B1571 - D1571/Inputs!$B$5, 0)</f>
        <v>0</v>
      </c>
      <c r="F1571" s="3">
        <f>MAX(D1571*Inputs!$B$5 - B1571, 0)</f>
        <v>11.241075000000006</v>
      </c>
      <c r="G1571" s="3">
        <f t="shared" si="217"/>
        <v>4.6900000000000004</v>
      </c>
      <c r="H1571" t="str">
        <f t="shared" si="218"/>
        <v>Charge</v>
      </c>
      <c r="I1571" s="3">
        <f t="shared" si="223"/>
        <v>340</v>
      </c>
      <c r="J1571" s="3">
        <f t="shared" si="224"/>
        <v>0</v>
      </c>
      <c r="K1571" s="3">
        <f>MIN(Inputs!$B$2, (Inputs!$B$8 - I1571)/Inputs!$B$9)</f>
        <v>0</v>
      </c>
      <c r="L1571" s="3">
        <f>MAX(MIN(Inputs!$B$2, I1571*Inputs!$B$10, Inputs!$B$8*Inputs!$B$4 - J1571), 0)</f>
        <v>170</v>
      </c>
      <c r="M1571" s="3">
        <f t="shared" si="219"/>
        <v>0</v>
      </c>
      <c r="N1571" s="3">
        <f t="shared" si="220"/>
        <v>0</v>
      </c>
      <c r="O1571" s="3">
        <f>IF(H1571="Reg", MIN(Inputs!$B$2, I1571*Inputs!$B$10, (Inputs!$B$8-I1571)/Inputs!$B$9), 0)</f>
        <v>0</v>
      </c>
      <c r="P1571" s="3">
        <f t="shared" si="221"/>
        <v>0</v>
      </c>
      <c r="Q1571" s="3">
        <f t="shared" si="222"/>
        <v>0</v>
      </c>
      <c r="R1571" s="3">
        <f>I1571 + M1571*Inputs!$B$9 - N1571/Inputs!$B$10</f>
        <v>340</v>
      </c>
    </row>
    <row r="1572" spans="1:18" x14ac:dyDescent="0.3">
      <c r="A1572" s="4">
        <v>46088.416666666657</v>
      </c>
      <c r="B1572" s="3">
        <v>24.392500000000002</v>
      </c>
      <c r="C1572" s="3">
        <v>1.99</v>
      </c>
      <c r="D1572" s="3">
        <f t="shared" si="216"/>
        <v>41.910312500000003</v>
      </c>
      <c r="E1572" s="3">
        <f>MAX(B1572 - D1572/Inputs!$B$5, 0)</f>
        <v>0</v>
      </c>
      <c r="F1572" s="3">
        <f>MAX(D1572*Inputs!$B$5 - B1572, 0)</f>
        <v>12.488575000000001</v>
      </c>
      <c r="G1572" s="3">
        <f t="shared" si="217"/>
        <v>1.99</v>
      </c>
      <c r="H1572" t="str">
        <f t="shared" si="218"/>
        <v>Charge</v>
      </c>
      <c r="I1572" s="3">
        <f t="shared" si="223"/>
        <v>340</v>
      </c>
      <c r="J1572" s="3">
        <f t="shared" si="224"/>
        <v>0</v>
      </c>
      <c r="K1572" s="3">
        <f>MIN(Inputs!$B$2, (Inputs!$B$8 - I1572)/Inputs!$B$9)</f>
        <v>0</v>
      </c>
      <c r="L1572" s="3">
        <f>MAX(MIN(Inputs!$B$2, I1572*Inputs!$B$10, Inputs!$B$8*Inputs!$B$4 - J1572), 0)</f>
        <v>170</v>
      </c>
      <c r="M1572" s="3">
        <f t="shared" si="219"/>
        <v>0</v>
      </c>
      <c r="N1572" s="3">
        <f t="shared" si="220"/>
        <v>0</v>
      </c>
      <c r="O1572" s="3">
        <f>IF(H1572="Reg", MIN(Inputs!$B$2, I1572*Inputs!$B$10, (Inputs!$B$8-I1572)/Inputs!$B$9), 0)</f>
        <v>0</v>
      </c>
      <c r="P1572" s="3">
        <f t="shared" si="221"/>
        <v>0</v>
      </c>
      <c r="Q1572" s="3">
        <f t="shared" si="222"/>
        <v>0</v>
      </c>
      <c r="R1572" s="3">
        <f>I1572 + M1572*Inputs!$B$9 - N1572/Inputs!$B$10</f>
        <v>340</v>
      </c>
    </row>
    <row r="1573" spans="1:18" x14ac:dyDescent="0.3">
      <c r="A1573" s="4">
        <v>46088.458333333343</v>
      </c>
      <c r="B1573" s="3">
        <v>26.48</v>
      </c>
      <c r="C1573" s="3">
        <v>1.1000000000000001</v>
      </c>
      <c r="D1573" s="3">
        <f t="shared" si="216"/>
        <v>41.910312500000003</v>
      </c>
      <c r="E1573" s="3">
        <f>MAX(B1573 - D1573/Inputs!$B$5, 0)</f>
        <v>0</v>
      </c>
      <c r="F1573" s="3">
        <f>MAX(D1573*Inputs!$B$5 - B1573, 0)</f>
        <v>10.401075000000002</v>
      </c>
      <c r="G1573" s="3">
        <f t="shared" si="217"/>
        <v>1.1000000000000001</v>
      </c>
      <c r="H1573" t="str">
        <f t="shared" si="218"/>
        <v>Charge</v>
      </c>
      <c r="I1573" s="3">
        <f t="shared" si="223"/>
        <v>340</v>
      </c>
      <c r="J1573" s="3">
        <f t="shared" si="224"/>
        <v>0</v>
      </c>
      <c r="K1573" s="3">
        <f>MIN(Inputs!$B$2, (Inputs!$B$8 - I1573)/Inputs!$B$9)</f>
        <v>0</v>
      </c>
      <c r="L1573" s="3">
        <f>MAX(MIN(Inputs!$B$2, I1573*Inputs!$B$10, Inputs!$B$8*Inputs!$B$4 - J1573), 0)</f>
        <v>170</v>
      </c>
      <c r="M1573" s="3">
        <f t="shared" si="219"/>
        <v>0</v>
      </c>
      <c r="N1573" s="3">
        <f t="shared" si="220"/>
        <v>0</v>
      </c>
      <c r="O1573" s="3">
        <f>IF(H1573="Reg", MIN(Inputs!$B$2, I1573*Inputs!$B$10, (Inputs!$B$8-I1573)/Inputs!$B$9), 0)</f>
        <v>0</v>
      </c>
      <c r="P1573" s="3">
        <f t="shared" si="221"/>
        <v>0</v>
      </c>
      <c r="Q1573" s="3">
        <f t="shared" si="222"/>
        <v>0</v>
      </c>
      <c r="R1573" s="3">
        <f>I1573 + M1573*Inputs!$B$9 - N1573/Inputs!$B$10</f>
        <v>340</v>
      </c>
    </row>
    <row r="1574" spans="1:18" x14ac:dyDescent="0.3">
      <c r="A1574" s="4">
        <v>46088.5</v>
      </c>
      <c r="B1574" s="3">
        <v>25.645000000000003</v>
      </c>
      <c r="C1574" s="3">
        <v>0.64</v>
      </c>
      <c r="D1574" s="3">
        <f t="shared" si="216"/>
        <v>41.910312500000003</v>
      </c>
      <c r="E1574" s="3">
        <f>MAX(B1574 - D1574/Inputs!$B$5, 0)</f>
        <v>0</v>
      </c>
      <c r="F1574" s="3">
        <f>MAX(D1574*Inputs!$B$5 - B1574, 0)</f>
        <v>11.236075</v>
      </c>
      <c r="G1574" s="3">
        <f t="shared" si="217"/>
        <v>0.64</v>
      </c>
      <c r="H1574" t="str">
        <f t="shared" si="218"/>
        <v>Charge</v>
      </c>
      <c r="I1574" s="3">
        <f t="shared" si="223"/>
        <v>340</v>
      </c>
      <c r="J1574" s="3">
        <f t="shared" si="224"/>
        <v>0</v>
      </c>
      <c r="K1574" s="3">
        <f>MIN(Inputs!$B$2, (Inputs!$B$8 - I1574)/Inputs!$B$9)</f>
        <v>0</v>
      </c>
      <c r="L1574" s="3">
        <f>MAX(MIN(Inputs!$B$2, I1574*Inputs!$B$10, Inputs!$B$8*Inputs!$B$4 - J1574), 0)</f>
        <v>170</v>
      </c>
      <c r="M1574" s="3">
        <f t="shared" si="219"/>
        <v>0</v>
      </c>
      <c r="N1574" s="3">
        <f t="shared" si="220"/>
        <v>0</v>
      </c>
      <c r="O1574" s="3">
        <f>IF(H1574="Reg", MIN(Inputs!$B$2, I1574*Inputs!$B$10, (Inputs!$B$8-I1574)/Inputs!$B$9), 0)</f>
        <v>0</v>
      </c>
      <c r="P1574" s="3">
        <f t="shared" si="221"/>
        <v>0</v>
      </c>
      <c r="Q1574" s="3">
        <f t="shared" si="222"/>
        <v>0</v>
      </c>
      <c r="R1574" s="3">
        <f>I1574 + M1574*Inputs!$B$9 - N1574/Inputs!$B$10</f>
        <v>340</v>
      </c>
    </row>
    <row r="1575" spans="1:18" x14ac:dyDescent="0.3">
      <c r="A1575" s="4">
        <v>46088.541666666657</v>
      </c>
      <c r="B1575" s="3">
        <v>26.032499999999999</v>
      </c>
      <c r="C1575" s="3">
        <v>0.5</v>
      </c>
      <c r="D1575" s="3">
        <f t="shared" si="216"/>
        <v>41.910312500000003</v>
      </c>
      <c r="E1575" s="3">
        <f>MAX(B1575 - D1575/Inputs!$B$5, 0)</f>
        <v>0</v>
      </c>
      <c r="F1575" s="3">
        <f>MAX(D1575*Inputs!$B$5 - B1575, 0)</f>
        <v>10.848575000000004</v>
      </c>
      <c r="G1575" s="3">
        <f t="shared" si="217"/>
        <v>0.5</v>
      </c>
      <c r="H1575" t="str">
        <f t="shared" si="218"/>
        <v>Charge</v>
      </c>
      <c r="I1575" s="3">
        <f t="shared" si="223"/>
        <v>340</v>
      </c>
      <c r="J1575" s="3">
        <f t="shared" si="224"/>
        <v>0</v>
      </c>
      <c r="K1575" s="3">
        <f>MIN(Inputs!$B$2, (Inputs!$B$8 - I1575)/Inputs!$B$9)</f>
        <v>0</v>
      </c>
      <c r="L1575" s="3">
        <f>MAX(MIN(Inputs!$B$2, I1575*Inputs!$B$10, Inputs!$B$8*Inputs!$B$4 - J1575), 0)</f>
        <v>170</v>
      </c>
      <c r="M1575" s="3">
        <f t="shared" si="219"/>
        <v>0</v>
      </c>
      <c r="N1575" s="3">
        <f t="shared" si="220"/>
        <v>0</v>
      </c>
      <c r="O1575" s="3">
        <f>IF(H1575="Reg", MIN(Inputs!$B$2, I1575*Inputs!$B$10, (Inputs!$B$8-I1575)/Inputs!$B$9), 0)</f>
        <v>0</v>
      </c>
      <c r="P1575" s="3">
        <f t="shared" si="221"/>
        <v>0</v>
      </c>
      <c r="Q1575" s="3">
        <f t="shared" si="222"/>
        <v>0</v>
      </c>
      <c r="R1575" s="3">
        <f>I1575 + M1575*Inputs!$B$9 - N1575/Inputs!$B$10</f>
        <v>340</v>
      </c>
    </row>
    <row r="1576" spans="1:18" x14ac:dyDescent="0.3">
      <c r="A1576" s="4">
        <v>46088.583333333343</v>
      </c>
      <c r="B1576" s="3">
        <v>38.785000000000004</v>
      </c>
      <c r="C1576" s="3">
        <v>1</v>
      </c>
      <c r="D1576" s="3">
        <f t="shared" si="216"/>
        <v>41.910312500000003</v>
      </c>
      <c r="E1576" s="3">
        <f>MAX(B1576 - D1576/Inputs!$B$5, 0)</f>
        <v>0</v>
      </c>
      <c r="F1576" s="3">
        <f>MAX(D1576*Inputs!$B$5 - B1576, 0)</f>
        <v>0</v>
      </c>
      <c r="G1576" s="3">
        <f t="shared" si="217"/>
        <v>1</v>
      </c>
      <c r="H1576" t="str">
        <f t="shared" si="218"/>
        <v>Reg</v>
      </c>
      <c r="I1576" s="3">
        <f t="shared" si="223"/>
        <v>340</v>
      </c>
      <c r="J1576" s="3">
        <f t="shared" si="224"/>
        <v>0</v>
      </c>
      <c r="K1576" s="3">
        <f>MIN(Inputs!$B$2, (Inputs!$B$8 - I1576)/Inputs!$B$9)</f>
        <v>0</v>
      </c>
      <c r="L1576" s="3">
        <f>MAX(MIN(Inputs!$B$2, I1576*Inputs!$B$10, Inputs!$B$8*Inputs!$B$4 - J1576), 0)</f>
        <v>170</v>
      </c>
      <c r="M1576" s="3">
        <f t="shared" si="219"/>
        <v>0</v>
      </c>
      <c r="N1576" s="3">
        <f t="shared" si="220"/>
        <v>0</v>
      </c>
      <c r="O1576" s="3">
        <f>IF(H1576="Reg", MIN(Inputs!$B$2, I1576*Inputs!$B$10, (Inputs!$B$8-I1576)/Inputs!$B$9), 0)</f>
        <v>0</v>
      </c>
      <c r="P1576" s="3">
        <f t="shared" si="221"/>
        <v>0</v>
      </c>
      <c r="Q1576" s="3">
        <f t="shared" si="222"/>
        <v>0</v>
      </c>
      <c r="R1576" s="3">
        <f>I1576 + M1576*Inputs!$B$9 - N1576/Inputs!$B$10</f>
        <v>340</v>
      </c>
    </row>
    <row r="1577" spans="1:18" x14ac:dyDescent="0.3">
      <c r="A1577" s="4">
        <v>46088.625</v>
      </c>
      <c r="B1577" s="3">
        <v>34.342500000000001</v>
      </c>
      <c r="C1577" s="3">
        <v>1.03</v>
      </c>
      <c r="D1577" s="3">
        <f t="shared" si="216"/>
        <v>41.910312500000003</v>
      </c>
      <c r="E1577" s="3">
        <f>MAX(B1577 - D1577/Inputs!$B$5, 0)</f>
        <v>0</v>
      </c>
      <c r="F1577" s="3">
        <f>MAX(D1577*Inputs!$B$5 - B1577, 0)</f>
        <v>2.5385750000000016</v>
      </c>
      <c r="G1577" s="3">
        <f t="shared" si="217"/>
        <v>1.03</v>
      </c>
      <c r="H1577" t="str">
        <f t="shared" si="218"/>
        <v>Charge</v>
      </c>
      <c r="I1577" s="3">
        <f t="shared" si="223"/>
        <v>340</v>
      </c>
      <c r="J1577" s="3">
        <f t="shared" si="224"/>
        <v>0</v>
      </c>
      <c r="K1577" s="3">
        <f>MIN(Inputs!$B$2, (Inputs!$B$8 - I1577)/Inputs!$B$9)</f>
        <v>0</v>
      </c>
      <c r="L1577" s="3">
        <f>MAX(MIN(Inputs!$B$2, I1577*Inputs!$B$10, Inputs!$B$8*Inputs!$B$4 - J1577), 0)</f>
        <v>170</v>
      </c>
      <c r="M1577" s="3">
        <f t="shared" si="219"/>
        <v>0</v>
      </c>
      <c r="N1577" s="3">
        <f t="shared" si="220"/>
        <v>0</v>
      </c>
      <c r="O1577" s="3">
        <f>IF(H1577="Reg", MIN(Inputs!$B$2, I1577*Inputs!$B$10, (Inputs!$B$8-I1577)/Inputs!$B$9), 0)</f>
        <v>0</v>
      </c>
      <c r="P1577" s="3">
        <f t="shared" si="221"/>
        <v>0</v>
      </c>
      <c r="Q1577" s="3">
        <f t="shared" si="222"/>
        <v>0</v>
      </c>
      <c r="R1577" s="3">
        <f>I1577 + M1577*Inputs!$B$9 - N1577/Inputs!$B$10</f>
        <v>340</v>
      </c>
    </row>
    <row r="1578" spans="1:18" x14ac:dyDescent="0.3">
      <c r="A1578" s="4">
        <v>46088.666666666657</v>
      </c>
      <c r="B1578" s="3">
        <v>34.282500000000006</v>
      </c>
      <c r="C1578" s="3">
        <v>1.04</v>
      </c>
      <c r="D1578" s="3">
        <f t="shared" si="216"/>
        <v>41.910312500000003</v>
      </c>
      <c r="E1578" s="3">
        <f>MAX(B1578 - D1578/Inputs!$B$5, 0)</f>
        <v>0</v>
      </c>
      <c r="F1578" s="3">
        <f>MAX(D1578*Inputs!$B$5 - B1578, 0)</f>
        <v>2.5985749999999967</v>
      </c>
      <c r="G1578" s="3">
        <f t="shared" si="217"/>
        <v>1.04</v>
      </c>
      <c r="H1578" t="str">
        <f t="shared" si="218"/>
        <v>Charge</v>
      </c>
      <c r="I1578" s="3">
        <f t="shared" si="223"/>
        <v>340</v>
      </c>
      <c r="J1578" s="3">
        <f t="shared" si="224"/>
        <v>0</v>
      </c>
      <c r="K1578" s="3">
        <f>MIN(Inputs!$B$2, (Inputs!$B$8 - I1578)/Inputs!$B$9)</f>
        <v>0</v>
      </c>
      <c r="L1578" s="3">
        <f>MAX(MIN(Inputs!$B$2, I1578*Inputs!$B$10, Inputs!$B$8*Inputs!$B$4 - J1578), 0)</f>
        <v>170</v>
      </c>
      <c r="M1578" s="3">
        <f t="shared" si="219"/>
        <v>0</v>
      </c>
      <c r="N1578" s="3">
        <f t="shared" si="220"/>
        <v>0</v>
      </c>
      <c r="O1578" s="3">
        <f>IF(H1578="Reg", MIN(Inputs!$B$2, I1578*Inputs!$B$10, (Inputs!$B$8-I1578)/Inputs!$B$9), 0)</f>
        <v>0</v>
      </c>
      <c r="P1578" s="3">
        <f t="shared" si="221"/>
        <v>0</v>
      </c>
      <c r="Q1578" s="3">
        <f t="shared" si="222"/>
        <v>0</v>
      </c>
      <c r="R1578" s="3">
        <f>I1578 + M1578*Inputs!$B$9 - N1578/Inputs!$B$10</f>
        <v>340</v>
      </c>
    </row>
    <row r="1579" spans="1:18" x14ac:dyDescent="0.3">
      <c r="A1579" s="4">
        <v>46088.708333333343</v>
      </c>
      <c r="B1579" s="3">
        <v>33.702500000000001</v>
      </c>
      <c r="C1579" s="3">
        <v>19</v>
      </c>
      <c r="D1579" s="3">
        <f t="shared" si="216"/>
        <v>41.910312500000003</v>
      </c>
      <c r="E1579" s="3">
        <f>MAX(B1579 - D1579/Inputs!$B$5, 0)</f>
        <v>0</v>
      </c>
      <c r="F1579" s="3">
        <f>MAX(D1579*Inputs!$B$5 - B1579, 0)</f>
        <v>3.1785750000000021</v>
      </c>
      <c r="G1579" s="3">
        <f t="shared" si="217"/>
        <v>19</v>
      </c>
      <c r="H1579" t="str">
        <f t="shared" si="218"/>
        <v>Reg</v>
      </c>
      <c r="I1579" s="3">
        <f t="shared" si="223"/>
        <v>340</v>
      </c>
      <c r="J1579" s="3">
        <f t="shared" si="224"/>
        <v>0</v>
      </c>
      <c r="K1579" s="3">
        <f>MIN(Inputs!$B$2, (Inputs!$B$8 - I1579)/Inputs!$B$9)</f>
        <v>0</v>
      </c>
      <c r="L1579" s="3">
        <f>MAX(MIN(Inputs!$B$2, I1579*Inputs!$B$10, Inputs!$B$8*Inputs!$B$4 - J1579), 0)</f>
        <v>170</v>
      </c>
      <c r="M1579" s="3">
        <f t="shared" si="219"/>
        <v>0</v>
      </c>
      <c r="N1579" s="3">
        <f t="shared" si="220"/>
        <v>0</v>
      </c>
      <c r="O1579" s="3">
        <f>IF(H1579="Reg", MIN(Inputs!$B$2, I1579*Inputs!$B$10, (Inputs!$B$8-I1579)/Inputs!$B$9), 0)</f>
        <v>0</v>
      </c>
      <c r="P1579" s="3">
        <f t="shared" si="221"/>
        <v>0</v>
      </c>
      <c r="Q1579" s="3">
        <f t="shared" si="222"/>
        <v>0</v>
      </c>
      <c r="R1579" s="3">
        <f>I1579 + M1579*Inputs!$B$9 - N1579/Inputs!$B$10</f>
        <v>340</v>
      </c>
    </row>
    <row r="1580" spans="1:18" x14ac:dyDescent="0.3">
      <c r="A1580" s="4">
        <v>46088.75</v>
      </c>
      <c r="B1580" s="3">
        <v>116.98500000000001</v>
      </c>
      <c r="C1580" s="3">
        <v>44.58</v>
      </c>
      <c r="D1580" s="3">
        <f t="shared" si="216"/>
        <v>41.910312500000003</v>
      </c>
      <c r="E1580" s="3">
        <f>MAX(B1580 - D1580/Inputs!$B$5, 0)</f>
        <v>69.35964488636364</v>
      </c>
      <c r="F1580" s="3">
        <f>MAX(D1580*Inputs!$B$5 - B1580, 0)</f>
        <v>0</v>
      </c>
      <c r="G1580" s="3">
        <f t="shared" si="217"/>
        <v>44.58</v>
      </c>
      <c r="H1580" t="str">
        <f t="shared" si="218"/>
        <v>Discharge</v>
      </c>
      <c r="I1580" s="3">
        <f t="shared" si="223"/>
        <v>340</v>
      </c>
      <c r="J1580" s="3">
        <f t="shared" si="224"/>
        <v>0</v>
      </c>
      <c r="K1580" s="3">
        <f>MIN(Inputs!$B$2, (Inputs!$B$8 - I1580)/Inputs!$B$9)</f>
        <v>0</v>
      </c>
      <c r="L1580" s="3">
        <f>MAX(MIN(Inputs!$B$2, I1580*Inputs!$B$10, Inputs!$B$8*Inputs!$B$4 - J1580), 0)</f>
        <v>170</v>
      </c>
      <c r="M1580" s="3">
        <f t="shared" si="219"/>
        <v>0</v>
      </c>
      <c r="N1580" s="3">
        <f t="shared" si="220"/>
        <v>170</v>
      </c>
      <c r="O1580" s="3">
        <f>IF(H1580="Reg", MIN(Inputs!$B$2, I1580*Inputs!$B$10, (Inputs!$B$8-I1580)/Inputs!$B$9), 0)</f>
        <v>0</v>
      </c>
      <c r="P1580" s="3">
        <f t="shared" si="221"/>
        <v>19887.45</v>
      </c>
      <c r="Q1580" s="3">
        <f t="shared" si="222"/>
        <v>0</v>
      </c>
      <c r="R1580" s="3">
        <f>I1580 + M1580*Inputs!$B$9 - N1580/Inputs!$B$10</f>
        <v>158.77939109773115</v>
      </c>
    </row>
    <row r="1581" spans="1:18" x14ac:dyDescent="0.3">
      <c r="A1581" s="4">
        <v>46088.791666666657</v>
      </c>
      <c r="B1581" s="3">
        <v>181.85749999999999</v>
      </c>
      <c r="C1581" s="3">
        <v>20.420000000000002</v>
      </c>
      <c r="D1581" s="3">
        <f t="shared" si="216"/>
        <v>41.910312500000003</v>
      </c>
      <c r="E1581" s="3">
        <f>MAX(B1581 - D1581/Inputs!$B$5, 0)</f>
        <v>134.23214488636361</v>
      </c>
      <c r="F1581" s="3">
        <f>MAX(D1581*Inputs!$B$5 - B1581, 0)</f>
        <v>0</v>
      </c>
      <c r="G1581" s="3">
        <f t="shared" si="217"/>
        <v>20.420000000000002</v>
      </c>
      <c r="H1581" t="str">
        <f t="shared" si="218"/>
        <v>Discharge</v>
      </c>
      <c r="I1581" s="3">
        <f t="shared" si="223"/>
        <v>158.77939109773115</v>
      </c>
      <c r="J1581" s="3">
        <f t="shared" si="224"/>
        <v>170</v>
      </c>
      <c r="K1581" s="3">
        <f>MIN(Inputs!$B$2, (Inputs!$B$8 - I1581)/Inputs!$B$9)</f>
        <v>170</v>
      </c>
      <c r="L1581" s="3">
        <f>MAX(MIN(Inputs!$B$2, I1581*Inputs!$B$10, Inputs!$B$8*Inputs!$B$4 - J1581), 0)</f>
        <v>148.94827166799323</v>
      </c>
      <c r="M1581" s="3">
        <f t="shared" si="219"/>
        <v>0</v>
      </c>
      <c r="N1581" s="3">
        <f t="shared" si="220"/>
        <v>148.94827166799323</v>
      </c>
      <c r="O1581" s="3">
        <f>IF(H1581="Reg", MIN(Inputs!$B$2, I1581*Inputs!$B$10, (Inputs!$B$8-I1581)/Inputs!$B$9), 0)</f>
        <v>0</v>
      </c>
      <c r="P1581" s="3">
        <f t="shared" si="221"/>
        <v>27087.360314862075</v>
      </c>
      <c r="Q1581" s="3">
        <f t="shared" si="222"/>
        <v>0</v>
      </c>
      <c r="R1581" s="3">
        <f>I1581 + M1581*Inputs!$B$9 - N1581/Inputs!$B$10</f>
        <v>0</v>
      </c>
    </row>
    <row r="1582" spans="1:18" x14ac:dyDescent="0.3">
      <c r="A1582" s="4">
        <v>46088.833333333343</v>
      </c>
      <c r="B1582" s="3">
        <v>89.397499999999994</v>
      </c>
      <c r="C1582" s="3">
        <v>19.010000000000002</v>
      </c>
      <c r="D1582" s="3">
        <f t="shared" si="216"/>
        <v>41.910312500000003</v>
      </c>
      <c r="E1582" s="3">
        <f>MAX(B1582 - D1582/Inputs!$B$5, 0)</f>
        <v>41.772144886363627</v>
      </c>
      <c r="F1582" s="3">
        <f>MAX(D1582*Inputs!$B$5 - B1582, 0)</f>
        <v>0</v>
      </c>
      <c r="G1582" s="3">
        <f t="shared" si="217"/>
        <v>19.010000000000002</v>
      </c>
      <c r="H1582" t="str">
        <f t="shared" si="218"/>
        <v>Discharge</v>
      </c>
      <c r="I1582" s="3">
        <f t="shared" si="223"/>
        <v>0</v>
      </c>
      <c r="J1582" s="3">
        <f t="shared" si="224"/>
        <v>318.94827166799325</v>
      </c>
      <c r="K1582" s="3">
        <f>MIN(Inputs!$B$2, (Inputs!$B$8 - I1582)/Inputs!$B$9)</f>
        <v>170</v>
      </c>
      <c r="L1582" s="3">
        <f>MAX(MIN(Inputs!$B$2, I1582*Inputs!$B$10, Inputs!$B$8*Inputs!$B$4 - J1582), 0)</f>
        <v>0</v>
      </c>
      <c r="M1582" s="3">
        <f t="shared" si="219"/>
        <v>0</v>
      </c>
      <c r="N1582" s="3">
        <f t="shared" si="220"/>
        <v>0</v>
      </c>
      <c r="O1582" s="3">
        <f>IF(H1582="Reg", MIN(Inputs!$B$2, I1582*Inputs!$B$10, (Inputs!$B$8-I1582)/Inputs!$B$9), 0)</f>
        <v>0</v>
      </c>
      <c r="P1582" s="3">
        <f t="shared" si="221"/>
        <v>0</v>
      </c>
      <c r="Q1582" s="3">
        <f t="shared" si="222"/>
        <v>0</v>
      </c>
      <c r="R1582" s="3">
        <f>I1582 + M1582*Inputs!$B$9 - N1582/Inputs!$B$10</f>
        <v>0</v>
      </c>
    </row>
    <row r="1583" spans="1:18" x14ac:dyDescent="0.3">
      <c r="A1583" s="4">
        <v>46088.875</v>
      </c>
      <c r="B1583" s="3">
        <v>46.069999999999993</v>
      </c>
      <c r="C1583" s="3">
        <v>1.51</v>
      </c>
      <c r="D1583" s="3">
        <f t="shared" si="216"/>
        <v>41.910312500000003</v>
      </c>
      <c r="E1583" s="3">
        <f>MAX(B1583 - D1583/Inputs!$B$5, 0)</f>
        <v>0</v>
      </c>
      <c r="F1583" s="3">
        <f>MAX(D1583*Inputs!$B$5 - B1583, 0)</f>
        <v>0</v>
      </c>
      <c r="G1583" s="3">
        <f t="shared" si="217"/>
        <v>1.51</v>
      </c>
      <c r="H1583" t="str">
        <f t="shared" si="218"/>
        <v>Reg</v>
      </c>
      <c r="I1583" s="3">
        <f t="shared" si="223"/>
        <v>0</v>
      </c>
      <c r="J1583" s="3">
        <f t="shared" si="224"/>
        <v>318.94827166799325</v>
      </c>
      <c r="K1583" s="3">
        <f>MIN(Inputs!$B$2, (Inputs!$B$8 - I1583)/Inputs!$B$9)</f>
        <v>170</v>
      </c>
      <c r="L1583" s="3">
        <f>MAX(MIN(Inputs!$B$2, I1583*Inputs!$B$10, Inputs!$B$8*Inputs!$B$4 - J1583), 0)</f>
        <v>0</v>
      </c>
      <c r="M1583" s="3">
        <f t="shared" si="219"/>
        <v>0</v>
      </c>
      <c r="N1583" s="3">
        <f t="shared" si="220"/>
        <v>0</v>
      </c>
      <c r="O1583" s="3">
        <f>IF(H1583="Reg", MIN(Inputs!$B$2, I1583*Inputs!$B$10, (Inputs!$B$8-I1583)/Inputs!$B$9), 0)</f>
        <v>0</v>
      </c>
      <c r="P1583" s="3">
        <f t="shared" si="221"/>
        <v>0</v>
      </c>
      <c r="Q1583" s="3">
        <f t="shared" si="222"/>
        <v>0</v>
      </c>
      <c r="R1583" s="3">
        <f>I1583 + M1583*Inputs!$B$9 - N1583/Inputs!$B$10</f>
        <v>0</v>
      </c>
    </row>
    <row r="1584" spans="1:18" x14ac:dyDescent="0.3">
      <c r="A1584" s="4">
        <v>46088.916666666657</v>
      </c>
      <c r="B1584" s="3">
        <v>35.297499999999999</v>
      </c>
      <c r="C1584" s="3">
        <v>1.1299999999999999</v>
      </c>
      <c r="D1584" s="3">
        <f t="shared" si="216"/>
        <v>41.910312500000003</v>
      </c>
      <c r="E1584" s="3">
        <f>MAX(B1584 - D1584/Inputs!$B$5, 0)</f>
        <v>0</v>
      </c>
      <c r="F1584" s="3">
        <f>MAX(D1584*Inputs!$B$5 - B1584, 0)</f>
        <v>1.5835750000000033</v>
      </c>
      <c r="G1584" s="3">
        <f t="shared" si="217"/>
        <v>1.1299999999999999</v>
      </c>
      <c r="H1584" t="str">
        <f t="shared" si="218"/>
        <v>Charge</v>
      </c>
      <c r="I1584" s="3">
        <f t="shared" si="223"/>
        <v>0</v>
      </c>
      <c r="J1584" s="3">
        <f t="shared" si="224"/>
        <v>318.94827166799325</v>
      </c>
      <c r="K1584" s="3">
        <f>MIN(Inputs!$B$2, (Inputs!$B$8 - I1584)/Inputs!$B$9)</f>
        <v>170</v>
      </c>
      <c r="L1584" s="3">
        <f>MAX(MIN(Inputs!$B$2, I1584*Inputs!$B$10, Inputs!$B$8*Inputs!$B$4 - J1584), 0)</f>
        <v>0</v>
      </c>
      <c r="M1584" s="3">
        <f t="shared" si="219"/>
        <v>170</v>
      </c>
      <c r="N1584" s="3">
        <f t="shared" si="220"/>
        <v>0</v>
      </c>
      <c r="O1584" s="3">
        <f>IF(H1584="Reg", MIN(Inputs!$B$2, I1584*Inputs!$B$10, (Inputs!$B$8-I1584)/Inputs!$B$9), 0)</f>
        <v>0</v>
      </c>
      <c r="P1584" s="3">
        <f t="shared" si="221"/>
        <v>-6000.5749999999998</v>
      </c>
      <c r="Q1584" s="3">
        <f t="shared" si="222"/>
        <v>0</v>
      </c>
      <c r="R1584" s="3">
        <f>I1584 + M1584*Inputs!$B$9 - N1584/Inputs!$B$10</f>
        <v>159.4741358339966</v>
      </c>
    </row>
    <row r="1585" spans="1:18" x14ac:dyDescent="0.3">
      <c r="A1585" s="4">
        <v>46088.958333333343</v>
      </c>
      <c r="B1585" s="3">
        <v>29.84</v>
      </c>
      <c r="C1585" s="3">
        <v>1</v>
      </c>
      <c r="D1585" s="3">
        <f t="shared" si="216"/>
        <v>41.910312500000003</v>
      </c>
      <c r="E1585" s="3">
        <f>MAX(B1585 - D1585/Inputs!$B$5, 0)</f>
        <v>0</v>
      </c>
      <c r="F1585" s="3">
        <f>MAX(D1585*Inputs!$B$5 - B1585, 0)</f>
        <v>7.0410750000000029</v>
      </c>
      <c r="G1585" s="3">
        <f t="shared" si="217"/>
        <v>1</v>
      </c>
      <c r="H1585" t="str">
        <f t="shared" si="218"/>
        <v>Charge</v>
      </c>
      <c r="I1585" s="3">
        <f t="shared" si="223"/>
        <v>159.4741358339966</v>
      </c>
      <c r="J1585" s="3">
        <f t="shared" si="224"/>
        <v>318.94827166799325</v>
      </c>
      <c r="K1585" s="3">
        <f>MIN(Inputs!$B$2, (Inputs!$B$8 - I1585)/Inputs!$B$9)</f>
        <v>170</v>
      </c>
      <c r="L1585" s="3">
        <f>MAX(MIN(Inputs!$B$2, I1585*Inputs!$B$10, Inputs!$B$8*Inputs!$B$4 - J1585), 0)</f>
        <v>21.051728332006746</v>
      </c>
      <c r="M1585" s="3">
        <f t="shared" si="219"/>
        <v>170</v>
      </c>
      <c r="N1585" s="3">
        <f t="shared" si="220"/>
        <v>0</v>
      </c>
      <c r="O1585" s="3">
        <f>IF(H1585="Reg", MIN(Inputs!$B$2, I1585*Inputs!$B$10, (Inputs!$B$8-I1585)/Inputs!$B$9), 0)</f>
        <v>0</v>
      </c>
      <c r="P1585" s="3">
        <f t="shared" si="221"/>
        <v>-5072.8</v>
      </c>
      <c r="Q1585" s="3">
        <f t="shared" si="222"/>
        <v>0</v>
      </c>
      <c r="R1585" s="3">
        <f>I1585 + M1585*Inputs!$B$9 - N1585/Inputs!$B$10</f>
        <v>318.9482716679932</v>
      </c>
    </row>
    <row r="1586" spans="1:18" x14ac:dyDescent="0.3">
      <c r="A1586" s="4">
        <v>46089</v>
      </c>
      <c r="B1586" s="3">
        <v>34.322499999999998</v>
      </c>
      <c r="C1586" s="3">
        <v>0.02</v>
      </c>
      <c r="D1586" s="3">
        <f t="shared" si="216"/>
        <v>44.691354166666656</v>
      </c>
      <c r="E1586" s="3">
        <f>MAX(B1586 - D1586/Inputs!$B$5, 0)</f>
        <v>0</v>
      </c>
      <c r="F1586" s="3">
        <f>MAX(D1586*Inputs!$B$5 - B1586, 0)</f>
        <v>5.0058916666666562</v>
      </c>
      <c r="G1586" s="3">
        <f t="shared" si="217"/>
        <v>0.02</v>
      </c>
      <c r="H1586" t="str">
        <f t="shared" si="218"/>
        <v>Charge</v>
      </c>
      <c r="I1586" s="3">
        <f t="shared" si="223"/>
        <v>318.9482716679932</v>
      </c>
      <c r="J1586" s="3">
        <f t="shared" si="224"/>
        <v>0</v>
      </c>
      <c r="K1586" s="3">
        <f>MIN(Inputs!$B$2, (Inputs!$B$8 - I1586)/Inputs!$B$9)</f>
        <v>22.44121780453775</v>
      </c>
      <c r="L1586" s="3">
        <f>MAX(MIN(Inputs!$B$2, I1586*Inputs!$B$10, Inputs!$B$8*Inputs!$B$4 - J1586), 0)</f>
        <v>170</v>
      </c>
      <c r="M1586" s="3">
        <f t="shared" si="219"/>
        <v>22.44121780453775</v>
      </c>
      <c r="N1586" s="3">
        <f t="shared" si="220"/>
        <v>0</v>
      </c>
      <c r="O1586" s="3">
        <f>IF(H1586="Reg", MIN(Inputs!$B$2, I1586*Inputs!$B$10, (Inputs!$B$8-I1586)/Inputs!$B$9), 0)</f>
        <v>0</v>
      </c>
      <c r="P1586" s="3">
        <f t="shared" si="221"/>
        <v>-770.23869809624694</v>
      </c>
      <c r="Q1586" s="3">
        <f t="shared" si="222"/>
        <v>0</v>
      </c>
      <c r="R1586" s="3">
        <f>I1586 + M1586*Inputs!$B$9 - N1586/Inputs!$B$10</f>
        <v>340</v>
      </c>
    </row>
    <row r="1587" spans="1:18" x14ac:dyDescent="0.3">
      <c r="A1587" s="4">
        <v>46089.041666666657</v>
      </c>
      <c r="B1587" s="3">
        <v>50.527500000000003</v>
      </c>
      <c r="C1587" s="3">
        <v>0.04</v>
      </c>
      <c r="D1587" s="3">
        <f t="shared" si="216"/>
        <v>44.691354166666656</v>
      </c>
      <c r="E1587" s="3">
        <f>MAX(B1587 - D1587/Inputs!$B$5, 0)</f>
        <v>0</v>
      </c>
      <c r="F1587" s="3">
        <f>MAX(D1587*Inputs!$B$5 - B1587, 0)</f>
        <v>0</v>
      </c>
      <c r="G1587" s="3">
        <f t="shared" si="217"/>
        <v>0.04</v>
      </c>
      <c r="H1587" t="str">
        <f t="shared" si="218"/>
        <v>Reg</v>
      </c>
      <c r="I1587" s="3">
        <f t="shared" si="223"/>
        <v>340</v>
      </c>
      <c r="J1587" s="3">
        <f t="shared" si="224"/>
        <v>0</v>
      </c>
      <c r="K1587" s="3">
        <f>MIN(Inputs!$B$2, (Inputs!$B$8 - I1587)/Inputs!$B$9)</f>
        <v>0</v>
      </c>
      <c r="L1587" s="3">
        <f>MAX(MIN(Inputs!$B$2, I1587*Inputs!$B$10, Inputs!$B$8*Inputs!$B$4 - J1587), 0)</f>
        <v>170</v>
      </c>
      <c r="M1587" s="3">
        <f t="shared" si="219"/>
        <v>0</v>
      </c>
      <c r="N1587" s="3">
        <f t="shared" si="220"/>
        <v>0</v>
      </c>
      <c r="O1587" s="3">
        <f>IF(H1587="Reg", MIN(Inputs!$B$2, I1587*Inputs!$B$10, (Inputs!$B$8-I1587)/Inputs!$B$9), 0)</f>
        <v>0</v>
      </c>
      <c r="P1587" s="3">
        <f t="shared" si="221"/>
        <v>0</v>
      </c>
      <c r="Q1587" s="3">
        <f t="shared" si="222"/>
        <v>0</v>
      </c>
      <c r="R1587" s="3">
        <f>I1587 + M1587*Inputs!$B$9 - N1587/Inputs!$B$10</f>
        <v>340</v>
      </c>
    </row>
    <row r="1588" spans="1:18" x14ac:dyDescent="0.3">
      <c r="A1588" s="4">
        <v>46089.083333333343</v>
      </c>
      <c r="B1588" s="3">
        <v>44.165000000000006</v>
      </c>
      <c r="C1588" s="3">
        <v>0.04</v>
      </c>
      <c r="D1588" s="3">
        <f t="shared" si="216"/>
        <v>44.691354166666656</v>
      </c>
      <c r="E1588" s="3">
        <f>MAX(B1588 - D1588/Inputs!$B$5, 0)</f>
        <v>0</v>
      </c>
      <c r="F1588" s="3">
        <f>MAX(D1588*Inputs!$B$5 - B1588, 0)</f>
        <v>0</v>
      </c>
      <c r="G1588" s="3">
        <f t="shared" si="217"/>
        <v>0.04</v>
      </c>
      <c r="H1588" t="str">
        <f t="shared" si="218"/>
        <v>Reg</v>
      </c>
      <c r="I1588" s="3">
        <f t="shared" si="223"/>
        <v>340</v>
      </c>
      <c r="J1588" s="3">
        <f t="shared" si="224"/>
        <v>0</v>
      </c>
      <c r="K1588" s="3">
        <f>MIN(Inputs!$B$2, (Inputs!$B$8 - I1588)/Inputs!$B$9)</f>
        <v>0</v>
      </c>
      <c r="L1588" s="3">
        <f>MAX(MIN(Inputs!$B$2, I1588*Inputs!$B$10, Inputs!$B$8*Inputs!$B$4 - J1588), 0)</f>
        <v>170</v>
      </c>
      <c r="M1588" s="3">
        <f t="shared" si="219"/>
        <v>0</v>
      </c>
      <c r="N1588" s="3">
        <f t="shared" si="220"/>
        <v>0</v>
      </c>
      <c r="O1588" s="3">
        <f>IF(H1588="Reg", MIN(Inputs!$B$2, I1588*Inputs!$B$10, (Inputs!$B$8-I1588)/Inputs!$B$9), 0)</f>
        <v>0</v>
      </c>
      <c r="P1588" s="3">
        <f t="shared" si="221"/>
        <v>0</v>
      </c>
      <c r="Q1588" s="3">
        <f t="shared" si="222"/>
        <v>0</v>
      </c>
      <c r="R1588" s="3">
        <f>I1588 + M1588*Inputs!$B$9 - N1588/Inputs!$B$10</f>
        <v>340</v>
      </c>
    </row>
    <row r="1589" spans="1:18" x14ac:dyDescent="0.3">
      <c r="A1589" s="4">
        <v>46089.125</v>
      </c>
      <c r="B1589" s="3">
        <v>43.457500000000003</v>
      </c>
      <c r="C1589" s="3">
        <v>0.04</v>
      </c>
      <c r="D1589" s="3">
        <f t="shared" si="216"/>
        <v>44.691354166666656</v>
      </c>
      <c r="E1589" s="3">
        <f>MAX(B1589 - D1589/Inputs!$B$5, 0)</f>
        <v>0</v>
      </c>
      <c r="F1589" s="3">
        <f>MAX(D1589*Inputs!$B$5 - B1589, 0)</f>
        <v>0</v>
      </c>
      <c r="G1589" s="3">
        <f t="shared" si="217"/>
        <v>0.04</v>
      </c>
      <c r="H1589" t="str">
        <f t="shared" si="218"/>
        <v>Reg</v>
      </c>
      <c r="I1589" s="3">
        <f t="shared" si="223"/>
        <v>340</v>
      </c>
      <c r="J1589" s="3">
        <f t="shared" si="224"/>
        <v>0</v>
      </c>
      <c r="K1589" s="3">
        <f>MIN(Inputs!$B$2, (Inputs!$B$8 - I1589)/Inputs!$B$9)</f>
        <v>0</v>
      </c>
      <c r="L1589" s="3">
        <f>MAX(MIN(Inputs!$B$2, I1589*Inputs!$B$10, Inputs!$B$8*Inputs!$B$4 - J1589), 0)</f>
        <v>170</v>
      </c>
      <c r="M1589" s="3">
        <f t="shared" si="219"/>
        <v>0</v>
      </c>
      <c r="N1589" s="3">
        <f t="shared" si="220"/>
        <v>0</v>
      </c>
      <c r="O1589" s="3">
        <f>IF(H1589="Reg", MIN(Inputs!$B$2, I1589*Inputs!$B$10, (Inputs!$B$8-I1589)/Inputs!$B$9), 0)</f>
        <v>0</v>
      </c>
      <c r="P1589" s="3">
        <f t="shared" si="221"/>
        <v>0</v>
      </c>
      <c r="Q1589" s="3">
        <f t="shared" si="222"/>
        <v>0</v>
      </c>
      <c r="R1589" s="3">
        <f>I1589 + M1589*Inputs!$B$9 - N1589/Inputs!$B$10</f>
        <v>340</v>
      </c>
    </row>
    <row r="1590" spans="1:18" x14ac:dyDescent="0.3">
      <c r="A1590" s="4">
        <v>46089.166666666657</v>
      </c>
      <c r="B1590" s="3">
        <v>36.995000000000005</v>
      </c>
      <c r="C1590" s="3">
        <v>0.04</v>
      </c>
      <c r="D1590" s="3">
        <f t="shared" si="216"/>
        <v>44.691354166666656</v>
      </c>
      <c r="E1590" s="3">
        <f>MAX(B1590 - D1590/Inputs!$B$5, 0)</f>
        <v>0</v>
      </c>
      <c r="F1590" s="3">
        <f>MAX(D1590*Inputs!$B$5 - B1590, 0)</f>
        <v>2.3333916666666497</v>
      </c>
      <c r="G1590" s="3">
        <f t="shared" si="217"/>
        <v>0.04</v>
      </c>
      <c r="H1590" t="str">
        <f t="shared" si="218"/>
        <v>Charge</v>
      </c>
      <c r="I1590" s="3">
        <f t="shared" si="223"/>
        <v>340</v>
      </c>
      <c r="J1590" s="3">
        <f t="shared" si="224"/>
        <v>0</v>
      </c>
      <c r="K1590" s="3">
        <f>MIN(Inputs!$B$2, (Inputs!$B$8 - I1590)/Inputs!$B$9)</f>
        <v>0</v>
      </c>
      <c r="L1590" s="3">
        <f>MAX(MIN(Inputs!$B$2, I1590*Inputs!$B$10, Inputs!$B$8*Inputs!$B$4 - J1590), 0)</f>
        <v>170</v>
      </c>
      <c r="M1590" s="3">
        <f t="shared" si="219"/>
        <v>0</v>
      </c>
      <c r="N1590" s="3">
        <f t="shared" si="220"/>
        <v>0</v>
      </c>
      <c r="O1590" s="3">
        <f>IF(H1590="Reg", MIN(Inputs!$B$2, I1590*Inputs!$B$10, (Inputs!$B$8-I1590)/Inputs!$B$9), 0)</f>
        <v>0</v>
      </c>
      <c r="P1590" s="3">
        <f t="shared" si="221"/>
        <v>0</v>
      </c>
      <c r="Q1590" s="3">
        <f t="shared" si="222"/>
        <v>0</v>
      </c>
      <c r="R1590" s="3">
        <f>I1590 + M1590*Inputs!$B$9 - N1590/Inputs!$B$10</f>
        <v>340</v>
      </c>
    </row>
    <row r="1591" spans="1:18" x14ac:dyDescent="0.3">
      <c r="A1591" s="4">
        <v>46089.208333333343</v>
      </c>
      <c r="B1591" s="3">
        <v>34.234999999999999</v>
      </c>
      <c r="C1591" s="3">
        <v>0.1</v>
      </c>
      <c r="D1591" s="3">
        <f t="shared" si="216"/>
        <v>44.691354166666656</v>
      </c>
      <c r="E1591" s="3">
        <f>MAX(B1591 - D1591/Inputs!$B$5, 0)</f>
        <v>0</v>
      </c>
      <c r="F1591" s="3">
        <f>MAX(D1591*Inputs!$B$5 - B1591, 0)</f>
        <v>5.0933916666666548</v>
      </c>
      <c r="G1591" s="3">
        <f t="shared" si="217"/>
        <v>0.1</v>
      </c>
      <c r="H1591" t="str">
        <f t="shared" si="218"/>
        <v>Charge</v>
      </c>
      <c r="I1591" s="3">
        <f t="shared" si="223"/>
        <v>340</v>
      </c>
      <c r="J1591" s="3">
        <f t="shared" si="224"/>
        <v>0</v>
      </c>
      <c r="K1591" s="3">
        <f>MIN(Inputs!$B$2, (Inputs!$B$8 - I1591)/Inputs!$B$9)</f>
        <v>0</v>
      </c>
      <c r="L1591" s="3">
        <f>MAX(MIN(Inputs!$B$2, I1591*Inputs!$B$10, Inputs!$B$8*Inputs!$B$4 - J1591), 0)</f>
        <v>170</v>
      </c>
      <c r="M1591" s="3">
        <f t="shared" si="219"/>
        <v>0</v>
      </c>
      <c r="N1591" s="3">
        <f t="shared" si="220"/>
        <v>0</v>
      </c>
      <c r="O1591" s="3">
        <f>IF(H1591="Reg", MIN(Inputs!$B$2, I1591*Inputs!$B$10, (Inputs!$B$8-I1591)/Inputs!$B$9), 0)</f>
        <v>0</v>
      </c>
      <c r="P1591" s="3">
        <f t="shared" si="221"/>
        <v>0</v>
      </c>
      <c r="Q1591" s="3">
        <f t="shared" si="222"/>
        <v>0</v>
      </c>
      <c r="R1591" s="3">
        <f>I1591 + M1591*Inputs!$B$9 - N1591/Inputs!$B$10</f>
        <v>340</v>
      </c>
    </row>
    <row r="1592" spans="1:18" x14ac:dyDescent="0.3">
      <c r="A1592" s="4">
        <v>46089.25</v>
      </c>
      <c r="B1592" s="3">
        <v>33.347499999999997</v>
      </c>
      <c r="C1592" s="3">
        <v>0.11</v>
      </c>
      <c r="D1592" s="3">
        <f t="shared" si="216"/>
        <v>44.691354166666656</v>
      </c>
      <c r="E1592" s="3">
        <f>MAX(B1592 - D1592/Inputs!$B$5, 0)</f>
        <v>0</v>
      </c>
      <c r="F1592" s="3">
        <f>MAX(D1592*Inputs!$B$5 - B1592, 0)</f>
        <v>5.9808916666666576</v>
      </c>
      <c r="G1592" s="3">
        <f t="shared" si="217"/>
        <v>0.11</v>
      </c>
      <c r="H1592" t="str">
        <f t="shared" si="218"/>
        <v>Charge</v>
      </c>
      <c r="I1592" s="3">
        <f t="shared" si="223"/>
        <v>340</v>
      </c>
      <c r="J1592" s="3">
        <f t="shared" si="224"/>
        <v>0</v>
      </c>
      <c r="K1592" s="3">
        <f>MIN(Inputs!$B$2, (Inputs!$B$8 - I1592)/Inputs!$B$9)</f>
        <v>0</v>
      </c>
      <c r="L1592" s="3">
        <f>MAX(MIN(Inputs!$B$2, I1592*Inputs!$B$10, Inputs!$B$8*Inputs!$B$4 - J1592), 0)</f>
        <v>170</v>
      </c>
      <c r="M1592" s="3">
        <f t="shared" si="219"/>
        <v>0</v>
      </c>
      <c r="N1592" s="3">
        <f t="shared" si="220"/>
        <v>0</v>
      </c>
      <c r="O1592" s="3">
        <f>IF(H1592="Reg", MIN(Inputs!$B$2, I1592*Inputs!$B$10, (Inputs!$B$8-I1592)/Inputs!$B$9), 0)</f>
        <v>0</v>
      </c>
      <c r="P1592" s="3">
        <f t="shared" si="221"/>
        <v>0</v>
      </c>
      <c r="Q1592" s="3">
        <f t="shared" si="222"/>
        <v>0</v>
      </c>
      <c r="R1592" s="3">
        <f>I1592 + M1592*Inputs!$B$9 - N1592/Inputs!$B$10</f>
        <v>340</v>
      </c>
    </row>
    <row r="1593" spans="1:18" x14ac:dyDescent="0.3">
      <c r="A1593" s="4">
        <v>46089.291666666657</v>
      </c>
      <c r="B1593" s="3">
        <v>37.269999999999996</v>
      </c>
      <c r="C1593" s="3">
        <v>0.3</v>
      </c>
      <c r="D1593" s="3">
        <f t="shared" si="216"/>
        <v>44.691354166666656</v>
      </c>
      <c r="E1593" s="3">
        <f>MAX(B1593 - D1593/Inputs!$B$5, 0)</f>
        <v>0</v>
      </c>
      <c r="F1593" s="3">
        <f>MAX(D1593*Inputs!$B$5 - B1593, 0)</f>
        <v>2.0583916666666582</v>
      </c>
      <c r="G1593" s="3">
        <f t="shared" si="217"/>
        <v>0.3</v>
      </c>
      <c r="H1593" t="str">
        <f t="shared" si="218"/>
        <v>Charge</v>
      </c>
      <c r="I1593" s="3">
        <f t="shared" si="223"/>
        <v>340</v>
      </c>
      <c r="J1593" s="3">
        <f t="shared" si="224"/>
        <v>0</v>
      </c>
      <c r="K1593" s="3">
        <f>MIN(Inputs!$B$2, (Inputs!$B$8 - I1593)/Inputs!$B$9)</f>
        <v>0</v>
      </c>
      <c r="L1593" s="3">
        <f>MAX(MIN(Inputs!$B$2, I1593*Inputs!$B$10, Inputs!$B$8*Inputs!$B$4 - J1593), 0)</f>
        <v>170</v>
      </c>
      <c r="M1593" s="3">
        <f t="shared" si="219"/>
        <v>0</v>
      </c>
      <c r="N1593" s="3">
        <f t="shared" si="220"/>
        <v>0</v>
      </c>
      <c r="O1593" s="3">
        <f>IF(H1593="Reg", MIN(Inputs!$B$2, I1593*Inputs!$B$10, (Inputs!$B$8-I1593)/Inputs!$B$9), 0)</f>
        <v>0</v>
      </c>
      <c r="P1593" s="3">
        <f t="shared" si="221"/>
        <v>0</v>
      </c>
      <c r="Q1593" s="3">
        <f t="shared" si="222"/>
        <v>0</v>
      </c>
      <c r="R1593" s="3">
        <f>I1593 + M1593*Inputs!$B$9 - N1593/Inputs!$B$10</f>
        <v>340</v>
      </c>
    </row>
    <row r="1594" spans="1:18" x14ac:dyDescent="0.3">
      <c r="A1594" s="4">
        <v>46089.333333333343</v>
      </c>
      <c r="B1594" s="3">
        <v>48.692500000000003</v>
      </c>
      <c r="C1594" s="3">
        <v>3.3</v>
      </c>
      <c r="D1594" s="3">
        <f t="shared" si="216"/>
        <v>44.691354166666656</v>
      </c>
      <c r="E1594" s="3">
        <f>MAX(B1594 - D1594/Inputs!$B$5, 0)</f>
        <v>0</v>
      </c>
      <c r="F1594" s="3">
        <f>MAX(D1594*Inputs!$B$5 - B1594, 0)</f>
        <v>0</v>
      </c>
      <c r="G1594" s="3">
        <f t="shared" si="217"/>
        <v>3.3</v>
      </c>
      <c r="H1594" t="str">
        <f t="shared" si="218"/>
        <v>Reg</v>
      </c>
      <c r="I1594" s="3">
        <f t="shared" si="223"/>
        <v>340</v>
      </c>
      <c r="J1594" s="3">
        <f t="shared" si="224"/>
        <v>0</v>
      </c>
      <c r="K1594" s="3">
        <f>MIN(Inputs!$B$2, (Inputs!$B$8 - I1594)/Inputs!$B$9)</f>
        <v>0</v>
      </c>
      <c r="L1594" s="3">
        <f>MAX(MIN(Inputs!$B$2, I1594*Inputs!$B$10, Inputs!$B$8*Inputs!$B$4 - J1594), 0)</f>
        <v>170</v>
      </c>
      <c r="M1594" s="3">
        <f t="shared" si="219"/>
        <v>0</v>
      </c>
      <c r="N1594" s="3">
        <f t="shared" si="220"/>
        <v>0</v>
      </c>
      <c r="O1594" s="3">
        <f>IF(H1594="Reg", MIN(Inputs!$B$2, I1594*Inputs!$B$10, (Inputs!$B$8-I1594)/Inputs!$B$9), 0)</f>
        <v>0</v>
      </c>
      <c r="P1594" s="3">
        <f t="shared" si="221"/>
        <v>0</v>
      </c>
      <c r="Q1594" s="3">
        <f t="shared" si="222"/>
        <v>0</v>
      </c>
      <c r="R1594" s="3">
        <f>I1594 + M1594*Inputs!$B$9 - N1594/Inputs!$B$10</f>
        <v>340</v>
      </c>
    </row>
    <row r="1595" spans="1:18" x14ac:dyDescent="0.3">
      <c r="A1595" s="4">
        <v>46089.375</v>
      </c>
      <c r="B1595" s="3">
        <v>33.137500000000003</v>
      </c>
      <c r="C1595" s="3">
        <v>4.9400000000000004</v>
      </c>
      <c r="D1595" s="3">
        <f t="shared" si="216"/>
        <v>44.691354166666656</v>
      </c>
      <c r="E1595" s="3">
        <f>MAX(B1595 - D1595/Inputs!$B$5, 0)</f>
        <v>0</v>
      </c>
      <c r="F1595" s="3">
        <f>MAX(D1595*Inputs!$B$5 - B1595, 0)</f>
        <v>6.1908916666666514</v>
      </c>
      <c r="G1595" s="3">
        <f t="shared" si="217"/>
        <v>4.9400000000000004</v>
      </c>
      <c r="H1595" t="str">
        <f t="shared" si="218"/>
        <v>Charge</v>
      </c>
      <c r="I1595" s="3">
        <f t="shared" si="223"/>
        <v>340</v>
      </c>
      <c r="J1595" s="3">
        <f t="shared" si="224"/>
        <v>0</v>
      </c>
      <c r="K1595" s="3">
        <f>MIN(Inputs!$B$2, (Inputs!$B$8 - I1595)/Inputs!$B$9)</f>
        <v>0</v>
      </c>
      <c r="L1595" s="3">
        <f>MAX(MIN(Inputs!$B$2, I1595*Inputs!$B$10, Inputs!$B$8*Inputs!$B$4 - J1595), 0)</f>
        <v>170</v>
      </c>
      <c r="M1595" s="3">
        <f t="shared" si="219"/>
        <v>0</v>
      </c>
      <c r="N1595" s="3">
        <f t="shared" si="220"/>
        <v>0</v>
      </c>
      <c r="O1595" s="3">
        <f>IF(H1595="Reg", MIN(Inputs!$B$2, I1595*Inputs!$B$10, (Inputs!$B$8-I1595)/Inputs!$B$9), 0)</f>
        <v>0</v>
      </c>
      <c r="P1595" s="3">
        <f t="shared" si="221"/>
        <v>0</v>
      </c>
      <c r="Q1595" s="3">
        <f t="shared" si="222"/>
        <v>0</v>
      </c>
      <c r="R1595" s="3">
        <f>I1595 + M1595*Inputs!$B$9 - N1595/Inputs!$B$10</f>
        <v>340</v>
      </c>
    </row>
    <row r="1596" spans="1:18" x14ac:dyDescent="0.3">
      <c r="A1596" s="4">
        <v>46089.416666666657</v>
      </c>
      <c r="B1596" s="3">
        <v>29.215000000000003</v>
      </c>
      <c r="C1596" s="3">
        <v>1</v>
      </c>
      <c r="D1596" s="3">
        <f t="shared" si="216"/>
        <v>44.691354166666656</v>
      </c>
      <c r="E1596" s="3">
        <f>MAX(B1596 - D1596/Inputs!$B$5, 0)</f>
        <v>0</v>
      </c>
      <c r="F1596" s="3">
        <f>MAX(D1596*Inputs!$B$5 - B1596, 0)</f>
        <v>10.113391666666651</v>
      </c>
      <c r="G1596" s="3">
        <f t="shared" si="217"/>
        <v>1</v>
      </c>
      <c r="H1596" t="str">
        <f t="shared" si="218"/>
        <v>Charge</v>
      </c>
      <c r="I1596" s="3">
        <f t="shared" si="223"/>
        <v>340</v>
      </c>
      <c r="J1596" s="3">
        <f t="shared" si="224"/>
        <v>0</v>
      </c>
      <c r="K1596" s="3">
        <f>MIN(Inputs!$B$2, (Inputs!$B$8 - I1596)/Inputs!$B$9)</f>
        <v>0</v>
      </c>
      <c r="L1596" s="3">
        <f>MAX(MIN(Inputs!$B$2, I1596*Inputs!$B$10, Inputs!$B$8*Inputs!$B$4 - J1596), 0)</f>
        <v>170</v>
      </c>
      <c r="M1596" s="3">
        <f t="shared" si="219"/>
        <v>0</v>
      </c>
      <c r="N1596" s="3">
        <f t="shared" si="220"/>
        <v>0</v>
      </c>
      <c r="O1596" s="3">
        <f>IF(H1596="Reg", MIN(Inputs!$B$2, I1596*Inputs!$B$10, (Inputs!$B$8-I1596)/Inputs!$B$9), 0)</f>
        <v>0</v>
      </c>
      <c r="P1596" s="3">
        <f t="shared" si="221"/>
        <v>0</v>
      </c>
      <c r="Q1596" s="3">
        <f t="shared" si="222"/>
        <v>0</v>
      </c>
      <c r="R1596" s="3">
        <f>I1596 + M1596*Inputs!$B$9 - N1596/Inputs!$B$10</f>
        <v>340</v>
      </c>
    </row>
    <row r="1597" spans="1:18" x14ac:dyDescent="0.3">
      <c r="A1597" s="4">
        <v>46089.458333333343</v>
      </c>
      <c r="B1597" s="3">
        <v>30.842500000000001</v>
      </c>
      <c r="C1597" s="3">
        <v>1</v>
      </c>
      <c r="D1597" s="3">
        <f t="shared" si="216"/>
        <v>44.691354166666656</v>
      </c>
      <c r="E1597" s="3">
        <f>MAX(B1597 - D1597/Inputs!$B$5, 0)</f>
        <v>0</v>
      </c>
      <c r="F1597" s="3">
        <f>MAX(D1597*Inputs!$B$5 - B1597, 0)</f>
        <v>8.4858916666666531</v>
      </c>
      <c r="G1597" s="3">
        <f t="shared" si="217"/>
        <v>1</v>
      </c>
      <c r="H1597" t="str">
        <f t="shared" si="218"/>
        <v>Charge</v>
      </c>
      <c r="I1597" s="3">
        <f t="shared" si="223"/>
        <v>340</v>
      </c>
      <c r="J1597" s="3">
        <f t="shared" si="224"/>
        <v>0</v>
      </c>
      <c r="K1597" s="3">
        <f>MIN(Inputs!$B$2, (Inputs!$B$8 - I1597)/Inputs!$B$9)</f>
        <v>0</v>
      </c>
      <c r="L1597" s="3">
        <f>MAX(MIN(Inputs!$B$2, I1597*Inputs!$B$10, Inputs!$B$8*Inputs!$B$4 - J1597), 0)</f>
        <v>170</v>
      </c>
      <c r="M1597" s="3">
        <f t="shared" si="219"/>
        <v>0</v>
      </c>
      <c r="N1597" s="3">
        <f t="shared" si="220"/>
        <v>0</v>
      </c>
      <c r="O1597" s="3">
        <f>IF(H1597="Reg", MIN(Inputs!$B$2, I1597*Inputs!$B$10, (Inputs!$B$8-I1597)/Inputs!$B$9), 0)</f>
        <v>0</v>
      </c>
      <c r="P1597" s="3">
        <f t="shared" si="221"/>
        <v>0</v>
      </c>
      <c r="Q1597" s="3">
        <f t="shared" si="222"/>
        <v>0</v>
      </c>
      <c r="R1597" s="3">
        <f>I1597 + M1597*Inputs!$B$9 - N1597/Inputs!$B$10</f>
        <v>340</v>
      </c>
    </row>
    <row r="1598" spans="1:18" x14ac:dyDescent="0.3">
      <c r="A1598" s="4">
        <v>46089.5</v>
      </c>
      <c r="B1598" s="3">
        <v>30.844999999999999</v>
      </c>
      <c r="C1598" s="3">
        <v>0.64</v>
      </c>
      <c r="D1598" s="3">
        <f t="shared" si="216"/>
        <v>44.691354166666656</v>
      </c>
      <c r="E1598" s="3">
        <f>MAX(B1598 - D1598/Inputs!$B$5, 0)</f>
        <v>0</v>
      </c>
      <c r="F1598" s="3">
        <f>MAX(D1598*Inputs!$B$5 - B1598, 0)</f>
        <v>8.4833916666666553</v>
      </c>
      <c r="G1598" s="3">
        <f t="shared" si="217"/>
        <v>0.64</v>
      </c>
      <c r="H1598" t="str">
        <f t="shared" si="218"/>
        <v>Charge</v>
      </c>
      <c r="I1598" s="3">
        <f t="shared" si="223"/>
        <v>340</v>
      </c>
      <c r="J1598" s="3">
        <f t="shared" si="224"/>
        <v>0</v>
      </c>
      <c r="K1598" s="3">
        <f>MIN(Inputs!$B$2, (Inputs!$B$8 - I1598)/Inputs!$B$9)</f>
        <v>0</v>
      </c>
      <c r="L1598" s="3">
        <f>MAX(MIN(Inputs!$B$2, I1598*Inputs!$B$10, Inputs!$B$8*Inputs!$B$4 - J1598), 0)</f>
        <v>170</v>
      </c>
      <c r="M1598" s="3">
        <f t="shared" si="219"/>
        <v>0</v>
      </c>
      <c r="N1598" s="3">
        <f t="shared" si="220"/>
        <v>0</v>
      </c>
      <c r="O1598" s="3">
        <f>IF(H1598="Reg", MIN(Inputs!$B$2, I1598*Inputs!$B$10, (Inputs!$B$8-I1598)/Inputs!$B$9), 0)</f>
        <v>0</v>
      </c>
      <c r="P1598" s="3">
        <f t="shared" si="221"/>
        <v>0</v>
      </c>
      <c r="Q1598" s="3">
        <f t="shared" si="222"/>
        <v>0</v>
      </c>
      <c r="R1598" s="3">
        <f>I1598 + M1598*Inputs!$B$9 - N1598/Inputs!$B$10</f>
        <v>340</v>
      </c>
    </row>
    <row r="1599" spans="1:18" x14ac:dyDescent="0.3">
      <c r="A1599" s="4">
        <v>46089.541666666657</v>
      </c>
      <c r="B1599" s="3">
        <v>31.727500000000003</v>
      </c>
      <c r="C1599" s="3">
        <v>0.51</v>
      </c>
      <c r="D1599" s="3">
        <f t="shared" si="216"/>
        <v>44.691354166666656</v>
      </c>
      <c r="E1599" s="3">
        <f>MAX(B1599 - D1599/Inputs!$B$5, 0)</f>
        <v>0</v>
      </c>
      <c r="F1599" s="3">
        <f>MAX(D1599*Inputs!$B$5 - B1599, 0)</f>
        <v>7.6008916666666515</v>
      </c>
      <c r="G1599" s="3">
        <f t="shared" si="217"/>
        <v>0.51</v>
      </c>
      <c r="H1599" t="str">
        <f t="shared" si="218"/>
        <v>Charge</v>
      </c>
      <c r="I1599" s="3">
        <f t="shared" si="223"/>
        <v>340</v>
      </c>
      <c r="J1599" s="3">
        <f t="shared" si="224"/>
        <v>0</v>
      </c>
      <c r="K1599" s="3">
        <f>MIN(Inputs!$B$2, (Inputs!$B$8 - I1599)/Inputs!$B$9)</f>
        <v>0</v>
      </c>
      <c r="L1599" s="3">
        <f>MAX(MIN(Inputs!$B$2, I1599*Inputs!$B$10, Inputs!$B$8*Inputs!$B$4 - J1599), 0)</f>
        <v>170</v>
      </c>
      <c r="M1599" s="3">
        <f t="shared" si="219"/>
        <v>0</v>
      </c>
      <c r="N1599" s="3">
        <f t="shared" si="220"/>
        <v>0</v>
      </c>
      <c r="O1599" s="3">
        <f>IF(H1599="Reg", MIN(Inputs!$B$2, I1599*Inputs!$B$10, (Inputs!$B$8-I1599)/Inputs!$B$9), 0)</f>
        <v>0</v>
      </c>
      <c r="P1599" s="3">
        <f t="shared" si="221"/>
        <v>0</v>
      </c>
      <c r="Q1599" s="3">
        <f t="shared" si="222"/>
        <v>0</v>
      </c>
      <c r="R1599" s="3">
        <f>I1599 + M1599*Inputs!$B$9 - N1599/Inputs!$B$10</f>
        <v>340</v>
      </c>
    </row>
    <row r="1600" spans="1:18" x14ac:dyDescent="0.3">
      <c r="A1600" s="4">
        <v>46089.583333333343</v>
      </c>
      <c r="B1600" s="3">
        <v>26.71</v>
      </c>
      <c r="C1600" s="3">
        <v>1</v>
      </c>
      <c r="D1600" s="3">
        <f t="shared" si="216"/>
        <v>44.691354166666656</v>
      </c>
      <c r="E1600" s="3">
        <f>MAX(B1600 - D1600/Inputs!$B$5, 0)</f>
        <v>0</v>
      </c>
      <c r="F1600" s="3">
        <f>MAX(D1600*Inputs!$B$5 - B1600, 0)</f>
        <v>12.618391666666653</v>
      </c>
      <c r="G1600" s="3">
        <f t="shared" si="217"/>
        <v>1</v>
      </c>
      <c r="H1600" t="str">
        <f t="shared" si="218"/>
        <v>Charge</v>
      </c>
      <c r="I1600" s="3">
        <f t="shared" si="223"/>
        <v>340</v>
      </c>
      <c r="J1600" s="3">
        <f t="shared" si="224"/>
        <v>0</v>
      </c>
      <c r="K1600" s="3">
        <f>MIN(Inputs!$B$2, (Inputs!$B$8 - I1600)/Inputs!$B$9)</f>
        <v>0</v>
      </c>
      <c r="L1600" s="3">
        <f>MAX(MIN(Inputs!$B$2, I1600*Inputs!$B$10, Inputs!$B$8*Inputs!$B$4 - J1600), 0)</f>
        <v>170</v>
      </c>
      <c r="M1600" s="3">
        <f t="shared" si="219"/>
        <v>0</v>
      </c>
      <c r="N1600" s="3">
        <f t="shared" si="220"/>
        <v>0</v>
      </c>
      <c r="O1600" s="3">
        <f>IF(H1600="Reg", MIN(Inputs!$B$2, I1600*Inputs!$B$10, (Inputs!$B$8-I1600)/Inputs!$B$9), 0)</f>
        <v>0</v>
      </c>
      <c r="P1600" s="3">
        <f t="shared" si="221"/>
        <v>0</v>
      </c>
      <c r="Q1600" s="3">
        <f t="shared" si="222"/>
        <v>0</v>
      </c>
      <c r="R1600" s="3">
        <f>I1600 + M1600*Inputs!$B$9 - N1600/Inputs!$B$10</f>
        <v>340</v>
      </c>
    </row>
    <row r="1601" spans="1:18" x14ac:dyDescent="0.3">
      <c r="A1601" s="4">
        <v>46089.625</v>
      </c>
      <c r="B1601" s="3">
        <v>24.669999999999998</v>
      </c>
      <c r="C1601" s="3">
        <v>1</v>
      </c>
      <c r="D1601" s="3">
        <f t="shared" si="216"/>
        <v>44.691354166666656</v>
      </c>
      <c r="E1601" s="3">
        <f>MAX(B1601 - D1601/Inputs!$B$5, 0)</f>
        <v>0</v>
      </c>
      <c r="F1601" s="3">
        <f>MAX(D1601*Inputs!$B$5 - B1601, 0)</f>
        <v>14.658391666666656</v>
      </c>
      <c r="G1601" s="3">
        <f t="shared" si="217"/>
        <v>1</v>
      </c>
      <c r="H1601" t="str">
        <f t="shared" si="218"/>
        <v>Charge</v>
      </c>
      <c r="I1601" s="3">
        <f t="shared" si="223"/>
        <v>340</v>
      </c>
      <c r="J1601" s="3">
        <f t="shared" si="224"/>
        <v>0</v>
      </c>
      <c r="K1601" s="3">
        <f>MIN(Inputs!$B$2, (Inputs!$B$8 - I1601)/Inputs!$B$9)</f>
        <v>0</v>
      </c>
      <c r="L1601" s="3">
        <f>MAX(MIN(Inputs!$B$2, I1601*Inputs!$B$10, Inputs!$B$8*Inputs!$B$4 - J1601), 0)</f>
        <v>170</v>
      </c>
      <c r="M1601" s="3">
        <f t="shared" si="219"/>
        <v>0</v>
      </c>
      <c r="N1601" s="3">
        <f t="shared" si="220"/>
        <v>0</v>
      </c>
      <c r="O1601" s="3">
        <f>IF(H1601="Reg", MIN(Inputs!$B$2, I1601*Inputs!$B$10, (Inputs!$B$8-I1601)/Inputs!$B$9), 0)</f>
        <v>0</v>
      </c>
      <c r="P1601" s="3">
        <f t="shared" si="221"/>
        <v>0</v>
      </c>
      <c r="Q1601" s="3">
        <f t="shared" si="222"/>
        <v>0</v>
      </c>
      <c r="R1601" s="3">
        <f>I1601 + M1601*Inputs!$B$9 - N1601/Inputs!$B$10</f>
        <v>340</v>
      </c>
    </row>
    <row r="1602" spans="1:18" x14ac:dyDescent="0.3">
      <c r="A1602" s="4">
        <v>46089.666666666657</v>
      </c>
      <c r="B1602" s="3">
        <v>23.150000000000002</v>
      </c>
      <c r="C1602" s="3">
        <v>1</v>
      </c>
      <c r="D1602" s="3">
        <f t="shared" ref="D1602:D1665" si="225">AVERAGEIFS(B:B, A:A, "&gt;="&amp;INT(A1602), A:A, "&lt;"&amp;INT(A1602)+1)</f>
        <v>44.691354166666656</v>
      </c>
      <c r="E1602" s="3">
        <f>MAX(B1602 - D1602/Inputs!$B$5, 0)</f>
        <v>0</v>
      </c>
      <c r="F1602" s="3">
        <f>MAX(D1602*Inputs!$B$5 - B1602, 0)</f>
        <v>16.178391666666652</v>
      </c>
      <c r="G1602" s="3">
        <f t="shared" ref="G1602:G1665" si="226">C1602</f>
        <v>1</v>
      </c>
      <c r="H1602" t="str">
        <f t="shared" ref="H1602:H1665" si="227">IF(MAX(E1602, F1602, G1602)&lt;=0, "Idle", IF(AND(G1602&gt;=E1602, G1602&gt;=F1602), "Reg", IF(E1602&gt;=F1602, "Discharge", "Charge")))</f>
        <v>Charge</v>
      </c>
      <c r="I1602" s="3">
        <f t="shared" si="223"/>
        <v>340</v>
      </c>
      <c r="J1602" s="3">
        <f t="shared" si="224"/>
        <v>0</v>
      </c>
      <c r="K1602" s="3">
        <f>MIN(Inputs!$B$2, (Inputs!$B$8 - I1602)/Inputs!$B$9)</f>
        <v>0</v>
      </c>
      <c r="L1602" s="3">
        <f>MAX(MIN(Inputs!$B$2, I1602*Inputs!$B$10, Inputs!$B$8*Inputs!$B$4 - J1602), 0)</f>
        <v>170</v>
      </c>
      <c r="M1602" s="3">
        <f t="shared" ref="M1602:M1665" si="228">IF(H1602="Charge", K1602, 0)</f>
        <v>0</v>
      </c>
      <c r="N1602" s="3">
        <f t="shared" ref="N1602:N1665" si="229">IF(H1602="Discharge", L1602, 0)</f>
        <v>0</v>
      </c>
      <c r="O1602" s="3">
        <f>IF(H1602="Reg", MIN(Inputs!$B$2, I1602*Inputs!$B$10, (Inputs!$B$8-I1602)/Inputs!$B$9), 0)</f>
        <v>0</v>
      </c>
      <c r="P1602" s="3">
        <f t="shared" ref="P1602:P1665" si="230">(N1602 - M1602) * B1602</f>
        <v>0</v>
      </c>
      <c r="Q1602" s="3">
        <f t="shared" ref="Q1602:Q1665" si="231">O1602 * C1602</f>
        <v>0</v>
      </c>
      <c r="R1602" s="3">
        <f>I1602 + M1602*Inputs!$B$9 - N1602/Inputs!$B$10</f>
        <v>340</v>
      </c>
    </row>
    <row r="1603" spans="1:18" x14ac:dyDescent="0.3">
      <c r="A1603" s="4">
        <v>46089.708333333343</v>
      </c>
      <c r="B1603" s="3">
        <v>28.697500000000002</v>
      </c>
      <c r="C1603" s="3">
        <v>4.9400000000000004</v>
      </c>
      <c r="D1603" s="3">
        <f t="shared" si="225"/>
        <v>44.691354166666656</v>
      </c>
      <c r="E1603" s="3">
        <f>MAX(B1603 - D1603/Inputs!$B$5, 0)</f>
        <v>0</v>
      </c>
      <c r="F1603" s="3">
        <f>MAX(D1603*Inputs!$B$5 - B1603, 0)</f>
        <v>10.630891666666653</v>
      </c>
      <c r="G1603" s="3">
        <f t="shared" si="226"/>
        <v>4.9400000000000004</v>
      </c>
      <c r="H1603" t="str">
        <f t="shared" si="227"/>
        <v>Charge</v>
      </c>
      <c r="I1603" s="3">
        <f t="shared" ref="I1603:I1666" si="232">R1602</f>
        <v>340</v>
      </c>
      <c r="J1603" s="3">
        <f t="shared" ref="J1603:J1666" si="233">IF(INT(A1603)=INT(A1602), J1602 + N1602, 0)</f>
        <v>0</v>
      </c>
      <c r="K1603" s="3">
        <f>MIN(Inputs!$B$2, (Inputs!$B$8 - I1603)/Inputs!$B$9)</f>
        <v>0</v>
      </c>
      <c r="L1603" s="3">
        <f>MAX(MIN(Inputs!$B$2, I1603*Inputs!$B$10, Inputs!$B$8*Inputs!$B$4 - J1603), 0)</f>
        <v>170</v>
      </c>
      <c r="M1603" s="3">
        <f t="shared" si="228"/>
        <v>0</v>
      </c>
      <c r="N1603" s="3">
        <f t="shared" si="229"/>
        <v>0</v>
      </c>
      <c r="O1603" s="3">
        <f>IF(H1603="Reg", MIN(Inputs!$B$2, I1603*Inputs!$B$10, (Inputs!$B$8-I1603)/Inputs!$B$9), 0)</f>
        <v>0</v>
      </c>
      <c r="P1603" s="3">
        <f t="shared" si="230"/>
        <v>0</v>
      </c>
      <c r="Q1603" s="3">
        <f t="shared" si="231"/>
        <v>0</v>
      </c>
      <c r="R1603" s="3">
        <f>I1603 + M1603*Inputs!$B$9 - N1603/Inputs!$B$10</f>
        <v>340</v>
      </c>
    </row>
    <row r="1604" spans="1:18" x14ac:dyDescent="0.3">
      <c r="A1604" s="4">
        <v>46089.75</v>
      </c>
      <c r="B1604" s="3">
        <v>76.064999999999998</v>
      </c>
      <c r="C1604" s="3">
        <v>4.4800000000000004</v>
      </c>
      <c r="D1604" s="3">
        <f t="shared" si="225"/>
        <v>44.691354166666656</v>
      </c>
      <c r="E1604" s="3">
        <f>MAX(B1604 - D1604/Inputs!$B$5, 0)</f>
        <v>25.279370265151528</v>
      </c>
      <c r="F1604" s="3">
        <f>MAX(D1604*Inputs!$B$5 - B1604, 0)</f>
        <v>0</v>
      </c>
      <c r="G1604" s="3">
        <f t="shared" si="226"/>
        <v>4.4800000000000004</v>
      </c>
      <c r="H1604" t="str">
        <f t="shared" si="227"/>
        <v>Discharge</v>
      </c>
      <c r="I1604" s="3">
        <f t="shared" si="232"/>
        <v>340</v>
      </c>
      <c r="J1604" s="3">
        <f t="shared" si="233"/>
        <v>0</v>
      </c>
      <c r="K1604" s="3">
        <f>MIN(Inputs!$B$2, (Inputs!$B$8 - I1604)/Inputs!$B$9)</f>
        <v>0</v>
      </c>
      <c r="L1604" s="3">
        <f>MAX(MIN(Inputs!$B$2, I1604*Inputs!$B$10, Inputs!$B$8*Inputs!$B$4 - J1604), 0)</f>
        <v>170</v>
      </c>
      <c r="M1604" s="3">
        <f t="shared" si="228"/>
        <v>0</v>
      </c>
      <c r="N1604" s="3">
        <f t="shared" si="229"/>
        <v>170</v>
      </c>
      <c r="O1604" s="3">
        <f>IF(H1604="Reg", MIN(Inputs!$B$2, I1604*Inputs!$B$10, (Inputs!$B$8-I1604)/Inputs!$B$9), 0)</f>
        <v>0</v>
      </c>
      <c r="P1604" s="3">
        <f t="shared" si="230"/>
        <v>12931.05</v>
      </c>
      <c r="Q1604" s="3">
        <f t="shared" si="231"/>
        <v>0</v>
      </c>
      <c r="R1604" s="3">
        <f>I1604 + M1604*Inputs!$B$9 - N1604/Inputs!$B$10</f>
        <v>158.77939109773115</v>
      </c>
    </row>
    <row r="1605" spans="1:18" x14ac:dyDescent="0.3">
      <c r="A1605" s="4">
        <v>46089.791666666657</v>
      </c>
      <c r="B1605" s="3">
        <v>134.25</v>
      </c>
      <c r="C1605" s="3">
        <v>0.15</v>
      </c>
      <c r="D1605" s="3">
        <f t="shared" si="225"/>
        <v>44.691354166666656</v>
      </c>
      <c r="E1605" s="3">
        <f>MAX(B1605 - D1605/Inputs!$B$5, 0)</f>
        <v>83.46437026515153</v>
      </c>
      <c r="F1605" s="3">
        <f>MAX(D1605*Inputs!$B$5 - B1605, 0)</f>
        <v>0</v>
      </c>
      <c r="G1605" s="3">
        <f t="shared" si="226"/>
        <v>0.15</v>
      </c>
      <c r="H1605" t="str">
        <f t="shared" si="227"/>
        <v>Discharge</v>
      </c>
      <c r="I1605" s="3">
        <f t="shared" si="232"/>
        <v>158.77939109773115</v>
      </c>
      <c r="J1605" s="3">
        <f t="shared" si="233"/>
        <v>170</v>
      </c>
      <c r="K1605" s="3">
        <f>MIN(Inputs!$B$2, (Inputs!$B$8 - I1605)/Inputs!$B$9)</f>
        <v>170</v>
      </c>
      <c r="L1605" s="3">
        <f>MAX(MIN(Inputs!$B$2, I1605*Inputs!$B$10, Inputs!$B$8*Inputs!$B$4 - J1605), 0)</f>
        <v>148.94827166799323</v>
      </c>
      <c r="M1605" s="3">
        <f t="shared" si="228"/>
        <v>0</v>
      </c>
      <c r="N1605" s="3">
        <f t="shared" si="229"/>
        <v>148.94827166799323</v>
      </c>
      <c r="O1605" s="3">
        <f>IF(H1605="Reg", MIN(Inputs!$B$2, I1605*Inputs!$B$10, (Inputs!$B$8-I1605)/Inputs!$B$9), 0)</f>
        <v>0</v>
      </c>
      <c r="P1605" s="3">
        <f t="shared" si="230"/>
        <v>19996.305471428092</v>
      </c>
      <c r="Q1605" s="3">
        <f t="shared" si="231"/>
        <v>0</v>
      </c>
      <c r="R1605" s="3">
        <f>I1605 + M1605*Inputs!$B$9 - N1605/Inputs!$B$10</f>
        <v>0</v>
      </c>
    </row>
    <row r="1606" spans="1:18" x14ac:dyDescent="0.3">
      <c r="A1606" s="4">
        <v>46089.833333333343</v>
      </c>
      <c r="B1606" s="3">
        <v>102.80250000000001</v>
      </c>
      <c r="C1606" s="3">
        <v>0.92</v>
      </c>
      <c r="D1606" s="3">
        <f t="shared" si="225"/>
        <v>44.691354166666656</v>
      </c>
      <c r="E1606" s="3">
        <f>MAX(B1606 - D1606/Inputs!$B$5, 0)</f>
        <v>52.016870265151539</v>
      </c>
      <c r="F1606" s="3">
        <f>MAX(D1606*Inputs!$B$5 - B1606, 0)</f>
        <v>0</v>
      </c>
      <c r="G1606" s="3">
        <f t="shared" si="226"/>
        <v>0.92</v>
      </c>
      <c r="H1606" t="str">
        <f t="shared" si="227"/>
        <v>Discharge</v>
      </c>
      <c r="I1606" s="3">
        <f t="shared" si="232"/>
        <v>0</v>
      </c>
      <c r="J1606" s="3">
        <f t="shared" si="233"/>
        <v>318.94827166799325</v>
      </c>
      <c r="K1606" s="3">
        <f>MIN(Inputs!$B$2, (Inputs!$B$8 - I1606)/Inputs!$B$9)</f>
        <v>170</v>
      </c>
      <c r="L1606" s="3">
        <f>MAX(MIN(Inputs!$B$2, I1606*Inputs!$B$10, Inputs!$B$8*Inputs!$B$4 - J1606), 0)</f>
        <v>0</v>
      </c>
      <c r="M1606" s="3">
        <f t="shared" si="228"/>
        <v>0</v>
      </c>
      <c r="N1606" s="3">
        <f t="shared" si="229"/>
        <v>0</v>
      </c>
      <c r="O1606" s="3">
        <f>IF(H1606="Reg", MIN(Inputs!$B$2, I1606*Inputs!$B$10, (Inputs!$B$8-I1606)/Inputs!$B$9), 0)</f>
        <v>0</v>
      </c>
      <c r="P1606" s="3">
        <f t="shared" si="230"/>
        <v>0</v>
      </c>
      <c r="Q1606" s="3">
        <f t="shared" si="231"/>
        <v>0</v>
      </c>
      <c r="R1606" s="3">
        <f>I1606 + M1606*Inputs!$B$9 - N1606/Inputs!$B$10</f>
        <v>0</v>
      </c>
    </row>
    <row r="1607" spans="1:18" x14ac:dyDescent="0.3">
      <c r="A1607" s="4">
        <v>46089.875</v>
      </c>
      <c r="B1607" s="3">
        <v>63.954999999999998</v>
      </c>
      <c r="C1607" s="3">
        <v>0.05</v>
      </c>
      <c r="D1607" s="3">
        <f t="shared" si="225"/>
        <v>44.691354166666656</v>
      </c>
      <c r="E1607" s="3">
        <f>MAX(B1607 - D1607/Inputs!$B$5, 0)</f>
        <v>13.169370265151528</v>
      </c>
      <c r="F1607" s="3">
        <f>MAX(D1607*Inputs!$B$5 - B1607, 0)</f>
        <v>0</v>
      </c>
      <c r="G1607" s="3">
        <f t="shared" si="226"/>
        <v>0.05</v>
      </c>
      <c r="H1607" t="str">
        <f t="shared" si="227"/>
        <v>Discharge</v>
      </c>
      <c r="I1607" s="3">
        <f t="shared" si="232"/>
        <v>0</v>
      </c>
      <c r="J1607" s="3">
        <f t="shared" si="233"/>
        <v>318.94827166799325</v>
      </c>
      <c r="K1607" s="3">
        <f>MIN(Inputs!$B$2, (Inputs!$B$8 - I1607)/Inputs!$B$9)</f>
        <v>170</v>
      </c>
      <c r="L1607" s="3">
        <f>MAX(MIN(Inputs!$B$2, I1607*Inputs!$B$10, Inputs!$B$8*Inputs!$B$4 - J1607), 0)</f>
        <v>0</v>
      </c>
      <c r="M1607" s="3">
        <f t="shared" si="228"/>
        <v>0</v>
      </c>
      <c r="N1607" s="3">
        <f t="shared" si="229"/>
        <v>0</v>
      </c>
      <c r="O1607" s="3">
        <f>IF(H1607="Reg", MIN(Inputs!$B$2, I1607*Inputs!$B$10, (Inputs!$B$8-I1607)/Inputs!$B$9), 0)</f>
        <v>0</v>
      </c>
      <c r="P1607" s="3">
        <f t="shared" si="230"/>
        <v>0</v>
      </c>
      <c r="Q1607" s="3">
        <f t="shared" si="231"/>
        <v>0</v>
      </c>
      <c r="R1607" s="3">
        <f>I1607 + M1607*Inputs!$B$9 - N1607/Inputs!$B$10</f>
        <v>0</v>
      </c>
    </row>
    <row r="1608" spans="1:18" x14ac:dyDescent="0.3">
      <c r="A1608" s="4">
        <v>46089.916666666657</v>
      </c>
      <c r="B1608" s="3">
        <v>38.017499999999998</v>
      </c>
      <c r="C1608" s="3">
        <v>0.05</v>
      </c>
      <c r="D1608" s="3">
        <f t="shared" si="225"/>
        <v>44.691354166666656</v>
      </c>
      <c r="E1608" s="3">
        <f>MAX(B1608 - D1608/Inputs!$B$5, 0)</f>
        <v>0</v>
      </c>
      <c r="F1608" s="3">
        <f>MAX(D1608*Inputs!$B$5 - B1608, 0)</f>
        <v>1.3108916666666559</v>
      </c>
      <c r="G1608" s="3">
        <f t="shared" si="226"/>
        <v>0.05</v>
      </c>
      <c r="H1608" t="str">
        <f t="shared" si="227"/>
        <v>Charge</v>
      </c>
      <c r="I1608" s="3">
        <f t="shared" si="232"/>
        <v>0</v>
      </c>
      <c r="J1608" s="3">
        <f t="shared" si="233"/>
        <v>318.94827166799325</v>
      </c>
      <c r="K1608" s="3">
        <f>MIN(Inputs!$B$2, (Inputs!$B$8 - I1608)/Inputs!$B$9)</f>
        <v>170</v>
      </c>
      <c r="L1608" s="3">
        <f>MAX(MIN(Inputs!$B$2, I1608*Inputs!$B$10, Inputs!$B$8*Inputs!$B$4 - J1608), 0)</f>
        <v>0</v>
      </c>
      <c r="M1608" s="3">
        <f t="shared" si="228"/>
        <v>170</v>
      </c>
      <c r="N1608" s="3">
        <f t="shared" si="229"/>
        <v>0</v>
      </c>
      <c r="O1608" s="3">
        <f>IF(H1608="Reg", MIN(Inputs!$B$2, I1608*Inputs!$B$10, (Inputs!$B$8-I1608)/Inputs!$B$9), 0)</f>
        <v>0</v>
      </c>
      <c r="P1608" s="3">
        <f t="shared" si="230"/>
        <v>-6462.9749999999995</v>
      </c>
      <c r="Q1608" s="3">
        <f t="shared" si="231"/>
        <v>0</v>
      </c>
      <c r="R1608" s="3">
        <f>I1608 + M1608*Inputs!$B$9 - N1608/Inputs!$B$10</f>
        <v>159.4741358339966</v>
      </c>
    </row>
    <row r="1609" spans="1:18" x14ac:dyDescent="0.3">
      <c r="A1609" s="4">
        <v>46089.958333333343</v>
      </c>
      <c r="B1609" s="3">
        <v>35.494999999999997</v>
      </c>
      <c r="C1609" s="3">
        <v>0.04</v>
      </c>
      <c r="D1609" s="3">
        <f t="shared" si="225"/>
        <v>44.691354166666656</v>
      </c>
      <c r="E1609" s="3">
        <f>MAX(B1609 - D1609/Inputs!$B$5, 0)</f>
        <v>0</v>
      </c>
      <c r="F1609" s="3">
        <f>MAX(D1609*Inputs!$B$5 - B1609, 0)</f>
        <v>3.8333916666666568</v>
      </c>
      <c r="G1609" s="3">
        <f t="shared" si="226"/>
        <v>0.04</v>
      </c>
      <c r="H1609" t="str">
        <f t="shared" si="227"/>
        <v>Charge</v>
      </c>
      <c r="I1609" s="3">
        <f t="shared" si="232"/>
        <v>159.4741358339966</v>
      </c>
      <c r="J1609" s="3">
        <f t="shared" si="233"/>
        <v>318.94827166799325</v>
      </c>
      <c r="K1609" s="3">
        <f>MIN(Inputs!$B$2, (Inputs!$B$8 - I1609)/Inputs!$B$9)</f>
        <v>170</v>
      </c>
      <c r="L1609" s="3">
        <f>MAX(MIN(Inputs!$B$2, I1609*Inputs!$B$10, Inputs!$B$8*Inputs!$B$4 - J1609), 0)</f>
        <v>21.051728332006746</v>
      </c>
      <c r="M1609" s="3">
        <f t="shared" si="228"/>
        <v>170</v>
      </c>
      <c r="N1609" s="3">
        <f t="shared" si="229"/>
        <v>0</v>
      </c>
      <c r="O1609" s="3">
        <f>IF(H1609="Reg", MIN(Inputs!$B$2, I1609*Inputs!$B$10, (Inputs!$B$8-I1609)/Inputs!$B$9), 0)</f>
        <v>0</v>
      </c>
      <c r="P1609" s="3">
        <f t="shared" si="230"/>
        <v>-6034.15</v>
      </c>
      <c r="Q1609" s="3">
        <f t="shared" si="231"/>
        <v>0</v>
      </c>
      <c r="R1609" s="3">
        <f>I1609 + M1609*Inputs!$B$9 - N1609/Inputs!$B$10</f>
        <v>318.9482716679932</v>
      </c>
    </row>
    <row r="1610" spans="1:18" x14ac:dyDescent="0.3">
      <c r="A1610" s="4">
        <v>46090</v>
      </c>
      <c r="B1610" s="3">
        <v>35.402499999999996</v>
      </c>
      <c r="C1610" s="3">
        <v>0.02</v>
      </c>
      <c r="D1610" s="3">
        <f t="shared" si="225"/>
        <v>51.472395833333337</v>
      </c>
      <c r="E1610" s="3">
        <f>MAX(B1610 - D1610/Inputs!$B$5, 0)</f>
        <v>0</v>
      </c>
      <c r="F1610" s="3">
        <f>MAX(D1610*Inputs!$B$5 - B1610, 0)</f>
        <v>9.8932083333333409</v>
      </c>
      <c r="G1610" s="3">
        <f t="shared" si="226"/>
        <v>0.02</v>
      </c>
      <c r="H1610" t="str">
        <f t="shared" si="227"/>
        <v>Charge</v>
      </c>
      <c r="I1610" s="3">
        <f t="shared" si="232"/>
        <v>318.9482716679932</v>
      </c>
      <c r="J1610" s="3">
        <f t="shared" si="233"/>
        <v>0</v>
      </c>
      <c r="K1610" s="3">
        <f>MIN(Inputs!$B$2, (Inputs!$B$8 - I1610)/Inputs!$B$9)</f>
        <v>22.44121780453775</v>
      </c>
      <c r="L1610" s="3">
        <f>MAX(MIN(Inputs!$B$2, I1610*Inputs!$B$10, Inputs!$B$8*Inputs!$B$4 - J1610), 0)</f>
        <v>170</v>
      </c>
      <c r="M1610" s="3">
        <f t="shared" si="228"/>
        <v>22.44121780453775</v>
      </c>
      <c r="N1610" s="3">
        <f t="shared" si="229"/>
        <v>0</v>
      </c>
      <c r="O1610" s="3">
        <f>IF(H1610="Reg", MIN(Inputs!$B$2, I1610*Inputs!$B$10, (Inputs!$B$8-I1610)/Inputs!$B$9), 0)</f>
        <v>0</v>
      </c>
      <c r="P1610" s="3">
        <f t="shared" si="230"/>
        <v>-794.47521332514759</v>
      </c>
      <c r="Q1610" s="3">
        <f t="shared" si="231"/>
        <v>0</v>
      </c>
      <c r="R1610" s="3">
        <f>I1610 + M1610*Inputs!$B$9 - N1610/Inputs!$B$10</f>
        <v>340</v>
      </c>
    </row>
    <row r="1611" spans="1:18" x14ac:dyDescent="0.3">
      <c r="A1611" s="4">
        <v>46090.041666666657</v>
      </c>
      <c r="B1611" s="3">
        <v>43.747500000000002</v>
      </c>
      <c r="C1611" s="3">
        <v>0.02</v>
      </c>
      <c r="D1611" s="3">
        <f t="shared" si="225"/>
        <v>51.472395833333337</v>
      </c>
      <c r="E1611" s="3">
        <f>MAX(B1611 - D1611/Inputs!$B$5, 0)</f>
        <v>0</v>
      </c>
      <c r="F1611" s="3">
        <f>MAX(D1611*Inputs!$B$5 - B1611, 0)</f>
        <v>1.548208333333335</v>
      </c>
      <c r="G1611" s="3">
        <f t="shared" si="226"/>
        <v>0.02</v>
      </c>
      <c r="H1611" t="str">
        <f t="shared" si="227"/>
        <v>Charge</v>
      </c>
      <c r="I1611" s="3">
        <f t="shared" si="232"/>
        <v>340</v>
      </c>
      <c r="J1611" s="3">
        <f t="shared" si="233"/>
        <v>0</v>
      </c>
      <c r="K1611" s="3">
        <f>MIN(Inputs!$B$2, (Inputs!$B$8 - I1611)/Inputs!$B$9)</f>
        <v>0</v>
      </c>
      <c r="L1611" s="3">
        <f>MAX(MIN(Inputs!$B$2, I1611*Inputs!$B$10, Inputs!$B$8*Inputs!$B$4 - J1611), 0)</f>
        <v>170</v>
      </c>
      <c r="M1611" s="3">
        <f t="shared" si="228"/>
        <v>0</v>
      </c>
      <c r="N1611" s="3">
        <f t="shared" si="229"/>
        <v>0</v>
      </c>
      <c r="O1611" s="3">
        <f>IF(H1611="Reg", MIN(Inputs!$B$2, I1611*Inputs!$B$10, (Inputs!$B$8-I1611)/Inputs!$B$9), 0)</f>
        <v>0</v>
      </c>
      <c r="P1611" s="3">
        <f t="shared" si="230"/>
        <v>0</v>
      </c>
      <c r="Q1611" s="3">
        <f t="shared" si="231"/>
        <v>0</v>
      </c>
      <c r="R1611" s="3">
        <f>I1611 + M1611*Inputs!$B$9 - N1611/Inputs!$B$10</f>
        <v>340</v>
      </c>
    </row>
    <row r="1612" spans="1:18" x14ac:dyDescent="0.3">
      <c r="A1612" s="4">
        <v>46090.083333333343</v>
      </c>
      <c r="B1612" s="3">
        <v>49.754999999999995</v>
      </c>
      <c r="C1612" s="3">
        <v>0.04</v>
      </c>
      <c r="D1612" s="3">
        <f t="shared" si="225"/>
        <v>51.472395833333337</v>
      </c>
      <c r="E1612" s="3">
        <f>MAX(B1612 - D1612/Inputs!$B$5, 0)</f>
        <v>0</v>
      </c>
      <c r="F1612" s="3">
        <f>MAX(D1612*Inputs!$B$5 - B1612, 0)</f>
        <v>0</v>
      </c>
      <c r="G1612" s="3">
        <f t="shared" si="226"/>
        <v>0.04</v>
      </c>
      <c r="H1612" t="str">
        <f t="shared" si="227"/>
        <v>Reg</v>
      </c>
      <c r="I1612" s="3">
        <f t="shared" si="232"/>
        <v>340</v>
      </c>
      <c r="J1612" s="3">
        <f t="shared" si="233"/>
        <v>0</v>
      </c>
      <c r="K1612" s="3">
        <f>MIN(Inputs!$B$2, (Inputs!$B$8 - I1612)/Inputs!$B$9)</f>
        <v>0</v>
      </c>
      <c r="L1612" s="3">
        <f>MAX(MIN(Inputs!$B$2, I1612*Inputs!$B$10, Inputs!$B$8*Inputs!$B$4 - J1612), 0)</f>
        <v>170</v>
      </c>
      <c r="M1612" s="3">
        <f t="shared" si="228"/>
        <v>0</v>
      </c>
      <c r="N1612" s="3">
        <f t="shared" si="229"/>
        <v>0</v>
      </c>
      <c r="O1612" s="3">
        <f>IF(H1612="Reg", MIN(Inputs!$B$2, I1612*Inputs!$B$10, (Inputs!$B$8-I1612)/Inputs!$B$9), 0)</f>
        <v>0</v>
      </c>
      <c r="P1612" s="3">
        <f t="shared" si="230"/>
        <v>0</v>
      </c>
      <c r="Q1612" s="3">
        <f t="shared" si="231"/>
        <v>0</v>
      </c>
      <c r="R1612" s="3">
        <f>I1612 + M1612*Inputs!$B$9 - N1612/Inputs!$B$10</f>
        <v>340</v>
      </c>
    </row>
    <row r="1613" spans="1:18" x14ac:dyDescent="0.3">
      <c r="A1613" s="4">
        <v>46090.125</v>
      </c>
      <c r="B1613" s="3">
        <v>63.002499999999998</v>
      </c>
      <c r="C1613" s="3">
        <v>0.04</v>
      </c>
      <c r="D1613" s="3">
        <f t="shared" si="225"/>
        <v>51.472395833333337</v>
      </c>
      <c r="E1613" s="3">
        <f>MAX(B1613 - D1613/Inputs!$B$5, 0)</f>
        <v>4.5111410984848419</v>
      </c>
      <c r="F1613" s="3">
        <f>MAX(D1613*Inputs!$B$5 - B1613, 0)</f>
        <v>0</v>
      </c>
      <c r="G1613" s="3">
        <f t="shared" si="226"/>
        <v>0.04</v>
      </c>
      <c r="H1613" t="str">
        <f t="shared" si="227"/>
        <v>Discharge</v>
      </c>
      <c r="I1613" s="3">
        <f t="shared" si="232"/>
        <v>340</v>
      </c>
      <c r="J1613" s="3">
        <f t="shared" si="233"/>
        <v>0</v>
      </c>
      <c r="K1613" s="3">
        <f>MIN(Inputs!$B$2, (Inputs!$B$8 - I1613)/Inputs!$B$9)</f>
        <v>0</v>
      </c>
      <c r="L1613" s="3">
        <f>MAX(MIN(Inputs!$B$2, I1613*Inputs!$B$10, Inputs!$B$8*Inputs!$B$4 - J1613), 0)</f>
        <v>170</v>
      </c>
      <c r="M1613" s="3">
        <f t="shared" si="228"/>
        <v>0</v>
      </c>
      <c r="N1613" s="3">
        <f t="shared" si="229"/>
        <v>170</v>
      </c>
      <c r="O1613" s="3">
        <f>IF(H1613="Reg", MIN(Inputs!$B$2, I1613*Inputs!$B$10, (Inputs!$B$8-I1613)/Inputs!$B$9), 0)</f>
        <v>0</v>
      </c>
      <c r="P1613" s="3">
        <f t="shared" si="230"/>
        <v>10710.424999999999</v>
      </c>
      <c r="Q1613" s="3">
        <f t="shared" si="231"/>
        <v>0</v>
      </c>
      <c r="R1613" s="3">
        <f>I1613 + M1613*Inputs!$B$9 - N1613/Inputs!$B$10</f>
        <v>158.77939109773115</v>
      </c>
    </row>
    <row r="1614" spans="1:18" x14ac:dyDescent="0.3">
      <c r="A1614" s="4">
        <v>46090.166666666657</v>
      </c>
      <c r="B1614" s="3">
        <v>54.18</v>
      </c>
      <c r="C1614" s="3">
        <v>0.05</v>
      </c>
      <c r="D1614" s="3">
        <f t="shared" si="225"/>
        <v>51.472395833333337</v>
      </c>
      <c r="E1614" s="3">
        <f>MAX(B1614 - D1614/Inputs!$B$5, 0)</f>
        <v>0</v>
      </c>
      <c r="F1614" s="3">
        <f>MAX(D1614*Inputs!$B$5 - B1614, 0)</f>
        <v>0</v>
      </c>
      <c r="G1614" s="3">
        <f t="shared" si="226"/>
        <v>0.05</v>
      </c>
      <c r="H1614" t="str">
        <f t="shared" si="227"/>
        <v>Reg</v>
      </c>
      <c r="I1614" s="3">
        <f t="shared" si="232"/>
        <v>158.77939109773115</v>
      </c>
      <c r="J1614" s="3">
        <f t="shared" si="233"/>
        <v>170</v>
      </c>
      <c r="K1614" s="3">
        <f>MIN(Inputs!$B$2, (Inputs!$B$8 - I1614)/Inputs!$B$9)</f>
        <v>170</v>
      </c>
      <c r="L1614" s="3">
        <f>MAX(MIN(Inputs!$B$2, I1614*Inputs!$B$10, Inputs!$B$8*Inputs!$B$4 - J1614), 0)</f>
        <v>148.94827166799323</v>
      </c>
      <c r="M1614" s="3">
        <f t="shared" si="228"/>
        <v>0</v>
      </c>
      <c r="N1614" s="3">
        <f t="shared" si="229"/>
        <v>0</v>
      </c>
      <c r="O1614" s="3">
        <f>IF(H1614="Reg", MIN(Inputs!$B$2, I1614*Inputs!$B$10, (Inputs!$B$8-I1614)/Inputs!$B$9), 0)</f>
        <v>148.94827166799323</v>
      </c>
      <c r="P1614" s="3">
        <f t="shared" si="230"/>
        <v>0</v>
      </c>
      <c r="Q1614" s="3">
        <f t="shared" si="231"/>
        <v>7.447413583399662</v>
      </c>
      <c r="R1614" s="3">
        <f>I1614 + M1614*Inputs!$B$9 - N1614/Inputs!$B$10</f>
        <v>158.77939109773115</v>
      </c>
    </row>
    <row r="1615" spans="1:18" x14ac:dyDescent="0.3">
      <c r="A1615" s="4">
        <v>46090.208333333343</v>
      </c>
      <c r="B1615" s="3">
        <v>41.234999999999999</v>
      </c>
      <c r="C1615" s="3">
        <v>0.05</v>
      </c>
      <c r="D1615" s="3">
        <f t="shared" si="225"/>
        <v>51.472395833333337</v>
      </c>
      <c r="E1615" s="3">
        <f>MAX(B1615 - D1615/Inputs!$B$5, 0)</f>
        <v>0</v>
      </c>
      <c r="F1615" s="3">
        <f>MAX(D1615*Inputs!$B$5 - B1615, 0)</f>
        <v>4.0607083333333378</v>
      </c>
      <c r="G1615" s="3">
        <f t="shared" si="226"/>
        <v>0.05</v>
      </c>
      <c r="H1615" t="str">
        <f t="shared" si="227"/>
        <v>Charge</v>
      </c>
      <c r="I1615" s="3">
        <f t="shared" si="232"/>
        <v>158.77939109773115</v>
      </c>
      <c r="J1615" s="3">
        <f t="shared" si="233"/>
        <v>170</v>
      </c>
      <c r="K1615" s="3">
        <f>MIN(Inputs!$B$2, (Inputs!$B$8 - I1615)/Inputs!$B$9)</f>
        <v>170</v>
      </c>
      <c r="L1615" s="3">
        <f>MAX(MIN(Inputs!$B$2, I1615*Inputs!$B$10, Inputs!$B$8*Inputs!$B$4 - J1615), 0)</f>
        <v>148.94827166799323</v>
      </c>
      <c r="M1615" s="3">
        <f t="shared" si="228"/>
        <v>170</v>
      </c>
      <c r="N1615" s="3">
        <f t="shared" si="229"/>
        <v>0</v>
      </c>
      <c r="O1615" s="3">
        <f>IF(H1615="Reg", MIN(Inputs!$B$2, I1615*Inputs!$B$10, (Inputs!$B$8-I1615)/Inputs!$B$9), 0)</f>
        <v>0</v>
      </c>
      <c r="P1615" s="3">
        <f t="shared" si="230"/>
        <v>-7009.95</v>
      </c>
      <c r="Q1615" s="3">
        <f t="shared" si="231"/>
        <v>0</v>
      </c>
      <c r="R1615" s="3">
        <f>I1615 + M1615*Inputs!$B$9 - N1615/Inputs!$B$10</f>
        <v>318.25352693172772</v>
      </c>
    </row>
    <row r="1616" spans="1:18" x14ac:dyDescent="0.3">
      <c r="A1616" s="4">
        <v>46090.25</v>
      </c>
      <c r="B1616" s="3">
        <v>46.174999999999997</v>
      </c>
      <c r="C1616" s="3">
        <v>0.12</v>
      </c>
      <c r="D1616" s="3">
        <f t="shared" si="225"/>
        <v>51.472395833333337</v>
      </c>
      <c r="E1616" s="3">
        <f>MAX(B1616 - D1616/Inputs!$B$5, 0)</f>
        <v>0</v>
      </c>
      <c r="F1616" s="3">
        <f>MAX(D1616*Inputs!$B$5 - B1616, 0)</f>
        <v>0</v>
      </c>
      <c r="G1616" s="3">
        <f t="shared" si="226"/>
        <v>0.12</v>
      </c>
      <c r="H1616" t="str">
        <f t="shared" si="227"/>
        <v>Reg</v>
      </c>
      <c r="I1616" s="3">
        <f t="shared" si="232"/>
        <v>318.25352693172772</v>
      </c>
      <c r="J1616" s="3">
        <f t="shared" si="233"/>
        <v>170</v>
      </c>
      <c r="K1616" s="3">
        <f>MIN(Inputs!$B$2, (Inputs!$B$8 - I1616)/Inputs!$B$9)</f>
        <v>23.181818181818198</v>
      </c>
      <c r="L1616" s="3">
        <f>MAX(MIN(Inputs!$B$2, I1616*Inputs!$B$10, Inputs!$B$8*Inputs!$B$4 - J1616), 0)</f>
        <v>170</v>
      </c>
      <c r="M1616" s="3">
        <f t="shared" si="228"/>
        <v>0</v>
      </c>
      <c r="N1616" s="3">
        <f t="shared" si="229"/>
        <v>0</v>
      </c>
      <c r="O1616" s="3">
        <f>IF(H1616="Reg", MIN(Inputs!$B$2, I1616*Inputs!$B$10, (Inputs!$B$8-I1616)/Inputs!$B$9), 0)</f>
        <v>23.181818181818198</v>
      </c>
      <c r="P1616" s="3">
        <f t="shared" si="230"/>
        <v>0</v>
      </c>
      <c r="Q1616" s="3">
        <f t="shared" si="231"/>
        <v>2.7818181818181835</v>
      </c>
      <c r="R1616" s="3">
        <f>I1616 + M1616*Inputs!$B$9 - N1616/Inputs!$B$10</f>
        <v>318.25352693172772</v>
      </c>
    </row>
    <row r="1617" spans="1:18" x14ac:dyDescent="0.3">
      <c r="A1617" s="4">
        <v>46090.291666666657</v>
      </c>
      <c r="B1617" s="3">
        <v>56.012500000000003</v>
      </c>
      <c r="C1617" s="3">
        <v>5.69</v>
      </c>
      <c r="D1617" s="3">
        <f t="shared" si="225"/>
        <v>51.472395833333337</v>
      </c>
      <c r="E1617" s="3">
        <f>MAX(B1617 - D1617/Inputs!$B$5, 0)</f>
        <v>0</v>
      </c>
      <c r="F1617" s="3">
        <f>MAX(D1617*Inputs!$B$5 - B1617, 0)</f>
        <v>0</v>
      </c>
      <c r="G1617" s="3">
        <f t="shared" si="226"/>
        <v>5.69</v>
      </c>
      <c r="H1617" t="str">
        <f t="shared" si="227"/>
        <v>Reg</v>
      </c>
      <c r="I1617" s="3">
        <f t="shared" si="232"/>
        <v>318.25352693172772</v>
      </c>
      <c r="J1617" s="3">
        <f t="shared" si="233"/>
        <v>170</v>
      </c>
      <c r="K1617" s="3">
        <f>MIN(Inputs!$B$2, (Inputs!$B$8 - I1617)/Inputs!$B$9)</f>
        <v>23.181818181818198</v>
      </c>
      <c r="L1617" s="3">
        <f>MAX(MIN(Inputs!$B$2, I1617*Inputs!$B$10, Inputs!$B$8*Inputs!$B$4 - J1617), 0)</f>
        <v>170</v>
      </c>
      <c r="M1617" s="3">
        <f t="shared" si="228"/>
        <v>0</v>
      </c>
      <c r="N1617" s="3">
        <f t="shared" si="229"/>
        <v>0</v>
      </c>
      <c r="O1617" s="3">
        <f>IF(H1617="Reg", MIN(Inputs!$B$2, I1617*Inputs!$B$10, (Inputs!$B$8-I1617)/Inputs!$B$9), 0)</f>
        <v>23.181818181818198</v>
      </c>
      <c r="P1617" s="3">
        <f t="shared" si="230"/>
        <v>0</v>
      </c>
      <c r="Q1617" s="3">
        <f t="shared" si="231"/>
        <v>131.90454545454554</v>
      </c>
      <c r="R1617" s="3">
        <f>I1617 + M1617*Inputs!$B$9 - N1617/Inputs!$B$10</f>
        <v>318.25352693172772</v>
      </c>
    </row>
    <row r="1618" spans="1:18" x14ac:dyDescent="0.3">
      <c r="A1618" s="4">
        <v>46090.333333333343</v>
      </c>
      <c r="B1618" s="3">
        <v>84.444999999999993</v>
      </c>
      <c r="C1618" s="3">
        <v>3.35</v>
      </c>
      <c r="D1618" s="3">
        <f t="shared" si="225"/>
        <v>51.472395833333337</v>
      </c>
      <c r="E1618" s="3">
        <f>MAX(B1618 - D1618/Inputs!$B$5, 0)</f>
        <v>25.953641098484837</v>
      </c>
      <c r="F1618" s="3">
        <f>MAX(D1618*Inputs!$B$5 - B1618, 0)</f>
        <v>0</v>
      </c>
      <c r="G1618" s="3">
        <f t="shared" si="226"/>
        <v>3.35</v>
      </c>
      <c r="H1618" t="str">
        <f t="shared" si="227"/>
        <v>Discharge</v>
      </c>
      <c r="I1618" s="3">
        <f t="shared" si="232"/>
        <v>318.25352693172772</v>
      </c>
      <c r="J1618" s="3">
        <f t="shared" si="233"/>
        <v>170</v>
      </c>
      <c r="K1618" s="3">
        <f>MIN(Inputs!$B$2, (Inputs!$B$8 - I1618)/Inputs!$B$9)</f>
        <v>23.181818181818198</v>
      </c>
      <c r="L1618" s="3">
        <f>MAX(MIN(Inputs!$B$2, I1618*Inputs!$B$10, Inputs!$B$8*Inputs!$B$4 - J1618), 0)</f>
        <v>170</v>
      </c>
      <c r="M1618" s="3">
        <f t="shared" si="228"/>
        <v>0</v>
      </c>
      <c r="N1618" s="3">
        <f t="shared" si="229"/>
        <v>170</v>
      </c>
      <c r="O1618" s="3">
        <f>IF(H1618="Reg", MIN(Inputs!$B$2, I1618*Inputs!$B$10, (Inputs!$B$8-I1618)/Inputs!$B$9), 0)</f>
        <v>0</v>
      </c>
      <c r="P1618" s="3">
        <f t="shared" si="230"/>
        <v>14355.65</v>
      </c>
      <c r="Q1618" s="3">
        <f t="shared" si="231"/>
        <v>0</v>
      </c>
      <c r="R1618" s="3">
        <f>I1618 + M1618*Inputs!$B$9 - N1618/Inputs!$B$10</f>
        <v>137.03291802945887</v>
      </c>
    </row>
    <row r="1619" spans="1:18" x14ac:dyDescent="0.3">
      <c r="A1619" s="4">
        <v>46090.375</v>
      </c>
      <c r="B1619" s="3">
        <v>70.839999999999989</v>
      </c>
      <c r="C1619" s="3">
        <v>1.2</v>
      </c>
      <c r="D1619" s="3">
        <f t="shared" si="225"/>
        <v>51.472395833333337</v>
      </c>
      <c r="E1619" s="3">
        <f>MAX(B1619 - D1619/Inputs!$B$5, 0)</f>
        <v>12.348641098484833</v>
      </c>
      <c r="F1619" s="3">
        <f>MAX(D1619*Inputs!$B$5 - B1619, 0)</f>
        <v>0</v>
      </c>
      <c r="G1619" s="3">
        <f t="shared" si="226"/>
        <v>1.2</v>
      </c>
      <c r="H1619" t="str">
        <f t="shared" si="227"/>
        <v>Discharge</v>
      </c>
      <c r="I1619" s="3">
        <f t="shared" si="232"/>
        <v>137.03291802945887</v>
      </c>
      <c r="J1619" s="3">
        <f t="shared" si="233"/>
        <v>340</v>
      </c>
      <c r="K1619" s="3">
        <f>MIN(Inputs!$B$2, (Inputs!$B$8 - I1619)/Inputs!$B$9)</f>
        <v>170</v>
      </c>
      <c r="L1619" s="3">
        <f>MAX(MIN(Inputs!$B$2, I1619*Inputs!$B$10, Inputs!$B$8*Inputs!$B$4 - J1619), 0)</f>
        <v>0</v>
      </c>
      <c r="M1619" s="3">
        <f t="shared" si="228"/>
        <v>0</v>
      </c>
      <c r="N1619" s="3">
        <f t="shared" si="229"/>
        <v>0</v>
      </c>
      <c r="O1619" s="3">
        <f>IF(H1619="Reg", MIN(Inputs!$B$2, I1619*Inputs!$B$10, (Inputs!$B$8-I1619)/Inputs!$B$9), 0)</f>
        <v>0</v>
      </c>
      <c r="P1619" s="3">
        <f t="shared" si="230"/>
        <v>0</v>
      </c>
      <c r="Q1619" s="3">
        <f t="shared" si="231"/>
        <v>0</v>
      </c>
      <c r="R1619" s="3">
        <f>I1619 + M1619*Inputs!$B$9 - N1619/Inputs!$B$10</f>
        <v>137.03291802945887</v>
      </c>
    </row>
    <row r="1620" spans="1:18" x14ac:dyDescent="0.3">
      <c r="A1620" s="4">
        <v>46090.416666666657</v>
      </c>
      <c r="B1620" s="3">
        <v>35.512500000000003</v>
      </c>
      <c r="C1620" s="3">
        <v>1</v>
      </c>
      <c r="D1620" s="3">
        <f t="shared" si="225"/>
        <v>51.472395833333337</v>
      </c>
      <c r="E1620" s="3">
        <f>MAX(B1620 - D1620/Inputs!$B$5, 0)</f>
        <v>0</v>
      </c>
      <c r="F1620" s="3">
        <f>MAX(D1620*Inputs!$B$5 - B1620, 0)</f>
        <v>9.7832083333333344</v>
      </c>
      <c r="G1620" s="3">
        <f t="shared" si="226"/>
        <v>1</v>
      </c>
      <c r="H1620" t="str">
        <f t="shared" si="227"/>
        <v>Charge</v>
      </c>
      <c r="I1620" s="3">
        <f t="shared" si="232"/>
        <v>137.03291802945887</v>
      </c>
      <c r="J1620" s="3">
        <f t="shared" si="233"/>
        <v>340</v>
      </c>
      <c r="K1620" s="3">
        <f>MIN(Inputs!$B$2, (Inputs!$B$8 - I1620)/Inputs!$B$9)</f>
        <v>170</v>
      </c>
      <c r="L1620" s="3">
        <f>MAX(MIN(Inputs!$B$2, I1620*Inputs!$B$10, Inputs!$B$8*Inputs!$B$4 - J1620), 0)</f>
        <v>0</v>
      </c>
      <c r="M1620" s="3">
        <f t="shared" si="228"/>
        <v>170</v>
      </c>
      <c r="N1620" s="3">
        <f t="shared" si="229"/>
        <v>0</v>
      </c>
      <c r="O1620" s="3">
        <f>IF(H1620="Reg", MIN(Inputs!$B$2, I1620*Inputs!$B$10, (Inputs!$B$8-I1620)/Inputs!$B$9), 0)</f>
        <v>0</v>
      </c>
      <c r="P1620" s="3">
        <f t="shared" si="230"/>
        <v>-6037.1250000000009</v>
      </c>
      <c r="Q1620" s="3">
        <f t="shared" si="231"/>
        <v>0</v>
      </c>
      <c r="R1620" s="3">
        <f>I1620 + M1620*Inputs!$B$9 - N1620/Inputs!$B$10</f>
        <v>296.50705386345544</v>
      </c>
    </row>
    <row r="1621" spans="1:18" x14ac:dyDescent="0.3">
      <c r="A1621" s="4">
        <v>46090.458333333343</v>
      </c>
      <c r="B1621" s="3">
        <v>33.947499999999998</v>
      </c>
      <c r="C1621" s="3">
        <v>0.75</v>
      </c>
      <c r="D1621" s="3">
        <f t="shared" si="225"/>
        <v>51.472395833333337</v>
      </c>
      <c r="E1621" s="3">
        <f>MAX(B1621 - D1621/Inputs!$B$5, 0)</f>
        <v>0</v>
      </c>
      <c r="F1621" s="3">
        <f>MAX(D1621*Inputs!$B$5 - B1621, 0)</f>
        <v>11.348208333333339</v>
      </c>
      <c r="G1621" s="3">
        <f t="shared" si="226"/>
        <v>0.75</v>
      </c>
      <c r="H1621" t="str">
        <f t="shared" si="227"/>
        <v>Charge</v>
      </c>
      <c r="I1621" s="3">
        <f t="shared" si="232"/>
        <v>296.50705386345544</v>
      </c>
      <c r="J1621" s="3">
        <f t="shared" si="233"/>
        <v>340</v>
      </c>
      <c r="K1621" s="3">
        <f>MIN(Inputs!$B$2, (Inputs!$B$8 - I1621)/Inputs!$B$9)</f>
        <v>46.363636363636395</v>
      </c>
      <c r="L1621" s="3">
        <f>MAX(MIN(Inputs!$B$2, I1621*Inputs!$B$10, Inputs!$B$8*Inputs!$B$4 - J1621), 0)</f>
        <v>0</v>
      </c>
      <c r="M1621" s="3">
        <f t="shared" si="228"/>
        <v>46.363636363636395</v>
      </c>
      <c r="N1621" s="3">
        <f t="shared" si="229"/>
        <v>0</v>
      </c>
      <c r="O1621" s="3">
        <f>IF(H1621="Reg", MIN(Inputs!$B$2, I1621*Inputs!$B$10, (Inputs!$B$8-I1621)/Inputs!$B$9), 0)</f>
        <v>0</v>
      </c>
      <c r="P1621" s="3">
        <f t="shared" si="230"/>
        <v>-1573.9295454545465</v>
      </c>
      <c r="Q1621" s="3">
        <f t="shared" si="231"/>
        <v>0</v>
      </c>
      <c r="R1621" s="3">
        <f>I1621 + M1621*Inputs!$B$9 - N1621/Inputs!$B$10</f>
        <v>340</v>
      </c>
    </row>
    <row r="1622" spans="1:18" x14ac:dyDescent="0.3">
      <c r="A1622" s="4">
        <v>46090.5</v>
      </c>
      <c r="B1622" s="3">
        <v>30.19</v>
      </c>
      <c r="C1622" s="3">
        <v>0.54</v>
      </c>
      <c r="D1622" s="3">
        <f t="shared" si="225"/>
        <v>51.472395833333337</v>
      </c>
      <c r="E1622" s="3">
        <f>MAX(B1622 - D1622/Inputs!$B$5, 0)</f>
        <v>0</v>
      </c>
      <c r="F1622" s="3">
        <f>MAX(D1622*Inputs!$B$5 - B1622, 0)</f>
        <v>15.105708333333336</v>
      </c>
      <c r="G1622" s="3">
        <f t="shared" si="226"/>
        <v>0.54</v>
      </c>
      <c r="H1622" t="str">
        <f t="shared" si="227"/>
        <v>Charge</v>
      </c>
      <c r="I1622" s="3">
        <f t="shared" si="232"/>
        <v>340</v>
      </c>
      <c r="J1622" s="3">
        <f t="shared" si="233"/>
        <v>340</v>
      </c>
      <c r="K1622" s="3">
        <f>MIN(Inputs!$B$2, (Inputs!$B$8 - I1622)/Inputs!$B$9)</f>
        <v>0</v>
      </c>
      <c r="L1622" s="3">
        <f>MAX(MIN(Inputs!$B$2, I1622*Inputs!$B$10, Inputs!$B$8*Inputs!$B$4 - J1622), 0)</f>
        <v>0</v>
      </c>
      <c r="M1622" s="3">
        <f t="shared" si="228"/>
        <v>0</v>
      </c>
      <c r="N1622" s="3">
        <f t="shared" si="229"/>
        <v>0</v>
      </c>
      <c r="O1622" s="3">
        <f>IF(H1622="Reg", MIN(Inputs!$B$2, I1622*Inputs!$B$10, (Inputs!$B$8-I1622)/Inputs!$B$9), 0)</f>
        <v>0</v>
      </c>
      <c r="P1622" s="3">
        <f t="shared" si="230"/>
        <v>0</v>
      </c>
      <c r="Q1622" s="3">
        <f t="shared" si="231"/>
        <v>0</v>
      </c>
      <c r="R1622" s="3">
        <f>I1622 + M1622*Inputs!$B$9 - N1622/Inputs!$B$10</f>
        <v>340</v>
      </c>
    </row>
    <row r="1623" spans="1:18" x14ac:dyDescent="0.3">
      <c r="A1623" s="4">
        <v>46090.541666666657</v>
      </c>
      <c r="B1623" s="3">
        <v>26.97</v>
      </c>
      <c r="C1623" s="3">
        <v>0.75</v>
      </c>
      <c r="D1623" s="3">
        <f t="shared" si="225"/>
        <v>51.472395833333337</v>
      </c>
      <c r="E1623" s="3">
        <f>MAX(B1623 - D1623/Inputs!$B$5, 0)</f>
        <v>0</v>
      </c>
      <c r="F1623" s="3">
        <f>MAX(D1623*Inputs!$B$5 - B1623, 0)</f>
        <v>18.325708333333338</v>
      </c>
      <c r="G1623" s="3">
        <f t="shared" si="226"/>
        <v>0.75</v>
      </c>
      <c r="H1623" t="str">
        <f t="shared" si="227"/>
        <v>Charge</v>
      </c>
      <c r="I1623" s="3">
        <f t="shared" si="232"/>
        <v>340</v>
      </c>
      <c r="J1623" s="3">
        <f t="shared" si="233"/>
        <v>340</v>
      </c>
      <c r="K1623" s="3">
        <f>MIN(Inputs!$B$2, (Inputs!$B$8 - I1623)/Inputs!$B$9)</f>
        <v>0</v>
      </c>
      <c r="L1623" s="3">
        <f>MAX(MIN(Inputs!$B$2, I1623*Inputs!$B$10, Inputs!$B$8*Inputs!$B$4 - J1623), 0)</f>
        <v>0</v>
      </c>
      <c r="M1623" s="3">
        <f t="shared" si="228"/>
        <v>0</v>
      </c>
      <c r="N1623" s="3">
        <f t="shared" si="229"/>
        <v>0</v>
      </c>
      <c r="O1623" s="3">
        <f>IF(H1623="Reg", MIN(Inputs!$B$2, I1623*Inputs!$B$10, (Inputs!$B$8-I1623)/Inputs!$B$9), 0)</f>
        <v>0</v>
      </c>
      <c r="P1623" s="3">
        <f t="shared" si="230"/>
        <v>0</v>
      </c>
      <c r="Q1623" s="3">
        <f t="shared" si="231"/>
        <v>0</v>
      </c>
      <c r="R1623" s="3">
        <f>I1623 + M1623*Inputs!$B$9 - N1623/Inputs!$B$10</f>
        <v>340</v>
      </c>
    </row>
    <row r="1624" spans="1:18" x14ac:dyDescent="0.3">
      <c r="A1624" s="4">
        <v>46090.583333333343</v>
      </c>
      <c r="B1624" s="3">
        <v>26.3825</v>
      </c>
      <c r="C1624" s="3">
        <v>0.99</v>
      </c>
      <c r="D1624" s="3">
        <f t="shared" si="225"/>
        <v>51.472395833333337</v>
      </c>
      <c r="E1624" s="3">
        <f>MAX(B1624 - D1624/Inputs!$B$5, 0)</f>
        <v>0</v>
      </c>
      <c r="F1624" s="3">
        <f>MAX(D1624*Inputs!$B$5 - B1624, 0)</f>
        <v>18.913208333333337</v>
      </c>
      <c r="G1624" s="3">
        <f t="shared" si="226"/>
        <v>0.99</v>
      </c>
      <c r="H1624" t="str">
        <f t="shared" si="227"/>
        <v>Charge</v>
      </c>
      <c r="I1624" s="3">
        <f t="shared" si="232"/>
        <v>340</v>
      </c>
      <c r="J1624" s="3">
        <f t="shared" si="233"/>
        <v>340</v>
      </c>
      <c r="K1624" s="3">
        <f>MIN(Inputs!$B$2, (Inputs!$B$8 - I1624)/Inputs!$B$9)</f>
        <v>0</v>
      </c>
      <c r="L1624" s="3">
        <f>MAX(MIN(Inputs!$B$2, I1624*Inputs!$B$10, Inputs!$B$8*Inputs!$B$4 - J1624), 0)</f>
        <v>0</v>
      </c>
      <c r="M1624" s="3">
        <f t="shared" si="228"/>
        <v>0</v>
      </c>
      <c r="N1624" s="3">
        <f t="shared" si="229"/>
        <v>0</v>
      </c>
      <c r="O1624" s="3">
        <f>IF(H1624="Reg", MIN(Inputs!$B$2, I1624*Inputs!$B$10, (Inputs!$B$8-I1624)/Inputs!$B$9), 0)</f>
        <v>0</v>
      </c>
      <c r="P1624" s="3">
        <f t="shared" si="230"/>
        <v>0</v>
      </c>
      <c r="Q1624" s="3">
        <f t="shared" si="231"/>
        <v>0</v>
      </c>
      <c r="R1624" s="3">
        <f>I1624 + M1624*Inputs!$B$9 - N1624/Inputs!$B$10</f>
        <v>340</v>
      </c>
    </row>
    <row r="1625" spans="1:18" x14ac:dyDescent="0.3">
      <c r="A1625" s="4">
        <v>46090.625</v>
      </c>
      <c r="B1625" s="3">
        <v>28.6325</v>
      </c>
      <c r="C1625" s="3">
        <v>1</v>
      </c>
      <c r="D1625" s="3">
        <f t="shared" si="225"/>
        <v>51.472395833333337</v>
      </c>
      <c r="E1625" s="3">
        <f>MAX(B1625 - D1625/Inputs!$B$5, 0)</f>
        <v>0</v>
      </c>
      <c r="F1625" s="3">
        <f>MAX(D1625*Inputs!$B$5 - B1625, 0)</f>
        <v>16.663208333333337</v>
      </c>
      <c r="G1625" s="3">
        <f t="shared" si="226"/>
        <v>1</v>
      </c>
      <c r="H1625" t="str">
        <f t="shared" si="227"/>
        <v>Charge</v>
      </c>
      <c r="I1625" s="3">
        <f t="shared" si="232"/>
        <v>340</v>
      </c>
      <c r="J1625" s="3">
        <f t="shared" si="233"/>
        <v>340</v>
      </c>
      <c r="K1625" s="3">
        <f>MIN(Inputs!$B$2, (Inputs!$B$8 - I1625)/Inputs!$B$9)</f>
        <v>0</v>
      </c>
      <c r="L1625" s="3">
        <f>MAX(MIN(Inputs!$B$2, I1625*Inputs!$B$10, Inputs!$B$8*Inputs!$B$4 - J1625), 0)</f>
        <v>0</v>
      </c>
      <c r="M1625" s="3">
        <f t="shared" si="228"/>
        <v>0</v>
      </c>
      <c r="N1625" s="3">
        <f t="shared" si="229"/>
        <v>0</v>
      </c>
      <c r="O1625" s="3">
        <f>IF(H1625="Reg", MIN(Inputs!$B$2, I1625*Inputs!$B$10, (Inputs!$B$8-I1625)/Inputs!$B$9), 0)</f>
        <v>0</v>
      </c>
      <c r="P1625" s="3">
        <f t="shared" si="230"/>
        <v>0</v>
      </c>
      <c r="Q1625" s="3">
        <f t="shared" si="231"/>
        <v>0</v>
      </c>
      <c r="R1625" s="3">
        <f>I1625 + M1625*Inputs!$B$9 - N1625/Inputs!$B$10</f>
        <v>340</v>
      </c>
    </row>
    <row r="1626" spans="1:18" x14ac:dyDescent="0.3">
      <c r="A1626" s="4">
        <v>46090.666666666657</v>
      </c>
      <c r="B1626" s="3">
        <v>38.82</v>
      </c>
      <c r="C1626" s="3">
        <v>1</v>
      </c>
      <c r="D1626" s="3">
        <f t="shared" si="225"/>
        <v>51.472395833333337</v>
      </c>
      <c r="E1626" s="3">
        <f>MAX(B1626 - D1626/Inputs!$B$5, 0)</f>
        <v>0</v>
      </c>
      <c r="F1626" s="3">
        <f>MAX(D1626*Inputs!$B$5 - B1626, 0)</f>
        <v>6.475708333333337</v>
      </c>
      <c r="G1626" s="3">
        <f t="shared" si="226"/>
        <v>1</v>
      </c>
      <c r="H1626" t="str">
        <f t="shared" si="227"/>
        <v>Charge</v>
      </c>
      <c r="I1626" s="3">
        <f t="shared" si="232"/>
        <v>340</v>
      </c>
      <c r="J1626" s="3">
        <f t="shared" si="233"/>
        <v>340</v>
      </c>
      <c r="K1626" s="3">
        <f>MIN(Inputs!$B$2, (Inputs!$B$8 - I1626)/Inputs!$B$9)</f>
        <v>0</v>
      </c>
      <c r="L1626" s="3">
        <f>MAX(MIN(Inputs!$B$2, I1626*Inputs!$B$10, Inputs!$B$8*Inputs!$B$4 - J1626), 0)</f>
        <v>0</v>
      </c>
      <c r="M1626" s="3">
        <f t="shared" si="228"/>
        <v>0</v>
      </c>
      <c r="N1626" s="3">
        <f t="shared" si="229"/>
        <v>0</v>
      </c>
      <c r="O1626" s="3">
        <f>IF(H1626="Reg", MIN(Inputs!$B$2, I1626*Inputs!$B$10, (Inputs!$B$8-I1626)/Inputs!$B$9), 0)</f>
        <v>0</v>
      </c>
      <c r="P1626" s="3">
        <f t="shared" si="230"/>
        <v>0</v>
      </c>
      <c r="Q1626" s="3">
        <f t="shared" si="231"/>
        <v>0</v>
      </c>
      <c r="R1626" s="3">
        <f>I1626 + M1626*Inputs!$B$9 - N1626/Inputs!$B$10</f>
        <v>340</v>
      </c>
    </row>
    <row r="1627" spans="1:18" x14ac:dyDescent="0.3">
      <c r="A1627" s="4">
        <v>46090.708333333343</v>
      </c>
      <c r="B1627" s="3">
        <v>29.322499999999998</v>
      </c>
      <c r="C1627" s="3">
        <v>0.91</v>
      </c>
      <c r="D1627" s="3">
        <f t="shared" si="225"/>
        <v>51.472395833333337</v>
      </c>
      <c r="E1627" s="3">
        <f>MAX(B1627 - D1627/Inputs!$B$5, 0)</f>
        <v>0</v>
      </c>
      <c r="F1627" s="3">
        <f>MAX(D1627*Inputs!$B$5 - B1627, 0)</f>
        <v>15.973208333333339</v>
      </c>
      <c r="G1627" s="3">
        <f t="shared" si="226"/>
        <v>0.91</v>
      </c>
      <c r="H1627" t="str">
        <f t="shared" si="227"/>
        <v>Charge</v>
      </c>
      <c r="I1627" s="3">
        <f t="shared" si="232"/>
        <v>340</v>
      </c>
      <c r="J1627" s="3">
        <f t="shared" si="233"/>
        <v>340</v>
      </c>
      <c r="K1627" s="3">
        <f>MIN(Inputs!$B$2, (Inputs!$B$8 - I1627)/Inputs!$B$9)</f>
        <v>0</v>
      </c>
      <c r="L1627" s="3">
        <f>MAX(MIN(Inputs!$B$2, I1627*Inputs!$B$10, Inputs!$B$8*Inputs!$B$4 - J1627), 0)</f>
        <v>0</v>
      </c>
      <c r="M1627" s="3">
        <f t="shared" si="228"/>
        <v>0</v>
      </c>
      <c r="N1627" s="3">
        <f t="shared" si="229"/>
        <v>0</v>
      </c>
      <c r="O1627" s="3">
        <f>IF(H1627="Reg", MIN(Inputs!$B$2, I1627*Inputs!$B$10, (Inputs!$B$8-I1627)/Inputs!$B$9), 0)</f>
        <v>0</v>
      </c>
      <c r="P1627" s="3">
        <f t="shared" si="230"/>
        <v>0</v>
      </c>
      <c r="Q1627" s="3">
        <f t="shared" si="231"/>
        <v>0</v>
      </c>
      <c r="R1627" s="3">
        <f>I1627 + M1627*Inputs!$B$9 - N1627/Inputs!$B$10</f>
        <v>340</v>
      </c>
    </row>
    <row r="1628" spans="1:18" x14ac:dyDescent="0.3">
      <c r="A1628" s="4">
        <v>46090.75</v>
      </c>
      <c r="B1628" s="3">
        <v>60.347499999999997</v>
      </c>
      <c r="C1628" s="3">
        <v>11.27</v>
      </c>
      <c r="D1628" s="3">
        <f t="shared" si="225"/>
        <v>51.472395833333337</v>
      </c>
      <c r="E1628" s="3">
        <f>MAX(B1628 - D1628/Inputs!$B$5, 0)</f>
        <v>1.8561410984848408</v>
      </c>
      <c r="F1628" s="3">
        <f>MAX(D1628*Inputs!$B$5 - B1628, 0)</f>
        <v>0</v>
      </c>
      <c r="G1628" s="3">
        <f t="shared" si="226"/>
        <v>11.27</v>
      </c>
      <c r="H1628" t="str">
        <f t="shared" si="227"/>
        <v>Reg</v>
      </c>
      <c r="I1628" s="3">
        <f t="shared" si="232"/>
        <v>340</v>
      </c>
      <c r="J1628" s="3">
        <f t="shared" si="233"/>
        <v>340</v>
      </c>
      <c r="K1628" s="3">
        <f>MIN(Inputs!$B$2, (Inputs!$B$8 - I1628)/Inputs!$B$9)</f>
        <v>0</v>
      </c>
      <c r="L1628" s="3">
        <f>MAX(MIN(Inputs!$B$2, I1628*Inputs!$B$10, Inputs!$B$8*Inputs!$B$4 - J1628), 0)</f>
        <v>0</v>
      </c>
      <c r="M1628" s="3">
        <f t="shared" si="228"/>
        <v>0</v>
      </c>
      <c r="N1628" s="3">
        <f t="shared" si="229"/>
        <v>0</v>
      </c>
      <c r="O1628" s="3">
        <f>IF(H1628="Reg", MIN(Inputs!$B$2, I1628*Inputs!$B$10, (Inputs!$B$8-I1628)/Inputs!$B$9), 0)</f>
        <v>0</v>
      </c>
      <c r="P1628" s="3">
        <f t="shared" si="230"/>
        <v>0</v>
      </c>
      <c r="Q1628" s="3">
        <f t="shared" si="231"/>
        <v>0</v>
      </c>
      <c r="R1628" s="3">
        <f>I1628 + M1628*Inputs!$B$9 - N1628/Inputs!$B$10</f>
        <v>340</v>
      </c>
    </row>
    <row r="1629" spans="1:18" x14ac:dyDescent="0.3">
      <c r="A1629" s="4">
        <v>46090.791666666657</v>
      </c>
      <c r="B1629" s="3">
        <v>72.657499999999999</v>
      </c>
      <c r="C1629" s="3">
        <v>18</v>
      </c>
      <c r="D1629" s="3">
        <f t="shared" si="225"/>
        <v>51.472395833333337</v>
      </c>
      <c r="E1629" s="3">
        <f>MAX(B1629 - D1629/Inputs!$B$5, 0)</f>
        <v>14.166141098484843</v>
      </c>
      <c r="F1629" s="3">
        <f>MAX(D1629*Inputs!$B$5 - B1629, 0)</f>
        <v>0</v>
      </c>
      <c r="G1629" s="3">
        <f t="shared" si="226"/>
        <v>18</v>
      </c>
      <c r="H1629" t="str">
        <f t="shared" si="227"/>
        <v>Reg</v>
      </c>
      <c r="I1629" s="3">
        <f t="shared" si="232"/>
        <v>340</v>
      </c>
      <c r="J1629" s="3">
        <f t="shared" si="233"/>
        <v>340</v>
      </c>
      <c r="K1629" s="3">
        <f>MIN(Inputs!$B$2, (Inputs!$B$8 - I1629)/Inputs!$B$9)</f>
        <v>0</v>
      </c>
      <c r="L1629" s="3">
        <f>MAX(MIN(Inputs!$B$2, I1629*Inputs!$B$10, Inputs!$B$8*Inputs!$B$4 - J1629), 0)</f>
        <v>0</v>
      </c>
      <c r="M1629" s="3">
        <f t="shared" si="228"/>
        <v>0</v>
      </c>
      <c r="N1629" s="3">
        <f t="shared" si="229"/>
        <v>0</v>
      </c>
      <c r="O1629" s="3">
        <f>IF(H1629="Reg", MIN(Inputs!$B$2, I1629*Inputs!$B$10, (Inputs!$B$8-I1629)/Inputs!$B$9), 0)</f>
        <v>0</v>
      </c>
      <c r="P1629" s="3">
        <f t="shared" si="230"/>
        <v>0</v>
      </c>
      <c r="Q1629" s="3">
        <f t="shared" si="231"/>
        <v>0</v>
      </c>
      <c r="R1629" s="3">
        <f>I1629 + M1629*Inputs!$B$9 - N1629/Inputs!$B$10</f>
        <v>340</v>
      </c>
    </row>
    <row r="1630" spans="1:18" x14ac:dyDescent="0.3">
      <c r="A1630" s="4">
        <v>46090.833333333343</v>
      </c>
      <c r="B1630" s="3">
        <v>72.959999999999994</v>
      </c>
      <c r="C1630" s="3">
        <v>22.07</v>
      </c>
      <c r="D1630" s="3">
        <f t="shared" si="225"/>
        <v>51.472395833333337</v>
      </c>
      <c r="E1630" s="3">
        <f>MAX(B1630 - D1630/Inputs!$B$5, 0)</f>
        <v>14.468641098484838</v>
      </c>
      <c r="F1630" s="3">
        <f>MAX(D1630*Inputs!$B$5 - B1630, 0)</f>
        <v>0</v>
      </c>
      <c r="G1630" s="3">
        <f t="shared" si="226"/>
        <v>22.07</v>
      </c>
      <c r="H1630" t="str">
        <f t="shared" si="227"/>
        <v>Reg</v>
      </c>
      <c r="I1630" s="3">
        <f t="shared" si="232"/>
        <v>340</v>
      </c>
      <c r="J1630" s="3">
        <f t="shared" si="233"/>
        <v>340</v>
      </c>
      <c r="K1630" s="3">
        <f>MIN(Inputs!$B$2, (Inputs!$B$8 - I1630)/Inputs!$B$9)</f>
        <v>0</v>
      </c>
      <c r="L1630" s="3">
        <f>MAX(MIN(Inputs!$B$2, I1630*Inputs!$B$10, Inputs!$B$8*Inputs!$B$4 - J1630), 0)</f>
        <v>0</v>
      </c>
      <c r="M1630" s="3">
        <f t="shared" si="228"/>
        <v>0</v>
      </c>
      <c r="N1630" s="3">
        <f t="shared" si="229"/>
        <v>0</v>
      </c>
      <c r="O1630" s="3">
        <f>IF(H1630="Reg", MIN(Inputs!$B$2, I1630*Inputs!$B$10, (Inputs!$B$8-I1630)/Inputs!$B$9), 0)</f>
        <v>0</v>
      </c>
      <c r="P1630" s="3">
        <f t="shared" si="230"/>
        <v>0</v>
      </c>
      <c r="Q1630" s="3">
        <f t="shared" si="231"/>
        <v>0</v>
      </c>
      <c r="R1630" s="3">
        <f>I1630 + M1630*Inputs!$B$9 - N1630/Inputs!$B$10</f>
        <v>340</v>
      </c>
    </row>
    <row r="1631" spans="1:18" x14ac:dyDescent="0.3">
      <c r="A1631" s="4">
        <v>46090.875</v>
      </c>
      <c r="B1631" s="3">
        <v>87.43</v>
      </c>
      <c r="C1631" s="3">
        <v>3.99</v>
      </c>
      <c r="D1631" s="3">
        <f t="shared" si="225"/>
        <v>51.472395833333337</v>
      </c>
      <c r="E1631" s="3">
        <f>MAX(B1631 - D1631/Inputs!$B$5, 0)</f>
        <v>28.938641098484851</v>
      </c>
      <c r="F1631" s="3">
        <f>MAX(D1631*Inputs!$B$5 - B1631, 0)</f>
        <v>0</v>
      </c>
      <c r="G1631" s="3">
        <f t="shared" si="226"/>
        <v>3.99</v>
      </c>
      <c r="H1631" t="str">
        <f t="shared" si="227"/>
        <v>Discharge</v>
      </c>
      <c r="I1631" s="3">
        <f t="shared" si="232"/>
        <v>340</v>
      </c>
      <c r="J1631" s="3">
        <f t="shared" si="233"/>
        <v>340</v>
      </c>
      <c r="K1631" s="3">
        <f>MIN(Inputs!$B$2, (Inputs!$B$8 - I1631)/Inputs!$B$9)</f>
        <v>0</v>
      </c>
      <c r="L1631" s="3">
        <f>MAX(MIN(Inputs!$B$2, I1631*Inputs!$B$10, Inputs!$B$8*Inputs!$B$4 - J1631), 0)</f>
        <v>0</v>
      </c>
      <c r="M1631" s="3">
        <f t="shared" si="228"/>
        <v>0</v>
      </c>
      <c r="N1631" s="3">
        <f t="shared" si="229"/>
        <v>0</v>
      </c>
      <c r="O1631" s="3">
        <f>IF(H1631="Reg", MIN(Inputs!$B$2, I1631*Inputs!$B$10, (Inputs!$B$8-I1631)/Inputs!$B$9), 0)</f>
        <v>0</v>
      </c>
      <c r="P1631" s="3">
        <f t="shared" si="230"/>
        <v>0</v>
      </c>
      <c r="Q1631" s="3">
        <f t="shared" si="231"/>
        <v>0</v>
      </c>
      <c r="R1631" s="3">
        <f>I1631 + M1631*Inputs!$B$9 - N1631/Inputs!$B$10</f>
        <v>340</v>
      </c>
    </row>
    <row r="1632" spans="1:18" x14ac:dyDescent="0.3">
      <c r="A1632" s="4">
        <v>46090.916666666657</v>
      </c>
      <c r="B1632" s="3">
        <v>81.162499999999994</v>
      </c>
      <c r="C1632" s="3">
        <v>1</v>
      </c>
      <c r="D1632" s="3">
        <f t="shared" si="225"/>
        <v>51.472395833333337</v>
      </c>
      <c r="E1632" s="3">
        <f>MAX(B1632 - D1632/Inputs!$B$5, 0)</f>
        <v>22.671141098484838</v>
      </c>
      <c r="F1632" s="3">
        <f>MAX(D1632*Inputs!$B$5 - B1632, 0)</f>
        <v>0</v>
      </c>
      <c r="G1632" s="3">
        <f t="shared" si="226"/>
        <v>1</v>
      </c>
      <c r="H1632" t="str">
        <f t="shared" si="227"/>
        <v>Discharge</v>
      </c>
      <c r="I1632" s="3">
        <f t="shared" si="232"/>
        <v>340</v>
      </c>
      <c r="J1632" s="3">
        <f t="shared" si="233"/>
        <v>340</v>
      </c>
      <c r="K1632" s="3">
        <f>MIN(Inputs!$B$2, (Inputs!$B$8 - I1632)/Inputs!$B$9)</f>
        <v>0</v>
      </c>
      <c r="L1632" s="3">
        <f>MAX(MIN(Inputs!$B$2, I1632*Inputs!$B$10, Inputs!$B$8*Inputs!$B$4 - J1632), 0)</f>
        <v>0</v>
      </c>
      <c r="M1632" s="3">
        <f t="shared" si="228"/>
        <v>0</v>
      </c>
      <c r="N1632" s="3">
        <f t="shared" si="229"/>
        <v>0</v>
      </c>
      <c r="O1632" s="3">
        <f>IF(H1632="Reg", MIN(Inputs!$B$2, I1632*Inputs!$B$10, (Inputs!$B$8-I1632)/Inputs!$B$9), 0)</f>
        <v>0</v>
      </c>
      <c r="P1632" s="3">
        <f t="shared" si="230"/>
        <v>0</v>
      </c>
      <c r="Q1632" s="3">
        <f t="shared" si="231"/>
        <v>0</v>
      </c>
      <c r="R1632" s="3">
        <f>I1632 + M1632*Inputs!$B$9 - N1632/Inputs!$B$10</f>
        <v>340</v>
      </c>
    </row>
    <row r="1633" spans="1:18" x14ac:dyDescent="0.3">
      <c r="A1633" s="4">
        <v>46090.958333333343</v>
      </c>
      <c r="B1633" s="3">
        <v>66.20750000000001</v>
      </c>
      <c r="C1633" s="3">
        <v>1</v>
      </c>
      <c r="D1633" s="3">
        <f t="shared" si="225"/>
        <v>51.472395833333337</v>
      </c>
      <c r="E1633" s="3">
        <f>MAX(B1633 - D1633/Inputs!$B$5, 0)</f>
        <v>7.7161410984848544</v>
      </c>
      <c r="F1633" s="3">
        <f>MAX(D1633*Inputs!$B$5 - B1633, 0)</f>
        <v>0</v>
      </c>
      <c r="G1633" s="3">
        <f t="shared" si="226"/>
        <v>1</v>
      </c>
      <c r="H1633" t="str">
        <f t="shared" si="227"/>
        <v>Discharge</v>
      </c>
      <c r="I1633" s="3">
        <f t="shared" si="232"/>
        <v>340</v>
      </c>
      <c r="J1633" s="3">
        <f t="shared" si="233"/>
        <v>340</v>
      </c>
      <c r="K1633" s="3">
        <f>MIN(Inputs!$B$2, (Inputs!$B$8 - I1633)/Inputs!$B$9)</f>
        <v>0</v>
      </c>
      <c r="L1633" s="3">
        <f>MAX(MIN(Inputs!$B$2, I1633*Inputs!$B$10, Inputs!$B$8*Inputs!$B$4 - J1633), 0)</f>
        <v>0</v>
      </c>
      <c r="M1633" s="3">
        <f t="shared" si="228"/>
        <v>0</v>
      </c>
      <c r="N1633" s="3">
        <f t="shared" si="229"/>
        <v>0</v>
      </c>
      <c r="O1633" s="3">
        <f>IF(H1633="Reg", MIN(Inputs!$B$2, I1633*Inputs!$B$10, (Inputs!$B$8-I1633)/Inputs!$B$9), 0)</f>
        <v>0</v>
      </c>
      <c r="P1633" s="3">
        <f t="shared" si="230"/>
        <v>0</v>
      </c>
      <c r="Q1633" s="3">
        <f t="shared" si="231"/>
        <v>0</v>
      </c>
      <c r="R1633" s="3">
        <f>I1633 + M1633*Inputs!$B$9 - N1633/Inputs!$B$10</f>
        <v>340</v>
      </c>
    </row>
    <row r="1634" spans="1:18" x14ac:dyDescent="0.3">
      <c r="A1634" s="4">
        <v>46091</v>
      </c>
      <c r="B1634" s="3">
        <v>57.515000000000001</v>
      </c>
      <c r="C1634" s="3">
        <v>0.98</v>
      </c>
      <c r="D1634" s="3">
        <f t="shared" si="225"/>
        <v>36.006354166666668</v>
      </c>
      <c r="E1634" s="3">
        <f>MAX(B1634 - D1634/Inputs!$B$5, 0)</f>
        <v>16.598688446969696</v>
      </c>
      <c r="F1634" s="3">
        <f>MAX(D1634*Inputs!$B$5 - B1634, 0)</f>
        <v>0</v>
      </c>
      <c r="G1634" s="3">
        <f t="shared" si="226"/>
        <v>0.98</v>
      </c>
      <c r="H1634" t="str">
        <f t="shared" si="227"/>
        <v>Discharge</v>
      </c>
      <c r="I1634" s="3">
        <f t="shared" si="232"/>
        <v>340</v>
      </c>
      <c r="J1634" s="3">
        <f t="shared" si="233"/>
        <v>0</v>
      </c>
      <c r="K1634" s="3">
        <f>MIN(Inputs!$B$2, (Inputs!$B$8 - I1634)/Inputs!$B$9)</f>
        <v>0</v>
      </c>
      <c r="L1634" s="3">
        <f>MAX(MIN(Inputs!$B$2, I1634*Inputs!$B$10, Inputs!$B$8*Inputs!$B$4 - J1634), 0)</f>
        <v>170</v>
      </c>
      <c r="M1634" s="3">
        <f t="shared" si="228"/>
        <v>0</v>
      </c>
      <c r="N1634" s="3">
        <f t="shared" si="229"/>
        <v>170</v>
      </c>
      <c r="O1634" s="3">
        <f>IF(H1634="Reg", MIN(Inputs!$B$2, I1634*Inputs!$B$10, (Inputs!$B$8-I1634)/Inputs!$B$9), 0)</f>
        <v>0</v>
      </c>
      <c r="P1634" s="3">
        <f t="shared" si="230"/>
        <v>9777.5499999999993</v>
      </c>
      <c r="Q1634" s="3">
        <f t="shared" si="231"/>
        <v>0</v>
      </c>
      <c r="R1634" s="3">
        <f>I1634 + M1634*Inputs!$B$9 - N1634/Inputs!$B$10</f>
        <v>158.77939109773115</v>
      </c>
    </row>
    <row r="1635" spans="1:18" x14ac:dyDescent="0.3">
      <c r="A1635" s="4">
        <v>46091.041666666657</v>
      </c>
      <c r="B1635" s="3">
        <v>26.295000000000002</v>
      </c>
      <c r="C1635" s="3">
        <v>0.98</v>
      </c>
      <c r="D1635" s="3">
        <f t="shared" si="225"/>
        <v>36.006354166666668</v>
      </c>
      <c r="E1635" s="3">
        <f>MAX(B1635 - D1635/Inputs!$B$5, 0)</f>
        <v>0</v>
      </c>
      <c r="F1635" s="3">
        <f>MAX(D1635*Inputs!$B$5 - B1635, 0)</f>
        <v>5.3905916666666656</v>
      </c>
      <c r="G1635" s="3">
        <f t="shared" si="226"/>
        <v>0.98</v>
      </c>
      <c r="H1635" t="str">
        <f t="shared" si="227"/>
        <v>Charge</v>
      </c>
      <c r="I1635" s="3">
        <f t="shared" si="232"/>
        <v>158.77939109773115</v>
      </c>
      <c r="J1635" s="3">
        <f t="shared" si="233"/>
        <v>170</v>
      </c>
      <c r="K1635" s="3">
        <f>MIN(Inputs!$B$2, (Inputs!$B$8 - I1635)/Inputs!$B$9)</f>
        <v>170</v>
      </c>
      <c r="L1635" s="3">
        <f>MAX(MIN(Inputs!$B$2, I1635*Inputs!$B$10, Inputs!$B$8*Inputs!$B$4 - J1635), 0)</f>
        <v>148.94827166799323</v>
      </c>
      <c r="M1635" s="3">
        <f t="shared" si="228"/>
        <v>170</v>
      </c>
      <c r="N1635" s="3">
        <f t="shared" si="229"/>
        <v>0</v>
      </c>
      <c r="O1635" s="3">
        <f>IF(H1635="Reg", MIN(Inputs!$B$2, I1635*Inputs!$B$10, (Inputs!$B$8-I1635)/Inputs!$B$9), 0)</f>
        <v>0</v>
      </c>
      <c r="P1635" s="3">
        <f t="shared" si="230"/>
        <v>-4470.1500000000005</v>
      </c>
      <c r="Q1635" s="3">
        <f t="shared" si="231"/>
        <v>0</v>
      </c>
      <c r="R1635" s="3">
        <f>I1635 + M1635*Inputs!$B$9 - N1635/Inputs!$B$10</f>
        <v>318.25352693172772</v>
      </c>
    </row>
    <row r="1636" spans="1:18" x14ac:dyDescent="0.3">
      <c r="A1636" s="4">
        <v>46091.083333333343</v>
      </c>
      <c r="B1636" s="3">
        <v>23.005000000000003</v>
      </c>
      <c r="C1636" s="3">
        <v>0.98</v>
      </c>
      <c r="D1636" s="3">
        <f t="shared" si="225"/>
        <v>36.006354166666668</v>
      </c>
      <c r="E1636" s="3">
        <f>MAX(B1636 - D1636/Inputs!$B$5, 0)</f>
        <v>0</v>
      </c>
      <c r="F1636" s="3">
        <f>MAX(D1636*Inputs!$B$5 - B1636, 0)</f>
        <v>8.6805916666666647</v>
      </c>
      <c r="G1636" s="3">
        <f t="shared" si="226"/>
        <v>0.98</v>
      </c>
      <c r="H1636" t="str">
        <f t="shared" si="227"/>
        <v>Charge</v>
      </c>
      <c r="I1636" s="3">
        <f t="shared" si="232"/>
        <v>318.25352693172772</v>
      </c>
      <c r="J1636" s="3">
        <f t="shared" si="233"/>
        <v>170</v>
      </c>
      <c r="K1636" s="3">
        <f>MIN(Inputs!$B$2, (Inputs!$B$8 - I1636)/Inputs!$B$9)</f>
        <v>23.181818181818198</v>
      </c>
      <c r="L1636" s="3">
        <f>MAX(MIN(Inputs!$B$2, I1636*Inputs!$B$10, Inputs!$B$8*Inputs!$B$4 - J1636), 0)</f>
        <v>170</v>
      </c>
      <c r="M1636" s="3">
        <f t="shared" si="228"/>
        <v>23.181818181818198</v>
      </c>
      <c r="N1636" s="3">
        <f t="shared" si="229"/>
        <v>0</v>
      </c>
      <c r="O1636" s="3">
        <f>IF(H1636="Reg", MIN(Inputs!$B$2, I1636*Inputs!$B$10, (Inputs!$B$8-I1636)/Inputs!$B$9), 0)</f>
        <v>0</v>
      </c>
      <c r="P1636" s="3">
        <f t="shared" si="230"/>
        <v>-533.29772727272768</v>
      </c>
      <c r="Q1636" s="3">
        <f t="shared" si="231"/>
        <v>0</v>
      </c>
      <c r="R1636" s="3">
        <f>I1636 + M1636*Inputs!$B$9 - N1636/Inputs!$B$10</f>
        <v>340</v>
      </c>
    </row>
    <row r="1637" spans="1:18" x14ac:dyDescent="0.3">
      <c r="A1637" s="4">
        <v>46091.125</v>
      </c>
      <c r="B1637" s="3">
        <v>22.962500000000002</v>
      </c>
      <c r="C1637" s="3">
        <v>0.79</v>
      </c>
      <c r="D1637" s="3">
        <f t="shared" si="225"/>
        <v>36.006354166666668</v>
      </c>
      <c r="E1637" s="3">
        <f>MAX(B1637 - D1637/Inputs!$B$5, 0)</f>
        <v>0</v>
      </c>
      <c r="F1637" s="3">
        <f>MAX(D1637*Inputs!$B$5 - B1637, 0)</f>
        <v>8.7230916666666651</v>
      </c>
      <c r="G1637" s="3">
        <f t="shared" si="226"/>
        <v>0.79</v>
      </c>
      <c r="H1637" t="str">
        <f t="shared" si="227"/>
        <v>Charge</v>
      </c>
      <c r="I1637" s="3">
        <f t="shared" si="232"/>
        <v>340</v>
      </c>
      <c r="J1637" s="3">
        <f t="shared" si="233"/>
        <v>170</v>
      </c>
      <c r="K1637" s="3">
        <f>MIN(Inputs!$B$2, (Inputs!$B$8 - I1637)/Inputs!$B$9)</f>
        <v>0</v>
      </c>
      <c r="L1637" s="3">
        <f>MAX(MIN(Inputs!$B$2, I1637*Inputs!$B$10, Inputs!$B$8*Inputs!$B$4 - J1637), 0)</f>
        <v>170</v>
      </c>
      <c r="M1637" s="3">
        <f t="shared" si="228"/>
        <v>0</v>
      </c>
      <c r="N1637" s="3">
        <f t="shared" si="229"/>
        <v>0</v>
      </c>
      <c r="O1637" s="3">
        <f>IF(H1637="Reg", MIN(Inputs!$B$2, I1637*Inputs!$B$10, (Inputs!$B$8-I1637)/Inputs!$B$9), 0)</f>
        <v>0</v>
      </c>
      <c r="P1637" s="3">
        <f t="shared" si="230"/>
        <v>0</v>
      </c>
      <c r="Q1637" s="3">
        <f t="shared" si="231"/>
        <v>0</v>
      </c>
      <c r="R1637" s="3">
        <f>I1637 + M1637*Inputs!$B$9 - N1637/Inputs!$B$10</f>
        <v>340</v>
      </c>
    </row>
    <row r="1638" spans="1:18" x14ac:dyDescent="0.3">
      <c r="A1638" s="4">
        <v>46091.166666666657</v>
      </c>
      <c r="B1638" s="3">
        <v>21.869999999999997</v>
      </c>
      <c r="C1638" s="3">
        <v>0.57999999999999996</v>
      </c>
      <c r="D1638" s="3">
        <f t="shared" si="225"/>
        <v>36.006354166666668</v>
      </c>
      <c r="E1638" s="3">
        <f>MAX(B1638 - D1638/Inputs!$B$5, 0)</f>
        <v>0</v>
      </c>
      <c r="F1638" s="3">
        <f>MAX(D1638*Inputs!$B$5 - B1638, 0)</f>
        <v>9.8155916666666698</v>
      </c>
      <c r="G1638" s="3">
        <f t="shared" si="226"/>
        <v>0.57999999999999996</v>
      </c>
      <c r="H1638" t="str">
        <f t="shared" si="227"/>
        <v>Charge</v>
      </c>
      <c r="I1638" s="3">
        <f t="shared" si="232"/>
        <v>340</v>
      </c>
      <c r="J1638" s="3">
        <f t="shared" si="233"/>
        <v>170</v>
      </c>
      <c r="K1638" s="3">
        <f>MIN(Inputs!$B$2, (Inputs!$B$8 - I1638)/Inputs!$B$9)</f>
        <v>0</v>
      </c>
      <c r="L1638" s="3">
        <f>MAX(MIN(Inputs!$B$2, I1638*Inputs!$B$10, Inputs!$B$8*Inputs!$B$4 - J1638), 0)</f>
        <v>170</v>
      </c>
      <c r="M1638" s="3">
        <f t="shared" si="228"/>
        <v>0</v>
      </c>
      <c r="N1638" s="3">
        <f t="shared" si="229"/>
        <v>0</v>
      </c>
      <c r="O1638" s="3">
        <f>IF(H1638="Reg", MIN(Inputs!$B$2, I1638*Inputs!$B$10, (Inputs!$B$8-I1638)/Inputs!$B$9), 0)</f>
        <v>0</v>
      </c>
      <c r="P1638" s="3">
        <f t="shared" si="230"/>
        <v>0</v>
      </c>
      <c r="Q1638" s="3">
        <f t="shared" si="231"/>
        <v>0</v>
      </c>
      <c r="R1638" s="3">
        <f>I1638 + M1638*Inputs!$B$9 - N1638/Inputs!$B$10</f>
        <v>340</v>
      </c>
    </row>
    <row r="1639" spans="1:18" x14ac:dyDescent="0.3">
      <c r="A1639" s="4">
        <v>46091.208333333343</v>
      </c>
      <c r="B1639" s="3">
        <v>21.62</v>
      </c>
      <c r="C1639" s="3">
        <v>0.98</v>
      </c>
      <c r="D1639" s="3">
        <f t="shared" si="225"/>
        <v>36.006354166666668</v>
      </c>
      <c r="E1639" s="3">
        <f>MAX(B1639 - D1639/Inputs!$B$5, 0)</f>
        <v>0</v>
      </c>
      <c r="F1639" s="3">
        <f>MAX(D1639*Inputs!$B$5 - B1639, 0)</f>
        <v>10.065591666666666</v>
      </c>
      <c r="G1639" s="3">
        <f t="shared" si="226"/>
        <v>0.98</v>
      </c>
      <c r="H1639" t="str">
        <f t="shared" si="227"/>
        <v>Charge</v>
      </c>
      <c r="I1639" s="3">
        <f t="shared" si="232"/>
        <v>340</v>
      </c>
      <c r="J1639" s="3">
        <f t="shared" si="233"/>
        <v>170</v>
      </c>
      <c r="K1639" s="3">
        <f>MIN(Inputs!$B$2, (Inputs!$B$8 - I1639)/Inputs!$B$9)</f>
        <v>0</v>
      </c>
      <c r="L1639" s="3">
        <f>MAX(MIN(Inputs!$B$2, I1639*Inputs!$B$10, Inputs!$B$8*Inputs!$B$4 - J1639), 0)</f>
        <v>170</v>
      </c>
      <c r="M1639" s="3">
        <f t="shared" si="228"/>
        <v>0</v>
      </c>
      <c r="N1639" s="3">
        <f t="shared" si="229"/>
        <v>0</v>
      </c>
      <c r="O1639" s="3">
        <f>IF(H1639="Reg", MIN(Inputs!$B$2, I1639*Inputs!$B$10, (Inputs!$B$8-I1639)/Inputs!$B$9), 0)</f>
        <v>0</v>
      </c>
      <c r="P1639" s="3">
        <f t="shared" si="230"/>
        <v>0</v>
      </c>
      <c r="Q1639" s="3">
        <f t="shared" si="231"/>
        <v>0</v>
      </c>
      <c r="R1639" s="3">
        <f>I1639 + M1639*Inputs!$B$9 - N1639/Inputs!$B$10</f>
        <v>340</v>
      </c>
    </row>
    <row r="1640" spans="1:18" x14ac:dyDescent="0.3">
      <c r="A1640" s="4">
        <v>46091.25</v>
      </c>
      <c r="B1640" s="3">
        <v>24.087500000000002</v>
      </c>
      <c r="C1640" s="3">
        <v>33.81</v>
      </c>
      <c r="D1640" s="3">
        <f t="shared" si="225"/>
        <v>36.006354166666668</v>
      </c>
      <c r="E1640" s="3">
        <f>MAX(B1640 - D1640/Inputs!$B$5, 0)</f>
        <v>0</v>
      </c>
      <c r="F1640" s="3">
        <f>MAX(D1640*Inputs!$B$5 - B1640, 0)</f>
        <v>7.5980916666666651</v>
      </c>
      <c r="G1640" s="3">
        <f t="shared" si="226"/>
        <v>33.81</v>
      </c>
      <c r="H1640" t="str">
        <f t="shared" si="227"/>
        <v>Reg</v>
      </c>
      <c r="I1640" s="3">
        <f t="shared" si="232"/>
        <v>340</v>
      </c>
      <c r="J1640" s="3">
        <f t="shared" si="233"/>
        <v>170</v>
      </c>
      <c r="K1640" s="3">
        <f>MIN(Inputs!$B$2, (Inputs!$B$8 - I1640)/Inputs!$B$9)</f>
        <v>0</v>
      </c>
      <c r="L1640" s="3">
        <f>MAX(MIN(Inputs!$B$2, I1640*Inputs!$B$10, Inputs!$B$8*Inputs!$B$4 - J1640), 0)</f>
        <v>170</v>
      </c>
      <c r="M1640" s="3">
        <f t="shared" si="228"/>
        <v>0</v>
      </c>
      <c r="N1640" s="3">
        <f t="shared" si="229"/>
        <v>0</v>
      </c>
      <c r="O1640" s="3">
        <f>IF(H1640="Reg", MIN(Inputs!$B$2, I1640*Inputs!$B$10, (Inputs!$B$8-I1640)/Inputs!$B$9), 0)</f>
        <v>0</v>
      </c>
      <c r="P1640" s="3">
        <f t="shared" si="230"/>
        <v>0</v>
      </c>
      <c r="Q1640" s="3">
        <f t="shared" si="231"/>
        <v>0</v>
      </c>
      <c r="R1640" s="3">
        <f>I1640 + M1640*Inputs!$B$9 - N1640/Inputs!$B$10</f>
        <v>340</v>
      </c>
    </row>
    <row r="1641" spans="1:18" x14ac:dyDescent="0.3">
      <c r="A1641" s="4">
        <v>46091.291666666657</v>
      </c>
      <c r="B1641" s="3">
        <v>25.355</v>
      </c>
      <c r="C1641" s="3">
        <v>42.11</v>
      </c>
      <c r="D1641" s="3">
        <f t="shared" si="225"/>
        <v>36.006354166666668</v>
      </c>
      <c r="E1641" s="3">
        <f>MAX(B1641 - D1641/Inputs!$B$5, 0)</f>
        <v>0</v>
      </c>
      <c r="F1641" s="3">
        <f>MAX(D1641*Inputs!$B$5 - B1641, 0)</f>
        <v>6.3305916666666668</v>
      </c>
      <c r="G1641" s="3">
        <f t="shared" si="226"/>
        <v>42.11</v>
      </c>
      <c r="H1641" t="str">
        <f t="shared" si="227"/>
        <v>Reg</v>
      </c>
      <c r="I1641" s="3">
        <f t="shared" si="232"/>
        <v>340</v>
      </c>
      <c r="J1641" s="3">
        <f t="shared" si="233"/>
        <v>170</v>
      </c>
      <c r="K1641" s="3">
        <f>MIN(Inputs!$B$2, (Inputs!$B$8 - I1641)/Inputs!$B$9)</f>
        <v>0</v>
      </c>
      <c r="L1641" s="3">
        <f>MAX(MIN(Inputs!$B$2, I1641*Inputs!$B$10, Inputs!$B$8*Inputs!$B$4 - J1641), 0)</f>
        <v>170</v>
      </c>
      <c r="M1641" s="3">
        <f t="shared" si="228"/>
        <v>0</v>
      </c>
      <c r="N1641" s="3">
        <f t="shared" si="229"/>
        <v>0</v>
      </c>
      <c r="O1641" s="3">
        <f>IF(H1641="Reg", MIN(Inputs!$B$2, I1641*Inputs!$B$10, (Inputs!$B$8-I1641)/Inputs!$B$9), 0)</f>
        <v>0</v>
      </c>
      <c r="P1641" s="3">
        <f t="shared" si="230"/>
        <v>0</v>
      </c>
      <c r="Q1641" s="3">
        <f t="shared" si="231"/>
        <v>0</v>
      </c>
      <c r="R1641" s="3">
        <f>I1641 + M1641*Inputs!$B$9 - N1641/Inputs!$B$10</f>
        <v>340</v>
      </c>
    </row>
    <row r="1642" spans="1:18" x14ac:dyDescent="0.3">
      <c r="A1642" s="4">
        <v>46091.333333333343</v>
      </c>
      <c r="B1642" s="3">
        <v>27.03</v>
      </c>
      <c r="C1642" s="3">
        <v>19.5</v>
      </c>
      <c r="D1642" s="3">
        <f t="shared" si="225"/>
        <v>36.006354166666668</v>
      </c>
      <c r="E1642" s="3">
        <f>MAX(B1642 - D1642/Inputs!$B$5, 0)</f>
        <v>0</v>
      </c>
      <c r="F1642" s="3">
        <f>MAX(D1642*Inputs!$B$5 - B1642, 0)</f>
        <v>4.6555916666666661</v>
      </c>
      <c r="G1642" s="3">
        <f t="shared" si="226"/>
        <v>19.5</v>
      </c>
      <c r="H1642" t="str">
        <f t="shared" si="227"/>
        <v>Reg</v>
      </c>
      <c r="I1642" s="3">
        <f t="shared" si="232"/>
        <v>340</v>
      </c>
      <c r="J1642" s="3">
        <f t="shared" si="233"/>
        <v>170</v>
      </c>
      <c r="K1642" s="3">
        <f>MIN(Inputs!$B$2, (Inputs!$B$8 - I1642)/Inputs!$B$9)</f>
        <v>0</v>
      </c>
      <c r="L1642" s="3">
        <f>MAX(MIN(Inputs!$B$2, I1642*Inputs!$B$10, Inputs!$B$8*Inputs!$B$4 - J1642), 0)</f>
        <v>170</v>
      </c>
      <c r="M1642" s="3">
        <f t="shared" si="228"/>
        <v>0</v>
      </c>
      <c r="N1642" s="3">
        <f t="shared" si="229"/>
        <v>0</v>
      </c>
      <c r="O1642" s="3">
        <f>IF(H1642="Reg", MIN(Inputs!$B$2, I1642*Inputs!$B$10, (Inputs!$B$8-I1642)/Inputs!$B$9), 0)</f>
        <v>0</v>
      </c>
      <c r="P1642" s="3">
        <f t="shared" si="230"/>
        <v>0</v>
      </c>
      <c r="Q1642" s="3">
        <f t="shared" si="231"/>
        <v>0</v>
      </c>
      <c r="R1642" s="3">
        <f>I1642 + M1642*Inputs!$B$9 - N1642/Inputs!$B$10</f>
        <v>340</v>
      </c>
    </row>
    <row r="1643" spans="1:18" x14ac:dyDescent="0.3">
      <c r="A1643" s="4">
        <v>46091.375</v>
      </c>
      <c r="B1643" s="3">
        <v>23.912500000000001</v>
      </c>
      <c r="C1643" s="3">
        <v>5</v>
      </c>
      <c r="D1643" s="3">
        <f t="shared" si="225"/>
        <v>36.006354166666668</v>
      </c>
      <c r="E1643" s="3">
        <f>MAX(B1643 - D1643/Inputs!$B$5, 0)</f>
        <v>0</v>
      </c>
      <c r="F1643" s="3">
        <f>MAX(D1643*Inputs!$B$5 - B1643, 0)</f>
        <v>7.7730916666666658</v>
      </c>
      <c r="G1643" s="3">
        <f t="shared" si="226"/>
        <v>5</v>
      </c>
      <c r="H1643" t="str">
        <f t="shared" si="227"/>
        <v>Charge</v>
      </c>
      <c r="I1643" s="3">
        <f t="shared" si="232"/>
        <v>340</v>
      </c>
      <c r="J1643" s="3">
        <f t="shared" si="233"/>
        <v>170</v>
      </c>
      <c r="K1643" s="3">
        <f>MIN(Inputs!$B$2, (Inputs!$B$8 - I1643)/Inputs!$B$9)</f>
        <v>0</v>
      </c>
      <c r="L1643" s="3">
        <f>MAX(MIN(Inputs!$B$2, I1643*Inputs!$B$10, Inputs!$B$8*Inputs!$B$4 - J1643), 0)</f>
        <v>170</v>
      </c>
      <c r="M1643" s="3">
        <f t="shared" si="228"/>
        <v>0</v>
      </c>
      <c r="N1643" s="3">
        <f t="shared" si="229"/>
        <v>0</v>
      </c>
      <c r="O1643" s="3">
        <f>IF(H1643="Reg", MIN(Inputs!$B$2, I1643*Inputs!$B$10, (Inputs!$B$8-I1643)/Inputs!$B$9), 0)</f>
        <v>0</v>
      </c>
      <c r="P1643" s="3">
        <f t="shared" si="230"/>
        <v>0</v>
      </c>
      <c r="Q1643" s="3">
        <f t="shared" si="231"/>
        <v>0</v>
      </c>
      <c r="R1643" s="3">
        <f>I1643 + M1643*Inputs!$B$9 - N1643/Inputs!$B$10</f>
        <v>340</v>
      </c>
    </row>
    <row r="1644" spans="1:18" x14ac:dyDescent="0.3">
      <c r="A1644" s="4">
        <v>46091.416666666657</v>
      </c>
      <c r="B1644" s="3">
        <v>22.95</v>
      </c>
      <c r="C1644" s="3">
        <v>1</v>
      </c>
      <c r="D1644" s="3">
        <f t="shared" si="225"/>
        <v>36.006354166666668</v>
      </c>
      <c r="E1644" s="3">
        <f>MAX(B1644 - D1644/Inputs!$B$5, 0)</f>
        <v>0</v>
      </c>
      <c r="F1644" s="3">
        <f>MAX(D1644*Inputs!$B$5 - B1644, 0)</f>
        <v>8.735591666666668</v>
      </c>
      <c r="G1644" s="3">
        <f t="shared" si="226"/>
        <v>1</v>
      </c>
      <c r="H1644" t="str">
        <f t="shared" si="227"/>
        <v>Charge</v>
      </c>
      <c r="I1644" s="3">
        <f t="shared" si="232"/>
        <v>340</v>
      </c>
      <c r="J1644" s="3">
        <f t="shared" si="233"/>
        <v>170</v>
      </c>
      <c r="K1644" s="3">
        <f>MIN(Inputs!$B$2, (Inputs!$B$8 - I1644)/Inputs!$B$9)</f>
        <v>0</v>
      </c>
      <c r="L1644" s="3">
        <f>MAX(MIN(Inputs!$B$2, I1644*Inputs!$B$10, Inputs!$B$8*Inputs!$B$4 - J1644), 0)</f>
        <v>170</v>
      </c>
      <c r="M1644" s="3">
        <f t="shared" si="228"/>
        <v>0</v>
      </c>
      <c r="N1644" s="3">
        <f t="shared" si="229"/>
        <v>0</v>
      </c>
      <c r="O1644" s="3">
        <f>IF(H1644="Reg", MIN(Inputs!$B$2, I1644*Inputs!$B$10, (Inputs!$B$8-I1644)/Inputs!$B$9), 0)</f>
        <v>0</v>
      </c>
      <c r="P1644" s="3">
        <f t="shared" si="230"/>
        <v>0</v>
      </c>
      <c r="Q1644" s="3">
        <f t="shared" si="231"/>
        <v>0</v>
      </c>
      <c r="R1644" s="3">
        <f>I1644 + M1644*Inputs!$B$9 - N1644/Inputs!$B$10</f>
        <v>340</v>
      </c>
    </row>
    <row r="1645" spans="1:18" x14ac:dyDescent="0.3">
      <c r="A1645" s="4">
        <v>46091.458333333343</v>
      </c>
      <c r="B1645" s="3">
        <v>23.954999999999998</v>
      </c>
      <c r="C1645" s="3">
        <v>1</v>
      </c>
      <c r="D1645" s="3">
        <f t="shared" si="225"/>
        <v>36.006354166666668</v>
      </c>
      <c r="E1645" s="3">
        <f>MAX(B1645 - D1645/Inputs!$B$5, 0)</f>
        <v>0</v>
      </c>
      <c r="F1645" s="3">
        <f>MAX(D1645*Inputs!$B$5 - B1645, 0)</f>
        <v>7.730591666666669</v>
      </c>
      <c r="G1645" s="3">
        <f t="shared" si="226"/>
        <v>1</v>
      </c>
      <c r="H1645" t="str">
        <f t="shared" si="227"/>
        <v>Charge</v>
      </c>
      <c r="I1645" s="3">
        <f t="shared" si="232"/>
        <v>340</v>
      </c>
      <c r="J1645" s="3">
        <f t="shared" si="233"/>
        <v>170</v>
      </c>
      <c r="K1645" s="3">
        <f>MIN(Inputs!$B$2, (Inputs!$B$8 - I1645)/Inputs!$B$9)</f>
        <v>0</v>
      </c>
      <c r="L1645" s="3">
        <f>MAX(MIN(Inputs!$B$2, I1645*Inputs!$B$10, Inputs!$B$8*Inputs!$B$4 - J1645), 0)</f>
        <v>170</v>
      </c>
      <c r="M1645" s="3">
        <f t="shared" si="228"/>
        <v>0</v>
      </c>
      <c r="N1645" s="3">
        <f t="shared" si="229"/>
        <v>0</v>
      </c>
      <c r="O1645" s="3">
        <f>IF(H1645="Reg", MIN(Inputs!$B$2, I1645*Inputs!$B$10, (Inputs!$B$8-I1645)/Inputs!$B$9), 0)</f>
        <v>0</v>
      </c>
      <c r="P1645" s="3">
        <f t="shared" si="230"/>
        <v>0</v>
      </c>
      <c r="Q1645" s="3">
        <f t="shared" si="231"/>
        <v>0</v>
      </c>
      <c r="R1645" s="3">
        <f>I1645 + M1645*Inputs!$B$9 - N1645/Inputs!$B$10</f>
        <v>340</v>
      </c>
    </row>
    <row r="1646" spans="1:18" x14ac:dyDescent="0.3">
      <c r="A1646" s="4">
        <v>46091.5</v>
      </c>
      <c r="B1646" s="3">
        <v>26.577500000000001</v>
      </c>
      <c r="C1646" s="3">
        <v>0.79</v>
      </c>
      <c r="D1646" s="3">
        <f t="shared" si="225"/>
        <v>36.006354166666668</v>
      </c>
      <c r="E1646" s="3">
        <f>MAX(B1646 - D1646/Inputs!$B$5, 0)</f>
        <v>0</v>
      </c>
      <c r="F1646" s="3">
        <f>MAX(D1646*Inputs!$B$5 - B1646, 0)</f>
        <v>5.1080916666666667</v>
      </c>
      <c r="G1646" s="3">
        <f t="shared" si="226"/>
        <v>0.79</v>
      </c>
      <c r="H1646" t="str">
        <f t="shared" si="227"/>
        <v>Charge</v>
      </c>
      <c r="I1646" s="3">
        <f t="shared" si="232"/>
        <v>340</v>
      </c>
      <c r="J1646" s="3">
        <f t="shared" si="233"/>
        <v>170</v>
      </c>
      <c r="K1646" s="3">
        <f>MIN(Inputs!$B$2, (Inputs!$B$8 - I1646)/Inputs!$B$9)</f>
        <v>0</v>
      </c>
      <c r="L1646" s="3">
        <f>MAX(MIN(Inputs!$B$2, I1646*Inputs!$B$10, Inputs!$B$8*Inputs!$B$4 - J1646), 0)</f>
        <v>170</v>
      </c>
      <c r="M1646" s="3">
        <f t="shared" si="228"/>
        <v>0</v>
      </c>
      <c r="N1646" s="3">
        <f t="shared" si="229"/>
        <v>0</v>
      </c>
      <c r="O1646" s="3">
        <f>IF(H1646="Reg", MIN(Inputs!$B$2, I1646*Inputs!$B$10, (Inputs!$B$8-I1646)/Inputs!$B$9), 0)</f>
        <v>0</v>
      </c>
      <c r="P1646" s="3">
        <f t="shared" si="230"/>
        <v>0</v>
      </c>
      <c r="Q1646" s="3">
        <f t="shared" si="231"/>
        <v>0</v>
      </c>
      <c r="R1646" s="3">
        <f>I1646 + M1646*Inputs!$B$9 - N1646/Inputs!$B$10</f>
        <v>340</v>
      </c>
    </row>
    <row r="1647" spans="1:18" x14ac:dyDescent="0.3">
      <c r="A1647" s="4">
        <v>46091.541666666657</v>
      </c>
      <c r="B1647" s="3">
        <v>30.684999999999999</v>
      </c>
      <c r="C1647" s="3">
        <v>0.89</v>
      </c>
      <c r="D1647" s="3">
        <f t="shared" si="225"/>
        <v>36.006354166666668</v>
      </c>
      <c r="E1647" s="3">
        <f>MAX(B1647 - D1647/Inputs!$B$5, 0)</f>
        <v>0</v>
      </c>
      <c r="F1647" s="3">
        <f>MAX(D1647*Inputs!$B$5 - B1647, 0)</f>
        <v>1.0005916666666685</v>
      </c>
      <c r="G1647" s="3">
        <f t="shared" si="226"/>
        <v>0.89</v>
      </c>
      <c r="H1647" t="str">
        <f t="shared" si="227"/>
        <v>Charge</v>
      </c>
      <c r="I1647" s="3">
        <f t="shared" si="232"/>
        <v>340</v>
      </c>
      <c r="J1647" s="3">
        <f t="shared" si="233"/>
        <v>170</v>
      </c>
      <c r="K1647" s="3">
        <f>MIN(Inputs!$B$2, (Inputs!$B$8 - I1647)/Inputs!$B$9)</f>
        <v>0</v>
      </c>
      <c r="L1647" s="3">
        <f>MAX(MIN(Inputs!$B$2, I1647*Inputs!$B$10, Inputs!$B$8*Inputs!$B$4 - J1647), 0)</f>
        <v>170</v>
      </c>
      <c r="M1647" s="3">
        <f t="shared" si="228"/>
        <v>0</v>
      </c>
      <c r="N1647" s="3">
        <f t="shared" si="229"/>
        <v>0</v>
      </c>
      <c r="O1647" s="3">
        <f>IF(H1647="Reg", MIN(Inputs!$B$2, I1647*Inputs!$B$10, (Inputs!$B$8-I1647)/Inputs!$B$9), 0)</f>
        <v>0</v>
      </c>
      <c r="P1647" s="3">
        <f t="shared" si="230"/>
        <v>0</v>
      </c>
      <c r="Q1647" s="3">
        <f t="shared" si="231"/>
        <v>0</v>
      </c>
      <c r="R1647" s="3">
        <f>I1647 + M1647*Inputs!$B$9 - N1647/Inputs!$B$10</f>
        <v>340</v>
      </c>
    </row>
    <row r="1648" spans="1:18" x14ac:dyDescent="0.3">
      <c r="A1648" s="4">
        <v>46091.583333333343</v>
      </c>
      <c r="B1648" s="3">
        <v>40.454999999999998</v>
      </c>
      <c r="C1648" s="3">
        <v>1</v>
      </c>
      <c r="D1648" s="3">
        <f t="shared" si="225"/>
        <v>36.006354166666668</v>
      </c>
      <c r="E1648" s="3">
        <f>MAX(B1648 - D1648/Inputs!$B$5, 0)</f>
        <v>0</v>
      </c>
      <c r="F1648" s="3">
        <f>MAX(D1648*Inputs!$B$5 - B1648, 0)</f>
        <v>0</v>
      </c>
      <c r="G1648" s="3">
        <f t="shared" si="226"/>
        <v>1</v>
      </c>
      <c r="H1648" t="str">
        <f t="shared" si="227"/>
        <v>Reg</v>
      </c>
      <c r="I1648" s="3">
        <f t="shared" si="232"/>
        <v>340</v>
      </c>
      <c r="J1648" s="3">
        <f t="shared" si="233"/>
        <v>170</v>
      </c>
      <c r="K1648" s="3">
        <f>MIN(Inputs!$B$2, (Inputs!$B$8 - I1648)/Inputs!$B$9)</f>
        <v>0</v>
      </c>
      <c r="L1648" s="3">
        <f>MAX(MIN(Inputs!$B$2, I1648*Inputs!$B$10, Inputs!$B$8*Inputs!$B$4 - J1648), 0)</f>
        <v>170</v>
      </c>
      <c r="M1648" s="3">
        <f t="shared" si="228"/>
        <v>0</v>
      </c>
      <c r="N1648" s="3">
        <f t="shared" si="229"/>
        <v>0</v>
      </c>
      <c r="O1648" s="3">
        <f>IF(H1648="Reg", MIN(Inputs!$B$2, I1648*Inputs!$B$10, (Inputs!$B$8-I1648)/Inputs!$B$9), 0)</f>
        <v>0</v>
      </c>
      <c r="P1648" s="3">
        <f t="shared" si="230"/>
        <v>0</v>
      </c>
      <c r="Q1648" s="3">
        <f t="shared" si="231"/>
        <v>0</v>
      </c>
      <c r="R1648" s="3">
        <f>I1648 + M1648*Inputs!$B$9 - N1648/Inputs!$B$10</f>
        <v>340</v>
      </c>
    </row>
    <row r="1649" spans="1:18" x14ac:dyDescent="0.3">
      <c r="A1649" s="4">
        <v>46091.625</v>
      </c>
      <c r="B1649" s="3">
        <v>31.35</v>
      </c>
      <c r="C1649" s="3">
        <v>1</v>
      </c>
      <c r="D1649" s="3">
        <f t="shared" si="225"/>
        <v>36.006354166666668</v>
      </c>
      <c r="E1649" s="3">
        <f>MAX(B1649 - D1649/Inputs!$B$5, 0)</f>
        <v>0</v>
      </c>
      <c r="F1649" s="3">
        <f>MAX(D1649*Inputs!$B$5 - B1649, 0)</f>
        <v>0.33559166666666584</v>
      </c>
      <c r="G1649" s="3">
        <f t="shared" si="226"/>
        <v>1</v>
      </c>
      <c r="H1649" t="str">
        <f t="shared" si="227"/>
        <v>Reg</v>
      </c>
      <c r="I1649" s="3">
        <f t="shared" si="232"/>
        <v>340</v>
      </c>
      <c r="J1649" s="3">
        <f t="shared" si="233"/>
        <v>170</v>
      </c>
      <c r="K1649" s="3">
        <f>MIN(Inputs!$B$2, (Inputs!$B$8 - I1649)/Inputs!$B$9)</f>
        <v>0</v>
      </c>
      <c r="L1649" s="3">
        <f>MAX(MIN(Inputs!$B$2, I1649*Inputs!$B$10, Inputs!$B$8*Inputs!$B$4 - J1649), 0)</f>
        <v>170</v>
      </c>
      <c r="M1649" s="3">
        <f t="shared" si="228"/>
        <v>0</v>
      </c>
      <c r="N1649" s="3">
        <f t="shared" si="229"/>
        <v>0</v>
      </c>
      <c r="O1649" s="3">
        <f>IF(H1649="Reg", MIN(Inputs!$B$2, I1649*Inputs!$B$10, (Inputs!$B$8-I1649)/Inputs!$B$9), 0)</f>
        <v>0</v>
      </c>
      <c r="P1649" s="3">
        <f t="shared" si="230"/>
        <v>0</v>
      </c>
      <c r="Q1649" s="3">
        <f t="shared" si="231"/>
        <v>0</v>
      </c>
      <c r="R1649" s="3">
        <f>I1649 + M1649*Inputs!$B$9 - N1649/Inputs!$B$10</f>
        <v>340</v>
      </c>
    </row>
    <row r="1650" spans="1:18" x14ac:dyDescent="0.3">
      <c r="A1650" s="4">
        <v>46091.666666666657</v>
      </c>
      <c r="B1650" s="3">
        <v>33.114999999999995</v>
      </c>
      <c r="C1650" s="3">
        <v>1</v>
      </c>
      <c r="D1650" s="3">
        <f t="shared" si="225"/>
        <v>36.006354166666668</v>
      </c>
      <c r="E1650" s="3">
        <f>MAX(B1650 - D1650/Inputs!$B$5, 0)</f>
        <v>0</v>
      </c>
      <c r="F1650" s="3">
        <f>MAX(D1650*Inputs!$B$5 - B1650, 0)</f>
        <v>0</v>
      </c>
      <c r="G1650" s="3">
        <f t="shared" si="226"/>
        <v>1</v>
      </c>
      <c r="H1650" t="str">
        <f t="shared" si="227"/>
        <v>Reg</v>
      </c>
      <c r="I1650" s="3">
        <f t="shared" si="232"/>
        <v>340</v>
      </c>
      <c r="J1650" s="3">
        <f t="shared" si="233"/>
        <v>170</v>
      </c>
      <c r="K1650" s="3">
        <f>MIN(Inputs!$B$2, (Inputs!$B$8 - I1650)/Inputs!$B$9)</f>
        <v>0</v>
      </c>
      <c r="L1650" s="3">
        <f>MAX(MIN(Inputs!$B$2, I1650*Inputs!$B$10, Inputs!$B$8*Inputs!$B$4 - J1650), 0)</f>
        <v>170</v>
      </c>
      <c r="M1650" s="3">
        <f t="shared" si="228"/>
        <v>0</v>
      </c>
      <c r="N1650" s="3">
        <f t="shared" si="229"/>
        <v>0</v>
      </c>
      <c r="O1650" s="3">
        <f>IF(H1650="Reg", MIN(Inputs!$B$2, I1650*Inputs!$B$10, (Inputs!$B$8-I1650)/Inputs!$B$9), 0)</f>
        <v>0</v>
      </c>
      <c r="P1650" s="3">
        <f t="shared" si="230"/>
        <v>0</v>
      </c>
      <c r="Q1650" s="3">
        <f t="shared" si="231"/>
        <v>0</v>
      </c>
      <c r="R1650" s="3">
        <f>I1650 + M1650*Inputs!$B$9 - N1650/Inputs!$B$10</f>
        <v>340</v>
      </c>
    </row>
    <row r="1651" spans="1:18" x14ac:dyDescent="0.3">
      <c r="A1651" s="4">
        <v>46091.708333333343</v>
      </c>
      <c r="B1651" s="3">
        <v>47.162500000000001</v>
      </c>
      <c r="C1651" s="3">
        <v>0.79</v>
      </c>
      <c r="D1651" s="3">
        <f t="shared" si="225"/>
        <v>36.006354166666668</v>
      </c>
      <c r="E1651" s="3">
        <f>MAX(B1651 - D1651/Inputs!$B$5, 0)</f>
        <v>6.2461884469696969</v>
      </c>
      <c r="F1651" s="3">
        <f>MAX(D1651*Inputs!$B$5 - B1651, 0)</f>
        <v>0</v>
      </c>
      <c r="G1651" s="3">
        <f t="shared" si="226"/>
        <v>0.79</v>
      </c>
      <c r="H1651" t="str">
        <f t="shared" si="227"/>
        <v>Discharge</v>
      </c>
      <c r="I1651" s="3">
        <f t="shared" si="232"/>
        <v>340</v>
      </c>
      <c r="J1651" s="3">
        <f t="shared" si="233"/>
        <v>170</v>
      </c>
      <c r="K1651" s="3">
        <f>MIN(Inputs!$B$2, (Inputs!$B$8 - I1651)/Inputs!$B$9)</f>
        <v>0</v>
      </c>
      <c r="L1651" s="3">
        <f>MAX(MIN(Inputs!$B$2, I1651*Inputs!$B$10, Inputs!$B$8*Inputs!$B$4 - J1651), 0)</f>
        <v>170</v>
      </c>
      <c r="M1651" s="3">
        <f t="shared" si="228"/>
        <v>0</v>
      </c>
      <c r="N1651" s="3">
        <f t="shared" si="229"/>
        <v>170</v>
      </c>
      <c r="O1651" s="3">
        <f>IF(H1651="Reg", MIN(Inputs!$B$2, I1651*Inputs!$B$10, (Inputs!$B$8-I1651)/Inputs!$B$9), 0)</f>
        <v>0</v>
      </c>
      <c r="P1651" s="3">
        <f t="shared" si="230"/>
        <v>8017.625</v>
      </c>
      <c r="Q1651" s="3">
        <f t="shared" si="231"/>
        <v>0</v>
      </c>
      <c r="R1651" s="3">
        <f>I1651 + M1651*Inputs!$B$9 - N1651/Inputs!$B$10</f>
        <v>158.77939109773115</v>
      </c>
    </row>
    <row r="1652" spans="1:18" x14ac:dyDescent="0.3">
      <c r="A1652" s="4">
        <v>46091.75</v>
      </c>
      <c r="B1652" s="3">
        <v>48.082499999999996</v>
      </c>
      <c r="C1652" s="3">
        <v>1.95</v>
      </c>
      <c r="D1652" s="3">
        <f t="shared" si="225"/>
        <v>36.006354166666668</v>
      </c>
      <c r="E1652" s="3">
        <f>MAX(B1652 - D1652/Inputs!$B$5, 0)</f>
        <v>7.1661884469696915</v>
      </c>
      <c r="F1652" s="3">
        <f>MAX(D1652*Inputs!$B$5 - B1652, 0)</f>
        <v>0</v>
      </c>
      <c r="G1652" s="3">
        <f t="shared" si="226"/>
        <v>1.95</v>
      </c>
      <c r="H1652" t="str">
        <f t="shared" si="227"/>
        <v>Discharge</v>
      </c>
      <c r="I1652" s="3">
        <f t="shared" si="232"/>
        <v>158.77939109773115</v>
      </c>
      <c r="J1652" s="3">
        <f t="shared" si="233"/>
        <v>340</v>
      </c>
      <c r="K1652" s="3">
        <f>MIN(Inputs!$B$2, (Inputs!$B$8 - I1652)/Inputs!$B$9)</f>
        <v>170</v>
      </c>
      <c r="L1652" s="3">
        <f>MAX(MIN(Inputs!$B$2, I1652*Inputs!$B$10, Inputs!$B$8*Inputs!$B$4 - J1652), 0)</f>
        <v>0</v>
      </c>
      <c r="M1652" s="3">
        <f t="shared" si="228"/>
        <v>0</v>
      </c>
      <c r="N1652" s="3">
        <f t="shared" si="229"/>
        <v>0</v>
      </c>
      <c r="O1652" s="3">
        <f>IF(H1652="Reg", MIN(Inputs!$B$2, I1652*Inputs!$B$10, (Inputs!$B$8-I1652)/Inputs!$B$9), 0)</f>
        <v>0</v>
      </c>
      <c r="P1652" s="3">
        <f t="shared" si="230"/>
        <v>0</v>
      </c>
      <c r="Q1652" s="3">
        <f t="shared" si="231"/>
        <v>0</v>
      </c>
      <c r="R1652" s="3">
        <f>I1652 + M1652*Inputs!$B$9 - N1652/Inputs!$B$10</f>
        <v>158.77939109773115</v>
      </c>
    </row>
    <row r="1653" spans="1:18" x14ac:dyDescent="0.3">
      <c r="A1653" s="4">
        <v>46091.791666666657</v>
      </c>
      <c r="B1653" s="3">
        <v>41.162500000000001</v>
      </c>
      <c r="C1653" s="3">
        <v>1.52</v>
      </c>
      <c r="D1653" s="3">
        <f t="shared" si="225"/>
        <v>36.006354166666668</v>
      </c>
      <c r="E1653" s="3">
        <f>MAX(B1653 - D1653/Inputs!$B$5, 0)</f>
        <v>0.24618844696969688</v>
      </c>
      <c r="F1653" s="3">
        <f>MAX(D1653*Inputs!$B$5 - B1653, 0)</f>
        <v>0</v>
      </c>
      <c r="G1653" s="3">
        <f t="shared" si="226"/>
        <v>1.52</v>
      </c>
      <c r="H1653" t="str">
        <f t="shared" si="227"/>
        <v>Reg</v>
      </c>
      <c r="I1653" s="3">
        <f t="shared" si="232"/>
        <v>158.77939109773115</v>
      </c>
      <c r="J1653" s="3">
        <f t="shared" si="233"/>
        <v>340</v>
      </c>
      <c r="K1653" s="3">
        <f>MIN(Inputs!$B$2, (Inputs!$B$8 - I1653)/Inputs!$B$9)</f>
        <v>170</v>
      </c>
      <c r="L1653" s="3">
        <f>MAX(MIN(Inputs!$B$2, I1653*Inputs!$B$10, Inputs!$B$8*Inputs!$B$4 - J1653), 0)</f>
        <v>0</v>
      </c>
      <c r="M1653" s="3">
        <f t="shared" si="228"/>
        <v>0</v>
      </c>
      <c r="N1653" s="3">
        <f t="shared" si="229"/>
        <v>0</v>
      </c>
      <c r="O1653" s="3">
        <f>IF(H1653="Reg", MIN(Inputs!$B$2, I1653*Inputs!$B$10, (Inputs!$B$8-I1653)/Inputs!$B$9), 0)</f>
        <v>148.94827166799323</v>
      </c>
      <c r="P1653" s="3">
        <f t="shared" si="230"/>
        <v>0</v>
      </c>
      <c r="Q1653" s="3">
        <f t="shared" si="231"/>
        <v>226.40137293534971</v>
      </c>
      <c r="R1653" s="3">
        <f>I1653 + M1653*Inputs!$B$9 - N1653/Inputs!$B$10</f>
        <v>158.77939109773115</v>
      </c>
    </row>
    <row r="1654" spans="1:18" x14ac:dyDescent="0.3">
      <c r="A1654" s="4">
        <v>46091.833333333343</v>
      </c>
      <c r="B1654" s="3">
        <v>39.857500000000002</v>
      </c>
      <c r="C1654" s="3">
        <v>0.05</v>
      </c>
      <c r="D1654" s="3">
        <f t="shared" si="225"/>
        <v>36.006354166666668</v>
      </c>
      <c r="E1654" s="3">
        <f>MAX(B1654 - D1654/Inputs!$B$5, 0)</f>
        <v>0</v>
      </c>
      <c r="F1654" s="3">
        <f>MAX(D1654*Inputs!$B$5 - B1654, 0)</f>
        <v>0</v>
      </c>
      <c r="G1654" s="3">
        <f t="shared" si="226"/>
        <v>0.05</v>
      </c>
      <c r="H1654" t="str">
        <f t="shared" si="227"/>
        <v>Reg</v>
      </c>
      <c r="I1654" s="3">
        <f t="shared" si="232"/>
        <v>158.77939109773115</v>
      </c>
      <c r="J1654" s="3">
        <f t="shared" si="233"/>
        <v>340</v>
      </c>
      <c r="K1654" s="3">
        <f>MIN(Inputs!$B$2, (Inputs!$B$8 - I1654)/Inputs!$B$9)</f>
        <v>170</v>
      </c>
      <c r="L1654" s="3">
        <f>MAX(MIN(Inputs!$B$2, I1654*Inputs!$B$10, Inputs!$B$8*Inputs!$B$4 - J1654), 0)</f>
        <v>0</v>
      </c>
      <c r="M1654" s="3">
        <f t="shared" si="228"/>
        <v>0</v>
      </c>
      <c r="N1654" s="3">
        <f t="shared" si="229"/>
        <v>0</v>
      </c>
      <c r="O1654" s="3">
        <f>IF(H1654="Reg", MIN(Inputs!$B$2, I1654*Inputs!$B$10, (Inputs!$B$8-I1654)/Inputs!$B$9), 0)</f>
        <v>148.94827166799323</v>
      </c>
      <c r="P1654" s="3">
        <f t="shared" si="230"/>
        <v>0</v>
      </c>
      <c r="Q1654" s="3">
        <f t="shared" si="231"/>
        <v>7.447413583399662</v>
      </c>
      <c r="R1654" s="3">
        <f>I1654 + M1654*Inputs!$B$9 - N1654/Inputs!$B$10</f>
        <v>158.77939109773115</v>
      </c>
    </row>
    <row r="1655" spans="1:18" x14ac:dyDescent="0.3">
      <c r="A1655" s="4">
        <v>46091.875</v>
      </c>
      <c r="B1655" s="3">
        <v>58.114999999999995</v>
      </c>
      <c r="C1655" s="3">
        <v>0.05</v>
      </c>
      <c r="D1655" s="3">
        <f t="shared" si="225"/>
        <v>36.006354166666668</v>
      </c>
      <c r="E1655" s="3">
        <f>MAX(B1655 - D1655/Inputs!$B$5, 0)</f>
        <v>17.19868844696969</v>
      </c>
      <c r="F1655" s="3">
        <f>MAX(D1655*Inputs!$B$5 - B1655, 0)</f>
        <v>0</v>
      </c>
      <c r="G1655" s="3">
        <f t="shared" si="226"/>
        <v>0.05</v>
      </c>
      <c r="H1655" t="str">
        <f t="shared" si="227"/>
        <v>Discharge</v>
      </c>
      <c r="I1655" s="3">
        <f t="shared" si="232"/>
        <v>158.77939109773115</v>
      </c>
      <c r="J1655" s="3">
        <f t="shared" si="233"/>
        <v>340</v>
      </c>
      <c r="K1655" s="3">
        <f>MIN(Inputs!$B$2, (Inputs!$B$8 - I1655)/Inputs!$B$9)</f>
        <v>170</v>
      </c>
      <c r="L1655" s="3">
        <f>MAX(MIN(Inputs!$B$2, I1655*Inputs!$B$10, Inputs!$B$8*Inputs!$B$4 - J1655), 0)</f>
        <v>0</v>
      </c>
      <c r="M1655" s="3">
        <f t="shared" si="228"/>
        <v>0</v>
      </c>
      <c r="N1655" s="3">
        <f t="shared" si="229"/>
        <v>0</v>
      </c>
      <c r="O1655" s="3">
        <f>IF(H1655="Reg", MIN(Inputs!$B$2, I1655*Inputs!$B$10, (Inputs!$B$8-I1655)/Inputs!$B$9), 0)</f>
        <v>0</v>
      </c>
      <c r="P1655" s="3">
        <f t="shared" si="230"/>
        <v>0</v>
      </c>
      <c r="Q1655" s="3">
        <f t="shared" si="231"/>
        <v>0</v>
      </c>
      <c r="R1655" s="3">
        <f>I1655 + M1655*Inputs!$B$9 - N1655/Inputs!$B$10</f>
        <v>158.77939109773115</v>
      </c>
    </row>
    <row r="1656" spans="1:18" x14ac:dyDescent="0.3">
      <c r="A1656" s="4">
        <v>46091.916666666657</v>
      </c>
      <c r="B1656" s="3">
        <v>91.042500000000004</v>
      </c>
      <c r="C1656" s="3">
        <v>0.04</v>
      </c>
      <c r="D1656" s="3">
        <f t="shared" si="225"/>
        <v>36.006354166666668</v>
      </c>
      <c r="E1656" s="3">
        <f>MAX(B1656 - D1656/Inputs!$B$5, 0)</f>
        <v>50.126188446969699</v>
      </c>
      <c r="F1656" s="3">
        <f>MAX(D1656*Inputs!$B$5 - B1656, 0)</f>
        <v>0</v>
      </c>
      <c r="G1656" s="3">
        <f t="shared" si="226"/>
        <v>0.04</v>
      </c>
      <c r="H1656" t="str">
        <f t="shared" si="227"/>
        <v>Discharge</v>
      </c>
      <c r="I1656" s="3">
        <f t="shared" si="232"/>
        <v>158.77939109773115</v>
      </c>
      <c r="J1656" s="3">
        <f t="shared" si="233"/>
        <v>340</v>
      </c>
      <c r="K1656" s="3">
        <f>MIN(Inputs!$B$2, (Inputs!$B$8 - I1656)/Inputs!$B$9)</f>
        <v>170</v>
      </c>
      <c r="L1656" s="3">
        <f>MAX(MIN(Inputs!$B$2, I1656*Inputs!$B$10, Inputs!$B$8*Inputs!$B$4 - J1656), 0)</f>
        <v>0</v>
      </c>
      <c r="M1656" s="3">
        <f t="shared" si="228"/>
        <v>0</v>
      </c>
      <c r="N1656" s="3">
        <f t="shared" si="229"/>
        <v>0</v>
      </c>
      <c r="O1656" s="3">
        <f>IF(H1656="Reg", MIN(Inputs!$B$2, I1656*Inputs!$B$10, (Inputs!$B$8-I1656)/Inputs!$B$9), 0)</f>
        <v>0</v>
      </c>
      <c r="P1656" s="3">
        <f t="shared" si="230"/>
        <v>0</v>
      </c>
      <c r="Q1656" s="3">
        <f t="shared" si="231"/>
        <v>0</v>
      </c>
      <c r="R1656" s="3">
        <f>I1656 + M1656*Inputs!$B$9 - N1656/Inputs!$B$10</f>
        <v>158.77939109773115</v>
      </c>
    </row>
    <row r="1657" spans="1:18" x14ac:dyDescent="0.3">
      <c r="A1657" s="4">
        <v>46091.958333333343</v>
      </c>
      <c r="B1657" s="3">
        <v>55.99</v>
      </c>
      <c r="C1657" s="3">
        <v>0.02</v>
      </c>
      <c r="D1657" s="3">
        <f t="shared" si="225"/>
        <v>36.006354166666668</v>
      </c>
      <c r="E1657" s="3">
        <f>MAX(B1657 - D1657/Inputs!$B$5, 0)</f>
        <v>15.073688446969697</v>
      </c>
      <c r="F1657" s="3">
        <f>MAX(D1657*Inputs!$B$5 - B1657, 0)</f>
        <v>0</v>
      </c>
      <c r="G1657" s="3">
        <f t="shared" si="226"/>
        <v>0.02</v>
      </c>
      <c r="H1657" t="str">
        <f t="shared" si="227"/>
        <v>Discharge</v>
      </c>
      <c r="I1657" s="3">
        <f t="shared" si="232"/>
        <v>158.77939109773115</v>
      </c>
      <c r="J1657" s="3">
        <f t="shared" si="233"/>
        <v>340</v>
      </c>
      <c r="K1657" s="3">
        <f>MIN(Inputs!$B$2, (Inputs!$B$8 - I1657)/Inputs!$B$9)</f>
        <v>170</v>
      </c>
      <c r="L1657" s="3">
        <f>MAX(MIN(Inputs!$B$2, I1657*Inputs!$B$10, Inputs!$B$8*Inputs!$B$4 - J1657), 0)</f>
        <v>0</v>
      </c>
      <c r="M1657" s="3">
        <f t="shared" si="228"/>
        <v>0</v>
      </c>
      <c r="N1657" s="3">
        <f t="shared" si="229"/>
        <v>0</v>
      </c>
      <c r="O1657" s="3">
        <f>IF(H1657="Reg", MIN(Inputs!$B$2, I1657*Inputs!$B$10, (Inputs!$B$8-I1657)/Inputs!$B$9), 0)</f>
        <v>0</v>
      </c>
      <c r="P1657" s="3">
        <f t="shared" si="230"/>
        <v>0</v>
      </c>
      <c r="Q1657" s="3">
        <f t="shared" si="231"/>
        <v>0</v>
      </c>
      <c r="R1657" s="3">
        <f>I1657 + M1657*Inputs!$B$9 - N1657/Inputs!$B$10</f>
        <v>158.77939109773115</v>
      </c>
    </row>
    <row r="1658" spans="1:18" x14ac:dyDescent="0.3">
      <c r="A1658" s="4">
        <v>46092</v>
      </c>
      <c r="B1658" s="3">
        <v>50.9375</v>
      </c>
      <c r="C1658" s="3">
        <v>0.04</v>
      </c>
      <c r="D1658" s="3">
        <f t="shared" si="225"/>
        <v>31.850208333333342</v>
      </c>
      <c r="E1658" s="3">
        <f>MAX(B1658 - D1658/Inputs!$B$5, 0)</f>
        <v>14.744081439393931</v>
      </c>
      <c r="F1658" s="3">
        <f>MAX(D1658*Inputs!$B$5 - B1658, 0)</f>
        <v>0</v>
      </c>
      <c r="G1658" s="3">
        <f t="shared" si="226"/>
        <v>0.04</v>
      </c>
      <c r="H1658" t="str">
        <f t="shared" si="227"/>
        <v>Discharge</v>
      </c>
      <c r="I1658" s="3">
        <f t="shared" si="232"/>
        <v>158.77939109773115</v>
      </c>
      <c r="J1658" s="3">
        <f t="shared" si="233"/>
        <v>0</v>
      </c>
      <c r="K1658" s="3">
        <f>MIN(Inputs!$B$2, (Inputs!$B$8 - I1658)/Inputs!$B$9)</f>
        <v>170</v>
      </c>
      <c r="L1658" s="3">
        <f>MAX(MIN(Inputs!$B$2, I1658*Inputs!$B$10, Inputs!$B$8*Inputs!$B$4 - J1658), 0)</f>
        <v>148.94827166799323</v>
      </c>
      <c r="M1658" s="3">
        <f t="shared" si="228"/>
        <v>0</v>
      </c>
      <c r="N1658" s="3">
        <f t="shared" si="229"/>
        <v>148.94827166799323</v>
      </c>
      <c r="O1658" s="3">
        <f>IF(H1658="Reg", MIN(Inputs!$B$2, I1658*Inputs!$B$10, (Inputs!$B$8-I1658)/Inputs!$B$9), 0)</f>
        <v>0</v>
      </c>
      <c r="P1658" s="3">
        <f t="shared" si="230"/>
        <v>7587.0525880884052</v>
      </c>
      <c r="Q1658" s="3">
        <f t="shared" si="231"/>
        <v>0</v>
      </c>
      <c r="R1658" s="3">
        <f>I1658 + M1658*Inputs!$B$9 - N1658/Inputs!$B$10</f>
        <v>0</v>
      </c>
    </row>
    <row r="1659" spans="1:18" x14ac:dyDescent="0.3">
      <c r="A1659" s="4">
        <v>46092.041666666657</v>
      </c>
      <c r="B1659" s="3">
        <v>20.342500000000001</v>
      </c>
      <c r="C1659" s="3">
        <v>0.04</v>
      </c>
      <c r="D1659" s="3">
        <f t="shared" si="225"/>
        <v>31.850208333333342</v>
      </c>
      <c r="E1659" s="3">
        <f>MAX(B1659 - D1659/Inputs!$B$5, 0)</f>
        <v>0</v>
      </c>
      <c r="F1659" s="3">
        <f>MAX(D1659*Inputs!$B$5 - B1659, 0)</f>
        <v>7.6856833333333405</v>
      </c>
      <c r="G1659" s="3">
        <f t="shared" si="226"/>
        <v>0.04</v>
      </c>
      <c r="H1659" t="str">
        <f t="shared" si="227"/>
        <v>Charge</v>
      </c>
      <c r="I1659" s="3">
        <f t="shared" si="232"/>
        <v>0</v>
      </c>
      <c r="J1659" s="3">
        <f t="shared" si="233"/>
        <v>148.94827166799323</v>
      </c>
      <c r="K1659" s="3">
        <f>MIN(Inputs!$B$2, (Inputs!$B$8 - I1659)/Inputs!$B$9)</f>
        <v>170</v>
      </c>
      <c r="L1659" s="3">
        <f>MAX(MIN(Inputs!$B$2, I1659*Inputs!$B$10, Inputs!$B$8*Inputs!$B$4 - J1659), 0)</f>
        <v>0</v>
      </c>
      <c r="M1659" s="3">
        <f t="shared" si="228"/>
        <v>170</v>
      </c>
      <c r="N1659" s="3">
        <f t="shared" si="229"/>
        <v>0</v>
      </c>
      <c r="O1659" s="3">
        <f>IF(H1659="Reg", MIN(Inputs!$B$2, I1659*Inputs!$B$10, (Inputs!$B$8-I1659)/Inputs!$B$9), 0)</f>
        <v>0</v>
      </c>
      <c r="P1659" s="3">
        <f t="shared" si="230"/>
        <v>-3458.2250000000004</v>
      </c>
      <c r="Q1659" s="3">
        <f t="shared" si="231"/>
        <v>0</v>
      </c>
      <c r="R1659" s="3">
        <f>I1659 + M1659*Inputs!$B$9 - N1659/Inputs!$B$10</f>
        <v>159.4741358339966</v>
      </c>
    </row>
    <row r="1660" spans="1:18" x14ac:dyDescent="0.3">
      <c r="A1660" s="4">
        <v>46092.083333333343</v>
      </c>
      <c r="B1660" s="3">
        <v>20.39</v>
      </c>
      <c r="C1660" s="3">
        <v>0.04</v>
      </c>
      <c r="D1660" s="3">
        <f t="shared" si="225"/>
        <v>31.850208333333342</v>
      </c>
      <c r="E1660" s="3">
        <f>MAX(B1660 - D1660/Inputs!$B$5, 0)</f>
        <v>0</v>
      </c>
      <c r="F1660" s="3">
        <f>MAX(D1660*Inputs!$B$5 - B1660, 0)</f>
        <v>7.6381833333333411</v>
      </c>
      <c r="G1660" s="3">
        <f t="shared" si="226"/>
        <v>0.04</v>
      </c>
      <c r="H1660" t="str">
        <f t="shared" si="227"/>
        <v>Charge</v>
      </c>
      <c r="I1660" s="3">
        <f t="shared" si="232"/>
        <v>159.4741358339966</v>
      </c>
      <c r="J1660" s="3">
        <f t="shared" si="233"/>
        <v>148.94827166799323</v>
      </c>
      <c r="K1660" s="3">
        <f>MIN(Inputs!$B$2, (Inputs!$B$8 - I1660)/Inputs!$B$9)</f>
        <v>170</v>
      </c>
      <c r="L1660" s="3">
        <f>MAX(MIN(Inputs!$B$2, I1660*Inputs!$B$10, Inputs!$B$8*Inputs!$B$4 - J1660), 0)</f>
        <v>149.6</v>
      </c>
      <c r="M1660" s="3">
        <f t="shared" si="228"/>
        <v>170</v>
      </c>
      <c r="N1660" s="3">
        <f t="shared" si="229"/>
        <v>0</v>
      </c>
      <c r="O1660" s="3">
        <f>IF(H1660="Reg", MIN(Inputs!$B$2, I1660*Inputs!$B$10, (Inputs!$B$8-I1660)/Inputs!$B$9), 0)</f>
        <v>0</v>
      </c>
      <c r="P1660" s="3">
        <f t="shared" si="230"/>
        <v>-3466.3</v>
      </c>
      <c r="Q1660" s="3">
        <f t="shared" si="231"/>
        <v>0</v>
      </c>
      <c r="R1660" s="3">
        <f>I1660 + M1660*Inputs!$B$9 - N1660/Inputs!$B$10</f>
        <v>318.9482716679932</v>
      </c>
    </row>
    <row r="1661" spans="1:18" x14ac:dyDescent="0.3">
      <c r="A1661" s="4">
        <v>46092.125</v>
      </c>
      <c r="B1661" s="3">
        <v>19.664999999999999</v>
      </c>
      <c r="C1661" s="3">
        <v>0.04</v>
      </c>
      <c r="D1661" s="3">
        <f t="shared" si="225"/>
        <v>31.850208333333342</v>
      </c>
      <c r="E1661" s="3">
        <f>MAX(B1661 - D1661/Inputs!$B$5, 0)</f>
        <v>0</v>
      </c>
      <c r="F1661" s="3">
        <f>MAX(D1661*Inputs!$B$5 - B1661, 0)</f>
        <v>8.3631833333333425</v>
      </c>
      <c r="G1661" s="3">
        <f t="shared" si="226"/>
        <v>0.04</v>
      </c>
      <c r="H1661" t="str">
        <f t="shared" si="227"/>
        <v>Charge</v>
      </c>
      <c r="I1661" s="3">
        <f t="shared" si="232"/>
        <v>318.9482716679932</v>
      </c>
      <c r="J1661" s="3">
        <f t="shared" si="233"/>
        <v>148.94827166799323</v>
      </c>
      <c r="K1661" s="3">
        <f>MIN(Inputs!$B$2, (Inputs!$B$8 - I1661)/Inputs!$B$9)</f>
        <v>22.44121780453775</v>
      </c>
      <c r="L1661" s="3">
        <f>MAX(MIN(Inputs!$B$2, I1661*Inputs!$B$10, Inputs!$B$8*Inputs!$B$4 - J1661), 0)</f>
        <v>170</v>
      </c>
      <c r="M1661" s="3">
        <f t="shared" si="228"/>
        <v>22.44121780453775</v>
      </c>
      <c r="N1661" s="3">
        <f t="shared" si="229"/>
        <v>0</v>
      </c>
      <c r="O1661" s="3">
        <f>IF(H1661="Reg", MIN(Inputs!$B$2, I1661*Inputs!$B$10, (Inputs!$B$8-I1661)/Inputs!$B$9), 0)</f>
        <v>0</v>
      </c>
      <c r="P1661" s="3">
        <f t="shared" si="230"/>
        <v>-441.30654812623482</v>
      </c>
      <c r="Q1661" s="3">
        <f t="shared" si="231"/>
        <v>0</v>
      </c>
      <c r="R1661" s="3">
        <f>I1661 + M1661*Inputs!$B$9 - N1661/Inputs!$B$10</f>
        <v>340</v>
      </c>
    </row>
    <row r="1662" spans="1:18" x14ac:dyDescent="0.3">
      <c r="A1662" s="4">
        <v>46092.166666666657</v>
      </c>
      <c r="B1662" s="3">
        <v>17.782499999999999</v>
      </c>
      <c r="C1662" s="3">
        <v>0.04</v>
      </c>
      <c r="D1662" s="3">
        <f t="shared" si="225"/>
        <v>31.850208333333342</v>
      </c>
      <c r="E1662" s="3">
        <f>MAX(B1662 - D1662/Inputs!$B$5, 0)</f>
        <v>0</v>
      </c>
      <c r="F1662" s="3">
        <f>MAX(D1662*Inputs!$B$5 - B1662, 0)</f>
        <v>10.245683333333343</v>
      </c>
      <c r="G1662" s="3">
        <f t="shared" si="226"/>
        <v>0.04</v>
      </c>
      <c r="H1662" t="str">
        <f t="shared" si="227"/>
        <v>Charge</v>
      </c>
      <c r="I1662" s="3">
        <f t="shared" si="232"/>
        <v>340</v>
      </c>
      <c r="J1662" s="3">
        <f t="shared" si="233"/>
        <v>148.94827166799323</v>
      </c>
      <c r="K1662" s="3">
        <f>MIN(Inputs!$B$2, (Inputs!$B$8 - I1662)/Inputs!$B$9)</f>
        <v>0</v>
      </c>
      <c r="L1662" s="3">
        <f>MAX(MIN(Inputs!$B$2, I1662*Inputs!$B$10, Inputs!$B$8*Inputs!$B$4 - J1662), 0)</f>
        <v>170</v>
      </c>
      <c r="M1662" s="3">
        <f t="shared" si="228"/>
        <v>0</v>
      </c>
      <c r="N1662" s="3">
        <f t="shared" si="229"/>
        <v>0</v>
      </c>
      <c r="O1662" s="3">
        <f>IF(H1662="Reg", MIN(Inputs!$B$2, I1662*Inputs!$B$10, (Inputs!$B$8-I1662)/Inputs!$B$9), 0)</f>
        <v>0</v>
      </c>
      <c r="P1662" s="3">
        <f t="shared" si="230"/>
        <v>0</v>
      </c>
      <c r="Q1662" s="3">
        <f t="shared" si="231"/>
        <v>0</v>
      </c>
      <c r="R1662" s="3">
        <f>I1662 + M1662*Inputs!$B$9 - N1662/Inputs!$B$10</f>
        <v>340</v>
      </c>
    </row>
    <row r="1663" spans="1:18" x14ac:dyDescent="0.3">
      <c r="A1663" s="4">
        <v>46092.208333333343</v>
      </c>
      <c r="B1663" s="3">
        <v>16.692500000000003</v>
      </c>
      <c r="C1663" s="3">
        <v>0.1</v>
      </c>
      <c r="D1663" s="3">
        <f t="shared" si="225"/>
        <v>31.850208333333342</v>
      </c>
      <c r="E1663" s="3">
        <f>MAX(B1663 - D1663/Inputs!$B$5, 0)</f>
        <v>0</v>
      </c>
      <c r="F1663" s="3">
        <f>MAX(D1663*Inputs!$B$5 - B1663, 0)</f>
        <v>11.335683333333339</v>
      </c>
      <c r="G1663" s="3">
        <f t="shared" si="226"/>
        <v>0.1</v>
      </c>
      <c r="H1663" t="str">
        <f t="shared" si="227"/>
        <v>Charge</v>
      </c>
      <c r="I1663" s="3">
        <f t="shared" si="232"/>
        <v>340</v>
      </c>
      <c r="J1663" s="3">
        <f t="shared" si="233"/>
        <v>148.94827166799323</v>
      </c>
      <c r="K1663" s="3">
        <f>MIN(Inputs!$B$2, (Inputs!$B$8 - I1663)/Inputs!$B$9)</f>
        <v>0</v>
      </c>
      <c r="L1663" s="3">
        <f>MAX(MIN(Inputs!$B$2, I1663*Inputs!$B$10, Inputs!$B$8*Inputs!$B$4 - J1663), 0)</f>
        <v>170</v>
      </c>
      <c r="M1663" s="3">
        <f t="shared" si="228"/>
        <v>0</v>
      </c>
      <c r="N1663" s="3">
        <f t="shared" si="229"/>
        <v>0</v>
      </c>
      <c r="O1663" s="3">
        <f>IF(H1663="Reg", MIN(Inputs!$B$2, I1663*Inputs!$B$10, (Inputs!$B$8-I1663)/Inputs!$B$9), 0)</f>
        <v>0</v>
      </c>
      <c r="P1663" s="3">
        <f t="shared" si="230"/>
        <v>0</v>
      </c>
      <c r="Q1663" s="3">
        <f t="shared" si="231"/>
        <v>0</v>
      </c>
      <c r="R1663" s="3">
        <f>I1663 + M1663*Inputs!$B$9 - N1663/Inputs!$B$10</f>
        <v>340</v>
      </c>
    </row>
    <row r="1664" spans="1:18" x14ac:dyDescent="0.3">
      <c r="A1664" s="4">
        <v>46092.25</v>
      </c>
      <c r="B1664" s="3">
        <v>20.604999999999997</v>
      </c>
      <c r="C1664" s="3">
        <v>0.11</v>
      </c>
      <c r="D1664" s="3">
        <f t="shared" si="225"/>
        <v>31.850208333333342</v>
      </c>
      <c r="E1664" s="3">
        <f>MAX(B1664 - D1664/Inputs!$B$5, 0)</f>
        <v>0</v>
      </c>
      <c r="F1664" s="3">
        <f>MAX(D1664*Inputs!$B$5 - B1664, 0)</f>
        <v>7.4231833333333448</v>
      </c>
      <c r="G1664" s="3">
        <f t="shared" si="226"/>
        <v>0.11</v>
      </c>
      <c r="H1664" t="str">
        <f t="shared" si="227"/>
        <v>Charge</v>
      </c>
      <c r="I1664" s="3">
        <f t="shared" si="232"/>
        <v>340</v>
      </c>
      <c r="J1664" s="3">
        <f t="shared" si="233"/>
        <v>148.94827166799323</v>
      </c>
      <c r="K1664" s="3">
        <f>MIN(Inputs!$B$2, (Inputs!$B$8 - I1664)/Inputs!$B$9)</f>
        <v>0</v>
      </c>
      <c r="L1664" s="3">
        <f>MAX(MIN(Inputs!$B$2, I1664*Inputs!$B$10, Inputs!$B$8*Inputs!$B$4 - J1664), 0)</f>
        <v>170</v>
      </c>
      <c r="M1664" s="3">
        <f t="shared" si="228"/>
        <v>0</v>
      </c>
      <c r="N1664" s="3">
        <f t="shared" si="229"/>
        <v>0</v>
      </c>
      <c r="O1664" s="3">
        <f>IF(H1664="Reg", MIN(Inputs!$B$2, I1664*Inputs!$B$10, (Inputs!$B$8-I1664)/Inputs!$B$9), 0)</f>
        <v>0</v>
      </c>
      <c r="P1664" s="3">
        <f t="shared" si="230"/>
        <v>0</v>
      </c>
      <c r="Q1664" s="3">
        <f t="shared" si="231"/>
        <v>0</v>
      </c>
      <c r="R1664" s="3">
        <f>I1664 + M1664*Inputs!$B$9 - N1664/Inputs!$B$10</f>
        <v>340</v>
      </c>
    </row>
    <row r="1665" spans="1:18" x14ac:dyDescent="0.3">
      <c r="A1665" s="4">
        <v>46092.291666666657</v>
      </c>
      <c r="B1665" s="3">
        <v>23.537500000000001</v>
      </c>
      <c r="C1665" s="3">
        <v>4.4000000000000004</v>
      </c>
      <c r="D1665" s="3">
        <f t="shared" si="225"/>
        <v>31.850208333333342</v>
      </c>
      <c r="E1665" s="3">
        <f>MAX(B1665 - D1665/Inputs!$B$5, 0)</f>
        <v>0</v>
      </c>
      <c r="F1665" s="3">
        <f>MAX(D1665*Inputs!$B$5 - B1665, 0)</f>
        <v>4.4906833333333402</v>
      </c>
      <c r="G1665" s="3">
        <f t="shared" si="226"/>
        <v>4.4000000000000004</v>
      </c>
      <c r="H1665" t="str">
        <f t="shared" si="227"/>
        <v>Charge</v>
      </c>
      <c r="I1665" s="3">
        <f t="shared" si="232"/>
        <v>340</v>
      </c>
      <c r="J1665" s="3">
        <f t="shared" si="233"/>
        <v>148.94827166799323</v>
      </c>
      <c r="K1665" s="3">
        <f>MIN(Inputs!$B$2, (Inputs!$B$8 - I1665)/Inputs!$B$9)</f>
        <v>0</v>
      </c>
      <c r="L1665" s="3">
        <f>MAX(MIN(Inputs!$B$2, I1665*Inputs!$B$10, Inputs!$B$8*Inputs!$B$4 - J1665), 0)</f>
        <v>170</v>
      </c>
      <c r="M1665" s="3">
        <f t="shared" si="228"/>
        <v>0</v>
      </c>
      <c r="N1665" s="3">
        <f t="shared" si="229"/>
        <v>0</v>
      </c>
      <c r="O1665" s="3">
        <f>IF(H1665="Reg", MIN(Inputs!$B$2, I1665*Inputs!$B$10, (Inputs!$B$8-I1665)/Inputs!$B$9), 0)</f>
        <v>0</v>
      </c>
      <c r="P1665" s="3">
        <f t="shared" si="230"/>
        <v>0</v>
      </c>
      <c r="Q1665" s="3">
        <f t="shared" si="231"/>
        <v>0</v>
      </c>
      <c r="R1665" s="3">
        <f>I1665 + M1665*Inputs!$B$9 - N1665/Inputs!$B$10</f>
        <v>340</v>
      </c>
    </row>
    <row r="1666" spans="1:18" x14ac:dyDescent="0.3">
      <c r="A1666" s="4">
        <v>46092.333333333343</v>
      </c>
      <c r="B1666" s="3">
        <v>26.067499999999999</v>
      </c>
      <c r="C1666" s="3">
        <v>5.43</v>
      </c>
      <c r="D1666" s="3">
        <f t="shared" ref="D1666:D1729" si="234">AVERAGEIFS(B:B, A:A, "&gt;="&amp;INT(A1666), A:A, "&lt;"&amp;INT(A1666)+1)</f>
        <v>31.850208333333342</v>
      </c>
      <c r="E1666" s="3">
        <f>MAX(B1666 - D1666/Inputs!$B$5, 0)</f>
        <v>0</v>
      </c>
      <c r="F1666" s="3">
        <f>MAX(D1666*Inputs!$B$5 - B1666, 0)</f>
        <v>1.9606833333333427</v>
      </c>
      <c r="G1666" s="3">
        <f t="shared" ref="G1666:G1729" si="235">C1666</f>
        <v>5.43</v>
      </c>
      <c r="H1666" t="str">
        <f t="shared" ref="H1666:H1729" si="236">IF(MAX(E1666, F1666, G1666)&lt;=0, "Idle", IF(AND(G1666&gt;=E1666, G1666&gt;=F1666), "Reg", IF(E1666&gt;=F1666, "Discharge", "Charge")))</f>
        <v>Reg</v>
      </c>
      <c r="I1666" s="3">
        <f t="shared" si="232"/>
        <v>340</v>
      </c>
      <c r="J1666" s="3">
        <f t="shared" si="233"/>
        <v>148.94827166799323</v>
      </c>
      <c r="K1666" s="3">
        <f>MIN(Inputs!$B$2, (Inputs!$B$8 - I1666)/Inputs!$B$9)</f>
        <v>0</v>
      </c>
      <c r="L1666" s="3">
        <f>MAX(MIN(Inputs!$B$2, I1666*Inputs!$B$10, Inputs!$B$8*Inputs!$B$4 - J1666), 0)</f>
        <v>170</v>
      </c>
      <c r="M1666" s="3">
        <f t="shared" ref="M1666:M1729" si="237">IF(H1666="Charge", K1666, 0)</f>
        <v>0</v>
      </c>
      <c r="N1666" s="3">
        <f t="shared" ref="N1666:N1729" si="238">IF(H1666="Discharge", L1666, 0)</f>
        <v>0</v>
      </c>
      <c r="O1666" s="3">
        <f>IF(H1666="Reg", MIN(Inputs!$B$2, I1666*Inputs!$B$10, (Inputs!$B$8-I1666)/Inputs!$B$9), 0)</f>
        <v>0</v>
      </c>
      <c r="P1666" s="3">
        <f t="shared" ref="P1666:P1729" si="239">(N1666 - M1666) * B1666</f>
        <v>0</v>
      </c>
      <c r="Q1666" s="3">
        <f t="shared" ref="Q1666:Q1729" si="240">O1666 * C1666</f>
        <v>0</v>
      </c>
      <c r="R1666" s="3">
        <f>I1666 + M1666*Inputs!$B$9 - N1666/Inputs!$B$10</f>
        <v>340</v>
      </c>
    </row>
    <row r="1667" spans="1:18" x14ac:dyDescent="0.3">
      <c r="A1667" s="4">
        <v>46092.375</v>
      </c>
      <c r="B1667" s="3">
        <v>20.630000000000003</v>
      </c>
      <c r="C1667" s="3">
        <v>1.05</v>
      </c>
      <c r="D1667" s="3">
        <f t="shared" si="234"/>
        <v>31.850208333333342</v>
      </c>
      <c r="E1667" s="3">
        <f>MAX(B1667 - D1667/Inputs!$B$5, 0)</f>
        <v>0</v>
      </c>
      <c r="F1667" s="3">
        <f>MAX(D1667*Inputs!$B$5 - B1667, 0)</f>
        <v>7.3981833333333391</v>
      </c>
      <c r="G1667" s="3">
        <f t="shared" si="235"/>
        <v>1.05</v>
      </c>
      <c r="H1667" t="str">
        <f t="shared" si="236"/>
        <v>Charge</v>
      </c>
      <c r="I1667" s="3">
        <f t="shared" ref="I1667:I1730" si="241">R1666</f>
        <v>340</v>
      </c>
      <c r="J1667" s="3">
        <f t="shared" ref="J1667:J1730" si="242">IF(INT(A1667)=INT(A1666), J1666 + N1666, 0)</f>
        <v>148.94827166799323</v>
      </c>
      <c r="K1667" s="3">
        <f>MIN(Inputs!$B$2, (Inputs!$B$8 - I1667)/Inputs!$B$9)</f>
        <v>0</v>
      </c>
      <c r="L1667" s="3">
        <f>MAX(MIN(Inputs!$B$2, I1667*Inputs!$B$10, Inputs!$B$8*Inputs!$B$4 - J1667), 0)</f>
        <v>170</v>
      </c>
      <c r="M1667" s="3">
        <f t="shared" si="237"/>
        <v>0</v>
      </c>
      <c r="N1667" s="3">
        <f t="shared" si="238"/>
        <v>0</v>
      </c>
      <c r="O1667" s="3">
        <f>IF(H1667="Reg", MIN(Inputs!$B$2, I1667*Inputs!$B$10, (Inputs!$B$8-I1667)/Inputs!$B$9), 0)</f>
        <v>0</v>
      </c>
      <c r="P1667" s="3">
        <f t="shared" si="239"/>
        <v>0</v>
      </c>
      <c r="Q1667" s="3">
        <f t="shared" si="240"/>
        <v>0</v>
      </c>
      <c r="R1667" s="3">
        <f>I1667 + M1667*Inputs!$B$9 - N1667/Inputs!$B$10</f>
        <v>340</v>
      </c>
    </row>
    <row r="1668" spans="1:18" x14ac:dyDescent="0.3">
      <c r="A1668" s="4">
        <v>46092.416666666657</v>
      </c>
      <c r="B1668" s="3">
        <v>20.48</v>
      </c>
      <c r="C1668" s="3">
        <v>1</v>
      </c>
      <c r="D1668" s="3">
        <f t="shared" si="234"/>
        <v>31.850208333333342</v>
      </c>
      <c r="E1668" s="3">
        <f>MAX(B1668 - D1668/Inputs!$B$5, 0)</f>
        <v>0</v>
      </c>
      <c r="F1668" s="3">
        <f>MAX(D1668*Inputs!$B$5 - B1668, 0)</f>
        <v>7.5481833333333412</v>
      </c>
      <c r="G1668" s="3">
        <f t="shared" si="235"/>
        <v>1</v>
      </c>
      <c r="H1668" t="str">
        <f t="shared" si="236"/>
        <v>Charge</v>
      </c>
      <c r="I1668" s="3">
        <f t="shared" si="241"/>
        <v>340</v>
      </c>
      <c r="J1668" s="3">
        <f t="shared" si="242"/>
        <v>148.94827166799323</v>
      </c>
      <c r="K1668" s="3">
        <f>MIN(Inputs!$B$2, (Inputs!$B$8 - I1668)/Inputs!$B$9)</f>
        <v>0</v>
      </c>
      <c r="L1668" s="3">
        <f>MAX(MIN(Inputs!$B$2, I1668*Inputs!$B$10, Inputs!$B$8*Inputs!$B$4 - J1668), 0)</f>
        <v>170</v>
      </c>
      <c r="M1668" s="3">
        <f t="shared" si="237"/>
        <v>0</v>
      </c>
      <c r="N1668" s="3">
        <f t="shared" si="238"/>
        <v>0</v>
      </c>
      <c r="O1668" s="3">
        <f>IF(H1668="Reg", MIN(Inputs!$B$2, I1668*Inputs!$B$10, (Inputs!$B$8-I1668)/Inputs!$B$9), 0)</f>
        <v>0</v>
      </c>
      <c r="P1668" s="3">
        <f t="shared" si="239"/>
        <v>0</v>
      </c>
      <c r="Q1668" s="3">
        <f t="shared" si="240"/>
        <v>0</v>
      </c>
      <c r="R1668" s="3">
        <f>I1668 + M1668*Inputs!$B$9 - N1668/Inputs!$B$10</f>
        <v>340</v>
      </c>
    </row>
    <row r="1669" spans="1:18" x14ac:dyDescent="0.3">
      <c r="A1669" s="4">
        <v>46092.458333333343</v>
      </c>
      <c r="B1669" s="3">
        <v>20.522500000000001</v>
      </c>
      <c r="C1669" s="3">
        <v>0.99</v>
      </c>
      <c r="D1669" s="3">
        <f t="shared" si="234"/>
        <v>31.850208333333342</v>
      </c>
      <c r="E1669" s="3">
        <f>MAX(B1669 - D1669/Inputs!$B$5, 0)</f>
        <v>0</v>
      </c>
      <c r="F1669" s="3">
        <f>MAX(D1669*Inputs!$B$5 - B1669, 0)</f>
        <v>7.5056833333333408</v>
      </c>
      <c r="G1669" s="3">
        <f t="shared" si="235"/>
        <v>0.99</v>
      </c>
      <c r="H1669" t="str">
        <f t="shared" si="236"/>
        <v>Charge</v>
      </c>
      <c r="I1669" s="3">
        <f t="shared" si="241"/>
        <v>340</v>
      </c>
      <c r="J1669" s="3">
        <f t="shared" si="242"/>
        <v>148.94827166799323</v>
      </c>
      <c r="K1669" s="3">
        <f>MIN(Inputs!$B$2, (Inputs!$B$8 - I1669)/Inputs!$B$9)</f>
        <v>0</v>
      </c>
      <c r="L1669" s="3">
        <f>MAX(MIN(Inputs!$B$2, I1669*Inputs!$B$10, Inputs!$B$8*Inputs!$B$4 - J1669), 0)</f>
        <v>170</v>
      </c>
      <c r="M1669" s="3">
        <f t="shared" si="237"/>
        <v>0</v>
      </c>
      <c r="N1669" s="3">
        <f t="shared" si="238"/>
        <v>0</v>
      </c>
      <c r="O1669" s="3">
        <f>IF(H1669="Reg", MIN(Inputs!$B$2, I1669*Inputs!$B$10, (Inputs!$B$8-I1669)/Inputs!$B$9), 0)</f>
        <v>0</v>
      </c>
      <c r="P1669" s="3">
        <f t="shared" si="239"/>
        <v>0</v>
      </c>
      <c r="Q1669" s="3">
        <f t="shared" si="240"/>
        <v>0</v>
      </c>
      <c r="R1669" s="3">
        <f>I1669 + M1669*Inputs!$B$9 - N1669/Inputs!$B$10</f>
        <v>340</v>
      </c>
    </row>
    <row r="1670" spans="1:18" x14ac:dyDescent="0.3">
      <c r="A1670" s="4">
        <v>46092.5</v>
      </c>
      <c r="B1670" s="3">
        <v>21.635000000000002</v>
      </c>
      <c r="C1670" s="3">
        <v>0.56000000000000005</v>
      </c>
      <c r="D1670" s="3">
        <f t="shared" si="234"/>
        <v>31.850208333333342</v>
      </c>
      <c r="E1670" s="3">
        <f>MAX(B1670 - D1670/Inputs!$B$5, 0)</f>
        <v>0</v>
      </c>
      <c r="F1670" s="3">
        <f>MAX(D1670*Inputs!$B$5 - B1670, 0)</f>
        <v>6.3931833333333401</v>
      </c>
      <c r="G1670" s="3">
        <f t="shared" si="235"/>
        <v>0.56000000000000005</v>
      </c>
      <c r="H1670" t="str">
        <f t="shared" si="236"/>
        <v>Charge</v>
      </c>
      <c r="I1670" s="3">
        <f t="shared" si="241"/>
        <v>340</v>
      </c>
      <c r="J1670" s="3">
        <f t="shared" si="242"/>
        <v>148.94827166799323</v>
      </c>
      <c r="K1670" s="3">
        <f>MIN(Inputs!$B$2, (Inputs!$B$8 - I1670)/Inputs!$B$9)</f>
        <v>0</v>
      </c>
      <c r="L1670" s="3">
        <f>MAX(MIN(Inputs!$B$2, I1670*Inputs!$B$10, Inputs!$B$8*Inputs!$B$4 - J1670), 0)</f>
        <v>170</v>
      </c>
      <c r="M1670" s="3">
        <f t="shared" si="237"/>
        <v>0</v>
      </c>
      <c r="N1670" s="3">
        <f t="shared" si="238"/>
        <v>0</v>
      </c>
      <c r="O1670" s="3">
        <f>IF(H1670="Reg", MIN(Inputs!$B$2, I1670*Inputs!$B$10, (Inputs!$B$8-I1670)/Inputs!$B$9), 0)</f>
        <v>0</v>
      </c>
      <c r="P1670" s="3">
        <f t="shared" si="239"/>
        <v>0</v>
      </c>
      <c r="Q1670" s="3">
        <f t="shared" si="240"/>
        <v>0</v>
      </c>
      <c r="R1670" s="3">
        <f>I1670 + M1670*Inputs!$B$9 - N1670/Inputs!$B$10</f>
        <v>340</v>
      </c>
    </row>
    <row r="1671" spans="1:18" x14ac:dyDescent="0.3">
      <c r="A1671" s="4">
        <v>46092.541666666657</v>
      </c>
      <c r="B1671" s="3">
        <v>35.075000000000003</v>
      </c>
      <c r="C1671" s="3">
        <v>1</v>
      </c>
      <c r="D1671" s="3">
        <f t="shared" si="234"/>
        <v>31.850208333333342</v>
      </c>
      <c r="E1671" s="3">
        <f>MAX(B1671 - D1671/Inputs!$B$5, 0)</f>
        <v>0</v>
      </c>
      <c r="F1671" s="3">
        <f>MAX(D1671*Inputs!$B$5 - B1671, 0)</f>
        <v>0</v>
      </c>
      <c r="G1671" s="3">
        <f t="shared" si="235"/>
        <v>1</v>
      </c>
      <c r="H1671" t="str">
        <f t="shared" si="236"/>
        <v>Reg</v>
      </c>
      <c r="I1671" s="3">
        <f t="shared" si="241"/>
        <v>340</v>
      </c>
      <c r="J1671" s="3">
        <f t="shared" si="242"/>
        <v>148.94827166799323</v>
      </c>
      <c r="K1671" s="3">
        <f>MIN(Inputs!$B$2, (Inputs!$B$8 - I1671)/Inputs!$B$9)</f>
        <v>0</v>
      </c>
      <c r="L1671" s="3">
        <f>MAX(MIN(Inputs!$B$2, I1671*Inputs!$B$10, Inputs!$B$8*Inputs!$B$4 - J1671), 0)</f>
        <v>170</v>
      </c>
      <c r="M1671" s="3">
        <f t="shared" si="237"/>
        <v>0</v>
      </c>
      <c r="N1671" s="3">
        <f t="shared" si="238"/>
        <v>0</v>
      </c>
      <c r="O1671" s="3">
        <f>IF(H1671="Reg", MIN(Inputs!$B$2, I1671*Inputs!$B$10, (Inputs!$B$8-I1671)/Inputs!$B$9), 0)</f>
        <v>0</v>
      </c>
      <c r="P1671" s="3">
        <f t="shared" si="239"/>
        <v>0</v>
      </c>
      <c r="Q1671" s="3">
        <f t="shared" si="240"/>
        <v>0</v>
      </c>
      <c r="R1671" s="3">
        <f>I1671 + M1671*Inputs!$B$9 - N1671/Inputs!$B$10</f>
        <v>340</v>
      </c>
    </row>
    <row r="1672" spans="1:18" x14ac:dyDescent="0.3">
      <c r="A1672" s="4">
        <v>46092.583333333343</v>
      </c>
      <c r="B1672" s="3">
        <v>41.2575</v>
      </c>
      <c r="C1672" s="3">
        <v>1.04</v>
      </c>
      <c r="D1672" s="3">
        <f t="shared" si="234"/>
        <v>31.850208333333342</v>
      </c>
      <c r="E1672" s="3">
        <f>MAX(B1672 - D1672/Inputs!$B$5, 0)</f>
        <v>5.0640814393939309</v>
      </c>
      <c r="F1672" s="3">
        <f>MAX(D1672*Inputs!$B$5 - B1672, 0)</f>
        <v>0</v>
      </c>
      <c r="G1672" s="3">
        <f t="shared" si="235"/>
        <v>1.04</v>
      </c>
      <c r="H1672" t="str">
        <f t="shared" si="236"/>
        <v>Discharge</v>
      </c>
      <c r="I1672" s="3">
        <f t="shared" si="241"/>
        <v>340</v>
      </c>
      <c r="J1672" s="3">
        <f t="shared" si="242"/>
        <v>148.94827166799323</v>
      </c>
      <c r="K1672" s="3">
        <f>MIN(Inputs!$B$2, (Inputs!$B$8 - I1672)/Inputs!$B$9)</f>
        <v>0</v>
      </c>
      <c r="L1672" s="3">
        <f>MAX(MIN(Inputs!$B$2, I1672*Inputs!$B$10, Inputs!$B$8*Inputs!$B$4 - J1672), 0)</f>
        <v>170</v>
      </c>
      <c r="M1672" s="3">
        <f t="shared" si="237"/>
        <v>0</v>
      </c>
      <c r="N1672" s="3">
        <f t="shared" si="238"/>
        <v>170</v>
      </c>
      <c r="O1672" s="3">
        <f>IF(H1672="Reg", MIN(Inputs!$B$2, I1672*Inputs!$B$10, (Inputs!$B$8-I1672)/Inputs!$B$9), 0)</f>
        <v>0</v>
      </c>
      <c r="P1672" s="3">
        <f t="shared" si="239"/>
        <v>7013.7749999999996</v>
      </c>
      <c r="Q1672" s="3">
        <f t="shared" si="240"/>
        <v>0</v>
      </c>
      <c r="R1672" s="3">
        <f>I1672 + M1672*Inputs!$B$9 - N1672/Inputs!$B$10</f>
        <v>158.77939109773115</v>
      </c>
    </row>
    <row r="1673" spans="1:18" x14ac:dyDescent="0.3">
      <c r="A1673" s="4">
        <v>46092.625</v>
      </c>
      <c r="B1673" s="3">
        <v>61.722499999999997</v>
      </c>
      <c r="C1673" s="3">
        <v>1.06</v>
      </c>
      <c r="D1673" s="3">
        <f t="shared" si="234"/>
        <v>31.850208333333342</v>
      </c>
      <c r="E1673" s="3">
        <f>MAX(B1673 - D1673/Inputs!$B$5, 0)</f>
        <v>25.529081439393927</v>
      </c>
      <c r="F1673" s="3">
        <f>MAX(D1673*Inputs!$B$5 - B1673, 0)</f>
        <v>0</v>
      </c>
      <c r="G1673" s="3">
        <f t="shared" si="235"/>
        <v>1.06</v>
      </c>
      <c r="H1673" t="str">
        <f t="shared" si="236"/>
        <v>Discharge</v>
      </c>
      <c r="I1673" s="3">
        <f t="shared" si="241"/>
        <v>158.77939109773115</v>
      </c>
      <c r="J1673" s="3">
        <f t="shared" si="242"/>
        <v>318.94827166799325</v>
      </c>
      <c r="K1673" s="3">
        <f>MIN(Inputs!$B$2, (Inputs!$B$8 - I1673)/Inputs!$B$9)</f>
        <v>170</v>
      </c>
      <c r="L1673" s="3">
        <f>MAX(MIN(Inputs!$B$2, I1673*Inputs!$B$10, Inputs!$B$8*Inputs!$B$4 - J1673), 0)</f>
        <v>21.051728332006746</v>
      </c>
      <c r="M1673" s="3">
        <f t="shared" si="237"/>
        <v>0</v>
      </c>
      <c r="N1673" s="3">
        <f t="shared" si="238"/>
        <v>21.051728332006746</v>
      </c>
      <c r="O1673" s="3">
        <f>IF(H1673="Reg", MIN(Inputs!$B$2, I1673*Inputs!$B$10, (Inputs!$B$8-I1673)/Inputs!$B$9), 0)</f>
        <v>0</v>
      </c>
      <c r="P1673" s="3">
        <f t="shared" si="239"/>
        <v>1299.3653019722863</v>
      </c>
      <c r="Q1673" s="3">
        <f t="shared" si="240"/>
        <v>0</v>
      </c>
      <c r="R1673" s="3">
        <f>I1673 + M1673*Inputs!$B$9 - N1673/Inputs!$B$10</f>
        <v>136.33817329319345</v>
      </c>
    </row>
    <row r="1674" spans="1:18" x14ac:dyDescent="0.3">
      <c r="A1674" s="4">
        <v>46092.666666666657</v>
      </c>
      <c r="B1674" s="3">
        <v>43.822500000000005</v>
      </c>
      <c r="C1674" s="3">
        <v>1.1000000000000001</v>
      </c>
      <c r="D1674" s="3">
        <f t="shared" si="234"/>
        <v>31.850208333333342</v>
      </c>
      <c r="E1674" s="3">
        <f>MAX(B1674 - D1674/Inputs!$B$5, 0)</f>
        <v>7.6290814393939357</v>
      </c>
      <c r="F1674" s="3">
        <f>MAX(D1674*Inputs!$B$5 - B1674, 0)</f>
        <v>0</v>
      </c>
      <c r="G1674" s="3">
        <f t="shared" si="235"/>
        <v>1.1000000000000001</v>
      </c>
      <c r="H1674" t="str">
        <f t="shared" si="236"/>
        <v>Discharge</v>
      </c>
      <c r="I1674" s="3">
        <f t="shared" si="241"/>
        <v>136.33817329319345</v>
      </c>
      <c r="J1674" s="3">
        <f t="shared" si="242"/>
        <v>340</v>
      </c>
      <c r="K1674" s="3">
        <f>MIN(Inputs!$B$2, (Inputs!$B$8 - I1674)/Inputs!$B$9)</f>
        <v>170</v>
      </c>
      <c r="L1674" s="3">
        <f>MAX(MIN(Inputs!$B$2, I1674*Inputs!$B$10, Inputs!$B$8*Inputs!$B$4 - J1674), 0)</f>
        <v>0</v>
      </c>
      <c r="M1674" s="3">
        <f t="shared" si="237"/>
        <v>0</v>
      </c>
      <c r="N1674" s="3">
        <f t="shared" si="238"/>
        <v>0</v>
      </c>
      <c r="O1674" s="3">
        <f>IF(H1674="Reg", MIN(Inputs!$B$2, I1674*Inputs!$B$10, (Inputs!$B$8-I1674)/Inputs!$B$9), 0)</f>
        <v>0</v>
      </c>
      <c r="P1674" s="3">
        <f t="shared" si="239"/>
        <v>0</v>
      </c>
      <c r="Q1674" s="3">
        <f t="shared" si="240"/>
        <v>0</v>
      </c>
      <c r="R1674" s="3">
        <f>I1674 + M1674*Inputs!$B$9 - N1674/Inputs!$B$10</f>
        <v>136.33817329319345</v>
      </c>
    </row>
    <row r="1675" spans="1:18" x14ac:dyDescent="0.3">
      <c r="A1675" s="4">
        <v>46092.708333333343</v>
      </c>
      <c r="B1675" s="3">
        <v>50.495000000000005</v>
      </c>
      <c r="C1675" s="3">
        <v>3.99</v>
      </c>
      <c r="D1675" s="3">
        <f t="shared" si="234"/>
        <v>31.850208333333342</v>
      </c>
      <c r="E1675" s="3">
        <f>MAX(B1675 - D1675/Inputs!$B$5, 0)</f>
        <v>14.301581439393935</v>
      </c>
      <c r="F1675" s="3">
        <f>MAX(D1675*Inputs!$B$5 - B1675, 0)</f>
        <v>0</v>
      </c>
      <c r="G1675" s="3">
        <f t="shared" si="235"/>
        <v>3.99</v>
      </c>
      <c r="H1675" t="str">
        <f t="shared" si="236"/>
        <v>Discharge</v>
      </c>
      <c r="I1675" s="3">
        <f t="shared" si="241"/>
        <v>136.33817329319345</v>
      </c>
      <c r="J1675" s="3">
        <f t="shared" si="242"/>
        <v>340</v>
      </c>
      <c r="K1675" s="3">
        <f>MIN(Inputs!$B$2, (Inputs!$B$8 - I1675)/Inputs!$B$9)</f>
        <v>170</v>
      </c>
      <c r="L1675" s="3">
        <f>MAX(MIN(Inputs!$B$2, I1675*Inputs!$B$10, Inputs!$B$8*Inputs!$B$4 - J1675), 0)</f>
        <v>0</v>
      </c>
      <c r="M1675" s="3">
        <f t="shared" si="237"/>
        <v>0</v>
      </c>
      <c r="N1675" s="3">
        <f t="shared" si="238"/>
        <v>0</v>
      </c>
      <c r="O1675" s="3">
        <f>IF(H1675="Reg", MIN(Inputs!$B$2, I1675*Inputs!$B$10, (Inputs!$B$8-I1675)/Inputs!$B$9), 0)</f>
        <v>0</v>
      </c>
      <c r="P1675" s="3">
        <f t="shared" si="239"/>
        <v>0</v>
      </c>
      <c r="Q1675" s="3">
        <f t="shared" si="240"/>
        <v>0</v>
      </c>
      <c r="R1675" s="3">
        <f>I1675 + M1675*Inputs!$B$9 - N1675/Inputs!$B$10</f>
        <v>136.33817329319345</v>
      </c>
    </row>
    <row r="1676" spans="1:18" x14ac:dyDescent="0.3">
      <c r="A1676" s="4">
        <v>46092.75</v>
      </c>
      <c r="B1676" s="3">
        <v>63.364999999999995</v>
      </c>
      <c r="C1676" s="3">
        <v>7.32</v>
      </c>
      <c r="D1676" s="3">
        <f t="shared" si="234"/>
        <v>31.850208333333342</v>
      </c>
      <c r="E1676" s="3">
        <f>MAX(B1676 - D1676/Inputs!$B$5, 0)</f>
        <v>27.171581439393925</v>
      </c>
      <c r="F1676" s="3">
        <f>MAX(D1676*Inputs!$B$5 - B1676, 0)</f>
        <v>0</v>
      </c>
      <c r="G1676" s="3">
        <f t="shared" si="235"/>
        <v>7.32</v>
      </c>
      <c r="H1676" t="str">
        <f t="shared" si="236"/>
        <v>Discharge</v>
      </c>
      <c r="I1676" s="3">
        <f t="shared" si="241"/>
        <v>136.33817329319345</v>
      </c>
      <c r="J1676" s="3">
        <f t="shared" si="242"/>
        <v>340</v>
      </c>
      <c r="K1676" s="3">
        <f>MIN(Inputs!$B$2, (Inputs!$B$8 - I1676)/Inputs!$B$9)</f>
        <v>170</v>
      </c>
      <c r="L1676" s="3">
        <f>MAX(MIN(Inputs!$B$2, I1676*Inputs!$B$10, Inputs!$B$8*Inputs!$B$4 - J1676), 0)</f>
        <v>0</v>
      </c>
      <c r="M1676" s="3">
        <f t="shared" si="237"/>
        <v>0</v>
      </c>
      <c r="N1676" s="3">
        <f t="shared" si="238"/>
        <v>0</v>
      </c>
      <c r="O1676" s="3">
        <f>IF(H1676="Reg", MIN(Inputs!$B$2, I1676*Inputs!$B$10, (Inputs!$B$8-I1676)/Inputs!$B$9), 0)</f>
        <v>0</v>
      </c>
      <c r="P1676" s="3">
        <f t="shared" si="239"/>
        <v>0</v>
      </c>
      <c r="Q1676" s="3">
        <f t="shared" si="240"/>
        <v>0</v>
      </c>
      <c r="R1676" s="3">
        <f>I1676 + M1676*Inputs!$B$9 - N1676/Inputs!$B$10</f>
        <v>136.33817329319345</v>
      </c>
    </row>
    <row r="1677" spans="1:18" x14ac:dyDescent="0.3">
      <c r="A1677" s="4">
        <v>46092.791666666657</v>
      </c>
      <c r="B1677" s="3">
        <v>38.590000000000003</v>
      </c>
      <c r="C1677" s="3">
        <v>6.74</v>
      </c>
      <c r="D1677" s="3">
        <f t="shared" si="234"/>
        <v>31.850208333333342</v>
      </c>
      <c r="E1677" s="3">
        <f>MAX(B1677 - D1677/Inputs!$B$5, 0)</f>
        <v>2.396581439393934</v>
      </c>
      <c r="F1677" s="3">
        <f>MAX(D1677*Inputs!$B$5 - B1677, 0)</f>
        <v>0</v>
      </c>
      <c r="G1677" s="3">
        <f t="shared" si="235"/>
        <v>6.74</v>
      </c>
      <c r="H1677" t="str">
        <f t="shared" si="236"/>
        <v>Reg</v>
      </c>
      <c r="I1677" s="3">
        <f t="shared" si="241"/>
        <v>136.33817329319345</v>
      </c>
      <c r="J1677" s="3">
        <f t="shared" si="242"/>
        <v>340</v>
      </c>
      <c r="K1677" s="3">
        <f>MIN(Inputs!$B$2, (Inputs!$B$8 - I1677)/Inputs!$B$9)</f>
        <v>170</v>
      </c>
      <c r="L1677" s="3">
        <f>MAX(MIN(Inputs!$B$2, I1677*Inputs!$B$10, Inputs!$B$8*Inputs!$B$4 - J1677), 0)</f>
        <v>0</v>
      </c>
      <c r="M1677" s="3">
        <f t="shared" si="237"/>
        <v>0</v>
      </c>
      <c r="N1677" s="3">
        <f t="shared" si="238"/>
        <v>0</v>
      </c>
      <c r="O1677" s="3">
        <f>IF(H1677="Reg", MIN(Inputs!$B$2, I1677*Inputs!$B$10, (Inputs!$B$8-I1677)/Inputs!$B$9), 0)</f>
        <v>127.89654333598648</v>
      </c>
      <c r="P1677" s="3">
        <f t="shared" si="239"/>
        <v>0</v>
      </c>
      <c r="Q1677" s="3">
        <f t="shared" si="240"/>
        <v>862.02270208454888</v>
      </c>
      <c r="R1677" s="3">
        <f>I1677 + M1677*Inputs!$B$9 - N1677/Inputs!$B$10</f>
        <v>136.33817329319345</v>
      </c>
    </row>
    <row r="1678" spans="1:18" x14ac:dyDescent="0.3">
      <c r="A1678" s="4">
        <v>46092.833333333343</v>
      </c>
      <c r="B1678" s="3">
        <v>34.647500000000001</v>
      </c>
      <c r="C1678" s="3">
        <v>1.5</v>
      </c>
      <c r="D1678" s="3">
        <f t="shared" si="234"/>
        <v>31.850208333333342</v>
      </c>
      <c r="E1678" s="3">
        <f>MAX(B1678 - D1678/Inputs!$B$5, 0)</f>
        <v>0</v>
      </c>
      <c r="F1678" s="3">
        <f>MAX(D1678*Inputs!$B$5 - B1678, 0)</f>
        <v>0</v>
      </c>
      <c r="G1678" s="3">
        <f t="shared" si="235"/>
        <v>1.5</v>
      </c>
      <c r="H1678" t="str">
        <f t="shared" si="236"/>
        <v>Reg</v>
      </c>
      <c r="I1678" s="3">
        <f t="shared" si="241"/>
        <v>136.33817329319345</v>
      </c>
      <c r="J1678" s="3">
        <f t="shared" si="242"/>
        <v>340</v>
      </c>
      <c r="K1678" s="3">
        <f>MIN(Inputs!$B$2, (Inputs!$B$8 - I1678)/Inputs!$B$9)</f>
        <v>170</v>
      </c>
      <c r="L1678" s="3">
        <f>MAX(MIN(Inputs!$B$2, I1678*Inputs!$B$10, Inputs!$B$8*Inputs!$B$4 - J1678), 0)</f>
        <v>0</v>
      </c>
      <c r="M1678" s="3">
        <f t="shared" si="237"/>
        <v>0</v>
      </c>
      <c r="N1678" s="3">
        <f t="shared" si="238"/>
        <v>0</v>
      </c>
      <c r="O1678" s="3">
        <f>IF(H1678="Reg", MIN(Inputs!$B$2, I1678*Inputs!$B$10, (Inputs!$B$8-I1678)/Inputs!$B$9), 0)</f>
        <v>127.89654333598648</v>
      </c>
      <c r="P1678" s="3">
        <f t="shared" si="239"/>
        <v>0</v>
      </c>
      <c r="Q1678" s="3">
        <f t="shared" si="240"/>
        <v>191.8448150039797</v>
      </c>
      <c r="R1678" s="3">
        <f>I1678 + M1678*Inputs!$B$9 - N1678/Inputs!$B$10</f>
        <v>136.33817329319345</v>
      </c>
    </row>
    <row r="1679" spans="1:18" x14ac:dyDescent="0.3">
      <c r="A1679" s="4">
        <v>46092.875</v>
      </c>
      <c r="B1679" s="3">
        <v>34.575000000000003</v>
      </c>
      <c r="C1679" s="3">
        <v>0.05</v>
      </c>
      <c r="D1679" s="3">
        <f t="shared" si="234"/>
        <v>31.850208333333342</v>
      </c>
      <c r="E1679" s="3">
        <f>MAX(B1679 - D1679/Inputs!$B$5, 0)</f>
        <v>0</v>
      </c>
      <c r="F1679" s="3">
        <f>MAX(D1679*Inputs!$B$5 - B1679, 0)</f>
        <v>0</v>
      </c>
      <c r="G1679" s="3">
        <f t="shared" si="235"/>
        <v>0.05</v>
      </c>
      <c r="H1679" t="str">
        <f t="shared" si="236"/>
        <v>Reg</v>
      </c>
      <c r="I1679" s="3">
        <f t="shared" si="241"/>
        <v>136.33817329319345</v>
      </c>
      <c r="J1679" s="3">
        <f t="shared" si="242"/>
        <v>340</v>
      </c>
      <c r="K1679" s="3">
        <f>MIN(Inputs!$B$2, (Inputs!$B$8 - I1679)/Inputs!$B$9)</f>
        <v>170</v>
      </c>
      <c r="L1679" s="3">
        <f>MAX(MIN(Inputs!$B$2, I1679*Inputs!$B$10, Inputs!$B$8*Inputs!$B$4 - J1679), 0)</f>
        <v>0</v>
      </c>
      <c r="M1679" s="3">
        <f t="shared" si="237"/>
        <v>0</v>
      </c>
      <c r="N1679" s="3">
        <f t="shared" si="238"/>
        <v>0</v>
      </c>
      <c r="O1679" s="3">
        <f>IF(H1679="Reg", MIN(Inputs!$B$2, I1679*Inputs!$B$10, (Inputs!$B$8-I1679)/Inputs!$B$9), 0)</f>
        <v>127.89654333598648</v>
      </c>
      <c r="P1679" s="3">
        <f t="shared" si="239"/>
        <v>0</v>
      </c>
      <c r="Q1679" s="3">
        <f t="shared" si="240"/>
        <v>6.3948271667993239</v>
      </c>
      <c r="R1679" s="3">
        <f>I1679 + M1679*Inputs!$B$9 - N1679/Inputs!$B$10</f>
        <v>136.33817329319345</v>
      </c>
    </row>
    <row r="1680" spans="1:18" x14ac:dyDescent="0.3">
      <c r="A1680" s="4">
        <v>46092.916666666657</v>
      </c>
      <c r="B1680" s="3">
        <v>30.564999999999998</v>
      </c>
      <c r="C1680" s="3">
        <v>0.04</v>
      </c>
      <c r="D1680" s="3">
        <f t="shared" si="234"/>
        <v>31.850208333333342</v>
      </c>
      <c r="E1680" s="3">
        <f>MAX(B1680 - D1680/Inputs!$B$5, 0)</f>
        <v>0</v>
      </c>
      <c r="F1680" s="3">
        <f>MAX(D1680*Inputs!$B$5 - B1680, 0)</f>
        <v>0</v>
      </c>
      <c r="G1680" s="3">
        <f t="shared" si="235"/>
        <v>0.04</v>
      </c>
      <c r="H1680" t="str">
        <f t="shared" si="236"/>
        <v>Reg</v>
      </c>
      <c r="I1680" s="3">
        <f t="shared" si="241"/>
        <v>136.33817329319345</v>
      </c>
      <c r="J1680" s="3">
        <f t="shared" si="242"/>
        <v>340</v>
      </c>
      <c r="K1680" s="3">
        <f>MIN(Inputs!$B$2, (Inputs!$B$8 - I1680)/Inputs!$B$9)</f>
        <v>170</v>
      </c>
      <c r="L1680" s="3">
        <f>MAX(MIN(Inputs!$B$2, I1680*Inputs!$B$10, Inputs!$B$8*Inputs!$B$4 - J1680), 0)</f>
        <v>0</v>
      </c>
      <c r="M1680" s="3">
        <f t="shared" si="237"/>
        <v>0</v>
      </c>
      <c r="N1680" s="3">
        <f t="shared" si="238"/>
        <v>0</v>
      </c>
      <c r="O1680" s="3">
        <f>IF(H1680="Reg", MIN(Inputs!$B$2, I1680*Inputs!$B$10, (Inputs!$B$8-I1680)/Inputs!$B$9), 0)</f>
        <v>127.89654333598648</v>
      </c>
      <c r="P1680" s="3">
        <f t="shared" si="239"/>
        <v>0</v>
      </c>
      <c r="Q1680" s="3">
        <f t="shared" si="240"/>
        <v>5.1158617334394592</v>
      </c>
      <c r="R1680" s="3">
        <f>I1680 + M1680*Inputs!$B$9 - N1680/Inputs!$B$10</f>
        <v>136.33817329319345</v>
      </c>
    </row>
    <row r="1681" spans="1:18" x14ac:dyDescent="0.3">
      <c r="A1681" s="4">
        <v>46092.958333333343</v>
      </c>
      <c r="B1681" s="3">
        <v>31.002500000000001</v>
      </c>
      <c r="C1681" s="3">
        <v>0.02</v>
      </c>
      <c r="D1681" s="3">
        <f t="shared" si="234"/>
        <v>31.850208333333342</v>
      </c>
      <c r="E1681" s="3">
        <f>MAX(B1681 - D1681/Inputs!$B$5, 0)</f>
        <v>0</v>
      </c>
      <c r="F1681" s="3">
        <f>MAX(D1681*Inputs!$B$5 - B1681, 0)</f>
        <v>0</v>
      </c>
      <c r="G1681" s="3">
        <f t="shared" si="235"/>
        <v>0.02</v>
      </c>
      <c r="H1681" t="str">
        <f t="shared" si="236"/>
        <v>Reg</v>
      </c>
      <c r="I1681" s="3">
        <f t="shared" si="241"/>
        <v>136.33817329319345</v>
      </c>
      <c r="J1681" s="3">
        <f t="shared" si="242"/>
        <v>340</v>
      </c>
      <c r="K1681" s="3">
        <f>MIN(Inputs!$B$2, (Inputs!$B$8 - I1681)/Inputs!$B$9)</f>
        <v>170</v>
      </c>
      <c r="L1681" s="3">
        <f>MAX(MIN(Inputs!$B$2, I1681*Inputs!$B$10, Inputs!$B$8*Inputs!$B$4 - J1681), 0)</f>
        <v>0</v>
      </c>
      <c r="M1681" s="3">
        <f t="shared" si="237"/>
        <v>0</v>
      </c>
      <c r="N1681" s="3">
        <f t="shared" si="238"/>
        <v>0</v>
      </c>
      <c r="O1681" s="3">
        <f>IF(H1681="Reg", MIN(Inputs!$B$2, I1681*Inputs!$B$10, (Inputs!$B$8-I1681)/Inputs!$B$9), 0)</f>
        <v>127.89654333598648</v>
      </c>
      <c r="P1681" s="3">
        <f t="shared" si="239"/>
        <v>0</v>
      </c>
      <c r="Q1681" s="3">
        <f t="shared" si="240"/>
        <v>2.5579308667197296</v>
      </c>
      <c r="R1681" s="3">
        <f>I1681 + M1681*Inputs!$B$9 - N1681/Inputs!$B$10</f>
        <v>136.33817329319345</v>
      </c>
    </row>
    <row r="1682" spans="1:18" x14ac:dyDescent="0.3">
      <c r="A1682" s="4">
        <v>46093</v>
      </c>
      <c r="B1682" s="3">
        <v>29.827500000000001</v>
      </c>
      <c r="C1682" s="3">
        <v>0.04</v>
      </c>
      <c r="D1682" s="3">
        <f t="shared" si="234"/>
        <v>29.85489583333333</v>
      </c>
      <c r="E1682" s="3">
        <f>MAX(B1682 - D1682/Inputs!$B$5, 0)</f>
        <v>0</v>
      </c>
      <c r="F1682" s="3">
        <f>MAX(D1682*Inputs!$B$5 - B1682, 0)</f>
        <v>0</v>
      </c>
      <c r="G1682" s="3">
        <f t="shared" si="235"/>
        <v>0.04</v>
      </c>
      <c r="H1682" t="str">
        <f t="shared" si="236"/>
        <v>Reg</v>
      </c>
      <c r="I1682" s="3">
        <f t="shared" si="241"/>
        <v>136.33817329319345</v>
      </c>
      <c r="J1682" s="3">
        <f t="shared" si="242"/>
        <v>0</v>
      </c>
      <c r="K1682" s="3">
        <f>MIN(Inputs!$B$2, (Inputs!$B$8 - I1682)/Inputs!$B$9)</f>
        <v>170</v>
      </c>
      <c r="L1682" s="3">
        <f>MAX(MIN(Inputs!$B$2, I1682*Inputs!$B$10, Inputs!$B$8*Inputs!$B$4 - J1682), 0)</f>
        <v>127.89654333598648</v>
      </c>
      <c r="M1682" s="3">
        <f t="shared" si="237"/>
        <v>0</v>
      </c>
      <c r="N1682" s="3">
        <f t="shared" si="238"/>
        <v>0</v>
      </c>
      <c r="O1682" s="3">
        <f>IF(H1682="Reg", MIN(Inputs!$B$2, I1682*Inputs!$B$10, (Inputs!$B$8-I1682)/Inputs!$B$9), 0)</f>
        <v>127.89654333598648</v>
      </c>
      <c r="P1682" s="3">
        <f t="shared" si="239"/>
        <v>0</v>
      </c>
      <c r="Q1682" s="3">
        <f t="shared" si="240"/>
        <v>5.1158617334394592</v>
      </c>
      <c r="R1682" s="3">
        <f>I1682 + M1682*Inputs!$B$9 - N1682/Inputs!$B$10</f>
        <v>136.33817329319345</v>
      </c>
    </row>
    <row r="1683" spans="1:18" x14ac:dyDescent="0.3">
      <c r="A1683" s="4">
        <v>46093.041666666657</v>
      </c>
      <c r="B1683" s="3">
        <v>23.585000000000001</v>
      </c>
      <c r="C1683" s="3">
        <v>0.04</v>
      </c>
      <c r="D1683" s="3">
        <f t="shared" si="234"/>
        <v>29.85489583333333</v>
      </c>
      <c r="E1683" s="3">
        <f>MAX(B1683 - D1683/Inputs!$B$5, 0)</f>
        <v>0</v>
      </c>
      <c r="F1683" s="3">
        <f>MAX(D1683*Inputs!$B$5 - B1683, 0)</f>
        <v>2.6873083333333305</v>
      </c>
      <c r="G1683" s="3">
        <f t="shared" si="235"/>
        <v>0.04</v>
      </c>
      <c r="H1683" t="str">
        <f t="shared" si="236"/>
        <v>Charge</v>
      </c>
      <c r="I1683" s="3">
        <f t="shared" si="241"/>
        <v>136.33817329319345</v>
      </c>
      <c r="J1683" s="3">
        <f t="shared" si="242"/>
        <v>0</v>
      </c>
      <c r="K1683" s="3">
        <f>MIN(Inputs!$B$2, (Inputs!$B$8 - I1683)/Inputs!$B$9)</f>
        <v>170</v>
      </c>
      <c r="L1683" s="3">
        <f>MAX(MIN(Inputs!$B$2, I1683*Inputs!$B$10, Inputs!$B$8*Inputs!$B$4 - J1683), 0)</f>
        <v>127.89654333598648</v>
      </c>
      <c r="M1683" s="3">
        <f t="shared" si="237"/>
        <v>170</v>
      </c>
      <c r="N1683" s="3">
        <f t="shared" si="238"/>
        <v>0</v>
      </c>
      <c r="O1683" s="3">
        <f>IF(H1683="Reg", MIN(Inputs!$B$2, I1683*Inputs!$B$10, (Inputs!$B$8-I1683)/Inputs!$B$9), 0)</f>
        <v>0</v>
      </c>
      <c r="P1683" s="3">
        <f t="shared" si="239"/>
        <v>-4009.4500000000003</v>
      </c>
      <c r="Q1683" s="3">
        <f t="shared" si="240"/>
        <v>0</v>
      </c>
      <c r="R1683" s="3">
        <f>I1683 + M1683*Inputs!$B$9 - N1683/Inputs!$B$10</f>
        <v>295.81230912719002</v>
      </c>
    </row>
    <row r="1684" spans="1:18" x14ac:dyDescent="0.3">
      <c r="A1684" s="4">
        <v>46093.083333333343</v>
      </c>
      <c r="B1684" s="3">
        <v>21.7425</v>
      </c>
      <c r="C1684" s="3">
        <v>0.04</v>
      </c>
      <c r="D1684" s="3">
        <f t="shared" si="234"/>
        <v>29.85489583333333</v>
      </c>
      <c r="E1684" s="3">
        <f>MAX(B1684 - D1684/Inputs!$B$5, 0)</f>
        <v>0</v>
      </c>
      <c r="F1684" s="3">
        <f>MAX(D1684*Inputs!$B$5 - B1684, 0)</f>
        <v>4.5298083333333317</v>
      </c>
      <c r="G1684" s="3">
        <f t="shared" si="235"/>
        <v>0.04</v>
      </c>
      <c r="H1684" t="str">
        <f t="shared" si="236"/>
        <v>Charge</v>
      </c>
      <c r="I1684" s="3">
        <f t="shared" si="241"/>
        <v>295.81230912719002</v>
      </c>
      <c r="J1684" s="3">
        <f t="shared" si="242"/>
        <v>0</v>
      </c>
      <c r="K1684" s="3">
        <f>MIN(Inputs!$B$2, (Inputs!$B$8 - I1684)/Inputs!$B$9)</f>
        <v>47.104236740916782</v>
      </c>
      <c r="L1684" s="3">
        <f>MAX(MIN(Inputs!$B$2, I1684*Inputs!$B$10, Inputs!$B$8*Inputs!$B$4 - J1684), 0)</f>
        <v>170</v>
      </c>
      <c r="M1684" s="3">
        <f t="shared" si="237"/>
        <v>47.104236740916782</v>
      </c>
      <c r="N1684" s="3">
        <f t="shared" si="238"/>
        <v>0</v>
      </c>
      <c r="O1684" s="3">
        <f>IF(H1684="Reg", MIN(Inputs!$B$2, I1684*Inputs!$B$10, (Inputs!$B$8-I1684)/Inputs!$B$9), 0)</f>
        <v>0</v>
      </c>
      <c r="P1684" s="3">
        <f t="shared" si="239"/>
        <v>-1024.1638673393832</v>
      </c>
      <c r="Q1684" s="3">
        <f t="shared" si="240"/>
        <v>0</v>
      </c>
      <c r="R1684" s="3">
        <f>I1684 + M1684*Inputs!$B$9 - N1684/Inputs!$B$10</f>
        <v>340</v>
      </c>
    </row>
    <row r="1685" spans="1:18" x14ac:dyDescent="0.3">
      <c r="A1685" s="4">
        <v>46093.125</v>
      </c>
      <c r="B1685" s="3">
        <v>21.11</v>
      </c>
      <c r="C1685" s="3">
        <v>0.04</v>
      </c>
      <c r="D1685" s="3">
        <f t="shared" si="234"/>
        <v>29.85489583333333</v>
      </c>
      <c r="E1685" s="3">
        <f>MAX(B1685 - D1685/Inputs!$B$5, 0)</f>
        <v>0</v>
      </c>
      <c r="F1685" s="3">
        <f>MAX(D1685*Inputs!$B$5 - B1685, 0)</f>
        <v>5.1623083333333319</v>
      </c>
      <c r="G1685" s="3">
        <f t="shared" si="235"/>
        <v>0.04</v>
      </c>
      <c r="H1685" t="str">
        <f t="shared" si="236"/>
        <v>Charge</v>
      </c>
      <c r="I1685" s="3">
        <f t="shared" si="241"/>
        <v>340</v>
      </c>
      <c r="J1685" s="3">
        <f t="shared" si="242"/>
        <v>0</v>
      </c>
      <c r="K1685" s="3">
        <f>MIN(Inputs!$B$2, (Inputs!$B$8 - I1685)/Inputs!$B$9)</f>
        <v>0</v>
      </c>
      <c r="L1685" s="3">
        <f>MAX(MIN(Inputs!$B$2, I1685*Inputs!$B$10, Inputs!$B$8*Inputs!$B$4 - J1685), 0)</f>
        <v>170</v>
      </c>
      <c r="M1685" s="3">
        <f t="shared" si="237"/>
        <v>0</v>
      </c>
      <c r="N1685" s="3">
        <f t="shared" si="238"/>
        <v>0</v>
      </c>
      <c r="O1685" s="3">
        <f>IF(H1685="Reg", MIN(Inputs!$B$2, I1685*Inputs!$B$10, (Inputs!$B$8-I1685)/Inputs!$B$9), 0)</f>
        <v>0</v>
      </c>
      <c r="P1685" s="3">
        <f t="shared" si="239"/>
        <v>0</v>
      </c>
      <c r="Q1685" s="3">
        <f t="shared" si="240"/>
        <v>0</v>
      </c>
      <c r="R1685" s="3">
        <f>I1685 + M1685*Inputs!$B$9 - N1685/Inputs!$B$10</f>
        <v>340</v>
      </c>
    </row>
    <row r="1686" spans="1:18" x14ac:dyDescent="0.3">
      <c r="A1686" s="4">
        <v>46093.166666666657</v>
      </c>
      <c r="B1686" s="3">
        <v>20.502500000000001</v>
      </c>
      <c r="C1686" s="3">
        <v>0.04</v>
      </c>
      <c r="D1686" s="3">
        <f t="shared" si="234"/>
        <v>29.85489583333333</v>
      </c>
      <c r="E1686" s="3">
        <f>MAX(B1686 - D1686/Inputs!$B$5, 0)</f>
        <v>0</v>
      </c>
      <c r="F1686" s="3">
        <f>MAX(D1686*Inputs!$B$5 - B1686, 0)</f>
        <v>5.7698083333333301</v>
      </c>
      <c r="G1686" s="3">
        <f t="shared" si="235"/>
        <v>0.04</v>
      </c>
      <c r="H1686" t="str">
        <f t="shared" si="236"/>
        <v>Charge</v>
      </c>
      <c r="I1686" s="3">
        <f t="shared" si="241"/>
        <v>340</v>
      </c>
      <c r="J1686" s="3">
        <f t="shared" si="242"/>
        <v>0</v>
      </c>
      <c r="K1686" s="3">
        <f>MIN(Inputs!$B$2, (Inputs!$B$8 - I1686)/Inputs!$B$9)</f>
        <v>0</v>
      </c>
      <c r="L1686" s="3">
        <f>MAX(MIN(Inputs!$B$2, I1686*Inputs!$B$10, Inputs!$B$8*Inputs!$B$4 - J1686), 0)</f>
        <v>170</v>
      </c>
      <c r="M1686" s="3">
        <f t="shared" si="237"/>
        <v>0</v>
      </c>
      <c r="N1686" s="3">
        <f t="shared" si="238"/>
        <v>0</v>
      </c>
      <c r="O1686" s="3">
        <f>IF(H1686="Reg", MIN(Inputs!$B$2, I1686*Inputs!$B$10, (Inputs!$B$8-I1686)/Inputs!$B$9), 0)</f>
        <v>0</v>
      </c>
      <c r="P1686" s="3">
        <f t="shared" si="239"/>
        <v>0</v>
      </c>
      <c r="Q1686" s="3">
        <f t="shared" si="240"/>
        <v>0</v>
      </c>
      <c r="R1686" s="3">
        <f>I1686 + M1686*Inputs!$B$9 - N1686/Inputs!$B$10</f>
        <v>340</v>
      </c>
    </row>
    <row r="1687" spans="1:18" x14ac:dyDescent="0.3">
      <c r="A1687" s="4">
        <v>46093.208333333343</v>
      </c>
      <c r="B1687" s="3">
        <v>20.705000000000002</v>
      </c>
      <c r="C1687" s="3">
        <v>0.1</v>
      </c>
      <c r="D1687" s="3">
        <f t="shared" si="234"/>
        <v>29.85489583333333</v>
      </c>
      <c r="E1687" s="3">
        <f>MAX(B1687 - D1687/Inputs!$B$5, 0)</f>
        <v>0</v>
      </c>
      <c r="F1687" s="3">
        <f>MAX(D1687*Inputs!$B$5 - B1687, 0)</f>
        <v>5.5673083333333295</v>
      </c>
      <c r="G1687" s="3">
        <f t="shared" si="235"/>
        <v>0.1</v>
      </c>
      <c r="H1687" t="str">
        <f t="shared" si="236"/>
        <v>Charge</v>
      </c>
      <c r="I1687" s="3">
        <f t="shared" si="241"/>
        <v>340</v>
      </c>
      <c r="J1687" s="3">
        <f t="shared" si="242"/>
        <v>0</v>
      </c>
      <c r="K1687" s="3">
        <f>MIN(Inputs!$B$2, (Inputs!$B$8 - I1687)/Inputs!$B$9)</f>
        <v>0</v>
      </c>
      <c r="L1687" s="3">
        <f>MAX(MIN(Inputs!$B$2, I1687*Inputs!$B$10, Inputs!$B$8*Inputs!$B$4 - J1687), 0)</f>
        <v>170</v>
      </c>
      <c r="M1687" s="3">
        <f t="shared" si="237"/>
        <v>0</v>
      </c>
      <c r="N1687" s="3">
        <f t="shared" si="238"/>
        <v>0</v>
      </c>
      <c r="O1687" s="3">
        <f>IF(H1687="Reg", MIN(Inputs!$B$2, I1687*Inputs!$B$10, (Inputs!$B$8-I1687)/Inputs!$B$9), 0)</f>
        <v>0</v>
      </c>
      <c r="P1687" s="3">
        <f t="shared" si="239"/>
        <v>0</v>
      </c>
      <c r="Q1687" s="3">
        <f t="shared" si="240"/>
        <v>0</v>
      </c>
      <c r="R1687" s="3">
        <f>I1687 + M1687*Inputs!$B$9 - N1687/Inputs!$B$10</f>
        <v>340</v>
      </c>
    </row>
    <row r="1688" spans="1:18" x14ac:dyDescent="0.3">
      <c r="A1688" s="4">
        <v>46093.25</v>
      </c>
      <c r="B1688" s="3">
        <v>21.13</v>
      </c>
      <c r="C1688" s="3">
        <v>0.12</v>
      </c>
      <c r="D1688" s="3">
        <f t="shared" si="234"/>
        <v>29.85489583333333</v>
      </c>
      <c r="E1688" s="3">
        <f>MAX(B1688 - D1688/Inputs!$B$5, 0)</f>
        <v>0</v>
      </c>
      <c r="F1688" s="3">
        <f>MAX(D1688*Inputs!$B$5 - B1688, 0)</f>
        <v>5.1423083333333324</v>
      </c>
      <c r="G1688" s="3">
        <f t="shared" si="235"/>
        <v>0.12</v>
      </c>
      <c r="H1688" t="str">
        <f t="shared" si="236"/>
        <v>Charge</v>
      </c>
      <c r="I1688" s="3">
        <f t="shared" si="241"/>
        <v>340</v>
      </c>
      <c r="J1688" s="3">
        <f t="shared" si="242"/>
        <v>0</v>
      </c>
      <c r="K1688" s="3">
        <f>MIN(Inputs!$B$2, (Inputs!$B$8 - I1688)/Inputs!$B$9)</f>
        <v>0</v>
      </c>
      <c r="L1688" s="3">
        <f>MAX(MIN(Inputs!$B$2, I1688*Inputs!$B$10, Inputs!$B$8*Inputs!$B$4 - J1688), 0)</f>
        <v>170</v>
      </c>
      <c r="M1688" s="3">
        <f t="shared" si="237"/>
        <v>0</v>
      </c>
      <c r="N1688" s="3">
        <f t="shared" si="238"/>
        <v>0</v>
      </c>
      <c r="O1688" s="3">
        <f>IF(H1688="Reg", MIN(Inputs!$B$2, I1688*Inputs!$B$10, (Inputs!$B$8-I1688)/Inputs!$B$9), 0)</f>
        <v>0</v>
      </c>
      <c r="P1688" s="3">
        <f t="shared" si="239"/>
        <v>0</v>
      </c>
      <c r="Q1688" s="3">
        <f t="shared" si="240"/>
        <v>0</v>
      </c>
      <c r="R1688" s="3">
        <f>I1688 + M1688*Inputs!$B$9 - N1688/Inputs!$B$10</f>
        <v>340</v>
      </c>
    </row>
    <row r="1689" spans="1:18" x14ac:dyDescent="0.3">
      <c r="A1689" s="4">
        <v>46093.291666666657</v>
      </c>
      <c r="B1689" s="3">
        <v>21.914999999999999</v>
      </c>
      <c r="C1689" s="3">
        <v>8</v>
      </c>
      <c r="D1689" s="3">
        <f t="shared" si="234"/>
        <v>29.85489583333333</v>
      </c>
      <c r="E1689" s="3">
        <f>MAX(B1689 - D1689/Inputs!$B$5, 0)</f>
        <v>0</v>
      </c>
      <c r="F1689" s="3">
        <f>MAX(D1689*Inputs!$B$5 - B1689, 0)</f>
        <v>4.3573083333333322</v>
      </c>
      <c r="G1689" s="3">
        <f t="shared" si="235"/>
        <v>8</v>
      </c>
      <c r="H1689" t="str">
        <f t="shared" si="236"/>
        <v>Reg</v>
      </c>
      <c r="I1689" s="3">
        <f t="shared" si="241"/>
        <v>340</v>
      </c>
      <c r="J1689" s="3">
        <f t="shared" si="242"/>
        <v>0</v>
      </c>
      <c r="K1689" s="3">
        <f>MIN(Inputs!$B$2, (Inputs!$B$8 - I1689)/Inputs!$B$9)</f>
        <v>0</v>
      </c>
      <c r="L1689" s="3">
        <f>MAX(MIN(Inputs!$B$2, I1689*Inputs!$B$10, Inputs!$B$8*Inputs!$B$4 - J1689), 0)</f>
        <v>170</v>
      </c>
      <c r="M1689" s="3">
        <f t="shared" si="237"/>
        <v>0</v>
      </c>
      <c r="N1689" s="3">
        <f t="shared" si="238"/>
        <v>0</v>
      </c>
      <c r="O1689" s="3">
        <f>IF(H1689="Reg", MIN(Inputs!$B$2, I1689*Inputs!$B$10, (Inputs!$B$8-I1689)/Inputs!$B$9), 0)</f>
        <v>0</v>
      </c>
      <c r="P1689" s="3">
        <f t="shared" si="239"/>
        <v>0</v>
      </c>
      <c r="Q1689" s="3">
        <f t="shared" si="240"/>
        <v>0</v>
      </c>
      <c r="R1689" s="3">
        <f>I1689 + M1689*Inputs!$B$9 - N1689/Inputs!$B$10</f>
        <v>340</v>
      </c>
    </row>
    <row r="1690" spans="1:18" x14ac:dyDescent="0.3">
      <c r="A1690" s="4">
        <v>46093.333333333343</v>
      </c>
      <c r="B1690" s="3">
        <v>22.662499999999998</v>
      </c>
      <c r="C1690" s="3">
        <v>8</v>
      </c>
      <c r="D1690" s="3">
        <f t="shared" si="234"/>
        <v>29.85489583333333</v>
      </c>
      <c r="E1690" s="3">
        <f>MAX(B1690 - D1690/Inputs!$B$5, 0)</f>
        <v>0</v>
      </c>
      <c r="F1690" s="3">
        <f>MAX(D1690*Inputs!$B$5 - B1690, 0)</f>
        <v>3.6098083333333335</v>
      </c>
      <c r="G1690" s="3">
        <f t="shared" si="235"/>
        <v>8</v>
      </c>
      <c r="H1690" t="str">
        <f t="shared" si="236"/>
        <v>Reg</v>
      </c>
      <c r="I1690" s="3">
        <f t="shared" si="241"/>
        <v>340</v>
      </c>
      <c r="J1690" s="3">
        <f t="shared" si="242"/>
        <v>0</v>
      </c>
      <c r="K1690" s="3">
        <f>MIN(Inputs!$B$2, (Inputs!$B$8 - I1690)/Inputs!$B$9)</f>
        <v>0</v>
      </c>
      <c r="L1690" s="3">
        <f>MAX(MIN(Inputs!$B$2, I1690*Inputs!$B$10, Inputs!$B$8*Inputs!$B$4 - J1690), 0)</f>
        <v>170</v>
      </c>
      <c r="M1690" s="3">
        <f t="shared" si="237"/>
        <v>0</v>
      </c>
      <c r="N1690" s="3">
        <f t="shared" si="238"/>
        <v>0</v>
      </c>
      <c r="O1690" s="3">
        <f>IF(H1690="Reg", MIN(Inputs!$B$2, I1690*Inputs!$B$10, (Inputs!$B$8-I1690)/Inputs!$B$9), 0)</f>
        <v>0</v>
      </c>
      <c r="P1690" s="3">
        <f t="shared" si="239"/>
        <v>0</v>
      </c>
      <c r="Q1690" s="3">
        <f t="shared" si="240"/>
        <v>0</v>
      </c>
      <c r="R1690" s="3">
        <f>I1690 + M1690*Inputs!$B$9 - N1690/Inputs!$B$10</f>
        <v>340</v>
      </c>
    </row>
    <row r="1691" spans="1:18" x14ac:dyDescent="0.3">
      <c r="A1691" s="4">
        <v>46093.375</v>
      </c>
      <c r="B1691" s="3">
        <v>14.785</v>
      </c>
      <c r="C1691" s="3">
        <v>1.05</v>
      </c>
      <c r="D1691" s="3">
        <f t="shared" si="234"/>
        <v>29.85489583333333</v>
      </c>
      <c r="E1691" s="3">
        <f>MAX(B1691 - D1691/Inputs!$B$5, 0)</f>
        <v>0</v>
      </c>
      <c r="F1691" s="3">
        <f>MAX(D1691*Inputs!$B$5 - B1691, 0)</f>
        <v>11.487308333333331</v>
      </c>
      <c r="G1691" s="3">
        <f t="shared" si="235"/>
        <v>1.05</v>
      </c>
      <c r="H1691" t="str">
        <f t="shared" si="236"/>
        <v>Charge</v>
      </c>
      <c r="I1691" s="3">
        <f t="shared" si="241"/>
        <v>340</v>
      </c>
      <c r="J1691" s="3">
        <f t="shared" si="242"/>
        <v>0</v>
      </c>
      <c r="K1691" s="3">
        <f>MIN(Inputs!$B$2, (Inputs!$B$8 - I1691)/Inputs!$B$9)</f>
        <v>0</v>
      </c>
      <c r="L1691" s="3">
        <f>MAX(MIN(Inputs!$B$2, I1691*Inputs!$B$10, Inputs!$B$8*Inputs!$B$4 - J1691), 0)</f>
        <v>170</v>
      </c>
      <c r="M1691" s="3">
        <f t="shared" si="237"/>
        <v>0</v>
      </c>
      <c r="N1691" s="3">
        <f t="shared" si="238"/>
        <v>0</v>
      </c>
      <c r="O1691" s="3">
        <f>IF(H1691="Reg", MIN(Inputs!$B$2, I1691*Inputs!$B$10, (Inputs!$B$8-I1691)/Inputs!$B$9), 0)</f>
        <v>0</v>
      </c>
      <c r="P1691" s="3">
        <f t="shared" si="239"/>
        <v>0</v>
      </c>
      <c r="Q1691" s="3">
        <f t="shared" si="240"/>
        <v>0</v>
      </c>
      <c r="R1691" s="3">
        <f>I1691 + M1691*Inputs!$B$9 - N1691/Inputs!$B$10</f>
        <v>340</v>
      </c>
    </row>
    <row r="1692" spans="1:18" x14ac:dyDescent="0.3">
      <c r="A1692" s="4">
        <v>46093.416666666657</v>
      </c>
      <c r="B1692" s="3">
        <v>9.9324999999999992</v>
      </c>
      <c r="C1692" s="3">
        <v>1</v>
      </c>
      <c r="D1692" s="3">
        <f t="shared" si="234"/>
        <v>29.85489583333333</v>
      </c>
      <c r="E1692" s="3">
        <f>MAX(B1692 - D1692/Inputs!$B$5, 0)</f>
        <v>0</v>
      </c>
      <c r="F1692" s="3">
        <f>MAX(D1692*Inputs!$B$5 - B1692, 0)</f>
        <v>16.33980833333333</v>
      </c>
      <c r="G1692" s="3">
        <f t="shared" si="235"/>
        <v>1</v>
      </c>
      <c r="H1692" t="str">
        <f t="shared" si="236"/>
        <v>Charge</v>
      </c>
      <c r="I1692" s="3">
        <f t="shared" si="241"/>
        <v>340</v>
      </c>
      <c r="J1692" s="3">
        <f t="shared" si="242"/>
        <v>0</v>
      </c>
      <c r="K1692" s="3">
        <f>MIN(Inputs!$B$2, (Inputs!$B$8 - I1692)/Inputs!$B$9)</f>
        <v>0</v>
      </c>
      <c r="L1692" s="3">
        <f>MAX(MIN(Inputs!$B$2, I1692*Inputs!$B$10, Inputs!$B$8*Inputs!$B$4 - J1692), 0)</f>
        <v>170</v>
      </c>
      <c r="M1692" s="3">
        <f t="shared" si="237"/>
        <v>0</v>
      </c>
      <c r="N1692" s="3">
        <f t="shared" si="238"/>
        <v>0</v>
      </c>
      <c r="O1692" s="3">
        <f>IF(H1692="Reg", MIN(Inputs!$B$2, I1692*Inputs!$B$10, (Inputs!$B$8-I1692)/Inputs!$B$9), 0)</f>
        <v>0</v>
      </c>
      <c r="P1692" s="3">
        <f t="shared" si="239"/>
        <v>0</v>
      </c>
      <c r="Q1692" s="3">
        <f t="shared" si="240"/>
        <v>0</v>
      </c>
      <c r="R1692" s="3">
        <f>I1692 + M1692*Inputs!$B$9 - N1692/Inputs!$B$10</f>
        <v>340</v>
      </c>
    </row>
    <row r="1693" spans="1:18" x14ac:dyDescent="0.3">
      <c r="A1693" s="4">
        <v>46093.458333333343</v>
      </c>
      <c r="B1693" s="3">
        <v>13.345000000000001</v>
      </c>
      <c r="C1693" s="3">
        <v>0.98</v>
      </c>
      <c r="D1693" s="3">
        <f t="shared" si="234"/>
        <v>29.85489583333333</v>
      </c>
      <c r="E1693" s="3">
        <f>MAX(B1693 - D1693/Inputs!$B$5, 0)</f>
        <v>0</v>
      </c>
      <c r="F1693" s="3">
        <f>MAX(D1693*Inputs!$B$5 - B1693, 0)</f>
        <v>12.927308333333331</v>
      </c>
      <c r="G1693" s="3">
        <f t="shared" si="235"/>
        <v>0.98</v>
      </c>
      <c r="H1693" t="str">
        <f t="shared" si="236"/>
        <v>Charge</v>
      </c>
      <c r="I1693" s="3">
        <f t="shared" si="241"/>
        <v>340</v>
      </c>
      <c r="J1693" s="3">
        <f t="shared" si="242"/>
        <v>0</v>
      </c>
      <c r="K1693" s="3">
        <f>MIN(Inputs!$B$2, (Inputs!$B$8 - I1693)/Inputs!$B$9)</f>
        <v>0</v>
      </c>
      <c r="L1693" s="3">
        <f>MAX(MIN(Inputs!$B$2, I1693*Inputs!$B$10, Inputs!$B$8*Inputs!$B$4 - J1693), 0)</f>
        <v>170</v>
      </c>
      <c r="M1693" s="3">
        <f t="shared" si="237"/>
        <v>0</v>
      </c>
      <c r="N1693" s="3">
        <f t="shared" si="238"/>
        <v>0</v>
      </c>
      <c r="O1693" s="3">
        <f>IF(H1693="Reg", MIN(Inputs!$B$2, I1693*Inputs!$B$10, (Inputs!$B$8-I1693)/Inputs!$B$9), 0)</f>
        <v>0</v>
      </c>
      <c r="P1693" s="3">
        <f t="shared" si="239"/>
        <v>0</v>
      </c>
      <c r="Q1693" s="3">
        <f t="shared" si="240"/>
        <v>0</v>
      </c>
      <c r="R1693" s="3">
        <f>I1693 + M1693*Inputs!$B$9 - N1693/Inputs!$B$10</f>
        <v>340</v>
      </c>
    </row>
    <row r="1694" spans="1:18" x14ac:dyDescent="0.3">
      <c r="A1694" s="4">
        <v>46093.5</v>
      </c>
      <c r="B1694" s="3">
        <v>16.4175</v>
      </c>
      <c r="C1694" s="3">
        <v>0.54</v>
      </c>
      <c r="D1694" s="3">
        <f t="shared" si="234"/>
        <v>29.85489583333333</v>
      </c>
      <c r="E1694" s="3">
        <f>MAX(B1694 - D1694/Inputs!$B$5, 0)</f>
        <v>0</v>
      </c>
      <c r="F1694" s="3">
        <f>MAX(D1694*Inputs!$B$5 - B1694, 0)</f>
        <v>9.8548083333333309</v>
      </c>
      <c r="G1694" s="3">
        <f t="shared" si="235"/>
        <v>0.54</v>
      </c>
      <c r="H1694" t="str">
        <f t="shared" si="236"/>
        <v>Charge</v>
      </c>
      <c r="I1694" s="3">
        <f t="shared" si="241"/>
        <v>340</v>
      </c>
      <c r="J1694" s="3">
        <f t="shared" si="242"/>
        <v>0</v>
      </c>
      <c r="K1694" s="3">
        <f>MIN(Inputs!$B$2, (Inputs!$B$8 - I1694)/Inputs!$B$9)</f>
        <v>0</v>
      </c>
      <c r="L1694" s="3">
        <f>MAX(MIN(Inputs!$B$2, I1694*Inputs!$B$10, Inputs!$B$8*Inputs!$B$4 - J1694), 0)</f>
        <v>170</v>
      </c>
      <c r="M1694" s="3">
        <f t="shared" si="237"/>
        <v>0</v>
      </c>
      <c r="N1694" s="3">
        <f t="shared" si="238"/>
        <v>0</v>
      </c>
      <c r="O1694" s="3">
        <f>IF(H1694="Reg", MIN(Inputs!$B$2, I1694*Inputs!$B$10, (Inputs!$B$8-I1694)/Inputs!$B$9), 0)</f>
        <v>0</v>
      </c>
      <c r="P1694" s="3">
        <f t="shared" si="239"/>
        <v>0</v>
      </c>
      <c r="Q1694" s="3">
        <f t="shared" si="240"/>
        <v>0</v>
      </c>
      <c r="R1694" s="3">
        <f>I1694 + M1694*Inputs!$B$9 - N1694/Inputs!$B$10</f>
        <v>340</v>
      </c>
    </row>
    <row r="1695" spans="1:18" x14ac:dyDescent="0.3">
      <c r="A1695" s="4">
        <v>46093.541666666657</v>
      </c>
      <c r="B1695" s="3">
        <v>24.532499999999999</v>
      </c>
      <c r="C1695" s="3">
        <v>0.99</v>
      </c>
      <c r="D1695" s="3">
        <f t="shared" si="234"/>
        <v>29.85489583333333</v>
      </c>
      <c r="E1695" s="3">
        <f>MAX(B1695 - D1695/Inputs!$B$5, 0)</f>
        <v>0</v>
      </c>
      <c r="F1695" s="3">
        <f>MAX(D1695*Inputs!$B$5 - B1695, 0)</f>
        <v>1.7398083333333325</v>
      </c>
      <c r="G1695" s="3">
        <f t="shared" si="235"/>
        <v>0.99</v>
      </c>
      <c r="H1695" t="str">
        <f t="shared" si="236"/>
        <v>Charge</v>
      </c>
      <c r="I1695" s="3">
        <f t="shared" si="241"/>
        <v>340</v>
      </c>
      <c r="J1695" s="3">
        <f t="shared" si="242"/>
        <v>0</v>
      </c>
      <c r="K1695" s="3">
        <f>MIN(Inputs!$B$2, (Inputs!$B$8 - I1695)/Inputs!$B$9)</f>
        <v>0</v>
      </c>
      <c r="L1695" s="3">
        <f>MAX(MIN(Inputs!$B$2, I1695*Inputs!$B$10, Inputs!$B$8*Inputs!$B$4 - J1695), 0)</f>
        <v>170</v>
      </c>
      <c r="M1695" s="3">
        <f t="shared" si="237"/>
        <v>0</v>
      </c>
      <c r="N1695" s="3">
        <f t="shared" si="238"/>
        <v>0</v>
      </c>
      <c r="O1695" s="3">
        <f>IF(H1695="Reg", MIN(Inputs!$B$2, I1695*Inputs!$B$10, (Inputs!$B$8-I1695)/Inputs!$B$9), 0)</f>
        <v>0</v>
      </c>
      <c r="P1695" s="3">
        <f t="shared" si="239"/>
        <v>0</v>
      </c>
      <c r="Q1695" s="3">
        <f t="shared" si="240"/>
        <v>0</v>
      </c>
      <c r="R1695" s="3">
        <f>I1695 + M1695*Inputs!$B$9 - N1695/Inputs!$B$10</f>
        <v>340</v>
      </c>
    </row>
    <row r="1696" spans="1:18" x14ac:dyDescent="0.3">
      <c r="A1696" s="4">
        <v>46093.583333333343</v>
      </c>
      <c r="B1696" s="3">
        <v>24.215</v>
      </c>
      <c r="C1696" s="3">
        <v>1</v>
      </c>
      <c r="D1696" s="3">
        <f t="shared" si="234"/>
        <v>29.85489583333333</v>
      </c>
      <c r="E1696" s="3">
        <f>MAX(B1696 - D1696/Inputs!$B$5, 0)</f>
        <v>0</v>
      </c>
      <c r="F1696" s="3">
        <f>MAX(D1696*Inputs!$B$5 - B1696, 0)</f>
        <v>2.0573083333333315</v>
      </c>
      <c r="G1696" s="3">
        <f t="shared" si="235"/>
        <v>1</v>
      </c>
      <c r="H1696" t="str">
        <f t="shared" si="236"/>
        <v>Charge</v>
      </c>
      <c r="I1696" s="3">
        <f t="shared" si="241"/>
        <v>340</v>
      </c>
      <c r="J1696" s="3">
        <f t="shared" si="242"/>
        <v>0</v>
      </c>
      <c r="K1696" s="3">
        <f>MIN(Inputs!$B$2, (Inputs!$B$8 - I1696)/Inputs!$B$9)</f>
        <v>0</v>
      </c>
      <c r="L1696" s="3">
        <f>MAX(MIN(Inputs!$B$2, I1696*Inputs!$B$10, Inputs!$B$8*Inputs!$B$4 - J1696), 0)</f>
        <v>170</v>
      </c>
      <c r="M1696" s="3">
        <f t="shared" si="237"/>
        <v>0</v>
      </c>
      <c r="N1696" s="3">
        <f t="shared" si="238"/>
        <v>0</v>
      </c>
      <c r="O1696" s="3">
        <f>IF(H1696="Reg", MIN(Inputs!$B$2, I1696*Inputs!$B$10, (Inputs!$B$8-I1696)/Inputs!$B$9), 0)</f>
        <v>0</v>
      </c>
      <c r="P1696" s="3">
        <f t="shared" si="239"/>
        <v>0</v>
      </c>
      <c r="Q1696" s="3">
        <f t="shared" si="240"/>
        <v>0</v>
      </c>
      <c r="R1696" s="3">
        <f>I1696 + M1696*Inputs!$B$9 - N1696/Inputs!$B$10</f>
        <v>340</v>
      </c>
    </row>
    <row r="1697" spans="1:18" x14ac:dyDescent="0.3">
      <c r="A1697" s="4">
        <v>46093.625</v>
      </c>
      <c r="B1697" s="3">
        <v>21.08</v>
      </c>
      <c r="C1697" s="3">
        <v>1</v>
      </c>
      <c r="D1697" s="3">
        <f t="shared" si="234"/>
        <v>29.85489583333333</v>
      </c>
      <c r="E1697" s="3">
        <f>MAX(B1697 - D1697/Inputs!$B$5, 0)</f>
        <v>0</v>
      </c>
      <c r="F1697" s="3">
        <f>MAX(D1697*Inputs!$B$5 - B1697, 0)</f>
        <v>5.1923083333333331</v>
      </c>
      <c r="G1697" s="3">
        <f t="shared" si="235"/>
        <v>1</v>
      </c>
      <c r="H1697" t="str">
        <f t="shared" si="236"/>
        <v>Charge</v>
      </c>
      <c r="I1697" s="3">
        <f t="shared" si="241"/>
        <v>340</v>
      </c>
      <c r="J1697" s="3">
        <f t="shared" si="242"/>
        <v>0</v>
      </c>
      <c r="K1697" s="3">
        <f>MIN(Inputs!$B$2, (Inputs!$B$8 - I1697)/Inputs!$B$9)</f>
        <v>0</v>
      </c>
      <c r="L1697" s="3">
        <f>MAX(MIN(Inputs!$B$2, I1697*Inputs!$B$10, Inputs!$B$8*Inputs!$B$4 - J1697), 0)</f>
        <v>170</v>
      </c>
      <c r="M1697" s="3">
        <f t="shared" si="237"/>
        <v>0</v>
      </c>
      <c r="N1697" s="3">
        <f t="shared" si="238"/>
        <v>0</v>
      </c>
      <c r="O1697" s="3">
        <f>IF(H1697="Reg", MIN(Inputs!$B$2, I1697*Inputs!$B$10, (Inputs!$B$8-I1697)/Inputs!$B$9), 0)</f>
        <v>0</v>
      </c>
      <c r="P1697" s="3">
        <f t="shared" si="239"/>
        <v>0</v>
      </c>
      <c r="Q1697" s="3">
        <f t="shared" si="240"/>
        <v>0</v>
      </c>
      <c r="R1697" s="3">
        <f>I1697 + M1697*Inputs!$B$9 - N1697/Inputs!$B$10</f>
        <v>340</v>
      </c>
    </row>
    <row r="1698" spans="1:18" x14ac:dyDescent="0.3">
      <c r="A1698" s="4">
        <v>46093.666666666657</v>
      </c>
      <c r="B1698" s="3">
        <v>21.9375</v>
      </c>
      <c r="C1698" s="3">
        <v>1</v>
      </c>
      <c r="D1698" s="3">
        <f t="shared" si="234"/>
        <v>29.85489583333333</v>
      </c>
      <c r="E1698" s="3">
        <f>MAX(B1698 - D1698/Inputs!$B$5, 0)</f>
        <v>0</v>
      </c>
      <c r="F1698" s="3">
        <f>MAX(D1698*Inputs!$B$5 - B1698, 0)</f>
        <v>4.3348083333333314</v>
      </c>
      <c r="G1698" s="3">
        <f t="shared" si="235"/>
        <v>1</v>
      </c>
      <c r="H1698" t="str">
        <f t="shared" si="236"/>
        <v>Charge</v>
      </c>
      <c r="I1698" s="3">
        <f t="shared" si="241"/>
        <v>340</v>
      </c>
      <c r="J1698" s="3">
        <f t="shared" si="242"/>
        <v>0</v>
      </c>
      <c r="K1698" s="3">
        <f>MIN(Inputs!$B$2, (Inputs!$B$8 - I1698)/Inputs!$B$9)</f>
        <v>0</v>
      </c>
      <c r="L1698" s="3">
        <f>MAX(MIN(Inputs!$B$2, I1698*Inputs!$B$10, Inputs!$B$8*Inputs!$B$4 - J1698), 0)</f>
        <v>170</v>
      </c>
      <c r="M1698" s="3">
        <f t="shared" si="237"/>
        <v>0</v>
      </c>
      <c r="N1698" s="3">
        <f t="shared" si="238"/>
        <v>0</v>
      </c>
      <c r="O1698" s="3">
        <f>IF(H1698="Reg", MIN(Inputs!$B$2, I1698*Inputs!$B$10, (Inputs!$B$8-I1698)/Inputs!$B$9), 0)</f>
        <v>0</v>
      </c>
      <c r="P1698" s="3">
        <f t="shared" si="239"/>
        <v>0</v>
      </c>
      <c r="Q1698" s="3">
        <f t="shared" si="240"/>
        <v>0</v>
      </c>
      <c r="R1698" s="3">
        <f>I1698 + M1698*Inputs!$B$9 - N1698/Inputs!$B$10</f>
        <v>340</v>
      </c>
    </row>
    <row r="1699" spans="1:18" x14ac:dyDescent="0.3">
      <c r="A1699" s="4">
        <v>46093.708333333343</v>
      </c>
      <c r="B1699" s="3">
        <v>25.1675</v>
      </c>
      <c r="C1699" s="3">
        <v>1.61</v>
      </c>
      <c r="D1699" s="3">
        <f t="shared" si="234"/>
        <v>29.85489583333333</v>
      </c>
      <c r="E1699" s="3">
        <f>MAX(B1699 - D1699/Inputs!$B$5, 0)</f>
        <v>0</v>
      </c>
      <c r="F1699" s="3">
        <f>MAX(D1699*Inputs!$B$5 - B1699, 0)</f>
        <v>1.1048083333333309</v>
      </c>
      <c r="G1699" s="3">
        <f t="shared" si="235"/>
        <v>1.61</v>
      </c>
      <c r="H1699" t="str">
        <f t="shared" si="236"/>
        <v>Reg</v>
      </c>
      <c r="I1699" s="3">
        <f t="shared" si="241"/>
        <v>340</v>
      </c>
      <c r="J1699" s="3">
        <f t="shared" si="242"/>
        <v>0</v>
      </c>
      <c r="K1699" s="3">
        <f>MIN(Inputs!$B$2, (Inputs!$B$8 - I1699)/Inputs!$B$9)</f>
        <v>0</v>
      </c>
      <c r="L1699" s="3">
        <f>MAX(MIN(Inputs!$B$2, I1699*Inputs!$B$10, Inputs!$B$8*Inputs!$B$4 - J1699), 0)</f>
        <v>170</v>
      </c>
      <c r="M1699" s="3">
        <f t="shared" si="237"/>
        <v>0</v>
      </c>
      <c r="N1699" s="3">
        <f t="shared" si="238"/>
        <v>0</v>
      </c>
      <c r="O1699" s="3">
        <f>IF(H1699="Reg", MIN(Inputs!$B$2, I1699*Inputs!$B$10, (Inputs!$B$8-I1699)/Inputs!$B$9), 0)</f>
        <v>0</v>
      </c>
      <c r="P1699" s="3">
        <f t="shared" si="239"/>
        <v>0</v>
      </c>
      <c r="Q1699" s="3">
        <f t="shared" si="240"/>
        <v>0</v>
      </c>
      <c r="R1699" s="3">
        <f>I1699 + M1699*Inputs!$B$9 - N1699/Inputs!$B$10</f>
        <v>340</v>
      </c>
    </row>
    <row r="1700" spans="1:18" x14ac:dyDescent="0.3">
      <c r="A1700" s="4">
        <v>46093.75</v>
      </c>
      <c r="B1700" s="3">
        <v>75.384999999999991</v>
      </c>
      <c r="C1700" s="3">
        <v>8.17</v>
      </c>
      <c r="D1700" s="3">
        <f t="shared" si="234"/>
        <v>29.85489583333333</v>
      </c>
      <c r="E1700" s="3">
        <f>MAX(B1700 - D1700/Inputs!$B$5, 0)</f>
        <v>41.458982007575749</v>
      </c>
      <c r="F1700" s="3">
        <f>MAX(D1700*Inputs!$B$5 - B1700, 0)</f>
        <v>0</v>
      </c>
      <c r="G1700" s="3">
        <f t="shared" si="235"/>
        <v>8.17</v>
      </c>
      <c r="H1700" t="str">
        <f t="shared" si="236"/>
        <v>Discharge</v>
      </c>
      <c r="I1700" s="3">
        <f t="shared" si="241"/>
        <v>340</v>
      </c>
      <c r="J1700" s="3">
        <f t="shared" si="242"/>
        <v>0</v>
      </c>
      <c r="K1700" s="3">
        <f>MIN(Inputs!$B$2, (Inputs!$B$8 - I1700)/Inputs!$B$9)</f>
        <v>0</v>
      </c>
      <c r="L1700" s="3">
        <f>MAX(MIN(Inputs!$B$2, I1700*Inputs!$B$10, Inputs!$B$8*Inputs!$B$4 - J1700), 0)</f>
        <v>170</v>
      </c>
      <c r="M1700" s="3">
        <f t="shared" si="237"/>
        <v>0</v>
      </c>
      <c r="N1700" s="3">
        <f t="shared" si="238"/>
        <v>170</v>
      </c>
      <c r="O1700" s="3">
        <f>IF(H1700="Reg", MIN(Inputs!$B$2, I1700*Inputs!$B$10, (Inputs!$B$8-I1700)/Inputs!$B$9), 0)</f>
        <v>0</v>
      </c>
      <c r="P1700" s="3">
        <f t="shared" si="239"/>
        <v>12815.449999999999</v>
      </c>
      <c r="Q1700" s="3">
        <f t="shared" si="240"/>
        <v>0</v>
      </c>
      <c r="R1700" s="3">
        <f>I1700 + M1700*Inputs!$B$9 - N1700/Inputs!$B$10</f>
        <v>158.77939109773115</v>
      </c>
    </row>
    <row r="1701" spans="1:18" x14ac:dyDescent="0.3">
      <c r="A1701" s="4">
        <v>46093.791666666657</v>
      </c>
      <c r="B1701" s="3">
        <v>139.17750000000001</v>
      </c>
      <c r="C1701" s="3">
        <v>7.23</v>
      </c>
      <c r="D1701" s="3">
        <f t="shared" si="234"/>
        <v>29.85489583333333</v>
      </c>
      <c r="E1701" s="3">
        <f>MAX(B1701 - D1701/Inputs!$B$5, 0)</f>
        <v>105.25148200757576</v>
      </c>
      <c r="F1701" s="3">
        <f>MAX(D1701*Inputs!$B$5 - B1701, 0)</f>
        <v>0</v>
      </c>
      <c r="G1701" s="3">
        <f t="shared" si="235"/>
        <v>7.23</v>
      </c>
      <c r="H1701" t="str">
        <f t="shared" si="236"/>
        <v>Discharge</v>
      </c>
      <c r="I1701" s="3">
        <f t="shared" si="241"/>
        <v>158.77939109773115</v>
      </c>
      <c r="J1701" s="3">
        <f t="shared" si="242"/>
        <v>170</v>
      </c>
      <c r="K1701" s="3">
        <f>MIN(Inputs!$B$2, (Inputs!$B$8 - I1701)/Inputs!$B$9)</f>
        <v>170</v>
      </c>
      <c r="L1701" s="3">
        <f>MAX(MIN(Inputs!$B$2, I1701*Inputs!$B$10, Inputs!$B$8*Inputs!$B$4 - J1701), 0)</f>
        <v>148.94827166799323</v>
      </c>
      <c r="M1701" s="3">
        <f t="shared" si="237"/>
        <v>0</v>
      </c>
      <c r="N1701" s="3">
        <f t="shared" si="238"/>
        <v>148.94827166799323</v>
      </c>
      <c r="O1701" s="3">
        <f>IF(H1701="Reg", MIN(Inputs!$B$2, I1701*Inputs!$B$10, (Inputs!$B$8-I1701)/Inputs!$B$9), 0)</f>
        <v>0</v>
      </c>
      <c r="P1701" s="3">
        <f t="shared" si="239"/>
        <v>20730.248080072128</v>
      </c>
      <c r="Q1701" s="3">
        <f t="shared" si="240"/>
        <v>0</v>
      </c>
      <c r="R1701" s="3">
        <f>I1701 + M1701*Inputs!$B$9 - N1701/Inputs!$B$10</f>
        <v>0</v>
      </c>
    </row>
    <row r="1702" spans="1:18" x14ac:dyDescent="0.3">
      <c r="A1702" s="4">
        <v>46093.833333333343</v>
      </c>
      <c r="B1702" s="3">
        <v>54.49</v>
      </c>
      <c r="C1702" s="3">
        <v>4.4000000000000004</v>
      </c>
      <c r="D1702" s="3">
        <f t="shared" si="234"/>
        <v>29.85489583333333</v>
      </c>
      <c r="E1702" s="3">
        <f>MAX(B1702 - D1702/Inputs!$B$5, 0)</f>
        <v>20.56398200757576</v>
      </c>
      <c r="F1702" s="3">
        <f>MAX(D1702*Inputs!$B$5 - B1702, 0)</f>
        <v>0</v>
      </c>
      <c r="G1702" s="3">
        <f t="shared" si="235"/>
        <v>4.4000000000000004</v>
      </c>
      <c r="H1702" t="str">
        <f t="shared" si="236"/>
        <v>Discharge</v>
      </c>
      <c r="I1702" s="3">
        <f t="shared" si="241"/>
        <v>0</v>
      </c>
      <c r="J1702" s="3">
        <f t="shared" si="242"/>
        <v>318.94827166799325</v>
      </c>
      <c r="K1702" s="3">
        <f>MIN(Inputs!$B$2, (Inputs!$B$8 - I1702)/Inputs!$B$9)</f>
        <v>170</v>
      </c>
      <c r="L1702" s="3">
        <f>MAX(MIN(Inputs!$B$2, I1702*Inputs!$B$10, Inputs!$B$8*Inputs!$B$4 - J1702), 0)</f>
        <v>0</v>
      </c>
      <c r="M1702" s="3">
        <f t="shared" si="237"/>
        <v>0</v>
      </c>
      <c r="N1702" s="3">
        <f t="shared" si="238"/>
        <v>0</v>
      </c>
      <c r="O1702" s="3">
        <f>IF(H1702="Reg", MIN(Inputs!$B$2, I1702*Inputs!$B$10, (Inputs!$B$8-I1702)/Inputs!$B$9), 0)</f>
        <v>0</v>
      </c>
      <c r="P1702" s="3">
        <f t="shared" si="239"/>
        <v>0</v>
      </c>
      <c r="Q1702" s="3">
        <f t="shared" si="240"/>
        <v>0</v>
      </c>
      <c r="R1702" s="3">
        <f>I1702 + M1702*Inputs!$B$9 - N1702/Inputs!$B$10</f>
        <v>0</v>
      </c>
    </row>
    <row r="1703" spans="1:18" x14ac:dyDescent="0.3">
      <c r="A1703" s="4">
        <v>46093.875</v>
      </c>
      <c r="B1703" s="3">
        <v>29.41</v>
      </c>
      <c r="C1703" s="3">
        <v>0.05</v>
      </c>
      <c r="D1703" s="3">
        <f t="shared" si="234"/>
        <v>29.85489583333333</v>
      </c>
      <c r="E1703" s="3">
        <f>MAX(B1703 - D1703/Inputs!$B$5, 0)</f>
        <v>0</v>
      </c>
      <c r="F1703" s="3">
        <f>MAX(D1703*Inputs!$B$5 - B1703, 0)</f>
        <v>0</v>
      </c>
      <c r="G1703" s="3">
        <f t="shared" si="235"/>
        <v>0.05</v>
      </c>
      <c r="H1703" t="str">
        <f t="shared" si="236"/>
        <v>Reg</v>
      </c>
      <c r="I1703" s="3">
        <f t="shared" si="241"/>
        <v>0</v>
      </c>
      <c r="J1703" s="3">
        <f t="shared" si="242"/>
        <v>318.94827166799325</v>
      </c>
      <c r="K1703" s="3">
        <f>MIN(Inputs!$B$2, (Inputs!$B$8 - I1703)/Inputs!$B$9)</f>
        <v>170</v>
      </c>
      <c r="L1703" s="3">
        <f>MAX(MIN(Inputs!$B$2, I1703*Inputs!$B$10, Inputs!$B$8*Inputs!$B$4 - J1703), 0)</f>
        <v>0</v>
      </c>
      <c r="M1703" s="3">
        <f t="shared" si="237"/>
        <v>0</v>
      </c>
      <c r="N1703" s="3">
        <f t="shared" si="238"/>
        <v>0</v>
      </c>
      <c r="O1703" s="3">
        <f>IF(H1703="Reg", MIN(Inputs!$B$2, I1703*Inputs!$B$10, (Inputs!$B$8-I1703)/Inputs!$B$9), 0)</f>
        <v>0</v>
      </c>
      <c r="P1703" s="3">
        <f t="shared" si="239"/>
        <v>0</v>
      </c>
      <c r="Q1703" s="3">
        <f t="shared" si="240"/>
        <v>0</v>
      </c>
      <c r="R1703" s="3">
        <f>I1703 + M1703*Inputs!$B$9 - N1703/Inputs!$B$10</f>
        <v>0</v>
      </c>
    </row>
    <row r="1704" spans="1:18" x14ac:dyDescent="0.3">
      <c r="A1704" s="4">
        <v>46093.916666666657</v>
      </c>
      <c r="B1704" s="3">
        <v>23.077500000000001</v>
      </c>
      <c r="C1704" s="3">
        <v>0.04</v>
      </c>
      <c r="D1704" s="3">
        <f t="shared" si="234"/>
        <v>29.85489583333333</v>
      </c>
      <c r="E1704" s="3">
        <f>MAX(B1704 - D1704/Inputs!$B$5, 0)</f>
        <v>0</v>
      </c>
      <c r="F1704" s="3">
        <f>MAX(D1704*Inputs!$B$5 - B1704, 0)</f>
        <v>3.1948083333333308</v>
      </c>
      <c r="G1704" s="3">
        <f t="shared" si="235"/>
        <v>0.04</v>
      </c>
      <c r="H1704" t="str">
        <f t="shared" si="236"/>
        <v>Charge</v>
      </c>
      <c r="I1704" s="3">
        <f t="shared" si="241"/>
        <v>0</v>
      </c>
      <c r="J1704" s="3">
        <f t="shared" si="242"/>
        <v>318.94827166799325</v>
      </c>
      <c r="K1704" s="3">
        <f>MIN(Inputs!$B$2, (Inputs!$B$8 - I1704)/Inputs!$B$9)</f>
        <v>170</v>
      </c>
      <c r="L1704" s="3">
        <f>MAX(MIN(Inputs!$B$2, I1704*Inputs!$B$10, Inputs!$B$8*Inputs!$B$4 - J1704), 0)</f>
        <v>0</v>
      </c>
      <c r="M1704" s="3">
        <f t="shared" si="237"/>
        <v>170</v>
      </c>
      <c r="N1704" s="3">
        <f t="shared" si="238"/>
        <v>0</v>
      </c>
      <c r="O1704" s="3">
        <f>IF(H1704="Reg", MIN(Inputs!$B$2, I1704*Inputs!$B$10, (Inputs!$B$8-I1704)/Inputs!$B$9), 0)</f>
        <v>0</v>
      </c>
      <c r="P1704" s="3">
        <f t="shared" si="239"/>
        <v>-3923.1750000000002</v>
      </c>
      <c r="Q1704" s="3">
        <f t="shared" si="240"/>
        <v>0</v>
      </c>
      <c r="R1704" s="3">
        <f>I1704 + M1704*Inputs!$B$9 - N1704/Inputs!$B$10</f>
        <v>159.4741358339966</v>
      </c>
    </row>
    <row r="1705" spans="1:18" x14ac:dyDescent="0.3">
      <c r="A1705" s="4">
        <v>46093.958333333343</v>
      </c>
      <c r="B1705" s="3">
        <v>20.384999999999998</v>
      </c>
      <c r="C1705" s="3">
        <v>0.02</v>
      </c>
      <c r="D1705" s="3">
        <f t="shared" si="234"/>
        <v>29.85489583333333</v>
      </c>
      <c r="E1705" s="3">
        <f>MAX(B1705 - D1705/Inputs!$B$5, 0)</f>
        <v>0</v>
      </c>
      <c r="F1705" s="3">
        <f>MAX(D1705*Inputs!$B$5 - B1705, 0)</f>
        <v>5.8873083333333334</v>
      </c>
      <c r="G1705" s="3">
        <f t="shared" si="235"/>
        <v>0.02</v>
      </c>
      <c r="H1705" t="str">
        <f t="shared" si="236"/>
        <v>Charge</v>
      </c>
      <c r="I1705" s="3">
        <f t="shared" si="241"/>
        <v>159.4741358339966</v>
      </c>
      <c r="J1705" s="3">
        <f t="shared" si="242"/>
        <v>318.94827166799325</v>
      </c>
      <c r="K1705" s="3">
        <f>MIN(Inputs!$B$2, (Inputs!$B$8 - I1705)/Inputs!$B$9)</f>
        <v>170</v>
      </c>
      <c r="L1705" s="3">
        <f>MAX(MIN(Inputs!$B$2, I1705*Inputs!$B$10, Inputs!$B$8*Inputs!$B$4 - J1705), 0)</f>
        <v>21.051728332006746</v>
      </c>
      <c r="M1705" s="3">
        <f t="shared" si="237"/>
        <v>170</v>
      </c>
      <c r="N1705" s="3">
        <f t="shared" si="238"/>
        <v>0</v>
      </c>
      <c r="O1705" s="3">
        <f>IF(H1705="Reg", MIN(Inputs!$B$2, I1705*Inputs!$B$10, (Inputs!$B$8-I1705)/Inputs!$B$9), 0)</f>
        <v>0</v>
      </c>
      <c r="P1705" s="3">
        <f t="shared" si="239"/>
        <v>-3465.45</v>
      </c>
      <c r="Q1705" s="3">
        <f t="shared" si="240"/>
        <v>0</v>
      </c>
      <c r="R1705" s="3">
        <f>I1705 + M1705*Inputs!$B$9 - N1705/Inputs!$B$10</f>
        <v>318.9482716679932</v>
      </c>
    </row>
    <row r="1706" spans="1:18" x14ac:dyDescent="0.3">
      <c r="A1706" s="4">
        <v>46094</v>
      </c>
      <c r="B1706" s="3">
        <v>18.184999999999999</v>
      </c>
      <c r="C1706" s="3">
        <v>0.04</v>
      </c>
      <c r="D1706" s="3">
        <f t="shared" si="234"/>
        <v>47.674374999999998</v>
      </c>
      <c r="E1706" s="3">
        <f>MAX(B1706 - D1706/Inputs!$B$5, 0)</f>
        <v>0</v>
      </c>
      <c r="F1706" s="3">
        <f>MAX(D1706*Inputs!$B$5 - B1706, 0)</f>
        <v>23.768449999999998</v>
      </c>
      <c r="G1706" s="3">
        <f t="shared" si="235"/>
        <v>0.04</v>
      </c>
      <c r="H1706" t="str">
        <f t="shared" si="236"/>
        <v>Charge</v>
      </c>
      <c r="I1706" s="3">
        <f t="shared" si="241"/>
        <v>318.9482716679932</v>
      </c>
      <c r="J1706" s="3">
        <f t="shared" si="242"/>
        <v>0</v>
      </c>
      <c r="K1706" s="3">
        <f>MIN(Inputs!$B$2, (Inputs!$B$8 - I1706)/Inputs!$B$9)</f>
        <v>22.44121780453775</v>
      </c>
      <c r="L1706" s="3">
        <f>MAX(MIN(Inputs!$B$2, I1706*Inputs!$B$10, Inputs!$B$8*Inputs!$B$4 - J1706), 0)</f>
        <v>170</v>
      </c>
      <c r="M1706" s="3">
        <f t="shared" si="237"/>
        <v>22.44121780453775</v>
      </c>
      <c r="N1706" s="3">
        <f t="shared" si="238"/>
        <v>0</v>
      </c>
      <c r="O1706" s="3">
        <f>IF(H1706="Reg", MIN(Inputs!$B$2, I1706*Inputs!$B$10, (Inputs!$B$8-I1706)/Inputs!$B$9), 0)</f>
        <v>0</v>
      </c>
      <c r="P1706" s="3">
        <f t="shared" si="239"/>
        <v>-408.09354577551898</v>
      </c>
      <c r="Q1706" s="3">
        <f t="shared" si="240"/>
        <v>0</v>
      </c>
      <c r="R1706" s="3">
        <f>I1706 + M1706*Inputs!$B$9 - N1706/Inputs!$B$10</f>
        <v>340</v>
      </c>
    </row>
    <row r="1707" spans="1:18" x14ac:dyDescent="0.3">
      <c r="A1707" s="4">
        <v>46094.041666666657</v>
      </c>
      <c r="B1707" s="3">
        <v>17.455000000000002</v>
      </c>
      <c r="C1707" s="3">
        <v>0.04</v>
      </c>
      <c r="D1707" s="3">
        <f t="shared" si="234"/>
        <v>47.674374999999998</v>
      </c>
      <c r="E1707" s="3">
        <f>MAX(B1707 - D1707/Inputs!$B$5, 0)</f>
        <v>0</v>
      </c>
      <c r="F1707" s="3">
        <f>MAX(D1707*Inputs!$B$5 - B1707, 0)</f>
        <v>24.498449999999995</v>
      </c>
      <c r="G1707" s="3">
        <f t="shared" si="235"/>
        <v>0.04</v>
      </c>
      <c r="H1707" t="str">
        <f t="shared" si="236"/>
        <v>Charge</v>
      </c>
      <c r="I1707" s="3">
        <f t="shared" si="241"/>
        <v>340</v>
      </c>
      <c r="J1707" s="3">
        <f t="shared" si="242"/>
        <v>0</v>
      </c>
      <c r="K1707" s="3">
        <f>MIN(Inputs!$B$2, (Inputs!$B$8 - I1707)/Inputs!$B$9)</f>
        <v>0</v>
      </c>
      <c r="L1707" s="3">
        <f>MAX(MIN(Inputs!$B$2, I1707*Inputs!$B$10, Inputs!$B$8*Inputs!$B$4 - J1707), 0)</f>
        <v>170</v>
      </c>
      <c r="M1707" s="3">
        <f t="shared" si="237"/>
        <v>0</v>
      </c>
      <c r="N1707" s="3">
        <f t="shared" si="238"/>
        <v>0</v>
      </c>
      <c r="O1707" s="3">
        <f>IF(H1707="Reg", MIN(Inputs!$B$2, I1707*Inputs!$B$10, (Inputs!$B$8-I1707)/Inputs!$B$9), 0)</f>
        <v>0</v>
      </c>
      <c r="P1707" s="3">
        <f t="shared" si="239"/>
        <v>0</v>
      </c>
      <c r="Q1707" s="3">
        <f t="shared" si="240"/>
        <v>0</v>
      </c>
      <c r="R1707" s="3">
        <f>I1707 + M1707*Inputs!$B$9 - N1707/Inputs!$B$10</f>
        <v>340</v>
      </c>
    </row>
    <row r="1708" spans="1:18" x14ac:dyDescent="0.3">
      <c r="A1708" s="4">
        <v>46094.083333333343</v>
      </c>
      <c r="B1708" s="3">
        <v>17.39</v>
      </c>
      <c r="C1708" s="3">
        <v>0.04</v>
      </c>
      <c r="D1708" s="3">
        <f t="shared" si="234"/>
        <v>47.674374999999998</v>
      </c>
      <c r="E1708" s="3">
        <f>MAX(B1708 - D1708/Inputs!$B$5, 0)</f>
        <v>0</v>
      </c>
      <c r="F1708" s="3">
        <f>MAX(D1708*Inputs!$B$5 - B1708, 0)</f>
        <v>24.563449999999996</v>
      </c>
      <c r="G1708" s="3">
        <f t="shared" si="235"/>
        <v>0.04</v>
      </c>
      <c r="H1708" t="str">
        <f t="shared" si="236"/>
        <v>Charge</v>
      </c>
      <c r="I1708" s="3">
        <f t="shared" si="241"/>
        <v>340</v>
      </c>
      <c r="J1708" s="3">
        <f t="shared" si="242"/>
        <v>0</v>
      </c>
      <c r="K1708" s="3">
        <f>MIN(Inputs!$B$2, (Inputs!$B$8 - I1708)/Inputs!$B$9)</f>
        <v>0</v>
      </c>
      <c r="L1708" s="3">
        <f>MAX(MIN(Inputs!$B$2, I1708*Inputs!$B$10, Inputs!$B$8*Inputs!$B$4 - J1708), 0)</f>
        <v>170</v>
      </c>
      <c r="M1708" s="3">
        <f t="shared" si="237"/>
        <v>0</v>
      </c>
      <c r="N1708" s="3">
        <f t="shared" si="238"/>
        <v>0</v>
      </c>
      <c r="O1708" s="3">
        <f>IF(H1708="Reg", MIN(Inputs!$B$2, I1708*Inputs!$B$10, (Inputs!$B$8-I1708)/Inputs!$B$9), 0)</f>
        <v>0</v>
      </c>
      <c r="P1708" s="3">
        <f t="shared" si="239"/>
        <v>0</v>
      </c>
      <c r="Q1708" s="3">
        <f t="shared" si="240"/>
        <v>0</v>
      </c>
      <c r="R1708" s="3">
        <f>I1708 + M1708*Inputs!$B$9 - N1708/Inputs!$B$10</f>
        <v>340</v>
      </c>
    </row>
    <row r="1709" spans="1:18" x14ac:dyDescent="0.3">
      <c r="A1709" s="4">
        <v>46094.125</v>
      </c>
      <c r="B1709" s="3">
        <v>17.227499999999999</v>
      </c>
      <c r="C1709" s="3">
        <v>0.04</v>
      </c>
      <c r="D1709" s="3">
        <f t="shared" si="234"/>
        <v>47.674374999999998</v>
      </c>
      <c r="E1709" s="3">
        <f>MAX(B1709 - D1709/Inputs!$B$5, 0)</f>
        <v>0</v>
      </c>
      <c r="F1709" s="3">
        <f>MAX(D1709*Inputs!$B$5 - B1709, 0)</f>
        <v>24.725949999999997</v>
      </c>
      <c r="G1709" s="3">
        <f t="shared" si="235"/>
        <v>0.04</v>
      </c>
      <c r="H1709" t="str">
        <f t="shared" si="236"/>
        <v>Charge</v>
      </c>
      <c r="I1709" s="3">
        <f t="shared" si="241"/>
        <v>340</v>
      </c>
      <c r="J1709" s="3">
        <f t="shared" si="242"/>
        <v>0</v>
      </c>
      <c r="K1709" s="3">
        <f>MIN(Inputs!$B$2, (Inputs!$B$8 - I1709)/Inputs!$B$9)</f>
        <v>0</v>
      </c>
      <c r="L1709" s="3">
        <f>MAX(MIN(Inputs!$B$2, I1709*Inputs!$B$10, Inputs!$B$8*Inputs!$B$4 - J1709), 0)</f>
        <v>170</v>
      </c>
      <c r="M1709" s="3">
        <f t="shared" si="237"/>
        <v>0</v>
      </c>
      <c r="N1709" s="3">
        <f t="shared" si="238"/>
        <v>0</v>
      </c>
      <c r="O1709" s="3">
        <f>IF(H1709="Reg", MIN(Inputs!$B$2, I1709*Inputs!$B$10, (Inputs!$B$8-I1709)/Inputs!$B$9), 0)</f>
        <v>0</v>
      </c>
      <c r="P1709" s="3">
        <f t="shared" si="239"/>
        <v>0</v>
      </c>
      <c r="Q1709" s="3">
        <f t="shared" si="240"/>
        <v>0</v>
      </c>
      <c r="R1709" s="3">
        <f>I1709 + M1709*Inputs!$B$9 - N1709/Inputs!$B$10</f>
        <v>340</v>
      </c>
    </row>
    <row r="1710" spans="1:18" x14ac:dyDescent="0.3">
      <c r="A1710" s="4">
        <v>46094.166666666657</v>
      </c>
      <c r="B1710" s="3">
        <v>16.752499999999998</v>
      </c>
      <c r="C1710" s="3">
        <v>0.1</v>
      </c>
      <c r="D1710" s="3">
        <f t="shared" si="234"/>
        <v>47.674374999999998</v>
      </c>
      <c r="E1710" s="3">
        <f>MAX(B1710 - D1710/Inputs!$B$5, 0)</f>
        <v>0</v>
      </c>
      <c r="F1710" s="3">
        <f>MAX(D1710*Inputs!$B$5 - B1710, 0)</f>
        <v>25.200949999999999</v>
      </c>
      <c r="G1710" s="3">
        <f t="shared" si="235"/>
        <v>0.1</v>
      </c>
      <c r="H1710" t="str">
        <f t="shared" si="236"/>
        <v>Charge</v>
      </c>
      <c r="I1710" s="3">
        <f t="shared" si="241"/>
        <v>340</v>
      </c>
      <c r="J1710" s="3">
        <f t="shared" si="242"/>
        <v>0</v>
      </c>
      <c r="K1710" s="3">
        <f>MIN(Inputs!$B$2, (Inputs!$B$8 - I1710)/Inputs!$B$9)</f>
        <v>0</v>
      </c>
      <c r="L1710" s="3">
        <f>MAX(MIN(Inputs!$B$2, I1710*Inputs!$B$10, Inputs!$B$8*Inputs!$B$4 - J1710), 0)</f>
        <v>170</v>
      </c>
      <c r="M1710" s="3">
        <f t="shared" si="237"/>
        <v>0</v>
      </c>
      <c r="N1710" s="3">
        <f t="shared" si="238"/>
        <v>0</v>
      </c>
      <c r="O1710" s="3">
        <f>IF(H1710="Reg", MIN(Inputs!$B$2, I1710*Inputs!$B$10, (Inputs!$B$8-I1710)/Inputs!$B$9), 0)</f>
        <v>0</v>
      </c>
      <c r="P1710" s="3">
        <f t="shared" si="239"/>
        <v>0</v>
      </c>
      <c r="Q1710" s="3">
        <f t="shared" si="240"/>
        <v>0</v>
      </c>
      <c r="R1710" s="3">
        <f>I1710 + M1710*Inputs!$B$9 - N1710/Inputs!$B$10</f>
        <v>340</v>
      </c>
    </row>
    <row r="1711" spans="1:18" x14ac:dyDescent="0.3">
      <c r="A1711" s="4">
        <v>46094.208333333343</v>
      </c>
      <c r="B1711" s="3">
        <v>18.664999999999999</v>
      </c>
      <c r="C1711" s="3">
        <v>0.11</v>
      </c>
      <c r="D1711" s="3">
        <f t="shared" si="234"/>
        <v>47.674374999999998</v>
      </c>
      <c r="E1711" s="3">
        <f>MAX(B1711 - D1711/Inputs!$B$5, 0)</f>
        <v>0</v>
      </c>
      <c r="F1711" s="3">
        <f>MAX(D1711*Inputs!$B$5 - B1711, 0)</f>
        <v>23.288449999999997</v>
      </c>
      <c r="G1711" s="3">
        <f t="shared" si="235"/>
        <v>0.11</v>
      </c>
      <c r="H1711" t="str">
        <f t="shared" si="236"/>
        <v>Charge</v>
      </c>
      <c r="I1711" s="3">
        <f t="shared" si="241"/>
        <v>340</v>
      </c>
      <c r="J1711" s="3">
        <f t="shared" si="242"/>
        <v>0</v>
      </c>
      <c r="K1711" s="3">
        <f>MIN(Inputs!$B$2, (Inputs!$B$8 - I1711)/Inputs!$B$9)</f>
        <v>0</v>
      </c>
      <c r="L1711" s="3">
        <f>MAX(MIN(Inputs!$B$2, I1711*Inputs!$B$10, Inputs!$B$8*Inputs!$B$4 - J1711), 0)</f>
        <v>170</v>
      </c>
      <c r="M1711" s="3">
        <f t="shared" si="237"/>
        <v>0</v>
      </c>
      <c r="N1711" s="3">
        <f t="shared" si="238"/>
        <v>0</v>
      </c>
      <c r="O1711" s="3">
        <f>IF(H1711="Reg", MIN(Inputs!$B$2, I1711*Inputs!$B$10, (Inputs!$B$8-I1711)/Inputs!$B$9), 0)</f>
        <v>0</v>
      </c>
      <c r="P1711" s="3">
        <f t="shared" si="239"/>
        <v>0</v>
      </c>
      <c r="Q1711" s="3">
        <f t="shared" si="240"/>
        <v>0</v>
      </c>
      <c r="R1711" s="3">
        <f>I1711 + M1711*Inputs!$B$9 - N1711/Inputs!$B$10</f>
        <v>340</v>
      </c>
    </row>
    <row r="1712" spans="1:18" x14ac:dyDescent="0.3">
      <c r="A1712" s="4">
        <v>46094.25</v>
      </c>
      <c r="B1712" s="3">
        <v>21.574999999999999</v>
      </c>
      <c r="C1712" s="3">
        <v>0.37</v>
      </c>
      <c r="D1712" s="3">
        <f t="shared" si="234"/>
        <v>47.674374999999998</v>
      </c>
      <c r="E1712" s="3">
        <f>MAX(B1712 - D1712/Inputs!$B$5, 0)</f>
        <v>0</v>
      </c>
      <c r="F1712" s="3">
        <f>MAX(D1712*Inputs!$B$5 - B1712, 0)</f>
        <v>20.378449999999997</v>
      </c>
      <c r="G1712" s="3">
        <f t="shared" si="235"/>
        <v>0.37</v>
      </c>
      <c r="H1712" t="str">
        <f t="shared" si="236"/>
        <v>Charge</v>
      </c>
      <c r="I1712" s="3">
        <f t="shared" si="241"/>
        <v>340</v>
      </c>
      <c r="J1712" s="3">
        <f t="shared" si="242"/>
        <v>0</v>
      </c>
      <c r="K1712" s="3">
        <f>MIN(Inputs!$B$2, (Inputs!$B$8 - I1712)/Inputs!$B$9)</f>
        <v>0</v>
      </c>
      <c r="L1712" s="3">
        <f>MAX(MIN(Inputs!$B$2, I1712*Inputs!$B$10, Inputs!$B$8*Inputs!$B$4 - J1712), 0)</f>
        <v>170</v>
      </c>
      <c r="M1712" s="3">
        <f t="shared" si="237"/>
        <v>0</v>
      </c>
      <c r="N1712" s="3">
        <f t="shared" si="238"/>
        <v>0</v>
      </c>
      <c r="O1712" s="3">
        <f>IF(H1712="Reg", MIN(Inputs!$B$2, I1712*Inputs!$B$10, (Inputs!$B$8-I1712)/Inputs!$B$9), 0)</f>
        <v>0</v>
      </c>
      <c r="P1712" s="3">
        <f t="shared" si="239"/>
        <v>0</v>
      </c>
      <c r="Q1712" s="3">
        <f t="shared" si="240"/>
        <v>0</v>
      </c>
      <c r="R1712" s="3">
        <f>I1712 + M1712*Inputs!$B$9 - N1712/Inputs!$B$10</f>
        <v>340</v>
      </c>
    </row>
    <row r="1713" spans="1:18" x14ac:dyDescent="0.3">
      <c r="A1713" s="4">
        <v>46094.291666666657</v>
      </c>
      <c r="B1713" s="3">
        <v>25.02</v>
      </c>
      <c r="C1713" s="3">
        <v>7.5</v>
      </c>
      <c r="D1713" s="3">
        <f t="shared" si="234"/>
        <v>47.674374999999998</v>
      </c>
      <c r="E1713" s="3">
        <f>MAX(B1713 - D1713/Inputs!$B$5, 0)</f>
        <v>0</v>
      </c>
      <c r="F1713" s="3">
        <f>MAX(D1713*Inputs!$B$5 - B1713, 0)</f>
        <v>16.933449999999997</v>
      </c>
      <c r="G1713" s="3">
        <f t="shared" si="235"/>
        <v>7.5</v>
      </c>
      <c r="H1713" t="str">
        <f t="shared" si="236"/>
        <v>Charge</v>
      </c>
      <c r="I1713" s="3">
        <f t="shared" si="241"/>
        <v>340</v>
      </c>
      <c r="J1713" s="3">
        <f t="shared" si="242"/>
        <v>0</v>
      </c>
      <c r="K1713" s="3">
        <f>MIN(Inputs!$B$2, (Inputs!$B$8 - I1713)/Inputs!$B$9)</f>
        <v>0</v>
      </c>
      <c r="L1713" s="3">
        <f>MAX(MIN(Inputs!$B$2, I1713*Inputs!$B$10, Inputs!$B$8*Inputs!$B$4 - J1713), 0)</f>
        <v>170</v>
      </c>
      <c r="M1713" s="3">
        <f t="shared" si="237"/>
        <v>0</v>
      </c>
      <c r="N1713" s="3">
        <f t="shared" si="238"/>
        <v>0</v>
      </c>
      <c r="O1713" s="3">
        <f>IF(H1713="Reg", MIN(Inputs!$B$2, I1713*Inputs!$B$10, (Inputs!$B$8-I1713)/Inputs!$B$9), 0)</f>
        <v>0</v>
      </c>
      <c r="P1713" s="3">
        <f t="shared" si="239"/>
        <v>0</v>
      </c>
      <c r="Q1713" s="3">
        <f t="shared" si="240"/>
        <v>0</v>
      </c>
      <c r="R1713" s="3">
        <f>I1713 + M1713*Inputs!$B$9 - N1713/Inputs!$B$10</f>
        <v>340</v>
      </c>
    </row>
    <row r="1714" spans="1:18" x14ac:dyDescent="0.3">
      <c r="A1714" s="4">
        <v>46094.333333333343</v>
      </c>
      <c r="B1714" s="3">
        <v>24.202500000000001</v>
      </c>
      <c r="C1714" s="3">
        <v>8.02</v>
      </c>
      <c r="D1714" s="3">
        <f t="shared" si="234"/>
        <v>47.674374999999998</v>
      </c>
      <c r="E1714" s="3">
        <f>MAX(B1714 - D1714/Inputs!$B$5, 0)</f>
        <v>0</v>
      </c>
      <c r="F1714" s="3">
        <f>MAX(D1714*Inputs!$B$5 - B1714, 0)</f>
        <v>17.750949999999996</v>
      </c>
      <c r="G1714" s="3">
        <f t="shared" si="235"/>
        <v>8.02</v>
      </c>
      <c r="H1714" t="str">
        <f t="shared" si="236"/>
        <v>Charge</v>
      </c>
      <c r="I1714" s="3">
        <f t="shared" si="241"/>
        <v>340</v>
      </c>
      <c r="J1714" s="3">
        <f t="shared" si="242"/>
        <v>0</v>
      </c>
      <c r="K1714" s="3">
        <f>MIN(Inputs!$B$2, (Inputs!$B$8 - I1714)/Inputs!$B$9)</f>
        <v>0</v>
      </c>
      <c r="L1714" s="3">
        <f>MAX(MIN(Inputs!$B$2, I1714*Inputs!$B$10, Inputs!$B$8*Inputs!$B$4 - J1714), 0)</f>
        <v>170</v>
      </c>
      <c r="M1714" s="3">
        <f t="shared" si="237"/>
        <v>0</v>
      </c>
      <c r="N1714" s="3">
        <f t="shared" si="238"/>
        <v>0</v>
      </c>
      <c r="O1714" s="3">
        <f>IF(H1714="Reg", MIN(Inputs!$B$2, I1714*Inputs!$B$10, (Inputs!$B$8-I1714)/Inputs!$B$9), 0)</f>
        <v>0</v>
      </c>
      <c r="P1714" s="3">
        <f t="shared" si="239"/>
        <v>0</v>
      </c>
      <c r="Q1714" s="3">
        <f t="shared" si="240"/>
        <v>0</v>
      </c>
      <c r="R1714" s="3">
        <f>I1714 + M1714*Inputs!$B$9 - N1714/Inputs!$B$10</f>
        <v>340</v>
      </c>
    </row>
    <row r="1715" spans="1:18" x14ac:dyDescent="0.3">
      <c r="A1715" s="4">
        <v>46094.375</v>
      </c>
      <c r="B1715" s="3">
        <v>18.922499999999999</v>
      </c>
      <c r="C1715" s="3">
        <v>1.25</v>
      </c>
      <c r="D1715" s="3">
        <f t="shared" si="234"/>
        <v>47.674374999999998</v>
      </c>
      <c r="E1715" s="3">
        <f>MAX(B1715 - D1715/Inputs!$B$5, 0)</f>
        <v>0</v>
      </c>
      <c r="F1715" s="3">
        <f>MAX(D1715*Inputs!$B$5 - B1715, 0)</f>
        <v>23.030949999999997</v>
      </c>
      <c r="G1715" s="3">
        <f t="shared" si="235"/>
        <v>1.25</v>
      </c>
      <c r="H1715" t="str">
        <f t="shared" si="236"/>
        <v>Charge</v>
      </c>
      <c r="I1715" s="3">
        <f t="shared" si="241"/>
        <v>340</v>
      </c>
      <c r="J1715" s="3">
        <f t="shared" si="242"/>
        <v>0</v>
      </c>
      <c r="K1715" s="3">
        <f>MIN(Inputs!$B$2, (Inputs!$B$8 - I1715)/Inputs!$B$9)</f>
        <v>0</v>
      </c>
      <c r="L1715" s="3">
        <f>MAX(MIN(Inputs!$B$2, I1715*Inputs!$B$10, Inputs!$B$8*Inputs!$B$4 - J1715), 0)</f>
        <v>170</v>
      </c>
      <c r="M1715" s="3">
        <f t="shared" si="237"/>
        <v>0</v>
      </c>
      <c r="N1715" s="3">
        <f t="shared" si="238"/>
        <v>0</v>
      </c>
      <c r="O1715" s="3">
        <f>IF(H1715="Reg", MIN(Inputs!$B$2, I1715*Inputs!$B$10, (Inputs!$B$8-I1715)/Inputs!$B$9), 0)</f>
        <v>0</v>
      </c>
      <c r="P1715" s="3">
        <f t="shared" si="239"/>
        <v>0</v>
      </c>
      <c r="Q1715" s="3">
        <f t="shared" si="240"/>
        <v>0</v>
      </c>
      <c r="R1715" s="3">
        <f>I1715 + M1715*Inputs!$B$9 - N1715/Inputs!$B$10</f>
        <v>340</v>
      </c>
    </row>
    <row r="1716" spans="1:18" x14ac:dyDescent="0.3">
      <c r="A1716" s="4">
        <v>46094.416666666657</v>
      </c>
      <c r="B1716" s="3">
        <v>12.58</v>
      </c>
      <c r="C1716" s="3">
        <v>1</v>
      </c>
      <c r="D1716" s="3">
        <f t="shared" si="234"/>
        <v>47.674374999999998</v>
      </c>
      <c r="E1716" s="3">
        <f>MAX(B1716 - D1716/Inputs!$B$5, 0)</f>
        <v>0</v>
      </c>
      <c r="F1716" s="3">
        <f>MAX(D1716*Inputs!$B$5 - B1716, 0)</f>
        <v>29.373449999999998</v>
      </c>
      <c r="G1716" s="3">
        <f t="shared" si="235"/>
        <v>1</v>
      </c>
      <c r="H1716" t="str">
        <f t="shared" si="236"/>
        <v>Charge</v>
      </c>
      <c r="I1716" s="3">
        <f t="shared" si="241"/>
        <v>340</v>
      </c>
      <c r="J1716" s="3">
        <f t="shared" si="242"/>
        <v>0</v>
      </c>
      <c r="K1716" s="3">
        <f>MIN(Inputs!$B$2, (Inputs!$B$8 - I1716)/Inputs!$B$9)</f>
        <v>0</v>
      </c>
      <c r="L1716" s="3">
        <f>MAX(MIN(Inputs!$B$2, I1716*Inputs!$B$10, Inputs!$B$8*Inputs!$B$4 - J1716), 0)</f>
        <v>170</v>
      </c>
      <c r="M1716" s="3">
        <f t="shared" si="237"/>
        <v>0</v>
      </c>
      <c r="N1716" s="3">
        <f t="shared" si="238"/>
        <v>0</v>
      </c>
      <c r="O1716" s="3">
        <f>IF(H1716="Reg", MIN(Inputs!$B$2, I1716*Inputs!$B$10, (Inputs!$B$8-I1716)/Inputs!$B$9), 0)</f>
        <v>0</v>
      </c>
      <c r="P1716" s="3">
        <f t="shared" si="239"/>
        <v>0</v>
      </c>
      <c r="Q1716" s="3">
        <f t="shared" si="240"/>
        <v>0</v>
      </c>
      <c r="R1716" s="3">
        <f>I1716 + M1716*Inputs!$B$9 - N1716/Inputs!$B$10</f>
        <v>340</v>
      </c>
    </row>
    <row r="1717" spans="1:18" x14ac:dyDescent="0.3">
      <c r="A1717" s="4">
        <v>46094.458333333343</v>
      </c>
      <c r="B1717" s="3">
        <v>6.0649999999999995</v>
      </c>
      <c r="C1717" s="3">
        <v>0.89</v>
      </c>
      <c r="D1717" s="3">
        <f t="shared" si="234"/>
        <v>47.674374999999998</v>
      </c>
      <c r="E1717" s="3">
        <f>MAX(B1717 - D1717/Inputs!$B$5, 0)</f>
        <v>0</v>
      </c>
      <c r="F1717" s="3">
        <f>MAX(D1717*Inputs!$B$5 - B1717, 0)</f>
        <v>35.888449999999999</v>
      </c>
      <c r="G1717" s="3">
        <f t="shared" si="235"/>
        <v>0.89</v>
      </c>
      <c r="H1717" t="str">
        <f t="shared" si="236"/>
        <v>Charge</v>
      </c>
      <c r="I1717" s="3">
        <f t="shared" si="241"/>
        <v>340</v>
      </c>
      <c r="J1717" s="3">
        <f t="shared" si="242"/>
        <v>0</v>
      </c>
      <c r="K1717" s="3">
        <f>MIN(Inputs!$B$2, (Inputs!$B$8 - I1717)/Inputs!$B$9)</f>
        <v>0</v>
      </c>
      <c r="L1717" s="3">
        <f>MAX(MIN(Inputs!$B$2, I1717*Inputs!$B$10, Inputs!$B$8*Inputs!$B$4 - J1717), 0)</f>
        <v>170</v>
      </c>
      <c r="M1717" s="3">
        <f t="shared" si="237"/>
        <v>0</v>
      </c>
      <c r="N1717" s="3">
        <f t="shared" si="238"/>
        <v>0</v>
      </c>
      <c r="O1717" s="3">
        <f>IF(H1717="Reg", MIN(Inputs!$B$2, I1717*Inputs!$B$10, (Inputs!$B$8-I1717)/Inputs!$B$9), 0)</f>
        <v>0</v>
      </c>
      <c r="P1717" s="3">
        <f t="shared" si="239"/>
        <v>0</v>
      </c>
      <c r="Q1717" s="3">
        <f t="shared" si="240"/>
        <v>0</v>
      </c>
      <c r="R1717" s="3">
        <f>I1717 + M1717*Inputs!$B$9 - N1717/Inputs!$B$10</f>
        <v>340</v>
      </c>
    </row>
    <row r="1718" spans="1:18" x14ac:dyDescent="0.3">
      <c r="A1718" s="4">
        <v>46094.5</v>
      </c>
      <c r="B1718" s="3">
        <v>5.6574999999999989</v>
      </c>
      <c r="C1718" s="3">
        <v>0.61</v>
      </c>
      <c r="D1718" s="3">
        <f t="shared" si="234"/>
        <v>47.674374999999998</v>
      </c>
      <c r="E1718" s="3">
        <f>MAX(B1718 - D1718/Inputs!$B$5, 0)</f>
        <v>0</v>
      </c>
      <c r="F1718" s="3">
        <f>MAX(D1718*Inputs!$B$5 - B1718, 0)</f>
        <v>36.295949999999998</v>
      </c>
      <c r="G1718" s="3">
        <f t="shared" si="235"/>
        <v>0.61</v>
      </c>
      <c r="H1718" t="str">
        <f t="shared" si="236"/>
        <v>Charge</v>
      </c>
      <c r="I1718" s="3">
        <f t="shared" si="241"/>
        <v>340</v>
      </c>
      <c r="J1718" s="3">
        <f t="shared" si="242"/>
        <v>0</v>
      </c>
      <c r="K1718" s="3">
        <f>MIN(Inputs!$B$2, (Inputs!$B$8 - I1718)/Inputs!$B$9)</f>
        <v>0</v>
      </c>
      <c r="L1718" s="3">
        <f>MAX(MIN(Inputs!$B$2, I1718*Inputs!$B$10, Inputs!$B$8*Inputs!$B$4 - J1718), 0)</f>
        <v>170</v>
      </c>
      <c r="M1718" s="3">
        <f t="shared" si="237"/>
        <v>0</v>
      </c>
      <c r="N1718" s="3">
        <f t="shared" si="238"/>
        <v>0</v>
      </c>
      <c r="O1718" s="3">
        <f>IF(H1718="Reg", MIN(Inputs!$B$2, I1718*Inputs!$B$10, (Inputs!$B$8-I1718)/Inputs!$B$9), 0)</f>
        <v>0</v>
      </c>
      <c r="P1718" s="3">
        <f t="shared" si="239"/>
        <v>0</v>
      </c>
      <c r="Q1718" s="3">
        <f t="shared" si="240"/>
        <v>0</v>
      </c>
      <c r="R1718" s="3">
        <f>I1718 + M1718*Inputs!$B$9 - N1718/Inputs!$B$10</f>
        <v>340</v>
      </c>
    </row>
    <row r="1719" spans="1:18" x14ac:dyDescent="0.3">
      <c r="A1719" s="4">
        <v>46094.541666666657</v>
      </c>
      <c r="B1719" s="3">
        <v>11.56</v>
      </c>
      <c r="C1719" s="3">
        <v>1.05</v>
      </c>
      <c r="D1719" s="3">
        <f t="shared" si="234"/>
        <v>47.674374999999998</v>
      </c>
      <c r="E1719" s="3">
        <f>MAX(B1719 - D1719/Inputs!$B$5, 0)</f>
        <v>0</v>
      </c>
      <c r="F1719" s="3">
        <f>MAX(D1719*Inputs!$B$5 - B1719, 0)</f>
        <v>30.393449999999994</v>
      </c>
      <c r="G1719" s="3">
        <f t="shared" si="235"/>
        <v>1.05</v>
      </c>
      <c r="H1719" t="str">
        <f t="shared" si="236"/>
        <v>Charge</v>
      </c>
      <c r="I1719" s="3">
        <f t="shared" si="241"/>
        <v>340</v>
      </c>
      <c r="J1719" s="3">
        <f t="shared" si="242"/>
        <v>0</v>
      </c>
      <c r="K1719" s="3">
        <f>MIN(Inputs!$B$2, (Inputs!$B$8 - I1719)/Inputs!$B$9)</f>
        <v>0</v>
      </c>
      <c r="L1719" s="3">
        <f>MAX(MIN(Inputs!$B$2, I1719*Inputs!$B$10, Inputs!$B$8*Inputs!$B$4 - J1719), 0)</f>
        <v>170</v>
      </c>
      <c r="M1719" s="3">
        <f t="shared" si="237"/>
        <v>0</v>
      </c>
      <c r="N1719" s="3">
        <f t="shared" si="238"/>
        <v>0</v>
      </c>
      <c r="O1719" s="3">
        <f>IF(H1719="Reg", MIN(Inputs!$B$2, I1719*Inputs!$B$10, (Inputs!$B$8-I1719)/Inputs!$B$9), 0)</f>
        <v>0</v>
      </c>
      <c r="P1719" s="3">
        <f t="shared" si="239"/>
        <v>0</v>
      </c>
      <c r="Q1719" s="3">
        <f t="shared" si="240"/>
        <v>0</v>
      </c>
      <c r="R1719" s="3">
        <f>I1719 + M1719*Inputs!$B$9 - N1719/Inputs!$B$10</f>
        <v>340</v>
      </c>
    </row>
    <row r="1720" spans="1:18" x14ac:dyDescent="0.3">
      <c r="A1720" s="4">
        <v>46094.583333333343</v>
      </c>
      <c r="B1720" s="3">
        <v>16.657499999999999</v>
      </c>
      <c r="C1720" s="3">
        <v>1.1000000000000001</v>
      </c>
      <c r="D1720" s="3">
        <f t="shared" si="234"/>
        <v>47.674374999999998</v>
      </c>
      <c r="E1720" s="3">
        <f>MAX(B1720 - D1720/Inputs!$B$5, 0)</f>
        <v>0</v>
      </c>
      <c r="F1720" s="3">
        <f>MAX(D1720*Inputs!$B$5 - B1720, 0)</f>
        <v>25.295949999999998</v>
      </c>
      <c r="G1720" s="3">
        <f t="shared" si="235"/>
        <v>1.1000000000000001</v>
      </c>
      <c r="H1720" t="str">
        <f t="shared" si="236"/>
        <v>Charge</v>
      </c>
      <c r="I1720" s="3">
        <f t="shared" si="241"/>
        <v>340</v>
      </c>
      <c r="J1720" s="3">
        <f t="shared" si="242"/>
        <v>0</v>
      </c>
      <c r="K1720" s="3">
        <f>MIN(Inputs!$B$2, (Inputs!$B$8 - I1720)/Inputs!$B$9)</f>
        <v>0</v>
      </c>
      <c r="L1720" s="3">
        <f>MAX(MIN(Inputs!$B$2, I1720*Inputs!$B$10, Inputs!$B$8*Inputs!$B$4 - J1720), 0)</f>
        <v>170</v>
      </c>
      <c r="M1720" s="3">
        <f t="shared" si="237"/>
        <v>0</v>
      </c>
      <c r="N1720" s="3">
        <f t="shared" si="238"/>
        <v>0</v>
      </c>
      <c r="O1720" s="3">
        <f>IF(H1720="Reg", MIN(Inputs!$B$2, I1720*Inputs!$B$10, (Inputs!$B$8-I1720)/Inputs!$B$9), 0)</f>
        <v>0</v>
      </c>
      <c r="P1720" s="3">
        <f t="shared" si="239"/>
        <v>0</v>
      </c>
      <c r="Q1720" s="3">
        <f t="shared" si="240"/>
        <v>0</v>
      </c>
      <c r="R1720" s="3">
        <f>I1720 + M1720*Inputs!$B$9 - N1720/Inputs!$B$10</f>
        <v>340</v>
      </c>
    </row>
    <row r="1721" spans="1:18" x14ac:dyDescent="0.3">
      <c r="A1721" s="4">
        <v>46094.625</v>
      </c>
      <c r="B1721" s="3">
        <v>21.97</v>
      </c>
      <c r="C1721" s="3">
        <v>1.25</v>
      </c>
      <c r="D1721" s="3">
        <f t="shared" si="234"/>
        <v>47.674374999999998</v>
      </c>
      <c r="E1721" s="3">
        <f>MAX(B1721 - D1721/Inputs!$B$5, 0)</f>
        <v>0</v>
      </c>
      <c r="F1721" s="3">
        <f>MAX(D1721*Inputs!$B$5 - B1721, 0)</f>
        <v>19.983449999999998</v>
      </c>
      <c r="G1721" s="3">
        <f t="shared" si="235"/>
        <v>1.25</v>
      </c>
      <c r="H1721" t="str">
        <f t="shared" si="236"/>
        <v>Charge</v>
      </c>
      <c r="I1721" s="3">
        <f t="shared" si="241"/>
        <v>340</v>
      </c>
      <c r="J1721" s="3">
        <f t="shared" si="242"/>
        <v>0</v>
      </c>
      <c r="K1721" s="3">
        <f>MIN(Inputs!$B$2, (Inputs!$B$8 - I1721)/Inputs!$B$9)</f>
        <v>0</v>
      </c>
      <c r="L1721" s="3">
        <f>MAX(MIN(Inputs!$B$2, I1721*Inputs!$B$10, Inputs!$B$8*Inputs!$B$4 - J1721), 0)</f>
        <v>170</v>
      </c>
      <c r="M1721" s="3">
        <f t="shared" si="237"/>
        <v>0</v>
      </c>
      <c r="N1721" s="3">
        <f t="shared" si="238"/>
        <v>0</v>
      </c>
      <c r="O1721" s="3">
        <f>IF(H1721="Reg", MIN(Inputs!$B$2, I1721*Inputs!$B$10, (Inputs!$B$8-I1721)/Inputs!$B$9), 0)</f>
        <v>0</v>
      </c>
      <c r="P1721" s="3">
        <f t="shared" si="239"/>
        <v>0</v>
      </c>
      <c r="Q1721" s="3">
        <f t="shared" si="240"/>
        <v>0</v>
      </c>
      <c r="R1721" s="3">
        <f>I1721 + M1721*Inputs!$B$9 - N1721/Inputs!$B$10</f>
        <v>340</v>
      </c>
    </row>
    <row r="1722" spans="1:18" x14ac:dyDescent="0.3">
      <c r="A1722" s="4">
        <v>46094.666666666657</v>
      </c>
      <c r="B1722" s="3">
        <v>21.137499999999999</v>
      </c>
      <c r="C1722" s="3">
        <v>1.26</v>
      </c>
      <c r="D1722" s="3">
        <f t="shared" si="234"/>
        <v>47.674374999999998</v>
      </c>
      <c r="E1722" s="3">
        <f>MAX(B1722 - D1722/Inputs!$B$5, 0)</f>
        <v>0</v>
      </c>
      <c r="F1722" s="3">
        <f>MAX(D1722*Inputs!$B$5 - B1722, 0)</f>
        <v>20.815949999999997</v>
      </c>
      <c r="G1722" s="3">
        <f t="shared" si="235"/>
        <v>1.26</v>
      </c>
      <c r="H1722" t="str">
        <f t="shared" si="236"/>
        <v>Charge</v>
      </c>
      <c r="I1722" s="3">
        <f t="shared" si="241"/>
        <v>340</v>
      </c>
      <c r="J1722" s="3">
        <f t="shared" si="242"/>
        <v>0</v>
      </c>
      <c r="K1722" s="3">
        <f>MIN(Inputs!$B$2, (Inputs!$B$8 - I1722)/Inputs!$B$9)</f>
        <v>0</v>
      </c>
      <c r="L1722" s="3">
        <f>MAX(MIN(Inputs!$B$2, I1722*Inputs!$B$10, Inputs!$B$8*Inputs!$B$4 - J1722), 0)</f>
        <v>170</v>
      </c>
      <c r="M1722" s="3">
        <f t="shared" si="237"/>
        <v>0</v>
      </c>
      <c r="N1722" s="3">
        <f t="shared" si="238"/>
        <v>0</v>
      </c>
      <c r="O1722" s="3">
        <f>IF(H1722="Reg", MIN(Inputs!$B$2, I1722*Inputs!$B$10, (Inputs!$B$8-I1722)/Inputs!$B$9), 0)</f>
        <v>0</v>
      </c>
      <c r="P1722" s="3">
        <f t="shared" si="239"/>
        <v>0</v>
      </c>
      <c r="Q1722" s="3">
        <f t="shared" si="240"/>
        <v>0</v>
      </c>
      <c r="R1722" s="3">
        <f>I1722 + M1722*Inputs!$B$9 - N1722/Inputs!$B$10</f>
        <v>340</v>
      </c>
    </row>
    <row r="1723" spans="1:18" x14ac:dyDescent="0.3">
      <c r="A1723" s="4">
        <v>46094.708333333343</v>
      </c>
      <c r="B1723" s="3">
        <v>22.759999999999998</v>
      </c>
      <c r="C1723" s="3">
        <v>5</v>
      </c>
      <c r="D1723" s="3">
        <f t="shared" si="234"/>
        <v>47.674374999999998</v>
      </c>
      <c r="E1723" s="3">
        <f>MAX(B1723 - D1723/Inputs!$B$5, 0)</f>
        <v>0</v>
      </c>
      <c r="F1723" s="3">
        <f>MAX(D1723*Inputs!$B$5 - B1723, 0)</f>
        <v>19.193449999999999</v>
      </c>
      <c r="G1723" s="3">
        <f t="shared" si="235"/>
        <v>5</v>
      </c>
      <c r="H1723" t="str">
        <f t="shared" si="236"/>
        <v>Charge</v>
      </c>
      <c r="I1723" s="3">
        <f t="shared" si="241"/>
        <v>340</v>
      </c>
      <c r="J1723" s="3">
        <f t="shared" si="242"/>
        <v>0</v>
      </c>
      <c r="K1723" s="3">
        <f>MIN(Inputs!$B$2, (Inputs!$B$8 - I1723)/Inputs!$B$9)</f>
        <v>0</v>
      </c>
      <c r="L1723" s="3">
        <f>MAX(MIN(Inputs!$B$2, I1723*Inputs!$B$10, Inputs!$B$8*Inputs!$B$4 - J1723), 0)</f>
        <v>170</v>
      </c>
      <c r="M1723" s="3">
        <f t="shared" si="237"/>
        <v>0</v>
      </c>
      <c r="N1723" s="3">
        <f t="shared" si="238"/>
        <v>0</v>
      </c>
      <c r="O1723" s="3">
        <f>IF(H1723="Reg", MIN(Inputs!$B$2, I1723*Inputs!$B$10, (Inputs!$B$8-I1723)/Inputs!$B$9), 0)</f>
        <v>0</v>
      </c>
      <c r="P1723" s="3">
        <f t="shared" si="239"/>
        <v>0</v>
      </c>
      <c r="Q1723" s="3">
        <f t="shared" si="240"/>
        <v>0</v>
      </c>
      <c r="R1723" s="3">
        <f>I1723 + M1723*Inputs!$B$9 - N1723/Inputs!$B$10</f>
        <v>340</v>
      </c>
    </row>
    <row r="1724" spans="1:18" x14ac:dyDescent="0.3">
      <c r="A1724" s="4">
        <v>46094.75</v>
      </c>
      <c r="B1724" s="3">
        <v>99.697500000000005</v>
      </c>
      <c r="C1724" s="3">
        <v>21.24</v>
      </c>
      <c r="D1724" s="3">
        <f t="shared" si="234"/>
        <v>47.674374999999998</v>
      </c>
      <c r="E1724" s="3">
        <f>MAX(B1724 - D1724/Inputs!$B$5, 0)</f>
        <v>45.522073863636372</v>
      </c>
      <c r="F1724" s="3">
        <f>MAX(D1724*Inputs!$B$5 - B1724, 0)</f>
        <v>0</v>
      </c>
      <c r="G1724" s="3">
        <f t="shared" si="235"/>
        <v>21.24</v>
      </c>
      <c r="H1724" t="str">
        <f t="shared" si="236"/>
        <v>Discharge</v>
      </c>
      <c r="I1724" s="3">
        <f t="shared" si="241"/>
        <v>340</v>
      </c>
      <c r="J1724" s="3">
        <f t="shared" si="242"/>
        <v>0</v>
      </c>
      <c r="K1724" s="3">
        <f>MIN(Inputs!$B$2, (Inputs!$B$8 - I1724)/Inputs!$B$9)</f>
        <v>0</v>
      </c>
      <c r="L1724" s="3">
        <f>MAX(MIN(Inputs!$B$2, I1724*Inputs!$B$10, Inputs!$B$8*Inputs!$B$4 - J1724), 0)</f>
        <v>170</v>
      </c>
      <c r="M1724" s="3">
        <f t="shared" si="237"/>
        <v>0</v>
      </c>
      <c r="N1724" s="3">
        <f t="shared" si="238"/>
        <v>170</v>
      </c>
      <c r="O1724" s="3">
        <f>IF(H1724="Reg", MIN(Inputs!$B$2, I1724*Inputs!$B$10, (Inputs!$B$8-I1724)/Inputs!$B$9), 0)</f>
        <v>0</v>
      </c>
      <c r="P1724" s="3">
        <f t="shared" si="239"/>
        <v>16948.575000000001</v>
      </c>
      <c r="Q1724" s="3">
        <f t="shared" si="240"/>
        <v>0</v>
      </c>
      <c r="R1724" s="3">
        <f>I1724 + M1724*Inputs!$B$9 - N1724/Inputs!$B$10</f>
        <v>158.77939109773115</v>
      </c>
    </row>
    <row r="1725" spans="1:18" x14ac:dyDescent="0.3">
      <c r="A1725" s="4">
        <v>46094.791666666657</v>
      </c>
      <c r="B1725" s="3">
        <v>239.0025</v>
      </c>
      <c r="C1725" s="3">
        <v>8.1199999999999992</v>
      </c>
      <c r="D1725" s="3">
        <f t="shared" si="234"/>
        <v>47.674374999999998</v>
      </c>
      <c r="E1725" s="3">
        <f>MAX(B1725 - D1725/Inputs!$B$5, 0)</f>
        <v>184.82707386363637</v>
      </c>
      <c r="F1725" s="3">
        <f>MAX(D1725*Inputs!$B$5 - B1725, 0)</f>
        <v>0</v>
      </c>
      <c r="G1725" s="3">
        <f t="shared" si="235"/>
        <v>8.1199999999999992</v>
      </c>
      <c r="H1725" t="str">
        <f t="shared" si="236"/>
        <v>Discharge</v>
      </c>
      <c r="I1725" s="3">
        <f t="shared" si="241"/>
        <v>158.77939109773115</v>
      </c>
      <c r="J1725" s="3">
        <f t="shared" si="242"/>
        <v>170</v>
      </c>
      <c r="K1725" s="3">
        <f>MIN(Inputs!$B$2, (Inputs!$B$8 - I1725)/Inputs!$B$9)</f>
        <v>170</v>
      </c>
      <c r="L1725" s="3">
        <f>MAX(MIN(Inputs!$B$2, I1725*Inputs!$B$10, Inputs!$B$8*Inputs!$B$4 - J1725), 0)</f>
        <v>148.94827166799323</v>
      </c>
      <c r="M1725" s="3">
        <f t="shared" si="237"/>
        <v>0</v>
      </c>
      <c r="N1725" s="3">
        <f t="shared" si="238"/>
        <v>148.94827166799323</v>
      </c>
      <c r="O1725" s="3">
        <f>IF(H1725="Reg", MIN(Inputs!$B$2, I1725*Inputs!$B$10, (Inputs!$B$8-I1725)/Inputs!$B$9), 0)</f>
        <v>0</v>
      </c>
      <c r="P1725" s="3">
        <f t="shared" si="239"/>
        <v>35599.009299329548</v>
      </c>
      <c r="Q1725" s="3">
        <f t="shared" si="240"/>
        <v>0</v>
      </c>
      <c r="R1725" s="3">
        <f>I1725 + M1725*Inputs!$B$9 - N1725/Inputs!$B$10</f>
        <v>0</v>
      </c>
    </row>
    <row r="1726" spans="1:18" x14ac:dyDescent="0.3">
      <c r="A1726" s="4">
        <v>46094.833333333343</v>
      </c>
      <c r="B1726" s="3">
        <v>245.58249999999998</v>
      </c>
      <c r="C1726" s="3">
        <v>3.99</v>
      </c>
      <c r="D1726" s="3">
        <f t="shared" si="234"/>
        <v>47.674374999999998</v>
      </c>
      <c r="E1726" s="3">
        <f>MAX(B1726 - D1726/Inputs!$B$5, 0)</f>
        <v>191.40707386363636</v>
      </c>
      <c r="F1726" s="3">
        <f>MAX(D1726*Inputs!$B$5 - B1726, 0)</f>
        <v>0</v>
      </c>
      <c r="G1726" s="3">
        <f t="shared" si="235"/>
        <v>3.99</v>
      </c>
      <c r="H1726" t="str">
        <f t="shared" si="236"/>
        <v>Discharge</v>
      </c>
      <c r="I1726" s="3">
        <f t="shared" si="241"/>
        <v>0</v>
      </c>
      <c r="J1726" s="3">
        <f t="shared" si="242"/>
        <v>318.94827166799325</v>
      </c>
      <c r="K1726" s="3">
        <f>MIN(Inputs!$B$2, (Inputs!$B$8 - I1726)/Inputs!$B$9)</f>
        <v>170</v>
      </c>
      <c r="L1726" s="3">
        <f>MAX(MIN(Inputs!$B$2, I1726*Inputs!$B$10, Inputs!$B$8*Inputs!$B$4 - J1726), 0)</f>
        <v>0</v>
      </c>
      <c r="M1726" s="3">
        <f t="shared" si="237"/>
        <v>0</v>
      </c>
      <c r="N1726" s="3">
        <f t="shared" si="238"/>
        <v>0</v>
      </c>
      <c r="O1726" s="3">
        <f>IF(H1726="Reg", MIN(Inputs!$B$2, I1726*Inputs!$B$10, (Inputs!$B$8-I1726)/Inputs!$B$9), 0)</f>
        <v>0</v>
      </c>
      <c r="P1726" s="3">
        <f t="shared" si="239"/>
        <v>0</v>
      </c>
      <c r="Q1726" s="3">
        <f t="shared" si="240"/>
        <v>0</v>
      </c>
      <c r="R1726" s="3">
        <f>I1726 + M1726*Inputs!$B$9 - N1726/Inputs!$B$10</f>
        <v>0</v>
      </c>
    </row>
    <row r="1727" spans="1:18" x14ac:dyDescent="0.3">
      <c r="A1727" s="4">
        <v>46094.875</v>
      </c>
      <c r="B1727" s="3">
        <v>145.08499999999998</v>
      </c>
      <c r="C1727" s="3">
        <v>1</v>
      </c>
      <c r="D1727" s="3">
        <f t="shared" si="234"/>
        <v>47.674374999999998</v>
      </c>
      <c r="E1727" s="3">
        <f>MAX(B1727 - D1727/Inputs!$B$5, 0)</f>
        <v>90.909573863636354</v>
      </c>
      <c r="F1727" s="3">
        <f>MAX(D1727*Inputs!$B$5 - B1727, 0)</f>
        <v>0</v>
      </c>
      <c r="G1727" s="3">
        <f t="shared" si="235"/>
        <v>1</v>
      </c>
      <c r="H1727" t="str">
        <f t="shared" si="236"/>
        <v>Discharge</v>
      </c>
      <c r="I1727" s="3">
        <f t="shared" si="241"/>
        <v>0</v>
      </c>
      <c r="J1727" s="3">
        <f t="shared" si="242"/>
        <v>318.94827166799325</v>
      </c>
      <c r="K1727" s="3">
        <f>MIN(Inputs!$B$2, (Inputs!$B$8 - I1727)/Inputs!$B$9)</f>
        <v>170</v>
      </c>
      <c r="L1727" s="3">
        <f>MAX(MIN(Inputs!$B$2, I1727*Inputs!$B$10, Inputs!$B$8*Inputs!$B$4 - J1727), 0)</f>
        <v>0</v>
      </c>
      <c r="M1727" s="3">
        <f t="shared" si="237"/>
        <v>0</v>
      </c>
      <c r="N1727" s="3">
        <f t="shared" si="238"/>
        <v>0</v>
      </c>
      <c r="O1727" s="3">
        <f>IF(H1727="Reg", MIN(Inputs!$B$2, I1727*Inputs!$B$10, (Inputs!$B$8-I1727)/Inputs!$B$9), 0)</f>
        <v>0</v>
      </c>
      <c r="P1727" s="3">
        <f t="shared" si="239"/>
        <v>0</v>
      </c>
      <c r="Q1727" s="3">
        <f t="shared" si="240"/>
        <v>0</v>
      </c>
      <c r="R1727" s="3">
        <f>I1727 + M1727*Inputs!$B$9 - N1727/Inputs!$B$10</f>
        <v>0</v>
      </c>
    </row>
    <row r="1728" spans="1:18" x14ac:dyDescent="0.3">
      <c r="A1728" s="4">
        <v>46094.916666666657</v>
      </c>
      <c r="B1728" s="3">
        <v>63.807500000000005</v>
      </c>
      <c r="C1728" s="3">
        <v>0.04</v>
      </c>
      <c r="D1728" s="3">
        <f t="shared" si="234"/>
        <v>47.674374999999998</v>
      </c>
      <c r="E1728" s="3">
        <f>MAX(B1728 - D1728/Inputs!$B$5, 0)</f>
        <v>9.6320738636363714</v>
      </c>
      <c r="F1728" s="3">
        <f>MAX(D1728*Inputs!$B$5 - B1728, 0)</f>
        <v>0</v>
      </c>
      <c r="G1728" s="3">
        <f t="shared" si="235"/>
        <v>0.04</v>
      </c>
      <c r="H1728" t="str">
        <f t="shared" si="236"/>
        <v>Discharge</v>
      </c>
      <c r="I1728" s="3">
        <f t="shared" si="241"/>
        <v>0</v>
      </c>
      <c r="J1728" s="3">
        <f t="shared" si="242"/>
        <v>318.94827166799325</v>
      </c>
      <c r="K1728" s="3">
        <f>MIN(Inputs!$B$2, (Inputs!$B$8 - I1728)/Inputs!$B$9)</f>
        <v>170</v>
      </c>
      <c r="L1728" s="3">
        <f>MAX(MIN(Inputs!$B$2, I1728*Inputs!$B$10, Inputs!$B$8*Inputs!$B$4 - J1728), 0)</f>
        <v>0</v>
      </c>
      <c r="M1728" s="3">
        <f t="shared" si="237"/>
        <v>0</v>
      </c>
      <c r="N1728" s="3">
        <f t="shared" si="238"/>
        <v>0</v>
      </c>
      <c r="O1728" s="3">
        <f>IF(H1728="Reg", MIN(Inputs!$B$2, I1728*Inputs!$B$10, (Inputs!$B$8-I1728)/Inputs!$B$9), 0)</f>
        <v>0</v>
      </c>
      <c r="P1728" s="3">
        <f t="shared" si="239"/>
        <v>0</v>
      </c>
      <c r="Q1728" s="3">
        <f t="shared" si="240"/>
        <v>0</v>
      </c>
      <c r="R1728" s="3">
        <f>I1728 + M1728*Inputs!$B$9 - N1728/Inputs!$B$10</f>
        <v>0</v>
      </c>
    </row>
    <row r="1729" spans="1:18" x14ac:dyDescent="0.3">
      <c r="A1729" s="4">
        <v>46094.958333333343</v>
      </c>
      <c r="B1729" s="3">
        <v>37.227499999999999</v>
      </c>
      <c r="C1729" s="3">
        <v>0.04</v>
      </c>
      <c r="D1729" s="3">
        <f t="shared" si="234"/>
        <v>47.674374999999998</v>
      </c>
      <c r="E1729" s="3">
        <f>MAX(B1729 - D1729/Inputs!$B$5, 0)</f>
        <v>0</v>
      </c>
      <c r="F1729" s="3">
        <f>MAX(D1729*Inputs!$B$5 - B1729, 0)</f>
        <v>4.7259499999999974</v>
      </c>
      <c r="G1729" s="3">
        <f t="shared" si="235"/>
        <v>0.04</v>
      </c>
      <c r="H1729" t="str">
        <f t="shared" si="236"/>
        <v>Charge</v>
      </c>
      <c r="I1729" s="3">
        <f t="shared" si="241"/>
        <v>0</v>
      </c>
      <c r="J1729" s="3">
        <f t="shared" si="242"/>
        <v>318.94827166799325</v>
      </c>
      <c r="K1729" s="3">
        <f>MIN(Inputs!$B$2, (Inputs!$B$8 - I1729)/Inputs!$B$9)</f>
        <v>170</v>
      </c>
      <c r="L1729" s="3">
        <f>MAX(MIN(Inputs!$B$2, I1729*Inputs!$B$10, Inputs!$B$8*Inputs!$B$4 - J1729), 0)</f>
        <v>0</v>
      </c>
      <c r="M1729" s="3">
        <f t="shared" si="237"/>
        <v>170</v>
      </c>
      <c r="N1729" s="3">
        <f t="shared" si="238"/>
        <v>0</v>
      </c>
      <c r="O1729" s="3">
        <f>IF(H1729="Reg", MIN(Inputs!$B$2, I1729*Inputs!$B$10, (Inputs!$B$8-I1729)/Inputs!$B$9), 0)</f>
        <v>0</v>
      </c>
      <c r="P1729" s="3">
        <f t="shared" si="239"/>
        <v>-6328.6750000000002</v>
      </c>
      <c r="Q1729" s="3">
        <f t="shared" si="240"/>
        <v>0</v>
      </c>
      <c r="R1729" s="3">
        <f>I1729 + M1729*Inputs!$B$9 - N1729/Inputs!$B$10</f>
        <v>159.4741358339966</v>
      </c>
    </row>
    <row r="1730" spans="1:18" x14ac:dyDescent="0.3">
      <c r="A1730" s="4">
        <v>46095</v>
      </c>
      <c r="B1730" s="3">
        <v>23.9</v>
      </c>
      <c r="C1730" s="3">
        <v>0.04</v>
      </c>
      <c r="D1730" s="3">
        <f t="shared" ref="D1730:D1793" si="243">AVERAGEIFS(B:B, A:A, "&gt;="&amp;INT(A1730), A:A, "&lt;"&amp;INT(A1730)+1)</f>
        <v>18.246666666666666</v>
      </c>
      <c r="E1730" s="3">
        <f>MAX(B1730 - D1730/Inputs!$B$5, 0)</f>
        <v>3.1651515151515142</v>
      </c>
      <c r="F1730" s="3">
        <f>MAX(D1730*Inputs!$B$5 - B1730, 0)</f>
        <v>0</v>
      </c>
      <c r="G1730" s="3">
        <f t="shared" ref="G1730:G1793" si="244">C1730</f>
        <v>0.04</v>
      </c>
      <c r="H1730" t="str">
        <f t="shared" ref="H1730:H1793" si="245">IF(MAX(E1730, F1730, G1730)&lt;=0, "Idle", IF(AND(G1730&gt;=E1730, G1730&gt;=F1730), "Reg", IF(E1730&gt;=F1730, "Discharge", "Charge")))</f>
        <v>Discharge</v>
      </c>
      <c r="I1730" s="3">
        <f t="shared" si="241"/>
        <v>159.4741358339966</v>
      </c>
      <c r="J1730" s="3">
        <f t="shared" si="242"/>
        <v>0</v>
      </c>
      <c r="K1730" s="3">
        <f>MIN(Inputs!$B$2, (Inputs!$B$8 - I1730)/Inputs!$B$9)</f>
        <v>170</v>
      </c>
      <c r="L1730" s="3">
        <f>MAX(MIN(Inputs!$B$2, I1730*Inputs!$B$10, Inputs!$B$8*Inputs!$B$4 - J1730), 0)</f>
        <v>149.6</v>
      </c>
      <c r="M1730" s="3">
        <f t="shared" ref="M1730:M1793" si="246">IF(H1730="Charge", K1730, 0)</f>
        <v>0</v>
      </c>
      <c r="N1730" s="3">
        <f t="shared" ref="N1730:N1793" si="247">IF(H1730="Discharge", L1730, 0)</f>
        <v>149.6</v>
      </c>
      <c r="O1730" s="3">
        <f>IF(H1730="Reg", MIN(Inputs!$B$2, I1730*Inputs!$B$10, (Inputs!$B$8-I1730)/Inputs!$B$9), 0)</f>
        <v>0</v>
      </c>
      <c r="P1730" s="3">
        <f t="shared" ref="P1730:P1793" si="248">(N1730 - M1730) * B1730</f>
        <v>3575.4399999999996</v>
      </c>
      <c r="Q1730" s="3">
        <f t="shared" ref="Q1730:Q1793" si="249">O1730 * C1730</f>
        <v>0</v>
      </c>
      <c r="R1730" s="3">
        <f>I1730 + M1730*Inputs!$B$9 - N1730/Inputs!$B$10</f>
        <v>0</v>
      </c>
    </row>
    <row r="1731" spans="1:18" x14ac:dyDescent="0.3">
      <c r="A1731" s="4">
        <v>46095.041666666657</v>
      </c>
      <c r="B1731" s="3">
        <v>14.285</v>
      </c>
      <c r="C1731" s="3">
        <v>0.04</v>
      </c>
      <c r="D1731" s="3">
        <f t="shared" si="243"/>
        <v>18.246666666666666</v>
      </c>
      <c r="E1731" s="3">
        <f>MAX(B1731 - D1731/Inputs!$B$5, 0)</f>
        <v>0</v>
      </c>
      <c r="F1731" s="3">
        <f>MAX(D1731*Inputs!$B$5 - B1731, 0)</f>
        <v>1.7720666666666673</v>
      </c>
      <c r="G1731" s="3">
        <f t="shared" si="244"/>
        <v>0.04</v>
      </c>
      <c r="H1731" t="str">
        <f t="shared" si="245"/>
        <v>Charge</v>
      </c>
      <c r="I1731" s="3">
        <f t="shared" ref="I1731:I1794" si="250">R1730</f>
        <v>0</v>
      </c>
      <c r="J1731" s="3">
        <f t="shared" ref="J1731:J1794" si="251">IF(INT(A1731)=INT(A1730), J1730 + N1730, 0)</f>
        <v>149.6</v>
      </c>
      <c r="K1731" s="3">
        <f>MIN(Inputs!$B$2, (Inputs!$B$8 - I1731)/Inputs!$B$9)</f>
        <v>170</v>
      </c>
      <c r="L1731" s="3">
        <f>MAX(MIN(Inputs!$B$2, I1731*Inputs!$B$10, Inputs!$B$8*Inputs!$B$4 - J1731), 0)</f>
        <v>0</v>
      </c>
      <c r="M1731" s="3">
        <f t="shared" si="246"/>
        <v>170</v>
      </c>
      <c r="N1731" s="3">
        <f t="shared" si="247"/>
        <v>0</v>
      </c>
      <c r="O1731" s="3">
        <f>IF(H1731="Reg", MIN(Inputs!$B$2, I1731*Inputs!$B$10, (Inputs!$B$8-I1731)/Inputs!$B$9), 0)</f>
        <v>0</v>
      </c>
      <c r="P1731" s="3">
        <f t="shared" si="248"/>
        <v>-2428.4499999999998</v>
      </c>
      <c r="Q1731" s="3">
        <f t="shared" si="249"/>
        <v>0</v>
      </c>
      <c r="R1731" s="3">
        <f>I1731 + M1731*Inputs!$B$9 - N1731/Inputs!$B$10</f>
        <v>159.4741358339966</v>
      </c>
    </row>
    <row r="1732" spans="1:18" x14ac:dyDescent="0.3">
      <c r="A1732" s="4">
        <v>46095.083333333343</v>
      </c>
      <c r="B1732" s="3">
        <v>11.925000000000001</v>
      </c>
      <c r="C1732" s="3">
        <v>0.04</v>
      </c>
      <c r="D1732" s="3">
        <f t="shared" si="243"/>
        <v>18.246666666666666</v>
      </c>
      <c r="E1732" s="3">
        <f>MAX(B1732 - D1732/Inputs!$B$5, 0)</f>
        <v>0</v>
      </c>
      <c r="F1732" s="3">
        <f>MAX(D1732*Inputs!$B$5 - B1732, 0)</f>
        <v>4.1320666666666668</v>
      </c>
      <c r="G1732" s="3">
        <f t="shared" si="244"/>
        <v>0.04</v>
      </c>
      <c r="H1732" t="str">
        <f t="shared" si="245"/>
        <v>Charge</v>
      </c>
      <c r="I1732" s="3">
        <f t="shared" si="250"/>
        <v>159.4741358339966</v>
      </c>
      <c r="J1732" s="3">
        <f t="shared" si="251"/>
        <v>149.6</v>
      </c>
      <c r="K1732" s="3">
        <f>MIN(Inputs!$B$2, (Inputs!$B$8 - I1732)/Inputs!$B$9)</f>
        <v>170</v>
      </c>
      <c r="L1732" s="3">
        <f>MAX(MIN(Inputs!$B$2, I1732*Inputs!$B$10, Inputs!$B$8*Inputs!$B$4 - J1732), 0)</f>
        <v>149.6</v>
      </c>
      <c r="M1732" s="3">
        <f t="shared" si="246"/>
        <v>170</v>
      </c>
      <c r="N1732" s="3">
        <f t="shared" si="247"/>
        <v>0</v>
      </c>
      <c r="O1732" s="3">
        <f>IF(H1732="Reg", MIN(Inputs!$B$2, I1732*Inputs!$B$10, (Inputs!$B$8-I1732)/Inputs!$B$9), 0)</f>
        <v>0</v>
      </c>
      <c r="P1732" s="3">
        <f t="shared" si="248"/>
        <v>-2027.2500000000002</v>
      </c>
      <c r="Q1732" s="3">
        <f t="shared" si="249"/>
        <v>0</v>
      </c>
      <c r="R1732" s="3">
        <f>I1732 + M1732*Inputs!$B$9 - N1732/Inputs!$B$10</f>
        <v>318.9482716679932</v>
      </c>
    </row>
    <row r="1733" spans="1:18" x14ac:dyDescent="0.3">
      <c r="A1733" s="4">
        <v>46095.125</v>
      </c>
      <c r="B1733" s="3">
        <v>8.43</v>
      </c>
      <c r="C1733" s="3">
        <v>0.05</v>
      </c>
      <c r="D1733" s="3">
        <f t="shared" si="243"/>
        <v>18.246666666666666</v>
      </c>
      <c r="E1733" s="3">
        <f>MAX(B1733 - D1733/Inputs!$B$5, 0)</f>
        <v>0</v>
      </c>
      <c r="F1733" s="3">
        <f>MAX(D1733*Inputs!$B$5 - B1733, 0)</f>
        <v>7.6270666666666678</v>
      </c>
      <c r="G1733" s="3">
        <f t="shared" si="244"/>
        <v>0.05</v>
      </c>
      <c r="H1733" t="str">
        <f t="shared" si="245"/>
        <v>Charge</v>
      </c>
      <c r="I1733" s="3">
        <f t="shared" si="250"/>
        <v>318.9482716679932</v>
      </c>
      <c r="J1733" s="3">
        <f t="shared" si="251"/>
        <v>149.6</v>
      </c>
      <c r="K1733" s="3">
        <f>MIN(Inputs!$B$2, (Inputs!$B$8 - I1733)/Inputs!$B$9)</f>
        <v>22.44121780453775</v>
      </c>
      <c r="L1733" s="3">
        <f>MAX(MIN(Inputs!$B$2, I1733*Inputs!$B$10, Inputs!$B$8*Inputs!$B$4 - J1733), 0)</f>
        <v>170</v>
      </c>
      <c r="M1733" s="3">
        <f t="shared" si="246"/>
        <v>22.44121780453775</v>
      </c>
      <c r="N1733" s="3">
        <f t="shared" si="247"/>
        <v>0</v>
      </c>
      <c r="O1733" s="3">
        <f>IF(H1733="Reg", MIN(Inputs!$B$2, I1733*Inputs!$B$10, (Inputs!$B$8-I1733)/Inputs!$B$9), 0)</f>
        <v>0</v>
      </c>
      <c r="P1733" s="3">
        <f t="shared" si="248"/>
        <v>-189.17946609225322</v>
      </c>
      <c r="Q1733" s="3">
        <f t="shared" si="249"/>
        <v>0</v>
      </c>
      <c r="R1733" s="3">
        <f>I1733 + M1733*Inputs!$B$9 - N1733/Inputs!$B$10</f>
        <v>340</v>
      </c>
    </row>
    <row r="1734" spans="1:18" x14ac:dyDescent="0.3">
      <c r="A1734" s="4">
        <v>46095.166666666657</v>
      </c>
      <c r="B1734" s="3">
        <v>5.6775000000000002</v>
      </c>
      <c r="C1734" s="3">
        <v>0.05</v>
      </c>
      <c r="D1734" s="3">
        <f t="shared" si="243"/>
        <v>18.246666666666666</v>
      </c>
      <c r="E1734" s="3">
        <f>MAX(B1734 - D1734/Inputs!$B$5, 0)</f>
        <v>0</v>
      </c>
      <c r="F1734" s="3">
        <f>MAX(D1734*Inputs!$B$5 - B1734, 0)</f>
        <v>10.379566666666667</v>
      </c>
      <c r="G1734" s="3">
        <f t="shared" si="244"/>
        <v>0.05</v>
      </c>
      <c r="H1734" t="str">
        <f t="shared" si="245"/>
        <v>Charge</v>
      </c>
      <c r="I1734" s="3">
        <f t="shared" si="250"/>
        <v>340</v>
      </c>
      <c r="J1734" s="3">
        <f t="shared" si="251"/>
        <v>149.6</v>
      </c>
      <c r="K1734" s="3">
        <f>MIN(Inputs!$B$2, (Inputs!$B$8 - I1734)/Inputs!$B$9)</f>
        <v>0</v>
      </c>
      <c r="L1734" s="3">
        <f>MAX(MIN(Inputs!$B$2, I1734*Inputs!$B$10, Inputs!$B$8*Inputs!$B$4 - J1734), 0)</f>
        <v>170</v>
      </c>
      <c r="M1734" s="3">
        <f t="shared" si="246"/>
        <v>0</v>
      </c>
      <c r="N1734" s="3">
        <f t="shared" si="247"/>
        <v>0</v>
      </c>
      <c r="O1734" s="3">
        <f>IF(H1734="Reg", MIN(Inputs!$B$2, I1734*Inputs!$B$10, (Inputs!$B$8-I1734)/Inputs!$B$9), 0)</f>
        <v>0</v>
      </c>
      <c r="P1734" s="3">
        <f t="shared" si="248"/>
        <v>0</v>
      </c>
      <c r="Q1734" s="3">
        <f t="shared" si="249"/>
        <v>0</v>
      </c>
      <c r="R1734" s="3">
        <f>I1734 + M1734*Inputs!$B$9 - N1734/Inputs!$B$10</f>
        <v>340</v>
      </c>
    </row>
    <row r="1735" spans="1:18" x14ac:dyDescent="0.3">
      <c r="A1735" s="4">
        <v>46095.208333333343</v>
      </c>
      <c r="B1735" s="3">
        <v>11.127500000000001</v>
      </c>
      <c r="C1735" s="3">
        <v>0.1</v>
      </c>
      <c r="D1735" s="3">
        <f t="shared" si="243"/>
        <v>18.246666666666666</v>
      </c>
      <c r="E1735" s="3">
        <f>MAX(B1735 - D1735/Inputs!$B$5, 0)</f>
        <v>0</v>
      </c>
      <c r="F1735" s="3">
        <f>MAX(D1735*Inputs!$B$5 - B1735, 0)</f>
        <v>4.9295666666666662</v>
      </c>
      <c r="G1735" s="3">
        <f t="shared" si="244"/>
        <v>0.1</v>
      </c>
      <c r="H1735" t="str">
        <f t="shared" si="245"/>
        <v>Charge</v>
      </c>
      <c r="I1735" s="3">
        <f t="shared" si="250"/>
        <v>340</v>
      </c>
      <c r="J1735" s="3">
        <f t="shared" si="251"/>
        <v>149.6</v>
      </c>
      <c r="K1735" s="3">
        <f>MIN(Inputs!$B$2, (Inputs!$B$8 - I1735)/Inputs!$B$9)</f>
        <v>0</v>
      </c>
      <c r="L1735" s="3">
        <f>MAX(MIN(Inputs!$B$2, I1735*Inputs!$B$10, Inputs!$B$8*Inputs!$B$4 - J1735), 0)</f>
        <v>170</v>
      </c>
      <c r="M1735" s="3">
        <f t="shared" si="246"/>
        <v>0</v>
      </c>
      <c r="N1735" s="3">
        <f t="shared" si="247"/>
        <v>0</v>
      </c>
      <c r="O1735" s="3">
        <f>IF(H1735="Reg", MIN(Inputs!$B$2, I1735*Inputs!$B$10, (Inputs!$B$8-I1735)/Inputs!$B$9), 0)</f>
        <v>0</v>
      </c>
      <c r="P1735" s="3">
        <f t="shared" si="248"/>
        <v>0</v>
      </c>
      <c r="Q1735" s="3">
        <f t="shared" si="249"/>
        <v>0</v>
      </c>
      <c r="R1735" s="3">
        <f>I1735 + M1735*Inputs!$B$9 - N1735/Inputs!$B$10</f>
        <v>340</v>
      </c>
    </row>
    <row r="1736" spans="1:18" x14ac:dyDescent="0.3">
      <c r="A1736" s="4">
        <v>46095.25</v>
      </c>
      <c r="B1736" s="3">
        <v>12.96</v>
      </c>
      <c r="C1736" s="3">
        <v>0.87</v>
      </c>
      <c r="D1736" s="3">
        <f t="shared" si="243"/>
        <v>18.246666666666666</v>
      </c>
      <c r="E1736" s="3">
        <f>MAX(B1736 - D1736/Inputs!$B$5, 0)</f>
        <v>0</v>
      </c>
      <c r="F1736" s="3">
        <f>MAX(D1736*Inputs!$B$5 - B1736, 0)</f>
        <v>3.0970666666666666</v>
      </c>
      <c r="G1736" s="3">
        <f t="shared" si="244"/>
        <v>0.87</v>
      </c>
      <c r="H1736" t="str">
        <f t="shared" si="245"/>
        <v>Charge</v>
      </c>
      <c r="I1736" s="3">
        <f t="shared" si="250"/>
        <v>340</v>
      </c>
      <c r="J1736" s="3">
        <f t="shared" si="251"/>
        <v>149.6</v>
      </c>
      <c r="K1736" s="3">
        <f>MIN(Inputs!$B$2, (Inputs!$B$8 - I1736)/Inputs!$B$9)</f>
        <v>0</v>
      </c>
      <c r="L1736" s="3">
        <f>MAX(MIN(Inputs!$B$2, I1736*Inputs!$B$10, Inputs!$B$8*Inputs!$B$4 - J1736), 0)</f>
        <v>170</v>
      </c>
      <c r="M1736" s="3">
        <f t="shared" si="246"/>
        <v>0</v>
      </c>
      <c r="N1736" s="3">
        <f t="shared" si="247"/>
        <v>0</v>
      </c>
      <c r="O1736" s="3">
        <f>IF(H1736="Reg", MIN(Inputs!$B$2, I1736*Inputs!$B$10, (Inputs!$B$8-I1736)/Inputs!$B$9), 0)</f>
        <v>0</v>
      </c>
      <c r="P1736" s="3">
        <f t="shared" si="248"/>
        <v>0</v>
      </c>
      <c r="Q1736" s="3">
        <f t="shared" si="249"/>
        <v>0</v>
      </c>
      <c r="R1736" s="3">
        <f>I1736 + M1736*Inputs!$B$9 - N1736/Inputs!$B$10</f>
        <v>340</v>
      </c>
    </row>
    <row r="1737" spans="1:18" x14ac:dyDescent="0.3">
      <c r="A1737" s="4">
        <v>46095.291666666657</v>
      </c>
      <c r="B1737" s="3">
        <v>15.925000000000001</v>
      </c>
      <c r="C1737" s="3">
        <v>7.5</v>
      </c>
      <c r="D1737" s="3">
        <f t="shared" si="243"/>
        <v>18.246666666666666</v>
      </c>
      <c r="E1737" s="3">
        <f>MAX(B1737 - D1737/Inputs!$B$5, 0)</f>
        <v>0</v>
      </c>
      <c r="F1737" s="3">
        <f>MAX(D1737*Inputs!$B$5 - B1737, 0)</f>
        <v>0.13206666666666678</v>
      </c>
      <c r="G1737" s="3">
        <f t="shared" si="244"/>
        <v>7.5</v>
      </c>
      <c r="H1737" t="str">
        <f t="shared" si="245"/>
        <v>Reg</v>
      </c>
      <c r="I1737" s="3">
        <f t="shared" si="250"/>
        <v>340</v>
      </c>
      <c r="J1737" s="3">
        <f t="shared" si="251"/>
        <v>149.6</v>
      </c>
      <c r="K1737" s="3">
        <f>MIN(Inputs!$B$2, (Inputs!$B$8 - I1737)/Inputs!$B$9)</f>
        <v>0</v>
      </c>
      <c r="L1737" s="3">
        <f>MAX(MIN(Inputs!$B$2, I1737*Inputs!$B$10, Inputs!$B$8*Inputs!$B$4 - J1737), 0)</f>
        <v>170</v>
      </c>
      <c r="M1737" s="3">
        <f t="shared" si="246"/>
        <v>0</v>
      </c>
      <c r="N1737" s="3">
        <f t="shared" si="247"/>
        <v>0</v>
      </c>
      <c r="O1737" s="3">
        <f>IF(H1737="Reg", MIN(Inputs!$B$2, I1737*Inputs!$B$10, (Inputs!$B$8-I1737)/Inputs!$B$9), 0)</f>
        <v>0</v>
      </c>
      <c r="P1737" s="3">
        <f t="shared" si="248"/>
        <v>0</v>
      </c>
      <c r="Q1737" s="3">
        <f t="shared" si="249"/>
        <v>0</v>
      </c>
      <c r="R1737" s="3">
        <f>I1737 + M1737*Inputs!$B$9 - N1737/Inputs!$B$10</f>
        <v>340</v>
      </c>
    </row>
    <row r="1738" spans="1:18" x14ac:dyDescent="0.3">
      <c r="A1738" s="4">
        <v>46095.333333333343</v>
      </c>
      <c r="B1738" s="3">
        <v>15.6</v>
      </c>
      <c r="C1738" s="3">
        <v>5</v>
      </c>
      <c r="D1738" s="3">
        <f t="shared" si="243"/>
        <v>18.246666666666666</v>
      </c>
      <c r="E1738" s="3">
        <f>MAX(B1738 - D1738/Inputs!$B$5, 0)</f>
        <v>0</v>
      </c>
      <c r="F1738" s="3">
        <f>MAX(D1738*Inputs!$B$5 - B1738, 0)</f>
        <v>0.45706666666666784</v>
      </c>
      <c r="G1738" s="3">
        <f t="shared" si="244"/>
        <v>5</v>
      </c>
      <c r="H1738" t="str">
        <f t="shared" si="245"/>
        <v>Reg</v>
      </c>
      <c r="I1738" s="3">
        <f t="shared" si="250"/>
        <v>340</v>
      </c>
      <c r="J1738" s="3">
        <f t="shared" si="251"/>
        <v>149.6</v>
      </c>
      <c r="K1738" s="3">
        <f>MIN(Inputs!$B$2, (Inputs!$B$8 - I1738)/Inputs!$B$9)</f>
        <v>0</v>
      </c>
      <c r="L1738" s="3">
        <f>MAX(MIN(Inputs!$B$2, I1738*Inputs!$B$10, Inputs!$B$8*Inputs!$B$4 - J1738), 0)</f>
        <v>170</v>
      </c>
      <c r="M1738" s="3">
        <f t="shared" si="246"/>
        <v>0</v>
      </c>
      <c r="N1738" s="3">
        <f t="shared" si="247"/>
        <v>0</v>
      </c>
      <c r="O1738" s="3">
        <f>IF(H1738="Reg", MIN(Inputs!$B$2, I1738*Inputs!$B$10, (Inputs!$B$8-I1738)/Inputs!$B$9), 0)</f>
        <v>0</v>
      </c>
      <c r="P1738" s="3">
        <f t="shared" si="248"/>
        <v>0</v>
      </c>
      <c r="Q1738" s="3">
        <f t="shared" si="249"/>
        <v>0</v>
      </c>
      <c r="R1738" s="3">
        <f>I1738 + M1738*Inputs!$B$9 - N1738/Inputs!$B$10</f>
        <v>340</v>
      </c>
    </row>
    <row r="1739" spans="1:18" x14ac:dyDescent="0.3">
      <c r="A1739" s="4">
        <v>46095.375</v>
      </c>
      <c r="B1739" s="3">
        <v>1.4</v>
      </c>
      <c r="C1739" s="3">
        <v>1</v>
      </c>
      <c r="D1739" s="3">
        <f t="shared" si="243"/>
        <v>18.246666666666666</v>
      </c>
      <c r="E1739" s="3">
        <f>MAX(B1739 - D1739/Inputs!$B$5, 0)</f>
        <v>0</v>
      </c>
      <c r="F1739" s="3">
        <f>MAX(D1739*Inputs!$B$5 - B1739, 0)</f>
        <v>14.657066666666667</v>
      </c>
      <c r="G1739" s="3">
        <f t="shared" si="244"/>
        <v>1</v>
      </c>
      <c r="H1739" t="str">
        <f t="shared" si="245"/>
        <v>Charge</v>
      </c>
      <c r="I1739" s="3">
        <f t="shared" si="250"/>
        <v>340</v>
      </c>
      <c r="J1739" s="3">
        <f t="shared" si="251"/>
        <v>149.6</v>
      </c>
      <c r="K1739" s="3">
        <f>MIN(Inputs!$B$2, (Inputs!$B$8 - I1739)/Inputs!$B$9)</f>
        <v>0</v>
      </c>
      <c r="L1739" s="3">
        <f>MAX(MIN(Inputs!$B$2, I1739*Inputs!$B$10, Inputs!$B$8*Inputs!$B$4 - J1739), 0)</f>
        <v>170</v>
      </c>
      <c r="M1739" s="3">
        <f t="shared" si="246"/>
        <v>0</v>
      </c>
      <c r="N1739" s="3">
        <f t="shared" si="247"/>
        <v>0</v>
      </c>
      <c r="O1739" s="3">
        <f>IF(H1739="Reg", MIN(Inputs!$B$2, I1739*Inputs!$B$10, (Inputs!$B$8-I1739)/Inputs!$B$9), 0)</f>
        <v>0</v>
      </c>
      <c r="P1739" s="3">
        <f t="shared" si="248"/>
        <v>0</v>
      </c>
      <c r="Q1739" s="3">
        <f t="shared" si="249"/>
        <v>0</v>
      </c>
      <c r="R1739" s="3">
        <f>I1739 + M1739*Inputs!$B$9 - N1739/Inputs!$B$10</f>
        <v>340</v>
      </c>
    </row>
    <row r="1740" spans="1:18" x14ac:dyDescent="0.3">
      <c r="A1740" s="4">
        <v>46095.416666666657</v>
      </c>
      <c r="B1740" s="3">
        <v>-2.625</v>
      </c>
      <c r="C1740" s="3">
        <v>0.84</v>
      </c>
      <c r="D1740" s="3">
        <f t="shared" si="243"/>
        <v>18.246666666666666</v>
      </c>
      <c r="E1740" s="3">
        <f>MAX(B1740 - D1740/Inputs!$B$5, 0)</f>
        <v>0</v>
      </c>
      <c r="F1740" s="3">
        <f>MAX(D1740*Inputs!$B$5 - B1740, 0)</f>
        <v>18.682066666666667</v>
      </c>
      <c r="G1740" s="3">
        <f t="shared" si="244"/>
        <v>0.84</v>
      </c>
      <c r="H1740" t="str">
        <f t="shared" si="245"/>
        <v>Charge</v>
      </c>
      <c r="I1740" s="3">
        <f t="shared" si="250"/>
        <v>340</v>
      </c>
      <c r="J1740" s="3">
        <f t="shared" si="251"/>
        <v>149.6</v>
      </c>
      <c r="K1740" s="3">
        <f>MIN(Inputs!$B$2, (Inputs!$B$8 - I1740)/Inputs!$B$9)</f>
        <v>0</v>
      </c>
      <c r="L1740" s="3">
        <f>MAX(MIN(Inputs!$B$2, I1740*Inputs!$B$10, Inputs!$B$8*Inputs!$B$4 - J1740), 0)</f>
        <v>170</v>
      </c>
      <c r="M1740" s="3">
        <f t="shared" si="246"/>
        <v>0</v>
      </c>
      <c r="N1740" s="3">
        <f t="shared" si="247"/>
        <v>0</v>
      </c>
      <c r="O1740" s="3">
        <f>IF(H1740="Reg", MIN(Inputs!$B$2, I1740*Inputs!$B$10, (Inputs!$B$8-I1740)/Inputs!$B$9), 0)</f>
        <v>0</v>
      </c>
      <c r="P1740" s="3">
        <f t="shared" si="248"/>
        <v>0</v>
      </c>
      <c r="Q1740" s="3">
        <f t="shared" si="249"/>
        <v>0</v>
      </c>
      <c r="R1740" s="3">
        <f>I1740 + M1740*Inputs!$B$9 - N1740/Inputs!$B$10</f>
        <v>340</v>
      </c>
    </row>
    <row r="1741" spans="1:18" x14ac:dyDescent="0.3">
      <c r="A1741" s="4">
        <v>46095.458333333343</v>
      </c>
      <c r="B1741" s="3">
        <v>-2.7824999999999998</v>
      </c>
      <c r="C1741" s="3">
        <v>0.6</v>
      </c>
      <c r="D1741" s="3">
        <f t="shared" si="243"/>
        <v>18.246666666666666</v>
      </c>
      <c r="E1741" s="3">
        <f>MAX(B1741 - D1741/Inputs!$B$5, 0)</f>
        <v>0</v>
      </c>
      <c r="F1741" s="3">
        <f>MAX(D1741*Inputs!$B$5 - B1741, 0)</f>
        <v>18.839566666666666</v>
      </c>
      <c r="G1741" s="3">
        <f t="shared" si="244"/>
        <v>0.6</v>
      </c>
      <c r="H1741" t="str">
        <f t="shared" si="245"/>
        <v>Charge</v>
      </c>
      <c r="I1741" s="3">
        <f t="shared" si="250"/>
        <v>340</v>
      </c>
      <c r="J1741" s="3">
        <f t="shared" si="251"/>
        <v>149.6</v>
      </c>
      <c r="K1741" s="3">
        <f>MIN(Inputs!$B$2, (Inputs!$B$8 - I1741)/Inputs!$B$9)</f>
        <v>0</v>
      </c>
      <c r="L1741" s="3">
        <f>MAX(MIN(Inputs!$B$2, I1741*Inputs!$B$10, Inputs!$B$8*Inputs!$B$4 - J1741), 0)</f>
        <v>170</v>
      </c>
      <c r="M1741" s="3">
        <f t="shared" si="246"/>
        <v>0</v>
      </c>
      <c r="N1741" s="3">
        <f t="shared" si="247"/>
        <v>0</v>
      </c>
      <c r="O1741" s="3">
        <f>IF(H1741="Reg", MIN(Inputs!$B$2, I1741*Inputs!$B$10, (Inputs!$B$8-I1741)/Inputs!$B$9), 0)</f>
        <v>0</v>
      </c>
      <c r="P1741" s="3">
        <f t="shared" si="248"/>
        <v>0</v>
      </c>
      <c r="Q1741" s="3">
        <f t="shared" si="249"/>
        <v>0</v>
      </c>
      <c r="R1741" s="3">
        <f>I1741 + M1741*Inputs!$B$9 - N1741/Inputs!$B$10</f>
        <v>340</v>
      </c>
    </row>
    <row r="1742" spans="1:18" x14ac:dyDescent="0.3">
      <c r="A1742" s="4">
        <v>46095.5</v>
      </c>
      <c r="B1742" s="3">
        <v>1.2875000000000001</v>
      </c>
      <c r="C1742" s="3">
        <v>0.5</v>
      </c>
      <c r="D1742" s="3">
        <f t="shared" si="243"/>
        <v>18.246666666666666</v>
      </c>
      <c r="E1742" s="3">
        <f>MAX(B1742 - D1742/Inputs!$B$5, 0)</f>
        <v>0</v>
      </c>
      <c r="F1742" s="3">
        <f>MAX(D1742*Inputs!$B$5 - B1742, 0)</f>
        <v>14.769566666666668</v>
      </c>
      <c r="G1742" s="3">
        <f t="shared" si="244"/>
        <v>0.5</v>
      </c>
      <c r="H1742" t="str">
        <f t="shared" si="245"/>
        <v>Charge</v>
      </c>
      <c r="I1742" s="3">
        <f t="shared" si="250"/>
        <v>340</v>
      </c>
      <c r="J1742" s="3">
        <f t="shared" si="251"/>
        <v>149.6</v>
      </c>
      <c r="K1742" s="3">
        <f>MIN(Inputs!$B$2, (Inputs!$B$8 - I1742)/Inputs!$B$9)</f>
        <v>0</v>
      </c>
      <c r="L1742" s="3">
        <f>MAX(MIN(Inputs!$B$2, I1742*Inputs!$B$10, Inputs!$B$8*Inputs!$B$4 - J1742), 0)</f>
        <v>170</v>
      </c>
      <c r="M1742" s="3">
        <f t="shared" si="246"/>
        <v>0</v>
      </c>
      <c r="N1742" s="3">
        <f t="shared" si="247"/>
        <v>0</v>
      </c>
      <c r="O1742" s="3">
        <f>IF(H1742="Reg", MIN(Inputs!$B$2, I1742*Inputs!$B$10, (Inputs!$B$8-I1742)/Inputs!$B$9), 0)</f>
        <v>0</v>
      </c>
      <c r="P1742" s="3">
        <f t="shared" si="248"/>
        <v>0</v>
      </c>
      <c r="Q1742" s="3">
        <f t="shared" si="249"/>
        <v>0</v>
      </c>
      <c r="R1742" s="3">
        <f>I1742 + M1742*Inputs!$B$9 - N1742/Inputs!$B$10</f>
        <v>340</v>
      </c>
    </row>
    <row r="1743" spans="1:18" x14ac:dyDescent="0.3">
      <c r="A1743" s="4">
        <v>46095.541666666657</v>
      </c>
      <c r="B1743" s="3">
        <v>6.4524999999999997</v>
      </c>
      <c r="C1743" s="3">
        <v>0.99</v>
      </c>
      <c r="D1743" s="3">
        <f t="shared" si="243"/>
        <v>18.246666666666666</v>
      </c>
      <c r="E1743" s="3">
        <f>MAX(B1743 - D1743/Inputs!$B$5, 0)</f>
        <v>0</v>
      </c>
      <c r="F1743" s="3">
        <f>MAX(D1743*Inputs!$B$5 - B1743, 0)</f>
        <v>9.6045666666666669</v>
      </c>
      <c r="G1743" s="3">
        <f t="shared" si="244"/>
        <v>0.99</v>
      </c>
      <c r="H1743" t="str">
        <f t="shared" si="245"/>
        <v>Charge</v>
      </c>
      <c r="I1743" s="3">
        <f t="shared" si="250"/>
        <v>340</v>
      </c>
      <c r="J1743" s="3">
        <f t="shared" si="251"/>
        <v>149.6</v>
      </c>
      <c r="K1743" s="3">
        <f>MIN(Inputs!$B$2, (Inputs!$B$8 - I1743)/Inputs!$B$9)</f>
        <v>0</v>
      </c>
      <c r="L1743" s="3">
        <f>MAX(MIN(Inputs!$B$2, I1743*Inputs!$B$10, Inputs!$B$8*Inputs!$B$4 - J1743), 0)</f>
        <v>170</v>
      </c>
      <c r="M1743" s="3">
        <f t="shared" si="246"/>
        <v>0</v>
      </c>
      <c r="N1743" s="3">
        <f t="shared" si="247"/>
        <v>0</v>
      </c>
      <c r="O1743" s="3">
        <f>IF(H1743="Reg", MIN(Inputs!$B$2, I1743*Inputs!$B$10, (Inputs!$B$8-I1743)/Inputs!$B$9), 0)</f>
        <v>0</v>
      </c>
      <c r="P1743" s="3">
        <f t="shared" si="248"/>
        <v>0</v>
      </c>
      <c r="Q1743" s="3">
        <f t="shared" si="249"/>
        <v>0</v>
      </c>
      <c r="R1743" s="3">
        <f>I1743 + M1743*Inputs!$B$9 - N1743/Inputs!$B$10</f>
        <v>340</v>
      </c>
    </row>
    <row r="1744" spans="1:18" x14ac:dyDescent="0.3">
      <c r="A1744" s="4">
        <v>46095.583333333343</v>
      </c>
      <c r="B1744" s="3">
        <v>13.14</v>
      </c>
      <c r="C1744" s="3">
        <v>1</v>
      </c>
      <c r="D1744" s="3">
        <f t="shared" si="243"/>
        <v>18.246666666666666</v>
      </c>
      <c r="E1744" s="3">
        <f>MAX(B1744 - D1744/Inputs!$B$5, 0)</f>
        <v>0</v>
      </c>
      <c r="F1744" s="3">
        <f>MAX(D1744*Inputs!$B$5 - B1744, 0)</f>
        <v>2.9170666666666669</v>
      </c>
      <c r="G1744" s="3">
        <f t="shared" si="244"/>
        <v>1</v>
      </c>
      <c r="H1744" t="str">
        <f t="shared" si="245"/>
        <v>Charge</v>
      </c>
      <c r="I1744" s="3">
        <f t="shared" si="250"/>
        <v>340</v>
      </c>
      <c r="J1744" s="3">
        <f t="shared" si="251"/>
        <v>149.6</v>
      </c>
      <c r="K1744" s="3">
        <f>MIN(Inputs!$B$2, (Inputs!$B$8 - I1744)/Inputs!$B$9)</f>
        <v>0</v>
      </c>
      <c r="L1744" s="3">
        <f>MAX(MIN(Inputs!$B$2, I1744*Inputs!$B$10, Inputs!$B$8*Inputs!$B$4 - J1744), 0)</f>
        <v>170</v>
      </c>
      <c r="M1744" s="3">
        <f t="shared" si="246"/>
        <v>0</v>
      </c>
      <c r="N1744" s="3">
        <f t="shared" si="247"/>
        <v>0</v>
      </c>
      <c r="O1744" s="3">
        <f>IF(H1744="Reg", MIN(Inputs!$B$2, I1744*Inputs!$B$10, (Inputs!$B$8-I1744)/Inputs!$B$9), 0)</f>
        <v>0</v>
      </c>
      <c r="P1744" s="3">
        <f t="shared" si="248"/>
        <v>0</v>
      </c>
      <c r="Q1744" s="3">
        <f t="shared" si="249"/>
        <v>0</v>
      </c>
      <c r="R1744" s="3">
        <f>I1744 + M1744*Inputs!$B$9 - N1744/Inputs!$B$10</f>
        <v>340</v>
      </c>
    </row>
    <row r="1745" spans="1:18" x14ac:dyDescent="0.3">
      <c r="A1745" s="4">
        <v>46095.625</v>
      </c>
      <c r="B1745" s="3">
        <v>12.484999999999999</v>
      </c>
      <c r="C1745" s="3">
        <v>1</v>
      </c>
      <c r="D1745" s="3">
        <f t="shared" si="243"/>
        <v>18.246666666666666</v>
      </c>
      <c r="E1745" s="3">
        <f>MAX(B1745 - D1745/Inputs!$B$5, 0)</f>
        <v>0</v>
      </c>
      <c r="F1745" s="3">
        <f>MAX(D1745*Inputs!$B$5 - B1745, 0)</f>
        <v>3.5720666666666681</v>
      </c>
      <c r="G1745" s="3">
        <f t="shared" si="244"/>
        <v>1</v>
      </c>
      <c r="H1745" t="str">
        <f t="shared" si="245"/>
        <v>Charge</v>
      </c>
      <c r="I1745" s="3">
        <f t="shared" si="250"/>
        <v>340</v>
      </c>
      <c r="J1745" s="3">
        <f t="shared" si="251"/>
        <v>149.6</v>
      </c>
      <c r="K1745" s="3">
        <f>MIN(Inputs!$B$2, (Inputs!$B$8 - I1745)/Inputs!$B$9)</f>
        <v>0</v>
      </c>
      <c r="L1745" s="3">
        <f>MAX(MIN(Inputs!$B$2, I1745*Inputs!$B$10, Inputs!$B$8*Inputs!$B$4 - J1745), 0)</f>
        <v>170</v>
      </c>
      <c r="M1745" s="3">
        <f t="shared" si="246"/>
        <v>0</v>
      </c>
      <c r="N1745" s="3">
        <f t="shared" si="247"/>
        <v>0</v>
      </c>
      <c r="O1745" s="3">
        <f>IF(H1745="Reg", MIN(Inputs!$B$2, I1745*Inputs!$B$10, (Inputs!$B$8-I1745)/Inputs!$B$9), 0)</f>
        <v>0</v>
      </c>
      <c r="P1745" s="3">
        <f t="shared" si="248"/>
        <v>0</v>
      </c>
      <c r="Q1745" s="3">
        <f t="shared" si="249"/>
        <v>0</v>
      </c>
      <c r="R1745" s="3">
        <f>I1745 + M1745*Inputs!$B$9 - N1745/Inputs!$B$10</f>
        <v>340</v>
      </c>
    </row>
    <row r="1746" spans="1:18" x14ac:dyDescent="0.3">
      <c r="A1746" s="4">
        <v>46095.666666666657</v>
      </c>
      <c r="B1746" s="3">
        <v>7.2174999999999994</v>
      </c>
      <c r="C1746" s="3">
        <v>1</v>
      </c>
      <c r="D1746" s="3">
        <f t="shared" si="243"/>
        <v>18.246666666666666</v>
      </c>
      <c r="E1746" s="3">
        <f>MAX(B1746 - D1746/Inputs!$B$5, 0)</f>
        <v>0</v>
      </c>
      <c r="F1746" s="3">
        <f>MAX(D1746*Inputs!$B$5 - B1746, 0)</f>
        <v>8.8395666666666681</v>
      </c>
      <c r="G1746" s="3">
        <f t="shared" si="244"/>
        <v>1</v>
      </c>
      <c r="H1746" t="str">
        <f t="shared" si="245"/>
        <v>Charge</v>
      </c>
      <c r="I1746" s="3">
        <f t="shared" si="250"/>
        <v>340</v>
      </c>
      <c r="J1746" s="3">
        <f t="shared" si="251"/>
        <v>149.6</v>
      </c>
      <c r="K1746" s="3">
        <f>MIN(Inputs!$B$2, (Inputs!$B$8 - I1746)/Inputs!$B$9)</f>
        <v>0</v>
      </c>
      <c r="L1746" s="3">
        <f>MAX(MIN(Inputs!$B$2, I1746*Inputs!$B$10, Inputs!$B$8*Inputs!$B$4 - J1746), 0)</f>
        <v>170</v>
      </c>
      <c r="M1746" s="3">
        <f t="shared" si="246"/>
        <v>0</v>
      </c>
      <c r="N1746" s="3">
        <f t="shared" si="247"/>
        <v>0</v>
      </c>
      <c r="O1746" s="3">
        <f>IF(H1746="Reg", MIN(Inputs!$B$2, I1746*Inputs!$B$10, (Inputs!$B$8-I1746)/Inputs!$B$9), 0)</f>
        <v>0</v>
      </c>
      <c r="P1746" s="3">
        <f t="shared" si="248"/>
        <v>0</v>
      </c>
      <c r="Q1746" s="3">
        <f t="shared" si="249"/>
        <v>0</v>
      </c>
      <c r="R1746" s="3">
        <f>I1746 + M1746*Inputs!$B$9 - N1746/Inputs!$B$10</f>
        <v>340</v>
      </c>
    </row>
    <row r="1747" spans="1:18" x14ac:dyDescent="0.3">
      <c r="A1747" s="4">
        <v>46095.708333333343</v>
      </c>
      <c r="B1747" s="3">
        <v>14.305</v>
      </c>
      <c r="C1747" s="3">
        <v>5</v>
      </c>
      <c r="D1747" s="3">
        <f t="shared" si="243"/>
        <v>18.246666666666666</v>
      </c>
      <c r="E1747" s="3">
        <f>MAX(B1747 - D1747/Inputs!$B$5, 0)</f>
        <v>0</v>
      </c>
      <c r="F1747" s="3">
        <f>MAX(D1747*Inputs!$B$5 - B1747, 0)</f>
        <v>1.7520666666666678</v>
      </c>
      <c r="G1747" s="3">
        <f t="shared" si="244"/>
        <v>5</v>
      </c>
      <c r="H1747" t="str">
        <f t="shared" si="245"/>
        <v>Reg</v>
      </c>
      <c r="I1747" s="3">
        <f t="shared" si="250"/>
        <v>340</v>
      </c>
      <c r="J1747" s="3">
        <f t="shared" si="251"/>
        <v>149.6</v>
      </c>
      <c r="K1747" s="3">
        <f>MIN(Inputs!$B$2, (Inputs!$B$8 - I1747)/Inputs!$B$9)</f>
        <v>0</v>
      </c>
      <c r="L1747" s="3">
        <f>MAX(MIN(Inputs!$B$2, I1747*Inputs!$B$10, Inputs!$B$8*Inputs!$B$4 - J1747), 0)</f>
        <v>170</v>
      </c>
      <c r="M1747" s="3">
        <f t="shared" si="246"/>
        <v>0</v>
      </c>
      <c r="N1747" s="3">
        <f t="shared" si="247"/>
        <v>0</v>
      </c>
      <c r="O1747" s="3">
        <f>IF(H1747="Reg", MIN(Inputs!$B$2, I1747*Inputs!$B$10, (Inputs!$B$8-I1747)/Inputs!$B$9), 0)</f>
        <v>0</v>
      </c>
      <c r="P1747" s="3">
        <f t="shared" si="248"/>
        <v>0</v>
      </c>
      <c r="Q1747" s="3">
        <f t="shared" si="249"/>
        <v>0</v>
      </c>
      <c r="R1747" s="3">
        <f>I1747 + M1747*Inputs!$B$9 - N1747/Inputs!$B$10</f>
        <v>340</v>
      </c>
    </row>
    <row r="1748" spans="1:18" x14ac:dyDescent="0.3">
      <c r="A1748" s="4">
        <v>46095.75</v>
      </c>
      <c r="B1748" s="3">
        <v>41.677500000000002</v>
      </c>
      <c r="C1748" s="3">
        <v>14.57</v>
      </c>
      <c r="D1748" s="3">
        <f t="shared" si="243"/>
        <v>18.246666666666666</v>
      </c>
      <c r="E1748" s="3">
        <f>MAX(B1748 - D1748/Inputs!$B$5, 0)</f>
        <v>20.942651515151518</v>
      </c>
      <c r="F1748" s="3">
        <f>MAX(D1748*Inputs!$B$5 - B1748, 0)</f>
        <v>0</v>
      </c>
      <c r="G1748" s="3">
        <f t="shared" si="244"/>
        <v>14.57</v>
      </c>
      <c r="H1748" t="str">
        <f t="shared" si="245"/>
        <v>Discharge</v>
      </c>
      <c r="I1748" s="3">
        <f t="shared" si="250"/>
        <v>340</v>
      </c>
      <c r="J1748" s="3">
        <f t="shared" si="251"/>
        <v>149.6</v>
      </c>
      <c r="K1748" s="3">
        <f>MIN(Inputs!$B$2, (Inputs!$B$8 - I1748)/Inputs!$B$9)</f>
        <v>0</v>
      </c>
      <c r="L1748" s="3">
        <f>MAX(MIN(Inputs!$B$2, I1748*Inputs!$B$10, Inputs!$B$8*Inputs!$B$4 - J1748), 0)</f>
        <v>170</v>
      </c>
      <c r="M1748" s="3">
        <f t="shared" si="246"/>
        <v>0</v>
      </c>
      <c r="N1748" s="3">
        <f t="shared" si="247"/>
        <v>170</v>
      </c>
      <c r="O1748" s="3">
        <f>IF(H1748="Reg", MIN(Inputs!$B$2, I1748*Inputs!$B$10, (Inputs!$B$8-I1748)/Inputs!$B$9), 0)</f>
        <v>0</v>
      </c>
      <c r="P1748" s="3">
        <f t="shared" si="248"/>
        <v>7085.1750000000002</v>
      </c>
      <c r="Q1748" s="3">
        <f t="shared" si="249"/>
        <v>0</v>
      </c>
      <c r="R1748" s="3">
        <f>I1748 + M1748*Inputs!$B$9 - N1748/Inputs!$B$10</f>
        <v>158.77939109773115</v>
      </c>
    </row>
    <row r="1749" spans="1:18" x14ac:dyDescent="0.3">
      <c r="A1749" s="4">
        <v>46095.791666666657</v>
      </c>
      <c r="B1749" s="3">
        <v>81.367499999999993</v>
      </c>
      <c r="C1749" s="3">
        <v>6.64</v>
      </c>
      <c r="D1749" s="3">
        <f t="shared" si="243"/>
        <v>18.246666666666666</v>
      </c>
      <c r="E1749" s="3">
        <f>MAX(B1749 - D1749/Inputs!$B$5, 0)</f>
        <v>60.632651515151508</v>
      </c>
      <c r="F1749" s="3">
        <f>MAX(D1749*Inputs!$B$5 - B1749, 0)</f>
        <v>0</v>
      </c>
      <c r="G1749" s="3">
        <f t="shared" si="244"/>
        <v>6.64</v>
      </c>
      <c r="H1749" t="str">
        <f t="shared" si="245"/>
        <v>Discharge</v>
      </c>
      <c r="I1749" s="3">
        <f t="shared" si="250"/>
        <v>158.77939109773115</v>
      </c>
      <c r="J1749" s="3">
        <f t="shared" si="251"/>
        <v>319.60000000000002</v>
      </c>
      <c r="K1749" s="3">
        <f>MIN(Inputs!$B$2, (Inputs!$B$8 - I1749)/Inputs!$B$9)</f>
        <v>170</v>
      </c>
      <c r="L1749" s="3">
        <f>MAX(MIN(Inputs!$B$2, I1749*Inputs!$B$10, Inputs!$B$8*Inputs!$B$4 - J1749), 0)</f>
        <v>20.399999999999977</v>
      </c>
      <c r="M1749" s="3">
        <f t="shared" si="246"/>
        <v>0</v>
      </c>
      <c r="N1749" s="3">
        <f t="shared" si="247"/>
        <v>20.399999999999977</v>
      </c>
      <c r="O1749" s="3">
        <f>IF(H1749="Reg", MIN(Inputs!$B$2, I1749*Inputs!$B$10, (Inputs!$B$8-I1749)/Inputs!$B$9), 0)</f>
        <v>0</v>
      </c>
      <c r="P1749" s="3">
        <f t="shared" si="248"/>
        <v>1659.8969999999979</v>
      </c>
      <c r="Q1749" s="3">
        <f t="shared" si="249"/>
        <v>0</v>
      </c>
      <c r="R1749" s="3">
        <f>I1749 + M1749*Inputs!$B$9 - N1749/Inputs!$B$10</f>
        <v>137.03291802945893</v>
      </c>
    </row>
    <row r="1750" spans="1:18" x14ac:dyDescent="0.3">
      <c r="A1750" s="4">
        <v>46095.833333333343</v>
      </c>
      <c r="B1750" s="3">
        <v>57.575000000000003</v>
      </c>
      <c r="C1750" s="3">
        <v>4.9000000000000004</v>
      </c>
      <c r="D1750" s="3">
        <f t="shared" si="243"/>
        <v>18.246666666666666</v>
      </c>
      <c r="E1750" s="3">
        <f>MAX(B1750 - D1750/Inputs!$B$5, 0)</f>
        <v>36.840151515151518</v>
      </c>
      <c r="F1750" s="3">
        <f>MAX(D1750*Inputs!$B$5 - B1750, 0)</f>
        <v>0</v>
      </c>
      <c r="G1750" s="3">
        <f t="shared" si="244"/>
        <v>4.9000000000000004</v>
      </c>
      <c r="H1750" t="str">
        <f t="shared" si="245"/>
        <v>Discharge</v>
      </c>
      <c r="I1750" s="3">
        <f t="shared" si="250"/>
        <v>137.03291802945893</v>
      </c>
      <c r="J1750" s="3">
        <f t="shared" si="251"/>
        <v>340</v>
      </c>
      <c r="K1750" s="3">
        <f>MIN(Inputs!$B$2, (Inputs!$B$8 - I1750)/Inputs!$B$9)</f>
        <v>170</v>
      </c>
      <c r="L1750" s="3">
        <f>MAX(MIN(Inputs!$B$2, I1750*Inputs!$B$10, Inputs!$B$8*Inputs!$B$4 - J1750), 0)</f>
        <v>0</v>
      </c>
      <c r="M1750" s="3">
        <f t="shared" si="246"/>
        <v>0</v>
      </c>
      <c r="N1750" s="3">
        <f t="shared" si="247"/>
        <v>0</v>
      </c>
      <c r="O1750" s="3">
        <f>IF(H1750="Reg", MIN(Inputs!$B$2, I1750*Inputs!$B$10, (Inputs!$B$8-I1750)/Inputs!$B$9), 0)</f>
        <v>0</v>
      </c>
      <c r="P1750" s="3">
        <f t="shared" si="248"/>
        <v>0</v>
      </c>
      <c r="Q1750" s="3">
        <f t="shared" si="249"/>
        <v>0</v>
      </c>
      <c r="R1750" s="3">
        <f>I1750 + M1750*Inputs!$B$9 - N1750/Inputs!$B$10</f>
        <v>137.03291802945893</v>
      </c>
    </row>
    <row r="1751" spans="1:18" x14ac:dyDescent="0.3">
      <c r="A1751" s="4">
        <v>46095.875</v>
      </c>
      <c r="B1751" s="3">
        <v>44.195</v>
      </c>
      <c r="C1751" s="3">
        <v>1</v>
      </c>
      <c r="D1751" s="3">
        <f t="shared" si="243"/>
        <v>18.246666666666666</v>
      </c>
      <c r="E1751" s="3">
        <f>MAX(B1751 - D1751/Inputs!$B$5, 0)</f>
        <v>23.460151515151516</v>
      </c>
      <c r="F1751" s="3">
        <f>MAX(D1751*Inputs!$B$5 - B1751, 0)</f>
        <v>0</v>
      </c>
      <c r="G1751" s="3">
        <f t="shared" si="244"/>
        <v>1</v>
      </c>
      <c r="H1751" t="str">
        <f t="shared" si="245"/>
        <v>Discharge</v>
      </c>
      <c r="I1751" s="3">
        <f t="shared" si="250"/>
        <v>137.03291802945893</v>
      </c>
      <c r="J1751" s="3">
        <f t="shared" si="251"/>
        <v>340</v>
      </c>
      <c r="K1751" s="3">
        <f>MIN(Inputs!$B$2, (Inputs!$B$8 - I1751)/Inputs!$B$9)</f>
        <v>170</v>
      </c>
      <c r="L1751" s="3">
        <f>MAX(MIN(Inputs!$B$2, I1751*Inputs!$B$10, Inputs!$B$8*Inputs!$B$4 - J1751), 0)</f>
        <v>0</v>
      </c>
      <c r="M1751" s="3">
        <f t="shared" si="246"/>
        <v>0</v>
      </c>
      <c r="N1751" s="3">
        <f t="shared" si="247"/>
        <v>0</v>
      </c>
      <c r="O1751" s="3">
        <f>IF(H1751="Reg", MIN(Inputs!$B$2, I1751*Inputs!$B$10, (Inputs!$B$8-I1751)/Inputs!$B$9), 0)</f>
        <v>0</v>
      </c>
      <c r="P1751" s="3">
        <f t="shared" si="248"/>
        <v>0</v>
      </c>
      <c r="Q1751" s="3">
        <f t="shared" si="249"/>
        <v>0</v>
      </c>
      <c r="R1751" s="3">
        <f>I1751 + M1751*Inputs!$B$9 - N1751/Inputs!$B$10</f>
        <v>137.03291802945893</v>
      </c>
    </row>
    <row r="1752" spans="1:18" x14ac:dyDescent="0.3">
      <c r="A1752" s="4">
        <v>46095.916666666657</v>
      </c>
      <c r="B1752" s="3">
        <v>23.484999999999999</v>
      </c>
      <c r="C1752" s="3">
        <v>0.18</v>
      </c>
      <c r="D1752" s="3">
        <f t="shared" si="243"/>
        <v>18.246666666666666</v>
      </c>
      <c r="E1752" s="3">
        <f>MAX(B1752 - D1752/Inputs!$B$5, 0)</f>
        <v>2.750151515151515</v>
      </c>
      <c r="F1752" s="3">
        <f>MAX(D1752*Inputs!$B$5 - B1752, 0)</f>
        <v>0</v>
      </c>
      <c r="G1752" s="3">
        <f t="shared" si="244"/>
        <v>0.18</v>
      </c>
      <c r="H1752" t="str">
        <f t="shared" si="245"/>
        <v>Discharge</v>
      </c>
      <c r="I1752" s="3">
        <f t="shared" si="250"/>
        <v>137.03291802945893</v>
      </c>
      <c r="J1752" s="3">
        <f t="shared" si="251"/>
        <v>340</v>
      </c>
      <c r="K1752" s="3">
        <f>MIN(Inputs!$B$2, (Inputs!$B$8 - I1752)/Inputs!$B$9)</f>
        <v>170</v>
      </c>
      <c r="L1752" s="3">
        <f>MAX(MIN(Inputs!$B$2, I1752*Inputs!$B$10, Inputs!$B$8*Inputs!$B$4 - J1752), 0)</f>
        <v>0</v>
      </c>
      <c r="M1752" s="3">
        <f t="shared" si="246"/>
        <v>0</v>
      </c>
      <c r="N1752" s="3">
        <f t="shared" si="247"/>
        <v>0</v>
      </c>
      <c r="O1752" s="3">
        <f>IF(H1752="Reg", MIN(Inputs!$B$2, I1752*Inputs!$B$10, (Inputs!$B$8-I1752)/Inputs!$B$9), 0)</f>
        <v>0</v>
      </c>
      <c r="P1752" s="3">
        <f t="shared" si="248"/>
        <v>0</v>
      </c>
      <c r="Q1752" s="3">
        <f t="shared" si="249"/>
        <v>0</v>
      </c>
      <c r="R1752" s="3">
        <f>I1752 + M1752*Inputs!$B$9 - N1752/Inputs!$B$10</f>
        <v>137.03291802945893</v>
      </c>
    </row>
    <row r="1753" spans="1:18" x14ac:dyDescent="0.3">
      <c r="A1753" s="4">
        <v>46095.958333333343</v>
      </c>
      <c r="B1753" s="3">
        <v>18.91</v>
      </c>
      <c r="C1753" s="3">
        <v>0.02</v>
      </c>
      <c r="D1753" s="3">
        <f t="shared" si="243"/>
        <v>18.246666666666666</v>
      </c>
      <c r="E1753" s="3">
        <f>MAX(B1753 - D1753/Inputs!$B$5, 0)</f>
        <v>0</v>
      </c>
      <c r="F1753" s="3">
        <f>MAX(D1753*Inputs!$B$5 - B1753, 0)</f>
        <v>0</v>
      </c>
      <c r="G1753" s="3">
        <f t="shared" si="244"/>
        <v>0.02</v>
      </c>
      <c r="H1753" t="str">
        <f t="shared" si="245"/>
        <v>Reg</v>
      </c>
      <c r="I1753" s="3">
        <f t="shared" si="250"/>
        <v>137.03291802945893</v>
      </c>
      <c r="J1753" s="3">
        <f t="shared" si="251"/>
        <v>340</v>
      </c>
      <c r="K1753" s="3">
        <f>MIN(Inputs!$B$2, (Inputs!$B$8 - I1753)/Inputs!$B$9)</f>
        <v>170</v>
      </c>
      <c r="L1753" s="3">
        <f>MAX(MIN(Inputs!$B$2, I1753*Inputs!$B$10, Inputs!$B$8*Inputs!$B$4 - J1753), 0)</f>
        <v>0</v>
      </c>
      <c r="M1753" s="3">
        <f t="shared" si="246"/>
        <v>0</v>
      </c>
      <c r="N1753" s="3">
        <f t="shared" si="247"/>
        <v>0</v>
      </c>
      <c r="O1753" s="3">
        <f>IF(H1753="Reg", MIN(Inputs!$B$2, I1753*Inputs!$B$10, (Inputs!$B$8-I1753)/Inputs!$B$9), 0)</f>
        <v>128.54827166799328</v>
      </c>
      <c r="P1753" s="3">
        <f t="shared" si="248"/>
        <v>0</v>
      </c>
      <c r="Q1753" s="3">
        <f t="shared" si="249"/>
        <v>2.5709654333598655</v>
      </c>
      <c r="R1753" s="3">
        <f>I1753 + M1753*Inputs!$B$9 - N1753/Inputs!$B$10</f>
        <v>137.03291802945893</v>
      </c>
    </row>
    <row r="1754" spans="1:18" x14ac:dyDescent="0.3">
      <c r="A1754" s="4">
        <v>46096</v>
      </c>
      <c r="B1754" s="3">
        <v>17.702499999999997</v>
      </c>
      <c r="C1754" s="3">
        <v>0.04</v>
      </c>
      <c r="D1754" s="3">
        <f t="shared" si="243"/>
        <v>19.62479166666667</v>
      </c>
      <c r="E1754" s="3">
        <f>MAX(B1754 - D1754/Inputs!$B$5, 0)</f>
        <v>0</v>
      </c>
      <c r="F1754" s="3">
        <f>MAX(D1754*Inputs!$B$5 - B1754, 0)</f>
        <v>0</v>
      </c>
      <c r="G1754" s="3">
        <f t="shared" si="244"/>
        <v>0.04</v>
      </c>
      <c r="H1754" t="str">
        <f t="shared" si="245"/>
        <v>Reg</v>
      </c>
      <c r="I1754" s="3">
        <f t="shared" si="250"/>
        <v>137.03291802945893</v>
      </c>
      <c r="J1754" s="3">
        <f t="shared" si="251"/>
        <v>0</v>
      </c>
      <c r="K1754" s="3">
        <f>MIN(Inputs!$B$2, (Inputs!$B$8 - I1754)/Inputs!$B$9)</f>
        <v>170</v>
      </c>
      <c r="L1754" s="3">
        <f>MAX(MIN(Inputs!$B$2, I1754*Inputs!$B$10, Inputs!$B$8*Inputs!$B$4 - J1754), 0)</f>
        <v>128.54827166799328</v>
      </c>
      <c r="M1754" s="3">
        <f t="shared" si="246"/>
        <v>0</v>
      </c>
      <c r="N1754" s="3">
        <f t="shared" si="247"/>
        <v>0</v>
      </c>
      <c r="O1754" s="3">
        <f>IF(H1754="Reg", MIN(Inputs!$B$2, I1754*Inputs!$B$10, (Inputs!$B$8-I1754)/Inputs!$B$9), 0)</f>
        <v>128.54827166799328</v>
      </c>
      <c r="P1754" s="3">
        <f t="shared" si="248"/>
        <v>0</v>
      </c>
      <c r="Q1754" s="3">
        <f t="shared" si="249"/>
        <v>5.141930866719731</v>
      </c>
      <c r="R1754" s="3">
        <f>I1754 + M1754*Inputs!$B$9 - N1754/Inputs!$B$10</f>
        <v>137.03291802945893</v>
      </c>
    </row>
    <row r="1755" spans="1:18" x14ac:dyDescent="0.3">
      <c r="A1755" s="4">
        <v>46096.041666666657</v>
      </c>
      <c r="B1755" s="3">
        <v>19.689999999999998</v>
      </c>
      <c r="C1755" s="3">
        <v>0.04</v>
      </c>
      <c r="D1755" s="3">
        <f t="shared" si="243"/>
        <v>19.62479166666667</v>
      </c>
      <c r="E1755" s="3">
        <f>MAX(B1755 - D1755/Inputs!$B$5, 0)</f>
        <v>0</v>
      </c>
      <c r="F1755" s="3">
        <f>MAX(D1755*Inputs!$B$5 - B1755, 0)</f>
        <v>0</v>
      </c>
      <c r="G1755" s="3">
        <f t="shared" si="244"/>
        <v>0.04</v>
      </c>
      <c r="H1755" t="str">
        <f t="shared" si="245"/>
        <v>Reg</v>
      </c>
      <c r="I1755" s="3">
        <f t="shared" si="250"/>
        <v>137.03291802945893</v>
      </c>
      <c r="J1755" s="3">
        <f t="shared" si="251"/>
        <v>0</v>
      </c>
      <c r="K1755" s="3">
        <f>MIN(Inputs!$B$2, (Inputs!$B$8 - I1755)/Inputs!$B$9)</f>
        <v>170</v>
      </c>
      <c r="L1755" s="3">
        <f>MAX(MIN(Inputs!$B$2, I1755*Inputs!$B$10, Inputs!$B$8*Inputs!$B$4 - J1755), 0)</f>
        <v>128.54827166799328</v>
      </c>
      <c r="M1755" s="3">
        <f t="shared" si="246"/>
        <v>0</v>
      </c>
      <c r="N1755" s="3">
        <f t="shared" si="247"/>
        <v>0</v>
      </c>
      <c r="O1755" s="3">
        <f>IF(H1755="Reg", MIN(Inputs!$B$2, I1755*Inputs!$B$10, (Inputs!$B$8-I1755)/Inputs!$B$9), 0)</f>
        <v>128.54827166799328</v>
      </c>
      <c r="P1755" s="3">
        <f t="shared" si="248"/>
        <v>0</v>
      </c>
      <c r="Q1755" s="3">
        <f t="shared" si="249"/>
        <v>5.141930866719731</v>
      </c>
      <c r="R1755" s="3">
        <f>I1755 + M1755*Inputs!$B$9 - N1755/Inputs!$B$10</f>
        <v>137.03291802945893</v>
      </c>
    </row>
    <row r="1756" spans="1:18" x14ac:dyDescent="0.3">
      <c r="A1756" s="4">
        <v>46096.083333333343</v>
      </c>
      <c r="B1756" s="3">
        <v>17.61</v>
      </c>
      <c r="C1756" s="3">
        <v>0.04</v>
      </c>
      <c r="D1756" s="3">
        <f t="shared" si="243"/>
        <v>19.62479166666667</v>
      </c>
      <c r="E1756" s="3">
        <f>MAX(B1756 - D1756/Inputs!$B$5, 0)</f>
        <v>0</v>
      </c>
      <c r="F1756" s="3">
        <f>MAX(D1756*Inputs!$B$5 - B1756, 0)</f>
        <v>0</v>
      </c>
      <c r="G1756" s="3">
        <f t="shared" si="244"/>
        <v>0.04</v>
      </c>
      <c r="H1756" t="str">
        <f t="shared" si="245"/>
        <v>Reg</v>
      </c>
      <c r="I1756" s="3">
        <f t="shared" si="250"/>
        <v>137.03291802945893</v>
      </c>
      <c r="J1756" s="3">
        <f t="shared" si="251"/>
        <v>0</v>
      </c>
      <c r="K1756" s="3">
        <f>MIN(Inputs!$B$2, (Inputs!$B$8 - I1756)/Inputs!$B$9)</f>
        <v>170</v>
      </c>
      <c r="L1756" s="3">
        <f>MAX(MIN(Inputs!$B$2, I1756*Inputs!$B$10, Inputs!$B$8*Inputs!$B$4 - J1756), 0)</f>
        <v>128.54827166799328</v>
      </c>
      <c r="M1756" s="3">
        <f t="shared" si="246"/>
        <v>0</v>
      </c>
      <c r="N1756" s="3">
        <f t="shared" si="247"/>
        <v>0</v>
      </c>
      <c r="O1756" s="3">
        <f>IF(H1756="Reg", MIN(Inputs!$B$2, I1756*Inputs!$B$10, (Inputs!$B$8-I1756)/Inputs!$B$9), 0)</f>
        <v>128.54827166799328</v>
      </c>
      <c r="P1756" s="3">
        <f t="shared" si="248"/>
        <v>0</v>
      </c>
      <c r="Q1756" s="3">
        <f t="shared" si="249"/>
        <v>5.141930866719731</v>
      </c>
      <c r="R1756" s="3">
        <f>I1756 + M1756*Inputs!$B$9 - N1756/Inputs!$B$10</f>
        <v>137.03291802945893</v>
      </c>
    </row>
    <row r="1757" spans="1:18" x14ac:dyDescent="0.3">
      <c r="A1757" s="4">
        <v>46096.125</v>
      </c>
      <c r="B1757" s="3">
        <v>15.465</v>
      </c>
      <c r="C1757" s="3">
        <v>0.04</v>
      </c>
      <c r="D1757" s="3">
        <f t="shared" si="243"/>
        <v>19.62479166666667</v>
      </c>
      <c r="E1757" s="3">
        <f>MAX(B1757 - D1757/Inputs!$B$5, 0)</f>
        <v>0</v>
      </c>
      <c r="F1757" s="3">
        <f>MAX(D1757*Inputs!$B$5 - B1757, 0)</f>
        <v>1.804816666666671</v>
      </c>
      <c r="G1757" s="3">
        <f t="shared" si="244"/>
        <v>0.04</v>
      </c>
      <c r="H1757" t="str">
        <f t="shared" si="245"/>
        <v>Charge</v>
      </c>
      <c r="I1757" s="3">
        <f t="shared" si="250"/>
        <v>137.03291802945893</v>
      </c>
      <c r="J1757" s="3">
        <f t="shared" si="251"/>
        <v>0</v>
      </c>
      <c r="K1757" s="3">
        <f>MIN(Inputs!$B$2, (Inputs!$B$8 - I1757)/Inputs!$B$9)</f>
        <v>170</v>
      </c>
      <c r="L1757" s="3">
        <f>MAX(MIN(Inputs!$B$2, I1757*Inputs!$B$10, Inputs!$B$8*Inputs!$B$4 - J1757), 0)</f>
        <v>128.54827166799328</v>
      </c>
      <c r="M1757" s="3">
        <f t="shared" si="246"/>
        <v>170</v>
      </c>
      <c r="N1757" s="3">
        <f t="shared" si="247"/>
        <v>0</v>
      </c>
      <c r="O1757" s="3">
        <f>IF(H1757="Reg", MIN(Inputs!$B$2, I1757*Inputs!$B$10, (Inputs!$B$8-I1757)/Inputs!$B$9), 0)</f>
        <v>0</v>
      </c>
      <c r="P1757" s="3">
        <f t="shared" si="248"/>
        <v>-2629.05</v>
      </c>
      <c r="Q1757" s="3">
        <f t="shared" si="249"/>
        <v>0</v>
      </c>
      <c r="R1757" s="3">
        <f>I1757 + M1757*Inputs!$B$9 - N1757/Inputs!$B$10</f>
        <v>296.50705386345555</v>
      </c>
    </row>
    <row r="1758" spans="1:18" x14ac:dyDescent="0.3">
      <c r="A1758" s="4">
        <v>46096.166666666657</v>
      </c>
      <c r="B1758" s="3">
        <v>17</v>
      </c>
      <c r="C1758" s="3">
        <v>0.1</v>
      </c>
      <c r="D1758" s="3">
        <f t="shared" si="243"/>
        <v>19.62479166666667</v>
      </c>
      <c r="E1758" s="3">
        <f>MAX(B1758 - D1758/Inputs!$B$5, 0)</f>
        <v>0</v>
      </c>
      <c r="F1758" s="3">
        <f>MAX(D1758*Inputs!$B$5 - B1758, 0)</f>
        <v>0.26981666666667081</v>
      </c>
      <c r="G1758" s="3">
        <f t="shared" si="244"/>
        <v>0.1</v>
      </c>
      <c r="H1758" t="str">
        <f t="shared" si="245"/>
        <v>Charge</v>
      </c>
      <c r="I1758" s="3">
        <f t="shared" si="250"/>
        <v>296.50705386345555</v>
      </c>
      <c r="J1758" s="3">
        <f t="shared" si="251"/>
        <v>0</v>
      </c>
      <c r="K1758" s="3">
        <f>MIN(Inputs!$B$2, (Inputs!$B$8 - I1758)/Inputs!$B$9)</f>
        <v>46.363636363636274</v>
      </c>
      <c r="L1758" s="3">
        <f>MAX(MIN(Inputs!$B$2, I1758*Inputs!$B$10, Inputs!$B$8*Inputs!$B$4 - J1758), 0)</f>
        <v>170</v>
      </c>
      <c r="M1758" s="3">
        <f t="shared" si="246"/>
        <v>46.363636363636274</v>
      </c>
      <c r="N1758" s="3">
        <f t="shared" si="247"/>
        <v>0</v>
      </c>
      <c r="O1758" s="3">
        <f>IF(H1758="Reg", MIN(Inputs!$B$2, I1758*Inputs!$B$10, (Inputs!$B$8-I1758)/Inputs!$B$9), 0)</f>
        <v>0</v>
      </c>
      <c r="P1758" s="3">
        <f t="shared" si="248"/>
        <v>-788.18181818181665</v>
      </c>
      <c r="Q1758" s="3">
        <f t="shared" si="249"/>
        <v>0</v>
      </c>
      <c r="R1758" s="3">
        <f>I1758 + M1758*Inputs!$B$9 - N1758/Inputs!$B$10</f>
        <v>340</v>
      </c>
    </row>
    <row r="1759" spans="1:18" x14ac:dyDescent="0.3">
      <c r="A1759" s="4">
        <v>46096.208333333343</v>
      </c>
      <c r="B1759" s="3">
        <v>18.002500000000001</v>
      </c>
      <c r="C1759" s="3">
        <v>0.11</v>
      </c>
      <c r="D1759" s="3">
        <f t="shared" si="243"/>
        <v>19.62479166666667</v>
      </c>
      <c r="E1759" s="3">
        <f>MAX(B1759 - D1759/Inputs!$B$5, 0)</f>
        <v>0</v>
      </c>
      <c r="F1759" s="3">
        <f>MAX(D1759*Inputs!$B$5 - B1759, 0)</f>
        <v>0</v>
      </c>
      <c r="G1759" s="3">
        <f t="shared" si="244"/>
        <v>0.11</v>
      </c>
      <c r="H1759" t="str">
        <f t="shared" si="245"/>
        <v>Reg</v>
      </c>
      <c r="I1759" s="3">
        <f t="shared" si="250"/>
        <v>340</v>
      </c>
      <c r="J1759" s="3">
        <f t="shared" si="251"/>
        <v>0</v>
      </c>
      <c r="K1759" s="3">
        <f>MIN(Inputs!$B$2, (Inputs!$B$8 - I1759)/Inputs!$B$9)</f>
        <v>0</v>
      </c>
      <c r="L1759" s="3">
        <f>MAX(MIN(Inputs!$B$2, I1759*Inputs!$B$10, Inputs!$B$8*Inputs!$B$4 - J1759), 0)</f>
        <v>170</v>
      </c>
      <c r="M1759" s="3">
        <f t="shared" si="246"/>
        <v>0</v>
      </c>
      <c r="N1759" s="3">
        <f t="shared" si="247"/>
        <v>0</v>
      </c>
      <c r="O1759" s="3">
        <f>IF(H1759="Reg", MIN(Inputs!$B$2, I1759*Inputs!$B$10, (Inputs!$B$8-I1759)/Inputs!$B$9), 0)</f>
        <v>0</v>
      </c>
      <c r="P1759" s="3">
        <f t="shared" si="248"/>
        <v>0</v>
      </c>
      <c r="Q1759" s="3">
        <f t="shared" si="249"/>
        <v>0</v>
      </c>
      <c r="R1759" s="3">
        <f>I1759 + M1759*Inputs!$B$9 - N1759/Inputs!$B$10</f>
        <v>340</v>
      </c>
    </row>
    <row r="1760" spans="1:18" x14ac:dyDescent="0.3">
      <c r="A1760" s="4">
        <v>46096.25</v>
      </c>
      <c r="B1760" s="3">
        <v>22.255000000000003</v>
      </c>
      <c r="C1760" s="3">
        <v>0.12</v>
      </c>
      <c r="D1760" s="3">
        <f t="shared" si="243"/>
        <v>19.62479166666667</v>
      </c>
      <c r="E1760" s="3">
        <f>MAX(B1760 - D1760/Inputs!$B$5, 0)</f>
        <v>0</v>
      </c>
      <c r="F1760" s="3">
        <f>MAX(D1760*Inputs!$B$5 - B1760, 0)</f>
        <v>0</v>
      </c>
      <c r="G1760" s="3">
        <f t="shared" si="244"/>
        <v>0.12</v>
      </c>
      <c r="H1760" t="str">
        <f t="shared" si="245"/>
        <v>Reg</v>
      </c>
      <c r="I1760" s="3">
        <f t="shared" si="250"/>
        <v>340</v>
      </c>
      <c r="J1760" s="3">
        <f t="shared" si="251"/>
        <v>0</v>
      </c>
      <c r="K1760" s="3">
        <f>MIN(Inputs!$B$2, (Inputs!$B$8 - I1760)/Inputs!$B$9)</f>
        <v>0</v>
      </c>
      <c r="L1760" s="3">
        <f>MAX(MIN(Inputs!$B$2, I1760*Inputs!$B$10, Inputs!$B$8*Inputs!$B$4 - J1760), 0)</f>
        <v>170</v>
      </c>
      <c r="M1760" s="3">
        <f t="shared" si="246"/>
        <v>0</v>
      </c>
      <c r="N1760" s="3">
        <f t="shared" si="247"/>
        <v>0</v>
      </c>
      <c r="O1760" s="3">
        <f>IF(H1760="Reg", MIN(Inputs!$B$2, I1760*Inputs!$B$10, (Inputs!$B$8-I1760)/Inputs!$B$9), 0)</f>
        <v>0</v>
      </c>
      <c r="P1760" s="3">
        <f t="shared" si="248"/>
        <v>0</v>
      </c>
      <c r="Q1760" s="3">
        <f t="shared" si="249"/>
        <v>0</v>
      </c>
      <c r="R1760" s="3">
        <f>I1760 + M1760*Inputs!$B$9 - N1760/Inputs!$B$10</f>
        <v>340</v>
      </c>
    </row>
    <row r="1761" spans="1:18" x14ac:dyDescent="0.3">
      <c r="A1761" s="4">
        <v>46096.291666666657</v>
      </c>
      <c r="B1761" s="3">
        <v>22.745000000000001</v>
      </c>
      <c r="C1761" s="3">
        <v>1.99</v>
      </c>
      <c r="D1761" s="3">
        <f t="shared" si="243"/>
        <v>19.62479166666667</v>
      </c>
      <c r="E1761" s="3">
        <f>MAX(B1761 - D1761/Inputs!$B$5, 0)</f>
        <v>0.44410037878787634</v>
      </c>
      <c r="F1761" s="3">
        <f>MAX(D1761*Inputs!$B$5 - B1761, 0)</f>
        <v>0</v>
      </c>
      <c r="G1761" s="3">
        <f t="shared" si="244"/>
        <v>1.99</v>
      </c>
      <c r="H1761" t="str">
        <f t="shared" si="245"/>
        <v>Reg</v>
      </c>
      <c r="I1761" s="3">
        <f t="shared" si="250"/>
        <v>340</v>
      </c>
      <c r="J1761" s="3">
        <f t="shared" si="251"/>
        <v>0</v>
      </c>
      <c r="K1761" s="3">
        <f>MIN(Inputs!$B$2, (Inputs!$B$8 - I1761)/Inputs!$B$9)</f>
        <v>0</v>
      </c>
      <c r="L1761" s="3">
        <f>MAX(MIN(Inputs!$B$2, I1761*Inputs!$B$10, Inputs!$B$8*Inputs!$B$4 - J1761), 0)</f>
        <v>170</v>
      </c>
      <c r="M1761" s="3">
        <f t="shared" si="246"/>
        <v>0</v>
      </c>
      <c r="N1761" s="3">
        <f t="shared" si="247"/>
        <v>0</v>
      </c>
      <c r="O1761" s="3">
        <f>IF(H1761="Reg", MIN(Inputs!$B$2, I1761*Inputs!$B$10, (Inputs!$B$8-I1761)/Inputs!$B$9), 0)</f>
        <v>0</v>
      </c>
      <c r="P1761" s="3">
        <f t="shared" si="248"/>
        <v>0</v>
      </c>
      <c r="Q1761" s="3">
        <f t="shared" si="249"/>
        <v>0</v>
      </c>
      <c r="R1761" s="3">
        <f>I1761 + M1761*Inputs!$B$9 - N1761/Inputs!$B$10</f>
        <v>340</v>
      </c>
    </row>
    <row r="1762" spans="1:18" x14ac:dyDescent="0.3">
      <c r="A1762" s="4">
        <v>46096.333333333343</v>
      </c>
      <c r="B1762" s="3">
        <v>24.102499999999999</v>
      </c>
      <c r="C1762" s="3">
        <v>2.39</v>
      </c>
      <c r="D1762" s="3">
        <f t="shared" si="243"/>
        <v>19.62479166666667</v>
      </c>
      <c r="E1762" s="3">
        <f>MAX(B1762 - D1762/Inputs!$B$5, 0)</f>
        <v>1.8016003787878745</v>
      </c>
      <c r="F1762" s="3">
        <f>MAX(D1762*Inputs!$B$5 - B1762, 0)</f>
        <v>0</v>
      </c>
      <c r="G1762" s="3">
        <f t="shared" si="244"/>
        <v>2.39</v>
      </c>
      <c r="H1762" t="str">
        <f t="shared" si="245"/>
        <v>Reg</v>
      </c>
      <c r="I1762" s="3">
        <f t="shared" si="250"/>
        <v>340</v>
      </c>
      <c r="J1762" s="3">
        <f t="shared" si="251"/>
        <v>0</v>
      </c>
      <c r="K1762" s="3">
        <f>MIN(Inputs!$B$2, (Inputs!$B$8 - I1762)/Inputs!$B$9)</f>
        <v>0</v>
      </c>
      <c r="L1762" s="3">
        <f>MAX(MIN(Inputs!$B$2, I1762*Inputs!$B$10, Inputs!$B$8*Inputs!$B$4 - J1762), 0)</f>
        <v>170</v>
      </c>
      <c r="M1762" s="3">
        <f t="shared" si="246"/>
        <v>0</v>
      </c>
      <c r="N1762" s="3">
        <f t="shared" si="247"/>
        <v>0</v>
      </c>
      <c r="O1762" s="3">
        <f>IF(H1762="Reg", MIN(Inputs!$B$2, I1762*Inputs!$B$10, (Inputs!$B$8-I1762)/Inputs!$B$9), 0)</f>
        <v>0</v>
      </c>
      <c r="P1762" s="3">
        <f t="shared" si="248"/>
        <v>0</v>
      </c>
      <c r="Q1762" s="3">
        <f t="shared" si="249"/>
        <v>0</v>
      </c>
      <c r="R1762" s="3">
        <f>I1762 + M1762*Inputs!$B$9 - N1762/Inputs!$B$10</f>
        <v>340</v>
      </c>
    </row>
    <row r="1763" spans="1:18" x14ac:dyDescent="0.3">
      <c r="A1763" s="4">
        <v>46096.375</v>
      </c>
      <c r="B1763" s="3">
        <v>14.185</v>
      </c>
      <c r="C1763" s="3">
        <v>1</v>
      </c>
      <c r="D1763" s="3">
        <f t="shared" si="243"/>
        <v>19.62479166666667</v>
      </c>
      <c r="E1763" s="3">
        <f>MAX(B1763 - D1763/Inputs!$B$5, 0)</f>
        <v>0</v>
      </c>
      <c r="F1763" s="3">
        <f>MAX(D1763*Inputs!$B$5 - B1763, 0)</f>
        <v>3.0848166666666703</v>
      </c>
      <c r="G1763" s="3">
        <f t="shared" si="244"/>
        <v>1</v>
      </c>
      <c r="H1763" t="str">
        <f t="shared" si="245"/>
        <v>Charge</v>
      </c>
      <c r="I1763" s="3">
        <f t="shared" si="250"/>
        <v>340</v>
      </c>
      <c r="J1763" s="3">
        <f t="shared" si="251"/>
        <v>0</v>
      </c>
      <c r="K1763" s="3">
        <f>MIN(Inputs!$B$2, (Inputs!$B$8 - I1763)/Inputs!$B$9)</f>
        <v>0</v>
      </c>
      <c r="L1763" s="3">
        <f>MAX(MIN(Inputs!$B$2, I1763*Inputs!$B$10, Inputs!$B$8*Inputs!$B$4 - J1763), 0)</f>
        <v>170</v>
      </c>
      <c r="M1763" s="3">
        <f t="shared" si="246"/>
        <v>0</v>
      </c>
      <c r="N1763" s="3">
        <f t="shared" si="247"/>
        <v>0</v>
      </c>
      <c r="O1763" s="3">
        <f>IF(H1763="Reg", MIN(Inputs!$B$2, I1763*Inputs!$B$10, (Inputs!$B$8-I1763)/Inputs!$B$9), 0)</f>
        <v>0</v>
      </c>
      <c r="P1763" s="3">
        <f t="shared" si="248"/>
        <v>0</v>
      </c>
      <c r="Q1763" s="3">
        <f t="shared" si="249"/>
        <v>0</v>
      </c>
      <c r="R1763" s="3">
        <f>I1763 + M1763*Inputs!$B$9 - N1763/Inputs!$B$10</f>
        <v>340</v>
      </c>
    </row>
    <row r="1764" spans="1:18" x14ac:dyDescent="0.3">
      <c r="A1764" s="4">
        <v>46096.416666666657</v>
      </c>
      <c r="B1764" s="3">
        <v>9.8674999999999997</v>
      </c>
      <c r="C1764" s="3">
        <v>0.62</v>
      </c>
      <c r="D1764" s="3">
        <f t="shared" si="243"/>
        <v>19.62479166666667</v>
      </c>
      <c r="E1764" s="3">
        <f>MAX(B1764 - D1764/Inputs!$B$5, 0)</f>
        <v>0</v>
      </c>
      <c r="F1764" s="3">
        <f>MAX(D1764*Inputs!$B$5 - B1764, 0)</f>
        <v>7.4023166666666711</v>
      </c>
      <c r="G1764" s="3">
        <f t="shared" si="244"/>
        <v>0.62</v>
      </c>
      <c r="H1764" t="str">
        <f t="shared" si="245"/>
        <v>Charge</v>
      </c>
      <c r="I1764" s="3">
        <f t="shared" si="250"/>
        <v>340</v>
      </c>
      <c r="J1764" s="3">
        <f t="shared" si="251"/>
        <v>0</v>
      </c>
      <c r="K1764" s="3">
        <f>MIN(Inputs!$B$2, (Inputs!$B$8 - I1764)/Inputs!$B$9)</f>
        <v>0</v>
      </c>
      <c r="L1764" s="3">
        <f>MAX(MIN(Inputs!$B$2, I1764*Inputs!$B$10, Inputs!$B$8*Inputs!$B$4 - J1764), 0)</f>
        <v>170</v>
      </c>
      <c r="M1764" s="3">
        <f t="shared" si="246"/>
        <v>0</v>
      </c>
      <c r="N1764" s="3">
        <f t="shared" si="247"/>
        <v>0</v>
      </c>
      <c r="O1764" s="3">
        <f>IF(H1764="Reg", MIN(Inputs!$B$2, I1764*Inputs!$B$10, (Inputs!$B$8-I1764)/Inputs!$B$9), 0)</f>
        <v>0</v>
      </c>
      <c r="P1764" s="3">
        <f t="shared" si="248"/>
        <v>0</v>
      </c>
      <c r="Q1764" s="3">
        <f t="shared" si="249"/>
        <v>0</v>
      </c>
      <c r="R1764" s="3">
        <f>I1764 + M1764*Inputs!$B$9 - N1764/Inputs!$B$10</f>
        <v>340</v>
      </c>
    </row>
    <row r="1765" spans="1:18" x14ac:dyDescent="0.3">
      <c r="A1765" s="4">
        <v>46096.458333333343</v>
      </c>
      <c r="B1765" s="3">
        <v>14.474999999999998</v>
      </c>
      <c r="C1765" s="3">
        <v>0.5</v>
      </c>
      <c r="D1765" s="3">
        <f t="shared" si="243"/>
        <v>19.62479166666667</v>
      </c>
      <c r="E1765" s="3">
        <f>MAX(B1765 - D1765/Inputs!$B$5, 0)</f>
        <v>0</v>
      </c>
      <c r="F1765" s="3">
        <f>MAX(D1765*Inputs!$B$5 - B1765, 0)</f>
        <v>2.7948166666666729</v>
      </c>
      <c r="G1765" s="3">
        <f t="shared" si="244"/>
        <v>0.5</v>
      </c>
      <c r="H1765" t="str">
        <f t="shared" si="245"/>
        <v>Charge</v>
      </c>
      <c r="I1765" s="3">
        <f t="shared" si="250"/>
        <v>340</v>
      </c>
      <c r="J1765" s="3">
        <f t="shared" si="251"/>
        <v>0</v>
      </c>
      <c r="K1765" s="3">
        <f>MIN(Inputs!$B$2, (Inputs!$B$8 - I1765)/Inputs!$B$9)</f>
        <v>0</v>
      </c>
      <c r="L1765" s="3">
        <f>MAX(MIN(Inputs!$B$2, I1765*Inputs!$B$10, Inputs!$B$8*Inputs!$B$4 - J1765), 0)</f>
        <v>170</v>
      </c>
      <c r="M1765" s="3">
        <f t="shared" si="246"/>
        <v>0</v>
      </c>
      <c r="N1765" s="3">
        <f t="shared" si="247"/>
        <v>0</v>
      </c>
      <c r="O1765" s="3">
        <f>IF(H1765="Reg", MIN(Inputs!$B$2, I1765*Inputs!$B$10, (Inputs!$B$8-I1765)/Inputs!$B$9), 0)</f>
        <v>0</v>
      </c>
      <c r="P1765" s="3">
        <f t="shared" si="248"/>
        <v>0</v>
      </c>
      <c r="Q1765" s="3">
        <f t="shared" si="249"/>
        <v>0</v>
      </c>
      <c r="R1765" s="3">
        <f>I1765 + M1765*Inputs!$B$9 - N1765/Inputs!$B$10</f>
        <v>340</v>
      </c>
    </row>
    <row r="1766" spans="1:18" x14ac:dyDescent="0.3">
      <c r="A1766" s="4">
        <v>46096.5</v>
      </c>
      <c r="B1766" s="3">
        <v>15.112499999999999</v>
      </c>
      <c r="C1766" s="3">
        <v>0.49</v>
      </c>
      <c r="D1766" s="3">
        <f t="shared" si="243"/>
        <v>19.62479166666667</v>
      </c>
      <c r="E1766" s="3">
        <f>MAX(B1766 - D1766/Inputs!$B$5, 0)</f>
        <v>0</v>
      </c>
      <c r="F1766" s="3">
        <f>MAX(D1766*Inputs!$B$5 - B1766, 0)</f>
        <v>2.1573166666666719</v>
      </c>
      <c r="G1766" s="3">
        <f t="shared" si="244"/>
        <v>0.49</v>
      </c>
      <c r="H1766" t="str">
        <f t="shared" si="245"/>
        <v>Charge</v>
      </c>
      <c r="I1766" s="3">
        <f t="shared" si="250"/>
        <v>340</v>
      </c>
      <c r="J1766" s="3">
        <f t="shared" si="251"/>
        <v>0</v>
      </c>
      <c r="K1766" s="3">
        <f>MIN(Inputs!$B$2, (Inputs!$B$8 - I1766)/Inputs!$B$9)</f>
        <v>0</v>
      </c>
      <c r="L1766" s="3">
        <f>MAX(MIN(Inputs!$B$2, I1766*Inputs!$B$10, Inputs!$B$8*Inputs!$B$4 - J1766), 0)</f>
        <v>170</v>
      </c>
      <c r="M1766" s="3">
        <f t="shared" si="246"/>
        <v>0</v>
      </c>
      <c r="N1766" s="3">
        <f t="shared" si="247"/>
        <v>0</v>
      </c>
      <c r="O1766" s="3">
        <f>IF(H1766="Reg", MIN(Inputs!$B$2, I1766*Inputs!$B$10, (Inputs!$B$8-I1766)/Inputs!$B$9), 0)</f>
        <v>0</v>
      </c>
      <c r="P1766" s="3">
        <f t="shared" si="248"/>
        <v>0</v>
      </c>
      <c r="Q1766" s="3">
        <f t="shared" si="249"/>
        <v>0</v>
      </c>
      <c r="R1766" s="3">
        <f>I1766 + M1766*Inputs!$B$9 - N1766/Inputs!$B$10</f>
        <v>340</v>
      </c>
    </row>
    <row r="1767" spans="1:18" x14ac:dyDescent="0.3">
      <c r="A1767" s="4">
        <v>46096.541666666657</v>
      </c>
      <c r="B1767" s="3">
        <v>15.655000000000001</v>
      </c>
      <c r="C1767" s="3">
        <v>0.98</v>
      </c>
      <c r="D1767" s="3">
        <f t="shared" si="243"/>
        <v>19.62479166666667</v>
      </c>
      <c r="E1767" s="3">
        <f>MAX(B1767 - D1767/Inputs!$B$5, 0)</f>
        <v>0</v>
      </c>
      <c r="F1767" s="3">
        <f>MAX(D1767*Inputs!$B$5 - B1767, 0)</f>
        <v>1.6148166666666697</v>
      </c>
      <c r="G1767" s="3">
        <f t="shared" si="244"/>
        <v>0.98</v>
      </c>
      <c r="H1767" t="str">
        <f t="shared" si="245"/>
        <v>Charge</v>
      </c>
      <c r="I1767" s="3">
        <f t="shared" si="250"/>
        <v>340</v>
      </c>
      <c r="J1767" s="3">
        <f t="shared" si="251"/>
        <v>0</v>
      </c>
      <c r="K1767" s="3">
        <f>MIN(Inputs!$B$2, (Inputs!$B$8 - I1767)/Inputs!$B$9)</f>
        <v>0</v>
      </c>
      <c r="L1767" s="3">
        <f>MAX(MIN(Inputs!$B$2, I1767*Inputs!$B$10, Inputs!$B$8*Inputs!$B$4 - J1767), 0)</f>
        <v>170</v>
      </c>
      <c r="M1767" s="3">
        <f t="shared" si="246"/>
        <v>0</v>
      </c>
      <c r="N1767" s="3">
        <f t="shared" si="247"/>
        <v>0</v>
      </c>
      <c r="O1767" s="3">
        <f>IF(H1767="Reg", MIN(Inputs!$B$2, I1767*Inputs!$B$10, (Inputs!$B$8-I1767)/Inputs!$B$9), 0)</f>
        <v>0</v>
      </c>
      <c r="P1767" s="3">
        <f t="shared" si="248"/>
        <v>0</v>
      </c>
      <c r="Q1767" s="3">
        <f t="shared" si="249"/>
        <v>0</v>
      </c>
      <c r="R1767" s="3">
        <f>I1767 + M1767*Inputs!$B$9 - N1767/Inputs!$B$10</f>
        <v>340</v>
      </c>
    </row>
    <row r="1768" spans="1:18" x14ac:dyDescent="0.3">
      <c r="A1768" s="4">
        <v>46096.583333333343</v>
      </c>
      <c r="B1768" s="3">
        <v>18.454999999999998</v>
      </c>
      <c r="C1768" s="3">
        <v>1</v>
      </c>
      <c r="D1768" s="3">
        <f t="shared" si="243"/>
        <v>19.62479166666667</v>
      </c>
      <c r="E1768" s="3">
        <f>MAX(B1768 - D1768/Inputs!$B$5, 0)</f>
        <v>0</v>
      </c>
      <c r="F1768" s="3">
        <f>MAX(D1768*Inputs!$B$5 - B1768, 0)</f>
        <v>0</v>
      </c>
      <c r="G1768" s="3">
        <f t="shared" si="244"/>
        <v>1</v>
      </c>
      <c r="H1768" t="str">
        <f t="shared" si="245"/>
        <v>Reg</v>
      </c>
      <c r="I1768" s="3">
        <f t="shared" si="250"/>
        <v>340</v>
      </c>
      <c r="J1768" s="3">
        <f t="shared" si="251"/>
        <v>0</v>
      </c>
      <c r="K1768" s="3">
        <f>MIN(Inputs!$B$2, (Inputs!$B$8 - I1768)/Inputs!$B$9)</f>
        <v>0</v>
      </c>
      <c r="L1768" s="3">
        <f>MAX(MIN(Inputs!$B$2, I1768*Inputs!$B$10, Inputs!$B$8*Inputs!$B$4 - J1768), 0)</f>
        <v>170</v>
      </c>
      <c r="M1768" s="3">
        <f t="shared" si="246"/>
        <v>0</v>
      </c>
      <c r="N1768" s="3">
        <f t="shared" si="247"/>
        <v>0</v>
      </c>
      <c r="O1768" s="3">
        <f>IF(H1768="Reg", MIN(Inputs!$B$2, I1768*Inputs!$B$10, (Inputs!$B$8-I1768)/Inputs!$B$9), 0)</f>
        <v>0</v>
      </c>
      <c r="P1768" s="3">
        <f t="shared" si="248"/>
        <v>0</v>
      </c>
      <c r="Q1768" s="3">
        <f t="shared" si="249"/>
        <v>0</v>
      </c>
      <c r="R1768" s="3">
        <f>I1768 + M1768*Inputs!$B$9 - N1768/Inputs!$B$10</f>
        <v>340</v>
      </c>
    </row>
    <row r="1769" spans="1:18" x14ac:dyDescent="0.3">
      <c r="A1769" s="4">
        <v>46096.625</v>
      </c>
      <c r="B1769" s="3">
        <v>21.572499999999998</v>
      </c>
      <c r="C1769" s="3">
        <v>1</v>
      </c>
      <c r="D1769" s="3">
        <f t="shared" si="243"/>
        <v>19.62479166666667</v>
      </c>
      <c r="E1769" s="3">
        <f>MAX(B1769 - D1769/Inputs!$B$5, 0)</f>
        <v>0</v>
      </c>
      <c r="F1769" s="3">
        <f>MAX(D1769*Inputs!$B$5 - B1769, 0)</f>
        <v>0</v>
      </c>
      <c r="G1769" s="3">
        <f t="shared" si="244"/>
        <v>1</v>
      </c>
      <c r="H1769" t="str">
        <f t="shared" si="245"/>
        <v>Reg</v>
      </c>
      <c r="I1769" s="3">
        <f t="shared" si="250"/>
        <v>340</v>
      </c>
      <c r="J1769" s="3">
        <f t="shared" si="251"/>
        <v>0</v>
      </c>
      <c r="K1769" s="3">
        <f>MIN(Inputs!$B$2, (Inputs!$B$8 - I1769)/Inputs!$B$9)</f>
        <v>0</v>
      </c>
      <c r="L1769" s="3">
        <f>MAX(MIN(Inputs!$B$2, I1769*Inputs!$B$10, Inputs!$B$8*Inputs!$B$4 - J1769), 0)</f>
        <v>170</v>
      </c>
      <c r="M1769" s="3">
        <f t="shared" si="246"/>
        <v>0</v>
      </c>
      <c r="N1769" s="3">
        <f t="shared" si="247"/>
        <v>0</v>
      </c>
      <c r="O1769" s="3">
        <f>IF(H1769="Reg", MIN(Inputs!$B$2, I1769*Inputs!$B$10, (Inputs!$B$8-I1769)/Inputs!$B$9), 0)</f>
        <v>0</v>
      </c>
      <c r="P1769" s="3">
        <f t="shared" si="248"/>
        <v>0</v>
      </c>
      <c r="Q1769" s="3">
        <f t="shared" si="249"/>
        <v>0</v>
      </c>
      <c r="R1769" s="3">
        <f>I1769 + M1769*Inputs!$B$9 - N1769/Inputs!$B$10</f>
        <v>340</v>
      </c>
    </row>
    <row r="1770" spans="1:18" x14ac:dyDescent="0.3">
      <c r="A1770" s="4">
        <v>46096.666666666657</v>
      </c>
      <c r="B1770" s="3">
        <v>21.005000000000003</v>
      </c>
      <c r="C1770" s="3">
        <v>1</v>
      </c>
      <c r="D1770" s="3">
        <f t="shared" si="243"/>
        <v>19.62479166666667</v>
      </c>
      <c r="E1770" s="3">
        <f>MAX(B1770 - D1770/Inputs!$B$5, 0)</f>
        <v>0</v>
      </c>
      <c r="F1770" s="3">
        <f>MAX(D1770*Inputs!$B$5 - B1770, 0)</f>
        <v>0</v>
      </c>
      <c r="G1770" s="3">
        <f t="shared" si="244"/>
        <v>1</v>
      </c>
      <c r="H1770" t="str">
        <f t="shared" si="245"/>
        <v>Reg</v>
      </c>
      <c r="I1770" s="3">
        <f t="shared" si="250"/>
        <v>340</v>
      </c>
      <c r="J1770" s="3">
        <f t="shared" si="251"/>
        <v>0</v>
      </c>
      <c r="K1770" s="3">
        <f>MIN(Inputs!$B$2, (Inputs!$B$8 - I1770)/Inputs!$B$9)</f>
        <v>0</v>
      </c>
      <c r="L1770" s="3">
        <f>MAX(MIN(Inputs!$B$2, I1770*Inputs!$B$10, Inputs!$B$8*Inputs!$B$4 - J1770), 0)</f>
        <v>170</v>
      </c>
      <c r="M1770" s="3">
        <f t="shared" si="246"/>
        <v>0</v>
      </c>
      <c r="N1770" s="3">
        <f t="shared" si="247"/>
        <v>0</v>
      </c>
      <c r="O1770" s="3">
        <f>IF(H1770="Reg", MIN(Inputs!$B$2, I1770*Inputs!$B$10, (Inputs!$B$8-I1770)/Inputs!$B$9), 0)</f>
        <v>0</v>
      </c>
      <c r="P1770" s="3">
        <f t="shared" si="248"/>
        <v>0</v>
      </c>
      <c r="Q1770" s="3">
        <f t="shared" si="249"/>
        <v>0</v>
      </c>
      <c r="R1770" s="3">
        <f>I1770 + M1770*Inputs!$B$9 - N1770/Inputs!$B$10</f>
        <v>340</v>
      </c>
    </row>
    <row r="1771" spans="1:18" x14ac:dyDescent="0.3">
      <c r="A1771" s="4">
        <v>46096.708333333343</v>
      </c>
      <c r="B1771" s="3">
        <v>17.16</v>
      </c>
      <c r="C1771" s="3">
        <v>1.1000000000000001</v>
      </c>
      <c r="D1771" s="3">
        <f t="shared" si="243"/>
        <v>19.62479166666667</v>
      </c>
      <c r="E1771" s="3">
        <f>MAX(B1771 - D1771/Inputs!$B$5, 0)</f>
        <v>0</v>
      </c>
      <c r="F1771" s="3">
        <f>MAX(D1771*Inputs!$B$5 - B1771, 0)</f>
        <v>0.10981666666667067</v>
      </c>
      <c r="G1771" s="3">
        <f t="shared" si="244"/>
        <v>1.1000000000000001</v>
      </c>
      <c r="H1771" t="str">
        <f t="shared" si="245"/>
        <v>Reg</v>
      </c>
      <c r="I1771" s="3">
        <f t="shared" si="250"/>
        <v>340</v>
      </c>
      <c r="J1771" s="3">
        <f t="shared" si="251"/>
        <v>0</v>
      </c>
      <c r="K1771" s="3">
        <f>MIN(Inputs!$B$2, (Inputs!$B$8 - I1771)/Inputs!$B$9)</f>
        <v>0</v>
      </c>
      <c r="L1771" s="3">
        <f>MAX(MIN(Inputs!$B$2, I1771*Inputs!$B$10, Inputs!$B$8*Inputs!$B$4 - J1771), 0)</f>
        <v>170</v>
      </c>
      <c r="M1771" s="3">
        <f t="shared" si="246"/>
        <v>0</v>
      </c>
      <c r="N1771" s="3">
        <f t="shared" si="247"/>
        <v>0</v>
      </c>
      <c r="O1771" s="3">
        <f>IF(H1771="Reg", MIN(Inputs!$B$2, I1771*Inputs!$B$10, (Inputs!$B$8-I1771)/Inputs!$B$9), 0)</f>
        <v>0</v>
      </c>
      <c r="P1771" s="3">
        <f t="shared" si="248"/>
        <v>0</v>
      </c>
      <c r="Q1771" s="3">
        <f t="shared" si="249"/>
        <v>0</v>
      </c>
      <c r="R1771" s="3">
        <f>I1771 + M1771*Inputs!$B$9 - N1771/Inputs!$B$10</f>
        <v>340</v>
      </c>
    </row>
    <row r="1772" spans="1:18" x14ac:dyDescent="0.3">
      <c r="A1772" s="4">
        <v>46096.75</v>
      </c>
      <c r="B1772" s="3">
        <v>34.8125</v>
      </c>
      <c r="C1772" s="3">
        <v>4.26</v>
      </c>
      <c r="D1772" s="3">
        <f t="shared" si="243"/>
        <v>19.62479166666667</v>
      </c>
      <c r="E1772" s="3">
        <f>MAX(B1772 - D1772/Inputs!$B$5, 0)</f>
        <v>12.511600378787875</v>
      </c>
      <c r="F1772" s="3">
        <f>MAX(D1772*Inputs!$B$5 - B1772, 0)</f>
        <v>0</v>
      </c>
      <c r="G1772" s="3">
        <f t="shared" si="244"/>
        <v>4.26</v>
      </c>
      <c r="H1772" t="str">
        <f t="shared" si="245"/>
        <v>Discharge</v>
      </c>
      <c r="I1772" s="3">
        <f t="shared" si="250"/>
        <v>340</v>
      </c>
      <c r="J1772" s="3">
        <f t="shared" si="251"/>
        <v>0</v>
      </c>
      <c r="K1772" s="3">
        <f>MIN(Inputs!$B$2, (Inputs!$B$8 - I1772)/Inputs!$B$9)</f>
        <v>0</v>
      </c>
      <c r="L1772" s="3">
        <f>MAX(MIN(Inputs!$B$2, I1772*Inputs!$B$10, Inputs!$B$8*Inputs!$B$4 - J1772), 0)</f>
        <v>170</v>
      </c>
      <c r="M1772" s="3">
        <f t="shared" si="246"/>
        <v>0</v>
      </c>
      <c r="N1772" s="3">
        <f t="shared" si="247"/>
        <v>170</v>
      </c>
      <c r="O1772" s="3">
        <f>IF(H1772="Reg", MIN(Inputs!$B$2, I1772*Inputs!$B$10, (Inputs!$B$8-I1772)/Inputs!$B$9), 0)</f>
        <v>0</v>
      </c>
      <c r="P1772" s="3">
        <f t="shared" si="248"/>
        <v>5918.125</v>
      </c>
      <c r="Q1772" s="3">
        <f t="shared" si="249"/>
        <v>0</v>
      </c>
      <c r="R1772" s="3">
        <f>I1772 + M1772*Inputs!$B$9 - N1772/Inputs!$B$10</f>
        <v>158.77939109773115</v>
      </c>
    </row>
    <row r="1773" spans="1:18" x14ac:dyDescent="0.3">
      <c r="A1773" s="4">
        <v>46096.791666666657</v>
      </c>
      <c r="B1773" s="3">
        <v>40.102499999999999</v>
      </c>
      <c r="C1773" s="3">
        <v>3.61</v>
      </c>
      <c r="D1773" s="3">
        <f t="shared" si="243"/>
        <v>19.62479166666667</v>
      </c>
      <c r="E1773" s="3">
        <f>MAX(B1773 - D1773/Inputs!$B$5, 0)</f>
        <v>17.801600378787874</v>
      </c>
      <c r="F1773" s="3">
        <f>MAX(D1773*Inputs!$B$5 - B1773, 0)</f>
        <v>0</v>
      </c>
      <c r="G1773" s="3">
        <f t="shared" si="244"/>
        <v>3.61</v>
      </c>
      <c r="H1773" t="str">
        <f t="shared" si="245"/>
        <v>Discharge</v>
      </c>
      <c r="I1773" s="3">
        <f t="shared" si="250"/>
        <v>158.77939109773115</v>
      </c>
      <c r="J1773" s="3">
        <f t="shared" si="251"/>
        <v>170</v>
      </c>
      <c r="K1773" s="3">
        <f>MIN(Inputs!$B$2, (Inputs!$B$8 - I1773)/Inputs!$B$9)</f>
        <v>170</v>
      </c>
      <c r="L1773" s="3">
        <f>MAX(MIN(Inputs!$B$2, I1773*Inputs!$B$10, Inputs!$B$8*Inputs!$B$4 - J1773), 0)</f>
        <v>148.94827166799323</v>
      </c>
      <c r="M1773" s="3">
        <f t="shared" si="246"/>
        <v>0</v>
      </c>
      <c r="N1773" s="3">
        <f t="shared" si="247"/>
        <v>148.94827166799323</v>
      </c>
      <c r="O1773" s="3">
        <f>IF(H1773="Reg", MIN(Inputs!$B$2, I1773*Inputs!$B$10, (Inputs!$B$8-I1773)/Inputs!$B$9), 0)</f>
        <v>0</v>
      </c>
      <c r="P1773" s="3">
        <f t="shared" si="248"/>
        <v>5973.1980645656986</v>
      </c>
      <c r="Q1773" s="3">
        <f t="shared" si="249"/>
        <v>0</v>
      </c>
      <c r="R1773" s="3">
        <f>I1773 + M1773*Inputs!$B$9 - N1773/Inputs!$B$10</f>
        <v>0</v>
      </c>
    </row>
    <row r="1774" spans="1:18" x14ac:dyDescent="0.3">
      <c r="A1774" s="4">
        <v>46096.833333333343</v>
      </c>
      <c r="B1774" s="3">
        <v>27.355</v>
      </c>
      <c r="C1774" s="3">
        <v>3.98</v>
      </c>
      <c r="D1774" s="3">
        <f t="shared" si="243"/>
        <v>19.62479166666667</v>
      </c>
      <c r="E1774" s="3">
        <f>MAX(B1774 - D1774/Inputs!$B$5, 0)</f>
        <v>5.0541003787878758</v>
      </c>
      <c r="F1774" s="3">
        <f>MAX(D1774*Inputs!$B$5 - B1774, 0)</f>
        <v>0</v>
      </c>
      <c r="G1774" s="3">
        <f t="shared" si="244"/>
        <v>3.98</v>
      </c>
      <c r="H1774" t="str">
        <f t="shared" si="245"/>
        <v>Discharge</v>
      </c>
      <c r="I1774" s="3">
        <f t="shared" si="250"/>
        <v>0</v>
      </c>
      <c r="J1774" s="3">
        <f t="shared" si="251"/>
        <v>318.94827166799325</v>
      </c>
      <c r="K1774" s="3">
        <f>MIN(Inputs!$B$2, (Inputs!$B$8 - I1774)/Inputs!$B$9)</f>
        <v>170</v>
      </c>
      <c r="L1774" s="3">
        <f>MAX(MIN(Inputs!$B$2, I1774*Inputs!$B$10, Inputs!$B$8*Inputs!$B$4 - J1774), 0)</f>
        <v>0</v>
      </c>
      <c r="M1774" s="3">
        <f t="shared" si="246"/>
        <v>0</v>
      </c>
      <c r="N1774" s="3">
        <f t="shared" si="247"/>
        <v>0</v>
      </c>
      <c r="O1774" s="3">
        <f>IF(H1774="Reg", MIN(Inputs!$B$2, I1774*Inputs!$B$10, (Inputs!$B$8-I1774)/Inputs!$B$9), 0)</f>
        <v>0</v>
      </c>
      <c r="P1774" s="3">
        <f t="shared" si="248"/>
        <v>0</v>
      </c>
      <c r="Q1774" s="3">
        <f t="shared" si="249"/>
        <v>0</v>
      </c>
      <c r="R1774" s="3">
        <f>I1774 + M1774*Inputs!$B$9 - N1774/Inputs!$B$10</f>
        <v>0</v>
      </c>
    </row>
    <row r="1775" spans="1:18" x14ac:dyDescent="0.3">
      <c r="A1775" s="4">
        <v>46096.875</v>
      </c>
      <c r="B1775" s="3">
        <v>20.432500000000001</v>
      </c>
      <c r="C1775" s="3">
        <v>1</v>
      </c>
      <c r="D1775" s="3">
        <f t="shared" si="243"/>
        <v>19.62479166666667</v>
      </c>
      <c r="E1775" s="3">
        <f>MAX(B1775 - D1775/Inputs!$B$5, 0)</f>
        <v>0</v>
      </c>
      <c r="F1775" s="3">
        <f>MAX(D1775*Inputs!$B$5 - B1775, 0)</f>
        <v>0</v>
      </c>
      <c r="G1775" s="3">
        <f t="shared" si="244"/>
        <v>1</v>
      </c>
      <c r="H1775" t="str">
        <f t="shared" si="245"/>
        <v>Reg</v>
      </c>
      <c r="I1775" s="3">
        <f t="shared" si="250"/>
        <v>0</v>
      </c>
      <c r="J1775" s="3">
        <f t="shared" si="251"/>
        <v>318.94827166799325</v>
      </c>
      <c r="K1775" s="3">
        <f>MIN(Inputs!$B$2, (Inputs!$B$8 - I1775)/Inputs!$B$9)</f>
        <v>170</v>
      </c>
      <c r="L1775" s="3">
        <f>MAX(MIN(Inputs!$B$2, I1775*Inputs!$B$10, Inputs!$B$8*Inputs!$B$4 - J1775), 0)</f>
        <v>0</v>
      </c>
      <c r="M1775" s="3">
        <f t="shared" si="246"/>
        <v>0</v>
      </c>
      <c r="N1775" s="3">
        <f t="shared" si="247"/>
        <v>0</v>
      </c>
      <c r="O1775" s="3">
        <f>IF(H1775="Reg", MIN(Inputs!$B$2, I1775*Inputs!$B$10, (Inputs!$B$8-I1775)/Inputs!$B$9), 0)</f>
        <v>0</v>
      </c>
      <c r="P1775" s="3">
        <f t="shared" si="248"/>
        <v>0</v>
      </c>
      <c r="Q1775" s="3">
        <f t="shared" si="249"/>
        <v>0</v>
      </c>
      <c r="R1775" s="3">
        <f>I1775 + M1775*Inputs!$B$9 - N1775/Inputs!$B$10</f>
        <v>0</v>
      </c>
    </row>
    <row r="1776" spans="1:18" x14ac:dyDescent="0.3">
      <c r="A1776" s="4">
        <v>46096.916666666657</v>
      </c>
      <c r="B1776" s="3">
        <v>13.7425</v>
      </c>
      <c r="C1776" s="3">
        <v>1</v>
      </c>
      <c r="D1776" s="3">
        <f t="shared" si="243"/>
        <v>19.62479166666667</v>
      </c>
      <c r="E1776" s="3">
        <f>MAX(B1776 - D1776/Inputs!$B$5, 0)</f>
        <v>0</v>
      </c>
      <c r="F1776" s="3">
        <f>MAX(D1776*Inputs!$B$5 - B1776, 0)</f>
        <v>3.5273166666666711</v>
      </c>
      <c r="G1776" s="3">
        <f t="shared" si="244"/>
        <v>1</v>
      </c>
      <c r="H1776" t="str">
        <f t="shared" si="245"/>
        <v>Charge</v>
      </c>
      <c r="I1776" s="3">
        <f t="shared" si="250"/>
        <v>0</v>
      </c>
      <c r="J1776" s="3">
        <f t="shared" si="251"/>
        <v>318.94827166799325</v>
      </c>
      <c r="K1776" s="3">
        <f>MIN(Inputs!$B$2, (Inputs!$B$8 - I1776)/Inputs!$B$9)</f>
        <v>170</v>
      </c>
      <c r="L1776" s="3">
        <f>MAX(MIN(Inputs!$B$2, I1776*Inputs!$B$10, Inputs!$B$8*Inputs!$B$4 - J1776), 0)</f>
        <v>0</v>
      </c>
      <c r="M1776" s="3">
        <f t="shared" si="246"/>
        <v>170</v>
      </c>
      <c r="N1776" s="3">
        <f t="shared" si="247"/>
        <v>0</v>
      </c>
      <c r="O1776" s="3">
        <f>IF(H1776="Reg", MIN(Inputs!$B$2, I1776*Inputs!$B$10, (Inputs!$B$8-I1776)/Inputs!$B$9), 0)</f>
        <v>0</v>
      </c>
      <c r="P1776" s="3">
        <f t="shared" si="248"/>
        <v>-2336.2249999999999</v>
      </c>
      <c r="Q1776" s="3">
        <f t="shared" si="249"/>
        <v>0</v>
      </c>
      <c r="R1776" s="3">
        <f>I1776 + M1776*Inputs!$B$9 - N1776/Inputs!$B$10</f>
        <v>159.4741358339966</v>
      </c>
    </row>
    <row r="1777" spans="1:18" x14ac:dyDescent="0.3">
      <c r="A1777" s="4">
        <v>46096.958333333343</v>
      </c>
      <c r="B1777" s="3">
        <v>12.49</v>
      </c>
      <c r="C1777" s="3">
        <v>0.96</v>
      </c>
      <c r="D1777" s="3">
        <f t="shared" si="243"/>
        <v>19.62479166666667</v>
      </c>
      <c r="E1777" s="3">
        <f>MAX(B1777 - D1777/Inputs!$B$5, 0)</f>
        <v>0</v>
      </c>
      <c r="F1777" s="3">
        <f>MAX(D1777*Inputs!$B$5 - B1777, 0)</f>
        <v>4.7798166666666706</v>
      </c>
      <c r="G1777" s="3">
        <f t="shared" si="244"/>
        <v>0.96</v>
      </c>
      <c r="H1777" t="str">
        <f t="shared" si="245"/>
        <v>Charge</v>
      </c>
      <c r="I1777" s="3">
        <f t="shared" si="250"/>
        <v>159.4741358339966</v>
      </c>
      <c r="J1777" s="3">
        <f t="shared" si="251"/>
        <v>318.94827166799325</v>
      </c>
      <c r="K1777" s="3">
        <f>MIN(Inputs!$B$2, (Inputs!$B$8 - I1777)/Inputs!$B$9)</f>
        <v>170</v>
      </c>
      <c r="L1777" s="3">
        <f>MAX(MIN(Inputs!$B$2, I1777*Inputs!$B$10, Inputs!$B$8*Inputs!$B$4 - J1777), 0)</f>
        <v>21.051728332006746</v>
      </c>
      <c r="M1777" s="3">
        <f t="shared" si="246"/>
        <v>170</v>
      </c>
      <c r="N1777" s="3">
        <f t="shared" si="247"/>
        <v>0</v>
      </c>
      <c r="O1777" s="3">
        <f>IF(H1777="Reg", MIN(Inputs!$B$2, I1777*Inputs!$B$10, (Inputs!$B$8-I1777)/Inputs!$B$9), 0)</f>
        <v>0</v>
      </c>
      <c r="P1777" s="3">
        <f t="shared" si="248"/>
        <v>-2123.3000000000002</v>
      </c>
      <c r="Q1777" s="3">
        <f t="shared" si="249"/>
        <v>0</v>
      </c>
      <c r="R1777" s="3">
        <f>I1777 + M1777*Inputs!$B$9 - N1777/Inputs!$B$10</f>
        <v>318.9482716679932</v>
      </c>
    </row>
    <row r="1778" spans="1:18" x14ac:dyDescent="0.3">
      <c r="A1778" s="4">
        <v>46097</v>
      </c>
      <c r="B1778" s="3">
        <v>17.060000000000002</v>
      </c>
      <c r="C1778" s="3">
        <v>1</v>
      </c>
      <c r="D1778" s="3">
        <f t="shared" si="243"/>
        <v>19.227500000000003</v>
      </c>
      <c r="E1778" s="3">
        <f>MAX(B1778 - D1778/Inputs!$B$5, 0)</f>
        <v>0</v>
      </c>
      <c r="F1778" s="3">
        <f>MAX(D1778*Inputs!$B$5 - B1778, 0)</f>
        <v>0</v>
      </c>
      <c r="G1778" s="3">
        <f t="shared" si="244"/>
        <v>1</v>
      </c>
      <c r="H1778" t="str">
        <f t="shared" si="245"/>
        <v>Reg</v>
      </c>
      <c r="I1778" s="3">
        <f t="shared" si="250"/>
        <v>318.9482716679932</v>
      </c>
      <c r="J1778" s="3">
        <f t="shared" si="251"/>
        <v>0</v>
      </c>
      <c r="K1778" s="3">
        <f>MIN(Inputs!$B$2, (Inputs!$B$8 - I1778)/Inputs!$B$9)</f>
        <v>22.44121780453775</v>
      </c>
      <c r="L1778" s="3">
        <f>MAX(MIN(Inputs!$B$2, I1778*Inputs!$B$10, Inputs!$B$8*Inputs!$B$4 - J1778), 0)</f>
        <v>170</v>
      </c>
      <c r="M1778" s="3">
        <f t="shared" si="246"/>
        <v>0</v>
      </c>
      <c r="N1778" s="3">
        <f t="shared" si="247"/>
        <v>0</v>
      </c>
      <c r="O1778" s="3">
        <f>IF(H1778="Reg", MIN(Inputs!$B$2, I1778*Inputs!$B$10, (Inputs!$B$8-I1778)/Inputs!$B$9), 0)</f>
        <v>22.44121780453775</v>
      </c>
      <c r="P1778" s="3">
        <f t="shared" si="248"/>
        <v>0</v>
      </c>
      <c r="Q1778" s="3">
        <f t="shared" si="249"/>
        <v>22.44121780453775</v>
      </c>
      <c r="R1778" s="3">
        <f>I1778 + M1778*Inputs!$B$9 - N1778/Inputs!$B$10</f>
        <v>318.9482716679932</v>
      </c>
    </row>
    <row r="1779" spans="1:18" x14ac:dyDescent="0.3">
      <c r="A1779" s="4">
        <v>46097.041666666657</v>
      </c>
      <c r="B1779" s="3">
        <v>22.14</v>
      </c>
      <c r="C1779" s="3">
        <v>0.96</v>
      </c>
      <c r="D1779" s="3">
        <f t="shared" si="243"/>
        <v>19.227500000000003</v>
      </c>
      <c r="E1779" s="3">
        <f>MAX(B1779 - D1779/Inputs!$B$5, 0)</f>
        <v>0.29056818181818045</v>
      </c>
      <c r="F1779" s="3">
        <f>MAX(D1779*Inputs!$B$5 - B1779, 0)</f>
        <v>0</v>
      </c>
      <c r="G1779" s="3">
        <f t="shared" si="244"/>
        <v>0.96</v>
      </c>
      <c r="H1779" t="str">
        <f t="shared" si="245"/>
        <v>Reg</v>
      </c>
      <c r="I1779" s="3">
        <f t="shared" si="250"/>
        <v>318.9482716679932</v>
      </c>
      <c r="J1779" s="3">
        <f t="shared" si="251"/>
        <v>0</v>
      </c>
      <c r="K1779" s="3">
        <f>MIN(Inputs!$B$2, (Inputs!$B$8 - I1779)/Inputs!$B$9)</f>
        <v>22.44121780453775</v>
      </c>
      <c r="L1779" s="3">
        <f>MAX(MIN(Inputs!$B$2, I1779*Inputs!$B$10, Inputs!$B$8*Inputs!$B$4 - J1779), 0)</f>
        <v>170</v>
      </c>
      <c r="M1779" s="3">
        <f t="shared" si="246"/>
        <v>0</v>
      </c>
      <c r="N1779" s="3">
        <f t="shared" si="247"/>
        <v>0</v>
      </c>
      <c r="O1779" s="3">
        <f>IF(H1779="Reg", MIN(Inputs!$B$2, I1779*Inputs!$B$10, (Inputs!$B$8-I1779)/Inputs!$B$9), 0)</f>
        <v>22.44121780453775</v>
      </c>
      <c r="P1779" s="3">
        <f t="shared" si="248"/>
        <v>0</v>
      </c>
      <c r="Q1779" s="3">
        <f t="shared" si="249"/>
        <v>21.54356909235624</v>
      </c>
      <c r="R1779" s="3">
        <f>I1779 + M1779*Inputs!$B$9 - N1779/Inputs!$B$10</f>
        <v>318.9482716679932</v>
      </c>
    </row>
    <row r="1780" spans="1:18" x14ac:dyDescent="0.3">
      <c r="A1780" s="4">
        <v>46097.083333333343</v>
      </c>
      <c r="B1780" s="3">
        <v>21.3</v>
      </c>
      <c r="C1780" s="3">
        <v>0.79</v>
      </c>
      <c r="D1780" s="3">
        <f t="shared" si="243"/>
        <v>19.227500000000003</v>
      </c>
      <c r="E1780" s="3">
        <f>MAX(B1780 - D1780/Inputs!$B$5, 0)</f>
        <v>0</v>
      </c>
      <c r="F1780" s="3">
        <f>MAX(D1780*Inputs!$B$5 - B1780, 0)</f>
        <v>0</v>
      </c>
      <c r="G1780" s="3">
        <f t="shared" si="244"/>
        <v>0.79</v>
      </c>
      <c r="H1780" t="str">
        <f t="shared" si="245"/>
        <v>Reg</v>
      </c>
      <c r="I1780" s="3">
        <f t="shared" si="250"/>
        <v>318.9482716679932</v>
      </c>
      <c r="J1780" s="3">
        <f t="shared" si="251"/>
        <v>0</v>
      </c>
      <c r="K1780" s="3">
        <f>MIN(Inputs!$B$2, (Inputs!$B$8 - I1780)/Inputs!$B$9)</f>
        <v>22.44121780453775</v>
      </c>
      <c r="L1780" s="3">
        <f>MAX(MIN(Inputs!$B$2, I1780*Inputs!$B$10, Inputs!$B$8*Inputs!$B$4 - J1780), 0)</f>
        <v>170</v>
      </c>
      <c r="M1780" s="3">
        <f t="shared" si="246"/>
        <v>0</v>
      </c>
      <c r="N1780" s="3">
        <f t="shared" si="247"/>
        <v>0</v>
      </c>
      <c r="O1780" s="3">
        <f>IF(H1780="Reg", MIN(Inputs!$B$2, I1780*Inputs!$B$10, (Inputs!$B$8-I1780)/Inputs!$B$9), 0)</f>
        <v>22.44121780453775</v>
      </c>
      <c r="P1780" s="3">
        <f t="shared" si="248"/>
        <v>0</v>
      </c>
      <c r="Q1780" s="3">
        <f t="shared" si="249"/>
        <v>17.728562065584825</v>
      </c>
      <c r="R1780" s="3">
        <f>I1780 + M1780*Inputs!$B$9 - N1780/Inputs!$B$10</f>
        <v>318.9482716679932</v>
      </c>
    </row>
    <row r="1781" spans="1:18" x14ac:dyDescent="0.3">
      <c r="A1781" s="4">
        <v>46097.125</v>
      </c>
      <c r="B1781" s="3">
        <v>21.795000000000002</v>
      </c>
      <c r="C1781" s="3">
        <v>0.87</v>
      </c>
      <c r="D1781" s="3">
        <f t="shared" si="243"/>
        <v>19.227500000000003</v>
      </c>
      <c r="E1781" s="3">
        <f>MAX(B1781 - D1781/Inputs!$B$5, 0)</f>
        <v>0</v>
      </c>
      <c r="F1781" s="3">
        <f>MAX(D1781*Inputs!$B$5 - B1781, 0)</f>
        <v>0</v>
      </c>
      <c r="G1781" s="3">
        <f t="shared" si="244"/>
        <v>0.87</v>
      </c>
      <c r="H1781" t="str">
        <f t="shared" si="245"/>
        <v>Reg</v>
      </c>
      <c r="I1781" s="3">
        <f t="shared" si="250"/>
        <v>318.9482716679932</v>
      </c>
      <c r="J1781" s="3">
        <f t="shared" si="251"/>
        <v>0</v>
      </c>
      <c r="K1781" s="3">
        <f>MIN(Inputs!$B$2, (Inputs!$B$8 - I1781)/Inputs!$B$9)</f>
        <v>22.44121780453775</v>
      </c>
      <c r="L1781" s="3">
        <f>MAX(MIN(Inputs!$B$2, I1781*Inputs!$B$10, Inputs!$B$8*Inputs!$B$4 - J1781), 0)</f>
        <v>170</v>
      </c>
      <c r="M1781" s="3">
        <f t="shared" si="246"/>
        <v>0</v>
      </c>
      <c r="N1781" s="3">
        <f t="shared" si="247"/>
        <v>0</v>
      </c>
      <c r="O1781" s="3">
        <f>IF(H1781="Reg", MIN(Inputs!$B$2, I1781*Inputs!$B$10, (Inputs!$B$8-I1781)/Inputs!$B$9), 0)</f>
        <v>22.44121780453775</v>
      </c>
      <c r="P1781" s="3">
        <f t="shared" si="248"/>
        <v>0</v>
      </c>
      <c r="Q1781" s="3">
        <f t="shared" si="249"/>
        <v>19.523859489947842</v>
      </c>
      <c r="R1781" s="3">
        <f>I1781 + M1781*Inputs!$B$9 - N1781/Inputs!$B$10</f>
        <v>318.9482716679932</v>
      </c>
    </row>
    <row r="1782" spans="1:18" x14ac:dyDescent="0.3">
      <c r="A1782" s="4">
        <v>46097.166666666657</v>
      </c>
      <c r="B1782" s="3">
        <v>21.357499999999998</v>
      </c>
      <c r="C1782" s="3">
        <v>0.79</v>
      </c>
      <c r="D1782" s="3">
        <f t="shared" si="243"/>
        <v>19.227500000000003</v>
      </c>
      <c r="E1782" s="3">
        <f>MAX(B1782 - D1782/Inputs!$B$5, 0)</f>
        <v>0</v>
      </c>
      <c r="F1782" s="3">
        <f>MAX(D1782*Inputs!$B$5 - B1782, 0)</f>
        <v>0</v>
      </c>
      <c r="G1782" s="3">
        <f t="shared" si="244"/>
        <v>0.79</v>
      </c>
      <c r="H1782" t="str">
        <f t="shared" si="245"/>
        <v>Reg</v>
      </c>
      <c r="I1782" s="3">
        <f t="shared" si="250"/>
        <v>318.9482716679932</v>
      </c>
      <c r="J1782" s="3">
        <f t="shared" si="251"/>
        <v>0</v>
      </c>
      <c r="K1782" s="3">
        <f>MIN(Inputs!$B$2, (Inputs!$B$8 - I1782)/Inputs!$B$9)</f>
        <v>22.44121780453775</v>
      </c>
      <c r="L1782" s="3">
        <f>MAX(MIN(Inputs!$B$2, I1782*Inputs!$B$10, Inputs!$B$8*Inputs!$B$4 - J1782), 0)</f>
        <v>170</v>
      </c>
      <c r="M1782" s="3">
        <f t="shared" si="246"/>
        <v>0</v>
      </c>
      <c r="N1782" s="3">
        <f t="shared" si="247"/>
        <v>0</v>
      </c>
      <c r="O1782" s="3">
        <f>IF(H1782="Reg", MIN(Inputs!$B$2, I1782*Inputs!$B$10, (Inputs!$B$8-I1782)/Inputs!$B$9), 0)</f>
        <v>22.44121780453775</v>
      </c>
      <c r="P1782" s="3">
        <f t="shared" si="248"/>
        <v>0</v>
      </c>
      <c r="Q1782" s="3">
        <f t="shared" si="249"/>
        <v>17.728562065584825</v>
      </c>
      <c r="R1782" s="3">
        <f>I1782 + M1782*Inputs!$B$9 - N1782/Inputs!$B$10</f>
        <v>318.9482716679932</v>
      </c>
    </row>
    <row r="1783" spans="1:18" x14ac:dyDescent="0.3">
      <c r="A1783" s="4">
        <v>46097.208333333343</v>
      </c>
      <c r="B1783" s="3">
        <v>20.037499999999998</v>
      </c>
      <c r="C1783" s="3">
        <v>1</v>
      </c>
      <c r="D1783" s="3">
        <f t="shared" si="243"/>
        <v>19.227500000000003</v>
      </c>
      <c r="E1783" s="3">
        <f>MAX(B1783 - D1783/Inputs!$B$5, 0)</f>
        <v>0</v>
      </c>
      <c r="F1783" s="3">
        <f>MAX(D1783*Inputs!$B$5 - B1783, 0)</f>
        <v>0</v>
      </c>
      <c r="G1783" s="3">
        <f t="shared" si="244"/>
        <v>1</v>
      </c>
      <c r="H1783" t="str">
        <f t="shared" si="245"/>
        <v>Reg</v>
      </c>
      <c r="I1783" s="3">
        <f t="shared" si="250"/>
        <v>318.9482716679932</v>
      </c>
      <c r="J1783" s="3">
        <f t="shared" si="251"/>
        <v>0</v>
      </c>
      <c r="K1783" s="3">
        <f>MIN(Inputs!$B$2, (Inputs!$B$8 - I1783)/Inputs!$B$9)</f>
        <v>22.44121780453775</v>
      </c>
      <c r="L1783" s="3">
        <f>MAX(MIN(Inputs!$B$2, I1783*Inputs!$B$10, Inputs!$B$8*Inputs!$B$4 - J1783), 0)</f>
        <v>170</v>
      </c>
      <c r="M1783" s="3">
        <f t="shared" si="246"/>
        <v>0</v>
      </c>
      <c r="N1783" s="3">
        <f t="shared" si="247"/>
        <v>0</v>
      </c>
      <c r="O1783" s="3">
        <f>IF(H1783="Reg", MIN(Inputs!$B$2, I1783*Inputs!$B$10, (Inputs!$B$8-I1783)/Inputs!$B$9), 0)</f>
        <v>22.44121780453775</v>
      </c>
      <c r="P1783" s="3">
        <f t="shared" si="248"/>
        <v>0</v>
      </c>
      <c r="Q1783" s="3">
        <f t="shared" si="249"/>
        <v>22.44121780453775</v>
      </c>
      <c r="R1783" s="3">
        <f>I1783 + M1783*Inputs!$B$9 - N1783/Inputs!$B$10</f>
        <v>318.9482716679932</v>
      </c>
    </row>
    <row r="1784" spans="1:18" x14ac:dyDescent="0.3">
      <c r="A1784" s="4">
        <v>46097.25</v>
      </c>
      <c r="B1784" s="3">
        <v>19.607499999999998</v>
      </c>
      <c r="C1784" s="3">
        <v>1.5</v>
      </c>
      <c r="D1784" s="3">
        <f t="shared" si="243"/>
        <v>19.227500000000003</v>
      </c>
      <c r="E1784" s="3">
        <f>MAX(B1784 - D1784/Inputs!$B$5, 0)</f>
        <v>0</v>
      </c>
      <c r="F1784" s="3">
        <f>MAX(D1784*Inputs!$B$5 - B1784, 0)</f>
        <v>0</v>
      </c>
      <c r="G1784" s="3">
        <f t="shared" si="244"/>
        <v>1.5</v>
      </c>
      <c r="H1784" t="str">
        <f t="shared" si="245"/>
        <v>Reg</v>
      </c>
      <c r="I1784" s="3">
        <f t="shared" si="250"/>
        <v>318.9482716679932</v>
      </c>
      <c r="J1784" s="3">
        <f t="shared" si="251"/>
        <v>0</v>
      </c>
      <c r="K1784" s="3">
        <f>MIN(Inputs!$B$2, (Inputs!$B$8 - I1784)/Inputs!$B$9)</f>
        <v>22.44121780453775</v>
      </c>
      <c r="L1784" s="3">
        <f>MAX(MIN(Inputs!$B$2, I1784*Inputs!$B$10, Inputs!$B$8*Inputs!$B$4 - J1784), 0)</f>
        <v>170</v>
      </c>
      <c r="M1784" s="3">
        <f t="shared" si="246"/>
        <v>0</v>
      </c>
      <c r="N1784" s="3">
        <f t="shared" si="247"/>
        <v>0</v>
      </c>
      <c r="O1784" s="3">
        <f>IF(H1784="Reg", MIN(Inputs!$B$2, I1784*Inputs!$B$10, (Inputs!$B$8-I1784)/Inputs!$B$9), 0)</f>
        <v>22.44121780453775</v>
      </c>
      <c r="P1784" s="3">
        <f t="shared" si="248"/>
        <v>0</v>
      </c>
      <c r="Q1784" s="3">
        <f t="shared" si="249"/>
        <v>33.661826706806622</v>
      </c>
      <c r="R1784" s="3">
        <f>I1784 + M1784*Inputs!$B$9 - N1784/Inputs!$B$10</f>
        <v>318.9482716679932</v>
      </c>
    </row>
    <row r="1785" spans="1:18" x14ac:dyDescent="0.3">
      <c r="A1785" s="4">
        <v>46097.291666666657</v>
      </c>
      <c r="B1785" s="3">
        <v>20.52</v>
      </c>
      <c r="C1785" s="3">
        <v>6.18</v>
      </c>
      <c r="D1785" s="3">
        <f t="shared" si="243"/>
        <v>19.227500000000003</v>
      </c>
      <c r="E1785" s="3">
        <f>MAX(B1785 - D1785/Inputs!$B$5, 0)</f>
        <v>0</v>
      </c>
      <c r="F1785" s="3">
        <f>MAX(D1785*Inputs!$B$5 - B1785, 0)</f>
        <v>0</v>
      </c>
      <c r="G1785" s="3">
        <f t="shared" si="244"/>
        <v>6.18</v>
      </c>
      <c r="H1785" t="str">
        <f t="shared" si="245"/>
        <v>Reg</v>
      </c>
      <c r="I1785" s="3">
        <f t="shared" si="250"/>
        <v>318.9482716679932</v>
      </c>
      <c r="J1785" s="3">
        <f t="shared" si="251"/>
        <v>0</v>
      </c>
      <c r="K1785" s="3">
        <f>MIN(Inputs!$B$2, (Inputs!$B$8 - I1785)/Inputs!$B$9)</f>
        <v>22.44121780453775</v>
      </c>
      <c r="L1785" s="3">
        <f>MAX(MIN(Inputs!$B$2, I1785*Inputs!$B$10, Inputs!$B$8*Inputs!$B$4 - J1785), 0)</f>
        <v>170</v>
      </c>
      <c r="M1785" s="3">
        <f t="shared" si="246"/>
        <v>0</v>
      </c>
      <c r="N1785" s="3">
        <f t="shared" si="247"/>
        <v>0</v>
      </c>
      <c r="O1785" s="3">
        <f>IF(H1785="Reg", MIN(Inputs!$B$2, I1785*Inputs!$B$10, (Inputs!$B$8-I1785)/Inputs!$B$9), 0)</f>
        <v>22.44121780453775</v>
      </c>
      <c r="P1785" s="3">
        <f t="shared" si="248"/>
        <v>0</v>
      </c>
      <c r="Q1785" s="3">
        <f t="shared" si="249"/>
        <v>138.68672603204328</v>
      </c>
      <c r="R1785" s="3">
        <f>I1785 + M1785*Inputs!$B$9 - N1785/Inputs!$B$10</f>
        <v>318.9482716679932</v>
      </c>
    </row>
    <row r="1786" spans="1:18" x14ac:dyDescent="0.3">
      <c r="A1786" s="4">
        <v>46097.333333333343</v>
      </c>
      <c r="B1786" s="3">
        <v>22.302500000000002</v>
      </c>
      <c r="C1786" s="3">
        <v>4.41</v>
      </c>
      <c r="D1786" s="3">
        <f t="shared" si="243"/>
        <v>19.227500000000003</v>
      </c>
      <c r="E1786" s="3">
        <f>MAX(B1786 - D1786/Inputs!$B$5, 0)</f>
        <v>0.45306818181818187</v>
      </c>
      <c r="F1786" s="3">
        <f>MAX(D1786*Inputs!$B$5 - B1786, 0)</f>
        <v>0</v>
      </c>
      <c r="G1786" s="3">
        <f t="shared" si="244"/>
        <v>4.41</v>
      </c>
      <c r="H1786" t="str">
        <f t="shared" si="245"/>
        <v>Reg</v>
      </c>
      <c r="I1786" s="3">
        <f t="shared" si="250"/>
        <v>318.9482716679932</v>
      </c>
      <c r="J1786" s="3">
        <f t="shared" si="251"/>
        <v>0</v>
      </c>
      <c r="K1786" s="3">
        <f>MIN(Inputs!$B$2, (Inputs!$B$8 - I1786)/Inputs!$B$9)</f>
        <v>22.44121780453775</v>
      </c>
      <c r="L1786" s="3">
        <f>MAX(MIN(Inputs!$B$2, I1786*Inputs!$B$10, Inputs!$B$8*Inputs!$B$4 - J1786), 0)</f>
        <v>170</v>
      </c>
      <c r="M1786" s="3">
        <f t="shared" si="246"/>
        <v>0</v>
      </c>
      <c r="N1786" s="3">
        <f t="shared" si="247"/>
        <v>0</v>
      </c>
      <c r="O1786" s="3">
        <f>IF(H1786="Reg", MIN(Inputs!$B$2, I1786*Inputs!$B$10, (Inputs!$B$8-I1786)/Inputs!$B$9), 0)</f>
        <v>22.44121780453775</v>
      </c>
      <c r="P1786" s="3">
        <f t="shared" si="248"/>
        <v>0</v>
      </c>
      <c r="Q1786" s="3">
        <f t="shared" si="249"/>
        <v>98.965770518011482</v>
      </c>
      <c r="R1786" s="3">
        <f>I1786 + M1786*Inputs!$B$9 - N1786/Inputs!$B$10</f>
        <v>318.9482716679932</v>
      </c>
    </row>
    <row r="1787" spans="1:18" x14ac:dyDescent="0.3">
      <c r="A1787" s="4">
        <v>46097.375</v>
      </c>
      <c r="B1787" s="3">
        <v>20.27</v>
      </c>
      <c r="C1787" s="3">
        <v>1.07</v>
      </c>
      <c r="D1787" s="3">
        <f t="shared" si="243"/>
        <v>19.227500000000003</v>
      </c>
      <c r="E1787" s="3">
        <f>MAX(B1787 - D1787/Inputs!$B$5, 0)</f>
        <v>0</v>
      </c>
      <c r="F1787" s="3">
        <f>MAX(D1787*Inputs!$B$5 - B1787, 0)</f>
        <v>0</v>
      </c>
      <c r="G1787" s="3">
        <f t="shared" si="244"/>
        <v>1.07</v>
      </c>
      <c r="H1787" t="str">
        <f t="shared" si="245"/>
        <v>Reg</v>
      </c>
      <c r="I1787" s="3">
        <f t="shared" si="250"/>
        <v>318.9482716679932</v>
      </c>
      <c r="J1787" s="3">
        <f t="shared" si="251"/>
        <v>0</v>
      </c>
      <c r="K1787" s="3">
        <f>MIN(Inputs!$B$2, (Inputs!$B$8 - I1787)/Inputs!$B$9)</f>
        <v>22.44121780453775</v>
      </c>
      <c r="L1787" s="3">
        <f>MAX(MIN(Inputs!$B$2, I1787*Inputs!$B$10, Inputs!$B$8*Inputs!$B$4 - J1787), 0)</f>
        <v>170</v>
      </c>
      <c r="M1787" s="3">
        <f t="shared" si="246"/>
        <v>0</v>
      </c>
      <c r="N1787" s="3">
        <f t="shared" si="247"/>
        <v>0</v>
      </c>
      <c r="O1787" s="3">
        <f>IF(H1787="Reg", MIN(Inputs!$B$2, I1787*Inputs!$B$10, (Inputs!$B$8-I1787)/Inputs!$B$9), 0)</f>
        <v>22.44121780453775</v>
      </c>
      <c r="P1787" s="3">
        <f t="shared" si="248"/>
        <v>0</v>
      </c>
      <c r="Q1787" s="3">
        <f t="shared" si="249"/>
        <v>24.012103050855394</v>
      </c>
      <c r="R1787" s="3">
        <f>I1787 + M1787*Inputs!$B$9 - N1787/Inputs!$B$10</f>
        <v>318.9482716679932</v>
      </c>
    </row>
    <row r="1788" spans="1:18" x14ac:dyDescent="0.3">
      <c r="A1788" s="4">
        <v>46097.416666666657</v>
      </c>
      <c r="B1788" s="3">
        <v>20.100000000000001</v>
      </c>
      <c r="C1788" s="3">
        <v>0.95</v>
      </c>
      <c r="D1788" s="3">
        <f t="shared" si="243"/>
        <v>19.227500000000003</v>
      </c>
      <c r="E1788" s="3">
        <f>MAX(B1788 - D1788/Inputs!$B$5, 0)</f>
        <v>0</v>
      </c>
      <c r="F1788" s="3">
        <f>MAX(D1788*Inputs!$B$5 - B1788, 0)</f>
        <v>0</v>
      </c>
      <c r="G1788" s="3">
        <f t="shared" si="244"/>
        <v>0.95</v>
      </c>
      <c r="H1788" t="str">
        <f t="shared" si="245"/>
        <v>Reg</v>
      </c>
      <c r="I1788" s="3">
        <f t="shared" si="250"/>
        <v>318.9482716679932</v>
      </c>
      <c r="J1788" s="3">
        <f t="shared" si="251"/>
        <v>0</v>
      </c>
      <c r="K1788" s="3">
        <f>MIN(Inputs!$B$2, (Inputs!$B$8 - I1788)/Inputs!$B$9)</f>
        <v>22.44121780453775</v>
      </c>
      <c r="L1788" s="3">
        <f>MAX(MIN(Inputs!$B$2, I1788*Inputs!$B$10, Inputs!$B$8*Inputs!$B$4 - J1788), 0)</f>
        <v>170</v>
      </c>
      <c r="M1788" s="3">
        <f t="shared" si="246"/>
        <v>0</v>
      </c>
      <c r="N1788" s="3">
        <f t="shared" si="247"/>
        <v>0</v>
      </c>
      <c r="O1788" s="3">
        <f>IF(H1788="Reg", MIN(Inputs!$B$2, I1788*Inputs!$B$10, (Inputs!$B$8-I1788)/Inputs!$B$9), 0)</f>
        <v>22.44121780453775</v>
      </c>
      <c r="P1788" s="3">
        <f t="shared" si="248"/>
        <v>0</v>
      </c>
      <c r="Q1788" s="3">
        <f t="shared" si="249"/>
        <v>21.319156914310863</v>
      </c>
      <c r="R1788" s="3">
        <f>I1788 + M1788*Inputs!$B$9 - N1788/Inputs!$B$10</f>
        <v>318.9482716679932</v>
      </c>
    </row>
    <row r="1789" spans="1:18" x14ac:dyDescent="0.3">
      <c r="A1789" s="4">
        <v>46097.458333333343</v>
      </c>
      <c r="B1789" s="3">
        <v>17.7775</v>
      </c>
      <c r="C1789" s="3">
        <v>0.55000000000000004</v>
      </c>
      <c r="D1789" s="3">
        <f t="shared" si="243"/>
        <v>19.227500000000003</v>
      </c>
      <c r="E1789" s="3">
        <f>MAX(B1789 - D1789/Inputs!$B$5, 0)</f>
        <v>0</v>
      </c>
      <c r="F1789" s="3">
        <f>MAX(D1789*Inputs!$B$5 - B1789, 0)</f>
        <v>0</v>
      </c>
      <c r="G1789" s="3">
        <f t="shared" si="244"/>
        <v>0.55000000000000004</v>
      </c>
      <c r="H1789" t="str">
        <f t="shared" si="245"/>
        <v>Reg</v>
      </c>
      <c r="I1789" s="3">
        <f t="shared" si="250"/>
        <v>318.9482716679932</v>
      </c>
      <c r="J1789" s="3">
        <f t="shared" si="251"/>
        <v>0</v>
      </c>
      <c r="K1789" s="3">
        <f>MIN(Inputs!$B$2, (Inputs!$B$8 - I1789)/Inputs!$B$9)</f>
        <v>22.44121780453775</v>
      </c>
      <c r="L1789" s="3">
        <f>MAX(MIN(Inputs!$B$2, I1789*Inputs!$B$10, Inputs!$B$8*Inputs!$B$4 - J1789), 0)</f>
        <v>170</v>
      </c>
      <c r="M1789" s="3">
        <f t="shared" si="246"/>
        <v>0</v>
      </c>
      <c r="N1789" s="3">
        <f t="shared" si="247"/>
        <v>0</v>
      </c>
      <c r="O1789" s="3">
        <f>IF(H1789="Reg", MIN(Inputs!$B$2, I1789*Inputs!$B$10, (Inputs!$B$8-I1789)/Inputs!$B$9), 0)</f>
        <v>22.44121780453775</v>
      </c>
      <c r="P1789" s="3">
        <f t="shared" si="248"/>
        <v>0</v>
      </c>
      <c r="Q1789" s="3">
        <f t="shared" si="249"/>
        <v>12.342669792495764</v>
      </c>
      <c r="R1789" s="3">
        <f>I1789 + M1789*Inputs!$B$9 - N1789/Inputs!$B$10</f>
        <v>318.9482716679932</v>
      </c>
    </row>
    <row r="1790" spans="1:18" x14ac:dyDescent="0.3">
      <c r="A1790" s="4">
        <v>46097.5</v>
      </c>
      <c r="B1790" s="3">
        <v>15.137499999999999</v>
      </c>
      <c r="C1790" s="3">
        <v>0.5</v>
      </c>
      <c r="D1790" s="3">
        <f t="shared" si="243"/>
        <v>19.227500000000003</v>
      </c>
      <c r="E1790" s="3">
        <f>MAX(B1790 - D1790/Inputs!$B$5, 0)</f>
        <v>0</v>
      </c>
      <c r="F1790" s="3">
        <f>MAX(D1790*Inputs!$B$5 - B1790, 0)</f>
        <v>1.7827000000000019</v>
      </c>
      <c r="G1790" s="3">
        <f t="shared" si="244"/>
        <v>0.5</v>
      </c>
      <c r="H1790" t="str">
        <f t="shared" si="245"/>
        <v>Charge</v>
      </c>
      <c r="I1790" s="3">
        <f t="shared" si="250"/>
        <v>318.9482716679932</v>
      </c>
      <c r="J1790" s="3">
        <f t="shared" si="251"/>
        <v>0</v>
      </c>
      <c r="K1790" s="3">
        <f>MIN(Inputs!$B$2, (Inputs!$B$8 - I1790)/Inputs!$B$9)</f>
        <v>22.44121780453775</v>
      </c>
      <c r="L1790" s="3">
        <f>MAX(MIN(Inputs!$B$2, I1790*Inputs!$B$10, Inputs!$B$8*Inputs!$B$4 - J1790), 0)</f>
        <v>170</v>
      </c>
      <c r="M1790" s="3">
        <f t="shared" si="246"/>
        <v>22.44121780453775</v>
      </c>
      <c r="N1790" s="3">
        <f t="shared" si="247"/>
        <v>0</v>
      </c>
      <c r="O1790" s="3">
        <f>IF(H1790="Reg", MIN(Inputs!$B$2, I1790*Inputs!$B$10, (Inputs!$B$8-I1790)/Inputs!$B$9), 0)</f>
        <v>0</v>
      </c>
      <c r="P1790" s="3">
        <f t="shared" si="248"/>
        <v>-339.7039345161902</v>
      </c>
      <c r="Q1790" s="3">
        <f t="shared" si="249"/>
        <v>0</v>
      </c>
      <c r="R1790" s="3">
        <f>I1790 + M1790*Inputs!$B$9 - N1790/Inputs!$B$10</f>
        <v>340</v>
      </c>
    </row>
    <row r="1791" spans="1:18" x14ac:dyDescent="0.3">
      <c r="A1791" s="4">
        <v>46097.541666666657</v>
      </c>
      <c r="B1791" s="3">
        <v>13.164999999999999</v>
      </c>
      <c r="C1791" s="3">
        <v>0.96</v>
      </c>
      <c r="D1791" s="3">
        <f t="shared" si="243"/>
        <v>19.227500000000003</v>
      </c>
      <c r="E1791" s="3">
        <f>MAX(B1791 - D1791/Inputs!$B$5, 0)</f>
        <v>0</v>
      </c>
      <c r="F1791" s="3">
        <f>MAX(D1791*Inputs!$B$5 - B1791, 0)</f>
        <v>3.7552000000000021</v>
      </c>
      <c r="G1791" s="3">
        <f t="shared" si="244"/>
        <v>0.96</v>
      </c>
      <c r="H1791" t="str">
        <f t="shared" si="245"/>
        <v>Charge</v>
      </c>
      <c r="I1791" s="3">
        <f t="shared" si="250"/>
        <v>340</v>
      </c>
      <c r="J1791" s="3">
        <f t="shared" si="251"/>
        <v>0</v>
      </c>
      <c r="K1791" s="3">
        <f>MIN(Inputs!$B$2, (Inputs!$B$8 - I1791)/Inputs!$B$9)</f>
        <v>0</v>
      </c>
      <c r="L1791" s="3">
        <f>MAX(MIN(Inputs!$B$2, I1791*Inputs!$B$10, Inputs!$B$8*Inputs!$B$4 - J1791), 0)</f>
        <v>170</v>
      </c>
      <c r="M1791" s="3">
        <f t="shared" si="246"/>
        <v>0</v>
      </c>
      <c r="N1791" s="3">
        <f t="shared" si="247"/>
        <v>0</v>
      </c>
      <c r="O1791" s="3">
        <f>IF(H1791="Reg", MIN(Inputs!$B$2, I1791*Inputs!$B$10, (Inputs!$B$8-I1791)/Inputs!$B$9), 0)</f>
        <v>0</v>
      </c>
      <c r="P1791" s="3">
        <f t="shared" si="248"/>
        <v>0</v>
      </c>
      <c r="Q1791" s="3">
        <f t="shared" si="249"/>
        <v>0</v>
      </c>
      <c r="R1791" s="3">
        <f>I1791 + M1791*Inputs!$B$9 - N1791/Inputs!$B$10</f>
        <v>340</v>
      </c>
    </row>
    <row r="1792" spans="1:18" x14ac:dyDescent="0.3">
      <c r="A1792" s="4">
        <v>46097.583333333343</v>
      </c>
      <c r="B1792" s="3">
        <v>16.322500000000002</v>
      </c>
      <c r="C1792" s="3">
        <v>1</v>
      </c>
      <c r="D1792" s="3">
        <f t="shared" si="243"/>
        <v>19.227500000000003</v>
      </c>
      <c r="E1792" s="3">
        <f>MAX(B1792 - D1792/Inputs!$B$5, 0)</f>
        <v>0</v>
      </c>
      <c r="F1792" s="3">
        <f>MAX(D1792*Inputs!$B$5 - B1792, 0)</f>
        <v>0.59769999999999968</v>
      </c>
      <c r="G1792" s="3">
        <f t="shared" si="244"/>
        <v>1</v>
      </c>
      <c r="H1792" t="str">
        <f t="shared" si="245"/>
        <v>Reg</v>
      </c>
      <c r="I1792" s="3">
        <f t="shared" si="250"/>
        <v>340</v>
      </c>
      <c r="J1792" s="3">
        <f t="shared" si="251"/>
        <v>0</v>
      </c>
      <c r="K1792" s="3">
        <f>MIN(Inputs!$B$2, (Inputs!$B$8 - I1792)/Inputs!$B$9)</f>
        <v>0</v>
      </c>
      <c r="L1792" s="3">
        <f>MAX(MIN(Inputs!$B$2, I1792*Inputs!$B$10, Inputs!$B$8*Inputs!$B$4 - J1792), 0)</f>
        <v>170</v>
      </c>
      <c r="M1792" s="3">
        <f t="shared" si="246"/>
        <v>0</v>
      </c>
      <c r="N1792" s="3">
        <f t="shared" si="247"/>
        <v>0</v>
      </c>
      <c r="O1792" s="3">
        <f>IF(H1792="Reg", MIN(Inputs!$B$2, I1792*Inputs!$B$10, (Inputs!$B$8-I1792)/Inputs!$B$9), 0)</f>
        <v>0</v>
      </c>
      <c r="P1792" s="3">
        <f t="shared" si="248"/>
        <v>0</v>
      </c>
      <c r="Q1792" s="3">
        <f t="shared" si="249"/>
        <v>0</v>
      </c>
      <c r="R1792" s="3">
        <f>I1792 + M1792*Inputs!$B$9 - N1792/Inputs!$B$10</f>
        <v>340</v>
      </c>
    </row>
    <row r="1793" spans="1:18" x14ac:dyDescent="0.3">
      <c r="A1793" s="4">
        <v>46097.625</v>
      </c>
      <c r="B1793" s="3">
        <v>14.129999999999999</v>
      </c>
      <c r="C1793" s="3">
        <v>1</v>
      </c>
      <c r="D1793" s="3">
        <f t="shared" si="243"/>
        <v>19.227500000000003</v>
      </c>
      <c r="E1793" s="3">
        <f>MAX(B1793 - D1793/Inputs!$B$5, 0)</f>
        <v>0</v>
      </c>
      <c r="F1793" s="3">
        <f>MAX(D1793*Inputs!$B$5 - B1793, 0)</f>
        <v>2.7902000000000022</v>
      </c>
      <c r="G1793" s="3">
        <f t="shared" si="244"/>
        <v>1</v>
      </c>
      <c r="H1793" t="str">
        <f t="shared" si="245"/>
        <v>Charge</v>
      </c>
      <c r="I1793" s="3">
        <f t="shared" si="250"/>
        <v>340</v>
      </c>
      <c r="J1793" s="3">
        <f t="shared" si="251"/>
        <v>0</v>
      </c>
      <c r="K1793" s="3">
        <f>MIN(Inputs!$B$2, (Inputs!$B$8 - I1793)/Inputs!$B$9)</f>
        <v>0</v>
      </c>
      <c r="L1793" s="3">
        <f>MAX(MIN(Inputs!$B$2, I1793*Inputs!$B$10, Inputs!$B$8*Inputs!$B$4 - J1793), 0)</f>
        <v>170</v>
      </c>
      <c r="M1793" s="3">
        <f t="shared" si="246"/>
        <v>0</v>
      </c>
      <c r="N1793" s="3">
        <f t="shared" si="247"/>
        <v>0</v>
      </c>
      <c r="O1793" s="3">
        <f>IF(H1793="Reg", MIN(Inputs!$B$2, I1793*Inputs!$B$10, (Inputs!$B$8-I1793)/Inputs!$B$9), 0)</f>
        <v>0</v>
      </c>
      <c r="P1793" s="3">
        <f t="shared" si="248"/>
        <v>0</v>
      </c>
      <c r="Q1793" s="3">
        <f t="shared" si="249"/>
        <v>0</v>
      </c>
      <c r="R1793" s="3">
        <f>I1793 + M1793*Inputs!$B$9 - N1793/Inputs!$B$10</f>
        <v>340</v>
      </c>
    </row>
    <row r="1794" spans="1:18" x14ac:dyDescent="0.3">
      <c r="A1794" s="4">
        <v>46097.666666666657</v>
      </c>
      <c r="B1794" s="3">
        <v>11.877500000000001</v>
      </c>
      <c r="C1794" s="3">
        <v>1</v>
      </c>
      <c r="D1794" s="3">
        <f t="shared" ref="D1794:D1857" si="252">AVERAGEIFS(B:B, A:A, "&gt;="&amp;INT(A1794), A:A, "&lt;"&amp;INT(A1794)+1)</f>
        <v>19.227500000000003</v>
      </c>
      <c r="E1794" s="3">
        <f>MAX(B1794 - D1794/Inputs!$B$5, 0)</f>
        <v>0</v>
      </c>
      <c r="F1794" s="3">
        <f>MAX(D1794*Inputs!$B$5 - B1794, 0)</f>
        <v>5.0427</v>
      </c>
      <c r="G1794" s="3">
        <f t="shared" ref="G1794:G1857" si="253">C1794</f>
        <v>1</v>
      </c>
      <c r="H1794" t="str">
        <f t="shared" ref="H1794:H1857" si="254">IF(MAX(E1794, F1794, G1794)&lt;=0, "Idle", IF(AND(G1794&gt;=E1794, G1794&gt;=F1794), "Reg", IF(E1794&gt;=F1794, "Discharge", "Charge")))</f>
        <v>Charge</v>
      </c>
      <c r="I1794" s="3">
        <f t="shared" si="250"/>
        <v>340</v>
      </c>
      <c r="J1794" s="3">
        <f t="shared" si="251"/>
        <v>0</v>
      </c>
      <c r="K1794" s="3">
        <f>MIN(Inputs!$B$2, (Inputs!$B$8 - I1794)/Inputs!$B$9)</f>
        <v>0</v>
      </c>
      <c r="L1794" s="3">
        <f>MAX(MIN(Inputs!$B$2, I1794*Inputs!$B$10, Inputs!$B$8*Inputs!$B$4 - J1794), 0)</f>
        <v>170</v>
      </c>
      <c r="M1794" s="3">
        <f t="shared" ref="M1794:M1857" si="255">IF(H1794="Charge", K1794, 0)</f>
        <v>0</v>
      </c>
      <c r="N1794" s="3">
        <f t="shared" ref="N1794:N1857" si="256">IF(H1794="Discharge", L1794, 0)</f>
        <v>0</v>
      </c>
      <c r="O1794" s="3">
        <f>IF(H1794="Reg", MIN(Inputs!$B$2, I1794*Inputs!$B$10, (Inputs!$B$8-I1794)/Inputs!$B$9), 0)</f>
        <v>0</v>
      </c>
      <c r="P1794" s="3">
        <f t="shared" ref="P1794:P1857" si="257">(N1794 - M1794) * B1794</f>
        <v>0</v>
      </c>
      <c r="Q1794" s="3">
        <f t="shared" ref="Q1794:Q1857" si="258">O1794 * C1794</f>
        <v>0</v>
      </c>
      <c r="R1794" s="3">
        <f>I1794 + M1794*Inputs!$B$9 - N1794/Inputs!$B$10</f>
        <v>340</v>
      </c>
    </row>
    <row r="1795" spans="1:18" x14ac:dyDescent="0.3">
      <c r="A1795" s="4">
        <v>46097.708333333343</v>
      </c>
      <c r="B1795" s="3">
        <v>11.765000000000001</v>
      </c>
      <c r="C1795" s="3">
        <v>7.19</v>
      </c>
      <c r="D1795" s="3">
        <f t="shared" si="252"/>
        <v>19.227500000000003</v>
      </c>
      <c r="E1795" s="3">
        <f>MAX(B1795 - D1795/Inputs!$B$5, 0)</f>
        <v>0</v>
      </c>
      <c r="F1795" s="3">
        <f>MAX(D1795*Inputs!$B$5 - B1795, 0)</f>
        <v>5.1552000000000007</v>
      </c>
      <c r="G1795" s="3">
        <f t="shared" si="253"/>
        <v>7.19</v>
      </c>
      <c r="H1795" t="str">
        <f t="shared" si="254"/>
        <v>Reg</v>
      </c>
      <c r="I1795" s="3">
        <f t="shared" ref="I1795:I1858" si="259">R1794</f>
        <v>340</v>
      </c>
      <c r="J1795" s="3">
        <f t="shared" ref="J1795:J1858" si="260">IF(INT(A1795)=INT(A1794), J1794 + N1794, 0)</f>
        <v>0</v>
      </c>
      <c r="K1795" s="3">
        <f>MIN(Inputs!$B$2, (Inputs!$B$8 - I1795)/Inputs!$B$9)</f>
        <v>0</v>
      </c>
      <c r="L1795" s="3">
        <f>MAX(MIN(Inputs!$B$2, I1795*Inputs!$B$10, Inputs!$B$8*Inputs!$B$4 - J1795), 0)</f>
        <v>170</v>
      </c>
      <c r="M1795" s="3">
        <f t="shared" si="255"/>
        <v>0</v>
      </c>
      <c r="N1795" s="3">
        <f t="shared" si="256"/>
        <v>0</v>
      </c>
      <c r="O1795" s="3">
        <f>IF(H1795="Reg", MIN(Inputs!$B$2, I1795*Inputs!$B$10, (Inputs!$B$8-I1795)/Inputs!$B$9), 0)</f>
        <v>0</v>
      </c>
      <c r="P1795" s="3">
        <f t="shared" si="257"/>
        <v>0</v>
      </c>
      <c r="Q1795" s="3">
        <f t="shared" si="258"/>
        <v>0</v>
      </c>
      <c r="R1795" s="3">
        <f>I1795 + M1795*Inputs!$B$9 - N1795/Inputs!$B$10</f>
        <v>340</v>
      </c>
    </row>
    <row r="1796" spans="1:18" x14ac:dyDescent="0.3">
      <c r="A1796" s="4">
        <v>46097.75</v>
      </c>
      <c r="B1796" s="3">
        <v>21.119999999999997</v>
      </c>
      <c r="C1796" s="3">
        <v>12.99</v>
      </c>
      <c r="D1796" s="3">
        <f t="shared" si="252"/>
        <v>19.227500000000003</v>
      </c>
      <c r="E1796" s="3">
        <f>MAX(B1796 - D1796/Inputs!$B$5, 0)</f>
        <v>0</v>
      </c>
      <c r="F1796" s="3">
        <f>MAX(D1796*Inputs!$B$5 - B1796, 0)</f>
        <v>0</v>
      </c>
      <c r="G1796" s="3">
        <f t="shared" si="253"/>
        <v>12.99</v>
      </c>
      <c r="H1796" t="str">
        <f t="shared" si="254"/>
        <v>Reg</v>
      </c>
      <c r="I1796" s="3">
        <f t="shared" si="259"/>
        <v>340</v>
      </c>
      <c r="J1796" s="3">
        <f t="shared" si="260"/>
        <v>0</v>
      </c>
      <c r="K1796" s="3">
        <f>MIN(Inputs!$B$2, (Inputs!$B$8 - I1796)/Inputs!$B$9)</f>
        <v>0</v>
      </c>
      <c r="L1796" s="3">
        <f>MAX(MIN(Inputs!$B$2, I1796*Inputs!$B$10, Inputs!$B$8*Inputs!$B$4 - J1796), 0)</f>
        <v>170</v>
      </c>
      <c r="M1796" s="3">
        <f t="shared" si="255"/>
        <v>0</v>
      </c>
      <c r="N1796" s="3">
        <f t="shared" si="256"/>
        <v>0</v>
      </c>
      <c r="O1796" s="3">
        <f>IF(H1796="Reg", MIN(Inputs!$B$2, I1796*Inputs!$B$10, (Inputs!$B$8-I1796)/Inputs!$B$9), 0)</f>
        <v>0</v>
      </c>
      <c r="P1796" s="3">
        <f t="shared" si="257"/>
        <v>0</v>
      </c>
      <c r="Q1796" s="3">
        <f t="shared" si="258"/>
        <v>0</v>
      </c>
      <c r="R1796" s="3">
        <f>I1796 + M1796*Inputs!$B$9 - N1796/Inputs!$B$10</f>
        <v>340</v>
      </c>
    </row>
    <row r="1797" spans="1:18" x14ac:dyDescent="0.3">
      <c r="A1797" s="4">
        <v>46097.791666666657</v>
      </c>
      <c r="B1797" s="3">
        <v>33.105000000000004</v>
      </c>
      <c r="C1797" s="3">
        <v>25</v>
      </c>
      <c r="D1797" s="3">
        <f t="shared" si="252"/>
        <v>19.227500000000003</v>
      </c>
      <c r="E1797" s="3">
        <f>MAX(B1797 - D1797/Inputs!$B$5, 0)</f>
        <v>11.255568181818184</v>
      </c>
      <c r="F1797" s="3">
        <f>MAX(D1797*Inputs!$B$5 - B1797, 0)</f>
        <v>0</v>
      </c>
      <c r="G1797" s="3">
        <f t="shared" si="253"/>
        <v>25</v>
      </c>
      <c r="H1797" t="str">
        <f t="shared" si="254"/>
        <v>Reg</v>
      </c>
      <c r="I1797" s="3">
        <f t="shared" si="259"/>
        <v>340</v>
      </c>
      <c r="J1797" s="3">
        <f t="shared" si="260"/>
        <v>0</v>
      </c>
      <c r="K1797" s="3">
        <f>MIN(Inputs!$B$2, (Inputs!$B$8 - I1797)/Inputs!$B$9)</f>
        <v>0</v>
      </c>
      <c r="L1797" s="3">
        <f>MAX(MIN(Inputs!$B$2, I1797*Inputs!$B$10, Inputs!$B$8*Inputs!$B$4 - J1797), 0)</f>
        <v>170</v>
      </c>
      <c r="M1797" s="3">
        <f t="shared" si="255"/>
        <v>0</v>
      </c>
      <c r="N1797" s="3">
        <f t="shared" si="256"/>
        <v>0</v>
      </c>
      <c r="O1797" s="3">
        <f>IF(H1797="Reg", MIN(Inputs!$B$2, I1797*Inputs!$B$10, (Inputs!$B$8-I1797)/Inputs!$B$9), 0)</f>
        <v>0</v>
      </c>
      <c r="P1797" s="3">
        <f t="shared" si="257"/>
        <v>0</v>
      </c>
      <c r="Q1797" s="3">
        <f t="shared" si="258"/>
        <v>0</v>
      </c>
      <c r="R1797" s="3">
        <f>I1797 + M1797*Inputs!$B$9 - N1797/Inputs!$B$10</f>
        <v>340</v>
      </c>
    </row>
    <row r="1798" spans="1:18" x14ac:dyDescent="0.3">
      <c r="A1798" s="4">
        <v>46097.833333333343</v>
      </c>
      <c r="B1798" s="3">
        <v>25.24</v>
      </c>
      <c r="C1798" s="3">
        <v>10</v>
      </c>
      <c r="D1798" s="3">
        <f t="shared" si="252"/>
        <v>19.227500000000003</v>
      </c>
      <c r="E1798" s="3">
        <f>MAX(B1798 - D1798/Inputs!$B$5, 0)</f>
        <v>3.3905681818181783</v>
      </c>
      <c r="F1798" s="3">
        <f>MAX(D1798*Inputs!$B$5 - B1798, 0)</f>
        <v>0</v>
      </c>
      <c r="G1798" s="3">
        <f t="shared" si="253"/>
        <v>10</v>
      </c>
      <c r="H1798" t="str">
        <f t="shared" si="254"/>
        <v>Reg</v>
      </c>
      <c r="I1798" s="3">
        <f t="shared" si="259"/>
        <v>340</v>
      </c>
      <c r="J1798" s="3">
        <f t="shared" si="260"/>
        <v>0</v>
      </c>
      <c r="K1798" s="3">
        <f>MIN(Inputs!$B$2, (Inputs!$B$8 - I1798)/Inputs!$B$9)</f>
        <v>0</v>
      </c>
      <c r="L1798" s="3">
        <f>MAX(MIN(Inputs!$B$2, I1798*Inputs!$B$10, Inputs!$B$8*Inputs!$B$4 - J1798), 0)</f>
        <v>170</v>
      </c>
      <c r="M1798" s="3">
        <f t="shared" si="255"/>
        <v>0</v>
      </c>
      <c r="N1798" s="3">
        <f t="shared" si="256"/>
        <v>0</v>
      </c>
      <c r="O1798" s="3">
        <f>IF(H1798="Reg", MIN(Inputs!$B$2, I1798*Inputs!$B$10, (Inputs!$B$8-I1798)/Inputs!$B$9), 0)</f>
        <v>0</v>
      </c>
      <c r="P1798" s="3">
        <f t="shared" si="257"/>
        <v>0</v>
      </c>
      <c r="Q1798" s="3">
        <f t="shared" si="258"/>
        <v>0</v>
      </c>
      <c r="R1798" s="3">
        <f>I1798 + M1798*Inputs!$B$9 - N1798/Inputs!$B$10</f>
        <v>340</v>
      </c>
    </row>
    <row r="1799" spans="1:18" x14ac:dyDescent="0.3">
      <c r="A1799" s="4">
        <v>46097.875</v>
      </c>
      <c r="B1799" s="3">
        <v>22.967500000000001</v>
      </c>
      <c r="C1799" s="3">
        <v>5.25</v>
      </c>
      <c r="D1799" s="3">
        <f t="shared" si="252"/>
        <v>19.227500000000003</v>
      </c>
      <c r="E1799" s="3">
        <f>MAX(B1799 - D1799/Inputs!$B$5, 0)</f>
        <v>1.118068181818181</v>
      </c>
      <c r="F1799" s="3">
        <f>MAX(D1799*Inputs!$B$5 - B1799, 0)</f>
        <v>0</v>
      </c>
      <c r="G1799" s="3">
        <f t="shared" si="253"/>
        <v>5.25</v>
      </c>
      <c r="H1799" t="str">
        <f t="shared" si="254"/>
        <v>Reg</v>
      </c>
      <c r="I1799" s="3">
        <f t="shared" si="259"/>
        <v>340</v>
      </c>
      <c r="J1799" s="3">
        <f t="shared" si="260"/>
        <v>0</v>
      </c>
      <c r="K1799" s="3">
        <f>MIN(Inputs!$B$2, (Inputs!$B$8 - I1799)/Inputs!$B$9)</f>
        <v>0</v>
      </c>
      <c r="L1799" s="3">
        <f>MAX(MIN(Inputs!$B$2, I1799*Inputs!$B$10, Inputs!$B$8*Inputs!$B$4 - J1799), 0)</f>
        <v>170</v>
      </c>
      <c r="M1799" s="3">
        <f t="shared" si="255"/>
        <v>0</v>
      </c>
      <c r="N1799" s="3">
        <f t="shared" si="256"/>
        <v>0</v>
      </c>
      <c r="O1799" s="3">
        <f>IF(H1799="Reg", MIN(Inputs!$B$2, I1799*Inputs!$B$10, (Inputs!$B$8-I1799)/Inputs!$B$9), 0)</f>
        <v>0</v>
      </c>
      <c r="P1799" s="3">
        <f t="shared" si="257"/>
        <v>0</v>
      </c>
      <c r="Q1799" s="3">
        <f t="shared" si="258"/>
        <v>0</v>
      </c>
      <c r="R1799" s="3">
        <f>I1799 + M1799*Inputs!$B$9 - N1799/Inputs!$B$10</f>
        <v>340</v>
      </c>
    </row>
    <row r="1800" spans="1:18" x14ac:dyDescent="0.3">
      <c r="A1800" s="4">
        <v>46097.916666666657</v>
      </c>
      <c r="B1800" s="3">
        <v>17.947499999999998</v>
      </c>
      <c r="C1800" s="3">
        <v>1.5</v>
      </c>
      <c r="D1800" s="3">
        <f t="shared" si="252"/>
        <v>19.227500000000003</v>
      </c>
      <c r="E1800" s="3">
        <f>MAX(B1800 - D1800/Inputs!$B$5, 0)</f>
        <v>0</v>
      </c>
      <c r="F1800" s="3">
        <f>MAX(D1800*Inputs!$B$5 - B1800, 0)</f>
        <v>0</v>
      </c>
      <c r="G1800" s="3">
        <f t="shared" si="253"/>
        <v>1.5</v>
      </c>
      <c r="H1800" t="str">
        <f t="shared" si="254"/>
        <v>Reg</v>
      </c>
      <c r="I1800" s="3">
        <f t="shared" si="259"/>
        <v>340</v>
      </c>
      <c r="J1800" s="3">
        <f t="shared" si="260"/>
        <v>0</v>
      </c>
      <c r="K1800" s="3">
        <f>MIN(Inputs!$B$2, (Inputs!$B$8 - I1800)/Inputs!$B$9)</f>
        <v>0</v>
      </c>
      <c r="L1800" s="3">
        <f>MAX(MIN(Inputs!$B$2, I1800*Inputs!$B$10, Inputs!$B$8*Inputs!$B$4 - J1800), 0)</f>
        <v>170</v>
      </c>
      <c r="M1800" s="3">
        <f t="shared" si="255"/>
        <v>0</v>
      </c>
      <c r="N1800" s="3">
        <f t="shared" si="256"/>
        <v>0</v>
      </c>
      <c r="O1800" s="3">
        <f>IF(H1800="Reg", MIN(Inputs!$B$2, I1800*Inputs!$B$10, (Inputs!$B$8-I1800)/Inputs!$B$9), 0)</f>
        <v>0</v>
      </c>
      <c r="P1800" s="3">
        <f t="shared" si="257"/>
        <v>0</v>
      </c>
      <c r="Q1800" s="3">
        <f t="shared" si="258"/>
        <v>0</v>
      </c>
      <c r="R1800" s="3">
        <f>I1800 + M1800*Inputs!$B$9 - N1800/Inputs!$B$10</f>
        <v>340</v>
      </c>
    </row>
    <row r="1801" spans="1:18" x14ac:dyDescent="0.3">
      <c r="A1801" s="4">
        <v>46097.958333333343</v>
      </c>
      <c r="B1801" s="3">
        <v>14.414999999999999</v>
      </c>
      <c r="C1801" s="3">
        <v>0.04</v>
      </c>
      <c r="D1801" s="3">
        <f t="shared" si="252"/>
        <v>19.227500000000003</v>
      </c>
      <c r="E1801" s="3">
        <f>MAX(B1801 - D1801/Inputs!$B$5, 0)</f>
        <v>0</v>
      </c>
      <c r="F1801" s="3">
        <f>MAX(D1801*Inputs!$B$5 - B1801, 0)</f>
        <v>2.5052000000000021</v>
      </c>
      <c r="G1801" s="3">
        <f t="shared" si="253"/>
        <v>0.04</v>
      </c>
      <c r="H1801" t="str">
        <f t="shared" si="254"/>
        <v>Charge</v>
      </c>
      <c r="I1801" s="3">
        <f t="shared" si="259"/>
        <v>340</v>
      </c>
      <c r="J1801" s="3">
        <f t="shared" si="260"/>
        <v>0</v>
      </c>
      <c r="K1801" s="3">
        <f>MIN(Inputs!$B$2, (Inputs!$B$8 - I1801)/Inputs!$B$9)</f>
        <v>0</v>
      </c>
      <c r="L1801" s="3">
        <f>MAX(MIN(Inputs!$B$2, I1801*Inputs!$B$10, Inputs!$B$8*Inputs!$B$4 - J1801), 0)</f>
        <v>170</v>
      </c>
      <c r="M1801" s="3">
        <f t="shared" si="255"/>
        <v>0</v>
      </c>
      <c r="N1801" s="3">
        <f t="shared" si="256"/>
        <v>0</v>
      </c>
      <c r="O1801" s="3">
        <f>IF(H1801="Reg", MIN(Inputs!$B$2, I1801*Inputs!$B$10, (Inputs!$B$8-I1801)/Inputs!$B$9), 0)</f>
        <v>0</v>
      </c>
      <c r="P1801" s="3">
        <f t="shared" si="257"/>
        <v>0</v>
      </c>
      <c r="Q1801" s="3">
        <f t="shared" si="258"/>
        <v>0</v>
      </c>
      <c r="R1801" s="3">
        <f>I1801 + M1801*Inputs!$B$9 - N1801/Inputs!$B$10</f>
        <v>340</v>
      </c>
    </row>
    <row r="1802" spans="1:18" x14ac:dyDescent="0.3">
      <c r="A1802" s="4">
        <v>46098</v>
      </c>
      <c r="B1802" s="3">
        <v>15.562499999999998</v>
      </c>
      <c r="C1802" s="3">
        <v>0.05</v>
      </c>
      <c r="D1802" s="3">
        <f t="shared" si="252"/>
        <v>27.076562499999998</v>
      </c>
      <c r="E1802" s="3">
        <f>MAX(B1802 - D1802/Inputs!$B$5, 0)</f>
        <v>0</v>
      </c>
      <c r="F1802" s="3">
        <f>MAX(D1802*Inputs!$B$5 - B1802, 0)</f>
        <v>8.2648750000000017</v>
      </c>
      <c r="G1802" s="3">
        <f t="shared" si="253"/>
        <v>0.05</v>
      </c>
      <c r="H1802" t="str">
        <f t="shared" si="254"/>
        <v>Charge</v>
      </c>
      <c r="I1802" s="3">
        <f t="shared" si="259"/>
        <v>340</v>
      </c>
      <c r="J1802" s="3">
        <f t="shared" si="260"/>
        <v>0</v>
      </c>
      <c r="K1802" s="3">
        <f>MIN(Inputs!$B$2, (Inputs!$B$8 - I1802)/Inputs!$B$9)</f>
        <v>0</v>
      </c>
      <c r="L1802" s="3">
        <f>MAX(MIN(Inputs!$B$2, I1802*Inputs!$B$10, Inputs!$B$8*Inputs!$B$4 - J1802), 0)</f>
        <v>170</v>
      </c>
      <c r="M1802" s="3">
        <f t="shared" si="255"/>
        <v>0</v>
      </c>
      <c r="N1802" s="3">
        <f t="shared" si="256"/>
        <v>0</v>
      </c>
      <c r="O1802" s="3">
        <f>IF(H1802="Reg", MIN(Inputs!$B$2, I1802*Inputs!$B$10, (Inputs!$B$8-I1802)/Inputs!$B$9), 0)</f>
        <v>0</v>
      </c>
      <c r="P1802" s="3">
        <f t="shared" si="257"/>
        <v>0</v>
      </c>
      <c r="Q1802" s="3">
        <f t="shared" si="258"/>
        <v>0</v>
      </c>
      <c r="R1802" s="3">
        <f>I1802 + M1802*Inputs!$B$9 - N1802/Inputs!$B$10</f>
        <v>340</v>
      </c>
    </row>
    <row r="1803" spans="1:18" x14ac:dyDescent="0.3">
      <c r="A1803" s="4">
        <v>46098.041666666657</v>
      </c>
      <c r="B1803" s="3">
        <v>12.675000000000001</v>
      </c>
      <c r="C1803" s="3">
        <v>0.05</v>
      </c>
      <c r="D1803" s="3">
        <f t="shared" si="252"/>
        <v>27.076562499999998</v>
      </c>
      <c r="E1803" s="3">
        <f>MAX(B1803 - D1803/Inputs!$B$5, 0)</f>
        <v>0</v>
      </c>
      <c r="F1803" s="3">
        <f>MAX(D1803*Inputs!$B$5 - B1803, 0)</f>
        <v>11.152374999999999</v>
      </c>
      <c r="G1803" s="3">
        <f t="shared" si="253"/>
        <v>0.05</v>
      </c>
      <c r="H1803" t="str">
        <f t="shared" si="254"/>
        <v>Charge</v>
      </c>
      <c r="I1803" s="3">
        <f t="shared" si="259"/>
        <v>340</v>
      </c>
      <c r="J1803" s="3">
        <f t="shared" si="260"/>
        <v>0</v>
      </c>
      <c r="K1803" s="3">
        <f>MIN(Inputs!$B$2, (Inputs!$B$8 - I1803)/Inputs!$B$9)</f>
        <v>0</v>
      </c>
      <c r="L1803" s="3">
        <f>MAX(MIN(Inputs!$B$2, I1803*Inputs!$B$10, Inputs!$B$8*Inputs!$B$4 - J1803), 0)</f>
        <v>170</v>
      </c>
      <c r="M1803" s="3">
        <f t="shared" si="255"/>
        <v>0</v>
      </c>
      <c r="N1803" s="3">
        <f t="shared" si="256"/>
        <v>0</v>
      </c>
      <c r="O1803" s="3">
        <f>IF(H1803="Reg", MIN(Inputs!$B$2, I1803*Inputs!$B$10, (Inputs!$B$8-I1803)/Inputs!$B$9), 0)</f>
        <v>0</v>
      </c>
      <c r="P1803" s="3">
        <f t="shared" si="257"/>
        <v>0</v>
      </c>
      <c r="Q1803" s="3">
        <f t="shared" si="258"/>
        <v>0</v>
      </c>
      <c r="R1803" s="3">
        <f>I1803 + M1803*Inputs!$B$9 - N1803/Inputs!$B$10</f>
        <v>340</v>
      </c>
    </row>
    <row r="1804" spans="1:18" x14ac:dyDescent="0.3">
      <c r="A1804" s="4">
        <v>46098.083333333343</v>
      </c>
      <c r="B1804" s="3">
        <v>11.98</v>
      </c>
      <c r="C1804" s="3">
        <v>0.05</v>
      </c>
      <c r="D1804" s="3">
        <f t="shared" si="252"/>
        <v>27.076562499999998</v>
      </c>
      <c r="E1804" s="3">
        <f>MAX(B1804 - D1804/Inputs!$B$5, 0)</f>
        <v>0</v>
      </c>
      <c r="F1804" s="3">
        <f>MAX(D1804*Inputs!$B$5 - B1804, 0)</f>
        <v>11.847375</v>
      </c>
      <c r="G1804" s="3">
        <f t="shared" si="253"/>
        <v>0.05</v>
      </c>
      <c r="H1804" t="str">
        <f t="shared" si="254"/>
        <v>Charge</v>
      </c>
      <c r="I1804" s="3">
        <f t="shared" si="259"/>
        <v>340</v>
      </c>
      <c r="J1804" s="3">
        <f t="shared" si="260"/>
        <v>0</v>
      </c>
      <c r="K1804" s="3">
        <f>MIN(Inputs!$B$2, (Inputs!$B$8 - I1804)/Inputs!$B$9)</f>
        <v>0</v>
      </c>
      <c r="L1804" s="3">
        <f>MAX(MIN(Inputs!$B$2, I1804*Inputs!$B$10, Inputs!$B$8*Inputs!$B$4 - J1804), 0)</f>
        <v>170</v>
      </c>
      <c r="M1804" s="3">
        <f t="shared" si="255"/>
        <v>0</v>
      </c>
      <c r="N1804" s="3">
        <f t="shared" si="256"/>
        <v>0</v>
      </c>
      <c r="O1804" s="3">
        <f>IF(H1804="Reg", MIN(Inputs!$B$2, I1804*Inputs!$B$10, (Inputs!$B$8-I1804)/Inputs!$B$9), 0)</f>
        <v>0</v>
      </c>
      <c r="P1804" s="3">
        <f t="shared" si="257"/>
        <v>0</v>
      </c>
      <c r="Q1804" s="3">
        <f t="shared" si="258"/>
        <v>0</v>
      </c>
      <c r="R1804" s="3">
        <f>I1804 + M1804*Inputs!$B$9 - N1804/Inputs!$B$10</f>
        <v>340</v>
      </c>
    </row>
    <row r="1805" spans="1:18" x14ac:dyDescent="0.3">
      <c r="A1805" s="4">
        <v>46098.125</v>
      </c>
      <c r="B1805" s="3">
        <v>10.504999999999999</v>
      </c>
      <c r="C1805" s="3">
        <v>0.14000000000000001</v>
      </c>
      <c r="D1805" s="3">
        <f t="shared" si="252"/>
        <v>27.076562499999998</v>
      </c>
      <c r="E1805" s="3">
        <f>MAX(B1805 - D1805/Inputs!$B$5, 0)</f>
        <v>0</v>
      </c>
      <c r="F1805" s="3">
        <f>MAX(D1805*Inputs!$B$5 - B1805, 0)</f>
        <v>13.322375000000001</v>
      </c>
      <c r="G1805" s="3">
        <f t="shared" si="253"/>
        <v>0.14000000000000001</v>
      </c>
      <c r="H1805" t="str">
        <f t="shared" si="254"/>
        <v>Charge</v>
      </c>
      <c r="I1805" s="3">
        <f t="shared" si="259"/>
        <v>340</v>
      </c>
      <c r="J1805" s="3">
        <f t="shared" si="260"/>
        <v>0</v>
      </c>
      <c r="K1805" s="3">
        <f>MIN(Inputs!$B$2, (Inputs!$B$8 - I1805)/Inputs!$B$9)</f>
        <v>0</v>
      </c>
      <c r="L1805" s="3">
        <f>MAX(MIN(Inputs!$B$2, I1805*Inputs!$B$10, Inputs!$B$8*Inputs!$B$4 - J1805), 0)</f>
        <v>170</v>
      </c>
      <c r="M1805" s="3">
        <f t="shared" si="255"/>
        <v>0</v>
      </c>
      <c r="N1805" s="3">
        <f t="shared" si="256"/>
        <v>0</v>
      </c>
      <c r="O1805" s="3">
        <f>IF(H1805="Reg", MIN(Inputs!$B$2, I1805*Inputs!$B$10, (Inputs!$B$8-I1805)/Inputs!$B$9), 0)</f>
        <v>0</v>
      </c>
      <c r="P1805" s="3">
        <f t="shared" si="257"/>
        <v>0</v>
      </c>
      <c r="Q1805" s="3">
        <f t="shared" si="258"/>
        <v>0</v>
      </c>
      <c r="R1805" s="3">
        <f>I1805 + M1805*Inputs!$B$9 - N1805/Inputs!$B$10</f>
        <v>340</v>
      </c>
    </row>
    <row r="1806" spans="1:18" x14ac:dyDescent="0.3">
      <c r="A1806" s="4">
        <v>46098.166666666657</v>
      </c>
      <c r="B1806" s="3">
        <v>11.365</v>
      </c>
      <c r="C1806" s="3">
        <v>0.15</v>
      </c>
      <c r="D1806" s="3">
        <f t="shared" si="252"/>
        <v>27.076562499999998</v>
      </c>
      <c r="E1806" s="3">
        <f>MAX(B1806 - D1806/Inputs!$B$5, 0)</f>
        <v>0</v>
      </c>
      <c r="F1806" s="3">
        <f>MAX(D1806*Inputs!$B$5 - B1806, 0)</f>
        <v>12.462375</v>
      </c>
      <c r="G1806" s="3">
        <f t="shared" si="253"/>
        <v>0.15</v>
      </c>
      <c r="H1806" t="str">
        <f t="shared" si="254"/>
        <v>Charge</v>
      </c>
      <c r="I1806" s="3">
        <f t="shared" si="259"/>
        <v>340</v>
      </c>
      <c r="J1806" s="3">
        <f t="shared" si="260"/>
        <v>0</v>
      </c>
      <c r="K1806" s="3">
        <f>MIN(Inputs!$B$2, (Inputs!$B$8 - I1806)/Inputs!$B$9)</f>
        <v>0</v>
      </c>
      <c r="L1806" s="3">
        <f>MAX(MIN(Inputs!$B$2, I1806*Inputs!$B$10, Inputs!$B$8*Inputs!$B$4 - J1806), 0)</f>
        <v>170</v>
      </c>
      <c r="M1806" s="3">
        <f t="shared" si="255"/>
        <v>0</v>
      </c>
      <c r="N1806" s="3">
        <f t="shared" si="256"/>
        <v>0</v>
      </c>
      <c r="O1806" s="3">
        <f>IF(H1806="Reg", MIN(Inputs!$B$2, I1806*Inputs!$B$10, (Inputs!$B$8-I1806)/Inputs!$B$9), 0)</f>
        <v>0</v>
      </c>
      <c r="P1806" s="3">
        <f t="shared" si="257"/>
        <v>0</v>
      </c>
      <c r="Q1806" s="3">
        <f t="shared" si="258"/>
        <v>0</v>
      </c>
      <c r="R1806" s="3">
        <f>I1806 + M1806*Inputs!$B$9 - N1806/Inputs!$B$10</f>
        <v>340</v>
      </c>
    </row>
    <row r="1807" spans="1:18" x14ac:dyDescent="0.3">
      <c r="A1807" s="4">
        <v>46098.208333333343</v>
      </c>
      <c r="B1807" s="3">
        <v>13.049999999999999</v>
      </c>
      <c r="C1807" s="3">
        <v>0.16</v>
      </c>
      <c r="D1807" s="3">
        <f t="shared" si="252"/>
        <v>27.076562499999998</v>
      </c>
      <c r="E1807" s="3">
        <f>MAX(B1807 - D1807/Inputs!$B$5, 0)</f>
        <v>0</v>
      </c>
      <c r="F1807" s="3">
        <f>MAX(D1807*Inputs!$B$5 - B1807, 0)</f>
        <v>10.777375000000001</v>
      </c>
      <c r="G1807" s="3">
        <f t="shared" si="253"/>
        <v>0.16</v>
      </c>
      <c r="H1807" t="str">
        <f t="shared" si="254"/>
        <v>Charge</v>
      </c>
      <c r="I1807" s="3">
        <f t="shared" si="259"/>
        <v>340</v>
      </c>
      <c r="J1807" s="3">
        <f t="shared" si="260"/>
        <v>0</v>
      </c>
      <c r="K1807" s="3">
        <f>MIN(Inputs!$B$2, (Inputs!$B$8 - I1807)/Inputs!$B$9)</f>
        <v>0</v>
      </c>
      <c r="L1807" s="3">
        <f>MAX(MIN(Inputs!$B$2, I1807*Inputs!$B$10, Inputs!$B$8*Inputs!$B$4 - J1807), 0)</f>
        <v>170</v>
      </c>
      <c r="M1807" s="3">
        <f t="shared" si="255"/>
        <v>0</v>
      </c>
      <c r="N1807" s="3">
        <f t="shared" si="256"/>
        <v>0</v>
      </c>
      <c r="O1807" s="3">
        <f>IF(H1807="Reg", MIN(Inputs!$B$2, I1807*Inputs!$B$10, (Inputs!$B$8-I1807)/Inputs!$B$9), 0)</f>
        <v>0</v>
      </c>
      <c r="P1807" s="3">
        <f t="shared" si="257"/>
        <v>0</v>
      </c>
      <c r="Q1807" s="3">
        <f t="shared" si="258"/>
        <v>0</v>
      </c>
      <c r="R1807" s="3">
        <f>I1807 + M1807*Inputs!$B$9 - N1807/Inputs!$B$10</f>
        <v>340</v>
      </c>
    </row>
    <row r="1808" spans="1:18" x14ac:dyDescent="0.3">
      <c r="A1808" s="4">
        <v>46098.25</v>
      </c>
      <c r="B1808" s="3">
        <v>14.807499999999999</v>
      </c>
      <c r="C1808" s="3">
        <v>0.17</v>
      </c>
      <c r="D1808" s="3">
        <f t="shared" si="252"/>
        <v>27.076562499999998</v>
      </c>
      <c r="E1808" s="3">
        <f>MAX(B1808 - D1808/Inputs!$B$5, 0)</f>
        <v>0</v>
      </c>
      <c r="F1808" s="3">
        <f>MAX(D1808*Inputs!$B$5 - B1808, 0)</f>
        <v>9.0198750000000008</v>
      </c>
      <c r="G1808" s="3">
        <f t="shared" si="253"/>
        <v>0.17</v>
      </c>
      <c r="H1808" t="str">
        <f t="shared" si="254"/>
        <v>Charge</v>
      </c>
      <c r="I1808" s="3">
        <f t="shared" si="259"/>
        <v>340</v>
      </c>
      <c r="J1808" s="3">
        <f t="shared" si="260"/>
        <v>0</v>
      </c>
      <c r="K1808" s="3">
        <f>MIN(Inputs!$B$2, (Inputs!$B$8 - I1808)/Inputs!$B$9)</f>
        <v>0</v>
      </c>
      <c r="L1808" s="3">
        <f>MAX(MIN(Inputs!$B$2, I1808*Inputs!$B$10, Inputs!$B$8*Inputs!$B$4 - J1808), 0)</f>
        <v>170</v>
      </c>
      <c r="M1808" s="3">
        <f t="shared" si="255"/>
        <v>0</v>
      </c>
      <c r="N1808" s="3">
        <f t="shared" si="256"/>
        <v>0</v>
      </c>
      <c r="O1808" s="3">
        <f>IF(H1808="Reg", MIN(Inputs!$B$2, I1808*Inputs!$B$10, (Inputs!$B$8-I1808)/Inputs!$B$9), 0)</f>
        <v>0</v>
      </c>
      <c r="P1808" s="3">
        <f t="shared" si="257"/>
        <v>0</v>
      </c>
      <c r="Q1808" s="3">
        <f t="shared" si="258"/>
        <v>0</v>
      </c>
      <c r="R1808" s="3">
        <f>I1808 + M1808*Inputs!$B$9 - N1808/Inputs!$B$10</f>
        <v>340</v>
      </c>
    </row>
    <row r="1809" spans="1:18" x14ac:dyDescent="0.3">
      <c r="A1809" s="4">
        <v>46098.291666666657</v>
      </c>
      <c r="B1809" s="3">
        <v>20.349999999999998</v>
      </c>
      <c r="C1809" s="3">
        <v>2.99</v>
      </c>
      <c r="D1809" s="3">
        <f t="shared" si="252"/>
        <v>27.076562499999998</v>
      </c>
      <c r="E1809" s="3">
        <f>MAX(B1809 - D1809/Inputs!$B$5, 0)</f>
        <v>0</v>
      </c>
      <c r="F1809" s="3">
        <f>MAX(D1809*Inputs!$B$5 - B1809, 0)</f>
        <v>3.4773750000000021</v>
      </c>
      <c r="G1809" s="3">
        <f t="shared" si="253"/>
        <v>2.99</v>
      </c>
      <c r="H1809" t="str">
        <f t="shared" si="254"/>
        <v>Charge</v>
      </c>
      <c r="I1809" s="3">
        <f t="shared" si="259"/>
        <v>340</v>
      </c>
      <c r="J1809" s="3">
        <f t="shared" si="260"/>
        <v>0</v>
      </c>
      <c r="K1809" s="3">
        <f>MIN(Inputs!$B$2, (Inputs!$B$8 - I1809)/Inputs!$B$9)</f>
        <v>0</v>
      </c>
      <c r="L1809" s="3">
        <f>MAX(MIN(Inputs!$B$2, I1809*Inputs!$B$10, Inputs!$B$8*Inputs!$B$4 - J1809), 0)</f>
        <v>170</v>
      </c>
      <c r="M1809" s="3">
        <f t="shared" si="255"/>
        <v>0</v>
      </c>
      <c r="N1809" s="3">
        <f t="shared" si="256"/>
        <v>0</v>
      </c>
      <c r="O1809" s="3">
        <f>IF(H1809="Reg", MIN(Inputs!$B$2, I1809*Inputs!$B$10, (Inputs!$B$8-I1809)/Inputs!$B$9), 0)</f>
        <v>0</v>
      </c>
      <c r="P1809" s="3">
        <f t="shared" si="257"/>
        <v>0</v>
      </c>
      <c r="Q1809" s="3">
        <f t="shared" si="258"/>
        <v>0</v>
      </c>
      <c r="R1809" s="3">
        <f>I1809 + M1809*Inputs!$B$9 - N1809/Inputs!$B$10</f>
        <v>340</v>
      </c>
    </row>
    <row r="1810" spans="1:18" x14ac:dyDescent="0.3">
      <c r="A1810" s="4">
        <v>46098.333333333343</v>
      </c>
      <c r="B1810" s="3">
        <v>20.9025</v>
      </c>
      <c r="C1810" s="3">
        <v>2.99</v>
      </c>
      <c r="D1810" s="3">
        <f t="shared" si="252"/>
        <v>27.076562499999998</v>
      </c>
      <c r="E1810" s="3">
        <f>MAX(B1810 - D1810/Inputs!$B$5, 0)</f>
        <v>0</v>
      </c>
      <c r="F1810" s="3">
        <f>MAX(D1810*Inputs!$B$5 - B1810, 0)</f>
        <v>2.9248750000000001</v>
      </c>
      <c r="G1810" s="3">
        <f t="shared" si="253"/>
        <v>2.99</v>
      </c>
      <c r="H1810" t="str">
        <f t="shared" si="254"/>
        <v>Reg</v>
      </c>
      <c r="I1810" s="3">
        <f t="shared" si="259"/>
        <v>340</v>
      </c>
      <c r="J1810" s="3">
        <f t="shared" si="260"/>
        <v>0</v>
      </c>
      <c r="K1810" s="3">
        <f>MIN(Inputs!$B$2, (Inputs!$B$8 - I1810)/Inputs!$B$9)</f>
        <v>0</v>
      </c>
      <c r="L1810" s="3">
        <f>MAX(MIN(Inputs!$B$2, I1810*Inputs!$B$10, Inputs!$B$8*Inputs!$B$4 - J1810), 0)</f>
        <v>170</v>
      </c>
      <c r="M1810" s="3">
        <f t="shared" si="255"/>
        <v>0</v>
      </c>
      <c r="N1810" s="3">
        <f t="shared" si="256"/>
        <v>0</v>
      </c>
      <c r="O1810" s="3">
        <f>IF(H1810="Reg", MIN(Inputs!$B$2, I1810*Inputs!$B$10, (Inputs!$B$8-I1810)/Inputs!$B$9), 0)</f>
        <v>0</v>
      </c>
      <c r="P1810" s="3">
        <f t="shared" si="257"/>
        <v>0</v>
      </c>
      <c r="Q1810" s="3">
        <f t="shared" si="258"/>
        <v>0</v>
      </c>
      <c r="R1810" s="3">
        <f>I1810 + M1810*Inputs!$B$9 - N1810/Inputs!$B$10</f>
        <v>340</v>
      </c>
    </row>
    <row r="1811" spans="1:18" x14ac:dyDescent="0.3">
      <c r="A1811" s="4">
        <v>46098.375</v>
      </c>
      <c r="B1811" s="3">
        <v>14.457500000000001</v>
      </c>
      <c r="C1811" s="3">
        <v>1</v>
      </c>
      <c r="D1811" s="3">
        <f t="shared" si="252"/>
        <v>27.076562499999998</v>
      </c>
      <c r="E1811" s="3">
        <f>MAX(B1811 - D1811/Inputs!$B$5, 0)</f>
        <v>0</v>
      </c>
      <c r="F1811" s="3">
        <f>MAX(D1811*Inputs!$B$5 - B1811, 0)</f>
        <v>9.3698749999999986</v>
      </c>
      <c r="G1811" s="3">
        <f t="shared" si="253"/>
        <v>1</v>
      </c>
      <c r="H1811" t="str">
        <f t="shared" si="254"/>
        <v>Charge</v>
      </c>
      <c r="I1811" s="3">
        <f t="shared" si="259"/>
        <v>340</v>
      </c>
      <c r="J1811" s="3">
        <f t="shared" si="260"/>
        <v>0</v>
      </c>
      <c r="K1811" s="3">
        <f>MIN(Inputs!$B$2, (Inputs!$B$8 - I1811)/Inputs!$B$9)</f>
        <v>0</v>
      </c>
      <c r="L1811" s="3">
        <f>MAX(MIN(Inputs!$B$2, I1811*Inputs!$B$10, Inputs!$B$8*Inputs!$B$4 - J1811), 0)</f>
        <v>170</v>
      </c>
      <c r="M1811" s="3">
        <f t="shared" si="255"/>
        <v>0</v>
      </c>
      <c r="N1811" s="3">
        <f t="shared" si="256"/>
        <v>0</v>
      </c>
      <c r="O1811" s="3">
        <f>IF(H1811="Reg", MIN(Inputs!$B$2, I1811*Inputs!$B$10, (Inputs!$B$8-I1811)/Inputs!$B$9), 0)</f>
        <v>0</v>
      </c>
      <c r="P1811" s="3">
        <f t="shared" si="257"/>
        <v>0</v>
      </c>
      <c r="Q1811" s="3">
        <f t="shared" si="258"/>
        <v>0</v>
      </c>
      <c r="R1811" s="3">
        <f>I1811 + M1811*Inputs!$B$9 - N1811/Inputs!$B$10</f>
        <v>340</v>
      </c>
    </row>
    <row r="1812" spans="1:18" x14ac:dyDescent="0.3">
      <c r="A1812" s="4">
        <v>46098.416666666657</v>
      </c>
      <c r="B1812" s="3">
        <v>4.9375</v>
      </c>
      <c r="C1812" s="3">
        <v>0.99</v>
      </c>
      <c r="D1812" s="3">
        <f t="shared" si="252"/>
        <v>27.076562499999998</v>
      </c>
      <c r="E1812" s="3">
        <f>MAX(B1812 - D1812/Inputs!$B$5, 0)</f>
        <v>0</v>
      </c>
      <c r="F1812" s="3">
        <f>MAX(D1812*Inputs!$B$5 - B1812, 0)</f>
        <v>18.889875</v>
      </c>
      <c r="G1812" s="3">
        <f t="shared" si="253"/>
        <v>0.99</v>
      </c>
      <c r="H1812" t="str">
        <f t="shared" si="254"/>
        <v>Charge</v>
      </c>
      <c r="I1812" s="3">
        <f t="shared" si="259"/>
        <v>340</v>
      </c>
      <c r="J1812" s="3">
        <f t="shared" si="260"/>
        <v>0</v>
      </c>
      <c r="K1812" s="3">
        <f>MIN(Inputs!$B$2, (Inputs!$B$8 - I1812)/Inputs!$B$9)</f>
        <v>0</v>
      </c>
      <c r="L1812" s="3">
        <f>MAX(MIN(Inputs!$B$2, I1812*Inputs!$B$10, Inputs!$B$8*Inputs!$B$4 - J1812), 0)</f>
        <v>170</v>
      </c>
      <c r="M1812" s="3">
        <f t="shared" si="255"/>
        <v>0</v>
      </c>
      <c r="N1812" s="3">
        <f t="shared" si="256"/>
        <v>0</v>
      </c>
      <c r="O1812" s="3">
        <f>IF(H1812="Reg", MIN(Inputs!$B$2, I1812*Inputs!$B$10, (Inputs!$B$8-I1812)/Inputs!$B$9), 0)</f>
        <v>0</v>
      </c>
      <c r="P1812" s="3">
        <f t="shared" si="257"/>
        <v>0</v>
      </c>
      <c r="Q1812" s="3">
        <f t="shared" si="258"/>
        <v>0</v>
      </c>
      <c r="R1812" s="3">
        <f>I1812 + M1812*Inputs!$B$9 - N1812/Inputs!$B$10</f>
        <v>340</v>
      </c>
    </row>
    <row r="1813" spans="1:18" x14ac:dyDescent="0.3">
      <c r="A1813" s="4">
        <v>46098.458333333343</v>
      </c>
      <c r="B1813" s="3">
        <v>17.015000000000001</v>
      </c>
      <c r="C1813" s="3">
        <v>0.76</v>
      </c>
      <c r="D1813" s="3">
        <f t="shared" si="252"/>
        <v>27.076562499999998</v>
      </c>
      <c r="E1813" s="3">
        <f>MAX(B1813 - D1813/Inputs!$B$5, 0)</f>
        <v>0</v>
      </c>
      <c r="F1813" s="3">
        <f>MAX(D1813*Inputs!$B$5 - B1813, 0)</f>
        <v>6.8123749999999994</v>
      </c>
      <c r="G1813" s="3">
        <f t="shared" si="253"/>
        <v>0.76</v>
      </c>
      <c r="H1813" t="str">
        <f t="shared" si="254"/>
        <v>Charge</v>
      </c>
      <c r="I1813" s="3">
        <f t="shared" si="259"/>
        <v>340</v>
      </c>
      <c r="J1813" s="3">
        <f t="shared" si="260"/>
        <v>0</v>
      </c>
      <c r="K1813" s="3">
        <f>MIN(Inputs!$B$2, (Inputs!$B$8 - I1813)/Inputs!$B$9)</f>
        <v>0</v>
      </c>
      <c r="L1813" s="3">
        <f>MAX(MIN(Inputs!$B$2, I1813*Inputs!$B$10, Inputs!$B$8*Inputs!$B$4 - J1813), 0)</f>
        <v>170</v>
      </c>
      <c r="M1813" s="3">
        <f t="shared" si="255"/>
        <v>0</v>
      </c>
      <c r="N1813" s="3">
        <f t="shared" si="256"/>
        <v>0</v>
      </c>
      <c r="O1813" s="3">
        <f>IF(H1813="Reg", MIN(Inputs!$B$2, I1813*Inputs!$B$10, (Inputs!$B$8-I1813)/Inputs!$B$9), 0)</f>
        <v>0</v>
      </c>
      <c r="P1813" s="3">
        <f t="shared" si="257"/>
        <v>0</v>
      </c>
      <c r="Q1813" s="3">
        <f t="shared" si="258"/>
        <v>0</v>
      </c>
      <c r="R1813" s="3">
        <f>I1813 + M1813*Inputs!$B$9 - N1813/Inputs!$B$10</f>
        <v>340</v>
      </c>
    </row>
    <row r="1814" spans="1:18" x14ac:dyDescent="0.3">
      <c r="A1814" s="4">
        <v>46098.5</v>
      </c>
      <c r="B1814" s="3">
        <v>19.147500000000001</v>
      </c>
      <c r="C1814" s="3">
        <v>0.5</v>
      </c>
      <c r="D1814" s="3">
        <f t="shared" si="252"/>
        <v>27.076562499999998</v>
      </c>
      <c r="E1814" s="3">
        <f>MAX(B1814 - D1814/Inputs!$B$5, 0)</f>
        <v>0</v>
      </c>
      <c r="F1814" s="3">
        <f>MAX(D1814*Inputs!$B$5 - B1814, 0)</f>
        <v>4.6798749999999991</v>
      </c>
      <c r="G1814" s="3">
        <f t="shared" si="253"/>
        <v>0.5</v>
      </c>
      <c r="H1814" t="str">
        <f t="shared" si="254"/>
        <v>Charge</v>
      </c>
      <c r="I1814" s="3">
        <f t="shared" si="259"/>
        <v>340</v>
      </c>
      <c r="J1814" s="3">
        <f t="shared" si="260"/>
        <v>0</v>
      </c>
      <c r="K1814" s="3">
        <f>MIN(Inputs!$B$2, (Inputs!$B$8 - I1814)/Inputs!$B$9)</f>
        <v>0</v>
      </c>
      <c r="L1814" s="3">
        <f>MAX(MIN(Inputs!$B$2, I1814*Inputs!$B$10, Inputs!$B$8*Inputs!$B$4 - J1814), 0)</f>
        <v>170</v>
      </c>
      <c r="M1814" s="3">
        <f t="shared" si="255"/>
        <v>0</v>
      </c>
      <c r="N1814" s="3">
        <f t="shared" si="256"/>
        <v>0</v>
      </c>
      <c r="O1814" s="3">
        <f>IF(H1814="Reg", MIN(Inputs!$B$2, I1814*Inputs!$B$10, (Inputs!$B$8-I1814)/Inputs!$B$9), 0)</f>
        <v>0</v>
      </c>
      <c r="P1814" s="3">
        <f t="shared" si="257"/>
        <v>0</v>
      </c>
      <c r="Q1814" s="3">
        <f t="shared" si="258"/>
        <v>0</v>
      </c>
      <c r="R1814" s="3">
        <f>I1814 + M1814*Inputs!$B$9 - N1814/Inputs!$B$10</f>
        <v>340</v>
      </c>
    </row>
    <row r="1815" spans="1:18" x14ac:dyDescent="0.3">
      <c r="A1815" s="4">
        <v>46098.541666666657</v>
      </c>
      <c r="B1815" s="3">
        <v>32.8675</v>
      </c>
      <c r="C1815" s="3">
        <v>0.99</v>
      </c>
      <c r="D1815" s="3">
        <f t="shared" si="252"/>
        <v>27.076562499999998</v>
      </c>
      <c r="E1815" s="3">
        <f>MAX(B1815 - D1815/Inputs!$B$5, 0)</f>
        <v>2.0986789772727299</v>
      </c>
      <c r="F1815" s="3">
        <f>MAX(D1815*Inputs!$B$5 - B1815, 0)</f>
        <v>0</v>
      </c>
      <c r="G1815" s="3">
        <f t="shared" si="253"/>
        <v>0.99</v>
      </c>
      <c r="H1815" t="str">
        <f t="shared" si="254"/>
        <v>Discharge</v>
      </c>
      <c r="I1815" s="3">
        <f t="shared" si="259"/>
        <v>340</v>
      </c>
      <c r="J1815" s="3">
        <f t="shared" si="260"/>
        <v>0</v>
      </c>
      <c r="K1815" s="3">
        <f>MIN(Inputs!$B$2, (Inputs!$B$8 - I1815)/Inputs!$B$9)</f>
        <v>0</v>
      </c>
      <c r="L1815" s="3">
        <f>MAX(MIN(Inputs!$B$2, I1815*Inputs!$B$10, Inputs!$B$8*Inputs!$B$4 - J1815), 0)</f>
        <v>170</v>
      </c>
      <c r="M1815" s="3">
        <f t="shared" si="255"/>
        <v>0</v>
      </c>
      <c r="N1815" s="3">
        <f t="shared" si="256"/>
        <v>170</v>
      </c>
      <c r="O1815" s="3">
        <f>IF(H1815="Reg", MIN(Inputs!$B$2, I1815*Inputs!$B$10, (Inputs!$B$8-I1815)/Inputs!$B$9), 0)</f>
        <v>0</v>
      </c>
      <c r="P1815" s="3">
        <f t="shared" si="257"/>
        <v>5587.4750000000004</v>
      </c>
      <c r="Q1815" s="3">
        <f t="shared" si="258"/>
        <v>0</v>
      </c>
      <c r="R1815" s="3">
        <f>I1815 + M1815*Inputs!$B$9 - N1815/Inputs!$B$10</f>
        <v>158.77939109773115</v>
      </c>
    </row>
    <row r="1816" spans="1:18" x14ac:dyDescent="0.3">
      <c r="A1816" s="4">
        <v>46098.583333333343</v>
      </c>
      <c r="B1816" s="3">
        <v>30.055</v>
      </c>
      <c r="C1816" s="3">
        <v>1</v>
      </c>
      <c r="D1816" s="3">
        <f t="shared" si="252"/>
        <v>27.076562499999998</v>
      </c>
      <c r="E1816" s="3">
        <f>MAX(B1816 - D1816/Inputs!$B$5, 0)</f>
        <v>0</v>
      </c>
      <c r="F1816" s="3">
        <f>MAX(D1816*Inputs!$B$5 - B1816, 0)</f>
        <v>0</v>
      </c>
      <c r="G1816" s="3">
        <f t="shared" si="253"/>
        <v>1</v>
      </c>
      <c r="H1816" t="str">
        <f t="shared" si="254"/>
        <v>Reg</v>
      </c>
      <c r="I1816" s="3">
        <f t="shared" si="259"/>
        <v>158.77939109773115</v>
      </c>
      <c r="J1816" s="3">
        <f t="shared" si="260"/>
        <v>170</v>
      </c>
      <c r="K1816" s="3">
        <f>MIN(Inputs!$B$2, (Inputs!$B$8 - I1816)/Inputs!$B$9)</f>
        <v>170</v>
      </c>
      <c r="L1816" s="3">
        <f>MAX(MIN(Inputs!$B$2, I1816*Inputs!$B$10, Inputs!$B$8*Inputs!$B$4 - J1816), 0)</f>
        <v>148.94827166799323</v>
      </c>
      <c r="M1816" s="3">
        <f t="shared" si="255"/>
        <v>0</v>
      </c>
      <c r="N1816" s="3">
        <f t="shared" si="256"/>
        <v>0</v>
      </c>
      <c r="O1816" s="3">
        <f>IF(H1816="Reg", MIN(Inputs!$B$2, I1816*Inputs!$B$10, (Inputs!$B$8-I1816)/Inputs!$B$9), 0)</f>
        <v>148.94827166799323</v>
      </c>
      <c r="P1816" s="3">
        <f t="shared" si="257"/>
        <v>0</v>
      </c>
      <c r="Q1816" s="3">
        <f t="shared" si="258"/>
        <v>148.94827166799323</v>
      </c>
      <c r="R1816" s="3">
        <f>I1816 + M1816*Inputs!$B$9 - N1816/Inputs!$B$10</f>
        <v>158.77939109773115</v>
      </c>
    </row>
    <row r="1817" spans="1:18" x14ac:dyDescent="0.3">
      <c r="A1817" s="4">
        <v>46098.625</v>
      </c>
      <c r="B1817" s="3">
        <v>33.0625</v>
      </c>
      <c r="C1817" s="3">
        <v>1.04</v>
      </c>
      <c r="D1817" s="3">
        <f t="shared" si="252"/>
        <v>27.076562499999998</v>
      </c>
      <c r="E1817" s="3">
        <f>MAX(B1817 - D1817/Inputs!$B$5, 0)</f>
        <v>2.2936789772727302</v>
      </c>
      <c r="F1817" s="3">
        <f>MAX(D1817*Inputs!$B$5 - B1817, 0)</f>
        <v>0</v>
      </c>
      <c r="G1817" s="3">
        <f t="shared" si="253"/>
        <v>1.04</v>
      </c>
      <c r="H1817" t="str">
        <f t="shared" si="254"/>
        <v>Discharge</v>
      </c>
      <c r="I1817" s="3">
        <f t="shared" si="259"/>
        <v>158.77939109773115</v>
      </c>
      <c r="J1817" s="3">
        <f t="shared" si="260"/>
        <v>170</v>
      </c>
      <c r="K1817" s="3">
        <f>MIN(Inputs!$B$2, (Inputs!$B$8 - I1817)/Inputs!$B$9)</f>
        <v>170</v>
      </c>
      <c r="L1817" s="3">
        <f>MAX(MIN(Inputs!$B$2, I1817*Inputs!$B$10, Inputs!$B$8*Inputs!$B$4 - J1817), 0)</f>
        <v>148.94827166799323</v>
      </c>
      <c r="M1817" s="3">
        <f t="shared" si="255"/>
        <v>0</v>
      </c>
      <c r="N1817" s="3">
        <f t="shared" si="256"/>
        <v>148.94827166799323</v>
      </c>
      <c r="O1817" s="3">
        <f>IF(H1817="Reg", MIN(Inputs!$B$2, I1817*Inputs!$B$10, (Inputs!$B$8-I1817)/Inputs!$B$9), 0)</f>
        <v>0</v>
      </c>
      <c r="P1817" s="3">
        <f t="shared" si="257"/>
        <v>4924.6022320230259</v>
      </c>
      <c r="Q1817" s="3">
        <f t="shared" si="258"/>
        <v>0</v>
      </c>
      <c r="R1817" s="3">
        <f>I1817 + M1817*Inputs!$B$9 - N1817/Inputs!$B$10</f>
        <v>0</v>
      </c>
    </row>
    <row r="1818" spans="1:18" x14ac:dyDescent="0.3">
      <c r="A1818" s="4">
        <v>46098.666666666657</v>
      </c>
      <c r="B1818" s="3">
        <v>28.572499999999998</v>
      </c>
      <c r="C1818" s="3">
        <v>1</v>
      </c>
      <c r="D1818" s="3">
        <f t="shared" si="252"/>
        <v>27.076562499999998</v>
      </c>
      <c r="E1818" s="3">
        <f>MAX(B1818 - D1818/Inputs!$B$5, 0)</f>
        <v>0</v>
      </c>
      <c r="F1818" s="3">
        <f>MAX(D1818*Inputs!$B$5 - B1818, 0)</f>
        <v>0</v>
      </c>
      <c r="G1818" s="3">
        <f t="shared" si="253"/>
        <v>1</v>
      </c>
      <c r="H1818" t="str">
        <f t="shared" si="254"/>
        <v>Reg</v>
      </c>
      <c r="I1818" s="3">
        <f t="shared" si="259"/>
        <v>0</v>
      </c>
      <c r="J1818" s="3">
        <f t="shared" si="260"/>
        <v>318.94827166799325</v>
      </c>
      <c r="K1818" s="3">
        <f>MIN(Inputs!$B$2, (Inputs!$B$8 - I1818)/Inputs!$B$9)</f>
        <v>170</v>
      </c>
      <c r="L1818" s="3">
        <f>MAX(MIN(Inputs!$B$2, I1818*Inputs!$B$10, Inputs!$B$8*Inputs!$B$4 - J1818), 0)</f>
        <v>0</v>
      </c>
      <c r="M1818" s="3">
        <f t="shared" si="255"/>
        <v>0</v>
      </c>
      <c r="N1818" s="3">
        <f t="shared" si="256"/>
        <v>0</v>
      </c>
      <c r="O1818" s="3">
        <f>IF(H1818="Reg", MIN(Inputs!$B$2, I1818*Inputs!$B$10, (Inputs!$B$8-I1818)/Inputs!$B$9), 0)</f>
        <v>0</v>
      </c>
      <c r="P1818" s="3">
        <f t="shared" si="257"/>
        <v>0</v>
      </c>
      <c r="Q1818" s="3">
        <f t="shared" si="258"/>
        <v>0</v>
      </c>
      <c r="R1818" s="3">
        <f>I1818 + M1818*Inputs!$B$9 - N1818/Inputs!$B$10</f>
        <v>0</v>
      </c>
    </row>
    <row r="1819" spans="1:18" x14ac:dyDescent="0.3">
      <c r="A1819" s="4">
        <v>46098.708333333343</v>
      </c>
      <c r="B1819" s="3">
        <v>29.354999999999997</v>
      </c>
      <c r="C1819" s="3">
        <v>1.01</v>
      </c>
      <c r="D1819" s="3">
        <f t="shared" si="252"/>
        <v>27.076562499999998</v>
      </c>
      <c r="E1819" s="3">
        <f>MAX(B1819 - D1819/Inputs!$B$5, 0)</f>
        <v>0</v>
      </c>
      <c r="F1819" s="3">
        <f>MAX(D1819*Inputs!$B$5 - B1819, 0)</f>
        <v>0</v>
      </c>
      <c r="G1819" s="3">
        <f t="shared" si="253"/>
        <v>1.01</v>
      </c>
      <c r="H1819" t="str">
        <f t="shared" si="254"/>
        <v>Reg</v>
      </c>
      <c r="I1819" s="3">
        <f t="shared" si="259"/>
        <v>0</v>
      </c>
      <c r="J1819" s="3">
        <f t="shared" si="260"/>
        <v>318.94827166799325</v>
      </c>
      <c r="K1819" s="3">
        <f>MIN(Inputs!$B$2, (Inputs!$B$8 - I1819)/Inputs!$B$9)</f>
        <v>170</v>
      </c>
      <c r="L1819" s="3">
        <f>MAX(MIN(Inputs!$B$2, I1819*Inputs!$B$10, Inputs!$B$8*Inputs!$B$4 - J1819), 0)</f>
        <v>0</v>
      </c>
      <c r="M1819" s="3">
        <f t="shared" si="255"/>
        <v>0</v>
      </c>
      <c r="N1819" s="3">
        <f t="shared" si="256"/>
        <v>0</v>
      </c>
      <c r="O1819" s="3">
        <f>IF(H1819="Reg", MIN(Inputs!$B$2, I1819*Inputs!$B$10, (Inputs!$B$8-I1819)/Inputs!$B$9), 0)</f>
        <v>0</v>
      </c>
      <c r="P1819" s="3">
        <f t="shared" si="257"/>
        <v>0</v>
      </c>
      <c r="Q1819" s="3">
        <f t="shared" si="258"/>
        <v>0</v>
      </c>
      <c r="R1819" s="3">
        <f>I1819 + M1819*Inputs!$B$9 - N1819/Inputs!$B$10</f>
        <v>0</v>
      </c>
    </row>
    <row r="1820" spans="1:18" x14ac:dyDescent="0.3">
      <c r="A1820" s="4">
        <v>46098.75</v>
      </c>
      <c r="B1820" s="3">
        <v>68.539999999999992</v>
      </c>
      <c r="C1820" s="3">
        <v>2.87</v>
      </c>
      <c r="D1820" s="3">
        <f t="shared" si="252"/>
        <v>27.076562499999998</v>
      </c>
      <c r="E1820" s="3">
        <f>MAX(B1820 - D1820/Inputs!$B$5, 0)</f>
        <v>37.771178977272726</v>
      </c>
      <c r="F1820" s="3">
        <f>MAX(D1820*Inputs!$B$5 - B1820, 0)</f>
        <v>0</v>
      </c>
      <c r="G1820" s="3">
        <f t="shared" si="253"/>
        <v>2.87</v>
      </c>
      <c r="H1820" t="str">
        <f t="shared" si="254"/>
        <v>Discharge</v>
      </c>
      <c r="I1820" s="3">
        <f t="shared" si="259"/>
        <v>0</v>
      </c>
      <c r="J1820" s="3">
        <f t="shared" si="260"/>
        <v>318.94827166799325</v>
      </c>
      <c r="K1820" s="3">
        <f>MIN(Inputs!$B$2, (Inputs!$B$8 - I1820)/Inputs!$B$9)</f>
        <v>170</v>
      </c>
      <c r="L1820" s="3">
        <f>MAX(MIN(Inputs!$B$2, I1820*Inputs!$B$10, Inputs!$B$8*Inputs!$B$4 - J1820), 0)</f>
        <v>0</v>
      </c>
      <c r="M1820" s="3">
        <f t="shared" si="255"/>
        <v>0</v>
      </c>
      <c r="N1820" s="3">
        <f t="shared" si="256"/>
        <v>0</v>
      </c>
      <c r="O1820" s="3">
        <f>IF(H1820="Reg", MIN(Inputs!$B$2, I1820*Inputs!$B$10, (Inputs!$B$8-I1820)/Inputs!$B$9), 0)</f>
        <v>0</v>
      </c>
      <c r="P1820" s="3">
        <f t="shared" si="257"/>
        <v>0</v>
      </c>
      <c r="Q1820" s="3">
        <f t="shared" si="258"/>
        <v>0</v>
      </c>
      <c r="R1820" s="3">
        <f>I1820 + M1820*Inputs!$B$9 - N1820/Inputs!$B$10</f>
        <v>0</v>
      </c>
    </row>
    <row r="1821" spans="1:18" x14ac:dyDescent="0.3">
      <c r="A1821" s="4">
        <v>46098.791666666657</v>
      </c>
      <c r="B1821" s="3">
        <v>92.174999999999997</v>
      </c>
      <c r="C1821" s="3">
        <v>2.99</v>
      </c>
      <c r="D1821" s="3">
        <f t="shared" si="252"/>
        <v>27.076562499999998</v>
      </c>
      <c r="E1821" s="3">
        <f>MAX(B1821 - D1821/Inputs!$B$5, 0)</f>
        <v>61.406178977272731</v>
      </c>
      <c r="F1821" s="3">
        <f>MAX(D1821*Inputs!$B$5 - B1821, 0)</f>
        <v>0</v>
      </c>
      <c r="G1821" s="3">
        <f t="shared" si="253"/>
        <v>2.99</v>
      </c>
      <c r="H1821" t="str">
        <f t="shared" si="254"/>
        <v>Discharge</v>
      </c>
      <c r="I1821" s="3">
        <f t="shared" si="259"/>
        <v>0</v>
      </c>
      <c r="J1821" s="3">
        <f t="shared" si="260"/>
        <v>318.94827166799325</v>
      </c>
      <c r="K1821" s="3">
        <f>MIN(Inputs!$B$2, (Inputs!$B$8 - I1821)/Inputs!$B$9)</f>
        <v>170</v>
      </c>
      <c r="L1821" s="3">
        <f>MAX(MIN(Inputs!$B$2, I1821*Inputs!$B$10, Inputs!$B$8*Inputs!$B$4 - J1821), 0)</f>
        <v>0</v>
      </c>
      <c r="M1821" s="3">
        <f t="shared" si="255"/>
        <v>0</v>
      </c>
      <c r="N1821" s="3">
        <f t="shared" si="256"/>
        <v>0</v>
      </c>
      <c r="O1821" s="3">
        <f>IF(H1821="Reg", MIN(Inputs!$B$2, I1821*Inputs!$B$10, (Inputs!$B$8-I1821)/Inputs!$B$9), 0)</f>
        <v>0</v>
      </c>
      <c r="P1821" s="3">
        <f t="shared" si="257"/>
        <v>0</v>
      </c>
      <c r="Q1821" s="3">
        <f t="shared" si="258"/>
        <v>0</v>
      </c>
      <c r="R1821" s="3">
        <f>I1821 + M1821*Inputs!$B$9 - N1821/Inputs!$B$10</f>
        <v>0</v>
      </c>
    </row>
    <row r="1822" spans="1:18" x14ac:dyDescent="0.3">
      <c r="A1822" s="4">
        <v>46098.833333333343</v>
      </c>
      <c r="B1822" s="3">
        <v>63.422499999999999</v>
      </c>
      <c r="C1822" s="3">
        <v>1</v>
      </c>
      <c r="D1822" s="3">
        <f t="shared" si="252"/>
        <v>27.076562499999998</v>
      </c>
      <c r="E1822" s="3">
        <f>MAX(B1822 - D1822/Inputs!$B$5, 0)</f>
        <v>32.653678977272733</v>
      </c>
      <c r="F1822" s="3">
        <f>MAX(D1822*Inputs!$B$5 - B1822, 0)</f>
        <v>0</v>
      </c>
      <c r="G1822" s="3">
        <f t="shared" si="253"/>
        <v>1</v>
      </c>
      <c r="H1822" t="str">
        <f t="shared" si="254"/>
        <v>Discharge</v>
      </c>
      <c r="I1822" s="3">
        <f t="shared" si="259"/>
        <v>0</v>
      </c>
      <c r="J1822" s="3">
        <f t="shared" si="260"/>
        <v>318.94827166799325</v>
      </c>
      <c r="K1822" s="3">
        <f>MIN(Inputs!$B$2, (Inputs!$B$8 - I1822)/Inputs!$B$9)</f>
        <v>170</v>
      </c>
      <c r="L1822" s="3">
        <f>MAX(MIN(Inputs!$B$2, I1822*Inputs!$B$10, Inputs!$B$8*Inputs!$B$4 - J1822), 0)</f>
        <v>0</v>
      </c>
      <c r="M1822" s="3">
        <f t="shared" si="255"/>
        <v>0</v>
      </c>
      <c r="N1822" s="3">
        <f t="shared" si="256"/>
        <v>0</v>
      </c>
      <c r="O1822" s="3">
        <f>IF(H1822="Reg", MIN(Inputs!$B$2, I1822*Inputs!$B$10, (Inputs!$B$8-I1822)/Inputs!$B$9), 0)</f>
        <v>0</v>
      </c>
      <c r="P1822" s="3">
        <f t="shared" si="257"/>
        <v>0</v>
      </c>
      <c r="Q1822" s="3">
        <f t="shared" si="258"/>
        <v>0</v>
      </c>
      <c r="R1822" s="3">
        <f>I1822 + M1822*Inputs!$B$9 - N1822/Inputs!$B$10</f>
        <v>0</v>
      </c>
    </row>
    <row r="1823" spans="1:18" x14ac:dyDescent="0.3">
      <c r="A1823" s="4">
        <v>46098.875</v>
      </c>
      <c r="B1823" s="3">
        <v>32.527499999999996</v>
      </c>
      <c r="C1823" s="3">
        <v>0.06</v>
      </c>
      <c r="D1823" s="3">
        <f t="shared" si="252"/>
        <v>27.076562499999998</v>
      </c>
      <c r="E1823" s="3">
        <f>MAX(B1823 - D1823/Inputs!$B$5, 0)</f>
        <v>1.7586789772727265</v>
      </c>
      <c r="F1823" s="3">
        <f>MAX(D1823*Inputs!$B$5 - B1823, 0)</f>
        <v>0</v>
      </c>
      <c r="G1823" s="3">
        <f t="shared" si="253"/>
        <v>0.06</v>
      </c>
      <c r="H1823" t="str">
        <f t="shared" si="254"/>
        <v>Discharge</v>
      </c>
      <c r="I1823" s="3">
        <f t="shared" si="259"/>
        <v>0</v>
      </c>
      <c r="J1823" s="3">
        <f t="shared" si="260"/>
        <v>318.94827166799325</v>
      </c>
      <c r="K1823" s="3">
        <f>MIN(Inputs!$B$2, (Inputs!$B$8 - I1823)/Inputs!$B$9)</f>
        <v>170</v>
      </c>
      <c r="L1823" s="3">
        <f>MAX(MIN(Inputs!$B$2, I1823*Inputs!$B$10, Inputs!$B$8*Inputs!$B$4 - J1823), 0)</f>
        <v>0</v>
      </c>
      <c r="M1823" s="3">
        <f t="shared" si="255"/>
        <v>0</v>
      </c>
      <c r="N1823" s="3">
        <f t="shared" si="256"/>
        <v>0</v>
      </c>
      <c r="O1823" s="3">
        <f>IF(H1823="Reg", MIN(Inputs!$B$2, I1823*Inputs!$B$10, (Inputs!$B$8-I1823)/Inputs!$B$9), 0)</f>
        <v>0</v>
      </c>
      <c r="P1823" s="3">
        <f t="shared" si="257"/>
        <v>0</v>
      </c>
      <c r="Q1823" s="3">
        <f t="shared" si="258"/>
        <v>0</v>
      </c>
      <c r="R1823" s="3">
        <f>I1823 + M1823*Inputs!$B$9 - N1823/Inputs!$B$10</f>
        <v>0</v>
      </c>
    </row>
    <row r="1824" spans="1:18" x14ac:dyDescent="0.3">
      <c r="A1824" s="4">
        <v>46098.916666666657</v>
      </c>
      <c r="B1824" s="3">
        <v>27.04</v>
      </c>
      <c r="C1824" s="3">
        <v>0.03</v>
      </c>
      <c r="D1824" s="3">
        <f t="shared" si="252"/>
        <v>27.076562499999998</v>
      </c>
      <c r="E1824" s="3">
        <f>MAX(B1824 - D1824/Inputs!$B$5, 0)</f>
        <v>0</v>
      </c>
      <c r="F1824" s="3">
        <f>MAX(D1824*Inputs!$B$5 - B1824, 0)</f>
        <v>0</v>
      </c>
      <c r="G1824" s="3">
        <f t="shared" si="253"/>
        <v>0.03</v>
      </c>
      <c r="H1824" t="str">
        <f t="shared" si="254"/>
        <v>Reg</v>
      </c>
      <c r="I1824" s="3">
        <f t="shared" si="259"/>
        <v>0</v>
      </c>
      <c r="J1824" s="3">
        <f t="shared" si="260"/>
        <v>318.94827166799325</v>
      </c>
      <c r="K1824" s="3">
        <f>MIN(Inputs!$B$2, (Inputs!$B$8 - I1824)/Inputs!$B$9)</f>
        <v>170</v>
      </c>
      <c r="L1824" s="3">
        <f>MAX(MIN(Inputs!$B$2, I1824*Inputs!$B$10, Inputs!$B$8*Inputs!$B$4 - J1824), 0)</f>
        <v>0</v>
      </c>
      <c r="M1824" s="3">
        <f t="shared" si="255"/>
        <v>0</v>
      </c>
      <c r="N1824" s="3">
        <f t="shared" si="256"/>
        <v>0</v>
      </c>
      <c r="O1824" s="3">
        <f>IF(H1824="Reg", MIN(Inputs!$B$2, I1824*Inputs!$B$10, (Inputs!$B$8-I1824)/Inputs!$B$9), 0)</f>
        <v>0</v>
      </c>
      <c r="P1824" s="3">
        <f t="shared" si="257"/>
        <v>0</v>
      </c>
      <c r="Q1824" s="3">
        <f t="shared" si="258"/>
        <v>0</v>
      </c>
      <c r="R1824" s="3">
        <f>I1824 + M1824*Inputs!$B$9 - N1824/Inputs!$B$10</f>
        <v>0</v>
      </c>
    </row>
    <row r="1825" spans="1:18" x14ac:dyDescent="0.3">
      <c r="A1825" s="4">
        <v>46098.958333333343</v>
      </c>
      <c r="B1825" s="3">
        <v>25.465</v>
      </c>
      <c r="C1825" s="3">
        <v>0.02</v>
      </c>
      <c r="D1825" s="3">
        <f t="shared" si="252"/>
        <v>27.076562499999998</v>
      </c>
      <c r="E1825" s="3">
        <f>MAX(B1825 - D1825/Inputs!$B$5, 0)</f>
        <v>0</v>
      </c>
      <c r="F1825" s="3">
        <f>MAX(D1825*Inputs!$B$5 - B1825, 0)</f>
        <v>0</v>
      </c>
      <c r="G1825" s="3">
        <f t="shared" si="253"/>
        <v>0.02</v>
      </c>
      <c r="H1825" t="str">
        <f t="shared" si="254"/>
        <v>Reg</v>
      </c>
      <c r="I1825" s="3">
        <f t="shared" si="259"/>
        <v>0</v>
      </c>
      <c r="J1825" s="3">
        <f t="shared" si="260"/>
        <v>318.94827166799325</v>
      </c>
      <c r="K1825" s="3">
        <f>MIN(Inputs!$B$2, (Inputs!$B$8 - I1825)/Inputs!$B$9)</f>
        <v>170</v>
      </c>
      <c r="L1825" s="3">
        <f>MAX(MIN(Inputs!$B$2, I1825*Inputs!$B$10, Inputs!$B$8*Inputs!$B$4 - J1825), 0)</f>
        <v>0</v>
      </c>
      <c r="M1825" s="3">
        <f t="shared" si="255"/>
        <v>0</v>
      </c>
      <c r="N1825" s="3">
        <f t="shared" si="256"/>
        <v>0</v>
      </c>
      <c r="O1825" s="3">
        <f>IF(H1825="Reg", MIN(Inputs!$B$2, I1825*Inputs!$B$10, (Inputs!$B$8-I1825)/Inputs!$B$9), 0)</f>
        <v>0</v>
      </c>
      <c r="P1825" s="3">
        <f t="shared" si="257"/>
        <v>0</v>
      </c>
      <c r="Q1825" s="3">
        <f t="shared" si="258"/>
        <v>0</v>
      </c>
      <c r="R1825" s="3">
        <f>I1825 + M1825*Inputs!$B$9 - N1825/Inputs!$B$10</f>
        <v>0</v>
      </c>
    </row>
    <row r="1826" spans="1:18" x14ac:dyDescent="0.3">
      <c r="A1826" s="4">
        <v>46099</v>
      </c>
      <c r="B1826" s="3">
        <v>22.14</v>
      </c>
      <c r="C1826" s="3">
        <v>0.03</v>
      </c>
      <c r="D1826" s="3">
        <f t="shared" si="252"/>
        <v>19.009062499999999</v>
      </c>
      <c r="E1826" s="3">
        <f>MAX(B1826 - D1826/Inputs!$B$5, 0)</f>
        <v>0.53879261363636388</v>
      </c>
      <c r="F1826" s="3">
        <f>MAX(D1826*Inputs!$B$5 - B1826, 0)</f>
        <v>0</v>
      </c>
      <c r="G1826" s="3">
        <f t="shared" si="253"/>
        <v>0.03</v>
      </c>
      <c r="H1826" t="str">
        <f t="shared" si="254"/>
        <v>Discharge</v>
      </c>
      <c r="I1826" s="3">
        <f t="shared" si="259"/>
        <v>0</v>
      </c>
      <c r="J1826" s="3">
        <f t="shared" si="260"/>
        <v>0</v>
      </c>
      <c r="K1826" s="3">
        <f>MIN(Inputs!$B$2, (Inputs!$B$8 - I1826)/Inputs!$B$9)</f>
        <v>170</v>
      </c>
      <c r="L1826" s="3">
        <f>MAX(MIN(Inputs!$B$2, I1826*Inputs!$B$10, Inputs!$B$8*Inputs!$B$4 - J1826), 0)</f>
        <v>0</v>
      </c>
      <c r="M1826" s="3">
        <f t="shared" si="255"/>
        <v>0</v>
      </c>
      <c r="N1826" s="3">
        <f t="shared" si="256"/>
        <v>0</v>
      </c>
      <c r="O1826" s="3">
        <f>IF(H1826="Reg", MIN(Inputs!$B$2, I1826*Inputs!$B$10, (Inputs!$B$8-I1826)/Inputs!$B$9), 0)</f>
        <v>0</v>
      </c>
      <c r="P1826" s="3">
        <f t="shared" si="257"/>
        <v>0</v>
      </c>
      <c r="Q1826" s="3">
        <f t="shared" si="258"/>
        <v>0</v>
      </c>
      <c r="R1826" s="3">
        <f>I1826 + M1826*Inputs!$B$9 - N1826/Inputs!$B$10</f>
        <v>0</v>
      </c>
    </row>
    <row r="1827" spans="1:18" x14ac:dyDescent="0.3">
      <c r="A1827" s="4">
        <v>46099.041666666657</v>
      </c>
      <c r="B1827" s="3">
        <v>14.732499999999998</v>
      </c>
      <c r="C1827" s="3">
        <v>0.04</v>
      </c>
      <c r="D1827" s="3">
        <f t="shared" si="252"/>
        <v>19.009062499999999</v>
      </c>
      <c r="E1827" s="3">
        <f>MAX(B1827 - D1827/Inputs!$B$5, 0)</f>
        <v>0</v>
      </c>
      <c r="F1827" s="3">
        <f>MAX(D1827*Inputs!$B$5 - B1827, 0)</f>
        <v>1.9954750000000026</v>
      </c>
      <c r="G1827" s="3">
        <f t="shared" si="253"/>
        <v>0.04</v>
      </c>
      <c r="H1827" t="str">
        <f t="shared" si="254"/>
        <v>Charge</v>
      </c>
      <c r="I1827" s="3">
        <f t="shared" si="259"/>
        <v>0</v>
      </c>
      <c r="J1827" s="3">
        <f t="shared" si="260"/>
        <v>0</v>
      </c>
      <c r="K1827" s="3">
        <f>MIN(Inputs!$B$2, (Inputs!$B$8 - I1827)/Inputs!$B$9)</f>
        <v>170</v>
      </c>
      <c r="L1827" s="3">
        <f>MAX(MIN(Inputs!$B$2, I1827*Inputs!$B$10, Inputs!$B$8*Inputs!$B$4 - J1827), 0)</f>
        <v>0</v>
      </c>
      <c r="M1827" s="3">
        <f t="shared" si="255"/>
        <v>170</v>
      </c>
      <c r="N1827" s="3">
        <f t="shared" si="256"/>
        <v>0</v>
      </c>
      <c r="O1827" s="3">
        <f>IF(H1827="Reg", MIN(Inputs!$B$2, I1827*Inputs!$B$10, (Inputs!$B$8-I1827)/Inputs!$B$9), 0)</f>
        <v>0</v>
      </c>
      <c r="P1827" s="3">
        <f t="shared" si="257"/>
        <v>-2504.5249999999996</v>
      </c>
      <c r="Q1827" s="3">
        <f t="shared" si="258"/>
        <v>0</v>
      </c>
      <c r="R1827" s="3">
        <f>I1827 + M1827*Inputs!$B$9 - N1827/Inputs!$B$10</f>
        <v>159.4741358339966</v>
      </c>
    </row>
    <row r="1828" spans="1:18" x14ac:dyDescent="0.3">
      <c r="A1828" s="4">
        <v>46099.083333333343</v>
      </c>
      <c r="B1828" s="3">
        <v>13.702500000000001</v>
      </c>
      <c r="C1828" s="3">
        <v>0.04</v>
      </c>
      <c r="D1828" s="3">
        <f t="shared" si="252"/>
        <v>19.009062499999999</v>
      </c>
      <c r="E1828" s="3">
        <f>MAX(B1828 - D1828/Inputs!$B$5, 0)</f>
        <v>0</v>
      </c>
      <c r="F1828" s="3">
        <f>MAX(D1828*Inputs!$B$5 - B1828, 0)</f>
        <v>3.0254750000000001</v>
      </c>
      <c r="G1828" s="3">
        <f t="shared" si="253"/>
        <v>0.04</v>
      </c>
      <c r="H1828" t="str">
        <f t="shared" si="254"/>
        <v>Charge</v>
      </c>
      <c r="I1828" s="3">
        <f t="shared" si="259"/>
        <v>159.4741358339966</v>
      </c>
      <c r="J1828" s="3">
        <f t="shared" si="260"/>
        <v>0</v>
      </c>
      <c r="K1828" s="3">
        <f>MIN(Inputs!$B$2, (Inputs!$B$8 - I1828)/Inputs!$B$9)</f>
        <v>170</v>
      </c>
      <c r="L1828" s="3">
        <f>MAX(MIN(Inputs!$B$2, I1828*Inputs!$B$10, Inputs!$B$8*Inputs!$B$4 - J1828), 0)</f>
        <v>149.6</v>
      </c>
      <c r="M1828" s="3">
        <f t="shared" si="255"/>
        <v>170</v>
      </c>
      <c r="N1828" s="3">
        <f t="shared" si="256"/>
        <v>0</v>
      </c>
      <c r="O1828" s="3">
        <f>IF(H1828="Reg", MIN(Inputs!$B$2, I1828*Inputs!$B$10, (Inputs!$B$8-I1828)/Inputs!$B$9), 0)</f>
        <v>0</v>
      </c>
      <c r="P1828" s="3">
        <f t="shared" si="257"/>
        <v>-2329.4250000000002</v>
      </c>
      <c r="Q1828" s="3">
        <f t="shared" si="258"/>
        <v>0</v>
      </c>
      <c r="R1828" s="3">
        <f>I1828 + M1828*Inputs!$B$9 - N1828/Inputs!$B$10</f>
        <v>318.9482716679932</v>
      </c>
    </row>
    <row r="1829" spans="1:18" x14ac:dyDescent="0.3">
      <c r="A1829" s="4">
        <v>46099.125</v>
      </c>
      <c r="B1829" s="3">
        <v>13.9725</v>
      </c>
      <c r="C1829" s="3">
        <v>0.04</v>
      </c>
      <c r="D1829" s="3">
        <f t="shared" si="252"/>
        <v>19.009062499999999</v>
      </c>
      <c r="E1829" s="3">
        <f>MAX(B1829 - D1829/Inputs!$B$5, 0)</f>
        <v>0</v>
      </c>
      <c r="F1829" s="3">
        <f>MAX(D1829*Inputs!$B$5 - B1829, 0)</f>
        <v>2.7554750000000006</v>
      </c>
      <c r="G1829" s="3">
        <f t="shared" si="253"/>
        <v>0.04</v>
      </c>
      <c r="H1829" t="str">
        <f t="shared" si="254"/>
        <v>Charge</v>
      </c>
      <c r="I1829" s="3">
        <f t="shared" si="259"/>
        <v>318.9482716679932</v>
      </c>
      <c r="J1829" s="3">
        <f t="shared" si="260"/>
        <v>0</v>
      </c>
      <c r="K1829" s="3">
        <f>MIN(Inputs!$B$2, (Inputs!$B$8 - I1829)/Inputs!$B$9)</f>
        <v>22.44121780453775</v>
      </c>
      <c r="L1829" s="3">
        <f>MAX(MIN(Inputs!$B$2, I1829*Inputs!$B$10, Inputs!$B$8*Inputs!$B$4 - J1829), 0)</f>
        <v>170</v>
      </c>
      <c r="M1829" s="3">
        <f t="shared" si="255"/>
        <v>22.44121780453775</v>
      </c>
      <c r="N1829" s="3">
        <f t="shared" si="256"/>
        <v>0</v>
      </c>
      <c r="O1829" s="3">
        <f>IF(H1829="Reg", MIN(Inputs!$B$2, I1829*Inputs!$B$10, (Inputs!$B$8-I1829)/Inputs!$B$9), 0)</f>
        <v>0</v>
      </c>
      <c r="P1829" s="3">
        <f t="shared" si="257"/>
        <v>-313.5599157739037</v>
      </c>
      <c r="Q1829" s="3">
        <f t="shared" si="258"/>
        <v>0</v>
      </c>
      <c r="R1829" s="3">
        <f>I1829 + M1829*Inputs!$B$9 - N1829/Inputs!$B$10</f>
        <v>340</v>
      </c>
    </row>
    <row r="1830" spans="1:18" x14ac:dyDescent="0.3">
      <c r="A1830" s="4">
        <v>46099.166666666657</v>
      </c>
      <c r="B1830" s="3">
        <v>14.459999999999999</v>
      </c>
      <c r="C1830" s="3">
        <v>0.04</v>
      </c>
      <c r="D1830" s="3">
        <f t="shared" si="252"/>
        <v>19.009062499999999</v>
      </c>
      <c r="E1830" s="3">
        <f>MAX(B1830 - D1830/Inputs!$B$5, 0)</f>
        <v>0</v>
      </c>
      <c r="F1830" s="3">
        <f>MAX(D1830*Inputs!$B$5 - B1830, 0)</f>
        <v>2.2679750000000016</v>
      </c>
      <c r="G1830" s="3">
        <f t="shared" si="253"/>
        <v>0.04</v>
      </c>
      <c r="H1830" t="str">
        <f t="shared" si="254"/>
        <v>Charge</v>
      </c>
      <c r="I1830" s="3">
        <f t="shared" si="259"/>
        <v>340</v>
      </c>
      <c r="J1830" s="3">
        <f t="shared" si="260"/>
        <v>0</v>
      </c>
      <c r="K1830" s="3">
        <f>MIN(Inputs!$B$2, (Inputs!$B$8 - I1830)/Inputs!$B$9)</f>
        <v>0</v>
      </c>
      <c r="L1830" s="3">
        <f>MAX(MIN(Inputs!$B$2, I1830*Inputs!$B$10, Inputs!$B$8*Inputs!$B$4 - J1830), 0)</f>
        <v>170</v>
      </c>
      <c r="M1830" s="3">
        <f t="shared" si="255"/>
        <v>0</v>
      </c>
      <c r="N1830" s="3">
        <f t="shared" si="256"/>
        <v>0</v>
      </c>
      <c r="O1830" s="3">
        <f>IF(H1830="Reg", MIN(Inputs!$B$2, I1830*Inputs!$B$10, (Inputs!$B$8-I1830)/Inputs!$B$9), 0)</f>
        <v>0</v>
      </c>
      <c r="P1830" s="3">
        <f t="shared" si="257"/>
        <v>0</v>
      </c>
      <c r="Q1830" s="3">
        <f t="shared" si="258"/>
        <v>0</v>
      </c>
      <c r="R1830" s="3">
        <f>I1830 + M1830*Inputs!$B$9 - N1830/Inputs!$B$10</f>
        <v>340</v>
      </c>
    </row>
    <row r="1831" spans="1:18" x14ac:dyDescent="0.3">
      <c r="A1831" s="4">
        <v>46099.208333333343</v>
      </c>
      <c r="B1831" s="3">
        <v>15.922499999999999</v>
      </c>
      <c r="C1831" s="3">
        <v>0.1</v>
      </c>
      <c r="D1831" s="3">
        <f t="shared" si="252"/>
        <v>19.009062499999999</v>
      </c>
      <c r="E1831" s="3">
        <f>MAX(B1831 - D1831/Inputs!$B$5, 0)</f>
        <v>0</v>
      </c>
      <c r="F1831" s="3">
        <f>MAX(D1831*Inputs!$B$5 - B1831, 0)</f>
        <v>0.80547500000000127</v>
      </c>
      <c r="G1831" s="3">
        <f t="shared" si="253"/>
        <v>0.1</v>
      </c>
      <c r="H1831" t="str">
        <f t="shared" si="254"/>
        <v>Charge</v>
      </c>
      <c r="I1831" s="3">
        <f t="shared" si="259"/>
        <v>340</v>
      </c>
      <c r="J1831" s="3">
        <f t="shared" si="260"/>
        <v>0</v>
      </c>
      <c r="K1831" s="3">
        <f>MIN(Inputs!$B$2, (Inputs!$B$8 - I1831)/Inputs!$B$9)</f>
        <v>0</v>
      </c>
      <c r="L1831" s="3">
        <f>MAX(MIN(Inputs!$B$2, I1831*Inputs!$B$10, Inputs!$B$8*Inputs!$B$4 - J1831), 0)</f>
        <v>170</v>
      </c>
      <c r="M1831" s="3">
        <f t="shared" si="255"/>
        <v>0</v>
      </c>
      <c r="N1831" s="3">
        <f t="shared" si="256"/>
        <v>0</v>
      </c>
      <c r="O1831" s="3">
        <f>IF(H1831="Reg", MIN(Inputs!$B$2, I1831*Inputs!$B$10, (Inputs!$B$8-I1831)/Inputs!$B$9), 0)</f>
        <v>0</v>
      </c>
      <c r="P1831" s="3">
        <f t="shared" si="257"/>
        <v>0</v>
      </c>
      <c r="Q1831" s="3">
        <f t="shared" si="258"/>
        <v>0</v>
      </c>
      <c r="R1831" s="3">
        <f>I1831 + M1831*Inputs!$B$9 - N1831/Inputs!$B$10</f>
        <v>340</v>
      </c>
    </row>
    <row r="1832" spans="1:18" x14ac:dyDescent="0.3">
      <c r="A1832" s="4">
        <v>46099.25</v>
      </c>
      <c r="B1832" s="3">
        <v>18.5425</v>
      </c>
      <c r="C1832" s="3">
        <v>0.12</v>
      </c>
      <c r="D1832" s="3">
        <f t="shared" si="252"/>
        <v>19.009062499999999</v>
      </c>
      <c r="E1832" s="3">
        <f>MAX(B1832 - D1832/Inputs!$B$5, 0)</f>
        <v>0</v>
      </c>
      <c r="F1832" s="3">
        <f>MAX(D1832*Inputs!$B$5 - B1832, 0)</f>
        <v>0</v>
      </c>
      <c r="G1832" s="3">
        <f t="shared" si="253"/>
        <v>0.12</v>
      </c>
      <c r="H1832" t="str">
        <f t="shared" si="254"/>
        <v>Reg</v>
      </c>
      <c r="I1832" s="3">
        <f t="shared" si="259"/>
        <v>340</v>
      </c>
      <c r="J1832" s="3">
        <f t="shared" si="260"/>
        <v>0</v>
      </c>
      <c r="K1832" s="3">
        <f>MIN(Inputs!$B$2, (Inputs!$B$8 - I1832)/Inputs!$B$9)</f>
        <v>0</v>
      </c>
      <c r="L1832" s="3">
        <f>MAX(MIN(Inputs!$B$2, I1832*Inputs!$B$10, Inputs!$B$8*Inputs!$B$4 - J1832), 0)</f>
        <v>170</v>
      </c>
      <c r="M1832" s="3">
        <f t="shared" si="255"/>
        <v>0</v>
      </c>
      <c r="N1832" s="3">
        <f t="shared" si="256"/>
        <v>0</v>
      </c>
      <c r="O1832" s="3">
        <f>IF(H1832="Reg", MIN(Inputs!$B$2, I1832*Inputs!$B$10, (Inputs!$B$8-I1832)/Inputs!$B$9), 0)</f>
        <v>0</v>
      </c>
      <c r="P1832" s="3">
        <f t="shared" si="257"/>
        <v>0</v>
      </c>
      <c r="Q1832" s="3">
        <f t="shared" si="258"/>
        <v>0</v>
      </c>
      <c r="R1832" s="3">
        <f>I1832 + M1832*Inputs!$B$9 - N1832/Inputs!$B$10</f>
        <v>340</v>
      </c>
    </row>
    <row r="1833" spans="1:18" x14ac:dyDescent="0.3">
      <c r="A1833" s="4">
        <v>46099.291666666657</v>
      </c>
      <c r="B1833" s="3">
        <v>21.982500000000002</v>
      </c>
      <c r="C1833" s="3">
        <v>2.42</v>
      </c>
      <c r="D1833" s="3">
        <f t="shared" si="252"/>
        <v>19.009062499999999</v>
      </c>
      <c r="E1833" s="3">
        <f>MAX(B1833 - D1833/Inputs!$B$5, 0)</f>
        <v>0.38129261363636502</v>
      </c>
      <c r="F1833" s="3">
        <f>MAX(D1833*Inputs!$B$5 - B1833, 0)</f>
        <v>0</v>
      </c>
      <c r="G1833" s="3">
        <f t="shared" si="253"/>
        <v>2.42</v>
      </c>
      <c r="H1833" t="str">
        <f t="shared" si="254"/>
        <v>Reg</v>
      </c>
      <c r="I1833" s="3">
        <f t="shared" si="259"/>
        <v>340</v>
      </c>
      <c r="J1833" s="3">
        <f t="shared" si="260"/>
        <v>0</v>
      </c>
      <c r="K1833" s="3">
        <f>MIN(Inputs!$B$2, (Inputs!$B$8 - I1833)/Inputs!$B$9)</f>
        <v>0</v>
      </c>
      <c r="L1833" s="3">
        <f>MAX(MIN(Inputs!$B$2, I1833*Inputs!$B$10, Inputs!$B$8*Inputs!$B$4 - J1833), 0)</f>
        <v>170</v>
      </c>
      <c r="M1833" s="3">
        <f t="shared" si="255"/>
        <v>0</v>
      </c>
      <c r="N1833" s="3">
        <f t="shared" si="256"/>
        <v>0</v>
      </c>
      <c r="O1833" s="3">
        <f>IF(H1833="Reg", MIN(Inputs!$B$2, I1833*Inputs!$B$10, (Inputs!$B$8-I1833)/Inputs!$B$9), 0)</f>
        <v>0</v>
      </c>
      <c r="P1833" s="3">
        <f t="shared" si="257"/>
        <v>0</v>
      </c>
      <c r="Q1833" s="3">
        <f t="shared" si="258"/>
        <v>0</v>
      </c>
      <c r="R1833" s="3">
        <f>I1833 + M1833*Inputs!$B$9 - N1833/Inputs!$B$10</f>
        <v>340</v>
      </c>
    </row>
    <row r="1834" spans="1:18" x14ac:dyDescent="0.3">
      <c r="A1834" s="4">
        <v>46099.333333333343</v>
      </c>
      <c r="B1834" s="3">
        <v>19.474999999999998</v>
      </c>
      <c r="C1834" s="3">
        <v>1.95</v>
      </c>
      <c r="D1834" s="3">
        <f t="shared" si="252"/>
        <v>19.009062499999999</v>
      </c>
      <c r="E1834" s="3">
        <f>MAX(B1834 - D1834/Inputs!$B$5, 0)</f>
        <v>0</v>
      </c>
      <c r="F1834" s="3">
        <f>MAX(D1834*Inputs!$B$5 - B1834, 0)</f>
        <v>0</v>
      </c>
      <c r="G1834" s="3">
        <f t="shared" si="253"/>
        <v>1.95</v>
      </c>
      <c r="H1834" t="str">
        <f t="shared" si="254"/>
        <v>Reg</v>
      </c>
      <c r="I1834" s="3">
        <f t="shared" si="259"/>
        <v>340</v>
      </c>
      <c r="J1834" s="3">
        <f t="shared" si="260"/>
        <v>0</v>
      </c>
      <c r="K1834" s="3">
        <f>MIN(Inputs!$B$2, (Inputs!$B$8 - I1834)/Inputs!$B$9)</f>
        <v>0</v>
      </c>
      <c r="L1834" s="3">
        <f>MAX(MIN(Inputs!$B$2, I1834*Inputs!$B$10, Inputs!$B$8*Inputs!$B$4 - J1834), 0)</f>
        <v>170</v>
      </c>
      <c r="M1834" s="3">
        <f t="shared" si="255"/>
        <v>0</v>
      </c>
      <c r="N1834" s="3">
        <f t="shared" si="256"/>
        <v>0</v>
      </c>
      <c r="O1834" s="3">
        <f>IF(H1834="Reg", MIN(Inputs!$B$2, I1834*Inputs!$B$10, (Inputs!$B$8-I1834)/Inputs!$B$9), 0)</f>
        <v>0</v>
      </c>
      <c r="P1834" s="3">
        <f t="shared" si="257"/>
        <v>0</v>
      </c>
      <c r="Q1834" s="3">
        <f t="shared" si="258"/>
        <v>0</v>
      </c>
      <c r="R1834" s="3">
        <f>I1834 + M1834*Inputs!$B$9 - N1834/Inputs!$B$10</f>
        <v>340</v>
      </c>
    </row>
    <row r="1835" spans="1:18" x14ac:dyDescent="0.3">
      <c r="A1835" s="4">
        <v>46099.375</v>
      </c>
      <c r="B1835" s="3">
        <v>14.0075</v>
      </c>
      <c r="C1835" s="3">
        <v>1.5</v>
      </c>
      <c r="D1835" s="3">
        <f t="shared" si="252"/>
        <v>19.009062499999999</v>
      </c>
      <c r="E1835" s="3">
        <f>MAX(B1835 - D1835/Inputs!$B$5, 0)</f>
        <v>0</v>
      </c>
      <c r="F1835" s="3">
        <f>MAX(D1835*Inputs!$B$5 - B1835, 0)</f>
        <v>2.7204750000000004</v>
      </c>
      <c r="G1835" s="3">
        <f t="shared" si="253"/>
        <v>1.5</v>
      </c>
      <c r="H1835" t="str">
        <f t="shared" si="254"/>
        <v>Charge</v>
      </c>
      <c r="I1835" s="3">
        <f t="shared" si="259"/>
        <v>340</v>
      </c>
      <c r="J1835" s="3">
        <f t="shared" si="260"/>
        <v>0</v>
      </c>
      <c r="K1835" s="3">
        <f>MIN(Inputs!$B$2, (Inputs!$B$8 - I1835)/Inputs!$B$9)</f>
        <v>0</v>
      </c>
      <c r="L1835" s="3">
        <f>MAX(MIN(Inputs!$B$2, I1835*Inputs!$B$10, Inputs!$B$8*Inputs!$B$4 - J1835), 0)</f>
        <v>170</v>
      </c>
      <c r="M1835" s="3">
        <f t="shared" si="255"/>
        <v>0</v>
      </c>
      <c r="N1835" s="3">
        <f t="shared" si="256"/>
        <v>0</v>
      </c>
      <c r="O1835" s="3">
        <f>IF(H1835="Reg", MIN(Inputs!$B$2, I1835*Inputs!$B$10, (Inputs!$B$8-I1835)/Inputs!$B$9), 0)</f>
        <v>0</v>
      </c>
      <c r="P1835" s="3">
        <f t="shared" si="257"/>
        <v>0</v>
      </c>
      <c r="Q1835" s="3">
        <f t="shared" si="258"/>
        <v>0</v>
      </c>
      <c r="R1835" s="3">
        <f>I1835 + M1835*Inputs!$B$9 - N1835/Inputs!$B$10</f>
        <v>340</v>
      </c>
    </row>
    <row r="1836" spans="1:18" x14ac:dyDescent="0.3">
      <c r="A1836" s="4">
        <v>46099.416666666657</v>
      </c>
      <c r="B1836" s="3">
        <v>14.1525</v>
      </c>
      <c r="C1836" s="3">
        <v>1.03</v>
      </c>
      <c r="D1836" s="3">
        <f t="shared" si="252"/>
        <v>19.009062499999999</v>
      </c>
      <c r="E1836" s="3">
        <f>MAX(B1836 - D1836/Inputs!$B$5, 0)</f>
        <v>0</v>
      </c>
      <c r="F1836" s="3">
        <f>MAX(D1836*Inputs!$B$5 - B1836, 0)</f>
        <v>2.5754750000000008</v>
      </c>
      <c r="G1836" s="3">
        <f t="shared" si="253"/>
        <v>1.03</v>
      </c>
      <c r="H1836" t="str">
        <f t="shared" si="254"/>
        <v>Charge</v>
      </c>
      <c r="I1836" s="3">
        <f t="shared" si="259"/>
        <v>340</v>
      </c>
      <c r="J1836" s="3">
        <f t="shared" si="260"/>
        <v>0</v>
      </c>
      <c r="K1836" s="3">
        <f>MIN(Inputs!$B$2, (Inputs!$B$8 - I1836)/Inputs!$B$9)</f>
        <v>0</v>
      </c>
      <c r="L1836" s="3">
        <f>MAX(MIN(Inputs!$B$2, I1836*Inputs!$B$10, Inputs!$B$8*Inputs!$B$4 - J1836), 0)</f>
        <v>170</v>
      </c>
      <c r="M1836" s="3">
        <f t="shared" si="255"/>
        <v>0</v>
      </c>
      <c r="N1836" s="3">
        <f t="shared" si="256"/>
        <v>0</v>
      </c>
      <c r="O1836" s="3">
        <f>IF(H1836="Reg", MIN(Inputs!$B$2, I1836*Inputs!$B$10, (Inputs!$B$8-I1836)/Inputs!$B$9), 0)</f>
        <v>0</v>
      </c>
      <c r="P1836" s="3">
        <f t="shared" si="257"/>
        <v>0</v>
      </c>
      <c r="Q1836" s="3">
        <f t="shared" si="258"/>
        <v>0</v>
      </c>
      <c r="R1836" s="3">
        <f>I1836 + M1836*Inputs!$B$9 - N1836/Inputs!$B$10</f>
        <v>340</v>
      </c>
    </row>
    <row r="1837" spans="1:18" x14ac:dyDescent="0.3">
      <c r="A1837" s="4">
        <v>46099.458333333343</v>
      </c>
      <c r="B1837" s="3">
        <v>11.085000000000001</v>
      </c>
      <c r="C1837" s="3">
        <v>0.86</v>
      </c>
      <c r="D1837" s="3">
        <f t="shared" si="252"/>
        <v>19.009062499999999</v>
      </c>
      <c r="E1837" s="3">
        <f>MAX(B1837 - D1837/Inputs!$B$5, 0)</f>
        <v>0</v>
      </c>
      <c r="F1837" s="3">
        <f>MAX(D1837*Inputs!$B$5 - B1837, 0)</f>
        <v>5.6429749999999999</v>
      </c>
      <c r="G1837" s="3">
        <f t="shared" si="253"/>
        <v>0.86</v>
      </c>
      <c r="H1837" t="str">
        <f t="shared" si="254"/>
        <v>Charge</v>
      </c>
      <c r="I1837" s="3">
        <f t="shared" si="259"/>
        <v>340</v>
      </c>
      <c r="J1837" s="3">
        <f t="shared" si="260"/>
        <v>0</v>
      </c>
      <c r="K1837" s="3">
        <f>MIN(Inputs!$B$2, (Inputs!$B$8 - I1837)/Inputs!$B$9)</f>
        <v>0</v>
      </c>
      <c r="L1837" s="3">
        <f>MAX(MIN(Inputs!$B$2, I1837*Inputs!$B$10, Inputs!$B$8*Inputs!$B$4 - J1837), 0)</f>
        <v>170</v>
      </c>
      <c r="M1837" s="3">
        <f t="shared" si="255"/>
        <v>0</v>
      </c>
      <c r="N1837" s="3">
        <f t="shared" si="256"/>
        <v>0</v>
      </c>
      <c r="O1837" s="3">
        <f>IF(H1837="Reg", MIN(Inputs!$B$2, I1837*Inputs!$B$10, (Inputs!$B$8-I1837)/Inputs!$B$9), 0)</f>
        <v>0</v>
      </c>
      <c r="P1837" s="3">
        <f t="shared" si="257"/>
        <v>0</v>
      </c>
      <c r="Q1837" s="3">
        <f t="shared" si="258"/>
        <v>0</v>
      </c>
      <c r="R1837" s="3">
        <f>I1837 + M1837*Inputs!$B$9 - N1837/Inputs!$B$10</f>
        <v>340</v>
      </c>
    </row>
    <row r="1838" spans="1:18" x14ac:dyDescent="0.3">
      <c r="A1838" s="4">
        <v>46099.5</v>
      </c>
      <c r="B1838" s="3">
        <v>8.2924999999999986</v>
      </c>
      <c r="C1838" s="3">
        <v>0.5</v>
      </c>
      <c r="D1838" s="3">
        <f t="shared" si="252"/>
        <v>19.009062499999999</v>
      </c>
      <c r="E1838" s="3">
        <f>MAX(B1838 - D1838/Inputs!$B$5, 0)</f>
        <v>0</v>
      </c>
      <c r="F1838" s="3">
        <f>MAX(D1838*Inputs!$B$5 - B1838, 0)</f>
        <v>8.4354750000000021</v>
      </c>
      <c r="G1838" s="3">
        <f t="shared" si="253"/>
        <v>0.5</v>
      </c>
      <c r="H1838" t="str">
        <f t="shared" si="254"/>
        <v>Charge</v>
      </c>
      <c r="I1838" s="3">
        <f t="shared" si="259"/>
        <v>340</v>
      </c>
      <c r="J1838" s="3">
        <f t="shared" si="260"/>
        <v>0</v>
      </c>
      <c r="K1838" s="3">
        <f>MIN(Inputs!$B$2, (Inputs!$B$8 - I1838)/Inputs!$B$9)</f>
        <v>0</v>
      </c>
      <c r="L1838" s="3">
        <f>MAX(MIN(Inputs!$B$2, I1838*Inputs!$B$10, Inputs!$B$8*Inputs!$B$4 - J1838), 0)</f>
        <v>170</v>
      </c>
      <c r="M1838" s="3">
        <f t="shared" si="255"/>
        <v>0</v>
      </c>
      <c r="N1838" s="3">
        <f t="shared" si="256"/>
        <v>0</v>
      </c>
      <c r="O1838" s="3">
        <f>IF(H1838="Reg", MIN(Inputs!$B$2, I1838*Inputs!$B$10, (Inputs!$B$8-I1838)/Inputs!$B$9), 0)</f>
        <v>0</v>
      </c>
      <c r="P1838" s="3">
        <f t="shared" si="257"/>
        <v>0</v>
      </c>
      <c r="Q1838" s="3">
        <f t="shared" si="258"/>
        <v>0</v>
      </c>
      <c r="R1838" s="3">
        <f>I1838 + M1838*Inputs!$B$9 - N1838/Inputs!$B$10</f>
        <v>340</v>
      </c>
    </row>
    <row r="1839" spans="1:18" x14ac:dyDescent="0.3">
      <c r="A1839" s="4">
        <v>46099.541666666657</v>
      </c>
      <c r="B1839" s="3">
        <v>9.7225000000000001</v>
      </c>
      <c r="C1839" s="3">
        <v>1</v>
      </c>
      <c r="D1839" s="3">
        <f t="shared" si="252"/>
        <v>19.009062499999999</v>
      </c>
      <c r="E1839" s="3">
        <f>MAX(B1839 - D1839/Inputs!$B$5, 0)</f>
        <v>0</v>
      </c>
      <c r="F1839" s="3">
        <f>MAX(D1839*Inputs!$B$5 - B1839, 0)</f>
        <v>7.0054750000000006</v>
      </c>
      <c r="G1839" s="3">
        <f t="shared" si="253"/>
        <v>1</v>
      </c>
      <c r="H1839" t="str">
        <f t="shared" si="254"/>
        <v>Charge</v>
      </c>
      <c r="I1839" s="3">
        <f t="shared" si="259"/>
        <v>340</v>
      </c>
      <c r="J1839" s="3">
        <f t="shared" si="260"/>
        <v>0</v>
      </c>
      <c r="K1839" s="3">
        <f>MIN(Inputs!$B$2, (Inputs!$B$8 - I1839)/Inputs!$B$9)</f>
        <v>0</v>
      </c>
      <c r="L1839" s="3">
        <f>MAX(MIN(Inputs!$B$2, I1839*Inputs!$B$10, Inputs!$B$8*Inputs!$B$4 - J1839), 0)</f>
        <v>170</v>
      </c>
      <c r="M1839" s="3">
        <f t="shared" si="255"/>
        <v>0</v>
      </c>
      <c r="N1839" s="3">
        <f t="shared" si="256"/>
        <v>0</v>
      </c>
      <c r="O1839" s="3">
        <f>IF(H1839="Reg", MIN(Inputs!$B$2, I1839*Inputs!$B$10, (Inputs!$B$8-I1839)/Inputs!$B$9), 0)</f>
        <v>0</v>
      </c>
      <c r="P1839" s="3">
        <f t="shared" si="257"/>
        <v>0</v>
      </c>
      <c r="Q1839" s="3">
        <f t="shared" si="258"/>
        <v>0</v>
      </c>
      <c r="R1839" s="3">
        <f>I1839 + M1839*Inputs!$B$9 - N1839/Inputs!$B$10</f>
        <v>340</v>
      </c>
    </row>
    <row r="1840" spans="1:18" x14ac:dyDescent="0.3">
      <c r="A1840" s="4">
        <v>46099.583333333343</v>
      </c>
      <c r="B1840" s="3">
        <v>14.817500000000003</v>
      </c>
      <c r="C1840" s="3">
        <v>1.01</v>
      </c>
      <c r="D1840" s="3">
        <f t="shared" si="252"/>
        <v>19.009062499999999</v>
      </c>
      <c r="E1840" s="3">
        <f>MAX(B1840 - D1840/Inputs!$B$5, 0)</f>
        <v>0</v>
      </c>
      <c r="F1840" s="3">
        <f>MAX(D1840*Inputs!$B$5 - B1840, 0)</f>
        <v>1.9104749999999981</v>
      </c>
      <c r="G1840" s="3">
        <f t="shared" si="253"/>
        <v>1.01</v>
      </c>
      <c r="H1840" t="str">
        <f t="shared" si="254"/>
        <v>Charge</v>
      </c>
      <c r="I1840" s="3">
        <f t="shared" si="259"/>
        <v>340</v>
      </c>
      <c r="J1840" s="3">
        <f t="shared" si="260"/>
        <v>0</v>
      </c>
      <c r="K1840" s="3">
        <f>MIN(Inputs!$B$2, (Inputs!$B$8 - I1840)/Inputs!$B$9)</f>
        <v>0</v>
      </c>
      <c r="L1840" s="3">
        <f>MAX(MIN(Inputs!$B$2, I1840*Inputs!$B$10, Inputs!$B$8*Inputs!$B$4 - J1840), 0)</f>
        <v>170</v>
      </c>
      <c r="M1840" s="3">
        <f t="shared" si="255"/>
        <v>0</v>
      </c>
      <c r="N1840" s="3">
        <f t="shared" si="256"/>
        <v>0</v>
      </c>
      <c r="O1840" s="3">
        <f>IF(H1840="Reg", MIN(Inputs!$B$2, I1840*Inputs!$B$10, (Inputs!$B$8-I1840)/Inputs!$B$9), 0)</f>
        <v>0</v>
      </c>
      <c r="P1840" s="3">
        <f t="shared" si="257"/>
        <v>0</v>
      </c>
      <c r="Q1840" s="3">
        <f t="shared" si="258"/>
        <v>0</v>
      </c>
      <c r="R1840" s="3">
        <f>I1840 + M1840*Inputs!$B$9 - N1840/Inputs!$B$10</f>
        <v>340</v>
      </c>
    </row>
    <row r="1841" spans="1:18" x14ac:dyDescent="0.3">
      <c r="A1841" s="4">
        <v>46099.625</v>
      </c>
      <c r="B1841" s="3">
        <v>19.12</v>
      </c>
      <c r="C1841" s="3">
        <v>1.01</v>
      </c>
      <c r="D1841" s="3">
        <f t="shared" si="252"/>
        <v>19.009062499999999</v>
      </c>
      <c r="E1841" s="3">
        <f>MAX(B1841 - D1841/Inputs!$B$5, 0)</f>
        <v>0</v>
      </c>
      <c r="F1841" s="3">
        <f>MAX(D1841*Inputs!$B$5 - B1841, 0)</f>
        <v>0</v>
      </c>
      <c r="G1841" s="3">
        <f t="shared" si="253"/>
        <v>1.01</v>
      </c>
      <c r="H1841" t="str">
        <f t="shared" si="254"/>
        <v>Reg</v>
      </c>
      <c r="I1841" s="3">
        <f t="shared" si="259"/>
        <v>340</v>
      </c>
      <c r="J1841" s="3">
        <f t="shared" si="260"/>
        <v>0</v>
      </c>
      <c r="K1841" s="3">
        <f>MIN(Inputs!$B$2, (Inputs!$B$8 - I1841)/Inputs!$B$9)</f>
        <v>0</v>
      </c>
      <c r="L1841" s="3">
        <f>MAX(MIN(Inputs!$B$2, I1841*Inputs!$B$10, Inputs!$B$8*Inputs!$B$4 - J1841), 0)</f>
        <v>170</v>
      </c>
      <c r="M1841" s="3">
        <f t="shared" si="255"/>
        <v>0</v>
      </c>
      <c r="N1841" s="3">
        <f t="shared" si="256"/>
        <v>0</v>
      </c>
      <c r="O1841" s="3">
        <f>IF(H1841="Reg", MIN(Inputs!$B$2, I1841*Inputs!$B$10, (Inputs!$B$8-I1841)/Inputs!$B$9), 0)</f>
        <v>0</v>
      </c>
      <c r="P1841" s="3">
        <f t="shared" si="257"/>
        <v>0</v>
      </c>
      <c r="Q1841" s="3">
        <f t="shared" si="258"/>
        <v>0</v>
      </c>
      <c r="R1841" s="3">
        <f>I1841 + M1841*Inputs!$B$9 - N1841/Inputs!$B$10</f>
        <v>340</v>
      </c>
    </row>
    <row r="1842" spans="1:18" x14ac:dyDescent="0.3">
      <c r="A1842" s="4">
        <v>46099.666666666657</v>
      </c>
      <c r="B1842" s="3">
        <v>35.842500000000001</v>
      </c>
      <c r="C1842" s="3">
        <v>0.99</v>
      </c>
      <c r="D1842" s="3">
        <f t="shared" si="252"/>
        <v>19.009062499999999</v>
      </c>
      <c r="E1842" s="3">
        <f>MAX(B1842 - D1842/Inputs!$B$5, 0)</f>
        <v>14.241292613636364</v>
      </c>
      <c r="F1842" s="3">
        <f>MAX(D1842*Inputs!$B$5 - B1842, 0)</f>
        <v>0</v>
      </c>
      <c r="G1842" s="3">
        <f t="shared" si="253"/>
        <v>0.99</v>
      </c>
      <c r="H1842" t="str">
        <f t="shared" si="254"/>
        <v>Discharge</v>
      </c>
      <c r="I1842" s="3">
        <f t="shared" si="259"/>
        <v>340</v>
      </c>
      <c r="J1842" s="3">
        <f t="shared" si="260"/>
        <v>0</v>
      </c>
      <c r="K1842" s="3">
        <f>MIN(Inputs!$B$2, (Inputs!$B$8 - I1842)/Inputs!$B$9)</f>
        <v>0</v>
      </c>
      <c r="L1842" s="3">
        <f>MAX(MIN(Inputs!$B$2, I1842*Inputs!$B$10, Inputs!$B$8*Inputs!$B$4 - J1842), 0)</f>
        <v>170</v>
      </c>
      <c r="M1842" s="3">
        <f t="shared" si="255"/>
        <v>0</v>
      </c>
      <c r="N1842" s="3">
        <f t="shared" si="256"/>
        <v>170</v>
      </c>
      <c r="O1842" s="3">
        <f>IF(H1842="Reg", MIN(Inputs!$B$2, I1842*Inputs!$B$10, (Inputs!$B$8-I1842)/Inputs!$B$9), 0)</f>
        <v>0</v>
      </c>
      <c r="P1842" s="3">
        <f t="shared" si="257"/>
        <v>6093.2250000000004</v>
      </c>
      <c r="Q1842" s="3">
        <f t="shared" si="258"/>
        <v>0</v>
      </c>
      <c r="R1842" s="3">
        <f>I1842 + M1842*Inputs!$B$9 - N1842/Inputs!$B$10</f>
        <v>158.77939109773115</v>
      </c>
    </row>
    <row r="1843" spans="1:18" x14ac:dyDescent="0.3">
      <c r="A1843" s="4">
        <v>46099.708333333343</v>
      </c>
      <c r="B1843" s="3">
        <v>38.954999999999998</v>
      </c>
      <c r="C1843" s="3">
        <v>1</v>
      </c>
      <c r="D1843" s="3">
        <f t="shared" si="252"/>
        <v>19.009062499999999</v>
      </c>
      <c r="E1843" s="3">
        <f>MAX(B1843 - D1843/Inputs!$B$5, 0)</f>
        <v>17.353792613636362</v>
      </c>
      <c r="F1843" s="3">
        <f>MAX(D1843*Inputs!$B$5 - B1843, 0)</f>
        <v>0</v>
      </c>
      <c r="G1843" s="3">
        <f t="shared" si="253"/>
        <v>1</v>
      </c>
      <c r="H1843" t="str">
        <f t="shared" si="254"/>
        <v>Discharge</v>
      </c>
      <c r="I1843" s="3">
        <f t="shared" si="259"/>
        <v>158.77939109773115</v>
      </c>
      <c r="J1843" s="3">
        <f t="shared" si="260"/>
        <v>170</v>
      </c>
      <c r="K1843" s="3">
        <f>MIN(Inputs!$B$2, (Inputs!$B$8 - I1843)/Inputs!$B$9)</f>
        <v>170</v>
      </c>
      <c r="L1843" s="3">
        <f>MAX(MIN(Inputs!$B$2, I1843*Inputs!$B$10, Inputs!$B$8*Inputs!$B$4 - J1843), 0)</f>
        <v>148.94827166799323</v>
      </c>
      <c r="M1843" s="3">
        <f t="shared" si="255"/>
        <v>0</v>
      </c>
      <c r="N1843" s="3">
        <f t="shared" si="256"/>
        <v>148.94827166799323</v>
      </c>
      <c r="O1843" s="3">
        <f>IF(H1843="Reg", MIN(Inputs!$B$2, I1843*Inputs!$B$10, (Inputs!$B$8-I1843)/Inputs!$B$9), 0)</f>
        <v>0</v>
      </c>
      <c r="P1843" s="3">
        <f t="shared" si="257"/>
        <v>5802.2799228266758</v>
      </c>
      <c r="Q1843" s="3">
        <f t="shared" si="258"/>
        <v>0</v>
      </c>
      <c r="R1843" s="3">
        <f>I1843 + M1843*Inputs!$B$9 - N1843/Inputs!$B$10</f>
        <v>0</v>
      </c>
    </row>
    <row r="1844" spans="1:18" x14ac:dyDescent="0.3">
      <c r="A1844" s="4">
        <v>46099.75</v>
      </c>
      <c r="B1844" s="3">
        <v>29.659999999999997</v>
      </c>
      <c r="C1844" s="3">
        <v>4.4800000000000004</v>
      </c>
      <c r="D1844" s="3">
        <f t="shared" si="252"/>
        <v>19.009062499999999</v>
      </c>
      <c r="E1844" s="3">
        <f>MAX(B1844 - D1844/Inputs!$B$5, 0)</f>
        <v>8.0587926136363599</v>
      </c>
      <c r="F1844" s="3">
        <f>MAX(D1844*Inputs!$B$5 - B1844, 0)</f>
        <v>0</v>
      </c>
      <c r="G1844" s="3">
        <f t="shared" si="253"/>
        <v>4.4800000000000004</v>
      </c>
      <c r="H1844" t="str">
        <f t="shared" si="254"/>
        <v>Discharge</v>
      </c>
      <c r="I1844" s="3">
        <f t="shared" si="259"/>
        <v>0</v>
      </c>
      <c r="J1844" s="3">
        <f t="shared" si="260"/>
        <v>318.94827166799325</v>
      </c>
      <c r="K1844" s="3">
        <f>MIN(Inputs!$B$2, (Inputs!$B$8 - I1844)/Inputs!$B$9)</f>
        <v>170</v>
      </c>
      <c r="L1844" s="3">
        <f>MAX(MIN(Inputs!$B$2, I1844*Inputs!$B$10, Inputs!$B$8*Inputs!$B$4 - J1844), 0)</f>
        <v>0</v>
      </c>
      <c r="M1844" s="3">
        <f t="shared" si="255"/>
        <v>0</v>
      </c>
      <c r="N1844" s="3">
        <f t="shared" si="256"/>
        <v>0</v>
      </c>
      <c r="O1844" s="3">
        <f>IF(H1844="Reg", MIN(Inputs!$B$2, I1844*Inputs!$B$10, (Inputs!$B$8-I1844)/Inputs!$B$9), 0)</f>
        <v>0</v>
      </c>
      <c r="P1844" s="3">
        <f t="shared" si="257"/>
        <v>0</v>
      </c>
      <c r="Q1844" s="3">
        <f t="shared" si="258"/>
        <v>0</v>
      </c>
      <c r="R1844" s="3">
        <f>I1844 + M1844*Inputs!$B$9 - N1844/Inputs!$B$10</f>
        <v>0</v>
      </c>
    </row>
    <row r="1845" spans="1:18" x14ac:dyDescent="0.3">
      <c r="A1845" s="4">
        <v>46099.791666666657</v>
      </c>
      <c r="B1845" s="3">
        <v>23.3475</v>
      </c>
      <c r="C1845" s="3">
        <v>5</v>
      </c>
      <c r="D1845" s="3">
        <f t="shared" si="252"/>
        <v>19.009062499999999</v>
      </c>
      <c r="E1845" s="3">
        <f>MAX(B1845 - D1845/Inputs!$B$5, 0)</f>
        <v>1.7462926136363635</v>
      </c>
      <c r="F1845" s="3">
        <f>MAX(D1845*Inputs!$B$5 - B1845, 0)</f>
        <v>0</v>
      </c>
      <c r="G1845" s="3">
        <f t="shared" si="253"/>
        <v>5</v>
      </c>
      <c r="H1845" t="str">
        <f t="shared" si="254"/>
        <v>Reg</v>
      </c>
      <c r="I1845" s="3">
        <f t="shared" si="259"/>
        <v>0</v>
      </c>
      <c r="J1845" s="3">
        <f t="shared" si="260"/>
        <v>318.94827166799325</v>
      </c>
      <c r="K1845" s="3">
        <f>MIN(Inputs!$B$2, (Inputs!$B$8 - I1845)/Inputs!$B$9)</f>
        <v>170</v>
      </c>
      <c r="L1845" s="3">
        <f>MAX(MIN(Inputs!$B$2, I1845*Inputs!$B$10, Inputs!$B$8*Inputs!$B$4 - J1845), 0)</f>
        <v>0</v>
      </c>
      <c r="M1845" s="3">
        <f t="shared" si="255"/>
        <v>0</v>
      </c>
      <c r="N1845" s="3">
        <f t="shared" si="256"/>
        <v>0</v>
      </c>
      <c r="O1845" s="3">
        <f>IF(H1845="Reg", MIN(Inputs!$B$2, I1845*Inputs!$B$10, (Inputs!$B$8-I1845)/Inputs!$B$9), 0)</f>
        <v>0</v>
      </c>
      <c r="P1845" s="3">
        <f t="shared" si="257"/>
        <v>0</v>
      </c>
      <c r="Q1845" s="3">
        <f t="shared" si="258"/>
        <v>0</v>
      </c>
      <c r="R1845" s="3">
        <f>I1845 + M1845*Inputs!$B$9 - N1845/Inputs!$B$10</f>
        <v>0</v>
      </c>
    </row>
    <row r="1846" spans="1:18" x14ac:dyDescent="0.3">
      <c r="A1846" s="4">
        <v>46099.833333333343</v>
      </c>
      <c r="B1846" s="3">
        <v>22.307500000000001</v>
      </c>
      <c r="C1846" s="3">
        <v>3.99</v>
      </c>
      <c r="D1846" s="3">
        <f t="shared" si="252"/>
        <v>19.009062499999999</v>
      </c>
      <c r="E1846" s="3">
        <f>MAX(B1846 - D1846/Inputs!$B$5, 0)</f>
        <v>0.70629261363636431</v>
      </c>
      <c r="F1846" s="3">
        <f>MAX(D1846*Inputs!$B$5 - B1846, 0)</f>
        <v>0</v>
      </c>
      <c r="G1846" s="3">
        <f t="shared" si="253"/>
        <v>3.99</v>
      </c>
      <c r="H1846" t="str">
        <f t="shared" si="254"/>
        <v>Reg</v>
      </c>
      <c r="I1846" s="3">
        <f t="shared" si="259"/>
        <v>0</v>
      </c>
      <c r="J1846" s="3">
        <f t="shared" si="260"/>
        <v>318.94827166799325</v>
      </c>
      <c r="K1846" s="3">
        <f>MIN(Inputs!$B$2, (Inputs!$B$8 - I1846)/Inputs!$B$9)</f>
        <v>170</v>
      </c>
      <c r="L1846" s="3">
        <f>MAX(MIN(Inputs!$B$2, I1846*Inputs!$B$10, Inputs!$B$8*Inputs!$B$4 - J1846), 0)</f>
        <v>0</v>
      </c>
      <c r="M1846" s="3">
        <f t="shared" si="255"/>
        <v>0</v>
      </c>
      <c r="N1846" s="3">
        <f t="shared" si="256"/>
        <v>0</v>
      </c>
      <c r="O1846" s="3">
        <f>IF(H1846="Reg", MIN(Inputs!$B$2, I1846*Inputs!$B$10, (Inputs!$B$8-I1846)/Inputs!$B$9), 0)</f>
        <v>0</v>
      </c>
      <c r="P1846" s="3">
        <f t="shared" si="257"/>
        <v>0</v>
      </c>
      <c r="Q1846" s="3">
        <f t="shared" si="258"/>
        <v>0</v>
      </c>
      <c r="R1846" s="3">
        <f>I1846 + M1846*Inputs!$B$9 - N1846/Inputs!$B$10</f>
        <v>0</v>
      </c>
    </row>
    <row r="1847" spans="1:18" x14ac:dyDescent="0.3">
      <c r="A1847" s="4">
        <v>46099.875</v>
      </c>
      <c r="B1847" s="3">
        <v>21.615000000000002</v>
      </c>
      <c r="C1847" s="3">
        <v>1</v>
      </c>
      <c r="D1847" s="3">
        <f t="shared" si="252"/>
        <v>19.009062499999999</v>
      </c>
      <c r="E1847" s="3">
        <f>MAX(B1847 - D1847/Inputs!$B$5, 0)</f>
        <v>1.3792613636365303E-2</v>
      </c>
      <c r="F1847" s="3">
        <f>MAX(D1847*Inputs!$B$5 - B1847, 0)</f>
        <v>0</v>
      </c>
      <c r="G1847" s="3">
        <f t="shared" si="253"/>
        <v>1</v>
      </c>
      <c r="H1847" t="str">
        <f t="shared" si="254"/>
        <v>Reg</v>
      </c>
      <c r="I1847" s="3">
        <f t="shared" si="259"/>
        <v>0</v>
      </c>
      <c r="J1847" s="3">
        <f t="shared" si="260"/>
        <v>318.94827166799325</v>
      </c>
      <c r="K1847" s="3">
        <f>MIN(Inputs!$B$2, (Inputs!$B$8 - I1847)/Inputs!$B$9)</f>
        <v>170</v>
      </c>
      <c r="L1847" s="3">
        <f>MAX(MIN(Inputs!$B$2, I1847*Inputs!$B$10, Inputs!$B$8*Inputs!$B$4 - J1847), 0)</f>
        <v>0</v>
      </c>
      <c r="M1847" s="3">
        <f t="shared" si="255"/>
        <v>0</v>
      </c>
      <c r="N1847" s="3">
        <f t="shared" si="256"/>
        <v>0</v>
      </c>
      <c r="O1847" s="3">
        <f>IF(H1847="Reg", MIN(Inputs!$B$2, I1847*Inputs!$B$10, (Inputs!$B$8-I1847)/Inputs!$B$9), 0)</f>
        <v>0</v>
      </c>
      <c r="P1847" s="3">
        <f t="shared" si="257"/>
        <v>0</v>
      </c>
      <c r="Q1847" s="3">
        <f t="shared" si="258"/>
        <v>0</v>
      </c>
      <c r="R1847" s="3">
        <f>I1847 + M1847*Inputs!$B$9 - N1847/Inputs!$B$10</f>
        <v>0</v>
      </c>
    </row>
    <row r="1848" spans="1:18" x14ac:dyDescent="0.3">
      <c r="A1848" s="4">
        <v>46099.916666666657</v>
      </c>
      <c r="B1848" s="3">
        <v>19.2425</v>
      </c>
      <c r="C1848" s="3">
        <v>0.05</v>
      </c>
      <c r="D1848" s="3">
        <f t="shared" si="252"/>
        <v>19.009062499999999</v>
      </c>
      <c r="E1848" s="3">
        <f>MAX(B1848 - D1848/Inputs!$B$5, 0)</f>
        <v>0</v>
      </c>
      <c r="F1848" s="3">
        <f>MAX(D1848*Inputs!$B$5 - B1848, 0)</f>
        <v>0</v>
      </c>
      <c r="G1848" s="3">
        <f t="shared" si="253"/>
        <v>0.05</v>
      </c>
      <c r="H1848" t="str">
        <f t="shared" si="254"/>
        <v>Reg</v>
      </c>
      <c r="I1848" s="3">
        <f t="shared" si="259"/>
        <v>0</v>
      </c>
      <c r="J1848" s="3">
        <f t="shared" si="260"/>
        <v>318.94827166799325</v>
      </c>
      <c r="K1848" s="3">
        <f>MIN(Inputs!$B$2, (Inputs!$B$8 - I1848)/Inputs!$B$9)</f>
        <v>170</v>
      </c>
      <c r="L1848" s="3">
        <f>MAX(MIN(Inputs!$B$2, I1848*Inputs!$B$10, Inputs!$B$8*Inputs!$B$4 - J1848), 0)</f>
        <v>0</v>
      </c>
      <c r="M1848" s="3">
        <f t="shared" si="255"/>
        <v>0</v>
      </c>
      <c r="N1848" s="3">
        <f t="shared" si="256"/>
        <v>0</v>
      </c>
      <c r="O1848" s="3">
        <f>IF(H1848="Reg", MIN(Inputs!$B$2, I1848*Inputs!$B$10, (Inputs!$B$8-I1848)/Inputs!$B$9), 0)</f>
        <v>0</v>
      </c>
      <c r="P1848" s="3">
        <f t="shared" si="257"/>
        <v>0</v>
      </c>
      <c r="Q1848" s="3">
        <f t="shared" si="258"/>
        <v>0</v>
      </c>
      <c r="R1848" s="3">
        <f>I1848 + M1848*Inputs!$B$9 - N1848/Inputs!$B$10</f>
        <v>0</v>
      </c>
    </row>
    <row r="1849" spans="1:18" x14ac:dyDescent="0.3">
      <c r="A1849" s="4">
        <v>46099.958333333343</v>
      </c>
      <c r="B1849" s="3">
        <v>19.12</v>
      </c>
      <c r="C1849" s="3">
        <v>0.02</v>
      </c>
      <c r="D1849" s="3">
        <f t="shared" si="252"/>
        <v>19.009062499999999</v>
      </c>
      <c r="E1849" s="3">
        <f>MAX(B1849 - D1849/Inputs!$B$5, 0)</f>
        <v>0</v>
      </c>
      <c r="F1849" s="3">
        <f>MAX(D1849*Inputs!$B$5 - B1849, 0)</f>
        <v>0</v>
      </c>
      <c r="G1849" s="3">
        <f t="shared" si="253"/>
        <v>0.02</v>
      </c>
      <c r="H1849" t="str">
        <f t="shared" si="254"/>
        <v>Reg</v>
      </c>
      <c r="I1849" s="3">
        <f t="shared" si="259"/>
        <v>0</v>
      </c>
      <c r="J1849" s="3">
        <f t="shared" si="260"/>
        <v>318.94827166799325</v>
      </c>
      <c r="K1849" s="3">
        <f>MIN(Inputs!$B$2, (Inputs!$B$8 - I1849)/Inputs!$B$9)</f>
        <v>170</v>
      </c>
      <c r="L1849" s="3">
        <f>MAX(MIN(Inputs!$B$2, I1849*Inputs!$B$10, Inputs!$B$8*Inputs!$B$4 - J1849), 0)</f>
        <v>0</v>
      </c>
      <c r="M1849" s="3">
        <f t="shared" si="255"/>
        <v>0</v>
      </c>
      <c r="N1849" s="3">
        <f t="shared" si="256"/>
        <v>0</v>
      </c>
      <c r="O1849" s="3">
        <f>IF(H1849="Reg", MIN(Inputs!$B$2, I1849*Inputs!$B$10, (Inputs!$B$8-I1849)/Inputs!$B$9), 0)</f>
        <v>0</v>
      </c>
      <c r="P1849" s="3">
        <f t="shared" si="257"/>
        <v>0</v>
      </c>
      <c r="Q1849" s="3">
        <f t="shared" si="258"/>
        <v>0</v>
      </c>
      <c r="R1849" s="3">
        <f>I1849 + M1849*Inputs!$B$9 - N1849/Inputs!$B$10</f>
        <v>0</v>
      </c>
    </row>
    <row r="1850" spans="1:18" x14ac:dyDescent="0.3">
      <c r="A1850" s="4">
        <v>46100</v>
      </c>
      <c r="B1850" s="3">
        <v>17.2575</v>
      </c>
      <c r="C1850" s="3">
        <v>0.03</v>
      </c>
      <c r="D1850" s="3">
        <f t="shared" si="252"/>
        <v>24.623541666666668</v>
      </c>
      <c r="E1850" s="3">
        <f>MAX(B1850 - D1850/Inputs!$B$5, 0)</f>
        <v>0</v>
      </c>
      <c r="F1850" s="3">
        <f>MAX(D1850*Inputs!$B$5 - B1850, 0)</f>
        <v>4.4112166666666681</v>
      </c>
      <c r="G1850" s="3">
        <f t="shared" si="253"/>
        <v>0.03</v>
      </c>
      <c r="H1850" t="str">
        <f t="shared" si="254"/>
        <v>Charge</v>
      </c>
      <c r="I1850" s="3">
        <f t="shared" si="259"/>
        <v>0</v>
      </c>
      <c r="J1850" s="3">
        <f t="shared" si="260"/>
        <v>0</v>
      </c>
      <c r="K1850" s="3">
        <f>MIN(Inputs!$B$2, (Inputs!$B$8 - I1850)/Inputs!$B$9)</f>
        <v>170</v>
      </c>
      <c r="L1850" s="3">
        <f>MAX(MIN(Inputs!$B$2, I1850*Inputs!$B$10, Inputs!$B$8*Inputs!$B$4 - J1850), 0)</f>
        <v>0</v>
      </c>
      <c r="M1850" s="3">
        <f t="shared" si="255"/>
        <v>170</v>
      </c>
      <c r="N1850" s="3">
        <f t="shared" si="256"/>
        <v>0</v>
      </c>
      <c r="O1850" s="3">
        <f>IF(H1850="Reg", MIN(Inputs!$B$2, I1850*Inputs!$B$10, (Inputs!$B$8-I1850)/Inputs!$B$9), 0)</f>
        <v>0</v>
      </c>
      <c r="P1850" s="3">
        <f t="shared" si="257"/>
        <v>-2933.7750000000001</v>
      </c>
      <c r="Q1850" s="3">
        <f t="shared" si="258"/>
        <v>0</v>
      </c>
      <c r="R1850" s="3">
        <f>I1850 + M1850*Inputs!$B$9 - N1850/Inputs!$B$10</f>
        <v>159.4741358339966</v>
      </c>
    </row>
    <row r="1851" spans="1:18" x14ac:dyDescent="0.3">
      <c r="A1851" s="4">
        <v>46100.041666666657</v>
      </c>
      <c r="B1851" s="3">
        <v>19.357500000000002</v>
      </c>
      <c r="C1851" s="3">
        <v>0.04</v>
      </c>
      <c r="D1851" s="3">
        <f t="shared" si="252"/>
        <v>24.623541666666668</v>
      </c>
      <c r="E1851" s="3">
        <f>MAX(B1851 - D1851/Inputs!$B$5, 0)</f>
        <v>0</v>
      </c>
      <c r="F1851" s="3">
        <f>MAX(D1851*Inputs!$B$5 - B1851, 0)</f>
        <v>2.3112166666666667</v>
      </c>
      <c r="G1851" s="3">
        <f t="shared" si="253"/>
        <v>0.04</v>
      </c>
      <c r="H1851" t="str">
        <f t="shared" si="254"/>
        <v>Charge</v>
      </c>
      <c r="I1851" s="3">
        <f t="shared" si="259"/>
        <v>159.4741358339966</v>
      </c>
      <c r="J1851" s="3">
        <f t="shared" si="260"/>
        <v>0</v>
      </c>
      <c r="K1851" s="3">
        <f>MIN(Inputs!$B$2, (Inputs!$B$8 - I1851)/Inputs!$B$9)</f>
        <v>170</v>
      </c>
      <c r="L1851" s="3">
        <f>MAX(MIN(Inputs!$B$2, I1851*Inputs!$B$10, Inputs!$B$8*Inputs!$B$4 - J1851), 0)</f>
        <v>149.6</v>
      </c>
      <c r="M1851" s="3">
        <f t="shared" si="255"/>
        <v>170</v>
      </c>
      <c r="N1851" s="3">
        <f t="shared" si="256"/>
        <v>0</v>
      </c>
      <c r="O1851" s="3">
        <f>IF(H1851="Reg", MIN(Inputs!$B$2, I1851*Inputs!$B$10, (Inputs!$B$8-I1851)/Inputs!$B$9), 0)</f>
        <v>0</v>
      </c>
      <c r="P1851" s="3">
        <f t="shared" si="257"/>
        <v>-3290.7750000000001</v>
      </c>
      <c r="Q1851" s="3">
        <f t="shared" si="258"/>
        <v>0</v>
      </c>
      <c r="R1851" s="3">
        <f>I1851 + M1851*Inputs!$B$9 - N1851/Inputs!$B$10</f>
        <v>318.9482716679932</v>
      </c>
    </row>
    <row r="1852" spans="1:18" x14ac:dyDescent="0.3">
      <c r="A1852" s="4">
        <v>46100.083333333343</v>
      </c>
      <c r="B1852" s="3">
        <v>17.457499999999996</v>
      </c>
      <c r="C1852" s="3">
        <v>0.03</v>
      </c>
      <c r="D1852" s="3">
        <f t="shared" si="252"/>
        <v>24.623541666666668</v>
      </c>
      <c r="E1852" s="3">
        <f>MAX(B1852 - D1852/Inputs!$B$5, 0)</f>
        <v>0</v>
      </c>
      <c r="F1852" s="3">
        <f>MAX(D1852*Inputs!$B$5 - B1852, 0)</f>
        <v>4.2112166666666724</v>
      </c>
      <c r="G1852" s="3">
        <f t="shared" si="253"/>
        <v>0.03</v>
      </c>
      <c r="H1852" t="str">
        <f t="shared" si="254"/>
        <v>Charge</v>
      </c>
      <c r="I1852" s="3">
        <f t="shared" si="259"/>
        <v>318.9482716679932</v>
      </c>
      <c r="J1852" s="3">
        <f t="shared" si="260"/>
        <v>0</v>
      </c>
      <c r="K1852" s="3">
        <f>MIN(Inputs!$B$2, (Inputs!$B$8 - I1852)/Inputs!$B$9)</f>
        <v>22.44121780453775</v>
      </c>
      <c r="L1852" s="3">
        <f>MAX(MIN(Inputs!$B$2, I1852*Inputs!$B$10, Inputs!$B$8*Inputs!$B$4 - J1852), 0)</f>
        <v>170</v>
      </c>
      <c r="M1852" s="3">
        <f t="shared" si="255"/>
        <v>22.44121780453775</v>
      </c>
      <c r="N1852" s="3">
        <f t="shared" si="256"/>
        <v>0</v>
      </c>
      <c r="O1852" s="3">
        <f>IF(H1852="Reg", MIN(Inputs!$B$2, I1852*Inputs!$B$10, (Inputs!$B$8-I1852)/Inputs!$B$9), 0)</f>
        <v>0</v>
      </c>
      <c r="P1852" s="3">
        <f t="shared" si="257"/>
        <v>-391.76755982271766</v>
      </c>
      <c r="Q1852" s="3">
        <f t="shared" si="258"/>
        <v>0</v>
      </c>
      <c r="R1852" s="3">
        <f>I1852 + M1852*Inputs!$B$9 - N1852/Inputs!$B$10</f>
        <v>340</v>
      </c>
    </row>
    <row r="1853" spans="1:18" x14ac:dyDescent="0.3">
      <c r="A1853" s="4">
        <v>46100.125</v>
      </c>
      <c r="B1853" s="3">
        <v>16.3125</v>
      </c>
      <c r="C1853" s="3">
        <v>0.04</v>
      </c>
      <c r="D1853" s="3">
        <f t="shared" si="252"/>
        <v>24.623541666666668</v>
      </c>
      <c r="E1853" s="3">
        <f>MAX(B1853 - D1853/Inputs!$B$5, 0)</f>
        <v>0</v>
      </c>
      <c r="F1853" s="3">
        <f>MAX(D1853*Inputs!$B$5 - B1853, 0)</f>
        <v>5.3562166666666684</v>
      </c>
      <c r="G1853" s="3">
        <f t="shared" si="253"/>
        <v>0.04</v>
      </c>
      <c r="H1853" t="str">
        <f t="shared" si="254"/>
        <v>Charge</v>
      </c>
      <c r="I1853" s="3">
        <f t="shared" si="259"/>
        <v>340</v>
      </c>
      <c r="J1853" s="3">
        <f t="shared" si="260"/>
        <v>0</v>
      </c>
      <c r="K1853" s="3">
        <f>MIN(Inputs!$B$2, (Inputs!$B$8 - I1853)/Inputs!$B$9)</f>
        <v>0</v>
      </c>
      <c r="L1853" s="3">
        <f>MAX(MIN(Inputs!$B$2, I1853*Inputs!$B$10, Inputs!$B$8*Inputs!$B$4 - J1853), 0)</f>
        <v>170</v>
      </c>
      <c r="M1853" s="3">
        <f t="shared" si="255"/>
        <v>0</v>
      </c>
      <c r="N1853" s="3">
        <f t="shared" si="256"/>
        <v>0</v>
      </c>
      <c r="O1853" s="3">
        <f>IF(H1853="Reg", MIN(Inputs!$B$2, I1853*Inputs!$B$10, (Inputs!$B$8-I1853)/Inputs!$B$9), 0)</f>
        <v>0</v>
      </c>
      <c r="P1853" s="3">
        <f t="shared" si="257"/>
        <v>0</v>
      </c>
      <c r="Q1853" s="3">
        <f t="shared" si="258"/>
        <v>0</v>
      </c>
      <c r="R1853" s="3">
        <f>I1853 + M1853*Inputs!$B$9 - N1853/Inputs!$B$10</f>
        <v>340</v>
      </c>
    </row>
    <row r="1854" spans="1:18" x14ac:dyDescent="0.3">
      <c r="A1854" s="4">
        <v>46100.166666666657</v>
      </c>
      <c r="B1854" s="3">
        <v>15.7775</v>
      </c>
      <c r="C1854" s="3">
        <v>0.04</v>
      </c>
      <c r="D1854" s="3">
        <f t="shared" si="252"/>
        <v>24.623541666666668</v>
      </c>
      <c r="E1854" s="3">
        <f>MAX(B1854 - D1854/Inputs!$B$5, 0)</f>
        <v>0</v>
      </c>
      <c r="F1854" s="3">
        <f>MAX(D1854*Inputs!$B$5 - B1854, 0)</f>
        <v>5.8912166666666685</v>
      </c>
      <c r="G1854" s="3">
        <f t="shared" si="253"/>
        <v>0.04</v>
      </c>
      <c r="H1854" t="str">
        <f t="shared" si="254"/>
        <v>Charge</v>
      </c>
      <c r="I1854" s="3">
        <f t="shared" si="259"/>
        <v>340</v>
      </c>
      <c r="J1854" s="3">
        <f t="shared" si="260"/>
        <v>0</v>
      </c>
      <c r="K1854" s="3">
        <f>MIN(Inputs!$B$2, (Inputs!$B$8 - I1854)/Inputs!$B$9)</f>
        <v>0</v>
      </c>
      <c r="L1854" s="3">
        <f>MAX(MIN(Inputs!$B$2, I1854*Inputs!$B$10, Inputs!$B$8*Inputs!$B$4 - J1854), 0)</f>
        <v>170</v>
      </c>
      <c r="M1854" s="3">
        <f t="shared" si="255"/>
        <v>0</v>
      </c>
      <c r="N1854" s="3">
        <f t="shared" si="256"/>
        <v>0</v>
      </c>
      <c r="O1854" s="3">
        <f>IF(H1854="Reg", MIN(Inputs!$B$2, I1854*Inputs!$B$10, (Inputs!$B$8-I1854)/Inputs!$B$9), 0)</f>
        <v>0</v>
      </c>
      <c r="P1854" s="3">
        <f t="shared" si="257"/>
        <v>0</v>
      </c>
      <c r="Q1854" s="3">
        <f t="shared" si="258"/>
        <v>0</v>
      </c>
      <c r="R1854" s="3">
        <f>I1854 + M1854*Inputs!$B$9 - N1854/Inputs!$B$10</f>
        <v>340</v>
      </c>
    </row>
    <row r="1855" spans="1:18" x14ac:dyDescent="0.3">
      <c r="A1855" s="4">
        <v>46100.208333333343</v>
      </c>
      <c r="B1855" s="3">
        <v>18.490000000000002</v>
      </c>
      <c r="C1855" s="3">
        <v>0.05</v>
      </c>
      <c r="D1855" s="3">
        <f t="shared" si="252"/>
        <v>24.623541666666668</v>
      </c>
      <c r="E1855" s="3">
        <f>MAX(B1855 - D1855/Inputs!$B$5, 0)</f>
        <v>0</v>
      </c>
      <c r="F1855" s="3">
        <f>MAX(D1855*Inputs!$B$5 - B1855, 0)</f>
        <v>3.1787166666666664</v>
      </c>
      <c r="G1855" s="3">
        <f t="shared" si="253"/>
        <v>0.05</v>
      </c>
      <c r="H1855" t="str">
        <f t="shared" si="254"/>
        <v>Charge</v>
      </c>
      <c r="I1855" s="3">
        <f t="shared" si="259"/>
        <v>340</v>
      </c>
      <c r="J1855" s="3">
        <f t="shared" si="260"/>
        <v>0</v>
      </c>
      <c r="K1855" s="3">
        <f>MIN(Inputs!$B$2, (Inputs!$B$8 - I1855)/Inputs!$B$9)</f>
        <v>0</v>
      </c>
      <c r="L1855" s="3">
        <f>MAX(MIN(Inputs!$B$2, I1855*Inputs!$B$10, Inputs!$B$8*Inputs!$B$4 - J1855), 0)</f>
        <v>170</v>
      </c>
      <c r="M1855" s="3">
        <f t="shared" si="255"/>
        <v>0</v>
      </c>
      <c r="N1855" s="3">
        <f t="shared" si="256"/>
        <v>0</v>
      </c>
      <c r="O1855" s="3">
        <f>IF(H1855="Reg", MIN(Inputs!$B$2, I1855*Inputs!$B$10, (Inputs!$B$8-I1855)/Inputs!$B$9), 0)</f>
        <v>0</v>
      </c>
      <c r="P1855" s="3">
        <f t="shared" si="257"/>
        <v>0</v>
      </c>
      <c r="Q1855" s="3">
        <f t="shared" si="258"/>
        <v>0</v>
      </c>
      <c r="R1855" s="3">
        <f>I1855 + M1855*Inputs!$B$9 - N1855/Inputs!$B$10</f>
        <v>340</v>
      </c>
    </row>
    <row r="1856" spans="1:18" x14ac:dyDescent="0.3">
      <c r="A1856" s="4">
        <v>46100.25</v>
      </c>
      <c r="B1856" s="3">
        <v>24.727499999999999</v>
      </c>
      <c r="C1856" s="3">
        <v>0.11</v>
      </c>
      <c r="D1856" s="3">
        <f t="shared" si="252"/>
        <v>24.623541666666668</v>
      </c>
      <c r="E1856" s="3">
        <f>MAX(B1856 - D1856/Inputs!$B$5, 0)</f>
        <v>0</v>
      </c>
      <c r="F1856" s="3">
        <f>MAX(D1856*Inputs!$B$5 - B1856, 0)</f>
        <v>0</v>
      </c>
      <c r="G1856" s="3">
        <f t="shared" si="253"/>
        <v>0.11</v>
      </c>
      <c r="H1856" t="str">
        <f t="shared" si="254"/>
        <v>Reg</v>
      </c>
      <c r="I1856" s="3">
        <f t="shared" si="259"/>
        <v>340</v>
      </c>
      <c r="J1856" s="3">
        <f t="shared" si="260"/>
        <v>0</v>
      </c>
      <c r="K1856" s="3">
        <f>MIN(Inputs!$B$2, (Inputs!$B$8 - I1856)/Inputs!$B$9)</f>
        <v>0</v>
      </c>
      <c r="L1856" s="3">
        <f>MAX(MIN(Inputs!$B$2, I1856*Inputs!$B$10, Inputs!$B$8*Inputs!$B$4 - J1856), 0)</f>
        <v>170</v>
      </c>
      <c r="M1856" s="3">
        <f t="shared" si="255"/>
        <v>0</v>
      </c>
      <c r="N1856" s="3">
        <f t="shared" si="256"/>
        <v>0</v>
      </c>
      <c r="O1856" s="3">
        <f>IF(H1856="Reg", MIN(Inputs!$B$2, I1856*Inputs!$B$10, (Inputs!$B$8-I1856)/Inputs!$B$9), 0)</f>
        <v>0</v>
      </c>
      <c r="P1856" s="3">
        <f t="shared" si="257"/>
        <v>0</v>
      </c>
      <c r="Q1856" s="3">
        <f t="shared" si="258"/>
        <v>0</v>
      </c>
      <c r="R1856" s="3">
        <f>I1856 + M1856*Inputs!$B$9 - N1856/Inputs!$B$10</f>
        <v>340</v>
      </c>
    </row>
    <row r="1857" spans="1:18" x14ac:dyDescent="0.3">
      <c r="A1857" s="4">
        <v>46100.291666666657</v>
      </c>
      <c r="B1857" s="3">
        <v>28.852499999999999</v>
      </c>
      <c r="C1857" s="3">
        <v>4</v>
      </c>
      <c r="D1857" s="3">
        <f t="shared" si="252"/>
        <v>24.623541666666668</v>
      </c>
      <c r="E1857" s="3">
        <f>MAX(B1857 - D1857/Inputs!$B$5, 0)</f>
        <v>0.87120265151514786</v>
      </c>
      <c r="F1857" s="3">
        <f>MAX(D1857*Inputs!$B$5 - B1857, 0)</f>
        <v>0</v>
      </c>
      <c r="G1857" s="3">
        <f t="shared" si="253"/>
        <v>4</v>
      </c>
      <c r="H1857" t="str">
        <f t="shared" si="254"/>
        <v>Reg</v>
      </c>
      <c r="I1857" s="3">
        <f t="shared" si="259"/>
        <v>340</v>
      </c>
      <c r="J1857" s="3">
        <f t="shared" si="260"/>
        <v>0</v>
      </c>
      <c r="K1857" s="3">
        <f>MIN(Inputs!$B$2, (Inputs!$B$8 - I1857)/Inputs!$B$9)</f>
        <v>0</v>
      </c>
      <c r="L1857" s="3">
        <f>MAX(MIN(Inputs!$B$2, I1857*Inputs!$B$10, Inputs!$B$8*Inputs!$B$4 - J1857), 0)</f>
        <v>170</v>
      </c>
      <c r="M1857" s="3">
        <f t="shared" si="255"/>
        <v>0</v>
      </c>
      <c r="N1857" s="3">
        <f t="shared" si="256"/>
        <v>0</v>
      </c>
      <c r="O1857" s="3">
        <f>IF(H1857="Reg", MIN(Inputs!$B$2, I1857*Inputs!$B$10, (Inputs!$B$8-I1857)/Inputs!$B$9), 0)</f>
        <v>0</v>
      </c>
      <c r="P1857" s="3">
        <f t="shared" si="257"/>
        <v>0</v>
      </c>
      <c r="Q1857" s="3">
        <f t="shared" si="258"/>
        <v>0</v>
      </c>
      <c r="R1857" s="3">
        <f>I1857 + M1857*Inputs!$B$9 - N1857/Inputs!$B$10</f>
        <v>340</v>
      </c>
    </row>
    <row r="1858" spans="1:18" x14ac:dyDescent="0.3">
      <c r="A1858" s="4">
        <v>46100.333333333343</v>
      </c>
      <c r="B1858" s="3">
        <v>28.952500000000001</v>
      </c>
      <c r="C1858" s="3">
        <v>2.87</v>
      </c>
      <c r="D1858" s="3">
        <f t="shared" ref="D1858:D1921" si="261">AVERAGEIFS(B:B, A:A, "&gt;="&amp;INT(A1858), A:A, "&lt;"&amp;INT(A1858)+1)</f>
        <v>24.623541666666668</v>
      </c>
      <c r="E1858" s="3">
        <f>MAX(B1858 - D1858/Inputs!$B$5, 0)</f>
        <v>0.97120265151514928</v>
      </c>
      <c r="F1858" s="3">
        <f>MAX(D1858*Inputs!$B$5 - B1858, 0)</f>
        <v>0</v>
      </c>
      <c r="G1858" s="3">
        <f t="shared" ref="G1858:G1921" si="262">C1858</f>
        <v>2.87</v>
      </c>
      <c r="H1858" t="str">
        <f t="shared" ref="H1858:H1921" si="263">IF(MAX(E1858, F1858, G1858)&lt;=0, "Idle", IF(AND(G1858&gt;=E1858, G1858&gt;=F1858), "Reg", IF(E1858&gt;=F1858, "Discharge", "Charge")))</f>
        <v>Reg</v>
      </c>
      <c r="I1858" s="3">
        <f t="shared" si="259"/>
        <v>340</v>
      </c>
      <c r="J1858" s="3">
        <f t="shared" si="260"/>
        <v>0</v>
      </c>
      <c r="K1858" s="3">
        <f>MIN(Inputs!$B$2, (Inputs!$B$8 - I1858)/Inputs!$B$9)</f>
        <v>0</v>
      </c>
      <c r="L1858" s="3">
        <f>MAX(MIN(Inputs!$B$2, I1858*Inputs!$B$10, Inputs!$B$8*Inputs!$B$4 - J1858), 0)</f>
        <v>170</v>
      </c>
      <c r="M1858" s="3">
        <f t="shared" ref="M1858:M1921" si="264">IF(H1858="Charge", K1858, 0)</f>
        <v>0</v>
      </c>
      <c r="N1858" s="3">
        <f t="shared" ref="N1858:N1921" si="265">IF(H1858="Discharge", L1858, 0)</f>
        <v>0</v>
      </c>
      <c r="O1858" s="3">
        <f>IF(H1858="Reg", MIN(Inputs!$B$2, I1858*Inputs!$B$10, (Inputs!$B$8-I1858)/Inputs!$B$9), 0)</f>
        <v>0</v>
      </c>
      <c r="P1858" s="3">
        <f t="shared" ref="P1858:P1921" si="266">(N1858 - M1858) * B1858</f>
        <v>0</v>
      </c>
      <c r="Q1858" s="3">
        <f t="shared" ref="Q1858:Q1921" si="267">O1858 * C1858</f>
        <v>0</v>
      </c>
      <c r="R1858" s="3">
        <f>I1858 + M1858*Inputs!$B$9 - N1858/Inputs!$B$10</f>
        <v>340</v>
      </c>
    </row>
    <row r="1859" spans="1:18" x14ac:dyDescent="0.3">
      <c r="A1859" s="4">
        <v>46100.375</v>
      </c>
      <c r="B1859" s="3">
        <v>17.877499999999998</v>
      </c>
      <c r="C1859" s="3">
        <v>1.05</v>
      </c>
      <c r="D1859" s="3">
        <f t="shared" si="261"/>
        <v>24.623541666666668</v>
      </c>
      <c r="E1859" s="3">
        <f>MAX(B1859 - D1859/Inputs!$B$5, 0)</f>
        <v>0</v>
      </c>
      <c r="F1859" s="3">
        <f>MAX(D1859*Inputs!$B$5 - B1859, 0)</f>
        <v>3.7912166666666707</v>
      </c>
      <c r="G1859" s="3">
        <f t="shared" si="262"/>
        <v>1.05</v>
      </c>
      <c r="H1859" t="str">
        <f t="shared" si="263"/>
        <v>Charge</v>
      </c>
      <c r="I1859" s="3">
        <f t="shared" ref="I1859:I1922" si="268">R1858</f>
        <v>340</v>
      </c>
      <c r="J1859" s="3">
        <f t="shared" ref="J1859:J1922" si="269">IF(INT(A1859)=INT(A1858), J1858 + N1858, 0)</f>
        <v>0</v>
      </c>
      <c r="K1859" s="3">
        <f>MIN(Inputs!$B$2, (Inputs!$B$8 - I1859)/Inputs!$B$9)</f>
        <v>0</v>
      </c>
      <c r="L1859" s="3">
        <f>MAX(MIN(Inputs!$B$2, I1859*Inputs!$B$10, Inputs!$B$8*Inputs!$B$4 - J1859), 0)</f>
        <v>170</v>
      </c>
      <c r="M1859" s="3">
        <f t="shared" si="264"/>
        <v>0</v>
      </c>
      <c r="N1859" s="3">
        <f t="shared" si="265"/>
        <v>0</v>
      </c>
      <c r="O1859" s="3">
        <f>IF(H1859="Reg", MIN(Inputs!$B$2, I1859*Inputs!$B$10, (Inputs!$B$8-I1859)/Inputs!$B$9), 0)</f>
        <v>0</v>
      </c>
      <c r="P1859" s="3">
        <f t="shared" si="266"/>
        <v>0</v>
      </c>
      <c r="Q1859" s="3">
        <f t="shared" si="267"/>
        <v>0</v>
      </c>
      <c r="R1859" s="3">
        <f>I1859 + M1859*Inputs!$B$9 - N1859/Inputs!$B$10</f>
        <v>340</v>
      </c>
    </row>
    <row r="1860" spans="1:18" x14ac:dyDescent="0.3">
      <c r="A1860" s="4">
        <v>46100.416666666657</v>
      </c>
      <c r="B1860" s="3">
        <v>17.700000000000003</v>
      </c>
      <c r="C1860" s="3">
        <v>1</v>
      </c>
      <c r="D1860" s="3">
        <f t="shared" si="261"/>
        <v>24.623541666666668</v>
      </c>
      <c r="E1860" s="3">
        <f>MAX(B1860 - D1860/Inputs!$B$5, 0)</f>
        <v>0</v>
      </c>
      <c r="F1860" s="3">
        <f>MAX(D1860*Inputs!$B$5 - B1860, 0)</f>
        <v>3.9687166666666656</v>
      </c>
      <c r="G1860" s="3">
        <f t="shared" si="262"/>
        <v>1</v>
      </c>
      <c r="H1860" t="str">
        <f t="shared" si="263"/>
        <v>Charge</v>
      </c>
      <c r="I1860" s="3">
        <f t="shared" si="268"/>
        <v>340</v>
      </c>
      <c r="J1860" s="3">
        <f t="shared" si="269"/>
        <v>0</v>
      </c>
      <c r="K1860" s="3">
        <f>MIN(Inputs!$B$2, (Inputs!$B$8 - I1860)/Inputs!$B$9)</f>
        <v>0</v>
      </c>
      <c r="L1860" s="3">
        <f>MAX(MIN(Inputs!$B$2, I1860*Inputs!$B$10, Inputs!$B$8*Inputs!$B$4 - J1860), 0)</f>
        <v>170</v>
      </c>
      <c r="M1860" s="3">
        <f t="shared" si="264"/>
        <v>0</v>
      </c>
      <c r="N1860" s="3">
        <f t="shared" si="265"/>
        <v>0</v>
      </c>
      <c r="O1860" s="3">
        <f>IF(H1860="Reg", MIN(Inputs!$B$2, I1860*Inputs!$B$10, (Inputs!$B$8-I1860)/Inputs!$B$9), 0)</f>
        <v>0</v>
      </c>
      <c r="P1860" s="3">
        <f t="shared" si="266"/>
        <v>0</v>
      </c>
      <c r="Q1860" s="3">
        <f t="shared" si="267"/>
        <v>0</v>
      </c>
      <c r="R1860" s="3">
        <f>I1860 + M1860*Inputs!$B$9 - N1860/Inputs!$B$10</f>
        <v>340</v>
      </c>
    </row>
    <row r="1861" spans="1:18" x14ac:dyDescent="0.3">
      <c r="A1861" s="4">
        <v>46100.458333333343</v>
      </c>
      <c r="B1861" s="3">
        <v>16.207500000000003</v>
      </c>
      <c r="C1861" s="3">
        <v>0.5</v>
      </c>
      <c r="D1861" s="3">
        <f t="shared" si="261"/>
        <v>24.623541666666668</v>
      </c>
      <c r="E1861" s="3">
        <f>MAX(B1861 - D1861/Inputs!$B$5, 0)</f>
        <v>0</v>
      </c>
      <c r="F1861" s="3">
        <f>MAX(D1861*Inputs!$B$5 - B1861, 0)</f>
        <v>5.4612166666666653</v>
      </c>
      <c r="G1861" s="3">
        <f t="shared" si="262"/>
        <v>0.5</v>
      </c>
      <c r="H1861" t="str">
        <f t="shared" si="263"/>
        <v>Charge</v>
      </c>
      <c r="I1861" s="3">
        <f t="shared" si="268"/>
        <v>340</v>
      </c>
      <c r="J1861" s="3">
        <f t="shared" si="269"/>
        <v>0</v>
      </c>
      <c r="K1861" s="3">
        <f>MIN(Inputs!$B$2, (Inputs!$B$8 - I1861)/Inputs!$B$9)</f>
        <v>0</v>
      </c>
      <c r="L1861" s="3">
        <f>MAX(MIN(Inputs!$B$2, I1861*Inputs!$B$10, Inputs!$B$8*Inputs!$B$4 - J1861), 0)</f>
        <v>170</v>
      </c>
      <c r="M1861" s="3">
        <f t="shared" si="264"/>
        <v>0</v>
      </c>
      <c r="N1861" s="3">
        <f t="shared" si="265"/>
        <v>0</v>
      </c>
      <c r="O1861" s="3">
        <f>IF(H1861="Reg", MIN(Inputs!$B$2, I1861*Inputs!$B$10, (Inputs!$B$8-I1861)/Inputs!$B$9), 0)</f>
        <v>0</v>
      </c>
      <c r="P1861" s="3">
        <f t="shared" si="266"/>
        <v>0</v>
      </c>
      <c r="Q1861" s="3">
        <f t="shared" si="267"/>
        <v>0</v>
      </c>
      <c r="R1861" s="3">
        <f>I1861 + M1861*Inputs!$B$9 - N1861/Inputs!$B$10</f>
        <v>340</v>
      </c>
    </row>
    <row r="1862" spans="1:18" x14ac:dyDescent="0.3">
      <c r="A1862" s="4">
        <v>46100.5</v>
      </c>
      <c r="B1862" s="3">
        <v>15.5425</v>
      </c>
      <c r="C1862" s="3">
        <v>0.49</v>
      </c>
      <c r="D1862" s="3">
        <f t="shared" si="261"/>
        <v>24.623541666666668</v>
      </c>
      <c r="E1862" s="3">
        <f>MAX(B1862 - D1862/Inputs!$B$5, 0)</f>
        <v>0</v>
      </c>
      <c r="F1862" s="3">
        <f>MAX(D1862*Inputs!$B$5 - B1862, 0)</f>
        <v>6.126216666666668</v>
      </c>
      <c r="G1862" s="3">
        <f t="shared" si="262"/>
        <v>0.49</v>
      </c>
      <c r="H1862" t="str">
        <f t="shared" si="263"/>
        <v>Charge</v>
      </c>
      <c r="I1862" s="3">
        <f t="shared" si="268"/>
        <v>340</v>
      </c>
      <c r="J1862" s="3">
        <f t="shared" si="269"/>
        <v>0</v>
      </c>
      <c r="K1862" s="3">
        <f>MIN(Inputs!$B$2, (Inputs!$B$8 - I1862)/Inputs!$B$9)</f>
        <v>0</v>
      </c>
      <c r="L1862" s="3">
        <f>MAX(MIN(Inputs!$B$2, I1862*Inputs!$B$10, Inputs!$B$8*Inputs!$B$4 - J1862), 0)</f>
        <v>170</v>
      </c>
      <c r="M1862" s="3">
        <f t="shared" si="264"/>
        <v>0</v>
      </c>
      <c r="N1862" s="3">
        <f t="shared" si="265"/>
        <v>0</v>
      </c>
      <c r="O1862" s="3">
        <f>IF(H1862="Reg", MIN(Inputs!$B$2, I1862*Inputs!$B$10, (Inputs!$B$8-I1862)/Inputs!$B$9), 0)</f>
        <v>0</v>
      </c>
      <c r="P1862" s="3">
        <f t="shared" si="266"/>
        <v>0</v>
      </c>
      <c r="Q1862" s="3">
        <f t="shared" si="267"/>
        <v>0</v>
      </c>
      <c r="R1862" s="3">
        <f>I1862 + M1862*Inputs!$B$9 - N1862/Inputs!$B$10</f>
        <v>340</v>
      </c>
    </row>
    <row r="1863" spans="1:18" x14ac:dyDescent="0.3">
      <c r="A1863" s="4">
        <v>46100.541666666657</v>
      </c>
      <c r="B1863" s="3">
        <v>20.190000000000001</v>
      </c>
      <c r="C1863" s="3">
        <v>0.85</v>
      </c>
      <c r="D1863" s="3">
        <f t="shared" si="261"/>
        <v>24.623541666666668</v>
      </c>
      <c r="E1863" s="3">
        <f>MAX(B1863 - D1863/Inputs!$B$5, 0)</f>
        <v>0</v>
      </c>
      <c r="F1863" s="3">
        <f>MAX(D1863*Inputs!$B$5 - B1863, 0)</f>
        <v>1.4787166666666671</v>
      </c>
      <c r="G1863" s="3">
        <f t="shared" si="262"/>
        <v>0.85</v>
      </c>
      <c r="H1863" t="str">
        <f t="shared" si="263"/>
        <v>Charge</v>
      </c>
      <c r="I1863" s="3">
        <f t="shared" si="268"/>
        <v>340</v>
      </c>
      <c r="J1863" s="3">
        <f t="shared" si="269"/>
        <v>0</v>
      </c>
      <c r="K1863" s="3">
        <f>MIN(Inputs!$B$2, (Inputs!$B$8 - I1863)/Inputs!$B$9)</f>
        <v>0</v>
      </c>
      <c r="L1863" s="3">
        <f>MAX(MIN(Inputs!$B$2, I1863*Inputs!$B$10, Inputs!$B$8*Inputs!$B$4 - J1863), 0)</f>
        <v>170</v>
      </c>
      <c r="M1863" s="3">
        <f t="shared" si="264"/>
        <v>0</v>
      </c>
      <c r="N1863" s="3">
        <f t="shared" si="265"/>
        <v>0</v>
      </c>
      <c r="O1863" s="3">
        <f>IF(H1863="Reg", MIN(Inputs!$B$2, I1863*Inputs!$B$10, (Inputs!$B$8-I1863)/Inputs!$B$9), 0)</f>
        <v>0</v>
      </c>
      <c r="P1863" s="3">
        <f t="shared" si="266"/>
        <v>0</v>
      </c>
      <c r="Q1863" s="3">
        <f t="shared" si="267"/>
        <v>0</v>
      </c>
      <c r="R1863" s="3">
        <f>I1863 + M1863*Inputs!$B$9 - N1863/Inputs!$B$10</f>
        <v>340</v>
      </c>
    </row>
    <row r="1864" spans="1:18" x14ac:dyDescent="0.3">
      <c r="A1864" s="4">
        <v>46100.583333333343</v>
      </c>
      <c r="B1864" s="3">
        <v>24.29</v>
      </c>
      <c r="C1864" s="3">
        <v>1</v>
      </c>
      <c r="D1864" s="3">
        <f t="shared" si="261"/>
        <v>24.623541666666668</v>
      </c>
      <c r="E1864" s="3">
        <f>MAX(B1864 - D1864/Inputs!$B$5, 0)</f>
        <v>0</v>
      </c>
      <c r="F1864" s="3">
        <f>MAX(D1864*Inputs!$B$5 - B1864, 0)</f>
        <v>0</v>
      </c>
      <c r="G1864" s="3">
        <f t="shared" si="262"/>
        <v>1</v>
      </c>
      <c r="H1864" t="str">
        <f t="shared" si="263"/>
        <v>Reg</v>
      </c>
      <c r="I1864" s="3">
        <f t="shared" si="268"/>
        <v>340</v>
      </c>
      <c r="J1864" s="3">
        <f t="shared" si="269"/>
        <v>0</v>
      </c>
      <c r="K1864" s="3">
        <f>MIN(Inputs!$B$2, (Inputs!$B$8 - I1864)/Inputs!$B$9)</f>
        <v>0</v>
      </c>
      <c r="L1864" s="3">
        <f>MAX(MIN(Inputs!$B$2, I1864*Inputs!$B$10, Inputs!$B$8*Inputs!$B$4 - J1864), 0)</f>
        <v>170</v>
      </c>
      <c r="M1864" s="3">
        <f t="shared" si="264"/>
        <v>0</v>
      </c>
      <c r="N1864" s="3">
        <f t="shared" si="265"/>
        <v>0</v>
      </c>
      <c r="O1864" s="3">
        <f>IF(H1864="Reg", MIN(Inputs!$B$2, I1864*Inputs!$B$10, (Inputs!$B$8-I1864)/Inputs!$B$9), 0)</f>
        <v>0</v>
      </c>
      <c r="P1864" s="3">
        <f t="shared" si="266"/>
        <v>0</v>
      </c>
      <c r="Q1864" s="3">
        <f t="shared" si="267"/>
        <v>0</v>
      </c>
      <c r="R1864" s="3">
        <f>I1864 + M1864*Inputs!$B$9 - N1864/Inputs!$B$10</f>
        <v>340</v>
      </c>
    </row>
    <row r="1865" spans="1:18" x14ac:dyDescent="0.3">
      <c r="A1865" s="4">
        <v>46100.625</v>
      </c>
      <c r="B1865" s="3">
        <v>21.6325</v>
      </c>
      <c r="C1865" s="3">
        <v>1</v>
      </c>
      <c r="D1865" s="3">
        <f t="shared" si="261"/>
        <v>24.623541666666668</v>
      </c>
      <c r="E1865" s="3">
        <f>MAX(B1865 - D1865/Inputs!$B$5, 0)</f>
        <v>0</v>
      </c>
      <c r="F1865" s="3">
        <f>MAX(D1865*Inputs!$B$5 - B1865, 0)</f>
        <v>3.6216666666668118E-2</v>
      </c>
      <c r="G1865" s="3">
        <f t="shared" si="262"/>
        <v>1</v>
      </c>
      <c r="H1865" t="str">
        <f t="shared" si="263"/>
        <v>Reg</v>
      </c>
      <c r="I1865" s="3">
        <f t="shared" si="268"/>
        <v>340</v>
      </c>
      <c r="J1865" s="3">
        <f t="shared" si="269"/>
        <v>0</v>
      </c>
      <c r="K1865" s="3">
        <f>MIN(Inputs!$B$2, (Inputs!$B$8 - I1865)/Inputs!$B$9)</f>
        <v>0</v>
      </c>
      <c r="L1865" s="3">
        <f>MAX(MIN(Inputs!$B$2, I1865*Inputs!$B$10, Inputs!$B$8*Inputs!$B$4 - J1865), 0)</f>
        <v>170</v>
      </c>
      <c r="M1865" s="3">
        <f t="shared" si="264"/>
        <v>0</v>
      </c>
      <c r="N1865" s="3">
        <f t="shared" si="265"/>
        <v>0</v>
      </c>
      <c r="O1865" s="3">
        <f>IF(H1865="Reg", MIN(Inputs!$B$2, I1865*Inputs!$B$10, (Inputs!$B$8-I1865)/Inputs!$B$9), 0)</f>
        <v>0</v>
      </c>
      <c r="P1865" s="3">
        <f t="shared" si="266"/>
        <v>0</v>
      </c>
      <c r="Q1865" s="3">
        <f t="shared" si="267"/>
        <v>0</v>
      </c>
      <c r="R1865" s="3">
        <f>I1865 + M1865*Inputs!$B$9 - N1865/Inputs!$B$10</f>
        <v>340</v>
      </c>
    </row>
    <row r="1866" spans="1:18" x14ac:dyDescent="0.3">
      <c r="A1866" s="4">
        <v>46100.666666666657</v>
      </c>
      <c r="B1866" s="3">
        <v>19.64</v>
      </c>
      <c r="C1866" s="3">
        <v>1</v>
      </c>
      <c r="D1866" s="3">
        <f t="shared" si="261"/>
        <v>24.623541666666668</v>
      </c>
      <c r="E1866" s="3">
        <f>MAX(B1866 - D1866/Inputs!$B$5, 0)</f>
        <v>0</v>
      </c>
      <c r="F1866" s="3">
        <f>MAX(D1866*Inputs!$B$5 - B1866, 0)</f>
        <v>2.0287166666666678</v>
      </c>
      <c r="G1866" s="3">
        <f t="shared" si="262"/>
        <v>1</v>
      </c>
      <c r="H1866" t="str">
        <f t="shared" si="263"/>
        <v>Charge</v>
      </c>
      <c r="I1866" s="3">
        <f t="shared" si="268"/>
        <v>340</v>
      </c>
      <c r="J1866" s="3">
        <f t="shared" si="269"/>
        <v>0</v>
      </c>
      <c r="K1866" s="3">
        <f>MIN(Inputs!$B$2, (Inputs!$B$8 - I1866)/Inputs!$B$9)</f>
        <v>0</v>
      </c>
      <c r="L1866" s="3">
        <f>MAX(MIN(Inputs!$B$2, I1866*Inputs!$B$10, Inputs!$B$8*Inputs!$B$4 - J1866), 0)</f>
        <v>170</v>
      </c>
      <c r="M1866" s="3">
        <f t="shared" si="264"/>
        <v>0</v>
      </c>
      <c r="N1866" s="3">
        <f t="shared" si="265"/>
        <v>0</v>
      </c>
      <c r="O1866" s="3">
        <f>IF(H1866="Reg", MIN(Inputs!$B$2, I1866*Inputs!$B$10, (Inputs!$B$8-I1866)/Inputs!$B$9), 0)</f>
        <v>0</v>
      </c>
      <c r="P1866" s="3">
        <f t="shared" si="266"/>
        <v>0</v>
      </c>
      <c r="Q1866" s="3">
        <f t="shared" si="267"/>
        <v>0</v>
      </c>
      <c r="R1866" s="3">
        <f>I1866 + M1866*Inputs!$B$9 - N1866/Inputs!$B$10</f>
        <v>340</v>
      </c>
    </row>
    <row r="1867" spans="1:18" x14ac:dyDescent="0.3">
      <c r="A1867" s="4">
        <v>46100.708333333343</v>
      </c>
      <c r="B1867" s="3">
        <v>20.080000000000002</v>
      </c>
      <c r="C1867" s="3">
        <v>0.5</v>
      </c>
      <c r="D1867" s="3">
        <f t="shared" si="261"/>
        <v>24.623541666666668</v>
      </c>
      <c r="E1867" s="3">
        <f>MAX(B1867 - D1867/Inputs!$B$5, 0)</f>
        <v>0</v>
      </c>
      <c r="F1867" s="3">
        <f>MAX(D1867*Inputs!$B$5 - B1867, 0)</f>
        <v>1.5887166666666666</v>
      </c>
      <c r="G1867" s="3">
        <f t="shared" si="262"/>
        <v>0.5</v>
      </c>
      <c r="H1867" t="str">
        <f t="shared" si="263"/>
        <v>Charge</v>
      </c>
      <c r="I1867" s="3">
        <f t="shared" si="268"/>
        <v>340</v>
      </c>
      <c r="J1867" s="3">
        <f t="shared" si="269"/>
        <v>0</v>
      </c>
      <c r="K1867" s="3">
        <f>MIN(Inputs!$B$2, (Inputs!$B$8 - I1867)/Inputs!$B$9)</f>
        <v>0</v>
      </c>
      <c r="L1867" s="3">
        <f>MAX(MIN(Inputs!$B$2, I1867*Inputs!$B$10, Inputs!$B$8*Inputs!$B$4 - J1867), 0)</f>
        <v>170</v>
      </c>
      <c r="M1867" s="3">
        <f t="shared" si="264"/>
        <v>0</v>
      </c>
      <c r="N1867" s="3">
        <f t="shared" si="265"/>
        <v>0</v>
      </c>
      <c r="O1867" s="3">
        <f>IF(H1867="Reg", MIN(Inputs!$B$2, I1867*Inputs!$B$10, (Inputs!$B$8-I1867)/Inputs!$B$9), 0)</f>
        <v>0</v>
      </c>
      <c r="P1867" s="3">
        <f t="shared" si="266"/>
        <v>0</v>
      </c>
      <c r="Q1867" s="3">
        <f t="shared" si="267"/>
        <v>0</v>
      </c>
      <c r="R1867" s="3">
        <f>I1867 + M1867*Inputs!$B$9 - N1867/Inputs!$B$10</f>
        <v>340</v>
      </c>
    </row>
    <row r="1868" spans="1:18" x14ac:dyDescent="0.3">
      <c r="A1868" s="4">
        <v>46100.75</v>
      </c>
      <c r="B1868" s="3">
        <v>54.79</v>
      </c>
      <c r="C1868" s="3">
        <v>0.13</v>
      </c>
      <c r="D1868" s="3">
        <f t="shared" si="261"/>
        <v>24.623541666666668</v>
      </c>
      <c r="E1868" s="3">
        <f>MAX(B1868 - D1868/Inputs!$B$5, 0)</f>
        <v>26.808702651515148</v>
      </c>
      <c r="F1868" s="3">
        <f>MAX(D1868*Inputs!$B$5 - B1868, 0)</f>
        <v>0</v>
      </c>
      <c r="G1868" s="3">
        <f t="shared" si="262"/>
        <v>0.13</v>
      </c>
      <c r="H1868" t="str">
        <f t="shared" si="263"/>
        <v>Discharge</v>
      </c>
      <c r="I1868" s="3">
        <f t="shared" si="268"/>
        <v>340</v>
      </c>
      <c r="J1868" s="3">
        <f t="shared" si="269"/>
        <v>0</v>
      </c>
      <c r="K1868" s="3">
        <f>MIN(Inputs!$B$2, (Inputs!$B$8 - I1868)/Inputs!$B$9)</f>
        <v>0</v>
      </c>
      <c r="L1868" s="3">
        <f>MAX(MIN(Inputs!$B$2, I1868*Inputs!$B$10, Inputs!$B$8*Inputs!$B$4 - J1868), 0)</f>
        <v>170</v>
      </c>
      <c r="M1868" s="3">
        <f t="shared" si="264"/>
        <v>0</v>
      </c>
      <c r="N1868" s="3">
        <f t="shared" si="265"/>
        <v>170</v>
      </c>
      <c r="O1868" s="3">
        <f>IF(H1868="Reg", MIN(Inputs!$B$2, I1868*Inputs!$B$10, (Inputs!$B$8-I1868)/Inputs!$B$9), 0)</f>
        <v>0</v>
      </c>
      <c r="P1868" s="3">
        <f t="shared" si="266"/>
        <v>9314.2999999999993</v>
      </c>
      <c r="Q1868" s="3">
        <f t="shared" si="267"/>
        <v>0</v>
      </c>
      <c r="R1868" s="3">
        <f>I1868 + M1868*Inputs!$B$9 - N1868/Inputs!$B$10</f>
        <v>158.77939109773115</v>
      </c>
    </row>
    <row r="1869" spans="1:18" x14ac:dyDescent="0.3">
      <c r="A1869" s="4">
        <v>46100.791666666657</v>
      </c>
      <c r="B1869" s="3">
        <v>70.167500000000004</v>
      </c>
      <c r="C1869" s="3">
        <v>2.15</v>
      </c>
      <c r="D1869" s="3">
        <f t="shared" si="261"/>
        <v>24.623541666666668</v>
      </c>
      <c r="E1869" s="3">
        <f>MAX(B1869 - D1869/Inputs!$B$5, 0)</f>
        <v>42.186202651515153</v>
      </c>
      <c r="F1869" s="3">
        <f>MAX(D1869*Inputs!$B$5 - B1869, 0)</f>
        <v>0</v>
      </c>
      <c r="G1869" s="3">
        <f t="shared" si="262"/>
        <v>2.15</v>
      </c>
      <c r="H1869" t="str">
        <f t="shared" si="263"/>
        <v>Discharge</v>
      </c>
      <c r="I1869" s="3">
        <f t="shared" si="268"/>
        <v>158.77939109773115</v>
      </c>
      <c r="J1869" s="3">
        <f t="shared" si="269"/>
        <v>170</v>
      </c>
      <c r="K1869" s="3">
        <f>MIN(Inputs!$B$2, (Inputs!$B$8 - I1869)/Inputs!$B$9)</f>
        <v>170</v>
      </c>
      <c r="L1869" s="3">
        <f>MAX(MIN(Inputs!$B$2, I1869*Inputs!$B$10, Inputs!$B$8*Inputs!$B$4 - J1869), 0)</f>
        <v>148.94827166799323</v>
      </c>
      <c r="M1869" s="3">
        <f t="shared" si="264"/>
        <v>0</v>
      </c>
      <c r="N1869" s="3">
        <f t="shared" si="265"/>
        <v>148.94827166799323</v>
      </c>
      <c r="O1869" s="3">
        <f>IF(H1869="Reg", MIN(Inputs!$B$2, I1869*Inputs!$B$10, (Inputs!$B$8-I1869)/Inputs!$B$9), 0)</f>
        <v>0</v>
      </c>
      <c r="P1869" s="3">
        <f t="shared" si="266"/>
        <v>10451.327852263916</v>
      </c>
      <c r="Q1869" s="3">
        <f t="shared" si="267"/>
        <v>0</v>
      </c>
      <c r="R1869" s="3">
        <f>I1869 + M1869*Inputs!$B$9 - N1869/Inputs!$B$10</f>
        <v>0</v>
      </c>
    </row>
    <row r="1870" spans="1:18" x14ac:dyDescent="0.3">
      <c r="A1870" s="4">
        <v>46100.833333333343</v>
      </c>
      <c r="B1870" s="3">
        <v>43.402499999999996</v>
      </c>
      <c r="C1870" s="3">
        <v>0.24</v>
      </c>
      <c r="D1870" s="3">
        <f t="shared" si="261"/>
        <v>24.623541666666668</v>
      </c>
      <c r="E1870" s="3">
        <f>MAX(B1870 - D1870/Inputs!$B$5, 0)</f>
        <v>15.421202651515145</v>
      </c>
      <c r="F1870" s="3">
        <f>MAX(D1870*Inputs!$B$5 - B1870, 0)</f>
        <v>0</v>
      </c>
      <c r="G1870" s="3">
        <f t="shared" si="262"/>
        <v>0.24</v>
      </c>
      <c r="H1870" t="str">
        <f t="shared" si="263"/>
        <v>Discharge</v>
      </c>
      <c r="I1870" s="3">
        <f t="shared" si="268"/>
        <v>0</v>
      </c>
      <c r="J1870" s="3">
        <f t="shared" si="269"/>
        <v>318.94827166799325</v>
      </c>
      <c r="K1870" s="3">
        <f>MIN(Inputs!$B$2, (Inputs!$B$8 - I1870)/Inputs!$B$9)</f>
        <v>170</v>
      </c>
      <c r="L1870" s="3">
        <f>MAX(MIN(Inputs!$B$2, I1870*Inputs!$B$10, Inputs!$B$8*Inputs!$B$4 - J1870), 0)</f>
        <v>0</v>
      </c>
      <c r="M1870" s="3">
        <f t="shared" si="264"/>
        <v>0</v>
      </c>
      <c r="N1870" s="3">
        <f t="shared" si="265"/>
        <v>0</v>
      </c>
      <c r="O1870" s="3">
        <f>IF(H1870="Reg", MIN(Inputs!$B$2, I1870*Inputs!$B$10, (Inputs!$B$8-I1870)/Inputs!$B$9), 0)</f>
        <v>0</v>
      </c>
      <c r="P1870" s="3">
        <f t="shared" si="266"/>
        <v>0</v>
      </c>
      <c r="Q1870" s="3">
        <f t="shared" si="267"/>
        <v>0</v>
      </c>
      <c r="R1870" s="3">
        <f>I1870 + M1870*Inputs!$B$9 - N1870/Inputs!$B$10</f>
        <v>0</v>
      </c>
    </row>
    <row r="1871" spans="1:18" x14ac:dyDescent="0.3">
      <c r="A1871" s="4">
        <v>46100.875</v>
      </c>
      <c r="B1871" s="3">
        <v>24.622500000000002</v>
      </c>
      <c r="C1871" s="3">
        <v>0.24</v>
      </c>
      <c r="D1871" s="3">
        <f t="shared" si="261"/>
        <v>24.623541666666668</v>
      </c>
      <c r="E1871" s="3">
        <f>MAX(B1871 - D1871/Inputs!$B$5, 0)</f>
        <v>0</v>
      </c>
      <c r="F1871" s="3">
        <f>MAX(D1871*Inputs!$B$5 - B1871, 0)</f>
        <v>0</v>
      </c>
      <c r="G1871" s="3">
        <f t="shared" si="262"/>
        <v>0.24</v>
      </c>
      <c r="H1871" t="str">
        <f t="shared" si="263"/>
        <v>Reg</v>
      </c>
      <c r="I1871" s="3">
        <f t="shared" si="268"/>
        <v>0</v>
      </c>
      <c r="J1871" s="3">
        <f t="shared" si="269"/>
        <v>318.94827166799325</v>
      </c>
      <c r="K1871" s="3">
        <f>MIN(Inputs!$B$2, (Inputs!$B$8 - I1871)/Inputs!$B$9)</f>
        <v>170</v>
      </c>
      <c r="L1871" s="3">
        <f>MAX(MIN(Inputs!$B$2, I1871*Inputs!$B$10, Inputs!$B$8*Inputs!$B$4 - J1871), 0)</f>
        <v>0</v>
      </c>
      <c r="M1871" s="3">
        <f t="shared" si="264"/>
        <v>0</v>
      </c>
      <c r="N1871" s="3">
        <f t="shared" si="265"/>
        <v>0</v>
      </c>
      <c r="O1871" s="3">
        <f>IF(H1871="Reg", MIN(Inputs!$B$2, I1871*Inputs!$B$10, (Inputs!$B$8-I1871)/Inputs!$B$9), 0)</f>
        <v>0</v>
      </c>
      <c r="P1871" s="3">
        <f t="shared" si="266"/>
        <v>0</v>
      </c>
      <c r="Q1871" s="3">
        <f t="shared" si="267"/>
        <v>0</v>
      </c>
      <c r="R1871" s="3">
        <f>I1871 + M1871*Inputs!$B$9 - N1871/Inputs!$B$10</f>
        <v>0</v>
      </c>
    </row>
    <row r="1872" spans="1:18" x14ac:dyDescent="0.3">
      <c r="A1872" s="4">
        <v>46100.916666666657</v>
      </c>
      <c r="B1872" s="3">
        <v>21.16</v>
      </c>
      <c r="C1872" s="3">
        <v>0.24</v>
      </c>
      <c r="D1872" s="3">
        <f t="shared" si="261"/>
        <v>24.623541666666668</v>
      </c>
      <c r="E1872" s="3">
        <f>MAX(B1872 - D1872/Inputs!$B$5, 0)</f>
        <v>0</v>
      </c>
      <c r="F1872" s="3">
        <f>MAX(D1872*Inputs!$B$5 - B1872, 0)</f>
        <v>0.50871666666666826</v>
      </c>
      <c r="G1872" s="3">
        <f t="shared" si="262"/>
        <v>0.24</v>
      </c>
      <c r="H1872" t="str">
        <f t="shared" si="263"/>
        <v>Charge</v>
      </c>
      <c r="I1872" s="3">
        <f t="shared" si="268"/>
        <v>0</v>
      </c>
      <c r="J1872" s="3">
        <f t="shared" si="269"/>
        <v>318.94827166799325</v>
      </c>
      <c r="K1872" s="3">
        <f>MIN(Inputs!$B$2, (Inputs!$B$8 - I1872)/Inputs!$B$9)</f>
        <v>170</v>
      </c>
      <c r="L1872" s="3">
        <f>MAX(MIN(Inputs!$B$2, I1872*Inputs!$B$10, Inputs!$B$8*Inputs!$B$4 - J1872), 0)</f>
        <v>0</v>
      </c>
      <c r="M1872" s="3">
        <f t="shared" si="264"/>
        <v>170</v>
      </c>
      <c r="N1872" s="3">
        <f t="shared" si="265"/>
        <v>0</v>
      </c>
      <c r="O1872" s="3">
        <f>IF(H1872="Reg", MIN(Inputs!$B$2, I1872*Inputs!$B$10, (Inputs!$B$8-I1872)/Inputs!$B$9), 0)</f>
        <v>0</v>
      </c>
      <c r="P1872" s="3">
        <f t="shared" si="266"/>
        <v>-3597.2</v>
      </c>
      <c r="Q1872" s="3">
        <f t="shared" si="267"/>
        <v>0</v>
      </c>
      <c r="R1872" s="3">
        <f>I1872 + M1872*Inputs!$B$9 - N1872/Inputs!$B$10</f>
        <v>159.4741358339966</v>
      </c>
    </row>
    <row r="1873" spans="1:18" x14ac:dyDescent="0.3">
      <c r="A1873" s="4">
        <v>46100.958333333343</v>
      </c>
      <c r="B1873" s="3">
        <v>16.477500000000003</v>
      </c>
      <c r="C1873" s="3">
        <v>0.04</v>
      </c>
      <c r="D1873" s="3">
        <f t="shared" si="261"/>
        <v>24.623541666666668</v>
      </c>
      <c r="E1873" s="3">
        <f>MAX(B1873 - D1873/Inputs!$B$5, 0)</f>
        <v>0</v>
      </c>
      <c r="F1873" s="3">
        <f>MAX(D1873*Inputs!$B$5 - B1873, 0)</f>
        <v>5.1912166666666657</v>
      </c>
      <c r="G1873" s="3">
        <f t="shared" si="262"/>
        <v>0.04</v>
      </c>
      <c r="H1873" t="str">
        <f t="shared" si="263"/>
        <v>Charge</v>
      </c>
      <c r="I1873" s="3">
        <f t="shared" si="268"/>
        <v>159.4741358339966</v>
      </c>
      <c r="J1873" s="3">
        <f t="shared" si="269"/>
        <v>318.94827166799325</v>
      </c>
      <c r="K1873" s="3">
        <f>MIN(Inputs!$B$2, (Inputs!$B$8 - I1873)/Inputs!$B$9)</f>
        <v>170</v>
      </c>
      <c r="L1873" s="3">
        <f>MAX(MIN(Inputs!$B$2, I1873*Inputs!$B$10, Inputs!$B$8*Inputs!$B$4 - J1873), 0)</f>
        <v>21.051728332006746</v>
      </c>
      <c r="M1873" s="3">
        <f t="shared" si="264"/>
        <v>170</v>
      </c>
      <c r="N1873" s="3">
        <f t="shared" si="265"/>
        <v>0</v>
      </c>
      <c r="O1873" s="3">
        <f>IF(H1873="Reg", MIN(Inputs!$B$2, I1873*Inputs!$B$10, (Inputs!$B$8-I1873)/Inputs!$B$9), 0)</f>
        <v>0</v>
      </c>
      <c r="P1873" s="3">
        <f t="shared" si="266"/>
        <v>-2801.1750000000006</v>
      </c>
      <c r="Q1873" s="3">
        <f t="shared" si="267"/>
        <v>0</v>
      </c>
      <c r="R1873" s="3">
        <f>I1873 + M1873*Inputs!$B$9 - N1873/Inputs!$B$10</f>
        <v>318.9482716679932</v>
      </c>
    </row>
    <row r="1874" spans="1:18" x14ac:dyDescent="0.3">
      <c r="A1874" s="4">
        <v>46101</v>
      </c>
      <c r="B1874" s="3">
        <v>17.555</v>
      </c>
      <c r="C1874" s="3">
        <v>0.05</v>
      </c>
      <c r="D1874" s="3">
        <f t="shared" si="261"/>
        <v>30.116354166666664</v>
      </c>
      <c r="E1874" s="3">
        <f>MAX(B1874 - D1874/Inputs!$B$5, 0)</f>
        <v>0</v>
      </c>
      <c r="F1874" s="3">
        <f>MAX(D1874*Inputs!$B$5 - B1874, 0)</f>
        <v>8.9473916666666646</v>
      </c>
      <c r="G1874" s="3">
        <f t="shared" si="262"/>
        <v>0.05</v>
      </c>
      <c r="H1874" t="str">
        <f t="shared" si="263"/>
        <v>Charge</v>
      </c>
      <c r="I1874" s="3">
        <f t="shared" si="268"/>
        <v>318.9482716679932</v>
      </c>
      <c r="J1874" s="3">
        <f t="shared" si="269"/>
        <v>0</v>
      </c>
      <c r="K1874" s="3">
        <f>MIN(Inputs!$B$2, (Inputs!$B$8 - I1874)/Inputs!$B$9)</f>
        <v>22.44121780453775</v>
      </c>
      <c r="L1874" s="3">
        <f>MAX(MIN(Inputs!$B$2, I1874*Inputs!$B$10, Inputs!$B$8*Inputs!$B$4 - J1874), 0)</f>
        <v>170</v>
      </c>
      <c r="M1874" s="3">
        <f t="shared" si="264"/>
        <v>22.44121780453775</v>
      </c>
      <c r="N1874" s="3">
        <f t="shared" si="265"/>
        <v>0</v>
      </c>
      <c r="O1874" s="3">
        <f>IF(H1874="Reg", MIN(Inputs!$B$2, I1874*Inputs!$B$10, (Inputs!$B$8-I1874)/Inputs!$B$9), 0)</f>
        <v>0</v>
      </c>
      <c r="P1874" s="3">
        <f t="shared" si="266"/>
        <v>-393.95557855866019</v>
      </c>
      <c r="Q1874" s="3">
        <f t="shared" si="267"/>
        <v>0</v>
      </c>
      <c r="R1874" s="3">
        <f>I1874 + M1874*Inputs!$B$9 - N1874/Inputs!$B$10</f>
        <v>340</v>
      </c>
    </row>
    <row r="1875" spans="1:18" x14ac:dyDescent="0.3">
      <c r="A1875" s="4">
        <v>46101.041666666657</v>
      </c>
      <c r="B1875" s="3">
        <v>20.4725</v>
      </c>
      <c r="C1875" s="3">
        <v>0.12</v>
      </c>
      <c r="D1875" s="3">
        <f t="shared" si="261"/>
        <v>30.116354166666664</v>
      </c>
      <c r="E1875" s="3">
        <f>MAX(B1875 - D1875/Inputs!$B$5, 0)</f>
        <v>0</v>
      </c>
      <c r="F1875" s="3">
        <f>MAX(D1875*Inputs!$B$5 - B1875, 0)</f>
        <v>6.0298916666666642</v>
      </c>
      <c r="G1875" s="3">
        <f t="shared" si="262"/>
        <v>0.12</v>
      </c>
      <c r="H1875" t="str">
        <f t="shared" si="263"/>
        <v>Charge</v>
      </c>
      <c r="I1875" s="3">
        <f t="shared" si="268"/>
        <v>340</v>
      </c>
      <c r="J1875" s="3">
        <f t="shared" si="269"/>
        <v>0</v>
      </c>
      <c r="K1875" s="3">
        <f>MIN(Inputs!$B$2, (Inputs!$B$8 - I1875)/Inputs!$B$9)</f>
        <v>0</v>
      </c>
      <c r="L1875" s="3">
        <f>MAX(MIN(Inputs!$B$2, I1875*Inputs!$B$10, Inputs!$B$8*Inputs!$B$4 - J1875), 0)</f>
        <v>170</v>
      </c>
      <c r="M1875" s="3">
        <f t="shared" si="264"/>
        <v>0</v>
      </c>
      <c r="N1875" s="3">
        <f t="shared" si="265"/>
        <v>0</v>
      </c>
      <c r="O1875" s="3">
        <f>IF(H1875="Reg", MIN(Inputs!$B$2, I1875*Inputs!$B$10, (Inputs!$B$8-I1875)/Inputs!$B$9), 0)</f>
        <v>0</v>
      </c>
      <c r="P1875" s="3">
        <f t="shared" si="266"/>
        <v>0</v>
      </c>
      <c r="Q1875" s="3">
        <f t="shared" si="267"/>
        <v>0</v>
      </c>
      <c r="R1875" s="3">
        <f>I1875 + M1875*Inputs!$B$9 - N1875/Inputs!$B$10</f>
        <v>340</v>
      </c>
    </row>
    <row r="1876" spans="1:18" x14ac:dyDescent="0.3">
      <c r="A1876" s="4">
        <v>46101.083333333343</v>
      </c>
      <c r="B1876" s="3">
        <v>19.96</v>
      </c>
      <c r="C1876" s="3">
        <v>0.13</v>
      </c>
      <c r="D1876" s="3">
        <f t="shared" si="261"/>
        <v>30.116354166666664</v>
      </c>
      <c r="E1876" s="3">
        <f>MAX(B1876 - D1876/Inputs!$B$5, 0)</f>
        <v>0</v>
      </c>
      <c r="F1876" s="3">
        <f>MAX(D1876*Inputs!$B$5 - B1876, 0)</f>
        <v>6.5423916666666635</v>
      </c>
      <c r="G1876" s="3">
        <f t="shared" si="262"/>
        <v>0.13</v>
      </c>
      <c r="H1876" t="str">
        <f t="shared" si="263"/>
        <v>Charge</v>
      </c>
      <c r="I1876" s="3">
        <f t="shared" si="268"/>
        <v>340</v>
      </c>
      <c r="J1876" s="3">
        <f t="shared" si="269"/>
        <v>0</v>
      </c>
      <c r="K1876" s="3">
        <f>MIN(Inputs!$B$2, (Inputs!$B$8 - I1876)/Inputs!$B$9)</f>
        <v>0</v>
      </c>
      <c r="L1876" s="3">
        <f>MAX(MIN(Inputs!$B$2, I1876*Inputs!$B$10, Inputs!$B$8*Inputs!$B$4 - J1876), 0)</f>
        <v>170</v>
      </c>
      <c r="M1876" s="3">
        <f t="shared" si="264"/>
        <v>0</v>
      </c>
      <c r="N1876" s="3">
        <f t="shared" si="265"/>
        <v>0</v>
      </c>
      <c r="O1876" s="3">
        <f>IF(H1876="Reg", MIN(Inputs!$B$2, I1876*Inputs!$B$10, (Inputs!$B$8-I1876)/Inputs!$B$9), 0)</f>
        <v>0</v>
      </c>
      <c r="P1876" s="3">
        <f t="shared" si="266"/>
        <v>0</v>
      </c>
      <c r="Q1876" s="3">
        <f t="shared" si="267"/>
        <v>0</v>
      </c>
      <c r="R1876" s="3">
        <f>I1876 + M1876*Inputs!$B$9 - N1876/Inputs!$B$10</f>
        <v>340</v>
      </c>
    </row>
    <row r="1877" spans="1:18" x14ac:dyDescent="0.3">
      <c r="A1877" s="4">
        <v>46101.125</v>
      </c>
      <c r="B1877" s="3">
        <v>19.260000000000002</v>
      </c>
      <c r="C1877" s="3">
        <v>0.51</v>
      </c>
      <c r="D1877" s="3">
        <f t="shared" si="261"/>
        <v>30.116354166666664</v>
      </c>
      <c r="E1877" s="3">
        <f>MAX(B1877 - D1877/Inputs!$B$5, 0)</f>
        <v>0</v>
      </c>
      <c r="F1877" s="3">
        <f>MAX(D1877*Inputs!$B$5 - B1877, 0)</f>
        <v>7.2423916666666628</v>
      </c>
      <c r="G1877" s="3">
        <f t="shared" si="262"/>
        <v>0.51</v>
      </c>
      <c r="H1877" t="str">
        <f t="shared" si="263"/>
        <v>Charge</v>
      </c>
      <c r="I1877" s="3">
        <f t="shared" si="268"/>
        <v>340</v>
      </c>
      <c r="J1877" s="3">
        <f t="shared" si="269"/>
        <v>0</v>
      </c>
      <c r="K1877" s="3">
        <f>MIN(Inputs!$B$2, (Inputs!$B$8 - I1877)/Inputs!$B$9)</f>
        <v>0</v>
      </c>
      <c r="L1877" s="3">
        <f>MAX(MIN(Inputs!$B$2, I1877*Inputs!$B$10, Inputs!$B$8*Inputs!$B$4 - J1877), 0)</f>
        <v>170</v>
      </c>
      <c r="M1877" s="3">
        <f t="shared" si="264"/>
        <v>0</v>
      </c>
      <c r="N1877" s="3">
        <f t="shared" si="265"/>
        <v>0</v>
      </c>
      <c r="O1877" s="3">
        <f>IF(H1877="Reg", MIN(Inputs!$B$2, I1877*Inputs!$B$10, (Inputs!$B$8-I1877)/Inputs!$B$9), 0)</f>
        <v>0</v>
      </c>
      <c r="P1877" s="3">
        <f t="shared" si="266"/>
        <v>0</v>
      </c>
      <c r="Q1877" s="3">
        <f t="shared" si="267"/>
        <v>0</v>
      </c>
      <c r="R1877" s="3">
        <f>I1877 + M1877*Inputs!$B$9 - N1877/Inputs!$B$10</f>
        <v>340</v>
      </c>
    </row>
    <row r="1878" spans="1:18" x14ac:dyDescent="0.3">
      <c r="A1878" s="4">
        <v>46101.166666666657</v>
      </c>
      <c r="B1878" s="3">
        <v>19.88</v>
      </c>
      <c r="C1878" s="3">
        <v>0.79</v>
      </c>
      <c r="D1878" s="3">
        <f t="shared" si="261"/>
        <v>30.116354166666664</v>
      </c>
      <c r="E1878" s="3">
        <f>MAX(B1878 - D1878/Inputs!$B$5, 0)</f>
        <v>0</v>
      </c>
      <c r="F1878" s="3">
        <f>MAX(D1878*Inputs!$B$5 - B1878, 0)</f>
        <v>6.6223916666666653</v>
      </c>
      <c r="G1878" s="3">
        <f t="shared" si="262"/>
        <v>0.79</v>
      </c>
      <c r="H1878" t="str">
        <f t="shared" si="263"/>
        <v>Charge</v>
      </c>
      <c r="I1878" s="3">
        <f t="shared" si="268"/>
        <v>340</v>
      </c>
      <c r="J1878" s="3">
        <f t="shared" si="269"/>
        <v>0</v>
      </c>
      <c r="K1878" s="3">
        <f>MIN(Inputs!$B$2, (Inputs!$B$8 - I1878)/Inputs!$B$9)</f>
        <v>0</v>
      </c>
      <c r="L1878" s="3">
        <f>MAX(MIN(Inputs!$B$2, I1878*Inputs!$B$10, Inputs!$B$8*Inputs!$B$4 - J1878), 0)</f>
        <v>170</v>
      </c>
      <c r="M1878" s="3">
        <f t="shared" si="264"/>
        <v>0</v>
      </c>
      <c r="N1878" s="3">
        <f t="shared" si="265"/>
        <v>0</v>
      </c>
      <c r="O1878" s="3">
        <f>IF(H1878="Reg", MIN(Inputs!$B$2, I1878*Inputs!$B$10, (Inputs!$B$8-I1878)/Inputs!$B$9), 0)</f>
        <v>0</v>
      </c>
      <c r="P1878" s="3">
        <f t="shared" si="266"/>
        <v>0</v>
      </c>
      <c r="Q1878" s="3">
        <f t="shared" si="267"/>
        <v>0</v>
      </c>
      <c r="R1878" s="3">
        <f>I1878 + M1878*Inputs!$B$9 - N1878/Inputs!$B$10</f>
        <v>340</v>
      </c>
    </row>
    <row r="1879" spans="1:18" x14ac:dyDescent="0.3">
      <c r="A1879" s="4">
        <v>46101.208333333343</v>
      </c>
      <c r="B1879" s="3">
        <v>22.6875</v>
      </c>
      <c r="C1879" s="3">
        <v>15.86</v>
      </c>
      <c r="D1879" s="3">
        <f t="shared" si="261"/>
        <v>30.116354166666664</v>
      </c>
      <c r="E1879" s="3">
        <f>MAX(B1879 - D1879/Inputs!$B$5, 0)</f>
        <v>0</v>
      </c>
      <c r="F1879" s="3">
        <f>MAX(D1879*Inputs!$B$5 - B1879, 0)</f>
        <v>3.8148916666666643</v>
      </c>
      <c r="G1879" s="3">
        <f t="shared" si="262"/>
        <v>15.86</v>
      </c>
      <c r="H1879" t="str">
        <f t="shared" si="263"/>
        <v>Reg</v>
      </c>
      <c r="I1879" s="3">
        <f t="shared" si="268"/>
        <v>340</v>
      </c>
      <c r="J1879" s="3">
        <f t="shared" si="269"/>
        <v>0</v>
      </c>
      <c r="K1879" s="3">
        <f>MIN(Inputs!$B$2, (Inputs!$B$8 - I1879)/Inputs!$B$9)</f>
        <v>0</v>
      </c>
      <c r="L1879" s="3">
        <f>MAX(MIN(Inputs!$B$2, I1879*Inputs!$B$10, Inputs!$B$8*Inputs!$B$4 - J1879), 0)</f>
        <v>170</v>
      </c>
      <c r="M1879" s="3">
        <f t="shared" si="264"/>
        <v>0</v>
      </c>
      <c r="N1879" s="3">
        <f t="shared" si="265"/>
        <v>0</v>
      </c>
      <c r="O1879" s="3">
        <f>IF(H1879="Reg", MIN(Inputs!$B$2, I1879*Inputs!$B$10, (Inputs!$B$8-I1879)/Inputs!$B$9), 0)</f>
        <v>0</v>
      </c>
      <c r="P1879" s="3">
        <f t="shared" si="266"/>
        <v>0</v>
      </c>
      <c r="Q1879" s="3">
        <f t="shared" si="267"/>
        <v>0</v>
      </c>
      <c r="R1879" s="3">
        <f>I1879 + M1879*Inputs!$B$9 - N1879/Inputs!$B$10</f>
        <v>340</v>
      </c>
    </row>
    <row r="1880" spans="1:18" x14ac:dyDescent="0.3">
      <c r="A1880" s="4">
        <v>46101.25</v>
      </c>
      <c r="B1880" s="3">
        <v>26.424999999999997</v>
      </c>
      <c r="C1880" s="3">
        <v>21.56</v>
      </c>
      <c r="D1880" s="3">
        <f t="shared" si="261"/>
        <v>30.116354166666664</v>
      </c>
      <c r="E1880" s="3">
        <f>MAX(B1880 - D1880/Inputs!$B$5, 0)</f>
        <v>0</v>
      </c>
      <c r="F1880" s="3">
        <f>MAX(D1880*Inputs!$B$5 - B1880, 0)</f>
        <v>7.7391666666667192E-2</v>
      </c>
      <c r="G1880" s="3">
        <f t="shared" si="262"/>
        <v>21.56</v>
      </c>
      <c r="H1880" t="str">
        <f t="shared" si="263"/>
        <v>Reg</v>
      </c>
      <c r="I1880" s="3">
        <f t="shared" si="268"/>
        <v>340</v>
      </c>
      <c r="J1880" s="3">
        <f t="shared" si="269"/>
        <v>0</v>
      </c>
      <c r="K1880" s="3">
        <f>MIN(Inputs!$B$2, (Inputs!$B$8 - I1880)/Inputs!$B$9)</f>
        <v>0</v>
      </c>
      <c r="L1880" s="3">
        <f>MAX(MIN(Inputs!$B$2, I1880*Inputs!$B$10, Inputs!$B$8*Inputs!$B$4 - J1880), 0)</f>
        <v>170</v>
      </c>
      <c r="M1880" s="3">
        <f t="shared" si="264"/>
        <v>0</v>
      </c>
      <c r="N1880" s="3">
        <f t="shared" si="265"/>
        <v>0</v>
      </c>
      <c r="O1880" s="3">
        <f>IF(H1880="Reg", MIN(Inputs!$B$2, I1880*Inputs!$B$10, (Inputs!$B$8-I1880)/Inputs!$B$9), 0)</f>
        <v>0</v>
      </c>
      <c r="P1880" s="3">
        <f t="shared" si="266"/>
        <v>0</v>
      </c>
      <c r="Q1880" s="3">
        <f t="shared" si="267"/>
        <v>0</v>
      </c>
      <c r="R1880" s="3">
        <f>I1880 + M1880*Inputs!$B$9 - N1880/Inputs!$B$10</f>
        <v>340</v>
      </c>
    </row>
    <row r="1881" spans="1:18" x14ac:dyDescent="0.3">
      <c r="A1881" s="4">
        <v>46101.291666666657</v>
      </c>
      <c r="B1881" s="3">
        <v>30.777500000000003</v>
      </c>
      <c r="C1881" s="3">
        <v>36.630000000000003</v>
      </c>
      <c r="D1881" s="3">
        <f t="shared" si="261"/>
        <v>30.116354166666664</v>
      </c>
      <c r="E1881" s="3">
        <f>MAX(B1881 - D1881/Inputs!$B$5, 0)</f>
        <v>0</v>
      </c>
      <c r="F1881" s="3">
        <f>MAX(D1881*Inputs!$B$5 - B1881, 0)</f>
        <v>0</v>
      </c>
      <c r="G1881" s="3">
        <f t="shared" si="262"/>
        <v>36.630000000000003</v>
      </c>
      <c r="H1881" t="str">
        <f t="shared" si="263"/>
        <v>Reg</v>
      </c>
      <c r="I1881" s="3">
        <f t="shared" si="268"/>
        <v>340</v>
      </c>
      <c r="J1881" s="3">
        <f t="shared" si="269"/>
        <v>0</v>
      </c>
      <c r="K1881" s="3">
        <f>MIN(Inputs!$B$2, (Inputs!$B$8 - I1881)/Inputs!$B$9)</f>
        <v>0</v>
      </c>
      <c r="L1881" s="3">
        <f>MAX(MIN(Inputs!$B$2, I1881*Inputs!$B$10, Inputs!$B$8*Inputs!$B$4 - J1881), 0)</f>
        <v>170</v>
      </c>
      <c r="M1881" s="3">
        <f t="shared" si="264"/>
        <v>0</v>
      </c>
      <c r="N1881" s="3">
        <f t="shared" si="265"/>
        <v>0</v>
      </c>
      <c r="O1881" s="3">
        <f>IF(H1881="Reg", MIN(Inputs!$B$2, I1881*Inputs!$B$10, (Inputs!$B$8-I1881)/Inputs!$B$9), 0)</f>
        <v>0</v>
      </c>
      <c r="P1881" s="3">
        <f t="shared" si="266"/>
        <v>0</v>
      </c>
      <c r="Q1881" s="3">
        <f t="shared" si="267"/>
        <v>0</v>
      </c>
      <c r="R1881" s="3">
        <f>I1881 + M1881*Inputs!$B$9 - N1881/Inputs!$B$10</f>
        <v>340</v>
      </c>
    </row>
    <row r="1882" spans="1:18" x14ac:dyDescent="0.3">
      <c r="A1882" s="4">
        <v>46101.333333333343</v>
      </c>
      <c r="B1882" s="3">
        <v>28.89</v>
      </c>
      <c r="C1882" s="3">
        <v>11.13</v>
      </c>
      <c r="D1882" s="3">
        <f t="shared" si="261"/>
        <v>30.116354166666664</v>
      </c>
      <c r="E1882" s="3">
        <f>MAX(B1882 - D1882/Inputs!$B$5, 0)</f>
        <v>0</v>
      </c>
      <c r="F1882" s="3">
        <f>MAX(D1882*Inputs!$B$5 - B1882, 0)</f>
        <v>0</v>
      </c>
      <c r="G1882" s="3">
        <f t="shared" si="262"/>
        <v>11.13</v>
      </c>
      <c r="H1882" t="str">
        <f t="shared" si="263"/>
        <v>Reg</v>
      </c>
      <c r="I1882" s="3">
        <f t="shared" si="268"/>
        <v>340</v>
      </c>
      <c r="J1882" s="3">
        <f t="shared" si="269"/>
        <v>0</v>
      </c>
      <c r="K1882" s="3">
        <f>MIN(Inputs!$B$2, (Inputs!$B$8 - I1882)/Inputs!$B$9)</f>
        <v>0</v>
      </c>
      <c r="L1882" s="3">
        <f>MAX(MIN(Inputs!$B$2, I1882*Inputs!$B$10, Inputs!$B$8*Inputs!$B$4 - J1882), 0)</f>
        <v>170</v>
      </c>
      <c r="M1882" s="3">
        <f t="shared" si="264"/>
        <v>0</v>
      </c>
      <c r="N1882" s="3">
        <f t="shared" si="265"/>
        <v>0</v>
      </c>
      <c r="O1882" s="3">
        <f>IF(H1882="Reg", MIN(Inputs!$B$2, I1882*Inputs!$B$10, (Inputs!$B$8-I1882)/Inputs!$B$9), 0)</f>
        <v>0</v>
      </c>
      <c r="P1882" s="3">
        <f t="shared" si="266"/>
        <v>0</v>
      </c>
      <c r="Q1882" s="3">
        <f t="shared" si="267"/>
        <v>0</v>
      </c>
      <c r="R1882" s="3">
        <f>I1882 + M1882*Inputs!$B$9 - N1882/Inputs!$B$10</f>
        <v>340</v>
      </c>
    </row>
    <row r="1883" spans="1:18" x14ac:dyDescent="0.3">
      <c r="A1883" s="4">
        <v>46101.375</v>
      </c>
      <c r="B1883" s="3">
        <v>16.074999999999999</v>
      </c>
      <c r="C1883" s="3">
        <v>2.66</v>
      </c>
      <c r="D1883" s="3">
        <f t="shared" si="261"/>
        <v>30.116354166666664</v>
      </c>
      <c r="E1883" s="3">
        <f>MAX(B1883 - D1883/Inputs!$B$5, 0)</f>
        <v>0</v>
      </c>
      <c r="F1883" s="3">
        <f>MAX(D1883*Inputs!$B$5 - B1883, 0)</f>
        <v>10.427391666666665</v>
      </c>
      <c r="G1883" s="3">
        <f t="shared" si="262"/>
        <v>2.66</v>
      </c>
      <c r="H1883" t="str">
        <f t="shared" si="263"/>
        <v>Charge</v>
      </c>
      <c r="I1883" s="3">
        <f t="shared" si="268"/>
        <v>340</v>
      </c>
      <c r="J1883" s="3">
        <f t="shared" si="269"/>
        <v>0</v>
      </c>
      <c r="K1883" s="3">
        <f>MIN(Inputs!$B$2, (Inputs!$B$8 - I1883)/Inputs!$B$9)</f>
        <v>0</v>
      </c>
      <c r="L1883" s="3">
        <f>MAX(MIN(Inputs!$B$2, I1883*Inputs!$B$10, Inputs!$B$8*Inputs!$B$4 - J1883), 0)</f>
        <v>170</v>
      </c>
      <c r="M1883" s="3">
        <f t="shared" si="264"/>
        <v>0</v>
      </c>
      <c r="N1883" s="3">
        <f t="shared" si="265"/>
        <v>0</v>
      </c>
      <c r="O1883" s="3">
        <f>IF(H1883="Reg", MIN(Inputs!$B$2, I1883*Inputs!$B$10, (Inputs!$B$8-I1883)/Inputs!$B$9), 0)</f>
        <v>0</v>
      </c>
      <c r="P1883" s="3">
        <f t="shared" si="266"/>
        <v>0</v>
      </c>
      <c r="Q1883" s="3">
        <f t="shared" si="267"/>
        <v>0</v>
      </c>
      <c r="R1883" s="3">
        <f>I1883 + M1883*Inputs!$B$9 - N1883/Inputs!$B$10</f>
        <v>340</v>
      </c>
    </row>
    <row r="1884" spans="1:18" x14ac:dyDescent="0.3">
      <c r="A1884" s="4">
        <v>46101.416666666657</v>
      </c>
      <c r="B1884" s="3">
        <v>9.7175000000000011</v>
      </c>
      <c r="C1884" s="3">
        <v>1.06</v>
      </c>
      <c r="D1884" s="3">
        <f t="shared" si="261"/>
        <v>30.116354166666664</v>
      </c>
      <c r="E1884" s="3">
        <f>MAX(B1884 - D1884/Inputs!$B$5, 0)</f>
        <v>0</v>
      </c>
      <c r="F1884" s="3">
        <f>MAX(D1884*Inputs!$B$5 - B1884, 0)</f>
        <v>16.784891666666663</v>
      </c>
      <c r="G1884" s="3">
        <f t="shared" si="262"/>
        <v>1.06</v>
      </c>
      <c r="H1884" t="str">
        <f t="shared" si="263"/>
        <v>Charge</v>
      </c>
      <c r="I1884" s="3">
        <f t="shared" si="268"/>
        <v>340</v>
      </c>
      <c r="J1884" s="3">
        <f t="shared" si="269"/>
        <v>0</v>
      </c>
      <c r="K1884" s="3">
        <f>MIN(Inputs!$B$2, (Inputs!$B$8 - I1884)/Inputs!$B$9)</f>
        <v>0</v>
      </c>
      <c r="L1884" s="3">
        <f>MAX(MIN(Inputs!$B$2, I1884*Inputs!$B$10, Inputs!$B$8*Inputs!$B$4 - J1884), 0)</f>
        <v>170</v>
      </c>
      <c r="M1884" s="3">
        <f t="shared" si="264"/>
        <v>0</v>
      </c>
      <c r="N1884" s="3">
        <f t="shared" si="265"/>
        <v>0</v>
      </c>
      <c r="O1884" s="3">
        <f>IF(H1884="Reg", MIN(Inputs!$B$2, I1884*Inputs!$B$10, (Inputs!$B$8-I1884)/Inputs!$B$9), 0)</f>
        <v>0</v>
      </c>
      <c r="P1884" s="3">
        <f t="shared" si="266"/>
        <v>0</v>
      </c>
      <c r="Q1884" s="3">
        <f t="shared" si="267"/>
        <v>0</v>
      </c>
      <c r="R1884" s="3">
        <f>I1884 + M1884*Inputs!$B$9 - N1884/Inputs!$B$10</f>
        <v>340</v>
      </c>
    </row>
    <row r="1885" spans="1:18" x14ac:dyDescent="0.3">
      <c r="A1885" s="4">
        <v>46101.458333333343</v>
      </c>
      <c r="B1885" s="3">
        <v>4.6349999999999998</v>
      </c>
      <c r="C1885" s="3">
        <v>1</v>
      </c>
      <c r="D1885" s="3">
        <f t="shared" si="261"/>
        <v>30.116354166666664</v>
      </c>
      <c r="E1885" s="3">
        <f>MAX(B1885 - D1885/Inputs!$B$5, 0)</f>
        <v>0</v>
      </c>
      <c r="F1885" s="3">
        <f>MAX(D1885*Inputs!$B$5 - B1885, 0)</f>
        <v>21.867391666666663</v>
      </c>
      <c r="G1885" s="3">
        <f t="shared" si="262"/>
        <v>1</v>
      </c>
      <c r="H1885" t="str">
        <f t="shared" si="263"/>
        <v>Charge</v>
      </c>
      <c r="I1885" s="3">
        <f t="shared" si="268"/>
        <v>340</v>
      </c>
      <c r="J1885" s="3">
        <f t="shared" si="269"/>
        <v>0</v>
      </c>
      <c r="K1885" s="3">
        <f>MIN(Inputs!$B$2, (Inputs!$B$8 - I1885)/Inputs!$B$9)</f>
        <v>0</v>
      </c>
      <c r="L1885" s="3">
        <f>MAX(MIN(Inputs!$B$2, I1885*Inputs!$B$10, Inputs!$B$8*Inputs!$B$4 - J1885), 0)</f>
        <v>170</v>
      </c>
      <c r="M1885" s="3">
        <f t="shared" si="264"/>
        <v>0</v>
      </c>
      <c r="N1885" s="3">
        <f t="shared" si="265"/>
        <v>0</v>
      </c>
      <c r="O1885" s="3">
        <f>IF(H1885="Reg", MIN(Inputs!$B$2, I1885*Inputs!$B$10, (Inputs!$B$8-I1885)/Inputs!$B$9), 0)</f>
        <v>0</v>
      </c>
      <c r="P1885" s="3">
        <f t="shared" si="266"/>
        <v>0</v>
      </c>
      <c r="Q1885" s="3">
        <f t="shared" si="267"/>
        <v>0</v>
      </c>
      <c r="R1885" s="3">
        <f>I1885 + M1885*Inputs!$B$9 - N1885/Inputs!$B$10</f>
        <v>340</v>
      </c>
    </row>
    <row r="1886" spans="1:18" x14ac:dyDescent="0.3">
      <c r="A1886" s="4">
        <v>46101.5</v>
      </c>
      <c r="B1886" s="3">
        <v>8.76</v>
      </c>
      <c r="C1886" s="3">
        <v>0.5</v>
      </c>
      <c r="D1886" s="3">
        <f t="shared" si="261"/>
        <v>30.116354166666664</v>
      </c>
      <c r="E1886" s="3">
        <f>MAX(B1886 - D1886/Inputs!$B$5, 0)</f>
        <v>0</v>
      </c>
      <c r="F1886" s="3">
        <f>MAX(D1886*Inputs!$B$5 - B1886, 0)</f>
        <v>17.742391666666663</v>
      </c>
      <c r="G1886" s="3">
        <f t="shared" si="262"/>
        <v>0.5</v>
      </c>
      <c r="H1886" t="str">
        <f t="shared" si="263"/>
        <v>Charge</v>
      </c>
      <c r="I1886" s="3">
        <f t="shared" si="268"/>
        <v>340</v>
      </c>
      <c r="J1886" s="3">
        <f t="shared" si="269"/>
        <v>0</v>
      </c>
      <c r="K1886" s="3">
        <f>MIN(Inputs!$B$2, (Inputs!$B$8 - I1886)/Inputs!$B$9)</f>
        <v>0</v>
      </c>
      <c r="L1886" s="3">
        <f>MAX(MIN(Inputs!$B$2, I1886*Inputs!$B$10, Inputs!$B$8*Inputs!$B$4 - J1886), 0)</f>
        <v>170</v>
      </c>
      <c r="M1886" s="3">
        <f t="shared" si="264"/>
        <v>0</v>
      </c>
      <c r="N1886" s="3">
        <f t="shared" si="265"/>
        <v>0</v>
      </c>
      <c r="O1886" s="3">
        <f>IF(H1886="Reg", MIN(Inputs!$B$2, I1886*Inputs!$B$10, (Inputs!$B$8-I1886)/Inputs!$B$9), 0)</f>
        <v>0</v>
      </c>
      <c r="P1886" s="3">
        <f t="shared" si="266"/>
        <v>0</v>
      </c>
      <c r="Q1886" s="3">
        <f t="shared" si="267"/>
        <v>0</v>
      </c>
      <c r="R1886" s="3">
        <f>I1886 + M1886*Inputs!$B$9 - N1886/Inputs!$B$10</f>
        <v>340</v>
      </c>
    </row>
    <row r="1887" spans="1:18" x14ac:dyDescent="0.3">
      <c r="A1887" s="4">
        <v>46101.541666666657</v>
      </c>
      <c r="B1887" s="3">
        <v>19.855</v>
      </c>
      <c r="C1887" s="3">
        <v>1</v>
      </c>
      <c r="D1887" s="3">
        <f t="shared" si="261"/>
        <v>30.116354166666664</v>
      </c>
      <c r="E1887" s="3">
        <f>MAX(B1887 - D1887/Inputs!$B$5, 0)</f>
        <v>0</v>
      </c>
      <c r="F1887" s="3">
        <f>MAX(D1887*Inputs!$B$5 - B1887, 0)</f>
        <v>6.6473916666666639</v>
      </c>
      <c r="G1887" s="3">
        <f t="shared" si="262"/>
        <v>1</v>
      </c>
      <c r="H1887" t="str">
        <f t="shared" si="263"/>
        <v>Charge</v>
      </c>
      <c r="I1887" s="3">
        <f t="shared" si="268"/>
        <v>340</v>
      </c>
      <c r="J1887" s="3">
        <f t="shared" si="269"/>
        <v>0</v>
      </c>
      <c r="K1887" s="3">
        <f>MIN(Inputs!$B$2, (Inputs!$B$8 - I1887)/Inputs!$B$9)</f>
        <v>0</v>
      </c>
      <c r="L1887" s="3">
        <f>MAX(MIN(Inputs!$B$2, I1887*Inputs!$B$10, Inputs!$B$8*Inputs!$B$4 - J1887), 0)</f>
        <v>170</v>
      </c>
      <c r="M1887" s="3">
        <f t="shared" si="264"/>
        <v>0</v>
      </c>
      <c r="N1887" s="3">
        <f t="shared" si="265"/>
        <v>0</v>
      </c>
      <c r="O1887" s="3">
        <f>IF(H1887="Reg", MIN(Inputs!$B$2, I1887*Inputs!$B$10, (Inputs!$B$8-I1887)/Inputs!$B$9), 0)</f>
        <v>0</v>
      </c>
      <c r="P1887" s="3">
        <f t="shared" si="266"/>
        <v>0</v>
      </c>
      <c r="Q1887" s="3">
        <f t="shared" si="267"/>
        <v>0</v>
      </c>
      <c r="R1887" s="3">
        <f>I1887 + M1887*Inputs!$B$9 - N1887/Inputs!$B$10</f>
        <v>340</v>
      </c>
    </row>
    <row r="1888" spans="1:18" x14ac:dyDescent="0.3">
      <c r="A1888" s="4">
        <v>46101.583333333343</v>
      </c>
      <c r="B1888" s="3">
        <v>21.337499999999999</v>
      </c>
      <c r="C1888" s="3">
        <v>1.04</v>
      </c>
      <c r="D1888" s="3">
        <f t="shared" si="261"/>
        <v>30.116354166666664</v>
      </c>
      <c r="E1888" s="3">
        <f>MAX(B1888 - D1888/Inputs!$B$5, 0)</f>
        <v>0</v>
      </c>
      <c r="F1888" s="3">
        <f>MAX(D1888*Inputs!$B$5 - B1888, 0)</f>
        <v>5.1648916666666658</v>
      </c>
      <c r="G1888" s="3">
        <f t="shared" si="262"/>
        <v>1.04</v>
      </c>
      <c r="H1888" t="str">
        <f t="shared" si="263"/>
        <v>Charge</v>
      </c>
      <c r="I1888" s="3">
        <f t="shared" si="268"/>
        <v>340</v>
      </c>
      <c r="J1888" s="3">
        <f t="shared" si="269"/>
        <v>0</v>
      </c>
      <c r="K1888" s="3">
        <f>MIN(Inputs!$B$2, (Inputs!$B$8 - I1888)/Inputs!$B$9)</f>
        <v>0</v>
      </c>
      <c r="L1888" s="3">
        <f>MAX(MIN(Inputs!$B$2, I1888*Inputs!$B$10, Inputs!$B$8*Inputs!$B$4 - J1888), 0)</f>
        <v>170</v>
      </c>
      <c r="M1888" s="3">
        <f t="shared" si="264"/>
        <v>0</v>
      </c>
      <c r="N1888" s="3">
        <f t="shared" si="265"/>
        <v>0</v>
      </c>
      <c r="O1888" s="3">
        <f>IF(H1888="Reg", MIN(Inputs!$B$2, I1888*Inputs!$B$10, (Inputs!$B$8-I1888)/Inputs!$B$9), 0)</f>
        <v>0</v>
      </c>
      <c r="P1888" s="3">
        <f t="shared" si="266"/>
        <v>0</v>
      </c>
      <c r="Q1888" s="3">
        <f t="shared" si="267"/>
        <v>0</v>
      </c>
      <c r="R1888" s="3">
        <f>I1888 + M1888*Inputs!$B$9 - N1888/Inputs!$B$10</f>
        <v>340</v>
      </c>
    </row>
    <row r="1889" spans="1:18" x14ac:dyDescent="0.3">
      <c r="A1889" s="4">
        <v>46101.625</v>
      </c>
      <c r="B1889" s="3">
        <v>20.462499999999999</v>
      </c>
      <c r="C1889" s="3">
        <v>1.01</v>
      </c>
      <c r="D1889" s="3">
        <f t="shared" si="261"/>
        <v>30.116354166666664</v>
      </c>
      <c r="E1889" s="3">
        <f>MAX(B1889 - D1889/Inputs!$B$5, 0)</f>
        <v>0</v>
      </c>
      <c r="F1889" s="3">
        <f>MAX(D1889*Inputs!$B$5 - B1889, 0)</f>
        <v>6.0398916666666658</v>
      </c>
      <c r="G1889" s="3">
        <f t="shared" si="262"/>
        <v>1.01</v>
      </c>
      <c r="H1889" t="str">
        <f t="shared" si="263"/>
        <v>Charge</v>
      </c>
      <c r="I1889" s="3">
        <f t="shared" si="268"/>
        <v>340</v>
      </c>
      <c r="J1889" s="3">
        <f t="shared" si="269"/>
        <v>0</v>
      </c>
      <c r="K1889" s="3">
        <f>MIN(Inputs!$B$2, (Inputs!$B$8 - I1889)/Inputs!$B$9)</f>
        <v>0</v>
      </c>
      <c r="L1889" s="3">
        <f>MAX(MIN(Inputs!$B$2, I1889*Inputs!$B$10, Inputs!$B$8*Inputs!$B$4 - J1889), 0)</f>
        <v>170</v>
      </c>
      <c r="M1889" s="3">
        <f t="shared" si="264"/>
        <v>0</v>
      </c>
      <c r="N1889" s="3">
        <f t="shared" si="265"/>
        <v>0</v>
      </c>
      <c r="O1889" s="3">
        <f>IF(H1889="Reg", MIN(Inputs!$B$2, I1889*Inputs!$B$10, (Inputs!$B$8-I1889)/Inputs!$B$9), 0)</f>
        <v>0</v>
      </c>
      <c r="P1889" s="3">
        <f t="shared" si="266"/>
        <v>0</v>
      </c>
      <c r="Q1889" s="3">
        <f t="shared" si="267"/>
        <v>0</v>
      </c>
      <c r="R1889" s="3">
        <f>I1889 + M1889*Inputs!$B$9 - N1889/Inputs!$B$10</f>
        <v>340</v>
      </c>
    </row>
    <row r="1890" spans="1:18" x14ac:dyDescent="0.3">
      <c r="A1890" s="4">
        <v>46101.666666666657</v>
      </c>
      <c r="B1890" s="3">
        <v>19.817499999999999</v>
      </c>
      <c r="C1890" s="3">
        <v>1</v>
      </c>
      <c r="D1890" s="3">
        <f t="shared" si="261"/>
        <v>30.116354166666664</v>
      </c>
      <c r="E1890" s="3">
        <f>MAX(B1890 - D1890/Inputs!$B$5, 0)</f>
        <v>0</v>
      </c>
      <c r="F1890" s="3">
        <f>MAX(D1890*Inputs!$B$5 - B1890, 0)</f>
        <v>6.6848916666666653</v>
      </c>
      <c r="G1890" s="3">
        <f t="shared" si="262"/>
        <v>1</v>
      </c>
      <c r="H1890" t="str">
        <f t="shared" si="263"/>
        <v>Charge</v>
      </c>
      <c r="I1890" s="3">
        <f t="shared" si="268"/>
        <v>340</v>
      </c>
      <c r="J1890" s="3">
        <f t="shared" si="269"/>
        <v>0</v>
      </c>
      <c r="K1890" s="3">
        <f>MIN(Inputs!$B$2, (Inputs!$B$8 - I1890)/Inputs!$B$9)</f>
        <v>0</v>
      </c>
      <c r="L1890" s="3">
        <f>MAX(MIN(Inputs!$B$2, I1890*Inputs!$B$10, Inputs!$B$8*Inputs!$B$4 - J1890), 0)</f>
        <v>170</v>
      </c>
      <c r="M1890" s="3">
        <f t="shared" si="264"/>
        <v>0</v>
      </c>
      <c r="N1890" s="3">
        <f t="shared" si="265"/>
        <v>0</v>
      </c>
      <c r="O1890" s="3">
        <f>IF(H1890="Reg", MIN(Inputs!$B$2, I1890*Inputs!$B$10, (Inputs!$B$8-I1890)/Inputs!$B$9), 0)</f>
        <v>0</v>
      </c>
      <c r="P1890" s="3">
        <f t="shared" si="266"/>
        <v>0</v>
      </c>
      <c r="Q1890" s="3">
        <f t="shared" si="267"/>
        <v>0</v>
      </c>
      <c r="R1890" s="3">
        <f>I1890 + M1890*Inputs!$B$9 - N1890/Inputs!$B$10</f>
        <v>340</v>
      </c>
    </row>
    <row r="1891" spans="1:18" x14ac:dyDescent="0.3">
      <c r="A1891" s="4">
        <v>46101.708333333343</v>
      </c>
      <c r="B1891" s="3">
        <v>23.307499999999997</v>
      </c>
      <c r="C1891" s="3">
        <v>1.1000000000000001</v>
      </c>
      <c r="D1891" s="3">
        <f t="shared" si="261"/>
        <v>30.116354166666664</v>
      </c>
      <c r="E1891" s="3">
        <f>MAX(B1891 - D1891/Inputs!$B$5, 0)</f>
        <v>0</v>
      </c>
      <c r="F1891" s="3">
        <f>MAX(D1891*Inputs!$B$5 - B1891, 0)</f>
        <v>3.1948916666666669</v>
      </c>
      <c r="G1891" s="3">
        <f t="shared" si="262"/>
        <v>1.1000000000000001</v>
      </c>
      <c r="H1891" t="str">
        <f t="shared" si="263"/>
        <v>Charge</v>
      </c>
      <c r="I1891" s="3">
        <f t="shared" si="268"/>
        <v>340</v>
      </c>
      <c r="J1891" s="3">
        <f t="shared" si="269"/>
        <v>0</v>
      </c>
      <c r="K1891" s="3">
        <f>MIN(Inputs!$B$2, (Inputs!$B$8 - I1891)/Inputs!$B$9)</f>
        <v>0</v>
      </c>
      <c r="L1891" s="3">
        <f>MAX(MIN(Inputs!$B$2, I1891*Inputs!$B$10, Inputs!$B$8*Inputs!$B$4 - J1891), 0)</f>
        <v>170</v>
      </c>
      <c r="M1891" s="3">
        <f t="shared" si="264"/>
        <v>0</v>
      </c>
      <c r="N1891" s="3">
        <f t="shared" si="265"/>
        <v>0</v>
      </c>
      <c r="O1891" s="3">
        <f>IF(H1891="Reg", MIN(Inputs!$B$2, I1891*Inputs!$B$10, (Inputs!$B$8-I1891)/Inputs!$B$9), 0)</f>
        <v>0</v>
      </c>
      <c r="P1891" s="3">
        <f t="shared" si="266"/>
        <v>0</v>
      </c>
      <c r="Q1891" s="3">
        <f t="shared" si="267"/>
        <v>0</v>
      </c>
      <c r="R1891" s="3">
        <f>I1891 + M1891*Inputs!$B$9 - N1891/Inputs!$B$10</f>
        <v>340</v>
      </c>
    </row>
    <row r="1892" spans="1:18" x14ac:dyDescent="0.3">
      <c r="A1892" s="4">
        <v>46101.75</v>
      </c>
      <c r="B1892" s="3">
        <v>59.509999999999991</v>
      </c>
      <c r="C1892" s="3">
        <v>9.31</v>
      </c>
      <c r="D1892" s="3">
        <f t="shared" si="261"/>
        <v>30.116354166666664</v>
      </c>
      <c r="E1892" s="3">
        <f>MAX(B1892 - D1892/Inputs!$B$5, 0)</f>
        <v>25.286870265151506</v>
      </c>
      <c r="F1892" s="3">
        <f>MAX(D1892*Inputs!$B$5 - B1892, 0)</f>
        <v>0</v>
      </c>
      <c r="G1892" s="3">
        <f t="shared" si="262"/>
        <v>9.31</v>
      </c>
      <c r="H1892" t="str">
        <f t="shared" si="263"/>
        <v>Discharge</v>
      </c>
      <c r="I1892" s="3">
        <f t="shared" si="268"/>
        <v>340</v>
      </c>
      <c r="J1892" s="3">
        <f t="shared" si="269"/>
        <v>0</v>
      </c>
      <c r="K1892" s="3">
        <f>MIN(Inputs!$B$2, (Inputs!$B$8 - I1892)/Inputs!$B$9)</f>
        <v>0</v>
      </c>
      <c r="L1892" s="3">
        <f>MAX(MIN(Inputs!$B$2, I1892*Inputs!$B$10, Inputs!$B$8*Inputs!$B$4 - J1892), 0)</f>
        <v>170</v>
      </c>
      <c r="M1892" s="3">
        <f t="shared" si="264"/>
        <v>0</v>
      </c>
      <c r="N1892" s="3">
        <f t="shared" si="265"/>
        <v>170</v>
      </c>
      <c r="O1892" s="3">
        <f>IF(H1892="Reg", MIN(Inputs!$B$2, I1892*Inputs!$B$10, (Inputs!$B$8-I1892)/Inputs!$B$9), 0)</f>
        <v>0</v>
      </c>
      <c r="P1892" s="3">
        <f t="shared" si="266"/>
        <v>10116.699999999999</v>
      </c>
      <c r="Q1892" s="3">
        <f t="shared" si="267"/>
        <v>0</v>
      </c>
      <c r="R1892" s="3">
        <f>I1892 + M1892*Inputs!$B$9 - N1892/Inputs!$B$10</f>
        <v>158.77939109773115</v>
      </c>
    </row>
    <row r="1893" spans="1:18" x14ac:dyDescent="0.3">
      <c r="A1893" s="4">
        <v>46101.791666666657</v>
      </c>
      <c r="B1893" s="3">
        <v>98.972499999999997</v>
      </c>
      <c r="C1893" s="3">
        <v>8.02</v>
      </c>
      <c r="D1893" s="3">
        <f t="shared" si="261"/>
        <v>30.116354166666664</v>
      </c>
      <c r="E1893" s="3">
        <f>MAX(B1893 - D1893/Inputs!$B$5, 0)</f>
        <v>64.749370265151512</v>
      </c>
      <c r="F1893" s="3">
        <f>MAX(D1893*Inputs!$B$5 - B1893, 0)</f>
        <v>0</v>
      </c>
      <c r="G1893" s="3">
        <f t="shared" si="262"/>
        <v>8.02</v>
      </c>
      <c r="H1893" t="str">
        <f t="shared" si="263"/>
        <v>Discharge</v>
      </c>
      <c r="I1893" s="3">
        <f t="shared" si="268"/>
        <v>158.77939109773115</v>
      </c>
      <c r="J1893" s="3">
        <f t="shared" si="269"/>
        <v>170</v>
      </c>
      <c r="K1893" s="3">
        <f>MIN(Inputs!$B$2, (Inputs!$B$8 - I1893)/Inputs!$B$9)</f>
        <v>170</v>
      </c>
      <c r="L1893" s="3">
        <f>MAX(MIN(Inputs!$B$2, I1893*Inputs!$B$10, Inputs!$B$8*Inputs!$B$4 - J1893), 0)</f>
        <v>148.94827166799323</v>
      </c>
      <c r="M1893" s="3">
        <f t="shared" si="264"/>
        <v>0</v>
      </c>
      <c r="N1893" s="3">
        <f t="shared" si="265"/>
        <v>148.94827166799323</v>
      </c>
      <c r="O1893" s="3">
        <f>IF(H1893="Reg", MIN(Inputs!$B$2, I1893*Inputs!$B$10, (Inputs!$B$8-I1893)/Inputs!$B$9), 0)</f>
        <v>0</v>
      </c>
      <c r="P1893" s="3">
        <f t="shared" si="266"/>
        <v>14741.78281766046</v>
      </c>
      <c r="Q1893" s="3">
        <f t="shared" si="267"/>
        <v>0</v>
      </c>
      <c r="R1893" s="3">
        <f>I1893 + M1893*Inputs!$B$9 - N1893/Inputs!$B$10</f>
        <v>0</v>
      </c>
    </row>
    <row r="1894" spans="1:18" x14ac:dyDescent="0.3">
      <c r="A1894" s="4">
        <v>46101.833333333343</v>
      </c>
      <c r="B1894" s="3">
        <v>112.42749999999999</v>
      </c>
      <c r="C1894" s="3">
        <v>5</v>
      </c>
      <c r="D1894" s="3">
        <f t="shared" si="261"/>
        <v>30.116354166666664</v>
      </c>
      <c r="E1894" s="3">
        <f>MAX(B1894 - D1894/Inputs!$B$5, 0)</f>
        <v>78.20437026515151</v>
      </c>
      <c r="F1894" s="3">
        <f>MAX(D1894*Inputs!$B$5 - B1894, 0)</f>
        <v>0</v>
      </c>
      <c r="G1894" s="3">
        <f t="shared" si="262"/>
        <v>5</v>
      </c>
      <c r="H1894" t="str">
        <f t="shared" si="263"/>
        <v>Discharge</v>
      </c>
      <c r="I1894" s="3">
        <f t="shared" si="268"/>
        <v>0</v>
      </c>
      <c r="J1894" s="3">
        <f t="shared" si="269"/>
        <v>318.94827166799325</v>
      </c>
      <c r="K1894" s="3">
        <f>MIN(Inputs!$B$2, (Inputs!$B$8 - I1894)/Inputs!$B$9)</f>
        <v>170</v>
      </c>
      <c r="L1894" s="3">
        <f>MAX(MIN(Inputs!$B$2, I1894*Inputs!$B$10, Inputs!$B$8*Inputs!$B$4 - J1894), 0)</f>
        <v>0</v>
      </c>
      <c r="M1894" s="3">
        <f t="shared" si="264"/>
        <v>0</v>
      </c>
      <c r="N1894" s="3">
        <f t="shared" si="265"/>
        <v>0</v>
      </c>
      <c r="O1894" s="3">
        <f>IF(H1894="Reg", MIN(Inputs!$B$2, I1894*Inputs!$B$10, (Inputs!$B$8-I1894)/Inputs!$B$9), 0)</f>
        <v>0</v>
      </c>
      <c r="P1894" s="3">
        <f t="shared" si="266"/>
        <v>0</v>
      </c>
      <c r="Q1894" s="3">
        <f t="shared" si="267"/>
        <v>0</v>
      </c>
      <c r="R1894" s="3">
        <f>I1894 + M1894*Inputs!$B$9 - N1894/Inputs!$B$10</f>
        <v>0</v>
      </c>
    </row>
    <row r="1895" spans="1:18" x14ac:dyDescent="0.3">
      <c r="A1895" s="4">
        <v>46101.875</v>
      </c>
      <c r="B1895" s="3">
        <v>50.379999999999995</v>
      </c>
      <c r="C1895" s="3">
        <v>0.24</v>
      </c>
      <c r="D1895" s="3">
        <f t="shared" si="261"/>
        <v>30.116354166666664</v>
      </c>
      <c r="E1895" s="3">
        <f>MAX(B1895 - D1895/Inputs!$B$5, 0)</f>
        <v>16.156870265151511</v>
      </c>
      <c r="F1895" s="3">
        <f>MAX(D1895*Inputs!$B$5 - B1895, 0)</f>
        <v>0</v>
      </c>
      <c r="G1895" s="3">
        <f t="shared" si="262"/>
        <v>0.24</v>
      </c>
      <c r="H1895" t="str">
        <f t="shared" si="263"/>
        <v>Discharge</v>
      </c>
      <c r="I1895" s="3">
        <f t="shared" si="268"/>
        <v>0</v>
      </c>
      <c r="J1895" s="3">
        <f t="shared" si="269"/>
        <v>318.94827166799325</v>
      </c>
      <c r="K1895" s="3">
        <f>MIN(Inputs!$B$2, (Inputs!$B$8 - I1895)/Inputs!$B$9)</f>
        <v>170</v>
      </c>
      <c r="L1895" s="3">
        <f>MAX(MIN(Inputs!$B$2, I1895*Inputs!$B$10, Inputs!$B$8*Inputs!$B$4 - J1895), 0)</f>
        <v>0</v>
      </c>
      <c r="M1895" s="3">
        <f t="shared" si="264"/>
        <v>0</v>
      </c>
      <c r="N1895" s="3">
        <f t="shared" si="265"/>
        <v>0</v>
      </c>
      <c r="O1895" s="3">
        <f>IF(H1895="Reg", MIN(Inputs!$B$2, I1895*Inputs!$B$10, (Inputs!$B$8-I1895)/Inputs!$B$9), 0)</f>
        <v>0</v>
      </c>
      <c r="P1895" s="3">
        <f t="shared" si="266"/>
        <v>0</v>
      </c>
      <c r="Q1895" s="3">
        <f t="shared" si="267"/>
        <v>0</v>
      </c>
      <c r="R1895" s="3">
        <f>I1895 + M1895*Inputs!$B$9 - N1895/Inputs!$B$10</f>
        <v>0</v>
      </c>
    </row>
    <row r="1896" spans="1:18" x14ac:dyDescent="0.3">
      <c r="A1896" s="4">
        <v>46101.916666666657</v>
      </c>
      <c r="B1896" s="3">
        <v>28.41</v>
      </c>
      <c r="C1896" s="3">
        <v>0.04</v>
      </c>
      <c r="D1896" s="3">
        <f t="shared" si="261"/>
        <v>30.116354166666664</v>
      </c>
      <c r="E1896" s="3">
        <f>MAX(B1896 - D1896/Inputs!$B$5, 0)</f>
        <v>0</v>
      </c>
      <c r="F1896" s="3">
        <f>MAX(D1896*Inputs!$B$5 - B1896, 0)</f>
        <v>0</v>
      </c>
      <c r="G1896" s="3">
        <f t="shared" si="262"/>
        <v>0.04</v>
      </c>
      <c r="H1896" t="str">
        <f t="shared" si="263"/>
        <v>Reg</v>
      </c>
      <c r="I1896" s="3">
        <f t="shared" si="268"/>
        <v>0</v>
      </c>
      <c r="J1896" s="3">
        <f t="shared" si="269"/>
        <v>318.94827166799325</v>
      </c>
      <c r="K1896" s="3">
        <f>MIN(Inputs!$B$2, (Inputs!$B$8 - I1896)/Inputs!$B$9)</f>
        <v>170</v>
      </c>
      <c r="L1896" s="3">
        <f>MAX(MIN(Inputs!$B$2, I1896*Inputs!$B$10, Inputs!$B$8*Inputs!$B$4 - J1896), 0)</f>
        <v>0</v>
      </c>
      <c r="M1896" s="3">
        <f t="shared" si="264"/>
        <v>0</v>
      </c>
      <c r="N1896" s="3">
        <f t="shared" si="265"/>
        <v>0</v>
      </c>
      <c r="O1896" s="3">
        <f>IF(H1896="Reg", MIN(Inputs!$B$2, I1896*Inputs!$B$10, (Inputs!$B$8-I1896)/Inputs!$B$9), 0)</f>
        <v>0</v>
      </c>
      <c r="P1896" s="3">
        <f t="shared" si="266"/>
        <v>0</v>
      </c>
      <c r="Q1896" s="3">
        <f t="shared" si="267"/>
        <v>0</v>
      </c>
      <c r="R1896" s="3">
        <f>I1896 + M1896*Inputs!$B$9 - N1896/Inputs!$B$10</f>
        <v>0</v>
      </c>
    </row>
    <row r="1897" spans="1:18" x14ac:dyDescent="0.3">
      <c r="A1897" s="4">
        <v>46101.958333333343</v>
      </c>
      <c r="B1897" s="3">
        <v>23.217500000000001</v>
      </c>
      <c r="C1897" s="3">
        <v>0.02</v>
      </c>
      <c r="D1897" s="3">
        <f t="shared" si="261"/>
        <v>30.116354166666664</v>
      </c>
      <c r="E1897" s="3">
        <f>MAX(B1897 - D1897/Inputs!$B$5, 0)</f>
        <v>0</v>
      </c>
      <c r="F1897" s="3">
        <f>MAX(D1897*Inputs!$B$5 - B1897, 0)</f>
        <v>3.2848916666666632</v>
      </c>
      <c r="G1897" s="3">
        <f t="shared" si="262"/>
        <v>0.02</v>
      </c>
      <c r="H1897" t="str">
        <f t="shared" si="263"/>
        <v>Charge</v>
      </c>
      <c r="I1897" s="3">
        <f t="shared" si="268"/>
        <v>0</v>
      </c>
      <c r="J1897" s="3">
        <f t="shared" si="269"/>
        <v>318.94827166799325</v>
      </c>
      <c r="K1897" s="3">
        <f>MIN(Inputs!$B$2, (Inputs!$B$8 - I1897)/Inputs!$B$9)</f>
        <v>170</v>
      </c>
      <c r="L1897" s="3">
        <f>MAX(MIN(Inputs!$B$2, I1897*Inputs!$B$10, Inputs!$B$8*Inputs!$B$4 - J1897), 0)</f>
        <v>0</v>
      </c>
      <c r="M1897" s="3">
        <f t="shared" si="264"/>
        <v>170</v>
      </c>
      <c r="N1897" s="3">
        <f t="shared" si="265"/>
        <v>0</v>
      </c>
      <c r="O1897" s="3">
        <f>IF(H1897="Reg", MIN(Inputs!$B$2, I1897*Inputs!$B$10, (Inputs!$B$8-I1897)/Inputs!$B$9), 0)</f>
        <v>0</v>
      </c>
      <c r="P1897" s="3">
        <f t="shared" si="266"/>
        <v>-3946.9750000000004</v>
      </c>
      <c r="Q1897" s="3">
        <f t="shared" si="267"/>
        <v>0</v>
      </c>
      <c r="R1897" s="3">
        <f>I1897 + M1897*Inputs!$B$9 - N1897/Inputs!$B$10</f>
        <v>159.4741358339966</v>
      </c>
    </row>
    <row r="1898" spans="1:18" x14ac:dyDescent="0.3">
      <c r="A1898" s="4">
        <v>46102</v>
      </c>
      <c r="B1898" s="3">
        <v>22.8125</v>
      </c>
      <c r="C1898" s="3">
        <v>0.03</v>
      </c>
      <c r="D1898" s="3">
        <f t="shared" si="261"/>
        <v>34.758645833333325</v>
      </c>
      <c r="E1898" s="3">
        <f>MAX(B1898 - D1898/Inputs!$B$5, 0)</f>
        <v>0</v>
      </c>
      <c r="F1898" s="3">
        <f>MAX(D1898*Inputs!$B$5 - B1898, 0)</f>
        <v>7.7751083333333249</v>
      </c>
      <c r="G1898" s="3">
        <f t="shared" si="262"/>
        <v>0.03</v>
      </c>
      <c r="H1898" t="str">
        <f t="shared" si="263"/>
        <v>Charge</v>
      </c>
      <c r="I1898" s="3">
        <f t="shared" si="268"/>
        <v>159.4741358339966</v>
      </c>
      <c r="J1898" s="3">
        <f t="shared" si="269"/>
        <v>0</v>
      </c>
      <c r="K1898" s="3">
        <f>MIN(Inputs!$B$2, (Inputs!$B$8 - I1898)/Inputs!$B$9)</f>
        <v>170</v>
      </c>
      <c r="L1898" s="3">
        <f>MAX(MIN(Inputs!$B$2, I1898*Inputs!$B$10, Inputs!$B$8*Inputs!$B$4 - J1898), 0)</f>
        <v>149.6</v>
      </c>
      <c r="M1898" s="3">
        <f t="shared" si="264"/>
        <v>170</v>
      </c>
      <c r="N1898" s="3">
        <f t="shared" si="265"/>
        <v>0</v>
      </c>
      <c r="O1898" s="3">
        <f>IF(H1898="Reg", MIN(Inputs!$B$2, I1898*Inputs!$B$10, (Inputs!$B$8-I1898)/Inputs!$B$9), 0)</f>
        <v>0</v>
      </c>
      <c r="P1898" s="3">
        <f t="shared" si="266"/>
        <v>-3878.125</v>
      </c>
      <c r="Q1898" s="3">
        <f t="shared" si="267"/>
        <v>0</v>
      </c>
      <c r="R1898" s="3">
        <f>I1898 + M1898*Inputs!$B$9 - N1898/Inputs!$B$10</f>
        <v>318.9482716679932</v>
      </c>
    </row>
    <row r="1899" spans="1:18" x14ac:dyDescent="0.3">
      <c r="A1899" s="4">
        <v>46102.041666666657</v>
      </c>
      <c r="B1899" s="3">
        <v>24.22</v>
      </c>
      <c r="C1899" s="3">
        <v>0.04</v>
      </c>
      <c r="D1899" s="3">
        <f t="shared" si="261"/>
        <v>34.758645833333325</v>
      </c>
      <c r="E1899" s="3">
        <f>MAX(B1899 - D1899/Inputs!$B$5, 0)</f>
        <v>0</v>
      </c>
      <c r="F1899" s="3">
        <f>MAX(D1899*Inputs!$B$5 - B1899, 0)</f>
        <v>6.367608333333326</v>
      </c>
      <c r="G1899" s="3">
        <f t="shared" si="262"/>
        <v>0.04</v>
      </c>
      <c r="H1899" t="str">
        <f t="shared" si="263"/>
        <v>Charge</v>
      </c>
      <c r="I1899" s="3">
        <f t="shared" si="268"/>
        <v>318.9482716679932</v>
      </c>
      <c r="J1899" s="3">
        <f t="shared" si="269"/>
        <v>0</v>
      </c>
      <c r="K1899" s="3">
        <f>MIN(Inputs!$B$2, (Inputs!$B$8 - I1899)/Inputs!$B$9)</f>
        <v>22.44121780453775</v>
      </c>
      <c r="L1899" s="3">
        <f>MAX(MIN(Inputs!$B$2, I1899*Inputs!$B$10, Inputs!$B$8*Inputs!$B$4 - J1899), 0)</f>
        <v>170</v>
      </c>
      <c r="M1899" s="3">
        <f t="shared" si="264"/>
        <v>22.44121780453775</v>
      </c>
      <c r="N1899" s="3">
        <f t="shared" si="265"/>
        <v>0</v>
      </c>
      <c r="O1899" s="3">
        <f>IF(H1899="Reg", MIN(Inputs!$B$2, I1899*Inputs!$B$10, (Inputs!$B$8-I1899)/Inputs!$B$9), 0)</f>
        <v>0</v>
      </c>
      <c r="P1899" s="3">
        <f t="shared" si="266"/>
        <v>-543.52629522590428</v>
      </c>
      <c r="Q1899" s="3">
        <f t="shared" si="267"/>
        <v>0</v>
      </c>
      <c r="R1899" s="3">
        <f>I1899 + M1899*Inputs!$B$9 - N1899/Inputs!$B$10</f>
        <v>340</v>
      </c>
    </row>
    <row r="1900" spans="1:18" x14ac:dyDescent="0.3">
      <c r="A1900" s="4">
        <v>46102.083333333343</v>
      </c>
      <c r="B1900" s="3">
        <v>24.357499999999998</v>
      </c>
      <c r="C1900" s="3">
        <v>0.03</v>
      </c>
      <c r="D1900" s="3">
        <f t="shared" si="261"/>
        <v>34.758645833333325</v>
      </c>
      <c r="E1900" s="3">
        <f>MAX(B1900 - D1900/Inputs!$B$5, 0)</f>
        <v>0</v>
      </c>
      <c r="F1900" s="3">
        <f>MAX(D1900*Inputs!$B$5 - B1900, 0)</f>
        <v>6.2301083333333267</v>
      </c>
      <c r="G1900" s="3">
        <f t="shared" si="262"/>
        <v>0.03</v>
      </c>
      <c r="H1900" t="str">
        <f t="shared" si="263"/>
        <v>Charge</v>
      </c>
      <c r="I1900" s="3">
        <f t="shared" si="268"/>
        <v>340</v>
      </c>
      <c r="J1900" s="3">
        <f t="shared" si="269"/>
        <v>0</v>
      </c>
      <c r="K1900" s="3">
        <f>MIN(Inputs!$B$2, (Inputs!$B$8 - I1900)/Inputs!$B$9)</f>
        <v>0</v>
      </c>
      <c r="L1900" s="3">
        <f>MAX(MIN(Inputs!$B$2, I1900*Inputs!$B$10, Inputs!$B$8*Inputs!$B$4 - J1900), 0)</f>
        <v>170</v>
      </c>
      <c r="M1900" s="3">
        <f t="shared" si="264"/>
        <v>0</v>
      </c>
      <c r="N1900" s="3">
        <f t="shared" si="265"/>
        <v>0</v>
      </c>
      <c r="O1900" s="3">
        <f>IF(H1900="Reg", MIN(Inputs!$B$2, I1900*Inputs!$B$10, (Inputs!$B$8-I1900)/Inputs!$B$9), 0)</f>
        <v>0</v>
      </c>
      <c r="P1900" s="3">
        <f t="shared" si="266"/>
        <v>0</v>
      </c>
      <c r="Q1900" s="3">
        <f t="shared" si="267"/>
        <v>0</v>
      </c>
      <c r="R1900" s="3">
        <f>I1900 + M1900*Inputs!$B$9 - N1900/Inputs!$B$10</f>
        <v>340</v>
      </c>
    </row>
    <row r="1901" spans="1:18" x14ac:dyDescent="0.3">
      <c r="A1901" s="4">
        <v>46102.125</v>
      </c>
      <c r="B1901" s="3">
        <v>23.484999999999999</v>
      </c>
      <c r="C1901" s="3">
        <v>0.04</v>
      </c>
      <c r="D1901" s="3">
        <f t="shared" si="261"/>
        <v>34.758645833333325</v>
      </c>
      <c r="E1901" s="3">
        <f>MAX(B1901 - D1901/Inputs!$B$5, 0)</f>
        <v>0</v>
      </c>
      <c r="F1901" s="3">
        <f>MAX(D1901*Inputs!$B$5 - B1901, 0)</f>
        <v>7.1026083333333254</v>
      </c>
      <c r="G1901" s="3">
        <f t="shared" si="262"/>
        <v>0.04</v>
      </c>
      <c r="H1901" t="str">
        <f t="shared" si="263"/>
        <v>Charge</v>
      </c>
      <c r="I1901" s="3">
        <f t="shared" si="268"/>
        <v>340</v>
      </c>
      <c r="J1901" s="3">
        <f t="shared" si="269"/>
        <v>0</v>
      </c>
      <c r="K1901" s="3">
        <f>MIN(Inputs!$B$2, (Inputs!$B$8 - I1901)/Inputs!$B$9)</f>
        <v>0</v>
      </c>
      <c r="L1901" s="3">
        <f>MAX(MIN(Inputs!$B$2, I1901*Inputs!$B$10, Inputs!$B$8*Inputs!$B$4 - J1901), 0)</f>
        <v>170</v>
      </c>
      <c r="M1901" s="3">
        <f t="shared" si="264"/>
        <v>0</v>
      </c>
      <c r="N1901" s="3">
        <f t="shared" si="265"/>
        <v>0</v>
      </c>
      <c r="O1901" s="3">
        <f>IF(H1901="Reg", MIN(Inputs!$B$2, I1901*Inputs!$B$10, (Inputs!$B$8-I1901)/Inputs!$B$9), 0)</f>
        <v>0</v>
      </c>
      <c r="P1901" s="3">
        <f t="shared" si="266"/>
        <v>0</v>
      </c>
      <c r="Q1901" s="3">
        <f t="shared" si="267"/>
        <v>0</v>
      </c>
      <c r="R1901" s="3">
        <f>I1901 + M1901*Inputs!$B$9 - N1901/Inputs!$B$10</f>
        <v>340</v>
      </c>
    </row>
    <row r="1902" spans="1:18" x14ac:dyDescent="0.3">
      <c r="A1902" s="4">
        <v>46102.166666666657</v>
      </c>
      <c r="B1902" s="3">
        <v>23.614999999999998</v>
      </c>
      <c r="C1902" s="3">
        <v>0.04</v>
      </c>
      <c r="D1902" s="3">
        <f t="shared" si="261"/>
        <v>34.758645833333325</v>
      </c>
      <c r="E1902" s="3">
        <f>MAX(B1902 - D1902/Inputs!$B$5, 0)</f>
        <v>0</v>
      </c>
      <c r="F1902" s="3">
        <f>MAX(D1902*Inputs!$B$5 - B1902, 0)</f>
        <v>6.9726083333333264</v>
      </c>
      <c r="G1902" s="3">
        <f t="shared" si="262"/>
        <v>0.04</v>
      </c>
      <c r="H1902" t="str">
        <f t="shared" si="263"/>
        <v>Charge</v>
      </c>
      <c r="I1902" s="3">
        <f t="shared" si="268"/>
        <v>340</v>
      </c>
      <c r="J1902" s="3">
        <f t="shared" si="269"/>
        <v>0</v>
      </c>
      <c r="K1902" s="3">
        <f>MIN(Inputs!$B$2, (Inputs!$B$8 - I1902)/Inputs!$B$9)</f>
        <v>0</v>
      </c>
      <c r="L1902" s="3">
        <f>MAX(MIN(Inputs!$B$2, I1902*Inputs!$B$10, Inputs!$B$8*Inputs!$B$4 - J1902), 0)</f>
        <v>170</v>
      </c>
      <c r="M1902" s="3">
        <f t="shared" si="264"/>
        <v>0</v>
      </c>
      <c r="N1902" s="3">
        <f t="shared" si="265"/>
        <v>0</v>
      </c>
      <c r="O1902" s="3">
        <f>IF(H1902="Reg", MIN(Inputs!$B$2, I1902*Inputs!$B$10, (Inputs!$B$8-I1902)/Inputs!$B$9), 0)</f>
        <v>0</v>
      </c>
      <c r="P1902" s="3">
        <f t="shared" si="266"/>
        <v>0</v>
      </c>
      <c r="Q1902" s="3">
        <f t="shared" si="267"/>
        <v>0</v>
      </c>
      <c r="R1902" s="3">
        <f>I1902 + M1902*Inputs!$B$9 - N1902/Inputs!$B$10</f>
        <v>340</v>
      </c>
    </row>
    <row r="1903" spans="1:18" x14ac:dyDescent="0.3">
      <c r="A1903" s="4">
        <v>46102.208333333343</v>
      </c>
      <c r="B1903" s="3">
        <v>22.002499999999998</v>
      </c>
      <c r="C1903" s="3">
        <v>0.05</v>
      </c>
      <c r="D1903" s="3">
        <f t="shared" si="261"/>
        <v>34.758645833333325</v>
      </c>
      <c r="E1903" s="3">
        <f>MAX(B1903 - D1903/Inputs!$B$5, 0)</f>
        <v>0</v>
      </c>
      <c r="F1903" s="3">
        <f>MAX(D1903*Inputs!$B$5 - B1903, 0)</f>
        <v>8.5851083333333271</v>
      </c>
      <c r="G1903" s="3">
        <f t="shared" si="262"/>
        <v>0.05</v>
      </c>
      <c r="H1903" t="str">
        <f t="shared" si="263"/>
        <v>Charge</v>
      </c>
      <c r="I1903" s="3">
        <f t="shared" si="268"/>
        <v>340</v>
      </c>
      <c r="J1903" s="3">
        <f t="shared" si="269"/>
        <v>0</v>
      </c>
      <c r="K1903" s="3">
        <f>MIN(Inputs!$B$2, (Inputs!$B$8 - I1903)/Inputs!$B$9)</f>
        <v>0</v>
      </c>
      <c r="L1903" s="3">
        <f>MAX(MIN(Inputs!$B$2, I1903*Inputs!$B$10, Inputs!$B$8*Inputs!$B$4 - J1903), 0)</f>
        <v>170</v>
      </c>
      <c r="M1903" s="3">
        <f t="shared" si="264"/>
        <v>0</v>
      </c>
      <c r="N1903" s="3">
        <f t="shared" si="265"/>
        <v>0</v>
      </c>
      <c r="O1903" s="3">
        <f>IF(H1903="Reg", MIN(Inputs!$B$2, I1903*Inputs!$B$10, (Inputs!$B$8-I1903)/Inputs!$B$9), 0)</f>
        <v>0</v>
      </c>
      <c r="P1903" s="3">
        <f t="shared" si="266"/>
        <v>0</v>
      </c>
      <c r="Q1903" s="3">
        <f t="shared" si="267"/>
        <v>0</v>
      </c>
      <c r="R1903" s="3">
        <f>I1903 + M1903*Inputs!$B$9 - N1903/Inputs!$B$10</f>
        <v>340</v>
      </c>
    </row>
    <row r="1904" spans="1:18" x14ac:dyDescent="0.3">
      <c r="A1904" s="4">
        <v>46102.25</v>
      </c>
      <c r="B1904" s="3">
        <v>25.1</v>
      </c>
      <c r="C1904" s="3">
        <v>0.11</v>
      </c>
      <c r="D1904" s="3">
        <f t="shared" si="261"/>
        <v>34.758645833333325</v>
      </c>
      <c r="E1904" s="3">
        <f>MAX(B1904 - D1904/Inputs!$B$5, 0)</f>
        <v>0</v>
      </c>
      <c r="F1904" s="3">
        <f>MAX(D1904*Inputs!$B$5 - B1904, 0)</f>
        <v>5.4876083333333234</v>
      </c>
      <c r="G1904" s="3">
        <f t="shared" si="262"/>
        <v>0.11</v>
      </c>
      <c r="H1904" t="str">
        <f t="shared" si="263"/>
        <v>Charge</v>
      </c>
      <c r="I1904" s="3">
        <f t="shared" si="268"/>
        <v>340</v>
      </c>
      <c r="J1904" s="3">
        <f t="shared" si="269"/>
        <v>0</v>
      </c>
      <c r="K1904" s="3">
        <f>MIN(Inputs!$B$2, (Inputs!$B$8 - I1904)/Inputs!$B$9)</f>
        <v>0</v>
      </c>
      <c r="L1904" s="3">
        <f>MAX(MIN(Inputs!$B$2, I1904*Inputs!$B$10, Inputs!$B$8*Inputs!$B$4 - J1904), 0)</f>
        <v>170</v>
      </c>
      <c r="M1904" s="3">
        <f t="shared" si="264"/>
        <v>0</v>
      </c>
      <c r="N1904" s="3">
        <f t="shared" si="265"/>
        <v>0</v>
      </c>
      <c r="O1904" s="3">
        <f>IF(H1904="Reg", MIN(Inputs!$B$2, I1904*Inputs!$B$10, (Inputs!$B$8-I1904)/Inputs!$B$9), 0)</f>
        <v>0</v>
      </c>
      <c r="P1904" s="3">
        <f t="shared" si="266"/>
        <v>0</v>
      </c>
      <c r="Q1904" s="3">
        <f t="shared" si="267"/>
        <v>0</v>
      </c>
      <c r="R1904" s="3">
        <f>I1904 + M1904*Inputs!$B$9 - N1904/Inputs!$B$10</f>
        <v>340</v>
      </c>
    </row>
    <row r="1905" spans="1:18" x14ac:dyDescent="0.3">
      <c r="A1905" s="4">
        <v>46102.291666666657</v>
      </c>
      <c r="B1905" s="3">
        <v>33.195</v>
      </c>
      <c r="C1905" s="3">
        <v>4.95</v>
      </c>
      <c r="D1905" s="3">
        <f t="shared" si="261"/>
        <v>34.758645833333325</v>
      </c>
      <c r="E1905" s="3">
        <f>MAX(B1905 - D1905/Inputs!$B$5, 0)</f>
        <v>0</v>
      </c>
      <c r="F1905" s="3">
        <f>MAX(D1905*Inputs!$B$5 - B1905, 0)</f>
        <v>0</v>
      </c>
      <c r="G1905" s="3">
        <f t="shared" si="262"/>
        <v>4.95</v>
      </c>
      <c r="H1905" t="str">
        <f t="shared" si="263"/>
        <v>Reg</v>
      </c>
      <c r="I1905" s="3">
        <f t="shared" si="268"/>
        <v>340</v>
      </c>
      <c r="J1905" s="3">
        <f t="shared" si="269"/>
        <v>0</v>
      </c>
      <c r="K1905" s="3">
        <f>MIN(Inputs!$B$2, (Inputs!$B$8 - I1905)/Inputs!$B$9)</f>
        <v>0</v>
      </c>
      <c r="L1905" s="3">
        <f>MAX(MIN(Inputs!$B$2, I1905*Inputs!$B$10, Inputs!$B$8*Inputs!$B$4 - J1905), 0)</f>
        <v>170</v>
      </c>
      <c r="M1905" s="3">
        <f t="shared" si="264"/>
        <v>0</v>
      </c>
      <c r="N1905" s="3">
        <f t="shared" si="265"/>
        <v>0</v>
      </c>
      <c r="O1905" s="3">
        <f>IF(H1905="Reg", MIN(Inputs!$B$2, I1905*Inputs!$B$10, (Inputs!$B$8-I1905)/Inputs!$B$9), 0)</f>
        <v>0</v>
      </c>
      <c r="P1905" s="3">
        <f t="shared" si="266"/>
        <v>0</v>
      </c>
      <c r="Q1905" s="3">
        <f t="shared" si="267"/>
        <v>0</v>
      </c>
      <c r="R1905" s="3">
        <f>I1905 + M1905*Inputs!$B$9 - N1905/Inputs!$B$10</f>
        <v>340</v>
      </c>
    </row>
    <row r="1906" spans="1:18" x14ac:dyDescent="0.3">
      <c r="A1906" s="4">
        <v>46102.333333333343</v>
      </c>
      <c r="B1906" s="3">
        <v>28.267500000000002</v>
      </c>
      <c r="C1906" s="3">
        <v>2.2000000000000002</v>
      </c>
      <c r="D1906" s="3">
        <f t="shared" si="261"/>
        <v>34.758645833333325</v>
      </c>
      <c r="E1906" s="3">
        <f>MAX(B1906 - D1906/Inputs!$B$5, 0)</f>
        <v>0</v>
      </c>
      <c r="F1906" s="3">
        <f>MAX(D1906*Inputs!$B$5 - B1906, 0)</f>
        <v>2.320108333333323</v>
      </c>
      <c r="G1906" s="3">
        <f t="shared" si="262"/>
        <v>2.2000000000000002</v>
      </c>
      <c r="H1906" t="str">
        <f t="shared" si="263"/>
        <v>Charge</v>
      </c>
      <c r="I1906" s="3">
        <f t="shared" si="268"/>
        <v>340</v>
      </c>
      <c r="J1906" s="3">
        <f t="shared" si="269"/>
        <v>0</v>
      </c>
      <c r="K1906" s="3">
        <f>MIN(Inputs!$B$2, (Inputs!$B$8 - I1906)/Inputs!$B$9)</f>
        <v>0</v>
      </c>
      <c r="L1906" s="3">
        <f>MAX(MIN(Inputs!$B$2, I1906*Inputs!$B$10, Inputs!$B$8*Inputs!$B$4 - J1906), 0)</f>
        <v>170</v>
      </c>
      <c r="M1906" s="3">
        <f t="shared" si="264"/>
        <v>0</v>
      </c>
      <c r="N1906" s="3">
        <f t="shared" si="265"/>
        <v>0</v>
      </c>
      <c r="O1906" s="3">
        <f>IF(H1906="Reg", MIN(Inputs!$B$2, I1906*Inputs!$B$10, (Inputs!$B$8-I1906)/Inputs!$B$9), 0)</f>
        <v>0</v>
      </c>
      <c r="P1906" s="3">
        <f t="shared" si="266"/>
        <v>0</v>
      </c>
      <c r="Q1906" s="3">
        <f t="shared" si="267"/>
        <v>0</v>
      </c>
      <c r="R1906" s="3">
        <f>I1906 + M1906*Inputs!$B$9 - N1906/Inputs!$B$10</f>
        <v>340</v>
      </c>
    </row>
    <row r="1907" spans="1:18" x14ac:dyDescent="0.3">
      <c r="A1907" s="4">
        <v>46102.375</v>
      </c>
      <c r="B1907" s="3">
        <v>20.577500000000001</v>
      </c>
      <c r="C1907" s="3">
        <v>0.99</v>
      </c>
      <c r="D1907" s="3">
        <f t="shared" si="261"/>
        <v>34.758645833333325</v>
      </c>
      <c r="E1907" s="3">
        <f>MAX(B1907 - D1907/Inputs!$B$5, 0)</f>
        <v>0</v>
      </c>
      <c r="F1907" s="3">
        <f>MAX(D1907*Inputs!$B$5 - B1907, 0)</f>
        <v>10.010108333333324</v>
      </c>
      <c r="G1907" s="3">
        <f t="shared" si="262"/>
        <v>0.99</v>
      </c>
      <c r="H1907" t="str">
        <f t="shared" si="263"/>
        <v>Charge</v>
      </c>
      <c r="I1907" s="3">
        <f t="shared" si="268"/>
        <v>340</v>
      </c>
      <c r="J1907" s="3">
        <f t="shared" si="269"/>
        <v>0</v>
      </c>
      <c r="K1907" s="3">
        <f>MIN(Inputs!$B$2, (Inputs!$B$8 - I1907)/Inputs!$B$9)</f>
        <v>0</v>
      </c>
      <c r="L1907" s="3">
        <f>MAX(MIN(Inputs!$B$2, I1907*Inputs!$B$10, Inputs!$B$8*Inputs!$B$4 - J1907), 0)</f>
        <v>170</v>
      </c>
      <c r="M1907" s="3">
        <f t="shared" si="264"/>
        <v>0</v>
      </c>
      <c r="N1907" s="3">
        <f t="shared" si="265"/>
        <v>0</v>
      </c>
      <c r="O1907" s="3">
        <f>IF(H1907="Reg", MIN(Inputs!$B$2, I1907*Inputs!$B$10, (Inputs!$B$8-I1907)/Inputs!$B$9), 0)</f>
        <v>0</v>
      </c>
      <c r="P1907" s="3">
        <f t="shared" si="266"/>
        <v>0</v>
      </c>
      <c r="Q1907" s="3">
        <f t="shared" si="267"/>
        <v>0</v>
      </c>
      <c r="R1907" s="3">
        <f>I1907 + M1907*Inputs!$B$9 - N1907/Inputs!$B$10</f>
        <v>340</v>
      </c>
    </row>
    <row r="1908" spans="1:18" x14ac:dyDescent="0.3">
      <c r="A1908" s="4">
        <v>46102.416666666657</v>
      </c>
      <c r="B1908" s="3">
        <v>20.2225</v>
      </c>
      <c r="C1908" s="3">
        <v>0.81</v>
      </c>
      <c r="D1908" s="3">
        <f t="shared" si="261"/>
        <v>34.758645833333325</v>
      </c>
      <c r="E1908" s="3">
        <f>MAX(B1908 - D1908/Inputs!$B$5, 0)</f>
        <v>0</v>
      </c>
      <c r="F1908" s="3">
        <f>MAX(D1908*Inputs!$B$5 - B1908, 0)</f>
        <v>10.365108333333325</v>
      </c>
      <c r="G1908" s="3">
        <f t="shared" si="262"/>
        <v>0.81</v>
      </c>
      <c r="H1908" t="str">
        <f t="shared" si="263"/>
        <v>Charge</v>
      </c>
      <c r="I1908" s="3">
        <f t="shared" si="268"/>
        <v>340</v>
      </c>
      <c r="J1908" s="3">
        <f t="shared" si="269"/>
        <v>0</v>
      </c>
      <c r="K1908" s="3">
        <f>MIN(Inputs!$B$2, (Inputs!$B$8 - I1908)/Inputs!$B$9)</f>
        <v>0</v>
      </c>
      <c r="L1908" s="3">
        <f>MAX(MIN(Inputs!$B$2, I1908*Inputs!$B$10, Inputs!$B$8*Inputs!$B$4 - J1908), 0)</f>
        <v>170</v>
      </c>
      <c r="M1908" s="3">
        <f t="shared" si="264"/>
        <v>0</v>
      </c>
      <c r="N1908" s="3">
        <f t="shared" si="265"/>
        <v>0</v>
      </c>
      <c r="O1908" s="3">
        <f>IF(H1908="Reg", MIN(Inputs!$B$2, I1908*Inputs!$B$10, (Inputs!$B$8-I1908)/Inputs!$B$9), 0)</f>
        <v>0</v>
      </c>
      <c r="P1908" s="3">
        <f t="shared" si="266"/>
        <v>0</v>
      </c>
      <c r="Q1908" s="3">
        <f t="shared" si="267"/>
        <v>0</v>
      </c>
      <c r="R1908" s="3">
        <f>I1908 + M1908*Inputs!$B$9 - N1908/Inputs!$B$10</f>
        <v>340</v>
      </c>
    </row>
    <row r="1909" spans="1:18" x14ac:dyDescent="0.3">
      <c r="A1909" s="4">
        <v>46102.458333333343</v>
      </c>
      <c r="B1909" s="3">
        <v>25.907499999999999</v>
      </c>
      <c r="C1909" s="3">
        <v>0.5</v>
      </c>
      <c r="D1909" s="3">
        <f t="shared" si="261"/>
        <v>34.758645833333325</v>
      </c>
      <c r="E1909" s="3">
        <f>MAX(B1909 - D1909/Inputs!$B$5, 0)</f>
        <v>0</v>
      </c>
      <c r="F1909" s="3">
        <f>MAX(D1909*Inputs!$B$5 - B1909, 0)</f>
        <v>4.680108333333326</v>
      </c>
      <c r="G1909" s="3">
        <f t="shared" si="262"/>
        <v>0.5</v>
      </c>
      <c r="H1909" t="str">
        <f t="shared" si="263"/>
        <v>Charge</v>
      </c>
      <c r="I1909" s="3">
        <f t="shared" si="268"/>
        <v>340</v>
      </c>
      <c r="J1909" s="3">
        <f t="shared" si="269"/>
        <v>0</v>
      </c>
      <c r="K1909" s="3">
        <f>MIN(Inputs!$B$2, (Inputs!$B$8 - I1909)/Inputs!$B$9)</f>
        <v>0</v>
      </c>
      <c r="L1909" s="3">
        <f>MAX(MIN(Inputs!$B$2, I1909*Inputs!$B$10, Inputs!$B$8*Inputs!$B$4 - J1909), 0)</f>
        <v>170</v>
      </c>
      <c r="M1909" s="3">
        <f t="shared" si="264"/>
        <v>0</v>
      </c>
      <c r="N1909" s="3">
        <f t="shared" si="265"/>
        <v>0</v>
      </c>
      <c r="O1909" s="3">
        <f>IF(H1909="Reg", MIN(Inputs!$B$2, I1909*Inputs!$B$10, (Inputs!$B$8-I1909)/Inputs!$B$9), 0)</f>
        <v>0</v>
      </c>
      <c r="P1909" s="3">
        <f t="shared" si="266"/>
        <v>0</v>
      </c>
      <c r="Q1909" s="3">
        <f t="shared" si="267"/>
        <v>0</v>
      </c>
      <c r="R1909" s="3">
        <f>I1909 + M1909*Inputs!$B$9 - N1909/Inputs!$B$10</f>
        <v>340</v>
      </c>
    </row>
    <row r="1910" spans="1:18" x14ac:dyDescent="0.3">
      <c r="A1910" s="4">
        <v>46102.5</v>
      </c>
      <c r="B1910" s="3">
        <v>35.234999999999999</v>
      </c>
      <c r="C1910" s="3">
        <v>0.49</v>
      </c>
      <c r="D1910" s="3">
        <f t="shared" si="261"/>
        <v>34.758645833333325</v>
      </c>
      <c r="E1910" s="3">
        <f>MAX(B1910 - D1910/Inputs!$B$5, 0)</f>
        <v>0</v>
      </c>
      <c r="F1910" s="3">
        <f>MAX(D1910*Inputs!$B$5 - B1910, 0)</f>
        <v>0</v>
      </c>
      <c r="G1910" s="3">
        <f t="shared" si="262"/>
        <v>0.49</v>
      </c>
      <c r="H1910" t="str">
        <f t="shared" si="263"/>
        <v>Reg</v>
      </c>
      <c r="I1910" s="3">
        <f t="shared" si="268"/>
        <v>340</v>
      </c>
      <c r="J1910" s="3">
        <f t="shared" si="269"/>
        <v>0</v>
      </c>
      <c r="K1910" s="3">
        <f>MIN(Inputs!$B$2, (Inputs!$B$8 - I1910)/Inputs!$B$9)</f>
        <v>0</v>
      </c>
      <c r="L1910" s="3">
        <f>MAX(MIN(Inputs!$B$2, I1910*Inputs!$B$10, Inputs!$B$8*Inputs!$B$4 - J1910), 0)</f>
        <v>170</v>
      </c>
      <c r="M1910" s="3">
        <f t="shared" si="264"/>
        <v>0</v>
      </c>
      <c r="N1910" s="3">
        <f t="shared" si="265"/>
        <v>0</v>
      </c>
      <c r="O1910" s="3">
        <f>IF(H1910="Reg", MIN(Inputs!$B$2, I1910*Inputs!$B$10, (Inputs!$B$8-I1910)/Inputs!$B$9), 0)</f>
        <v>0</v>
      </c>
      <c r="P1910" s="3">
        <f t="shared" si="266"/>
        <v>0</v>
      </c>
      <c r="Q1910" s="3">
        <f t="shared" si="267"/>
        <v>0</v>
      </c>
      <c r="R1910" s="3">
        <f>I1910 + M1910*Inputs!$B$9 - N1910/Inputs!$B$10</f>
        <v>340</v>
      </c>
    </row>
    <row r="1911" spans="1:18" x14ac:dyDescent="0.3">
      <c r="A1911" s="4">
        <v>46102.541666666657</v>
      </c>
      <c r="B1911" s="3">
        <v>36.712499999999999</v>
      </c>
      <c r="C1911" s="3">
        <v>0.99</v>
      </c>
      <c r="D1911" s="3">
        <f t="shared" si="261"/>
        <v>34.758645833333325</v>
      </c>
      <c r="E1911" s="3">
        <f>MAX(B1911 - D1911/Inputs!$B$5, 0)</f>
        <v>0</v>
      </c>
      <c r="F1911" s="3">
        <f>MAX(D1911*Inputs!$B$5 - B1911, 0)</f>
        <v>0</v>
      </c>
      <c r="G1911" s="3">
        <f t="shared" si="262"/>
        <v>0.99</v>
      </c>
      <c r="H1911" t="str">
        <f t="shared" si="263"/>
        <v>Reg</v>
      </c>
      <c r="I1911" s="3">
        <f t="shared" si="268"/>
        <v>340</v>
      </c>
      <c r="J1911" s="3">
        <f t="shared" si="269"/>
        <v>0</v>
      </c>
      <c r="K1911" s="3">
        <f>MIN(Inputs!$B$2, (Inputs!$B$8 - I1911)/Inputs!$B$9)</f>
        <v>0</v>
      </c>
      <c r="L1911" s="3">
        <f>MAX(MIN(Inputs!$B$2, I1911*Inputs!$B$10, Inputs!$B$8*Inputs!$B$4 - J1911), 0)</f>
        <v>170</v>
      </c>
      <c r="M1911" s="3">
        <f t="shared" si="264"/>
        <v>0</v>
      </c>
      <c r="N1911" s="3">
        <f t="shared" si="265"/>
        <v>0</v>
      </c>
      <c r="O1911" s="3">
        <f>IF(H1911="Reg", MIN(Inputs!$B$2, I1911*Inputs!$B$10, (Inputs!$B$8-I1911)/Inputs!$B$9), 0)</f>
        <v>0</v>
      </c>
      <c r="P1911" s="3">
        <f t="shared" si="266"/>
        <v>0</v>
      </c>
      <c r="Q1911" s="3">
        <f t="shared" si="267"/>
        <v>0</v>
      </c>
      <c r="R1911" s="3">
        <f>I1911 + M1911*Inputs!$B$9 - N1911/Inputs!$B$10</f>
        <v>340</v>
      </c>
    </row>
    <row r="1912" spans="1:18" x14ac:dyDescent="0.3">
      <c r="A1912" s="4">
        <v>46102.583333333343</v>
      </c>
      <c r="B1912" s="3">
        <v>34.127499999999998</v>
      </c>
      <c r="C1912" s="3">
        <v>1</v>
      </c>
      <c r="D1912" s="3">
        <f t="shared" si="261"/>
        <v>34.758645833333325</v>
      </c>
      <c r="E1912" s="3">
        <f>MAX(B1912 - D1912/Inputs!$B$5, 0)</f>
        <v>0</v>
      </c>
      <c r="F1912" s="3">
        <f>MAX(D1912*Inputs!$B$5 - B1912, 0)</f>
        <v>0</v>
      </c>
      <c r="G1912" s="3">
        <f t="shared" si="262"/>
        <v>1</v>
      </c>
      <c r="H1912" t="str">
        <f t="shared" si="263"/>
        <v>Reg</v>
      </c>
      <c r="I1912" s="3">
        <f t="shared" si="268"/>
        <v>340</v>
      </c>
      <c r="J1912" s="3">
        <f t="shared" si="269"/>
        <v>0</v>
      </c>
      <c r="K1912" s="3">
        <f>MIN(Inputs!$B$2, (Inputs!$B$8 - I1912)/Inputs!$B$9)</f>
        <v>0</v>
      </c>
      <c r="L1912" s="3">
        <f>MAX(MIN(Inputs!$B$2, I1912*Inputs!$B$10, Inputs!$B$8*Inputs!$B$4 - J1912), 0)</f>
        <v>170</v>
      </c>
      <c r="M1912" s="3">
        <f t="shared" si="264"/>
        <v>0</v>
      </c>
      <c r="N1912" s="3">
        <f t="shared" si="265"/>
        <v>0</v>
      </c>
      <c r="O1912" s="3">
        <f>IF(H1912="Reg", MIN(Inputs!$B$2, I1912*Inputs!$B$10, (Inputs!$B$8-I1912)/Inputs!$B$9), 0)</f>
        <v>0</v>
      </c>
      <c r="P1912" s="3">
        <f t="shared" si="266"/>
        <v>0</v>
      </c>
      <c r="Q1912" s="3">
        <f t="shared" si="267"/>
        <v>0</v>
      </c>
      <c r="R1912" s="3">
        <f>I1912 + M1912*Inputs!$B$9 - N1912/Inputs!$B$10</f>
        <v>340</v>
      </c>
    </row>
    <row r="1913" spans="1:18" x14ac:dyDescent="0.3">
      <c r="A1913" s="4">
        <v>46102.625</v>
      </c>
      <c r="B1913" s="3">
        <v>43.057500000000005</v>
      </c>
      <c r="C1913" s="3">
        <v>1</v>
      </c>
      <c r="D1913" s="3">
        <f t="shared" si="261"/>
        <v>34.758645833333325</v>
      </c>
      <c r="E1913" s="3">
        <f>MAX(B1913 - D1913/Inputs!$B$5, 0)</f>
        <v>3.5590388257575896</v>
      </c>
      <c r="F1913" s="3">
        <f>MAX(D1913*Inputs!$B$5 - B1913, 0)</f>
        <v>0</v>
      </c>
      <c r="G1913" s="3">
        <f t="shared" si="262"/>
        <v>1</v>
      </c>
      <c r="H1913" t="str">
        <f t="shared" si="263"/>
        <v>Discharge</v>
      </c>
      <c r="I1913" s="3">
        <f t="shared" si="268"/>
        <v>340</v>
      </c>
      <c r="J1913" s="3">
        <f t="shared" si="269"/>
        <v>0</v>
      </c>
      <c r="K1913" s="3">
        <f>MIN(Inputs!$B$2, (Inputs!$B$8 - I1913)/Inputs!$B$9)</f>
        <v>0</v>
      </c>
      <c r="L1913" s="3">
        <f>MAX(MIN(Inputs!$B$2, I1913*Inputs!$B$10, Inputs!$B$8*Inputs!$B$4 - J1913), 0)</f>
        <v>170</v>
      </c>
      <c r="M1913" s="3">
        <f t="shared" si="264"/>
        <v>0</v>
      </c>
      <c r="N1913" s="3">
        <f t="shared" si="265"/>
        <v>170</v>
      </c>
      <c r="O1913" s="3">
        <f>IF(H1913="Reg", MIN(Inputs!$B$2, I1913*Inputs!$B$10, (Inputs!$B$8-I1913)/Inputs!$B$9), 0)</f>
        <v>0</v>
      </c>
      <c r="P1913" s="3">
        <f t="shared" si="266"/>
        <v>7319.7750000000005</v>
      </c>
      <c r="Q1913" s="3">
        <f t="shared" si="267"/>
        <v>0</v>
      </c>
      <c r="R1913" s="3">
        <f>I1913 + M1913*Inputs!$B$9 - N1913/Inputs!$B$10</f>
        <v>158.77939109773115</v>
      </c>
    </row>
    <row r="1914" spans="1:18" x14ac:dyDescent="0.3">
      <c r="A1914" s="4">
        <v>46102.666666666657</v>
      </c>
      <c r="B1914" s="3">
        <v>42.319999999999993</v>
      </c>
      <c r="C1914" s="3">
        <v>1</v>
      </c>
      <c r="D1914" s="3">
        <f t="shared" si="261"/>
        <v>34.758645833333325</v>
      </c>
      <c r="E1914" s="3">
        <f>MAX(B1914 - D1914/Inputs!$B$5, 0)</f>
        <v>2.8215388257575782</v>
      </c>
      <c r="F1914" s="3">
        <f>MAX(D1914*Inputs!$B$5 - B1914, 0)</f>
        <v>0</v>
      </c>
      <c r="G1914" s="3">
        <f t="shared" si="262"/>
        <v>1</v>
      </c>
      <c r="H1914" t="str">
        <f t="shared" si="263"/>
        <v>Discharge</v>
      </c>
      <c r="I1914" s="3">
        <f t="shared" si="268"/>
        <v>158.77939109773115</v>
      </c>
      <c r="J1914" s="3">
        <f t="shared" si="269"/>
        <v>170</v>
      </c>
      <c r="K1914" s="3">
        <f>MIN(Inputs!$B$2, (Inputs!$B$8 - I1914)/Inputs!$B$9)</f>
        <v>170</v>
      </c>
      <c r="L1914" s="3">
        <f>MAX(MIN(Inputs!$B$2, I1914*Inputs!$B$10, Inputs!$B$8*Inputs!$B$4 - J1914), 0)</f>
        <v>148.94827166799323</v>
      </c>
      <c r="M1914" s="3">
        <f t="shared" si="264"/>
        <v>0</v>
      </c>
      <c r="N1914" s="3">
        <f t="shared" si="265"/>
        <v>148.94827166799323</v>
      </c>
      <c r="O1914" s="3">
        <f>IF(H1914="Reg", MIN(Inputs!$B$2, I1914*Inputs!$B$10, (Inputs!$B$8-I1914)/Inputs!$B$9), 0)</f>
        <v>0</v>
      </c>
      <c r="P1914" s="3">
        <f t="shared" si="266"/>
        <v>6303.4908569894724</v>
      </c>
      <c r="Q1914" s="3">
        <f t="shared" si="267"/>
        <v>0</v>
      </c>
      <c r="R1914" s="3">
        <f>I1914 + M1914*Inputs!$B$9 - N1914/Inputs!$B$10</f>
        <v>0</v>
      </c>
    </row>
    <row r="1915" spans="1:18" x14ac:dyDescent="0.3">
      <c r="A1915" s="4">
        <v>46102.708333333343</v>
      </c>
      <c r="B1915" s="3">
        <v>41.155000000000001</v>
      </c>
      <c r="C1915" s="3">
        <v>0.89</v>
      </c>
      <c r="D1915" s="3">
        <f t="shared" si="261"/>
        <v>34.758645833333325</v>
      </c>
      <c r="E1915" s="3">
        <f>MAX(B1915 - D1915/Inputs!$B$5, 0)</f>
        <v>1.6565388257575862</v>
      </c>
      <c r="F1915" s="3">
        <f>MAX(D1915*Inputs!$B$5 - B1915, 0)</f>
        <v>0</v>
      </c>
      <c r="G1915" s="3">
        <f t="shared" si="262"/>
        <v>0.89</v>
      </c>
      <c r="H1915" t="str">
        <f t="shared" si="263"/>
        <v>Discharge</v>
      </c>
      <c r="I1915" s="3">
        <f t="shared" si="268"/>
        <v>0</v>
      </c>
      <c r="J1915" s="3">
        <f t="shared" si="269"/>
        <v>318.94827166799325</v>
      </c>
      <c r="K1915" s="3">
        <f>MIN(Inputs!$B$2, (Inputs!$B$8 - I1915)/Inputs!$B$9)</f>
        <v>170</v>
      </c>
      <c r="L1915" s="3">
        <f>MAX(MIN(Inputs!$B$2, I1915*Inputs!$B$10, Inputs!$B$8*Inputs!$B$4 - J1915), 0)</f>
        <v>0</v>
      </c>
      <c r="M1915" s="3">
        <f t="shared" si="264"/>
        <v>0</v>
      </c>
      <c r="N1915" s="3">
        <f t="shared" si="265"/>
        <v>0</v>
      </c>
      <c r="O1915" s="3">
        <f>IF(H1915="Reg", MIN(Inputs!$B$2, I1915*Inputs!$B$10, (Inputs!$B$8-I1915)/Inputs!$B$9), 0)</f>
        <v>0</v>
      </c>
      <c r="P1915" s="3">
        <f t="shared" si="266"/>
        <v>0</v>
      </c>
      <c r="Q1915" s="3">
        <f t="shared" si="267"/>
        <v>0</v>
      </c>
      <c r="R1915" s="3">
        <f>I1915 + M1915*Inputs!$B$9 - N1915/Inputs!$B$10</f>
        <v>0</v>
      </c>
    </row>
    <row r="1916" spans="1:18" x14ac:dyDescent="0.3">
      <c r="A1916" s="4">
        <v>46102.75</v>
      </c>
      <c r="B1916" s="3">
        <v>70.524999999999991</v>
      </c>
      <c r="C1916" s="3">
        <v>13.14</v>
      </c>
      <c r="D1916" s="3">
        <f t="shared" si="261"/>
        <v>34.758645833333325</v>
      </c>
      <c r="E1916" s="3">
        <f>MAX(B1916 - D1916/Inputs!$B$5, 0)</f>
        <v>31.026538825757576</v>
      </c>
      <c r="F1916" s="3">
        <f>MAX(D1916*Inputs!$B$5 - B1916, 0)</f>
        <v>0</v>
      </c>
      <c r="G1916" s="3">
        <f t="shared" si="262"/>
        <v>13.14</v>
      </c>
      <c r="H1916" t="str">
        <f t="shared" si="263"/>
        <v>Discharge</v>
      </c>
      <c r="I1916" s="3">
        <f t="shared" si="268"/>
        <v>0</v>
      </c>
      <c r="J1916" s="3">
        <f t="shared" si="269"/>
        <v>318.94827166799325</v>
      </c>
      <c r="K1916" s="3">
        <f>MIN(Inputs!$B$2, (Inputs!$B$8 - I1916)/Inputs!$B$9)</f>
        <v>170</v>
      </c>
      <c r="L1916" s="3">
        <f>MAX(MIN(Inputs!$B$2, I1916*Inputs!$B$10, Inputs!$B$8*Inputs!$B$4 - J1916), 0)</f>
        <v>0</v>
      </c>
      <c r="M1916" s="3">
        <f t="shared" si="264"/>
        <v>0</v>
      </c>
      <c r="N1916" s="3">
        <f t="shared" si="265"/>
        <v>0</v>
      </c>
      <c r="O1916" s="3">
        <f>IF(H1916="Reg", MIN(Inputs!$B$2, I1916*Inputs!$B$10, (Inputs!$B$8-I1916)/Inputs!$B$9), 0)</f>
        <v>0</v>
      </c>
      <c r="P1916" s="3">
        <f t="shared" si="266"/>
        <v>0</v>
      </c>
      <c r="Q1916" s="3">
        <f t="shared" si="267"/>
        <v>0</v>
      </c>
      <c r="R1916" s="3">
        <f>I1916 + M1916*Inputs!$B$9 - N1916/Inputs!$B$10</f>
        <v>0</v>
      </c>
    </row>
    <row r="1917" spans="1:18" x14ac:dyDescent="0.3">
      <c r="A1917" s="4">
        <v>46102.791666666657</v>
      </c>
      <c r="B1917" s="3">
        <v>70.602499999999992</v>
      </c>
      <c r="C1917" s="3">
        <v>11.31</v>
      </c>
      <c r="D1917" s="3">
        <f t="shared" si="261"/>
        <v>34.758645833333325</v>
      </c>
      <c r="E1917" s="3">
        <f>MAX(B1917 - D1917/Inputs!$B$5, 0)</f>
        <v>31.104038825757577</v>
      </c>
      <c r="F1917" s="3">
        <f>MAX(D1917*Inputs!$B$5 - B1917, 0)</f>
        <v>0</v>
      </c>
      <c r="G1917" s="3">
        <f t="shared" si="262"/>
        <v>11.31</v>
      </c>
      <c r="H1917" t="str">
        <f t="shared" si="263"/>
        <v>Discharge</v>
      </c>
      <c r="I1917" s="3">
        <f t="shared" si="268"/>
        <v>0</v>
      </c>
      <c r="J1917" s="3">
        <f t="shared" si="269"/>
        <v>318.94827166799325</v>
      </c>
      <c r="K1917" s="3">
        <f>MIN(Inputs!$B$2, (Inputs!$B$8 - I1917)/Inputs!$B$9)</f>
        <v>170</v>
      </c>
      <c r="L1917" s="3">
        <f>MAX(MIN(Inputs!$B$2, I1917*Inputs!$B$10, Inputs!$B$8*Inputs!$B$4 - J1917), 0)</f>
        <v>0</v>
      </c>
      <c r="M1917" s="3">
        <f t="shared" si="264"/>
        <v>0</v>
      </c>
      <c r="N1917" s="3">
        <f t="shared" si="265"/>
        <v>0</v>
      </c>
      <c r="O1917" s="3">
        <f>IF(H1917="Reg", MIN(Inputs!$B$2, I1917*Inputs!$B$10, (Inputs!$B$8-I1917)/Inputs!$B$9), 0)</f>
        <v>0</v>
      </c>
      <c r="P1917" s="3">
        <f t="shared" si="266"/>
        <v>0</v>
      </c>
      <c r="Q1917" s="3">
        <f t="shared" si="267"/>
        <v>0</v>
      </c>
      <c r="R1917" s="3">
        <f>I1917 + M1917*Inputs!$B$9 - N1917/Inputs!$B$10</f>
        <v>0</v>
      </c>
    </row>
    <row r="1918" spans="1:18" x14ac:dyDescent="0.3">
      <c r="A1918" s="4">
        <v>46102.833333333343</v>
      </c>
      <c r="B1918" s="3">
        <v>63.02</v>
      </c>
      <c r="C1918" s="3">
        <v>5</v>
      </c>
      <c r="D1918" s="3">
        <f t="shared" si="261"/>
        <v>34.758645833333325</v>
      </c>
      <c r="E1918" s="3">
        <f>MAX(B1918 - D1918/Inputs!$B$5, 0)</f>
        <v>23.521538825757588</v>
      </c>
      <c r="F1918" s="3">
        <f>MAX(D1918*Inputs!$B$5 - B1918, 0)</f>
        <v>0</v>
      </c>
      <c r="G1918" s="3">
        <f t="shared" si="262"/>
        <v>5</v>
      </c>
      <c r="H1918" t="str">
        <f t="shared" si="263"/>
        <v>Discharge</v>
      </c>
      <c r="I1918" s="3">
        <f t="shared" si="268"/>
        <v>0</v>
      </c>
      <c r="J1918" s="3">
        <f t="shared" si="269"/>
        <v>318.94827166799325</v>
      </c>
      <c r="K1918" s="3">
        <f>MIN(Inputs!$B$2, (Inputs!$B$8 - I1918)/Inputs!$B$9)</f>
        <v>170</v>
      </c>
      <c r="L1918" s="3">
        <f>MAX(MIN(Inputs!$B$2, I1918*Inputs!$B$10, Inputs!$B$8*Inputs!$B$4 - J1918), 0)</f>
        <v>0</v>
      </c>
      <c r="M1918" s="3">
        <f t="shared" si="264"/>
        <v>0</v>
      </c>
      <c r="N1918" s="3">
        <f t="shared" si="265"/>
        <v>0</v>
      </c>
      <c r="O1918" s="3">
        <f>IF(H1918="Reg", MIN(Inputs!$B$2, I1918*Inputs!$B$10, (Inputs!$B$8-I1918)/Inputs!$B$9), 0)</f>
        <v>0</v>
      </c>
      <c r="P1918" s="3">
        <f t="shared" si="266"/>
        <v>0</v>
      </c>
      <c r="Q1918" s="3">
        <f t="shared" si="267"/>
        <v>0</v>
      </c>
      <c r="R1918" s="3">
        <f>I1918 + M1918*Inputs!$B$9 - N1918/Inputs!$B$10</f>
        <v>0</v>
      </c>
    </row>
    <row r="1919" spans="1:18" x14ac:dyDescent="0.3">
      <c r="A1919" s="4">
        <v>46102.875</v>
      </c>
      <c r="B1919" s="3">
        <v>38.53</v>
      </c>
      <c r="C1919" s="3">
        <v>0.05</v>
      </c>
      <c r="D1919" s="3">
        <f t="shared" si="261"/>
        <v>34.758645833333325</v>
      </c>
      <c r="E1919" s="3">
        <f>MAX(B1919 - D1919/Inputs!$B$5, 0)</f>
        <v>0</v>
      </c>
      <c r="F1919" s="3">
        <f>MAX(D1919*Inputs!$B$5 - B1919, 0)</f>
        <v>0</v>
      </c>
      <c r="G1919" s="3">
        <f t="shared" si="262"/>
        <v>0.05</v>
      </c>
      <c r="H1919" t="str">
        <f t="shared" si="263"/>
        <v>Reg</v>
      </c>
      <c r="I1919" s="3">
        <f t="shared" si="268"/>
        <v>0</v>
      </c>
      <c r="J1919" s="3">
        <f t="shared" si="269"/>
        <v>318.94827166799325</v>
      </c>
      <c r="K1919" s="3">
        <f>MIN(Inputs!$B$2, (Inputs!$B$8 - I1919)/Inputs!$B$9)</f>
        <v>170</v>
      </c>
      <c r="L1919" s="3">
        <f>MAX(MIN(Inputs!$B$2, I1919*Inputs!$B$10, Inputs!$B$8*Inputs!$B$4 - J1919), 0)</f>
        <v>0</v>
      </c>
      <c r="M1919" s="3">
        <f t="shared" si="264"/>
        <v>0</v>
      </c>
      <c r="N1919" s="3">
        <f t="shared" si="265"/>
        <v>0</v>
      </c>
      <c r="O1919" s="3">
        <f>IF(H1919="Reg", MIN(Inputs!$B$2, I1919*Inputs!$B$10, (Inputs!$B$8-I1919)/Inputs!$B$9), 0)</f>
        <v>0</v>
      </c>
      <c r="P1919" s="3">
        <f t="shared" si="266"/>
        <v>0</v>
      </c>
      <c r="Q1919" s="3">
        <f t="shared" si="267"/>
        <v>0</v>
      </c>
      <c r="R1919" s="3">
        <f>I1919 + M1919*Inputs!$B$9 - N1919/Inputs!$B$10</f>
        <v>0</v>
      </c>
    </row>
    <row r="1920" spans="1:18" x14ac:dyDescent="0.3">
      <c r="A1920" s="4">
        <v>46102.916666666657</v>
      </c>
      <c r="B1920" s="3">
        <v>34.547499999999999</v>
      </c>
      <c r="C1920" s="3">
        <v>0.05</v>
      </c>
      <c r="D1920" s="3">
        <f t="shared" si="261"/>
        <v>34.758645833333325</v>
      </c>
      <c r="E1920" s="3">
        <f>MAX(B1920 - D1920/Inputs!$B$5, 0)</f>
        <v>0</v>
      </c>
      <c r="F1920" s="3">
        <f>MAX(D1920*Inputs!$B$5 - B1920, 0)</f>
        <v>0</v>
      </c>
      <c r="G1920" s="3">
        <f t="shared" si="262"/>
        <v>0.05</v>
      </c>
      <c r="H1920" t="str">
        <f t="shared" si="263"/>
        <v>Reg</v>
      </c>
      <c r="I1920" s="3">
        <f t="shared" si="268"/>
        <v>0</v>
      </c>
      <c r="J1920" s="3">
        <f t="shared" si="269"/>
        <v>318.94827166799325</v>
      </c>
      <c r="K1920" s="3">
        <f>MIN(Inputs!$B$2, (Inputs!$B$8 - I1920)/Inputs!$B$9)</f>
        <v>170</v>
      </c>
      <c r="L1920" s="3">
        <f>MAX(MIN(Inputs!$B$2, I1920*Inputs!$B$10, Inputs!$B$8*Inputs!$B$4 - J1920), 0)</f>
        <v>0</v>
      </c>
      <c r="M1920" s="3">
        <f t="shared" si="264"/>
        <v>0</v>
      </c>
      <c r="N1920" s="3">
        <f t="shared" si="265"/>
        <v>0</v>
      </c>
      <c r="O1920" s="3">
        <f>IF(H1920="Reg", MIN(Inputs!$B$2, I1920*Inputs!$B$10, (Inputs!$B$8-I1920)/Inputs!$B$9), 0)</f>
        <v>0</v>
      </c>
      <c r="P1920" s="3">
        <f t="shared" si="266"/>
        <v>0</v>
      </c>
      <c r="Q1920" s="3">
        <f t="shared" si="267"/>
        <v>0</v>
      </c>
      <c r="R1920" s="3">
        <f>I1920 + M1920*Inputs!$B$9 - N1920/Inputs!$B$10</f>
        <v>0</v>
      </c>
    </row>
    <row r="1921" spans="1:18" x14ac:dyDescent="0.3">
      <c r="A1921" s="4">
        <v>46102.958333333343</v>
      </c>
      <c r="B1921" s="3">
        <v>30.612500000000001</v>
      </c>
      <c r="C1921" s="3">
        <v>0.02</v>
      </c>
      <c r="D1921" s="3">
        <f t="shared" si="261"/>
        <v>34.758645833333325</v>
      </c>
      <c r="E1921" s="3">
        <f>MAX(B1921 - D1921/Inputs!$B$5, 0)</f>
        <v>0</v>
      </c>
      <c r="F1921" s="3">
        <f>MAX(D1921*Inputs!$B$5 - B1921, 0)</f>
        <v>0</v>
      </c>
      <c r="G1921" s="3">
        <f t="shared" si="262"/>
        <v>0.02</v>
      </c>
      <c r="H1921" t="str">
        <f t="shared" si="263"/>
        <v>Reg</v>
      </c>
      <c r="I1921" s="3">
        <f t="shared" si="268"/>
        <v>0</v>
      </c>
      <c r="J1921" s="3">
        <f t="shared" si="269"/>
        <v>318.94827166799325</v>
      </c>
      <c r="K1921" s="3">
        <f>MIN(Inputs!$B$2, (Inputs!$B$8 - I1921)/Inputs!$B$9)</f>
        <v>170</v>
      </c>
      <c r="L1921" s="3">
        <f>MAX(MIN(Inputs!$B$2, I1921*Inputs!$B$10, Inputs!$B$8*Inputs!$B$4 - J1921), 0)</f>
        <v>0</v>
      </c>
      <c r="M1921" s="3">
        <f t="shared" si="264"/>
        <v>0</v>
      </c>
      <c r="N1921" s="3">
        <f t="shared" si="265"/>
        <v>0</v>
      </c>
      <c r="O1921" s="3">
        <f>IF(H1921="Reg", MIN(Inputs!$B$2, I1921*Inputs!$B$10, (Inputs!$B$8-I1921)/Inputs!$B$9), 0)</f>
        <v>0</v>
      </c>
      <c r="P1921" s="3">
        <f t="shared" si="266"/>
        <v>0</v>
      </c>
      <c r="Q1921" s="3">
        <f t="shared" si="267"/>
        <v>0</v>
      </c>
      <c r="R1921" s="3">
        <f>I1921 + M1921*Inputs!$B$9 - N1921/Inputs!$B$10</f>
        <v>0</v>
      </c>
    </row>
    <row r="1922" spans="1:18" x14ac:dyDescent="0.3">
      <c r="A1922" s="4">
        <v>46103</v>
      </c>
      <c r="B1922" s="3">
        <v>23.975000000000001</v>
      </c>
      <c r="C1922" s="3">
        <v>0.04</v>
      </c>
      <c r="D1922" s="3">
        <f t="shared" ref="D1922:D1985" si="270">AVERAGEIFS(B:B, A:A, "&gt;="&amp;INT(A1922), A:A, "&lt;"&amp;INT(A1922)+1)</f>
        <v>42.283854166666664</v>
      </c>
      <c r="E1922" s="3">
        <f>MAX(B1922 - D1922/Inputs!$B$5, 0)</f>
        <v>0</v>
      </c>
      <c r="F1922" s="3">
        <f>MAX(D1922*Inputs!$B$5 - B1922, 0)</f>
        <v>13.234791666666666</v>
      </c>
      <c r="G1922" s="3">
        <f t="shared" ref="G1922:G1985" si="271">C1922</f>
        <v>0.04</v>
      </c>
      <c r="H1922" t="str">
        <f t="shared" ref="H1922:H1985" si="272">IF(MAX(E1922, F1922, G1922)&lt;=0, "Idle", IF(AND(G1922&gt;=E1922, G1922&gt;=F1922), "Reg", IF(E1922&gt;=F1922, "Discharge", "Charge")))</f>
        <v>Charge</v>
      </c>
      <c r="I1922" s="3">
        <f t="shared" si="268"/>
        <v>0</v>
      </c>
      <c r="J1922" s="3">
        <f t="shared" si="269"/>
        <v>0</v>
      </c>
      <c r="K1922" s="3">
        <f>MIN(Inputs!$B$2, (Inputs!$B$8 - I1922)/Inputs!$B$9)</f>
        <v>170</v>
      </c>
      <c r="L1922" s="3">
        <f>MAX(MIN(Inputs!$B$2, I1922*Inputs!$B$10, Inputs!$B$8*Inputs!$B$4 - J1922), 0)</f>
        <v>0</v>
      </c>
      <c r="M1922" s="3">
        <f t="shared" ref="M1922:M1985" si="273">IF(H1922="Charge", K1922, 0)</f>
        <v>170</v>
      </c>
      <c r="N1922" s="3">
        <f t="shared" ref="N1922:N1985" si="274">IF(H1922="Discharge", L1922, 0)</f>
        <v>0</v>
      </c>
      <c r="O1922" s="3">
        <f>IF(H1922="Reg", MIN(Inputs!$B$2, I1922*Inputs!$B$10, (Inputs!$B$8-I1922)/Inputs!$B$9), 0)</f>
        <v>0</v>
      </c>
      <c r="P1922" s="3">
        <f t="shared" ref="P1922:P1985" si="275">(N1922 - M1922) * B1922</f>
        <v>-4075.7500000000005</v>
      </c>
      <c r="Q1922" s="3">
        <f t="shared" ref="Q1922:Q1985" si="276">O1922 * C1922</f>
        <v>0</v>
      </c>
      <c r="R1922" s="3">
        <f>I1922 + M1922*Inputs!$B$9 - N1922/Inputs!$B$10</f>
        <v>159.4741358339966</v>
      </c>
    </row>
    <row r="1923" spans="1:18" x14ac:dyDescent="0.3">
      <c r="A1923" s="4">
        <v>46103.041666666657</v>
      </c>
      <c r="B1923" s="3">
        <v>22.654999999999998</v>
      </c>
      <c r="C1923" s="3">
        <v>0.04</v>
      </c>
      <c r="D1923" s="3">
        <f t="shared" si="270"/>
        <v>42.283854166666664</v>
      </c>
      <c r="E1923" s="3">
        <f>MAX(B1923 - D1923/Inputs!$B$5, 0)</f>
        <v>0</v>
      </c>
      <c r="F1923" s="3">
        <f>MAX(D1923*Inputs!$B$5 - B1923, 0)</f>
        <v>14.55479166666667</v>
      </c>
      <c r="G1923" s="3">
        <f t="shared" si="271"/>
        <v>0.04</v>
      </c>
      <c r="H1923" t="str">
        <f t="shared" si="272"/>
        <v>Charge</v>
      </c>
      <c r="I1923" s="3">
        <f t="shared" ref="I1923:I1986" si="277">R1922</f>
        <v>159.4741358339966</v>
      </c>
      <c r="J1923" s="3">
        <f t="shared" ref="J1923:J1986" si="278">IF(INT(A1923)=INT(A1922), J1922 + N1922, 0)</f>
        <v>0</v>
      </c>
      <c r="K1923" s="3">
        <f>MIN(Inputs!$B$2, (Inputs!$B$8 - I1923)/Inputs!$B$9)</f>
        <v>170</v>
      </c>
      <c r="L1923" s="3">
        <f>MAX(MIN(Inputs!$B$2, I1923*Inputs!$B$10, Inputs!$B$8*Inputs!$B$4 - J1923), 0)</f>
        <v>149.6</v>
      </c>
      <c r="M1923" s="3">
        <f t="shared" si="273"/>
        <v>170</v>
      </c>
      <c r="N1923" s="3">
        <f t="shared" si="274"/>
        <v>0</v>
      </c>
      <c r="O1923" s="3">
        <f>IF(H1923="Reg", MIN(Inputs!$B$2, I1923*Inputs!$B$10, (Inputs!$B$8-I1923)/Inputs!$B$9), 0)</f>
        <v>0</v>
      </c>
      <c r="P1923" s="3">
        <f t="shared" si="275"/>
        <v>-3851.3499999999995</v>
      </c>
      <c r="Q1923" s="3">
        <f t="shared" si="276"/>
        <v>0</v>
      </c>
      <c r="R1923" s="3">
        <f>I1923 + M1923*Inputs!$B$9 - N1923/Inputs!$B$10</f>
        <v>318.9482716679932</v>
      </c>
    </row>
    <row r="1924" spans="1:18" x14ac:dyDescent="0.3">
      <c r="A1924" s="4">
        <v>46103.083333333343</v>
      </c>
      <c r="B1924" s="3">
        <v>18.314999999999998</v>
      </c>
      <c r="C1924" s="3">
        <v>0.04</v>
      </c>
      <c r="D1924" s="3">
        <f t="shared" si="270"/>
        <v>42.283854166666664</v>
      </c>
      <c r="E1924" s="3">
        <f>MAX(B1924 - D1924/Inputs!$B$5, 0)</f>
        <v>0</v>
      </c>
      <c r="F1924" s="3">
        <f>MAX(D1924*Inputs!$B$5 - B1924, 0)</f>
        <v>18.89479166666667</v>
      </c>
      <c r="G1924" s="3">
        <f t="shared" si="271"/>
        <v>0.04</v>
      </c>
      <c r="H1924" t="str">
        <f t="shared" si="272"/>
        <v>Charge</v>
      </c>
      <c r="I1924" s="3">
        <f t="shared" si="277"/>
        <v>318.9482716679932</v>
      </c>
      <c r="J1924" s="3">
        <f t="shared" si="278"/>
        <v>0</v>
      </c>
      <c r="K1924" s="3">
        <f>MIN(Inputs!$B$2, (Inputs!$B$8 - I1924)/Inputs!$B$9)</f>
        <v>22.44121780453775</v>
      </c>
      <c r="L1924" s="3">
        <f>MAX(MIN(Inputs!$B$2, I1924*Inputs!$B$10, Inputs!$B$8*Inputs!$B$4 - J1924), 0)</f>
        <v>170</v>
      </c>
      <c r="M1924" s="3">
        <f t="shared" si="273"/>
        <v>22.44121780453775</v>
      </c>
      <c r="N1924" s="3">
        <f t="shared" si="274"/>
        <v>0</v>
      </c>
      <c r="O1924" s="3">
        <f>IF(H1924="Reg", MIN(Inputs!$B$2, I1924*Inputs!$B$10, (Inputs!$B$8-I1924)/Inputs!$B$9), 0)</f>
        <v>0</v>
      </c>
      <c r="P1924" s="3">
        <f t="shared" si="275"/>
        <v>-411.01090409010885</v>
      </c>
      <c r="Q1924" s="3">
        <f t="shared" si="276"/>
        <v>0</v>
      </c>
      <c r="R1924" s="3">
        <f>I1924 + M1924*Inputs!$B$9 - N1924/Inputs!$B$10</f>
        <v>340</v>
      </c>
    </row>
    <row r="1925" spans="1:18" x14ac:dyDescent="0.3">
      <c r="A1925" s="4">
        <v>46103.125</v>
      </c>
      <c r="B1925" s="3">
        <v>17.2575</v>
      </c>
      <c r="C1925" s="3">
        <v>0.05</v>
      </c>
      <c r="D1925" s="3">
        <f t="shared" si="270"/>
        <v>42.283854166666664</v>
      </c>
      <c r="E1925" s="3">
        <f>MAX(B1925 - D1925/Inputs!$B$5, 0)</f>
        <v>0</v>
      </c>
      <c r="F1925" s="3">
        <f>MAX(D1925*Inputs!$B$5 - B1925, 0)</f>
        <v>19.952291666666667</v>
      </c>
      <c r="G1925" s="3">
        <f t="shared" si="271"/>
        <v>0.05</v>
      </c>
      <c r="H1925" t="str">
        <f t="shared" si="272"/>
        <v>Charge</v>
      </c>
      <c r="I1925" s="3">
        <f t="shared" si="277"/>
        <v>340</v>
      </c>
      <c r="J1925" s="3">
        <f t="shared" si="278"/>
        <v>0</v>
      </c>
      <c r="K1925" s="3">
        <f>MIN(Inputs!$B$2, (Inputs!$B$8 - I1925)/Inputs!$B$9)</f>
        <v>0</v>
      </c>
      <c r="L1925" s="3">
        <f>MAX(MIN(Inputs!$B$2, I1925*Inputs!$B$10, Inputs!$B$8*Inputs!$B$4 - J1925), 0)</f>
        <v>170</v>
      </c>
      <c r="M1925" s="3">
        <f t="shared" si="273"/>
        <v>0</v>
      </c>
      <c r="N1925" s="3">
        <f t="shared" si="274"/>
        <v>0</v>
      </c>
      <c r="O1925" s="3">
        <f>IF(H1925="Reg", MIN(Inputs!$B$2, I1925*Inputs!$B$10, (Inputs!$B$8-I1925)/Inputs!$B$9), 0)</f>
        <v>0</v>
      </c>
      <c r="P1925" s="3">
        <f t="shared" si="275"/>
        <v>0</v>
      </c>
      <c r="Q1925" s="3">
        <f t="shared" si="276"/>
        <v>0</v>
      </c>
      <c r="R1925" s="3">
        <f>I1925 + M1925*Inputs!$B$9 - N1925/Inputs!$B$10</f>
        <v>340</v>
      </c>
    </row>
    <row r="1926" spans="1:18" x14ac:dyDescent="0.3">
      <c r="A1926" s="4">
        <v>46103.166666666657</v>
      </c>
      <c r="B1926" s="3">
        <v>16.695</v>
      </c>
      <c r="C1926" s="3">
        <v>0.05</v>
      </c>
      <c r="D1926" s="3">
        <f t="shared" si="270"/>
        <v>42.283854166666664</v>
      </c>
      <c r="E1926" s="3">
        <f>MAX(B1926 - D1926/Inputs!$B$5, 0)</f>
        <v>0</v>
      </c>
      <c r="F1926" s="3">
        <f>MAX(D1926*Inputs!$B$5 - B1926, 0)</f>
        <v>20.514791666666667</v>
      </c>
      <c r="G1926" s="3">
        <f t="shared" si="271"/>
        <v>0.05</v>
      </c>
      <c r="H1926" t="str">
        <f t="shared" si="272"/>
        <v>Charge</v>
      </c>
      <c r="I1926" s="3">
        <f t="shared" si="277"/>
        <v>340</v>
      </c>
      <c r="J1926" s="3">
        <f t="shared" si="278"/>
        <v>0</v>
      </c>
      <c r="K1926" s="3">
        <f>MIN(Inputs!$B$2, (Inputs!$B$8 - I1926)/Inputs!$B$9)</f>
        <v>0</v>
      </c>
      <c r="L1926" s="3">
        <f>MAX(MIN(Inputs!$B$2, I1926*Inputs!$B$10, Inputs!$B$8*Inputs!$B$4 - J1926), 0)</f>
        <v>170</v>
      </c>
      <c r="M1926" s="3">
        <f t="shared" si="273"/>
        <v>0</v>
      </c>
      <c r="N1926" s="3">
        <f t="shared" si="274"/>
        <v>0</v>
      </c>
      <c r="O1926" s="3">
        <f>IF(H1926="Reg", MIN(Inputs!$B$2, I1926*Inputs!$B$10, (Inputs!$B$8-I1926)/Inputs!$B$9), 0)</f>
        <v>0</v>
      </c>
      <c r="P1926" s="3">
        <f t="shared" si="275"/>
        <v>0</v>
      </c>
      <c r="Q1926" s="3">
        <f t="shared" si="276"/>
        <v>0</v>
      </c>
      <c r="R1926" s="3">
        <f>I1926 + M1926*Inputs!$B$9 - N1926/Inputs!$B$10</f>
        <v>340</v>
      </c>
    </row>
    <row r="1927" spans="1:18" x14ac:dyDescent="0.3">
      <c r="A1927" s="4">
        <v>46103.208333333343</v>
      </c>
      <c r="B1927" s="3">
        <v>16.265000000000001</v>
      </c>
      <c r="C1927" s="3">
        <v>0.05</v>
      </c>
      <c r="D1927" s="3">
        <f t="shared" si="270"/>
        <v>42.283854166666664</v>
      </c>
      <c r="E1927" s="3">
        <f>MAX(B1927 - D1927/Inputs!$B$5, 0)</f>
        <v>0</v>
      </c>
      <c r="F1927" s="3">
        <f>MAX(D1927*Inputs!$B$5 - B1927, 0)</f>
        <v>20.944791666666667</v>
      </c>
      <c r="G1927" s="3">
        <f t="shared" si="271"/>
        <v>0.05</v>
      </c>
      <c r="H1927" t="str">
        <f t="shared" si="272"/>
        <v>Charge</v>
      </c>
      <c r="I1927" s="3">
        <f t="shared" si="277"/>
        <v>340</v>
      </c>
      <c r="J1927" s="3">
        <f t="shared" si="278"/>
        <v>0</v>
      </c>
      <c r="K1927" s="3">
        <f>MIN(Inputs!$B$2, (Inputs!$B$8 - I1927)/Inputs!$B$9)</f>
        <v>0</v>
      </c>
      <c r="L1927" s="3">
        <f>MAX(MIN(Inputs!$B$2, I1927*Inputs!$B$10, Inputs!$B$8*Inputs!$B$4 - J1927), 0)</f>
        <v>170</v>
      </c>
      <c r="M1927" s="3">
        <f t="shared" si="273"/>
        <v>0</v>
      </c>
      <c r="N1927" s="3">
        <f t="shared" si="274"/>
        <v>0</v>
      </c>
      <c r="O1927" s="3">
        <f>IF(H1927="Reg", MIN(Inputs!$B$2, I1927*Inputs!$B$10, (Inputs!$B$8-I1927)/Inputs!$B$9), 0)</f>
        <v>0</v>
      </c>
      <c r="P1927" s="3">
        <f t="shared" si="275"/>
        <v>0</v>
      </c>
      <c r="Q1927" s="3">
        <f t="shared" si="276"/>
        <v>0</v>
      </c>
      <c r="R1927" s="3">
        <f>I1927 + M1927*Inputs!$B$9 - N1927/Inputs!$B$10</f>
        <v>340</v>
      </c>
    </row>
    <row r="1928" spans="1:18" x14ac:dyDescent="0.3">
      <c r="A1928" s="4">
        <v>46103.25</v>
      </c>
      <c r="B1928" s="3">
        <v>16.074999999999999</v>
      </c>
      <c r="C1928" s="3">
        <v>0.17</v>
      </c>
      <c r="D1928" s="3">
        <f t="shared" si="270"/>
        <v>42.283854166666664</v>
      </c>
      <c r="E1928" s="3">
        <f>MAX(B1928 - D1928/Inputs!$B$5, 0)</f>
        <v>0</v>
      </c>
      <c r="F1928" s="3">
        <f>MAX(D1928*Inputs!$B$5 - B1928, 0)</f>
        <v>21.134791666666668</v>
      </c>
      <c r="G1928" s="3">
        <f t="shared" si="271"/>
        <v>0.17</v>
      </c>
      <c r="H1928" t="str">
        <f t="shared" si="272"/>
        <v>Charge</v>
      </c>
      <c r="I1928" s="3">
        <f t="shared" si="277"/>
        <v>340</v>
      </c>
      <c r="J1928" s="3">
        <f t="shared" si="278"/>
        <v>0</v>
      </c>
      <c r="K1928" s="3">
        <f>MIN(Inputs!$B$2, (Inputs!$B$8 - I1928)/Inputs!$B$9)</f>
        <v>0</v>
      </c>
      <c r="L1928" s="3">
        <f>MAX(MIN(Inputs!$B$2, I1928*Inputs!$B$10, Inputs!$B$8*Inputs!$B$4 - J1928), 0)</f>
        <v>170</v>
      </c>
      <c r="M1928" s="3">
        <f t="shared" si="273"/>
        <v>0</v>
      </c>
      <c r="N1928" s="3">
        <f t="shared" si="274"/>
        <v>0</v>
      </c>
      <c r="O1928" s="3">
        <f>IF(H1928="Reg", MIN(Inputs!$B$2, I1928*Inputs!$B$10, (Inputs!$B$8-I1928)/Inputs!$B$9), 0)</f>
        <v>0</v>
      </c>
      <c r="P1928" s="3">
        <f t="shared" si="275"/>
        <v>0</v>
      </c>
      <c r="Q1928" s="3">
        <f t="shared" si="276"/>
        <v>0</v>
      </c>
      <c r="R1928" s="3">
        <f>I1928 + M1928*Inputs!$B$9 - N1928/Inputs!$B$10</f>
        <v>340</v>
      </c>
    </row>
    <row r="1929" spans="1:18" x14ac:dyDescent="0.3">
      <c r="A1929" s="4">
        <v>46103.291666666657</v>
      </c>
      <c r="B1929" s="3">
        <v>16.5625</v>
      </c>
      <c r="C1929" s="3">
        <v>5</v>
      </c>
      <c r="D1929" s="3">
        <f t="shared" si="270"/>
        <v>42.283854166666664</v>
      </c>
      <c r="E1929" s="3">
        <f>MAX(B1929 - D1929/Inputs!$B$5, 0)</f>
        <v>0</v>
      </c>
      <c r="F1929" s="3">
        <f>MAX(D1929*Inputs!$B$5 - B1929, 0)</f>
        <v>20.647291666666668</v>
      </c>
      <c r="G1929" s="3">
        <f t="shared" si="271"/>
        <v>5</v>
      </c>
      <c r="H1929" t="str">
        <f t="shared" si="272"/>
        <v>Charge</v>
      </c>
      <c r="I1929" s="3">
        <f t="shared" si="277"/>
        <v>340</v>
      </c>
      <c r="J1929" s="3">
        <f t="shared" si="278"/>
        <v>0</v>
      </c>
      <c r="K1929" s="3">
        <f>MIN(Inputs!$B$2, (Inputs!$B$8 - I1929)/Inputs!$B$9)</f>
        <v>0</v>
      </c>
      <c r="L1929" s="3">
        <f>MAX(MIN(Inputs!$B$2, I1929*Inputs!$B$10, Inputs!$B$8*Inputs!$B$4 - J1929), 0)</f>
        <v>170</v>
      </c>
      <c r="M1929" s="3">
        <f t="shared" si="273"/>
        <v>0</v>
      </c>
      <c r="N1929" s="3">
        <f t="shared" si="274"/>
        <v>0</v>
      </c>
      <c r="O1929" s="3">
        <f>IF(H1929="Reg", MIN(Inputs!$B$2, I1929*Inputs!$B$10, (Inputs!$B$8-I1929)/Inputs!$B$9), 0)</f>
        <v>0</v>
      </c>
      <c r="P1929" s="3">
        <f t="shared" si="275"/>
        <v>0</v>
      </c>
      <c r="Q1929" s="3">
        <f t="shared" si="276"/>
        <v>0</v>
      </c>
      <c r="R1929" s="3">
        <f>I1929 + M1929*Inputs!$B$9 - N1929/Inputs!$B$10</f>
        <v>340</v>
      </c>
    </row>
    <row r="1930" spans="1:18" x14ac:dyDescent="0.3">
      <c r="A1930" s="4">
        <v>46103.333333333343</v>
      </c>
      <c r="B1930" s="3">
        <v>15.705</v>
      </c>
      <c r="C1930" s="3">
        <v>2.68</v>
      </c>
      <c r="D1930" s="3">
        <f t="shared" si="270"/>
        <v>42.283854166666664</v>
      </c>
      <c r="E1930" s="3">
        <f>MAX(B1930 - D1930/Inputs!$B$5, 0)</f>
        <v>0</v>
      </c>
      <c r="F1930" s="3">
        <f>MAX(D1930*Inputs!$B$5 - B1930, 0)</f>
        <v>21.504791666666669</v>
      </c>
      <c r="G1930" s="3">
        <f t="shared" si="271"/>
        <v>2.68</v>
      </c>
      <c r="H1930" t="str">
        <f t="shared" si="272"/>
        <v>Charge</v>
      </c>
      <c r="I1930" s="3">
        <f t="shared" si="277"/>
        <v>340</v>
      </c>
      <c r="J1930" s="3">
        <f t="shared" si="278"/>
        <v>0</v>
      </c>
      <c r="K1930" s="3">
        <f>MIN(Inputs!$B$2, (Inputs!$B$8 - I1930)/Inputs!$B$9)</f>
        <v>0</v>
      </c>
      <c r="L1930" s="3">
        <f>MAX(MIN(Inputs!$B$2, I1930*Inputs!$B$10, Inputs!$B$8*Inputs!$B$4 - J1930), 0)</f>
        <v>170</v>
      </c>
      <c r="M1930" s="3">
        <f t="shared" si="273"/>
        <v>0</v>
      </c>
      <c r="N1930" s="3">
        <f t="shared" si="274"/>
        <v>0</v>
      </c>
      <c r="O1930" s="3">
        <f>IF(H1930="Reg", MIN(Inputs!$B$2, I1930*Inputs!$B$10, (Inputs!$B$8-I1930)/Inputs!$B$9), 0)</f>
        <v>0</v>
      </c>
      <c r="P1930" s="3">
        <f t="shared" si="275"/>
        <v>0</v>
      </c>
      <c r="Q1930" s="3">
        <f t="shared" si="276"/>
        <v>0</v>
      </c>
      <c r="R1930" s="3">
        <f>I1930 + M1930*Inputs!$B$9 - N1930/Inputs!$B$10</f>
        <v>340</v>
      </c>
    </row>
    <row r="1931" spans="1:18" x14ac:dyDescent="0.3">
      <c r="A1931" s="4">
        <v>46103.375</v>
      </c>
      <c r="B1931" s="3">
        <v>3.3925000000000001</v>
      </c>
      <c r="C1931" s="3">
        <v>1</v>
      </c>
      <c r="D1931" s="3">
        <f t="shared" si="270"/>
        <v>42.283854166666664</v>
      </c>
      <c r="E1931" s="3">
        <f>MAX(B1931 - D1931/Inputs!$B$5, 0)</f>
        <v>0</v>
      </c>
      <c r="F1931" s="3">
        <f>MAX(D1931*Inputs!$B$5 - B1931, 0)</f>
        <v>33.817291666666669</v>
      </c>
      <c r="G1931" s="3">
        <f t="shared" si="271"/>
        <v>1</v>
      </c>
      <c r="H1931" t="str">
        <f t="shared" si="272"/>
        <v>Charge</v>
      </c>
      <c r="I1931" s="3">
        <f t="shared" si="277"/>
        <v>340</v>
      </c>
      <c r="J1931" s="3">
        <f t="shared" si="278"/>
        <v>0</v>
      </c>
      <c r="K1931" s="3">
        <f>MIN(Inputs!$B$2, (Inputs!$B$8 - I1931)/Inputs!$B$9)</f>
        <v>0</v>
      </c>
      <c r="L1931" s="3">
        <f>MAX(MIN(Inputs!$B$2, I1931*Inputs!$B$10, Inputs!$B$8*Inputs!$B$4 - J1931), 0)</f>
        <v>170</v>
      </c>
      <c r="M1931" s="3">
        <f t="shared" si="273"/>
        <v>0</v>
      </c>
      <c r="N1931" s="3">
        <f t="shared" si="274"/>
        <v>0</v>
      </c>
      <c r="O1931" s="3">
        <f>IF(H1931="Reg", MIN(Inputs!$B$2, I1931*Inputs!$B$10, (Inputs!$B$8-I1931)/Inputs!$B$9), 0)</f>
        <v>0</v>
      </c>
      <c r="P1931" s="3">
        <f t="shared" si="275"/>
        <v>0</v>
      </c>
      <c r="Q1931" s="3">
        <f t="shared" si="276"/>
        <v>0</v>
      </c>
      <c r="R1931" s="3">
        <f>I1931 + M1931*Inputs!$B$9 - N1931/Inputs!$B$10</f>
        <v>340</v>
      </c>
    </row>
    <row r="1932" spans="1:18" x14ac:dyDescent="0.3">
      <c r="A1932" s="4">
        <v>46103.416666666657</v>
      </c>
      <c r="B1932" s="3">
        <v>-5.7500000000000009E-2</v>
      </c>
      <c r="C1932" s="3">
        <v>1</v>
      </c>
      <c r="D1932" s="3">
        <f t="shared" si="270"/>
        <v>42.283854166666664</v>
      </c>
      <c r="E1932" s="3">
        <f>MAX(B1932 - D1932/Inputs!$B$5, 0)</f>
        <v>0</v>
      </c>
      <c r="F1932" s="3">
        <f>MAX(D1932*Inputs!$B$5 - B1932, 0)</f>
        <v>37.267291666666665</v>
      </c>
      <c r="G1932" s="3">
        <f t="shared" si="271"/>
        <v>1</v>
      </c>
      <c r="H1932" t="str">
        <f t="shared" si="272"/>
        <v>Charge</v>
      </c>
      <c r="I1932" s="3">
        <f t="shared" si="277"/>
        <v>340</v>
      </c>
      <c r="J1932" s="3">
        <f t="shared" si="278"/>
        <v>0</v>
      </c>
      <c r="K1932" s="3">
        <f>MIN(Inputs!$B$2, (Inputs!$B$8 - I1932)/Inputs!$B$9)</f>
        <v>0</v>
      </c>
      <c r="L1932" s="3">
        <f>MAX(MIN(Inputs!$B$2, I1932*Inputs!$B$10, Inputs!$B$8*Inputs!$B$4 - J1932), 0)</f>
        <v>170</v>
      </c>
      <c r="M1932" s="3">
        <f t="shared" si="273"/>
        <v>0</v>
      </c>
      <c r="N1932" s="3">
        <f t="shared" si="274"/>
        <v>0</v>
      </c>
      <c r="O1932" s="3">
        <f>IF(H1932="Reg", MIN(Inputs!$B$2, I1932*Inputs!$B$10, (Inputs!$B$8-I1932)/Inputs!$B$9), 0)</f>
        <v>0</v>
      </c>
      <c r="P1932" s="3">
        <f t="shared" si="275"/>
        <v>0</v>
      </c>
      <c r="Q1932" s="3">
        <f t="shared" si="276"/>
        <v>0</v>
      </c>
      <c r="R1932" s="3">
        <f>I1932 + M1932*Inputs!$B$9 - N1932/Inputs!$B$10</f>
        <v>340</v>
      </c>
    </row>
    <row r="1933" spans="1:18" x14ac:dyDescent="0.3">
      <c r="A1933" s="4">
        <v>46103.458333333343</v>
      </c>
      <c r="B1933" s="3">
        <v>-0.5575</v>
      </c>
      <c r="C1933" s="3">
        <v>0.77</v>
      </c>
      <c r="D1933" s="3">
        <f t="shared" si="270"/>
        <v>42.283854166666664</v>
      </c>
      <c r="E1933" s="3">
        <f>MAX(B1933 - D1933/Inputs!$B$5, 0)</f>
        <v>0</v>
      </c>
      <c r="F1933" s="3">
        <f>MAX(D1933*Inputs!$B$5 - B1933, 0)</f>
        <v>37.767291666666665</v>
      </c>
      <c r="G1933" s="3">
        <f t="shared" si="271"/>
        <v>0.77</v>
      </c>
      <c r="H1933" t="str">
        <f t="shared" si="272"/>
        <v>Charge</v>
      </c>
      <c r="I1933" s="3">
        <f t="shared" si="277"/>
        <v>340</v>
      </c>
      <c r="J1933" s="3">
        <f t="shared" si="278"/>
        <v>0</v>
      </c>
      <c r="K1933" s="3">
        <f>MIN(Inputs!$B$2, (Inputs!$B$8 - I1933)/Inputs!$B$9)</f>
        <v>0</v>
      </c>
      <c r="L1933" s="3">
        <f>MAX(MIN(Inputs!$B$2, I1933*Inputs!$B$10, Inputs!$B$8*Inputs!$B$4 - J1933), 0)</f>
        <v>170</v>
      </c>
      <c r="M1933" s="3">
        <f t="shared" si="273"/>
        <v>0</v>
      </c>
      <c r="N1933" s="3">
        <f t="shared" si="274"/>
        <v>0</v>
      </c>
      <c r="O1933" s="3">
        <f>IF(H1933="Reg", MIN(Inputs!$B$2, I1933*Inputs!$B$10, (Inputs!$B$8-I1933)/Inputs!$B$9), 0)</f>
        <v>0</v>
      </c>
      <c r="P1933" s="3">
        <f t="shared" si="275"/>
        <v>0</v>
      </c>
      <c r="Q1933" s="3">
        <f t="shared" si="276"/>
        <v>0</v>
      </c>
      <c r="R1933" s="3">
        <f>I1933 + M1933*Inputs!$B$9 - N1933/Inputs!$B$10</f>
        <v>340</v>
      </c>
    </row>
    <row r="1934" spans="1:18" x14ac:dyDescent="0.3">
      <c r="A1934" s="4">
        <v>46103.5</v>
      </c>
      <c r="B1934" s="3">
        <v>7.7424999999999997</v>
      </c>
      <c r="C1934" s="3">
        <v>0.5</v>
      </c>
      <c r="D1934" s="3">
        <f t="shared" si="270"/>
        <v>42.283854166666664</v>
      </c>
      <c r="E1934" s="3">
        <f>MAX(B1934 - D1934/Inputs!$B$5, 0)</f>
        <v>0</v>
      </c>
      <c r="F1934" s="3">
        <f>MAX(D1934*Inputs!$B$5 - B1934, 0)</f>
        <v>29.467291666666668</v>
      </c>
      <c r="G1934" s="3">
        <f t="shared" si="271"/>
        <v>0.5</v>
      </c>
      <c r="H1934" t="str">
        <f t="shared" si="272"/>
        <v>Charge</v>
      </c>
      <c r="I1934" s="3">
        <f t="shared" si="277"/>
        <v>340</v>
      </c>
      <c r="J1934" s="3">
        <f t="shared" si="278"/>
        <v>0</v>
      </c>
      <c r="K1934" s="3">
        <f>MIN(Inputs!$B$2, (Inputs!$B$8 - I1934)/Inputs!$B$9)</f>
        <v>0</v>
      </c>
      <c r="L1934" s="3">
        <f>MAX(MIN(Inputs!$B$2, I1934*Inputs!$B$10, Inputs!$B$8*Inputs!$B$4 - J1934), 0)</f>
        <v>170</v>
      </c>
      <c r="M1934" s="3">
        <f t="shared" si="273"/>
        <v>0</v>
      </c>
      <c r="N1934" s="3">
        <f t="shared" si="274"/>
        <v>0</v>
      </c>
      <c r="O1934" s="3">
        <f>IF(H1934="Reg", MIN(Inputs!$B$2, I1934*Inputs!$B$10, (Inputs!$B$8-I1934)/Inputs!$B$9), 0)</f>
        <v>0</v>
      </c>
      <c r="P1934" s="3">
        <f t="shared" si="275"/>
        <v>0</v>
      </c>
      <c r="Q1934" s="3">
        <f t="shared" si="276"/>
        <v>0</v>
      </c>
      <c r="R1934" s="3">
        <f>I1934 + M1934*Inputs!$B$9 - N1934/Inputs!$B$10</f>
        <v>340</v>
      </c>
    </row>
    <row r="1935" spans="1:18" x14ac:dyDescent="0.3">
      <c r="A1935" s="4">
        <v>46103.541666666657</v>
      </c>
      <c r="B1935" s="3">
        <v>25.125</v>
      </c>
      <c r="C1935" s="3">
        <v>0.99</v>
      </c>
      <c r="D1935" s="3">
        <f t="shared" si="270"/>
        <v>42.283854166666664</v>
      </c>
      <c r="E1935" s="3">
        <f>MAX(B1935 - D1935/Inputs!$B$5, 0)</f>
        <v>0</v>
      </c>
      <c r="F1935" s="3">
        <f>MAX(D1935*Inputs!$B$5 - B1935, 0)</f>
        <v>12.084791666666668</v>
      </c>
      <c r="G1935" s="3">
        <f t="shared" si="271"/>
        <v>0.99</v>
      </c>
      <c r="H1935" t="str">
        <f t="shared" si="272"/>
        <v>Charge</v>
      </c>
      <c r="I1935" s="3">
        <f t="shared" si="277"/>
        <v>340</v>
      </c>
      <c r="J1935" s="3">
        <f t="shared" si="278"/>
        <v>0</v>
      </c>
      <c r="K1935" s="3">
        <f>MIN(Inputs!$B$2, (Inputs!$B$8 - I1935)/Inputs!$B$9)</f>
        <v>0</v>
      </c>
      <c r="L1935" s="3">
        <f>MAX(MIN(Inputs!$B$2, I1935*Inputs!$B$10, Inputs!$B$8*Inputs!$B$4 - J1935), 0)</f>
        <v>170</v>
      </c>
      <c r="M1935" s="3">
        <f t="shared" si="273"/>
        <v>0</v>
      </c>
      <c r="N1935" s="3">
        <f t="shared" si="274"/>
        <v>0</v>
      </c>
      <c r="O1935" s="3">
        <f>IF(H1935="Reg", MIN(Inputs!$B$2, I1935*Inputs!$B$10, (Inputs!$B$8-I1935)/Inputs!$B$9), 0)</f>
        <v>0</v>
      </c>
      <c r="P1935" s="3">
        <f t="shared" si="275"/>
        <v>0</v>
      </c>
      <c r="Q1935" s="3">
        <f t="shared" si="276"/>
        <v>0</v>
      </c>
      <c r="R1935" s="3">
        <f>I1935 + M1935*Inputs!$B$9 - N1935/Inputs!$B$10</f>
        <v>340</v>
      </c>
    </row>
    <row r="1936" spans="1:18" x14ac:dyDescent="0.3">
      <c r="A1936" s="4">
        <v>46103.583333333343</v>
      </c>
      <c r="B1936" s="3">
        <v>45.059999999999995</v>
      </c>
      <c r="C1936" s="3">
        <v>1</v>
      </c>
      <c r="D1936" s="3">
        <f t="shared" si="270"/>
        <v>42.283854166666664</v>
      </c>
      <c r="E1936" s="3">
        <f>MAX(B1936 - D1936/Inputs!$B$5, 0)</f>
        <v>0</v>
      </c>
      <c r="F1936" s="3">
        <f>MAX(D1936*Inputs!$B$5 - B1936, 0)</f>
        <v>0</v>
      </c>
      <c r="G1936" s="3">
        <f t="shared" si="271"/>
        <v>1</v>
      </c>
      <c r="H1936" t="str">
        <f t="shared" si="272"/>
        <v>Reg</v>
      </c>
      <c r="I1936" s="3">
        <f t="shared" si="277"/>
        <v>340</v>
      </c>
      <c r="J1936" s="3">
        <f t="shared" si="278"/>
        <v>0</v>
      </c>
      <c r="K1936" s="3">
        <f>MIN(Inputs!$B$2, (Inputs!$B$8 - I1936)/Inputs!$B$9)</f>
        <v>0</v>
      </c>
      <c r="L1936" s="3">
        <f>MAX(MIN(Inputs!$B$2, I1936*Inputs!$B$10, Inputs!$B$8*Inputs!$B$4 - J1936), 0)</f>
        <v>170</v>
      </c>
      <c r="M1936" s="3">
        <f t="shared" si="273"/>
        <v>0</v>
      </c>
      <c r="N1936" s="3">
        <f t="shared" si="274"/>
        <v>0</v>
      </c>
      <c r="O1936" s="3">
        <f>IF(H1936="Reg", MIN(Inputs!$B$2, I1936*Inputs!$B$10, (Inputs!$B$8-I1936)/Inputs!$B$9), 0)</f>
        <v>0</v>
      </c>
      <c r="P1936" s="3">
        <f t="shared" si="275"/>
        <v>0</v>
      </c>
      <c r="Q1936" s="3">
        <f t="shared" si="276"/>
        <v>0</v>
      </c>
      <c r="R1936" s="3">
        <f>I1936 + M1936*Inputs!$B$9 - N1936/Inputs!$B$10</f>
        <v>340</v>
      </c>
    </row>
    <row r="1937" spans="1:18" x14ac:dyDescent="0.3">
      <c r="A1937" s="4">
        <v>46103.625</v>
      </c>
      <c r="B1937" s="3">
        <v>59.975000000000009</v>
      </c>
      <c r="C1937" s="3">
        <v>1</v>
      </c>
      <c r="D1937" s="3">
        <f t="shared" si="270"/>
        <v>42.283854166666664</v>
      </c>
      <c r="E1937" s="3">
        <f>MAX(B1937 - D1937/Inputs!$B$5, 0)</f>
        <v>11.925165719696984</v>
      </c>
      <c r="F1937" s="3">
        <f>MAX(D1937*Inputs!$B$5 - B1937, 0)</f>
        <v>0</v>
      </c>
      <c r="G1937" s="3">
        <f t="shared" si="271"/>
        <v>1</v>
      </c>
      <c r="H1937" t="str">
        <f t="shared" si="272"/>
        <v>Discharge</v>
      </c>
      <c r="I1937" s="3">
        <f t="shared" si="277"/>
        <v>340</v>
      </c>
      <c r="J1937" s="3">
        <f t="shared" si="278"/>
        <v>0</v>
      </c>
      <c r="K1937" s="3">
        <f>MIN(Inputs!$B$2, (Inputs!$B$8 - I1937)/Inputs!$B$9)</f>
        <v>0</v>
      </c>
      <c r="L1937" s="3">
        <f>MAX(MIN(Inputs!$B$2, I1937*Inputs!$B$10, Inputs!$B$8*Inputs!$B$4 - J1937), 0)</f>
        <v>170</v>
      </c>
      <c r="M1937" s="3">
        <f t="shared" si="273"/>
        <v>0</v>
      </c>
      <c r="N1937" s="3">
        <f t="shared" si="274"/>
        <v>170</v>
      </c>
      <c r="O1937" s="3">
        <f>IF(H1937="Reg", MIN(Inputs!$B$2, I1937*Inputs!$B$10, (Inputs!$B$8-I1937)/Inputs!$B$9), 0)</f>
        <v>0</v>
      </c>
      <c r="P1937" s="3">
        <f t="shared" si="275"/>
        <v>10195.750000000002</v>
      </c>
      <c r="Q1937" s="3">
        <f t="shared" si="276"/>
        <v>0</v>
      </c>
      <c r="R1937" s="3">
        <f>I1937 + M1937*Inputs!$B$9 - N1937/Inputs!$B$10</f>
        <v>158.77939109773115</v>
      </c>
    </row>
    <row r="1938" spans="1:18" x14ac:dyDescent="0.3">
      <c r="A1938" s="4">
        <v>46103.666666666657</v>
      </c>
      <c r="B1938" s="3">
        <v>58.984999999999999</v>
      </c>
      <c r="C1938" s="3">
        <v>1</v>
      </c>
      <c r="D1938" s="3">
        <f t="shared" si="270"/>
        <v>42.283854166666664</v>
      </c>
      <c r="E1938" s="3">
        <f>MAX(B1938 - D1938/Inputs!$B$5, 0)</f>
        <v>10.935165719696975</v>
      </c>
      <c r="F1938" s="3">
        <f>MAX(D1938*Inputs!$B$5 - B1938, 0)</f>
        <v>0</v>
      </c>
      <c r="G1938" s="3">
        <f t="shared" si="271"/>
        <v>1</v>
      </c>
      <c r="H1938" t="str">
        <f t="shared" si="272"/>
        <v>Discharge</v>
      </c>
      <c r="I1938" s="3">
        <f t="shared" si="277"/>
        <v>158.77939109773115</v>
      </c>
      <c r="J1938" s="3">
        <f t="shared" si="278"/>
        <v>170</v>
      </c>
      <c r="K1938" s="3">
        <f>MIN(Inputs!$B$2, (Inputs!$B$8 - I1938)/Inputs!$B$9)</f>
        <v>170</v>
      </c>
      <c r="L1938" s="3">
        <f>MAX(MIN(Inputs!$B$2, I1938*Inputs!$B$10, Inputs!$B$8*Inputs!$B$4 - J1938), 0)</f>
        <v>148.94827166799323</v>
      </c>
      <c r="M1938" s="3">
        <f t="shared" si="273"/>
        <v>0</v>
      </c>
      <c r="N1938" s="3">
        <f t="shared" si="274"/>
        <v>148.94827166799323</v>
      </c>
      <c r="O1938" s="3">
        <f>IF(H1938="Reg", MIN(Inputs!$B$2, I1938*Inputs!$B$10, (Inputs!$B$8-I1938)/Inputs!$B$9), 0)</f>
        <v>0</v>
      </c>
      <c r="P1938" s="3">
        <f t="shared" si="275"/>
        <v>8785.7138043365794</v>
      </c>
      <c r="Q1938" s="3">
        <f t="shared" si="276"/>
        <v>0</v>
      </c>
      <c r="R1938" s="3">
        <f>I1938 + M1938*Inputs!$B$9 - N1938/Inputs!$B$10</f>
        <v>0</v>
      </c>
    </row>
    <row r="1939" spans="1:18" x14ac:dyDescent="0.3">
      <c r="A1939" s="4">
        <v>46103.708333333343</v>
      </c>
      <c r="B1939" s="3">
        <v>38.515000000000001</v>
      </c>
      <c r="C1939" s="3">
        <v>0.91</v>
      </c>
      <c r="D1939" s="3">
        <f t="shared" si="270"/>
        <v>42.283854166666664</v>
      </c>
      <c r="E1939" s="3">
        <f>MAX(B1939 - D1939/Inputs!$B$5, 0)</f>
        <v>0</v>
      </c>
      <c r="F1939" s="3">
        <f>MAX(D1939*Inputs!$B$5 - B1939, 0)</f>
        <v>0</v>
      </c>
      <c r="G1939" s="3">
        <f t="shared" si="271"/>
        <v>0.91</v>
      </c>
      <c r="H1939" t="str">
        <f t="shared" si="272"/>
        <v>Reg</v>
      </c>
      <c r="I1939" s="3">
        <f t="shared" si="277"/>
        <v>0</v>
      </c>
      <c r="J1939" s="3">
        <f t="shared" si="278"/>
        <v>318.94827166799325</v>
      </c>
      <c r="K1939" s="3">
        <f>MIN(Inputs!$B$2, (Inputs!$B$8 - I1939)/Inputs!$B$9)</f>
        <v>170</v>
      </c>
      <c r="L1939" s="3">
        <f>MAX(MIN(Inputs!$B$2, I1939*Inputs!$B$10, Inputs!$B$8*Inputs!$B$4 - J1939), 0)</f>
        <v>0</v>
      </c>
      <c r="M1939" s="3">
        <f t="shared" si="273"/>
        <v>0</v>
      </c>
      <c r="N1939" s="3">
        <f t="shared" si="274"/>
        <v>0</v>
      </c>
      <c r="O1939" s="3">
        <f>IF(H1939="Reg", MIN(Inputs!$B$2, I1939*Inputs!$B$10, (Inputs!$B$8-I1939)/Inputs!$B$9), 0)</f>
        <v>0</v>
      </c>
      <c r="P1939" s="3">
        <f t="shared" si="275"/>
        <v>0</v>
      </c>
      <c r="Q1939" s="3">
        <f t="shared" si="276"/>
        <v>0</v>
      </c>
      <c r="R1939" s="3">
        <f>I1939 + M1939*Inputs!$B$9 - N1939/Inputs!$B$10</f>
        <v>0</v>
      </c>
    </row>
    <row r="1940" spans="1:18" x14ac:dyDescent="0.3">
      <c r="A1940" s="4">
        <v>46103.75</v>
      </c>
      <c r="B1940" s="3">
        <v>88.784999999999997</v>
      </c>
      <c r="C1940" s="3">
        <v>0.16</v>
      </c>
      <c r="D1940" s="3">
        <f t="shared" si="270"/>
        <v>42.283854166666664</v>
      </c>
      <c r="E1940" s="3">
        <f>MAX(B1940 - D1940/Inputs!$B$5, 0)</f>
        <v>40.735165719696973</v>
      </c>
      <c r="F1940" s="3">
        <f>MAX(D1940*Inputs!$B$5 - B1940, 0)</f>
        <v>0</v>
      </c>
      <c r="G1940" s="3">
        <f t="shared" si="271"/>
        <v>0.16</v>
      </c>
      <c r="H1940" t="str">
        <f t="shared" si="272"/>
        <v>Discharge</v>
      </c>
      <c r="I1940" s="3">
        <f t="shared" si="277"/>
        <v>0</v>
      </c>
      <c r="J1940" s="3">
        <f t="shared" si="278"/>
        <v>318.94827166799325</v>
      </c>
      <c r="K1940" s="3">
        <f>MIN(Inputs!$B$2, (Inputs!$B$8 - I1940)/Inputs!$B$9)</f>
        <v>170</v>
      </c>
      <c r="L1940" s="3">
        <f>MAX(MIN(Inputs!$B$2, I1940*Inputs!$B$10, Inputs!$B$8*Inputs!$B$4 - J1940), 0)</f>
        <v>0</v>
      </c>
      <c r="M1940" s="3">
        <f t="shared" si="273"/>
        <v>0</v>
      </c>
      <c r="N1940" s="3">
        <f t="shared" si="274"/>
        <v>0</v>
      </c>
      <c r="O1940" s="3">
        <f>IF(H1940="Reg", MIN(Inputs!$B$2, I1940*Inputs!$B$10, (Inputs!$B$8-I1940)/Inputs!$B$9), 0)</f>
        <v>0</v>
      </c>
      <c r="P1940" s="3">
        <f t="shared" si="275"/>
        <v>0</v>
      </c>
      <c r="Q1940" s="3">
        <f t="shared" si="276"/>
        <v>0</v>
      </c>
      <c r="R1940" s="3">
        <f>I1940 + M1940*Inputs!$B$9 - N1940/Inputs!$B$10</f>
        <v>0</v>
      </c>
    </row>
    <row r="1941" spans="1:18" x14ac:dyDescent="0.3">
      <c r="A1941" s="4">
        <v>46103.791666666657</v>
      </c>
      <c r="B1941" s="3">
        <v>172.42499999999998</v>
      </c>
      <c r="C1941" s="3">
        <v>0.2</v>
      </c>
      <c r="D1941" s="3">
        <f t="shared" si="270"/>
        <v>42.283854166666664</v>
      </c>
      <c r="E1941" s="3">
        <f>MAX(B1941 - D1941/Inputs!$B$5, 0)</f>
        <v>124.37516571969695</v>
      </c>
      <c r="F1941" s="3">
        <f>MAX(D1941*Inputs!$B$5 - B1941, 0)</f>
        <v>0</v>
      </c>
      <c r="G1941" s="3">
        <f t="shared" si="271"/>
        <v>0.2</v>
      </c>
      <c r="H1941" t="str">
        <f t="shared" si="272"/>
        <v>Discharge</v>
      </c>
      <c r="I1941" s="3">
        <f t="shared" si="277"/>
        <v>0</v>
      </c>
      <c r="J1941" s="3">
        <f t="shared" si="278"/>
        <v>318.94827166799325</v>
      </c>
      <c r="K1941" s="3">
        <f>MIN(Inputs!$B$2, (Inputs!$B$8 - I1941)/Inputs!$B$9)</f>
        <v>170</v>
      </c>
      <c r="L1941" s="3">
        <f>MAX(MIN(Inputs!$B$2, I1941*Inputs!$B$10, Inputs!$B$8*Inputs!$B$4 - J1941), 0)</f>
        <v>0</v>
      </c>
      <c r="M1941" s="3">
        <f t="shared" si="273"/>
        <v>0</v>
      </c>
      <c r="N1941" s="3">
        <f t="shared" si="274"/>
        <v>0</v>
      </c>
      <c r="O1941" s="3">
        <f>IF(H1941="Reg", MIN(Inputs!$B$2, I1941*Inputs!$B$10, (Inputs!$B$8-I1941)/Inputs!$B$9), 0)</f>
        <v>0</v>
      </c>
      <c r="P1941" s="3">
        <f t="shared" si="275"/>
        <v>0</v>
      </c>
      <c r="Q1941" s="3">
        <f t="shared" si="276"/>
        <v>0</v>
      </c>
      <c r="R1941" s="3">
        <f>I1941 + M1941*Inputs!$B$9 - N1941/Inputs!$B$10</f>
        <v>0</v>
      </c>
    </row>
    <row r="1942" spans="1:18" x14ac:dyDescent="0.3">
      <c r="A1942" s="4">
        <v>46103.833333333343</v>
      </c>
      <c r="B1942" s="3">
        <v>177.0975</v>
      </c>
      <c r="C1942" s="3">
        <v>0.05</v>
      </c>
      <c r="D1942" s="3">
        <f t="shared" si="270"/>
        <v>42.283854166666664</v>
      </c>
      <c r="E1942" s="3">
        <f>MAX(B1942 - D1942/Inputs!$B$5, 0)</f>
        <v>129.04766571969697</v>
      </c>
      <c r="F1942" s="3">
        <f>MAX(D1942*Inputs!$B$5 - B1942, 0)</f>
        <v>0</v>
      </c>
      <c r="G1942" s="3">
        <f t="shared" si="271"/>
        <v>0.05</v>
      </c>
      <c r="H1942" t="str">
        <f t="shared" si="272"/>
        <v>Discharge</v>
      </c>
      <c r="I1942" s="3">
        <f t="shared" si="277"/>
        <v>0</v>
      </c>
      <c r="J1942" s="3">
        <f t="shared" si="278"/>
        <v>318.94827166799325</v>
      </c>
      <c r="K1942" s="3">
        <f>MIN(Inputs!$B$2, (Inputs!$B$8 - I1942)/Inputs!$B$9)</f>
        <v>170</v>
      </c>
      <c r="L1942" s="3">
        <f>MAX(MIN(Inputs!$B$2, I1942*Inputs!$B$10, Inputs!$B$8*Inputs!$B$4 - J1942), 0)</f>
        <v>0</v>
      </c>
      <c r="M1942" s="3">
        <f t="shared" si="273"/>
        <v>0</v>
      </c>
      <c r="N1942" s="3">
        <f t="shared" si="274"/>
        <v>0</v>
      </c>
      <c r="O1942" s="3">
        <f>IF(H1942="Reg", MIN(Inputs!$B$2, I1942*Inputs!$B$10, (Inputs!$B$8-I1942)/Inputs!$B$9), 0)</f>
        <v>0</v>
      </c>
      <c r="P1942" s="3">
        <f t="shared" si="275"/>
        <v>0</v>
      </c>
      <c r="Q1942" s="3">
        <f t="shared" si="276"/>
        <v>0</v>
      </c>
      <c r="R1942" s="3">
        <f>I1942 + M1942*Inputs!$B$9 - N1942/Inputs!$B$10</f>
        <v>0</v>
      </c>
    </row>
    <row r="1943" spans="1:18" x14ac:dyDescent="0.3">
      <c r="A1943" s="4">
        <v>46103.875</v>
      </c>
      <c r="B1943" s="3">
        <v>92.59</v>
      </c>
      <c r="C1943" s="3">
        <v>0.04</v>
      </c>
      <c r="D1943" s="3">
        <f t="shared" si="270"/>
        <v>42.283854166666664</v>
      </c>
      <c r="E1943" s="3">
        <f>MAX(B1943 - D1943/Inputs!$B$5, 0)</f>
        <v>44.540165719696979</v>
      </c>
      <c r="F1943" s="3">
        <f>MAX(D1943*Inputs!$B$5 - B1943, 0)</f>
        <v>0</v>
      </c>
      <c r="G1943" s="3">
        <f t="shared" si="271"/>
        <v>0.04</v>
      </c>
      <c r="H1943" t="str">
        <f t="shared" si="272"/>
        <v>Discharge</v>
      </c>
      <c r="I1943" s="3">
        <f t="shared" si="277"/>
        <v>0</v>
      </c>
      <c r="J1943" s="3">
        <f t="shared" si="278"/>
        <v>318.94827166799325</v>
      </c>
      <c r="K1943" s="3">
        <f>MIN(Inputs!$B$2, (Inputs!$B$8 - I1943)/Inputs!$B$9)</f>
        <v>170</v>
      </c>
      <c r="L1943" s="3">
        <f>MAX(MIN(Inputs!$B$2, I1943*Inputs!$B$10, Inputs!$B$8*Inputs!$B$4 - J1943), 0)</f>
        <v>0</v>
      </c>
      <c r="M1943" s="3">
        <f t="shared" si="273"/>
        <v>0</v>
      </c>
      <c r="N1943" s="3">
        <f t="shared" si="274"/>
        <v>0</v>
      </c>
      <c r="O1943" s="3">
        <f>IF(H1943="Reg", MIN(Inputs!$B$2, I1943*Inputs!$B$10, (Inputs!$B$8-I1943)/Inputs!$B$9), 0)</f>
        <v>0</v>
      </c>
      <c r="P1943" s="3">
        <f t="shared" si="275"/>
        <v>0</v>
      </c>
      <c r="Q1943" s="3">
        <f t="shared" si="276"/>
        <v>0</v>
      </c>
      <c r="R1943" s="3">
        <f>I1943 + M1943*Inputs!$B$9 - N1943/Inputs!$B$10</f>
        <v>0</v>
      </c>
    </row>
    <row r="1944" spans="1:18" x14ac:dyDescent="0.3">
      <c r="A1944" s="4">
        <v>46103.916666666657</v>
      </c>
      <c r="B1944" s="3">
        <v>50.992499999999993</v>
      </c>
      <c r="C1944" s="3">
        <v>0.03</v>
      </c>
      <c r="D1944" s="3">
        <f t="shared" si="270"/>
        <v>42.283854166666664</v>
      </c>
      <c r="E1944" s="3">
        <f>MAX(B1944 - D1944/Inputs!$B$5, 0)</f>
        <v>2.9426657196969686</v>
      </c>
      <c r="F1944" s="3">
        <f>MAX(D1944*Inputs!$B$5 - B1944, 0)</f>
        <v>0</v>
      </c>
      <c r="G1944" s="3">
        <f t="shared" si="271"/>
        <v>0.03</v>
      </c>
      <c r="H1944" t="str">
        <f t="shared" si="272"/>
        <v>Discharge</v>
      </c>
      <c r="I1944" s="3">
        <f t="shared" si="277"/>
        <v>0</v>
      </c>
      <c r="J1944" s="3">
        <f t="shared" si="278"/>
        <v>318.94827166799325</v>
      </c>
      <c r="K1944" s="3">
        <f>MIN(Inputs!$B$2, (Inputs!$B$8 - I1944)/Inputs!$B$9)</f>
        <v>170</v>
      </c>
      <c r="L1944" s="3">
        <f>MAX(MIN(Inputs!$B$2, I1944*Inputs!$B$10, Inputs!$B$8*Inputs!$B$4 - J1944), 0)</f>
        <v>0</v>
      </c>
      <c r="M1944" s="3">
        <f t="shared" si="273"/>
        <v>0</v>
      </c>
      <c r="N1944" s="3">
        <f t="shared" si="274"/>
        <v>0</v>
      </c>
      <c r="O1944" s="3">
        <f>IF(H1944="Reg", MIN(Inputs!$B$2, I1944*Inputs!$B$10, (Inputs!$B$8-I1944)/Inputs!$B$9), 0)</f>
        <v>0</v>
      </c>
      <c r="P1944" s="3">
        <f t="shared" si="275"/>
        <v>0</v>
      </c>
      <c r="Q1944" s="3">
        <f t="shared" si="276"/>
        <v>0</v>
      </c>
      <c r="R1944" s="3">
        <f>I1944 + M1944*Inputs!$B$9 - N1944/Inputs!$B$10</f>
        <v>0</v>
      </c>
    </row>
    <row r="1945" spans="1:18" x14ac:dyDescent="0.3">
      <c r="A1945" s="4">
        <v>46103.958333333343</v>
      </c>
      <c r="B1945" s="3">
        <v>31.237500000000001</v>
      </c>
      <c r="C1945" s="3">
        <v>0.02</v>
      </c>
      <c r="D1945" s="3">
        <f t="shared" si="270"/>
        <v>42.283854166666664</v>
      </c>
      <c r="E1945" s="3">
        <f>MAX(B1945 - D1945/Inputs!$B$5, 0)</f>
        <v>0</v>
      </c>
      <c r="F1945" s="3">
        <f>MAX(D1945*Inputs!$B$5 - B1945, 0)</f>
        <v>5.972291666666667</v>
      </c>
      <c r="G1945" s="3">
        <f t="shared" si="271"/>
        <v>0.02</v>
      </c>
      <c r="H1945" t="str">
        <f t="shared" si="272"/>
        <v>Charge</v>
      </c>
      <c r="I1945" s="3">
        <f t="shared" si="277"/>
        <v>0</v>
      </c>
      <c r="J1945" s="3">
        <f t="shared" si="278"/>
        <v>318.94827166799325</v>
      </c>
      <c r="K1945" s="3">
        <f>MIN(Inputs!$B$2, (Inputs!$B$8 - I1945)/Inputs!$B$9)</f>
        <v>170</v>
      </c>
      <c r="L1945" s="3">
        <f>MAX(MIN(Inputs!$B$2, I1945*Inputs!$B$10, Inputs!$B$8*Inputs!$B$4 - J1945), 0)</f>
        <v>0</v>
      </c>
      <c r="M1945" s="3">
        <f t="shared" si="273"/>
        <v>170</v>
      </c>
      <c r="N1945" s="3">
        <f t="shared" si="274"/>
        <v>0</v>
      </c>
      <c r="O1945" s="3">
        <f>IF(H1945="Reg", MIN(Inputs!$B$2, I1945*Inputs!$B$10, (Inputs!$B$8-I1945)/Inputs!$B$9), 0)</f>
        <v>0</v>
      </c>
      <c r="P1945" s="3">
        <f t="shared" si="275"/>
        <v>-5310.375</v>
      </c>
      <c r="Q1945" s="3">
        <f t="shared" si="276"/>
        <v>0</v>
      </c>
      <c r="R1945" s="3">
        <f>I1945 + M1945*Inputs!$B$9 - N1945/Inputs!$B$10</f>
        <v>159.4741358339966</v>
      </c>
    </row>
    <row r="1946" spans="1:18" x14ac:dyDescent="0.3">
      <c r="A1946" s="4">
        <v>46104</v>
      </c>
      <c r="B1946" s="3">
        <v>32.827500000000001</v>
      </c>
      <c r="C1946" s="3">
        <v>0.04</v>
      </c>
      <c r="D1946" s="3">
        <f t="shared" si="270"/>
        <v>33.876250000000006</v>
      </c>
      <c r="E1946" s="3">
        <f>MAX(B1946 - D1946/Inputs!$B$5, 0)</f>
        <v>0</v>
      </c>
      <c r="F1946" s="3">
        <f>MAX(D1946*Inputs!$B$5 - B1946, 0)</f>
        <v>0</v>
      </c>
      <c r="G1946" s="3">
        <f t="shared" si="271"/>
        <v>0.04</v>
      </c>
      <c r="H1946" t="str">
        <f t="shared" si="272"/>
        <v>Reg</v>
      </c>
      <c r="I1946" s="3">
        <f t="shared" si="277"/>
        <v>159.4741358339966</v>
      </c>
      <c r="J1946" s="3">
        <f t="shared" si="278"/>
        <v>0</v>
      </c>
      <c r="K1946" s="3">
        <f>MIN(Inputs!$B$2, (Inputs!$B$8 - I1946)/Inputs!$B$9)</f>
        <v>170</v>
      </c>
      <c r="L1946" s="3">
        <f>MAX(MIN(Inputs!$B$2, I1946*Inputs!$B$10, Inputs!$B$8*Inputs!$B$4 - J1946), 0)</f>
        <v>149.6</v>
      </c>
      <c r="M1946" s="3">
        <f t="shared" si="273"/>
        <v>0</v>
      </c>
      <c r="N1946" s="3">
        <f t="shared" si="274"/>
        <v>0</v>
      </c>
      <c r="O1946" s="3">
        <f>IF(H1946="Reg", MIN(Inputs!$B$2, I1946*Inputs!$B$10, (Inputs!$B$8-I1946)/Inputs!$B$9), 0)</f>
        <v>149.6</v>
      </c>
      <c r="P1946" s="3">
        <f t="shared" si="275"/>
        <v>0</v>
      </c>
      <c r="Q1946" s="3">
        <f t="shared" si="276"/>
        <v>5.984</v>
      </c>
      <c r="R1946" s="3">
        <f>I1946 + M1946*Inputs!$B$9 - N1946/Inputs!$B$10</f>
        <v>159.4741358339966</v>
      </c>
    </row>
    <row r="1947" spans="1:18" x14ac:dyDescent="0.3">
      <c r="A1947" s="4">
        <v>46104.041666666657</v>
      </c>
      <c r="B1947" s="3">
        <v>40.204999999999998</v>
      </c>
      <c r="C1947" s="3">
        <v>0.04</v>
      </c>
      <c r="D1947" s="3">
        <f t="shared" si="270"/>
        <v>33.876250000000006</v>
      </c>
      <c r="E1947" s="3">
        <f>MAX(B1947 - D1947/Inputs!$B$5, 0)</f>
        <v>1.7092613636363581</v>
      </c>
      <c r="F1947" s="3">
        <f>MAX(D1947*Inputs!$B$5 - B1947, 0)</f>
        <v>0</v>
      </c>
      <c r="G1947" s="3">
        <f t="shared" si="271"/>
        <v>0.04</v>
      </c>
      <c r="H1947" t="str">
        <f t="shared" si="272"/>
        <v>Discharge</v>
      </c>
      <c r="I1947" s="3">
        <f t="shared" si="277"/>
        <v>159.4741358339966</v>
      </c>
      <c r="J1947" s="3">
        <f t="shared" si="278"/>
        <v>0</v>
      </c>
      <c r="K1947" s="3">
        <f>MIN(Inputs!$B$2, (Inputs!$B$8 - I1947)/Inputs!$B$9)</f>
        <v>170</v>
      </c>
      <c r="L1947" s="3">
        <f>MAX(MIN(Inputs!$B$2, I1947*Inputs!$B$10, Inputs!$B$8*Inputs!$B$4 - J1947), 0)</f>
        <v>149.6</v>
      </c>
      <c r="M1947" s="3">
        <f t="shared" si="273"/>
        <v>0</v>
      </c>
      <c r="N1947" s="3">
        <f t="shared" si="274"/>
        <v>149.6</v>
      </c>
      <c r="O1947" s="3">
        <f>IF(H1947="Reg", MIN(Inputs!$B$2, I1947*Inputs!$B$10, (Inputs!$B$8-I1947)/Inputs!$B$9), 0)</f>
        <v>0</v>
      </c>
      <c r="P1947" s="3">
        <f t="shared" si="275"/>
        <v>6014.6679999999997</v>
      </c>
      <c r="Q1947" s="3">
        <f t="shared" si="276"/>
        <v>0</v>
      </c>
      <c r="R1947" s="3">
        <f>I1947 + M1947*Inputs!$B$9 - N1947/Inputs!$B$10</f>
        <v>0</v>
      </c>
    </row>
    <row r="1948" spans="1:18" x14ac:dyDescent="0.3">
      <c r="A1948" s="4">
        <v>46104.083333333343</v>
      </c>
      <c r="B1948" s="3">
        <v>25.09</v>
      </c>
      <c r="C1948" s="3">
        <v>0.04</v>
      </c>
      <c r="D1948" s="3">
        <f t="shared" si="270"/>
        <v>33.876250000000006</v>
      </c>
      <c r="E1948" s="3">
        <f>MAX(B1948 - D1948/Inputs!$B$5, 0)</f>
        <v>0</v>
      </c>
      <c r="F1948" s="3">
        <f>MAX(D1948*Inputs!$B$5 - B1948, 0)</f>
        <v>4.721100000000007</v>
      </c>
      <c r="G1948" s="3">
        <f t="shared" si="271"/>
        <v>0.04</v>
      </c>
      <c r="H1948" t="str">
        <f t="shared" si="272"/>
        <v>Charge</v>
      </c>
      <c r="I1948" s="3">
        <f t="shared" si="277"/>
        <v>0</v>
      </c>
      <c r="J1948" s="3">
        <f t="shared" si="278"/>
        <v>149.6</v>
      </c>
      <c r="K1948" s="3">
        <f>MIN(Inputs!$B$2, (Inputs!$B$8 - I1948)/Inputs!$B$9)</f>
        <v>170</v>
      </c>
      <c r="L1948" s="3">
        <f>MAX(MIN(Inputs!$B$2, I1948*Inputs!$B$10, Inputs!$B$8*Inputs!$B$4 - J1948), 0)</f>
        <v>0</v>
      </c>
      <c r="M1948" s="3">
        <f t="shared" si="273"/>
        <v>170</v>
      </c>
      <c r="N1948" s="3">
        <f t="shared" si="274"/>
        <v>0</v>
      </c>
      <c r="O1948" s="3">
        <f>IF(H1948="Reg", MIN(Inputs!$B$2, I1948*Inputs!$B$10, (Inputs!$B$8-I1948)/Inputs!$B$9), 0)</f>
        <v>0</v>
      </c>
      <c r="P1948" s="3">
        <f t="shared" si="275"/>
        <v>-4265.3</v>
      </c>
      <c r="Q1948" s="3">
        <f t="shared" si="276"/>
        <v>0</v>
      </c>
      <c r="R1948" s="3">
        <f>I1948 + M1948*Inputs!$B$9 - N1948/Inputs!$B$10</f>
        <v>159.4741358339966</v>
      </c>
    </row>
    <row r="1949" spans="1:18" x14ac:dyDescent="0.3">
      <c r="A1949" s="4">
        <v>46104.125</v>
      </c>
      <c r="B1949" s="3">
        <v>25.234999999999999</v>
      </c>
      <c r="C1949" s="3">
        <v>0.04</v>
      </c>
      <c r="D1949" s="3">
        <f t="shared" si="270"/>
        <v>33.876250000000006</v>
      </c>
      <c r="E1949" s="3">
        <f>MAX(B1949 - D1949/Inputs!$B$5, 0)</f>
        <v>0</v>
      </c>
      <c r="F1949" s="3">
        <f>MAX(D1949*Inputs!$B$5 - B1949, 0)</f>
        <v>4.5761000000000074</v>
      </c>
      <c r="G1949" s="3">
        <f t="shared" si="271"/>
        <v>0.04</v>
      </c>
      <c r="H1949" t="str">
        <f t="shared" si="272"/>
        <v>Charge</v>
      </c>
      <c r="I1949" s="3">
        <f t="shared" si="277"/>
        <v>159.4741358339966</v>
      </c>
      <c r="J1949" s="3">
        <f t="shared" si="278"/>
        <v>149.6</v>
      </c>
      <c r="K1949" s="3">
        <f>MIN(Inputs!$B$2, (Inputs!$B$8 - I1949)/Inputs!$B$9)</f>
        <v>170</v>
      </c>
      <c r="L1949" s="3">
        <f>MAX(MIN(Inputs!$B$2, I1949*Inputs!$B$10, Inputs!$B$8*Inputs!$B$4 - J1949), 0)</f>
        <v>149.6</v>
      </c>
      <c r="M1949" s="3">
        <f t="shared" si="273"/>
        <v>170</v>
      </c>
      <c r="N1949" s="3">
        <f t="shared" si="274"/>
        <v>0</v>
      </c>
      <c r="O1949" s="3">
        <f>IF(H1949="Reg", MIN(Inputs!$B$2, I1949*Inputs!$B$10, (Inputs!$B$8-I1949)/Inputs!$B$9), 0)</f>
        <v>0</v>
      </c>
      <c r="P1949" s="3">
        <f t="shared" si="275"/>
        <v>-4289.95</v>
      </c>
      <c r="Q1949" s="3">
        <f t="shared" si="276"/>
        <v>0</v>
      </c>
      <c r="R1949" s="3">
        <f>I1949 + M1949*Inputs!$B$9 - N1949/Inputs!$B$10</f>
        <v>318.9482716679932</v>
      </c>
    </row>
    <row r="1950" spans="1:18" x14ac:dyDescent="0.3">
      <c r="A1950" s="4">
        <v>46104.166666666657</v>
      </c>
      <c r="B1950" s="3">
        <v>23.612500000000001</v>
      </c>
      <c r="C1950" s="3">
        <v>0.04</v>
      </c>
      <c r="D1950" s="3">
        <f t="shared" si="270"/>
        <v>33.876250000000006</v>
      </c>
      <c r="E1950" s="3">
        <f>MAX(B1950 - D1950/Inputs!$B$5, 0)</f>
        <v>0</v>
      </c>
      <c r="F1950" s="3">
        <f>MAX(D1950*Inputs!$B$5 - B1950, 0)</f>
        <v>6.1986000000000061</v>
      </c>
      <c r="G1950" s="3">
        <f t="shared" si="271"/>
        <v>0.04</v>
      </c>
      <c r="H1950" t="str">
        <f t="shared" si="272"/>
        <v>Charge</v>
      </c>
      <c r="I1950" s="3">
        <f t="shared" si="277"/>
        <v>318.9482716679932</v>
      </c>
      <c r="J1950" s="3">
        <f t="shared" si="278"/>
        <v>149.6</v>
      </c>
      <c r="K1950" s="3">
        <f>MIN(Inputs!$B$2, (Inputs!$B$8 - I1950)/Inputs!$B$9)</f>
        <v>22.44121780453775</v>
      </c>
      <c r="L1950" s="3">
        <f>MAX(MIN(Inputs!$B$2, I1950*Inputs!$B$10, Inputs!$B$8*Inputs!$B$4 - J1950), 0)</f>
        <v>170</v>
      </c>
      <c r="M1950" s="3">
        <f t="shared" si="273"/>
        <v>22.44121780453775</v>
      </c>
      <c r="N1950" s="3">
        <f t="shared" si="274"/>
        <v>0</v>
      </c>
      <c r="O1950" s="3">
        <f>IF(H1950="Reg", MIN(Inputs!$B$2, I1950*Inputs!$B$10, (Inputs!$B$8-I1950)/Inputs!$B$9), 0)</f>
        <v>0</v>
      </c>
      <c r="P1950" s="3">
        <f t="shared" si="275"/>
        <v>-529.89325540964762</v>
      </c>
      <c r="Q1950" s="3">
        <f t="shared" si="276"/>
        <v>0</v>
      </c>
      <c r="R1950" s="3">
        <f>I1950 + M1950*Inputs!$B$9 - N1950/Inputs!$B$10</f>
        <v>340</v>
      </c>
    </row>
    <row r="1951" spans="1:18" x14ac:dyDescent="0.3">
      <c r="A1951" s="4">
        <v>46104.208333333343</v>
      </c>
      <c r="B1951" s="3">
        <v>23.215</v>
      </c>
      <c r="C1951" s="3">
        <v>0.04</v>
      </c>
      <c r="D1951" s="3">
        <f t="shared" si="270"/>
        <v>33.876250000000006</v>
      </c>
      <c r="E1951" s="3">
        <f>MAX(B1951 - D1951/Inputs!$B$5, 0)</f>
        <v>0</v>
      </c>
      <c r="F1951" s="3">
        <f>MAX(D1951*Inputs!$B$5 - B1951, 0)</f>
        <v>6.596100000000007</v>
      </c>
      <c r="G1951" s="3">
        <f t="shared" si="271"/>
        <v>0.04</v>
      </c>
      <c r="H1951" t="str">
        <f t="shared" si="272"/>
        <v>Charge</v>
      </c>
      <c r="I1951" s="3">
        <f t="shared" si="277"/>
        <v>340</v>
      </c>
      <c r="J1951" s="3">
        <f t="shared" si="278"/>
        <v>149.6</v>
      </c>
      <c r="K1951" s="3">
        <f>MIN(Inputs!$B$2, (Inputs!$B$8 - I1951)/Inputs!$B$9)</f>
        <v>0</v>
      </c>
      <c r="L1951" s="3">
        <f>MAX(MIN(Inputs!$B$2, I1951*Inputs!$B$10, Inputs!$B$8*Inputs!$B$4 - J1951), 0)</f>
        <v>170</v>
      </c>
      <c r="M1951" s="3">
        <f t="shared" si="273"/>
        <v>0</v>
      </c>
      <c r="N1951" s="3">
        <f t="shared" si="274"/>
        <v>0</v>
      </c>
      <c r="O1951" s="3">
        <f>IF(H1951="Reg", MIN(Inputs!$B$2, I1951*Inputs!$B$10, (Inputs!$B$8-I1951)/Inputs!$B$9), 0)</f>
        <v>0</v>
      </c>
      <c r="P1951" s="3">
        <f t="shared" si="275"/>
        <v>0</v>
      </c>
      <c r="Q1951" s="3">
        <f t="shared" si="276"/>
        <v>0</v>
      </c>
      <c r="R1951" s="3">
        <f>I1951 + M1951*Inputs!$B$9 - N1951/Inputs!$B$10</f>
        <v>340</v>
      </c>
    </row>
    <row r="1952" spans="1:18" x14ac:dyDescent="0.3">
      <c r="A1952" s="4">
        <v>46104.25</v>
      </c>
      <c r="B1952" s="3">
        <v>23.652500000000003</v>
      </c>
      <c r="C1952" s="3">
        <v>0.06</v>
      </c>
      <c r="D1952" s="3">
        <f t="shared" si="270"/>
        <v>33.876250000000006</v>
      </c>
      <c r="E1952" s="3">
        <f>MAX(B1952 - D1952/Inputs!$B$5, 0)</f>
        <v>0</v>
      </c>
      <c r="F1952" s="3">
        <f>MAX(D1952*Inputs!$B$5 - B1952, 0)</f>
        <v>6.1586000000000034</v>
      </c>
      <c r="G1952" s="3">
        <f t="shared" si="271"/>
        <v>0.06</v>
      </c>
      <c r="H1952" t="str">
        <f t="shared" si="272"/>
        <v>Charge</v>
      </c>
      <c r="I1952" s="3">
        <f t="shared" si="277"/>
        <v>340</v>
      </c>
      <c r="J1952" s="3">
        <f t="shared" si="278"/>
        <v>149.6</v>
      </c>
      <c r="K1952" s="3">
        <f>MIN(Inputs!$B$2, (Inputs!$B$8 - I1952)/Inputs!$B$9)</f>
        <v>0</v>
      </c>
      <c r="L1952" s="3">
        <f>MAX(MIN(Inputs!$B$2, I1952*Inputs!$B$10, Inputs!$B$8*Inputs!$B$4 - J1952), 0)</f>
        <v>170</v>
      </c>
      <c r="M1952" s="3">
        <f t="shared" si="273"/>
        <v>0</v>
      </c>
      <c r="N1952" s="3">
        <f t="shared" si="274"/>
        <v>0</v>
      </c>
      <c r="O1952" s="3">
        <f>IF(H1952="Reg", MIN(Inputs!$B$2, I1952*Inputs!$B$10, (Inputs!$B$8-I1952)/Inputs!$B$9), 0)</f>
        <v>0</v>
      </c>
      <c r="P1952" s="3">
        <f t="shared" si="275"/>
        <v>0</v>
      </c>
      <c r="Q1952" s="3">
        <f t="shared" si="276"/>
        <v>0</v>
      </c>
      <c r="R1952" s="3">
        <f>I1952 + M1952*Inputs!$B$9 - N1952/Inputs!$B$10</f>
        <v>340</v>
      </c>
    </row>
    <row r="1953" spans="1:18" x14ac:dyDescent="0.3">
      <c r="A1953" s="4">
        <v>46104.291666666657</v>
      </c>
      <c r="B1953" s="3">
        <v>27.432500000000001</v>
      </c>
      <c r="C1953" s="3">
        <v>3.75</v>
      </c>
      <c r="D1953" s="3">
        <f t="shared" si="270"/>
        <v>33.876250000000006</v>
      </c>
      <c r="E1953" s="3">
        <f>MAX(B1953 - D1953/Inputs!$B$5, 0)</f>
        <v>0</v>
      </c>
      <c r="F1953" s="3">
        <f>MAX(D1953*Inputs!$B$5 - B1953, 0)</f>
        <v>2.3786000000000058</v>
      </c>
      <c r="G1953" s="3">
        <f t="shared" si="271"/>
        <v>3.75</v>
      </c>
      <c r="H1953" t="str">
        <f t="shared" si="272"/>
        <v>Reg</v>
      </c>
      <c r="I1953" s="3">
        <f t="shared" si="277"/>
        <v>340</v>
      </c>
      <c r="J1953" s="3">
        <f t="shared" si="278"/>
        <v>149.6</v>
      </c>
      <c r="K1953" s="3">
        <f>MIN(Inputs!$B$2, (Inputs!$B$8 - I1953)/Inputs!$B$9)</f>
        <v>0</v>
      </c>
      <c r="L1953" s="3">
        <f>MAX(MIN(Inputs!$B$2, I1953*Inputs!$B$10, Inputs!$B$8*Inputs!$B$4 - J1953), 0)</f>
        <v>170</v>
      </c>
      <c r="M1953" s="3">
        <f t="shared" si="273"/>
        <v>0</v>
      </c>
      <c r="N1953" s="3">
        <f t="shared" si="274"/>
        <v>0</v>
      </c>
      <c r="O1953" s="3">
        <f>IF(H1953="Reg", MIN(Inputs!$B$2, I1953*Inputs!$B$10, (Inputs!$B$8-I1953)/Inputs!$B$9), 0)</f>
        <v>0</v>
      </c>
      <c r="P1953" s="3">
        <f t="shared" si="275"/>
        <v>0</v>
      </c>
      <c r="Q1953" s="3">
        <f t="shared" si="276"/>
        <v>0</v>
      </c>
      <c r="R1953" s="3">
        <f>I1953 + M1953*Inputs!$B$9 - N1953/Inputs!$B$10</f>
        <v>340</v>
      </c>
    </row>
    <row r="1954" spans="1:18" x14ac:dyDescent="0.3">
      <c r="A1954" s="4">
        <v>46104.333333333343</v>
      </c>
      <c r="B1954" s="3">
        <v>24.89</v>
      </c>
      <c r="C1954" s="3">
        <v>2.5</v>
      </c>
      <c r="D1954" s="3">
        <f t="shared" si="270"/>
        <v>33.876250000000006</v>
      </c>
      <c r="E1954" s="3">
        <f>MAX(B1954 - D1954/Inputs!$B$5, 0)</f>
        <v>0</v>
      </c>
      <c r="F1954" s="3">
        <f>MAX(D1954*Inputs!$B$5 - B1954, 0)</f>
        <v>4.9211000000000062</v>
      </c>
      <c r="G1954" s="3">
        <f t="shared" si="271"/>
        <v>2.5</v>
      </c>
      <c r="H1954" t="str">
        <f t="shared" si="272"/>
        <v>Charge</v>
      </c>
      <c r="I1954" s="3">
        <f t="shared" si="277"/>
        <v>340</v>
      </c>
      <c r="J1954" s="3">
        <f t="shared" si="278"/>
        <v>149.6</v>
      </c>
      <c r="K1954" s="3">
        <f>MIN(Inputs!$B$2, (Inputs!$B$8 - I1954)/Inputs!$B$9)</f>
        <v>0</v>
      </c>
      <c r="L1954" s="3">
        <f>MAX(MIN(Inputs!$B$2, I1954*Inputs!$B$10, Inputs!$B$8*Inputs!$B$4 - J1954), 0)</f>
        <v>170</v>
      </c>
      <c r="M1954" s="3">
        <f t="shared" si="273"/>
        <v>0</v>
      </c>
      <c r="N1954" s="3">
        <f t="shared" si="274"/>
        <v>0</v>
      </c>
      <c r="O1954" s="3">
        <f>IF(H1954="Reg", MIN(Inputs!$B$2, I1954*Inputs!$B$10, (Inputs!$B$8-I1954)/Inputs!$B$9), 0)</f>
        <v>0</v>
      </c>
      <c r="P1954" s="3">
        <f t="shared" si="275"/>
        <v>0</v>
      </c>
      <c r="Q1954" s="3">
        <f t="shared" si="276"/>
        <v>0</v>
      </c>
      <c r="R1954" s="3">
        <f>I1954 + M1954*Inputs!$B$9 - N1954/Inputs!$B$10</f>
        <v>340</v>
      </c>
    </row>
    <row r="1955" spans="1:18" x14ac:dyDescent="0.3">
      <c r="A1955" s="4">
        <v>46104.375</v>
      </c>
      <c r="B1955" s="3">
        <v>15.1</v>
      </c>
      <c r="C1955" s="3">
        <v>1</v>
      </c>
      <c r="D1955" s="3">
        <f t="shared" si="270"/>
        <v>33.876250000000006</v>
      </c>
      <c r="E1955" s="3">
        <f>MAX(B1955 - D1955/Inputs!$B$5, 0)</f>
        <v>0</v>
      </c>
      <c r="F1955" s="3">
        <f>MAX(D1955*Inputs!$B$5 - B1955, 0)</f>
        <v>14.711100000000007</v>
      </c>
      <c r="G1955" s="3">
        <f t="shared" si="271"/>
        <v>1</v>
      </c>
      <c r="H1955" t="str">
        <f t="shared" si="272"/>
        <v>Charge</v>
      </c>
      <c r="I1955" s="3">
        <f t="shared" si="277"/>
        <v>340</v>
      </c>
      <c r="J1955" s="3">
        <f t="shared" si="278"/>
        <v>149.6</v>
      </c>
      <c r="K1955" s="3">
        <f>MIN(Inputs!$B$2, (Inputs!$B$8 - I1955)/Inputs!$B$9)</f>
        <v>0</v>
      </c>
      <c r="L1955" s="3">
        <f>MAX(MIN(Inputs!$B$2, I1955*Inputs!$B$10, Inputs!$B$8*Inputs!$B$4 - J1955), 0)</f>
        <v>170</v>
      </c>
      <c r="M1955" s="3">
        <f t="shared" si="273"/>
        <v>0</v>
      </c>
      <c r="N1955" s="3">
        <f t="shared" si="274"/>
        <v>0</v>
      </c>
      <c r="O1955" s="3">
        <f>IF(H1955="Reg", MIN(Inputs!$B$2, I1955*Inputs!$B$10, (Inputs!$B$8-I1955)/Inputs!$B$9), 0)</f>
        <v>0</v>
      </c>
      <c r="P1955" s="3">
        <f t="shared" si="275"/>
        <v>0</v>
      </c>
      <c r="Q1955" s="3">
        <f t="shared" si="276"/>
        <v>0</v>
      </c>
      <c r="R1955" s="3">
        <f>I1955 + M1955*Inputs!$B$9 - N1955/Inputs!$B$10</f>
        <v>340</v>
      </c>
    </row>
    <row r="1956" spans="1:18" x14ac:dyDescent="0.3">
      <c r="A1956" s="4">
        <v>46104.416666666657</v>
      </c>
      <c r="B1956" s="3">
        <v>14.552500000000002</v>
      </c>
      <c r="C1956" s="3">
        <v>0.99</v>
      </c>
      <c r="D1956" s="3">
        <f t="shared" si="270"/>
        <v>33.876250000000006</v>
      </c>
      <c r="E1956" s="3">
        <f>MAX(B1956 - D1956/Inputs!$B$5, 0)</f>
        <v>0</v>
      </c>
      <c r="F1956" s="3">
        <f>MAX(D1956*Inputs!$B$5 - B1956, 0)</f>
        <v>15.258600000000005</v>
      </c>
      <c r="G1956" s="3">
        <f t="shared" si="271"/>
        <v>0.99</v>
      </c>
      <c r="H1956" t="str">
        <f t="shared" si="272"/>
        <v>Charge</v>
      </c>
      <c r="I1956" s="3">
        <f t="shared" si="277"/>
        <v>340</v>
      </c>
      <c r="J1956" s="3">
        <f t="shared" si="278"/>
        <v>149.6</v>
      </c>
      <c r="K1956" s="3">
        <f>MIN(Inputs!$B$2, (Inputs!$B$8 - I1956)/Inputs!$B$9)</f>
        <v>0</v>
      </c>
      <c r="L1956" s="3">
        <f>MAX(MIN(Inputs!$B$2, I1956*Inputs!$B$10, Inputs!$B$8*Inputs!$B$4 - J1956), 0)</f>
        <v>170</v>
      </c>
      <c r="M1956" s="3">
        <f t="shared" si="273"/>
        <v>0</v>
      </c>
      <c r="N1956" s="3">
        <f t="shared" si="274"/>
        <v>0</v>
      </c>
      <c r="O1956" s="3">
        <f>IF(H1956="Reg", MIN(Inputs!$B$2, I1956*Inputs!$B$10, (Inputs!$B$8-I1956)/Inputs!$B$9), 0)</f>
        <v>0</v>
      </c>
      <c r="P1956" s="3">
        <f t="shared" si="275"/>
        <v>0</v>
      </c>
      <c r="Q1956" s="3">
        <f t="shared" si="276"/>
        <v>0</v>
      </c>
      <c r="R1956" s="3">
        <f>I1956 + M1956*Inputs!$B$9 - N1956/Inputs!$B$10</f>
        <v>340</v>
      </c>
    </row>
    <row r="1957" spans="1:18" x14ac:dyDescent="0.3">
      <c r="A1957" s="4">
        <v>46104.458333333343</v>
      </c>
      <c r="B1957" s="3">
        <v>13.5725</v>
      </c>
      <c r="C1957" s="3">
        <v>0.77</v>
      </c>
      <c r="D1957" s="3">
        <f t="shared" si="270"/>
        <v>33.876250000000006</v>
      </c>
      <c r="E1957" s="3">
        <f>MAX(B1957 - D1957/Inputs!$B$5, 0)</f>
        <v>0</v>
      </c>
      <c r="F1957" s="3">
        <f>MAX(D1957*Inputs!$B$5 - B1957, 0)</f>
        <v>16.238600000000005</v>
      </c>
      <c r="G1957" s="3">
        <f t="shared" si="271"/>
        <v>0.77</v>
      </c>
      <c r="H1957" t="str">
        <f t="shared" si="272"/>
        <v>Charge</v>
      </c>
      <c r="I1957" s="3">
        <f t="shared" si="277"/>
        <v>340</v>
      </c>
      <c r="J1957" s="3">
        <f t="shared" si="278"/>
        <v>149.6</v>
      </c>
      <c r="K1957" s="3">
        <f>MIN(Inputs!$B$2, (Inputs!$B$8 - I1957)/Inputs!$B$9)</f>
        <v>0</v>
      </c>
      <c r="L1957" s="3">
        <f>MAX(MIN(Inputs!$B$2, I1957*Inputs!$B$10, Inputs!$B$8*Inputs!$B$4 - J1957), 0)</f>
        <v>170</v>
      </c>
      <c r="M1957" s="3">
        <f t="shared" si="273"/>
        <v>0</v>
      </c>
      <c r="N1957" s="3">
        <f t="shared" si="274"/>
        <v>0</v>
      </c>
      <c r="O1957" s="3">
        <f>IF(H1957="Reg", MIN(Inputs!$B$2, I1957*Inputs!$B$10, (Inputs!$B$8-I1957)/Inputs!$B$9), 0)</f>
        <v>0</v>
      </c>
      <c r="P1957" s="3">
        <f t="shared" si="275"/>
        <v>0</v>
      </c>
      <c r="Q1957" s="3">
        <f t="shared" si="276"/>
        <v>0</v>
      </c>
      <c r="R1957" s="3">
        <f>I1957 + M1957*Inputs!$B$9 - N1957/Inputs!$B$10</f>
        <v>340</v>
      </c>
    </row>
    <row r="1958" spans="1:18" x14ac:dyDescent="0.3">
      <c r="A1958" s="4">
        <v>46104.5</v>
      </c>
      <c r="B1958" s="3">
        <v>17.612499999999997</v>
      </c>
      <c r="C1958" s="3">
        <v>0.5</v>
      </c>
      <c r="D1958" s="3">
        <f t="shared" si="270"/>
        <v>33.876250000000006</v>
      </c>
      <c r="E1958" s="3">
        <f>MAX(B1958 - D1958/Inputs!$B$5, 0)</f>
        <v>0</v>
      </c>
      <c r="F1958" s="3">
        <f>MAX(D1958*Inputs!$B$5 - B1958, 0)</f>
        <v>12.19860000000001</v>
      </c>
      <c r="G1958" s="3">
        <f t="shared" si="271"/>
        <v>0.5</v>
      </c>
      <c r="H1958" t="str">
        <f t="shared" si="272"/>
        <v>Charge</v>
      </c>
      <c r="I1958" s="3">
        <f t="shared" si="277"/>
        <v>340</v>
      </c>
      <c r="J1958" s="3">
        <f t="shared" si="278"/>
        <v>149.6</v>
      </c>
      <c r="K1958" s="3">
        <f>MIN(Inputs!$B$2, (Inputs!$B$8 - I1958)/Inputs!$B$9)</f>
        <v>0</v>
      </c>
      <c r="L1958" s="3">
        <f>MAX(MIN(Inputs!$B$2, I1958*Inputs!$B$10, Inputs!$B$8*Inputs!$B$4 - J1958), 0)</f>
        <v>170</v>
      </c>
      <c r="M1958" s="3">
        <f t="shared" si="273"/>
        <v>0</v>
      </c>
      <c r="N1958" s="3">
        <f t="shared" si="274"/>
        <v>0</v>
      </c>
      <c r="O1958" s="3">
        <f>IF(H1958="Reg", MIN(Inputs!$B$2, I1958*Inputs!$B$10, (Inputs!$B$8-I1958)/Inputs!$B$9), 0)</f>
        <v>0</v>
      </c>
      <c r="P1958" s="3">
        <f t="shared" si="275"/>
        <v>0</v>
      </c>
      <c r="Q1958" s="3">
        <f t="shared" si="276"/>
        <v>0</v>
      </c>
      <c r="R1958" s="3">
        <f>I1958 + M1958*Inputs!$B$9 - N1958/Inputs!$B$10</f>
        <v>340</v>
      </c>
    </row>
    <row r="1959" spans="1:18" x14ac:dyDescent="0.3">
      <c r="A1959" s="4">
        <v>46104.541666666657</v>
      </c>
      <c r="B1959" s="3">
        <v>19.892500000000002</v>
      </c>
      <c r="C1959" s="3">
        <v>0.99</v>
      </c>
      <c r="D1959" s="3">
        <f t="shared" si="270"/>
        <v>33.876250000000006</v>
      </c>
      <c r="E1959" s="3">
        <f>MAX(B1959 - D1959/Inputs!$B$5, 0)</f>
        <v>0</v>
      </c>
      <c r="F1959" s="3">
        <f>MAX(D1959*Inputs!$B$5 - B1959, 0)</f>
        <v>9.918600000000005</v>
      </c>
      <c r="G1959" s="3">
        <f t="shared" si="271"/>
        <v>0.99</v>
      </c>
      <c r="H1959" t="str">
        <f t="shared" si="272"/>
        <v>Charge</v>
      </c>
      <c r="I1959" s="3">
        <f t="shared" si="277"/>
        <v>340</v>
      </c>
      <c r="J1959" s="3">
        <f t="shared" si="278"/>
        <v>149.6</v>
      </c>
      <c r="K1959" s="3">
        <f>MIN(Inputs!$B$2, (Inputs!$B$8 - I1959)/Inputs!$B$9)</f>
        <v>0</v>
      </c>
      <c r="L1959" s="3">
        <f>MAX(MIN(Inputs!$B$2, I1959*Inputs!$B$10, Inputs!$B$8*Inputs!$B$4 - J1959), 0)</f>
        <v>170</v>
      </c>
      <c r="M1959" s="3">
        <f t="shared" si="273"/>
        <v>0</v>
      </c>
      <c r="N1959" s="3">
        <f t="shared" si="274"/>
        <v>0</v>
      </c>
      <c r="O1959" s="3">
        <f>IF(H1959="Reg", MIN(Inputs!$B$2, I1959*Inputs!$B$10, (Inputs!$B$8-I1959)/Inputs!$B$9), 0)</f>
        <v>0</v>
      </c>
      <c r="P1959" s="3">
        <f t="shared" si="275"/>
        <v>0</v>
      </c>
      <c r="Q1959" s="3">
        <f t="shared" si="276"/>
        <v>0</v>
      </c>
      <c r="R1959" s="3">
        <f>I1959 + M1959*Inputs!$B$9 - N1959/Inputs!$B$10</f>
        <v>340</v>
      </c>
    </row>
    <row r="1960" spans="1:18" x14ac:dyDescent="0.3">
      <c r="A1960" s="4">
        <v>46104.583333333343</v>
      </c>
      <c r="B1960" s="3">
        <v>22.232500000000002</v>
      </c>
      <c r="C1960" s="3">
        <v>1</v>
      </c>
      <c r="D1960" s="3">
        <f t="shared" si="270"/>
        <v>33.876250000000006</v>
      </c>
      <c r="E1960" s="3">
        <f>MAX(B1960 - D1960/Inputs!$B$5, 0)</f>
        <v>0</v>
      </c>
      <c r="F1960" s="3">
        <f>MAX(D1960*Inputs!$B$5 - B1960, 0)</f>
        <v>7.5786000000000051</v>
      </c>
      <c r="G1960" s="3">
        <f t="shared" si="271"/>
        <v>1</v>
      </c>
      <c r="H1960" t="str">
        <f t="shared" si="272"/>
        <v>Charge</v>
      </c>
      <c r="I1960" s="3">
        <f t="shared" si="277"/>
        <v>340</v>
      </c>
      <c r="J1960" s="3">
        <f t="shared" si="278"/>
        <v>149.6</v>
      </c>
      <c r="K1960" s="3">
        <f>MIN(Inputs!$B$2, (Inputs!$B$8 - I1960)/Inputs!$B$9)</f>
        <v>0</v>
      </c>
      <c r="L1960" s="3">
        <f>MAX(MIN(Inputs!$B$2, I1960*Inputs!$B$10, Inputs!$B$8*Inputs!$B$4 - J1960), 0)</f>
        <v>170</v>
      </c>
      <c r="M1960" s="3">
        <f t="shared" si="273"/>
        <v>0</v>
      </c>
      <c r="N1960" s="3">
        <f t="shared" si="274"/>
        <v>0</v>
      </c>
      <c r="O1960" s="3">
        <f>IF(H1960="Reg", MIN(Inputs!$B$2, I1960*Inputs!$B$10, (Inputs!$B$8-I1960)/Inputs!$B$9), 0)</f>
        <v>0</v>
      </c>
      <c r="P1960" s="3">
        <f t="shared" si="275"/>
        <v>0</v>
      </c>
      <c r="Q1960" s="3">
        <f t="shared" si="276"/>
        <v>0</v>
      </c>
      <c r="R1960" s="3">
        <f>I1960 + M1960*Inputs!$B$9 - N1960/Inputs!$B$10</f>
        <v>340</v>
      </c>
    </row>
    <row r="1961" spans="1:18" x14ac:dyDescent="0.3">
      <c r="A1961" s="4">
        <v>46104.625</v>
      </c>
      <c r="B1961" s="3">
        <v>22.85</v>
      </c>
      <c r="C1961" s="3">
        <v>1</v>
      </c>
      <c r="D1961" s="3">
        <f t="shared" si="270"/>
        <v>33.876250000000006</v>
      </c>
      <c r="E1961" s="3">
        <f>MAX(B1961 - D1961/Inputs!$B$5, 0)</f>
        <v>0</v>
      </c>
      <c r="F1961" s="3">
        <f>MAX(D1961*Inputs!$B$5 - B1961, 0)</f>
        <v>6.9611000000000054</v>
      </c>
      <c r="G1961" s="3">
        <f t="shared" si="271"/>
        <v>1</v>
      </c>
      <c r="H1961" t="str">
        <f t="shared" si="272"/>
        <v>Charge</v>
      </c>
      <c r="I1961" s="3">
        <f t="shared" si="277"/>
        <v>340</v>
      </c>
      <c r="J1961" s="3">
        <f t="shared" si="278"/>
        <v>149.6</v>
      </c>
      <c r="K1961" s="3">
        <f>MIN(Inputs!$B$2, (Inputs!$B$8 - I1961)/Inputs!$B$9)</f>
        <v>0</v>
      </c>
      <c r="L1961" s="3">
        <f>MAX(MIN(Inputs!$B$2, I1961*Inputs!$B$10, Inputs!$B$8*Inputs!$B$4 - J1961), 0)</f>
        <v>170</v>
      </c>
      <c r="M1961" s="3">
        <f t="shared" si="273"/>
        <v>0</v>
      </c>
      <c r="N1961" s="3">
        <f t="shared" si="274"/>
        <v>0</v>
      </c>
      <c r="O1961" s="3">
        <f>IF(H1961="Reg", MIN(Inputs!$B$2, I1961*Inputs!$B$10, (Inputs!$B$8-I1961)/Inputs!$B$9), 0)</f>
        <v>0</v>
      </c>
      <c r="P1961" s="3">
        <f t="shared" si="275"/>
        <v>0</v>
      </c>
      <c r="Q1961" s="3">
        <f t="shared" si="276"/>
        <v>0</v>
      </c>
      <c r="R1961" s="3">
        <f>I1961 + M1961*Inputs!$B$9 - N1961/Inputs!$B$10</f>
        <v>340</v>
      </c>
    </row>
    <row r="1962" spans="1:18" x14ac:dyDescent="0.3">
      <c r="A1962" s="4">
        <v>46104.666666666657</v>
      </c>
      <c r="B1962" s="3">
        <v>25.047499999999996</v>
      </c>
      <c r="C1962" s="3">
        <v>1</v>
      </c>
      <c r="D1962" s="3">
        <f t="shared" si="270"/>
        <v>33.876250000000006</v>
      </c>
      <c r="E1962" s="3">
        <f>MAX(B1962 - D1962/Inputs!$B$5, 0)</f>
        <v>0</v>
      </c>
      <c r="F1962" s="3">
        <f>MAX(D1962*Inputs!$B$5 - B1962, 0)</f>
        <v>4.7636000000000109</v>
      </c>
      <c r="G1962" s="3">
        <f t="shared" si="271"/>
        <v>1</v>
      </c>
      <c r="H1962" t="str">
        <f t="shared" si="272"/>
        <v>Charge</v>
      </c>
      <c r="I1962" s="3">
        <f t="shared" si="277"/>
        <v>340</v>
      </c>
      <c r="J1962" s="3">
        <f t="shared" si="278"/>
        <v>149.6</v>
      </c>
      <c r="K1962" s="3">
        <f>MIN(Inputs!$B$2, (Inputs!$B$8 - I1962)/Inputs!$B$9)</f>
        <v>0</v>
      </c>
      <c r="L1962" s="3">
        <f>MAX(MIN(Inputs!$B$2, I1962*Inputs!$B$10, Inputs!$B$8*Inputs!$B$4 - J1962), 0)</f>
        <v>170</v>
      </c>
      <c r="M1962" s="3">
        <f t="shared" si="273"/>
        <v>0</v>
      </c>
      <c r="N1962" s="3">
        <f t="shared" si="274"/>
        <v>0</v>
      </c>
      <c r="O1962" s="3">
        <f>IF(H1962="Reg", MIN(Inputs!$B$2, I1962*Inputs!$B$10, (Inputs!$B$8-I1962)/Inputs!$B$9), 0)</f>
        <v>0</v>
      </c>
      <c r="P1962" s="3">
        <f t="shared" si="275"/>
        <v>0</v>
      </c>
      <c r="Q1962" s="3">
        <f t="shared" si="276"/>
        <v>0</v>
      </c>
      <c r="R1962" s="3">
        <f>I1962 + M1962*Inputs!$B$9 - N1962/Inputs!$B$10</f>
        <v>340</v>
      </c>
    </row>
    <row r="1963" spans="1:18" x14ac:dyDescent="0.3">
      <c r="A1963" s="4">
        <v>46104.708333333343</v>
      </c>
      <c r="B1963" s="3">
        <v>46.23</v>
      </c>
      <c r="C1963" s="3">
        <v>1.03</v>
      </c>
      <c r="D1963" s="3">
        <f t="shared" si="270"/>
        <v>33.876250000000006</v>
      </c>
      <c r="E1963" s="3">
        <f>MAX(B1963 - D1963/Inputs!$B$5, 0)</f>
        <v>7.7342613636363566</v>
      </c>
      <c r="F1963" s="3">
        <f>MAX(D1963*Inputs!$B$5 - B1963, 0)</f>
        <v>0</v>
      </c>
      <c r="G1963" s="3">
        <f t="shared" si="271"/>
        <v>1.03</v>
      </c>
      <c r="H1963" t="str">
        <f t="shared" si="272"/>
        <v>Discharge</v>
      </c>
      <c r="I1963" s="3">
        <f t="shared" si="277"/>
        <v>340</v>
      </c>
      <c r="J1963" s="3">
        <f t="shared" si="278"/>
        <v>149.6</v>
      </c>
      <c r="K1963" s="3">
        <f>MIN(Inputs!$B$2, (Inputs!$B$8 - I1963)/Inputs!$B$9)</f>
        <v>0</v>
      </c>
      <c r="L1963" s="3">
        <f>MAX(MIN(Inputs!$B$2, I1963*Inputs!$B$10, Inputs!$B$8*Inputs!$B$4 - J1963), 0)</f>
        <v>170</v>
      </c>
      <c r="M1963" s="3">
        <f t="shared" si="273"/>
        <v>0</v>
      </c>
      <c r="N1963" s="3">
        <f t="shared" si="274"/>
        <v>170</v>
      </c>
      <c r="O1963" s="3">
        <f>IF(H1963="Reg", MIN(Inputs!$B$2, I1963*Inputs!$B$10, (Inputs!$B$8-I1963)/Inputs!$B$9), 0)</f>
        <v>0</v>
      </c>
      <c r="P1963" s="3">
        <f t="shared" si="275"/>
        <v>7859.0999999999995</v>
      </c>
      <c r="Q1963" s="3">
        <f t="shared" si="276"/>
        <v>0</v>
      </c>
      <c r="R1963" s="3">
        <f>I1963 + M1963*Inputs!$B$9 - N1963/Inputs!$B$10</f>
        <v>158.77939109773115</v>
      </c>
    </row>
    <row r="1964" spans="1:18" x14ac:dyDescent="0.3">
      <c r="A1964" s="4">
        <v>46104.75</v>
      </c>
      <c r="B1964" s="3">
        <v>93.462500000000006</v>
      </c>
      <c r="C1964" s="3">
        <v>3.49</v>
      </c>
      <c r="D1964" s="3">
        <f t="shared" si="270"/>
        <v>33.876250000000006</v>
      </c>
      <c r="E1964" s="3">
        <f>MAX(B1964 - D1964/Inputs!$B$5, 0)</f>
        <v>54.966761363636365</v>
      </c>
      <c r="F1964" s="3">
        <f>MAX(D1964*Inputs!$B$5 - B1964, 0)</f>
        <v>0</v>
      </c>
      <c r="G1964" s="3">
        <f t="shared" si="271"/>
        <v>3.49</v>
      </c>
      <c r="H1964" t="str">
        <f t="shared" si="272"/>
        <v>Discharge</v>
      </c>
      <c r="I1964" s="3">
        <f t="shared" si="277"/>
        <v>158.77939109773115</v>
      </c>
      <c r="J1964" s="3">
        <f t="shared" si="278"/>
        <v>319.60000000000002</v>
      </c>
      <c r="K1964" s="3">
        <f>MIN(Inputs!$B$2, (Inputs!$B$8 - I1964)/Inputs!$B$9)</f>
        <v>170</v>
      </c>
      <c r="L1964" s="3">
        <f>MAX(MIN(Inputs!$B$2, I1964*Inputs!$B$10, Inputs!$B$8*Inputs!$B$4 - J1964), 0)</f>
        <v>20.399999999999977</v>
      </c>
      <c r="M1964" s="3">
        <f t="shared" si="273"/>
        <v>0</v>
      </c>
      <c r="N1964" s="3">
        <f t="shared" si="274"/>
        <v>20.399999999999977</v>
      </c>
      <c r="O1964" s="3">
        <f>IF(H1964="Reg", MIN(Inputs!$B$2, I1964*Inputs!$B$10, (Inputs!$B$8-I1964)/Inputs!$B$9), 0)</f>
        <v>0</v>
      </c>
      <c r="P1964" s="3">
        <f t="shared" si="275"/>
        <v>1906.6349999999979</v>
      </c>
      <c r="Q1964" s="3">
        <f t="shared" si="276"/>
        <v>0</v>
      </c>
      <c r="R1964" s="3">
        <f>I1964 + M1964*Inputs!$B$9 - N1964/Inputs!$B$10</f>
        <v>137.03291802945893</v>
      </c>
    </row>
    <row r="1965" spans="1:18" x14ac:dyDescent="0.3">
      <c r="A1965" s="4">
        <v>46104.791666666657</v>
      </c>
      <c r="B1965" s="3">
        <v>113.78</v>
      </c>
      <c r="C1965" s="3">
        <v>3</v>
      </c>
      <c r="D1965" s="3">
        <f t="shared" si="270"/>
        <v>33.876250000000006</v>
      </c>
      <c r="E1965" s="3">
        <f>MAX(B1965 - D1965/Inputs!$B$5, 0)</f>
        <v>75.284261363636361</v>
      </c>
      <c r="F1965" s="3">
        <f>MAX(D1965*Inputs!$B$5 - B1965, 0)</f>
        <v>0</v>
      </c>
      <c r="G1965" s="3">
        <f t="shared" si="271"/>
        <v>3</v>
      </c>
      <c r="H1965" t="str">
        <f t="shared" si="272"/>
        <v>Discharge</v>
      </c>
      <c r="I1965" s="3">
        <f t="shared" si="277"/>
        <v>137.03291802945893</v>
      </c>
      <c r="J1965" s="3">
        <f t="shared" si="278"/>
        <v>340</v>
      </c>
      <c r="K1965" s="3">
        <f>MIN(Inputs!$B$2, (Inputs!$B$8 - I1965)/Inputs!$B$9)</f>
        <v>170</v>
      </c>
      <c r="L1965" s="3">
        <f>MAX(MIN(Inputs!$B$2, I1965*Inputs!$B$10, Inputs!$B$8*Inputs!$B$4 - J1965), 0)</f>
        <v>0</v>
      </c>
      <c r="M1965" s="3">
        <f t="shared" si="273"/>
        <v>0</v>
      </c>
      <c r="N1965" s="3">
        <f t="shared" si="274"/>
        <v>0</v>
      </c>
      <c r="O1965" s="3">
        <f>IF(H1965="Reg", MIN(Inputs!$B$2, I1965*Inputs!$B$10, (Inputs!$B$8-I1965)/Inputs!$B$9), 0)</f>
        <v>0</v>
      </c>
      <c r="P1965" s="3">
        <f t="shared" si="275"/>
        <v>0</v>
      </c>
      <c r="Q1965" s="3">
        <f t="shared" si="276"/>
        <v>0</v>
      </c>
      <c r="R1965" s="3">
        <f>I1965 + M1965*Inputs!$B$9 - N1965/Inputs!$B$10</f>
        <v>137.03291802945893</v>
      </c>
    </row>
    <row r="1966" spans="1:18" x14ac:dyDescent="0.3">
      <c r="A1966" s="4">
        <v>46104.833333333343</v>
      </c>
      <c r="B1966" s="3">
        <v>85.36</v>
      </c>
      <c r="C1966" s="3">
        <v>1.21</v>
      </c>
      <c r="D1966" s="3">
        <f t="shared" si="270"/>
        <v>33.876250000000006</v>
      </c>
      <c r="E1966" s="3">
        <f>MAX(B1966 - D1966/Inputs!$B$5, 0)</f>
        <v>46.864261363636359</v>
      </c>
      <c r="F1966" s="3">
        <f>MAX(D1966*Inputs!$B$5 - B1966, 0)</f>
        <v>0</v>
      </c>
      <c r="G1966" s="3">
        <f t="shared" si="271"/>
        <v>1.21</v>
      </c>
      <c r="H1966" t="str">
        <f t="shared" si="272"/>
        <v>Discharge</v>
      </c>
      <c r="I1966" s="3">
        <f t="shared" si="277"/>
        <v>137.03291802945893</v>
      </c>
      <c r="J1966" s="3">
        <f t="shared" si="278"/>
        <v>340</v>
      </c>
      <c r="K1966" s="3">
        <f>MIN(Inputs!$B$2, (Inputs!$B$8 - I1966)/Inputs!$B$9)</f>
        <v>170</v>
      </c>
      <c r="L1966" s="3">
        <f>MAX(MIN(Inputs!$B$2, I1966*Inputs!$B$10, Inputs!$B$8*Inputs!$B$4 - J1966), 0)</f>
        <v>0</v>
      </c>
      <c r="M1966" s="3">
        <f t="shared" si="273"/>
        <v>0</v>
      </c>
      <c r="N1966" s="3">
        <f t="shared" si="274"/>
        <v>0</v>
      </c>
      <c r="O1966" s="3">
        <f>IF(H1966="Reg", MIN(Inputs!$B$2, I1966*Inputs!$B$10, (Inputs!$B$8-I1966)/Inputs!$B$9), 0)</f>
        <v>0</v>
      </c>
      <c r="P1966" s="3">
        <f t="shared" si="275"/>
        <v>0</v>
      </c>
      <c r="Q1966" s="3">
        <f t="shared" si="276"/>
        <v>0</v>
      </c>
      <c r="R1966" s="3">
        <f>I1966 + M1966*Inputs!$B$9 - N1966/Inputs!$B$10</f>
        <v>137.03291802945893</v>
      </c>
    </row>
    <row r="1967" spans="1:18" x14ac:dyDescent="0.3">
      <c r="A1967" s="4">
        <v>46104.875</v>
      </c>
      <c r="B1967" s="3">
        <v>31.645</v>
      </c>
      <c r="C1967" s="3">
        <v>0.05</v>
      </c>
      <c r="D1967" s="3">
        <f t="shared" si="270"/>
        <v>33.876250000000006</v>
      </c>
      <c r="E1967" s="3">
        <f>MAX(B1967 - D1967/Inputs!$B$5, 0)</f>
        <v>0</v>
      </c>
      <c r="F1967" s="3">
        <f>MAX(D1967*Inputs!$B$5 - B1967, 0)</f>
        <v>0</v>
      </c>
      <c r="G1967" s="3">
        <f t="shared" si="271"/>
        <v>0.05</v>
      </c>
      <c r="H1967" t="str">
        <f t="shared" si="272"/>
        <v>Reg</v>
      </c>
      <c r="I1967" s="3">
        <f t="shared" si="277"/>
        <v>137.03291802945893</v>
      </c>
      <c r="J1967" s="3">
        <f t="shared" si="278"/>
        <v>340</v>
      </c>
      <c r="K1967" s="3">
        <f>MIN(Inputs!$B$2, (Inputs!$B$8 - I1967)/Inputs!$B$9)</f>
        <v>170</v>
      </c>
      <c r="L1967" s="3">
        <f>MAX(MIN(Inputs!$B$2, I1967*Inputs!$B$10, Inputs!$B$8*Inputs!$B$4 - J1967), 0)</f>
        <v>0</v>
      </c>
      <c r="M1967" s="3">
        <f t="shared" si="273"/>
        <v>0</v>
      </c>
      <c r="N1967" s="3">
        <f t="shared" si="274"/>
        <v>0</v>
      </c>
      <c r="O1967" s="3">
        <f>IF(H1967="Reg", MIN(Inputs!$B$2, I1967*Inputs!$B$10, (Inputs!$B$8-I1967)/Inputs!$B$9), 0)</f>
        <v>128.54827166799328</v>
      </c>
      <c r="P1967" s="3">
        <f t="shared" si="275"/>
        <v>0</v>
      </c>
      <c r="Q1967" s="3">
        <f t="shared" si="276"/>
        <v>6.4274135833996642</v>
      </c>
      <c r="R1967" s="3">
        <f>I1967 + M1967*Inputs!$B$9 - N1967/Inputs!$B$10</f>
        <v>137.03291802945893</v>
      </c>
    </row>
    <row r="1968" spans="1:18" x14ac:dyDescent="0.3">
      <c r="A1968" s="4">
        <v>46104.916666666657</v>
      </c>
      <c r="B1968" s="3">
        <v>23.302499999999998</v>
      </c>
      <c r="C1968" s="3">
        <v>0.05</v>
      </c>
      <c r="D1968" s="3">
        <f t="shared" si="270"/>
        <v>33.876250000000006</v>
      </c>
      <c r="E1968" s="3">
        <f>MAX(B1968 - D1968/Inputs!$B$5, 0)</f>
        <v>0</v>
      </c>
      <c r="F1968" s="3">
        <f>MAX(D1968*Inputs!$B$5 - B1968, 0)</f>
        <v>6.5086000000000084</v>
      </c>
      <c r="G1968" s="3">
        <f t="shared" si="271"/>
        <v>0.05</v>
      </c>
      <c r="H1968" t="str">
        <f t="shared" si="272"/>
        <v>Charge</v>
      </c>
      <c r="I1968" s="3">
        <f t="shared" si="277"/>
        <v>137.03291802945893</v>
      </c>
      <c r="J1968" s="3">
        <f t="shared" si="278"/>
        <v>340</v>
      </c>
      <c r="K1968" s="3">
        <f>MIN(Inputs!$B$2, (Inputs!$B$8 - I1968)/Inputs!$B$9)</f>
        <v>170</v>
      </c>
      <c r="L1968" s="3">
        <f>MAX(MIN(Inputs!$B$2, I1968*Inputs!$B$10, Inputs!$B$8*Inputs!$B$4 - J1968), 0)</f>
        <v>0</v>
      </c>
      <c r="M1968" s="3">
        <f t="shared" si="273"/>
        <v>170</v>
      </c>
      <c r="N1968" s="3">
        <f t="shared" si="274"/>
        <v>0</v>
      </c>
      <c r="O1968" s="3">
        <f>IF(H1968="Reg", MIN(Inputs!$B$2, I1968*Inputs!$B$10, (Inputs!$B$8-I1968)/Inputs!$B$9), 0)</f>
        <v>0</v>
      </c>
      <c r="P1968" s="3">
        <f t="shared" si="275"/>
        <v>-3961.4249999999997</v>
      </c>
      <c r="Q1968" s="3">
        <f t="shared" si="276"/>
        <v>0</v>
      </c>
      <c r="R1968" s="3">
        <f>I1968 + M1968*Inputs!$B$9 - N1968/Inputs!$B$10</f>
        <v>296.50705386345555</v>
      </c>
    </row>
    <row r="1969" spans="1:18" x14ac:dyDescent="0.3">
      <c r="A1969" s="4">
        <v>46104.958333333343</v>
      </c>
      <c r="B1969" s="3">
        <v>22.23</v>
      </c>
      <c r="C1969" s="3">
        <v>0.02</v>
      </c>
      <c r="D1969" s="3">
        <f t="shared" si="270"/>
        <v>33.876250000000006</v>
      </c>
      <c r="E1969" s="3">
        <f>MAX(B1969 - D1969/Inputs!$B$5, 0)</f>
        <v>0</v>
      </c>
      <c r="F1969" s="3">
        <f>MAX(D1969*Inputs!$B$5 - B1969, 0)</f>
        <v>7.5811000000000064</v>
      </c>
      <c r="G1969" s="3">
        <f t="shared" si="271"/>
        <v>0.02</v>
      </c>
      <c r="H1969" t="str">
        <f t="shared" si="272"/>
        <v>Charge</v>
      </c>
      <c r="I1969" s="3">
        <f t="shared" si="277"/>
        <v>296.50705386345555</v>
      </c>
      <c r="J1969" s="3">
        <f t="shared" si="278"/>
        <v>340</v>
      </c>
      <c r="K1969" s="3">
        <f>MIN(Inputs!$B$2, (Inputs!$B$8 - I1969)/Inputs!$B$9)</f>
        <v>46.363636363636274</v>
      </c>
      <c r="L1969" s="3">
        <f>MAX(MIN(Inputs!$B$2, I1969*Inputs!$B$10, Inputs!$B$8*Inputs!$B$4 - J1969), 0)</f>
        <v>0</v>
      </c>
      <c r="M1969" s="3">
        <f t="shared" si="273"/>
        <v>46.363636363636274</v>
      </c>
      <c r="N1969" s="3">
        <f t="shared" si="274"/>
        <v>0</v>
      </c>
      <c r="O1969" s="3">
        <f>IF(H1969="Reg", MIN(Inputs!$B$2, I1969*Inputs!$B$10, (Inputs!$B$8-I1969)/Inputs!$B$9), 0)</f>
        <v>0</v>
      </c>
      <c r="P1969" s="3">
        <f t="shared" si="275"/>
        <v>-1030.6636363636344</v>
      </c>
      <c r="Q1969" s="3">
        <f t="shared" si="276"/>
        <v>0</v>
      </c>
      <c r="R1969" s="3">
        <f>I1969 + M1969*Inputs!$B$9 - N1969/Inputs!$B$10</f>
        <v>340</v>
      </c>
    </row>
    <row r="1970" spans="1:18" x14ac:dyDescent="0.3">
      <c r="A1970" s="4">
        <v>46105</v>
      </c>
      <c r="B1970" s="3">
        <v>24.092500000000001</v>
      </c>
      <c r="C1970" s="3">
        <v>0.04</v>
      </c>
      <c r="D1970" s="3">
        <f t="shared" si="270"/>
        <v>43.836041666666659</v>
      </c>
      <c r="E1970" s="3">
        <f>MAX(B1970 - D1970/Inputs!$B$5, 0)</f>
        <v>0</v>
      </c>
      <c r="F1970" s="3">
        <f>MAX(D1970*Inputs!$B$5 - B1970, 0)</f>
        <v>14.483216666666657</v>
      </c>
      <c r="G1970" s="3">
        <f t="shared" si="271"/>
        <v>0.04</v>
      </c>
      <c r="H1970" t="str">
        <f t="shared" si="272"/>
        <v>Charge</v>
      </c>
      <c r="I1970" s="3">
        <f t="shared" si="277"/>
        <v>340</v>
      </c>
      <c r="J1970" s="3">
        <f t="shared" si="278"/>
        <v>0</v>
      </c>
      <c r="K1970" s="3">
        <f>MIN(Inputs!$B$2, (Inputs!$B$8 - I1970)/Inputs!$B$9)</f>
        <v>0</v>
      </c>
      <c r="L1970" s="3">
        <f>MAX(MIN(Inputs!$B$2, I1970*Inputs!$B$10, Inputs!$B$8*Inputs!$B$4 - J1970), 0)</f>
        <v>170</v>
      </c>
      <c r="M1970" s="3">
        <f t="shared" si="273"/>
        <v>0</v>
      </c>
      <c r="N1970" s="3">
        <f t="shared" si="274"/>
        <v>0</v>
      </c>
      <c r="O1970" s="3">
        <f>IF(H1970="Reg", MIN(Inputs!$B$2, I1970*Inputs!$B$10, (Inputs!$B$8-I1970)/Inputs!$B$9), 0)</f>
        <v>0</v>
      </c>
      <c r="P1970" s="3">
        <f t="shared" si="275"/>
        <v>0</v>
      </c>
      <c r="Q1970" s="3">
        <f t="shared" si="276"/>
        <v>0</v>
      </c>
      <c r="R1970" s="3">
        <f>I1970 + M1970*Inputs!$B$9 - N1970/Inputs!$B$10</f>
        <v>340</v>
      </c>
    </row>
    <row r="1971" spans="1:18" x14ac:dyDescent="0.3">
      <c r="A1971" s="4">
        <v>46105.041666666657</v>
      </c>
      <c r="B1971" s="3">
        <v>22.722499999999997</v>
      </c>
      <c r="C1971" s="3">
        <v>0.04</v>
      </c>
      <c r="D1971" s="3">
        <f t="shared" si="270"/>
        <v>43.836041666666659</v>
      </c>
      <c r="E1971" s="3">
        <f>MAX(B1971 - D1971/Inputs!$B$5, 0)</f>
        <v>0</v>
      </c>
      <c r="F1971" s="3">
        <f>MAX(D1971*Inputs!$B$5 - B1971, 0)</f>
        <v>15.853216666666661</v>
      </c>
      <c r="G1971" s="3">
        <f t="shared" si="271"/>
        <v>0.04</v>
      </c>
      <c r="H1971" t="str">
        <f t="shared" si="272"/>
        <v>Charge</v>
      </c>
      <c r="I1971" s="3">
        <f t="shared" si="277"/>
        <v>340</v>
      </c>
      <c r="J1971" s="3">
        <f t="shared" si="278"/>
        <v>0</v>
      </c>
      <c r="K1971" s="3">
        <f>MIN(Inputs!$B$2, (Inputs!$B$8 - I1971)/Inputs!$B$9)</f>
        <v>0</v>
      </c>
      <c r="L1971" s="3">
        <f>MAX(MIN(Inputs!$B$2, I1971*Inputs!$B$10, Inputs!$B$8*Inputs!$B$4 - J1971), 0)</f>
        <v>170</v>
      </c>
      <c r="M1971" s="3">
        <f t="shared" si="273"/>
        <v>0</v>
      </c>
      <c r="N1971" s="3">
        <f t="shared" si="274"/>
        <v>0</v>
      </c>
      <c r="O1971" s="3">
        <f>IF(H1971="Reg", MIN(Inputs!$B$2, I1971*Inputs!$B$10, (Inputs!$B$8-I1971)/Inputs!$B$9), 0)</f>
        <v>0</v>
      </c>
      <c r="P1971" s="3">
        <f t="shared" si="275"/>
        <v>0</v>
      </c>
      <c r="Q1971" s="3">
        <f t="shared" si="276"/>
        <v>0</v>
      </c>
      <c r="R1971" s="3">
        <f>I1971 + M1971*Inputs!$B$9 - N1971/Inputs!$B$10</f>
        <v>340</v>
      </c>
    </row>
    <row r="1972" spans="1:18" x14ac:dyDescent="0.3">
      <c r="A1972" s="4">
        <v>46105.083333333343</v>
      </c>
      <c r="B1972" s="3">
        <v>22.875</v>
      </c>
      <c r="C1972" s="3">
        <v>0.04</v>
      </c>
      <c r="D1972" s="3">
        <f t="shared" si="270"/>
        <v>43.836041666666659</v>
      </c>
      <c r="E1972" s="3">
        <f>MAX(B1972 - D1972/Inputs!$B$5, 0)</f>
        <v>0</v>
      </c>
      <c r="F1972" s="3">
        <f>MAX(D1972*Inputs!$B$5 - B1972, 0)</f>
        <v>15.700716666666658</v>
      </c>
      <c r="G1972" s="3">
        <f t="shared" si="271"/>
        <v>0.04</v>
      </c>
      <c r="H1972" t="str">
        <f t="shared" si="272"/>
        <v>Charge</v>
      </c>
      <c r="I1972" s="3">
        <f t="shared" si="277"/>
        <v>340</v>
      </c>
      <c r="J1972" s="3">
        <f t="shared" si="278"/>
        <v>0</v>
      </c>
      <c r="K1972" s="3">
        <f>MIN(Inputs!$B$2, (Inputs!$B$8 - I1972)/Inputs!$B$9)</f>
        <v>0</v>
      </c>
      <c r="L1972" s="3">
        <f>MAX(MIN(Inputs!$B$2, I1972*Inputs!$B$10, Inputs!$B$8*Inputs!$B$4 - J1972), 0)</f>
        <v>170</v>
      </c>
      <c r="M1972" s="3">
        <f t="shared" si="273"/>
        <v>0</v>
      </c>
      <c r="N1972" s="3">
        <f t="shared" si="274"/>
        <v>0</v>
      </c>
      <c r="O1972" s="3">
        <f>IF(H1972="Reg", MIN(Inputs!$B$2, I1972*Inputs!$B$10, (Inputs!$B$8-I1972)/Inputs!$B$9), 0)</f>
        <v>0</v>
      </c>
      <c r="P1972" s="3">
        <f t="shared" si="275"/>
        <v>0</v>
      </c>
      <c r="Q1972" s="3">
        <f t="shared" si="276"/>
        <v>0</v>
      </c>
      <c r="R1972" s="3">
        <f>I1972 + M1972*Inputs!$B$9 - N1972/Inputs!$B$10</f>
        <v>340</v>
      </c>
    </row>
    <row r="1973" spans="1:18" x14ac:dyDescent="0.3">
      <c r="A1973" s="4">
        <v>46105.125</v>
      </c>
      <c r="B1973" s="3">
        <v>22.212499999999999</v>
      </c>
      <c r="C1973" s="3">
        <v>0.04</v>
      </c>
      <c r="D1973" s="3">
        <f t="shared" si="270"/>
        <v>43.836041666666659</v>
      </c>
      <c r="E1973" s="3">
        <f>MAX(B1973 - D1973/Inputs!$B$5, 0)</f>
        <v>0</v>
      </c>
      <c r="F1973" s="3">
        <f>MAX(D1973*Inputs!$B$5 - B1973, 0)</f>
        <v>16.363216666666659</v>
      </c>
      <c r="G1973" s="3">
        <f t="shared" si="271"/>
        <v>0.04</v>
      </c>
      <c r="H1973" t="str">
        <f t="shared" si="272"/>
        <v>Charge</v>
      </c>
      <c r="I1973" s="3">
        <f t="shared" si="277"/>
        <v>340</v>
      </c>
      <c r="J1973" s="3">
        <f t="shared" si="278"/>
        <v>0</v>
      </c>
      <c r="K1973" s="3">
        <f>MIN(Inputs!$B$2, (Inputs!$B$8 - I1973)/Inputs!$B$9)</f>
        <v>0</v>
      </c>
      <c r="L1973" s="3">
        <f>MAX(MIN(Inputs!$B$2, I1973*Inputs!$B$10, Inputs!$B$8*Inputs!$B$4 - J1973), 0)</f>
        <v>170</v>
      </c>
      <c r="M1973" s="3">
        <f t="shared" si="273"/>
        <v>0</v>
      </c>
      <c r="N1973" s="3">
        <f t="shared" si="274"/>
        <v>0</v>
      </c>
      <c r="O1973" s="3">
        <f>IF(H1973="Reg", MIN(Inputs!$B$2, I1973*Inputs!$B$10, (Inputs!$B$8-I1973)/Inputs!$B$9), 0)</f>
        <v>0</v>
      </c>
      <c r="P1973" s="3">
        <f t="shared" si="275"/>
        <v>0</v>
      </c>
      <c r="Q1973" s="3">
        <f t="shared" si="276"/>
        <v>0</v>
      </c>
      <c r="R1973" s="3">
        <f>I1973 + M1973*Inputs!$B$9 - N1973/Inputs!$B$10</f>
        <v>340</v>
      </c>
    </row>
    <row r="1974" spans="1:18" x14ac:dyDescent="0.3">
      <c r="A1974" s="4">
        <v>46105.166666666657</v>
      </c>
      <c r="B1974" s="3">
        <v>22.562500000000004</v>
      </c>
      <c r="C1974" s="3">
        <v>0.05</v>
      </c>
      <c r="D1974" s="3">
        <f t="shared" si="270"/>
        <v>43.836041666666659</v>
      </c>
      <c r="E1974" s="3">
        <f>MAX(B1974 - D1974/Inputs!$B$5, 0)</f>
        <v>0</v>
      </c>
      <c r="F1974" s="3">
        <f>MAX(D1974*Inputs!$B$5 - B1974, 0)</f>
        <v>16.013216666666654</v>
      </c>
      <c r="G1974" s="3">
        <f t="shared" si="271"/>
        <v>0.05</v>
      </c>
      <c r="H1974" t="str">
        <f t="shared" si="272"/>
        <v>Charge</v>
      </c>
      <c r="I1974" s="3">
        <f t="shared" si="277"/>
        <v>340</v>
      </c>
      <c r="J1974" s="3">
        <f t="shared" si="278"/>
        <v>0</v>
      </c>
      <c r="K1974" s="3">
        <f>MIN(Inputs!$B$2, (Inputs!$B$8 - I1974)/Inputs!$B$9)</f>
        <v>0</v>
      </c>
      <c r="L1974" s="3">
        <f>MAX(MIN(Inputs!$B$2, I1974*Inputs!$B$10, Inputs!$B$8*Inputs!$B$4 - J1974), 0)</f>
        <v>170</v>
      </c>
      <c r="M1974" s="3">
        <f t="shared" si="273"/>
        <v>0</v>
      </c>
      <c r="N1974" s="3">
        <f t="shared" si="274"/>
        <v>0</v>
      </c>
      <c r="O1974" s="3">
        <f>IF(H1974="Reg", MIN(Inputs!$B$2, I1974*Inputs!$B$10, (Inputs!$B$8-I1974)/Inputs!$B$9), 0)</f>
        <v>0</v>
      </c>
      <c r="P1974" s="3">
        <f t="shared" si="275"/>
        <v>0</v>
      </c>
      <c r="Q1974" s="3">
        <f t="shared" si="276"/>
        <v>0</v>
      </c>
      <c r="R1974" s="3">
        <f>I1974 + M1974*Inputs!$B$9 - N1974/Inputs!$B$10</f>
        <v>340</v>
      </c>
    </row>
    <row r="1975" spans="1:18" x14ac:dyDescent="0.3">
      <c r="A1975" s="4">
        <v>46105.208333333343</v>
      </c>
      <c r="B1975" s="3">
        <v>23.7575</v>
      </c>
      <c r="C1975" s="3">
        <v>0.16</v>
      </c>
      <c r="D1975" s="3">
        <f t="shared" si="270"/>
        <v>43.836041666666659</v>
      </c>
      <c r="E1975" s="3">
        <f>MAX(B1975 - D1975/Inputs!$B$5, 0)</f>
        <v>0</v>
      </c>
      <c r="F1975" s="3">
        <f>MAX(D1975*Inputs!$B$5 - B1975, 0)</f>
        <v>14.818216666666657</v>
      </c>
      <c r="G1975" s="3">
        <f t="shared" si="271"/>
        <v>0.16</v>
      </c>
      <c r="H1975" t="str">
        <f t="shared" si="272"/>
        <v>Charge</v>
      </c>
      <c r="I1975" s="3">
        <f t="shared" si="277"/>
        <v>340</v>
      </c>
      <c r="J1975" s="3">
        <f t="shared" si="278"/>
        <v>0</v>
      </c>
      <c r="K1975" s="3">
        <f>MIN(Inputs!$B$2, (Inputs!$B$8 - I1975)/Inputs!$B$9)</f>
        <v>0</v>
      </c>
      <c r="L1975" s="3">
        <f>MAX(MIN(Inputs!$B$2, I1975*Inputs!$B$10, Inputs!$B$8*Inputs!$B$4 - J1975), 0)</f>
        <v>170</v>
      </c>
      <c r="M1975" s="3">
        <f t="shared" si="273"/>
        <v>0</v>
      </c>
      <c r="N1975" s="3">
        <f t="shared" si="274"/>
        <v>0</v>
      </c>
      <c r="O1975" s="3">
        <f>IF(H1975="Reg", MIN(Inputs!$B$2, I1975*Inputs!$B$10, (Inputs!$B$8-I1975)/Inputs!$B$9), 0)</f>
        <v>0</v>
      </c>
      <c r="P1975" s="3">
        <f t="shared" si="275"/>
        <v>0</v>
      </c>
      <c r="Q1975" s="3">
        <f t="shared" si="276"/>
        <v>0</v>
      </c>
      <c r="R1975" s="3">
        <f>I1975 + M1975*Inputs!$B$9 - N1975/Inputs!$B$10</f>
        <v>340</v>
      </c>
    </row>
    <row r="1976" spans="1:18" x14ac:dyDescent="0.3">
      <c r="A1976" s="4">
        <v>46105.25</v>
      </c>
      <c r="B1976" s="3">
        <v>30.065000000000001</v>
      </c>
      <c r="C1976" s="3">
        <v>1.5</v>
      </c>
      <c r="D1976" s="3">
        <f t="shared" si="270"/>
        <v>43.836041666666659</v>
      </c>
      <c r="E1976" s="3">
        <f>MAX(B1976 - D1976/Inputs!$B$5, 0)</f>
        <v>0</v>
      </c>
      <c r="F1976" s="3">
        <f>MAX(D1976*Inputs!$B$5 - B1976, 0)</f>
        <v>8.5107166666666565</v>
      </c>
      <c r="G1976" s="3">
        <f t="shared" si="271"/>
        <v>1.5</v>
      </c>
      <c r="H1976" t="str">
        <f t="shared" si="272"/>
        <v>Charge</v>
      </c>
      <c r="I1976" s="3">
        <f t="shared" si="277"/>
        <v>340</v>
      </c>
      <c r="J1976" s="3">
        <f t="shared" si="278"/>
        <v>0</v>
      </c>
      <c r="K1976" s="3">
        <f>MIN(Inputs!$B$2, (Inputs!$B$8 - I1976)/Inputs!$B$9)</f>
        <v>0</v>
      </c>
      <c r="L1976" s="3">
        <f>MAX(MIN(Inputs!$B$2, I1976*Inputs!$B$10, Inputs!$B$8*Inputs!$B$4 - J1976), 0)</f>
        <v>170</v>
      </c>
      <c r="M1976" s="3">
        <f t="shared" si="273"/>
        <v>0</v>
      </c>
      <c r="N1976" s="3">
        <f t="shared" si="274"/>
        <v>0</v>
      </c>
      <c r="O1976" s="3">
        <f>IF(H1976="Reg", MIN(Inputs!$B$2, I1976*Inputs!$B$10, (Inputs!$B$8-I1976)/Inputs!$B$9), 0)</f>
        <v>0</v>
      </c>
      <c r="P1976" s="3">
        <f t="shared" si="275"/>
        <v>0</v>
      </c>
      <c r="Q1976" s="3">
        <f t="shared" si="276"/>
        <v>0</v>
      </c>
      <c r="R1976" s="3">
        <f>I1976 + M1976*Inputs!$B$9 - N1976/Inputs!$B$10</f>
        <v>340</v>
      </c>
    </row>
    <row r="1977" spans="1:18" x14ac:dyDescent="0.3">
      <c r="A1977" s="4">
        <v>46105.291666666657</v>
      </c>
      <c r="B1977" s="3">
        <v>41.3</v>
      </c>
      <c r="C1977" s="3">
        <v>13.66</v>
      </c>
      <c r="D1977" s="3">
        <f t="shared" si="270"/>
        <v>43.836041666666659</v>
      </c>
      <c r="E1977" s="3">
        <f>MAX(B1977 - D1977/Inputs!$B$5, 0)</f>
        <v>0</v>
      </c>
      <c r="F1977" s="3">
        <f>MAX(D1977*Inputs!$B$5 - B1977, 0)</f>
        <v>0</v>
      </c>
      <c r="G1977" s="3">
        <f t="shared" si="271"/>
        <v>13.66</v>
      </c>
      <c r="H1977" t="str">
        <f t="shared" si="272"/>
        <v>Reg</v>
      </c>
      <c r="I1977" s="3">
        <f t="shared" si="277"/>
        <v>340</v>
      </c>
      <c r="J1977" s="3">
        <f t="shared" si="278"/>
        <v>0</v>
      </c>
      <c r="K1977" s="3">
        <f>MIN(Inputs!$B$2, (Inputs!$B$8 - I1977)/Inputs!$B$9)</f>
        <v>0</v>
      </c>
      <c r="L1977" s="3">
        <f>MAX(MIN(Inputs!$B$2, I1977*Inputs!$B$10, Inputs!$B$8*Inputs!$B$4 - J1977), 0)</f>
        <v>170</v>
      </c>
      <c r="M1977" s="3">
        <f t="shared" si="273"/>
        <v>0</v>
      </c>
      <c r="N1977" s="3">
        <f t="shared" si="274"/>
        <v>0</v>
      </c>
      <c r="O1977" s="3">
        <f>IF(H1977="Reg", MIN(Inputs!$B$2, I1977*Inputs!$B$10, (Inputs!$B$8-I1977)/Inputs!$B$9), 0)</f>
        <v>0</v>
      </c>
      <c r="P1977" s="3">
        <f t="shared" si="275"/>
        <v>0</v>
      </c>
      <c r="Q1977" s="3">
        <f t="shared" si="276"/>
        <v>0</v>
      </c>
      <c r="R1977" s="3">
        <f>I1977 + M1977*Inputs!$B$9 - N1977/Inputs!$B$10</f>
        <v>340</v>
      </c>
    </row>
    <row r="1978" spans="1:18" x14ac:dyDescent="0.3">
      <c r="A1978" s="4">
        <v>46105.333333333343</v>
      </c>
      <c r="B1978" s="3">
        <v>31.885000000000002</v>
      </c>
      <c r="C1978" s="3">
        <v>6.85</v>
      </c>
      <c r="D1978" s="3">
        <f t="shared" si="270"/>
        <v>43.836041666666659</v>
      </c>
      <c r="E1978" s="3">
        <f>MAX(B1978 - D1978/Inputs!$B$5, 0)</f>
        <v>0</v>
      </c>
      <c r="F1978" s="3">
        <f>MAX(D1978*Inputs!$B$5 - B1978, 0)</f>
        <v>6.6907166666666562</v>
      </c>
      <c r="G1978" s="3">
        <f t="shared" si="271"/>
        <v>6.85</v>
      </c>
      <c r="H1978" t="str">
        <f t="shared" si="272"/>
        <v>Reg</v>
      </c>
      <c r="I1978" s="3">
        <f t="shared" si="277"/>
        <v>340</v>
      </c>
      <c r="J1978" s="3">
        <f t="shared" si="278"/>
        <v>0</v>
      </c>
      <c r="K1978" s="3">
        <f>MIN(Inputs!$B$2, (Inputs!$B$8 - I1978)/Inputs!$B$9)</f>
        <v>0</v>
      </c>
      <c r="L1978" s="3">
        <f>MAX(MIN(Inputs!$B$2, I1978*Inputs!$B$10, Inputs!$B$8*Inputs!$B$4 - J1978), 0)</f>
        <v>170</v>
      </c>
      <c r="M1978" s="3">
        <f t="shared" si="273"/>
        <v>0</v>
      </c>
      <c r="N1978" s="3">
        <f t="shared" si="274"/>
        <v>0</v>
      </c>
      <c r="O1978" s="3">
        <f>IF(H1978="Reg", MIN(Inputs!$B$2, I1978*Inputs!$B$10, (Inputs!$B$8-I1978)/Inputs!$B$9), 0)</f>
        <v>0</v>
      </c>
      <c r="P1978" s="3">
        <f t="shared" si="275"/>
        <v>0</v>
      </c>
      <c r="Q1978" s="3">
        <f t="shared" si="276"/>
        <v>0</v>
      </c>
      <c r="R1978" s="3">
        <f>I1978 + M1978*Inputs!$B$9 - N1978/Inputs!$B$10</f>
        <v>340</v>
      </c>
    </row>
    <row r="1979" spans="1:18" x14ac:dyDescent="0.3">
      <c r="A1979" s="4">
        <v>46105.375</v>
      </c>
      <c r="B1979" s="3">
        <v>19.779999999999998</v>
      </c>
      <c r="C1979" s="3">
        <v>1.5</v>
      </c>
      <c r="D1979" s="3">
        <f t="shared" si="270"/>
        <v>43.836041666666659</v>
      </c>
      <c r="E1979" s="3">
        <f>MAX(B1979 - D1979/Inputs!$B$5, 0)</f>
        <v>0</v>
      </c>
      <c r="F1979" s="3">
        <f>MAX(D1979*Inputs!$B$5 - B1979, 0)</f>
        <v>18.79571666666666</v>
      </c>
      <c r="G1979" s="3">
        <f t="shared" si="271"/>
        <v>1.5</v>
      </c>
      <c r="H1979" t="str">
        <f t="shared" si="272"/>
        <v>Charge</v>
      </c>
      <c r="I1979" s="3">
        <f t="shared" si="277"/>
        <v>340</v>
      </c>
      <c r="J1979" s="3">
        <f t="shared" si="278"/>
        <v>0</v>
      </c>
      <c r="K1979" s="3">
        <f>MIN(Inputs!$B$2, (Inputs!$B$8 - I1979)/Inputs!$B$9)</f>
        <v>0</v>
      </c>
      <c r="L1979" s="3">
        <f>MAX(MIN(Inputs!$B$2, I1979*Inputs!$B$10, Inputs!$B$8*Inputs!$B$4 - J1979), 0)</f>
        <v>170</v>
      </c>
      <c r="M1979" s="3">
        <f t="shared" si="273"/>
        <v>0</v>
      </c>
      <c r="N1979" s="3">
        <f t="shared" si="274"/>
        <v>0</v>
      </c>
      <c r="O1979" s="3">
        <f>IF(H1979="Reg", MIN(Inputs!$B$2, I1979*Inputs!$B$10, (Inputs!$B$8-I1979)/Inputs!$B$9), 0)</f>
        <v>0</v>
      </c>
      <c r="P1979" s="3">
        <f t="shared" si="275"/>
        <v>0</v>
      </c>
      <c r="Q1979" s="3">
        <f t="shared" si="276"/>
        <v>0</v>
      </c>
      <c r="R1979" s="3">
        <f>I1979 + M1979*Inputs!$B$9 - N1979/Inputs!$B$10</f>
        <v>340</v>
      </c>
    </row>
    <row r="1980" spans="1:18" x14ac:dyDescent="0.3">
      <c r="A1980" s="4">
        <v>46105.416666666657</v>
      </c>
      <c r="B1980" s="3">
        <v>19.352499999999999</v>
      </c>
      <c r="C1980" s="3">
        <v>1</v>
      </c>
      <c r="D1980" s="3">
        <f t="shared" si="270"/>
        <v>43.836041666666659</v>
      </c>
      <c r="E1980" s="3">
        <f>MAX(B1980 - D1980/Inputs!$B$5, 0)</f>
        <v>0</v>
      </c>
      <c r="F1980" s="3">
        <f>MAX(D1980*Inputs!$B$5 - B1980, 0)</f>
        <v>19.223216666666659</v>
      </c>
      <c r="G1980" s="3">
        <f t="shared" si="271"/>
        <v>1</v>
      </c>
      <c r="H1980" t="str">
        <f t="shared" si="272"/>
        <v>Charge</v>
      </c>
      <c r="I1980" s="3">
        <f t="shared" si="277"/>
        <v>340</v>
      </c>
      <c r="J1980" s="3">
        <f t="shared" si="278"/>
        <v>0</v>
      </c>
      <c r="K1980" s="3">
        <f>MIN(Inputs!$B$2, (Inputs!$B$8 - I1980)/Inputs!$B$9)</f>
        <v>0</v>
      </c>
      <c r="L1980" s="3">
        <f>MAX(MIN(Inputs!$B$2, I1980*Inputs!$B$10, Inputs!$B$8*Inputs!$B$4 - J1980), 0)</f>
        <v>170</v>
      </c>
      <c r="M1980" s="3">
        <f t="shared" si="273"/>
        <v>0</v>
      </c>
      <c r="N1980" s="3">
        <f t="shared" si="274"/>
        <v>0</v>
      </c>
      <c r="O1980" s="3">
        <f>IF(H1980="Reg", MIN(Inputs!$B$2, I1980*Inputs!$B$10, (Inputs!$B$8-I1980)/Inputs!$B$9), 0)</f>
        <v>0</v>
      </c>
      <c r="P1980" s="3">
        <f t="shared" si="275"/>
        <v>0</v>
      </c>
      <c r="Q1980" s="3">
        <f t="shared" si="276"/>
        <v>0</v>
      </c>
      <c r="R1980" s="3">
        <f>I1980 + M1980*Inputs!$B$9 - N1980/Inputs!$B$10</f>
        <v>340</v>
      </c>
    </row>
    <row r="1981" spans="1:18" x14ac:dyDescent="0.3">
      <c r="A1981" s="4">
        <v>46105.458333333343</v>
      </c>
      <c r="B1981" s="3">
        <v>18.7575</v>
      </c>
      <c r="C1981" s="3">
        <v>0.74</v>
      </c>
      <c r="D1981" s="3">
        <f t="shared" si="270"/>
        <v>43.836041666666659</v>
      </c>
      <c r="E1981" s="3">
        <f>MAX(B1981 - D1981/Inputs!$B$5, 0)</f>
        <v>0</v>
      </c>
      <c r="F1981" s="3">
        <f>MAX(D1981*Inputs!$B$5 - B1981, 0)</f>
        <v>19.818216666666657</v>
      </c>
      <c r="G1981" s="3">
        <f t="shared" si="271"/>
        <v>0.74</v>
      </c>
      <c r="H1981" t="str">
        <f t="shared" si="272"/>
        <v>Charge</v>
      </c>
      <c r="I1981" s="3">
        <f t="shared" si="277"/>
        <v>340</v>
      </c>
      <c r="J1981" s="3">
        <f t="shared" si="278"/>
        <v>0</v>
      </c>
      <c r="K1981" s="3">
        <f>MIN(Inputs!$B$2, (Inputs!$B$8 - I1981)/Inputs!$B$9)</f>
        <v>0</v>
      </c>
      <c r="L1981" s="3">
        <f>MAX(MIN(Inputs!$B$2, I1981*Inputs!$B$10, Inputs!$B$8*Inputs!$B$4 - J1981), 0)</f>
        <v>170</v>
      </c>
      <c r="M1981" s="3">
        <f t="shared" si="273"/>
        <v>0</v>
      </c>
      <c r="N1981" s="3">
        <f t="shared" si="274"/>
        <v>0</v>
      </c>
      <c r="O1981" s="3">
        <f>IF(H1981="Reg", MIN(Inputs!$B$2, I1981*Inputs!$B$10, (Inputs!$B$8-I1981)/Inputs!$B$9), 0)</f>
        <v>0</v>
      </c>
      <c r="P1981" s="3">
        <f t="shared" si="275"/>
        <v>0</v>
      </c>
      <c r="Q1981" s="3">
        <f t="shared" si="276"/>
        <v>0</v>
      </c>
      <c r="R1981" s="3">
        <f>I1981 + M1981*Inputs!$B$9 - N1981/Inputs!$B$10</f>
        <v>340</v>
      </c>
    </row>
    <row r="1982" spans="1:18" x14ac:dyDescent="0.3">
      <c r="A1982" s="4">
        <v>46105.5</v>
      </c>
      <c r="B1982" s="3">
        <v>18.605</v>
      </c>
      <c r="C1982" s="3">
        <v>0.5</v>
      </c>
      <c r="D1982" s="3">
        <f t="shared" si="270"/>
        <v>43.836041666666659</v>
      </c>
      <c r="E1982" s="3">
        <f>MAX(B1982 - D1982/Inputs!$B$5, 0)</f>
        <v>0</v>
      </c>
      <c r="F1982" s="3">
        <f>MAX(D1982*Inputs!$B$5 - B1982, 0)</f>
        <v>19.970716666666657</v>
      </c>
      <c r="G1982" s="3">
        <f t="shared" si="271"/>
        <v>0.5</v>
      </c>
      <c r="H1982" t="str">
        <f t="shared" si="272"/>
        <v>Charge</v>
      </c>
      <c r="I1982" s="3">
        <f t="shared" si="277"/>
        <v>340</v>
      </c>
      <c r="J1982" s="3">
        <f t="shared" si="278"/>
        <v>0</v>
      </c>
      <c r="K1982" s="3">
        <f>MIN(Inputs!$B$2, (Inputs!$B$8 - I1982)/Inputs!$B$9)</f>
        <v>0</v>
      </c>
      <c r="L1982" s="3">
        <f>MAX(MIN(Inputs!$B$2, I1982*Inputs!$B$10, Inputs!$B$8*Inputs!$B$4 - J1982), 0)</f>
        <v>170</v>
      </c>
      <c r="M1982" s="3">
        <f t="shared" si="273"/>
        <v>0</v>
      </c>
      <c r="N1982" s="3">
        <f t="shared" si="274"/>
        <v>0</v>
      </c>
      <c r="O1982" s="3">
        <f>IF(H1982="Reg", MIN(Inputs!$B$2, I1982*Inputs!$B$10, (Inputs!$B$8-I1982)/Inputs!$B$9), 0)</f>
        <v>0</v>
      </c>
      <c r="P1982" s="3">
        <f t="shared" si="275"/>
        <v>0</v>
      </c>
      <c r="Q1982" s="3">
        <f t="shared" si="276"/>
        <v>0</v>
      </c>
      <c r="R1982" s="3">
        <f>I1982 + M1982*Inputs!$B$9 - N1982/Inputs!$B$10</f>
        <v>340</v>
      </c>
    </row>
    <row r="1983" spans="1:18" x14ac:dyDescent="0.3">
      <c r="A1983" s="4">
        <v>46105.541666666657</v>
      </c>
      <c r="B1983" s="3">
        <v>28.914999999999999</v>
      </c>
      <c r="C1983" s="3">
        <v>0.99</v>
      </c>
      <c r="D1983" s="3">
        <f t="shared" si="270"/>
        <v>43.836041666666659</v>
      </c>
      <c r="E1983" s="3">
        <f>MAX(B1983 - D1983/Inputs!$B$5, 0)</f>
        <v>0</v>
      </c>
      <c r="F1983" s="3">
        <f>MAX(D1983*Inputs!$B$5 - B1983, 0)</f>
        <v>9.6607166666666586</v>
      </c>
      <c r="G1983" s="3">
        <f t="shared" si="271"/>
        <v>0.99</v>
      </c>
      <c r="H1983" t="str">
        <f t="shared" si="272"/>
        <v>Charge</v>
      </c>
      <c r="I1983" s="3">
        <f t="shared" si="277"/>
        <v>340</v>
      </c>
      <c r="J1983" s="3">
        <f t="shared" si="278"/>
        <v>0</v>
      </c>
      <c r="K1983" s="3">
        <f>MIN(Inputs!$B$2, (Inputs!$B$8 - I1983)/Inputs!$B$9)</f>
        <v>0</v>
      </c>
      <c r="L1983" s="3">
        <f>MAX(MIN(Inputs!$B$2, I1983*Inputs!$B$10, Inputs!$B$8*Inputs!$B$4 - J1983), 0)</f>
        <v>170</v>
      </c>
      <c r="M1983" s="3">
        <f t="shared" si="273"/>
        <v>0</v>
      </c>
      <c r="N1983" s="3">
        <f t="shared" si="274"/>
        <v>0</v>
      </c>
      <c r="O1983" s="3">
        <f>IF(H1983="Reg", MIN(Inputs!$B$2, I1983*Inputs!$B$10, (Inputs!$B$8-I1983)/Inputs!$B$9), 0)</f>
        <v>0</v>
      </c>
      <c r="P1983" s="3">
        <f t="shared" si="275"/>
        <v>0</v>
      </c>
      <c r="Q1983" s="3">
        <f t="shared" si="276"/>
        <v>0</v>
      </c>
      <c r="R1983" s="3">
        <f>I1983 + M1983*Inputs!$B$9 - N1983/Inputs!$B$10</f>
        <v>340</v>
      </c>
    </row>
    <row r="1984" spans="1:18" x14ac:dyDescent="0.3">
      <c r="A1984" s="4">
        <v>46105.583333333343</v>
      </c>
      <c r="B1984" s="3">
        <v>32.877499999999998</v>
      </c>
      <c r="C1984" s="3">
        <v>1.06</v>
      </c>
      <c r="D1984" s="3">
        <f t="shared" si="270"/>
        <v>43.836041666666659</v>
      </c>
      <c r="E1984" s="3">
        <f>MAX(B1984 - D1984/Inputs!$B$5, 0)</f>
        <v>0</v>
      </c>
      <c r="F1984" s="3">
        <f>MAX(D1984*Inputs!$B$5 - B1984, 0)</f>
        <v>5.69821666666666</v>
      </c>
      <c r="G1984" s="3">
        <f t="shared" si="271"/>
        <v>1.06</v>
      </c>
      <c r="H1984" t="str">
        <f t="shared" si="272"/>
        <v>Charge</v>
      </c>
      <c r="I1984" s="3">
        <f t="shared" si="277"/>
        <v>340</v>
      </c>
      <c r="J1984" s="3">
        <f t="shared" si="278"/>
        <v>0</v>
      </c>
      <c r="K1984" s="3">
        <f>MIN(Inputs!$B$2, (Inputs!$B$8 - I1984)/Inputs!$B$9)</f>
        <v>0</v>
      </c>
      <c r="L1984" s="3">
        <f>MAX(MIN(Inputs!$B$2, I1984*Inputs!$B$10, Inputs!$B$8*Inputs!$B$4 - J1984), 0)</f>
        <v>170</v>
      </c>
      <c r="M1984" s="3">
        <f t="shared" si="273"/>
        <v>0</v>
      </c>
      <c r="N1984" s="3">
        <f t="shared" si="274"/>
        <v>0</v>
      </c>
      <c r="O1984" s="3">
        <f>IF(H1984="Reg", MIN(Inputs!$B$2, I1984*Inputs!$B$10, (Inputs!$B$8-I1984)/Inputs!$B$9), 0)</f>
        <v>0</v>
      </c>
      <c r="P1984" s="3">
        <f t="shared" si="275"/>
        <v>0</v>
      </c>
      <c r="Q1984" s="3">
        <f t="shared" si="276"/>
        <v>0</v>
      </c>
      <c r="R1984" s="3">
        <f>I1984 + M1984*Inputs!$B$9 - N1984/Inputs!$B$10</f>
        <v>340</v>
      </c>
    </row>
    <row r="1985" spans="1:18" x14ac:dyDescent="0.3">
      <c r="A1985" s="4">
        <v>46105.625</v>
      </c>
      <c r="B1985" s="3">
        <v>46.914999999999999</v>
      </c>
      <c r="C1985" s="3">
        <v>1.7</v>
      </c>
      <c r="D1985" s="3">
        <f t="shared" si="270"/>
        <v>43.836041666666659</v>
      </c>
      <c r="E1985" s="3">
        <f>MAX(B1985 - D1985/Inputs!$B$5, 0)</f>
        <v>0</v>
      </c>
      <c r="F1985" s="3">
        <f>MAX(D1985*Inputs!$B$5 - B1985, 0)</f>
        <v>0</v>
      </c>
      <c r="G1985" s="3">
        <f t="shared" si="271"/>
        <v>1.7</v>
      </c>
      <c r="H1985" t="str">
        <f t="shared" si="272"/>
        <v>Reg</v>
      </c>
      <c r="I1985" s="3">
        <f t="shared" si="277"/>
        <v>340</v>
      </c>
      <c r="J1985" s="3">
        <f t="shared" si="278"/>
        <v>0</v>
      </c>
      <c r="K1985" s="3">
        <f>MIN(Inputs!$B$2, (Inputs!$B$8 - I1985)/Inputs!$B$9)</f>
        <v>0</v>
      </c>
      <c r="L1985" s="3">
        <f>MAX(MIN(Inputs!$B$2, I1985*Inputs!$B$10, Inputs!$B$8*Inputs!$B$4 - J1985), 0)</f>
        <v>170</v>
      </c>
      <c r="M1985" s="3">
        <f t="shared" si="273"/>
        <v>0</v>
      </c>
      <c r="N1985" s="3">
        <f t="shared" si="274"/>
        <v>0</v>
      </c>
      <c r="O1985" s="3">
        <f>IF(H1985="Reg", MIN(Inputs!$B$2, I1985*Inputs!$B$10, (Inputs!$B$8-I1985)/Inputs!$B$9), 0)</f>
        <v>0</v>
      </c>
      <c r="P1985" s="3">
        <f t="shared" si="275"/>
        <v>0</v>
      </c>
      <c r="Q1985" s="3">
        <f t="shared" si="276"/>
        <v>0</v>
      </c>
      <c r="R1985" s="3">
        <f>I1985 + M1985*Inputs!$B$9 - N1985/Inputs!$B$10</f>
        <v>340</v>
      </c>
    </row>
    <row r="1986" spans="1:18" x14ac:dyDescent="0.3">
      <c r="A1986" s="4">
        <v>46105.666666666657</v>
      </c>
      <c r="B1986" s="3">
        <v>54.567499999999995</v>
      </c>
      <c r="C1986" s="3">
        <v>1.77</v>
      </c>
      <c r="D1986" s="3">
        <f t="shared" ref="D1986:D2049" si="279">AVERAGEIFS(B:B, A:A, "&gt;="&amp;INT(A1986), A:A, "&lt;"&amp;INT(A1986)+1)</f>
        <v>43.836041666666659</v>
      </c>
      <c r="E1986" s="3">
        <f>MAX(B1986 - D1986/Inputs!$B$5, 0)</f>
        <v>4.7538162878787915</v>
      </c>
      <c r="F1986" s="3">
        <f>MAX(D1986*Inputs!$B$5 - B1986, 0)</f>
        <v>0</v>
      </c>
      <c r="G1986" s="3">
        <f t="shared" ref="G1986:G2049" si="280">C1986</f>
        <v>1.77</v>
      </c>
      <c r="H1986" t="str">
        <f t="shared" ref="H1986:H2049" si="281">IF(MAX(E1986, F1986, G1986)&lt;=0, "Idle", IF(AND(G1986&gt;=E1986, G1986&gt;=F1986), "Reg", IF(E1986&gt;=F1986, "Discharge", "Charge")))</f>
        <v>Discharge</v>
      </c>
      <c r="I1986" s="3">
        <f t="shared" si="277"/>
        <v>340</v>
      </c>
      <c r="J1986" s="3">
        <f t="shared" si="278"/>
        <v>0</v>
      </c>
      <c r="K1986" s="3">
        <f>MIN(Inputs!$B$2, (Inputs!$B$8 - I1986)/Inputs!$B$9)</f>
        <v>0</v>
      </c>
      <c r="L1986" s="3">
        <f>MAX(MIN(Inputs!$B$2, I1986*Inputs!$B$10, Inputs!$B$8*Inputs!$B$4 - J1986), 0)</f>
        <v>170</v>
      </c>
      <c r="M1986" s="3">
        <f t="shared" ref="M1986:M2049" si="282">IF(H1986="Charge", K1986, 0)</f>
        <v>0</v>
      </c>
      <c r="N1986" s="3">
        <f t="shared" ref="N1986:N2049" si="283">IF(H1986="Discharge", L1986, 0)</f>
        <v>170</v>
      </c>
      <c r="O1986" s="3">
        <f>IF(H1986="Reg", MIN(Inputs!$B$2, I1986*Inputs!$B$10, (Inputs!$B$8-I1986)/Inputs!$B$9), 0)</f>
        <v>0</v>
      </c>
      <c r="P1986" s="3">
        <f t="shared" ref="P1986:P2049" si="284">(N1986 - M1986) * B1986</f>
        <v>9276.4749999999985</v>
      </c>
      <c r="Q1986" s="3">
        <f t="shared" ref="Q1986:Q2049" si="285">O1986 * C1986</f>
        <v>0</v>
      </c>
      <c r="R1986" s="3">
        <f>I1986 + M1986*Inputs!$B$9 - N1986/Inputs!$B$10</f>
        <v>158.77939109773115</v>
      </c>
    </row>
    <row r="1987" spans="1:18" x14ac:dyDescent="0.3">
      <c r="A1987" s="4">
        <v>46105.708333333343</v>
      </c>
      <c r="B1987" s="3">
        <v>45.115000000000002</v>
      </c>
      <c r="C1987" s="3">
        <v>9.3800000000000008</v>
      </c>
      <c r="D1987" s="3">
        <f t="shared" si="279"/>
        <v>43.836041666666659</v>
      </c>
      <c r="E1987" s="3">
        <f>MAX(B1987 - D1987/Inputs!$B$5, 0)</f>
        <v>0</v>
      </c>
      <c r="F1987" s="3">
        <f>MAX(D1987*Inputs!$B$5 - B1987, 0)</f>
        <v>0</v>
      </c>
      <c r="G1987" s="3">
        <f t="shared" si="280"/>
        <v>9.3800000000000008</v>
      </c>
      <c r="H1987" t="str">
        <f t="shared" si="281"/>
        <v>Reg</v>
      </c>
      <c r="I1987" s="3">
        <f t="shared" ref="I1987:I2050" si="286">R1986</f>
        <v>158.77939109773115</v>
      </c>
      <c r="J1987" s="3">
        <f t="shared" ref="J1987:J2050" si="287">IF(INT(A1987)=INT(A1986), J1986 + N1986, 0)</f>
        <v>170</v>
      </c>
      <c r="K1987" s="3">
        <f>MIN(Inputs!$B$2, (Inputs!$B$8 - I1987)/Inputs!$B$9)</f>
        <v>170</v>
      </c>
      <c r="L1987" s="3">
        <f>MAX(MIN(Inputs!$B$2, I1987*Inputs!$B$10, Inputs!$B$8*Inputs!$B$4 - J1987), 0)</f>
        <v>148.94827166799323</v>
      </c>
      <c r="M1987" s="3">
        <f t="shared" si="282"/>
        <v>0</v>
      </c>
      <c r="N1987" s="3">
        <f t="shared" si="283"/>
        <v>0</v>
      </c>
      <c r="O1987" s="3">
        <f>IF(H1987="Reg", MIN(Inputs!$B$2, I1987*Inputs!$B$10, (Inputs!$B$8-I1987)/Inputs!$B$9), 0)</f>
        <v>148.94827166799323</v>
      </c>
      <c r="P1987" s="3">
        <f t="shared" si="284"/>
        <v>0</v>
      </c>
      <c r="Q1987" s="3">
        <f t="shared" si="285"/>
        <v>1397.1347882457765</v>
      </c>
      <c r="R1987" s="3">
        <f>I1987 + M1987*Inputs!$B$9 - N1987/Inputs!$B$10</f>
        <v>158.77939109773115</v>
      </c>
    </row>
    <row r="1988" spans="1:18" x14ac:dyDescent="0.3">
      <c r="A1988" s="4">
        <v>46105.75</v>
      </c>
      <c r="B1988" s="3">
        <v>86.33</v>
      </c>
      <c r="C1988" s="3">
        <v>54.95</v>
      </c>
      <c r="D1988" s="3">
        <f t="shared" si="279"/>
        <v>43.836041666666659</v>
      </c>
      <c r="E1988" s="3">
        <f>MAX(B1988 - D1988/Inputs!$B$5, 0)</f>
        <v>36.516316287878794</v>
      </c>
      <c r="F1988" s="3">
        <f>MAX(D1988*Inputs!$B$5 - B1988, 0)</f>
        <v>0</v>
      </c>
      <c r="G1988" s="3">
        <f t="shared" si="280"/>
        <v>54.95</v>
      </c>
      <c r="H1988" t="str">
        <f t="shared" si="281"/>
        <v>Reg</v>
      </c>
      <c r="I1988" s="3">
        <f t="shared" si="286"/>
        <v>158.77939109773115</v>
      </c>
      <c r="J1988" s="3">
        <f t="shared" si="287"/>
        <v>170</v>
      </c>
      <c r="K1988" s="3">
        <f>MIN(Inputs!$B$2, (Inputs!$B$8 - I1988)/Inputs!$B$9)</f>
        <v>170</v>
      </c>
      <c r="L1988" s="3">
        <f>MAX(MIN(Inputs!$B$2, I1988*Inputs!$B$10, Inputs!$B$8*Inputs!$B$4 - J1988), 0)</f>
        <v>148.94827166799323</v>
      </c>
      <c r="M1988" s="3">
        <f t="shared" si="282"/>
        <v>0</v>
      </c>
      <c r="N1988" s="3">
        <f t="shared" si="283"/>
        <v>0</v>
      </c>
      <c r="O1988" s="3">
        <f>IF(H1988="Reg", MIN(Inputs!$B$2, I1988*Inputs!$B$10, (Inputs!$B$8-I1988)/Inputs!$B$9), 0)</f>
        <v>148.94827166799323</v>
      </c>
      <c r="P1988" s="3">
        <f t="shared" si="284"/>
        <v>0</v>
      </c>
      <c r="Q1988" s="3">
        <f t="shared" si="285"/>
        <v>8184.7075281562284</v>
      </c>
      <c r="R1988" s="3">
        <f>I1988 + M1988*Inputs!$B$9 - N1988/Inputs!$B$10</f>
        <v>158.77939109773115</v>
      </c>
    </row>
    <row r="1989" spans="1:18" x14ac:dyDescent="0.3">
      <c r="A1989" s="4">
        <v>46105.791666666657</v>
      </c>
      <c r="B1989" s="3">
        <v>165.66499999999999</v>
      </c>
      <c r="C1989" s="3">
        <v>56.35</v>
      </c>
      <c r="D1989" s="3">
        <f t="shared" si="279"/>
        <v>43.836041666666659</v>
      </c>
      <c r="E1989" s="3">
        <f>MAX(B1989 - D1989/Inputs!$B$5, 0)</f>
        <v>115.85131628787879</v>
      </c>
      <c r="F1989" s="3">
        <f>MAX(D1989*Inputs!$B$5 - B1989, 0)</f>
        <v>0</v>
      </c>
      <c r="G1989" s="3">
        <f t="shared" si="280"/>
        <v>56.35</v>
      </c>
      <c r="H1989" t="str">
        <f t="shared" si="281"/>
        <v>Discharge</v>
      </c>
      <c r="I1989" s="3">
        <f t="shared" si="286"/>
        <v>158.77939109773115</v>
      </c>
      <c r="J1989" s="3">
        <f t="shared" si="287"/>
        <v>170</v>
      </c>
      <c r="K1989" s="3">
        <f>MIN(Inputs!$B$2, (Inputs!$B$8 - I1989)/Inputs!$B$9)</f>
        <v>170</v>
      </c>
      <c r="L1989" s="3">
        <f>MAX(MIN(Inputs!$B$2, I1989*Inputs!$B$10, Inputs!$B$8*Inputs!$B$4 - J1989), 0)</f>
        <v>148.94827166799323</v>
      </c>
      <c r="M1989" s="3">
        <f t="shared" si="282"/>
        <v>0</v>
      </c>
      <c r="N1989" s="3">
        <f t="shared" si="283"/>
        <v>148.94827166799323</v>
      </c>
      <c r="O1989" s="3">
        <f>IF(H1989="Reg", MIN(Inputs!$B$2, I1989*Inputs!$B$10, (Inputs!$B$8-I1989)/Inputs!$B$9), 0)</f>
        <v>0</v>
      </c>
      <c r="P1989" s="3">
        <f t="shared" si="284"/>
        <v>24675.515425878097</v>
      </c>
      <c r="Q1989" s="3">
        <f t="shared" si="285"/>
        <v>0</v>
      </c>
      <c r="R1989" s="3">
        <f>I1989 + M1989*Inputs!$B$9 - N1989/Inputs!$B$10</f>
        <v>0</v>
      </c>
    </row>
    <row r="1990" spans="1:18" x14ac:dyDescent="0.3">
      <c r="A1990" s="4">
        <v>46105.833333333343</v>
      </c>
      <c r="B1990" s="3">
        <v>112.79</v>
      </c>
      <c r="C1990" s="3">
        <v>39.6</v>
      </c>
      <c r="D1990" s="3">
        <f t="shared" si="279"/>
        <v>43.836041666666659</v>
      </c>
      <c r="E1990" s="3">
        <f>MAX(B1990 - D1990/Inputs!$B$5, 0)</f>
        <v>62.976316287878802</v>
      </c>
      <c r="F1990" s="3">
        <f>MAX(D1990*Inputs!$B$5 - B1990, 0)</f>
        <v>0</v>
      </c>
      <c r="G1990" s="3">
        <f t="shared" si="280"/>
        <v>39.6</v>
      </c>
      <c r="H1990" t="str">
        <f t="shared" si="281"/>
        <v>Discharge</v>
      </c>
      <c r="I1990" s="3">
        <f t="shared" si="286"/>
        <v>0</v>
      </c>
      <c r="J1990" s="3">
        <f t="shared" si="287"/>
        <v>318.94827166799325</v>
      </c>
      <c r="K1990" s="3">
        <f>MIN(Inputs!$B$2, (Inputs!$B$8 - I1990)/Inputs!$B$9)</f>
        <v>170</v>
      </c>
      <c r="L1990" s="3">
        <f>MAX(MIN(Inputs!$B$2, I1990*Inputs!$B$10, Inputs!$B$8*Inputs!$B$4 - J1990), 0)</f>
        <v>0</v>
      </c>
      <c r="M1990" s="3">
        <f t="shared" si="282"/>
        <v>0</v>
      </c>
      <c r="N1990" s="3">
        <f t="shared" si="283"/>
        <v>0</v>
      </c>
      <c r="O1990" s="3">
        <f>IF(H1990="Reg", MIN(Inputs!$B$2, I1990*Inputs!$B$10, (Inputs!$B$8-I1990)/Inputs!$B$9), 0)</f>
        <v>0</v>
      </c>
      <c r="P1990" s="3">
        <f t="shared" si="284"/>
        <v>0</v>
      </c>
      <c r="Q1990" s="3">
        <f t="shared" si="285"/>
        <v>0</v>
      </c>
      <c r="R1990" s="3">
        <f>I1990 + M1990*Inputs!$B$9 - N1990/Inputs!$B$10</f>
        <v>0</v>
      </c>
    </row>
    <row r="1991" spans="1:18" x14ac:dyDescent="0.3">
      <c r="A1991" s="4">
        <v>46105.875</v>
      </c>
      <c r="B1991" s="3">
        <v>84.429999999999993</v>
      </c>
      <c r="C1991" s="3">
        <v>20</v>
      </c>
      <c r="D1991" s="3">
        <f t="shared" si="279"/>
        <v>43.836041666666659</v>
      </c>
      <c r="E1991" s="3">
        <f>MAX(B1991 - D1991/Inputs!$B$5, 0)</f>
        <v>34.616316287878789</v>
      </c>
      <c r="F1991" s="3">
        <f>MAX(D1991*Inputs!$B$5 - B1991, 0)</f>
        <v>0</v>
      </c>
      <c r="G1991" s="3">
        <f t="shared" si="280"/>
        <v>20</v>
      </c>
      <c r="H1991" t="str">
        <f t="shared" si="281"/>
        <v>Discharge</v>
      </c>
      <c r="I1991" s="3">
        <f t="shared" si="286"/>
        <v>0</v>
      </c>
      <c r="J1991" s="3">
        <f t="shared" si="287"/>
        <v>318.94827166799325</v>
      </c>
      <c r="K1991" s="3">
        <f>MIN(Inputs!$B$2, (Inputs!$B$8 - I1991)/Inputs!$B$9)</f>
        <v>170</v>
      </c>
      <c r="L1991" s="3">
        <f>MAX(MIN(Inputs!$B$2, I1991*Inputs!$B$10, Inputs!$B$8*Inputs!$B$4 - J1991), 0)</f>
        <v>0</v>
      </c>
      <c r="M1991" s="3">
        <f t="shared" si="282"/>
        <v>0</v>
      </c>
      <c r="N1991" s="3">
        <f t="shared" si="283"/>
        <v>0</v>
      </c>
      <c r="O1991" s="3">
        <f>IF(H1991="Reg", MIN(Inputs!$B$2, I1991*Inputs!$B$10, (Inputs!$B$8-I1991)/Inputs!$B$9), 0)</f>
        <v>0</v>
      </c>
      <c r="P1991" s="3">
        <f t="shared" si="284"/>
        <v>0</v>
      </c>
      <c r="Q1991" s="3">
        <f t="shared" si="285"/>
        <v>0</v>
      </c>
      <c r="R1991" s="3">
        <f>I1991 + M1991*Inputs!$B$9 - N1991/Inputs!$B$10</f>
        <v>0</v>
      </c>
    </row>
    <row r="1992" spans="1:18" x14ac:dyDescent="0.3">
      <c r="A1992" s="4">
        <v>46105.916666666657</v>
      </c>
      <c r="B1992" s="3">
        <v>42.2575</v>
      </c>
      <c r="C1992" s="3">
        <v>9.94</v>
      </c>
      <c r="D1992" s="3">
        <f t="shared" si="279"/>
        <v>43.836041666666659</v>
      </c>
      <c r="E1992" s="3">
        <f>MAX(B1992 - D1992/Inputs!$B$5, 0)</f>
        <v>0</v>
      </c>
      <c r="F1992" s="3">
        <f>MAX(D1992*Inputs!$B$5 - B1992, 0)</f>
        <v>0</v>
      </c>
      <c r="G1992" s="3">
        <f t="shared" si="280"/>
        <v>9.94</v>
      </c>
      <c r="H1992" t="str">
        <f t="shared" si="281"/>
        <v>Reg</v>
      </c>
      <c r="I1992" s="3">
        <f t="shared" si="286"/>
        <v>0</v>
      </c>
      <c r="J1992" s="3">
        <f t="shared" si="287"/>
        <v>318.94827166799325</v>
      </c>
      <c r="K1992" s="3">
        <f>MIN(Inputs!$B$2, (Inputs!$B$8 - I1992)/Inputs!$B$9)</f>
        <v>170</v>
      </c>
      <c r="L1992" s="3">
        <f>MAX(MIN(Inputs!$B$2, I1992*Inputs!$B$10, Inputs!$B$8*Inputs!$B$4 - J1992), 0)</f>
        <v>0</v>
      </c>
      <c r="M1992" s="3">
        <f t="shared" si="282"/>
        <v>0</v>
      </c>
      <c r="N1992" s="3">
        <f t="shared" si="283"/>
        <v>0</v>
      </c>
      <c r="O1992" s="3">
        <f>IF(H1992="Reg", MIN(Inputs!$B$2, I1992*Inputs!$B$10, (Inputs!$B$8-I1992)/Inputs!$B$9), 0)</f>
        <v>0</v>
      </c>
      <c r="P1992" s="3">
        <f t="shared" si="284"/>
        <v>0</v>
      </c>
      <c r="Q1992" s="3">
        <f t="shared" si="285"/>
        <v>0</v>
      </c>
      <c r="R1992" s="3">
        <f>I1992 + M1992*Inputs!$B$9 - N1992/Inputs!$B$10</f>
        <v>0</v>
      </c>
    </row>
    <row r="1993" spans="1:18" x14ac:dyDescent="0.3">
      <c r="A1993" s="4">
        <v>46105.958333333343</v>
      </c>
      <c r="B1993" s="3">
        <v>34.234999999999999</v>
      </c>
      <c r="C1993" s="3">
        <v>0.02</v>
      </c>
      <c r="D1993" s="3">
        <f t="shared" si="279"/>
        <v>43.836041666666659</v>
      </c>
      <c r="E1993" s="3">
        <f>MAX(B1993 - D1993/Inputs!$B$5, 0)</f>
        <v>0</v>
      </c>
      <c r="F1993" s="3">
        <f>MAX(D1993*Inputs!$B$5 - B1993, 0)</f>
        <v>4.3407166666666583</v>
      </c>
      <c r="G1993" s="3">
        <f t="shared" si="280"/>
        <v>0.02</v>
      </c>
      <c r="H1993" t="str">
        <f t="shared" si="281"/>
        <v>Charge</v>
      </c>
      <c r="I1993" s="3">
        <f t="shared" si="286"/>
        <v>0</v>
      </c>
      <c r="J1993" s="3">
        <f t="shared" si="287"/>
        <v>318.94827166799325</v>
      </c>
      <c r="K1993" s="3">
        <f>MIN(Inputs!$B$2, (Inputs!$B$8 - I1993)/Inputs!$B$9)</f>
        <v>170</v>
      </c>
      <c r="L1993" s="3">
        <f>MAX(MIN(Inputs!$B$2, I1993*Inputs!$B$10, Inputs!$B$8*Inputs!$B$4 - J1993), 0)</f>
        <v>0</v>
      </c>
      <c r="M1993" s="3">
        <f t="shared" si="282"/>
        <v>170</v>
      </c>
      <c r="N1993" s="3">
        <f t="shared" si="283"/>
        <v>0</v>
      </c>
      <c r="O1993" s="3">
        <f>IF(H1993="Reg", MIN(Inputs!$B$2, I1993*Inputs!$B$10, (Inputs!$B$8-I1993)/Inputs!$B$9), 0)</f>
        <v>0</v>
      </c>
      <c r="P1993" s="3">
        <f t="shared" si="284"/>
        <v>-5819.95</v>
      </c>
      <c r="Q1993" s="3">
        <f t="shared" si="285"/>
        <v>0</v>
      </c>
      <c r="R1993" s="3">
        <f>I1993 + M1993*Inputs!$B$9 - N1993/Inputs!$B$10</f>
        <v>159.4741358339966</v>
      </c>
    </row>
    <row r="1994" spans="1:18" x14ac:dyDescent="0.3">
      <c r="A1994" s="4">
        <v>46106</v>
      </c>
      <c r="B1994" s="3">
        <v>32.72</v>
      </c>
      <c r="C1994" s="3">
        <v>0.04</v>
      </c>
      <c r="D1994" s="3">
        <f t="shared" si="279"/>
        <v>35.955000000000005</v>
      </c>
      <c r="E1994" s="3">
        <f>MAX(B1994 - D1994/Inputs!$B$5, 0)</f>
        <v>0</v>
      </c>
      <c r="F1994" s="3">
        <f>MAX(D1994*Inputs!$B$5 - B1994, 0)</f>
        <v>0</v>
      </c>
      <c r="G1994" s="3">
        <f t="shared" si="280"/>
        <v>0.04</v>
      </c>
      <c r="H1994" t="str">
        <f t="shared" si="281"/>
        <v>Reg</v>
      </c>
      <c r="I1994" s="3">
        <f t="shared" si="286"/>
        <v>159.4741358339966</v>
      </c>
      <c r="J1994" s="3">
        <f t="shared" si="287"/>
        <v>0</v>
      </c>
      <c r="K1994" s="3">
        <f>MIN(Inputs!$B$2, (Inputs!$B$8 - I1994)/Inputs!$B$9)</f>
        <v>170</v>
      </c>
      <c r="L1994" s="3">
        <f>MAX(MIN(Inputs!$B$2, I1994*Inputs!$B$10, Inputs!$B$8*Inputs!$B$4 - J1994), 0)</f>
        <v>149.6</v>
      </c>
      <c r="M1994" s="3">
        <f t="shared" si="282"/>
        <v>0</v>
      </c>
      <c r="N1994" s="3">
        <f t="shared" si="283"/>
        <v>0</v>
      </c>
      <c r="O1994" s="3">
        <f>IF(H1994="Reg", MIN(Inputs!$B$2, I1994*Inputs!$B$10, (Inputs!$B$8-I1994)/Inputs!$B$9), 0)</f>
        <v>149.6</v>
      </c>
      <c r="P1994" s="3">
        <f t="shared" si="284"/>
        <v>0</v>
      </c>
      <c r="Q1994" s="3">
        <f t="shared" si="285"/>
        <v>5.984</v>
      </c>
      <c r="R1994" s="3">
        <f>I1994 + M1994*Inputs!$B$9 - N1994/Inputs!$B$10</f>
        <v>159.4741358339966</v>
      </c>
    </row>
    <row r="1995" spans="1:18" x14ac:dyDescent="0.3">
      <c r="A1995" s="4">
        <v>46106.041666666657</v>
      </c>
      <c r="B1995" s="3">
        <v>37.772500000000001</v>
      </c>
      <c r="C1995" s="3">
        <v>0.04</v>
      </c>
      <c r="D1995" s="3">
        <f t="shared" si="279"/>
        <v>35.955000000000005</v>
      </c>
      <c r="E1995" s="3">
        <f>MAX(B1995 - D1995/Inputs!$B$5, 0)</f>
        <v>0</v>
      </c>
      <c r="F1995" s="3">
        <f>MAX(D1995*Inputs!$B$5 - B1995, 0)</f>
        <v>0</v>
      </c>
      <c r="G1995" s="3">
        <f t="shared" si="280"/>
        <v>0.04</v>
      </c>
      <c r="H1995" t="str">
        <f t="shared" si="281"/>
        <v>Reg</v>
      </c>
      <c r="I1995" s="3">
        <f t="shared" si="286"/>
        <v>159.4741358339966</v>
      </c>
      <c r="J1995" s="3">
        <f t="shared" si="287"/>
        <v>0</v>
      </c>
      <c r="K1995" s="3">
        <f>MIN(Inputs!$B$2, (Inputs!$B$8 - I1995)/Inputs!$B$9)</f>
        <v>170</v>
      </c>
      <c r="L1995" s="3">
        <f>MAX(MIN(Inputs!$B$2, I1995*Inputs!$B$10, Inputs!$B$8*Inputs!$B$4 - J1995), 0)</f>
        <v>149.6</v>
      </c>
      <c r="M1995" s="3">
        <f t="shared" si="282"/>
        <v>0</v>
      </c>
      <c r="N1995" s="3">
        <f t="shared" si="283"/>
        <v>0</v>
      </c>
      <c r="O1995" s="3">
        <f>IF(H1995="Reg", MIN(Inputs!$B$2, I1995*Inputs!$B$10, (Inputs!$B$8-I1995)/Inputs!$B$9), 0)</f>
        <v>149.6</v>
      </c>
      <c r="P1995" s="3">
        <f t="shared" si="284"/>
        <v>0</v>
      </c>
      <c r="Q1995" s="3">
        <f t="shared" si="285"/>
        <v>5.984</v>
      </c>
      <c r="R1995" s="3">
        <f>I1995 + M1995*Inputs!$B$9 - N1995/Inputs!$B$10</f>
        <v>159.4741358339966</v>
      </c>
    </row>
    <row r="1996" spans="1:18" x14ac:dyDescent="0.3">
      <c r="A1996" s="4">
        <v>46106.083333333343</v>
      </c>
      <c r="B1996" s="3">
        <v>30.392500000000002</v>
      </c>
      <c r="C1996" s="3">
        <v>0.04</v>
      </c>
      <c r="D1996" s="3">
        <f t="shared" si="279"/>
        <v>35.955000000000005</v>
      </c>
      <c r="E1996" s="3">
        <f>MAX(B1996 - D1996/Inputs!$B$5, 0)</f>
        <v>0</v>
      </c>
      <c r="F1996" s="3">
        <f>MAX(D1996*Inputs!$B$5 - B1996, 0)</f>
        <v>1.2479000000000013</v>
      </c>
      <c r="G1996" s="3">
        <f t="shared" si="280"/>
        <v>0.04</v>
      </c>
      <c r="H1996" t="str">
        <f t="shared" si="281"/>
        <v>Charge</v>
      </c>
      <c r="I1996" s="3">
        <f t="shared" si="286"/>
        <v>159.4741358339966</v>
      </c>
      <c r="J1996" s="3">
        <f t="shared" si="287"/>
        <v>0</v>
      </c>
      <c r="K1996" s="3">
        <f>MIN(Inputs!$B$2, (Inputs!$B$8 - I1996)/Inputs!$B$9)</f>
        <v>170</v>
      </c>
      <c r="L1996" s="3">
        <f>MAX(MIN(Inputs!$B$2, I1996*Inputs!$B$10, Inputs!$B$8*Inputs!$B$4 - J1996), 0)</f>
        <v>149.6</v>
      </c>
      <c r="M1996" s="3">
        <f t="shared" si="282"/>
        <v>170</v>
      </c>
      <c r="N1996" s="3">
        <f t="shared" si="283"/>
        <v>0</v>
      </c>
      <c r="O1996" s="3">
        <f>IF(H1996="Reg", MIN(Inputs!$B$2, I1996*Inputs!$B$10, (Inputs!$B$8-I1996)/Inputs!$B$9), 0)</f>
        <v>0</v>
      </c>
      <c r="P1996" s="3">
        <f t="shared" si="284"/>
        <v>-5166.7250000000004</v>
      </c>
      <c r="Q1996" s="3">
        <f t="shared" si="285"/>
        <v>0</v>
      </c>
      <c r="R1996" s="3">
        <f>I1996 + M1996*Inputs!$B$9 - N1996/Inputs!$B$10</f>
        <v>318.9482716679932</v>
      </c>
    </row>
    <row r="1997" spans="1:18" x14ac:dyDescent="0.3">
      <c r="A1997" s="4">
        <v>46106.125</v>
      </c>
      <c r="B1997" s="3">
        <v>26.7425</v>
      </c>
      <c r="C1997" s="3">
        <v>0.04</v>
      </c>
      <c r="D1997" s="3">
        <f t="shared" si="279"/>
        <v>35.955000000000005</v>
      </c>
      <c r="E1997" s="3">
        <f>MAX(B1997 - D1997/Inputs!$B$5, 0)</f>
        <v>0</v>
      </c>
      <c r="F1997" s="3">
        <f>MAX(D1997*Inputs!$B$5 - B1997, 0)</f>
        <v>4.8979000000000035</v>
      </c>
      <c r="G1997" s="3">
        <f t="shared" si="280"/>
        <v>0.04</v>
      </c>
      <c r="H1997" t="str">
        <f t="shared" si="281"/>
        <v>Charge</v>
      </c>
      <c r="I1997" s="3">
        <f t="shared" si="286"/>
        <v>318.9482716679932</v>
      </c>
      <c r="J1997" s="3">
        <f t="shared" si="287"/>
        <v>0</v>
      </c>
      <c r="K1997" s="3">
        <f>MIN(Inputs!$B$2, (Inputs!$B$8 - I1997)/Inputs!$B$9)</f>
        <v>22.44121780453775</v>
      </c>
      <c r="L1997" s="3">
        <f>MAX(MIN(Inputs!$B$2, I1997*Inputs!$B$10, Inputs!$B$8*Inputs!$B$4 - J1997), 0)</f>
        <v>170</v>
      </c>
      <c r="M1997" s="3">
        <f t="shared" si="282"/>
        <v>22.44121780453775</v>
      </c>
      <c r="N1997" s="3">
        <f t="shared" si="283"/>
        <v>0</v>
      </c>
      <c r="O1997" s="3">
        <f>IF(H1997="Reg", MIN(Inputs!$B$2, I1997*Inputs!$B$10, (Inputs!$B$8-I1997)/Inputs!$B$9), 0)</f>
        <v>0</v>
      </c>
      <c r="P1997" s="3">
        <f t="shared" si="284"/>
        <v>-600.13426713785077</v>
      </c>
      <c r="Q1997" s="3">
        <f t="shared" si="285"/>
        <v>0</v>
      </c>
      <c r="R1997" s="3">
        <f>I1997 + M1997*Inputs!$B$9 - N1997/Inputs!$B$10</f>
        <v>340</v>
      </c>
    </row>
    <row r="1998" spans="1:18" x14ac:dyDescent="0.3">
      <c r="A1998" s="4">
        <v>46106.166666666657</v>
      </c>
      <c r="B1998" s="3">
        <v>24.5425</v>
      </c>
      <c r="C1998" s="3">
        <v>0.04</v>
      </c>
      <c r="D1998" s="3">
        <f t="shared" si="279"/>
        <v>35.955000000000005</v>
      </c>
      <c r="E1998" s="3">
        <f>MAX(B1998 - D1998/Inputs!$B$5, 0)</f>
        <v>0</v>
      </c>
      <c r="F1998" s="3">
        <f>MAX(D1998*Inputs!$B$5 - B1998, 0)</f>
        <v>7.0979000000000028</v>
      </c>
      <c r="G1998" s="3">
        <f t="shared" si="280"/>
        <v>0.04</v>
      </c>
      <c r="H1998" t="str">
        <f t="shared" si="281"/>
        <v>Charge</v>
      </c>
      <c r="I1998" s="3">
        <f t="shared" si="286"/>
        <v>340</v>
      </c>
      <c r="J1998" s="3">
        <f t="shared" si="287"/>
        <v>0</v>
      </c>
      <c r="K1998" s="3">
        <f>MIN(Inputs!$B$2, (Inputs!$B$8 - I1998)/Inputs!$B$9)</f>
        <v>0</v>
      </c>
      <c r="L1998" s="3">
        <f>MAX(MIN(Inputs!$B$2, I1998*Inputs!$B$10, Inputs!$B$8*Inputs!$B$4 - J1998), 0)</f>
        <v>170</v>
      </c>
      <c r="M1998" s="3">
        <f t="shared" si="282"/>
        <v>0</v>
      </c>
      <c r="N1998" s="3">
        <f t="shared" si="283"/>
        <v>0</v>
      </c>
      <c r="O1998" s="3">
        <f>IF(H1998="Reg", MIN(Inputs!$B$2, I1998*Inputs!$B$10, (Inputs!$B$8-I1998)/Inputs!$B$9), 0)</f>
        <v>0</v>
      </c>
      <c r="P1998" s="3">
        <f t="shared" si="284"/>
        <v>0</v>
      </c>
      <c r="Q1998" s="3">
        <f t="shared" si="285"/>
        <v>0</v>
      </c>
      <c r="R1998" s="3">
        <f>I1998 + M1998*Inputs!$B$9 - N1998/Inputs!$B$10</f>
        <v>340</v>
      </c>
    </row>
    <row r="1999" spans="1:18" x14ac:dyDescent="0.3">
      <c r="A1999" s="4">
        <v>46106.208333333343</v>
      </c>
      <c r="B1999" s="3">
        <v>23.34</v>
      </c>
      <c r="C1999" s="3">
        <v>0.04</v>
      </c>
      <c r="D1999" s="3">
        <f t="shared" si="279"/>
        <v>35.955000000000005</v>
      </c>
      <c r="E1999" s="3">
        <f>MAX(B1999 - D1999/Inputs!$B$5, 0)</f>
        <v>0</v>
      </c>
      <c r="F1999" s="3">
        <f>MAX(D1999*Inputs!$B$5 - B1999, 0)</f>
        <v>8.3004000000000033</v>
      </c>
      <c r="G1999" s="3">
        <f t="shared" si="280"/>
        <v>0.04</v>
      </c>
      <c r="H1999" t="str">
        <f t="shared" si="281"/>
        <v>Charge</v>
      </c>
      <c r="I1999" s="3">
        <f t="shared" si="286"/>
        <v>340</v>
      </c>
      <c r="J1999" s="3">
        <f t="shared" si="287"/>
        <v>0</v>
      </c>
      <c r="K1999" s="3">
        <f>MIN(Inputs!$B$2, (Inputs!$B$8 - I1999)/Inputs!$B$9)</f>
        <v>0</v>
      </c>
      <c r="L1999" s="3">
        <f>MAX(MIN(Inputs!$B$2, I1999*Inputs!$B$10, Inputs!$B$8*Inputs!$B$4 - J1999), 0)</f>
        <v>170</v>
      </c>
      <c r="M1999" s="3">
        <f t="shared" si="282"/>
        <v>0</v>
      </c>
      <c r="N1999" s="3">
        <f t="shared" si="283"/>
        <v>0</v>
      </c>
      <c r="O1999" s="3">
        <f>IF(H1999="Reg", MIN(Inputs!$B$2, I1999*Inputs!$B$10, (Inputs!$B$8-I1999)/Inputs!$B$9), 0)</f>
        <v>0</v>
      </c>
      <c r="P1999" s="3">
        <f t="shared" si="284"/>
        <v>0</v>
      </c>
      <c r="Q1999" s="3">
        <f t="shared" si="285"/>
        <v>0</v>
      </c>
      <c r="R1999" s="3">
        <f>I1999 + M1999*Inputs!$B$9 - N1999/Inputs!$B$10</f>
        <v>340</v>
      </c>
    </row>
    <row r="2000" spans="1:18" x14ac:dyDescent="0.3">
      <c r="A2000" s="4">
        <v>46106.25</v>
      </c>
      <c r="B2000" s="3">
        <v>27.229999999999997</v>
      </c>
      <c r="C2000" s="3">
        <v>0.17</v>
      </c>
      <c r="D2000" s="3">
        <f t="shared" si="279"/>
        <v>35.955000000000005</v>
      </c>
      <c r="E2000" s="3">
        <f>MAX(B2000 - D2000/Inputs!$B$5, 0)</f>
        <v>0</v>
      </c>
      <c r="F2000" s="3">
        <f>MAX(D2000*Inputs!$B$5 - B2000, 0)</f>
        <v>4.4104000000000063</v>
      </c>
      <c r="G2000" s="3">
        <f t="shared" si="280"/>
        <v>0.17</v>
      </c>
      <c r="H2000" t="str">
        <f t="shared" si="281"/>
        <v>Charge</v>
      </c>
      <c r="I2000" s="3">
        <f t="shared" si="286"/>
        <v>340</v>
      </c>
      <c r="J2000" s="3">
        <f t="shared" si="287"/>
        <v>0</v>
      </c>
      <c r="K2000" s="3">
        <f>MIN(Inputs!$B$2, (Inputs!$B$8 - I2000)/Inputs!$B$9)</f>
        <v>0</v>
      </c>
      <c r="L2000" s="3">
        <f>MAX(MIN(Inputs!$B$2, I2000*Inputs!$B$10, Inputs!$B$8*Inputs!$B$4 - J2000), 0)</f>
        <v>170</v>
      </c>
      <c r="M2000" s="3">
        <f t="shared" si="282"/>
        <v>0</v>
      </c>
      <c r="N2000" s="3">
        <f t="shared" si="283"/>
        <v>0</v>
      </c>
      <c r="O2000" s="3">
        <f>IF(H2000="Reg", MIN(Inputs!$B$2, I2000*Inputs!$B$10, (Inputs!$B$8-I2000)/Inputs!$B$9), 0)</f>
        <v>0</v>
      </c>
      <c r="P2000" s="3">
        <f t="shared" si="284"/>
        <v>0</v>
      </c>
      <c r="Q2000" s="3">
        <f t="shared" si="285"/>
        <v>0</v>
      </c>
      <c r="R2000" s="3">
        <f>I2000 + M2000*Inputs!$B$9 - N2000/Inputs!$B$10</f>
        <v>340</v>
      </c>
    </row>
    <row r="2001" spans="1:18" x14ac:dyDescent="0.3">
      <c r="A2001" s="4">
        <v>46106.291666666657</v>
      </c>
      <c r="B2001" s="3">
        <v>35.18</v>
      </c>
      <c r="C2001" s="3">
        <v>8.01</v>
      </c>
      <c r="D2001" s="3">
        <f t="shared" si="279"/>
        <v>35.955000000000005</v>
      </c>
      <c r="E2001" s="3">
        <f>MAX(B2001 - D2001/Inputs!$B$5, 0)</f>
        <v>0</v>
      </c>
      <c r="F2001" s="3">
        <f>MAX(D2001*Inputs!$B$5 - B2001, 0)</f>
        <v>0</v>
      </c>
      <c r="G2001" s="3">
        <f t="shared" si="280"/>
        <v>8.01</v>
      </c>
      <c r="H2001" t="str">
        <f t="shared" si="281"/>
        <v>Reg</v>
      </c>
      <c r="I2001" s="3">
        <f t="shared" si="286"/>
        <v>340</v>
      </c>
      <c r="J2001" s="3">
        <f t="shared" si="287"/>
        <v>0</v>
      </c>
      <c r="K2001" s="3">
        <f>MIN(Inputs!$B$2, (Inputs!$B$8 - I2001)/Inputs!$B$9)</f>
        <v>0</v>
      </c>
      <c r="L2001" s="3">
        <f>MAX(MIN(Inputs!$B$2, I2001*Inputs!$B$10, Inputs!$B$8*Inputs!$B$4 - J2001), 0)</f>
        <v>170</v>
      </c>
      <c r="M2001" s="3">
        <f t="shared" si="282"/>
        <v>0</v>
      </c>
      <c r="N2001" s="3">
        <f t="shared" si="283"/>
        <v>0</v>
      </c>
      <c r="O2001" s="3">
        <f>IF(H2001="Reg", MIN(Inputs!$B$2, I2001*Inputs!$B$10, (Inputs!$B$8-I2001)/Inputs!$B$9), 0)</f>
        <v>0</v>
      </c>
      <c r="P2001" s="3">
        <f t="shared" si="284"/>
        <v>0</v>
      </c>
      <c r="Q2001" s="3">
        <f t="shared" si="285"/>
        <v>0</v>
      </c>
      <c r="R2001" s="3">
        <f>I2001 + M2001*Inputs!$B$9 - N2001/Inputs!$B$10</f>
        <v>340</v>
      </c>
    </row>
    <row r="2002" spans="1:18" x14ac:dyDescent="0.3">
      <c r="A2002" s="4">
        <v>46106.333333333343</v>
      </c>
      <c r="B2002" s="3">
        <v>26.895000000000003</v>
      </c>
      <c r="C2002" s="3">
        <v>6.75</v>
      </c>
      <c r="D2002" s="3">
        <f t="shared" si="279"/>
        <v>35.955000000000005</v>
      </c>
      <c r="E2002" s="3">
        <f>MAX(B2002 - D2002/Inputs!$B$5, 0)</f>
        <v>0</v>
      </c>
      <c r="F2002" s="3">
        <f>MAX(D2002*Inputs!$B$5 - B2002, 0)</f>
        <v>4.7454000000000001</v>
      </c>
      <c r="G2002" s="3">
        <f t="shared" si="280"/>
        <v>6.75</v>
      </c>
      <c r="H2002" t="str">
        <f t="shared" si="281"/>
        <v>Reg</v>
      </c>
      <c r="I2002" s="3">
        <f t="shared" si="286"/>
        <v>340</v>
      </c>
      <c r="J2002" s="3">
        <f t="shared" si="287"/>
        <v>0</v>
      </c>
      <c r="K2002" s="3">
        <f>MIN(Inputs!$B$2, (Inputs!$B$8 - I2002)/Inputs!$B$9)</f>
        <v>0</v>
      </c>
      <c r="L2002" s="3">
        <f>MAX(MIN(Inputs!$B$2, I2002*Inputs!$B$10, Inputs!$B$8*Inputs!$B$4 - J2002), 0)</f>
        <v>170</v>
      </c>
      <c r="M2002" s="3">
        <f t="shared" si="282"/>
        <v>0</v>
      </c>
      <c r="N2002" s="3">
        <f t="shared" si="283"/>
        <v>0</v>
      </c>
      <c r="O2002" s="3">
        <f>IF(H2002="Reg", MIN(Inputs!$B$2, I2002*Inputs!$B$10, (Inputs!$B$8-I2002)/Inputs!$B$9), 0)</f>
        <v>0</v>
      </c>
      <c r="P2002" s="3">
        <f t="shared" si="284"/>
        <v>0</v>
      </c>
      <c r="Q2002" s="3">
        <f t="shared" si="285"/>
        <v>0</v>
      </c>
      <c r="R2002" s="3">
        <f>I2002 + M2002*Inputs!$B$9 - N2002/Inputs!$B$10</f>
        <v>340</v>
      </c>
    </row>
    <row r="2003" spans="1:18" x14ac:dyDescent="0.3">
      <c r="A2003" s="4">
        <v>46106.375</v>
      </c>
      <c r="B2003" s="3">
        <v>22.720000000000002</v>
      </c>
      <c r="C2003" s="3">
        <v>1.3</v>
      </c>
      <c r="D2003" s="3">
        <f t="shared" si="279"/>
        <v>35.955000000000005</v>
      </c>
      <c r="E2003" s="3">
        <f>MAX(B2003 - D2003/Inputs!$B$5, 0)</f>
        <v>0</v>
      </c>
      <c r="F2003" s="3">
        <f>MAX(D2003*Inputs!$B$5 - B2003, 0)</f>
        <v>8.9204000000000008</v>
      </c>
      <c r="G2003" s="3">
        <f t="shared" si="280"/>
        <v>1.3</v>
      </c>
      <c r="H2003" t="str">
        <f t="shared" si="281"/>
        <v>Charge</v>
      </c>
      <c r="I2003" s="3">
        <f t="shared" si="286"/>
        <v>340</v>
      </c>
      <c r="J2003" s="3">
        <f t="shared" si="287"/>
        <v>0</v>
      </c>
      <c r="K2003" s="3">
        <f>MIN(Inputs!$B$2, (Inputs!$B$8 - I2003)/Inputs!$B$9)</f>
        <v>0</v>
      </c>
      <c r="L2003" s="3">
        <f>MAX(MIN(Inputs!$B$2, I2003*Inputs!$B$10, Inputs!$B$8*Inputs!$B$4 - J2003), 0)</f>
        <v>170</v>
      </c>
      <c r="M2003" s="3">
        <f t="shared" si="282"/>
        <v>0</v>
      </c>
      <c r="N2003" s="3">
        <f t="shared" si="283"/>
        <v>0</v>
      </c>
      <c r="O2003" s="3">
        <f>IF(H2003="Reg", MIN(Inputs!$B$2, I2003*Inputs!$B$10, (Inputs!$B$8-I2003)/Inputs!$B$9), 0)</f>
        <v>0</v>
      </c>
      <c r="P2003" s="3">
        <f t="shared" si="284"/>
        <v>0</v>
      </c>
      <c r="Q2003" s="3">
        <f t="shared" si="285"/>
        <v>0</v>
      </c>
      <c r="R2003" s="3">
        <f>I2003 + M2003*Inputs!$B$9 - N2003/Inputs!$B$10</f>
        <v>340</v>
      </c>
    </row>
    <row r="2004" spans="1:18" x14ac:dyDescent="0.3">
      <c r="A2004" s="4">
        <v>46106.416666666657</v>
      </c>
      <c r="B2004" s="3">
        <v>21.42</v>
      </c>
      <c r="C2004" s="3">
        <v>1</v>
      </c>
      <c r="D2004" s="3">
        <f t="shared" si="279"/>
        <v>35.955000000000005</v>
      </c>
      <c r="E2004" s="3">
        <f>MAX(B2004 - D2004/Inputs!$B$5, 0)</f>
        <v>0</v>
      </c>
      <c r="F2004" s="3">
        <f>MAX(D2004*Inputs!$B$5 - B2004, 0)</f>
        <v>10.220400000000001</v>
      </c>
      <c r="G2004" s="3">
        <f t="shared" si="280"/>
        <v>1</v>
      </c>
      <c r="H2004" t="str">
        <f t="shared" si="281"/>
        <v>Charge</v>
      </c>
      <c r="I2004" s="3">
        <f t="shared" si="286"/>
        <v>340</v>
      </c>
      <c r="J2004" s="3">
        <f t="shared" si="287"/>
        <v>0</v>
      </c>
      <c r="K2004" s="3">
        <f>MIN(Inputs!$B$2, (Inputs!$B$8 - I2004)/Inputs!$B$9)</f>
        <v>0</v>
      </c>
      <c r="L2004" s="3">
        <f>MAX(MIN(Inputs!$B$2, I2004*Inputs!$B$10, Inputs!$B$8*Inputs!$B$4 - J2004), 0)</f>
        <v>170</v>
      </c>
      <c r="M2004" s="3">
        <f t="shared" si="282"/>
        <v>0</v>
      </c>
      <c r="N2004" s="3">
        <f t="shared" si="283"/>
        <v>0</v>
      </c>
      <c r="O2004" s="3">
        <f>IF(H2004="Reg", MIN(Inputs!$B$2, I2004*Inputs!$B$10, (Inputs!$B$8-I2004)/Inputs!$B$9), 0)</f>
        <v>0</v>
      </c>
      <c r="P2004" s="3">
        <f t="shared" si="284"/>
        <v>0</v>
      </c>
      <c r="Q2004" s="3">
        <f t="shared" si="285"/>
        <v>0</v>
      </c>
      <c r="R2004" s="3">
        <f>I2004 + M2004*Inputs!$B$9 - N2004/Inputs!$B$10</f>
        <v>340</v>
      </c>
    </row>
    <row r="2005" spans="1:18" x14ac:dyDescent="0.3">
      <c r="A2005" s="4">
        <v>46106.458333333343</v>
      </c>
      <c r="B2005" s="3">
        <v>21.387500000000003</v>
      </c>
      <c r="C2005" s="3">
        <v>0.53</v>
      </c>
      <c r="D2005" s="3">
        <f t="shared" si="279"/>
        <v>35.955000000000005</v>
      </c>
      <c r="E2005" s="3">
        <f>MAX(B2005 - D2005/Inputs!$B$5, 0)</f>
        <v>0</v>
      </c>
      <c r="F2005" s="3">
        <f>MAX(D2005*Inputs!$B$5 - B2005, 0)</f>
        <v>10.2529</v>
      </c>
      <c r="G2005" s="3">
        <f t="shared" si="280"/>
        <v>0.53</v>
      </c>
      <c r="H2005" t="str">
        <f t="shared" si="281"/>
        <v>Charge</v>
      </c>
      <c r="I2005" s="3">
        <f t="shared" si="286"/>
        <v>340</v>
      </c>
      <c r="J2005" s="3">
        <f t="shared" si="287"/>
        <v>0</v>
      </c>
      <c r="K2005" s="3">
        <f>MIN(Inputs!$B$2, (Inputs!$B$8 - I2005)/Inputs!$B$9)</f>
        <v>0</v>
      </c>
      <c r="L2005" s="3">
        <f>MAX(MIN(Inputs!$B$2, I2005*Inputs!$B$10, Inputs!$B$8*Inputs!$B$4 - J2005), 0)</f>
        <v>170</v>
      </c>
      <c r="M2005" s="3">
        <f t="shared" si="282"/>
        <v>0</v>
      </c>
      <c r="N2005" s="3">
        <f t="shared" si="283"/>
        <v>0</v>
      </c>
      <c r="O2005" s="3">
        <f>IF(H2005="Reg", MIN(Inputs!$B$2, I2005*Inputs!$B$10, (Inputs!$B$8-I2005)/Inputs!$B$9), 0)</f>
        <v>0</v>
      </c>
      <c r="P2005" s="3">
        <f t="shared" si="284"/>
        <v>0</v>
      </c>
      <c r="Q2005" s="3">
        <f t="shared" si="285"/>
        <v>0</v>
      </c>
      <c r="R2005" s="3">
        <f>I2005 + M2005*Inputs!$B$9 - N2005/Inputs!$B$10</f>
        <v>340</v>
      </c>
    </row>
    <row r="2006" spans="1:18" x14ac:dyDescent="0.3">
      <c r="A2006" s="4">
        <v>46106.5</v>
      </c>
      <c r="B2006" s="3">
        <v>21.23</v>
      </c>
      <c r="C2006" s="3">
        <v>0.49</v>
      </c>
      <c r="D2006" s="3">
        <f t="shared" si="279"/>
        <v>35.955000000000005</v>
      </c>
      <c r="E2006" s="3">
        <f>MAX(B2006 - D2006/Inputs!$B$5, 0)</f>
        <v>0</v>
      </c>
      <c r="F2006" s="3">
        <f>MAX(D2006*Inputs!$B$5 - B2006, 0)</f>
        <v>10.410400000000003</v>
      </c>
      <c r="G2006" s="3">
        <f t="shared" si="280"/>
        <v>0.49</v>
      </c>
      <c r="H2006" t="str">
        <f t="shared" si="281"/>
        <v>Charge</v>
      </c>
      <c r="I2006" s="3">
        <f t="shared" si="286"/>
        <v>340</v>
      </c>
      <c r="J2006" s="3">
        <f t="shared" si="287"/>
        <v>0</v>
      </c>
      <c r="K2006" s="3">
        <f>MIN(Inputs!$B$2, (Inputs!$B$8 - I2006)/Inputs!$B$9)</f>
        <v>0</v>
      </c>
      <c r="L2006" s="3">
        <f>MAX(MIN(Inputs!$B$2, I2006*Inputs!$B$10, Inputs!$B$8*Inputs!$B$4 - J2006), 0)</f>
        <v>170</v>
      </c>
      <c r="M2006" s="3">
        <f t="shared" si="282"/>
        <v>0</v>
      </c>
      <c r="N2006" s="3">
        <f t="shared" si="283"/>
        <v>0</v>
      </c>
      <c r="O2006" s="3">
        <f>IF(H2006="Reg", MIN(Inputs!$B$2, I2006*Inputs!$B$10, (Inputs!$B$8-I2006)/Inputs!$B$9), 0)</f>
        <v>0</v>
      </c>
      <c r="P2006" s="3">
        <f t="shared" si="284"/>
        <v>0</v>
      </c>
      <c r="Q2006" s="3">
        <f t="shared" si="285"/>
        <v>0</v>
      </c>
      <c r="R2006" s="3">
        <f>I2006 + M2006*Inputs!$B$9 - N2006/Inputs!$B$10</f>
        <v>340</v>
      </c>
    </row>
    <row r="2007" spans="1:18" x14ac:dyDescent="0.3">
      <c r="A2007" s="4">
        <v>46106.541666666657</v>
      </c>
      <c r="B2007" s="3">
        <v>25.92</v>
      </c>
      <c r="C2007" s="3">
        <v>0.99</v>
      </c>
      <c r="D2007" s="3">
        <f t="shared" si="279"/>
        <v>35.955000000000005</v>
      </c>
      <c r="E2007" s="3">
        <f>MAX(B2007 - D2007/Inputs!$B$5, 0)</f>
        <v>0</v>
      </c>
      <c r="F2007" s="3">
        <f>MAX(D2007*Inputs!$B$5 - B2007, 0)</f>
        <v>5.7204000000000015</v>
      </c>
      <c r="G2007" s="3">
        <f t="shared" si="280"/>
        <v>0.99</v>
      </c>
      <c r="H2007" t="str">
        <f t="shared" si="281"/>
        <v>Charge</v>
      </c>
      <c r="I2007" s="3">
        <f t="shared" si="286"/>
        <v>340</v>
      </c>
      <c r="J2007" s="3">
        <f t="shared" si="287"/>
        <v>0</v>
      </c>
      <c r="K2007" s="3">
        <f>MIN(Inputs!$B$2, (Inputs!$B$8 - I2007)/Inputs!$B$9)</f>
        <v>0</v>
      </c>
      <c r="L2007" s="3">
        <f>MAX(MIN(Inputs!$B$2, I2007*Inputs!$B$10, Inputs!$B$8*Inputs!$B$4 - J2007), 0)</f>
        <v>170</v>
      </c>
      <c r="M2007" s="3">
        <f t="shared" si="282"/>
        <v>0</v>
      </c>
      <c r="N2007" s="3">
        <f t="shared" si="283"/>
        <v>0</v>
      </c>
      <c r="O2007" s="3">
        <f>IF(H2007="Reg", MIN(Inputs!$B$2, I2007*Inputs!$B$10, (Inputs!$B$8-I2007)/Inputs!$B$9), 0)</f>
        <v>0</v>
      </c>
      <c r="P2007" s="3">
        <f t="shared" si="284"/>
        <v>0</v>
      </c>
      <c r="Q2007" s="3">
        <f t="shared" si="285"/>
        <v>0</v>
      </c>
      <c r="R2007" s="3">
        <f>I2007 + M2007*Inputs!$B$9 - N2007/Inputs!$B$10</f>
        <v>340</v>
      </c>
    </row>
    <row r="2008" spans="1:18" x14ac:dyDescent="0.3">
      <c r="A2008" s="4">
        <v>46106.583333333343</v>
      </c>
      <c r="B2008" s="3">
        <v>39.307499999999997</v>
      </c>
      <c r="C2008" s="3">
        <v>1.75</v>
      </c>
      <c r="D2008" s="3">
        <f t="shared" si="279"/>
        <v>35.955000000000005</v>
      </c>
      <c r="E2008" s="3">
        <f>MAX(B2008 - D2008/Inputs!$B$5, 0)</f>
        <v>0</v>
      </c>
      <c r="F2008" s="3">
        <f>MAX(D2008*Inputs!$B$5 - B2008, 0)</f>
        <v>0</v>
      </c>
      <c r="G2008" s="3">
        <f t="shared" si="280"/>
        <v>1.75</v>
      </c>
      <c r="H2008" t="str">
        <f t="shared" si="281"/>
        <v>Reg</v>
      </c>
      <c r="I2008" s="3">
        <f t="shared" si="286"/>
        <v>340</v>
      </c>
      <c r="J2008" s="3">
        <f t="shared" si="287"/>
        <v>0</v>
      </c>
      <c r="K2008" s="3">
        <f>MIN(Inputs!$B$2, (Inputs!$B$8 - I2008)/Inputs!$B$9)</f>
        <v>0</v>
      </c>
      <c r="L2008" s="3">
        <f>MAX(MIN(Inputs!$B$2, I2008*Inputs!$B$10, Inputs!$B$8*Inputs!$B$4 - J2008), 0)</f>
        <v>170</v>
      </c>
      <c r="M2008" s="3">
        <f t="shared" si="282"/>
        <v>0</v>
      </c>
      <c r="N2008" s="3">
        <f t="shared" si="283"/>
        <v>0</v>
      </c>
      <c r="O2008" s="3">
        <f>IF(H2008="Reg", MIN(Inputs!$B$2, I2008*Inputs!$B$10, (Inputs!$B$8-I2008)/Inputs!$B$9), 0)</f>
        <v>0</v>
      </c>
      <c r="P2008" s="3">
        <f t="shared" si="284"/>
        <v>0</v>
      </c>
      <c r="Q2008" s="3">
        <f t="shared" si="285"/>
        <v>0</v>
      </c>
      <c r="R2008" s="3">
        <f>I2008 + M2008*Inputs!$B$9 - N2008/Inputs!$B$10</f>
        <v>340</v>
      </c>
    </row>
    <row r="2009" spans="1:18" x14ac:dyDescent="0.3">
      <c r="A2009" s="4">
        <v>46106.625</v>
      </c>
      <c r="B2009" s="3">
        <v>39.314999999999998</v>
      </c>
      <c r="C2009" s="3">
        <v>1.98</v>
      </c>
      <c r="D2009" s="3">
        <f t="shared" si="279"/>
        <v>35.955000000000005</v>
      </c>
      <c r="E2009" s="3">
        <f>MAX(B2009 - D2009/Inputs!$B$5, 0)</f>
        <v>0</v>
      </c>
      <c r="F2009" s="3">
        <f>MAX(D2009*Inputs!$B$5 - B2009, 0)</f>
        <v>0</v>
      </c>
      <c r="G2009" s="3">
        <f t="shared" si="280"/>
        <v>1.98</v>
      </c>
      <c r="H2009" t="str">
        <f t="shared" si="281"/>
        <v>Reg</v>
      </c>
      <c r="I2009" s="3">
        <f t="shared" si="286"/>
        <v>340</v>
      </c>
      <c r="J2009" s="3">
        <f t="shared" si="287"/>
        <v>0</v>
      </c>
      <c r="K2009" s="3">
        <f>MIN(Inputs!$B$2, (Inputs!$B$8 - I2009)/Inputs!$B$9)</f>
        <v>0</v>
      </c>
      <c r="L2009" s="3">
        <f>MAX(MIN(Inputs!$B$2, I2009*Inputs!$B$10, Inputs!$B$8*Inputs!$B$4 - J2009), 0)</f>
        <v>170</v>
      </c>
      <c r="M2009" s="3">
        <f t="shared" si="282"/>
        <v>0</v>
      </c>
      <c r="N2009" s="3">
        <f t="shared" si="283"/>
        <v>0</v>
      </c>
      <c r="O2009" s="3">
        <f>IF(H2009="Reg", MIN(Inputs!$B$2, I2009*Inputs!$B$10, (Inputs!$B$8-I2009)/Inputs!$B$9), 0)</f>
        <v>0</v>
      </c>
      <c r="P2009" s="3">
        <f t="shared" si="284"/>
        <v>0</v>
      </c>
      <c r="Q2009" s="3">
        <f t="shared" si="285"/>
        <v>0</v>
      </c>
      <c r="R2009" s="3">
        <f>I2009 + M2009*Inputs!$B$9 - N2009/Inputs!$B$10</f>
        <v>340</v>
      </c>
    </row>
    <row r="2010" spans="1:18" x14ac:dyDescent="0.3">
      <c r="A2010" s="4">
        <v>46106.666666666657</v>
      </c>
      <c r="B2010" s="3">
        <v>36.697500000000005</v>
      </c>
      <c r="C2010" s="3">
        <v>1.99</v>
      </c>
      <c r="D2010" s="3">
        <f t="shared" si="279"/>
        <v>35.955000000000005</v>
      </c>
      <c r="E2010" s="3">
        <f>MAX(B2010 - D2010/Inputs!$B$5, 0)</f>
        <v>0</v>
      </c>
      <c r="F2010" s="3">
        <f>MAX(D2010*Inputs!$B$5 - B2010, 0)</f>
        <v>0</v>
      </c>
      <c r="G2010" s="3">
        <f t="shared" si="280"/>
        <v>1.99</v>
      </c>
      <c r="H2010" t="str">
        <f t="shared" si="281"/>
        <v>Reg</v>
      </c>
      <c r="I2010" s="3">
        <f t="shared" si="286"/>
        <v>340</v>
      </c>
      <c r="J2010" s="3">
        <f t="shared" si="287"/>
        <v>0</v>
      </c>
      <c r="K2010" s="3">
        <f>MIN(Inputs!$B$2, (Inputs!$B$8 - I2010)/Inputs!$B$9)</f>
        <v>0</v>
      </c>
      <c r="L2010" s="3">
        <f>MAX(MIN(Inputs!$B$2, I2010*Inputs!$B$10, Inputs!$B$8*Inputs!$B$4 - J2010), 0)</f>
        <v>170</v>
      </c>
      <c r="M2010" s="3">
        <f t="shared" si="282"/>
        <v>0</v>
      </c>
      <c r="N2010" s="3">
        <f t="shared" si="283"/>
        <v>0</v>
      </c>
      <c r="O2010" s="3">
        <f>IF(H2010="Reg", MIN(Inputs!$B$2, I2010*Inputs!$B$10, (Inputs!$B$8-I2010)/Inputs!$B$9), 0)</f>
        <v>0</v>
      </c>
      <c r="P2010" s="3">
        <f t="shared" si="284"/>
        <v>0</v>
      </c>
      <c r="Q2010" s="3">
        <f t="shared" si="285"/>
        <v>0</v>
      </c>
      <c r="R2010" s="3">
        <f>I2010 + M2010*Inputs!$B$9 - N2010/Inputs!$B$10</f>
        <v>340</v>
      </c>
    </row>
    <row r="2011" spans="1:18" x14ac:dyDescent="0.3">
      <c r="A2011" s="4">
        <v>46106.708333333343</v>
      </c>
      <c r="B2011" s="3">
        <v>34.647500000000001</v>
      </c>
      <c r="C2011" s="3">
        <v>3.14</v>
      </c>
      <c r="D2011" s="3">
        <f t="shared" si="279"/>
        <v>35.955000000000005</v>
      </c>
      <c r="E2011" s="3">
        <f>MAX(B2011 - D2011/Inputs!$B$5, 0)</f>
        <v>0</v>
      </c>
      <c r="F2011" s="3">
        <f>MAX(D2011*Inputs!$B$5 - B2011, 0)</f>
        <v>0</v>
      </c>
      <c r="G2011" s="3">
        <f t="shared" si="280"/>
        <v>3.14</v>
      </c>
      <c r="H2011" t="str">
        <f t="shared" si="281"/>
        <v>Reg</v>
      </c>
      <c r="I2011" s="3">
        <f t="shared" si="286"/>
        <v>340</v>
      </c>
      <c r="J2011" s="3">
        <f t="shared" si="287"/>
        <v>0</v>
      </c>
      <c r="K2011" s="3">
        <f>MIN(Inputs!$B$2, (Inputs!$B$8 - I2011)/Inputs!$B$9)</f>
        <v>0</v>
      </c>
      <c r="L2011" s="3">
        <f>MAX(MIN(Inputs!$B$2, I2011*Inputs!$B$10, Inputs!$B$8*Inputs!$B$4 - J2011), 0)</f>
        <v>170</v>
      </c>
      <c r="M2011" s="3">
        <f t="shared" si="282"/>
        <v>0</v>
      </c>
      <c r="N2011" s="3">
        <f t="shared" si="283"/>
        <v>0</v>
      </c>
      <c r="O2011" s="3">
        <f>IF(H2011="Reg", MIN(Inputs!$B$2, I2011*Inputs!$B$10, (Inputs!$B$8-I2011)/Inputs!$B$9), 0)</f>
        <v>0</v>
      </c>
      <c r="P2011" s="3">
        <f t="shared" si="284"/>
        <v>0</v>
      </c>
      <c r="Q2011" s="3">
        <f t="shared" si="285"/>
        <v>0</v>
      </c>
      <c r="R2011" s="3">
        <f>I2011 + M2011*Inputs!$B$9 - N2011/Inputs!$B$10</f>
        <v>340</v>
      </c>
    </row>
    <row r="2012" spans="1:18" x14ac:dyDescent="0.3">
      <c r="A2012" s="4">
        <v>46106.75</v>
      </c>
      <c r="B2012" s="3">
        <v>53.31750000000001</v>
      </c>
      <c r="C2012" s="3">
        <v>35.630000000000003</v>
      </c>
      <c r="D2012" s="3">
        <f t="shared" si="279"/>
        <v>35.955000000000005</v>
      </c>
      <c r="E2012" s="3">
        <f>MAX(B2012 - D2012/Inputs!$B$5, 0)</f>
        <v>12.459545454545456</v>
      </c>
      <c r="F2012" s="3">
        <f>MAX(D2012*Inputs!$B$5 - B2012, 0)</f>
        <v>0</v>
      </c>
      <c r="G2012" s="3">
        <f t="shared" si="280"/>
        <v>35.630000000000003</v>
      </c>
      <c r="H2012" t="str">
        <f t="shared" si="281"/>
        <v>Reg</v>
      </c>
      <c r="I2012" s="3">
        <f t="shared" si="286"/>
        <v>340</v>
      </c>
      <c r="J2012" s="3">
        <f t="shared" si="287"/>
        <v>0</v>
      </c>
      <c r="K2012" s="3">
        <f>MIN(Inputs!$B$2, (Inputs!$B$8 - I2012)/Inputs!$B$9)</f>
        <v>0</v>
      </c>
      <c r="L2012" s="3">
        <f>MAX(MIN(Inputs!$B$2, I2012*Inputs!$B$10, Inputs!$B$8*Inputs!$B$4 - J2012), 0)</f>
        <v>170</v>
      </c>
      <c r="M2012" s="3">
        <f t="shared" si="282"/>
        <v>0</v>
      </c>
      <c r="N2012" s="3">
        <f t="shared" si="283"/>
        <v>0</v>
      </c>
      <c r="O2012" s="3">
        <f>IF(H2012="Reg", MIN(Inputs!$B$2, I2012*Inputs!$B$10, (Inputs!$B$8-I2012)/Inputs!$B$9), 0)</f>
        <v>0</v>
      </c>
      <c r="P2012" s="3">
        <f t="shared" si="284"/>
        <v>0</v>
      </c>
      <c r="Q2012" s="3">
        <f t="shared" si="285"/>
        <v>0</v>
      </c>
      <c r="R2012" s="3">
        <f>I2012 + M2012*Inputs!$B$9 - N2012/Inputs!$B$10</f>
        <v>340</v>
      </c>
    </row>
    <row r="2013" spans="1:18" x14ac:dyDescent="0.3">
      <c r="A2013" s="4">
        <v>46106.791666666657</v>
      </c>
      <c r="B2013" s="3">
        <v>86.015000000000001</v>
      </c>
      <c r="C2013" s="3">
        <v>33.729999999999997</v>
      </c>
      <c r="D2013" s="3">
        <f t="shared" si="279"/>
        <v>35.955000000000005</v>
      </c>
      <c r="E2013" s="3">
        <f>MAX(B2013 - D2013/Inputs!$B$5, 0)</f>
        <v>45.157045454545447</v>
      </c>
      <c r="F2013" s="3">
        <f>MAX(D2013*Inputs!$B$5 - B2013, 0)</f>
        <v>0</v>
      </c>
      <c r="G2013" s="3">
        <f t="shared" si="280"/>
        <v>33.729999999999997</v>
      </c>
      <c r="H2013" t="str">
        <f t="shared" si="281"/>
        <v>Discharge</v>
      </c>
      <c r="I2013" s="3">
        <f t="shared" si="286"/>
        <v>340</v>
      </c>
      <c r="J2013" s="3">
        <f t="shared" si="287"/>
        <v>0</v>
      </c>
      <c r="K2013" s="3">
        <f>MIN(Inputs!$B$2, (Inputs!$B$8 - I2013)/Inputs!$B$9)</f>
        <v>0</v>
      </c>
      <c r="L2013" s="3">
        <f>MAX(MIN(Inputs!$B$2, I2013*Inputs!$B$10, Inputs!$B$8*Inputs!$B$4 - J2013), 0)</f>
        <v>170</v>
      </c>
      <c r="M2013" s="3">
        <f t="shared" si="282"/>
        <v>0</v>
      </c>
      <c r="N2013" s="3">
        <f t="shared" si="283"/>
        <v>170</v>
      </c>
      <c r="O2013" s="3">
        <f>IF(H2013="Reg", MIN(Inputs!$B$2, I2013*Inputs!$B$10, (Inputs!$B$8-I2013)/Inputs!$B$9), 0)</f>
        <v>0</v>
      </c>
      <c r="P2013" s="3">
        <f t="shared" si="284"/>
        <v>14622.55</v>
      </c>
      <c r="Q2013" s="3">
        <f t="shared" si="285"/>
        <v>0</v>
      </c>
      <c r="R2013" s="3">
        <f>I2013 + M2013*Inputs!$B$9 - N2013/Inputs!$B$10</f>
        <v>158.77939109773115</v>
      </c>
    </row>
    <row r="2014" spans="1:18" x14ac:dyDescent="0.3">
      <c r="A2014" s="4">
        <v>46106.833333333343</v>
      </c>
      <c r="B2014" s="3">
        <v>85.032499999999999</v>
      </c>
      <c r="C2014" s="3">
        <v>19.27</v>
      </c>
      <c r="D2014" s="3">
        <f t="shared" si="279"/>
        <v>35.955000000000005</v>
      </c>
      <c r="E2014" s="3">
        <f>MAX(B2014 - D2014/Inputs!$B$5, 0)</f>
        <v>44.174545454545445</v>
      </c>
      <c r="F2014" s="3">
        <f>MAX(D2014*Inputs!$B$5 - B2014, 0)</f>
        <v>0</v>
      </c>
      <c r="G2014" s="3">
        <f t="shared" si="280"/>
        <v>19.27</v>
      </c>
      <c r="H2014" t="str">
        <f t="shared" si="281"/>
        <v>Discharge</v>
      </c>
      <c r="I2014" s="3">
        <f t="shared" si="286"/>
        <v>158.77939109773115</v>
      </c>
      <c r="J2014" s="3">
        <f t="shared" si="287"/>
        <v>170</v>
      </c>
      <c r="K2014" s="3">
        <f>MIN(Inputs!$B$2, (Inputs!$B$8 - I2014)/Inputs!$B$9)</f>
        <v>170</v>
      </c>
      <c r="L2014" s="3">
        <f>MAX(MIN(Inputs!$B$2, I2014*Inputs!$B$10, Inputs!$B$8*Inputs!$B$4 - J2014), 0)</f>
        <v>148.94827166799323</v>
      </c>
      <c r="M2014" s="3">
        <f t="shared" si="282"/>
        <v>0</v>
      </c>
      <c r="N2014" s="3">
        <f t="shared" si="283"/>
        <v>148.94827166799323</v>
      </c>
      <c r="O2014" s="3">
        <f>IF(H2014="Reg", MIN(Inputs!$B$2, I2014*Inputs!$B$10, (Inputs!$B$8-I2014)/Inputs!$B$9), 0)</f>
        <v>0</v>
      </c>
      <c r="P2014" s="3">
        <f t="shared" si="284"/>
        <v>12665.443910608634</v>
      </c>
      <c r="Q2014" s="3">
        <f t="shared" si="285"/>
        <v>0</v>
      </c>
      <c r="R2014" s="3">
        <f>I2014 + M2014*Inputs!$B$9 - N2014/Inputs!$B$10</f>
        <v>0</v>
      </c>
    </row>
    <row r="2015" spans="1:18" x14ac:dyDescent="0.3">
      <c r="A2015" s="4">
        <v>46106.875</v>
      </c>
      <c r="B2015" s="3">
        <v>47.802499999999995</v>
      </c>
      <c r="C2015" s="3">
        <v>1</v>
      </c>
      <c r="D2015" s="3">
        <f t="shared" si="279"/>
        <v>35.955000000000005</v>
      </c>
      <c r="E2015" s="3">
        <f>MAX(B2015 - D2015/Inputs!$B$5, 0)</f>
        <v>6.944545454545441</v>
      </c>
      <c r="F2015" s="3">
        <f>MAX(D2015*Inputs!$B$5 - B2015, 0)</f>
        <v>0</v>
      </c>
      <c r="G2015" s="3">
        <f t="shared" si="280"/>
        <v>1</v>
      </c>
      <c r="H2015" t="str">
        <f t="shared" si="281"/>
        <v>Discharge</v>
      </c>
      <c r="I2015" s="3">
        <f t="shared" si="286"/>
        <v>0</v>
      </c>
      <c r="J2015" s="3">
        <f t="shared" si="287"/>
        <v>318.94827166799325</v>
      </c>
      <c r="K2015" s="3">
        <f>MIN(Inputs!$B$2, (Inputs!$B$8 - I2015)/Inputs!$B$9)</f>
        <v>170</v>
      </c>
      <c r="L2015" s="3">
        <f>MAX(MIN(Inputs!$B$2, I2015*Inputs!$B$10, Inputs!$B$8*Inputs!$B$4 - J2015), 0)</f>
        <v>0</v>
      </c>
      <c r="M2015" s="3">
        <f t="shared" si="282"/>
        <v>0</v>
      </c>
      <c r="N2015" s="3">
        <f t="shared" si="283"/>
        <v>0</v>
      </c>
      <c r="O2015" s="3">
        <f>IF(H2015="Reg", MIN(Inputs!$B$2, I2015*Inputs!$B$10, (Inputs!$B$8-I2015)/Inputs!$B$9), 0)</f>
        <v>0</v>
      </c>
      <c r="P2015" s="3">
        <f t="shared" si="284"/>
        <v>0</v>
      </c>
      <c r="Q2015" s="3">
        <f t="shared" si="285"/>
        <v>0</v>
      </c>
      <c r="R2015" s="3">
        <f>I2015 + M2015*Inputs!$B$9 - N2015/Inputs!$B$10</f>
        <v>0</v>
      </c>
    </row>
    <row r="2016" spans="1:18" x14ac:dyDescent="0.3">
      <c r="A2016" s="4">
        <v>46106.916666666657</v>
      </c>
      <c r="B2016" s="3">
        <v>33.74</v>
      </c>
      <c r="C2016" s="3">
        <v>0.04</v>
      </c>
      <c r="D2016" s="3">
        <f t="shared" si="279"/>
        <v>35.955000000000005</v>
      </c>
      <c r="E2016" s="3">
        <f>MAX(B2016 - D2016/Inputs!$B$5, 0)</f>
        <v>0</v>
      </c>
      <c r="F2016" s="3">
        <f>MAX(D2016*Inputs!$B$5 - B2016, 0)</f>
        <v>0</v>
      </c>
      <c r="G2016" s="3">
        <f t="shared" si="280"/>
        <v>0.04</v>
      </c>
      <c r="H2016" t="str">
        <f t="shared" si="281"/>
        <v>Reg</v>
      </c>
      <c r="I2016" s="3">
        <f t="shared" si="286"/>
        <v>0</v>
      </c>
      <c r="J2016" s="3">
        <f t="shared" si="287"/>
        <v>318.94827166799325</v>
      </c>
      <c r="K2016" s="3">
        <f>MIN(Inputs!$B$2, (Inputs!$B$8 - I2016)/Inputs!$B$9)</f>
        <v>170</v>
      </c>
      <c r="L2016" s="3">
        <f>MAX(MIN(Inputs!$B$2, I2016*Inputs!$B$10, Inputs!$B$8*Inputs!$B$4 - J2016), 0)</f>
        <v>0</v>
      </c>
      <c r="M2016" s="3">
        <f t="shared" si="282"/>
        <v>0</v>
      </c>
      <c r="N2016" s="3">
        <f t="shared" si="283"/>
        <v>0</v>
      </c>
      <c r="O2016" s="3">
        <f>IF(H2016="Reg", MIN(Inputs!$B$2, I2016*Inputs!$B$10, (Inputs!$B$8-I2016)/Inputs!$B$9), 0)</f>
        <v>0</v>
      </c>
      <c r="P2016" s="3">
        <f t="shared" si="284"/>
        <v>0</v>
      </c>
      <c r="Q2016" s="3">
        <f t="shared" si="285"/>
        <v>0</v>
      </c>
      <c r="R2016" s="3">
        <f>I2016 + M2016*Inputs!$B$9 - N2016/Inputs!$B$10</f>
        <v>0</v>
      </c>
    </row>
    <row r="2017" spans="1:18" x14ac:dyDescent="0.3">
      <c r="A2017" s="4">
        <v>46106.958333333343</v>
      </c>
      <c r="B2017" s="3">
        <v>29.552499999999998</v>
      </c>
      <c r="C2017" s="3">
        <v>0.03</v>
      </c>
      <c r="D2017" s="3">
        <f t="shared" si="279"/>
        <v>35.955000000000005</v>
      </c>
      <c r="E2017" s="3">
        <f>MAX(B2017 - D2017/Inputs!$B$5, 0)</f>
        <v>0</v>
      </c>
      <c r="F2017" s="3">
        <f>MAX(D2017*Inputs!$B$5 - B2017, 0)</f>
        <v>2.0879000000000048</v>
      </c>
      <c r="G2017" s="3">
        <f t="shared" si="280"/>
        <v>0.03</v>
      </c>
      <c r="H2017" t="str">
        <f t="shared" si="281"/>
        <v>Charge</v>
      </c>
      <c r="I2017" s="3">
        <f t="shared" si="286"/>
        <v>0</v>
      </c>
      <c r="J2017" s="3">
        <f t="shared" si="287"/>
        <v>318.94827166799325</v>
      </c>
      <c r="K2017" s="3">
        <f>MIN(Inputs!$B$2, (Inputs!$B$8 - I2017)/Inputs!$B$9)</f>
        <v>170</v>
      </c>
      <c r="L2017" s="3">
        <f>MAX(MIN(Inputs!$B$2, I2017*Inputs!$B$10, Inputs!$B$8*Inputs!$B$4 - J2017), 0)</f>
        <v>0</v>
      </c>
      <c r="M2017" s="3">
        <f t="shared" si="282"/>
        <v>170</v>
      </c>
      <c r="N2017" s="3">
        <f t="shared" si="283"/>
        <v>0</v>
      </c>
      <c r="O2017" s="3">
        <f>IF(H2017="Reg", MIN(Inputs!$B$2, I2017*Inputs!$B$10, (Inputs!$B$8-I2017)/Inputs!$B$9), 0)</f>
        <v>0</v>
      </c>
      <c r="P2017" s="3">
        <f t="shared" si="284"/>
        <v>-5023.9250000000002</v>
      </c>
      <c r="Q2017" s="3">
        <f t="shared" si="285"/>
        <v>0</v>
      </c>
      <c r="R2017" s="3">
        <f>I2017 + M2017*Inputs!$B$9 - N2017/Inputs!$B$10</f>
        <v>159.4741358339966</v>
      </c>
    </row>
    <row r="2018" spans="1:18" x14ac:dyDescent="0.3">
      <c r="A2018" s="4">
        <v>46107</v>
      </c>
      <c r="B2018" s="3">
        <v>26.612500000000001</v>
      </c>
      <c r="C2018" s="3">
        <v>0.04</v>
      </c>
      <c r="D2018" s="3">
        <f t="shared" si="279"/>
        <v>44.074375000000003</v>
      </c>
      <c r="E2018" s="3">
        <f>MAX(B2018 - D2018/Inputs!$B$5, 0)</f>
        <v>0</v>
      </c>
      <c r="F2018" s="3">
        <f>MAX(D2018*Inputs!$B$5 - B2018, 0)</f>
        <v>12.172950000000004</v>
      </c>
      <c r="G2018" s="3">
        <f t="shared" si="280"/>
        <v>0.04</v>
      </c>
      <c r="H2018" t="str">
        <f t="shared" si="281"/>
        <v>Charge</v>
      </c>
      <c r="I2018" s="3">
        <f t="shared" si="286"/>
        <v>159.4741358339966</v>
      </c>
      <c r="J2018" s="3">
        <f t="shared" si="287"/>
        <v>0</v>
      </c>
      <c r="K2018" s="3">
        <f>MIN(Inputs!$B$2, (Inputs!$B$8 - I2018)/Inputs!$B$9)</f>
        <v>170</v>
      </c>
      <c r="L2018" s="3">
        <f>MAX(MIN(Inputs!$B$2, I2018*Inputs!$B$10, Inputs!$B$8*Inputs!$B$4 - J2018), 0)</f>
        <v>149.6</v>
      </c>
      <c r="M2018" s="3">
        <f t="shared" si="282"/>
        <v>170</v>
      </c>
      <c r="N2018" s="3">
        <f t="shared" si="283"/>
        <v>0</v>
      </c>
      <c r="O2018" s="3">
        <f>IF(H2018="Reg", MIN(Inputs!$B$2, I2018*Inputs!$B$10, (Inputs!$B$8-I2018)/Inputs!$B$9), 0)</f>
        <v>0</v>
      </c>
      <c r="P2018" s="3">
        <f t="shared" si="284"/>
        <v>-4524.125</v>
      </c>
      <c r="Q2018" s="3">
        <f t="shared" si="285"/>
        <v>0</v>
      </c>
      <c r="R2018" s="3">
        <f>I2018 + M2018*Inputs!$B$9 - N2018/Inputs!$B$10</f>
        <v>318.9482716679932</v>
      </c>
    </row>
    <row r="2019" spans="1:18" x14ac:dyDescent="0.3">
      <c r="A2019" s="4">
        <v>46107.041666666657</v>
      </c>
      <c r="B2019" s="3">
        <v>28.875</v>
      </c>
      <c r="C2019" s="3">
        <v>0.04</v>
      </c>
      <c r="D2019" s="3">
        <f t="shared" si="279"/>
        <v>44.074375000000003</v>
      </c>
      <c r="E2019" s="3">
        <f>MAX(B2019 - D2019/Inputs!$B$5, 0)</f>
        <v>0</v>
      </c>
      <c r="F2019" s="3">
        <f>MAX(D2019*Inputs!$B$5 - B2019, 0)</f>
        <v>9.9104500000000044</v>
      </c>
      <c r="G2019" s="3">
        <f t="shared" si="280"/>
        <v>0.04</v>
      </c>
      <c r="H2019" t="str">
        <f t="shared" si="281"/>
        <v>Charge</v>
      </c>
      <c r="I2019" s="3">
        <f t="shared" si="286"/>
        <v>318.9482716679932</v>
      </c>
      <c r="J2019" s="3">
        <f t="shared" si="287"/>
        <v>0</v>
      </c>
      <c r="K2019" s="3">
        <f>MIN(Inputs!$B$2, (Inputs!$B$8 - I2019)/Inputs!$B$9)</f>
        <v>22.44121780453775</v>
      </c>
      <c r="L2019" s="3">
        <f>MAX(MIN(Inputs!$B$2, I2019*Inputs!$B$10, Inputs!$B$8*Inputs!$B$4 - J2019), 0)</f>
        <v>170</v>
      </c>
      <c r="M2019" s="3">
        <f t="shared" si="282"/>
        <v>22.44121780453775</v>
      </c>
      <c r="N2019" s="3">
        <f t="shared" si="283"/>
        <v>0</v>
      </c>
      <c r="O2019" s="3">
        <f>IF(H2019="Reg", MIN(Inputs!$B$2, I2019*Inputs!$B$10, (Inputs!$B$8-I2019)/Inputs!$B$9), 0)</f>
        <v>0</v>
      </c>
      <c r="P2019" s="3">
        <f t="shared" si="284"/>
        <v>-647.99016410602758</v>
      </c>
      <c r="Q2019" s="3">
        <f t="shared" si="285"/>
        <v>0</v>
      </c>
      <c r="R2019" s="3">
        <f>I2019 + M2019*Inputs!$B$9 - N2019/Inputs!$B$10</f>
        <v>340</v>
      </c>
    </row>
    <row r="2020" spans="1:18" x14ac:dyDescent="0.3">
      <c r="A2020" s="4">
        <v>46107.083333333343</v>
      </c>
      <c r="B2020" s="3">
        <v>28.572499999999998</v>
      </c>
      <c r="C2020" s="3">
        <v>0.04</v>
      </c>
      <c r="D2020" s="3">
        <f t="shared" si="279"/>
        <v>44.074375000000003</v>
      </c>
      <c r="E2020" s="3">
        <f>MAX(B2020 - D2020/Inputs!$B$5, 0)</f>
        <v>0</v>
      </c>
      <c r="F2020" s="3">
        <f>MAX(D2020*Inputs!$B$5 - B2020, 0)</f>
        <v>10.212950000000006</v>
      </c>
      <c r="G2020" s="3">
        <f t="shared" si="280"/>
        <v>0.04</v>
      </c>
      <c r="H2020" t="str">
        <f t="shared" si="281"/>
        <v>Charge</v>
      </c>
      <c r="I2020" s="3">
        <f t="shared" si="286"/>
        <v>340</v>
      </c>
      <c r="J2020" s="3">
        <f t="shared" si="287"/>
        <v>0</v>
      </c>
      <c r="K2020" s="3">
        <f>MIN(Inputs!$B$2, (Inputs!$B$8 - I2020)/Inputs!$B$9)</f>
        <v>0</v>
      </c>
      <c r="L2020" s="3">
        <f>MAX(MIN(Inputs!$B$2, I2020*Inputs!$B$10, Inputs!$B$8*Inputs!$B$4 - J2020), 0)</f>
        <v>170</v>
      </c>
      <c r="M2020" s="3">
        <f t="shared" si="282"/>
        <v>0</v>
      </c>
      <c r="N2020" s="3">
        <f t="shared" si="283"/>
        <v>0</v>
      </c>
      <c r="O2020" s="3">
        <f>IF(H2020="Reg", MIN(Inputs!$B$2, I2020*Inputs!$B$10, (Inputs!$B$8-I2020)/Inputs!$B$9), 0)</f>
        <v>0</v>
      </c>
      <c r="P2020" s="3">
        <f t="shared" si="284"/>
        <v>0</v>
      </c>
      <c r="Q2020" s="3">
        <f t="shared" si="285"/>
        <v>0</v>
      </c>
      <c r="R2020" s="3">
        <f>I2020 + M2020*Inputs!$B$9 - N2020/Inputs!$B$10</f>
        <v>340</v>
      </c>
    </row>
    <row r="2021" spans="1:18" x14ac:dyDescent="0.3">
      <c r="A2021" s="4">
        <v>46107.125</v>
      </c>
      <c r="B2021" s="3">
        <v>28.009999999999998</v>
      </c>
      <c r="C2021" s="3">
        <v>0.04</v>
      </c>
      <c r="D2021" s="3">
        <f t="shared" si="279"/>
        <v>44.074375000000003</v>
      </c>
      <c r="E2021" s="3">
        <f>MAX(B2021 - D2021/Inputs!$B$5, 0)</f>
        <v>0</v>
      </c>
      <c r="F2021" s="3">
        <f>MAX(D2021*Inputs!$B$5 - B2021, 0)</f>
        <v>10.775450000000006</v>
      </c>
      <c r="G2021" s="3">
        <f t="shared" si="280"/>
        <v>0.04</v>
      </c>
      <c r="H2021" t="str">
        <f t="shared" si="281"/>
        <v>Charge</v>
      </c>
      <c r="I2021" s="3">
        <f t="shared" si="286"/>
        <v>340</v>
      </c>
      <c r="J2021" s="3">
        <f t="shared" si="287"/>
        <v>0</v>
      </c>
      <c r="K2021" s="3">
        <f>MIN(Inputs!$B$2, (Inputs!$B$8 - I2021)/Inputs!$B$9)</f>
        <v>0</v>
      </c>
      <c r="L2021" s="3">
        <f>MAX(MIN(Inputs!$B$2, I2021*Inputs!$B$10, Inputs!$B$8*Inputs!$B$4 - J2021), 0)</f>
        <v>170</v>
      </c>
      <c r="M2021" s="3">
        <f t="shared" si="282"/>
        <v>0</v>
      </c>
      <c r="N2021" s="3">
        <f t="shared" si="283"/>
        <v>0</v>
      </c>
      <c r="O2021" s="3">
        <f>IF(H2021="Reg", MIN(Inputs!$B$2, I2021*Inputs!$B$10, (Inputs!$B$8-I2021)/Inputs!$B$9), 0)</f>
        <v>0</v>
      </c>
      <c r="P2021" s="3">
        <f t="shared" si="284"/>
        <v>0</v>
      </c>
      <c r="Q2021" s="3">
        <f t="shared" si="285"/>
        <v>0</v>
      </c>
      <c r="R2021" s="3">
        <f>I2021 + M2021*Inputs!$B$9 - N2021/Inputs!$B$10</f>
        <v>340</v>
      </c>
    </row>
    <row r="2022" spans="1:18" x14ac:dyDescent="0.3">
      <c r="A2022" s="4">
        <v>46107.166666666657</v>
      </c>
      <c r="B2022" s="3">
        <v>25.2775</v>
      </c>
      <c r="C2022" s="3">
        <v>0.04</v>
      </c>
      <c r="D2022" s="3">
        <f t="shared" si="279"/>
        <v>44.074375000000003</v>
      </c>
      <c r="E2022" s="3">
        <f>MAX(B2022 - D2022/Inputs!$B$5, 0)</f>
        <v>0</v>
      </c>
      <c r="F2022" s="3">
        <f>MAX(D2022*Inputs!$B$5 - B2022, 0)</f>
        <v>13.507950000000005</v>
      </c>
      <c r="G2022" s="3">
        <f t="shared" si="280"/>
        <v>0.04</v>
      </c>
      <c r="H2022" t="str">
        <f t="shared" si="281"/>
        <v>Charge</v>
      </c>
      <c r="I2022" s="3">
        <f t="shared" si="286"/>
        <v>340</v>
      </c>
      <c r="J2022" s="3">
        <f t="shared" si="287"/>
        <v>0</v>
      </c>
      <c r="K2022" s="3">
        <f>MIN(Inputs!$B$2, (Inputs!$B$8 - I2022)/Inputs!$B$9)</f>
        <v>0</v>
      </c>
      <c r="L2022" s="3">
        <f>MAX(MIN(Inputs!$B$2, I2022*Inputs!$B$10, Inputs!$B$8*Inputs!$B$4 - J2022), 0)</f>
        <v>170</v>
      </c>
      <c r="M2022" s="3">
        <f t="shared" si="282"/>
        <v>0</v>
      </c>
      <c r="N2022" s="3">
        <f t="shared" si="283"/>
        <v>0</v>
      </c>
      <c r="O2022" s="3">
        <f>IF(H2022="Reg", MIN(Inputs!$B$2, I2022*Inputs!$B$10, (Inputs!$B$8-I2022)/Inputs!$B$9), 0)</f>
        <v>0</v>
      </c>
      <c r="P2022" s="3">
        <f t="shared" si="284"/>
        <v>0</v>
      </c>
      <c r="Q2022" s="3">
        <f t="shared" si="285"/>
        <v>0</v>
      </c>
      <c r="R2022" s="3">
        <f>I2022 + M2022*Inputs!$B$9 - N2022/Inputs!$B$10</f>
        <v>340</v>
      </c>
    </row>
    <row r="2023" spans="1:18" x14ac:dyDescent="0.3">
      <c r="A2023" s="4">
        <v>46107.208333333343</v>
      </c>
      <c r="B2023" s="3">
        <v>27.984999999999999</v>
      </c>
      <c r="C2023" s="3">
        <v>0.05</v>
      </c>
      <c r="D2023" s="3">
        <f t="shared" si="279"/>
        <v>44.074375000000003</v>
      </c>
      <c r="E2023" s="3">
        <f>MAX(B2023 - D2023/Inputs!$B$5, 0)</f>
        <v>0</v>
      </c>
      <c r="F2023" s="3">
        <f>MAX(D2023*Inputs!$B$5 - B2023, 0)</f>
        <v>10.800450000000005</v>
      </c>
      <c r="G2023" s="3">
        <f t="shared" si="280"/>
        <v>0.05</v>
      </c>
      <c r="H2023" t="str">
        <f t="shared" si="281"/>
        <v>Charge</v>
      </c>
      <c r="I2023" s="3">
        <f t="shared" si="286"/>
        <v>340</v>
      </c>
      <c r="J2023" s="3">
        <f t="shared" si="287"/>
        <v>0</v>
      </c>
      <c r="K2023" s="3">
        <f>MIN(Inputs!$B$2, (Inputs!$B$8 - I2023)/Inputs!$B$9)</f>
        <v>0</v>
      </c>
      <c r="L2023" s="3">
        <f>MAX(MIN(Inputs!$B$2, I2023*Inputs!$B$10, Inputs!$B$8*Inputs!$B$4 - J2023), 0)</f>
        <v>170</v>
      </c>
      <c r="M2023" s="3">
        <f t="shared" si="282"/>
        <v>0</v>
      </c>
      <c r="N2023" s="3">
        <f t="shared" si="283"/>
        <v>0</v>
      </c>
      <c r="O2023" s="3">
        <f>IF(H2023="Reg", MIN(Inputs!$B$2, I2023*Inputs!$B$10, (Inputs!$B$8-I2023)/Inputs!$B$9), 0)</f>
        <v>0</v>
      </c>
      <c r="P2023" s="3">
        <f t="shared" si="284"/>
        <v>0</v>
      </c>
      <c r="Q2023" s="3">
        <f t="shared" si="285"/>
        <v>0</v>
      </c>
      <c r="R2023" s="3">
        <f>I2023 + M2023*Inputs!$B$9 - N2023/Inputs!$B$10</f>
        <v>340</v>
      </c>
    </row>
    <row r="2024" spans="1:18" x14ac:dyDescent="0.3">
      <c r="A2024" s="4">
        <v>46107.25</v>
      </c>
      <c r="B2024" s="3">
        <v>31.785</v>
      </c>
      <c r="C2024" s="3">
        <v>0.88</v>
      </c>
      <c r="D2024" s="3">
        <f t="shared" si="279"/>
        <v>44.074375000000003</v>
      </c>
      <c r="E2024" s="3">
        <f>MAX(B2024 - D2024/Inputs!$B$5, 0)</f>
        <v>0</v>
      </c>
      <c r="F2024" s="3">
        <f>MAX(D2024*Inputs!$B$5 - B2024, 0)</f>
        <v>7.0004500000000043</v>
      </c>
      <c r="G2024" s="3">
        <f t="shared" si="280"/>
        <v>0.88</v>
      </c>
      <c r="H2024" t="str">
        <f t="shared" si="281"/>
        <v>Charge</v>
      </c>
      <c r="I2024" s="3">
        <f t="shared" si="286"/>
        <v>340</v>
      </c>
      <c r="J2024" s="3">
        <f t="shared" si="287"/>
        <v>0</v>
      </c>
      <c r="K2024" s="3">
        <f>MIN(Inputs!$B$2, (Inputs!$B$8 - I2024)/Inputs!$B$9)</f>
        <v>0</v>
      </c>
      <c r="L2024" s="3">
        <f>MAX(MIN(Inputs!$B$2, I2024*Inputs!$B$10, Inputs!$B$8*Inputs!$B$4 - J2024), 0)</f>
        <v>170</v>
      </c>
      <c r="M2024" s="3">
        <f t="shared" si="282"/>
        <v>0</v>
      </c>
      <c r="N2024" s="3">
        <f t="shared" si="283"/>
        <v>0</v>
      </c>
      <c r="O2024" s="3">
        <f>IF(H2024="Reg", MIN(Inputs!$B$2, I2024*Inputs!$B$10, (Inputs!$B$8-I2024)/Inputs!$B$9), 0)</f>
        <v>0</v>
      </c>
      <c r="P2024" s="3">
        <f t="shared" si="284"/>
        <v>0</v>
      </c>
      <c r="Q2024" s="3">
        <f t="shared" si="285"/>
        <v>0</v>
      </c>
      <c r="R2024" s="3">
        <f>I2024 + M2024*Inputs!$B$9 - N2024/Inputs!$B$10</f>
        <v>340</v>
      </c>
    </row>
    <row r="2025" spans="1:18" x14ac:dyDescent="0.3">
      <c r="A2025" s="4">
        <v>46107.291666666657</v>
      </c>
      <c r="B2025" s="3">
        <v>38.400000000000006</v>
      </c>
      <c r="C2025" s="3">
        <v>6.41</v>
      </c>
      <c r="D2025" s="3">
        <f t="shared" si="279"/>
        <v>44.074375000000003</v>
      </c>
      <c r="E2025" s="3">
        <f>MAX(B2025 - D2025/Inputs!$B$5, 0)</f>
        <v>0</v>
      </c>
      <c r="F2025" s="3">
        <f>MAX(D2025*Inputs!$B$5 - B2025, 0)</f>
        <v>0.38544999999999874</v>
      </c>
      <c r="G2025" s="3">
        <f t="shared" si="280"/>
        <v>6.41</v>
      </c>
      <c r="H2025" t="str">
        <f t="shared" si="281"/>
        <v>Reg</v>
      </c>
      <c r="I2025" s="3">
        <f t="shared" si="286"/>
        <v>340</v>
      </c>
      <c r="J2025" s="3">
        <f t="shared" si="287"/>
        <v>0</v>
      </c>
      <c r="K2025" s="3">
        <f>MIN(Inputs!$B$2, (Inputs!$B$8 - I2025)/Inputs!$B$9)</f>
        <v>0</v>
      </c>
      <c r="L2025" s="3">
        <f>MAX(MIN(Inputs!$B$2, I2025*Inputs!$B$10, Inputs!$B$8*Inputs!$B$4 - J2025), 0)</f>
        <v>170</v>
      </c>
      <c r="M2025" s="3">
        <f t="shared" si="282"/>
        <v>0</v>
      </c>
      <c r="N2025" s="3">
        <f t="shared" si="283"/>
        <v>0</v>
      </c>
      <c r="O2025" s="3">
        <f>IF(H2025="Reg", MIN(Inputs!$B$2, I2025*Inputs!$B$10, (Inputs!$B$8-I2025)/Inputs!$B$9), 0)</f>
        <v>0</v>
      </c>
      <c r="P2025" s="3">
        <f t="shared" si="284"/>
        <v>0</v>
      </c>
      <c r="Q2025" s="3">
        <f t="shared" si="285"/>
        <v>0</v>
      </c>
      <c r="R2025" s="3">
        <f>I2025 + M2025*Inputs!$B$9 - N2025/Inputs!$B$10</f>
        <v>340</v>
      </c>
    </row>
    <row r="2026" spans="1:18" x14ac:dyDescent="0.3">
      <c r="A2026" s="4">
        <v>46107.333333333343</v>
      </c>
      <c r="B2026" s="3">
        <v>34.380000000000003</v>
      </c>
      <c r="C2026" s="3">
        <v>3.8</v>
      </c>
      <c r="D2026" s="3">
        <f t="shared" si="279"/>
        <v>44.074375000000003</v>
      </c>
      <c r="E2026" s="3">
        <f>MAX(B2026 - D2026/Inputs!$B$5, 0)</f>
        <v>0</v>
      </c>
      <c r="F2026" s="3">
        <f>MAX(D2026*Inputs!$B$5 - B2026, 0)</f>
        <v>4.4054500000000019</v>
      </c>
      <c r="G2026" s="3">
        <f t="shared" si="280"/>
        <v>3.8</v>
      </c>
      <c r="H2026" t="str">
        <f t="shared" si="281"/>
        <v>Charge</v>
      </c>
      <c r="I2026" s="3">
        <f t="shared" si="286"/>
        <v>340</v>
      </c>
      <c r="J2026" s="3">
        <f t="shared" si="287"/>
        <v>0</v>
      </c>
      <c r="K2026" s="3">
        <f>MIN(Inputs!$B$2, (Inputs!$B$8 - I2026)/Inputs!$B$9)</f>
        <v>0</v>
      </c>
      <c r="L2026" s="3">
        <f>MAX(MIN(Inputs!$B$2, I2026*Inputs!$B$10, Inputs!$B$8*Inputs!$B$4 - J2026), 0)</f>
        <v>170</v>
      </c>
      <c r="M2026" s="3">
        <f t="shared" si="282"/>
        <v>0</v>
      </c>
      <c r="N2026" s="3">
        <f t="shared" si="283"/>
        <v>0</v>
      </c>
      <c r="O2026" s="3">
        <f>IF(H2026="Reg", MIN(Inputs!$B$2, I2026*Inputs!$B$10, (Inputs!$B$8-I2026)/Inputs!$B$9), 0)</f>
        <v>0</v>
      </c>
      <c r="P2026" s="3">
        <f t="shared" si="284"/>
        <v>0</v>
      </c>
      <c r="Q2026" s="3">
        <f t="shared" si="285"/>
        <v>0</v>
      </c>
      <c r="R2026" s="3">
        <f>I2026 + M2026*Inputs!$B$9 - N2026/Inputs!$B$10</f>
        <v>340</v>
      </c>
    </row>
    <row r="2027" spans="1:18" x14ac:dyDescent="0.3">
      <c r="A2027" s="4">
        <v>46107.375</v>
      </c>
      <c r="B2027" s="3">
        <v>25.942500000000003</v>
      </c>
      <c r="C2027" s="3">
        <v>1</v>
      </c>
      <c r="D2027" s="3">
        <f t="shared" si="279"/>
        <v>44.074375000000003</v>
      </c>
      <c r="E2027" s="3">
        <f>MAX(B2027 - D2027/Inputs!$B$5, 0)</f>
        <v>0</v>
      </c>
      <c r="F2027" s="3">
        <f>MAX(D2027*Inputs!$B$5 - B2027, 0)</f>
        <v>12.842950000000002</v>
      </c>
      <c r="G2027" s="3">
        <f t="shared" si="280"/>
        <v>1</v>
      </c>
      <c r="H2027" t="str">
        <f t="shared" si="281"/>
        <v>Charge</v>
      </c>
      <c r="I2027" s="3">
        <f t="shared" si="286"/>
        <v>340</v>
      </c>
      <c r="J2027" s="3">
        <f t="shared" si="287"/>
        <v>0</v>
      </c>
      <c r="K2027" s="3">
        <f>MIN(Inputs!$B$2, (Inputs!$B$8 - I2027)/Inputs!$B$9)</f>
        <v>0</v>
      </c>
      <c r="L2027" s="3">
        <f>MAX(MIN(Inputs!$B$2, I2027*Inputs!$B$10, Inputs!$B$8*Inputs!$B$4 - J2027), 0)</f>
        <v>170</v>
      </c>
      <c r="M2027" s="3">
        <f t="shared" si="282"/>
        <v>0</v>
      </c>
      <c r="N2027" s="3">
        <f t="shared" si="283"/>
        <v>0</v>
      </c>
      <c r="O2027" s="3">
        <f>IF(H2027="Reg", MIN(Inputs!$B$2, I2027*Inputs!$B$10, (Inputs!$B$8-I2027)/Inputs!$B$9), 0)</f>
        <v>0</v>
      </c>
      <c r="P2027" s="3">
        <f t="shared" si="284"/>
        <v>0</v>
      </c>
      <c r="Q2027" s="3">
        <f t="shared" si="285"/>
        <v>0</v>
      </c>
      <c r="R2027" s="3">
        <f>I2027 + M2027*Inputs!$B$9 - N2027/Inputs!$B$10</f>
        <v>340</v>
      </c>
    </row>
    <row r="2028" spans="1:18" x14ac:dyDescent="0.3">
      <c r="A2028" s="4">
        <v>46107.416666666657</v>
      </c>
      <c r="B2028" s="3">
        <v>23.759999999999998</v>
      </c>
      <c r="C2028" s="3">
        <v>0.98</v>
      </c>
      <c r="D2028" s="3">
        <f t="shared" si="279"/>
        <v>44.074375000000003</v>
      </c>
      <c r="E2028" s="3">
        <f>MAX(B2028 - D2028/Inputs!$B$5, 0)</f>
        <v>0</v>
      </c>
      <c r="F2028" s="3">
        <f>MAX(D2028*Inputs!$B$5 - B2028, 0)</f>
        <v>15.025450000000006</v>
      </c>
      <c r="G2028" s="3">
        <f t="shared" si="280"/>
        <v>0.98</v>
      </c>
      <c r="H2028" t="str">
        <f t="shared" si="281"/>
        <v>Charge</v>
      </c>
      <c r="I2028" s="3">
        <f t="shared" si="286"/>
        <v>340</v>
      </c>
      <c r="J2028" s="3">
        <f t="shared" si="287"/>
        <v>0</v>
      </c>
      <c r="K2028" s="3">
        <f>MIN(Inputs!$B$2, (Inputs!$B$8 - I2028)/Inputs!$B$9)</f>
        <v>0</v>
      </c>
      <c r="L2028" s="3">
        <f>MAX(MIN(Inputs!$B$2, I2028*Inputs!$B$10, Inputs!$B$8*Inputs!$B$4 - J2028), 0)</f>
        <v>170</v>
      </c>
      <c r="M2028" s="3">
        <f t="shared" si="282"/>
        <v>0</v>
      </c>
      <c r="N2028" s="3">
        <f t="shared" si="283"/>
        <v>0</v>
      </c>
      <c r="O2028" s="3">
        <f>IF(H2028="Reg", MIN(Inputs!$B$2, I2028*Inputs!$B$10, (Inputs!$B$8-I2028)/Inputs!$B$9), 0)</f>
        <v>0</v>
      </c>
      <c r="P2028" s="3">
        <f t="shared" si="284"/>
        <v>0</v>
      </c>
      <c r="Q2028" s="3">
        <f t="shared" si="285"/>
        <v>0</v>
      </c>
      <c r="R2028" s="3">
        <f>I2028 + M2028*Inputs!$B$9 - N2028/Inputs!$B$10</f>
        <v>340</v>
      </c>
    </row>
    <row r="2029" spans="1:18" x14ac:dyDescent="0.3">
      <c r="A2029" s="4">
        <v>46107.458333333343</v>
      </c>
      <c r="B2029" s="3">
        <v>28.014999999999997</v>
      </c>
      <c r="C2029" s="3">
        <v>0.79</v>
      </c>
      <c r="D2029" s="3">
        <f t="shared" si="279"/>
        <v>44.074375000000003</v>
      </c>
      <c r="E2029" s="3">
        <f>MAX(B2029 - D2029/Inputs!$B$5, 0)</f>
        <v>0</v>
      </c>
      <c r="F2029" s="3">
        <f>MAX(D2029*Inputs!$B$5 - B2029, 0)</f>
        <v>10.770450000000007</v>
      </c>
      <c r="G2029" s="3">
        <f t="shared" si="280"/>
        <v>0.79</v>
      </c>
      <c r="H2029" t="str">
        <f t="shared" si="281"/>
        <v>Charge</v>
      </c>
      <c r="I2029" s="3">
        <f t="shared" si="286"/>
        <v>340</v>
      </c>
      <c r="J2029" s="3">
        <f t="shared" si="287"/>
        <v>0</v>
      </c>
      <c r="K2029" s="3">
        <f>MIN(Inputs!$B$2, (Inputs!$B$8 - I2029)/Inputs!$B$9)</f>
        <v>0</v>
      </c>
      <c r="L2029" s="3">
        <f>MAX(MIN(Inputs!$B$2, I2029*Inputs!$B$10, Inputs!$B$8*Inputs!$B$4 - J2029), 0)</f>
        <v>170</v>
      </c>
      <c r="M2029" s="3">
        <f t="shared" si="282"/>
        <v>0</v>
      </c>
      <c r="N2029" s="3">
        <f t="shared" si="283"/>
        <v>0</v>
      </c>
      <c r="O2029" s="3">
        <f>IF(H2029="Reg", MIN(Inputs!$B$2, I2029*Inputs!$B$10, (Inputs!$B$8-I2029)/Inputs!$B$9), 0)</f>
        <v>0</v>
      </c>
      <c r="P2029" s="3">
        <f t="shared" si="284"/>
        <v>0</v>
      </c>
      <c r="Q2029" s="3">
        <f t="shared" si="285"/>
        <v>0</v>
      </c>
      <c r="R2029" s="3">
        <f>I2029 + M2029*Inputs!$B$9 - N2029/Inputs!$B$10</f>
        <v>340</v>
      </c>
    </row>
    <row r="2030" spans="1:18" x14ac:dyDescent="0.3">
      <c r="A2030" s="4">
        <v>46107.5</v>
      </c>
      <c r="B2030" s="3">
        <v>27.990000000000002</v>
      </c>
      <c r="C2030" s="3">
        <v>0.76</v>
      </c>
      <c r="D2030" s="3">
        <f t="shared" si="279"/>
        <v>44.074375000000003</v>
      </c>
      <c r="E2030" s="3">
        <f>MAX(B2030 - D2030/Inputs!$B$5, 0)</f>
        <v>0</v>
      </c>
      <c r="F2030" s="3">
        <f>MAX(D2030*Inputs!$B$5 - B2030, 0)</f>
        <v>10.795450000000002</v>
      </c>
      <c r="G2030" s="3">
        <f t="shared" si="280"/>
        <v>0.76</v>
      </c>
      <c r="H2030" t="str">
        <f t="shared" si="281"/>
        <v>Charge</v>
      </c>
      <c r="I2030" s="3">
        <f t="shared" si="286"/>
        <v>340</v>
      </c>
      <c r="J2030" s="3">
        <f t="shared" si="287"/>
        <v>0</v>
      </c>
      <c r="K2030" s="3">
        <f>MIN(Inputs!$B$2, (Inputs!$B$8 - I2030)/Inputs!$B$9)</f>
        <v>0</v>
      </c>
      <c r="L2030" s="3">
        <f>MAX(MIN(Inputs!$B$2, I2030*Inputs!$B$10, Inputs!$B$8*Inputs!$B$4 - J2030), 0)</f>
        <v>170</v>
      </c>
      <c r="M2030" s="3">
        <f t="shared" si="282"/>
        <v>0</v>
      </c>
      <c r="N2030" s="3">
        <f t="shared" si="283"/>
        <v>0</v>
      </c>
      <c r="O2030" s="3">
        <f>IF(H2030="Reg", MIN(Inputs!$B$2, I2030*Inputs!$B$10, (Inputs!$B$8-I2030)/Inputs!$B$9), 0)</f>
        <v>0</v>
      </c>
      <c r="P2030" s="3">
        <f t="shared" si="284"/>
        <v>0</v>
      </c>
      <c r="Q2030" s="3">
        <f t="shared" si="285"/>
        <v>0</v>
      </c>
      <c r="R2030" s="3">
        <f>I2030 + M2030*Inputs!$B$9 - N2030/Inputs!$B$10</f>
        <v>340</v>
      </c>
    </row>
    <row r="2031" spans="1:18" x14ac:dyDescent="0.3">
      <c r="A2031" s="4">
        <v>46107.541666666657</v>
      </c>
      <c r="B2031" s="3">
        <v>37.03</v>
      </c>
      <c r="C2031" s="3">
        <v>0.99</v>
      </c>
      <c r="D2031" s="3">
        <f t="shared" si="279"/>
        <v>44.074375000000003</v>
      </c>
      <c r="E2031" s="3">
        <f>MAX(B2031 - D2031/Inputs!$B$5, 0)</f>
        <v>0</v>
      </c>
      <c r="F2031" s="3">
        <f>MAX(D2031*Inputs!$B$5 - B2031, 0)</f>
        <v>1.7554500000000033</v>
      </c>
      <c r="G2031" s="3">
        <f t="shared" si="280"/>
        <v>0.99</v>
      </c>
      <c r="H2031" t="str">
        <f t="shared" si="281"/>
        <v>Charge</v>
      </c>
      <c r="I2031" s="3">
        <f t="shared" si="286"/>
        <v>340</v>
      </c>
      <c r="J2031" s="3">
        <f t="shared" si="287"/>
        <v>0</v>
      </c>
      <c r="K2031" s="3">
        <f>MIN(Inputs!$B$2, (Inputs!$B$8 - I2031)/Inputs!$B$9)</f>
        <v>0</v>
      </c>
      <c r="L2031" s="3">
        <f>MAX(MIN(Inputs!$B$2, I2031*Inputs!$B$10, Inputs!$B$8*Inputs!$B$4 - J2031), 0)</f>
        <v>170</v>
      </c>
      <c r="M2031" s="3">
        <f t="shared" si="282"/>
        <v>0</v>
      </c>
      <c r="N2031" s="3">
        <f t="shared" si="283"/>
        <v>0</v>
      </c>
      <c r="O2031" s="3">
        <f>IF(H2031="Reg", MIN(Inputs!$B$2, I2031*Inputs!$B$10, (Inputs!$B$8-I2031)/Inputs!$B$9), 0)</f>
        <v>0</v>
      </c>
      <c r="P2031" s="3">
        <f t="shared" si="284"/>
        <v>0</v>
      </c>
      <c r="Q2031" s="3">
        <f t="shared" si="285"/>
        <v>0</v>
      </c>
      <c r="R2031" s="3">
        <f>I2031 + M2031*Inputs!$B$9 - N2031/Inputs!$B$10</f>
        <v>340</v>
      </c>
    </row>
    <row r="2032" spans="1:18" x14ac:dyDescent="0.3">
      <c r="A2032" s="4">
        <v>46107.583333333343</v>
      </c>
      <c r="B2032" s="3">
        <v>43.394999999999996</v>
      </c>
      <c r="C2032" s="3">
        <v>1.1000000000000001</v>
      </c>
      <c r="D2032" s="3">
        <f t="shared" si="279"/>
        <v>44.074375000000003</v>
      </c>
      <c r="E2032" s="3">
        <f>MAX(B2032 - D2032/Inputs!$B$5, 0)</f>
        <v>0</v>
      </c>
      <c r="F2032" s="3">
        <f>MAX(D2032*Inputs!$B$5 - B2032, 0)</f>
        <v>0</v>
      </c>
      <c r="G2032" s="3">
        <f t="shared" si="280"/>
        <v>1.1000000000000001</v>
      </c>
      <c r="H2032" t="str">
        <f t="shared" si="281"/>
        <v>Reg</v>
      </c>
      <c r="I2032" s="3">
        <f t="shared" si="286"/>
        <v>340</v>
      </c>
      <c r="J2032" s="3">
        <f t="shared" si="287"/>
        <v>0</v>
      </c>
      <c r="K2032" s="3">
        <f>MIN(Inputs!$B$2, (Inputs!$B$8 - I2032)/Inputs!$B$9)</f>
        <v>0</v>
      </c>
      <c r="L2032" s="3">
        <f>MAX(MIN(Inputs!$B$2, I2032*Inputs!$B$10, Inputs!$B$8*Inputs!$B$4 - J2032), 0)</f>
        <v>170</v>
      </c>
      <c r="M2032" s="3">
        <f t="shared" si="282"/>
        <v>0</v>
      </c>
      <c r="N2032" s="3">
        <f t="shared" si="283"/>
        <v>0</v>
      </c>
      <c r="O2032" s="3">
        <f>IF(H2032="Reg", MIN(Inputs!$B$2, I2032*Inputs!$B$10, (Inputs!$B$8-I2032)/Inputs!$B$9), 0)</f>
        <v>0</v>
      </c>
      <c r="P2032" s="3">
        <f t="shared" si="284"/>
        <v>0</v>
      </c>
      <c r="Q2032" s="3">
        <f t="shared" si="285"/>
        <v>0</v>
      </c>
      <c r="R2032" s="3">
        <f>I2032 + M2032*Inputs!$B$9 - N2032/Inputs!$B$10</f>
        <v>340</v>
      </c>
    </row>
    <row r="2033" spans="1:18" x14ac:dyDescent="0.3">
      <c r="A2033" s="4">
        <v>46107.625</v>
      </c>
      <c r="B2033" s="3">
        <v>56.204999999999998</v>
      </c>
      <c r="C2033" s="3">
        <v>1.5</v>
      </c>
      <c r="D2033" s="3">
        <f t="shared" si="279"/>
        <v>44.074375000000003</v>
      </c>
      <c r="E2033" s="3">
        <f>MAX(B2033 - D2033/Inputs!$B$5, 0)</f>
        <v>6.1204829545454515</v>
      </c>
      <c r="F2033" s="3">
        <f>MAX(D2033*Inputs!$B$5 - B2033, 0)</f>
        <v>0</v>
      </c>
      <c r="G2033" s="3">
        <f t="shared" si="280"/>
        <v>1.5</v>
      </c>
      <c r="H2033" t="str">
        <f t="shared" si="281"/>
        <v>Discharge</v>
      </c>
      <c r="I2033" s="3">
        <f t="shared" si="286"/>
        <v>340</v>
      </c>
      <c r="J2033" s="3">
        <f t="shared" si="287"/>
        <v>0</v>
      </c>
      <c r="K2033" s="3">
        <f>MIN(Inputs!$B$2, (Inputs!$B$8 - I2033)/Inputs!$B$9)</f>
        <v>0</v>
      </c>
      <c r="L2033" s="3">
        <f>MAX(MIN(Inputs!$B$2, I2033*Inputs!$B$10, Inputs!$B$8*Inputs!$B$4 - J2033), 0)</f>
        <v>170</v>
      </c>
      <c r="M2033" s="3">
        <f t="shared" si="282"/>
        <v>0</v>
      </c>
      <c r="N2033" s="3">
        <f t="shared" si="283"/>
        <v>170</v>
      </c>
      <c r="O2033" s="3">
        <f>IF(H2033="Reg", MIN(Inputs!$B$2, I2033*Inputs!$B$10, (Inputs!$B$8-I2033)/Inputs!$B$9), 0)</f>
        <v>0</v>
      </c>
      <c r="P2033" s="3">
        <f t="shared" si="284"/>
        <v>9554.85</v>
      </c>
      <c r="Q2033" s="3">
        <f t="shared" si="285"/>
        <v>0</v>
      </c>
      <c r="R2033" s="3">
        <f>I2033 + M2033*Inputs!$B$9 - N2033/Inputs!$B$10</f>
        <v>158.77939109773115</v>
      </c>
    </row>
    <row r="2034" spans="1:18" x14ac:dyDescent="0.3">
      <c r="A2034" s="4">
        <v>46107.666666666657</v>
      </c>
      <c r="B2034" s="3">
        <v>42.875</v>
      </c>
      <c r="C2034" s="3">
        <v>2.19</v>
      </c>
      <c r="D2034" s="3">
        <f t="shared" si="279"/>
        <v>44.074375000000003</v>
      </c>
      <c r="E2034" s="3">
        <f>MAX(B2034 - D2034/Inputs!$B$5, 0)</f>
        <v>0</v>
      </c>
      <c r="F2034" s="3">
        <f>MAX(D2034*Inputs!$B$5 - B2034, 0)</f>
        <v>0</v>
      </c>
      <c r="G2034" s="3">
        <f t="shared" si="280"/>
        <v>2.19</v>
      </c>
      <c r="H2034" t="str">
        <f t="shared" si="281"/>
        <v>Reg</v>
      </c>
      <c r="I2034" s="3">
        <f t="shared" si="286"/>
        <v>158.77939109773115</v>
      </c>
      <c r="J2034" s="3">
        <f t="shared" si="287"/>
        <v>170</v>
      </c>
      <c r="K2034" s="3">
        <f>MIN(Inputs!$B$2, (Inputs!$B$8 - I2034)/Inputs!$B$9)</f>
        <v>170</v>
      </c>
      <c r="L2034" s="3">
        <f>MAX(MIN(Inputs!$B$2, I2034*Inputs!$B$10, Inputs!$B$8*Inputs!$B$4 - J2034), 0)</f>
        <v>148.94827166799323</v>
      </c>
      <c r="M2034" s="3">
        <f t="shared" si="282"/>
        <v>0</v>
      </c>
      <c r="N2034" s="3">
        <f t="shared" si="283"/>
        <v>0</v>
      </c>
      <c r="O2034" s="3">
        <f>IF(H2034="Reg", MIN(Inputs!$B$2, I2034*Inputs!$B$10, (Inputs!$B$8-I2034)/Inputs!$B$9), 0)</f>
        <v>148.94827166799323</v>
      </c>
      <c r="P2034" s="3">
        <f t="shared" si="284"/>
        <v>0</v>
      </c>
      <c r="Q2034" s="3">
        <f t="shared" si="285"/>
        <v>326.19671495290515</v>
      </c>
      <c r="R2034" s="3">
        <f>I2034 + M2034*Inputs!$B$9 - N2034/Inputs!$B$10</f>
        <v>158.77939109773115</v>
      </c>
    </row>
    <row r="2035" spans="1:18" x14ac:dyDescent="0.3">
      <c r="A2035" s="4">
        <v>46107.708333333343</v>
      </c>
      <c r="B2035" s="3">
        <v>41.932500000000005</v>
      </c>
      <c r="C2035" s="3">
        <v>1.02</v>
      </c>
      <c r="D2035" s="3">
        <f t="shared" si="279"/>
        <v>44.074375000000003</v>
      </c>
      <c r="E2035" s="3">
        <f>MAX(B2035 - D2035/Inputs!$B$5, 0)</f>
        <v>0</v>
      </c>
      <c r="F2035" s="3">
        <f>MAX(D2035*Inputs!$B$5 - B2035, 0)</f>
        <v>0</v>
      </c>
      <c r="G2035" s="3">
        <f t="shared" si="280"/>
        <v>1.02</v>
      </c>
      <c r="H2035" t="str">
        <f t="shared" si="281"/>
        <v>Reg</v>
      </c>
      <c r="I2035" s="3">
        <f t="shared" si="286"/>
        <v>158.77939109773115</v>
      </c>
      <c r="J2035" s="3">
        <f t="shared" si="287"/>
        <v>170</v>
      </c>
      <c r="K2035" s="3">
        <f>MIN(Inputs!$B$2, (Inputs!$B$8 - I2035)/Inputs!$B$9)</f>
        <v>170</v>
      </c>
      <c r="L2035" s="3">
        <f>MAX(MIN(Inputs!$B$2, I2035*Inputs!$B$10, Inputs!$B$8*Inputs!$B$4 - J2035), 0)</f>
        <v>148.94827166799323</v>
      </c>
      <c r="M2035" s="3">
        <f t="shared" si="282"/>
        <v>0</v>
      </c>
      <c r="N2035" s="3">
        <f t="shared" si="283"/>
        <v>0</v>
      </c>
      <c r="O2035" s="3">
        <f>IF(H2035="Reg", MIN(Inputs!$B$2, I2035*Inputs!$B$10, (Inputs!$B$8-I2035)/Inputs!$B$9), 0)</f>
        <v>148.94827166799323</v>
      </c>
      <c r="P2035" s="3">
        <f t="shared" si="284"/>
        <v>0</v>
      </c>
      <c r="Q2035" s="3">
        <f t="shared" si="285"/>
        <v>151.92723710135309</v>
      </c>
      <c r="R2035" s="3">
        <f>I2035 + M2035*Inputs!$B$9 - N2035/Inputs!$B$10</f>
        <v>158.77939109773115</v>
      </c>
    </row>
    <row r="2036" spans="1:18" x14ac:dyDescent="0.3">
      <c r="A2036" s="4">
        <v>46107.75</v>
      </c>
      <c r="B2036" s="3">
        <v>69.537499999999994</v>
      </c>
      <c r="C2036" s="3">
        <v>0.95</v>
      </c>
      <c r="D2036" s="3">
        <f t="shared" si="279"/>
        <v>44.074375000000003</v>
      </c>
      <c r="E2036" s="3">
        <f>MAX(B2036 - D2036/Inputs!$B$5, 0)</f>
        <v>19.452982954545448</v>
      </c>
      <c r="F2036" s="3">
        <f>MAX(D2036*Inputs!$B$5 - B2036, 0)</f>
        <v>0</v>
      </c>
      <c r="G2036" s="3">
        <f t="shared" si="280"/>
        <v>0.95</v>
      </c>
      <c r="H2036" t="str">
        <f t="shared" si="281"/>
        <v>Discharge</v>
      </c>
      <c r="I2036" s="3">
        <f t="shared" si="286"/>
        <v>158.77939109773115</v>
      </c>
      <c r="J2036" s="3">
        <f t="shared" si="287"/>
        <v>170</v>
      </c>
      <c r="K2036" s="3">
        <f>MIN(Inputs!$B$2, (Inputs!$B$8 - I2036)/Inputs!$B$9)</f>
        <v>170</v>
      </c>
      <c r="L2036" s="3">
        <f>MAX(MIN(Inputs!$B$2, I2036*Inputs!$B$10, Inputs!$B$8*Inputs!$B$4 - J2036), 0)</f>
        <v>148.94827166799323</v>
      </c>
      <c r="M2036" s="3">
        <f t="shared" si="282"/>
        <v>0</v>
      </c>
      <c r="N2036" s="3">
        <f t="shared" si="283"/>
        <v>148.94827166799323</v>
      </c>
      <c r="O2036" s="3">
        <f>IF(H2036="Reg", MIN(Inputs!$B$2, I2036*Inputs!$B$10, (Inputs!$B$8-I2036)/Inputs!$B$9), 0)</f>
        <v>0</v>
      </c>
      <c r="P2036" s="3">
        <f t="shared" si="284"/>
        <v>10357.490441113077</v>
      </c>
      <c r="Q2036" s="3">
        <f t="shared" si="285"/>
        <v>0</v>
      </c>
      <c r="R2036" s="3">
        <f>I2036 + M2036*Inputs!$B$9 - N2036/Inputs!$B$10</f>
        <v>0</v>
      </c>
    </row>
    <row r="2037" spans="1:18" x14ac:dyDescent="0.3">
      <c r="A2037" s="4">
        <v>46107.791666666657</v>
      </c>
      <c r="B2037" s="3">
        <v>110.5325</v>
      </c>
      <c r="C2037" s="3">
        <v>3.68</v>
      </c>
      <c r="D2037" s="3">
        <f t="shared" si="279"/>
        <v>44.074375000000003</v>
      </c>
      <c r="E2037" s="3">
        <f>MAX(B2037 - D2037/Inputs!$B$5, 0)</f>
        <v>60.447982954545452</v>
      </c>
      <c r="F2037" s="3">
        <f>MAX(D2037*Inputs!$B$5 - B2037, 0)</f>
        <v>0</v>
      </c>
      <c r="G2037" s="3">
        <f t="shared" si="280"/>
        <v>3.68</v>
      </c>
      <c r="H2037" t="str">
        <f t="shared" si="281"/>
        <v>Discharge</v>
      </c>
      <c r="I2037" s="3">
        <f t="shared" si="286"/>
        <v>0</v>
      </c>
      <c r="J2037" s="3">
        <f t="shared" si="287"/>
        <v>318.94827166799325</v>
      </c>
      <c r="K2037" s="3">
        <f>MIN(Inputs!$B$2, (Inputs!$B$8 - I2037)/Inputs!$B$9)</f>
        <v>170</v>
      </c>
      <c r="L2037" s="3">
        <f>MAX(MIN(Inputs!$B$2, I2037*Inputs!$B$10, Inputs!$B$8*Inputs!$B$4 - J2037), 0)</f>
        <v>0</v>
      </c>
      <c r="M2037" s="3">
        <f t="shared" si="282"/>
        <v>0</v>
      </c>
      <c r="N2037" s="3">
        <f t="shared" si="283"/>
        <v>0</v>
      </c>
      <c r="O2037" s="3">
        <f>IF(H2037="Reg", MIN(Inputs!$B$2, I2037*Inputs!$B$10, (Inputs!$B$8-I2037)/Inputs!$B$9), 0)</f>
        <v>0</v>
      </c>
      <c r="P2037" s="3">
        <f t="shared" si="284"/>
        <v>0</v>
      </c>
      <c r="Q2037" s="3">
        <f t="shared" si="285"/>
        <v>0</v>
      </c>
      <c r="R2037" s="3">
        <f>I2037 + M2037*Inputs!$B$9 - N2037/Inputs!$B$10</f>
        <v>0</v>
      </c>
    </row>
    <row r="2038" spans="1:18" x14ac:dyDescent="0.3">
      <c r="A2038" s="4">
        <v>46107.833333333343</v>
      </c>
      <c r="B2038" s="3">
        <v>98.475000000000009</v>
      </c>
      <c r="C2038" s="3">
        <v>0.18</v>
      </c>
      <c r="D2038" s="3">
        <f t="shared" si="279"/>
        <v>44.074375000000003</v>
      </c>
      <c r="E2038" s="3">
        <f>MAX(B2038 - D2038/Inputs!$B$5, 0)</f>
        <v>48.390482954545462</v>
      </c>
      <c r="F2038" s="3">
        <f>MAX(D2038*Inputs!$B$5 - B2038, 0)</f>
        <v>0</v>
      </c>
      <c r="G2038" s="3">
        <f t="shared" si="280"/>
        <v>0.18</v>
      </c>
      <c r="H2038" t="str">
        <f t="shared" si="281"/>
        <v>Discharge</v>
      </c>
      <c r="I2038" s="3">
        <f t="shared" si="286"/>
        <v>0</v>
      </c>
      <c r="J2038" s="3">
        <f t="shared" si="287"/>
        <v>318.94827166799325</v>
      </c>
      <c r="K2038" s="3">
        <f>MIN(Inputs!$B$2, (Inputs!$B$8 - I2038)/Inputs!$B$9)</f>
        <v>170</v>
      </c>
      <c r="L2038" s="3">
        <f>MAX(MIN(Inputs!$B$2, I2038*Inputs!$B$10, Inputs!$B$8*Inputs!$B$4 - J2038), 0)</f>
        <v>0</v>
      </c>
      <c r="M2038" s="3">
        <f t="shared" si="282"/>
        <v>0</v>
      </c>
      <c r="N2038" s="3">
        <f t="shared" si="283"/>
        <v>0</v>
      </c>
      <c r="O2038" s="3">
        <f>IF(H2038="Reg", MIN(Inputs!$B$2, I2038*Inputs!$B$10, (Inputs!$B$8-I2038)/Inputs!$B$9), 0)</f>
        <v>0</v>
      </c>
      <c r="P2038" s="3">
        <f t="shared" si="284"/>
        <v>0</v>
      </c>
      <c r="Q2038" s="3">
        <f t="shared" si="285"/>
        <v>0</v>
      </c>
      <c r="R2038" s="3">
        <f>I2038 + M2038*Inputs!$B$9 - N2038/Inputs!$B$10</f>
        <v>0</v>
      </c>
    </row>
    <row r="2039" spans="1:18" x14ac:dyDescent="0.3">
      <c r="A2039" s="4">
        <v>46107.875</v>
      </c>
      <c r="B2039" s="3">
        <v>77.765000000000001</v>
      </c>
      <c r="C2039" s="3">
        <v>0.04</v>
      </c>
      <c r="D2039" s="3">
        <f t="shared" si="279"/>
        <v>44.074375000000003</v>
      </c>
      <c r="E2039" s="3">
        <f>MAX(B2039 - D2039/Inputs!$B$5, 0)</f>
        <v>27.680482954545454</v>
      </c>
      <c r="F2039" s="3">
        <f>MAX(D2039*Inputs!$B$5 - B2039, 0)</f>
        <v>0</v>
      </c>
      <c r="G2039" s="3">
        <f t="shared" si="280"/>
        <v>0.04</v>
      </c>
      <c r="H2039" t="str">
        <f t="shared" si="281"/>
        <v>Discharge</v>
      </c>
      <c r="I2039" s="3">
        <f t="shared" si="286"/>
        <v>0</v>
      </c>
      <c r="J2039" s="3">
        <f t="shared" si="287"/>
        <v>318.94827166799325</v>
      </c>
      <c r="K2039" s="3">
        <f>MIN(Inputs!$B$2, (Inputs!$B$8 - I2039)/Inputs!$B$9)</f>
        <v>170</v>
      </c>
      <c r="L2039" s="3">
        <f>MAX(MIN(Inputs!$B$2, I2039*Inputs!$B$10, Inputs!$B$8*Inputs!$B$4 - J2039), 0)</f>
        <v>0</v>
      </c>
      <c r="M2039" s="3">
        <f t="shared" si="282"/>
        <v>0</v>
      </c>
      <c r="N2039" s="3">
        <f t="shared" si="283"/>
        <v>0</v>
      </c>
      <c r="O2039" s="3">
        <f>IF(H2039="Reg", MIN(Inputs!$B$2, I2039*Inputs!$B$10, (Inputs!$B$8-I2039)/Inputs!$B$9), 0)</f>
        <v>0</v>
      </c>
      <c r="P2039" s="3">
        <f t="shared" si="284"/>
        <v>0</v>
      </c>
      <c r="Q2039" s="3">
        <f t="shared" si="285"/>
        <v>0</v>
      </c>
      <c r="R2039" s="3">
        <f>I2039 + M2039*Inputs!$B$9 - N2039/Inputs!$B$10</f>
        <v>0</v>
      </c>
    </row>
    <row r="2040" spans="1:18" x14ac:dyDescent="0.3">
      <c r="A2040" s="4">
        <v>46107.916666666657</v>
      </c>
      <c r="B2040" s="3">
        <v>54.652500000000003</v>
      </c>
      <c r="C2040" s="3">
        <v>0.04</v>
      </c>
      <c r="D2040" s="3">
        <f t="shared" si="279"/>
        <v>44.074375000000003</v>
      </c>
      <c r="E2040" s="3">
        <f>MAX(B2040 - D2040/Inputs!$B$5, 0)</f>
        <v>4.5679829545454567</v>
      </c>
      <c r="F2040" s="3">
        <f>MAX(D2040*Inputs!$B$5 - B2040, 0)</f>
        <v>0</v>
      </c>
      <c r="G2040" s="3">
        <f t="shared" si="280"/>
        <v>0.04</v>
      </c>
      <c r="H2040" t="str">
        <f t="shared" si="281"/>
        <v>Discharge</v>
      </c>
      <c r="I2040" s="3">
        <f t="shared" si="286"/>
        <v>0</v>
      </c>
      <c r="J2040" s="3">
        <f t="shared" si="287"/>
        <v>318.94827166799325</v>
      </c>
      <c r="K2040" s="3">
        <f>MIN(Inputs!$B$2, (Inputs!$B$8 - I2040)/Inputs!$B$9)</f>
        <v>170</v>
      </c>
      <c r="L2040" s="3">
        <f>MAX(MIN(Inputs!$B$2, I2040*Inputs!$B$10, Inputs!$B$8*Inputs!$B$4 - J2040), 0)</f>
        <v>0</v>
      </c>
      <c r="M2040" s="3">
        <f t="shared" si="282"/>
        <v>0</v>
      </c>
      <c r="N2040" s="3">
        <f t="shared" si="283"/>
        <v>0</v>
      </c>
      <c r="O2040" s="3">
        <f>IF(H2040="Reg", MIN(Inputs!$B$2, I2040*Inputs!$B$10, (Inputs!$B$8-I2040)/Inputs!$B$9), 0)</f>
        <v>0</v>
      </c>
      <c r="P2040" s="3">
        <f t="shared" si="284"/>
        <v>0</v>
      </c>
      <c r="Q2040" s="3">
        <f t="shared" si="285"/>
        <v>0</v>
      </c>
      <c r="R2040" s="3">
        <f>I2040 + M2040*Inputs!$B$9 - N2040/Inputs!$B$10</f>
        <v>0</v>
      </c>
    </row>
    <row r="2041" spans="1:18" x14ac:dyDescent="0.3">
      <c r="A2041" s="4">
        <v>46107.958333333343</v>
      </c>
      <c r="B2041" s="3">
        <v>49.78</v>
      </c>
      <c r="C2041" s="3">
        <v>0.03</v>
      </c>
      <c r="D2041" s="3">
        <f t="shared" si="279"/>
        <v>44.074375000000003</v>
      </c>
      <c r="E2041" s="3">
        <f>MAX(B2041 - D2041/Inputs!$B$5, 0)</f>
        <v>0</v>
      </c>
      <c r="F2041" s="3">
        <f>MAX(D2041*Inputs!$B$5 - B2041, 0)</f>
        <v>0</v>
      </c>
      <c r="G2041" s="3">
        <f t="shared" si="280"/>
        <v>0.03</v>
      </c>
      <c r="H2041" t="str">
        <f t="shared" si="281"/>
        <v>Reg</v>
      </c>
      <c r="I2041" s="3">
        <f t="shared" si="286"/>
        <v>0</v>
      </c>
      <c r="J2041" s="3">
        <f t="shared" si="287"/>
        <v>318.94827166799325</v>
      </c>
      <c r="K2041" s="3">
        <f>MIN(Inputs!$B$2, (Inputs!$B$8 - I2041)/Inputs!$B$9)</f>
        <v>170</v>
      </c>
      <c r="L2041" s="3">
        <f>MAX(MIN(Inputs!$B$2, I2041*Inputs!$B$10, Inputs!$B$8*Inputs!$B$4 - J2041), 0)</f>
        <v>0</v>
      </c>
      <c r="M2041" s="3">
        <f t="shared" si="282"/>
        <v>0</v>
      </c>
      <c r="N2041" s="3">
        <f t="shared" si="283"/>
        <v>0</v>
      </c>
      <c r="O2041" s="3">
        <f>IF(H2041="Reg", MIN(Inputs!$B$2, I2041*Inputs!$B$10, (Inputs!$B$8-I2041)/Inputs!$B$9), 0)</f>
        <v>0</v>
      </c>
      <c r="P2041" s="3">
        <f t="shared" si="284"/>
        <v>0</v>
      </c>
      <c r="Q2041" s="3">
        <f t="shared" si="285"/>
        <v>0</v>
      </c>
      <c r="R2041" s="3">
        <f>I2041 + M2041*Inputs!$B$9 - N2041/Inputs!$B$10</f>
        <v>0</v>
      </c>
    </row>
    <row r="2042" spans="1:18" x14ac:dyDescent="0.3">
      <c r="A2042" s="4">
        <v>46108</v>
      </c>
      <c r="B2042" s="3">
        <v>33.922499999999999</v>
      </c>
      <c r="C2042" s="3">
        <v>0.04</v>
      </c>
      <c r="D2042" s="3">
        <f t="shared" si="279"/>
        <v>38.573854166666663</v>
      </c>
      <c r="E2042" s="3">
        <f>MAX(B2042 - D2042/Inputs!$B$5, 0)</f>
        <v>0</v>
      </c>
      <c r="F2042" s="3">
        <f>MAX(D2042*Inputs!$B$5 - B2042, 0)</f>
        <v>2.2491666666667243E-2</v>
      </c>
      <c r="G2042" s="3">
        <f t="shared" si="280"/>
        <v>0.04</v>
      </c>
      <c r="H2042" t="str">
        <f t="shared" si="281"/>
        <v>Reg</v>
      </c>
      <c r="I2042" s="3">
        <f t="shared" si="286"/>
        <v>0</v>
      </c>
      <c r="J2042" s="3">
        <f t="shared" si="287"/>
        <v>0</v>
      </c>
      <c r="K2042" s="3">
        <f>MIN(Inputs!$B$2, (Inputs!$B$8 - I2042)/Inputs!$B$9)</f>
        <v>170</v>
      </c>
      <c r="L2042" s="3">
        <f>MAX(MIN(Inputs!$B$2, I2042*Inputs!$B$10, Inputs!$B$8*Inputs!$B$4 - J2042), 0)</f>
        <v>0</v>
      </c>
      <c r="M2042" s="3">
        <f t="shared" si="282"/>
        <v>0</v>
      </c>
      <c r="N2042" s="3">
        <f t="shared" si="283"/>
        <v>0</v>
      </c>
      <c r="O2042" s="3">
        <f>IF(H2042="Reg", MIN(Inputs!$B$2, I2042*Inputs!$B$10, (Inputs!$B$8-I2042)/Inputs!$B$9), 0)</f>
        <v>0</v>
      </c>
      <c r="P2042" s="3">
        <f t="shared" si="284"/>
        <v>0</v>
      </c>
      <c r="Q2042" s="3">
        <f t="shared" si="285"/>
        <v>0</v>
      </c>
      <c r="R2042" s="3">
        <f>I2042 + M2042*Inputs!$B$9 - N2042/Inputs!$B$10</f>
        <v>0</v>
      </c>
    </row>
    <row r="2043" spans="1:18" x14ac:dyDescent="0.3">
      <c r="A2043" s="4">
        <v>46108.041666666657</v>
      </c>
      <c r="B2043" s="3">
        <v>20.355</v>
      </c>
      <c r="C2043" s="3">
        <v>0.04</v>
      </c>
      <c r="D2043" s="3">
        <f t="shared" si="279"/>
        <v>38.573854166666663</v>
      </c>
      <c r="E2043" s="3">
        <f>MAX(B2043 - D2043/Inputs!$B$5, 0)</f>
        <v>0</v>
      </c>
      <c r="F2043" s="3">
        <f>MAX(D2043*Inputs!$B$5 - B2043, 0)</f>
        <v>13.589991666666666</v>
      </c>
      <c r="G2043" s="3">
        <f t="shared" si="280"/>
        <v>0.04</v>
      </c>
      <c r="H2043" t="str">
        <f t="shared" si="281"/>
        <v>Charge</v>
      </c>
      <c r="I2043" s="3">
        <f t="shared" si="286"/>
        <v>0</v>
      </c>
      <c r="J2043" s="3">
        <f t="shared" si="287"/>
        <v>0</v>
      </c>
      <c r="K2043" s="3">
        <f>MIN(Inputs!$B$2, (Inputs!$B$8 - I2043)/Inputs!$B$9)</f>
        <v>170</v>
      </c>
      <c r="L2043" s="3">
        <f>MAX(MIN(Inputs!$B$2, I2043*Inputs!$B$10, Inputs!$B$8*Inputs!$B$4 - J2043), 0)</f>
        <v>0</v>
      </c>
      <c r="M2043" s="3">
        <f t="shared" si="282"/>
        <v>170</v>
      </c>
      <c r="N2043" s="3">
        <f t="shared" si="283"/>
        <v>0</v>
      </c>
      <c r="O2043" s="3">
        <f>IF(H2043="Reg", MIN(Inputs!$B$2, I2043*Inputs!$B$10, (Inputs!$B$8-I2043)/Inputs!$B$9), 0)</f>
        <v>0</v>
      </c>
      <c r="P2043" s="3">
        <f t="shared" si="284"/>
        <v>-3460.35</v>
      </c>
      <c r="Q2043" s="3">
        <f t="shared" si="285"/>
        <v>0</v>
      </c>
      <c r="R2043" s="3">
        <f>I2043 + M2043*Inputs!$B$9 - N2043/Inputs!$B$10</f>
        <v>159.4741358339966</v>
      </c>
    </row>
    <row r="2044" spans="1:18" x14ac:dyDescent="0.3">
      <c r="A2044" s="4">
        <v>46108.083333333343</v>
      </c>
      <c r="B2044" s="3">
        <v>21.335000000000001</v>
      </c>
      <c r="C2044" s="3">
        <v>0.04</v>
      </c>
      <c r="D2044" s="3">
        <f t="shared" si="279"/>
        <v>38.573854166666663</v>
      </c>
      <c r="E2044" s="3">
        <f>MAX(B2044 - D2044/Inputs!$B$5, 0)</f>
        <v>0</v>
      </c>
      <c r="F2044" s="3">
        <f>MAX(D2044*Inputs!$B$5 - B2044, 0)</f>
        <v>12.609991666666666</v>
      </c>
      <c r="G2044" s="3">
        <f t="shared" si="280"/>
        <v>0.04</v>
      </c>
      <c r="H2044" t="str">
        <f t="shared" si="281"/>
        <v>Charge</v>
      </c>
      <c r="I2044" s="3">
        <f t="shared" si="286"/>
        <v>159.4741358339966</v>
      </c>
      <c r="J2044" s="3">
        <f t="shared" si="287"/>
        <v>0</v>
      </c>
      <c r="K2044" s="3">
        <f>MIN(Inputs!$B$2, (Inputs!$B$8 - I2044)/Inputs!$B$9)</f>
        <v>170</v>
      </c>
      <c r="L2044" s="3">
        <f>MAX(MIN(Inputs!$B$2, I2044*Inputs!$B$10, Inputs!$B$8*Inputs!$B$4 - J2044), 0)</f>
        <v>149.6</v>
      </c>
      <c r="M2044" s="3">
        <f t="shared" si="282"/>
        <v>170</v>
      </c>
      <c r="N2044" s="3">
        <f t="shared" si="283"/>
        <v>0</v>
      </c>
      <c r="O2044" s="3">
        <f>IF(H2044="Reg", MIN(Inputs!$B$2, I2044*Inputs!$B$10, (Inputs!$B$8-I2044)/Inputs!$B$9), 0)</f>
        <v>0</v>
      </c>
      <c r="P2044" s="3">
        <f t="shared" si="284"/>
        <v>-3626.9500000000003</v>
      </c>
      <c r="Q2044" s="3">
        <f t="shared" si="285"/>
        <v>0</v>
      </c>
      <c r="R2044" s="3">
        <f>I2044 + M2044*Inputs!$B$9 - N2044/Inputs!$B$10</f>
        <v>318.9482716679932</v>
      </c>
    </row>
    <row r="2045" spans="1:18" x14ac:dyDescent="0.3">
      <c r="A2045" s="4">
        <v>46108.125</v>
      </c>
      <c r="B2045" s="3">
        <v>21.517499999999998</v>
      </c>
      <c r="C2045" s="3">
        <v>0.04</v>
      </c>
      <c r="D2045" s="3">
        <f t="shared" si="279"/>
        <v>38.573854166666663</v>
      </c>
      <c r="E2045" s="3">
        <f>MAX(B2045 - D2045/Inputs!$B$5, 0)</f>
        <v>0</v>
      </c>
      <c r="F2045" s="3">
        <f>MAX(D2045*Inputs!$B$5 - B2045, 0)</f>
        <v>12.427491666666668</v>
      </c>
      <c r="G2045" s="3">
        <f t="shared" si="280"/>
        <v>0.04</v>
      </c>
      <c r="H2045" t="str">
        <f t="shared" si="281"/>
        <v>Charge</v>
      </c>
      <c r="I2045" s="3">
        <f t="shared" si="286"/>
        <v>318.9482716679932</v>
      </c>
      <c r="J2045" s="3">
        <f t="shared" si="287"/>
        <v>0</v>
      </c>
      <c r="K2045" s="3">
        <f>MIN(Inputs!$B$2, (Inputs!$B$8 - I2045)/Inputs!$B$9)</f>
        <v>22.44121780453775</v>
      </c>
      <c r="L2045" s="3">
        <f>MAX(MIN(Inputs!$B$2, I2045*Inputs!$B$10, Inputs!$B$8*Inputs!$B$4 - J2045), 0)</f>
        <v>170</v>
      </c>
      <c r="M2045" s="3">
        <f t="shared" si="282"/>
        <v>22.44121780453775</v>
      </c>
      <c r="N2045" s="3">
        <f t="shared" si="283"/>
        <v>0</v>
      </c>
      <c r="O2045" s="3">
        <f>IF(H2045="Reg", MIN(Inputs!$B$2, I2045*Inputs!$B$10, (Inputs!$B$8-I2045)/Inputs!$B$9), 0)</f>
        <v>0</v>
      </c>
      <c r="P2045" s="3">
        <f t="shared" si="284"/>
        <v>-482.87890410914099</v>
      </c>
      <c r="Q2045" s="3">
        <f t="shared" si="285"/>
        <v>0</v>
      </c>
      <c r="R2045" s="3">
        <f>I2045 + M2045*Inputs!$B$9 - N2045/Inputs!$B$10</f>
        <v>340</v>
      </c>
    </row>
    <row r="2046" spans="1:18" x14ac:dyDescent="0.3">
      <c r="A2046" s="4">
        <v>46108.166666666657</v>
      </c>
      <c r="B2046" s="3">
        <v>21.254999999999999</v>
      </c>
      <c r="C2046" s="3">
        <v>0.04</v>
      </c>
      <c r="D2046" s="3">
        <f t="shared" si="279"/>
        <v>38.573854166666663</v>
      </c>
      <c r="E2046" s="3">
        <f>MAX(B2046 - D2046/Inputs!$B$5, 0)</f>
        <v>0</v>
      </c>
      <c r="F2046" s="3">
        <f>MAX(D2046*Inputs!$B$5 - B2046, 0)</f>
        <v>12.689991666666668</v>
      </c>
      <c r="G2046" s="3">
        <f t="shared" si="280"/>
        <v>0.04</v>
      </c>
      <c r="H2046" t="str">
        <f t="shared" si="281"/>
        <v>Charge</v>
      </c>
      <c r="I2046" s="3">
        <f t="shared" si="286"/>
        <v>340</v>
      </c>
      <c r="J2046" s="3">
        <f t="shared" si="287"/>
        <v>0</v>
      </c>
      <c r="K2046" s="3">
        <f>MIN(Inputs!$B$2, (Inputs!$B$8 - I2046)/Inputs!$B$9)</f>
        <v>0</v>
      </c>
      <c r="L2046" s="3">
        <f>MAX(MIN(Inputs!$B$2, I2046*Inputs!$B$10, Inputs!$B$8*Inputs!$B$4 - J2046), 0)</f>
        <v>170</v>
      </c>
      <c r="M2046" s="3">
        <f t="shared" si="282"/>
        <v>0</v>
      </c>
      <c r="N2046" s="3">
        <f t="shared" si="283"/>
        <v>0</v>
      </c>
      <c r="O2046" s="3">
        <f>IF(H2046="Reg", MIN(Inputs!$B$2, I2046*Inputs!$B$10, (Inputs!$B$8-I2046)/Inputs!$B$9), 0)</f>
        <v>0</v>
      </c>
      <c r="P2046" s="3">
        <f t="shared" si="284"/>
        <v>0</v>
      </c>
      <c r="Q2046" s="3">
        <f t="shared" si="285"/>
        <v>0</v>
      </c>
      <c r="R2046" s="3">
        <f>I2046 + M2046*Inputs!$B$9 - N2046/Inputs!$B$10</f>
        <v>340</v>
      </c>
    </row>
    <row r="2047" spans="1:18" x14ac:dyDescent="0.3">
      <c r="A2047" s="4">
        <v>46108.208333333343</v>
      </c>
      <c r="B2047" s="3">
        <v>23.297499999999999</v>
      </c>
      <c r="C2047" s="3">
        <v>0.05</v>
      </c>
      <c r="D2047" s="3">
        <f t="shared" si="279"/>
        <v>38.573854166666663</v>
      </c>
      <c r="E2047" s="3">
        <f>MAX(B2047 - D2047/Inputs!$B$5, 0)</f>
        <v>0</v>
      </c>
      <c r="F2047" s="3">
        <f>MAX(D2047*Inputs!$B$5 - B2047, 0)</f>
        <v>10.647491666666667</v>
      </c>
      <c r="G2047" s="3">
        <f t="shared" si="280"/>
        <v>0.05</v>
      </c>
      <c r="H2047" t="str">
        <f t="shared" si="281"/>
        <v>Charge</v>
      </c>
      <c r="I2047" s="3">
        <f t="shared" si="286"/>
        <v>340</v>
      </c>
      <c r="J2047" s="3">
        <f t="shared" si="287"/>
        <v>0</v>
      </c>
      <c r="K2047" s="3">
        <f>MIN(Inputs!$B$2, (Inputs!$B$8 - I2047)/Inputs!$B$9)</f>
        <v>0</v>
      </c>
      <c r="L2047" s="3">
        <f>MAX(MIN(Inputs!$B$2, I2047*Inputs!$B$10, Inputs!$B$8*Inputs!$B$4 - J2047), 0)</f>
        <v>170</v>
      </c>
      <c r="M2047" s="3">
        <f t="shared" si="282"/>
        <v>0</v>
      </c>
      <c r="N2047" s="3">
        <f t="shared" si="283"/>
        <v>0</v>
      </c>
      <c r="O2047" s="3">
        <f>IF(H2047="Reg", MIN(Inputs!$B$2, I2047*Inputs!$B$10, (Inputs!$B$8-I2047)/Inputs!$B$9), 0)</f>
        <v>0</v>
      </c>
      <c r="P2047" s="3">
        <f t="shared" si="284"/>
        <v>0</v>
      </c>
      <c r="Q2047" s="3">
        <f t="shared" si="285"/>
        <v>0</v>
      </c>
      <c r="R2047" s="3">
        <f>I2047 + M2047*Inputs!$B$9 - N2047/Inputs!$B$10</f>
        <v>340</v>
      </c>
    </row>
    <row r="2048" spans="1:18" x14ac:dyDescent="0.3">
      <c r="A2048" s="4">
        <v>46108.25</v>
      </c>
      <c r="B2048" s="3">
        <v>28.16</v>
      </c>
      <c r="C2048" s="3">
        <v>0.88</v>
      </c>
      <c r="D2048" s="3">
        <f t="shared" si="279"/>
        <v>38.573854166666663</v>
      </c>
      <c r="E2048" s="3">
        <f>MAX(B2048 - D2048/Inputs!$B$5, 0)</f>
        <v>0</v>
      </c>
      <c r="F2048" s="3">
        <f>MAX(D2048*Inputs!$B$5 - B2048, 0)</f>
        <v>5.7849916666666665</v>
      </c>
      <c r="G2048" s="3">
        <f t="shared" si="280"/>
        <v>0.88</v>
      </c>
      <c r="H2048" t="str">
        <f t="shared" si="281"/>
        <v>Charge</v>
      </c>
      <c r="I2048" s="3">
        <f t="shared" si="286"/>
        <v>340</v>
      </c>
      <c r="J2048" s="3">
        <f t="shared" si="287"/>
        <v>0</v>
      </c>
      <c r="K2048" s="3">
        <f>MIN(Inputs!$B$2, (Inputs!$B$8 - I2048)/Inputs!$B$9)</f>
        <v>0</v>
      </c>
      <c r="L2048" s="3">
        <f>MAX(MIN(Inputs!$B$2, I2048*Inputs!$B$10, Inputs!$B$8*Inputs!$B$4 - J2048), 0)</f>
        <v>170</v>
      </c>
      <c r="M2048" s="3">
        <f t="shared" si="282"/>
        <v>0</v>
      </c>
      <c r="N2048" s="3">
        <f t="shared" si="283"/>
        <v>0</v>
      </c>
      <c r="O2048" s="3">
        <f>IF(H2048="Reg", MIN(Inputs!$B$2, I2048*Inputs!$B$10, (Inputs!$B$8-I2048)/Inputs!$B$9), 0)</f>
        <v>0</v>
      </c>
      <c r="P2048" s="3">
        <f t="shared" si="284"/>
        <v>0</v>
      </c>
      <c r="Q2048" s="3">
        <f t="shared" si="285"/>
        <v>0</v>
      </c>
      <c r="R2048" s="3">
        <f>I2048 + M2048*Inputs!$B$9 - N2048/Inputs!$B$10</f>
        <v>340</v>
      </c>
    </row>
    <row r="2049" spans="1:18" x14ac:dyDescent="0.3">
      <c r="A2049" s="4">
        <v>46108.291666666657</v>
      </c>
      <c r="B2049" s="3">
        <v>37.64</v>
      </c>
      <c r="C2049" s="3">
        <v>6.6</v>
      </c>
      <c r="D2049" s="3">
        <f t="shared" si="279"/>
        <v>38.573854166666663</v>
      </c>
      <c r="E2049" s="3">
        <f>MAX(B2049 - D2049/Inputs!$B$5, 0)</f>
        <v>0</v>
      </c>
      <c r="F2049" s="3">
        <f>MAX(D2049*Inputs!$B$5 - B2049, 0)</f>
        <v>0</v>
      </c>
      <c r="G2049" s="3">
        <f t="shared" si="280"/>
        <v>6.6</v>
      </c>
      <c r="H2049" t="str">
        <f t="shared" si="281"/>
        <v>Reg</v>
      </c>
      <c r="I2049" s="3">
        <f t="shared" si="286"/>
        <v>340</v>
      </c>
      <c r="J2049" s="3">
        <f t="shared" si="287"/>
        <v>0</v>
      </c>
      <c r="K2049" s="3">
        <f>MIN(Inputs!$B$2, (Inputs!$B$8 - I2049)/Inputs!$B$9)</f>
        <v>0</v>
      </c>
      <c r="L2049" s="3">
        <f>MAX(MIN(Inputs!$B$2, I2049*Inputs!$B$10, Inputs!$B$8*Inputs!$B$4 - J2049), 0)</f>
        <v>170</v>
      </c>
      <c r="M2049" s="3">
        <f t="shared" si="282"/>
        <v>0</v>
      </c>
      <c r="N2049" s="3">
        <f t="shared" si="283"/>
        <v>0</v>
      </c>
      <c r="O2049" s="3">
        <f>IF(H2049="Reg", MIN(Inputs!$B$2, I2049*Inputs!$B$10, (Inputs!$B$8-I2049)/Inputs!$B$9), 0)</f>
        <v>0</v>
      </c>
      <c r="P2049" s="3">
        <f t="shared" si="284"/>
        <v>0</v>
      </c>
      <c r="Q2049" s="3">
        <f t="shared" si="285"/>
        <v>0</v>
      </c>
      <c r="R2049" s="3">
        <f>I2049 + M2049*Inputs!$B$9 - N2049/Inputs!$B$10</f>
        <v>340</v>
      </c>
    </row>
    <row r="2050" spans="1:18" x14ac:dyDescent="0.3">
      <c r="A2050" s="4">
        <v>46108.333333333343</v>
      </c>
      <c r="B2050" s="3">
        <v>35.534999999999997</v>
      </c>
      <c r="C2050" s="3">
        <v>6.5</v>
      </c>
      <c r="D2050" s="3">
        <f t="shared" ref="D2050:D2113" si="288">AVERAGEIFS(B:B, A:A, "&gt;="&amp;INT(A2050), A:A, "&lt;"&amp;INT(A2050)+1)</f>
        <v>38.573854166666663</v>
      </c>
      <c r="E2050" s="3">
        <f>MAX(B2050 - D2050/Inputs!$B$5, 0)</f>
        <v>0</v>
      </c>
      <c r="F2050" s="3">
        <f>MAX(D2050*Inputs!$B$5 - B2050, 0)</f>
        <v>0</v>
      </c>
      <c r="G2050" s="3">
        <f t="shared" ref="G2050:G2113" si="289">C2050</f>
        <v>6.5</v>
      </c>
      <c r="H2050" t="str">
        <f t="shared" ref="H2050:H2113" si="290">IF(MAX(E2050, F2050, G2050)&lt;=0, "Idle", IF(AND(G2050&gt;=E2050, G2050&gt;=F2050), "Reg", IF(E2050&gt;=F2050, "Discharge", "Charge")))</f>
        <v>Reg</v>
      </c>
      <c r="I2050" s="3">
        <f t="shared" si="286"/>
        <v>340</v>
      </c>
      <c r="J2050" s="3">
        <f t="shared" si="287"/>
        <v>0</v>
      </c>
      <c r="K2050" s="3">
        <f>MIN(Inputs!$B$2, (Inputs!$B$8 - I2050)/Inputs!$B$9)</f>
        <v>0</v>
      </c>
      <c r="L2050" s="3">
        <f>MAX(MIN(Inputs!$B$2, I2050*Inputs!$B$10, Inputs!$B$8*Inputs!$B$4 - J2050), 0)</f>
        <v>170</v>
      </c>
      <c r="M2050" s="3">
        <f t="shared" ref="M2050:M2113" si="291">IF(H2050="Charge", K2050, 0)</f>
        <v>0</v>
      </c>
      <c r="N2050" s="3">
        <f t="shared" ref="N2050:N2113" si="292">IF(H2050="Discharge", L2050, 0)</f>
        <v>0</v>
      </c>
      <c r="O2050" s="3">
        <f>IF(H2050="Reg", MIN(Inputs!$B$2, I2050*Inputs!$B$10, (Inputs!$B$8-I2050)/Inputs!$B$9), 0)</f>
        <v>0</v>
      </c>
      <c r="P2050" s="3">
        <f t="shared" ref="P2050:P2113" si="293">(N2050 - M2050) * B2050</f>
        <v>0</v>
      </c>
      <c r="Q2050" s="3">
        <f t="shared" ref="Q2050:Q2113" si="294">O2050 * C2050</f>
        <v>0</v>
      </c>
      <c r="R2050" s="3">
        <f>I2050 + M2050*Inputs!$B$9 - N2050/Inputs!$B$10</f>
        <v>340</v>
      </c>
    </row>
    <row r="2051" spans="1:18" x14ac:dyDescent="0.3">
      <c r="A2051" s="4">
        <v>46108.375</v>
      </c>
      <c r="B2051" s="3">
        <v>23.04</v>
      </c>
      <c r="C2051" s="3">
        <v>1.1000000000000001</v>
      </c>
      <c r="D2051" s="3">
        <f t="shared" si="288"/>
        <v>38.573854166666663</v>
      </c>
      <c r="E2051" s="3">
        <f>MAX(B2051 - D2051/Inputs!$B$5, 0)</f>
        <v>0</v>
      </c>
      <c r="F2051" s="3">
        <f>MAX(D2051*Inputs!$B$5 - B2051, 0)</f>
        <v>10.904991666666668</v>
      </c>
      <c r="G2051" s="3">
        <f t="shared" si="289"/>
        <v>1.1000000000000001</v>
      </c>
      <c r="H2051" t="str">
        <f t="shared" si="290"/>
        <v>Charge</v>
      </c>
      <c r="I2051" s="3">
        <f t="shared" ref="I2051:I2114" si="295">R2050</f>
        <v>340</v>
      </c>
      <c r="J2051" s="3">
        <f t="shared" ref="J2051:J2114" si="296">IF(INT(A2051)=INT(A2050), J2050 + N2050, 0)</f>
        <v>0</v>
      </c>
      <c r="K2051" s="3">
        <f>MIN(Inputs!$B$2, (Inputs!$B$8 - I2051)/Inputs!$B$9)</f>
        <v>0</v>
      </c>
      <c r="L2051" s="3">
        <f>MAX(MIN(Inputs!$B$2, I2051*Inputs!$B$10, Inputs!$B$8*Inputs!$B$4 - J2051), 0)</f>
        <v>170</v>
      </c>
      <c r="M2051" s="3">
        <f t="shared" si="291"/>
        <v>0</v>
      </c>
      <c r="N2051" s="3">
        <f t="shared" si="292"/>
        <v>0</v>
      </c>
      <c r="O2051" s="3">
        <f>IF(H2051="Reg", MIN(Inputs!$B$2, I2051*Inputs!$B$10, (Inputs!$B$8-I2051)/Inputs!$B$9), 0)</f>
        <v>0</v>
      </c>
      <c r="P2051" s="3">
        <f t="shared" si="293"/>
        <v>0</v>
      </c>
      <c r="Q2051" s="3">
        <f t="shared" si="294"/>
        <v>0</v>
      </c>
      <c r="R2051" s="3">
        <f>I2051 + M2051*Inputs!$B$9 - N2051/Inputs!$B$10</f>
        <v>340</v>
      </c>
    </row>
    <row r="2052" spans="1:18" x14ac:dyDescent="0.3">
      <c r="A2052" s="4">
        <v>46108.416666666657</v>
      </c>
      <c r="B2052" s="3">
        <v>21.377500000000001</v>
      </c>
      <c r="C2052" s="3">
        <v>1</v>
      </c>
      <c r="D2052" s="3">
        <f t="shared" si="288"/>
        <v>38.573854166666663</v>
      </c>
      <c r="E2052" s="3">
        <f>MAX(B2052 - D2052/Inputs!$B$5, 0)</f>
        <v>0</v>
      </c>
      <c r="F2052" s="3">
        <f>MAX(D2052*Inputs!$B$5 - B2052, 0)</f>
        <v>12.567491666666665</v>
      </c>
      <c r="G2052" s="3">
        <f t="shared" si="289"/>
        <v>1</v>
      </c>
      <c r="H2052" t="str">
        <f t="shared" si="290"/>
        <v>Charge</v>
      </c>
      <c r="I2052" s="3">
        <f t="shared" si="295"/>
        <v>340</v>
      </c>
      <c r="J2052" s="3">
        <f t="shared" si="296"/>
        <v>0</v>
      </c>
      <c r="K2052" s="3">
        <f>MIN(Inputs!$B$2, (Inputs!$B$8 - I2052)/Inputs!$B$9)</f>
        <v>0</v>
      </c>
      <c r="L2052" s="3">
        <f>MAX(MIN(Inputs!$B$2, I2052*Inputs!$B$10, Inputs!$B$8*Inputs!$B$4 - J2052), 0)</f>
        <v>170</v>
      </c>
      <c r="M2052" s="3">
        <f t="shared" si="291"/>
        <v>0</v>
      </c>
      <c r="N2052" s="3">
        <f t="shared" si="292"/>
        <v>0</v>
      </c>
      <c r="O2052" s="3">
        <f>IF(H2052="Reg", MIN(Inputs!$B$2, I2052*Inputs!$B$10, (Inputs!$B$8-I2052)/Inputs!$B$9), 0)</f>
        <v>0</v>
      </c>
      <c r="P2052" s="3">
        <f t="shared" si="293"/>
        <v>0</v>
      </c>
      <c r="Q2052" s="3">
        <f t="shared" si="294"/>
        <v>0</v>
      </c>
      <c r="R2052" s="3">
        <f>I2052 + M2052*Inputs!$B$9 - N2052/Inputs!$B$10</f>
        <v>340</v>
      </c>
    </row>
    <row r="2053" spans="1:18" x14ac:dyDescent="0.3">
      <c r="A2053" s="4">
        <v>46108.458333333343</v>
      </c>
      <c r="B2053" s="3">
        <v>22.022500000000001</v>
      </c>
      <c r="C2053" s="3">
        <v>0.6</v>
      </c>
      <c r="D2053" s="3">
        <f t="shared" si="288"/>
        <v>38.573854166666663</v>
      </c>
      <c r="E2053" s="3">
        <f>MAX(B2053 - D2053/Inputs!$B$5, 0)</f>
        <v>0</v>
      </c>
      <c r="F2053" s="3">
        <f>MAX(D2053*Inputs!$B$5 - B2053, 0)</f>
        <v>11.922491666666666</v>
      </c>
      <c r="G2053" s="3">
        <f t="shared" si="289"/>
        <v>0.6</v>
      </c>
      <c r="H2053" t="str">
        <f t="shared" si="290"/>
        <v>Charge</v>
      </c>
      <c r="I2053" s="3">
        <f t="shared" si="295"/>
        <v>340</v>
      </c>
      <c r="J2053" s="3">
        <f t="shared" si="296"/>
        <v>0</v>
      </c>
      <c r="K2053" s="3">
        <f>MIN(Inputs!$B$2, (Inputs!$B$8 - I2053)/Inputs!$B$9)</f>
        <v>0</v>
      </c>
      <c r="L2053" s="3">
        <f>MAX(MIN(Inputs!$B$2, I2053*Inputs!$B$10, Inputs!$B$8*Inputs!$B$4 - J2053), 0)</f>
        <v>170</v>
      </c>
      <c r="M2053" s="3">
        <f t="shared" si="291"/>
        <v>0</v>
      </c>
      <c r="N2053" s="3">
        <f t="shared" si="292"/>
        <v>0</v>
      </c>
      <c r="O2053" s="3">
        <f>IF(H2053="Reg", MIN(Inputs!$B$2, I2053*Inputs!$B$10, (Inputs!$B$8-I2053)/Inputs!$B$9), 0)</f>
        <v>0</v>
      </c>
      <c r="P2053" s="3">
        <f t="shared" si="293"/>
        <v>0</v>
      </c>
      <c r="Q2053" s="3">
        <f t="shared" si="294"/>
        <v>0</v>
      </c>
      <c r="R2053" s="3">
        <f>I2053 + M2053*Inputs!$B$9 - N2053/Inputs!$B$10</f>
        <v>340</v>
      </c>
    </row>
    <row r="2054" spans="1:18" x14ac:dyDescent="0.3">
      <c r="A2054" s="4">
        <v>46108.5</v>
      </c>
      <c r="B2054" s="3">
        <v>29.972500000000004</v>
      </c>
      <c r="C2054" s="3">
        <v>0.51</v>
      </c>
      <c r="D2054" s="3">
        <f t="shared" si="288"/>
        <v>38.573854166666663</v>
      </c>
      <c r="E2054" s="3">
        <f>MAX(B2054 - D2054/Inputs!$B$5, 0)</f>
        <v>0</v>
      </c>
      <c r="F2054" s="3">
        <f>MAX(D2054*Inputs!$B$5 - B2054, 0)</f>
        <v>3.972491666666663</v>
      </c>
      <c r="G2054" s="3">
        <f t="shared" si="289"/>
        <v>0.51</v>
      </c>
      <c r="H2054" t="str">
        <f t="shared" si="290"/>
        <v>Charge</v>
      </c>
      <c r="I2054" s="3">
        <f t="shared" si="295"/>
        <v>340</v>
      </c>
      <c r="J2054" s="3">
        <f t="shared" si="296"/>
        <v>0</v>
      </c>
      <c r="K2054" s="3">
        <f>MIN(Inputs!$B$2, (Inputs!$B$8 - I2054)/Inputs!$B$9)</f>
        <v>0</v>
      </c>
      <c r="L2054" s="3">
        <f>MAX(MIN(Inputs!$B$2, I2054*Inputs!$B$10, Inputs!$B$8*Inputs!$B$4 - J2054), 0)</f>
        <v>170</v>
      </c>
      <c r="M2054" s="3">
        <f t="shared" si="291"/>
        <v>0</v>
      </c>
      <c r="N2054" s="3">
        <f t="shared" si="292"/>
        <v>0</v>
      </c>
      <c r="O2054" s="3">
        <f>IF(H2054="Reg", MIN(Inputs!$B$2, I2054*Inputs!$B$10, (Inputs!$B$8-I2054)/Inputs!$B$9), 0)</f>
        <v>0</v>
      </c>
      <c r="P2054" s="3">
        <f t="shared" si="293"/>
        <v>0</v>
      </c>
      <c r="Q2054" s="3">
        <f t="shared" si="294"/>
        <v>0</v>
      </c>
      <c r="R2054" s="3">
        <f>I2054 + M2054*Inputs!$B$9 - N2054/Inputs!$B$10</f>
        <v>340</v>
      </c>
    </row>
    <row r="2055" spans="1:18" x14ac:dyDescent="0.3">
      <c r="A2055" s="4">
        <v>46108.541666666657</v>
      </c>
      <c r="B2055" s="3">
        <v>58.072499999999998</v>
      </c>
      <c r="C2055" s="3">
        <v>1</v>
      </c>
      <c r="D2055" s="3">
        <f t="shared" si="288"/>
        <v>38.573854166666663</v>
      </c>
      <c r="E2055" s="3">
        <f>MAX(B2055 - D2055/Inputs!$B$5, 0)</f>
        <v>14.23857481060606</v>
      </c>
      <c r="F2055" s="3">
        <f>MAX(D2055*Inputs!$B$5 - B2055, 0)</f>
        <v>0</v>
      </c>
      <c r="G2055" s="3">
        <f t="shared" si="289"/>
        <v>1</v>
      </c>
      <c r="H2055" t="str">
        <f t="shared" si="290"/>
        <v>Discharge</v>
      </c>
      <c r="I2055" s="3">
        <f t="shared" si="295"/>
        <v>340</v>
      </c>
      <c r="J2055" s="3">
        <f t="shared" si="296"/>
        <v>0</v>
      </c>
      <c r="K2055" s="3">
        <f>MIN(Inputs!$B$2, (Inputs!$B$8 - I2055)/Inputs!$B$9)</f>
        <v>0</v>
      </c>
      <c r="L2055" s="3">
        <f>MAX(MIN(Inputs!$B$2, I2055*Inputs!$B$10, Inputs!$B$8*Inputs!$B$4 - J2055), 0)</f>
        <v>170</v>
      </c>
      <c r="M2055" s="3">
        <f t="shared" si="291"/>
        <v>0</v>
      </c>
      <c r="N2055" s="3">
        <f t="shared" si="292"/>
        <v>170</v>
      </c>
      <c r="O2055" s="3">
        <f>IF(H2055="Reg", MIN(Inputs!$B$2, I2055*Inputs!$B$10, (Inputs!$B$8-I2055)/Inputs!$B$9), 0)</f>
        <v>0</v>
      </c>
      <c r="P2055" s="3">
        <f t="shared" si="293"/>
        <v>9872.3249999999989</v>
      </c>
      <c r="Q2055" s="3">
        <f t="shared" si="294"/>
        <v>0</v>
      </c>
      <c r="R2055" s="3">
        <f>I2055 + M2055*Inputs!$B$9 - N2055/Inputs!$B$10</f>
        <v>158.77939109773115</v>
      </c>
    </row>
    <row r="2056" spans="1:18" x14ac:dyDescent="0.3">
      <c r="A2056" s="4">
        <v>46108.583333333343</v>
      </c>
      <c r="B2056" s="3">
        <v>58.064999999999998</v>
      </c>
      <c r="C2056" s="3">
        <v>1.07</v>
      </c>
      <c r="D2056" s="3">
        <f t="shared" si="288"/>
        <v>38.573854166666663</v>
      </c>
      <c r="E2056" s="3">
        <f>MAX(B2056 - D2056/Inputs!$B$5, 0)</f>
        <v>14.23107481060606</v>
      </c>
      <c r="F2056" s="3">
        <f>MAX(D2056*Inputs!$B$5 - B2056, 0)</f>
        <v>0</v>
      </c>
      <c r="G2056" s="3">
        <f t="shared" si="289"/>
        <v>1.07</v>
      </c>
      <c r="H2056" t="str">
        <f t="shared" si="290"/>
        <v>Discharge</v>
      </c>
      <c r="I2056" s="3">
        <f t="shared" si="295"/>
        <v>158.77939109773115</v>
      </c>
      <c r="J2056" s="3">
        <f t="shared" si="296"/>
        <v>170</v>
      </c>
      <c r="K2056" s="3">
        <f>MIN(Inputs!$B$2, (Inputs!$B$8 - I2056)/Inputs!$B$9)</f>
        <v>170</v>
      </c>
      <c r="L2056" s="3">
        <f>MAX(MIN(Inputs!$B$2, I2056*Inputs!$B$10, Inputs!$B$8*Inputs!$B$4 - J2056), 0)</f>
        <v>148.94827166799323</v>
      </c>
      <c r="M2056" s="3">
        <f t="shared" si="291"/>
        <v>0</v>
      </c>
      <c r="N2056" s="3">
        <f t="shared" si="292"/>
        <v>148.94827166799323</v>
      </c>
      <c r="O2056" s="3">
        <f>IF(H2056="Reg", MIN(Inputs!$B$2, I2056*Inputs!$B$10, (Inputs!$B$8-I2056)/Inputs!$B$9), 0)</f>
        <v>0</v>
      </c>
      <c r="P2056" s="3">
        <f t="shared" si="293"/>
        <v>8648.6813944020269</v>
      </c>
      <c r="Q2056" s="3">
        <f t="shared" si="294"/>
        <v>0</v>
      </c>
      <c r="R2056" s="3">
        <f>I2056 + M2056*Inputs!$B$9 - N2056/Inputs!$B$10</f>
        <v>0</v>
      </c>
    </row>
    <row r="2057" spans="1:18" x14ac:dyDescent="0.3">
      <c r="A2057" s="4">
        <v>46108.625</v>
      </c>
      <c r="B2057" s="3">
        <v>68.355000000000004</v>
      </c>
      <c r="C2057" s="3">
        <v>1.1000000000000001</v>
      </c>
      <c r="D2057" s="3">
        <f t="shared" si="288"/>
        <v>38.573854166666663</v>
      </c>
      <c r="E2057" s="3">
        <f>MAX(B2057 - D2057/Inputs!$B$5, 0)</f>
        <v>24.521074810606066</v>
      </c>
      <c r="F2057" s="3">
        <f>MAX(D2057*Inputs!$B$5 - B2057, 0)</f>
        <v>0</v>
      </c>
      <c r="G2057" s="3">
        <f t="shared" si="289"/>
        <v>1.1000000000000001</v>
      </c>
      <c r="H2057" t="str">
        <f t="shared" si="290"/>
        <v>Discharge</v>
      </c>
      <c r="I2057" s="3">
        <f t="shared" si="295"/>
        <v>0</v>
      </c>
      <c r="J2057" s="3">
        <f t="shared" si="296"/>
        <v>318.94827166799325</v>
      </c>
      <c r="K2057" s="3">
        <f>MIN(Inputs!$B$2, (Inputs!$B$8 - I2057)/Inputs!$B$9)</f>
        <v>170</v>
      </c>
      <c r="L2057" s="3">
        <f>MAX(MIN(Inputs!$B$2, I2057*Inputs!$B$10, Inputs!$B$8*Inputs!$B$4 - J2057), 0)</f>
        <v>0</v>
      </c>
      <c r="M2057" s="3">
        <f t="shared" si="291"/>
        <v>0</v>
      </c>
      <c r="N2057" s="3">
        <f t="shared" si="292"/>
        <v>0</v>
      </c>
      <c r="O2057" s="3">
        <f>IF(H2057="Reg", MIN(Inputs!$B$2, I2057*Inputs!$B$10, (Inputs!$B$8-I2057)/Inputs!$B$9), 0)</f>
        <v>0</v>
      </c>
      <c r="P2057" s="3">
        <f t="shared" si="293"/>
        <v>0</v>
      </c>
      <c r="Q2057" s="3">
        <f t="shared" si="294"/>
        <v>0</v>
      </c>
      <c r="R2057" s="3">
        <f>I2057 + M2057*Inputs!$B$9 - N2057/Inputs!$B$10</f>
        <v>0</v>
      </c>
    </row>
    <row r="2058" spans="1:18" x14ac:dyDescent="0.3">
      <c r="A2058" s="4">
        <v>46108.666666666657</v>
      </c>
      <c r="B2058" s="3">
        <v>39.067499999999995</v>
      </c>
      <c r="C2058" s="3">
        <v>1.04</v>
      </c>
      <c r="D2058" s="3">
        <f t="shared" si="288"/>
        <v>38.573854166666663</v>
      </c>
      <c r="E2058" s="3">
        <f>MAX(B2058 - D2058/Inputs!$B$5, 0)</f>
        <v>0</v>
      </c>
      <c r="F2058" s="3">
        <f>MAX(D2058*Inputs!$B$5 - B2058, 0)</f>
        <v>0</v>
      </c>
      <c r="G2058" s="3">
        <f t="shared" si="289"/>
        <v>1.04</v>
      </c>
      <c r="H2058" t="str">
        <f t="shared" si="290"/>
        <v>Reg</v>
      </c>
      <c r="I2058" s="3">
        <f t="shared" si="295"/>
        <v>0</v>
      </c>
      <c r="J2058" s="3">
        <f t="shared" si="296"/>
        <v>318.94827166799325</v>
      </c>
      <c r="K2058" s="3">
        <f>MIN(Inputs!$B$2, (Inputs!$B$8 - I2058)/Inputs!$B$9)</f>
        <v>170</v>
      </c>
      <c r="L2058" s="3">
        <f>MAX(MIN(Inputs!$B$2, I2058*Inputs!$B$10, Inputs!$B$8*Inputs!$B$4 - J2058), 0)</f>
        <v>0</v>
      </c>
      <c r="M2058" s="3">
        <f t="shared" si="291"/>
        <v>0</v>
      </c>
      <c r="N2058" s="3">
        <f t="shared" si="292"/>
        <v>0</v>
      </c>
      <c r="O2058" s="3">
        <f>IF(H2058="Reg", MIN(Inputs!$B$2, I2058*Inputs!$B$10, (Inputs!$B$8-I2058)/Inputs!$B$9), 0)</f>
        <v>0</v>
      </c>
      <c r="P2058" s="3">
        <f t="shared" si="293"/>
        <v>0</v>
      </c>
      <c r="Q2058" s="3">
        <f t="shared" si="294"/>
        <v>0</v>
      </c>
      <c r="R2058" s="3">
        <f>I2058 + M2058*Inputs!$B$9 - N2058/Inputs!$B$10</f>
        <v>0</v>
      </c>
    </row>
    <row r="2059" spans="1:18" x14ac:dyDescent="0.3">
      <c r="A2059" s="4">
        <v>46108.708333333343</v>
      </c>
      <c r="B2059" s="3">
        <v>40.402500000000003</v>
      </c>
      <c r="C2059" s="3">
        <v>0.69</v>
      </c>
      <c r="D2059" s="3">
        <f t="shared" si="288"/>
        <v>38.573854166666663</v>
      </c>
      <c r="E2059" s="3">
        <f>MAX(B2059 - D2059/Inputs!$B$5, 0)</f>
        <v>0</v>
      </c>
      <c r="F2059" s="3">
        <f>MAX(D2059*Inputs!$B$5 - B2059, 0)</f>
        <v>0</v>
      </c>
      <c r="G2059" s="3">
        <f t="shared" si="289"/>
        <v>0.69</v>
      </c>
      <c r="H2059" t="str">
        <f t="shared" si="290"/>
        <v>Reg</v>
      </c>
      <c r="I2059" s="3">
        <f t="shared" si="295"/>
        <v>0</v>
      </c>
      <c r="J2059" s="3">
        <f t="shared" si="296"/>
        <v>318.94827166799325</v>
      </c>
      <c r="K2059" s="3">
        <f>MIN(Inputs!$B$2, (Inputs!$B$8 - I2059)/Inputs!$B$9)</f>
        <v>170</v>
      </c>
      <c r="L2059" s="3">
        <f>MAX(MIN(Inputs!$B$2, I2059*Inputs!$B$10, Inputs!$B$8*Inputs!$B$4 - J2059), 0)</f>
        <v>0</v>
      </c>
      <c r="M2059" s="3">
        <f t="shared" si="291"/>
        <v>0</v>
      </c>
      <c r="N2059" s="3">
        <f t="shared" si="292"/>
        <v>0</v>
      </c>
      <c r="O2059" s="3">
        <f>IF(H2059="Reg", MIN(Inputs!$B$2, I2059*Inputs!$B$10, (Inputs!$B$8-I2059)/Inputs!$B$9), 0)</f>
        <v>0</v>
      </c>
      <c r="P2059" s="3">
        <f t="shared" si="293"/>
        <v>0</v>
      </c>
      <c r="Q2059" s="3">
        <f t="shared" si="294"/>
        <v>0</v>
      </c>
      <c r="R2059" s="3">
        <f>I2059 + M2059*Inputs!$B$9 - N2059/Inputs!$B$10</f>
        <v>0</v>
      </c>
    </row>
    <row r="2060" spans="1:18" x14ac:dyDescent="0.3">
      <c r="A2060" s="4">
        <v>46108.75</v>
      </c>
      <c r="B2060" s="3">
        <v>58.295000000000002</v>
      </c>
      <c r="C2060" s="3">
        <v>0.94</v>
      </c>
      <c r="D2060" s="3">
        <f t="shared" si="288"/>
        <v>38.573854166666663</v>
      </c>
      <c r="E2060" s="3">
        <f>MAX(B2060 - D2060/Inputs!$B$5, 0)</f>
        <v>14.461074810606064</v>
      </c>
      <c r="F2060" s="3">
        <f>MAX(D2060*Inputs!$B$5 - B2060, 0)</f>
        <v>0</v>
      </c>
      <c r="G2060" s="3">
        <f t="shared" si="289"/>
        <v>0.94</v>
      </c>
      <c r="H2060" t="str">
        <f t="shared" si="290"/>
        <v>Discharge</v>
      </c>
      <c r="I2060" s="3">
        <f t="shared" si="295"/>
        <v>0</v>
      </c>
      <c r="J2060" s="3">
        <f t="shared" si="296"/>
        <v>318.94827166799325</v>
      </c>
      <c r="K2060" s="3">
        <f>MIN(Inputs!$B$2, (Inputs!$B$8 - I2060)/Inputs!$B$9)</f>
        <v>170</v>
      </c>
      <c r="L2060" s="3">
        <f>MAX(MIN(Inputs!$B$2, I2060*Inputs!$B$10, Inputs!$B$8*Inputs!$B$4 - J2060), 0)</f>
        <v>0</v>
      </c>
      <c r="M2060" s="3">
        <f t="shared" si="291"/>
        <v>0</v>
      </c>
      <c r="N2060" s="3">
        <f t="shared" si="292"/>
        <v>0</v>
      </c>
      <c r="O2060" s="3">
        <f>IF(H2060="Reg", MIN(Inputs!$B$2, I2060*Inputs!$B$10, (Inputs!$B$8-I2060)/Inputs!$B$9), 0)</f>
        <v>0</v>
      </c>
      <c r="P2060" s="3">
        <f t="shared" si="293"/>
        <v>0</v>
      </c>
      <c r="Q2060" s="3">
        <f t="shared" si="294"/>
        <v>0</v>
      </c>
      <c r="R2060" s="3">
        <f>I2060 + M2060*Inputs!$B$9 - N2060/Inputs!$B$10</f>
        <v>0</v>
      </c>
    </row>
    <row r="2061" spans="1:18" x14ac:dyDescent="0.3">
      <c r="A2061" s="4">
        <v>46108.791666666657</v>
      </c>
      <c r="B2061" s="3">
        <v>57.185000000000002</v>
      </c>
      <c r="C2061" s="3">
        <v>4.9800000000000004</v>
      </c>
      <c r="D2061" s="3">
        <f t="shared" si="288"/>
        <v>38.573854166666663</v>
      </c>
      <c r="E2061" s="3">
        <f>MAX(B2061 - D2061/Inputs!$B$5, 0)</f>
        <v>13.351074810606065</v>
      </c>
      <c r="F2061" s="3">
        <f>MAX(D2061*Inputs!$B$5 - B2061, 0)</f>
        <v>0</v>
      </c>
      <c r="G2061" s="3">
        <f t="shared" si="289"/>
        <v>4.9800000000000004</v>
      </c>
      <c r="H2061" t="str">
        <f t="shared" si="290"/>
        <v>Discharge</v>
      </c>
      <c r="I2061" s="3">
        <f t="shared" si="295"/>
        <v>0</v>
      </c>
      <c r="J2061" s="3">
        <f t="shared" si="296"/>
        <v>318.94827166799325</v>
      </c>
      <c r="K2061" s="3">
        <f>MIN(Inputs!$B$2, (Inputs!$B$8 - I2061)/Inputs!$B$9)</f>
        <v>170</v>
      </c>
      <c r="L2061" s="3">
        <f>MAX(MIN(Inputs!$B$2, I2061*Inputs!$B$10, Inputs!$B$8*Inputs!$B$4 - J2061), 0)</f>
        <v>0</v>
      </c>
      <c r="M2061" s="3">
        <f t="shared" si="291"/>
        <v>0</v>
      </c>
      <c r="N2061" s="3">
        <f t="shared" si="292"/>
        <v>0</v>
      </c>
      <c r="O2061" s="3">
        <f>IF(H2061="Reg", MIN(Inputs!$B$2, I2061*Inputs!$B$10, (Inputs!$B$8-I2061)/Inputs!$B$9), 0)</f>
        <v>0</v>
      </c>
      <c r="P2061" s="3">
        <f t="shared" si="293"/>
        <v>0</v>
      </c>
      <c r="Q2061" s="3">
        <f t="shared" si="294"/>
        <v>0</v>
      </c>
      <c r="R2061" s="3">
        <f>I2061 + M2061*Inputs!$B$9 - N2061/Inputs!$B$10</f>
        <v>0</v>
      </c>
    </row>
    <row r="2062" spans="1:18" x14ac:dyDescent="0.3">
      <c r="A2062" s="4">
        <v>46108.833333333343</v>
      </c>
      <c r="B2062" s="3">
        <v>56.7575</v>
      </c>
      <c r="C2062" s="3">
        <v>0.19</v>
      </c>
      <c r="D2062" s="3">
        <f t="shared" si="288"/>
        <v>38.573854166666663</v>
      </c>
      <c r="E2062" s="3">
        <f>MAX(B2062 - D2062/Inputs!$B$5, 0)</f>
        <v>12.923574810606063</v>
      </c>
      <c r="F2062" s="3">
        <f>MAX(D2062*Inputs!$B$5 - B2062, 0)</f>
        <v>0</v>
      </c>
      <c r="G2062" s="3">
        <f t="shared" si="289"/>
        <v>0.19</v>
      </c>
      <c r="H2062" t="str">
        <f t="shared" si="290"/>
        <v>Discharge</v>
      </c>
      <c r="I2062" s="3">
        <f t="shared" si="295"/>
        <v>0</v>
      </c>
      <c r="J2062" s="3">
        <f t="shared" si="296"/>
        <v>318.94827166799325</v>
      </c>
      <c r="K2062" s="3">
        <f>MIN(Inputs!$B$2, (Inputs!$B$8 - I2062)/Inputs!$B$9)</f>
        <v>170</v>
      </c>
      <c r="L2062" s="3">
        <f>MAX(MIN(Inputs!$B$2, I2062*Inputs!$B$10, Inputs!$B$8*Inputs!$B$4 - J2062), 0)</f>
        <v>0</v>
      </c>
      <c r="M2062" s="3">
        <f t="shared" si="291"/>
        <v>0</v>
      </c>
      <c r="N2062" s="3">
        <f t="shared" si="292"/>
        <v>0</v>
      </c>
      <c r="O2062" s="3">
        <f>IF(H2062="Reg", MIN(Inputs!$B$2, I2062*Inputs!$B$10, (Inputs!$B$8-I2062)/Inputs!$B$9), 0)</f>
        <v>0</v>
      </c>
      <c r="P2062" s="3">
        <f t="shared" si="293"/>
        <v>0</v>
      </c>
      <c r="Q2062" s="3">
        <f t="shared" si="294"/>
        <v>0</v>
      </c>
      <c r="R2062" s="3">
        <f>I2062 + M2062*Inputs!$B$9 - N2062/Inputs!$B$10</f>
        <v>0</v>
      </c>
    </row>
    <row r="2063" spans="1:18" x14ac:dyDescent="0.3">
      <c r="A2063" s="4">
        <v>46108.875</v>
      </c>
      <c r="B2063" s="3">
        <v>70.252499999999998</v>
      </c>
      <c r="C2063" s="3">
        <v>0.2</v>
      </c>
      <c r="D2063" s="3">
        <f t="shared" si="288"/>
        <v>38.573854166666663</v>
      </c>
      <c r="E2063" s="3">
        <f>MAX(B2063 - D2063/Inputs!$B$5, 0)</f>
        <v>26.41857481060606</v>
      </c>
      <c r="F2063" s="3">
        <f>MAX(D2063*Inputs!$B$5 - B2063, 0)</f>
        <v>0</v>
      </c>
      <c r="G2063" s="3">
        <f t="shared" si="289"/>
        <v>0.2</v>
      </c>
      <c r="H2063" t="str">
        <f t="shared" si="290"/>
        <v>Discharge</v>
      </c>
      <c r="I2063" s="3">
        <f t="shared" si="295"/>
        <v>0</v>
      </c>
      <c r="J2063" s="3">
        <f t="shared" si="296"/>
        <v>318.94827166799325</v>
      </c>
      <c r="K2063" s="3">
        <f>MIN(Inputs!$B$2, (Inputs!$B$8 - I2063)/Inputs!$B$9)</f>
        <v>170</v>
      </c>
      <c r="L2063" s="3">
        <f>MAX(MIN(Inputs!$B$2, I2063*Inputs!$B$10, Inputs!$B$8*Inputs!$B$4 - J2063), 0)</f>
        <v>0</v>
      </c>
      <c r="M2063" s="3">
        <f t="shared" si="291"/>
        <v>0</v>
      </c>
      <c r="N2063" s="3">
        <f t="shared" si="292"/>
        <v>0</v>
      </c>
      <c r="O2063" s="3">
        <f>IF(H2063="Reg", MIN(Inputs!$B$2, I2063*Inputs!$B$10, (Inputs!$B$8-I2063)/Inputs!$B$9), 0)</f>
        <v>0</v>
      </c>
      <c r="P2063" s="3">
        <f t="shared" si="293"/>
        <v>0</v>
      </c>
      <c r="Q2063" s="3">
        <f t="shared" si="294"/>
        <v>0</v>
      </c>
      <c r="R2063" s="3">
        <f>I2063 + M2063*Inputs!$B$9 - N2063/Inputs!$B$10</f>
        <v>0</v>
      </c>
    </row>
    <row r="2064" spans="1:18" x14ac:dyDescent="0.3">
      <c r="A2064" s="4">
        <v>46108.916666666657</v>
      </c>
      <c r="B2064" s="3">
        <v>47.65</v>
      </c>
      <c r="C2064" s="3">
        <v>0.04</v>
      </c>
      <c r="D2064" s="3">
        <f t="shared" si="288"/>
        <v>38.573854166666663</v>
      </c>
      <c r="E2064" s="3">
        <f>MAX(B2064 - D2064/Inputs!$B$5, 0)</f>
        <v>3.8160748106060609</v>
      </c>
      <c r="F2064" s="3">
        <f>MAX(D2064*Inputs!$B$5 - B2064, 0)</f>
        <v>0</v>
      </c>
      <c r="G2064" s="3">
        <f t="shared" si="289"/>
        <v>0.04</v>
      </c>
      <c r="H2064" t="str">
        <f t="shared" si="290"/>
        <v>Discharge</v>
      </c>
      <c r="I2064" s="3">
        <f t="shared" si="295"/>
        <v>0</v>
      </c>
      <c r="J2064" s="3">
        <f t="shared" si="296"/>
        <v>318.94827166799325</v>
      </c>
      <c r="K2064" s="3">
        <f>MIN(Inputs!$B$2, (Inputs!$B$8 - I2064)/Inputs!$B$9)</f>
        <v>170</v>
      </c>
      <c r="L2064" s="3">
        <f>MAX(MIN(Inputs!$B$2, I2064*Inputs!$B$10, Inputs!$B$8*Inputs!$B$4 - J2064), 0)</f>
        <v>0</v>
      </c>
      <c r="M2064" s="3">
        <f t="shared" si="291"/>
        <v>0</v>
      </c>
      <c r="N2064" s="3">
        <f t="shared" si="292"/>
        <v>0</v>
      </c>
      <c r="O2064" s="3">
        <f>IF(H2064="Reg", MIN(Inputs!$B$2, I2064*Inputs!$B$10, (Inputs!$B$8-I2064)/Inputs!$B$9), 0)</f>
        <v>0</v>
      </c>
      <c r="P2064" s="3">
        <f t="shared" si="293"/>
        <v>0</v>
      </c>
      <c r="Q2064" s="3">
        <f t="shared" si="294"/>
        <v>0</v>
      </c>
      <c r="R2064" s="3">
        <f>I2064 + M2064*Inputs!$B$9 - N2064/Inputs!$B$10</f>
        <v>0</v>
      </c>
    </row>
    <row r="2065" spans="1:18" x14ac:dyDescent="0.3">
      <c r="A2065" s="4">
        <v>46108.958333333343</v>
      </c>
      <c r="B2065" s="3">
        <v>32.24</v>
      </c>
      <c r="C2065" s="3">
        <v>0.03</v>
      </c>
      <c r="D2065" s="3">
        <f t="shared" si="288"/>
        <v>38.573854166666663</v>
      </c>
      <c r="E2065" s="3">
        <f>MAX(B2065 - D2065/Inputs!$B$5, 0)</f>
        <v>0</v>
      </c>
      <c r="F2065" s="3">
        <f>MAX(D2065*Inputs!$B$5 - B2065, 0)</f>
        <v>1.7049916666666647</v>
      </c>
      <c r="G2065" s="3">
        <f t="shared" si="289"/>
        <v>0.03</v>
      </c>
      <c r="H2065" t="str">
        <f t="shared" si="290"/>
        <v>Charge</v>
      </c>
      <c r="I2065" s="3">
        <f t="shared" si="295"/>
        <v>0</v>
      </c>
      <c r="J2065" s="3">
        <f t="shared" si="296"/>
        <v>318.94827166799325</v>
      </c>
      <c r="K2065" s="3">
        <f>MIN(Inputs!$B$2, (Inputs!$B$8 - I2065)/Inputs!$B$9)</f>
        <v>170</v>
      </c>
      <c r="L2065" s="3">
        <f>MAX(MIN(Inputs!$B$2, I2065*Inputs!$B$10, Inputs!$B$8*Inputs!$B$4 - J2065), 0)</f>
        <v>0</v>
      </c>
      <c r="M2065" s="3">
        <f t="shared" si="291"/>
        <v>170</v>
      </c>
      <c r="N2065" s="3">
        <f t="shared" si="292"/>
        <v>0</v>
      </c>
      <c r="O2065" s="3">
        <f>IF(H2065="Reg", MIN(Inputs!$B$2, I2065*Inputs!$B$10, (Inputs!$B$8-I2065)/Inputs!$B$9), 0)</f>
        <v>0</v>
      </c>
      <c r="P2065" s="3">
        <f t="shared" si="293"/>
        <v>-5480.8</v>
      </c>
      <c r="Q2065" s="3">
        <f t="shared" si="294"/>
        <v>0</v>
      </c>
      <c r="R2065" s="3">
        <f>I2065 + M2065*Inputs!$B$9 - N2065/Inputs!$B$10</f>
        <v>159.4741358339966</v>
      </c>
    </row>
    <row r="2066" spans="1:18" x14ac:dyDescent="0.3">
      <c r="A2066" s="4">
        <v>46109</v>
      </c>
      <c r="B2066" s="3">
        <v>26.96</v>
      </c>
      <c r="C2066" s="3">
        <v>0.04</v>
      </c>
      <c r="D2066" s="3">
        <f t="shared" si="288"/>
        <v>32.389895833333334</v>
      </c>
      <c r="E2066" s="3">
        <f>MAX(B2066 - D2066/Inputs!$B$5, 0)</f>
        <v>0</v>
      </c>
      <c r="F2066" s="3">
        <f>MAX(D2066*Inputs!$B$5 - B2066, 0)</f>
        <v>1.5431083333333326</v>
      </c>
      <c r="G2066" s="3">
        <f t="shared" si="289"/>
        <v>0.04</v>
      </c>
      <c r="H2066" t="str">
        <f t="shared" si="290"/>
        <v>Charge</v>
      </c>
      <c r="I2066" s="3">
        <f t="shared" si="295"/>
        <v>159.4741358339966</v>
      </c>
      <c r="J2066" s="3">
        <f t="shared" si="296"/>
        <v>0</v>
      </c>
      <c r="K2066" s="3">
        <f>MIN(Inputs!$B$2, (Inputs!$B$8 - I2066)/Inputs!$B$9)</f>
        <v>170</v>
      </c>
      <c r="L2066" s="3">
        <f>MAX(MIN(Inputs!$B$2, I2066*Inputs!$B$10, Inputs!$B$8*Inputs!$B$4 - J2066), 0)</f>
        <v>149.6</v>
      </c>
      <c r="M2066" s="3">
        <f t="shared" si="291"/>
        <v>170</v>
      </c>
      <c r="N2066" s="3">
        <f t="shared" si="292"/>
        <v>0</v>
      </c>
      <c r="O2066" s="3">
        <f>IF(H2066="Reg", MIN(Inputs!$B$2, I2066*Inputs!$B$10, (Inputs!$B$8-I2066)/Inputs!$B$9), 0)</f>
        <v>0</v>
      </c>
      <c r="P2066" s="3">
        <f t="shared" si="293"/>
        <v>-4583.2</v>
      </c>
      <c r="Q2066" s="3">
        <f t="shared" si="294"/>
        <v>0</v>
      </c>
      <c r="R2066" s="3">
        <f>I2066 + M2066*Inputs!$B$9 - N2066/Inputs!$B$10</f>
        <v>318.9482716679932</v>
      </c>
    </row>
    <row r="2067" spans="1:18" x14ac:dyDescent="0.3">
      <c r="A2067" s="4">
        <v>46109.041666666657</v>
      </c>
      <c r="B2067" s="3">
        <v>14.340000000000002</v>
      </c>
      <c r="C2067" s="3">
        <v>0.04</v>
      </c>
      <c r="D2067" s="3">
        <f t="shared" si="288"/>
        <v>32.389895833333334</v>
      </c>
      <c r="E2067" s="3">
        <f>MAX(B2067 - D2067/Inputs!$B$5, 0)</f>
        <v>0</v>
      </c>
      <c r="F2067" s="3">
        <f>MAX(D2067*Inputs!$B$5 - B2067, 0)</f>
        <v>14.163108333333332</v>
      </c>
      <c r="G2067" s="3">
        <f t="shared" si="289"/>
        <v>0.04</v>
      </c>
      <c r="H2067" t="str">
        <f t="shared" si="290"/>
        <v>Charge</v>
      </c>
      <c r="I2067" s="3">
        <f t="shared" si="295"/>
        <v>318.9482716679932</v>
      </c>
      <c r="J2067" s="3">
        <f t="shared" si="296"/>
        <v>0</v>
      </c>
      <c r="K2067" s="3">
        <f>MIN(Inputs!$B$2, (Inputs!$B$8 - I2067)/Inputs!$B$9)</f>
        <v>22.44121780453775</v>
      </c>
      <c r="L2067" s="3">
        <f>MAX(MIN(Inputs!$B$2, I2067*Inputs!$B$10, Inputs!$B$8*Inputs!$B$4 - J2067), 0)</f>
        <v>170</v>
      </c>
      <c r="M2067" s="3">
        <f t="shared" si="291"/>
        <v>22.44121780453775</v>
      </c>
      <c r="N2067" s="3">
        <f t="shared" si="292"/>
        <v>0</v>
      </c>
      <c r="O2067" s="3">
        <f>IF(H2067="Reg", MIN(Inputs!$B$2, I2067*Inputs!$B$10, (Inputs!$B$8-I2067)/Inputs!$B$9), 0)</f>
        <v>0</v>
      </c>
      <c r="P2067" s="3">
        <f t="shared" si="293"/>
        <v>-321.80706331707137</v>
      </c>
      <c r="Q2067" s="3">
        <f t="shared" si="294"/>
        <v>0</v>
      </c>
      <c r="R2067" s="3">
        <f>I2067 + M2067*Inputs!$B$9 - N2067/Inputs!$B$10</f>
        <v>340</v>
      </c>
    </row>
    <row r="2068" spans="1:18" x14ac:dyDescent="0.3">
      <c r="A2068" s="4">
        <v>46109.083333333343</v>
      </c>
      <c r="B2068" s="3">
        <v>14.295</v>
      </c>
      <c r="C2068" s="3">
        <v>0.04</v>
      </c>
      <c r="D2068" s="3">
        <f t="shared" si="288"/>
        <v>32.389895833333334</v>
      </c>
      <c r="E2068" s="3">
        <f>MAX(B2068 - D2068/Inputs!$B$5, 0)</f>
        <v>0</v>
      </c>
      <c r="F2068" s="3">
        <f>MAX(D2068*Inputs!$B$5 - B2068, 0)</f>
        <v>14.208108333333334</v>
      </c>
      <c r="G2068" s="3">
        <f t="shared" si="289"/>
        <v>0.04</v>
      </c>
      <c r="H2068" t="str">
        <f t="shared" si="290"/>
        <v>Charge</v>
      </c>
      <c r="I2068" s="3">
        <f t="shared" si="295"/>
        <v>340</v>
      </c>
      <c r="J2068" s="3">
        <f t="shared" si="296"/>
        <v>0</v>
      </c>
      <c r="K2068" s="3">
        <f>MIN(Inputs!$B$2, (Inputs!$B$8 - I2068)/Inputs!$B$9)</f>
        <v>0</v>
      </c>
      <c r="L2068" s="3">
        <f>MAX(MIN(Inputs!$B$2, I2068*Inputs!$B$10, Inputs!$B$8*Inputs!$B$4 - J2068), 0)</f>
        <v>170</v>
      </c>
      <c r="M2068" s="3">
        <f t="shared" si="291"/>
        <v>0</v>
      </c>
      <c r="N2068" s="3">
        <f t="shared" si="292"/>
        <v>0</v>
      </c>
      <c r="O2068" s="3">
        <f>IF(H2068="Reg", MIN(Inputs!$B$2, I2068*Inputs!$B$10, (Inputs!$B$8-I2068)/Inputs!$B$9), 0)</f>
        <v>0</v>
      </c>
      <c r="P2068" s="3">
        <f t="shared" si="293"/>
        <v>0</v>
      </c>
      <c r="Q2068" s="3">
        <f t="shared" si="294"/>
        <v>0</v>
      </c>
      <c r="R2068" s="3">
        <f>I2068 + M2068*Inputs!$B$9 - N2068/Inputs!$B$10</f>
        <v>340</v>
      </c>
    </row>
    <row r="2069" spans="1:18" x14ac:dyDescent="0.3">
      <c r="A2069" s="4">
        <v>46109.125</v>
      </c>
      <c r="B2069" s="3">
        <v>15.1525</v>
      </c>
      <c r="C2069" s="3">
        <v>0.04</v>
      </c>
      <c r="D2069" s="3">
        <f t="shared" si="288"/>
        <v>32.389895833333334</v>
      </c>
      <c r="E2069" s="3">
        <f>MAX(B2069 - D2069/Inputs!$B$5, 0)</f>
        <v>0</v>
      </c>
      <c r="F2069" s="3">
        <f>MAX(D2069*Inputs!$B$5 - B2069, 0)</f>
        <v>13.350608333333334</v>
      </c>
      <c r="G2069" s="3">
        <f t="shared" si="289"/>
        <v>0.04</v>
      </c>
      <c r="H2069" t="str">
        <f t="shared" si="290"/>
        <v>Charge</v>
      </c>
      <c r="I2069" s="3">
        <f t="shared" si="295"/>
        <v>340</v>
      </c>
      <c r="J2069" s="3">
        <f t="shared" si="296"/>
        <v>0</v>
      </c>
      <c r="K2069" s="3">
        <f>MIN(Inputs!$B$2, (Inputs!$B$8 - I2069)/Inputs!$B$9)</f>
        <v>0</v>
      </c>
      <c r="L2069" s="3">
        <f>MAX(MIN(Inputs!$B$2, I2069*Inputs!$B$10, Inputs!$B$8*Inputs!$B$4 - J2069), 0)</f>
        <v>170</v>
      </c>
      <c r="M2069" s="3">
        <f t="shared" si="291"/>
        <v>0</v>
      </c>
      <c r="N2069" s="3">
        <f t="shared" si="292"/>
        <v>0</v>
      </c>
      <c r="O2069" s="3">
        <f>IF(H2069="Reg", MIN(Inputs!$B$2, I2069*Inputs!$B$10, (Inputs!$B$8-I2069)/Inputs!$B$9), 0)</f>
        <v>0</v>
      </c>
      <c r="P2069" s="3">
        <f t="shared" si="293"/>
        <v>0</v>
      </c>
      <c r="Q2069" s="3">
        <f t="shared" si="294"/>
        <v>0</v>
      </c>
      <c r="R2069" s="3">
        <f>I2069 + M2069*Inputs!$B$9 - N2069/Inputs!$B$10</f>
        <v>340</v>
      </c>
    </row>
    <row r="2070" spans="1:18" x14ac:dyDescent="0.3">
      <c r="A2070" s="4">
        <v>46109.166666666657</v>
      </c>
      <c r="B2070" s="3">
        <v>15.837499999999999</v>
      </c>
      <c r="C2070" s="3">
        <v>0.04</v>
      </c>
      <c r="D2070" s="3">
        <f t="shared" si="288"/>
        <v>32.389895833333334</v>
      </c>
      <c r="E2070" s="3">
        <f>MAX(B2070 - D2070/Inputs!$B$5, 0)</f>
        <v>0</v>
      </c>
      <c r="F2070" s="3">
        <f>MAX(D2070*Inputs!$B$5 - B2070, 0)</f>
        <v>12.665608333333335</v>
      </c>
      <c r="G2070" s="3">
        <f t="shared" si="289"/>
        <v>0.04</v>
      </c>
      <c r="H2070" t="str">
        <f t="shared" si="290"/>
        <v>Charge</v>
      </c>
      <c r="I2070" s="3">
        <f t="shared" si="295"/>
        <v>340</v>
      </c>
      <c r="J2070" s="3">
        <f t="shared" si="296"/>
        <v>0</v>
      </c>
      <c r="K2070" s="3">
        <f>MIN(Inputs!$B$2, (Inputs!$B$8 - I2070)/Inputs!$B$9)</f>
        <v>0</v>
      </c>
      <c r="L2070" s="3">
        <f>MAX(MIN(Inputs!$B$2, I2070*Inputs!$B$10, Inputs!$B$8*Inputs!$B$4 - J2070), 0)</f>
        <v>170</v>
      </c>
      <c r="M2070" s="3">
        <f t="shared" si="291"/>
        <v>0</v>
      </c>
      <c r="N2070" s="3">
        <f t="shared" si="292"/>
        <v>0</v>
      </c>
      <c r="O2070" s="3">
        <f>IF(H2070="Reg", MIN(Inputs!$B$2, I2070*Inputs!$B$10, (Inputs!$B$8-I2070)/Inputs!$B$9), 0)</f>
        <v>0</v>
      </c>
      <c r="P2070" s="3">
        <f t="shared" si="293"/>
        <v>0</v>
      </c>
      <c r="Q2070" s="3">
        <f t="shared" si="294"/>
        <v>0</v>
      </c>
      <c r="R2070" s="3">
        <f>I2070 + M2070*Inputs!$B$9 - N2070/Inputs!$B$10</f>
        <v>340</v>
      </c>
    </row>
    <row r="2071" spans="1:18" x14ac:dyDescent="0.3">
      <c r="A2071" s="4">
        <v>46109.208333333343</v>
      </c>
      <c r="B2071" s="3">
        <v>19.647500000000001</v>
      </c>
      <c r="C2071" s="3">
        <v>0.1</v>
      </c>
      <c r="D2071" s="3">
        <f t="shared" si="288"/>
        <v>32.389895833333334</v>
      </c>
      <c r="E2071" s="3">
        <f>MAX(B2071 - D2071/Inputs!$B$5, 0)</f>
        <v>0</v>
      </c>
      <c r="F2071" s="3">
        <f>MAX(D2071*Inputs!$B$5 - B2071, 0)</f>
        <v>8.8556083333333326</v>
      </c>
      <c r="G2071" s="3">
        <f t="shared" si="289"/>
        <v>0.1</v>
      </c>
      <c r="H2071" t="str">
        <f t="shared" si="290"/>
        <v>Charge</v>
      </c>
      <c r="I2071" s="3">
        <f t="shared" si="295"/>
        <v>340</v>
      </c>
      <c r="J2071" s="3">
        <f t="shared" si="296"/>
        <v>0</v>
      </c>
      <c r="K2071" s="3">
        <f>MIN(Inputs!$B$2, (Inputs!$B$8 - I2071)/Inputs!$B$9)</f>
        <v>0</v>
      </c>
      <c r="L2071" s="3">
        <f>MAX(MIN(Inputs!$B$2, I2071*Inputs!$B$10, Inputs!$B$8*Inputs!$B$4 - J2071), 0)</f>
        <v>170</v>
      </c>
      <c r="M2071" s="3">
        <f t="shared" si="291"/>
        <v>0</v>
      </c>
      <c r="N2071" s="3">
        <f t="shared" si="292"/>
        <v>0</v>
      </c>
      <c r="O2071" s="3">
        <f>IF(H2071="Reg", MIN(Inputs!$B$2, I2071*Inputs!$B$10, (Inputs!$B$8-I2071)/Inputs!$B$9), 0)</f>
        <v>0</v>
      </c>
      <c r="P2071" s="3">
        <f t="shared" si="293"/>
        <v>0</v>
      </c>
      <c r="Q2071" s="3">
        <f t="shared" si="294"/>
        <v>0</v>
      </c>
      <c r="R2071" s="3">
        <f>I2071 + M2071*Inputs!$B$9 - N2071/Inputs!$B$10</f>
        <v>340</v>
      </c>
    </row>
    <row r="2072" spans="1:18" x14ac:dyDescent="0.3">
      <c r="A2072" s="4">
        <v>46109.25</v>
      </c>
      <c r="B2072" s="3">
        <v>24.272499999999997</v>
      </c>
      <c r="C2072" s="3">
        <v>1.1000000000000001</v>
      </c>
      <c r="D2072" s="3">
        <f t="shared" si="288"/>
        <v>32.389895833333334</v>
      </c>
      <c r="E2072" s="3">
        <f>MAX(B2072 - D2072/Inputs!$B$5, 0)</f>
        <v>0</v>
      </c>
      <c r="F2072" s="3">
        <f>MAX(D2072*Inputs!$B$5 - B2072, 0)</f>
        <v>4.2306083333333362</v>
      </c>
      <c r="G2072" s="3">
        <f t="shared" si="289"/>
        <v>1.1000000000000001</v>
      </c>
      <c r="H2072" t="str">
        <f t="shared" si="290"/>
        <v>Charge</v>
      </c>
      <c r="I2072" s="3">
        <f t="shared" si="295"/>
        <v>340</v>
      </c>
      <c r="J2072" s="3">
        <f t="shared" si="296"/>
        <v>0</v>
      </c>
      <c r="K2072" s="3">
        <f>MIN(Inputs!$B$2, (Inputs!$B$8 - I2072)/Inputs!$B$9)</f>
        <v>0</v>
      </c>
      <c r="L2072" s="3">
        <f>MAX(MIN(Inputs!$B$2, I2072*Inputs!$B$10, Inputs!$B$8*Inputs!$B$4 - J2072), 0)</f>
        <v>170</v>
      </c>
      <c r="M2072" s="3">
        <f t="shared" si="291"/>
        <v>0</v>
      </c>
      <c r="N2072" s="3">
        <f t="shared" si="292"/>
        <v>0</v>
      </c>
      <c r="O2072" s="3">
        <f>IF(H2072="Reg", MIN(Inputs!$B$2, I2072*Inputs!$B$10, (Inputs!$B$8-I2072)/Inputs!$B$9), 0)</f>
        <v>0</v>
      </c>
      <c r="P2072" s="3">
        <f t="shared" si="293"/>
        <v>0</v>
      </c>
      <c r="Q2072" s="3">
        <f t="shared" si="294"/>
        <v>0</v>
      </c>
      <c r="R2072" s="3">
        <f>I2072 + M2072*Inputs!$B$9 - N2072/Inputs!$B$10</f>
        <v>340</v>
      </c>
    </row>
    <row r="2073" spans="1:18" x14ac:dyDescent="0.3">
      <c r="A2073" s="4">
        <v>46109.291666666657</v>
      </c>
      <c r="B2073" s="3">
        <v>28.86</v>
      </c>
      <c r="C2073" s="3">
        <v>10.27</v>
      </c>
      <c r="D2073" s="3">
        <f t="shared" si="288"/>
        <v>32.389895833333334</v>
      </c>
      <c r="E2073" s="3">
        <f>MAX(B2073 - D2073/Inputs!$B$5, 0)</f>
        <v>0</v>
      </c>
      <c r="F2073" s="3">
        <f>MAX(D2073*Inputs!$B$5 - B2073, 0)</f>
        <v>0</v>
      </c>
      <c r="G2073" s="3">
        <f t="shared" si="289"/>
        <v>10.27</v>
      </c>
      <c r="H2073" t="str">
        <f t="shared" si="290"/>
        <v>Reg</v>
      </c>
      <c r="I2073" s="3">
        <f t="shared" si="295"/>
        <v>340</v>
      </c>
      <c r="J2073" s="3">
        <f t="shared" si="296"/>
        <v>0</v>
      </c>
      <c r="K2073" s="3">
        <f>MIN(Inputs!$B$2, (Inputs!$B$8 - I2073)/Inputs!$B$9)</f>
        <v>0</v>
      </c>
      <c r="L2073" s="3">
        <f>MAX(MIN(Inputs!$B$2, I2073*Inputs!$B$10, Inputs!$B$8*Inputs!$B$4 - J2073), 0)</f>
        <v>170</v>
      </c>
      <c r="M2073" s="3">
        <f t="shared" si="291"/>
        <v>0</v>
      </c>
      <c r="N2073" s="3">
        <f t="shared" si="292"/>
        <v>0</v>
      </c>
      <c r="O2073" s="3">
        <f>IF(H2073="Reg", MIN(Inputs!$B$2, I2073*Inputs!$B$10, (Inputs!$B$8-I2073)/Inputs!$B$9), 0)</f>
        <v>0</v>
      </c>
      <c r="P2073" s="3">
        <f t="shared" si="293"/>
        <v>0</v>
      </c>
      <c r="Q2073" s="3">
        <f t="shared" si="294"/>
        <v>0</v>
      </c>
      <c r="R2073" s="3">
        <f>I2073 + M2073*Inputs!$B$9 - N2073/Inputs!$B$10</f>
        <v>340</v>
      </c>
    </row>
    <row r="2074" spans="1:18" x14ac:dyDescent="0.3">
      <c r="A2074" s="4">
        <v>46109.333333333343</v>
      </c>
      <c r="B2074" s="3">
        <v>25.92</v>
      </c>
      <c r="C2074" s="3">
        <v>10</v>
      </c>
      <c r="D2074" s="3">
        <f t="shared" si="288"/>
        <v>32.389895833333334</v>
      </c>
      <c r="E2074" s="3">
        <f>MAX(B2074 - D2074/Inputs!$B$5, 0)</f>
        <v>0</v>
      </c>
      <c r="F2074" s="3">
        <f>MAX(D2074*Inputs!$B$5 - B2074, 0)</f>
        <v>2.5831083333333318</v>
      </c>
      <c r="G2074" s="3">
        <f t="shared" si="289"/>
        <v>10</v>
      </c>
      <c r="H2074" t="str">
        <f t="shared" si="290"/>
        <v>Reg</v>
      </c>
      <c r="I2074" s="3">
        <f t="shared" si="295"/>
        <v>340</v>
      </c>
      <c r="J2074" s="3">
        <f t="shared" si="296"/>
        <v>0</v>
      </c>
      <c r="K2074" s="3">
        <f>MIN(Inputs!$B$2, (Inputs!$B$8 - I2074)/Inputs!$B$9)</f>
        <v>0</v>
      </c>
      <c r="L2074" s="3">
        <f>MAX(MIN(Inputs!$B$2, I2074*Inputs!$B$10, Inputs!$B$8*Inputs!$B$4 - J2074), 0)</f>
        <v>170</v>
      </c>
      <c r="M2074" s="3">
        <f t="shared" si="291"/>
        <v>0</v>
      </c>
      <c r="N2074" s="3">
        <f t="shared" si="292"/>
        <v>0</v>
      </c>
      <c r="O2074" s="3">
        <f>IF(H2074="Reg", MIN(Inputs!$B$2, I2074*Inputs!$B$10, (Inputs!$B$8-I2074)/Inputs!$B$9), 0)</f>
        <v>0</v>
      </c>
      <c r="P2074" s="3">
        <f t="shared" si="293"/>
        <v>0</v>
      </c>
      <c r="Q2074" s="3">
        <f t="shared" si="294"/>
        <v>0</v>
      </c>
      <c r="R2074" s="3">
        <f>I2074 + M2074*Inputs!$B$9 - N2074/Inputs!$B$10</f>
        <v>340</v>
      </c>
    </row>
    <row r="2075" spans="1:18" x14ac:dyDescent="0.3">
      <c r="A2075" s="4">
        <v>46109.375</v>
      </c>
      <c r="B2075" s="3">
        <v>16.885000000000002</v>
      </c>
      <c r="C2075" s="3">
        <v>3.09</v>
      </c>
      <c r="D2075" s="3">
        <f t="shared" si="288"/>
        <v>32.389895833333334</v>
      </c>
      <c r="E2075" s="3">
        <f>MAX(B2075 - D2075/Inputs!$B$5, 0)</f>
        <v>0</v>
      </c>
      <c r="F2075" s="3">
        <f>MAX(D2075*Inputs!$B$5 - B2075, 0)</f>
        <v>11.618108333333332</v>
      </c>
      <c r="G2075" s="3">
        <f t="shared" si="289"/>
        <v>3.09</v>
      </c>
      <c r="H2075" t="str">
        <f t="shared" si="290"/>
        <v>Charge</v>
      </c>
      <c r="I2075" s="3">
        <f t="shared" si="295"/>
        <v>340</v>
      </c>
      <c r="J2075" s="3">
        <f t="shared" si="296"/>
        <v>0</v>
      </c>
      <c r="K2075" s="3">
        <f>MIN(Inputs!$B$2, (Inputs!$B$8 - I2075)/Inputs!$B$9)</f>
        <v>0</v>
      </c>
      <c r="L2075" s="3">
        <f>MAX(MIN(Inputs!$B$2, I2075*Inputs!$B$10, Inputs!$B$8*Inputs!$B$4 - J2075), 0)</f>
        <v>170</v>
      </c>
      <c r="M2075" s="3">
        <f t="shared" si="291"/>
        <v>0</v>
      </c>
      <c r="N2075" s="3">
        <f t="shared" si="292"/>
        <v>0</v>
      </c>
      <c r="O2075" s="3">
        <f>IF(H2075="Reg", MIN(Inputs!$B$2, I2075*Inputs!$B$10, (Inputs!$B$8-I2075)/Inputs!$B$9), 0)</f>
        <v>0</v>
      </c>
      <c r="P2075" s="3">
        <f t="shared" si="293"/>
        <v>0</v>
      </c>
      <c r="Q2075" s="3">
        <f t="shared" si="294"/>
        <v>0</v>
      </c>
      <c r="R2075" s="3">
        <f>I2075 + M2075*Inputs!$B$9 - N2075/Inputs!$B$10</f>
        <v>340</v>
      </c>
    </row>
    <row r="2076" spans="1:18" x14ac:dyDescent="0.3">
      <c r="A2076" s="4">
        <v>46109.416666666657</v>
      </c>
      <c r="B2076" s="3">
        <v>13.855</v>
      </c>
      <c r="C2076" s="3">
        <v>1</v>
      </c>
      <c r="D2076" s="3">
        <f t="shared" si="288"/>
        <v>32.389895833333334</v>
      </c>
      <c r="E2076" s="3">
        <f>MAX(B2076 - D2076/Inputs!$B$5, 0)</f>
        <v>0</v>
      </c>
      <c r="F2076" s="3">
        <f>MAX(D2076*Inputs!$B$5 - B2076, 0)</f>
        <v>14.648108333333333</v>
      </c>
      <c r="G2076" s="3">
        <f t="shared" si="289"/>
        <v>1</v>
      </c>
      <c r="H2076" t="str">
        <f t="shared" si="290"/>
        <v>Charge</v>
      </c>
      <c r="I2076" s="3">
        <f t="shared" si="295"/>
        <v>340</v>
      </c>
      <c r="J2076" s="3">
        <f t="shared" si="296"/>
        <v>0</v>
      </c>
      <c r="K2076" s="3">
        <f>MIN(Inputs!$B$2, (Inputs!$B$8 - I2076)/Inputs!$B$9)</f>
        <v>0</v>
      </c>
      <c r="L2076" s="3">
        <f>MAX(MIN(Inputs!$B$2, I2076*Inputs!$B$10, Inputs!$B$8*Inputs!$B$4 - J2076), 0)</f>
        <v>170</v>
      </c>
      <c r="M2076" s="3">
        <f t="shared" si="291"/>
        <v>0</v>
      </c>
      <c r="N2076" s="3">
        <f t="shared" si="292"/>
        <v>0</v>
      </c>
      <c r="O2076" s="3">
        <f>IF(H2076="Reg", MIN(Inputs!$B$2, I2076*Inputs!$B$10, (Inputs!$B$8-I2076)/Inputs!$B$9), 0)</f>
        <v>0</v>
      </c>
      <c r="P2076" s="3">
        <f t="shared" si="293"/>
        <v>0</v>
      </c>
      <c r="Q2076" s="3">
        <f t="shared" si="294"/>
        <v>0</v>
      </c>
      <c r="R2076" s="3">
        <f>I2076 + M2076*Inputs!$B$9 - N2076/Inputs!$B$10</f>
        <v>340</v>
      </c>
    </row>
    <row r="2077" spans="1:18" x14ac:dyDescent="0.3">
      <c r="A2077" s="4">
        <v>46109.458333333343</v>
      </c>
      <c r="B2077" s="3">
        <v>18.354999999999997</v>
      </c>
      <c r="C2077" s="3">
        <v>1</v>
      </c>
      <c r="D2077" s="3">
        <f t="shared" si="288"/>
        <v>32.389895833333334</v>
      </c>
      <c r="E2077" s="3">
        <f>MAX(B2077 - D2077/Inputs!$B$5, 0)</f>
        <v>0</v>
      </c>
      <c r="F2077" s="3">
        <f>MAX(D2077*Inputs!$B$5 - B2077, 0)</f>
        <v>10.148108333333337</v>
      </c>
      <c r="G2077" s="3">
        <f t="shared" si="289"/>
        <v>1</v>
      </c>
      <c r="H2077" t="str">
        <f t="shared" si="290"/>
        <v>Charge</v>
      </c>
      <c r="I2077" s="3">
        <f t="shared" si="295"/>
        <v>340</v>
      </c>
      <c r="J2077" s="3">
        <f t="shared" si="296"/>
        <v>0</v>
      </c>
      <c r="K2077" s="3">
        <f>MIN(Inputs!$B$2, (Inputs!$B$8 - I2077)/Inputs!$B$9)</f>
        <v>0</v>
      </c>
      <c r="L2077" s="3">
        <f>MAX(MIN(Inputs!$B$2, I2077*Inputs!$B$10, Inputs!$B$8*Inputs!$B$4 - J2077), 0)</f>
        <v>170</v>
      </c>
      <c r="M2077" s="3">
        <f t="shared" si="291"/>
        <v>0</v>
      </c>
      <c r="N2077" s="3">
        <f t="shared" si="292"/>
        <v>0</v>
      </c>
      <c r="O2077" s="3">
        <f>IF(H2077="Reg", MIN(Inputs!$B$2, I2077*Inputs!$B$10, (Inputs!$B$8-I2077)/Inputs!$B$9), 0)</f>
        <v>0</v>
      </c>
      <c r="P2077" s="3">
        <f t="shared" si="293"/>
        <v>0</v>
      </c>
      <c r="Q2077" s="3">
        <f t="shared" si="294"/>
        <v>0</v>
      </c>
      <c r="R2077" s="3">
        <f>I2077 + M2077*Inputs!$B$9 - N2077/Inputs!$B$10</f>
        <v>340</v>
      </c>
    </row>
    <row r="2078" spans="1:18" x14ac:dyDescent="0.3">
      <c r="A2078" s="4">
        <v>46109.5</v>
      </c>
      <c r="B2078" s="3">
        <v>23.1525</v>
      </c>
      <c r="C2078" s="3">
        <v>0.79</v>
      </c>
      <c r="D2078" s="3">
        <f t="shared" si="288"/>
        <v>32.389895833333334</v>
      </c>
      <c r="E2078" s="3">
        <f>MAX(B2078 - D2078/Inputs!$B$5, 0)</f>
        <v>0</v>
      </c>
      <c r="F2078" s="3">
        <f>MAX(D2078*Inputs!$B$5 - B2078, 0)</f>
        <v>5.3506083333333336</v>
      </c>
      <c r="G2078" s="3">
        <f t="shared" si="289"/>
        <v>0.79</v>
      </c>
      <c r="H2078" t="str">
        <f t="shared" si="290"/>
        <v>Charge</v>
      </c>
      <c r="I2078" s="3">
        <f t="shared" si="295"/>
        <v>340</v>
      </c>
      <c r="J2078" s="3">
        <f t="shared" si="296"/>
        <v>0</v>
      </c>
      <c r="K2078" s="3">
        <f>MIN(Inputs!$B$2, (Inputs!$B$8 - I2078)/Inputs!$B$9)</f>
        <v>0</v>
      </c>
      <c r="L2078" s="3">
        <f>MAX(MIN(Inputs!$B$2, I2078*Inputs!$B$10, Inputs!$B$8*Inputs!$B$4 - J2078), 0)</f>
        <v>170</v>
      </c>
      <c r="M2078" s="3">
        <f t="shared" si="291"/>
        <v>0</v>
      </c>
      <c r="N2078" s="3">
        <f t="shared" si="292"/>
        <v>0</v>
      </c>
      <c r="O2078" s="3">
        <f>IF(H2078="Reg", MIN(Inputs!$B$2, I2078*Inputs!$B$10, (Inputs!$B$8-I2078)/Inputs!$B$9), 0)</f>
        <v>0</v>
      </c>
      <c r="P2078" s="3">
        <f t="shared" si="293"/>
        <v>0</v>
      </c>
      <c r="Q2078" s="3">
        <f t="shared" si="294"/>
        <v>0</v>
      </c>
      <c r="R2078" s="3">
        <f>I2078 + M2078*Inputs!$B$9 - N2078/Inputs!$B$10</f>
        <v>340</v>
      </c>
    </row>
    <row r="2079" spans="1:18" x14ac:dyDescent="0.3">
      <c r="A2079" s="4">
        <v>46109.541666666657</v>
      </c>
      <c r="B2079" s="3">
        <v>38.704999999999998</v>
      </c>
      <c r="C2079" s="3">
        <v>1</v>
      </c>
      <c r="D2079" s="3">
        <f t="shared" si="288"/>
        <v>32.389895833333334</v>
      </c>
      <c r="E2079" s="3">
        <f>MAX(B2079 - D2079/Inputs!$B$5, 0)</f>
        <v>1.898300189393936</v>
      </c>
      <c r="F2079" s="3">
        <f>MAX(D2079*Inputs!$B$5 - B2079, 0)</f>
        <v>0</v>
      </c>
      <c r="G2079" s="3">
        <f t="shared" si="289"/>
        <v>1</v>
      </c>
      <c r="H2079" t="str">
        <f t="shared" si="290"/>
        <v>Discharge</v>
      </c>
      <c r="I2079" s="3">
        <f t="shared" si="295"/>
        <v>340</v>
      </c>
      <c r="J2079" s="3">
        <f t="shared" si="296"/>
        <v>0</v>
      </c>
      <c r="K2079" s="3">
        <f>MIN(Inputs!$B$2, (Inputs!$B$8 - I2079)/Inputs!$B$9)</f>
        <v>0</v>
      </c>
      <c r="L2079" s="3">
        <f>MAX(MIN(Inputs!$B$2, I2079*Inputs!$B$10, Inputs!$B$8*Inputs!$B$4 - J2079), 0)</f>
        <v>170</v>
      </c>
      <c r="M2079" s="3">
        <f t="shared" si="291"/>
        <v>0</v>
      </c>
      <c r="N2079" s="3">
        <f t="shared" si="292"/>
        <v>170</v>
      </c>
      <c r="O2079" s="3">
        <f>IF(H2079="Reg", MIN(Inputs!$B$2, I2079*Inputs!$B$10, (Inputs!$B$8-I2079)/Inputs!$B$9), 0)</f>
        <v>0</v>
      </c>
      <c r="P2079" s="3">
        <f t="shared" si="293"/>
        <v>6579.8499999999995</v>
      </c>
      <c r="Q2079" s="3">
        <f t="shared" si="294"/>
        <v>0</v>
      </c>
      <c r="R2079" s="3">
        <f>I2079 + M2079*Inputs!$B$9 - N2079/Inputs!$B$10</f>
        <v>158.77939109773115</v>
      </c>
    </row>
    <row r="2080" spans="1:18" x14ac:dyDescent="0.3">
      <c r="A2080" s="4">
        <v>46109.583333333343</v>
      </c>
      <c r="B2080" s="3">
        <v>59.897500000000001</v>
      </c>
      <c r="C2080" s="3">
        <v>1</v>
      </c>
      <c r="D2080" s="3">
        <f t="shared" si="288"/>
        <v>32.389895833333334</v>
      </c>
      <c r="E2080" s="3">
        <f>MAX(B2080 - D2080/Inputs!$B$5, 0)</f>
        <v>23.090800189393939</v>
      </c>
      <c r="F2080" s="3">
        <f>MAX(D2080*Inputs!$B$5 - B2080, 0)</f>
        <v>0</v>
      </c>
      <c r="G2080" s="3">
        <f t="shared" si="289"/>
        <v>1</v>
      </c>
      <c r="H2080" t="str">
        <f t="shared" si="290"/>
        <v>Discharge</v>
      </c>
      <c r="I2080" s="3">
        <f t="shared" si="295"/>
        <v>158.77939109773115</v>
      </c>
      <c r="J2080" s="3">
        <f t="shared" si="296"/>
        <v>170</v>
      </c>
      <c r="K2080" s="3">
        <f>MIN(Inputs!$B$2, (Inputs!$B$8 - I2080)/Inputs!$B$9)</f>
        <v>170</v>
      </c>
      <c r="L2080" s="3">
        <f>MAX(MIN(Inputs!$B$2, I2080*Inputs!$B$10, Inputs!$B$8*Inputs!$B$4 - J2080), 0)</f>
        <v>148.94827166799323</v>
      </c>
      <c r="M2080" s="3">
        <f t="shared" si="291"/>
        <v>0</v>
      </c>
      <c r="N2080" s="3">
        <f t="shared" si="292"/>
        <v>148.94827166799323</v>
      </c>
      <c r="O2080" s="3">
        <f>IF(H2080="Reg", MIN(Inputs!$B$2, I2080*Inputs!$B$10, (Inputs!$B$8-I2080)/Inputs!$B$9), 0)</f>
        <v>0</v>
      </c>
      <c r="P2080" s="3">
        <f t="shared" si="293"/>
        <v>8921.6291022336245</v>
      </c>
      <c r="Q2080" s="3">
        <f t="shared" si="294"/>
        <v>0</v>
      </c>
      <c r="R2080" s="3">
        <f>I2080 + M2080*Inputs!$B$9 - N2080/Inputs!$B$10</f>
        <v>0</v>
      </c>
    </row>
    <row r="2081" spans="1:18" x14ac:dyDescent="0.3">
      <c r="A2081" s="4">
        <v>46109.625</v>
      </c>
      <c r="B2081" s="3">
        <v>48.94</v>
      </c>
      <c r="C2081" s="3">
        <v>1.04</v>
      </c>
      <c r="D2081" s="3">
        <f t="shared" si="288"/>
        <v>32.389895833333334</v>
      </c>
      <c r="E2081" s="3">
        <f>MAX(B2081 - D2081/Inputs!$B$5, 0)</f>
        <v>12.133300189393935</v>
      </c>
      <c r="F2081" s="3">
        <f>MAX(D2081*Inputs!$B$5 - B2081, 0)</f>
        <v>0</v>
      </c>
      <c r="G2081" s="3">
        <f t="shared" si="289"/>
        <v>1.04</v>
      </c>
      <c r="H2081" t="str">
        <f t="shared" si="290"/>
        <v>Discharge</v>
      </c>
      <c r="I2081" s="3">
        <f t="shared" si="295"/>
        <v>0</v>
      </c>
      <c r="J2081" s="3">
        <f t="shared" si="296"/>
        <v>318.94827166799325</v>
      </c>
      <c r="K2081" s="3">
        <f>MIN(Inputs!$B$2, (Inputs!$B$8 - I2081)/Inputs!$B$9)</f>
        <v>170</v>
      </c>
      <c r="L2081" s="3">
        <f>MAX(MIN(Inputs!$B$2, I2081*Inputs!$B$10, Inputs!$B$8*Inputs!$B$4 - J2081), 0)</f>
        <v>0</v>
      </c>
      <c r="M2081" s="3">
        <f t="shared" si="291"/>
        <v>0</v>
      </c>
      <c r="N2081" s="3">
        <f t="shared" si="292"/>
        <v>0</v>
      </c>
      <c r="O2081" s="3">
        <f>IF(H2081="Reg", MIN(Inputs!$B$2, I2081*Inputs!$B$10, (Inputs!$B$8-I2081)/Inputs!$B$9), 0)</f>
        <v>0</v>
      </c>
      <c r="P2081" s="3">
        <f t="shared" si="293"/>
        <v>0</v>
      </c>
      <c r="Q2081" s="3">
        <f t="shared" si="294"/>
        <v>0</v>
      </c>
      <c r="R2081" s="3">
        <f>I2081 + M2081*Inputs!$B$9 - N2081/Inputs!$B$10</f>
        <v>0</v>
      </c>
    </row>
    <row r="2082" spans="1:18" x14ac:dyDescent="0.3">
      <c r="A2082" s="4">
        <v>46109.666666666657</v>
      </c>
      <c r="B2082" s="3">
        <v>38.357500000000002</v>
      </c>
      <c r="C2082" s="3">
        <v>1.05</v>
      </c>
      <c r="D2082" s="3">
        <f t="shared" si="288"/>
        <v>32.389895833333334</v>
      </c>
      <c r="E2082" s="3">
        <f>MAX(B2082 - D2082/Inputs!$B$5, 0)</f>
        <v>1.5508001893939394</v>
      </c>
      <c r="F2082" s="3">
        <f>MAX(D2082*Inputs!$B$5 - B2082, 0)</f>
        <v>0</v>
      </c>
      <c r="G2082" s="3">
        <f t="shared" si="289"/>
        <v>1.05</v>
      </c>
      <c r="H2082" t="str">
        <f t="shared" si="290"/>
        <v>Discharge</v>
      </c>
      <c r="I2082" s="3">
        <f t="shared" si="295"/>
        <v>0</v>
      </c>
      <c r="J2082" s="3">
        <f t="shared" si="296"/>
        <v>318.94827166799325</v>
      </c>
      <c r="K2082" s="3">
        <f>MIN(Inputs!$B$2, (Inputs!$B$8 - I2082)/Inputs!$B$9)</f>
        <v>170</v>
      </c>
      <c r="L2082" s="3">
        <f>MAX(MIN(Inputs!$B$2, I2082*Inputs!$B$10, Inputs!$B$8*Inputs!$B$4 - J2082), 0)</f>
        <v>0</v>
      </c>
      <c r="M2082" s="3">
        <f t="shared" si="291"/>
        <v>0</v>
      </c>
      <c r="N2082" s="3">
        <f t="shared" si="292"/>
        <v>0</v>
      </c>
      <c r="O2082" s="3">
        <f>IF(H2082="Reg", MIN(Inputs!$B$2, I2082*Inputs!$B$10, (Inputs!$B$8-I2082)/Inputs!$B$9), 0)</f>
        <v>0</v>
      </c>
      <c r="P2082" s="3">
        <f t="shared" si="293"/>
        <v>0</v>
      </c>
      <c r="Q2082" s="3">
        <f t="shared" si="294"/>
        <v>0</v>
      </c>
      <c r="R2082" s="3">
        <f>I2082 + M2082*Inputs!$B$9 - N2082/Inputs!$B$10</f>
        <v>0</v>
      </c>
    </row>
    <row r="2083" spans="1:18" x14ac:dyDescent="0.3">
      <c r="A2083" s="4">
        <v>46109.708333333343</v>
      </c>
      <c r="B2083" s="3">
        <v>33.199999999999996</v>
      </c>
      <c r="C2083" s="3">
        <v>0.77</v>
      </c>
      <c r="D2083" s="3">
        <f t="shared" si="288"/>
        <v>32.389895833333334</v>
      </c>
      <c r="E2083" s="3">
        <f>MAX(B2083 - D2083/Inputs!$B$5, 0)</f>
        <v>0</v>
      </c>
      <c r="F2083" s="3">
        <f>MAX(D2083*Inputs!$B$5 - B2083, 0)</f>
        <v>0</v>
      </c>
      <c r="G2083" s="3">
        <f t="shared" si="289"/>
        <v>0.77</v>
      </c>
      <c r="H2083" t="str">
        <f t="shared" si="290"/>
        <v>Reg</v>
      </c>
      <c r="I2083" s="3">
        <f t="shared" si="295"/>
        <v>0</v>
      </c>
      <c r="J2083" s="3">
        <f t="shared" si="296"/>
        <v>318.94827166799325</v>
      </c>
      <c r="K2083" s="3">
        <f>MIN(Inputs!$B$2, (Inputs!$B$8 - I2083)/Inputs!$B$9)</f>
        <v>170</v>
      </c>
      <c r="L2083" s="3">
        <f>MAX(MIN(Inputs!$B$2, I2083*Inputs!$B$10, Inputs!$B$8*Inputs!$B$4 - J2083), 0)</f>
        <v>0</v>
      </c>
      <c r="M2083" s="3">
        <f t="shared" si="291"/>
        <v>0</v>
      </c>
      <c r="N2083" s="3">
        <f t="shared" si="292"/>
        <v>0</v>
      </c>
      <c r="O2083" s="3">
        <f>IF(H2083="Reg", MIN(Inputs!$B$2, I2083*Inputs!$B$10, (Inputs!$B$8-I2083)/Inputs!$B$9), 0)</f>
        <v>0</v>
      </c>
      <c r="P2083" s="3">
        <f t="shared" si="293"/>
        <v>0</v>
      </c>
      <c r="Q2083" s="3">
        <f t="shared" si="294"/>
        <v>0</v>
      </c>
      <c r="R2083" s="3">
        <f>I2083 + M2083*Inputs!$B$9 - N2083/Inputs!$B$10</f>
        <v>0</v>
      </c>
    </row>
    <row r="2084" spans="1:18" x14ac:dyDescent="0.3">
      <c r="A2084" s="4">
        <v>46109.75</v>
      </c>
      <c r="B2084" s="3">
        <v>64.202500000000001</v>
      </c>
      <c r="C2084" s="3">
        <v>0.23</v>
      </c>
      <c r="D2084" s="3">
        <f t="shared" si="288"/>
        <v>32.389895833333334</v>
      </c>
      <c r="E2084" s="3">
        <f>MAX(B2084 - D2084/Inputs!$B$5, 0)</f>
        <v>27.395800189393938</v>
      </c>
      <c r="F2084" s="3">
        <f>MAX(D2084*Inputs!$B$5 - B2084, 0)</f>
        <v>0</v>
      </c>
      <c r="G2084" s="3">
        <f t="shared" si="289"/>
        <v>0.23</v>
      </c>
      <c r="H2084" t="str">
        <f t="shared" si="290"/>
        <v>Discharge</v>
      </c>
      <c r="I2084" s="3">
        <f t="shared" si="295"/>
        <v>0</v>
      </c>
      <c r="J2084" s="3">
        <f t="shared" si="296"/>
        <v>318.94827166799325</v>
      </c>
      <c r="K2084" s="3">
        <f>MIN(Inputs!$B$2, (Inputs!$B$8 - I2084)/Inputs!$B$9)</f>
        <v>170</v>
      </c>
      <c r="L2084" s="3">
        <f>MAX(MIN(Inputs!$B$2, I2084*Inputs!$B$10, Inputs!$B$8*Inputs!$B$4 - J2084), 0)</f>
        <v>0</v>
      </c>
      <c r="M2084" s="3">
        <f t="shared" si="291"/>
        <v>0</v>
      </c>
      <c r="N2084" s="3">
        <f t="shared" si="292"/>
        <v>0</v>
      </c>
      <c r="O2084" s="3">
        <f>IF(H2084="Reg", MIN(Inputs!$B$2, I2084*Inputs!$B$10, (Inputs!$B$8-I2084)/Inputs!$B$9), 0)</f>
        <v>0</v>
      </c>
      <c r="P2084" s="3">
        <f t="shared" si="293"/>
        <v>0</v>
      </c>
      <c r="Q2084" s="3">
        <f t="shared" si="294"/>
        <v>0</v>
      </c>
      <c r="R2084" s="3">
        <f>I2084 + M2084*Inputs!$B$9 - N2084/Inputs!$B$10</f>
        <v>0</v>
      </c>
    </row>
    <row r="2085" spans="1:18" x14ac:dyDescent="0.3">
      <c r="A2085" s="4">
        <v>46109.791666666657</v>
      </c>
      <c r="B2085" s="3">
        <v>79.664999999999992</v>
      </c>
      <c r="C2085" s="3">
        <v>0.96</v>
      </c>
      <c r="D2085" s="3">
        <f t="shared" si="288"/>
        <v>32.389895833333334</v>
      </c>
      <c r="E2085" s="3">
        <f>MAX(B2085 - D2085/Inputs!$B$5, 0)</f>
        <v>42.85830018939393</v>
      </c>
      <c r="F2085" s="3">
        <f>MAX(D2085*Inputs!$B$5 - B2085, 0)</f>
        <v>0</v>
      </c>
      <c r="G2085" s="3">
        <f t="shared" si="289"/>
        <v>0.96</v>
      </c>
      <c r="H2085" t="str">
        <f t="shared" si="290"/>
        <v>Discharge</v>
      </c>
      <c r="I2085" s="3">
        <f t="shared" si="295"/>
        <v>0</v>
      </c>
      <c r="J2085" s="3">
        <f t="shared" si="296"/>
        <v>318.94827166799325</v>
      </c>
      <c r="K2085" s="3">
        <f>MIN(Inputs!$B$2, (Inputs!$B$8 - I2085)/Inputs!$B$9)</f>
        <v>170</v>
      </c>
      <c r="L2085" s="3">
        <f>MAX(MIN(Inputs!$B$2, I2085*Inputs!$B$10, Inputs!$B$8*Inputs!$B$4 - J2085), 0)</f>
        <v>0</v>
      </c>
      <c r="M2085" s="3">
        <f t="shared" si="291"/>
        <v>0</v>
      </c>
      <c r="N2085" s="3">
        <f t="shared" si="292"/>
        <v>0</v>
      </c>
      <c r="O2085" s="3">
        <f>IF(H2085="Reg", MIN(Inputs!$B$2, I2085*Inputs!$B$10, (Inputs!$B$8-I2085)/Inputs!$B$9), 0)</f>
        <v>0</v>
      </c>
      <c r="P2085" s="3">
        <f t="shared" si="293"/>
        <v>0</v>
      </c>
      <c r="Q2085" s="3">
        <f t="shared" si="294"/>
        <v>0</v>
      </c>
      <c r="R2085" s="3">
        <f>I2085 + M2085*Inputs!$B$9 - N2085/Inputs!$B$10</f>
        <v>0</v>
      </c>
    </row>
    <row r="2086" spans="1:18" x14ac:dyDescent="0.3">
      <c r="A2086" s="4">
        <v>46109.833333333343</v>
      </c>
      <c r="B2086" s="3">
        <v>66.007499999999993</v>
      </c>
      <c r="C2086" s="3">
        <v>0.04</v>
      </c>
      <c r="D2086" s="3">
        <f t="shared" si="288"/>
        <v>32.389895833333334</v>
      </c>
      <c r="E2086" s="3">
        <f>MAX(B2086 - D2086/Inputs!$B$5, 0)</f>
        <v>29.200800189393931</v>
      </c>
      <c r="F2086" s="3">
        <f>MAX(D2086*Inputs!$B$5 - B2086, 0)</f>
        <v>0</v>
      </c>
      <c r="G2086" s="3">
        <f t="shared" si="289"/>
        <v>0.04</v>
      </c>
      <c r="H2086" t="str">
        <f t="shared" si="290"/>
        <v>Discharge</v>
      </c>
      <c r="I2086" s="3">
        <f t="shared" si="295"/>
        <v>0</v>
      </c>
      <c r="J2086" s="3">
        <f t="shared" si="296"/>
        <v>318.94827166799325</v>
      </c>
      <c r="K2086" s="3">
        <f>MIN(Inputs!$B$2, (Inputs!$B$8 - I2086)/Inputs!$B$9)</f>
        <v>170</v>
      </c>
      <c r="L2086" s="3">
        <f>MAX(MIN(Inputs!$B$2, I2086*Inputs!$B$10, Inputs!$B$8*Inputs!$B$4 - J2086), 0)</f>
        <v>0</v>
      </c>
      <c r="M2086" s="3">
        <f t="shared" si="291"/>
        <v>0</v>
      </c>
      <c r="N2086" s="3">
        <f t="shared" si="292"/>
        <v>0</v>
      </c>
      <c r="O2086" s="3">
        <f>IF(H2086="Reg", MIN(Inputs!$B$2, I2086*Inputs!$B$10, (Inputs!$B$8-I2086)/Inputs!$B$9), 0)</f>
        <v>0</v>
      </c>
      <c r="P2086" s="3">
        <f t="shared" si="293"/>
        <v>0</v>
      </c>
      <c r="Q2086" s="3">
        <f t="shared" si="294"/>
        <v>0</v>
      </c>
      <c r="R2086" s="3">
        <f>I2086 + M2086*Inputs!$B$9 - N2086/Inputs!$B$10</f>
        <v>0</v>
      </c>
    </row>
    <row r="2087" spans="1:18" x14ac:dyDescent="0.3">
      <c r="A2087" s="4">
        <v>46109.875</v>
      </c>
      <c r="B2087" s="3">
        <v>38.090000000000003</v>
      </c>
      <c r="C2087" s="3">
        <v>0.04</v>
      </c>
      <c r="D2087" s="3">
        <f t="shared" si="288"/>
        <v>32.389895833333334</v>
      </c>
      <c r="E2087" s="3">
        <f>MAX(B2087 - D2087/Inputs!$B$5, 0)</f>
        <v>1.2833001893939411</v>
      </c>
      <c r="F2087" s="3">
        <f>MAX(D2087*Inputs!$B$5 - B2087, 0)</f>
        <v>0</v>
      </c>
      <c r="G2087" s="3">
        <f t="shared" si="289"/>
        <v>0.04</v>
      </c>
      <c r="H2087" t="str">
        <f t="shared" si="290"/>
        <v>Discharge</v>
      </c>
      <c r="I2087" s="3">
        <f t="shared" si="295"/>
        <v>0</v>
      </c>
      <c r="J2087" s="3">
        <f t="shared" si="296"/>
        <v>318.94827166799325</v>
      </c>
      <c r="K2087" s="3">
        <f>MIN(Inputs!$B$2, (Inputs!$B$8 - I2087)/Inputs!$B$9)</f>
        <v>170</v>
      </c>
      <c r="L2087" s="3">
        <f>MAX(MIN(Inputs!$B$2, I2087*Inputs!$B$10, Inputs!$B$8*Inputs!$B$4 - J2087), 0)</f>
        <v>0</v>
      </c>
      <c r="M2087" s="3">
        <f t="shared" si="291"/>
        <v>0</v>
      </c>
      <c r="N2087" s="3">
        <f t="shared" si="292"/>
        <v>0</v>
      </c>
      <c r="O2087" s="3">
        <f>IF(H2087="Reg", MIN(Inputs!$B$2, I2087*Inputs!$B$10, (Inputs!$B$8-I2087)/Inputs!$B$9), 0)</f>
        <v>0</v>
      </c>
      <c r="P2087" s="3">
        <f t="shared" si="293"/>
        <v>0</v>
      </c>
      <c r="Q2087" s="3">
        <f t="shared" si="294"/>
        <v>0</v>
      </c>
      <c r="R2087" s="3">
        <f>I2087 + M2087*Inputs!$B$9 - N2087/Inputs!$B$10</f>
        <v>0</v>
      </c>
    </row>
    <row r="2088" spans="1:18" x14ac:dyDescent="0.3">
      <c r="A2088" s="4">
        <v>46109.916666666657</v>
      </c>
      <c r="B2088" s="3">
        <v>29.5075</v>
      </c>
      <c r="C2088" s="3">
        <v>0.04</v>
      </c>
      <c r="D2088" s="3">
        <f t="shared" si="288"/>
        <v>32.389895833333334</v>
      </c>
      <c r="E2088" s="3">
        <f>MAX(B2088 - D2088/Inputs!$B$5, 0)</f>
        <v>0</v>
      </c>
      <c r="F2088" s="3">
        <f>MAX(D2088*Inputs!$B$5 - B2088, 0)</f>
        <v>0</v>
      </c>
      <c r="G2088" s="3">
        <f t="shared" si="289"/>
        <v>0.04</v>
      </c>
      <c r="H2088" t="str">
        <f t="shared" si="290"/>
        <v>Reg</v>
      </c>
      <c r="I2088" s="3">
        <f t="shared" si="295"/>
        <v>0</v>
      </c>
      <c r="J2088" s="3">
        <f t="shared" si="296"/>
        <v>318.94827166799325</v>
      </c>
      <c r="K2088" s="3">
        <f>MIN(Inputs!$B$2, (Inputs!$B$8 - I2088)/Inputs!$B$9)</f>
        <v>170</v>
      </c>
      <c r="L2088" s="3">
        <f>MAX(MIN(Inputs!$B$2, I2088*Inputs!$B$10, Inputs!$B$8*Inputs!$B$4 - J2088), 0)</f>
        <v>0</v>
      </c>
      <c r="M2088" s="3">
        <f t="shared" si="291"/>
        <v>0</v>
      </c>
      <c r="N2088" s="3">
        <f t="shared" si="292"/>
        <v>0</v>
      </c>
      <c r="O2088" s="3">
        <f>IF(H2088="Reg", MIN(Inputs!$B$2, I2088*Inputs!$B$10, (Inputs!$B$8-I2088)/Inputs!$B$9), 0)</f>
        <v>0</v>
      </c>
      <c r="P2088" s="3">
        <f t="shared" si="293"/>
        <v>0</v>
      </c>
      <c r="Q2088" s="3">
        <f t="shared" si="294"/>
        <v>0</v>
      </c>
      <c r="R2088" s="3">
        <f>I2088 + M2088*Inputs!$B$9 - N2088/Inputs!$B$10</f>
        <v>0</v>
      </c>
    </row>
    <row r="2089" spans="1:18" x14ac:dyDescent="0.3">
      <c r="A2089" s="4">
        <v>46109.958333333343</v>
      </c>
      <c r="B2089" s="3">
        <v>23.252499999999998</v>
      </c>
      <c r="C2089" s="3">
        <v>0.04</v>
      </c>
      <c r="D2089" s="3">
        <f t="shared" si="288"/>
        <v>32.389895833333334</v>
      </c>
      <c r="E2089" s="3">
        <f>MAX(B2089 - D2089/Inputs!$B$5, 0)</f>
        <v>0</v>
      </c>
      <c r="F2089" s="3">
        <f>MAX(D2089*Inputs!$B$5 - B2089, 0)</f>
        <v>5.2506083333333358</v>
      </c>
      <c r="G2089" s="3">
        <f t="shared" si="289"/>
        <v>0.04</v>
      </c>
      <c r="H2089" t="str">
        <f t="shared" si="290"/>
        <v>Charge</v>
      </c>
      <c r="I2089" s="3">
        <f t="shared" si="295"/>
        <v>0</v>
      </c>
      <c r="J2089" s="3">
        <f t="shared" si="296"/>
        <v>318.94827166799325</v>
      </c>
      <c r="K2089" s="3">
        <f>MIN(Inputs!$B$2, (Inputs!$B$8 - I2089)/Inputs!$B$9)</f>
        <v>170</v>
      </c>
      <c r="L2089" s="3">
        <f>MAX(MIN(Inputs!$B$2, I2089*Inputs!$B$10, Inputs!$B$8*Inputs!$B$4 - J2089), 0)</f>
        <v>0</v>
      </c>
      <c r="M2089" s="3">
        <f t="shared" si="291"/>
        <v>170</v>
      </c>
      <c r="N2089" s="3">
        <f t="shared" si="292"/>
        <v>0</v>
      </c>
      <c r="O2089" s="3">
        <f>IF(H2089="Reg", MIN(Inputs!$B$2, I2089*Inputs!$B$10, (Inputs!$B$8-I2089)/Inputs!$B$9), 0)</f>
        <v>0</v>
      </c>
      <c r="P2089" s="3">
        <f t="shared" si="293"/>
        <v>-3952.9249999999997</v>
      </c>
      <c r="Q2089" s="3">
        <f t="shared" si="294"/>
        <v>0</v>
      </c>
      <c r="R2089" s="3">
        <f>I2089 + M2089*Inputs!$B$9 - N2089/Inputs!$B$10</f>
        <v>159.4741358339966</v>
      </c>
    </row>
    <row r="2090" spans="1:18" x14ac:dyDescent="0.3">
      <c r="A2090" s="4">
        <v>46110</v>
      </c>
      <c r="B2090" s="3">
        <v>22.7</v>
      </c>
      <c r="C2090" s="3">
        <v>0.04</v>
      </c>
      <c r="D2090" s="3">
        <f t="shared" si="288"/>
        <v>18.151562500000001</v>
      </c>
      <c r="E2090" s="3">
        <f>MAX(B2090 - D2090/Inputs!$B$5, 0)</f>
        <v>2.0732244318181792</v>
      </c>
      <c r="F2090" s="3">
        <f>MAX(D2090*Inputs!$B$5 - B2090, 0)</f>
        <v>0</v>
      </c>
      <c r="G2090" s="3">
        <f t="shared" si="289"/>
        <v>0.04</v>
      </c>
      <c r="H2090" t="str">
        <f t="shared" si="290"/>
        <v>Discharge</v>
      </c>
      <c r="I2090" s="3">
        <f t="shared" si="295"/>
        <v>159.4741358339966</v>
      </c>
      <c r="J2090" s="3">
        <f t="shared" si="296"/>
        <v>0</v>
      </c>
      <c r="K2090" s="3">
        <f>MIN(Inputs!$B$2, (Inputs!$B$8 - I2090)/Inputs!$B$9)</f>
        <v>170</v>
      </c>
      <c r="L2090" s="3">
        <f>MAX(MIN(Inputs!$B$2, I2090*Inputs!$B$10, Inputs!$B$8*Inputs!$B$4 - J2090), 0)</f>
        <v>149.6</v>
      </c>
      <c r="M2090" s="3">
        <f t="shared" si="291"/>
        <v>0</v>
      </c>
      <c r="N2090" s="3">
        <f t="shared" si="292"/>
        <v>149.6</v>
      </c>
      <c r="O2090" s="3">
        <f>IF(H2090="Reg", MIN(Inputs!$B$2, I2090*Inputs!$B$10, (Inputs!$B$8-I2090)/Inputs!$B$9), 0)</f>
        <v>0</v>
      </c>
      <c r="P2090" s="3">
        <f t="shared" si="293"/>
        <v>3395.9199999999996</v>
      </c>
      <c r="Q2090" s="3">
        <f t="shared" si="294"/>
        <v>0</v>
      </c>
      <c r="R2090" s="3">
        <f>I2090 + M2090*Inputs!$B$9 - N2090/Inputs!$B$10</f>
        <v>0</v>
      </c>
    </row>
    <row r="2091" spans="1:18" x14ac:dyDescent="0.3">
      <c r="A2091" s="4">
        <v>46110.041666666657</v>
      </c>
      <c r="B2091" s="3">
        <v>21.607500000000002</v>
      </c>
      <c r="C2091" s="3">
        <v>0.04</v>
      </c>
      <c r="D2091" s="3">
        <f t="shared" si="288"/>
        <v>18.151562500000001</v>
      </c>
      <c r="E2091" s="3">
        <f>MAX(B2091 - D2091/Inputs!$B$5, 0)</f>
        <v>0.98072443181818159</v>
      </c>
      <c r="F2091" s="3">
        <f>MAX(D2091*Inputs!$B$5 - B2091, 0)</f>
        <v>0</v>
      </c>
      <c r="G2091" s="3">
        <f t="shared" si="289"/>
        <v>0.04</v>
      </c>
      <c r="H2091" t="str">
        <f t="shared" si="290"/>
        <v>Discharge</v>
      </c>
      <c r="I2091" s="3">
        <f t="shared" si="295"/>
        <v>0</v>
      </c>
      <c r="J2091" s="3">
        <f t="shared" si="296"/>
        <v>149.6</v>
      </c>
      <c r="K2091" s="3">
        <f>MIN(Inputs!$B$2, (Inputs!$B$8 - I2091)/Inputs!$B$9)</f>
        <v>170</v>
      </c>
      <c r="L2091" s="3">
        <f>MAX(MIN(Inputs!$B$2, I2091*Inputs!$B$10, Inputs!$B$8*Inputs!$B$4 - J2091), 0)</f>
        <v>0</v>
      </c>
      <c r="M2091" s="3">
        <f t="shared" si="291"/>
        <v>0</v>
      </c>
      <c r="N2091" s="3">
        <f t="shared" si="292"/>
        <v>0</v>
      </c>
      <c r="O2091" s="3">
        <f>IF(H2091="Reg", MIN(Inputs!$B$2, I2091*Inputs!$B$10, (Inputs!$B$8-I2091)/Inputs!$B$9), 0)</f>
        <v>0</v>
      </c>
      <c r="P2091" s="3">
        <f t="shared" si="293"/>
        <v>0</v>
      </c>
      <c r="Q2091" s="3">
        <f t="shared" si="294"/>
        <v>0</v>
      </c>
      <c r="R2091" s="3">
        <f>I2091 + M2091*Inputs!$B$9 - N2091/Inputs!$B$10</f>
        <v>0</v>
      </c>
    </row>
    <row r="2092" spans="1:18" x14ac:dyDescent="0.3">
      <c r="A2092" s="4">
        <v>46110.083333333343</v>
      </c>
      <c r="B2092" s="3">
        <v>20.05</v>
      </c>
      <c r="C2092" s="3">
        <v>0.04</v>
      </c>
      <c r="D2092" s="3">
        <f t="shared" si="288"/>
        <v>18.151562500000001</v>
      </c>
      <c r="E2092" s="3">
        <f>MAX(B2092 - D2092/Inputs!$B$5, 0)</f>
        <v>0</v>
      </c>
      <c r="F2092" s="3">
        <f>MAX(D2092*Inputs!$B$5 - B2092, 0)</f>
        <v>0</v>
      </c>
      <c r="G2092" s="3">
        <f t="shared" si="289"/>
        <v>0.04</v>
      </c>
      <c r="H2092" t="str">
        <f t="shared" si="290"/>
        <v>Reg</v>
      </c>
      <c r="I2092" s="3">
        <f t="shared" si="295"/>
        <v>0</v>
      </c>
      <c r="J2092" s="3">
        <f t="shared" si="296"/>
        <v>149.6</v>
      </c>
      <c r="K2092" s="3">
        <f>MIN(Inputs!$B$2, (Inputs!$B$8 - I2092)/Inputs!$B$9)</f>
        <v>170</v>
      </c>
      <c r="L2092" s="3">
        <f>MAX(MIN(Inputs!$B$2, I2092*Inputs!$B$10, Inputs!$B$8*Inputs!$B$4 - J2092), 0)</f>
        <v>0</v>
      </c>
      <c r="M2092" s="3">
        <f t="shared" si="291"/>
        <v>0</v>
      </c>
      <c r="N2092" s="3">
        <f t="shared" si="292"/>
        <v>0</v>
      </c>
      <c r="O2092" s="3">
        <f>IF(H2092="Reg", MIN(Inputs!$B$2, I2092*Inputs!$B$10, (Inputs!$B$8-I2092)/Inputs!$B$9), 0)</f>
        <v>0</v>
      </c>
      <c r="P2092" s="3">
        <f t="shared" si="293"/>
        <v>0</v>
      </c>
      <c r="Q2092" s="3">
        <f t="shared" si="294"/>
        <v>0</v>
      </c>
      <c r="R2092" s="3">
        <f>I2092 + M2092*Inputs!$B$9 - N2092/Inputs!$B$10</f>
        <v>0</v>
      </c>
    </row>
    <row r="2093" spans="1:18" x14ac:dyDescent="0.3">
      <c r="A2093" s="4">
        <v>46110.125</v>
      </c>
      <c r="B2093" s="3">
        <v>16.920000000000002</v>
      </c>
      <c r="C2093" s="3">
        <v>0.05</v>
      </c>
      <c r="D2093" s="3">
        <f t="shared" si="288"/>
        <v>18.151562500000001</v>
      </c>
      <c r="E2093" s="3">
        <f>MAX(B2093 - D2093/Inputs!$B$5, 0)</f>
        <v>0</v>
      </c>
      <c r="F2093" s="3">
        <f>MAX(D2093*Inputs!$B$5 - B2093, 0)</f>
        <v>0</v>
      </c>
      <c r="G2093" s="3">
        <f t="shared" si="289"/>
        <v>0.05</v>
      </c>
      <c r="H2093" t="str">
        <f t="shared" si="290"/>
        <v>Reg</v>
      </c>
      <c r="I2093" s="3">
        <f t="shared" si="295"/>
        <v>0</v>
      </c>
      <c r="J2093" s="3">
        <f t="shared" si="296"/>
        <v>149.6</v>
      </c>
      <c r="K2093" s="3">
        <f>MIN(Inputs!$B$2, (Inputs!$B$8 - I2093)/Inputs!$B$9)</f>
        <v>170</v>
      </c>
      <c r="L2093" s="3">
        <f>MAX(MIN(Inputs!$B$2, I2093*Inputs!$B$10, Inputs!$B$8*Inputs!$B$4 - J2093), 0)</f>
        <v>0</v>
      </c>
      <c r="M2093" s="3">
        <f t="shared" si="291"/>
        <v>0</v>
      </c>
      <c r="N2093" s="3">
        <f t="shared" si="292"/>
        <v>0</v>
      </c>
      <c r="O2093" s="3">
        <f>IF(H2093="Reg", MIN(Inputs!$B$2, I2093*Inputs!$B$10, (Inputs!$B$8-I2093)/Inputs!$B$9), 0)</f>
        <v>0</v>
      </c>
      <c r="P2093" s="3">
        <f t="shared" si="293"/>
        <v>0</v>
      </c>
      <c r="Q2093" s="3">
        <f t="shared" si="294"/>
        <v>0</v>
      </c>
      <c r="R2093" s="3">
        <f>I2093 + M2093*Inputs!$B$9 - N2093/Inputs!$B$10</f>
        <v>0</v>
      </c>
    </row>
    <row r="2094" spans="1:18" x14ac:dyDescent="0.3">
      <c r="A2094" s="4">
        <v>46110.166666666657</v>
      </c>
      <c r="B2094" s="3">
        <v>14.227500000000001</v>
      </c>
      <c r="C2094" s="3">
        <v>0.05</v>
      </c>
      <c r="D2094" s="3">
        <f t="shared" si="288"/>
        <v>18.151562500000001</v>
      </c>
      <c r="E2094" s="3">
        <f>MAX(B2094 - D2094/Inputs!$B$5, 0)</f>
        <v>0</v>
      </c>
      <c r="F2094" s="3">
        <f>MAX(D2094*Inputs!$B$5 - B2094, 0)</f>
        <v>1.7458749999999998</v>
      </c>
      <c r="G2094" s="3">
        <f t="shared" si="289"/>
        <v>0.05</v>
      </c>
      <c r="H2094" t="str">
        <f t="shared" si="290"/>
        <v>Charge</v>
      </c>
      <c r="I2094" s="3">
        <f t="shared" si="295"/>
        <v>0</v>
      </c>
      <c r="J2094" s="3">
        <f t="shared" si="296"/>
        <v>149.6</v>
      </c>
      <c r="K2094" s="3">
        <f>MIN(Inputs!$B$2, (Inputs!$B$8 - I2094)/Inputs!$B$9)</f>
        <v>170</v>
      </c>
      <c r="L2094" s="3">
        <f>MAX(MIN(Inputs!$B$2, I2094*Inputs!$B$10, Inputs!$B$8*Inputs!$B$4 - J2094), 0)</f>
        <v>0</v>
      </c>
      <c r="M2094" s="3">
        <f t="shared" si="291"/>
        <v>170</v>
      </c>
      <c r="N2094" s="3">
        <f t="shared" si="292"/>
        <v>0</v>
      </c>
      <c r="O2094" s="3">
        <f>IF(H2094="Reg", MIN(Inputs!$B$2, I2094*Inputs!$B$10, (Inputs!$B$8-I2094)/Inputs!$B$9), 0)</f>
        <v>0</v>
      </c>
      <c r="P2094" s="3">
        <f t="shared" si="293"/>
        <v>-2418.6750000000002</v>
      </c>
      <c r="Q2094" s="3">
        <f t="shared" si="294"/>
        <v>0</v>
      </c>
      <c r="R2094" s="3">
        <f>I2094 + M2094*Inputs!$B$9 - N2094/Inputs!$B$10</f>
        <v>159.4741358339966</v>
      </c>
    </row>
    <row r="2095" spans="1:18" x14ac:dyDescent="0.3">
      <c r="A2095" s="4">
        <v>46110.208333333343</v>
      </c>
      <c r="B2095" s="3">
        <v>13.012500000000001</v>
      </c>
      <c r="C2095" s="3">
        <v>0.05</v>
      </c>
      <c r="D2095" s="3">
        <f t="shared" si="288"/>
        <v>18.151562500000001</v>
      </c>
      <c r="E2095" s="3">
        <f>MAX(B2095 - D2095/Inputs!$B$5, 0)</f>
        <v>0</v>
      </c>
      <c r="F2095" s="3">
        <f>MAX(D2095*Inputs!$B$5 - B2095, 0)</f>
        <v>2.9608749999999997</v>
      </c>
      <c r="G2095" s="3">
        <f t="shared" si="289"/>
        <v>0.05</v>
      </c>
      <c r="H2095" t="str">
        <f t="shared" si="290"/>
        <v>Charge</v>
      </c>
      <c r="I2095" s="3">
        <f t="shared" si="295"/>
        <v>159.4741358339966</v>
      </c>
      <c r="J2095" s="3">
        <f t="shared" si="296"/>
        <v>149.6</v>
      </c>
      <c r="K2095" s="3">
        <f>MIN(Inputs!$B$2, (Inputs!$B$8 - I2095)/Inputs!$B$9)</f>
        <v>170</v>
      </c>
      <c r="L2095" s="3">
        <f>MAX(MIN(Inputs!$B$2, I2095*Inputs!$B$10, Inputs!$B$8*Inputs!$B$4 - J2095), 0)</f>
        <v>149.6</v>
      </c>
      <c r="M2095" s="3">
        <f t="shared" si="291"/>
        <v>170</v>
      </c>
      <c r="N2095" s="3">
        <f t="shared" si="292"/>
        <v>0</v>
      </c>
      <c r="O2095" s="3">
        <f>IF(H2095="Reg", MIN(Inputs!$B$2, I2095*Inputs!$B$10, (Inputs!$B$8-I2095)/Inputs!$B$9), 0)</f>
        <v>0</v>
      </c>
      <c r="P2095" s="3">
        <f t="shared" si="293"/>
        <v>-2212.125</v>
      </c>
      <c r="Q2095" s="3">
        <f t="shared" si="294"/>
        <v>0</v>
      </c>
      <c r="R2095" s="3">
        <f>I2095 + M2095*Inputs!$B$9 - N2095/Inputs!$B$10</f>
        <v>318.9482716679932</v>
      </c>
    </row>
    <row r="2096" spans="1:18" x14ac:dyDescent="0.3">
      <c r="A2096" s="4">
        <v>46110.25</v>
      </c>
      <c r="B2096" s="3">
        <v>12.962499999999999</v>
      </c>
      <c r="C2096" s="3">
        <v>0.94</v>
      </c>
      <c r="D2096" s="3">
        <f t="shared" si="288"/>
        <v>18.151562500000001</v>
      </c>
      <c r="E2096" s="3">
        <f>MAX(B2096 - D2096/Inputs!$B$5, 0)</f>
        <v>0</v>
      </c>
      <c r="F2096" s="3">
        <f>MAX(D2096*Inputs!$B$5 - B2096, 0)</f>
        <v>3.0108750000000022</v>
      </c>
      <c r="G2096" s="3">
        <f t="shared" si="289"/>
        <v>0.94</v>
      </c>
      <c r="H2096" t="str">
        <f t="shared" si="290"/>
        <v>Charge</v>
      </c>
      <c r="I2096" s="3">
        <f t="shared" si="295"/>
        <v>318.9482716679932</v>
      </c>
      <c r="J2096" s="3">
        <f t="shared" si="296"/>
        <v>149.6</v>
      </c>
      <c r="K2096" s="3">
        <f>MIN(Inputs!$B$2, (Inputs!$B$8 - I2096)/Inputs!$B$9)</f>
        <v>22.44121780453775</v>
      </c>
      <c r="L2096" s="3">
        <f>MAX(MIN(Inputs!$B$2, I2096*Inputs!$B$10, Inputs!$B$8*Inputs!$B$4 - J2096), 0)</f>
        <v>170</v>
      </c>
      <c r="M2096" s="3">
        <f t="shared" si="291"/>
        <v>22.44121780453775</v>
      </c>
      <c r="N2096" s="3">
        <f t="shared" si="292"/>
        <v>0</v>
      </c>
      <c r="O2096" s="3">
        <f>IF(H2096="Reg", MIN(Inputs!$B$2, I2096*Inputs!$B$10, (Inputs!$B$8-I2096)/Inputs!$B$9), 0)</f>
        <v>0</v>
      </c>
      <c r="P2096" s="3">
        <f t="shared" si="293"/>
        <v>-290.89428579132056</v>
      </c>
      <c r="Q2096" s="3">
        <f t="shared" si="294"/>
        <v>0</v>
      </c>
      <c r="R2096" s="3">
        <f>I2096 + M2096*Inputs!$B$9 - N2096/Inputs!$B$10</f>
        <v>340</v>
      </c>
    </row>
    <row r="2097" spans="1:18" x14ac:dyDescent="0.3">
      <c r="A2097" s="4">
        <v>46110.291666666657</v>
      </c>
      <c r="B2097" s="3">
        <v>14.792499999999999</v>
      </c>
      <c r="C2097" s="3">
        <v>2.64</v>
      </c>
      <c r="D2097" s="3">
        <f t="shared" si="288"/>
        <v>18.151562500000001</v>
      </c>
      <c r="E2097" s="3">
        <f>MAX(B2097 - D2097/Inputs!$B$5, 0)</f>
        <v>0</v>
      </c>
      <c r="F2097" s="3">
        <f>MAX(D2097*Inputs!$B$5 - B2097, 0)</f>
        <v>1.1808750000000021</v>
      </c>
      <c r="G2097" s="3">
        <f t="shared" si="289"/>
        <v>2.64</v>
      </c>
      <c r="H2097" t="str">
        <f t="shared" si="290"/>
        <v>Reg</v>
      </c>
      <c r="I2097" s="3">
        <f t="shared" si="295"/>
        <v>340</v>
      </c>
      <c r="J2097" s="3">
        <f t="shared" si="296"/>
        <v>149.6</v>
      </c>
      <c r="K2097" s="3">
        <f>MIN(Inputs!$B$2, (Inputs!$B$8 - I2097)/Inputs!$B$9)</f>
        <v>0</v>
      </c>
      <c r="L2097" s="3">
        <f>MAX(MIN(Inputs!$B$2, I2097*Inputs!$B$10, Inputs!$B$8*Inputs!$B$4 - J2097), 0)</f>
        <v>170</v>
      </c>
      <c r="M2097" s="3">
        <f t="shared" si="291"/>
        <v>0</v>
      </c>
      <c r="N2097" s="3">
        <f t="shared" si="292"/>
        <v>0</v>
      </c>
      <c r="O2097" s="3">
        <f>IF(H2097="Reg", MIN(Inputs!$B$2, I2097*Inputs!$B$10, (Inputs!$B$8-I2097)/Inputs!$B$9), 0)</f>
        <v>0</v>
      </c>
      <c r="P2097" s="3">
        <f t="shared" si="293"/>
        <v>0</v>
      </c>
      <c r="Q2097" s="3">
        <f t="shared" si="294"/>
        <v>0</v>
      </c>
      <c r="R2097" s="3">
        <f>I2097 + M2097*Inputs!$B$9 - N2097/Inputs!$B$10</f>
        <v>340</v>
      </c>
    </row>
    <row r="2098" spans="1:18" x14ac:dyDescent="0.3">
      <c r="A2098" s="4">
        <v>46110.333333333343</v>
      </c>
      <c r="B2098" s="3">
        <v>15.829999999999998</v>
      </c>
      <c r="C2098" s="3">
        <v>3.34</v>
      </c>
      <c r="D2098" s="3">
        <f t="shared" si="288"/>
        <v>18.151562500000001</v>
      </c>
      <c r="E2098" s="3">
        <f>MAX(B2098 - D2098/Inputs!$B$5, 0)</f>
        <v>0</v>
      </c>
      <c r="F2098" s="3">
        <f>MAX(D2098*Inputs!$B$5 - B2098, 0)</f>
        <v>0.14337500000000247</v>
      </c>
      <c r="G2098" s="3">
        <f t="shared" si="289"/>
        <v>3.34</v>
      </c>
      <c r="H2098" t="str">
        <f t="shared" si="290"/>
        <v>Reg</v>
      </c>
      <c r="I2098" s="3">
        <f t="shared" si="295"/>
        <v>340</v>
      </c>
      <c r="J2098" s="3">
        <f t="shared" si="296"/>
        <v>149.6</v>
      </c>
      <c r="K2098" s="3">
        <f>MIN(Inputs!$B$2, (Inputs!$B$8 - I2098)/Inputs!$B$9)</f>
        <v>0</v>
      </c>
      <c r="L2098" s="3">
        <f>MAX(MIN(Inputs!$B$2, I2098*Inputs!$B$10, Inputs!$B$8*Inputs!$B$4 - J2098), 0)</f>
        <v>170</v>
      </c>
      <c r="M2098" s="3">
        <f t="shared" si="291"/>
        <v>0</v>
      </c>
      <c r="N2098" s="3">
        <f t="shared" si="292"/>
        <v>0</v>
      </c>
      <c r="O2098" s="3">
        <f>IF(H2098="Reg", MIN(Inputs!$B$2, I2098*Inputs!$B$10, (Inputs!$B$8-I2098)/Inputs!$B$9), 0)</f>
        <v>0</v>
      </c>
      <c r="P2098" s="3">
        <f t="shared" si="293"/>
        <v>0</v>
      </c>
      <c r="Q2098" s="3">
        <f t="shared" si="294"/>
        <v>0</v>
      </c>
      <c r="R2098" s="3">
        <f>I2098 + M2098*Inputs!$B$9 - N2098/Inputs!$B$10</f>
        <v>340</v>
      </c>
    </row>
    <row r="2099" spans="1:18" x14ac:dyDescent="0.3">
      <c r="A2099" s="4">
        <v>46110.375</v>
      </c>
      <c r="B2099" s="3">
        <v>4.3450000000000006</v>
      </c>
      <c r="C2099" s="3">
        <v>1</v>
      </c>
      <c r="D2099" s="3">
        <f t="shared" si="288"/>
        <v>18.151562500000001</v>
      </c>
      <c r="E2099" s="3">
        <f>MAX(B2099 - D2099/Inputs!$B$5, 0)</f>
        <v>0</v>
      </c>
      <c r="F2099" s="3">
        <f>MAX(D2099*Inputs!$B$5 - B2099, 0)</f>
        <v>11.628375</v>
      </c>
      <c r="G2099" s="3">
        <f t="shared" si="289"/>
        <v>1</v>
      </c>
      <c r="H2099" t="str">
        <f t="shared" si="290"/>
        <v>Charge</v>
      </c>
      <c r="I2099" s="3">
        <f t="shared" si="295"/>
        <v>340</v>
      </c>
      <c r="J2099" s="3">
        <f t="shared" si="296"/>
        <v>149.6</v>
      </c>
      <c r="K2099" s="3">
        <f>MIN(Inputs!$B$2, (Inputs!$B$8 - I2099)/Inputs!$B$9)</f>
        <v>0</v>
      </c>
      <c r="L2099" s="3">
        <f>MAX(MIN(Inputs!$B$2, I2099*Inputs!$B$10, Inputs!$B$8*Inputs!$B$4 - J2099), 0)</f>
        <v>170</v>
      </c>
      <c r="M2099" s="3">
        <f t="shared" si="291"/>
        <v>0</v>
      </c>
      <c r="N2099" s="3">
        <f t="shared" si="292"/>
        <v>0</v>
      </c>
      <c r="O2099" s="3">
        <f>IF(H2099="Reg", MIN(Inputs!$B$2, I2099*Inputs!$B$10, (Inputs!$B$8-I2099)/Inputs!$B$9), 0)</f>
        <v>0</v>
      </c>
      <c r="P2099" s="3">
        <f t="shared" si="293"/>
        <v>0</v>
      </c>
      <c r="Q2099" s="3">
        <f t="shared" si="294"/>
        <v>0</v>
      </c>
      <c r="R2099" s="3">
        <f>I2099 + M2099*Inputs!$B$9 - N2099/Inputs!$B$10</f>
        <v>340</v>
      </c>
    </row>
    <row r="2100" spans="1:18" x14ac:dyDescent="0.3">
      <c r="A2100" s="4">
        <v>46110.416666666657</v>
      </c>
      <c r="B2100" s="3">
        <v>-1.6675</v>
      </c>
      <c r="C2100" s="3">
        <v>1</v>
      </c>
      <c r="D2100" s="3">
        <f t="shared" si="288"/>
        <v>18.151562500000001</v>
      </c>
      <c r="E2100" s="3">
        <f>MAX(B2100 - D2100/Inputs!$B$5, 0)</f>
        <v>0</v>
      </c>
      <c r="F2100" s="3">
        <f>MAX(D2100*Inputs!$B$5 - B2100, 0)</f>
        <v>17.640875000000001</v>
      </c>
      <c r="G2100" s="3">
        <f t="shared" si="289"/>
        <v>1</v>
      </c>
      <c r="H2100" t="str">
        <f t="shared" si="290"/>
        <v>Charge</v>
      </c>
      <c r="I2100" s="3">
        <f t="shared" si="295"/>
        <v>340</v>
      </c>
      <c r="J2100" s="3">
        <f t="shared" si="296"/>
        <v>149.6</v>
      </c>
      <c r="K2100" s="3">
        <f>MIN(Inputs!$B$2, (Inputs!$B$8 - I2100)/Inputs!$B$9)</f>
        <v>0</v>
      </c>
      <c r="L2100" s="3">
        <f>MAX(MIN(Inputs!$B$2, I2100*Inputs!$B$10, Inputs!$B$8*Inputs!$B$4 - J2100), 0)</f>
        <v>170</v>
      </c>
      <c r="M2100" s="3">
        <f t="shared" si="291"/>
        <v>0</v>
      </c>
      <c r="N2100" s="3">
        <f t="shared" si="292"/>
        <v>0</v>
      </c>
      <c r="O2100" s="3">
        <f>IF(H2100="Reg", MIN(Inputs!$B$2, I2100*Inputs!$B$10, (Inputs!$B$8-I2100)/Inputs!$B$9), 0)</f>
        <v>0</v>
      </c>
      <c r="P2100" s="3">
        <f t="shared" si="293"/>
        <v>0</v>
      </c>
      <c r="Q2100" s="3">
        <f t="shared" si="294"/>
        <v>0</v>
      </c>
      <c r="R2100" s="3">
        <f>I2100 + M2100*Inputs!$B$9 - N2100/Inputs!$B$10</f>
        <v>340</v>
      </c>
    </row>
    <row r="2101" spans="1:18" x14ac:dyDescent="0.3">
      <c r="A2101" s="4">
        <v>46110.458333333343</v>
      </c>
      <c r="B2101" s="3">
        <v>-0.93250000000000011</v>
      </c>
      <c r="C2101" s="3">
        <v>1</v>
      </c>
      <c r="D2101" s="3">
        <f t="shared" si="288"/>
        <v>18.151562500000001</v>
      </c>
      <c r="E2101" s="3">
        <f>MAX(B2101 - D2101/Inputs!$B$5, 0)</f>
        <v>0</v>
      </c>
      <c r="F2101" s="3">
        <f>MAX(D2101*Inputs!$B$5 - B2101, 0)</f>
        <v>16.905875000000002</v>
      </c>
      <c r="G2101" s="3">
        <f t="shared" si="289"/>
        <v>1</v>
      </c>
      <c r="H2101" t="str">
        <f t="shared" si="290"/>
        <v>Charge</v>
      </c>
      <c r="I2101" s="3">
        <f t="shared" si="295"/>
        <v>340</v>
      </c>
      <c r="J2101" s="3">
        <f t="shared" si="296"/>
        <v>149.6</v>
      </c>
      <c r="K2101" s="3">
        <f>MIN(Inputs!$B$2, (Inputs!$B$8 - I2101)/Inputs!$B$9)</f>
        <v>0</v>
      </c>
      <c r="L2101" s="3">
        <f>MAX(MIN(Inputs!$B$2, I2101*Inputs!$B$10, Inputs!$B$8*Inputs!$B$4 - J2101), 0)</f>
        <v>170</v>
      </c>
      <c r="M2101" s="3">
        <f t="shared" si="291"/>
        <v>0</v>
      </c>
      <c r="N2101" s="3">
        <f t="shared" si="292"/>
        <v>0</v>
      </c>
      <c r="O2101" s="3">
        <f>IF(H2101="Reg", MIN(Inputs!$B$2, I2101*Inputs!$B$10, (Inputs!$B$8-I2101)/Inputs!$B$9), 0)</f>
        <v>0</v>
      </c>
      <c r="P2101" s="3">
        <f t="shared" si="293"/>
        <v>0</v>
      </c>
      <c r="Q2101" s="3">
        <f t="shared" si="294"/>
        <v>0</v>
      </c>
      <c r="R2101" s="3">
        <f>I2101 + M2101*Inputs!$B$9 - N2101/Inputs!$B$10</f>
        <v>340</v>
      </c>
    </row>
    <row r="2102" spans="1:18" x14ac:dyDescent="0.3">
      <c r="A2102" s="4">
        <v>46110.5</v>
      </c>
      <c r="B2102" s="3">
        <v>8.0924999999999994</v>
      </c>
      <c r="C2102" s="3">
        <v>0.64</v>
      </c>
      <c r="D2102" s="3">
        <f t="shared" si="288"/>
        <v>18.151562500000001</v>
      </c>
      <c r="E2102" s="3">
        <f>MAX(B2102 - D2102/Inputs!$B$5, 0)</f>
        <v>0</v>
      </c>
      <c r="F2102" s="3">
        <f>MAX(D2102*Inputs!$B$5 - B2102, 0)</f>
        <v>7.8808750000000014</v>
      </c>
      <c r="G2102" s="3">
        <f t="shared" si="289"/>
        <v>0.64</v>
      </c>
      <c r="H2102" t="str">
        <f t="shared" si="290"/>
        <v>Charge</v>
      </c>
      <c r="I2102" s="3">
        <f t="shared" si="295"/>
        <v>340</v>
      </c>
      <c r="J2102" s="3">
        <f t="shared" si="296"/>
        <v>149.6</v>
      </c>
      <c r="K2102" s="3">
        <f>MIN(Inputs!$B$2, (Inputs!$B$8 - I2102)/Inputs!$B$9)</f>
        <v>0</v>
      </c>
      <c r="L2102" s="3">
        <f>MAX(MIN(Inputs!$B$2, I2102*Inputs!$B$10, Inputs!$B$8*Inputs!$B$4 - J2102), 0)</f>
        <v>170</v>
      </c>
      <c r="M2102" s="3">
        <f t="shared" si="291"/>
        <v>0</v>
      </c>
      <c r="N2102" s="3">
        <f t="shared" si="292"/>
        <v>0</v>
      </c>
      <c r="O2102" s="3">
        <f>IF(H2102="Reg", MIN(Inputs!$B$2, I2102*Inputs!$B$10, (Inputs!$B$8-I2102)/Inputs!$B$9), 0)</f>
        <v>0</v>
      </c>
      <c r="P2102" s="3">
        <f t="shared" si="293"/>
        <v>0</v>
      </c>
      <c r="Q2102" s="3">
        <f t="shared" si="294"/>
        <v>0</v>
      </c>
      <c r="R2102" s="3">
        <f>I2102 + M2102*Inputs!$B$9 - N2102/Inputs!$B$10</f>
        <v>340</v>
      </c>
    </row>
    <row r="2103" spans="1:18" x14ac:dyDescent="0.3">
      <c r="A2103" s="4">
        <v>46110.541666666657</v>
      </c>
      <c r="B2103" s="3">
        <v>14.92</v>
      </c>
      <c r="C2103" s="3">
        <v>1</v>
      </c>
      <c r="D2103" s="3">
        <f t="shared" si="288"/>
        <v>18.151562500000001</v>
      </c>
      <c r="E2103" s="3">
        <f>MAX(B2103 - D2103/Inputs!$B$5, 0)</f>
        <v>0</v>
      </c>
      <c r="F2103" s="3">
        <f>MAX(D2103*Inputs!$B$5 - B2103, 0)</f>
        <v>1.0533750000000008</v>
      </c>
      <c r="G2103" s="3">
        <f t="shared" si="289"/>
        <v>1</v>
      </c>
      <c r="H2103" t="str">
        <f t="shared" si="290"/>
        <v>Charge</v>
      </c>
      <c r="I2103" s="3">
        <f t="shared" si="295"/>
        <v>340</v>
      </c>
      <c r="J2103" s="3">
        <f t="shared" si="296"/>
        <v>149.6</v>
      </c>
      <c r="K2103" s="3">
        <f>MIN(Inputs!$B$2, (Inputs!$B$8 - I2103)/Inputs!$B$9)</f>
        <v>0</v>
      </c>
      <c r="L2103" s="3">
        <f>MAX(MIN(Inputs!$B$2, I2103*Inputs!$B$10, Inputs!$B$8*Inputs!$B$4 - J2103), 0)</f>
        <v>170</v>
      </c>
      <c r="M2103" s="3">
        <f t="shared" si="291"/>
        <v>0</v>
      </c>
      <c r="N2103" s="3">
        <f t="shared" si="292"/>
        <v>0</v>
      </c>
      <c r="O2103" s="3">
        <f>IF(H2103="Reg", MIN(Inputs!$B$2, I2103*Inputs!$B$10, (Inputs!$B$8-I2103)/Inputs!$B$9), 0)</f>
        <v>0</v>
      </c>
      <c r="P2103" s="3">
        <f t="shared" si="293"/>
        <v>0</v>
      </c>
      <c r="Q2103" s="3">
        <f t="shared" si="294"/>
        <v>0</v>
      </c>
      <c r="R2103" s="3">
        <f>I2103 + M2103*Inputs!$B$9 - N2103/Inputs!$B$10</f>
        <v>340</v>
      </c>
    </row>
    <row r="2104" spans="1:18" x14ac:dyDescent="0.3">
      <c r="A2104" s="4">
        <v>46110.583333333343</v>
      </c>
      <c r="B2104" s="3">
        <v>19.405000000000001</v>
      </c>
      <c r="C2104" s="3">
        <v>1</v>
      </c>
      <c r="D2104" s="3">
        <f t="shared" si="288"/>
        <v>18.151562500000001</v>
      </c>
      <c r="E2104" s="3">
        <f>MAX(B2104 - D2104/Inputs!$B$5, 0)</f>
        <v>0</v>
      </c>
      <c r="F2104" s="3">
        <f>MAX(D2104*Inputs!$B$5 - B2104, 0)</f>
        <v>0</v>
      </c>
      <c r="G2104" s="3">
        <f t="shared" si="289"/>
        <v>1</v>
      </c>
      <c r="H2104" t="str">
        <f t="shared" si="290"/>
        <v>Reg</v>
      </c>
      <c r="I2104" s="3">
        <f t="shared" si="295"/>
        <v>340</v>
      </c>
      <c r="J2104" s="3">
        <f t="shared" si="296"/>
        <v>149.6</v>
      </c>
      <c r="K2104" s="3">
        <f>MIN(Inputs!$B$2, (Inputs!$B$8 - I2104)/Inputs!$B$9)</f>
        <v>0</v>
      </c>
      <c r="L2104" s="3">
        <f>MAX(MIN(Inputs!$B$2, I2104*Inputs!$B$10, Inputs!$B$8*Inputs!$B$4 - J2104), 0)</f>
        <v>170</v>
      </c>
      <c r="M2104" s="3">
        <f t="shared" si="291"/>
        <v>0</v>
      </c>
      <c r="N2104" s="3">
        <f t="shared" si="292"/>
        <v>0</v>
      </c>
      <c r="O2104" s="3">
        <f>IF(H2104="Reg", MIN(Inputs!$B$2, I2104*Inputs!$B$10, (Inputs!$B$8-I2104)/Inputs!$B$9), 0)</f>
        <v>0</v>
      </c>
      <c r="P2104" s="3">
        <f t="shared" si="293"/>
        <v>0</v>
      </c>
      <c r="Q2104" s="3">
        <f t="shared" si="294"/>
        <v>0</v>
      </c>
      <c r="R2104" s="3">
        <f>I2104 + M2104*Inputs!$B$9 - N2104/Inputs!$B$10</f>
        <v>340</v>
      </c>
    </row>
    <row r="2105" spans="1:18" x14ac:dyDescent="0.3">
      <c r="A2105" s="4">
        <v>46110.625</v>
      </c>
      <c r="B2105" s="3">
        <v>19.170000000000002</v>
      </c>
      <c r="C2105" s="3">
        <v>1.02</v>
      </c>
      <c r="D2105" s="3">
        <f t="shared" si="288"/>
        <v>18.151562500000001</v>
      </c>
      <c r="E2105" s="3">
        <f>MAX(B2105 - D2105/Inputs!$B$5, 0)</f>
        <v>0</v>
      </c>
      <c r="F2105" s="3">
        <f>MAX(D2105*Inputs!$B$5 - B2105, 0)</f>
        <v>0</v>
      </c>
      <c r="G2105" s="3">
        <f t="shared" si="289"/>
        <v>1.02</v>
      </c>
      <c r="H2105" t="str">
        <f t="shared" si="290"/>
        <v>Reg</v>
      </c>
      <c r="I2105" s="3">
        <f t="shared" si="295"/>
        <v>340</v>
      </c>
      <c r="J2105" s="3">
        <f t="shared" si="296"/>
        <v>149.6</v>
      </c>
      <c r="K2105" s="3">
        <f>MIN(Inputs!$B$2, (Inputs!$B$8 - I2105)/Inputs!$B$9)</f>
        <v>0</v>
      </c>
      <c r="L2105" s="3">
        <f>MAX(MIN(Inputs!$B$2, I2105*Inputs!$B$10, Inputs!$B$8*Inputs!$B$4 - J2105), 0)</f>
        <v>170</v>
      </c>
      <c r="M2105" s="3">
        <f t="shared" si="291"/>
        <v>0</v>
      </c>
      <c r="N2105" s="3">
        <f t="shared" si="292"/>
        <v>0</v>
      </c>
      <c r="O2105" s="3">
        <f>IF(H2105="Reg", MIN(Inputs!$B$2, I2105*Inputs!$B$10, (Inputs!$B$8-I2105)/Inputs!$B$9), 0)</f>
        <v>0</v>
      </c>
      <c r="P2105" s="3">
        <f t="shared" si="293"/>
        <v>0</v>
      </c>
      <c r="Q2105" s="3">
        <f t="shared" si="294"/>
        <v>0</v>
      </c>
      <c r="R2105" s="3">
        <f>I2105 + M2105*Inputs!$B$9 - N2105/Inputs!$B$10</f>
        <v>340</v>
      </c>
    </row>
    <row r="2106" spans="1:18" x14ac:dyDescent="0.3">
      <c r="A2106" s="4">
        <v>46110.666666666657</v>
      </c>
      <c r="B2106" s="3">
        <v>17.737500000000001</v>
      </c>
      <c r="C2106" s="3">
        <v>1.05</v>
      </c>
      <c r="D2106" s="3">
        <f t="shared" si="288"/>
        <v>18.151562500000001</v>
      </c>
      <c r="E2106" s="3">
        <f>MAX(B2106 - D2106/Inputs!$B$5, 0)</f>
        <v>0</v>
      </c>
      <c r="F2106" s="3">
        <f>MAX(D2106*Inputs!$B$5 - B2106, 0)</f>
        <v>0</v>
      </c>
      <c r="G2106" s="3">
        <f t="shared" si="289"/>
        <v>1.05</v>
      </c>
      <c r="H2106" t="str">
        <f t="shared" si="290"/>
        <v>Reg</v>
      </c>
      <c r="I2106" s="3">
        <f t="shared" si="295"/>
        <v>340</v>
      </c>
      <c r="J2106" s="3">
        <f t="shared" si="296"/>
        <v>149.6</v>
      </c>
      <c r="K2106" s="3">
        <f>MIN(Inputs!$B$2, (Inputs!$B$8 - I2106)/Inputs!$B$9)</f>
        <v>0</v>
      </c>
      <c r="L2106" s="3">
        <f>MAX(MIN(Inputs!$B$2, I2106*Inputs!$B$10, Inputs!$B$8*Inputs!$B$4 - J2106), 0)</f>
        <v>170</v>
      </c>
      <c r="M2106" s="3">
        <f t="shared" si="291"/>
        <v>0</v>
      </c>
      <c r="N2106" s="3">
        <f t="shared" si="292"/>
        <v>0</v>
      </c>
      <c r="O2106" s="3">
        <f>IF(H2106="Reg", MIN(Inputs!$B$2, I2106*Inputs!$B$10, (Inputs!$B$8-I2106)/Inputs!$B$9), 0)</f>
        <v>0</v>
      </c>
      <c r="P2106" s="3">
        <f t="shared" si="293"/>
        <v>0</v>
      </c>
      <c r="Q2106" s="3">
        <f t="shared" si="294"/>
        <v>0</v>
      </c>
      <c r="R2106" s="3">
        <f>I2106 + M2106*Inputs!$B$9 - N2106/Inputs!$B$10</f>
        <v>340</v>
      </c>
    </row>
    <row r="2107" spans="1:18" x14ac:dyDescent="0.3">
      <c r="A2107" s="4">
        <v>46110.708333333343</v>
      </c>
      <c r="B2107" s="3">
        <v>16.405000000000001</v>
      </c>
      <c r="C2107" s="3">
        <v>0.96</v>
      </c>
      <c r="D2107" s="3">
        <f t="shared" si="288"/>
        <v>18.151562500000001</v>
      </c>
      <c r="E2107" s="3">
        <f>MAX(B2107 - D2107/Inputs!$B$5, 0)</f>
        <v>0</v>
      </c>
      <c r="F2107" s="3">
        <f>MAX(D2107*Inputs!$B$5 - B2107, 0)</f>
        <v>0</v>
      </c>
      <c r="G2107" s="3">
        <f t="shared" si="289"/>
        <v>0.96</v>
      </c>
      <c r="H2107" t="str">
        <f t="shared" si="290"/>
        <v>Reg</v>
      </c>
      <c r="I2107" s="3">
        <f t="shared" si="295"/>
        <v>340</v>
      </c>
      <c r="J2107" s="3">
        <f t="shared" si="296"/>
        <v>149.6</v>
      </c>
      <c r="K2107" s="3">
        <f>MIN(Inputs!$B$2, (Inputs!$B$8 - I2107)/Inputs!$B$9)</f>
        <v>0</v>
      </c>
      <c r="L2107" s="3">
        <f>MAX(MIN(Inputs!$B$2, I2107*Inputs!$B$10, Inputs!$B$8*Inputs!$B$4 - J2107), 0)</f>
        <v>170</v>
      </c>
      <c r="M2107" s="3">
        <f t="shared" si="291"/>
        <v>0</v>
      </c>
      <c r="N2107" s="3">
        <f t="shared" si="292"/>
        <v>0</v>
      </c>
      <c r="O2107" s="3">
        <f>IF(H2107="Reg", MIN(Inputs!$B$2, I2107*Inputs!$B$10, (Inputs!$B$8-I2107)/Inputs!$B$9), 0)</f>
        <v>0</v>
      </c>
      <c r="P2107" s="3">
        <f t="shared" si="293"/>
        <v>0</v>
      </c>
      <c r="Q2107" s="3">
        <f t="shared" si="294"/>
        <v>0</v>
      </c>
      <c r="R2107" s="3">
        <f>I2107 + M2107*Inputs!$B$9 - N2107/Inputs!$B$10</f>
        <v>340</v>
      </c>
    </row>
    <row r="2108" spans="1:18" x14ac:dyDescent="0.3">
      <c r="A2108" s="4">
        <v>46110.75</v>
      </c>
      <c r="B2108" s="3">
        <v>31.12</v>
      </c>
      <c r="C2108" s="3">
        <v>1</v>
      </c>
      <c r="D2108" s="3">
        <f t="shared" si="288"/>
        <v>18.151562500000001</v>
      </c>
      <c r="E2108" s="3">
        <f>MAX(B2108 - D2108/Inputs!$B$5, 0)</f>
        <v>10.493224431818181</v>
      </c>
      <c r="F2108" s="3">
        <f>MAX(D2108*Inputs!$B$5 - B2108, 0)</f>
        <v>0</v>
      </c>
      <c r="G2108" s="3">
        <f t="shared" si="289"/>
        <v>1</v>
      </c>
      <c r="H2108" t="str">
        <f t="shared" si="290"/>
        <v>Discharge</v>
      </c>
      <c r="I2108" s="3">
        <f t="shared" si="295"/>
        <v>340</v>
      </c>
      <c r="J2108" s="3">
        <f t="shared" si="296"/>
        <v>149.6</v>
      </c>
      <c r="K2108" s="3">
        <f>MIN(Inputs!$B$2, (Inputs!$B$8 - I2108)/Inputs!$B$9)</f>
        <v>0</v>
      </c>
      <c r="L2108" s="3">
        <f>MAX(MIN(Inputs!$B$2, I2108*Inputs!$B$10, Inputs!$B$8*Inputs!$B$4 - J2108), 0)</f>
        <v>170</v>
      </c>
      <c r="M2108" s="3">
        <f t="shared" si="291"/>
        <v>0</v>
      </c>
      <c r="N2108" s="3">
        <f t="shared" si="292"/>
        <v>170</v>
      </c>
      <c r="O2108" s="3">
        <f>IF(H2108="Reg", MIN(Inputs!$B$2, I2108*Inputs!$B$10, (Inputs!$B$8-I2108)/Inputs!$B$9), 0)</f>
        <v>0</v>
      </c>
      <c r="P2108" s="3">
        <f t="shared" si="293"/>
        <v>5290.4000000000005</v>
      </c>
      <c r="Q2108" s="3">
        <f t="shared" si="294"/>
        <v>0</v>
      </c>
      <c r="R2108" s="3">
        <f>I2108 + M2108*Inputs!$B$9 - N2108/Inputs!$B$10</f>
        <v>158.77939109773115</v>
      </c>
    </row>
    <row r="2109" spans="1:18" x14ac:dyDescent="0.3">
      <c r="A2109" s="4">
        <v>46110.791666666657</v>
      </c>
      <c r="B2109" s="3">
        <v>45.95</v>
      </c>
      <c r="C2109" s="3">
        <v>1.5</v>
      </c>
      <c r="D2109" s="3">
        <f t="shared" si="288"/>
        <v>18.151562500000001</v>
      </c>
      <c r="E2109" s="3">
        <f>MAX(B2109 - D2109/Inputs!$B$5, 0)</f>
        <v>25.323224431818183</v>
      </c>
      <c r="F2109" s="3">
        <f>MAX(D2109*Inputs!$B$5 - B2109, 0)</f>
        <v>0</v>
      </c>
      <c r="G2109" s="3">
        <f t="shared" si="289"/>
        <v>1.5</v>
      </c>
      <c r="H2109" t="str">
        <f t="shared" si="290"/>
        <v>Discharge</v>
      </c>
      <c r="I2109" s="3">
        <f t="shared" si="295"/>
        <v>158.77939109773115</v>
      </c>
      <c r="J2109" s="3">
        <f t="shared" si="296"/>
        <v>319.60000000000002</v>
      </c>
      <c r="K2109" s="3">
        <f>MIN(Inputs!$B$2, (Inputs!$B$8 - I2109)/Inputs!$B$9)</f>
        <v>170</v>
      </c>
      <c r="L2109" s="3">
        <f>MAX(MIN(Inputs!$B$2, I2109*Inputs!$B$10, Inputs!$B$8*Inputs!$B$4 - J2109), 0)</f>
        <v>20.399999999999977</v>
      </c>
      <c r="M2109" s="3">
        <f t="shared" si="291"/>
        <v>0</v>
      </c>
      <c r="N2109" s="3">
        <f t="shared" si="292"/>
        <v>20.399999999999977</v>
      </c>
      <c r="O2109" s="3">
        <f>IF(H2109="Reg", MIN(Inputs!$B$2, I2109*Inputs!$B$10, (Inputs!$B$8-I2109)/Inputs!$B$9), 0)</f>
        <v>0</v>
      </c>
      <c r="P2109" s="3">
        <f t="shared" si="293"/>
        <v>937.37999999999897</v>
      </c>
      <c r="Q2109" s="3">
        <f t="shared" si="294"/>
        <v>0</v>
      </c>
      <c r="R2109" s="3">
        <f>I2109 + M2109*Inputs!$B$9 - N2109/Inputs!$B$10</f>
        <v>137.03291802945893</v>
      </c>
    </row>
    <row r="2110" spans="1:18" x14ac:dyDescent="0.3">
      <c r="A2110" s="4">
        <v>46110.833333333343</v>
      </c>
      <c r="B2110" s="3">
        <v>38.115000000000002</v>
      </c>
      <c r="C2110" s="3">
        <v>0.05</v>
      </c>
      <c r="D2110" s="3">
        <f t="shared" si="288"/>
        <v>18.151562500000001</v>
      </c>
      <c r="E2110" s="3">
        <f>MAX(B2110 - D2110/Inputs!$B$5, 0)</f>
        <v>17.488224431818182</v>
      </c>
      <c r="F2110" s="3">
        <f>MAX(D2110*Inputs!$B$5 - B2110, 0)</f>
        <v>0</v>
      </c>
      <c r="G2110" s="3">
        <f t="shared" si="289"/>
        <v>0.05</v>
      </c>
      <c r="H2110" t="str">
        <f t="shared" si="290"/>
        <v>Discharge</v>
      </c>
      <c r="I2110" s="3">
        <f t="shared" si="295"/>
        <v>137.03291802945893</v>
      </c>
      <c r="J2110" s="3">
        <f t="shared" si="296"/>
        <v>340</v>
      </c>
      <c r="K2110" s="3">
        <f>MIN(Inputs!$B$2, (Inputs!$B$8 - I2110)/Inputs!$B$9)</f>
        <v>170</v>
      </c>
      <c r="L2110" s="3">
        <f>MAX(MIN(Inputs!$B$2, I2110*Inputs!$B$10, Inputs!$B$8*Inputs!$B$4 - J2110), 0)</f>
        <v>0</v>
      </c>
      <c r="M2110" s="3">
        <f t="shared" si="291"/>
        <v>0</v>
      </c>
      <c r="N2110" s="3">
        <f t="shared" si="292"/>
        <v>0</v>
      </c>
      <c r="O2110" s="3">
        <f>IF(H2110="Reg", MIN(Inputs!$B$2, I2110*Inputs!$B$10, (Inputs!$B$8-I2110)/Inputs!$B$9), 0)</f>
        <v>0</v>
      </c>
      <c r="P2110" s="3">
        <f t="shared" si="293"/>
        <v>0</v>
      </c>
      <c r="Q2110" s="3">
        <f t="shared" si="294"/>
        <v>0</v>
      </c>
      <c r="R2110" s="3">
        <f>I2110 + M2110*Inputs!$B$9 - N2110/Inputs!$B$10</f>
        <v>137.03291802945893</v>
      </c>
    </row>
    <row r="2111" spans="1:18" x14ac:dyDescent="0.3">
      <c r="A2111" s="4">
        <v>46110.875</v>
      </c>
      <c r="B2111" s="3">
        <v>28.247500000000002</v>
      </c>
      <c r="C2111" s="3">
        <v>0.05</v>
      </c>
      <c r="D2111" s="3">
        <f t="shared" si="288"/>
        <v>18.151562500000001</v>
      </c>
      <c r="E2111" s="3">
        <f>MAX(B2111 - D2111/Inputs!$B$5, 0)</f>
        <v>7.6207244318181822</v>
      </c>
      <c r="F2111" s="3">
        <f>MAX(D2111*Inputs!$B$5 - B2111, 0)</f>
        <v>0</v>
      </c>
      <c r="G2111" s="3">
        <f t="shared" si="289"/>
        <v>0.05</v>
      </c>
      <c r="H2111" t="str">
        <f t="shared" si="290"/>
        <v>Discharge</v>
      </c>
      <c r="I2111" s="3">
        <f t="shared" si="295"/>
        <v>137.03291802945893</v>
      </c>
      <c r="J2111" s="3">
        <f t="shared" si="296"/>
        <v>340</v>
      </c>
      <c r="K2111" s="3">
        <f>MIN(Inputs!$B$2, (Inputs!$B$8 - I2111)/Inputs!$B$9)</f>
        <v>170</v>
      </c>
      <c r="L2111" s="3">
        <f>MAX(MIN(Inputs!$B$2, I2111*Inputs!$B$10, Inputs!$B$8*Inputs!$B$4 - J2111), 0)</f>
        <v>0</v>
      </c>
      <c r="M2111" s="3">
        <f t="shared" si="291"/>
        <v>0</v>
      </c>
      <c r="N2111" s="3">
        <f t="shared" si="292"/>
        <v>0</v>
      </c>
      <c r="O2111" s="3">
        <f>IF(H2111="Reg", MIN(Inputs!$B$2, I2111*Inputs!$B$10, (Inputs!$B$8-I2111)/Inputs!$B$9), 0)</f>
        <v>0</v>
      </c>
      <c r="P2111" s="3">
        <f t="shared" si="293"/>
        <v>0</v>
      </c>
      <c r="Q2111" s="3">
        <f t="shared" si="294"/>
        <v>0</v>
      </c>
      <c r="R2111" s="3">
        <f>I2111 + M2111*Inputs!$B$9 - N2111/Inputs!$B$10</f>
        <v>137.03291802945893</v>
      </c>
    </row>
    <row r="2112" spans="1:18" x14ac:dyDescent="0.3">
      <c r="A2112" s="4">
        <v>46110.916666666657</v>
      </c>
      <c r="B2112" s="3">
        <v>23</v>
      </c>
      <c r="C2112" s="3">
        <v>0.05</v>
      </c>
      <c r="D2112" s="3">
        <f t="shared" si="288"/>
        <v>18.151562500000001</v>
      </c>
      <c r="E2112" s="3">
        <f>MAX(B2112 - D2112/Inputs!$B$5, 0)</f>
        <v>2.3732244318181799</v>
      </c>
      <c r="F2112" s="3">
        <f>MAX(D2112*Inputs!$B$5 - B2112, 0)</f>
        <v>0</v>
      </c>
      <c r="G2112" s="3">
        <f t="shared" si="289"/>
        <v>0.05</v>
      </c>
      <c r="H2112" t="str">
        <f t="shared" si="290"/>
        <v>Discharge</v>
      </c>
      <c r="I2112" s="3">
        <f t="shared" si="295"/>
        <v>137.03291802945893</v>
      </c>
      <c r="J2112" s="3">
        <f t="shared" si="296"/>
        <v>340</v>
      </c>
      <c r="K2112" s="3">
        <f>MIN(Inputs!$B$2, (Inputs!$B$8 - I2112)/Inputs!$B$9)</f>
        <v>170</v>
      </c>
      <c r="L2112" s="3">
        <f>MAX(MIN(Inputs!$B$2, I2112*Inputs!$B$10, Inputs!$B$8*Inputs!$B$4 - J2112), 0)</f>
        <v>0</v>
      </c>
      <c r="M2112" s="3">
        <f t="shared" si="291"/>
        <v>0</v>
      </c>
      <c r="N2112" s="3">
        <f t="shared" si="292"/>
        <v>0</v>
      </c>
      <c r="O2112" s="3">
        <f>IF(H2112="Reg", MIN(Inputs!$B$2, I2112*Inputs!$B$10, (Inputs!$B$8-I2112)/Inputs!$B$9), 0)</f>
        <v>0</v>
      </c>
      <c r="P2112" s="3">
        <f t="shared" si="293"/>
        <v>0</v>
      </c>
      <c r="Q2112" s="3">
        <f t="shared" si="294"/>
        <v>0</v>
      </c>
      <c r="R2112" s="3">
        <f>I2112 + M2112*Inputs!$B$9 - N2112/Inputs!$B$10</f>
        <v>137.03291802945893</v>
      </c>
    </row>
    <row r="2113" spans="1:18" x14ac:dyDescent="0.3">
      <c r="A2113" s="4">
        <v>46110.958333333343</v>
      </c>
      <c r="B2113" s="3">
        <v>19.627499999999998</v>
      </c>
      <c r="C2113" s="3">
        <v>0.03</v>
      </c>
      <c r="D2113" s="3">
        <f t="shared" si="288"/>
        <v>18.151562500000001</v>
      </c>
      <c r="E2113" s="3">
        <f>MAX(B2113 - D2113/Inputs!$B$5, 0)</f>
        <v>0</v>
      </c>
      <c r="F2113" s="3">
        <f>MAX(D2113*Inputs!$B$5 - B2113, 0)</f>
        <v>0</v>
      </c>
      <c r="G2113" s="3">
        <f t="shared" si="289"/>
        <v>0.03</v>
      </c>
      <c r="H2113" t="str">
        <f t="shared" si="290"/>
        <v>Reg</v>
      </c>
      <c r="I2113" s="3">
        <f t="shared" si="295"/>
        <v>137.03291802945893</v>
      </c>
      <c r="J2113" s="3">
        <f t="shared" si="296"/>
        <v>340</v>
      </c>
      <c r="K2113" s="3">
        <f>MIN(Inputs!$B$2, (Inputs!$B$8 - I2113)/Inputs!$B$9)</f>
        <v>170</v>
      </c>
      <c r="L2113" s="3">
        <f>MAX(MIN(Inputs!$B$2, I2113*Inputs!$B$10, Inputs!$B$8*Inputs!$B$4 - J2113), 0)</f>
        <v>0</v>
      </c>
      <c r="M2113" s="3">
        <f t="shared" si="291"/>
        <v>0</v>
      </c>
      <c r="N2113" s="3">
        <f t="shared" si="292"/>
        <v>0</v>
      </c>
      <c r="O2113" s="3">
        <f>IF(H2113="Reg", MIN(Inputs!$B$2, I2113*Inputs!$B$10, (Inputs!$B$8-I2113)/Inputs!$B$9), 0)</f>
        <v>128.54827166799328</v>
      </c>
      <c r="P2113" s="3">
        <f t="shared" si="293"/>
        <v>0</v>
      </c>
      <c r="Q2113" s="3">
        <f t="shared" si="294"/>
        <v>3.8564481500397982</v>
      </c>
      <c r="R2113" s="3">
        <f>I2113 + M2113*Inputs!$B$9 - N2113/Inputs!$B$10</f>
        <v>137.03291802945893</v>
      </c>
    </row>
    <row r="2114" spans="1:18" x14ac:dyDescent="0.3">
      <c r="A2114" s="4">
        <v>46111</v>
      </c>
      <c r="B2114" s="3">
        <v>19.032499999999999</v>
      </c>
      <c r="C2114" s="3">
        <v>0.04</v>
      </c>
      <c r="D2114" s="3">
        <f t="shared" ref="D2114:D2177" si="297">AVERAGEIFS(B:B, A:A, "&gt;="&amp;INT(A2114), A:A, "&lt;"&amp;INT(A2114)+1)</f>
        <v>18.755104166666666</v>
      </c>
      <c r="E2114" s="3">
        <f>MAX(B2114 - D2114/Inputs!$B$5, 0)</f>
        <v>0</v>
      </c>
      <c r="F2114" s="3">
        <f>MAX(D2114*Inputs!$B$5 - B2114, 0)</f>
        <v>0</v>
      </c>
      <c r="G2114" s="3">
        <f t="shared" ref="G2114:G2177" si="298">C2114</f>
        <v>0.04</v>
      </c>
      <c r="H2114" t="str">
        <f t="shared" ref="H2114:H2177" si="299">IF(MAX(E2114, F2114, G2114)&lt;=0, "Idle", IF(AND(G2114&gt;=E2114, G2114&gt;=F2114), "Reg", IF(E2114&gt;=F2114, "Discharge", "Charge")))</f>
        <v>Reg</v>
      </c>
      <c r="I2114" s="3">
        <f t="shared" si="295"/>
        <v>137.03291802945893</v>
      </c>
      <c r="J2114" s="3">
        <f t="shared" si="296"/>
        <v>0</v>
      </c>
      <c r="K2114" s="3">
        <f>MIN(Inputs!$B$2, (Inputs!$B$8 - I2114)/Inputs!$B$9)</f>
        <v>170</v>
      </c>
      <c r="L2114" s="3">
        <f>MAX(MIN(Inputs!$B$2, I2114*Inputs!$B$10, Inputs!$B$8*Inputs!$B$4 - J2114), 0)</f>
        <v>128.54827166799328</v>
      </c>
      <c r="M2114" s="3">
        <f t="shared" ref="M2114:M2177" si="300">IF(H2114="Charge", K2114, 0)</f>
        <v>0</v>
      </c>
      <c r="N2114" s="3">
        <f t="shared" ref="N2114:N2177" si="301">IF(H2114="Discharge", L2114, 0)</f>
        <v>0</v>
      </c>
      <c r="O2114" s="3">
        <f>IF(H2114="Reg", MIN(Inputs!$B$2, I2114*Inputs!$B$10, (Inputs!$B$8-I2114)/Inputs!$B$9), 0)</f>
        <v>128.54827166799328</v>
      </c>
      <c r="P2114" s="3">
        <f t="shared" ref="P2114:P2177" si="302">(N2114 - M2114) * B2114</f>
        <v>0</v>
      </c>
      <c r="Q2114" s="3">
        <f t="shared" ref="Q2114:Q2177" si="303">O2114 * C2114</f>
        <v>5.141930866719731</v>
      </c>
      <c r="R2114" s="3">
        <f>I2114 + M2114*Inputs!$B$9 - N2114/Inputs!$B$10</f>
        <v>137.03291802945893</v>
      </c>
    </row>
    <row r="2115" spans="1:18" x14ac:dyDescent="0.3">
      <c r="A2115" s="4">
        <v>46111.041666666657</v>
      </c>
      <c r="B2115" s="3">
        <v>24.745000000000001</v>
      </c>
      <c r="C2115" s="3">
        <v>0.04</v>
      </c>
      <c r="D2115" s="3">
        <f t="shared" si="297"/>
        <v>18.755104166666666</v>
      </c>
      <c r="E2115" s="3">
        <f>MAX(B2115 - D2115/Inputs!$B$5, 0)</f>
        <v>3.4323816287878799</v>
      </c>
      <c r="F2115" s="3">
        <f>MAX(D2115*Inputs!$B$5 - B2115, 0)</f>
        <v>0</v>
      </c>
      <c r="G2115" s="3">
        <f t="shared" si="298"/>
        <v>0.04</v>
      </c>
      <c r="H2115" t="str">
        <f t="shared" si="299"/>
        <v>Discharge</v>
      </c>
      <c r="I2115" s="3">
        <f t="shared" ref="I2115:I2178" si="304">R2114</f>
        <v>137.03291802945893</v>
      </c>
      <c r="J2115" s="3">
        <f t="shared" ref="J2115:J2178" si="305">IF(INT(A2115)=INT(A2114), J2114 + N2114, 0)</f>
        <v>0</v>
      </c>
      <c r="K2115" s="3">
        <f>MIN(Inputs!$B$2, (Inputs!$B$8 - I2115)/Inputs!$B$9)</f>
        <v>170</v>
      </c>
      <c r="L2115" s="3">
        <f>MAX(MIN(Inputs!$B$2, I2115*Inputs!$B$10, Inputs!$B$8*Inputs!$B$4 - J2115), 0)</f>
        <v>128.54827166799328</v>
      </c>
      <c r="M2115" s="3">
        <f t="shared" si="300"/>
        <v>0</v>
      </c>
      <c r="N2115" s="3">
        <f t="shared" si="301"/>
        <v>128.54827166799328</v>
      </c>
      <c r="O2115" s="3">
        <f>IF(H2115="Reg", MIN(Inputs!$B$2, I2115*Inputs!$B$10, (Inputs!$B$8-I2115)/Inputs!$B$9), 0)</f>
        <v>0</v>
      </c>
      <c r="P2115" s="3">
        <f t="shared" si="302"/>
        <v>3180.9269824244939</v>
      </c>
      <c r="Q2115" s="3">
        <f t="shared" si="303"/>
        <v>0</v>
      </c>
      <c r="R2115" s="3">
        <f>I2115 + M2115*Inputs!$B$9 - N2115/Inputs!$B$10</f>
        <v>0</v>
      </c>
    </row>
    <row r="2116" spans="1:18" x14ac:dyDescent="0.3">
      <c r="A2116" s="4">
        <v>46111.083333333343</v>
      </c>
      <c r="B2116" s="3">
        <v>22.475000000000001</v>
      </c>
      <c r="C2116" s="3">
        <v>0.04</v>
      </c>
      <c r="D2116" s="3">
        <f t="shared" si="297"/>
        <v>18.755104166666666</v>
      </c>
      <c r="E2116" s="3">
        <f>MAX(B2116 - D2116/Inputs!$B$5, 0)</f>
        <v>1.1623816287878803</v>
      </c>
      <c r="F2116" s="3">
        <f>MAX(D2116*Inputs!$B$5 - B2116, 0)</f>
        <v>0</v>
      </c>
      <c r="G2116" s="3">
        <f t="shared" si="298"/>
        <v>0.04</v>
      </c>
      <c r="H2116" t="str">
        <f t="shared" si="299"/>
        <v>Discharge</v>
      </c>
      <c r="I2116" s="3">
        <f t="shared" si="304"/>
        <v>0</v>
      </c>
      <c r="J2116" s="3">
        <f t="shared" si="305"/>
        <v>128.54827166799328</v>
      </c>
      <c r="K2116" s="3">
        <f>MIN(Inputs!$B$2, (Inputs!$B$8 - I2116)/Inputs!$B$9)</f>
        <v>170</v>
      </c>
      <c r="L2116" s="3">
        <f>MAX(MIN(Inputs!$B$2, I2116*Inputs!$B$10, Inputs!$B$8*Inputs!$B$4 - J2116), 0)</f>
        <v>0</v>
      </c>
      <c r="M2116" s="3">
        <f t="shared" si="300"/>
        <v>0</v>
      </c>
      <c r="N2116" s="3">
        <f t="shared" si="301"/>
        <v>0</v>
      </c>
      <c r="O2116" s="3">
        <f>IF(H2116="Reg", MIN(Inputs!$B$2, I2116*Inputs!$B$10, (Inputs!$B$8-I2116)/Inputs!$B$9), 0)</f>
        <v>0</v>
      </c>
      <c r="P2116" s="3">
        <f t="shared" si="302"/>
        <v>0</v>
      </c>
      <c r="Q2116" s="3">
        <f t="shared" si="303"/>
        <v>0</v>
      </c>
      <c r="R2116" s="3">
        <f>I2116 + M2116*Inputs!$B$9 - N2116/Inputs!$B$10</f>
        <v>0</v>
      </c>
    </row>
    <row r="2117" spans="1:18" x14ac:dyDescent="0.3">
      <c r="A2117" s="4">
        <v>46111.125</v>
      </c>
      <c r="B2117" s="3">
        <v>21.662500000000001</v>
      </c>
      <c r="C2117" s="3">
        <v>0.05</v>
      </c>
      <c r="D2117" s="3">
        <f t="shared" si="297"/>
        <v>18.755104166666666</v>
      </c>
      <c r="E2117" s="3">
        <f>MAX(B2117 - D2117/Inputs!$B$5, 0)</f>
        <v>0.34988162878788032</v>
      </c>
      <c r="F2117" s="3">
        <f>MAX(D2117*Inputs!$B$5 - B2117, 0)</f>
        <v>0</v>
      </c>
      <c r="G2117" s="3">
        <f t="shared" si="298"/>
        <v>0.05</v>
      </c>
      <c r="H2117" t="str">
        <f t="shared" si="299"/>
        <v>Discharge</v>
      </c>
      <c r="I2117" s="3">
        <f t="shared" si="304"/>
        <v>0</v>
      </c>
      <c r="J2117" s="3">
        <f t="shared" si="305"/>
        <v>128.54827166799328</v>
      </c>
      <c r="K2117" s="3">
        <f>MIN(Inputs!$B$2, (Inputs!$B$8 - I2117)/Inputs!$B$9)</f>
        <v>170</v>
      </c>
      <c r="L2117" s="3">
        <f>MAX(MIN(Inputs!$B$2, I2117*Inputs!$B$10, Inputs!$B$8*Inputs!$B$4 - J2117), 0)</f>
        <v>0</v>
      </c>
      <c r="M2117" s="3">
        <f t="shared" si="300"/>
        <v>0</v>
      </c>
      <c r="N2117" s="3">
        <f t="shared" si="301"/>
        <v>0</v>
      </c>
      <c r="O2117" s="3">
        <f>IF(H2117="Reg", MIN(Inputs!$B$2, I2117*Inputs!$B$10, (Inputs!$B$8-I2117)/Inputs!$B$9), 0)</f>
        <v>0</v>
      </c>
      <c r="P2117" s="3">
        <f t="shared" si="302"/>
        <v>0</v>
      </c>
      <c r="Q2117" s="3">
        <f t="shared" si="303"/>
        <v>0</v>
      </c>
      <c r="R2117" s="3">
        <f>I2117 + M2117*Inputs!$B$9 - N2117/Inputs!$B$10</f>
        <v>0</v>
      </c>
    </row>
    <row r="2118" spans="1:18" x14ac:dyDescent="0.3">
      <c r="A2118" s="4">
        <v>46111.166666666657</v>
      </c>
      <c r="B2118" s="3">
        <v>21.672499999999999</v>
      </c>
      <c r="C2118" s="3">
        <v>0.05</v>
      </c>
      <c r="D2118" s="3">
        <f t="shared" si="297"/>
        <v>18.755104166666666</v>
      </c>
      <c r="E2118" s="3">
        <f>MAX(B2118 - D2118/Inputs!$B$5, 0)</f>
        <v>0.35988162878787833</v>
      </c>
      <c r="F2118" s="3">
        <f>MAX(D2118*Inputs!$B$5 - B2118, 0)</f>
        <v>0</v>
      </c>
      <c r="G2118" s="3">
        <f t="shared" si="298"/>
        <v>0.05</v>
      </c>
      <c r="H2118" t="str">
        <f t="shared" si="299"/>
        <v>Discharge</v>
      </c>
      <c r="I2118" s="3">
        <f t="shared" si="304"/>
        <v>0</v>
      </c>
      <c r="J2118" s="3">
        <f t="shared" si="305"/>
        <v>128.54827166799328</v>
      </c>
      <c r="K2118" s="3">
        <f>MIN(Inputs!$B$2, (Inputs!$B$8 - I2118)/Inputs!$B$9)</f>
        <v>170</v>
      </c>
      <c r="L2118" s="3">
        <f>MAX(MIN(Inputs!$B$2, I2118*Inputs!$B$10, Inputs!$B$8*Inputs!$B$4 - J2118), 0)</f>
        <v>0</v>
      </c>
      <c r="M2118" s="3">
        <f t="shared" si="300"/>
        <v>0</v>
      </c>
      <c r="N2118" s="3">
        <f t="shared" si="301"/>
        <v>0</v>
      </c>
      <c r="O2118" s="3">
        <f>IF(H2118="Reg", MIN(Inputs!$B$2, I2118*Inputs!$B$10, (Inputs!$B$8-I2118)/Inputs!$B$9), 0)</f>
        <v>0</v>
      </c>
      <c r="P2118" s="3">
        <f t="shared" si="302"/>
        <v>0</v>
      </c>
      <c r="Q2118" s="3">
        <f t="shared" si="303"/>
        <v>0</v>
      </c>
      <c r="R2118" s="3">
        <f>I2118 + M2118*Inputs!$B$9 - N2118/Inputs!$B$10</f>
        <v>0</v>
      </c>
    </row>
    <row r="2119" spans="1:18" x14ac:dyDescent="0.3">
      <c r="A2119" s="4">
        <v>46111.208333333343</v>
      </c>
      <c r="B2119" s="3">
        <v>21.665000000000003</v>
      </c>
      <c r="C2119" s="3">
        <v>0.05</v>
      </c>
      <c r="D2119" s="3">
        <f t="shared" si="297"/>
        <v>18.755104166666666</v>
      </c>
      <c r="E2119" s="3">
        <f>MAX(B2119 - D2119/Inputs!$B$5, 0)</f>
        <v>0.3523816287878816</v>
      </c>
      <c r="F2119" s="3">
        <f>MAX(D2119*Inputs!$B$5 - B2119, 0)</f>
        <v>0</v>
      </c>
      <c r="G2119" s="3">
        <f t="shared" si="298"/>
        <v>0.05</v>
      </c>
      <c r="H2119" t="str">
        <f t="shared" si="299"/>
        <v>Discharge</v>
      </c>
      <c r="I2119" s="3">
        <f t="shared" si="304"/>
        <v>0</v>
      </c>
      <c r="J2119" s="3">
        <f t="shared" si="305"/>
        <v>128.54827166799328</v>
      </c>
      <c r="K2119" s="3">
        <f>MIN(Inputs!$B$2, (Inputs!$B$8 - I2119)/Inputs!$B$9)</f>
        <v>170</v>
      </c>
      <c r="L2119" s="3">
        <f>MAX(MIN(Inputs!$B$2, I2119*Inputs!$B$10, Inputs!$B$8*Inputs!$B$4 - J2119), 0)</f>
        <v>0</v>
      </c>
      <c r="M2119" s="3">
        <f t="shared" si="300"/>
        <v>0</v>
      </c>
      <c r="N2119" s="3">
        <f t="shared" si="301"/>
        <v>0</v>
      </c>
      <c r="O2119" s="3">
        <f>IF(H2119="Reg", MIN(Inputs!$B$2, I2119*Inputs!$B$10, (Inputs!$B$8-I2119)/Inputs!$B$9), 0)</f>
        <v>0</v>
      </c>
      <c r="P2119" s="3">
        <f t="shared" si="302"/>
        <v>0</v>
      </c>
      <c r="Q2119" s="3">
        <f t="shared" si="303"/>
        <v>0</v>
      </c>
      <c r="R2119" s="3">
        <f>I2119 + M2119*Inputs!$B$9 - N2119/Inputs!$B$10</f>
        <v>0</v>
      </c>
    </row>
    <row r="2120" spans="1:18" x14ac:dyDescent="0.3">
      <c r="A2120" s="4">
        <v>46111.25</v>
      </c>
      <c r="B2120" s="3">
        <v>24.362500000000004</v>
      </c>
      <c r="C2120" s="3">
        <v>0.65</v>
      </c>
      <c r="D2120" s="3">
        <f t="shared" si="297"/>
        <v>18.755104166666666</v>
      </c>
      <c r="E2120" s="3">
        <f>MAX(B2120 - D2120/Inputs!$B$5, 0)</f>
        <v>3.0498816287878832</v>
      </c>
      <c r="F2120" s="3">
        <f>MAX(D2120*Inputs!$B$5 - B2120, 0)</f>
        <v>0</v>
      </c>
      <c r="G2120" s="3">
        <f t="shared" si="298"/>
        <v>0.65</v>
      </c>
      <c r="H2120" t="str">
        <f t="shared" si="299"/>
        <v>Discharge</v>
      </c>
      <c r="I2120" s="3">
        <f t="shared" si="304"/>
        <v>0</v>
      </c>
      <c r="J2120" s="3">
        <f t="shared" si="305"/>
        <v>128.54827166799328</v>
      </c>
      <c r="K2120" s="3">
        <f>MIN(Inputs!$B$2, (Inputs!$B$8 - I2120)/Inputs!$B$9)</f>
        <v>170</v>
      </c>
      <c r="L2120" s="3">
        <f>MAX(MIN(Inputs!$B$2, I2120*Inputs!$B$10, Inputs!$B$8*Inputs!$B$4 - J2120), 0)</f>
        <v>0</v>
      </c>
      <c r="M2120" s="3">
        <f t="shared" si="300"/>
        <v>0</v>
      </c>
      <c r="N2120" s="3">
        <f t="shared" si="301"/>
        <v>0</v>
      </c>
      <c r="O2120" s="3">
        <f>IF(H2120="Reg", MIN(Inputs!$B$2, I2120*Inputs!$B$10, (Inputs!$B$8-I2120)/Inputs!$B$9), 0)</f>
        <v>0</v>
      </c>
      <c r="P2120" s="3">
        <f t="shared" si="302"/>
        <v>0</v>
      </c>
      <c r="Q2120" s="3">
        <f t="shared" si="303"/>
        <v>0</v>
      </c>
      <c r="R2120" s="3">
        <f>I2120 + M2120*Inputs!$B$9 - N2120/Inputs!$B$10</f>
        <v>0</v>
      </c>
    </row>
    <row r="2121" spans="1:18" x14ac:dyDescent="0.3">
      <c r="A2121" s="4">
        <v>46111.291666666657</v>
      </c>
      <c r="B2121" s="3">
        <v>25.322499999999998</v>
      </c>
      <c r="C2121" s="3">
        <v>1.1000000000000001</v>
      </c>
      <c r="D2121" s="3">
        <f t="shared" si="297"/>
        <v>18.755104166666666</v>
      </c>
      <c r="E2121" s="3">
        <f>MAX(B2121 - D2121/Inputs!$B$5, 0)</f>
        <v>4.0098816287878769</v>
      </c>
      <c r="F2121" s="3">
        <f>MAX(D2121*Inputs!$B$5 - B2121, 0)</f>
        <v>0</v>
      </c>
      <c r="G2121" s="3">
        <f t="shared" si="298"/>
        <v>1.1000000000000001</v>
      </c>
      <c r="H2121" t="str">
        <f t="shared" si="299"/>
        <v>Discharge</v>
      </c>
      <c r="I2121" s="3">
        <f t="shared" si="304"/>
        <v>0</v>
      </c>
      <c r="J2121" s="3">
        <f t="shared" si="305"/>
        <v>128.54827166799328</v>
      </c>
      <c r="K2121" s="3">
        <f>MIN(Inputs!$B$2, (Inputs!$B$8 - I2121)/Inputs!$B$9)</f>
        <v>170</v>
      </c>
      <c r="L2121" s="3">
        <f>MAX(MIN(Inputs!$B$2, I2121*Inputs!$B$10, Inputs!$B$8*Inputs!$B$4 - J2121), 0)</f>
        <v>0</v>
      </c>
      <c r="M2121" s="3">
        <f t="shared" si="300"/>
        <v>0</v>
      </c>
      <c r="N2121" s="3">
        <f t="shared" si="301"/>
        <v>0</v>
      </c>
      <c r="O2121" s="3">
        <f>IF(H2121="Reg", MIN(Inputs!$B$2, I2121*Inputs!$B$10, (Inputs!$B$8-I2121)/Inputs!$B$9), 0)</f>
        <v>0</v>
      </c>
      <c r="P2121" s="3">
        <f t="shared" si="302"/>
        <v>0</v>
      </c>
      <c r="Q2121" s="3">
        <f t="shared" si="303"/>
        <v>0</v>
      </c>
      <c r="R2121" s="3">
        <f>I2121 + M2121*Inputs!$B$9 - N2121/Inputs!$B$10</f>
        <v>0</v>
      </c>
    </row>
    <row r="2122" spans="1:18" x14ac:dyDescent="0.3">
      <c r="A2122" s="4">
        <v>46111.333333333343</v>
      </c>
      <c r="B2122" s="3">
        <v>24.23</v>
      </c>
      <c r="C2122" s="3">
        <v>1.31</v>
      </c>
      <c r="D2122" s="3">
        <f t="shared" si="297"/>
        <v>18.755104166666666</v>
      </c>
      <c r="E2122" s="3">
        <f>MAX(B2122 - D2122/Inputs!$B$5, 0)</f>
        <v>2.9173816287878793</v>
      </c>
      <c r="F2122" s="3">
        <f>MAX(D2122*Inputs!$B$5 - B2122, 0)</f>
        <v>0</v>
      </c>
      <c r="G2122" s="3">
        <f t="shared" si="298"/>
        <v>1.31</v>
      </c>
      <c r="H2122" t="str">
        <f t="shared" si="299"/>
        <v>Discharge</v>
      </c>
      <c r="I2122" s="3">
        <f t="shared" si="304"/>
        <v>0</v>
      </c>
      <c r="J2122" s="3">
        <f t="shared" si="305"/>
        <v>128.54827166799328</v>
      </c>
      <c r="K2122" s="3">
        <f>MIN(Inputs!$B$2, (Inputs!$B$8 - I2122)/Inputs!$B$9)</f>
        <v>170</v>
      </c>
      <c r="L2122" s="3">
        <f>MAX(MIN(Inputs!$B$2, I2122*Inputs!$B$10, Inputs!$B$8*Inputs!$B$4 - J2122), 0)</f>
        <v>0</v>
      </c>
      <c r="M2122" s="3">
        <f t="shared" si="300"/>
        <v>0</v>
      </c>
      <c r="N2122" s="3">
        <f t="shared" si="301"/>
        <v>0</v>
      </c>
      <c r="O2122" s="3">
        <f>IF(H2122="Reg", MIN(Inputs!$B$2, I2122*Inputs!$B$10, (Inputs!$B$8-I2122)/Inputs!$B$9), 0)</f>
        <v>0</v>
      </c>
      <c r="P2122" s="3">
        <f t="shared" si="302"/>
        <v>0</v>
      </c>
      <c r="Q2122" s="3">
        <f t="shared" si="303"/>
        <v>0</v>
      </c>
      <c r="R2122" s="3">
        <f>I2122 + M2122*Inputs!$B$9 - N2122/Inputs!$B$10</f>
        <v>0</v>
      </c>
    </row>
    <row r="2123" spans="1:18" x14ac:dyDescent="0.3">
      <c r="A2123" s="4">
        <v>46111.375</v>
      </c>
      <c r="B2123" s="3">
        <v>14.629999999999999</v>
      </c>
      <c r="C2123" s="3">
        <v>0.99</v>
      </c>
      <c r="D2123" s="3">
        <f t="shared" si="297"/>
        <v>18.755104166666666</v>
      </c>
      <c r="E2123" s="3">
        <f>MAX(B2123 - D2123/Inputs!$B$5, 0)</f>
        <v>0</v>
      </c>
      <c r="F2123" s="3">
        <f>MAX(D2123*Inputs!$B$5 - B2123, 0)</f>
        <v>1.8744916666666676</v>
      </c>
      <c r="G2123" s="3">
        <f t="shared" si="298"/>
        <v>0.99</v>
      </c>
      <c r="H2123" t="str">
        <f t="shared" si="299"/>
        <v>Charge</v>
      </c>
      <c r="I2123" s="3">
        <f t="shared" si="304"/>
        <v>0</v>
      </c>
      <c r="J2123" s="3">
        <f t="shared" si="305"/>
        <v>128.54827166799328</v>
      </c>
      <c r="K2123" s="3">
        <f>MIN(Inputs!$B$2, (Inputs!$B$8 - I2123)/Inputs!$B$9)</f>
        <v>170</v>
      </c>
      <c r="L2123" s="3">
        <f>MAX(MIN(Inputs!$B$2, I2123*Inputs!$B$10, Inputs!$B$8*Inputs!$B$4 - J2123), 0)</f>
        <v>0</v>
      </c>
      <c r="M2123" s="3">
        <f t="shared" si="300"/>
        <v>170</v>
      </c>
      <c r="N2123" s="3">
        <f t="shared" si="301"/>
        <v>0</v>
      </c>
      <c r="O2123" s="3">
        <f>IF(H2123="Reg", MIN(Inputs!$B$2, I2123*Inputs!$B$10, (Inputs!$B$8-I2123)/Inputs!$B$9), 0)</f>
        <v>0</v>
      </c>
      <c r="P2123" s="3">
        <f t="shared" si="302"/>
        <v>-2487.1</v>
      </c>
      <c r="Q2123" s="3">
        <f t="shared" si="303"/>
        <v>0</v>
      </c>
      <c r="R2123" s="3">
        <f>I2123 + M2123*Inputs!$B$9 - N2123/Inputs!$B$10</f>
        <v>159.4741358339966</v>
      </c>
    </row>
    <row r="2124" spans="1:18" x14ac:dyDescent="0.3">
      <c r="A2124" s="4">
        <v>46111.416666666657</v>
      </c>
      <c r="B2124" s="3">
        <v>3.2675000000000001</v>
      </c>
      <c r="C2124" s="3">
        <v>0.51</v>
      </c>
      <c r="D2124" s="3">
        <f t="shared" si="297"/>
        <v>18.755104166666666</v>
      </c>
      <c r="E2124" s="3">
        <f>MAX(B2124 - D2124/Inputs!$B$5, 0)</f>
        <v>0</v>
      </c>
      <c r="F2124" s="3">
        <f>MAX(D2124*Inputs!$B$5 - B2124, 0)</f>
        <v>13.236991666666666</v>
      </c>
      <c r="G2124" s="3">
        <f t="shared" si="298"/>
        <v>0.51</v>
      </c>
      <c r="H2124" t="str">
        <f t="shared" si="299"/>
        <v>Charge</v>
      </c>
      <c r="I2124" s="3">
        <f t="shared" si="304"/>
        <v>159.4741358339966</v>
      </c>
      <c r="J2124" s="3">
        <f t="shared" si="305"/>
        <v>128.54827166799328</v>
      </c>
      <c r="K2124" s="3">
        <f>MIN(Inputs!$B$2, (Inputs!$B$8 - I2124)/Inputs!$B$9)</f>
        <v>170</v>
      </c>
      <c r="L2124" s="3">
        <f>MAX(MIN(Inputs!$B$2, I2124*Inputs!$B$10, Inputs!$B$8*Inputs!$B$4 - J2124), 0)</f>
        <v>149.6</v>
      </c>
      <c r="M2124" s="3">
        <f t="shared" si="300"/>
        <v>170</v>
      </c>
      <c r="N2124" s="3">
        <f t="shared" si="301"/>
        <v>0</v>
      </c>
      <c r="O2124" s="3">
        <f>IF(H2124="Reg", MIN(Inputs!$B$2, I2124*Inputs!$B$10, (Inputs!$B$8-I2124)/Inputs!$B$9), 0)</f>
        <v>0</v>
      </c>
      <c r="P2124" s="3">
        <f t="shared" si="302"/>
        <v>-555.47500000000002</v>
      </c>
      <c r="Q2124" s="3">
        <f t="shared" si="303"/>
        <v>0</v>
      </c>
      <c r="R2124" s="3">
        <f>I2124 + M2124*Inputs!$B$9 - N2124/Inputs!$B$10</f>
        <v>318.9482716679932</v>
      </c>
    </row>
    <row r="2125" spans="1:18" x14ac:dyDescent="0.3">
      <c r="A2125" s="4">
        <v>46111.458333333343</v>
      </c>
      <c r="B2125" s="3">
        <v>-0.37749999999999995</v>
      </c>
      <c r="C2125" s="3">
        <v>0.51</v>
      </c>
      <c r="D2125" s="3">
        <f t="shared" si="297"/>
        <v>18.755104166666666</v>
      </c>
      <c r="E2125" s="3">
        <f>MAX(B2125 - D2125/Inputs!$B$5, 0)</f>
        <v>0</v>
      </c>
      <c r="F2125" s="3">
        <f>MAX(D2125*Inputs!$B$5 - B2125, 0)</f>
        <v>16.881991666666668</v>
      </c>
      <c r="G2125" s="3">
        <f t="shared" si="298"/>
        <v>0.51</v>
      </c>
      <c r="H2125" t="str">
        <f t="shared" si="299"/>
        <v>Charge</v>
      </c>
      <c r="I2125" s="3">
        <f t="shared" si="304"/>
        <v>318.9482716679932</v>
      </c>
      <c r="J2125" s="3">
        <f t="shared" si="305"/>
        <v>128.54827166799328</v>
      </c>
      <c r="K2125" s="3">
        <f>MIN(Inputs!$B$2, (Inputs!$B$8 - I2125)/Inputs!$B$9)</f>
        <v>22.44121780453775</v>
      </c>
      <c r="L2125" s="3">
        <f>MAX(MIN(Inputs!$B$2, I2125*Inputs!$B$10, Inputs!$B$8*Inputs!$B$4 - J2125), 0)</f>
        <v>170</v>
      </c>
      <c r="M2125" s="3">
        <f t="shared" si="300"/>
        <v>22.44121780453775</v>
      </c>
      <c r="N2125" s="3">
        <f t="shared" si="301"/>
        <v>0</v>
      </c>
      <c r="O2125" s="3">
        <f>IF(H2125="Reg", MIN(Inputs!$B$2, I2125*Inputs!$B$10, (Inputs!$B$8-I2125)/Inputs!$B$9), 0)</f>
        <v>0</v>
      </c>
      <c r="P2125" s="3">
        <f t="shared" si="302"/>
        <v>8.4715597212129996</v>
      </c>
      <c r="Q2125" s="3">
        <f t="shared" si="303"/>
        <v>0</v>
      </c>
      <c r="R2125" s="3">
        <f>I2125 + M2125*Inputs!$B$9 - N2125/Inputs!$B$10</f>
        <v>340</v>
      </c>
    </row>
    <row r="2126" spans="1:18" x14ac:dyDescent="0.3">
      <c r="A2126" s="4">
        <v>46111.5</v>
      </c>
      <c r="B2126" s="3">
        <v>0.82000000000000006</v>
      </c>
      <c r="C2126" s="3">
        <v>0.5</v>
      </c>
      <c r="D2126" s="3">
        <f t="shared" si="297"/>
        <v>18.755104166666666</v>
      </c>
      <c r="E2126" s="3">
        <f>MAX(B2126 - D2126/Inputs!$B$5, 0)</f>
        <v>0</v>
      </c>
      <c r="F2126" s="3">
        <f>MAX(D2126*Inputs!$B$5 - B2126, 0)</f>
        <v>15.684491666666666</v>
      </c>
      <c r="G2126" s="3">
        <f t="shared" si="298"/>
        <v>0.5</v>
      </c>
      <c r="H2126" t="str">
        <f t="shared" si="299"/>
        <v>Charge</v>
      </c>
      <c r="I2126" s="3">
        <f t="shared" si="304"/>
        <v>340</v>
      </c>
      <c r="J2126" s="3">
        <f t="shared" si="305"/>
        <v>128.54827166799328</v>
      </c>
      <c r="K2126" s="3">
        <f>MIN(Inputs!$B$2, (Inputs!$B$8 - I2126)/Inputs!$B$9)</f>
        <v>0</v>
      </c>
      <c r="L2126" s="3">
        <f>MAX(MIN(Inputs!$B$2, I2126*Inputs!$B$10, Inputs!$B$8*Inputs!$B$4 - J2126), 0)</f>
        <v>170</v>
      </c>
      <c r="M2126" s="3">
        <f t="shared" si="300"/>
        <v>0</v>
      </c>
      <c r="N2126" s="3">
        <f t="shared" si="301"/>
        <v>0</v>
      </c>
      <c r="O2126" s="3">
        <f>IF(H2126="Reg", MIN(Inputs!$B$2, I2126*Inputs!$B$10, (Inputs!$B$8-I2126)/Inputs!$B$9), 0)</f>
        <v>0</v>
      </c>
      <c r="P2126" s="3">
        <f t="shared" si="302"/>
        <v>0</v>
      </c>
      <c r="Q2126" s="3">
        <f t="shared" si="303"/>
        <v>0</v>
      </c>
      <c r="R2126" s="3">
        <f>I2126 + M2126*Inputs!$B$9 - N2126/Inputs!$B$10</f>
        <v>340</v>
      </c>
    </row>
    <row r="2127" spans="1:18" x14ac:dyDescent="0.3">
      <c r="A2127" s="4">
        <v>46111.541666666657</v>
      </c>
      <c r="B2127" s="3">
        <v>15.297499999999999</v>
      </c>
      <c r="C2127" s="3">
        <v>0.98</v>
      </c>
      <c r="D2127" s="3">
        <f t="shared" si="297"/>
        <v>18.755104166666666</v>
      </c>
      <c r="E2127" s="3">
        <f>MAX(B2127 - D2127/Inputs!$B$5, 0)</f>
        <v>0</v>
      </c>
      <c r="F2127" s="3">
        <f>MAX(D2127*Inputs!$B$5 - B2127, 0)</f>
        <v>1.2069916666666671</v>
      </c>
      <c r="G2127" s="3">
        <f t="shared" si="298"/>
        <v>0.98</v>
      </c>
      <c r="H2127" t="str">
        <f t="shared" si="299"/>
        <v>Charge</v>
      </c>
      <c r="I2127" s="3">
        <f t="shared" si="304"/>
        <v>340</v>
      </c>
      <c r="J2127" s="3">
        <f t="shared" si="305"/>
        <v>128.54827166799328</v>
      </c>
      <c r="K2127" s="3">
        <f>MIN(Inputs!$B$2, (Inputs!$B$8 - I2127)/Inputs!$B$9)</f>
        <v>0</v>
      </c>
      <c r="L2127" s="3">
        <f>MAX(MIN(Inputs!$B$2, I2127*Inputs!$B$10, Inputs!$B$8*Inputs!$B$4 - J2127), 0)</f>
        <v>170</v>
      </c>
      <c r="M2127" s="3">
        <f t="shared" si="300"/>
        <v>0</v>
      </c>
      <c r="N2127" s="3">
        <f t="shared" si="301"/>
        <v>0</v>
      </c>
      <c r="O2127" s="3">
        <f>IF(H2127="Reg", MIN(Inputs!$B$2, I2127*Inputs!$B$10, (Inputs!$B$8-I2127)/Inputs!$B$9), 0)</f>
        <v>0</v>
      </c>
      <c r="P2127" s="3">
        <f t="shared" si="302"/>
        <v>0</v>
      </c>
      <c r="Q2127" s="3">
        <f t="shared" si="303"/>
        <v>0</v>
      </c>
      <c r="R2127" s="3">
        <f>I2127 + M2127*Inputs!$B$9 - N2127/Inputs!$B$10</f>
        <v>340</v>
      </c>
    </row>
    <row r="2128" spans="1:18" x14ac:dyDescent="0.3">
      <c r="A2128" s="4">
        <v>46111.583333333343</v>
      </c>
      <c r="B2128" s="3">
        <v>17.77</v>
      </c>
      <c r="C2128" s="3">
        <v>1</v>
      </c>
      <c r="D2128" s="3">
        <f t="shared" si="297"/>
        <v>18.755104166666666</v>
      </c>
      <c r="E2128" s="3">
        <f>MAX(B2128 - D2128/Inputs!$B$5, 0)</f>
        <v>0</v>
      </c>
      <c r="F2128" s="3">
        <f>MAX(D2128*Inputs!$B$5 - B2128, 0)</f>
        <v>0</v>
      </c>
      <c r="G2128" s="3">
        <f t="shared" si="298"/>
        <v>1</v>
      </c>
      <c r="H2128" t="str">
        <f t="shared" si="299"/>
        <v>Reg</v>
      </c>
      <c r="I2128" s="3">
        <f t="shared" si="304"/>
        <v>340</v>
      </c>
      <c r="J2128" s="3">
        <f t="shared" si="305"/>
        <v>128.54827166799328</v>
      </c>
      <c r="K2128" s="3">
        <f>MIN(Inputs!$B$2, (Inputs!$B$8 - I2128)/Inputs!$B$9)</f>
        <v>0</v>
      </c>
      <c r="L2128" s="3">
        <f>MAX(MIN(Inputs!$B$2, I2128*Inputs!$B$10, Inputs!$B$8*Inputs!$B$4 - J2128), 0)</f>
        <v>170</v>
      </c>
      <c r="M2128" s="3">
        <f t="shared" si="300"/>
        <v>0</v>
      </c>
      <c r="N2128" s="3">
        <f t="shared" si="301"/>
        <v>0</v>
      </c>
      <c r="O2128" s="3">
        <f>IF(H2128="Reg", MIN(Inputs!$B$2, I2128*Inputs!$B$10, (Inputs!$B$8-I2128)/Inputs!$B$9), 0)</f>
        <v>0</v>
      </c>
      <c r="P2128" s="3">
        <f t="shared" si="302"/>
        <v>0</v>
      </c>
      <c r="Q2128" s="3">
        <f t="shared" si="303"/>
        <v>0</v>
      </c>
      <c r="R2128" s="3">
        <f>I2128 + M2128*Inputs!$B$9 - N2128/Inputs!$B$10</f>
        <v>340</v>
      </c>
    </row>
    <row r="2129" spans="1:18" x14ac:dyDescent="0.3">
      <c r="A2129" s="4">
        <v>46111.625</v>
      </c>
      <c r="B2129" s="3">
        <v>16.810000000000002</v>
      </c>
      <c r="C2129" s="3">
        <v>1</v>
      </c>
      <c r="D2129" s="3">
        <f t="shared" si="297"/>
        <v>18.755104166666666</v>
      </c>
      <c r="E2129" s="3">
        <f>MAX(B2129 - D2129/Inputs!$B$5, 0)</f>
        <v>0</v>
      </c>
      <c r="F2129" s="3">
        <f>MAX(D2129*Inputs!$B$5 - B2129, 0)</f>
        <v>0</v>
      </c>
      <c r="G2129" s="3">
        <f t="shared" si="298"/>
        <v>1</v>
      </c>
      <c r="H2129" t="str">
        <f t="shared" si="299"/>
        <v>Reg</v>
      </c>
      <c r="I2129" s="3">
        <f t="shared" si="304"/>
        <v>340</v>
      </c>
      <c r="J2129" s="3">
        <f t="shared" si="305"/>
        <v>128.54827166799328</v>
      </c>
      <c r="K2129" s="3">
        <f>MIN(Inputs!$B$2, (Inputs!$B$8 - I2129)/Inputs!$B$9)</f>
        <v>0</v>
      </c>
      <c r="L2129" s="3">
        <f>MAX(MIN(Inputs!$B$2, I2129*Inputs!$B$10, Inputs!$B$8*Inputs!$B$4 - J2129), 0)</f>
        <v>170</v>
      </c>
      <c r="M2129" s="3">
        <f t="shared" si="300"/>
        <v>0</v>
      </c>
      <c r="N2129" s="3">
        <f t="shared" si="301"/>
        <v>0</v>
      </c>
      <c r="O2129" s="3">
        <f>IF(H2129="Reg", MIN(Inputs!$B$2, I2129*Inputs!$B$10, (Inputs!$B$8-I2129)/Inputs!$B$9), 0)</f>
        <v>0</v>
      </c>
      <c r="P2129" s="3">
        <f t="shared" si="302"/>
        <v>0</v>
      </c>
      <c r="Q2129" s="3">
        <f t="shared" si="303"/>
        <v>0</v>
      </c>
      <c r="R2129" s="3">
        <f>I2129 + M2129*Inputs!$B$9 - N2129/Inputs!$B$10</f>
        <v>340</v>
      </c>
    </row>
    <row r="2130" spans="1:18" x14ac:dyDescent="0.3">
      <c r="A2130" s="4">
        <v>46111.666666666657</v>
      </c>
      <c r="B2130" s="3">
        <v>15.164999999999999</v>
      </c>
      <c r="C2130" s="3">
        <v>1</v>
      </c>
      <c r="D2130" s="3">
        <f t="shared" si="297"/>
        <v>18.755104166666666</v>
      </c>
      <c r="E2130" s="3">
        <f>MAX(B2130 - D2130/Inputs!$B$5, 0)</f>
        <v>0</v>
      </c>
      <c r="F2130" s="3">
        <f>MAX(D2130*Inputs!$B$5 - B2130, 0)</f>
        <v>1.3394916666666674</v>
      </c>
      <c r="G2130" s="3">
        <f t="shared" si="298"/>
        <v>1</v>
      </c>
      <c r="H2130" t="str">
        <f t="shared" si="299"/>
        <v>Charge</v>
      </c>
      <c r="I2130" s="3">
        <f t="shared" si="304"/>
        <v>340</v>
      </c>
      <c r="J2130" s="3">
        <f t="shared" si="305"/>
        <v>128.54827166799328</v>
      </c>
      <c r="K2130" s="3">
        <f>MIN(Inputs!$B$2, (Inputs!$B$8 - I2130)/Inputs!$B$9)</f>
        <v>0</v>
      </c>
      <c r="L2130" s="3">
        <f>MAX(MIN(Inputs!$B$2, I2130*Inputs!$B$10, Inputs!$B$8*Inputs!$B$4 - J2130), 0)</f>
        <v>170</v>
      </c>
      <c r="M2130" s="3">
        <f t="shared" si="300"/>
        <v>0</v>
      </c>
      <c r="N2130" s="3">
        <f t="shared" si="301"/>
        <v>0</v>
      </c>
      <c r="O2130" s="3">
        <f>IF(H2130="Reg", MIN(Inputs!$B$2, I2130*Inputs!$B$10, (Inputs!$B$8-I2130)/Inputs!$B$9), 0)</f>
        <v>0</v>
      </c>
      <c r="P2130" s="3">
        <f t="shared" si="302"/>
        <v>0</v>
      </c>
      <c r="Q2130" s="3">
        <f t="shared" si="303"/>
        <v>0</v>
      </c>
      <c r="R2130" s="3">
        <f>I2130 + M2130*Inputs!$B$9 - N2130/Inputs!$B$10</f>
        <v>340</v>
      </c>
    </row>
    <row r="2131" spans="1:18" x14ac:dyDescent="0.3">
      <c r="A2131" s="4">
        <v>46111.708333333343</v>
      </c>
      <c r="B2131" s="3">
        <v>15.8025</v>
      </c>
      <c r="C2131" s="3">
        <v>0.85</v>
      </c>
      <c r="D2131" s="3">
        <f t="shared" si="297"/>
        <v>18.755104166666666</v>
      </c>
      <c r="E2131" s="3">
        <f>MAX(B2131 - D2131/Inputs!$B$5, 0)</f>
        <v>0</v>
      </c>
      <c r="F2131" s="3">
        <f>MAX(D2131*Inputs!$B$5 - B2131, 0)</f>
        <v>0.70199166666666635</v>
      </c>
      <c r="G2131" s="3">
        <f t="shared" si="298"/>
        <v>0.85</v>
      </c>
      <c r="H2131" t="str">
        <f t="shared" si="299"/>
        <v>Reg</v>
      </c>
      <c r="I2131" s="3">
        <f t="shared" si="304"/>
        <v>340</v>
      </c>
      <c r="J2131" s="3">
        <f t="shared" si="305"/>
        <v>128.54827166799328</v>
      </c>
      <c r="K2131" s="3">
        <f>MIN(Inputs!$B$2, (Inputs!$B$8 - I2131)/Inputs!$B$9)</f>
        <v>0</v>
      </c>
      <c r="L2131" s="3">
        <f>MAX(MIN(Inputs!$B$2, I2131*Inputs!$B$10, Inputs!$B$8*Inputs!$B$4 - J2131), 0)</f>
        <v>170</v>
      </c>
      <c r="M2131" s="3">
        <f t="shared" si="300"/>
        <v>0</v>
      </c>
      <c r="N2131" s="3">
        <f t="shared" si="301"/>
        <v>0</v>
      </c>
      <c r="O2131" s="3">
        <f>IF(H2131="Reg", MIN(Inputs!$B$2, I2131*Inputs!$B$10, (Inputs!$B$8-I2131)/Inputs!$B$9), 0)</f>
        <v>0</v>
      </c>
      <c r="P2131" s="3">
        <f t="shared" si="302"/>
        <v>0</v>
      </c>
      <c r="Q2131" s="3">
        <f t="shared" si="303"/>
        <v>0</v>
      </c>
      <c r="R2131" s="3">
        <f>I2131 + M2131*Inputs!$B$9 - N2131/Inputs!$B$10</f>
        <v>340</v>
      </c>
    </row>
    <row r="2132" spans="1:18" x14ac:dyDescent="0.3">
      <c r="A2132" s="4">
        <v>46111.75</v>
      </c>
      <c r="B2132" s="3">
        <v>22.447499999999998</v>
      </c>
      <c r="C2132" s="3">
        <v>5</v>
      </c>
      <c r="D2132" s="3">
        <f t="shared" si="297"/>
        <v>18.755104166666666</v>
      </c>
      <c r="E2132" s="3">
        <f>MAX(B2132 - D2132/Inputs!$B$5, 0)</f>
        <v>1.1348816287878769</v>
      </c>
      <c r="F2132" s="3">
        <f>MAX(D2132*Inputs!$B$5 - B2132, 0)</f>
        <v>0</v>
      </c>
      <c r="G2132" s="3">
        <f t="shared" si="298"/>
        <v>5</v>
      </c>
      <c r="H2132" t="str">
        <f t="shared" si="299"/>
        <v>Reg</v>
      </c>
      <c r="I2132" s="3">
        <f t="shared" si="304"/>
        <v>340</v>
      </c>
      <c r="J2132" s="3">
        <f t="shared" si="305"/>
        <v>128.54827166799328</v>
      </c>
      <c r="K2132" s="3">
        <f>MIN(Inputs!$B$2, (Inputs!$B$8 - I2132)/Inputs!$B$9)</f>
        <v>0</v>
      </c>
      <c r="L2132" s="3">
        <f>MAX(MIN(Inputs!$B$2, I2132*Inputs!$B$10, Inputs!$B$8*Inputs!$B$4 - J2132), 0)</f>
        <v>170</v>
      </c>
      <c r="M2132" s="3">
        <f t="shared" si="300"/>
        <v>0</v>
      </c>
      <c r="N2132" s="3">
        <f t="shared" si="301"/>
        <v>0</v>
      </c>
      <c r="O2132" s="3">
        <f>IF(H2132="Reg", MIN(Inputs!$B$2, I2132*Inputs!$B$10, (Inputs!$B$8-I2132)/Inputs!$B$9), 0)</f>
        <v>0</v>
      </c>
      <c r="P2132" s="3">
        <f t="shared" si="302"/>
        <v>0</v>
      </c>
      <c r="Q2132" s="3">
        <f t="shared" si="303"/>
        <v>0</v>
      </c>
      <c r="R2132" s="3">
        <f>I2132 + M2132*Inputs!$B$9 - N2132/Inputs!$B$10</f>
        <v>340</v>
      </c>
    </row>
    <row r="2133" spans="1:18" x14ac:dyDescent="0.3">
      <c r="A2133" s="4">
        <v>46111.791666666657</v>
      </c>
      <c r="B2133" s="3">
        <v>30.565000000000001</v>
      </c>
      <c r="C2133" s="3">
        <v>26.75</v>
      </c>
      <c r="D2133" s="3">
        <f t="shared" si="297"/>
        <v>18.755104166666666</v>
      </c>
      <c r="E2133" s="3">
        <f>MAX(B2133 - D2133/Inputs!$B$5, 0)</f>
        <v>9.2523816287878802</v>
      </c>
      <c r="F2133" s="3">
        <f>MAX(D2133*Inputs!$B$5 - B2133, 0)</f>
        <v>0</v>
      </c>
      <c r="G2133" s="3">
        <f t="shared" si="298"/>
        <v>26.75</v>
      </c>
      <c r="H2133" t="str">
        <f t="shared" si="299"/>
        <v>Reg</v>
      </c>
      <c r="I2133" s="3">
        <f t="shared" si="304"/>
        <v>340</v>
      </c>
      <c r="J2133" s="3">
        <f t="shared" si="305"/>
        <v>128.54827166799328</v>
      </c>
      <c r="K2133" s="3">
        <f>MIN(Inputs!$B$2, (Inputs!$B$8 - I2133)/Inputs!$B$9)</f>
        <v>0</v>
      </c>
      <c r="L2133" s="3">
        <f>MAX(MIN(Inputs!$B$2, I2133*Inputs!$B$10, Inputs!$B$8*Inputs!$B$4 - J2133), 0)</f>
        <v>170</v>
      </c>
      <c r="M2133" s="3">
        <f t="shared" si="300"/>
        <v>0</v>
      </c>
      <c r="N2133" s="3">
        <f t="shared" si="301"/>
        <v>0</v>
      </c>
      <c r="O2133" s="3">
        <f>IF(H2133="Reg", MIN(Inputs!$B$2, I2133*Inputs!$B$10, (Inputs!$B$8-I2133)/Inputs!$B$9), 0)</f>
        <v>0</v>
      </c>
      <c r="P2133" s="3">
        <f t="shared" si="302"/>
        <v>0</v>
      </c>
      <c r="Q2133" s="3">
        <f t="shared" si="303"/>
        <v>0</v>
      </c>
      <c r="R2133" s="3">
        <f>I2133 + M2133*Inputs!$B$9 - N2133/Inputs!$B$10</f>
        <v>340</v>
      </c>
    </row>
    <row r="2134" spans="1:18" x14ac:dyDescent="0.3">
      <c r="A2134" s="4">
        <v>46111.833333333343</v>
      </c>
      <c r="B2134" s="3">
        <v>26.18</v>
      </c>
      <c r="C2134" s="3">
        <v>3.33</v>
      </c>
      <c r="D2134" s="3">
        <f t="shared" si="297"/>
        <v>18.755104166666666</v>
      </c>
      <c r="E2134" s="3">
        <f>MAX(B2134 - D2134/Inputs!$B$5, 0)</f>
        <v>4.8673816287878786</v>
      </c>
      <c r="F2134" s="3">
        <f>MAX(D2134*Inputs!$B$5 - B2134, 0)</f>
        <v>0</v>
      </c>
      <c r="G2134" s="3">
        <f t="shared" si="298"/>
        <v>3.33</v>
      </c>
      <c r="H2134" t="str">
        <f t="shared" si="299"/>
        <v>Discharge</v>
      </c>
      <c r="I2134" s="3">
        <f t="shared" si="304"/>
        <v>340</v>
      </c>
      <c r="J2134" s="3">
        <f t="shared" si="305"/>
        <v>128.54827166799328</v>
      </c>
      <c r="K2134" s="3">
        <f>MIN(Inputs!$B$2, (Inputs!$B$8 - I2134)/Inputs!$B$9)</f>
        <v>0</v>
      </c>
      <c r="L2134" s="3">
        <f>MAX(MIN(Inputs!$B$2, I2134*Inputs!$B$10, Inputs!$B$8*Inputs!$B$4 - J2134), 0)</f>
        <v>170</v>
      </c>
      <c r="M2134" s="3">
        <f t="shared" si="300"/>
        <v>0</v>
      </c>
      <c r="N2134" s="3">
        <f t="shared" si="301"/>
        <v>170</v>
      </c>
      <c r="O2134" s="3">
        <f>IF(H2134="Reg", MIN(Inputs!$B$2, I2134*Inputs!$B$10, (Inputs!$B$8-I2134)/Inputs!$B$9), 0)</f>
        <v>0</v>
      </c>
      <c r="P2134" s="3">
        <f t="shared" si="302"/>
        <v>4450.6000000000004</v>
      </c>
      <c r="Q2134" s="3">
        <f t="shared" si="303"/>
        <v>0</v>
      </c>
      <c r="R2134" s="3">
        <f>I2134 + M2134*Inputs!$B$9 - N2134/Inputs!$B$10</f>
        <v>158.77939109773115</v>
      </c>
    </row>
    <row r="2135" spans="1:18" x14ac:dyDescent="0.3">
      <c r="A2135" s="4">
        <v>46111.875</v>
      </c>
      <c r="B2135" s="3">
        <v>23.38</v>
      </c>
      <c r="C2135" s="3">
        <v>0.05</v>
      </c>
      <c r="D2135" s="3">
        <f t="shared" si="297"/>
        <v>18.755104166666666</v>
      </c>
      <c r="E2135" s="3">
        <f>MAX(B2135 - D2135/Inputs!$B$5, 0)</f>
        <v>2.0673816287878779</v>
      </c>
      <c r="F2135" s="3">
        <f>MAX(D2135*Inputs!$B$5 - B2135, 0)</f>
        <v>0</v>
      </c>
      <c r="G2135" s="3">
        <f t="shared" si="298"/>
        <v>0.05</v>
      </c>
      <c r="H2135" t="str">
        <f t="shared" si="299"/>
        <v>Discharge</v>
      </c>
      <c r="I2135" s="3">
        <f t="shared" si="304"/>
        <v>158.77939109773115</v>
      </c>
      <c r="J2135" s="3">
        <f t="shared" si="305"/>
        <v>298.54827166799328</v>
      </c>
      <c r="K2135" s="3">
        <f>MIN(Inputs!$B$2, (Inputs!$B$8 - I2135)/Inputs!$B$9)</f>
        <v>170</v>
      </c>
      <c r="L2135" s="3">
        <f>MAX(MIN(Inputs!$B$2, I2135*Inputs!$B$10, Inputs!$B$8*Inputs!$B$4 - J2135), 0)</f>
        <v>41.451728332006724</v>
      </c>
      <c r="M2135" s="3">
        <f t="shared" si="300"/>
        <v>0</v>
      </c>
      <c r="N2135" s="3">
        <f t="shared" si="301"/>
        <v>41.451728332006724</v>
      </c>
      <c r="O2135" s="3">
        <f>IF(H2135="Reg", MIN(Inputs!$B$2, I2135*Inputs!$B$10, (Inputs!$B$8-I2135)/Inputs!$B$9), 0)</f>
        <v>0</v>
      </c>
      <c r="P2135" s="3">
        <f t="shared" si="302"/>
        <v>969.14140840231721</v>
      </c>
      <c r="Q2135" s="3">
        <f t="shared" si="303"/>
        <v>0</v>
      </c>
      <c r="R2135" s="3">
        <f>I2135 + M2135*Inputs!$B$9 - N2135/Inputs!$B$10</f>
        <v>114.59170022492123</v>
      </c>
    </row>
    <row r="2136" spans="1:18" x14ac:dyDescent="0.3">
      <c r="A2136" s="4">
        <v>46111.916666666657</v>
      </c>
      <c r="B2136" s="3">
        <v>21.205000000000002</v>
      </c>
      <c r="C2136" s="3">
        <v>0.05</v>
      </c>
      <c r="D2136" s="3">
        <f t="shared" si="297"/>
        <v>18.755104166666666</v>
      </c>
      <c r="E2136" s="3">
        <f>MAX(B2136 - D2136/Inputs!$B$5, 0)</f>
        <v>0</v>
      </c>
      <c r="F2136" s="3">
        <f>MAX(D2136*Inputs!$B$5 - B2136, 0)</f>
        <v>0</v>
      </c>
      <c r="G2136" s="3">
        <f t="shared" si="298"/>
        <v>0.05</v>
      </c>
      <c r="H2136" t="str">
        <f t="shared" si="299"/>
        <v>Reg</v>
      </c>
      <c r="I2136" s="3">
        <f t="shared" si="304"/>
        <v>114.59170022492123</v>
      </c>
      <c r="J2136" s="3">
        <f t="shared" si="305"/>
        <v>340</v>
      </c>
      <c r="K2136" s="3">
        <f>MIN(Inputs!$B$2, (Inputs!$B$8 - I2136)/Inputs!$B$9)</f>
        <v>170</v>
      </c>
      <c r="L2136" s="3">
        <f>MAX(MIN(Inputs!$B$2, I2136*Inputs!$B$10, Inputs!$B$8*Inputs!$B$4 - J2136), 0)</f>
        <v>0</v>
      </c>
      <c r="M2136" s="3">
        <f t="shared" si="300"/>
        <v>0</v>
      </c>
      <c r="N2136" s="3">
        <f t="shared" si="301"/>
        <v>0</v>
      </c>
      <c r="O2136" s="3">
        <f>IF(H2136="Reg", MIN(Inputs!$B$2, I2136*Inputs!$B$10, (Inputs!$B$8-I2136)/Inputs!$B$9), 0)</f>
        <v>107.49654333598652</v>
      </c>
      <c r="P2136" s="3">
        <f t="shared" si="302"/>
        <v>0</v>
      </c>
      <c r="Q2136" s="3">
        <f t="shared" si="303"/>
        <v>5.3748271667993262</v>
      </c>
      <c r="R2136" s="3">
        <f>I2136 + M2136*Inputs!$B$9 - N2136/Inputs!$B$10</f>
        <v>114.59170022492123</v>
      </c>
    </row>
    <row r="2137" spans="1:18" x14ac:dyDescent="0.3">
      <c r="A2137" s="4">
        <v>46111.958333333343</v>
      </c>
      <c r="B2137" s="3">
        <v>21.9925</v>
      </c>
      <c r="C2137" s="3">
        <v>0.03</v>
      </c>
      <c r="D2137" s="3">
        <f t="shared" si="297"/>
        <v>18.755104166666666</v>
      </c>
      <c r="E2137" s="3">
        <f>MAX(B2137 - D2137/Inputs!$B$5, 0)</f>
        <v>0.67988162878787861</v>
      </c>
      <c r="F2137" s="3">
        <f>MAX(D2137*Inputs!$B$5 - B2137, 0)</f>
        <v>0</v>
      </c>
      <c r="G2137" s="3">
        <f t="shared" si="298"/>
        <v>0.03</v>
      </c>
      <c r="H2137" t="str">
        <f t="shared" si="299"/>
        <v>Discharge</v>
      </c>
      <c r="I2137" s="3">
        <f t="shared" si="304"/>
        <v>114.59170022492123</v>
      </c>
      <c r="J2137" s="3">
        <f t="shared" si="305"/>
        <v>340</v>
      </c>
      <c r="K2137" s="3">
        <f>MIN(Inputs!$B$2, (Inputs!$B$8 - I2137)/Inputs!$B$9)</f>
        <v>170</v>
      </c>
      <c r="L2137" s="3">
        <f>MAX(MIN(Inputs!$B$2, I2137*Inputs!$B$10, Inputs!$B$8*Inputs!$B$4 - J2137), 0)</f>
        <v>0</v>
      </c>
      <c r="M2137" s="3">
        <f t="shared" si="300"/>
        <v>0</v>
      </c>
      <c r="N2137" s="3">
        <f t="shared" si="301"/>
        <v>0</v>
      </c>
      <c r="O2137" s="3">
        <f>IF(H2137="Reg", MIN(Inputs!$B$2, I2137*Inputs!$B$10, (Inputs!$B$8-I2137)/Inputs!$B$9), 0)</f>
        <v>0</v>
      </c>
      <c r="P2137" s="3">
        <f t="shared" si="302"/>
        <v>0</v>
      </c>
      <c r="Q2137" s="3">
        <f t="shared" si="303"/>
        <v>0</v>
      </c>
      <c r="R2137" s="3">
        <f>I2137 + M2137*Inputs!$B$9 - N2137/Inputs!$B$10</f>
        <v>114.59170022492123</v>
      </c>
    </row>
    <row r="2138" spans="1:18" x14ac:dyDescent="0.3">
      <c r="A2138" s="4">
        <v>46112</v>
      </c>
      <c r="B2138" s="3">
        <v>24.0825</v>
      </c>
      <c r="C2138" s="3">
        <v>0.04</v>
      </c>
      <c r="D2138" s="3">
        <f t="shared" si="297"/>
        <v>30.366145833333338</v>
      </c>
      <c r="E2138" s="3">
        <f>MAX(B2138 - D2138/Inputs!$B$5, 0)</f>
        <v>0</v>
      </c>
      <c r="F2138" s="3">
        <f>MAX(D2138*Inputs!$B$5 - B2138, 0)</f>
        <v>2.6397083333333384</v>
      </c>
      <c r="G2138" s="3">
        <f t="shared" si="298"/>
        <v>0.04</v>
      </c>
      <c r="H2138" t="str">
        <f t="shared" si="299"/>
        <v>Charge</v>
      </c>
      <c r="I2138" s="3">
        <f t="shared" si="304"/>
        <v>114.59170022492123</v>
      </c>
      <c r="J2138" s="3">
        <f t="shared" si="305"/>
        <v>0</v>
      </c>
      <c r="K2138" s="3">
        <f>MIN(Inputs!$B$2, (Inputs!$B$8 - I2138)/Inputs!$B$9)</f>
        <v>170</v>
      </c>
      <c r="L2138" s="3">
        <f>MAX(MIN(Inputs!$B$2, I2138*Inputs!$B$10, Inputs!$B$8*Inputs!$B$4 - J2138), 0)</f>
        <v>107.49654333598652</v>
      </c>
      <c r="M2138" s="3">
        <f t="shared" si="300"/>
        <v>170</v>
      </c>
      <c r="N2138" s="3">
        <f t="shared" si="301"/>
        <v>0</v>
      </c>
      <c r="O2138" s="3">
        <f>IF(H2138="Reg", MIN(Inputs!$B$2, I2138*Inputs!$B$10, (Inputs!$B$8-I2138)/Inputs!$B$9), 0)</f>
        <v>0</v>
      </c>
      <c r="P2138" s="3">
        <f t="shared" si="302"/>
        <v>-4094.0250000000001</v>
      </c>
      <c r="Q2138" s="3">
        <f t="shared" si="303"/>
        <v>0</v>
      </c>
      <c r="R2138" s="3">
        <f>I2138 + M2138*Inputs!$B$9 - N2138/Inputs!$B$10</f>
        <v>274.06583605891785</v>
      </c>
    </row>
    <row r="2139" spans="1:18" x14ac:dyDescent="0.3">
      <c r="A2139" s="4">
        <v>46112.041666666657</v>
      </c>
      <c r="B2139" s="3">
        <v>21.9375</v>
      </c>
      <c r="C2139" s="3">
        <v>0.04</v>
      </c>
      <c r="D2139" s="3">
        <f t="shared" si="297"/>
        <v>30.366145833333338</v>
      </c>
      <c r="E2139" s="3">
        <f>MAX(B2139 - D2139/Inputs!$B$5, 0)</f>
        <v>0</v>
      </c>
      <c r="F2139" s="3">
        <f>MAX(D2139*Inputs!$B$5 - B2139, 0)</f>
        <v>4.784708333333338</v>
      </c>
      <c r="G2139" s="3">
        <f t="shared" si="298"/>
        <v>0.04</v>
      </c>
      <c r="H2139" t="str">
        <f t="shared" si="299"/>
        <v>Charge</v>
      </c>
      <c r="I2139" s="3">
        <f t="shared" si="304"/>
        <v>274.06583605891785</v>
      </c>
      <c r="J2139" s="3">
        <f t="shared" si="305"/>
        <v>0</v>
      </c>
      <c r="K2139" s="3">
        <f>MIN(Inputs!$B$2, (Inputs!$B$8 - I2139)/Inputs!$B$9)</f>
        <v>70.286054922734863</v>
      </c>
      <c r="L2139" s="3">
        <f>MAX(MIN(Inputs!$B$2, I2139*Inputs!$B$10, Inputs!$B$8*Inputs!$B$4 - J2139), 0)</f>
        <v>170</v>
      </c>
      <c r="M2139" s="3">
        <f t="shared" si="300"/>
        <v>70.286054922734863</v>
      </c>
      <c r="N2139" s="3">
        <f t="shared" si="301"/>
        <v>0</v>
      </c>
      <c r="O2139" s="3">
        <f>IF(H2139="Reg", MIN(Inputs!$B$2, I2139*Inputs!$B$10, (Inputs!$B$8-I2139)/Inputs!$B$9), 0)</f>
        <v>0</v>
      </c>
      <c r="P2139" s="3">
        <f t="shared" si="302"/>
        <v>-1541.9003298674961</v>
      </c>
      <c r="Q2139" s="3">
        <f t="shared" si="303"/>
        <v>0</v>
      </c>
      <c r="R2139" s="3">
        <f>I2139 + M2139*Inputs!$B$9 - N2139/Inputs!$B$10</f>
        <v>340</v>
      </c>
    </row>
    <row r="2140" spans="1:18" x14ac:dyDescent="0.3">
      <c r="A2140" s="4">
        <v>46112.083333333343</v>
      </c>
      <c r="B2140" s="3">
        <v>21.1875</v>
      </c>
      <c r="C2140" s="3">
        <v>0.04</v>
      </c>
      <c r="D2140" s="3">
        <f t="shared" si="297"/>
        <v>30.366145833333338</v>
      </c>
      <c r="E2140" s="3">
        <f>MAX(B2140 - D2140/Inputs!$B$5, 0)</f>
        <v>0</v>
      </c>
      <c r="F2140" s="3">
        <f>MAX(D2140*Inputs!$B$5 - B2140, 0)</f>
        <v>5.534708333333338</v>
      </c>
      <c r="G2140" s="3">
        <f t="shared" si="298"/>
        <v>0.04</v>
      </c>
      <c r="H2140" t="str">
        <f t="shared" si="299"/>
        <v>Charge</v>
      </c>
      <c r="I2140" s="3">
        <f t="shared" si="304"/>
        <v>340</v>
      </c>
      <c r="J2140" s="3">
        <f t="shared" si="305"/>
        <v>0</v>
      </c>
      <c r="K2140" s="3">
        <f>MIN(Inputs!$B$2, (Inputs!$B$8 - I2140)/Inputs!$B$9)</f>
        <v>0</v>
      </c>
      <c r="L2140" s="3">
        <f>MAX(MIN(Inputs!$B$2, I2140*Inputs!$B$10, Inputs!$B$8*Inputs!$B$4 - J2140), 0)</f>
        <v>170</v>
      </c>
      <c r="M2140" s="3">
        <f t="shared" si="300"/>
        <v>0</v>
      </c>
      <c r="N2140" s="3">
        <f t="shared" si="301"/>
        <v>0</v>
      </c>
      <c r="O2140" s="3">
        <f>IF(H2140="Reg", MIN(Inputs!$B$2, I2140*Inputs!$B$10, (Inputs!$B$8-I2140)/Inputs!$B$9), 0)</f>
        <v>0</v>
      </c>
      <c r="P2140" s="3">
        <f t="shared" si="302"/>
        <v>0</v>
      </c>
      <c r="Q2140" s="3">
        <f t="shared" si="303"/>
        <v>0</v>
      </c>
      <c r="R2140" s="3">
        <f>I2140 + M2140*Inputs!$B$9 - N2140/Inputs!$B$10</f>
        <v>340</v>
      </c>
    </row>
    <row r="2141" spans="1:18" x14ac:dyDescent="0.3">
      <c r="A2141" s="4">
        <v>46112.125</v>
      </c>
      <c r="B2141" s="3">
        <v>21.612499999999997</v>
      </c>
      <c r="C2141" s="3">
        <v>0.05</v>
      </c>
      <c r="D2141" s="3">
        <f t="shared" si="297"/>
        <v>30.366145833333338</v>
      </c>
      <c r="E2141" s="3">
        <f>MAX(B2141 - D2141/Inputs!$B$5, 0)</f>
        <v>0</v>
      </c>
      <c r="F2141" s="3">
        <f>MAX(D2141*Inputs!$B$5 - B2141, 0)</f>
        <v>5.1097083333333408</v>
      </c>
      <c r="G2141" s="3">
        <f t="shared" si="298"/>
        <v>0.05</v>
      </c>
      <c r="H2141" t="str">
        <f t="shared" si="299"/>
        <v>Charge</v>
      </c>
      <c r="I2141" s="3">
        <f t="shared" si="304"/>
        <v>340</v>
      </c>
      <c r="J2141" s="3">
        <f t="shared" si="305"/>
        <v>0</v>
      </c>
      <c r="K2141" s="3">
        <f>MIN(Inputs!$B$2, (Inputs!$B$8 - I2141)/Inputs!$B$9)</f>
        <v>0</v>
      </c>
      <c r="L2141" s="3">
        <f>MAX(MIN(Inputs!$B$2, I2141*Inputs!$B$10, Inputs!$B$8*Inputs!$B$4 - J2141), 0)</f>
        <v>170</v>
      </c>
      <c r="M2141" s="3">
        <f t="shared" si="300"/>
        <v>0</v>
      </c>
      <c r="N2141" s="3">
        <f t="shared" si="301"/>
        <v>0</v>
      </c>
      <c r="O2141" s="3">
        <f>IF(H2141="Reg", MIN(Inputs!$B$2, I2141*Inputs!$B$10, (Inputs!$B$8-I2141)/Inputs!$B$9), 0)</f>
        <v>0</v>
      </c>
      <c r="P2141" s="3">
        <f t="shared" si="302"/>
        <v>0</v>
      </c>
      <c r="Q2141" s="3">
        <f t="shared" si="303"/>
        <v>0</v>
      </c>
      <c r="R2141" s="3">
        <f>I2141 + M2141*Inputs!$B$9 - N2141/Inputs!$B$10</f>
        <v>340</v>
      </c>
    </row>
    <row r="2142" spans="1:18" x14ac:dyDescent="0.3">
      <c r="A2142" s="4">
        <v>46112.166666666657</v>
      </c>
      <c r="B2142" s="3">
        <v>21.119999999999997</v>
      </c>
      <c r="C2142" s="3">
        <v>0.05</v>
      </c>
      <c r="D2142" s="3">
        <f t="shared" si="297"/>
        <v>30.366145833333338</v>
      </c>
      <c r="E2142" s="3">
        <f>MAX(B2142 - D2142/Inputs!$B$5, 0)</f>
        <v>0</v>
      </c>
      <c r="F2142" s="3">
        <f>MAX(D2142*Inputs!$B$5 - B2142, 0)</f>
        <v>5.6022083333333406</v>
      </c>
      <c r="G2142" s="3">
        <f t="shared" si="298"/>
        <v>0.05</v>
      </c>
      <c r="H2142" t="str">
        <f t="shared" si="299"/>
        <v>Charge</v>
      </c>
      <c r="I2142" s="3">
        <f t="shared" si="304"/>
        <v>340</v>
      </c>
      <c r="J2142" s="3">
        <f t="shared" si="305"/>
        <v>0</v>
      </c>
      <c r="K2142" s="3">
        <f>MIN(Inputs!$B$2, (Inputs!$B$8 - I2142)/Inputs!$B$9)</f>
        <v>0</v>
      </c>
      <c r="L2142" s="3">
        <f>MAX(MIN(Inputs!$B$2, I2142*Inputs!$B$10, Inputs!$B$8*Inputs!$B$4 - J2142), 0)</f>
        <v>170</v>
      </c>
      <c r="M2142" s="3">
        <f t="shared" si="300"/>
        <v>0</v>
      </c>
      <c r="N2142" s="3">
        <f t="shared" si="301"/>
        <v>0</v>
      </c>
      <c r="O2142" s="3">
        <f>IF(H2142="Reg", MIN(Inputs!$B$2, I2142*Inputs!$B$10, (Inputs!$B$8-I2142)/Inputs!$B$9), 0)</f>
        <v>0</v>
      </c>
      <c r="P2142" s="3">
        <f t="shared" si="302"/>
        <v>0</v>
      </c>
      <c r="Q2142" s="3">
        <f t="shared" si="303"/>
        <v>0</v>
      </c>
      <c r="R2142" s="3">
        <f>I2142 + M2142*Inputs!$B$9 - N2142/Inputs!$B$10</f>
        <v>340</v>
      </c>
    </row>
    <row r="2143" spans="1:18" x14ac:dyDescent="0.3">
      <c r="A2143" s="4">
        <v>46112.208333333343</v>
      </c>
      <c r="B2143" s="3">
        <v>23.352500000000003</v>
      </c>
      <c r="C2143" s="3">
        <v>0.05</v>
      </c>
      <c r="D2143" s="3">
        <f t="shared" si="297"/>
        <v>30.366145833333338</v>
      </c>
      <c r="E2143" s="3">
        <f>MAX(B2143 - D2143/Inputs!$B$5, 0)</f>
        <v>0</v>
      </c>
      <c r="F2143" s="3">
        <f>MAX(D2143*Inputs!$B$5 - B2143, 0)</f>
        <v>3.3697083333333353</v>
      </c>
      <c r="G2143" s="3">
        <f t="shared" si="298"/>
        <v>0.05</v>
      </c>
      <c r="H2143" t="str">
        <f t="shared" si="299"/>
        <v>Charge</v>
      </c>
      <c r="I2143" s="3">
        <f t="shared" si="304"/>
        <v>340</v>
      </c>
      <c r="J2143" s="3">
        <f t="shared" si="305"/>
        <v>0</v>
      </c>
      <c r="K2143" s="3">
        <f>MIN(Inputs!$B$2, (Inputs!$B$8 - I2143)/Inputs!$B$9)</f>
        <v>0</v>
      </c>
      <c r="L2143" s="3">
        <f>MAX(MIN(Inputs!$B$2, I2143*Inputs!$B$10, Inputs!$B$8*Inputs!$B$4 - J2143), 0)</f>
        <v>170</v>
      </c>
      <c r="M2143" s="3">
        <f t="shared" si="300"/>
        <v>0</v>
      </c>
      <c r="N2143" s="3">
        <f t="shared" si="301"/>
        <v>0</v>
      </c>
      <c r="O2143" s="3">
        <f>IF(H2143="Reg", MIN(Inputs!$B$2, I2143*Inputs!$B$10, (Inputs!$B$8-I2143)/Inputs!$B$9), 0)</f>
        <v>0</v>
      </c>
      <c r="P2143" s="3">
        <f t="shared" si="302"/>
        <v>0</v>
      </c>
      <c r="Q2143" s="3">
        <f t="shared" si="303"/>
        <v>0</v>
      </c>
      <c r="R2143" s="3">
        <f>I2143 + M2143*Inputs!$B$9 - N2143/Inputs!$B$10</f>
        <v>340</v>
      </c>
    </row>
    <row r="2144" spans="1:18" x14ac:dyDescent="0.3">
      <c r="A2144" s="4">
        <v>46112.25</v>
      </c>
      <c r="B2144" s="3">
        <v>28.897500000000001</v>
      </c>
      <c r="C2144" s="3">
        <v>0.94</v>
      </c>
      <c r="D2144" s="3">
        <f t="shared" si="297"/>
        <v>30.366145833333338</v>
      </c>
      <c r="E2144" s="3">
        <f>MAX(B2144 - D2144/Inputs!$B$5, 0)</f>
        <v>0</v>
      </c>
      <c r="F2144" s="3">
        <f>MAX(D2144*Inputs!$B$5 - B2144, 0)</f>
        <v>0</v>
      </c>
      <c r="G2144" s="3">
        <f t="shared" si="298"/>
        <v>0.94</v>
      </c>
      <c r="H2144" t="str">
        <f t="shared" si="299"/>
        <v>Reg</v>
      </c>
      <c r="I2144" s="3">
        <f t="shared" si="304"/>
        <v>340</v>
      </c>
      <c r="J2144" s="3">
        <f t="shared" si="305"/>
        <v>0</v>
      </c>
      <c r="K2144" s="3">
        <f>MIN(Inputs!$B$2, (Inputs!$B$8 - I2144)/Inputs!$B$9)</f>
        <v>0</v>
      </c>
      <c r="L2144" s="3">
        <f>MAX(MIN(Inputs!$B$2, I2144*Inputs!$B$10, Inputs!$B$8*Inputs!$B$4 - J2144), 0)</f>
        <v>170</v>
      </c>
      <c r="M2144" s="3">
        <f t="shared" si="300"/>
        <v>0</v>
      </c>
      <c r="N2144" s="3">
        <f t="shared" si="301"/>
        <v>0</v>
      </c>
      <c r="O2144" s="3">
        <f>IF(H2144="Reg", MIN(Inputs!$B$2, I2144*Inputs!$B$10, (Inputs!$B$8-I2144)/Inputs!$B$9), 0)</f>
        <v>0</v>
      </c>
      <c r="P2144" s="3">
        <f t="shared" si="302"/>
        <v>0</v>
      </c>
      <c r="Q2144" s="3">
        <f t="shared" si="303"/>
        <v>0</v>
      </c>
      <c r="R2144" s="3">
        <f>I2144 + M2144*Inputs!$B$9 - N2144/Inputs!$B$10</f>
        <v>340</v>
      </c>
    </row>
    <row r="2145" spans="1:18" x14ac:dyDescent="0.3">
      <c r="A2145" s="4">
        <v>46112.291666666657</v>
      </c>
      <c r="B2145" s="3">
        <v>39.572500000000005</v>
      </c>
      <c r="C2145" s="3">
        <v>8</v>
      </c>
      <c r="D2145" s="3">
        <f t="shared" si="297"/>
        <v>30.366145833333338</v>
      </c>
      <c r="E2145" s="3">
        <f>MAX(B2145 - D2145/Inputs!$B$5, 0)</f>
        <v>5.0655160984848493</v>
      </c>
      <c r="F2145" s="3">
        <f>MAX(D2145*Inputs!$B$5 - B2145, 0)</f>
        <v>0</v>
      </c>
      <c r="G2145" s="3">
        <f t="shared" si="298"/>
        <v>8</v>
      </c>
      <c r="H2145" t="str">
        <f t="shared" si="299"/>
        <v>Reg</v>
      </c>
      <c r="I2145" s="3">
        <f t="shared" si="304"/>
        <v>340</v>
      </c>
      <c r="J2145" s="3">
        <f t="shared" si="305"/>
        <v>0</v>
      </c>
      <c r="K2145" s="3">
        <f>MIN(Inputs!$B$2, (Inputs!$B$8 - I2145)/Inputs!$B$9)</f>
        <v>0</v>
      </c>
      <c r="L2145" s="3">
        <f>MAX(MIN(Inputs!$B$2, I2145*Inputs!$B$10, Inputs!$B$8*Inputs!$B$4 - J2145), 0)</f>
        <v>170</v>
      </c>
      <c r="M2145" s="3">
        <f t="shared" si="300"/>
        <v>0</v>
      </c>
      <c r="N2145" s="3">
        <f t="shared" si="301"/>
        <v>0</v>
      </c>
      <c r="O2145" s="3">
        <f>IF(H2145="Reg", MIN(Inputs!$B$2, I2145*Inputs!$B$10, (Inputs!$B$8-I2145)/Inputs!$B$9), 0)</f>
        <v>0</v>
      </c>
      <c r="P2145" s="3">
        <f t="shared" si="302"/>
        <v>0</v>
      </c>
      <c r="Q2145" s="3">
        <f t="shared" si="303"/>
        <v>0</v>
      </c>
      <c r="R2145" s="3">
        <f>I2145 + M2145*Inputs!$B$9 - N2145/Inputs!$B$10</f>
        <v>340</v>
      </c>
    </row>
    <row r="2146" spans="1:18" x14ac:dyDescent="0.3">
      <c r="A2146" s="4">
        <v>46112.333333333343</v>
      </c>
      <c r="B2146" s="3">
        <v>40.97</v>
      </c>
      <c r="C2146" s="3">
        <v>2.5</v>
      </c>
      <c r="D2146" s="3">
        <f t="shared" si="297"/>
        <v>30.366145833333338</v>
      </c>
      <c r="E2146" s="3">
        <f>MAX(B2146 - D2146/Inputs!$B$5, 0)</f>
        <v>6.463016098484843</v>
      </c>
      <c r="F2146" s="3">
        <f>MAX(D2146*Inputs!$B$5 - B2146, 0)</f>
        <v>0</v>
      </c>
      <c r="G2146" s="3">
        <f t="shared" si="298"/>
        <v>2.5</v>
      </c>
      <c r="H2146" t="str">
        <f t="shared" si="299"/>
        <v>Discharge</v>
      </c>
      <c r="I2146" s="3">
        <f t="shared" si="304"/>
        <v>340</v>
      </c>
      <c r="J2146" s="3">
        <f t="shared" si="305"/>
        <v>0</v>
      </c>
      <c r="K2146" s="3">
        <f>MIN(Inputs!$B$2, (Inputs!$B$8 - I2146)/Inputs!$B$9)</f>
        <v>0</v>
      </c>
      <c r="L2146" s="3">
        <f>MAX(MIN(Inputs!$B$2, I2146*Inputs!$B$10, Inputs!$B$8*Inputs!$B$4 - J2146), 0)</f>
        <v>170</v>
      </c>
      <c r="M2146" s="3">
        <f t="shared" si="300"/>
        <v>0</v>
      </c>
      <c r="N2146" s="3">
        <f t="shared" si="301"/>
        <v>170</v>
      </c>
      <c r="O2146" s="3">
        <f>IF(H2146="Reg", MIN(Inputs!$B$2, I2146*Inputs!$B$10, (Inputs!$B$8-I2146)/Inputs!$B$9), 0)</f>
        <v>0</v>
      </c>
      <c r="P2146" s="3">
        <f t="shared" si="302"/>
        <v>6964.9</v>
      </c>
      <c r="Q2146" s="3">
        <f t="shared" si="303"/>
        <v>0</v>
      </c>
      <c r="R2146" s="3">
        <f>I2146 + M2146*Inputs!$B$9 - N2146/Inputs!$B$10</f>
        <v>158.77939109773115</v>
      </c>
    </row>
    <row r="2147" spans="1:18" x14ac:dyDescent="0.3">
      <c r="A2147" s="4">
        <v>46112.375</v>
      </c>
      <c r="B2147" s="3">
        <v>22.11</v>
      </c>
      <c r="C2147" s="3">
        <v>1</v>
      </c>
      <c r="D2147" s="3">
        <f t="shared" si="297"/>
        <v>30.366145833333338</v>
      </c>
      <c r="E2147" s="3">
        <f>MAX(B2147 - D2147/Inputs!$B$5, 0)</f>
        <v>0</v>
      </c>
      <c r="F2147" s="3">
        <f>MAX(D2147*Inputs!$B$5 - B2147, 0)</f>
        <v>4.6122083333333386</v>
      </c>
      <c r="G2147" s="3">
        <f t="shared" si="298"/>
        <v>1</v>
      </c>
      <c r="H2147" t="str">
        <f t="shared" si="299"/>
        <v>Charge</v>
      </c>
      <c r="I2147" s="3">
        <f t="shared" si="304"/>
        <v>158.77939109773115</v>
      </c>
      <c r="J2147" s="3">
        <f t="shared" si="305"/>
        <v>170</v>
      </c>
      <c r="K2147" s="3">
        <f>MIN(Inputs!$B$2, (Inputs!$B$8 - I2147)/Inputs!$B$9)</f>
        <v>170</v>
      </c>
      <c r="L2147" s="3">
        <f>MAX(MIN(Inputs!$B$2, I2147*Inputs!$B$10, Inputs!$B$8*Inputs!$B$4 - J2147), 0)</f>
        <v>148.94827166799323</v>
      </c>
      <c r="M2147" s="3">
        <f t="shared" si="300"/>
        <v>170</v>
      </c>
      <c r="N2147" s="3">
        <f t="shared" si="301"/>
        <v>0</v>
      </c>
      <c r="O2147" s="3">
        <f>IF(H2147="Reg", MIN(Inputs!$B$2, I2147*Inputs!$B$10, (Inputs!$B$8-I2147)/Inputs!$B$9), 0)</f>
        <v>0</v>
      </c>
      <c r="P2147" s="3">
        <f t="shared" si="302"/>
        <v>-3758.7</v>
      </c>
      <c r="Q2147" s="3">
        <f t="shared" si="303"/>
        <v>0</v>
      </c>
      <c r="R2147" s="3">
        <f>I2147 + M2147*Inputs!$B$9 - N2147/Inputs!$B$10</f>
        <v>318.25352693172772</v>
      </c>
    </row>
    <row r="2148" spans="1:18" x14ac:dyDescent="0.3">
      <c r="A2148" s="4">
        <v>46112.416666666657</v>
      </c>
      <c r="B2148" s="3">
        <v>22.565000000000001</v>
      </c>
      <c r="C2148" s="3">
        <v>0.51</v>
      </c>
      <c r="D2148" s="3">
        <f t="shared" si="297"/>
        <v>30.366145833333338</v>
      </c>
      <c r="E2148" s="3">
        <f>MAX(B2148 - D2148/Inputs!$B$5, 0)</f>
        <v>0</v>
      </c>
      <c r="F2148" s="3">
        <f>MAX(D2148*Inputs!$B$5 - B2148, 0)</f>
        <v>4.1572083333333367</v>
      </c>
      <c r="G2148" s="3">
        <f t="shared" si="298"/>
        <v>0.51</v>
      </c>
      <c r="H2148" t="str">
        <f t="shared" si="299"/>
        <v>Charge</v>
      </c>
      <c r="I2148" s="3">
        <f t="shared" si="304"/>
        <v>318.25352693172772</v>
      </c>
      <c r="J2148" s="3">
        <f t="shared" si="305"/>
        <v>170</v>
      </c>
      <c r="K2148" s="3">
        <f>MIN(Inputs!$B$2, (Inputs!$B$8 - I2148)/Inputs!$B$9)</f>
        <v>23.181818181818198</v>
      </c>
      <c r="L2148" s="3">
        <f>MAX(MIN(Inputs!$B$2, I2148*Inputs!$B$10, Inputs!$B$8*Inputs!$B$4 - J2148), 0)</f>
        <v>170</v>
      </c>
      <c r="M2148" s="3">
        <f t="shared" si="300"/>
        <v>23.181818181818198</v>
      </c>
      <c r="N2148" s="3">
        <f t="shared" si="301"/>
        <v>0</v>
      </c>
      <c r="O2148" s="3">
        <f>IF(H2148="Reg", MIN(Inputs!$B$2, I2148*Inputs!$B$10, (Inputs!$B$8-I2148)/Inputs!$B$9), 0)</f>
        <v>0</v>
      </c>
      <c r="P2148" s="3">
        <f t="shared" si="302"/>
        <v>-523.09772727272764</v>
      </c>
      <c r="Q2148" s="3">
        <f t="shared" si="303"/>
        <v>0</v>
      </c>
      <c r="R2148" s="3">
        <f>I2148 + M2148*Inputs!$B$9 - N2148/Inputs!$B$10</f>
        <v>340</v>
      </c>
    </row>
    <row r="2149" spans="1:18" x14ac:dyDescent="0.3">
      <c r="A2149" s="4">
        <v>46112.458333333343</v>
      </c>
      <c r="B2149" s="3">
        <v>28.284999999999997</v>
      </c>
      <c r="C2149" s="3">
        <v>0.5</v>
      </c>
      <c r="D2149" s="3">
        <f t="shared" si="297"/>
        <v>30.366145833333338</v>
      </c>
      <c r="E2149" s="3">
        <f>MAX(B2149 - D2149/Inputs!$B$5, 0)</f>
        <v>0</v>
      </c>
      <c r="F2149" s="3">
        <f>MAX(D2149*Inputs!$B$5 - B2149, 0)</f>
        <v>0</v>
      </c>
      <c r="G2149" s="3">
        <f t="shared" si="298"/>
        <v>0.5</v>
      </c>
      <c r="H2149" t="str">
        <f t="shared" si="299"/>
        <v>Reg</v>
      </c>
      <c r="I2149" s="3">
        <f t="shared" si="304"/>
        <v>340</v>
      </c>
      <c r="J2149" s="3">
        <f t="shared" si="305"/>
        <v>170</v>
      </c>
      <c r="K2149" s="3">
        <f>MIN(Inputs!$B$2, (Inputs!$B$8 - I2149)/Inputs!$B$9)</f>
        <v>0</v>
      </c>
      <c r="L2149" s="3">
        <f>MAX(MIN(Inputs!$B$2, I2149*Inputs!$B$10, Inputs!$B$8*Inputs!$B$4 - J2149), 0)</f>
        <v>170</v>
      </c>
      <c r="M2149" s="3">
        <f t="shared" si="300"/>
        <v>0</v>
      </c>
      <c r="N2149" s="3">
        <f t="shared" si="301"/>
        <v>0</v>
      </c>
      <c r="O2149" s="3">
        <f>IF(H2149="Reg", MIN(Inputs!$B$2, I2149*Inputs!$B$10, (Inputs!$B$8-I2149)/Inputs!$B$9), 0)</f>
        <v>0</v>
      </c>
      <c r="P2149" s="3">
        <f t="shared" si="302"/>
        <v>0</v>
      </c>
      <c r="Q2149" s="3">
        <f t="shared" si="303"/>
        <v>0</v>
      </c>
      <c r="R2149" s="3">
        <f>I2149 + M2149*Inputs!$B$9 - N2149/Inputs!$B$10</f>
        <v>340</v>
      </c>
    </row>
    <row r="2150" spans="1:18" x14ac:dyDescent="0.3">
      <c r="A2150" s="4">
        <v>46112.5</v>
      </c>
      <c r="B2150" s="3">
        <v>32.482500000000002</v>
      </c>
      <c r="C2150" s="3">
        <v>0.5</v>
      </c>
      <c r="D2150" s="3">
        <f t="shared" si="297"/>
        <v>30.366145833333338</v>
      </c>
      <c r="E2150" s="3">
        <f>MAX(B2150 - D2150/Inputs!$B$5, 0)</f>
        <v>0</v>
      </c>
      <c r="F2150" s="3">
        <f>MAX(D2150*Inputs!$B$5 - B2150, 0)</f>
        <v>0</v>
      </c>
      <c r="G2150" s="3">
        <f t="shared" si="298"/>
        <v>0.5</v>
      </c>
      <c r="H2150" t="str">
        <f t="shared" si="299"/>
        <v>Reg</v>
      </c>
      <c r="I2150" s="3">
        <f t="shared" si="304"/>
        <v>340</v>
      </c>
      <c r="J2150" s="3">
        <f t="shared" si="305"/>
        <v>170</v>
      </c>
      <c r="K2150" s="3">
        <f>MIN(Inputs!$B$2, (Inputs!$B$8 - I2150)/Inputs!$B$9)</f>
        <v>0</v>
      </c>
      <c r="L2150" s="3">
        <f>MAX(MIN(Inputs!$B$2, I2150*Inputs!$B$10, Inputs!$B$8*Inputs!$B$4 - J2150), 0)</f>
        <v>170</v>
      </c>
      <c r="M2150" s="3">
        <f t="shared" si="300"/>
        <v>0</v>
      </c>
      <c r="N2150" s="3">
        <f t="shared" si="301"/>
        <v>0</v>
      </c>
      <c r="O2150" s="3">
        <f>IF(H2150="Reg", MIN(Inputs!$B$2, I2150*Inputs!$B$10, (Inputs!$B$8-I2150)/Inputs!$B$9), 0)</f>
        <v>0</v>
      </c>
      <c r="P2150" s="3">
        <f t="shared" si="302"/>
        <v>0</v>
      </c>
      <c r="Q2150" s="3">
        <f t="shared" si="303"/>
        <v>0</v>
      </c>
      <c r="R2150" s="3">
        <f>I2150 + M2150*Inputs!$B$9 - N2150/Inputs!$B$10</f>
        <v>340</v>
      </c>
    </row>
    <row r="2151" spans="1:18" x14ac:dyDescent="0.3">
      <c r="A2151" s="4">
        <v>46112.541666666657</v>
      </c>
      <c r="B2151" s="3">
        <v>37.39</v>
      </c>
      <c r="C2151" s="3">
        <v>1</v>
      </c>
      <c r="D2151" s="3">
        <f t="shared" si="297"/>
        <v>30.366145833333338</v>
      </c>
      <c r="E2151" s="3">
        <f>MAX(B2151 - D2151/Inputs!$B$5, 0)</f>
        <v>2.8830160984848447</v>
      </c>
      <c r="F2151" s="3">
        <f>MAX(D2151*Inputs!$B$5 - B2151, 0)</f>
        <v>0</v>
      </c>
      <c r="G2151" s="3">
        <f t="shared" si="298"/>
        <v>1</v>
      </c>
      <c r="H2151" t="str">
        <f t="shared" si="299"/>
        <v>Discharge</v>
      </c>
      <c r="I2151" s="3">
        <f t="shared" si="304"/>
        <v>340</v>
      </c>
      <c r="J2151" s="3">
        <f t="shared" si="305"/>
        <v>170</v>
      </c>
      <c r="K2151" s="3">
        <f>MIN(Inputs!$B$2, (Inputs!$B$8 - I2151)/Inputs!$B$9)</f>
        <v>0</v>
      </c>
      <c r="L2151" s="3">
        <f>MAX(MIN(Inputs!$B$2, I2151*Inputs!$B$10, Inputs!$B$8*Inputs!$B$4 - J2151), 0)</f>
        <v>170</v>
      </c>
      <c r="M2151" s="3">
        <f t="shared" si="300"/>
        <v>0</v>
      </c>
      <c r="N2151" s="3">
        <f t="shared" si="301"/>
        <v>170</v>
      </c>
      <c r="O2151" s="3">
        <f>IF(H2151="Reg", MIN(Inputs!$B$2, I2151*Inputs!$B$10, (Inputs!$B$8-I2151)/Inputs!$B$9), 0)</f>
        <v>0</v>
      </c>
      <c r="P2151" s="3">
        <f t="shared" si="302"/>
        <v>6356.3</v>
      </c>
      <c r="Q2151" s="3">
        <f t="shared" si="303"/>
        <v>0</v>
      </c>
      <c r="R2151" s="3">
        <f>I2151 + M2151*Inputs!$B$9 - N2151/Inputs!$B$10</f>
        <v>158.77939109773115</v>
      </c>
    </row>
    <row r="2152" spans="1:18" x14ac:dyDescent="0.3">
      <c r="A2152" s="4">
        <v>46112.583333333343</v>
      </c>
      <c r="B2152" s="3">
        <v>44.222499999999997</v>
      </c>
      <c r="C2152" s="3">
        <v>1.36</v>
      </c>
      <c r="D2152" s="3">
        <f t="shared" si="297"/>
        <v>30.366145833333338</v>
      </c>
      <c r="E2152" s="3">
        <f>MAX(B2152 - D2152/Inputs!$B$5, 0)</f>
        <v>9.7155160984848408</v>
      </c>
      <c r="F2152" s="3">
        <f>MAX(D2152*Inputs!$B$5 - B2152, 0)</f>
        <v>0</v>
      </c>
      <c r="G2152" s="3">
        <f t="shared" si="298"/>
        <v>1.36</v>
      </c>
      <c r="H2152" t="str">
        <f t="shared" si="299"/>
        <v>Discharge</v>
      </c>
      <c r="I2152" s="3">
        <f t="shared" si="304"/>
        <v>158.77939109773115</v>
      </c>
      <c r="J2152" s="3">
        <f t="shared" si="305"/>
        <v>340</v>
      </c>
      <c r="K2152" s="3">
        <f>MIN(Inputs!$B$2, (Inputs!$B$8 - I2152)/Inputs!$B$9)</f>
        <v>170</v>
      </c>
      <c r="L2152" s="3">
        <f>MAX(MIN(Inputs!$B$2, I2152*Inputs!$B$10, Inputs!$B$8*Inputs!$B$4 - J2152), 0)</f>
        <v>0</v>
      </c>
      <c r="M2152" s="3">
        <f t="shared" si="300"/>
        <v>0</v>
      </c>
      <c r="N2152" s="3">
        <f t="shared" si="301"/>
        <v>0</v>
      </c>
      <c r="O2152" s="3">
        <f>IF(H2152="Reg", MIN(Inputs!$B$2, I2152*Inputs!$B$10, (Inputs!$B$8-I2152)/Inputs!$B$9), 0)</f>
        <v>0</v>
      </c>
      <c r="P2152" s="3">
        <f t="shared" si="302"/>
        <v>0</v>
      </c>
      <c r="Q2152" s="3">
        <f t="shared" si="303"/>
        <v>0</v>
      </c>
      <c r="R2152" s="3">
        <f>I2152 + M2152*Inputs!$B$9 - N2152/Inputs!$B$10</f>
        <v>158.77939109773115</v>
      </c>
    </row>
    <row r="2153" spans="1:18" x14ac:dyDescent="0.3">
      <c r="A2153" s="4">
        <v>46112.625</v>
      </c>
      <c r="B2153" s="3">
        <v>33.805</v>
      </c>
      <c r="C2153" s="3">
        <v>1.68</v>
      </c>
      <c r="D2153" s="3">
        <f t="shared" si="297"/>
        <v>30.366145833333338</v>
      </c>
      <c r="E2153" s="3">
        <f>MAX(B2153 - D2153/Inputs!$B$5, 0)</f>
        <v>0</v>
      </c>
      <c r="F2153" s="3">
        <f>MAX(D2153*Inputs!$B$5 - B2153, 0)</f>
        <v>0</v>
      </c>
      <c r="G2153" s="3">
        <f t="shared" si="298"/>
        <v>1.68</v>
      </c>
      <c r="H2153" t="str">
        <f t="shared" si="299"/>
        <v>Reg</v>
      </c>
      <c r="I2153" s="3">
        <f t="shared" si="304"/>
        <v>158.77939109773115</v>
      </c>
      <c r="J2153" s="3">
        <f t="shared" si="305"/>
        <v>340</v>
      </c>
      <c r="K2153" s="3">
        <f>MIN(Inputs!$B$2, (Inputs!$B$8 - I2153)/Inputs!$B$9)</f>
        <v>170</v>
      </c>
      <c r="L2153" s="3">
        <f>MAX(MIN(Inputs!$B$2, I2153*Inputs!$B$10, Inputs!$B$8*Inputs!$B$4 - J2153), 0)</f>
        <v>0</v>
      </c>
      <c r="M2153" s="3">
        <f t="shared" si="300"/>
        <v>0</v>
      </c>
      <c r="N2153" s="3">
        <f t="shared" si="301"/>
        <v>0</v>
      </c>
      <c r="O2153" s="3">
        <f>IF(H2153="Reg", MIN(Inputs!$B$2, I2153*Inputs!$B$10, (Inputs!$B$8-I2153)/Inputs!$B$9), 0)</f>
        <v>148.94827166799323</v>
      </c>
      <c r="P2153" s="3">
        <f t="shared" si="302"/>
        <v>0</v>
      </c>
      <c r="Q2153" s="3">
        <f t="shared" si="303"/>
        <v>250.2330964022286</v>
      </c>
      <c r="R2153" s="3">
        <f>I2153 + M2153*Inputs!$B$9 - N2153/Inputs!$B$10</f>
        <v>158.77939109773115</v>
      </c>
    </row>
    <row r="2154" spans="1:18" x14ac:dyDescent="0.3">
      <c r="A2154" s="4">
        <v>46112.666666666657</v>
      </c>
      <c r="B2154" s="3">
        <v>35.572500000000005</v>
      </c>
      <c r="C2154" s="3">
        <v>1.1000000000000001</v>
      </c>
      <c r="D2154" s="3">
        <f t="shared" si="297"/>
        <v>30.366145833333338</v>
      </c>
      <c r="E2154" s="3">
        <f>MAX(B2154 - D2154/Inputs!$B$5, 0)</f>
        <v>1.0655160984848493</v>
      </c>
      <c r="F2154" s="3">
        <f>MAX(D2154*Inputs!$B$5 - B2154, 0)</f>
        <v>0</v>
      </c>
      <c r="G2154" s="3">
        <f t="shared" si="298"/>
        <v>1.1000000000000001</v>
      </c>
      <c r="H2154" t="str">
        <f t="shared" si="299"/>
        <v>Reg</v>
      </c>
      <c r="I2154" s="3">
        <f t="shared" si="304"/>
        <v>158.77939109773115</v>
      </c>
      <c r="J2154" s="3">
        <f t="shared" si="305"/>
        <v>340</v>
      </c>
      <c r="K2154" s="3">
        <f>MIN(Inputs!$B$2, (Inputs!$B$8 - I2154)/Inputs!$B$9)</f>
        <v>170</v>
      </c>
      <c r="L2154" s="3">
        <f>MAX(MIN(Inputs!$B$2, I2154*Inputs!$B$10, Inputs!$B$8*Inputs!$B$4 - J2154), 0)</f>
        <v>0</v>
      </c>
      <c r="M2154" s="3">
        <f t="shared" si="300"/>
        <v>0</v>
      </c>
      <c r="N2154" s="3">
        <f t="shared" si="301"/>
        <v>0</v>
      </c>
      <c r="O2154" s="3">
        <f>IF(H2154="Reg", MIN(Inputs!$B$2, I2154*Inputs!$B$10, (Inputs!$B$8-I2154)/Inputs!$B$9), 0)</f>
        <v>148.94827166799323</v>
      </c>
      <c r="P2154" s="3">
        <f t="shared" si="302"/>
        <v>0</v>
      </c>
      <c r="Q2154" s="3">
        <f t="shared" si="303"/>
        <v>163.84309883479256</v>
      </c>
      <c r="R2154" s="3">
        <f>I2154 + M2154*Inputs!$B$9 - N2154/Inputs!$B$10</f>
        <v>158.77939109773115</v>
      </c>
    </row>
    <row r="2155" spans="1:18" x14ac:dyDescent="0.3">
      <c r="A2155" s="4">
        <v>46112.708333333343</v>
      </c>
      <c r="B2155" s="3">
        <v>30.987500000000001</v>
      </c>
      <c r="C2155" s="3">
        <v>0.98</v>
      </c>
      <c r="D2155" s="3">
        <f t="shared" si="297"/>
        <v>30.366145833333338</v>
      </c>
      <c r="E2155" s="3">
        <f>MAX(B2155 - D2155/Inputs!$B$5, 0)</f>
        <v>0</v>
      </c>
      <c r="F2155" s="3">
        <f>MAX(D2155*Inputs!$B$5 - B2155, 0)</f>
        <v>0</v>
      </c>
      <c r="G2155" s="3">
        <f t="shared" si="298"/>
        <v>0.98</v>
      </c>
      <c r="H2155" t="str">
        <f t="shared" si="299"/>
        <v>Reg</v>
      </c>
      <c r="I2155" s="3">
        <f t="shared" si="304"/>
        <v>158.77939109773115</v>
      </c>
      <c r="J2155" s="3">
        <f t="shared" si="305"/>
        <v>340</v>
      </c>
      <c r="K2155" s="3">
        <f>MIN(Inputs!$B$2, (Inputs!$B$8 - I2155)/Inputs!$B$9)</f>
        <v>170</v>
      </c>
      <c r="L2155" s="3">
        <f>MAX(MIN(Inputs!$B$2, I2155*Inputs!$B$10, Inputs!$B$8*Inputs!$B$4 - J2155), 0)</f>
        <v>0</v>
      </c>
      <c r="M2155" s="3">
        <f t="shared" si="300"/>
        <v>0</v>
      </c>
      <c r="N2155" s="3">
        <f t="shared" si="301"/>
        <v>0</v>
      </c>
      <c r="O2155" s="3">
        <f>IF(H2155="Reg", MIN(Inputs!$B$2, I2155*Inputs!$B$10, (Inputs!$B$8-I2155)/Inputs!$B$9), 0)</f>
        <v>148.94827166799323</v>
      </c>
      <c r="P2155" s="3">
        <f t="shared" si="302"/>
        <v>0</v>
      </c>
      <c r="Q2155" s="3">
        <f t="shared" si="303"/>
        <v>145.96930623463336</v>
      </c>
      <c r="R2155" s="3">
        <f>I2155 + M2155*Inputs!$B$9 - N2155/Inputs!$B$10</f>
        <v>158.77939109773115</v>
      </c>
    </row>
    <row r="2156" spans="1:18" x14ac:dyDescent="0.3">
      <c r="A2156" s="4">
        <v>46112.75</v>
      </c>
      <c r="B2156" s="3">
        <v>36.372500000000002</v>
      </c>
      <c r="C2156" s="3">
        <v>7.88</v>
      </c>
      <c r="D2156" s="3">
        <f t="shared" si="297"/>
        <v>30.366145833333338</v>
      </c>
      <c r="E2156" s="3">
        <f>MAX(B2156 - D2156/Inputs!$B$5, 0)</f>
        <v>1.8655160984848465</v>
      </c>
      <c r="F2156" s="3">
        <f>MAX(D2156*Inputs!$B$5 - B2156, 0)</f>
        <v>0</v>
      </c>
      <c r="G2156" s="3">
        <f t="shared" si="298"/>
        <v>7.88</v>
      </c>
      <c r="H2156" t="str">
        <f t="shared" si="299"/>
        <v>Reg</v>
      </c>
      <c r="I2156" s="3">
        <f t="shared" si="304"/>
        <v>158.77939109773115</v>
      </c>
      <c r="J2156" s="3">
        <f t="shared" si="305"/>
        <v>340</v>
      </c>
      <c r="K2156" s="3">
        <f>MIN(Inputs!$B$2, (Inputs!$B$8 - I2156)/Inputs!$B$9)</f>
        <v>170</v>
      </c>
      <c r="L2156" s="3">
        <f>MAX(MIN(Inputs!$B$2, I2156*Inputs!$B$10, Inputs!$B$8*Inputs!$B$4 - J2156), 0)</f>
        <v>0</v>
      </c>
      <c r="M2156" s="3">
        <f t="shared" si="300"/>
        <v>0</v>
      </c>
      <c r="N2156" s="3">
        <f t="shared" si="301"/>
        <v>0</v>
      </c>
      <c r="O2156" s="3">
        <f>IF(H2156="Reg", MIN(Inputs!$B$2, I2156*Inputs!$B$10, (Inputs!$B$8-I2156)/Inputs!$B$9), 0)</f>
        <v>148.94827166799323</v>
      </c>
      <c r="P2156" s="3">
        <f t="shared" si="302"/>
        <v>0</v>
      </c>
      <c r="Q2156" s="3">
        <f t="shared" si="303"/>
        <v>1173.7123807437865</v>
      </c>
      <c r="R2156" s="3">
        <f>I2156 + M2156*Inputs!$B$9 - N2156/Inputs!$B$10</f>
        <v>158.77939109773115</v>
      </c>
    </row>
    <row r="2157" spans="1:18" x14ac:dyDescent="0.3">
      <c r="A2157" s="4">
        <v>46112.791666666657</v>
      </c>
      <c r="B2157" s="3">
        <v>52.355000000000004</v>
      </c>
      <c r="C2157" s="3">
        <v>24</v>
      </c>
      <c r="D2157" s="3">
        <f t="shared" si="297"/>
        <v>30.366145833333338</v>
      </c>
      <c r="E2157" s="3">
        <f>MAX(B2157 - D2157/Inputs!$B$5, 0)</f>
        <v>17.848016098484848</v>
      </c>
      <c r="F2157" s="3">
        <f>MAX(D2157*Inputs!$B$5 - B2157, 0)</f>
        <v>0</v>
      </c>
      <c r="G2157" s="3">
        <f t="shared" si="298"/>
        <v>24</v>
      </c>
      <c r="H2157" t="str">
        <f t="shared" si="299"/>
        <v>Reg</v>
      </c>
      <c r="I2157" s="3">
        <f t="shared" si="304"/>
        <v>158.77939109773115</v>
      </c>
      <c r="J2157" s="3">
        <f t="shared" si="305"/>
        <v>340</v>
      </c>
      <c r="K2157" s="3">
        <f>MIN(Inputs!$B$2, (Inputs!$B$8 - I2157)/Inputs!$B$9)</f>
        <v>170</v>
      </c>
      <c r="L2157" s="3">
        <f>MAX(MIN(Inputs!$B$2, I2157*Inputs!$B$10, Inputs!$B$8*Inputs!$B$4 - J2157), 0)</f>
        <v>0</v>
      </c>
      <c r="M2157" s="3">
        <f t="shared" si="300"/>
        <v>0</v>
      </c>
      <c r="N2157" s="3">
        <f t="shared" si="301"/>
        <v>0</v>
      </c>
      <c r="O2157" s="3">
        <f>IF(H2157="Reg", MIN(Inputs!$B$2, I2157*Inputs!$B$10, (Inputs!$B$8-I2157)/Inputs!$B$9), 0)</f>
        <v>148.94827166799323</v>
      </c>
      <c r="P2157" s="3">
        <f t="shared" si="302"/>
        <v>0</v>
      </c>
      <c r="Q2157" s="3">
        <f t="shared" si="303"/>
        <v>3574.7585200318372</v>
      </c>
      <c r="R2157" s="3">
        <f>I2157 + M2157*Inputs!$B$9 - N2157/Inputs!$B$10</f>
        <v>158.77939109773115</v>
      </c>
    </row>
    <row r="2158" spans="1:18" x14ac:dyDescent="0.3">
      <c r="A2158" s="4">
        <v>46112.833333333343</v>
      </c>
      <c r="B2158" s="3">
        <v>34.692500000000003</v>
      </c>
      <c r="C2158" s="3">
        <v>0.05</v>
      </c>
      <c r="D2158" s="3">
        <f t="shared" si="297"/>
        <v>30.366145833333338</v>
      </c>
      <c r="E2158" s="3">
        <f>MAX(B2158 - D2158/Inputs!$B$5, 0)</f>
        <v>0.18551609848484674</v>
      </c>
      <c r="F2158" s="3">
        <f>MAX(D2158*Inputs!$B$5 - B2158, 0)</f>
        <v>0</v>
      </c>
      <c r="G2158" s="3">
        <f t="shared" si="298"/>
        <v>0.05</v>
      </c>
      <c r="H2158" t="str">
        <f t="shared" si="299"/>
        <v>Discharge</v>
      </c>
      <c r="I2158" s="3">
        <f t="shared" si="304"/>
        <v>158.77939109773115</v>
      </c>
      <c r="J2158" s="3">
        <f t="shared" si="305"/>
        <v>340</v>
      </c>
      <c r="K2158" s="3">
        <f>MIN(Inputs!$B$2, (Inputs!$B$8 - I2158)/Inputs!$B$9)</f>
        <v>170</v>
      </c>
      <c r="L2158" s="3">
        <f>MAX(MIN(Inputs!$B$2, I2158*Inputs!$B$10, Inputs!$B$8*Inputs!$B$4 - J2158), 0)</f>
        <v>0</v>
      </c>
      <c r="M2158" s="3">
        <f t="shared" si="300"/>
        <v>0</v>
      </c>
      <c r="N2158" s="3">
        <f t="shared" si="301"/>
        <v>0</v>
      </c>
      <c r="O2158" s="3">
        <f>IF(H2158="Reg", MIN(Inputs!$B$2, I2158*Inputs!$B$10, (Inputs!$B$8-I2158)/Inputs!$B$9), 0)</f>
        <v>0</v>
      </c>
      <c r="P2158" s="3">
        <f t="shared" si="302"/>
        <v>0</v>
      </c>
      <c r="Q2158" s="3">
        <f t="shared" si="303"/>
        <v>0</v>
      </c>
      <c r="R2158" s="3">
        <f>I2158 + M2158*Inputs!$B$9 - N2158/Inputs!$B$10</f>
        <v>158.77939109773115</v>
      </c>
    </row>
    <row r="2159" spans="1:18" x14ac:dyDescent="0.3">
      <c r="A2159" s="4">
        <v>46112.875</v>
      </c>
      <c r="B2159" s="3">
        <v>27.082500000000003</v>
      </c>
      <c r="C2159" s="3">
        <v>0.05</v>
      </c>
      <c r="D2159" s="3">
        <f t="shared" si="297"/>
        <v>30.366145833333338</v>
      </c>
      <c r="E2159" s="3">
        <f>MAX(B2159 - D2159/Inputs!$B$5, 0)</f>
        <v>0</v>
      </c>
      <c r="F2159" s="3">
        <f>MAX(D2159*Inputs!$B$5 - B2159, 0)</f>
        <v>0</v>
      </c>
      <c r="G2159" s="3">
        <f t="shared" si="298"/>
        <v>0.05</v>
      </c>
      <c r="H2159" t="str">
        <f t="shared" si="299"/>
        <v>Reg</v>
      </c>
      <c r="I2159" s="3">
        <f t="shared" si="304"/>
        <v>158.77939109773115</v>
      </c>
      <c r="J2159" s="3">
        <f t="shared" si="305"/>
        <v>340</v>
      </c>
      <c r="K2159" s="3">
        <f>MIN(Inputs!$B$2, (Inputs!$B$8 - I2159)/Inputs!$B$9)</f>
        <v>170</v>
      </c>
      <c r="L2159" s="3">
        <f>MAX(MIN(Inputs!$B$2, I2159*Inputs!$B$10, Inputs!$B$8*Inputs!$B$4 - J2159), 0)</f>
        <v>0</v>
      </c>
      <c r="M2159" s="3">
        <f t="shared" si="300"/>
        <v>0</v>
      </c>
      <c r="N2159" s="3">
        <f t="shared" si="301"/>
        <v>0</v>
      </c>
      <c r="O2159" s="3">
        <f>IF(H2159="Reg", MIN(Inputs!$B$2, I2159*Inputs!$B$10, (Inputs!$B$8-I2159)/Inputs!$B$9), 0)</f>
        <v>148.94827166799323</v>
      </c>
      <c r="P2159" s="3">
        <f t="shared" si="302"/>
        <v>0</v>
      </c>
      <c r="Q2159" s="3">
        <f t="shared" si="303"/>
        <v>7.447413583399662</v>
      </c>
      <c r="R2159" s="3">
        <f>I2159 + M2159*Inputs!$B$9 - N2159/Inputs!$B$10</f>
        <v>158.77939109773115</v>
      </c>
    </row>
    <row r="2160" spans="1:18" x14ac:dyDescent="0.3">
      <c r="A2160" s="4">
        <v>46112.916666666657</v>
      </c>
      <c r="B2160" s="3">
        <v>24.004999999999995</v>
      </c>
      <c r="C2160" s="3">
        <v>0.04</v>
      </c>
      <c r="D2160" s="3">
        <f t="shared" si="297"/>
        <v>30.366145833333338</v>
      </c>
      <c r="E2160" s="3">
        <f>MAX(B2160 - D2160/Inputs!$B$5, 0)</f>
        <v>0</v>
      </c>
      <c r="F2160" s="3">
        <f>MAX(D2160*Inputs!$B$5 - B2160, 0)</f>
        <v>2.7172083333333426</v>
      </c>
      <c r="G2160" s="3">
        <f t="shared" si="298"/>
        <v>0.04</v>
      </c>
      <c r="H2160" t="str">
        <f t="shared" si="299"/>
        <v>Charge</v>
      </c>
      <c r="I2160" s="3">
        <f t="shared" si="304"/>
        <v>158.77939109773115</v>
      </c>
      <c r="J2160" s="3">
        <f t="shared" si="305"/>
        <v>340</v>
      </c>
      <c r="K2160" s="3">
        <f>MIN(Inputs!$B$2, (Inputs!$B$8 - I2160)/Inputs!$B$9)</f>
        <v>170</v>
      </c>
      <c r="L2160" s="3">
        <f>MAX(MIN(Inputs!$B$2, I2160*Inputs!$B$10, Inputs!$B$8*Inputs!$B$4 - J2160), 0)</f>
        <v>0</v>
      </c>
      <c r="M2160" s="3">
        <f t="shared" si="300"/>
        <v>170</v>
      </c>
      <c r="N2160" s="3">
        <f t="shared" si="301"/>
        <v>0</v>
      </c>
      <c r="O2160" s="3">
        <f>IF(H2160="Reg", MIN(Inputs!$B$2, I2160*Inputs!$B$10, (Inputs!$B$8-I2160)/Inputs!$B$9), 0)</f>
        <v>0</v>
      </c>
      <c r="P2160" s="3">
        <f t="shared" si="302"/>
        <v>-4080.8499999999995</v>
      </c>
      <c r="Q2160" s="3">
        <f t="shared" si="303"/>
        <v>0</v>
      </c>
      <c r="R2160" s="3">
        <f>I2160 + M2160*Inputs!$B$9 - N2160/Inputs!$B$10</f>
        <v>318.25352693172772</v>
      </c>
    </row>
    <row r="2161" spans="1:18" x14ac:dyDescent="0.3">
      <c r="A2161" s="4">
        <v>46112.958333333343</v>
      </c>
      <c r="B2161" s="3">
        <v>24.127499999999998</v>
      </c>
      <c r="C2161" s="3">
        <v>0.04</v>
      </c>
      <c r="D2161" s="3">
        <f t="shared" si="297"/>
        <v>30.366145833333338</v>
      </c>
      <c r="E2161" s="3">
        <f>MAX(B2161 - D2161/Inputs!$B$5, 0)</f>
        <v>0</v>
      </c>
      <c r="F2161" s="3">
        <f>MAX(D2161*Inputs!$B$5 - B2161, 0)</f>
        <v>2.5947083333333403</v>
      </c>
      <c r="G2161" s="3">
        <f t="shared" si="298"/>
        <v>0.04</v>
      </c>
      <c r="H2161" t="str">
        <f t="shared" si="299"/>
        <v>Charge</v>
      </c>
      <c r="I2161" s="3">
        <f t="shared" si="304"/>
        <v>318.25352693172772</v>
      </c>
      <c r="J2161" s="3">
        <f t="shared" si="305"/>
        <v>340</v>
      </c>
      <c r="K2161" s="3">
        <f>MIN(Inputs!$B$2, (Inputs!$B$8 - I2161)/Inputs!$B$9)</f>
        <v>23.181818181818198</v>
      </c>
      <c r="L2161" s="3">
        <f>MAX(MIN(Inputs!$B$2, I2161*Inputs!$B$10, Inputs!$B$8*Inputs!$B$4 - J2161), 0)</f>
        <v>0</v>
      </c>
      <c r="M2161" s="3">
        <f t="shared" si="300"/>
        <v>23.181818181818198</v>
      </c>
      <c r="N2161" s="3">
        <f t="shared" si="301"/>
        <v>0</v>
      </c>
      <c r="O2161" s="3">
        <f>IF(H2161="Reg", MIN(Inputs!$B$2, I2161*Inputs!$B$10, (Inputs!$B$8-I2161)/Inputs!$B$9), 0)</f>
        <v>0</v>
      </c>
      <c r="P2161" s="3">
        <f t="shared" si="302"/>
        <v>-559.31931818181852</v>
      </c>
      <c r="Q2161" s="3">
        <f t="shared" si="303"/>
        <v>0</v>
      </c>
      <c r="R2161" s="3">
        <f>I2161 + M2161*Inputs!$B$9 - N2161/Inputs!$B$10</f>
        <v>340</v>
      </c>
    </row>
    <row r="2162" spans="1:18" x14ac:dyDescent="0.3">
      <c r="A2162" s="4">
        <v>46113</v>
      </c>
      <c r="B2162" s="3">
        <v>21.97</v>
      </c>
      <c r="C2162" s="3">
        <v>0.04</v>
      </c>
      <c r="D2162" s="3">
        <f t="shared" si="297"/>
        <v>32.295520833333335</v>
      </c>
      <c r="E2162" s="3">
        <f>MAX(B2162 - D2162/Inputs!$B$5, 0)</f>
        <v>0</v>
      </c>
      <c r="F2162" s="3">
        <f>MAX(D2162*Inputs!$B$5 - B2162, 0)</f>
        <v>6.4500583333333346</v>
      </c>
      <c r="G2162" s="3">
        <f t="shared" si="298"/>
        <v>0.04</v>
      </c>
      <c r="H2162" t="str">
        <f t="shared" si="299"/>
        <v>Charge</v>
      </c>
      <c r="I2162" s="3">
        <f t="shared" si="304"/>
        <v>340</v>
      </c>
      <c r="J2162" s="3">
        <f t="shared" si="305"/>
        <v>0</v>
      </c>
      <c r="K2162" s="3">
        <f>MIN(Inputs!$B$2, (Inputs!$B$8 - I2162)/Inputs!$B$9)</f>
        <v>0</v>
      </c>
      <c r="L2162" s="3">
        <f>MAX(MIN(Inputs!$B$2, I2162*Inputs!$B$10, Inputs!$B$8*Inputs!$B$4 - J2162), 0)</f>
        <v>170</v>
      </c>
      <c r="M2162" s="3">
        <f t="shared" si="300"/>
        <v>0</v>
      </c>
      <c r="N2162" s="3">
        <f t="shared" si="301"/>
        <v>0</v>
      </c>
      <c r="O2162" s="3">
        <f>IF(H2162="Reg", MIN(Inputs!$B$2, I2162*Inputs!$B$10, (Inputs!$B$8-I2162)/Inputs!$B$9), 0)</f>
        <v>0</v>
      </c>
      <c r="P2162" s="3">
        <f t="shared" si="302"/>
        <v>0</v>
      </c>
      <c r="Q2162" s="3">
        <f t="shared" si="303"/>
        <v>0</v>
      </c>
      <c r="R2162" s="3">
        <f>I2162 + M2162*Inputs!$B$9 - N2162/Inputs!$B$10</f>
        <v>340</v>
      </c>
    </row>
    <row r="2163" spans="1:18" x14ac:dyDescent="0.3">
      <c r="A2163" s="4">
        <v>46113.041666666657</v>
      </c>
      <c r="B2163" s="3">
        <v>17.46</v>
      </c>
      <c r="C2163" s="3">
        <v>0.04</v>
      </c>
      <c r="D2163" s="3">
        <f t="shared" si="297"/>
        <v>32.295520833333335</v>
      </c>
      <c r="E2163" s="3">
        <f>MAX(B2163 - D2163/Inputs!$B$5, 0)</f>
        <v>0</v>
      </c>
      <c r="F2163" s="3">
        <f>MAX(D2163*Inputs!$B$5 - B2163, 0)</f>
        <v>10.960058333333333</v>
      </c>
      <c r="G2163" s="3">
        <f t="shared" si="298"/>
        <v>0.04</v>
      </c>
      <c r="H2163" t="str">
        <f t="shared" si="299"/>
        <v>Charge</v>
      </c>
      <c r="I2163" s="3">
        <f t="shared" si="304"/>
        <v>340</v>
      </c>
      <c r="J2163" s="3">
        <f t="shared" si="305"/>
        <v>0</v>
      </c>
      <c r="K2163" s="3">
        <f>MIN(Inputs!$B$2, (Inputs!$B$8 - I2163)/Inputs!$B$9)</f>
        <v>0</v>
      </c>
      <c r="L2163" s="3">
        <f>MAX(MIN(Inputs!$B$2, I2163*Inputs!$B$10, Inputs!$B$8*Inputs!$B$4 - J2163), 0)</f>
        <v>170</v>
      </c>
      <c r="M2163" s="3">
        <f t="shared" si="300"/>
        <v>0</v>
      </c>
      <c r="N2163" s="3">
        <f t="shared" si="301"/>
        <v>0</v>
      </c>
      <c r="O2163" s="3">
        <f>IF(H2163="Reg", MIN(Inputs!$B$2, I2163*Inputs!$B$10, (Inputs!$B$8-I2163)/Inputs!$B$9), 0)</f>
        <v>0</v>
      </c>
      <c r="P2163" s="3">
        <f t="shared" si="302"/>
        <v>0</v>
      </c>
      <c r="Q2163" s="3">
        <f t="shared" si="303"/>
        <v>0</v>
      </c>
      <c r="R2163" s="3">
        <f>I2163 + M2163*Inputs!$B$9 - N2163/Inputs!$B$10</f>
        <v>340</v>
      </c>
    </row>
    <row r="2164" spans="1:18" x14ac:dyDescent="0.3">
      <c r="A2164" s="4">
        <v>46113.083333333343</v>
      </c>
      <c r="B2164" s="3">
        <v>17.5975</v>
      </c>
      <c r="C2164" s="3">
        <v>0.04</v>
      </c>
      <c r="D2164" s="3">
        <f t="shared" si="297"/>
        <v>32.295520833333335</v>
      </c>
      <c r="E2164" s="3">
        <f>MAX(B2164 - D2164/Inputs!$B$5, 0)</f>
        <v>0</v>
      </c>
      <c r="F2164" s="3">
        <f>MAX(D2164*Inputs!$B$5 - B2164, 0)</f>
        <v>10.822558333333333</v>
      </c>
      <c r="G2164" s="3">
        <f t="shared" si="298"/>
        <v>0.04</v>
      </c>
      <c r="H2164" t="str">
        <f t="shared" si="299"/>
        <v>Charge</v>
      </c>
      <c r="I2164" s="3">
        <f t="shared" si="304"/>
        <v>340</v>
      </c>
      <c r="J2164" s="3">
        <f t="shared" si="305"/>
        <v>0</v>
      </c>
      <c r="K2164" s="3">
        <f>MIN(Inputs!$B$2, (Inputs!$B$8 - I2164)/Inputs!$B$9)</f>
        <v>0</v>
      </c>
      <c r="L2164" s="3">
        <f>MAX(MIN(Inputs!$B$2, I2164*Inputs!$B$10, Inputs!$B$8*Inputs!$B$4 - J2164), 0)</f>
        <v>170</v>
      </c>
      <c r="M2164" s="3">
        <f t="shared" si="300"/>
        <v>0</v>
      </c>
      <c r="N2164" s="3">
        <f t="shared" si="301"/>
        <v>0</v>
      </c>
      <c r="O2164" s="3">
        <f>IF(H2164="Reg", MIN(Inputs!$B$2, I2164*Inputs!$B$10, (Inputs!$B$8-I2164)/Inputs!$B$9), 0)</f>
        <v>0</v>
      </c>
      <c r="P2164" s="3">
        <f t="shared" si="302"/>
        <v>0</v>
      </c>
      <c r="Q2164" s="3">
        <f t="shared" si="303"/>
        <v>0</v>
      </c>
      <c r="R2164" s="3">
        <f>I2164 + M2164*Inputs!$B$9 - N2164/Inputs!$B$10</f>
        <v>340</v>
      </c>
    </row>
    <row r="2165" spans="1:18" x14ac:dyDescent="0.3">
      <c r="A2165" s="4">
        <v>46113.125</v>
      </c>
      <c r="B2165" s="3">
        <v>17.97</v>
      </c>
      <c r="C2165" s="3">
        <v>0.04</v>
      </c>
      <c r="D2165" s="3">
        <f t="shared" si="297"/>
        <v>32.295520833333335</v>
      </c>
      <c r="E2165" s="3">
        <f>MAX(B2165 - D2165/Inputs!$B$5, 0)</f>
        <v>0</v>
      </c>
      <c r="F2165" s="3">
        <f>MAX(D2165*Inputs!$B$5 - B2165, 0)</f>
        <v>10.450058333333335</v>
      </c>
      <c r="G2165" s="3">
        <f t="shared" si="298"/>
        <v>0.04</v>
      </c>
      <c r="H2165" t="str">
        <f t="shared" si="299"/>
        <v>Charge</v>
      </c>
      <c r="I2165" s="3">
        <f t="shared" si="304"/>
        <v>340</v>
      </c>
      <c r="J2165" s="3">
        <f t="shared" si="305"/>
        <v>0</v>
      </c>
      <c r="K2165" s="3">
        <f>MIN(Inputs!$B$2, (Inputs!$B$8 - I2165)/Inputs!$B$9)</f>
        <v>0</v>
      </c>
      <c r="L2165" s="3">
        <f>MAX(MIN(Inputs!$B$2, I2165*Inputs!$B$10, Inputs!$B$8*Inputs!$B$4 - J2165), 0)</f>
        <v>170</v>
      </c>
      <c r="M2165" s="3">
        <f t="shared" si="300"/>
        <v>0</v>
      </c>
      <c r="N2165" s="3">
        <f t="shared" si="301"/>
        <v>0</v>
      </c>
      <c r="O2165" s="3">
        <f>IF(H2165="Reg", MIN(Inputs!$B$2, I2165*Inputs!$B$10, (Inputs!$B$8-I2165)/Inputs!$B$9), 0)</f>
        <v>0</v>
      </c>
      <c r="P2165" s="3">
        <f t="shared" si="302"/>
        <v>0</v>
      </c>
      <c r="Q2165" s="3">
        <f t="shared" si="303"/>
        <v>0</v>
      </c>
      <c r="R2165" s="3">
        <f>I2165 + M2165*Inputs!$B$9 - N2165/Inputs!$B$10</f>
        <v>340</v>
      </c>
    </row>
    <row r="2166" spans="1:18" x14ac:dyDescent="0.3">
      <c r="A2166" s="4">
        <v>46113.166666666657</v>
      </c>
      <c r="B2166" s="3">
        <v>19.762500000000003</v>
      </c>
      <c r="C2166" s="3">
        <v>0.05</v>
      </c>
      <c r="D2166" s="3">
        <f t="shared" si="297"/>
        <v>32.295520833333335</v>
      </c>
      <c r="E2166" s="3">
        <f>MAX(B2166 - D2166/Inputs!$B$5, 0)</f>
        <v>0</v>
      </c>
      <c r="F2166" s="3">
        <f>MAX(D2166*Inputs!$B$5 - B2166, 0)</f>
        <v>8.6575583333333306</v>
      </c>
      <c r="G2166" s="3">
        <f t="shared" si="298"/>
        <v>0.05</v>
      </c>
      <c r="H2166" t="str">
        <f t="shared" si="299"/>
        <v>Charge</v>
      </c>
      <c r="I2166" s="3">
        <f t="shared" si="304"/>
        <v>340</v>
      </c>
      <c r="J2166" s="3">
        <f t="shared" si="305"/>
        <v>0</v>
      </c>
      <c r="K2166" s="3">
        <f>MIN(Inputs!$B$2, (Inputs!$B$8 - I2166)/Inputs!$B$9)</f>
        <v>0</v>
      </c>
      <c r="L2166" s="3">
        <f>MAX(MIN(Inputs!$B$2, I2166*Inputs!$B$10, Inputs!$B$8*Inputs!$B$4 - J2166), 0)</f>
        <v>170</v>
      </c>
      <c r="M2166" s="3">
        <f t="shared" si="300"/>
        <v>0</v>
      </c>
      <c r="N2166" s="3">
        <f t="shared" si="301"/>
        <v>0</v>
      </c>
      <c r="O2166" s="3">
        <f>IF(H2166="Reg", MIN(Inputs!$B$2, I2166*Inputs!$B$10, (Inputs!$B$8-I2166)/Inputs!$B$9), 0)</f>
        <v>0</v>
      </c>
      <c r="P2166" s="3">
        <f t="shared" si="302"/>
        <v>0</v>
      </c>
      <c r="Q2166" s="3">
        <f t="shared" si="303"/>
        <v>0</v>
      </c>
      <c r="R2166" s="3">
        <f>I2166 + M2166*Inputs!$B$9 - N2166/Inputs!$B$10</f>
        <v>340</v>
      </c>
    </row>
    <row r="2167" spans="1:18" x14ac:dyDescent="0.3">
      <c r="A2167" s="4">
        <v>46113.208333333343</v>
      </c>
      <c r="B2167" s="3">
        <v>22.072500000000002</v>
      </c>
      <c r="C2167" s="3">
        <v>0.1</v>
      </c>
      <c r="D2167" s="3">
        <f t="shared" si="297"/>
        <v>32.295520833333335</v>
      </c>
      <c r="E2167" s="3">
        <f>MAX(B2167 - D2167/Inputs!$B$5, 0)</f>
        <v>0</v>
      </c>
      <c r="F2167" s="3">
        <f>MAX(D2167*Inputs!$B$5 - B2167, 0)</f>
        <v>6.3475583333333319</v>
      </c>
      <c r="G2167" s="3">
        <f t="shared" si="298"/>
        <v>0.1</v>
      </c>
      <c r="H2167" t="str">
        <f t="shared" si="299"/>
        <v>Charge</v>
      </c>
      <c r="I2167" s="3">
        <f t="shared" si="304"/>
        <v>340</v>
      </c>
      <c r="J2167" s="3">
        <f t="shared" si="305"/>
        <v>0</v>
      </c>
      <c r="K2167" s="3">
        <f>MIN(Inputs!$B$2, (Inputs!$B$8 - I2167)/Inputs!$B$9)</f>
        <v>0</v>
      </c>
      <c r="L2167" s="3">
        <f>MAX(MIN(Inputs!$B$2, I2167*Inputs!$B$10, Inputs!$B$8*Inputs!$B$4 - J2167), 0)</f>
        <v>170</v>
      </c>
      <c r="M2167" s="3">
        <f t="shared" si="300"/>
        <v>0</v>
      </c>
      <c r="N2167" s="3">
        <f t="shared" si="301"/>
        <v>0</v>
      </c>
      <c r="O2167" s="3">
        <f>IF(H2167="Reg", MIN(Inputs!$B$2, I2167*Inputs!$B$10, (Inputs!$B$8-I2167)/Inputs!$B$9), 0)</f>
        <v>0</v>
      </c>
      <c r="P2167" s="3">
        <f t="shared" si="302"/>
        <v>0</v>
      </c>
      <c r="Q2167" s="3">
        <f t="shared" si="303"/>
        <v>0</v>
      </c>
      <c r="R2167" s="3">
        <f>I2167 + M2167*Inputs!$B$9 - N2167/Inputs!$B$10</f>
        <v>340</v>
      </c>
    </row>
    <row r="2168" spans="1:18" x14ac:dyDescent="0.3">
      <c r="A2168" s="4">
        <v>46113.25</v>
      </c>
      <c r="B2168" s="3">
        <v>24.215</v>
      </c>
      <c r="C2168" s="3">
        <v>0.56999999999999995</v>
      </c>
      <c r="D2168" s="3">
        <f t="shared" si="297"/>
        <v>32.295520833333335</v>
      </c>
      <c r="E2168" s="3">
        <f>MAX(B2168 - D2168/Inputs!$B$5, 0)</f>
        <v>0</v>
      </c>
      <c r="F2168" s="3">
        <f>MAX(D2168*Inputs!$B$5 - B2168, 0)</f>
        <v>4.2050583333333336</v>
      </c>
      <c r="G2168" s="3">
        <f t="shared" si="298"/>
        <v>0.56999999999999995</v>
      </c>
      <c r="H2168" t="str">
        <f t="shared" si="299"/>
        <v>Charge</v>
      </c>
      <c r="I2168" s="3">
        <f t="shared" si="304"/>
        <v>340</v>
      </c>
      <c r="J2168" s="3">
        <f t="shared" si="305"/>
        <v>0</v>
      </c>
      <c r="K2168" s="3">
        <f>MIN(Inputs!$B$2, (Inputs!$B$8 - I2168)/Inputs!$B$9)</f>
        <v>0</v>
      </c>
      <c r="L2168" s="3">
        <f>MAX(MIN(Inputs!$B$2, I2168*Inputs!$B$10, Inputs!$B$8*Inputs!$B$4 - J2168), 0)</f>
        <v>170</v>
      </c>
      <c r="M2168" s="3">
        <f t="shared" si="300"/>
        <v>0</v>
      </c>
      <c r="N2168" s="3">
        <f t="shared" si="301"/>
        <v>0</v>
      </c>
      <c r="O2168" s="3">
        <f>IF(H2168="Reg", MIN(Inputs!$B$2, I2168*Inputs!$B$10, (Inputs!$B$8-I2168)/Inputs!$B$9), 0)</f>
        <v>0</v>
      </c>
      <c r="P2168" s="3">
        <f t="shared" si="302"/>
        <v>0</v>
      </c>
      <c r="Q2168" s="3">
        <f t="shared" si="303"/>
        <v>0</v>
      </c>
      <c r="R2168" s="3">
        <f>I2168 + M2168*Inputs!$B$9 - N2168/Inputs!$B$10</f>
        <v>340</v>
      </c>
    </row>
    <row r="2169" spans="1:18" x14ac:dyDescent="0.3">
      <c r="A2169" s="4">
        <v>46113.291666666657</v>
      </c>
      <c r="B2169" s="3">
        <v>31.787500000000001</v>
      </c>
      <c r="C2169" s="3">
        <v>4.1900000000000004</v>
      </c>
      <c r="D2169" s="3">
        <f t="shared" si="297"/>
        <v>32.295520833333335</v>
      </c>
      <c r="E2169" s="3">
        <f>MAX(B2169 - D2169/Inputs!$B$5, 0)</f>
        <v>0</v>
      </c>
      <c r="F2169" s="3">
        <f>MAX(D2169*Inputs!$B$5 - B2169, 0)</f>
        <v>0</v>
      </c>
      <c r="G2169" s="3">
        <f t="shared" si="298"/>
        <v>4.1900000000000004</v>
      </c>
      <c r="H2169" t="str">
        <f t="shared" si="299"/>
        <v>Reg</v>
      </c>
      <c r="I2169" s="3">
        <f t="shared" si="304"/>
        <v>340</v>
      </c>
      <c r="J2169" s="3">
        <f t="shared" si="305"/>
        <v>0</v>
      </c>
      <c r="K2169" s="3">
        <f>MIN(Inputs!$B$2, (Inputs!$B$8 - I2169)/Inputs!$B$9)</f>
        <v>0</v>
      </c>
      <c r="L2169" s="3">
        <f>MAX(MIN(Inputs!$B$2, I2169*Inputs!$B$10, Inputs!$B$8*Inputs!$B$4 - J2169), 0)</f>
        <v>170</v>
      </c>
      <c r="M2169" s="3">
        <f t="shared" si="300"/>
        <v>0</v>
      </c>
      <c r="N2169" s="3">
        <f t="shared" si="301"/>
        <v>0</v>
      </c>
      <c r="O2169" s="3">
        <f>IF(H2169="Reg", MIN(Inputs!$B$2, I2169*Inputs!$B$10, (Inputs!$B$8-I2169)/Inputs!$B$9), 0)</f>
        <v>0</v>
      </c>
      <c r="P2169" s="3">
        <f t="shared" si="302"/>
        <v>0</v>
      </c>
      <c r="Q2169" s="3">
        <f t="shared" si="303"/>
        <v>0</v>
      </c>
      <c r="R2169" s="3">
        <f>I2169 + M2169*Inputs!$B$9 - N2169/Inputs!$B$10</f>
        <v>340</v>
      </c>
    </row>
    <row r="2170" spans="1:18" x14ac:dyDescent="0.3">
      <c r="A2170" s="4">
        <v>46113.333333333343</v>
      </c>
      <c r="B2170" s="3">
        <v>30.689999999999998</v>
      </c>
      <c r="C2170" s="3">
        <v>2.99</v>
      </c>
      <c r="D2170" s="3">
        <f t="shared" si="297"/>
        <v>32.295520833333335</v>
      </c>
      <c r="E2170" s="3">
        <f>MAX(B2170 - D2170/Inputs!$B$5, 0)</f>
        <v>0</v>
      </c>
      <c r="F2170" s="3">
        <f>MAX(D2170*Inputs!$B$5 - B2170, 0)</f>
        <v>0</v>
      </c>
      <c r="G2170" s="3">
        <f t="shared" si="298"/>
        <v>2.99</v>
      </c>
      <c r="H2170" t="str">
        <f t="shared" si="299"/>
        <v>Reg</v>
      </c>
      <c r="I2170" s="3">
        <f t="shared" si="304"/>
        <v>340</v>
      </c>
      <c r="J2170" s="3">
        <f t="shared" si="305"/>
        <v>0</v>
      </c>
      <c r="K2170" s="3">
        <f>MIN(Inputs!$B$2, (Inputs!$B$8 - I2170)/Inputs!$B$9)</f>
        <v>0</v>
      </c>
      <c r="L2170" s="3">
        <f>MAX(MIN(Inputs!$B$2, I2170*Inputs!$B$10, Inputs!$B$8*Inputs!$B$4 - J2170), 0)</f>
        <v>170</v>
      </c>
      <c r="M2170" s="3">
        <f t="shared" si="300"/>
        <v>0</v>
      </c>
      <c r="N2170" s="3">
        <f t="shared" si="301"/>
        <v>0</v>
      </c>
      <c r="O2170" s="3">
        <f>IF(H2170="Reg", MIN(Inputs!$B$2, I2170*Inputs!$B$10, (Inputs!$B$8-I2170)/Inputs!$B$9), 0)</f>
        <v>0</v>
      </c>
      <c r="P2170" s="3">
        <f t="shared" si="302"/>
        <v>0</v>
      </c>
      <c r="Q2170" s="3">
        <f t="shared" si="303"/>
        <v>0</v>
      </c>
      <c r="R2170" s="3">
        <f>I2170 + M2170*Inputs!$B$9 - N2170/Inputs!$B$10</f>
        <v>340</v>
      </c>
    </row>
    <row r="2171" spans="1:18" x14ac:dyDescent="0.3">
      <c r="A2171" s="4">
        <v>46113.375</v>
      </c>
      <c r="B2171" s="3">
        <v>20.057500000000001</v>
      </c>
      <c r="C2171" s="3">
        <v>1.04</v>
      </c>
      <c r="D2171" s="3">
        <f t="shared" si="297"/>
        <v>32.295520833333335</v>
      </c>
      <c r="E2171" s="3">
        <f>MAX(B2171 - D2171/Inputs!$B$5, 0)</f>
        <v>0</v>
      </c>
      <c r="F2171" s="3">
        <f>MAX(D2171*Inputs!$B$5 - B2171, 0)</f>
        <v>8.3625583333333324</v>
      </c>
      <c r="G2171" s="3">
        <f t="shared" si="298"/>
        <v>1.04</v>
      </c>
      <c r="H2171" t="str">
        <f t="shared" si="299"/>
        <v>Charge</v>
      </c>
      <c r="I2171" s="3">
        <f t="shared" si="304"/>
        <v>340</v>
      </c>
      <c r="J2171" s="3">
        <f t="shared" si="305"/>
        <v>0</v>
      </c>
      <c r="K2171" s="3">
        <f>MIN(Inputs!$B$2, (Inputs!$B$8 - I2171)/Inputs!$B$9)</f>
        <v>0</v>
      </c>
      <c r="L2171" s="3">
        <f>MAX(MIN(Inputs!$B$2, I2171*Inputs!$B$10, Inputs!$B$8*Inputs!$B$4 - J2171), 0)</f>
        <v>170</v>
      </c>
      <c r="M2171" s="3">
        <f t="shared" si="300"/>
        <v>0</v>
      </c>
      <c r="N2171" s="3">
        <f t="shared" si="301"/>
        <v>0</v>
      </c>
      <c r="O2171" s="3">
        <f>IF(H2171="Reg", MIN(Inputs!$B$2, I2171*Inputs!$B$10, (Inputs!$B$8-I2171)/Inputs!$B$9), 0)</f>
        <v>0</v>
      </c>
      <c r="P2171" s="3">
        <f t="shared" si="302"/>
        <v>0</v>
      </c>
      <c r="Q2171" s="3">
        <f t="shared" si="303"/>
        <v>0</v>
      </c>
      <c r="R2171" s="3">
        <f>I2171 + M2171*Inputs!$B$9 - N2171/Inputs!$B$10</f>
        <v>340</v>
      </c>
    </row>
    <row r="2172" spans="1:18" x14ac:dyDescent="0.3">
      <c r="A2172" s="4">
        <v>46113.416666666657</v>
      </c>
      <c r="B2172" s="3">
        <v>21.384999999999998</v>
      </c>
      <c r="C2172" s="3">
        <v>1.02</v>
      </c>
      <c r="D2172" s="3">
        <f t="shared" si="297"/>
        <v>32.295520833333335</v>
      </c>
      <c r="E2172" s="3">
        <f>MAX(B2172 - D2172/Inputs!$B$5, 0)</f>
        <v>0</v>
      </c>
      <c r="F2172" s="3">
        <f>MAX(D2172*Inputs!$B$5 - B2172, 0)</f>
        <v>7.0350583333333354</v>
      </c>
      <c r="G2172" s="3">
        <f t="shared" si="298"/>
        <v>1.02</v>
      </c>
      <c r="H2172" t="str">
        <f t="shared" si="299"/>
        <v>Charge</v>
      </c>
      <c r="I2172" s="3">
        <f t="shared" si="304"/>
        <v>340</v>
      </c>
      <c r="J2172" s="3">
        <f t="shared" si="305"/>
        <v>0</v>
      </c>
      <c r="K2172" s="3">
        <f>MIN(Inputs!$B$2, (Inputs!$B$8 - I2172)/Inputs!$B$9)</f>
        <v>0</v>
      </c>
      <c r="L2172" s="3">
        <f>MAX(MIN(Inputs!$B$2, I2172*Inputs!$B$10, Inputs!$B$8*Inputs!$B$4 - J2172), 0)</f>
        <v>170</v>
      </c>
      <c r="M2172" s="3">
        <f t="shared" si="300"/>
        <v>0</v>
      </c>
      <c r="N2172" s="3">
        <f t="shared" si="301"/>
        <v>0</v>
      </c>
      <c r="O2172" s="3">
        <f>IF(H2172="Reg", MIN(Inputs!$B$2, I2172*Inputs!$B$10, (Inputs!$B$8-I2172)/Inputs!$B$9), 0)</f>
        <v>0</v>
      </c>
      <c r="P2172" s="3">
        <f t="shared" si="302"/>
        <v>0</v>
      </c>
      <c r="Q2172" s="3">
        <f t="shared" si="303"/>
        <v>0</v>
      </c>
      <c r="R2172" s="3">
        <f>I2172 + M2172*Inputs!$B$9 - N2172/Inputs!$B$10</f>
        <v>340</v>
      </c>
    </row>
    <row r="2173" spans="1:18" x14ac:dyDescent="0.3">
      <c r="A2173" s="4">
        <v>46113.458333333343</v>
      </c>
      <c r="B2173" s="3">
        <v>22.282499999999999</v>
      </c>
      <c r="C2173" s="3">
        <v>0.86</v>
      </c>
      <c r="D2173" s="3">
        <f t="shared" si="297"/>
        <v>32.295520833333335</v>
      </c>
      <c r="E2173" s="3">
        <f>MAX(B2173 - D2173/Inputs!$B$5, 0)</f>
        <v>0</v>
      </c>
      <c r="F2173" s="3">
        <f>MAX(D2173*Inputs!$B$5 - B2173, 0)</f>
        <v>6.1375583333333346</v>
      </c>
      <c r="G2173" s="3">
        <f t="shared" si="298"/>
        <v>0.86</v>
      </c>
      <c r="H2173" t="str">
        <f t="shared" si="299"/>
        <v>Charge</v>
      </c>
      <c r="I2173" s="3">
        <f t="shared" si="304"/>
        <v>340</v>
      </c>
      <c r="J2173" s="3">
        <f t="shared" si="305"/>
        <v>0</v>
      </c>
      <c r="K2173" s="3">
        <f>MIN(Inputs!$B$2, (Inputs!$B$8 - I2173)/Inputs!$B$9)</f>
        <v>0</v>
      </c>
      <c r="L2173" s="3">
        <f>MAX(MIN(Inputs!$B$2, I2173*Inputs!$B$10, Inputs!$B$8*Inputs!$B$4 - J2173), 0)</f>
        <v>170</v>
      </c>
      <c r="M2173" s="3">
        <f t="shared" si="300"/>
        <v>0</v>
      </c>
      <c r="N2173" s="3">
        <f t="shared" si="301"/>
        <v>0</v>
      </c>
      <c r="O2173" s="3">
        <f>IF(H2173="Reg", MIN(Inputs!$B$2, I2173*Inputs!$B$10, (Inputs!$B$8-I2173)/Inputs!$B$9), 0)</f>
        <v>0</v>
      </c>
      <c r="P2173" s="3">
        <f t="shared" si="302"/>
        <v>0</v>
      </c>
      <c r="Q2173" s="3">
        <f t="shared" si="303"/>
        <v>0</v>
      </c>
      <c r="R2173" s="3">
        <f>I2173 + M2173*Inputs!$B$9 - N2173/Inputs!$B$10</f>
        <v>340</v>
      </c>
    </row>
    <row r="2174" spans="1:18" x14ac:dyDescent="0.3">
      <c r="A2174" s="4">
        <v>46113.5</v>
      </c>
      <c r="B2174" s="3">
        <v>25.462500000000002</v>
      </c>
      <c r="C2174" s="3">
        <v>0.79</v>
      </c>
      <c r="D2174" s="3">
        <f t="shared" si="297"/>
        <v>32.295520833333335</v>
      </c>
      <c r="E2174" s="3">
        <f>MAX(B2174 - D2174/Inputs!$B$5, 0)</f>
        <v>0</v>
      </c>
      <c r="F2174" s="3">
        <f>MAX(D2174*Inputs!$B$5 - B2174, 0)</f>
        <v>2.9575583333333313</v>
      </c>
      <c r="G2174" s="3">
        <f t="shared" si="298"/>
        <v>0.79</v>
      </c>
      <c r="H2174" t="str">
        <f t="shared" si="299"/>
        <v>Charge</v>
      </c>
      <c r="I2174" s="3">
        <f t="shared" si="304"/>
        <v>340</v>
      </c>
      <c r="J2174" s="3">
        <f t="shared" si="305"/>
        <v>0</v>
      </c>
      <c r="K2174" s="3">
        <f>MIN(Inputs!$B$2, (Inputs!$B$8 - I2174)/Inputs!$B$9)</f>
        <v>0</v>
      </c>
      <c r="L2174" s="3">
        <f>MAX(MIN(Inputs!$B$2, I2174*Inputs!$B$10, Inputs!$B$8*Inputs!$B$4 - J2174), 0)</f>
        <v>170</v>
      </c>
      <c r="M2174" s="3">
        <f t="shared" si="300"/>
        <v>0</v>
      </c>
      <c r="N2174" s="3">
        <f t="shared" si="301"/>
        <v>0</v>
      </c>
      <c r="O2174" s="3">
        <f>IF(H2174="Reg", MIN(Inputs!$B$2, I2174*Inputs!$B$10, (Inputs!$B$8-I2174)/Inputs!$B$9), 0)</f>
        <v>0</v>
      </c>
      <c r="P2174" s="3">
        <f t="shared" si="302"/>
        <v>0</v>
      </c>
      <c r="Q2174" s="3">
        <f t="shared" si="303"/>
        <v>0</v>
      </c>
      <c r="R2174" s="3">
        <f>I2174 + M2174*Inputs!$B$9 - N2174/Inputs!$B$10</f>
        <v>340</v>
      </c>
    </row>
    <row r="2175" spans="1:18" x14ac:dyDescent="0.3">
      <c r="A2175" s="4">
        <v>46113.541666666657</v>
      </c>
      <c r="B2175" s="3">
        <v>35.417500000000004</v>
      </c>
      <c r="C2175" s="3">
        <v>0.94</v>
      </c>
      <c r="D2175" s="3">
        <f t="shared" si="297"/>
        <v>32.295520833333335</v>
      </c>
      <c r="E2175" s="3">
        <f>MAX(B2175 - D2175/Inputs!$B$5, 0)</f>
        <v>0</v>
      </c>
      <c r="F2175" s="3">
        <f>MAX(D2175*Inputs!$B$5 - B2175, 0)</f>
        <v>0</v>
      </c>
      <c r="G2175" s="3">
        <f t="shared" si="298"/>
        <v>0.94</v>
      </c>
      <c r="H2175" t="str">
        <f t="shared" si="299"/>
        <v>Reg</v>
      </c>
      <c r="I2175" s="3">
        <f t="shared" si="304"/>
        <v>340</v>
      </c>
      <c r="J2175" s="3">
        <f t="shared" si="305"/>
        <v>0</v>
      </c>
      <c r="K2175" s="3">
        <f>MIN(Inputs!$B$2, (Inputs!$B$8 - I2175)/Inputs!$B$9)</f>
        <v>0</v>
      </c>
      <c r="L2175" s="3">
        <f>MAX(MIN(Inputs!$B$2, I2175*Inputs!$B$10, Inputs!$B$8*Inputs!$B$4 - J2175), 0)</f>
        <v>170</v>
      </c>
      <c r="M2175" s="3">
        <f t="shared" si="300"/>
        <v>0</v>
      </c>
      <c r="N2175" s="3">
        <f t="shared" si="301"/>
        <v>0</v>
      </c>
      <c r="O2175" s="3">
        <f>IF(H2175="Reg", MIN(Inputs!$B$2, I2175*Inputs!$B$10, (Inputs!$B$8-I2175)/Inputs!$B$9), 0)</f>
        <v>0</v>
      </c>
      <c r="P2175" s="3">
        <f t="shared" si="302"/>
        <v>0</v>
      </c>
      <c r="Q2175" s="3">
        <f t="shared" si="303"/>
        <v>0</v>
      </c>
      <c r="R2175" s="3">
        <f>I2175 + M2175*Inputs!$B$9 - N2175/Inputs!$B$10</f>
        <v>340</v>
      </c>
    </row>
    <row r="2176" spans="1:18" x14ac:dyDescent="0.3">
      <c r="A2176" s="4">
        <v>46113.583333333343</v>
      </c>
      <c r="B2176" s="3">
        <v>41.535000000000004</v>
      </c>
      <c r="C2176" s="3">
        <v>0.96</v>
      </c>
      <c r="D2176" s="3">
        <f t="shared" si="297"/>
        <v>32.295520833333335</v>
      </c>
      <c r="E2176" s="3">
        <f>MAX(B2176 - D2176/Inputs!$B$5, 0)</f>
        <v>4.8355445075757615</v>
      </c>
      <c r="F2176" s="3">
        <f>MAX(D2176*Inputs!$B$5 - B2176, 0)</f>
        <v>0</v>
      </c>
      <c r="G2176" s="3">
        <f t="shared" si="298"/>
        <v>0.96</v>
      </c>
      <c r="H2176" t="str">
        <f t="shared" si="299"/>
        <v>Discharge</v>
      </c>
      <c r="I2176" s="3">
        <f t="shared" si="304"/>
        <v>340</v>
      </c>
      <c r="J2176" s="3">
        <f t="shared" si="305"/>
        <v>0</v>
      </c>
      <c r="K2176" s="3">
        <f>MIN(Inputs!$B$2, (Inputs!$B$8 - I2176)/Inputs!$B$9)</f>
        <v>0</v>
      </c>
      <c r="L2176" s="3">
        <f>MAX(MIN(Inputs!$B$2, I2176*Inputs!$B$10, Inputs!$B$8*Inputs!$B$4 - J2176), 0)</f>
        <v>170</v>
      </c>
      <c r="M2176" s="3">
        <f t="shared" si="300"/>
        <v>0</v>
      </c>
      <c r="N2176" s="3">
        <f t="shared" si="301"/>
        <v>170</v>
      </c>
      <c r="O2176" s="3">
        <f>IF(H2176="Reg", MIN(Inputs!$B$2, I2176*Inputs!$B$10, (Inputs!$B$8-I2176)/Inputs!$B$9), 0)</f>
        <v>0</v>
      </c>
      <c r="P2176" s="3">
        <f t="shared" si="302"/>
        <v>7060.9500000000007</v>
      </c>
      <c r="Q2176" s="3">
        <f t="shared" si="303"/>
        <v>0</v>
      </c>
      <c r="R2176" s="3">
        <f>I2176 + M2176*Inputs!$B$9 - N2176/Inputs!$B$10</f>
        <v>158.77939109773115</v>
      </c>
    </row>
    <row r="2177" spans="1:18" x14ac:dyDescent="0.3">
      <c r="A2177" s="4">
        <v>46113.625</v>
      </c>
      <c r="B2177" s="3">
        <v>43.427500000000002</v>
      </c>
      <c r="C2177" s="3">
        <v>0.96</v>
      </c>
      <c r="D2177" s="3">
        <f t="shared" si="297"/>
        <v>32.295520833333335</v>
      </c>
      <c r="E2177" s="3">
        <f>MAX(B2177 - D2177/Inputs!$B$5, 0)</f>
        <v>6.7280445075757598</v>
      </c>
      <c r="F2177" s="3">
        <f>MAX(D2177*Inputs!$B$5 - B2177, 0)</f>
        <v>0</v>
      </c>
      <c r="G2177" s="3">
        <f t="shared" si="298"/>
        <v>0.96</v>
      </c>
      <c r="H2177" t="str">
        <f t="shared" si="299"/>
        <v>Discharge</v>
      </c>
      <c r="I2177" s="3">
        <f t="shared" si="304"/>
        <v>158.77939109773115</v>
      </c>
      <c r="J2177" s="3">
        <f t="shared" si="305"/>
        <v>170</v>
      </c>
      <c r="K2177" s="3">
        <f>MIN(Inputs!$B$2, (Inputs!$B$8 - I2177)/Inputs!$B$9)</f>
        <v>170</v>
      </c>
      <c r="L2177" s="3">
        <f>MAX(MIN(Inputs!$B$2, I2177*Inputs!$B$10, Inputs!$B$8*Inputs!$B$4 - J2177), 0)</f>
        <v>148.94827166799323</v>
      </c>
      <c r="M2177" s="3">
        <f t="shared" si="300"/>
        <v>0</v>
      </c>
      <c r="N2177" s="3">
        <f t="shared" si="301"/>
        <v>148.94827166799323</v>
      </c>
      <c r="O2177" s="3">
        <f>IF(H2177="Reg", MIN(Inputs!$B$2, I2177*Inputs!$B$10, (Inputs!$B$8-I2177)/Inputs!$B$9), 0)</f>
        <v>0</v>
      </c>
      <c r="P2177" s="3">
        <f t="shared" si="302"/>
        <v>6468.4510678617762</v>
      </c>
      <c r="Q2177" s="3">
        <f t="shared" si="303"/>
        <v>0</v>
      </c>
      <c r="R2177" s="3">
        <f>I2177 + M2177*Inputs!$B$9 - N2177/Inputs!$B$10</f>
        <v>0</v>
      </c>
    </row>
    <row r="2178" spans="1:18" x14ac:dyDescent="0.3">
      <c r="A2178" s="4">
        <v>46113.666666666657</v>
      </c>
      <c r="B2178" s="3">
        <v>42.082499999999996</v>
      </c>
      <c r="C2178" s="3">
        <v>0.9</v>
      </c>
      <c r="D2178" s="3">
        <f t="shared" ref="D2178:D2241" si="306">AVERAGEIFS(B:B, A:A, "&gt;="&amp;INT(A2178), A:A, "&lt;"&amp;INT(A2178)+1)</f>
        <v>32.295520833333335</v>
      </c>
      <c r="E2178" s="3">
        <f>MAX(B2178 - D2178/Inputs!$B$5, 0)</f>
        <v>5.3830445075757538</v>
      </c>
      <c r="F2178" s="3">
        <f>MAX(D2178*Inputs!$B$5 - B2178, 0)</f>
        <v>0</v>
      </c>
      <c r="G2178" s="3">
        <f t="shared" ref="G2178:G2241" si="307">C2178</f>
        <v>0.9</v>
      </c>
      <c r="H2178" t="str">
        <f t="shared" ref="H2178:H2241" si="308">IF(MAX(E2178, F2178, G2178)&lt;=0, "Idle", IF(AND(G2178&gt;=E2178, G2178&gt;=F2178), "Reg", IF(E2178&gt;=F2178, "Discharge", "Charge")))</f>
        <v>Discharge</v>
      </c>
      <c r="I2178" s="3">
        <f t="shared" si="304"/>
        <v>0</v>
      </c>
      <c r="J2178" s="3">
        <f t="shared" si="305"/>
        <v>318.94827166799325</v>
      </c>
      <c r="K2178" s="3">
        <f>MIN(Inputs!$B$2, (Inputs!$B$8 - I2178)/Inputs!$B$9)</f>
        <v>170</v>
      </c>
      <c r="L2178" s="3">
        <f>MAX(MIN(Inputs!$B$2, I2178*Inputs!$B$10, Inputs!$B$8*Inputs!$B$4 - J2178), 0)</f>
        <v>0</v>
      </c>
      <c r="M2178" s="3">
        <f t="shared" ref="M2178:M2241" si="309">IF(H2178="Charge", K2178, 0)</f>
        <v>0</v>
      </c>
      <c r="N2178" s="3">
        <f t="shared" ref="N2178:N2241" si="310">IF(H2178="Discharge", L2178, 0)</f>
        <v>0</v>
      </c>
      <c r="O2178" s="3">
        <f>IF(H2178="Reg", MIN(Inputs!$B$2, I2178*Inputs!$B$10, (Inputs!$B$8-I2178)/Inputs!$B$9), 0)</f>
        <v>0</v>
      </c>
      <c r="P2178" s="3">
        <f t="shared" ref="P2178:P2241" si="311">(N2178 - M2178) * B2178</f>
        <v>0</v>
      </c>
      <c r="Q2178" s="3">
        <f t="shared" ref="Q2178:Q2241" si="312">O2178 * C2178</f>
        <v>0</v>
      </c>
      <c r="R2178" s="3">
        <f>I2178 + M2178*Inputs!$B$9 - N2178/Inputs!$B$10</f>
        <v>0</v>
      </c>
    </row>
    <row r="2179" spans="1:18" x14ac:dyDescent="0.3">
      <c r="A2179" s="4">
        <v>46113.708333333343</v>
      </c>
      <c r="B2179" s="3">
        <v>42.155000000000001</v>
      </c>
      <c r="C2179" s="3">
        <v>1</v>
      </c>
      <c r="D2179" s="3">
        <f t="shared" si="306"/>
        <v>32.295520833333335</v>
      </c>
      <c r="E2179" s="3">
        <f>MAX(B2179 - D2179/Inputs!$B$5, 0)</f>
        <v>5.4555445075757589</v>
      </c>
      <c r="F2179" s="3">
        <f>MAX(D2179*Inputs!$B$5 - B2179, 0)</f>
        <v>0</v>
      </c>
      <c r="G2179" s="3">
        <f t="shared" si="307"/>
        <v>1</v>
      </c>
      <c r="H2179" t="str">
        <f t="shared" si="308"/>
        <v>Discharge</v>
      </c>
      <c r="I2179" s="3">
        <f t="shared" ref="I2179:I2242" si="313">R2178</f>
        <v>0</v>
      </c>
      <c r="J2179" s="3">
        <f t="shared" ref="J2179:J2242" si="314">IF(INT(A2179)=INT(A2178), J2178 + N2178, 0)</f>
        <v>318.94827166799325</v>
      </c>
      <c r="K2179" s="3">
        <f>MIN(Inputs!$B$2, (Inputs!$B$8 - I2179)/Inputs!$B$9)</f>
        <v>170</v>
      </c>
      <c r="L2179" s="3">
        <f>MAX(MIN(Inputs!$B$2, I2179*Inputs!$B$10, Inputs!$B$8*Inputs!$B$4 - J2179), 0)</f>
        <v>0</v>
      </c>
      <c r="M2179" s="3">
        <f t="shared" si="309"/>
        <v>0</v>
      </c>
      <c r="N2179" s="3">
        <f t="shared" si="310"/>
        <v>0</v>
      </c>
      <c r="O2179" s="3">
        <f>IF(H2179="Reg", MIN(Inputs!$B$2, I2179*Inputs!$B$10, (Inputs!$B$8-I2179)/Inputs!$B$9), 0)</f>
        <v>0</v>
      </c>
      <c r="P2179" s="3">
        <f t="shared" si="311"/>
        <v>0</v>
      </c>
      <c r="Q2179" s="3">
        <f t="shared" si="312"/>
        <v>0</v>
      </c>
      <c r="R2179" s="3">
        <f>I2179 + M2179*Inputs!$B$9 - N2179/Inputs!$B$10</f>
        <v>0</v>
      </c>
    </row>
    <row r="2180" spans="1:18" x14ac:dyDescent="0.3">
      <c r="A2180" s="4">
        <v>46113.75</v>
      </c>
      <c r="B2180" s="3">
        <v>63.8</v>
      </c>
      <c r="C2180" s="3">
        <v>3.89</v>
      </c>
      <c r="D2180" s="3">
        <f t="shared" si="306"/>
        <v>32.295520833333335</v>
      </c>
      <c r="E2180" s="3">
        <f>MAX(B2180 - D2180/Inputs!$B$5, 0)</f>
        <v>27.100544507575755</v>
      </c>
      <c r="F2180" s="3">
        <f>MAX(D2180*Inputs!$B$5 - B2180, 0)</f>
        <v>0</v>
      </c>
      <c r="G2180" s="3">
        <f t="shared" si="307"/>
        <v>3.89</v>
      </c>
      <c r="H2180" t="str">
        <f t="shared" si="308"/>
        <v>Discharge</v>
      </c>
      <c r="I2180" s="3">
        <f t="shared" si="313"/>
        <v>0</v>
      </c>
      <c r="J2180" s="3">
        <f t="shared" si="314"/>
        <v>318.94827166799325</v>
      </c>
      <c r="K2180" s="3">
        <f>MIN(Inputs!$B$2, (Inputs!$B$8 - I2180)/Inputs!$B$9)</f>
        <v>170</v>
      </c>
      <c r="L2180" s="3">
        <f>MAX(MIN(Inputs!$B$2, I2180*Inputs!$B$10, Inputs!$B$8*Inputs!$B$4 - J2180), 0)</f>
        <v>0</v>
      </c>
      <c r="M2180" s="3">
        <f t="shared" si="309"/>
        <v>0</v>
      </c>
      <c r="N2180" s="3">
        <f t="shared" si="310"/>
        <v>0</v>
      </c>
      <c r="O2180" s="3">
        <f>IF(H2180="Reg", MIN(Inputs!$B$2, I2180*Inputs!$B$10, (Inputs!$B$8-I2180)/Inputs!$B$9), 0)</f>
        <v>0</v>
      </c>
      <c r="P2180" s="3">
        <f t="shared" si="311"/>
        <v>0</v>
      </c>
      <c r="Q2180" s="3">
        <f t="shared" si="312"/>
        <v>0</v>
      </c>
      <c r="R2180" s="3">
        <f>I2180 + M2180*Inputs!$B$9 - N2180/Inputs!$B$10</f>
        <v>0</v>
      </c>
    </row>
    <row r="2181" spans="1:18" x14ac:dyDescent="0.3">
      <c r="A2181" s="4">
        <v>46113.791666666657</v>
      </c>
      <c r="B2181" s="3">
        <v>92.382499999999993</v>
      </c>
      <c r="C2181" s="3">
        <v>3.64</v>
      </c>
      <c r="D2181" s="3">
        <f t="shared" si="306"/>
        <v>32.295520833333335</v>
      </c>
      <c r="E2181" s="3">
        <f>MAX(B2181 - D2181/Inputs!$B$5, 0)</f>
        <v>55.683044507575751</v>
      </c>
      <c r="F2181" s="3">
        <f>MAX(D2181*Inputs!$B$5 - B2181, 0)</f>
        <v>0</v>
      </c>
      <c r="G2181" s="3">
        <f t="shared" si="307"/>
        <v>3.64</v>
      </c>
      <c r="H2181" t="str">
        <f t="shared" si="308"/>
        <v>Discharge</v>
      </c>
      <c r="I2181" s="3">
        <f t="shared" si="313"/>
        <v>0</v>
      </c>
      <c r="J2181" s="3">
        <f t="shared" si="314"/>
        <v>318.94827166799325</v>
      </c>
      <c r="K2181" s="3">
        <f>MIN(Inputs!$B$2, (Inputs!$B$8 - I2181)/Inputs!$B$9)</f>
        <v>170</v>
      </c>
      <c r="L2181" s="3">
        <f>MAX(MIN(Inputs!$B$2, I2181*Inputs!$B$10, Inputs!$B$8*Inputs!$B$4 - J2181), 0)</f>
        <v>0</v>
      </c>
      <c r="M2181" s="3">
        <f t="shared" si="309"/>
        <v>0</v>
      </c>
      <c r="N2181" s="3">
        <f t="shared" si="310"/>
        <v>0</v>
      </c>
      <c r="O2181" s="3">
        <f>IF(H2181="Reg", MIN(Inputs!$B$2, I2181*Inputs!$B$10, (Inputs!$B$8-I2181)/Inputs!$B$9), 0)</f>
        <v>0</v>
      </c>
      <c r="P2181" s="3">
        <f t="shared" si="311"/>
        <v>0</v>
      </c>
      <c r="Q2181" s="3">
        <f t="shared" si="312"/>
        <v>0</v>
      </c>
      <c r="R2181" s="3">
        <f>I2181 + M2181*Inputs!$B$9 - N2181/Inputs!$B$10</f>
        <v>0</v>
      </c>
    </row>
    <row r="2182" spans="1:18" x14ac:dyDescent="0.3">
      <c r="A2182" s="4">
        <v>46113.833333333343</v>
      </c>
      <c r="B2182" s="3">
        <v>45.8675</v>
      </c>
      <c r="C2182" s="3">
        <v>2.25</v>
      </c>
      <c r="D2182" s="3">
        <f t="shared" si="306"/>
        <v>32.295520833333335</v>
      </c>
      <c r="E2182" s="3">
        <f>MAX(B2182 - D2182/Inputs!$B$5, 0)</f>
        <v>9.1680445075757575</v>
      </c>
      <c r="F2182" s="3">
        <f>MAX(D2182*Inputs!$B$5 - B2182, 0)</f>
        <v>0</v>
      </c>
      <c r="G2182" s="3">
        <f t="shared" si="307"/>
        <v>2.25</v>
      </c>
      <c r="H2182" t="str">
        <f t="shared" si="308"/>
        <v>Discharge</v>
      </c>
      <c r="I2182" s="3">
        <f t="shared" si="313"/>
        <v>0</v>
      </c>
      <c r="J2182" s="3">
        <f t="shared" si="314"/>
        <v>318.94827166799325</v>
      </c>
      <c r="K2182" s="3">
        <f>MIN(Inputs!$B$2, (Inputs!$B$8 - I2182)/Inputs!$B$9)</f>
        <v>170</v>
      </c>
      <c r="L2182" s="3">
        <f>MAX(MIN(Inputs!$B$2, I2182*Inputs!$B$10, Inputs!$B$8*Inputs!$B$4 - J2182), 0)</f>
        <v>0</v>
      </c>
      <c r="M2182" s="3">
        <f t="shared" si="309"/>
        <v>0</v>
      </c>
      <c r="N2182" s="3">
        <f t="shared" si="310"/>
        <v>0</v>
      </c>
      <c r="O2182" s="3">
        <f>IF(H2182="Reg", MIN(Inputs!$B$2, I2182*Inputs!$B$10, (Inputs!$B$8-I2182)/Inputs!$B$9), 0)</f>
        <v>0</v>
      </c>
      <c r="P2182" s="3">
        <f t="shared" si="311"/>
        <v>0</v>
      </c>
      <c r="Q2182" s="3">
        <f t="shared" si="312"/>
        <v>0</v>
      </c>
      <c r="R2182" s="3">
        <f>I2182 + M2182*Inputs!$B$9 - N2182/Inputs!$B$10</f>
        <v>0</v>
      </c>
    </row>
    <row r="2183" spans="1:18" x14ac:dyDescent="0.3">
      <c r="A2183" s="4">
        <v>46113.875</v>
      </c>
      <c r="B2183" s="3">
        <v>27.307500000000001</v>
      </c>
      <c r="C2183" s="3">
        <v>0.16</v>
      </c>
      <c r="D2183" s="3">
        <f t="shared" si="306"/>
        <v>32.295520833333335</v>
      </c>
      <c r="E2183" s="3">
        <f>MAX(B2183 - D2183/Inputs!$B$5, 0)</f>
        <v>0</v>
      </c>
      <c r="F2183" s="3">
        <f>MAX(D2183*Inputs!$B$5 - B2183, 0)</f>
        <v>1.1125583333333324</v>
      </c>
      <c r="G2183" s="3">
        <f t="shared" si="307"/>
        <v>0.16</v>
      </c>
      <c r="H2183" t="str">
        <f t="shared" si="308"/>
        <v>Charge</v>
      </c>
      <c r="I2183" s="3">
        <f t="shared" si="313"/>
        <v>0</v>
      </c>
      <c r="J2183" s="3">
        <f t="shared" si="314"/>
        <v>318.94827166799325</v>
      </c>
      <c r="K2183" s="3">
        <f>MIN(Inputs!$B$2, (Inputs!$B$8 - I2183)/Inputs!$B$9)</f>
        <v>170</v>
      </c>
      <c r="L2183" s="3">
        <f>MAX(MIN(Inputs!$B$2, I2183*Inputs!$B$10, Inputs!$B$8*Inputs!$B$4 - J2183), 0)</f>
        <v>0</v>
      </c>
      <c r="M2183" s="3">
        <f t="shared" si="309"/>
        <v>170</v>
      </c>
      <c r="N2183" s="3">
        <f t="shared" si="310"/>
        <v>0</v>
      </c>
      <c r="O2183" s="3">
        <f>IF(H2183="Reg", MIN(Inputs!$B$2, I2183*Inputs!$B$10, (Inputs!$B$8-I2183)/Inputs!$B$9), 0)</f>
        <v>0</v>
      </c>
      <c r="P2183" s="3">
        <f t="shared" si="311"/>
        <v>-4642.2750000000005</v>
      </c>
      <c r="Q2183" s="3">
        <f t="shared" si="312"/>
        <v>0</v>
      </c>
      <c r="R2183" s="3">
        <f>I2183 + M2183*Inputs!$B$9 - N2183/Inputs!$B$10</f>
        <v>159.4741358339966</v>
      </c>
    </row>
    <row r="2184" spans="1:18" x14ac:dyDescent="0.3">
      <c r="A2184" s="4">
        <v>46113.916666666657</v>
      </c>
      <c r="B2184" s="3">
        <v>24.355</v>
      </c>
      <c r="C2184" s="3">
        <v>0.04</v>
      </c>
      <c r="D2184" s="3">
        <f t="shared" si="306"/>
        <v>32.295520833333335</v>
      </c>
      <c r="E2184" s="3">
        <f>MAX(B2184 - D2184/Inputs!$B$5, 0)</f>
        <v>0</v>
      </c>
      <c r="F2184" s="3">
        <f>MAX(D2184*Inputs!$B$5 - B2184, 0)</f>
        <v>4.065058333333333</v>
      </c>
      <c r="G2184" s="3">
        <f t="shared" si="307"/>
        <v>0.04</v>
      </c>
      <c r="H2184" t="str">
        <f t="shared" si="308"/>
        <v>Charge</v>
      </c>
      <c r="I2184" s="3">
        <f t="shared" si="313"/>
        <v>159.4741358339966</v>
      </c>
      <c r="J2184" s="3">
        <f t="shared" si="314"/>
        <v>318.94827166799325</v>
      </c>
      <c r="K2184" s="3">
        <f>MIN(Inputs!$B$2, (Inputs!$B$8 - I2184)/Inputs!$B$9)</f>
        <v>170</v>
      </c>
      <c r="L2184" s="3">
        <f>MAX(MIN(Inputs!$B$2, I2184*Inputs!$B$10, Inputs!$B$8*Inputs!$B$4 - J2184), 0)</f>
        <v>21.051728332006746</v>
      </c>
      <c r="M2184" s="3">
        <f t="shared" si="309"/>
        <v>170</v>
      </c>
      <c r="N2184" s="3">
        <f t="shared" si="310"/>
        <v>0</v>
      </c>
      <c r="O2184" s="3">
        <f>IF(H2184="Reg", MIN(Inputs!$B$2, I2184*Inputs!$B$10, (Inputs!$B$8-I2184)/Inputs!$B$9), 0)</f>
        <v>0</v>
      </c>
      <c r="P2184" s="3">
        <f t="shared" si="311"/>
        <v>-4140.3500000000004</v>
      </c>
      <c r="Q2184" s="3">
        <f t="shared" si="312"/>
        <v>0</v>
      </c>
      <c r="R2184" s="3">
        <f>I2184 + M2184*Inputs!$B$9 - N2184/Inputs!$B$10</f>
        <v>318.9482716679932</v>
      </c>
    </row>
    <row r="2185" spans="1:18" x14ac:dyDescent="0.3">
      <c r="A2185" s="4">
        <v>46113.958333333343</v>
      </c>
      <c r="B2185" s="3">
        <v>24.049999999999997</v>
      </c>
      <c r="C2185" s="3">
        <v>0.04</v>
      </c>
      <c r="D2185" s="3">
        <f t="shared" si="306"/>
        <v>32.295520833333335</v>
      </c>
      <c r="E2185" s="3">
        <f>MAX(B2185 - D2185/Inputs!$B$5, 0)</f>
        <v>0</v>
      </c>
      <c r="F2185" s="3">
        <f>MAX(D2185*Inputs!$B$5 - B2185, 0)</f>
        <v>4.3700583333333363</v>
      </c>
      <c r="G2185" s="3">
        <f t="shared" si="307"/>
        <v>0.04</v>
      </c>
      <c r="H2185" t="str">
        <f t="shared" si="308"/>
        <v>Charge</v>
      </c>
      <c r="I2185" s="3">
        <f t="shared" si="313"/>
        <v>318.9482716679932</v>
      </c>
      <c r="J2185" s="3">
        <f t="shared" si="314"/>
        <v>318.94827166799325</v>
      </c>
      <c r="K2185" s="3">
        <f>MIN(Inputs!$B$2, (Inputs!$B$8 - I2185)/Inputs!$B$9)</f>
        <v>22.44121780453775</v>
      </c>
      <c r="L2185" s="3">
        <f>MAX(MIN(Inputs!$B$2, I2185*Inputs!$B$10, Inputs!$B$8*Inputs!$B$4 - J2185), 0)</f>
        <v>21.051728332006746</v>
      </c>
      <c r="M2185" s="3">
        <f t="shared" si="309"/>
        <v>22.44121780453775</v>
      </c>
      <c r="N2185" s="3">
        <f t="shared" si="310"/>
        <v>0</v>
      </c>
      <c r="O2185" s="3">
        <f>IF(H2185="Reg", MIN(Inputs!$B$2, I2185*Inputs!$B$10, (Inputs!$B$8-I2185)/Inputs!$B$9), 0)</f>
        <v>0</v>
      </c>
      <c r="P2185" s="3">
        <f t="shared" si="311"/>
        <v>-539.71128819913281</v>
      </c>
      <c r="Q2185" s="3">
        <f t="shared" si="312"/>
        <v>0</v>
      </c>
      <c r="R2185" s="3">
        <f>I2185 + M2185*Inputs!$B$9 - N2185/Inputs!$B$10</f>
        <v>340</v>
      </c>
    </row>
    <row r="2186" spans="1:18" x14ac:dyDescent="0.3">
      <c r="A2186" s="4">
        <v>46114</v>
      </c>
      <c r="B2186" s="3">
        <v>22.414999999999999</v>
      </c>
      <c r="C2186" s="3">
        <v>0.04</v>
      </c>
      <c r="D2186" s="3">
        <f t="shared" si="306"/>
        <v>25.169166666666669</v>
      </c>
      <c r="E2186" s="3">
        <f>MAX(B2186 - D2186/Inputs!$B$5, 0)</f>
        <v>0</v>
      </c>
      <c r="F2186" s="3">
        <f>MAX(D2186*Inputs!$B$5 - B2186, 0)</f>
        <v>0</v>
      </c>
      <c r="G2186" s="3">
        <f t="shared" si="307"/>
        <v>0.04</v>
      </c>
      <c r="H2186" t="str">
        <f t="shared" si="308"/>
        <v>Reg</v>
      </c>
      <c r="I2186" s="3">
        <f t="shared" si="313"/>
        <v>340</v>
      </c>
      <c r="J2186" s="3">
        <f t="shared" si="314"/>
        <v>0</v>
      </c>
      <c r="K2186" s="3">
        <f>MIN(Inputs!$B$2, (Inputs!$B$8 - I2186)/Inputs!$B$9)</f>
        <v>0</v>
      </c>
      <c r="L2186" s="3">
        <f>MAX(MIN(Inputs!$B$2, I2186*Inputs!$B$10, Inputs!$B$8*Inputs!$B$4 - J2186), 0)</f>
        <v>170</v>
      </c>
      <c r="M2186" s="3">
        <f t="shared" si="309"/>
        <v>0</v>
      </c>
      <c r="N2186" s="3">
        <f t="shared" si="310"/>
        <v>0</v>
      </c>
      <c r="O2186" s="3">
        <f>IF(H2186="Reg", MIN(Inputs!$B$2, I2186*Inputs!$B$10, (Inputs!$B$8-I2186)/Inputs!$B$9), 0)</f>
        <v>0</v>
      </c>
      <c r="P2186" s="3">
        <f t="shared" si="311"/>
        <v>0</v>
      </c>
      <c r="Q2186" s="3">
        <f t="shared" si="312"/>
        <v>0</v>
      </c>
      <c r="R2186" s="3">
        <f>I2186 + M2186*Inputs!$B$9 - N2186/Inputs!$B$10</f>
        <v>340</v>
      </c>
    </row>
    <row r="2187" spans="1:18" x14ac:dyDescent="0.3">
      <c r="A2187" s="4">
        <v>46114.041666666657</v>
      </c>
      <c r="B2187" s="3">
        <v>19.307500000000001</v>
      </c>
      <c r="C2187" s="3">
        <v>0.04</v>
      </c>
      <c r="D2187" s="3">
        <f t="shared" si="306"/>
        <v>25.169166666666669</v>
      </c>
      <c r="E2187" s="3">
        <f>MAX(B2187 - D2187/Inputs!$B$5, 0)</f>
        <v>0</v>
      </c>
      <c r="F2187" s="3">
        <f>MAX(D2187*Inputs!$B$5 - B2187, 0)</f>
        <v>2.8413666666666693</v>
      </c>
      <c r="G2187" s="3">
        <f t="shared" si="307"/>
        <v>0.04</v>
      </c>
      <c r="H2187" t="str">
        <f t="shared" si="308"/>
        <v>Charge</v>
      </c>
      <c r="I2187" s="3">
        <f t="shared" si="313"/>
        <v>340</v>
      </c>
      <c r="J2187" s="3">
        <f t="shared" si="314"/>
        <v>0</v>
      </c>
      <c r="K2187" s="3">
        <f>MIN(Inputs!$B$2, (Inputs!$B$8 - I2187)/Inputs!$B$9)</f>
        <v>0</v>
      </c>
      <c r="L2187" s="3">
        <f>MAX(MIN(Inputs!$B$2, I2187*Inputs!$B$10, Inputs!$B$8*Inputs!$B$4 - J2187), 0)</f>
        <v>170</v>
      </c>
      <c r="M2187" s="3">
        <f t="shared" si="309"/>
        <v>0</v>
      </c>
      <c r="N2187" s="3">
        <f t="shared" si="310"/>
        <v>0</v>
      </c>
      <c r="O2187" s="3">
        <f>IF(H2187="Reg", MIN(Inputs!$B$2, I2187*Inputs!$B$10, (Inputs!$B$8-I2187)/Inputs!$B$9), 0)</f>
        <v>0</v>
      </c>
      <c r="P2187" s="3">
        <f t="shared" si="311"/>
        <v>0</v>
      </c>
      <c r="Q2187" s="3">
        <f t="shared" si="312"/>
        <v>0</v>
      </c>
      <c r="R2187" s="3">
        <f>I2187 + M2187*Inputs!$B$9 - N2187/Inputs!$B$10</f>
        <v>340</v>
      </c>
    </row>
    <row r="2188" spans="1:18" x14ac:dyDescent="0.3">
      <c r="A2188" s="4">
        <v>46114.083333333343</v>
      </c>
      <c r="B2188" s="3">
        <v>17.402500000000003</v>
      </c>
      <c r="C2188" s="3">
        <v>0.04</v>
      </c>
      <c r="D2188" s="3">
        <f t="shared" si="306"/>
        <v>25.169166666666669</v>
      </c>
      <c r="E2188" s="3">
        <f>MAX(B2188 - D2188/Inputs!$B$5, 0)</f>
        <v>0</v>
      </c>
      <c r="F2188" s="3">
        <f>MAX(D2188*Inputs!$B$5 - B2188, 0)</f>
        <v>4.7463666666666668</v>
      </c>
      <c r="G2188" s="3">
        <f t="shared" si="307"/>
        <v>0.04</v>
      </c>
      <c r="H2188" t="str">
        <f t="shared" si="308"/>
        <v>Charge</v>
      </c>
      <c r="I2188" s="3">
        <f t="shared" si="313"/>
        <v>340</v>
      </c>
      <c r="J2188" s="3">
        <f t="shared" si="314"/>
        <v>0</v>
      </c>
      <c r="K2188" s="3">
        <f>MIN(Inputs!$B$2, (Inputs!$B$8 - I2188)/Inputs!$B$9)</f>
        <v>0</v>
      </c>
      <c r="L2188" s="3">
        <f>MAX(MIN(Inputs!$B$2, I2188*Inputs!$B$10, Inputs!$B$8*Inputs!$B$4 - J2188), 0)</f>
        <v>170</v>
      </c>
      <c r="M2188" s="3">
        <f t="shared" si="309"/>
        <v>0</v>
      </c>
      <c r="N2188" s="3">
        <f t="shared" si="310"/>
        <v>0</v>
      </c>
      <c r="O2188" s="3">
        <f>IF(H2188="Reg", MIN(Inputs!$B$2, I2188*Inputs!$B$10, (Inputs!$B$8-I2188)/Inputs!$B$9), 0)</f>
        <v>0</v>
      </c>
      <c r="P2188" s="3">
        <f t="shared" si="311"/>
        <v>0</v>
      </c>
      <c r="Q2188" s="3">
        <f t="shared" si="312"/>
        <v>0</v>
      </c>
      <c r="R2188" s="3">
        <f>I2188 + M2188*Inputs!$B$9 - N2188/Inputs!$B$10</f>
        <v>340</v>
      </c>
    </row>
    <row r="2189" spans="1:18" x14ac:dyDescent="0.3">
      <c r="A2189" s="4">
        <v>46114.125</v>
      </c>
      <c r="B2189" s="3">
        <v>17.642499999999998</v>
      </c>
      <c r="C2189" s="3">
        <v>0.04</v>
      </c>
      <c r="D2189" s="3">
        <f t="shared" si="306"/>
        <v>25.169166666666669</v>
      </c>
      <c r="E2189" s="3">
        <f>MAX(B2189 - D2189/Inputs!$B$5, 0)</f>
        <v>0</v>
      </c>
      <c r="F2189" s="3">
        <f>MAX(D2189*Inputs!$B$5 - B2189, 0)</f>
        <v>4.506366666666672</v>
      </c>
      <c r="G2189" s="3">
        <f t="shared" si="307"/>
        <v>0.04</v>
      </c>
      <c r="H2189" t="str">
        <f t="shared" si="308"/>
        <v>Charge</v>
      </c>
      <c r="I2189" s="3">
        <f t="shared" si="313"/>
        <v>340</v>
      </c>
      <c r="J2189" s="3">
        <f t="shared" si="314"/>
        <v>0</v>
      </c>
      <c r="K2189" s="3">
        <f>MIN(Inputs!$B$2, (Inputs!$B$8 - I2189)/Inputs!$B$9)</f>
        <v>0</v>
      </c>
      <c r="L2189" s="3">
        <f>MAX(MIN(Inputs!$B$2, I2189*Inputs!$B$10, Inputs!$B$8*Inputs!$B$4 - J2189), 0)</f>
        <v>170</v>
      </c>
      <c r="M2189" s="3">
        <f t="shared" si="309"/>
        <v>0</v>
      </c>
      <c r="N2189" s="3">
        <f t="shared" si="310"/>
        <v>0</v>
      </c>
      <c r="O2189" s="3">
        <f>IF(H2189="Reg", MIN(Inputs!$B$2, I2189*Inputs!$B$10, (Inputs!$B$8-I2189)/Inputs!$B$9), 0)</f>
        <v>0</v>
      </c>
      <c r="P2189" s="3">
        <f t="shared" si="311"/>
        <v>0</v>
      </c>
      <c r="Q2189" s="3">
        <f t="shared" si="312"/>
        <v>0</v>
      </c>
      <c r="R2189" s="3">
        <f>I2189 + M2189*Inputs!$B$9 - N2189/Inputs!$B$10</f>
        <v>340</v>
      </c>
    </row>
    <row r="2190" spans="1:18" x14ac:dyDescent="0.3">
      <c r="A2190" s="4">
        <v>46114.166666666657</v>
      </c>
      <c r="B2190" s="3">
        <v>18.4375</v>
      </c>
      <c r="C2190" s="3">
        <v>0.05</v>
      </c>
      <c r="D2190" s="3">
        <f t="shared" si="306"/>
        <v>25.169166666666669</v>
      </c>
      <c r="E2190" s="3">
        <f>MAX(B2190 - D2190/Inputs!$B$5, 0)</f>
        <v>0</v>
      </c>
      <c r="F2190" s="3">
        <f>MAX(D2190*Inputs!$B$5 - B2190, 0)</f>
        <v>3.7113666666666703</v>
      </c>
      <c r="G2190" s="3">
        <f t="shared" si="307"/>
        <v>0.05</v>
      </c>
      <c r="H2190" t="str">
        <f t="shared" si="308"/>
        <v>Charge</v>
      </c>
      <c r="I2190" s="3">
        <f t="shared" si="313"/>
        <v>340</v>
      </c>
      <c r="J2190" s="3">
        <f t="shared" si="314"/>
        <v>0</v>
      </c>
      <c r="K2190" s="3">
        <f>MIN(Inputs!$B$2, (Inputs!$B$8 - I2190)/Inputs!$B$9)</f>
        <v>0</v>
      </c>
      <c r="L2190" s="3">
        <f>MAX(MIN(Inputs!$B$2, I2190*Inputs!$B$10, Inputs!$B$8*Inputs!$B$4 - J2190), 0)</f>
        <v>170</v>
      </c>
      <c r="M2190" s="3">
        <f t="shared" si="309"/>
        <v>0</v>
      </c>
      <c r="N2190" s="3">
        <f t="shared" si="310"/>
        <v>0</v>
      </c>
      <c r="O2190" s="3">
        <f>IF(H2190="Reg", MIN(Inputs!$B$2, I2190*Inputs!$B$10, (Inputs!$B$8-I2190)/Inputs!$B$9), 0)</f>
        <v>0</v>
      </c>
      <c r="P2190" s="3">
        <f t="shared" si="311"/>
        <v>0</v>
      </c>
      <c r="Q2190" s="3">
        <f t="shared" si="312"/>
        <v>0</v>
      </c>
      <c r="R2190" s="3">
        <f>I2190 + M2190*Inputs!$B$9 - N2190/Inputs!$B$10</f>
        <v>340</v>
      </c>
    </row>
    <row r="2191" spans="1:18" x14ac:dyDescent="0.3">
      <c r="A2191" s="4">
        <v>46114.208333333343</v>
      </c>
      <c r="B2191" s="3">
        <v>18.947500000000002</v>
      </c>
      <c r="C2191" s="3">
        <v>0.05</v>
      </c>
      <c r="D2191" s="3">
        <f t="shared" si="306"/>
        <v>25.169166666666669</v>
      </c>
      <c r="E2191" s="3">
        <f>MAX(B2191 - D2191/Inputs!$B$5, 0)</f>
        <v>0</v>
      </c>
      <c r="F2191" s="3">
        <f>MAX(D2191*Inputs!$B$5 - B2191, 0)</f>
        <v>3.2013666666666687</v>
      </c>
      <c r="G2191" s="3">
        <f t="shared" si="307"/>
        <v>0.05</v>
      </c>
      <c r="H2191" t="str">
        <f t="shared" si="308"/>
        <v>Charge</v>
      </c>
      <c r="I2191" s="3">
        <f t="shared" si="313"/>
        <v>340</v>
      </c>
      <c r="J2191" s="3">
        <f t="shared" si="314"/>
        <v>0</v>
      </c>
      <c r="K2191" s="3">
        <f>MIN(Inputs!$B$2, (Inputs!$B$8 - I2191)/Inputs!$B$9)</f>
        <v>0</v>
      </c>
      <c r="L2191" s="3">
        <f>MAX(MIN(Inputs!$B$2, I2191*Inputs!$B$10, Inputs!$B$8*Inputs!$B$4 - J2191), 0)</f>
        <v>170</v>
      </c>
      <c r="M2191" s="3">
        <f t="shared" si="309"/>
        <v>0</v>
      </c>
      <c r="N2191" s="3">
        <f t="shared" si="310"/>
        <v>0</v>
      </c>
      <c r="O2191" s="3">
        <f>IF(H2191="Reg", MIN(Inputs!$B$2, I2191*Inputs!$B$10, (Inputs!$B$8-I2191)/Inputs!$B$9), 0)</f>
        <v>0</v>
      </c>
      <c r="P2191" s="3">
        <f t="shared" si="311"/>
        <v>0</v>
      </c>
      <c r="Q2191" s="3">
        <f t="shared" si="312"/>
        <v>0</v>
      </c>
      <c r="R2191" s="3">
        <f>I2191 + M2191*Inputs!$B$9 - N2191/Inputs!$B$10</f>
        <v>340</v>
      </c>
    </row>
    <row r="2192" spans="1:18" x14ac:dyDescent="0.3">
      <c r="A2192" s="4">
        <v>46114.25</v>
      </c>
      <c r="B2192" s="3">
        <v>21.545000000000002</v>
      </c>
      <c r="C2192" s="3">
        <v>0.06</v>
      </c>
      <c r="D2192" s="3">
        <f t="shared" si="306"/>
        <v>25.169166666666669</v>
      </c>
      <c r="E2192" s="3">
        <f>MAX(B2192 - D2192/Inputs!$B$5, 0)</f>
        <v>0</v>
      </c>
      <c r="F2192" s="3">
        <f>MAX(D2192*Inputs!$B$5 - B2192, 0)</f>
        <v>0.60386666666666855</v>
      </c>
      <c r="G2192" s="3">
        <f t="shared" si="307"/>
        <v>0.06</v>
      </c>
      <c r="H2192" t="str">
        <f t="shared" si="308"/>
        <v>Charge</v>
      </c>
      <c r="I2192" s="3">
        <f t="shared" si="313"/>
        <v>340</v>
      </c>
      <c r="J2192" s="3">
        <f t="shared" si="314"/>
        <v>0</v>
      </c>
      <c r="K2192" s="3">
        <f>MIN(Inputs!$B$2, (Inputs!$B$8 - I2192)/Inputs!$B$9)</f>
        <v>0</v>
      </c>
      <c r="L2192" s="3">
        <f>MAX(MIN(Inputs!$B$2, I2192*Inputs!$B$10, Inputs!$B$8*Inputs!$B$4 - J2192), 0)</f>
        <v>170</v>
      </c>
      <c r="M2192" s="3">
        <f t="shared" si="309"/>
        <v>0</v>
      </c>
      <c r="N2192" s="3">
        <f t="shared" si="310"/>
        <v>0</v>
      </c>
      <c r="O2192" s="3">
        <f>IF(H2192="Reg", MIN(Inputs!$B$2, I2192*Inputs!$B$10, (Inputs!$B$8-I2192)/Inputs!$B$9), 0)</f>
        <v>0</v>
      </c>
      <c r="P2192" s="3">
        <f t="shared" si="311"/>
        <v>0</v>
      </c>
      <c r="Q2192" s="3">
        <f t="shared" si="312"/>
        <v>0</v>
      </c>
      <c r="R2192" s="3">
        <f>I2192 + M2192*Inputs!$B$9 - N2192/Inputs!$B$10</f>
        <v>340</v>
      </c>
    </row>
    <row r="2193" spans="1:18" x14ac:dyDescent="0.3">
      <c r="A2193" s="4">
        <v>46114.291666666657</v>
      </c>
      <c r="B2193" s="3">
        <v>23.274999999999999</v>
      </c>
      <c r="C2193" s="3">
        <v>1.1200000000000001</v>
      </c>
      <c r="D2193" s="3">
        <f t="shared" si="306"/>
        <v>25.169166666666669</v>
      </c>
      <c r="E2193" s="3">
        <f>MAX(B2193 - D2193/Inputs!$B$5, 0)</f>
        <v>0</v>
      </c>
      <c r="F2193" s="3">
        <f>MAX(D2193*Inputs!$B$5 - B2193, 0)</f>
        <v>0</v>
      </c>
      <c r="G2193" s="3">
        <f t="shared" si="307"/>
        <v>1.1200000000000001</v>
      </c>
      <c r="H2193" t="str">
        <f t="shared" si="308"/>
        <v>Reg</v>
      </c>
      <c r="I2193" s="3">
        <f t="shared" si="313"/>
        <v>340</v>
      </c>
      <c r="J2193" s="3">
        <f t="shared" si="314"/>
        <v>0</v>
      </c>
      <c r="K2193" s="3">
        <f>MIN(Inputs!$B$2, (Inputs!$B$8 - I2193)/Inputs!$B$9)</f>
        <v>0</v>
      </c>
      <c r="L2193" s="3">
        <f>MAX(MIN(Inputs!$B$2, I2193*Inputs!$B$10, Inputs!$B$8*Inputs!$B$4 - J2193), 0)</f>
        <v>170</v>
      </c>
      <c r="M2193" s="3">
        <f t="shared" si="309"/>
        <v>0</v>
      </c>
      <c r="N2193" s="3">
        <f t="shared" si="310"/>
        <v>0</v>
      </c>
      <c r="O2193" s="3">
        <f>IF(H2193="Reg", MIN(Inputs!$B$2, I2193*Inputs!$B$10, (Inputs!$B$8-I2193)/Inputs!$B$9), 0)</f>
        <v>0</v>
      </c>
      <c r="P2193" s="3">
        <f t="shared" si="311"/>
        <v>0</v>
      </c>
      <c r="Q2193" s="3">
        <f t="shared" si="312"/>
        <v>0</v>
      </c>
      <c r="R2193" s="3">
        <f>I2193 + M2193*Inputs!$B$9 - N2193/Inputs!$B$10</f>
        <v>340</v>
      </c>
    </row>
    <row r="2194" spans="1:18" x14ac:dyDescent="0.3">
      <c r="A2194" s="4">
        <v>46114.333333333343</v>
      </c>
      <c r="B2194" s="3">
        <v>20.407499999999999</v>
      </c>
      <c r="C2194" s="3">
        <v>1</v>
      </c>
      <c r="D2194" s="3">
        <f t="shared" si="306"/>
        <v>25.169166666666669</v>
      </c>
      <c r="E2194" s="3">
        <f>MAX(B2194 - D2194/Inputs!$B$5, 0)</f>
        <v>0</v>
      </c>
      <c r="F2194" s="3">
        <f>MAX(D2194*Inputs!$B$5 - B2194, 0)</f>
        <v>1.7413666666666714</v>
      </c>
      <c r="G2194" s="3">
        <f t="shared" si="307"/>
        <v>1</v>
      </c>
      <c r="H2194" t="str">
        <f t="shared" si="308"/>
        <v>Charge</v>
      </c>
      <c r="I2194" s="3">
        <f t="shared" si="313"/>
        <v>340</v>
      </c>
      <c r="J2194" s="3">
        <f t="shared" si="314"/>
        <v>0</v>
      </c>
      <c r="K2194" s="3">
        <f>MIN(Inputs!$B$2, (Inputs!$B$8 - I2194)/Inputs!$B$9)</f>
        <v>0</v>
      </c>
      <c r="L2194" s="3">
        <f>MAX(MIN(Inputs!$B$2, I2194*Inputs!$B$10, Inputs!$B$8*Inputs!$B$4 - J2194), 0)</f>
        <v>170</v>
      </c>
      <c r="M2194" s="3">
        <f t="shared" si="309"/>
        <v>0</v>
      </c>
      <c r="N2194" s="3">
        <f t="shared" si="310"/>
        <v>0</v>
      </c>
      <c r="O2194" s="3">
        <f>IF(H2194="Reg", MIN(Inputs!$B$2, I2194*Inputs!$B$10, (Inputs!$B$8-I2194)/Inputs!$B$9), 0)</f>
        <v>0</v>
      </c>
      <c r="P2194" s="3">
        <f t="shared" si="311"/>
        <v>0</v>
      </c>
      <c r="Q2194" s="3">
        <f t="shared" si="312"/>
        <v>0</v>
      </c>
      <c r="R2194" s="3">
        <f>I2194 + M2194*Inputs!$B$9 - N2194/Inputs!$B$10</f>
        <v>340</v>
      </c>
    </row>
    <row r="2195" spans="1:18" x14ac:dyDescent="0.3">
      <c r="A2195" s="4">
        <v>46114.375</v>
      </c>
      <c r="B2195" s="3">
        <v>8.8449999999999989</v>
      </c>
      <c r="C2195" s="3">
        <v>0.98</v>
      </c>
      <c r="D2195" s="3">
        <f t="shared" si="306"/>
        <v>25.169166666666669</v>
      </c>
      <c r="E2195" s="3">
        <f>MAX(B2195 - D2195/Inputs!$B$5, 0)</f>
        <v>0</v>
      </c>
      <c r="F2195" s="3">
        <f>MAX(D2195*Inputs!$B$5 - B2195, 0)</f>
        <v>13.303866666666671</v>
      </c>
      <c r="G2195" s="3">
        <f t="shared" si="307"/>
        <v>0.98</v>
      </c>
      <c r="H2195" t="str">
        <f t="shared" si="308"/>
        <v>Charge</v>
      </c>
      <c r="I2195" s="3">
        <f t="shared" si="313"/>
        <v>340</v>
      </c>
      <c r="J2195" s="3">
        <f t="shared" si="314"/>
        <v>0</v>
      </c>
      <c r="K2195" s="3">
        <f>MIN(Inputs!$B$2, (Inputs!$B$8 - I2195)/Inputs!$B$9)</f>
        <v>0</v>
      </c>
      <c r="L2195" s="3">
        <f>MAX(MIN(Inputs!$B$2, I2195*Inputs!$B$10, Inputs!$B$8*Inputs!$B$4 - J2195), 0)</f>
        <v>170</v>
      </c>
      <c r="M2195" s="3">
        <f t="shared" si="309"/>
        <v>0</v>
      </c>
      <c r="N2195" s="3">
        <f t="shared" si="310"/>
        <v>0</v>
      </c>
      <c r="O2195" s="3">
        <f>IF(H2195="Reg", MIN(Inputs!$B$2, I2195*Inputs!$B$10, (Inputs!$B$8-I2195)/Inputs!$B$9), 0)</f>
        <v>0</v>
      </c>
      <c r="P2195" s="3">
        <f t="shared" si="311"/>
        <v>0</v>
      </c>
      <c r="Q2195" s="3">
        <f t="shared" si="312"/>
        <v>0</v>
      </c>
      <c r="R2195" s="3">
        <f>I2195 + M2195*Inputs!$B$9 - N2195/Inputs!$B$10</f>
        <v>340</v>
      </c>
    </row>
    <row r="2196" spans="1:18" x14ac:dyDescent="0.3">
      <c r="A2196" s="4">
        <v>46114.416666666657</v>
      </c>
      <c r="B2196" s="3">
        <v>6.7850000000000001</v>
      </c>
      <c r="C2196" s="3">
        <v>0.79</v>
      </c>
      <c r="D2196" s="3">
        <f t="shared" si="306"/>
        <v>25.169166666666669</v>
      </c>
      <c r="E2196" s="3">
        <f>MAX(B2196 - D2196/Inputs!$B$5, 0)</f>
        <v>0</v>
      </c>
      <c r="F2196" s="3">
        <f>MAX(D2196*Inputs!$B$5 - B2196, 0)</f>
        <v>15.36386666666667</v>
      </c>
      <c r="G2196" s="3">
        <f t="shared" si="307"/>
        <v>0.79</v>
      </c>
      <c r="H2196" t="str">
        <f t="shared" si="308"/>
        <v>Charge</v>
      </c>
      <c r="I2196" s="3">
        <f t="shared" si="313"/>
        <v>340</v>
      </c>
      <c r="J2196" s="3">
        <f t="shared" si="314"/>
        <v>0</v>
      </c>
      <c r="K2196" s="3">
        <f>MIN(Inputs!$B$2, (Inputs!$B$8 - I2196)/Inputs!$B$9)</f>
        <v>0</v>
      </c>
      <c r="L2196" s="3">
        <f>MAX(MIN(Inputs!$B$2, I2196*Inputs!$B$10, Inputs!$B$8*Inputs!$B$4 - J2196), 0)</f>
        <v>170</v>
      </c>
      <c r="M2196" s="3">
        <f t="shared" si="309"/>
        <v>0</v>
      </c>
      <c r="N2196" s="3">
        <f t="shared" si="310"/>
        <v>0</v>
      </c>
      <c r="O2196" s="3">
        <f>IF(H2196="Reg", MIN(Inputs!$B$2, I2196*Inputs!$B$10, (Inputs!$B$8-I2196)/Inputs!$B$9), 0)</f>
        <v>0</v>
      </c>
      <c r="P2196" s="3">
        <f t="shared" si="311"/>
        <v>0</v>
      </c>
      <c r="Q2196" s="3">
        <f t="shared" si="312"/>
        <v>0</v>
      </c>
      <c r="R2196" s="3">
        <f>I2196 + M2196*Inputs!$B$9 - N2196/Inputs!$B$10</f>
        <v>340</v>
      </c>
    </row>
    <row r="2197" spans="1:18" x14ac:dyDescent="0.3">
      <c r="A2197" s="4">
        <v>46114.458333333343</v>
      </c>
      <c r="B2197" s="3">
        <v>15.17</v>
      </c>
      <c r="C2197" s="3">
        <v>0.74</v>
      </c>
      <c r="D2197" s="3">
        <f t="shared" si="306"/>
        <v>25.169166666666669</v>
      </c>
      <c r="E2197" s="3">
        <f>MAX(B2197 - D2197/Inputs!$B$5, 0)</f>
        <v>0</v>
      </c>
      <c r="F2197" s="3">
        <f>MAX(D2197*Inputs!$B$5 - B2197, 0)</f>
        <v>6.9788666666666703</v>
      </c>
      <c r="G2197" s="3">
        <f t="shared" si="307"/>
        <v>0.74</v>
      </c>
      <c r="H2197" t="str">
        <f t="shared" si="308"/>
        <v>Charge</v>
      </c>
      <c r="I2197" s="3">
        <f t="shared" si="313"/>
        <v>340</v>
      </c>
      <c r="J2197" s="3">
        <f t="shared" si="314"/>
        <v>0</v>
      </c>
      <c r="K2197" s="3">
        <f>MIN(Inputs!$B$2, (Inputs!$B$8 - I2197)/Inputs!$B$9)</f>
        <v>0</v>
      </c>
      <c r="L2197" s="3">
        <f>MAX(MIN(Inputs!$B$2, I2197*Inputs!$B$10, Inputs!$B$8*Inputs!$B$4 - J2197), 0)</f>
        <v>170</v>
      </c>
      <c r="M2197" s="3">
        <f t="shared" si="309"/>
        <v>0</v>
      </c>
      <c r="N2197" s="3">
        <f t="shared" si="310"/>
        <v>0</v>
      </c>
      <c r="O2197" s="3">
        <f>IF(H2197="Reg", MIN(Inputs!$B$2, I2197*Inputs!$B$10, (Inputs!$B$8-I2197)/Inputs!$B$9), 0)</f>
        <v>0</v>
      </c>
      <c r="P2197" s="3">
        <f t="shared" si="311"/>
        <v>0</v>
      </c>
      <c r="Q2197" s="3">
        <f t="shared" si="312"/>
        <v>0</v>
      </c>
      <c r="R2197" s="3">
        <f>I2197 + M2197*Inputs!$B$9 - N2197/Inputs!$B$10</f>
        <v>340</v>
      </c>
    </row>
    <row r="2198" spans="1:18" x14ac:dyDescent="0.3">
      <c r="A2198" s="4">
        <v>46114.5</v>
      </c>
      <c r="B2198" s="3">
        <v>14.584999999999999</v>
      </c>
      <c r="C2198" s="3">
        <v>0.79</v>
      </c>
      <c r="D2198" s="3">
        <f t="shared" si="306"/>
        <v>25.169166666666669</v>
      </c>
      <c r="E2198" s="3">
        <f>MAX(B2198 - D2198/Inputs!$B$5, 0)</f>
        <v>0</v>
      </c>
      <c r="F2198" s="3">
        <f>MAX(D2198*Inputs!$B$5 - B2198, 0)</f>
        <v>7.5638666666666712</v>
      </c>
      <c r="G2198" s="3">
        <f t="shared" si="307"/>
        <v>0.79</v>
      </c>
      <c r="H2198" t="str">
        <f t="shared" si="308"/>
        <v>Charge</v>
      </c>
      <c r="I2198" s="3">
        <f t="shared" si="313"/>
        <v>340</v>
      </c>
      <c r="J2198" s="3">
        <f t="shared" si="314"/>
        <v>0</v>
      </c>
      <c r="K2198" s="3">
        <f>MIN(Inputs!$B$2, (Inputs!$B$8 - I2198)/Inputs!$B$9)</f>
        <v>0</v>
      </c>
      <c r="L2198" s="3">
        <f>MAX(MIN(Inputs!$B$2, I2198*Inputs!$B$10, Inputs!$B$8*Inputs!$B$4 - J2198), 0)</f>
        <v>170</v>
      </c>
      <c r="M2198" s="3">
        <f t="shared" si="309"/>
        <v>0</v>
      </c>
      <c r="N2198" s="3">
        <f t="shared" si="310"/>
        <v>0</v>
      </c>
      <c r="O2198" s="3">
        <f>IF(H2198="Reg", MIN(Inputs!$B$2, I2198*Inputs!$B$10, (Inputs!$B$8-I2198)/Inputs!$B$9), 0)</f>
        <v>0</v>
      </c>
      <c r="P2198" s="3">
        <f t="shared" si="311"/>
        <v>0</v>
      </c>
      <c r="Q2198" s="3">
        <f t="shared" si="312"/>
        <v>0</v>
      </c>
      <c r="R2198" s="3">
        <f>I2198 + M2198*Inputs!$B$9 - N2198/Inputs!$B$10</f>
        <v>340</v>
      </c>
    </row>
    <row r="2199" spans="1:18" x14ac:dyDescent="0.3">
      <c r="A2199" s="4">
        <v>46114.541666666657</v>
      </c>
      <c r="B2199" s="3">
        <v>23.889999999999997</v>
      </c>
      <c r="C2199" s="3">
        <v>1</v>
      </c>
      <c r="D2199" s="3">
        <f t="shared" si="306"/>
        <v>25.169166666666669</v>
      </c>
      <c r="E2199" s="3">
        <f>MAX(B2199 - D2199/Inputs!$B$5, 0)</f>
        <v>0</v>
      </c>
      <c r="F2199" s="3">
        <f>MAX(D2199*Inputs!$B$5 - B2199, 0)</f>
        <v>0</v>
      </c>
      <c r="G2199" s="3">
        <f t="shared" si="307"/>
        <v>1</v>
      </c>
      <c r="H2199" t="str">
        <f t="shared" si="308"/>
        <v>Reg</v>
      </c>
      <c r="I2199" s="3">
        <f t="shared" si="313"/>
        <v>340</v>
      </c>
      <c r="J2199" s="3">
        <f t="shared" si="314"/>
        <v>0</v>
      </c>
      <c r="K2199" s="3">
        <f>MIN(Inputs!$B$2, (Inputs!$B$8 - I2199)/Inputs!$B$9)</f>
        <v>0</v>
      </c>
      <c r="L2199" s="3">
        <f>MAX(MIN(Inputs!$B$2, I2199*Inputs!$B$10, Inputs!$B$8*Inputs!$B$4 - J2199), 0)</f>
        <v>170</v>
      </c>
      <c r="M2199" s="3">
        <f t="shared" si="309"/>
        <v>0</v>
      </c>
      <c r="N2199" s="3">
        <f t="shared" si="310"/>
        <v>0</v>
      </c>
      <c r="O2199" s="3">
        <f>IF(H2199="Reg", MIN(Inputs!$B$2, I2199*Inputs!$B$10, (Inputs!$B$8-I2199)/Inputs!$B$9), 0)</f>
        <v>0</v>
      </c>
      <c r="P2199" s="3">
        <f t="shared" si="311"/>
        <v>0</v>
      </c>
      <c r="Q2199" s="3">
        <f t="shared" si="312"/>
        <v>0</v>
      </c>
      <c r="R2199" s="3">
        <f>I2199 + M2199*Inputs!$B$9 - N2199/Inputs!$B$10</f>
        <v>340</v>
      </c>
    </row>
    <row r="2200" spans="1:18" x14ac:dyDescent="0.3">
      <c r="A2200" s="4">
        <v>46114.583333333343</v>
      </c>
      <c r="B2200" s="3">
        <v>28.292500000000004</v>
      </c>
      <c r="C2200" s="3">
        <v>1</v>
      </c>
      <c r="D2200" s="3">
        <f t="shared" si="306"/>
        <v>25.169166666666669</v>
      </c>
      <c r="E2200" s="3">
        <f>MAX(B2200 - D2200/Inputs!$B$5, 0)</f>
        <v>0</v>
      </c>
      <c r="F2200" s="3">
        <f>MAX(D2200*Inputs!$B$5 - B2200, 0)</f>
        <v>0</v>
      </c>
      <c r="G2200" s="3">
        <f t="shared" si="307"/>
        <v>1</v>
      </c>
      <c r="H2200" t="str">
        <f t="shared" si="308"/>
        <v>Reg</v>
      </c>
      <c r="I2200" s="3">
        <f t="shared" si="313"/>
        <v>340</v>
      </c>
      <c r="J2200" s="3">
        <f t="shared" si="314"/>
        <v>0</v>
      </c>
      <c r="K2200" s="3">
        <f>MIN(Inputs!$B$2, (Inputs!$B$8 - I2200)/Inputs!$B$9)</f>
        <v>0</v>
      </c>
      <c r="L2200" s="3">
        <f>MAX(MIN(Inputs!$B$2, I2200*Inputs!$B$10, Inputs!$B$8*Inputs!$B$4 - J2200), 0)</f>
        <v>170</v>
      </c>
      <c r="M2200" s="3">
        <f t="shared" si="309"/>
        <v>0</v>
      </c>
      <c r="N2200" s="3">
        <f t="shared" si="310"/>
        <v>0</v>
      </c>
      <c r="O2200" s="3">
        <f>IF(H2200="Reg", MIN(Inputs!$B$2, I2200*Inputs!$B$10, (Inputs!$B$8-I2200)/Inputs!$B$9), 0)</f>
        <v>0</v>
      </c>
      <c r="P2200" s="3">
        <f t="shared" si="311"/>
        <v>0</v>
      </c>
      <c r="Q2200" s="3">
        <f t="shared" si="312"/>
        <v>0</v>
      </c>
      <c r="R2200" s="3">
        <f>I2200 + M2200*Inputs!$B$9 - N2200/Inputs!$B$10</f>
        <v>340</v>
      </c>
    </row>
    <row r="2201" spans="1:18" x14ac:dyDescent="0.3">
      <c r="A2201" s="4">
        <v>46114.625</v>
      </c>
      <c r="B2201" s="3">
        <v>30.96</v>
      </c>
      <c r="C2201" s="3">
        <v>1.1499999999999999</v>
      </c>
      <c r="D2201" s="3">
        <f t="shared" si="306"/>
        <v>25.169166666666669</v>
      </c>
      <c r="E2201" s="3">
        <f>MAX(B2201 - D2201/Inputs!$B$5, 0)</f>
        <v>2.3586742424242395</v>
      </c>
      <c r="F2201" s="3">
        <f>MAX(D2201*Inputs!$B$5 - B2201, 0)</f>
        <v>0</v>
      </c>
      <c r="G2201" s="3">
        <f t="shared" si="307"/>
        <v>1.1499999999999999</v>
      </c>
      <c r="H2201" t="str">
        <f t="shared" si="308"/>
        <v>Discharge</v>
      </c>
      <c r="I2201" s="3">
        <f t="shared" si="313"/>
        <v>340</v>
      </c>
      <c r="J2201" s="3">
        <f t="shared" si="314"/>
        <v>0</v>
      </c>
      <c r="K2201" s="3">
        <f>MIN(Inputs!$B$2, (Inputs!$B$8 - I2201)/Inputs!$B$9)</f>
        <v>0</v>
      </c>
      <c r="L2201" s="3">
        <f>MAX(MIN(Inputs!$B$2, I2201*Inputs!$B$10, Inputs!$B$8*Inputs!$B$4 - J2201), 0)</f>
        <v>170</v>
      </c>
      <c r="M2201" s="3">
        <f t="shared" si="309"/>
        <v>0</v>
      </c>
      <c r="N2201" s="3">
        <f t="shared" si="310"/>
        <v>170</v>
      </c>
      <c r="O2201" s="3">
        <f>IF(H2201="Reg", MIN(Inputs!$B$2, I2201*Inputs!$B$10, (Inputs!$B$8-I2201)/Inputs!$B$9), 0)</f>
        <v>0</v>
      </c>
      <c r="P2201" s="3">
        <f t="shared" si="311"/>
        <v>5263.2</v>
      </c>
      <c r="Q2201" s="3">
        <f t="shared" si="312"/>
        <v>0</v>
      </c>
      <c r="R2201" s="3">
        <f>I2201 + M2201*Inputs!$B$9 - N2201/Inputs!$B$10</f>
        <v>158.77939109773115</v>
      </c>
    </row>
    <row r="2202" spans="1:18" x14ac:dyDescent="0.3">
      <c r="A2202" s="4">
        <v>46114.666666666657</v>
      </c>
      <c r="B2202" s="3">
        <v>36.900000000000006</v>
      </c>
      <c r="C2202" s="3">
        <v>3.86</v>
      </c>
      <c r="D2202" s="3">
        <f t="shared" si="306"/>
        <v>25.169166666666669</v>
      </c>
      <c r="E2202" s="3">
        <f>MAX(B2202 - D2202/Inputs!$B$5, 0)</f>
        <v>8.2986742424242443</v>
      </c>
      <c r="F2202" s="3">
        <f>MAX(D2202*Inputs!$B$5 - B2202, 0)</f>
        <v>0</v>
      </c>
      <c r="G2202" s="3">
        <f t="shared" si="307"/>
        <v>3.86</v>
      </c>
      <c r="H2202" t="str">
        <f t="shared" si="308"/>
        <v>Discharge</v>
      </c>
      <c r="I2202" s="3">
        <f t="shared" si="313"/>
        <v>158.77939109773115</v>
      </c>
      <c r="J2202" s="3">
        <f t="shared" si="314"/>
        <v>170</v>
      </c>
      <c r="K2202" s="3">
        <f>MIN(Inputs!$B$2, (Inputs!$B$8 - I2202)/Inputs!$B$9)</f>
        <v>170</v>
      </c>
      <c r="L2202" s="3">
        <f>MAX(MIN(Inputs!$B$2, I2202*Inputs!$B$10, Inputs!$B$8*Inputs!$B$4 - J2202), 0)</f>
        <v>148.94827166799323</v>
      </c>
      <c r="M2202" s="3">
        <f t="shared" si="309"/>
        <v>0</v>
      </c>
      <c r="N2202" s="3">
        <f t="shared" si="310"/>
        <v>148.94827166799323</v>
      </c>
      <c r="O2202" s="3">
        <f>IF(H2202="Reg", MIN(Inputs!$B$2, I2202*Inputs!$B$10, (Inputs!$B$8-I2202)/Inputs!$B$9), 0)</f>
        <v>0</v>
      </c>
      <c r="P2202" s="3">
        <f t="shared" si="311"/>
        <v>5496.1912245489511</v>
      </c>
      <c r="Q2202" s="3">
        <f t="shared" si="312"/>
        <v>0</v>
      </c>
      <c r="R2202" s="3">
        <f>I2202 + M2202*Inputs!$B$9 - N2202/Inputs!$B$10</f>
        <v>0</v>
      </c>
    </row>
    <row r="2203" spans="1:18" x14ac:dyDescent="0.3">
      <c r="A2203" s="4">
        <v>46114.708333333343</v>
      </c>
      <c r="B2203" s="3">
        <v>32.652500000000003</v>
      </c>
      <c r="C2203" s="3">
        <v>1.65</v>
      </c>
      <c r="D2203" s="3">
        <f t="shared" si="306"/>
        <v>25.169166666666669</v>
      </c>
      <c r="E2203" s="3">
        <f>MAX(B2203 - D2203/Inputs!$B$5, 0)</f>
        <v>4.0511742424242421</v>
      </c>
      <c r="F2203" s="3">
        <f>MAX(D2203*Inputs!$B$5 - B2203, 0)</f>
        <v>0</v>
      </c>
      <c r="G2203" s="3">
        <f t="shared" si="307"/>
        <v>1.65</v>
      </c>
      <c r="H2203" t="str">
        <f t="shared" si="308"/>
        <v>Discharge</v>
      </c>
      <c r="I2203" s="3">
        <f t="shared" si="313"/>
        <v>0</v>
      </c>
      <c r="J2203" s="3">
        <f t="shared" si="314"/>
        <v>318.94827166799325</v>
      </c>
      <c r="K2203" s="3">
        <f>MIN(Inputs!$B$2, (Inputs!$B$8 - I2203)/Inputs!$B$9)</f>
        <v>170</v>
      </c>
      <c r="L2203" s="3">
        <f>MAX(MIN(Inputs!$B$2, I2203*Inputs!$B$10, Inputs!$B$8*Inputs!$B$4 - J2203), 0)</f>
        <v>0</v>
      </c>
      <c r="M2203" s="3">
        <f t="shared" si="309"/>
        <v>0</v>
      </c>
      <c r="N2203" s="3">
        <f t="shared" si="310"/>
        <v>0</v>
      </c>
      <c r="O2203" s="3">
        <f>IF(H2203="Reg", MIN(Inputs!$B$2, I2203*Inputs!$B$10, (Inputs!$B$8-I2203)/Inputs!$B$9), 0)</f>
        <v>0</v>
      </c>
      <c r="P2203" s="3">
        <f t="shared" si="311"/>
        <v>0</v>
      </c>
      <c r="Q2203" s="3">
        <f t="shared" si="312"/>
        <v>0</v>
      </c>
      <c r="R2203" s="3">
        <f>I2203 + M2203*Inputs!$B$9 - N2203/Inputs!$B$10</f>
        <v>0</v>
      </c>
    </row>
    <row r="2204" spans="1:18" x14ac:dyDescent="0.3">
      <c r="A2204" s="4">
        <v>46114.75</v>
      </c>
      <c r="B2204" s="3">
        <v>45.697500000000005</v>
      </c>
      <c r="C2204" s="3">
        <v>44.39</v>
      </c>
      <c r="D2204" s="3">
        <f t="shared" si="306"/>
        <v>25.169166666666669</v>
      </c>
      <c r="E2204" s="3">
        <f>MAX(B2204 - D2204/Inputs!$B$5, 0)</f>
        <v>17.096174242424244</v>
      </c>
      <c r="F2204" s="3">
        <f>MAX(D2204*Inputs!$B$5 - B2204, 0)</f>
        <v>0</v>
      </c>
      <c r="G2204" s="3">
        <f t="shared" si="307"/>
        <v>44.39</v>
      </c>
      <c r="H2204" t="str">
        <f t="shared" si="308"/>
        <v>Reg</v>
      </c>
      <c r="I2204" s="3">
        <f t="shared" si="313"/>
        <v>0</v>
      </c>
      <c r="J2204" s="3">
        <f t="shared" si="314"/>
        <v>318.94827166799325</v>
      </c>
      <c r="K2204" s="3">
        <f>MIN(Inputs!$B$2, (Inputs!$B$8 - I2204)/Inputs!$B$9)</f>
        <v>170</v>
      </c>
      <c r="L2204" s="3">
        <f>MAX(MIN(Inputs!$B$2, I2204*Inputs!$B$10, Inputs!$B$8*Inputs!$B$4 - J2204), 0)</f>
        <v>0</v>
      </c>
      <c r="M2204" s="3">
        <f t="shared" si="309"/>
        <v>0</v>
      </c>
      <c r="N2204" s="3">
        <f t="shared" si="310"/>
        <v>0</v>
      </c>
      <c r="O2204" s="3">
        <f>IF(H2204="Reg", MIN(Inputs!$B$2, I2204*Inputs!$B$10, (Inputs!$B$8-I2204)/Inputs!$B$9), 0)</f>
        <v>0</v>
      </c>
      <c r="P2204" s="3">
        <f t="shared" si="311"/>
        <v>0</v>
      </c>
      <c r="Q2204" s="3">
        <f t="shared" si="312"/>
        <v>0</v>
      </c>
      <c r="R2204" s="3">
        <f>I2204 + M2204*Inputs!$B$9 - N2204/Inputs!$B$10</f>
        <v>0</v>
      </c>
    </row>
    <row r="2205" spans="1:18" x14ac:dyDescent="0.3">
      <c r="A2205" s="4">
        <v>46114.791666666657</v>
      </c>
      <c r="B2205" s="3">
        <v>71.760000000000005</v>
      </c>
      <c r="C2205" s="3">
        <v>34.619999999999997</v>
      </c>
      <c r="D2205" s="3">
        <f t="shared" si="306"/>
        <v>25.169166666666669</v>
      </c>
      <c r="E2205" s="3">
        <f>MAX(B2205 - D2205/Inputs!$B$5, 0)</f>
        <v>43.15867424242424</v>
      </c>
      <c r="F2205" s="3">
        <f>MAX(D2205*Inputs!$B$5 - B2205, 0)</f>
        <v>0</v>
      </c>
      <c r="G2205" s="3">
        <f t="shared" si="307"/>
        <v>34.619999999999997</v>
      </c>
      <c r="H2205" t="str">
        <f t="shared" si="308"/>
        <v>Discharge</v>
      </c>
      <c r="I2205" s="3">
        <f t="shared" si="313"/>
        <v>0</v>
      </c>
      <c r="J2205" s="3">
        <f t="shared" si="314"/>
        <v>318.94827166799325</v>
      </c>
      <c r="K2205" s="3">
        <f>MIN(Inputs!$B$2, (Inputs!$B$8 - I2205)/Inputs!$B$9)</f>
        <v>170</v>
      </c>
      <c r="L2205" s="3">
        <f>MAX(MIN(Inputs!$B$2, I2205*Inputs!$B$10, Inputs!$B$8*Inputs!$B$4 - J2205), 0)</f>
        <v>0</v>
      </c>
      <c r="M2205" s="3">
        <f t="shared" si="309"/>
        <v>0</v>
      </c>
      <c r="N2205" s="3">
        <f t="shared" si="310"/>
        <v>0</v>
      </c>
      <c r="O2205" s="3">
        <f>IF(H2205="Reg", MIN(Inputs!$B$2, I2205*Inputs!$B$10, (Inputs!$B$8-I2205)/Inputs!$B$9), 0)</f>
        <v>0</v>
      </c>
      <c r="P2205" s="3">
        <f t="shared" si="311"/>
        <v>0</v>
      </c>
      <c r="Q2205" s="3">
        <f t="shared" si="312"/>
        <v>0</v>
      </c>
      <c r="R2205" s="3">
        <f>I2205 + M2205*Inputs!$B$9 - N2205/Inputs!$B$10</f>
        <v>0</v>
      </c>
    </row>
    <row r="2206" spans="1:18" x14ac:dyDescent="0.3">
      <c r="A2206" s="4">
        <v>46114.833333333343</v>
      </c>
      <c r="B2206" s="3">
        <v>45.092500000000001</v>
      </c>
      <c r="C2206" s="3">
        <v>18.86</v>
      </c>
      <c r="D2206" s="3">
        <f t="shared" si="306"/>
        <v>25.169166666666669</v>
      </c>
      <c r="E2206" s="3">
        <f>MAX(B2206 - D2206/Inputs!$B$5, 0)</f>
        <v>16.49117424242424</v>
      </c>
      <c r="F2206" s="3">
        <f>MAX(D2206*Inputs!$B$5 - B2206, 0)</f>
        <v>0</v>
      </c>
      <c r="G2206" s="3">
        <f t="shared" si="307"/>
        <v>18.86</v>
      </c>
      <c r="H2206" t="str">
        <f t="shared" si="308"/>
        <v>Reg</v>
      </c>
      <c r="I2206" s="3">
        <f t="shared" si="313"/>
        <v>0</v>
      </c>
      <c r="J2206" s="3">
        <f t="shared" si="314"/>
        <v>318.94827166799325</v>
      </c>
      <c r="K2206" s="3">
        <f>MIN(Inputs!$B$2, (Inputs!$B$8 - I2206)/Inputs!$B$9)</f>
        <v>170</v>
      </c>
      <c r="L2206" s="3">
        <f>MAX(MIN(Inputs!$B$2, I2206*Inputs!$B$10, Inputs!$B$8*Inputs!$B$4 - J2206), 0)</f>
        <v>0</v>
      </c>
      <c r="M2206" s="3">
        <f t="shared" si="309"/>
        <v>0</v>
      </c>
      <c r="N2206" s="3">
        <f t="shared" si="310"/>
        <v>0</v>
      </c>
      <c r="O2206" s="3">
        <f>IF(H2206="Reg", MIN(Inputs!$B$2, I2206*Inputs!$B$10, (Inputs!$B$8-I2206)/Inputs!$B$9), 0)</f>
        <v>0</v>
      </c>
      <c r="P2206" s="3">
        <f t="shared" si="311"/>
        <v>0</v>
      </c>
      <c r="Q2206" s="3">
        <f t="shared" si="312"/>
        <v>0</v>
      </c>
      <c r="R2206" s="3">
        <f>I2206 + M2206*Inputs!$B$9 - N2206/Inputs!$B$10</f>
        <v>0</v>
      </c>
    </row>
    <row r="2207" spans="1:18" x14ac:dyDescent="0.3">
      <c r="A2207" s="4">
        <v>46114.875</v>
      </c>
      <c r="B2207" s="3">
        <v>25.302499999999998</v>
      </c>
      <c r="C2207" s="3">
        <v>1</v>
      </c>
      <c r="D2207" s="3">
        <f t="shared" si="306"/>
        <v>25.169166666666669</v>
      </c>
      <c r="E2207" s="3">
        <f>MAX(B2207 - D2207/Inputs!$B$5, 0)</f>
        <v>0</v>
      </c>
      <c r="F2207" s="3">
        <f>MAX(D2207*Inputs!$B$5 - B2207, 0)</f>
        <v>0</v>
      </c>
      <c r="G2207" s="3">
        <f t="shared" si="307"/>
        <v>1</v>
      </c>
      <c r="H2207" t="str">
        <f t="shared" si="308"/>
        <v>Reg</v>
      </c>
      <c r="I2207" s="3">
        <f t="shared" si="313"/>
        <v>0</v>
      </c>
      <c r="J2207" s="3">
        <f t="shared" si="314"/>
        <v>318.94827166799325</v>
      </c>
      <c r="K2207" s="3">
        <f>MIN(Inputs!$B$2, (Inputs!$B$8 - I2207)/Inputs!$B$9)</f>
        <v>170</v>
      </c>
      <c r="L2207" s="3">
        <f>MAX(MIN(Inputs!$B$2, I2207*Inputs!$B$10, Inputs!$B$8*Inputs!$B$4 - J2207), 0)</f>
        <v>0</v>
      </c>
      <c r="M2207" s="3">
        <f t="shared" si="309"/>
        <v>0</v>
      </c>
      <c r="N2207" s="3">
        <f t="shared" si="310"/>
        <v>0</v>
      </c>
      <c r="O2207" s="3">
        <f>IF(H2207="Reg", MIN(Inputs!$B$2, I2207*Inputs!$B$10, (Inputs!$B$8-I2207)/Inputs!$B$9), 0)</f>
        <v>0</v>
      </c>
      <c r="P2207" s="3">
        <f t="shared" si="311"/>
        <v>0</v>
      </c>
      <c r="Q2207" s="3">
        <f t="shared" si="312"/>
        <v>0</v>
      </c>
      <c r="R2207" s="3">
        <f>I2207 + M2207*Inputs!$B$9 - N2207/Inputs!$B$10</f>
        <v>0</v>
      </c>
    </row>
    <row r="2208" spans="1:18" x14ac:dyDescent="0.3">
      <c r="A2208" s="4">
        <v>46114.916666666657</v>
      </c>
      <c r="B2208" s="3">
        <v>21.267500000000002</v>
      </c>
      <c r="C2208" s="3">
        <v>0.21</v>
      </c>
      <c r="D2208" s="3">
        <f t="shared" si="306"/>
        <v>25.169166666666669</v>
      </c>
      <c r="E2208" s="3">
        <f>MAX(B2208 - D2208/Inputs!$B$5, 0)</f>
        <v>0</v>
      </c>
      <c r="F2208" s="3">
        <f>MAX(D2208*Inputs!$B$5 - B2208, 0)</f>
        <v>0.88136666666666841</v>
      </c>
      <c r="G2208" s="3">
        <f t="shared" si="307"/>
        <v>0.21</v>
      </c>
      <c r="H2208" t="str">
        <f t="shared" si="308"/>
        <v>Charge</v>
      </c>
      <c r="I2208" s="3">
        <f t="shared" si="313"/>
        <v>0</v>
      </c>
      <c r="J2208" s="3">
        <f t="shared" si="314"/>
        <v>318.94827166799325</v>
      </c>
      <c r="K2208" s="3">
        <f>MIN(Inputs!$B$2, (Inputs!$B$8 - I2208)/Inputs!$B$9)</f>
        <v>170</v>
      </c>
      <c r="L2208" s="3">
        <f>MAX(MIN(Inputs!$B$2, I2208*Inputs!$B$10, Inputs!$B$8*Inputs!$B$4 - J2208), 0)</f>
        <v>0</v>
      </c>
      <c r="M2208" s="3">
        <f t="shared" si="309"/>
        <v>170</v>
      </c>
      <c r="N2208" s="3">
        <f t="shared" si="310"/>
        <v>0</v>
      </c>
      <c r="O2208" s="3">
        <f>IF(H2208="Reg", MIN(Inputs!$B$2, I2208*Inputs!$B$10, (Inputs!$B$8-I2208)/Inputs!$B$9), 0)</f>
        <v>0</v>
      </c>
      <c r="P2208" s="3">
        <f t="shared" si="311"/>
        <v>-3615.4750000000004</v>
      </c>
      <c r="Q2208" s="3">
        <f t="shared" si="312"/>
        <v>0</v>
      </c>
      <c r="R2208" s="3">
        <f>I2208 + M2208*Inputs!$B$9 - N2208/Inputs!$B$10</f>
        <v>159.4741358339966</v>
      </c>
    </row>
    <row r="2209" spans="1:18" x14ac:dyDescent="0.3">
      <c r="A2209" s="4">
        <v>46114.958333333343</v>
      </c>
      <c r="B2209" s="3">
        <v>17.48</v>
      </c>
      <c r="C2209" s="3">
        <v>0.1</v>
      </c>
      <c r="D2209" s="3">
        <f t="shared" si="306"/>
        <v>25.169166666666669</v>
      </c>
      <c r="E2209" s="3">
        <f>MAX(B2209 - D2209/Inputs!$B$5, 0)</f>
        <v>0</v>
      </c>
      <c r="F2209" s="3">
        <f>MAX(D2209*Inputs!$B$5 - B2209, 0)</f>
        <v>4.6688666666666698</v>
      </c>
      <c r="G2209" s="3">
        <f t="shared" si="307"/>
        <v>0.1</v>
      </c>
      <c r="H2209" t="str">
        <f t="shared" si="308"/>
        <v>Charge</v>
      </c>
      <c r="I2209" s="3">
        <f t="shared" si="313"/>
        <v>159.4741358339966</v>
      </c>
      <c r="J2209" s="3">
        <f t="shared" si="314"/>
        <v>318.94827166799325</v>
      </c>
      <c r="K2209" s="3">
        <f>MIN(Inputs!$B$2, (Inputs!$B$8 - I2209)/Inputs!$B$9)</f>
        <v>170</v>
      </c>
      <c r="L2209" s="3">
        <f>MAX(MIN(Inputs!$B$2, I2209*Inputs!$B$10, Inputs!$B$8*Inputs!$B$4 - J2209), 0)</f>
        <v>21.051728332006746</v>
      </c>
      <c r="M2209" s="3">
        <f t="shared" si="309"/>
        <v>170</v>
      </c>
      <c r="N2209" s="3">
        <f t="shared" si="310"/>
        <v>0</v>
      </c>
      <c r="O2209" s="3">
        <f>IF(H2209="Reg", MIN(Inputs!$B$2, I2209*Inputs!$B$10, (Inputs!$B$8-I2209)/Inputs!$B$9), 0)</f>
        <v>0</v>
      </c>
      <c r="P2209" s="3">
        <f t="shared" si="311"/>
        <v>-2971.6</v>
      </c>
      <c r="Q2209" s="3">
        <f t="shared" si="312"/>
        <v>0</v>
      </c>
      <c r="R2209" s="3">
        <f>I2209 + M2209*Inputs!$B$9 - N2209/Inputs!$B$10</f>
        <v>318.9482716679932</v>
      </c>
    </row>
    <row r="2210" spans="1:18" x14ac:dyDescent="0.3">
      <c r="A2210" s="4">
        <v>46115</v>
      </c>
      <c r="B2210" s="3">
        <v>20.952500000000001</v>
      </c>
      <c r="C2210" s="3">
        <v>0.06</v>
      </c>
      <c r="D2210" s="3">
        <f t="shared" si="306"/>
        <v>29.218437499999997</v>
      </c>
      <c r="E2210" s="3">
        <f>MAX(B2210 - D2210/Inputs!$B$5, 0)</f>
        <v>0</v>
      </c>
      <c r="F2210" s="3">
        <f>MAX(D2210*Inputs!$B$5 - B2210, 0)</f>
        <v>4.759724999999996</v>
      </c>
      <c r="G2210" s="3">
        <f t="shared" si="307"/>
        <v>0.06</v>
      </c>
      <c r="H2210" t="str">
        <f t="shared" si="308"/>
        <v>Charge</v>
      </c>
      <c r="I2210" s="3">
        <f t="shared" si="313"/>
        <v>318.9482716679932</v>
      </c>
      <c r="J2210" s="3">
        <f t="shared" si="314"/>
        <v>0</v>
      </c>
      <c r="K2210" s="3">
        <f>MIN(Inputs!$B$2, (Inputs!$B$8 - I2210)/Inputs!$B$9)</f>
        <v>22.44121780453775</v>
      </c>
      <c r="L2210" s="3">
        <f>MAX(MIN(Inputs!$B$2, I2210*Inputs!$B$10, Inputs!$B$8*Inputs!$B$4 - J2210), 0)</f>
        <v>170</v>
      </c>
      <c r="M2210" s="3">
        <f t="shared" si="309"/>
        <v>22.44121780453775</v>
      </c>
      <c r="N2210" s="3">
        <f t="shared" si="310"/>
        <v>0</v>
      </c>
      <c r="O2210" s="3">
        <f>IF(H2210="Reg", MIN(Inputs!$B$2, I2210*Inputs!$B$10, (Inputs!$B$8-I2210)/Inputs!$B$9), 0)</f>
        <v>0</v>
      </c>
      <c r="P2210" s="3">
        <f t="shared" si="311"/>
        <v>-470.19961604957723</v>
      </c>
      <c r="Q2210" s="3">
        <f t="shared" si="312"/>
        <v>0</v>
      </c>
      <c r="R2210" s="3">
        <f>I2210 + M2210*Inputs!$B$9 - N2210/Inputs!$B$10</f>
        <v>340</v>
      </c>
    </row>
    <row r="2211" spans="1:18" x14ac:dyDescent="0.3">
      <c r="A2211" s="4">
        <v>46115.041666666657</v>
      </c>
      <c r="B2211" s="3">
        <v>30.46</v>
      </c>
      <c r="C2211" s="3">
        <v>0.06</v>
      </c>
      <c r="D2211" s="3">
        <f t="shared" si="306"/>
        <v>29.218437499999997</v>
      </c>
      <c r="E2211" s="3">
        <f>MAX(B2211 - D2211/Inputs!$B$5, 0)</f>
        <v>0</v>
      </c>
      <c r="F2211" s="3">
        <f>MAX(D2211*Inputs!$B$5 - B2211, 0)</f>
        <v>0</v>
      </c>
      <c r="G2211" s="3">
        <f t="shared" si="307"/>
        <v>0.06</v>
      </c>
      <c r="H2211" t="str">
        <f t="shared" si="308"/>
        <v>Reg</v>
      </c>
      <c r="I2211" s="3">
        <f t="shared" si="313"/>
        <v>340</v>
      </c>
      <c r="J2211" s="3">
        <f t="shared" si="314"/>
        <v>0</v>
      </c>
      <c r="K2211" s="3">
        <f>MIN(Inputs!$B$2, (Inputs!$B$8 - I2211)/Inputs!$B$9)</f>
        <v>0</v>
      </c>
      <c r="L2211" s="3">
        <f>MAX(MIN(Inputs!$B$2, I2211*Inputs!$B$10, Inputs!$B$8*Inputs!$B$4 - J2211), 0)</f>
        <v>170</v>
      </c>
      <c r="M2211" s="3">
        <f t="shared" si="309"/>
        <v>0</v>
      </c>
      <c r="N2211" s="3">
        <f t="shared" si="310"/>
        <v>0</v>
      </c>
      <c r="O2211" s="3">
        <f>IF(H2211="Reg", MIN(Inputs!$B$2, I2211*Inputs!$B$10, (Inputs!$B$8-I2211)/Inputs!$B$9), 0)</f>
        <v>0</v>
      </c>
      <c r="P2211" s="3">
        <f t="shared" si="311"/>
        <v>0</v>
      </c>
      <c r="Q2211" s="3">
        <f t="shared" si="312"/>
        <v>0</v>
      </c>
      <c r="R2211" s="3">
        <f>I2211 + M2211*Inputs!$B$9 - N2211/Inputs!$B$10</f>
        <v>340</v>
      </c>
    </row>
    <row r="2212" spans="1:18" x14ac:dyDescent="0.3">
      <c r="A2212" s="4">
        <v>46115.083333333343</v>
      </c>
      <c r="B2212" s="3">
        <v>26.45</v>
      </c>
      <c r="C2212" s="3">
        <v>0.13</v>
      </c>
      <c r="D2212" s="3">
        <f t="shared" si="306"/>
        <v>29.218437499999997</v>
      </c>
      <c r="E2212" s="3">
        <f>MAX(B2212 - D2212/Inputs!$B$5, 0)</f>
        <v>0</v>
      </c>
      <c r="F2212" s="3">
        <f>MAX(D2212*Inputs!$B$5 - B2212, 0)</f>
        <v>0</v>
      </c>
      <c r="G2212" s="3">
        <f t="shared" si="307"/>
        <v>0.13</v>
      </c>
      <c r="H2212" t="str">
        <f t="shared" si="308"/>
        <v>Reg</v>
      </c>
      <c r="I2212" s="3">
        <f t="shared" si="313"/>
        <v>340</v>
      </c>
      <c r="J2212" s="3">
        <f t="shared" si="314"/>
        <v>0</v>
      </c>
      <c r="K2212" s="3">
        <f>MIN(Inputs!$B$2, (Inputs!$B$8 - I2212)/Inputs!$B$9)</f>
        <v>0</v>
      </c>
      <c r="L2212" s="3">
        <f>MAX(MIN(Inputs!$B$2, I2212*Inputs!$B$10, Inputs!$B$8*Inputs!$B$4 - J2212), 0)</f>
        <v>170</v>
      </c>
      <c r="M2212" s="3">
        <f t="shared" si="309"/>
        <v>0</v>
      </c>
      <c r="N2212" s="3">
        <f t="shared" si="310"/>
        <v>0</v>
      </c>
      <c r="O2212" s="3">
        <f>IF(H2212="Reg", MIN(Inputs!$B$2, I2212*Inputs!$B$10, (Inputs!$B$8-I2212)/Inputs!$B$9), 0)</f>
        <v>0</v>
      </c>
      <c r="P2212" s="3">
        <f t="shared" si="311"/>
        <v>0</v>
      </c>
      <c r="Q2212" s="3">
        <f t="shared" si="312"/>
        <v>0</v>
      </c>
      <c r="R2212" s="3">
        <f>I2212 + M2212*Inputs!$B$9 - N2212/Inputs!$B$10</f>
        <v>340</v>
      </c>
    </row>
    <row r="2213" spans="1:18" x14ac:dyDescent="0.3">
      <c r="A2213" s="4">
        <v>46115.125</v>
      </c>
      <c r="B2213" s="3">
        <v>26.05</v>
      </c>
      <c r="C2213" s="3">
        <v>0.06</v>
      </c>
      <c r="D2213" s="3">
        <f t="shared" si="306"/>
        <v>29.218437499999997</v>
      </c>
      <c r="E2213" s="3">
        <f>MAX(B2213 - D2213/Inputs!$B$5, 0)</f>
        <v>0</v>
      </c>
      <c r="F2213" s="3">
        <f>MAX(D2213*Inputs!$B$5 - B2213, 0)</f>
        <v>0</v>
      </c>
      <c r="G2213" s="3">
        <f t="shared" si="307"/>
        <v>0.06</v>
      </c>
      <c r="H2213" t="str">
        <f t="shared" si="308"/>
        <v>Reg</v>
      </c>
      <c r="I2213" s="3">
        <f t="shared" si="313"/>
        <v>340</v>
      </c>
      <c r="J2213" s="3">
        <f t="shared" si="314"/>
        <v>0</v>
      </c>
      <c r="K2213" s="3">
        <f>MIN(Inputs!$B$2, (Inputs!$B$8 - I2213)/Inputs!$B$9)</f>
        <v>0</v>
      </c>
      <c r="L2213" s="3">
        <f>MAX(MIN(Inputs!$B$2, I2213*Inputs!$B$10, Inputs!$B$8*Inputs!$B$4 - J2213), 0)</f>
        <v>170</v>
      </c>
      <c r="M2213" s="3">
        <f t="shared" si="309"/>
        <v>0</v>
      </c>
      <c r="N2213" s="3">
        <f t="shared" si="310"/>
        <v>0</v>
      </c>
      <c r="O2213" s="3">
        <f>IF(H2213="Reg", MIN(Inputs!$B$2, I2213*Inputs!$B$10, (Inputs!$B$8-I2213)/Inputs!$B$9), 0)</f>
        <v>0</v>
      </c>
      <c r="P2213" s="3">
        <f t="shared" si="311"/>
        <v>0</v>
      </c>
      <c r="Q2213" s="3">
        <f t="shared" si="312"/>
        <v>0</v>
      </c>
      <c r="R2213" s="3">
        <f>I2213 + M2213*Inputs!$B$9 - N2213/Inputs!$B$10</f>
        <v>340</v>
      </c>
    </row>
    <row r="2214" spans="1:18" x14ac:dyDescent="0.3">
      <c r="A2214" s="4">
        <v>46115.166666666657</v>
      </c>
      <c r="B2214" s="3">
        <v>25.6325</v>
      </c>
      <c r="C2214" s="3">
        <v>0.15</v>
      </c>
      <c r="D2214" s="3">
        <f t="shared" si="306"/>
        <v>29.218437499999997</v>
      </c>
      <c r="E2214" s="3">
        <f>MAX(B2214 - D2214/Inputs!$B$5, 0)</f>
        <v>0</v>
      </c>
      <c r="F2214" s="3">
        <f>MAX(D2214*Inputs!$B$5 - B2214, 0)</f>
        <v>7.9724999999996271E-2</v>
      </c>
      <c r="G2214" s="3">
        <f t="shared" si="307"/>
        <v>0.15</v>
      </c>
      <c r="H2214" t="str">
        <f t="shared" si="308"/>
        <v>Reg</v>
      </c>
      <c r="I2214" s="3">
        <f t="shared" si="313"/>
        <v>340</v>
      </c>
      <c r="J2214" s="3">
        <f t="shared" si="314"/>
        <v>0</v>
      </c>
      <c r="K2214" s="3">
        <f>MIN(Inputs!$B$2, (Inputs!$B$8 - I2214)/Inputs!$B$9)</f>
        <v>0</v>
      </c>
      <c r="L2214" s="3">
        <f>MAX(MIN(Inputs!$B$2, I2214*Inputs!$B$10, Inputs!$B$8*Inputs!$B$4 - J2214), 0)</f>
        <v>170</v>
      </c>
      <c r="M2214" s="3">
        <f t="shared" si="309"/>
        <v>0</v>
      </c>
      <c r="N2214" s="3">
        <f t="shared" si="310"/>
        <v>0</v>
      </c>
      <c r="O2214" s="3">
        <f>IF(H2214="Reg", MIN(Inputs!$B$2, I2214*Inputs!$B$10, (Inputs!$B$8-I2214)/Inputs!$B$9), 0)</f>
        <v>0</v>
      </c>
      <c r="P2214" s="3">
        <f t="shared" si="311"/>
        <v>0</v>
      </c>
      <c r="Q2214" s="3">
        <f t="shared" si="312"/>
        <v>0</v>
      </c>
      <c r="R2214" s="3">
        <f>I2214 + M2214*Inputs!$B$9 - N2214/Inputs!$B$10</f>
        <v>340</v>
      </c>
    </row>
    <row r="2215" spans="1:18" x14ac:dyDescent="0.3">
      <c r="A2215" s="4">
        <v>46115.208333333343</v>
      </c>
      <c r="B2215" s="3">
        <v>25.4375</v>
      </c>
      <c r="C2215" s="3">
        <v>0.11</v>
      </c>
      <c r="D2215" s="3">
        <f t="shared" si="306"/>
        <v>29.218437499999997</v>
      </c>
      <c r="E2215" s="3">
        <f>MAX(B2215 - D2215/Inputs!$B$5, 0)</f>
        <v>0</v>
      </c>
      <c r="F2215" s="3">
        <f>MAX(D2215*Inputs!$B$5 - B2215, 0)</f>
        <v>0.27472499999999656</v>
      </c>
      <c r="G2215" s="3">
        <f t="shared" si="307"/>
        <v>0.11</v>
      </c>
      <c r="H2215" t="str">
        <f t="shared" si="308"/>
        <v>Charge</v>
      </c>
      <c r="I2215" s="3">
        <f t="shared" si="313"/>
        <v>340</v>
      </c>
      <c r="J2215" s="3">
        <f t="shared" si="314"/>
        <v>0</v>
      </c>
      <c r="K2215" s="3">
        <f>MIN(Inputs!$B$2, (Inputs!$B$8 - I2215)/Inputs!$B$9)</f>
        <v>0</v>
      </c>
      <c r="L2215" s="3">
        <f>MAX(MIN(Inputs!$B$2, I2215*Inputs!$B$10, Inputs!$B$8*Inputs!$B$4 - J2215), 0)</f>
        <v>170</v>
      </c>
      <c r="M2215" s="3">
        <f t="shared" si="309"/>
        <v>0</v>
      </c>
      <c r="N2215" s="3">
        <f t="shared" si="310"/>
        <v>0</v>
      </c>
      <c r="O2215" s="3">
        <f>IF(H2215="Reg", MIN(Inputs!$B$2, I2215*Inputs!$B$10, (Inputs!$B$8-I2215)/Inputs!$B$9), 0)</f>
        <v>0</v>
      </c>
      <c r="P2215" s="3">
        <f t="shared" si="311"/>
        <v>0</v>
      </c>
      <c r="Q2215" s="3">
        <f t="shared" si="312"/>
        <v>0</v>
      </c>
      <c r="R2215" s="3">
        <f>I2215 + M2215*Inputs!$B$9 - N2215/Inputs!$B$10</f>
        <v>340</v>
      </c>
    </row>
    <row r="2216" spans="1:18" x14ac:dyDescent="0.3">
      <c r="A2216" s="4">
        <v>46115.25</v>
      </c>
      <c r="B2216" s="3">
        <v>29.3675</v>
      </c>
      <c r="C2216" s="3">
        <v>0.17</v>
      </c>
      <c r="D2216" s="3">
        <f t="shared" si="306"/>
        <v>29.218437499999997</v>
      </c>
      <c r="E2216" s="3">
        <f>MAX(B2216 - D2216/Inputs!$B$5, 0)</f>
        <v>0</v>
      </c>
      <c r="F2216" s="3">
        <f>MAX(D2216*Inputs!$B$5 - B2216, 0)</f>
        <v>0</v>
      </c>
      <c r="G2216" s="3">
        <f t="shared" si="307"/>
        <v>0.17</v>
      </c>
      <c r="H2216" t="str">
        <f t="shared" si="308"/>
        <v>Reg</v>
      </c>
      <c r="I2216" s="3">
        <f t="shared" si="313"/>
        <v>340</v>
      </c>
      <c r="J2216" s="3">
        <f t="shared" si="314"/>
        <v>0</v>
      </c>
      <c r="K2216" s="3">
        <f>MIN(Inputs!$B$2, (Inputs!$B$8 - I2216)/Inputs!$B$9)</f>
        <v>0</v>
      </c>
      <c r="L2216" s="3">
        <f>MAX(MIN(Inputs!$B$2, I2216*Inputs!$B$10, Inputs!$B$8*Inputs!$B$4 - J2216), 0)</f>
        <v>170</v>
      </c>
      <c r="M2216" s="3">
        <f t="shared" si="309"/>
        <v>0</v>
      </c>
      <c r="N2216" s="3">
        <f t="shared" si="310"/>
        <v>0</v>
      </c>
      <c r="O2216" s="3">
        <f>IF(H2216="Reg", MIN(Inputs!$B$2, I2216*Inputs!$B$10, (Inputs!$B$8-I2216)/Inputs!$B$9), 0)</f>
        <v>0</v>
      </c>
      <c r="P2216" s="3">
        <f t="shared" si="311"/>
        <v>0</v>
      </c>
      <c r="Q2216" s="3">
        <f t="shared" si="312"/>
        <v>0</v>
      </c>
      <c r="R2216" s="3">
        <f>I2216 + M2216*Inputs!$B$9 - N2216/Inputs!$B$10</f>
        <v>340</v>
      </c>
    </row>
    <row r="2217" spans="1:18" x14ac:dyDescent="0.3">
      <c r="A2217" s="4">
        <v>46115.291666666657</v>
      </c>
      <c r="B2217" s="3">
        <v>36.052500000000002</v>
      </c>
      <c r="C2217" s="3">
        <v>3.91</v>
      </c>
      <c r="D2217" s="3">
        <f t="shared" si="306"/>
        <v>29.218437499999997</v>
      </c>
      <c r="E2217" s="3">
        <f>MAX(B2217 - D2217/Inputs!$B$5, 0)</f>
        <v>2.8497301136363689</v>
      </c>
      <c r="F2217" s="3">
        <f>MAX(D2217*Inputs!$B$5 - B2217, 0)</f>
        <v>0</v>
      </c>
      <c r="G2217" s="3">
        <f t="shared" si="307"/>
        <v>3.91</v>
      </c>
      <c r="H2217" t="str">
        <f t="shared" si="308"/>
        <v>Reg</v>
      </c>
      <c r="I2217" s="3">
        <f t="shared" si="313"/>
        <v>340</v>
      </c>
      <c r="J2217" s="3">
        <f t="shared" si="314"/>
        <v>0</v>
      </c>
      <c r="K2217" s="3">
        <f>MIN(Inputs!$B$2, (Inputs!$B$8 - I2217)/Inputs!$B$9)</f>
        <v>0</v>
      </c>
      <c r="L2217" s="3">
        <f>MAX(MIN(Inputs!$B$2, I2217*Inputs!$B$10, Inputs!$B$8*Inputs!$B$4 - J2217), 0)</f>
        <v>170</v>
      </c>
      <c r="M2217" s="3">
        <f t="shared" si="309"/>
        <v>0</v>
      </c>
      <c r="N2217" s="3">
        <f t="shared" si="310"/>
        <v>0</v>
      </c>
      <c r="O2217" s="3">
        <f>IF(H2217="Reg", MIN(Inputs!$B$2, I2217*Inputs!$B$10, (Inputs!$B$8-I2217)/Inputs!$B$9), 0)</f>
        <v>0</v>
      </c>
      <c r="P2217" s="3">
        <f t="shared" si="311"/>
        <v>0</v>
      </c>
      <c r="Q2217" s="3">
        <f t="shared" si="312"/>
        <v>0</v>
      </c>
      <c r="R2217" s="3">
        <f>I2217 + M2217*Inputs!$B$9 - N2217/Inputs!$B$10</f>
        <v>340</v>
      </c>
    </row>
    <row r="2218" spans="1:18" x14ac:dyDescent="0.3">
      <c r="A2218" s="4">
        <v>46115.333333333343</v>
      </c>
      <c r="B2218" s="3">
        <v>32.082499999999996</v>
      </c>
      <c r="C2218" s="3">
        <v>3.64</v>
      </c>
      <c r="D2218" s="3">
        <f t="shared" si="306"/>
        <v>29.218437499999997</v>
      </c>
      <c r="E2218" s="3">
        <f>MAX(B2218 - D2218/Inputs!$B$5, 0)</f>
        <v>0</v>
      </c>
      <c r="F2218" s="3">
        <f>MAX(D2218*Inputs!$B$5 - B2218, 0)</f>
        <v>0</v>
      </c>
      <c r="G2218" s="3">
        <f t="shared" si="307"/>
        <v>3.64</v>
      </c>
      <c r="H2218" t="str">
        <f t="shared" si="308"/>
        <v>Reg</v>
      </c>
      <c r="I2218" s="3">
        <f t="shared" si="313"/>
        <v>340</v>
      </c>
      <c r="J2218" s="3">
        <f t="shared" si="314"/>
        <v>0</v>
      </c>
      <c r="K2218" s="3">
        <f>MIN(Inputs!$B$2, (Inputs!$B$8 - I2218)/Inputs!$B$9)</f>
        <v>0</v>
      </c>
      <c r="L2218" s="3">
        <f>MAX(MIN(Inputs!$B$2, I2218*Inputs!$B$10, Inputs!$B$8*Inputs!$B$4 - J2218), 0)</f>
        <v>170</v>
      </c>
      <c r="M2218" s="3">
        <f t="shared" si="309"/>
        <v>0</v>
      </c>
      <c r="N2218" s="3">
        <f t="shared" si="310"/>
        <v>0</v>
      </c>
      <c r="O2218" s="3">
        <f>IF(H2218="Reg", MIN(Inputs!$B$2, I2218*Inputs!$B$10, (Inputs!$B$8-I2218)/Inputs!$B$9), 0)</f>
        <v>0</v>
      </c>
      <c r="P2218" s="3">
        <f t="shared" si="311"/>
        <v>0</v>
      </c>
      <c r="Q2218" s="3">
        <f t="shared" si="312"/>
        <v>0</v>
      </c>
      <c r="R2218" s="3">
        <f>I2218 + M2218*Inputs!$B$9 - N2218/Inputs!$B$10</f>
        <v>340</v>
      </c>
    </row>
    <row r="2219" spans="1:18" x14ac:dyDescent="0.3">
      <c r="A2219" s="4">
        <v>46115.375</v>
      </c>
      <c r="B2219" s="3">
        <v>20.497499999999999</v>
      </c>
      <c r="C2219" s="3">
        <v>1</v>
      </c>
      <c r="D2219" s="3">
        <f t="shared" si="306"/>
        <v>29.218437499999997</v>
      </c>
      <c r="E2219" s="3">
        <f>MAX(B2219 - D2219/Inputs!$B$5, 0)</f>
        <v>0</v>
      </c>
      <c r="F2219" s="3">
        <f>MAX(D2219*Inputs!$B$5 - B2219, 0)</f>
        <v>5.2147249999999978</v>
      </c>
      <c r="G2219" s="3">
        <f t="shared" si="307"/>
        <v>1</v>
      </c>
      <c r="H2219" t="str">
        <f t="shared" si="308"/>
        <v>Charge</v>
      </c>
      <c r="I2219" s="3">
        <f t="shared" si="313"/>
        <v>340</v>
      </c>
      <c r="J2219" s="3">
        <f t="shared" si="314"/>
        <v>0</v>
      </c>
      <c r="K2219" s="3">
        <f>MIN(Inputs!$B$2, (Inputs!$B$8 - I2219)/Inputs!$B$9)</f>
        <v>0</v>
      </c>
      <c r="L2219" s="3">
        <f>MAX(MIN(Inputs!$B$2, I2219*Inputs!$B$10, Inputs!$B$8*Inputs!$B$4 - J2219), 0)</f>
        <v>170</v>
      </c>
      <c r="M2219" s="3">
        <f t="shared" si="309"/>
        <v>0</v>
      </c>
      <c r="N2219" s="3">
        <f t="shared" si="310"/>
        <v>0</v>
      </c>
      <c r="O2219" s="3">
        <f>IF(H2219="Reg", MIN(Inputs!$B$2, I2219*Inputs!$B$10, (Inputs!$B$8-I2219)/Inputs!$B$9), 0)</f>
        <v>0</v>
      </c>
      <c r="P2219" s="3">
        <f t="shared" si="311"/>
        <v>0</v>
      </c>
      <c r="Q2219" s="3">
        <f t="shared" si="312"/>
        <v>0</v>
      </c>
      <c r="R2219" s="3">
        <f>I2219 + M2219*Inputs!$B$9 - N2219/Inputs!$B$10</f>
        <v>340</v>
      </c>
    </row>
    <row r="2220" spans="1:18" x14ac:dyDescent="0.3">
      <c r="A2220" s="4">
        <v>46115.416666666657</v>
      </c>
      <c r="B2220" s="3">
        <v>19.7775</v>
      </c>
      <c r="C2220" s="3">
        <v>0.98</v>
      </c>
      <c r="D2220" s="3">
        <f t="shared" si="306"/>
        <v>29.218437499999997</v>
      </c>
      <c r="E2220" s="3">
        <f>MAX(B2220 - D2220/Inputs!$B$5, 0)</f>
        <v>0</v>
      </c>
      <c r="F2220" s="3">
        <f>MAX(D2220*Inputs!$B$5 - B2220, 0)</f>
        <v>5.9347249999999967</v>
      </c>
      <c r="G2220" s="3">
        <f t="shared" si="307"/>
        <v>0.98</v>
      </c>
      <c r="H2220" t="str">
        <f t="shared" si="308"/>
        <v>Charge</v>
      </c>
      <c r="I2220" s="3">
        <f t="shared" si="313"/>
        <v>340</v>
      </c>
      <c r="J2220" s="3">
        <f t="shared" si="314"/>
        <v>0</v>
      </c>
      <c r="K2220" s="3">
        <f>MIN(Inputs!$B$2, (Inputs!$B$8 - I2220)/Inputs!$B$9)</f>
        <v>0</v>
      </c>
      <c r="L2220" s="3">
        <f>MAX(MIN(Inputs!$B$2, I2220*Inputs!$B$10, Inputs!$B$8*Inputs!$B$4 - J2220), 0)</f>
        <v>170</v>
      </c>
      <c r="M2220" s="3">
        <f t="shared" si="309"/>
        <v>0</v>
      </c>
      <c r="N2220" s="3">
        <f t="shared" si="310"/>
        <v>0</v>
      </c>
      <c r="O2220" s="3">
        <f>IF(H2220="Reg", MIN(Inputs!$B$2, I2220*Inputs!$B$10, (Inputs!$B$8-I2220)/Inputs!$B$9), 0)</f>
        <v>0</v>
      </c>
      <c r="P2220" s="3">
        <f t="shared" si="311"/>
        <v>0</v>
      </c>
      <c r="Q2220" s="3">
        <f t="shared" si="312"/>
        <v>0</v>
      </c>
      <c r="R2220" s="3">
        <f>I2220 + M2220*Inputs!$B$9 - N2220/Inputs!$B$10</f>
        <v>340</v>
      </c>
    </row>
    <row r="2221" spans="1:18" x14ac:dyDescent="0.3">
      <c r="A2221" s="4">
        <v>46115.458333333343</v>
      </c>
      <c r="B2221" s="3">
        <v>20.337499999999999</v>
      </c>
      <c r="C2221" s="3">
        <v>0.86</v>
      </c>
      <c r="D2221" s="3">
        <f t="shared" si="306"/>
        <v>29.218437499999997</v>
      </c>
      <c r="E2221" s="3">
        <f>MAX(B2221 - D2221/Inputs!$B$5, 0)</f>
        <v>0</v>
      </c>
      <c r="F2221" s="3">
        <f>MAX(D2221*Inputs!$B$5 - B2221, 0)</f>
        <v>5.374724999999998</v>
      </c>
      <c r="G2221" s="3">
        <f t="shared" si="307"/>
        <v>0.86</v>
      </c>
      <c r="H2221" t="str">
        <f t="shared" si="308"/>
        <v>Charge</v>
      </c>
      <c r="I2221" s="3">
        <f t="shared" si="313"/>
        <v>340</v>
      </c>
      <c r="J2221" s="3">
        <f t="shared" si="314"/>
        <v>0</v>
      </c>
      <c r="K2221" s="3">
        <f>MIN(Inputs!$B$2, (Inputs!$B$8 - I2221)/Inputs!$B$9)</f>
        <v>0</v>
      </c>
      <c r="L2221" s="3">
        <f>MAX(MIN(Inputs!$B$2, I2221*Inputs!$B$10, Inputs!$B$8*Inputs!$B$4 - J2221), 0)</f>
        <v>170</v>
      </c>
      <c r="M2221" s="3">
        <f t="shared" si="309"/>
        <v>0</v>
      </c>
      <c r="N2221" s="3">
        <f t="shared" si="310"/>
        <v>0</v>
      </c>
      <c r="O2221" s="3">
        <f>IF(H2221="Reg", MIN(Inputs!$B$2, I2221*Inputs!$B$10, (Inputs!$B$8-I2221)/Inputs!$B$9), 0)</f>
        <v>0</v>
      </c>
      <c r="P2221" s="3">
        <f t="shared" si="311"/>
        <v>0</v>
      </c>
      <c r="Q2221" s="3">
        <f t="shared" si="312"/>
        <v>0</v>
      </c>
      <c r="R2221" s="3">
        <f>I2221 + M2221*Inputs!$B$9 - N2221/Inputs!$B$10</f>
        <v>340</v>
      </c>
    </row>
    <row r="2222" spans="1:18" x14ac:dyDescent="0.3">
      <c r="A2222" s="4">
        <v>46115.5</v>
      </c>
      <c r="B2222" s="3">
        <v>19.164999999999999</v>
      </c>
      <c r="C2222" s="3">
        <v>0.64</v>
      </c>
      <c r="D2222" s="3">
        <f t="shared" si="306"/>
        <v>29.218437499999997</v>
      </c>
      <c r="E2222" s="3">
        <f>MAX(B2222 - D2222/Inputs!$B$5, 0)</f>
        <v>0</v>
      </c>
      <c r="F2222" s="3">
        <f>MAX(D2222*Inputs!$B$5 - B2222, 0)</f>
        <v>6.5472249999999974</v>
      </c>
      <c r="G2222" s="3">
        <f t="shared" si="307"/>
        <v>0.64</v>
      </c>
      <c r="H2222" t="str">
        <f t="shared" si="308"/>
        <v>Charge</v>
      </c>
      <c r="I2222" s="3">
        <f t="shared" si="313"/>
        <v>340</v>
      </c>
      <c r="J2222" s="3">
        <f t="shared" si="314"/>
        <v>0</v>
      </c>
      <c r="K2222" s="3">
        <f>MIN(Inputs!$B$2, (Inputs!$B$8 - I2222)/Inputs!$B$9)</f>
        <v>0</v>
      </c>
      <c r="L2222" s="3">
        <f>MAX(MIN(Inputs!$B$2, I2222*Inputs!$B$10, Inputs!$B$8*Inputs!$B$4 - J2222), 0)</f>
        <v>170</v>
      </c>
      <c r="M2222" s="3">
        <f t="shared" si="309"/>
        <v>0</v>
      </c>
      <c r="N2222" s="3">
        <f t="shared" si="310"/>
        <v>0</v>
      </c>
      <c r="O2222" s="3">
        <f>IF(H2222="Reg", MIN(Inputs!$B$2, I2222*Inputs!$B$10, (Inputs!$B$8-I2222)/Inputs!$B$9), 0)</f>
        <v>0</v>
      </c>
      <c r="P2222" s="3">
        <f t="shared" si="311"/>
        <v>0</v>
      </c>
      <c r="Q2222" s="3">
        <f t="shared" si="312"/>
        <v>0</v>
      </c>
      <c r="R2222" s="3">
        <f>I2222 + M2222*Inputs!$B$9 - N2222/Inputs!$B$10</f>
        <v>340</v>
      </c>
    </row>
    <row r="2223" spans="1:18" x14ac:dyDescent="0.3">
      <c r="A2223" s="4">
        <v>46115.541666666657</v>
      </c>
      <c r="B2223" s="3">
        <v>21.462499999999999</v>
      </c>
      <c r="C2223" s="3">
        <v>1</v>
      </c>
      <c r="D2223" s="3">
        <f t="shared" si="306"/>
        <v>29.218437499999997</v>
      </c>
      <c r="E2223" s="3">
        <f>MAX(B2223 - D2223/Inputs!$B$5, 0)</f>
        <v>0</v>
      </c>
      <c r="F2223" s="3">
        <f>MAX(D2223*Inputs!$B$5 - B2223, 0)</f>
        <v>4.249724999999998</v>
      </c>
      <c r="G2223" s="3">
        <f t="shared" si="307"/>
        <v>1</v>
      </c>
      <c r="H2223" t="str">
        <f t="shared" si="308"/>
        <v>Charge</v>
      </c>
      <c r="I2223" s="3">
        <f t="shared" si="313"/>
        <v>340</v>
      </c>
      <c r="J2223" s="3">
        <f t="shared" si="314"/>
        <v>0</v>
      </c>
      <c r="K2223" s="3">
        <f>MIN(Inputs!$B$2, (Inputs!$B$8 - I2223)/Inputs!$B$9)</f>
        <v>0</v>
      </c>
      <c r="L2223" s="3">
        <f>MAX(MIN(Inputs!$B$2, I2223*Inputs!$B$10, Inputs!$B$8*Inputs!$B$4 - J2223), 0)</f>
        <v>170</v>
      </c>
      <c r="M2223" s="3">
        <f t="shared" si="309"/>
        <v>0</v>
      </c>
      <c r="N2223" s="3">
        <f t="shared" si="310"/>
        <v>0</v>
      </c>
      <c r="O2223" s="3">
        <f>IF(H2223="Reg", MIN(Inputs!$B$2, I2223*Inputs!$B$10, (Inputs!$B$8-I2223)/Inputs!$B$9), 0)</f>
        <v>0</v>
      </c>
      <c r="P2223" s="3">
        <f t="shared" si="311"/>
        <v>0</v>
      </c>
      <c r="Q2223" s="3">
        <f t="shared" si="312"/>
        <v>0</v>
      </c>
      <c r="R2223" s="3">
        <f>I2223 + M2223*Inputs!$B$9 - N2223/Inputs!$B$10</f>
        <v>340</v>
      </c>
    </row>
    <row r="2224" spans="1:18" x14ac:dyDescent="0.3">
      <c r="A2224" s="4">
        <v>46115.583333333343</v>
      </c>
      <c r="B2224" s="3">
        <v>23.857500000000002</v>
      </c>
      <c r="C2224" s="3">
        <v>1</v>
      </c>
      <c r="D2224" s="3">
        <f t="shared" si="306"/>
        <v>29.218437499999997</v>
      </c>
      <c r="E2224" s="3">
        <f>MAX(B2224 - D2224/Inputs!$B$5, 0)</f>
        <v>0</v>
      </c>
      <c r="F2224" s="3">
        <f>MAX(D2224*Inputs!$B$5 - B2224, 0)</f>
        <v>1.8547249999999948</v>
      </c>
      <c r="G2224" s="3">
        <f t="shared" si="307"/>
        <v>1</v>
      </c>
      <c r="H2224" t="str">
        <f t="shared" si="308"/>
        <v>Charge</v>
      </c>
      <c r="I2224" s="3">
        <f t="shared" si="313"/>
        <v>340</v>
      </c>
      <c r="J2224" s="3">
        <f t="shared" si="314"/>
        <v>0</v>
      </c>
      <c r="K2224" s="3">
        <f>MIN(Inputs!$B$2, (Inputs!$B$8 - I2224)/Inputs!$B$9)</f>
        <v>0</v>
      </c>
      <c r="L2224" s="3">
        <f>MAX(MIN(Inputs!$B$2, I2224*Inputs!$B$10, Inputs!$B$8*Inputs!$B$4 - J2224), 0)</f>
        <v>170</v>
      </c>
      <c r="M2224" s="3">
        <f t="shared" si="309"/>
        <v>0</v>
      </c>
      <c r="N2224" s="3">
        <f t="shared" si="310"/>
        <v>0</v>
      </c>
      <c r="O2224" s="3">
        <f>IF(H2224="Reg", MIN(Inputs!$B$2, I2224*Inputs!$B$10, (Inputs!$B$8-I2224)/Inputs!$B$9), 0)</f>
        <v>0</v>
      </c>
      <c r="P2224" s="3">
        <f t="shared" si="311"/>
        <v>0</v>
      </c>
      <c r="Q2224" s="3">
        <f t="shared" si="312"/>
        <v>0</v>
      </c>
      <c r="R2224" s="3">
        <f>I2224 + M2224*Inputs!$B$9 - N2224/Inputs!$B$10</f>
        <v>340</v>
      </c>
    </row>
    <row r="2225" spans="1:18" x14ac:dyDescent="0.3">
      <c r="A2225" s="4">
        <v>46115.625</v>
      </c>
      <c r="B2225" s="3">
        <v>24.919999999999998</v>
      </c>
      <c r="C2225" s="3">
        <v>1.03</v>
      </c>
      <c r="D2225" s="3">
        <f t="shared" si="306"/>
        <v>29.218437499999997</v>
      </c>
      <c r="E2225" s="3">
        <f>MAX(B2225 - D2225/Inputs!$B$5, 0)</f>
        <v>0</v>
      </c>
      <c r="F2225" s="3">
        <f>MAX(D2225*Inputs!$B$5 - B2225, 0)</f>
        <v>0.7922249999999984</v>
      </c>
      <c r="G2225" s="3">
        <f t="shared" si="307"/>
        <v>1.03</v>
      </c>
      <c r="H2225" t="str">
        <f t="shared" si="308"/>
        <v>Reg</v>
      </c>
      <c r="I2225" s="3">
        <f t="shared" si="313"/>
        <v>340</v>
      </c>
      <c r="J2225" s="3">
        <f t="shared" si="314"/>
        <v>0</v>
      </c>
      <c r="K2225" s="3">
        <f>MIN(Inputs!$B$2, (Inputs!$B$8 - I2225)/Inputs!$B$9)</f>
        <v>0</v>
      </c>
      <c r="L2225" s="3">
        <f>MAX(MIN(Inputs!$B$2, I2225*Inputs!$B$10, Inputs!$B$8*Inputs!$B$4 - J2225), 0)</f>
        <v>170</v>
      </c>
      <c r="M2225" s="3">
        <f t="shared" si="309"/>
        <v>0</v>
      </c>
      <c r="N2225" s="3">
        <f t="shared" si="310"/>
        <v>0</v>
      </c>
      <c r="O2225" s="3">
        <f>IF(H2225="Reg", MIN(Inputs!$B$2, I2225*Inputs!$B$10, (Inputs!$B$8-I2225)/Inputs!$B$9), 0)</f>
        <v>0</v>
      </c>
      <c r="P2225" s="3">
        <f t="shared" si="311"/>
        <v>0</v>
      </c>
      <c r="Q2225" s="3">
        <f t="shared" si="312"/>
        <v>0</v>
      </c>
      <c r="R2225" s="3">
        <f>I2225 + M2225*Inputs!$B$9 - N2225/Inputs!$B$10</f>
        <v>340</v>
      </c>
    </row>
    <row r="2226" spans="1:18" x14ac:dyDescent="0.3">
      <c r="A2226" s="4">
        <v>46115.666666666657</v>
      </c>
      <c r="B2226" s="3">
        <v>24.799999999999997</v>
      </c>
      <c r="C2226" s="3">
        <v>5.93</v>
      </c>
      <c r="D2226" s="3">
        <f t="shared" si="306"/>
        <v>29.218437499999997</v>
      </c>
      <c r="E2226" s="3">
        <f>MAX(B2226 - D2226/Inputs!$B$5, 0)</f>
        <v>0</v>
      </c>
      <c r="F2226" s="3">
        <f>MAX(D2226*Inputs!$B$5 - B2226, 0)</f>
        <v>0.9122249999999994</v>
      </c>
      <c r="G2226" s="3">
        <f t="shared" si="307"/>
        <v>5.93</v>
      </c>
      <c r="H2226" t="str">
        <f t="shared" si="308"/>
        <v>Reg</v>
      </c>
      <c r="I2226" s="3">
        <f t="shared" si="313"/>
        <v>340</v>
      </c>
      <c r="J2226" s="3">
        <f t="shared" si="314"/>
        <v>0</v>
      </c>
      <c r="K2226" s="3">
        <f>MIN(Inputs!$B$2, (Inputs!$B$8 - I2226)/Inputs!$B$9)</f>
        <v>0</v>
      </c>
      <c r="L2226" s="3">
        <f>MAX(MIN(Inputs!$B$2, I2226*Inputs!$B$10, Inputs!$B$8*Inputs!$B$4 - J2226), 0)</f>
        <v>170</v>
      </c>
      <c r="M2226" s="3">
        <f t="shared" si="309"/>
        <v>0</v>
      </c>
      <c r="N2226" s="3">
        <f t="shared" si="310"/>
        <v>0</v>
      </c>
      <c r="O2226" s="3">
        <f>IF(H2226="Reg", MIN(Inputs!$B$2, I2226*Inputs!$B$10, (Inputs!$B$8-I2226)/Inputs!$B$9), 0)</f>
        <v>0</v>
      </c>
      <c r="P2226" s="3">
        <f t="shared" si="311"/>
        <v>0</v>
      </c>
      <c r="Q2226" s="3">
        <f t="shared" si="312"/>
        <v>0</v>
      </c>
      <c r="R2226" s="3">
        <f>I2226 + M2226*Inputs!$B$9 - N2226/Inputs!$B$10</f>
        <v>340</v>
      </c>
    </row>
    <row r="2227" spans="1:18" x14ac:dyDescent="0.3">
      <c r="A2227" s="4">
        <v>46115.708333333343</v>
      </c>
      <c r="B2227" s="3">
        <v>27.65</v>
      </c>
      <c r="C2227" s="3">
        <v>1.61</v>
      </c>
      <c r="D2227" s="3">
        <f t="shared" si="306"/>
        <v>29.218437499999997</v>
      </c>
      <c r="E2227" s="3">
        <f>MAX(B2227 - D2227/Inputs!$B$5, 0)</f>
        <v>0</v>
      </c>
      <c r="F2227" s="3">
        <f>MAX(D2227*Inputs!$B$5 - B2227, 0)</f>
        <v>0</v>
      </c>
      <c r="G2227" s="3">
        <f t="shared" si="307"/>
        <v>1.61</v>
      </c>
      <c r="H2227" t="str">
        <f t="shared" si="308"/>
        <v>Reg</v>
      </c>
      <c r="I2227" s="3">
        <f t="shared" si="313"/>
        <v>340</v>
      </c>
      <c r="J2227" s="3">
        <f t="shared" si="314"/>
        <v>0</v>
      </c>
      <c r="K2227" s="3">
        <f>MIN(Inputs!$B$2, (Inputs!$B$8 - I2227)/Inputs!$B$9)</f>
        <v>0</v>
      </c>
      <c r="L2227" s="3">
        <f>MAX(MIN(Inputs!$B$2, I2227*Inputs!$B$10, Inputs!$B$8*Inputs!$B$4 - J2227), 0)</f>
        <v>170</v>
      </c>
      <c r="M2227" s="3">
        <f t="shared" si="309"/>
        <v>0</v>
      </c>
      <c r="N2227" s="3">
        <f t="shared" si="310"/>
        <v>0</v>
      </c>
      <c r="O2227" s="3">
        <f>IF(H2227="Reg", MIN(Inputs!$B$2, I2227*Inputs!$B$10, (Inputs!$B$8-I2227)/Inputs!$B$9), 0)</f>
        <v>0</v>
      </c>
      <c r="P2227" s="3">
        <f t="shared" si="311"/>
        <v>0</v>
      </c>
      <c r="Q2227" s="3">
        <f t="shared" si="312"/>
        <v>0</v>
      </c>
      <c r="R2227" s="3">
        <f>I2227 + M2227*Inputs!$B$9 - N2227/Inputs!$B$10</f>
        <v>340</v>
      </c>
    </row>
    <row r="2228" spans="1:18" x14ac:dyDescent="0.3">
      <c r="A2228" s="4">
        <v>46115.75</v>
      </c>
      <c r="B2228" s="3">
        <v>40.567499999999995</v>
      </c>
      <c r="C2228" s="3">
        <v>32.46</v>
      </c>
      <c r="D2228" s="3">
        <f t="shared" si="306"/>
        <v>29.218437499999997</v>
      </c>
      <c r="E2228" s="3">
        <f>MAX(B2228 - D2228/Inputs!$B$5, 0)</f>
        <v>7.3647301136363623</v>
      </c>
      <c r="F2228" s="3">
        <f>MAX(D2228*Inputs!$B$5 - B2228, 0)</f>
        <v>0</v>
      </c>
      <c r="G2228" s="3">
        <f t="shared" si="307"/>
        <v>32.46</v>
      </c>
      <c r="H2228" t="str">
        <f t="shared" si="308"/>
        <v>Reg</v>
      </c>
      <c r="I2228" s="3">
        <f t="shared" si="313"/>
        <v>340</v>
      </c>
      <c r="J2228" s="3">
        <f t="shared" si="314"/>
        <v>0</v>
      </c>
      <c r="K2228" s="3">
        <f>MIN(Inputs!$B$2, (Inputs!$B$8 - I2228)/Inputs!$B$9)</f>
        <v>0</v>
      </c>
      <c r="L2228" s="3">
        <f>MAX(MIN(Inputs!$B$2, I2228*Inputs!$B$10, Inputs!$B$8*Inputs!$B$4 - J2228), 0)</f>
        <v>170</v>
      </c>
      <c r="M2228" s="3">
        <f t="shared" si="309"/>
        <v>0</v>
      </c>
      <c r="N2228" s="3">
        <f t="shared" si="310"/>
        <v>0</v>
      </c>
      <c r="O2228" s="3">
        <f>IF(H2228="Reg", MIN(Inputs!$B$2, I2228*Inputs!$B$10, (Inputs!$B$8-I2228)/Inputs!$B$9), 0)</f>
        <v>0</v>
      </c>
      <c r="P2228" s="3">
        <f t="shared" si="311"/>
        <v>0</v>
      </c>
      <c r="Q2228" s="3">
        <f t="shared" si="312"/>
        <v>0</v>
      </c>
      <c r="R2228" s="3">
        <f>I2228 + M2228*Inputs!$B$9 - N2228/Inputs!$B$10</f>
        <v>340</v>
      </c>
    </row>
    <row r="2229" spans="1:18" x14ac:dyDescent="0.3">
      <c r="A2229" s="4">
        <v>46115.791666666657</v>
      </c>
      <c r="B2229" s="3">
        <v>76.794999999999987</v>
      </c>
      <c r="C2229" s="3">
        <v>19.989999999999998</v>
      </c>
      <c r="D2229" s="3">
        <f t="shared" si="306"/>
        <v>29.218437499999997</v>
      </c>
      <c r="E2229" s="3">
        <f>MAX(B2229 - D2229/Inputs!$B$5, 0)</f>
        <v>43.592230113636354</v>
      </c>
      <c r="F2229" s="3">
        <f>MAX(D2229*Inputs!$B$5 - B2229, 0)</f>
        <v>0</v>
      </c>
      <c r="G2229" s="3">
        <f t="shared" si="307"/>
        <v>19.989999999999998</v>
      </c>
      <c r="H2229" t="str">
        <f t="shared" si="308"/>
        <v>Discharge</v>
      </c>
      <c r="I2229" s="3">
        <f t="shared" si="313"/>
        <v>340</v>
      </c>
      <c r="J2229" s="3">
        <f t="shared" si="314"/>
        <v>0</v>
      </c>
      <c r="K2229" s="3">
        <f>MIN(Inputs!$B$2, (Inputs!$B$8 - I2229)/Inputs!$B$9)</f>
        <v>0</v>
      </c>
      <c r="L2229" s="3">
        <f>MAX(MIN(Inputs!$B$2, I2229*Inputs!$B$10, Inputs!$B$8*Inputs!$B$4 - J2229), 0)</f>
        <v>170</v>
      </c>
      <c r="M2229" s="3">
        <f t="shared" si="309"/>
        <v>0</v>
      </c>
      <c r="N2229" s="3">
        <f t="shared" si="310"/>
        <v>170</v>
      </c>
      <c r="O2229" s="3">
        <f>IF(H2229="Reg", MIN(Inputs!$B$2, I2229*Inputs!$B$10, (Inputs!$B$8-I2229)/Inputs!$B$9), 0)</f>
        <v>0</v>
      </c>
      <c r="P2229" s="3">
        <f t="shared" si="311"/>
        <v>13055.149999999998</v>
      </c>
      <c r="Q2229" s="3">
        <f t="shared" si="312"/>
        <v>0</v>
      </c>
      <c r="R2229" s="3">
        <f>I2229 + M2229*Inputs!$B$9 - N2229/Inputs!$B$10</f>
        <v>158.77939109773115</v>
      </c>
    </row>
    <row r="2230" spans="1:18" x14ac:dyDescent="0.3">
      <c r="A2230" s="4">
        <v>46115.833333333343</v>
      </c>
      <c r="B2230" s="3">
        <v>53.087500000000006</v>
      </c>
      <c r="C2230" s="3">
        <v>10</v>
      </c>
      <c r="D2230" s="3">
        <f t="shared" si="306"/>
        <v>29.218437499999997</v>
      </c>
      <c r="E2230" s="3">
        <f>MAX(B2230 - D2230/Inputs!$B$5, 0)</f>
        <v>19.884730113636373</v>
      </c>
      <c r="F2230" s="3">
        <f>MAX(D2230*Inputs!$B$5 - B2230, 0)</f>
        <v>0</v>
      </c>
      <c r="G2230" s="3">
        <f t="shared" si="307"/>
        <v>10</v>
      </c>
      <c r="H2230" t="str">
        <f t="shared" si="308"/>
        <v>Discharge</v>
      </c>
      <c r="I2230" s="3">
        <f t="shared" si="313"/>
        <v>158.77939109773115</v>
      </c>
      <c r="J2230" s="3">
        <f t="shared" si="314"/>
        <v>170</v>
      </c>
      <c r="K2230" s="3">
        <f>MIN(Inputs!$B$2, (Inputs!$B$8 - I2230)/Inputs!$B$9)</f>
        <v>170</v>
      </c>
      <c r="L2230" s="3">
        <f>MAX(MIN(Inputs!$B$2, I2230*Inputs!$B$10, Inputs!$B$8*Inputs!$B$4 - J2230), 0)</f>
        <v>148.94827166799323</v>
      </c>
      <c r="M2230" s="3">
        <f t="shared" si="309"/>
        <v>0</v>
      </c>
      <c r="N2230" s="3">
        <f t="shared" si="310"/>
        <v>148.94827166799323</v>
      </c>
      <c r="O2230" s="3">
        <f>IF(H2230="Reg", MIN(Inputs!$B$2, I2230*Inputs!$B$10, (Inputs!$B$8-I2230)/Inputs!$B$9), 0)</f>
        <v>0</v>
      </c>
      <c r="P2230" s="3">
        <f t="shared" si="311"/>
        <v>7907.2913721745908</v>
      </c>
      <c r="Q2230" s="3">
        <f t="shared" si="312"/>
        <v>0</v>
      </c>
      <c r="R2230" s="3">
        <f>I2230 + M2230*Inputs!$B$9 - N2230/Inputs!$B$10</f>
        <v>0</v>
      </c>
    </row>
    <row r="2231" spans="1:18" x14ac:dyDescent="0.3">
      <c r="A2231" s="4">
        <v>46115.875</v>
      </c>
      <c r="B2231" s="3">
        <v>29.7925</v>
      </c>
      <c r="C2231" s="3">
        <v>1</v>
      </c>
      <c r="D2231" s="3">
        <f t="shared" si="306"/>
        <v>29.218437499999997</v>
      </c>
      <c r="E2231" s="3">
        <f>MAX(B2231 - D2231/Inputs!$B$5, 0)</f>
        <v>0</v>
      </c>
      <c r="F2231" s="3">
        <f>MAX(D2231*Inputs!$B$5 - B2231, 0)</f>
        <v>0</v>
      </c>
      <c r="G2231" s="3">
        <f t="shared" si="307"/>
        <v>1</v>
      </c>
      <c r="H2231" t="str">
        <f t="shared" si="308"/>
        <v>Reg</v>
      </c>
      <c r="I2231" s="3">
        <f t="shared" si="313"/>
        <v>0</v>
      </c>
      <c r="J2231" s="3">
        <f t="shared" si="314"/>
        <v>318.94827166799325</v>
      </c>
      <c r="K2231" s="3">
        <f>MIN(Inputs!$B$2, (Inputs!$B$8 - I2231)/Inputs!$B$9)</f>
        <v>170</v>
      </c>
      <c r="L2231" s="3">
        <f>MAX(MIN(Inputs!$B$2, I2231*Inputs!$B$10, Inputs!$B$8*Inputs!$B$4 - J2231), 0)</f>
        <v>0</v>
      </c>
      <c r="M2231" s="3">
        <f t="shared" si="309"/>
        <v>0</v>
      </c>
      <c r="N2231" s="3">
        <f t="shared" si="310"/>
        <v>0</v>
      </c>
      <c r="O2231" s="3">
        <f>IF(H2231="Reg", MIN(Inputs!$B$2, I2231*Inputs!$B$10, (Inputs!$B$8-I2231)/Inputs!$B$9), 0)</f>
        <v>0</v>
      </c>
      <c r="P2231" s="3">
        <f t="shared" si="311"/>
        <v>0</v>
      </c>
      <c r="Q2231" s="3">
        <f t="shared" si="312"/>
        <v>0</v>
      </c>
      <c r="R2231" s="3">
        <f>I2231 + M2231*Inputs!$B$9 - N2231/Inputs!$B$10</f>
        <v>0</v>
      </c>
    </row>
    <row r="2232" spans="1:18" x14ac:dyDescent="0.3">
      <c r="A2232" s="4">
        <v>46115.916666666657</v>
      </c>
      <c r="B2232" s="3">
        <v>25.67</v>
      </c>
      <c r="C2232" s="3">
        <v>1</v>
      </c>
      <c r="D2232" s="3">
        <f t="shared" si="306"/>
        <v>29.218437499999997</v>
      </c>
      <c r="E2232" s="3">
        <f>MAX(B2232 - D2232/Inputs!$B$5, 0)</f>
        <v>0</v>
      </c>
      <c r="F2232" s="3">
        <f>MAX(D2232*Inputs!$B$5 - B2232, 0)</f>
        <v>4.222499999999485E-2</v>
      </c>
      <c r="G2232" s="3">
        <f t="shared" si="307"/>
        <v>1</v>
      </c>
      <c r="H2232" t="str">
        <f t="shared" si="308"/>
        <v>Reg</v>
      </c>
      <c r="I2232" s="3">
        <f t="shared" si="313"/>
        <v>0</v>
      </c>
      <c r="J2232" s="3">
        <f t="shared" si="314"/>
        <v>318.94827166799325</v>
      </c>
      <c r="K2232" s="3">
        <f>MIN(Inputs!$B$2, (Inputs!$B$8 - I2232)/Inputs!$B$9)</f>
        <v>170</v>
      </c>
      <c r="L2232" s="3">
        <f>MAX(MIN(Inputs!$B$2, I2232*Inputs!$B$10, Inputs!$B$8*Inputs!$B$4 - J2232), 0)</f>
        <v>0</v>
      </c>
      <c r="M2232" s="3">
        <f t="shared" si="309"/>
        <v>0</v>
      </c>
      <c r="N2232" s="3">
        <f t="shared" si="310"/>
        <v>0</v>
      </c>
      <c r="O2232" s="3">
        <f>IF(H2232="Reg", MIN(Inputs!$B$2, I2232*Inputs!$B$10, (Inputs!$B$8-I2232)/Inputs!$B$9), 0)</f>
        <v>0</v>
      </c>
      <c r="P2232" s="3">
        <f t="shared" si="311"/>
        <v>0</v>
      </c>
      <c r="Q2232" s="3">
        <f t="shared" si="312"/>
        <v>0</v>
      </c>
      <c r="R2232" s="3">
        <f>I2232 + M2232*Inputs!$B$9 - N2232/Inputs!$B$10</f>
        <v>0</v>
      </c>
    </row>
    <row r="2233" spans="1:18" x14ac:dyDescent="0.3">
      <c r="A2233" s="4">
        <v>46115.958333333343</v>
      </c>
      <c r="B2233" s="3">
        <v>20.377500000000001</v>
      </c>
      <c r="C2233" s="3">
        <v>0.05</v>
      </c>
      <c r="D2233" s="3">
        <f t="shared" si="306"/>
        <v>29.218437499999997</v>
      </c>
      <c r="E2233" s="3">
        <f>MAX(B2233 - D2233/Inputs!$B$5, 0)</f>
        <v>0</v>
      </c>
      <c r="F2233" s="3">
        <f>MAX(D2233*Inputs!$B$5 - B2233, 0)</f>
        <v>5.3347249999999953</v>
      </c>
      <c r="G2233" s="3">
        <f t="shared" si="307"/>
        <v>0.05</v>
      </c>
      <c r="H2233" t="str">
        <f t="shared" si="308"/>
        <v>Charge</v>
      </c>
      <c r="I2233" s="3">
        <f t="shared" si="313"/>
        <v>0</v>
      </c>
      <c r="J2233" s="3">
        <f t="shared" si="314"/>
        <v>318.94827166799325</v>
      </c>
      <c r="K2233" s="3">
        <f>MIN(Inputs!$B$2, (Inputs!$B$8 - I2233)/Inputs!$B$9)</f>
        <v>170</v>
      </c>
      <c r="L2233" s="3">
        <f>MAX(MIN(Inputs!$B$2, I2233*Inputs!$B$10, Inputs!$B$8*Inputs!$B$4 - J2233), 0)</f>
        <v>0</v>
      </c>
      <c r="M2233" s="3">
        <f t="shared" si="309"/>
        <v>170</v>
      </c>
      <c r="N2233" s="3">
        <f t="shared" si="310"/>
        <v>0</v>
      </c>
      <c r="O2233" s="3">
        <f>IF(H2233="Reg", MIN(Inputs!$B$2, I2233*Inputs!$B$10, (Inputs!$B$8-I2233)/Inputs!$B$9), 0)</f>
        <v>0</v>
      </c>
      <c r="P2233" s="3">
        <f t="shared" si="311"/>
        <v>-3464.1750000000002</v>
      </c>
      <c r="Q2233" s="3">
        <f t="shared" si="312"/>
        <v>0</v>
      </c>
      <c r="R2233" s="3">
        <f>I2233 + M2233*Inputs!$B$9 - N2233/Inputs!$B$10</f>
        <v>159.4741358339966</v>
      </c>
    </row>
    <row r="2234" spans="1:18" x14ac:dyDescent="0.3">
      <c r="A2234" s="4">
        <v>46116</v>
      </c>
      <c r="B2234" s="3">
        <v>18.734999999999999</v>
      </c>
      <c r="C2234" s="3">
        <v>0.04</v>
      </c>
      <c r="D2234" s="3">
        <f t="shared" si="306"/>
        <v>34.353958333333331</v>
      </c>
      <c r="E2234" s="3">
        <f>MAX(B2234 - D2234/Inputs!$B$5, 0)</f>
        <v>0</v>
      </c>
      <c r="F2234" s="3">
        <f>MAX(D2234*Inputs!$B$5 - B2234, 0)</f>
        <v>11.496483333333334</v>
      </c>
      <c r="G2234" s="3">
        <f t="shared" si="307"/>
        <v>0.04</v>
      </c>
      <c r="H2234" t="str">
        <f t="shared" si="308"/>
        <v>Charge</v>
      </c>
      <c r="I2234" s="3">
        <f t="shared" si="313"/>
        <v>159.4741358339966</v>
      </c>
      <c r="J2234" s="3">
        <f t="shared" si="314"/>
        <v>0</v>
      </c>
      <c r="K2234" s="3">
        <f>MIN(Inputs!$B$2, (Inputs!$B$8 - I2234)/Inputs!$B$9)</f>
        <v>170</v>
      </c>
      <c r="L2234" s="3">
        <f>MAX(MIN(Inputs!$B$2, I2234*Inputs!$B$10, Inputs!$B$8*Inputs!$B$4 - J2234), 0)</f>
        <v>149.6</v>
      </c>
      <c r="M2234" s="3">
        <f t="shared" si="309"/>
        <v>170</v>
      </c>
      <c r="N2234" s="3">
        <f t="shared" si="310"/>
        <v>0</v>
      </c>
      <c r="O2234" s="3">
        <f>IF(H2234="Reg", MIN(Inputs!$B$2, I2234*Inputs!$B$10, (Inputs!$B$8-I2234)/Inputs!$B$9), 0)</f>
        <v>0</v>
      </c>
      <c r="P2234" s="3">
        <f t="shared" si="311"/>
        <v>-3184.95</v>
      </c>
      <c r="Q2234" s="3">
        <f t="shared" si="312"/>
        <v>0</v>
      </c>
      <c r="R2234" s="3">
        <f>I2234 + M2234*Inputs!$B$9 - N2234/Inputs!$B$10</f>
        <v>318.9482716679932</v>
      </c>
    </row>
    <row r="2235" spans="1:18" x14ac:dyDescent="0.3">
      <c r="A2235" s="4">
        <v>46116.041666666657</v>
      </c>
      <c r="B2235" s="3">
        <v>19.79</v>
      </c>
      <c r="C2235" s="3">
        <v>0.04</v>
      </c>
      <c r="D2235" s="3">
        <f t="shared" si="306"/>
        <v>34.353958333333331</v>
      </c>
      <c r="E2235" s="3">
        <f>MAX(B2235 - D2235/Inputs!$B$5, 0)</f>
        <v>0</v>
      </c>
      <c r="F2235" s="3">
        <f>MAX(D2235*Inputs!$B$5 - B2235, 0)</f>
        <v>10.441483333333334</v>
      </c>
      <c r="G2235" s="3">
        <f t="shared" si="307"/>
        <v>0.04</v>
      </c>
      <c r="H2235" t="str">
        <f t="shared" si="308"/>
        <v>Charge</v>
      </c>
      <c r="I2235" s="3">
        <f t="shared" si="313"/>
        <v>318.9482716679932</v>
      </c>
      <c r="J2235" s="3">
        <f t="shared" si="314"/>
        <v>0</v>
      </c>
      <c r="K2235" s="3">
        <f>MIN(Inputs!$B$2, (Inputs!$B$8 - I2235)/Inputs!$B$9)</f>
        <v>22.44121780453775</v>
      </c>
      <c r="L2235" s="3">
        <f>MAX(MIN(Inputs!$B$2, I2235*Inputs!$B$10, Inputs!$B$8*Inputs!$B$4 - J2235), 0)</f>
        <v>170</v>
      </c>
      <c r="M2235" s="3">
        <f t="shared" si="309"/>
        <v>22.44121780453775</v>
      </c>
      <c r="N2235" s="3">
        <f t="shared" si="310"/>
        <v>0</v>
      </c>
      <c r="O2235" s="3">
        <f>IF(H2235="Reg", MIN(Inputs!$B$2, I2235*Inputs!$B$10, (Inputs!$B$8-I2235)/Inputs!$B$9), 0)</f>
        <v>0</v>
      </c>
      <c r="P2235" s="3">
        <f t="shared" si="311"/>
        <v>-444.11170035180203</v>
      </c>
      <c r="Q2235" s="3">
        <f t="shared" si="312"/>
        <v>0</v>
      </c>
      <c r="R2235" s="3">
        <f>I2235 + M2235*Inputs!$B$9 - N2235/Inputs!$B$10</f>
        <v>340</v>
      </c>
    </row>
    <row r="2236" spans="1:18" x14ac:dyDescent="0.3">
      <c r="A2236" s="4">
        <v>46116.083333333343</v>
      </c>
      <c r="B2236" s="3">
        <v>18.467500000000001</v>
      </c>
      <c r="C2236" s="3">
        <v>0.05</v>
      </c>
      <c r="D2236" s="3">
        <f t="shared" si="306"/>
        <v>34.353958333333331</v>
      </c>
      <c r="E2236" s="3">
        <f>MAX(B2236 - D2236/Inputs!$B$5, 0)</f>
        <v>0</v>
      </c>
      <c r="F2236" s="3">
        <f>MAX(D2236*Inputs!$B$5 - B2236, 0)</f>
        <v>11.763983333333332</v>
      </c>
      <c r="G2236" s="3">
        <f t="shared" si="307"/>
        <v>0.05</v>
      </c>
      <c r="H2236" t="str">
        <f t="shared" si="308"/>
        <v>Charge</v>
      </c>
      <c r="I2236" s="3">
        <f t="shared" si="313"/>
        <v>340</v>
      </c>
      <c r="J2236" s="3">
        <f t="shared" si="314"/>
        <v>0</v>
      </c>
      <c r="K2236" s="3">
        <f>MIN(Inputs!$B$2, (Inputs!$B$8 - I2236)/Inputs!$B$9)</f>
        <v>0</v>
      </c>
      <c r="L2236" s="3">
        <f>MAX(MIN(Inputs!$B$2, I2236*Inputs!$B$10, Inputs!$B$8*Inputs!$B$4 - J2236), 0)</f>
        <v>170</v>
      </c>
      <c r="M2236" s="3">
        <f t="shared" si="309"/>
        <v>0</v>
      </c>
      <c r="N2236" s="3">
        <f t="shared" si="310"/>
        <v>0</v>
      </c>
      <c r="O2236" s="3">
        <f>IF(H2236="Reg", MIN(Inputs!$B$2, I2236*Inputs!$B$10, (Inputs!$B$8-I2236)/Inputs!$B$9), 0)</f>
        <v>0</v>
      </c>
      <c r="P2236" s="3">
        <f t="shared" si="311"/>
        <v>0</v>
      </c>
      <c r="Q2236" s="3">
        <f t="shared" si="312"/>
        <v>0</v>
      </c>
      <c r="R2236" s="3">
        <f>I2236 + M2236*Inputs!$B$9 - N2236/Inputs!$B$10</f>
        <v>340</v>
      </c>
    </row>
    <row r="2237" spans="1:18" x14ac:dyDescent="0.3">
      <c r="A2237" s="4">
        <v>46116.125</v>
      </c>
      <c r="B2237" s="3">
        <v>17.594999999999999</v>
      </c>
      <c r="C2237" s="3">
        <v>0.05</v>
      </c>
      <c r="D2237" s="3">
        <f t="shared" si="306"/>
        <v>34.353958333333331</v>
      </c>
      <c r="E2237" s="3">
        <f>MAX(B2237 - D2237/Inputs!$B$5, 0)</f>
        <v>0</v>
      </c>
      <c r="F2237" s="3">
        <f>MAX(D2237*Inputs!$B$5 - B2237, 0)</f>
        <v>12.636483333333334</v>
      </c>
      <c r="G2237" s="3">
        <f t="shared" si="307"/>
        <v>0.05</v>
      </c>
      <c r="H2237" t="str">
        <f t="shared" si="308"/>
        <v>Charge</v>
      </c>
      <c r="I2237" s="3">
        <f t="shared" si="313"/>
        <v>340</v>
      </c>
      <c r="J2237" s="3">
        <f t="shared" si="314"/>
        <v>0</v>
      </c>
      <c r="K2237" s="3">
        <f>MIN(Inputs!$B$2, (Inputs!$B$8 - I2237)/Inputs!$B$9)</f>
        <v>0</v>
      </c>
      <c r="L2237" s="3">
        <f>MAX(MIN(Inputs!$B$2, I2237*Inputs!$B$10, Inputs!$B$8*Inputs!$B$4 - J2237), 0)</f>
        <v>170</v>
      </c>
      <c r="M2237" s="3">
        <f t="shared" si="309"/>
        <v>0</v>
      </c>
      <c r="N2237" s="3">
        <f t="shared" si="310"/>
        <v>0</v>
      </c>
      <c r="O2237" s="3">
        <f>IF(H2237="Reg", MIN(Inputs!$B$2, I2237*Inputs!$B$10, (Inputs!$B$8-I2237)/Inputs!$B$9), 0)</f>
        <v>0</v>
      </c>
      <c r="P2237" s="3">
        <f t="shared" si="311"/>
        <v>0</v>
      </c>
      <c r="Q2237" s="3">
        <f t="shared" si="312"/>
        <v>0</v>
      </c>
      <c r="R2237" s="3">
        <f>I2237 + M2237*Inputs!$B$9 - N2237/Inputs!$B$10</f>
        <v>340</v>
      </c>
    </row>
    <row r="2238" spans="1:18" x14ac:dyDescent="0.3">
      <c r="A2238" s="4">
        <v>46116.166666666657</v>
      </c>
      <c r="B2238" s="3">
        <v>17.497500000000002</v>
      </c>
      <c r="C2238" s="3">
        <v>0.05</v>
      </c>
      <c r="D2238" s="3">
        <f t="shared" si="306"/>
        <v>34.353958333333331</v>
      </c>
      <c r="E2238" s="3">
        <f>MAX(B2238 - D2238/Inputs!$B$5, 0)</f>
        <v>0</v>
      </c>
      <c r="F2238" s="3">
        <f>MAX(D2238*Inputs!$B$5 - B2238, 0)</f>
        <v>12.733983333333331</v>
      </c>
      <c r="G2238" s="3">
        <f t="shared" si="307"/>
        <v>0.05</v>
      </c>
      <c r="H2238" t="str">
        <f t="shared" si="308"/>
        <v>Charge</v>
      </c>
      <c r="I2238" s="3">
        <f t="shared" si="313"/>
        <v>340</v>
      </c>
      <c r="J2238" s="3">
        <f t="shared" si="314"/>
        <v>0</v>
      </c>
      <c r="K2238" s="3">
        <f>MIN(Inputs!$B$2, (Inputs!$B$8 - I2238)/Inputs!$B$9)</f>
        <v>0</v>
      </c>
      <c r="L2238" s="3">
        <f>MAX(MIN(Inputs!$B$2, I2238*Inputs!$B$10, Inputs!$B$8*Inputs!$B$4 - J2238), 0)</f>
        <v>170</v>
      </c>
      <c r="M2238" s="3">
        <f t="shared" si="309"/>
        <v>0</v>
      </c>
      <c r="N2238" s="3">
        <f t="shared" si="310"/>
        <v>0</v>
      </c>
      <c r="O2238" s="3">
        <f>IF(H2238="Reg", MIN(Inputs!$B$2, I2238*Inputs!$B$10, (Inputs!$B$8-I2238)/Inputs!$B$9), 0)</f>
        <v>0</v>
      </c>
      <c r="P2238" s="3">
        <f t="shared" si="311"/>
        <v>0</v>
      </c>
      <c r="Q2238" s="3">
        <f t="shared" si="312"/>
        <v>0</v>
      </c>
      <c r="R2238" s="3">
        <f>I2238 + M2238*Inputs!$B$9 - N2238/Inputs!$B$10</f>
        <v>340</v>
      </c>
    </row>
    <row r="2239" spans="1:18" x14ac:dyDescent="0.3">
      <c r="A2239" s="4">
        <v>46116.208333333343</v>
      </c>
      <c r="B2239" s="3">
        <v>21.07</v>
      </c>
      <c r="C2239" s="3">
        <v>0.05</v>
      </c>
      <c r="D2239" s="3">
        <f t="shared" si="306"/>
        <v>34.353958333333331</v>
      </c>
      <c r="E2239" s="3">
        <f>MAX(B2239 - D2239/Inputs!$B$5, 0)</f>
        <v>0</v>
      </c>
      <c r="F2239" s="3">
        <f>MAX(D2239*Inputs!$B$5 - B2239, 0)</f>
        <v>9.161483333333333</v>
      </c>
      <c r="G2239" s="3">
        <f t="shared" si="307"/>
        <v>0.05</v>
      </c>
      <c r="H2239" t="str">
        <f t="shared" si="308"/>
        <v>Charge</v>
      </c>
      <c r="I2239" s="3">
        <f t="shared" si="313"/>
        <v>340</v>
      </c>
      <c r="J2239" s="3">
        <f t="shared" si="314"/>
        <v>0</v>
      </c>
      <c r="K2239" s="3">
        <f>MIN(Inputs!$B$2, (Inputs!$B$8 - I2239)/Inputs!$B$9)</f>
        <v>0</v>
      </c>
      <c r="L2239" s="3">
        <f>MAX(MIN(Inputs!$B$2, I2239*Inputs!$B$10, Inputs!$B$8*Inputs!$B$4 - J2239), 0)</f>
        <v>170</v>
      </c>
      <c r="M2239" s="3">
        <f t="shared" si="309"/>
        <v>0</v>
      </c>
      <c r="N2239" s="3">
        <f t="shared" si="310"/>
        <v>0</v>
      </c>
      <c r="O2239" s="3">
        <f>IF(H2239="Reg", MIN(Inputs!$B$2, I2239*Inputs!$B$10, (Inputs!$B$8-I2239)/Inputs!$B$9), 0)</f>
        <v>0</v>
      </c>
      <c r="P2239" s="3">
        <f t="shared" si="311"/>
        <v>0</v>
      </c>
      <c r="Q2239" s="3">
        <f t="shared" si="312"/>
        <v>0</v>
      </c>
      <c r="R2239" s="3">
        <f>I2239 + M2239*Inputs!$B$9 - N2239/Inputs!$B$10</f>
        <v>340</v>
      </c>
    </row>
    <row r="2240" spans="1:18" x14ac:dyDescent="0.3">
      <c r="A2240" s="4">
        <v>46116.25</v>
      </c>
      <c r="B2240" s="3">
        <v>24.852499999999999</v>
      </c>
      <c r="C2240" s="3">
        <v>7.0000000000000007E-2</v>
      </c>
      <c r="D2240" s="3">
        <f t="shared" si="306"/>
        <v>34.353958333333331</v>
      </c>
      <c r="E2240" s="3">
        <f>MAX(B2240 - D2240/Inputs!$B$5, 0)</f>
        <v>0</v>
      </c>
      <c r="F2240" s="3">
        <f>MAX(D2240*Inputs!$B$5 - B2240, 0)</f>
        <v>5.3789833333333341</v>
      </c>
      <c r="G2240" s="3">
        <f t="shared" si="307"/>
        <v>7.0000000000000007E-2</v>
      </c>
      <c r="H2240" t="str">
        <f t="shared" si="308"/>
        <v>Charge</v>
      </c>
      <c r="I2240" s="3">
        <f t="shared" si="313"/>
        <v>340</v>
      </c>
      <c r="J2240" s="3">
        <f t="shared" si="314"/>
        <v>0</v>
      </c>
      <c r="K2240" s="3">
        <f>MIN(Inputs!$B$2, (Inputs!$B$8 - I2240)/Inputs!$B$9)</f>
        <v>0</v>
      </c>
      <c r="L2240" s="3">
        <f>MAX(MIN(Inputs!$B$2, I2240*Inputs!$B$10, Inputs!$B$8*Inputs!$B$4 - J2240), 0)</f>
        <v>170</v>
      </c>
      <c r="M2240" s="3">
        <f t="shared" si="309"/>
        <v>0</v>
      </c>
      <c r="N2240" s="3">
        <f t="shared" si="310"/>
        <v>0</v>
      </c>
      <c r="O2240" s="3">
        <f>IF(H2240="Reg", MIN(Inputs!$B$2, I2240*Inputs!$B$10, (Inputs!$B$8-I2240)/Inputs!$B$9), 0)</f>
        <v>0</v>
      </c>
      <c r="P2240" s="3">
        <f t="shared" si="311"/>
        <v>0</v>
      </c>
      <c r="Q2240" s="3">
        <f t="shared" si="312"/>
        <v>0</v>
      </c>
      <c r="R2240" s="3">
        <f>I2240 + M2240*Inputs!$B$9 - N2240/Inputs!$B$10</f>
        <v>340</v>
      </c>
    </row>
    <row r="2241" spans="1:18" x14ac:dyDescent="0.3">
      <c r="A2241" s="4">
        <v>46116.291666666657</v>
      </c>
      <c r="B2241" s="3">
        <v>27.724999999999998</v>
      </c>
      <c r="C2241" s="3">
        <v>2.99</v>
      </c>
      <c r="D2241" s="3">
        <f t="shared" si="306"/>
        <v>34.353958333333331</v>
      </c>
      <c r="E2241" s="3">
        <f>MAX(B2241 - D2241/Inputs!$B$5, 0)</f>
        <v>0</v>
      </c>
      <c r="F2241" s="3">
        <f>MAX(D2241*Inputs!$B$5 - B2241, 0)</f>
        <v>2.5064833333333354</v>
      </c>
      <c r="G2241" s="3">
        <f t="shared" si="307"/>
        <v>2.99</v>
      </c>
      <c r="H2241" t="str">
        <f t="shared" si="308"/>
        <v>Reg</v>
      </c>
      <c r="I2241" s="3">
        <f t="shared" si="313"/>
        <v>340</v>
      </c>
      <c r="J2241" s="3">
        <f t="shared" si="314"/>
        <v>0</v>
      </c>
      <c r="K2241" s="3">
        <f>MIN(Inputs!$B$2, (Inputs!$B$8 - I2241)/Inputs!$B$9)</f>
        <v>0</v>
      </c>
      <c r="L2241" s="3">
        <f>MAX(MIN(Inputs!$B$2, I2241*Inputs!$B$10, Inputs!$B$8*Inputs!$B$4 - J2241), 0)</f>
        <v>170</v>
      </c>
      <c r="M2241" s="3">
        <f t="shared" si="309"/>
        <v>0</v>
      </c>
      <c r="N2241" s="3">
        <f t="shared" si="310"/>
        <v>0</v>
      </c>
      <c r="O2241" s="3">
        <f>IF(H2241="Reg", MIN(Inputs!$B$2, I2241*Inputs!$B$10, (Inputs!$B$8-I2241)/Inputs!$B$9), 0)</f>
        <v>0</v>
      </c>
      <c r="P2241" s="3">
        <f t="shared" si="311"/>
        <v>0</v>
      </c>
      <c r="Q2241" s="3">
        <f t="shared" si="312"/>
        <v>0</v>
      </c>
      <c r="R2241" s="3">
        <f>I2241 + M2241*Inputs!$B$9 - N2241/Inputs!$B$10</f>
        <v>340</v>
      </c>
    </row>
    <row r="2242" spans="1:18" x14ac:dyDescent="0.3">
      <c r="A2242" s="4">
        <v>46116.333333333343</v>
      </c>
      <c r="B2242" s="3">
        <v>24.377499999999998</v>
      </c>
      <c r="C2242" s="3">
        <v>5.56</v>
      </c>
      <c r="D2242" s="3">
        <f t="shared" ref="D2242:D2305" si="315">AVERAGEIFS(B:B, A:A, "&gt;="&amp;INT(A2242), A:A, "&lt;"&amp;INT(A2242)+1)</f>
        <v>34.353958333333331</v>
      </c>
      <c r="E2242" s="3">
        <f>MAX(B2242 - D2242/Inputs!$B$5, 0)</f>
        <v>0</v>
      </c>
      <c r="F2242" s="3">
        <f>MAX(D2242*Inputs!$B$5 - B2242, 0)</f>
        <v>5.8539833333333355</v>
      </c>
      <c r="G2242" s="3">
        <f t="shared" ref="G2242:G2305" si="316">C2242</f>
        <v>5.56</v>
      </c>
      <c r="H2242" t="str">
        <f t="shared" ref="H2242:H2305" si="317">IF(MAX(E2242, F2242, G2242)&lt;=0, "Idle", IF(AND(G2242&gt;=E2242, G2242&gt;=F2242), "Reg", IF(E2242&gt;=F2242, "Discharge", "Charge")))</f>
        <v>Charge</v>
      </c>
      <c r="I2242" s="3">
        <f t="shared" si="313"/>
        <v>340</v>
      </c>
      <c r="J2242" s="3">
        <f t="shared" si="314"/>
        <v>0</v>
      </c>
      <c r="K2242" s="3">
        <f>MIN(Inputs!$B$2, (Inputs!$B$8 - I2242)/Inputs!$B$9)</f>
        <v>0</v>
      </c>
      <c r="L2242" s="3">
        <f>MAX(MIN(Inputs!$B$2, I2242*Inputs!$B$10, Inputs!$B$8*Inputs!$B$4 - J2242), 0)</f>
        <v>170</v>
      </c>
      <c r="M2242" s="3">
        <f t="shared" ref="M2242:M2305" si="318">IF(H2242="Charge", K2242, 0)</f>
        <v>0</v>
      </c>
      <c r="N2242" s="3">
        <f t="shared" ref="N2242:N2305" si="319">IF(H2242="Discharge", L2242, 0)</f>
        <v>0</v>
      </c>
      <c r="O2242" s="3">
        <f>IF(H2242="Reg", MIN(Inputs!$B$2, I2242*Inputs!$B$10, (Inputs!$B$8-I2242)/Inputs!$B$9), 0)</f>
        <v>0</v>
      </c>
      <c r="P2242" s="3">
        <f t="shared" ref="P2242:P2305" si="320">(N2242 - M2242) * B2242</f>
        <v>0</v>
      </c>
      <c r="Q2242" s="3">
        <f t="shared" ref="Q2242:Q2305" si="321">O2242 * C2242</f>
        <v>0</v>
      </c>
      <c r="R2242" s="3">
        <f>I2242 + M2242*Inputs!$B$9 - N2242/Inputs!$B$10</f>
        <v>340</v>
      </c>
    </row>
    <row r="2243" spans="1:18" x14ac:dyDescent="0.3">
      <c r="A2243" s="4">
        <v>46116.375</v>
      </c>
      <c r="B2243" s="3">
        <v>17.737500000000001</v>
      </c>
      <c r="C2243" s="3">
        <v>1.61</v>
      </c>
      <c r="D2243" s="3">
        <f t="shared" si="315"/>
        <v>34.353958333333331</v>
      </c>
      <c r="E2243" s="3">
        <f>MAX(B2243 - D2243/Inputs!$B$5, 0)</f>
        <v>0</v>
      </c>
      <c r="F2243" s="3">
        <f>MAX(D2243*Inputs!$B$5 - B2243, 0)</f>
        <v>12.493983333333333</v>
      </c>
      <c r="G2243" s="3">
        <f t="shared" si="316"/>
        <v>1.61</v>
      </c>
      <c r="H2243" t="str">
        <f t="shared" si="317"/>
        <v>Charge</v>
      </c>
      <c r="I2243" s="3">
        <f t="shared" ref="I2243:I2306" si="322">R2242</f>
        <v>340</v>
      </c>
      <c r="J2243" s="3">
        <f t="shared" ref="J2243:J2306" si="323">IF(INT(A2243)=INT(A2242), J2242 + N2242, 0)</f>
        <v>0</v>
      </c>
      <c r="K2243" s="3">
        <f>MIN(Inputs!$B$2, (Inputs!$B$8 - I2243)/Inputs!$B$9)</f>
        <v>0</v>
      </c>
      <c r="L2243" s="3">
        <f>MAX(MIN(Inputs!$B$2, I2243*Inputs!$B$10, Inputs!$B$8*Inputs!$B$4 - J2243), 0)</f>
        <v>170</v>
      </c>
      <c r="M2243" s="3">
        <f t="shared" si="318"/>
        <v>0</v>
      </c>
      <c r="N2243" s="3">
        <f t="shared" si="319"/>
        <v>0</v>
      </c>
      <c r="O2243" s="3">
        <f>IF(H2243="Reg", MIN(Inputs!$B$2, I2243*Inputs!$B$10, (Inputs!$B$8-I2243)/Inputs!$B$9), 0)</f>
        <v>0</v>
      </c>
      <c r="P2243" s="3">
        <f t="shared" si="320"/>
        <v>0</v>
      </c>
      <c r="Q2243" s="3">
        <f t="shared" si="321"/>
        <v>0</v>
      </c>
      <c r="R2243" s="3">
        <f>I2243 + M2243*Inputs!$B$9 - N2243/Inputs!$B$10</f>
        <v>340</v>
      </c>
    </row>
    <row r="2244" spans="1:18" x14ac:dyDescent="0.3">
      <c r="A2244" s="4">
        <v>46116.416666666657</v>
      </c>
      <c r="B2244" s="3">
        <v>16.077500000000001</v>
      </c>
      <c r="C2244" s="3">
        <v>1</v>
      </c>
      <c r="D2244" s="3">
        <f t="shared" si="315"/>
        <v>34.353958333333331</v>
      </c>
      <c r="E2244" s="3">
        <f>MAX(B2244 - D2244/Inputs!$B$5, 0)</f>
        <v>0</v>
      </c>
      <c r="F2244" s="3">
        <f>MAX(D2244*Inputs!$B$5 - B2244, 0)</f>
        <v>14.153983333333333</v>
      </c>
      <c r="G2244" s="3">
        <f t="shared" si="316"/>
        <v>1</v>
      </c>
      <c r="H2244" t="str">
        <f t="shared" si="317"/>
        <v>Charge</v>
      </c>
      <c r="I2244" s="3">
        <f t="shared" si="322"/>
        <v>340</v>
      </c>
      <c r="J2244" s="3">
        <f t="shared" si="323"/>
        <v>0</v>
      </c>
      <c r="K2244" s="3">
        <f>MIN(Inputs!$B$2, (Inputs!$B$8 - I2244)/Inputs!$B$9)</f>
        <v>0</v>
      </c>
      <c r="L2244" s="3">
        <f>MAX(MIN(Inputs!$B$2, I2244*Inputs!$B$10, Inputs!$B$8*Inputs!$B$4 - J2244), 0)</f>
        <v>170</v>
      </c>
      <c r="M2244" s="3">
        <f t="shared" si="318"/>
        <v>0</v>
      </c>
      <c r="N2244" s="3">
        <f t="shared" si="319"/>
        <v>0</v>
      </c>
      <c r="O2244" s="3">
        <f>IF(H2244="Reg", MIN(Inputs!$B$2, I2244*Inputs!$B$10, (Inputs!$B$8-I2244)/Inputs!$B$9), 0)</f>
        <v>0</v>
      </c>
      <c r="P2244" s="3">
        <f t="shared" si="320"/>
        <v>0</v>
      </c>
      <c r="Q2244" s="3">
        <f t="shared" si="321"/>
        <v>0</v>
      </c>
      <c r="R2244" s="3">
        <f>I2244 + M2244*Inputs!$B$9 - N2244/Inputs!$B$10</f>
        <v>340</v>
      </c>
    </row>
    <row r="2245" spans="1:18" x14ac:dyDescent="0.3">
      <c r="A2245" s="4">
        <v>46116.458333333343</v>
      </c>
      <c r="B2245" s="3">
        <v>19.07</v>
      </c>
      <c r="C2245" s="3">
        <v>0.82</v>
      </c>
      <c r="D2245" s="3">
        <f t="shared" si="315"/>
        <v>34.353958333333331</v>
      </c>
      <c r="E2245" s="3">
        <f>MAX(B2245 - D2245/Inputs!$B$5, 0)</f>
        <v>0</v>
      </c>
      <c r="F2245" s="3">
        <f>MAX(D2245*Inputs!$B$5 - B2245, 0)</f>
        <v>11.161483333333333</v>
      </c>
      <c r="G2245" s="3">
        <f t="shared" si="316"/>
        <v>0.82</v>
      </c>
      <c r="H2245" t="str">
        <f t="shared" si="317"/>
        <v>Charge</v>
      </c>
      <c r="I2245" s="3">
        <f t="shared" si="322"/>
        <v>340</v>
      </c>
      <c r="J2245" s="3">
        <f t="shared" si="323"/>
        <v>0</v>
      </c>
      <c r="K2245" s="3">
        <f>MIN(Inputs!$B$2, (Inputs!$B$8 - I2245)/Inputs!$B$9)</f>
        <v>0</v>
      </c>
      <c r="L2245" s="3">
        <f>MAX(MIN(Inputs!$B$2, I2245*Inputs!$B$10, Inputs!$B$8*Inputs!$B$4 - J2245), 0)</f>
        <v>170</v>
      </c>
      <c r="M2245" s="3">
        <f t="shared" si="318"/>
        <v>0</v>
      </c>
      <c r="N2245" s="3">
        <f t="shared" si="319"/>
        <v>0</v>
      </c>
      <c r="O2245" s="3">
        <f>IF(H2245="Reg", MIN(Inputs!$B$2, I2245*Inputs!$B$10, (Inputs!$B$8-I2245)/Inputs!$B$9), 0)</f>
        <v>0</v>
      </c>
      <c r="P2245" s="3">
        <f t="shared" si="320"/>
        <v>0</v>
      </c>
      <c r="Q2245" s="3">
        <f t="shared" si="321"/>
        <v>0</v>
      </c>
      <c r="R2245" s="3">
        <f>I2245 + M2245*Inputs!$B$9 - N2245/Inputs!$B$10</f>
        <v>340</v>
      </c>
    </row>
    <row r="2246" spans="1:18" x14ac:dyDescent="0.3">
      <c r="A2246" s="4">
        <v>46116.5</v>
      </c>
      <c r="B2246" s="3">
        <v>22.53</v>
      </c>
      <c r="C2246" s="3">
        <v>1</v>
      </c>
      <c r="D2246" s="3">
        <f t="shared" si="315"/>
        <v>34.353958333333331</v>
      </c>
      <c r="E2246" s="3">
        <f>MAX(B2246 - D2246/Inputs!$B$5, 0)</f>
        <v>0</v>
      </c>
      <c r="F2246" s="3">
        <f>MAX(D2246*Inputs!$B$5 - B2246, 0)</f>
        <v>7.7014833333333321</v>
      </c>
      <c r="G2246" s="3">
        <f t="shared" si="316"/>
        <v>1</v>
      </c>
      <c r="H2246" t="str">
        <f t="shared" si="317"/>
        <v>Charge</v>
      </c>
      <c r="I2246" s="3">
        <f t="shared" si="322"/>
        <v>340</v>
      </c>
      <c r="J2246" s="3">
        <f t="shared" si="323"/>
        <v>0</v>
      </c>
      <c r="K2246" s="3">
        <f>MIN(Inputs!$B$2, (Inputs!$B$8 - I2246)/Inputs!$B$9)</f>
        <v>0</v>
      </c>
      <c r="L2246" s="3">
        <f>MAX(MIN(Inputs!$B$2, I2246*Inputs!$B$10, Inputs!$B$8*Inputs!$B$4 - J2246), 0)</f>
        <v>170</v>
      </c>
      <c r="M2246" s="3">
        <f t="shared" si="318"/>
        <v>0</v>
      </c>
      <c r="N2246" s="3">
        <f t="shared" si="319"/>
        <v>0</v>
      </c>
      <c r="O2246" s="3">
        <f>IF(H2246="Reg", MIN(Inputs!$B$2, I2246*Inputs!$B$10, (Inputs!$B$8-I2246)/Inputs!$B$9), 0)</f>
        <v>0</v>
      </c>
      <c r="P2246" s="3">
        <f t="shared" si="320"/>
        <v>0</v>
      </c>
      <c r="Q2246" s="3">
        <f t="shared" si="321"/>
        <v>0</v>
      </c>
      <c r="R2246" s="3">
        <f>I2246 + M2246*Inputs!$B$9 - N2246/Inputs!$B$10</f>
        <v>340</v>
      </c>
    </row>
    <row r="2247" spans="1:18" x14ac:dyDescent="0.3">
      <c r="A2247" s="4">
        <v>46116.541666666657</v>
      </c>
      <c r="B2247" s="3">
        <v>26.7225</v>
      </c>
      <c r="C2247" s="3">
        <v>1</v>
      </c>
      <c r="D2247" s="3">
        <f t="shared" si="315"/>
        <v>34.353958333333331</v>
      </c>
      <c r="E2247" s="3">
        <f>MAX(B2247 - D2247/Inputs!$B$5, 0)</f>
        <v>0</v>
      </c>
      <c r="F2247" s="3">
        <f>MAX(D2247*Inputs!$B$5 - B2247, 0)</f>
        <v>3.5089833333333331</v>
      </c>
      <c r="G2247" s="3">
        <f t="shared" si="316"/>
        <v>1</v>
      </c>
      <c r="H2247" t="str">
        <f t="shared" si="317"/>
        <v>Charge</v>
      </c>
      <c r="I2247" s="3">
        <f t="shared" si="322"/>
        <v>340</v>
      </c>
      <c r="J2247" s="3">
        <f t="shared" si="323"/>
        <v>0</v>
      </c>
      <c r="K2247" s="3">
        <f>MIN(Inputs!$B$2, (Inputs!$B$8 - I2247)/Inputs!$B$9)</f>
        <v>0</v>
      </c>
      <c r="L2247" s="3">
        <f>MAX(MIN(Inputs!$B$2, I2247*Inputs!$B$10, Inputs!$B$8*Inputs!$B$4 - J2247), 0)</f>
        <v>170</v>
      </c>
      <c r="M2247" s="3">
        <f t="shared" si="318"/>
        <v>0</v>
      </c>
      <c r="N2247" s="3">
        <f t="shared" si="319"/>
        <v>0</v>
      </c>
      <c r="O2247" s="3">
        <f>IF(H2247="Reg", MIN(Inputs!$B$2, I2247*Inputs!$B$10, (Inputs!$B$8-I2247)/Inputs!$B$9), 0)</f>
        <v>0</v>
      </c>
      <c r="P2247" s="3">
        <f t="shared" si="320"/>
        <v>0</v>
      </c>
      <c r="Q2247" s="3">
        <f t="shared" si="321"/>
        <v>0</v>
      </c>
      <c r="R2247" s="3">
        <f>I2247 + M2247*Inputs!$B$9 - N2247/Inputs!$B$10</f>
        <v>340</v>
      </c>
    </row>
    <row r="2248" spans="1:18" x14ac:dyDescent="0.3">
      <c r="A2248" s="4">
        <v>46116.583333333343</v>
      </c>
      <c r="B2248" s="3">
        <v>32.9</v>
      </c>
      <c r="C2248" s="3">
        <v>1.5</v>
      </c>
      <c r="D2248" s="3">
        <f t="shared" si="315"/>
        <v>34.353958333333331</v>
      </c>
      <c r="E2248" s="3">
        <f>MAX(B2248 - D2248/Inputs!$B$5, 0)</f>
        <v>0</v>
      </c>
      <c r="F2248" s="3">
        <f>MAX(D2248*Inputs!$B$5 - B2248, 0)</f>
        <v>0</v>
      </c>
      <c r="G2248" s="3">
        <f t="shared" si="316"/>
        <v>1.5</v>
      </c>
      <c r="H2248" t="str">
        <f t="shared" si="317"/>
        <v>Reg</v>
      </c>
      <c r="I2248" s="3">
        <f t="shared" si="322"/>
        <v>340</v>
      </c>
      <c r="J2248" s="3">
        <f t="shared" si="323"/>
        <v>0</v>
      </c>
      <c r="K2248" s="3">
        <f>MIN(Inputs!$B$2, (Inputs!$B$8 - I2248)/Inputs!$B$9)</f>
        <v>0</v>
      </c>
      <c r="L2248" s="3">
        <f>MAX(MIN(Inputs!$B$2, I2248*Inputs!$B$10, Inputs!$B$8*Inputs!$B$4 - J2248), 0)</f>
        <v>170</v>
      </c>
      <c r="M2248" s="3">
        <f t="shared" si="318"/>
        <v>0</v>
      </c>
      <c r="N2248" s="3">
        <f t="shared" si="319"/>
        <v>0</v>
      </c>
      <c r="O2248" s="3">
        <f>IF(H2248="Reg", MIN(Inputs!$B$2, I2248*Inputs!$B$10, (Inputs!$B$8-I2248)/Inputs!$B$9), 0)</f>
        <v>0</v>
      </c>
      <c r="P2248" s="3">
        <f t="shared" si="320"/>
        <v>0</v>
      </c>
      <c r="Q2248" s="3">
        <f t="shared" si="321"/>
        <v>0</v>
      </c>
      <c r="R2248" s="3">
        <f>I2248 + M2248*Inputs!$B$9 - N2248/Inputs!$B$10</f>
        <v>340</v>
      </c>
    </row>
    <row r="2249" spans="1:18" x14ac:dyDescent="0.3">
      <c r="A2249" s="4">
        <v>46116.625</v>
      </c>
      <c r="B2249" s="3">
        <v>47.622499999999995</v>
      </c>
      <c r="C2249" s="3">
        <v>1.71</v>
      </c>
      <c r="D2249" s="3">
        <f t="shared" si="315"/>
        <v>34.353958333333331</v>
      </c>
      <c r="E2249" s="3">
        <f>MAX(B2249 - D2249/Inputs!$B$5, 0)</f>
        <v>8.5839109848484796</v>
      </c>
      <c r="F2249" s="3">
        <f>MAX(D2249*Inputs!$B$5 - B2249, 0)</f>
        <v>0</v>
      </c>
      <c r="G2249" s="3">
        <f t="shared" si="316"/>
        <v>1.71</v>
      </c>
      <c r="H2249" t="str">
        <f t="shared" si="317"/>
        <v>Discharge</v>
      </c>
      <c r="I2249" s="3">
        <f t="shared" si="322"/>
        <v>340</v>
      </c>
      <c r="J2249" s="3">
        <f t="shared" si="323"/>
        <v>0</v>
      </c>
      <c r="K2249" s="3">
        <f>MIN(Inputs!$B$2, (Inputs!$B$8 - I2249)/Inputs!$B$9)</f>
        <v>0</v>
      </c>
      <c r="L2249" s="3">
        <f>MAX(MIN(Inputs!$B$2, I2249*Inputs!$B$10, Inputs!$B$8*Inputs!$B$4 - J2249), 0)</f>
        <v>170</v>
      </c>
      <c r="M2249" s="3">
        <f t="shared" si="318"/>
        <v>0</v>
      </c>
      <c r="N2249" s="3">
        <f t="shared" si="319"/>
        <v>170</v>
      </c>
      <c r="O2249" s="3">
        <f>IF(H2249="Reg", MIN(Inputs!$B$2, I2249*Inputs!$B$10, (Inputs!$B$8-I2249)/Inputs!$B$9), 0)</f>
        <v>0</v>
      </c>
      <c r="P2249" s="3">
        <f t="shared" si="320"/>
        <v>8095.8249999999989</v>
      </c>
      <c r="Q2249" s="3">
        <f t="shared" si="321"/>
        <v>0</v>
      </c>
      <c r="R2249" s="3">
        <f>I2249 + M2249*Inputs!$B$9 - N2249/Inputs!$B$10</f>
        <v>158.77939109773115</v>
      </c>
    </row>
    <row r="2250" spans="1:18" x14ac:dyDescent="0.3">
      <c r="A2250" s="4">
        <v>46116.666666666657</v>
      </c>
      <c r="B2250" s="3">
        <v>43.33</v>
      </c>
      <c r="C2250" s="3">
        <v>3.78</v>
      </c>
      <c r="D2250" s="3">
        <f t="shared" si="315"/>
        <v>34.353958333333331</v>
      </c>
      <c r="E2250" s="3">
        <f>MAX(B2250 - D2250/Inputs!$B$5, 0)</f>
        <v>4.2914109848484827</v>
      </c>
      <c r="F2250" s="3">
        <f>MAX(D2250*Inputs!$B$5 - B2250, 0)</f>
        <v>0</v>
      </c>
      <c r="G2250" s="3">
        <f t="shared" si="316"/>
        <v>3.78</v>
      </c>
      <c r="H2250" t="str">
        <f t="shared" si="317"/>
        <v>Discharge</v>
      </c>
      <c r="I2250" s="3">
        <f t="shared" si="322"/>
        <v>158.77939109773115</v>
      </c>
      <c r="J2250" s="3">
        <f t="shared" si="323"/>
        <v>170</v>
      </c>
      <c r="K2250" s="3">
        <f>MIN(Inputs!$B$2, (Inputs!$B$8 - I2250)/Inputs!$B$9)</f>
        <v>170</v>
      </c>
      <c r="L2250" s="3">
        <f>MAX(MIN(Inputs!$B$2, I2250*Inputs!$B$10, Inputs!$B$8*Inputs!$B$4 - J2250), 0)</f>
        <v>148.94827166799323</v>
      </c>
      <c r="M2250" s="3">
        <f t="shared" si="318"/>
        <v>0</v>
      </c>
      <c r="N2250" s="3">
        <f t="shared" si="319"/>
        <v>148.94827166799323</v>
      </c>
      <c r="O2250" s="3">
        <f>IF(H2250="Reg", MIN(Inputs!$B$2, I2250*Inputs!$B$10, (Inputs!$B$8-I2250)/Inputs!$B$9), 0)</f>
        <v>0</v>
      </c>
      <c r="P2250" s="3">
        <f t="shared" si="320"/>
        <v>6453.9286113741464</v>
      </c>
      <c r="Q2250" s="3">
        <f t="shared" si="321"/>
        <v>0</v>
      </c>
      <c r="R2250" s="3">
        <f>I2250 + M2250*Inputs!$B$9 - N2250/Inputs!$B$10</f>
        <v>0</v>
      </c>
    </row>
    <row r="2251" spans="1:18" x14ac:dyDescent="0.3">
      <c r="A2251" s="4">
        <v>46116.708333333343</v>
      </c>
      <c r="B2251" s="3">
        <v>46.390000000000008</v>
      </c>
      <c r="C2251" s="3">
        <v>1.5</v>
      </c>
      <c r="D2251" s="3">
        <f t="shared" si="315"/>
        <v>34.353958333333331</v>
      </c>
      <c r="E2251" s="3">
        <f>MAX(B2251 - D2251/Inputs!$B$5, 0)</f>
        <v>7.3514109848484921</v>
      </c>
      <c r="F2251" s="3">
        <f>MAX(D2251*Inputs!$B$5 - B2251, 0)</f>
        <v>0</v>
      </c>
      <c r="G2251" s="3">
        <f t="shared" si="316"/>
        <v>1.5</v>
      </c>
      <c r="H2251" t="str">
        <f t="shared" si="317"/>
        <v>Discharge</v>
      </c>
      <c r="I2251" s="3">
        <f t="shared" si="322"/>
        <v>0</v>
      </c>
      <c r="J2251" s="3">
        <f t="shared" si="323"/>
        <v>318.94827166799325</v>
      </c>
      <c r="K2251" s="3">
        <f>MIN(Inputs!$B$2, (Inputs!$B$8 - I2251)/Inputs!$B$9)</f>
        <v>170</v>
      </c>
      <c r="L2251" s="3">
        <f>MAX(MIN(Inputs!$B$2, I2251*Inputs!$B$10, Inputs!$B$8*Inputs!$B$4 - J2251), 0)</f>
        <v>0</v>
      </c>
      <c r="M2251" s="3">
        <f t="shared" si="318"/>
        <v>0</v>
      </c>
      <c r="N2251" s="3">
        <f t="shared" si="319"/>
        <v>0</v>
      </c>
      <c r="O2251" s="3">
        <f>IF(H2251="Reg", MIN(Inputs!$B$2, I2251*Inputs!$B$10, (Inputs!$B$8-I2251)/Inputs!$B$9), 0)</f>
        <v>0</v>
      </c>
      <c r="P2251" s="3">
        <f t="shared" si="320"/>
        <v>0</v>
      </c>
      <c r="Q2251" s="3">
        <f t="shared" si="321"/>
        <v>0</v>
      </c>
      <c r="R2251" s="3">
        <f>I2251 + M2251*Inputs!$B$9 - N2251/Inputs!$B$10</f>
        <v>0</v>
      </c>
    </row>
    <row r="2252" spans="1:18" x14ac:dyDescent="0.3">
      <c r="A2252" s="4">
        <v>46116.75</v>
      </c>
      <c r="B2252" s="3">
        <v>80.415000000000006</v>
      </c>
      <c r="C2252" s="3">
        <v>8.7799999999999994</v>
      </c>
      <c r="D2252" s="3">
        <f t="shared" si="315"/>
        <v>34.353958333333331</v>
      </c>
      <c r="E2252" s="3">
        <f>MAX(B2252 - D2252/Inputs!$B$5, 0)</f>
        <v>41.376410984848491</v>
      </c>
      <c r="F2252" s="3">
        <f>MAX(D2252*Inputs!$B$5 - B2252, 0)</f>
        <v>0</v>
      </c>
      <c r="G2252" s="3">
        <f t="shared" si="316"/>
        <v>8.7799999999999994</v>
      </c>
      <c r="H2252" t="str">
        <f t="shared" si="317"/>
        <v>Discharge</v>
      </c>
      <c r="I2252" s="3">
        <f t="shared" si="322"/>
        <v>0</v>
      </c>
      <c r="J2252" s="3">
        <f t="shared" si="323"/>
        <v>318.94827166799325</v>
      </c>
      <c r="K2252" s="3">
        <f>MIN(Inputs!$B$2, (Inputs!$B$8 - I2252)/Inputs!$B$9)</f>
        <v>170</v>
      </c>
      <c r="L2252" s="3">
        <f>MAX(MIN(Inputs!$B$2, I2252*Inputs!$B$10, Inputs!$B$8*Inputs!$B$4 - J2252), 0)</f>
        <v>0</v>
      </c>
      <c r="M2252" s="3">
        <f t="shared" si="318"/>
        <v>0</v>
      </c>
      <c r="N2252" s="3">
        <f t="shared" si="319"/>
        <v>0</v>
      </c>
      <c r="O2252" s="3">
        <f>IF(H2252="Reg", MIN(Inputs!$B$2, I2252*Inputs!$B$10, (Inputs!$B$8-I2252)/Inputs!$B$9), 0)</f>
        <v>0</v>
      </c>
      <c r="P2252" s="3">
        <f t="shared" si="320"/>
        <v>0</v>
      </c>
      <c r="Q2252" s="3">
        <f t="shared" si="321"/>
        <v>0</v>
      </c>
      <c r="R2252" s="3">
        <f>I2252 + M2252*Inputs!$B$9 - N2252/Inputs!$B$10</f>
        <v>0</v>
      </c>
    </row>
    <row r="2253" spans="1:18" x14ac:dyDescent="0.3">
      <c r="A2253" s="4">
        <v>46116.791666666657</v>
      </c>
      <c r="B2253" s="3">
        <v>73.122500000000002</v>
      </c>
      <c r="C2253" s="3">
        <v>5.58</v>
      </c>
      <c r="D2253" s="3">
        <f t="shared" si="315"/>
        <v>34.353958333333331</v>
      </c>
      <c r="E2253" s="3">
        <f>MAX(B2253 - D2253/Inputs!$B$5, 0)</f>
        <v>34.083910984848487</v>
      </c>
      <c r="F2253" s="3">
        <f>MAX(D2253*Inputs!$B$5 - B2253, 0)</f>
        <v>0</v>
      </c>
      <c r="G2253" s="3">
        <f t="shared" si="316"/>
        <v>5.58</v>
      </c>
      <c r="H2253" t="str">
        <f t="shared" si="317"/>
        <v>Discharge</v>
      </c>
      <c r="I2253" s="3">
        <f t="shared" si="322"/>
        <v>0</v>
      </c>
      <c r="J2253" s="3">
        <f t="shared" si="323"/>
        <v>318.94827166799325</v>
      </c>
      <c r="K2253" s="3">
        <f>MIN(Inputs!$B$2, (Inputs!$B$8 - I2253)/Inputs!$B$9)</f>
        <v>170</v>
      </c>
      <c r="L2253" s="3">
        <f>MAX(MIN(Inputs!$B$2, I2253*Inputs!$B$10, Inputs!$B$8*Inputs!$B$4 - J2253), 0)</f>
        <v>0</v>
      </c>
      <c r="M2253" s="3">
        <f t="shared" si="318"/>
        <v>0</v>
      </c>
      <c r="N2253" s="3">
        <f t="shared" si="319"/>
        <v>0</v>
      </c>
      <c r="O2253" s="3">
        <f>IF(H2253="Reg", MIN(Inputs!$B$2, I2253*Inputs!$B$10, (Inputs!$B$8-I2253)/Inputs!$B$9), 0)</f>
        <v>0</v>
      </c>
      <c r="P2253" s="3">
        <f t="shared" si="320"/>
        <v>0</v>
      </c>
      <c r="Q2253" s="3">
        <f t="shared" si="321"/>
        <v>0</v>
      </c>
      <c r="R2253" s="3">
        <f>I2253 + M2253*Inputs!$B$9 - N2253/Inputs!$B$10</f>
        <v>0</v>
      </c>
    </row>
    <row r="2254" spans="1:18" x14ac:dyDescent="0.3">
      <c r="A2254" s="4">
        <v>46116.833333333343</v>
      </c>
      <c r="B2254" s="3">
        <v>84.922499999999999</v>
      </c>
      <c r="C2254" s="3">
        <v>3.34</v>
      </c>
      <c r="D2254" s="3">
        <f t="shared" si="315"/>
        <v>34.353958333333331</v>
      </c>
      <c r="E2254" s="3">
        <f>MAX(B2254 - D2254/Inputs!$B$5, 0)</f>
        <v>45.883910984848484</v>
      </c>
      <c r="F2254" s="3">
        <f>MAX(D2254*Inputs!$B$5 - B2254, 0)</f>
        <v>0</v>
      </c>
      <c r="G2254" s="3">
        <f t="shared" si="316"/>
        <v>3.34</v>
      </c>
      <c r="H2254" t="str">
        <f t="shared" si="317"/>
        <v>Discharge</v>
      </c>
      <c r="I2254" s="3">
        <f t="shared" si="322"/>
        <v>0</v>
      </c>
      <c r="J2254" s="3">
        <f t="shared" si="323"/>
        <v>318.94827166799325</v>
      </c>
      <c r="K2254" s="3">
        <f>MIN(Inputs!$B$2, (Inputs!$B$8 - I2254)/Inputs!$B$9)</f>
        <v>170</v>
      </c>
      <c r="L2254" s="3">
        <f>MAX(MIN(Inputs!$B$2, I2254*Inputs!$B$10, Inputs!$B$8*Inputs!$B$4 - J2254), 0)</f>
        <v>0</v>
      </c>
      <c r="M2254" s="3">
        <f t="shared" si="318"/>
        <v>0</v>
      </c>
      <c r="N2254" s="3">
        <f t="shared" si="319"/>
        <v>0</v>
      </c>
      <c r="O2254" s="3">
        <f>IF(H2254="Reg", MIN(Inputs!$B$2, I2254*Inputs!$B$10, (Inputs!$B$8-I2254)/Inputs!$B$9), 0)</f>
        <v>0</v>
      </c>
      <c r="P2254" s="3">
        <f t="shared" si="320"/>
        <v>0</v>
      </c>
      <c r="Q2254" s="3">
        <f t="shared" si="321"/>
        <v>0</v>
      </c>
      <c r="R2254" s="3">
        <f>I2254 + M2254*Inputs!$B$9 - N2254/Inputs!$B$10</f>
        <v>0</v>
      </c>
    </row>
    <row r="2255" spans="1:18" x14ac:dyDescent="0.3">
      <c r="A2255" s="4">
        <v>46116.875</v>
      </c>
      <c r="B2255" s="3">
        <v>54.762500000000003</v>
      </c>
      <c r="C2255" s="3">
        <v>0.05</v>
      </c>
      <c r="D2255" s="3">
        <f t="shared" si="315"/>
        <v>34.353958333333331</v>
      </c>
      <c r="E2255" s="3">
        <f>MAX(B2255 - D2255/Inputs!$B$5, 0)</f>
        <v>15.723910984848487</v>
      </c>
      <c r="F2255" s="3">
        <f>MAX(D2255*Inputs!$B$5 - B2255, 0)</f>
        <v>0</v>
      </c>
      <c r="G2255" s="3">
        <f t="shared" si="316"/>
        <v>0.05</v>
      </c>
      <c r="H2255" t="str">
        <f t="shared" si="317"/>
        <v>Discharge</v>
      </c>
      <c r="I2255" s="3">
        <f t="shared" si="322"/>
        <v>0</v>
      </c>
      <c r="J2255" s="3">
        <f t="shared" si="323"/>
        <v>318.94827166799325</v>
      </c>
      <c r="K2255" s="3">
        <f>MIN(Inputs!$B$2, (Inputs!$B$8 - I2255)/Inputs!$B$9)</f>
        <v>170</v>
      </c>
      <c r="L2255" s="3">
        <f>MAX(MIN(Inputs!$B$2, I2255*Inputs!$B$10, Inputs!$B$8*Inputs!$B$4 - J2255), 0)</f>
        <v>0</v>
      </c>
      <c r="M2255" s="3">
        <f t="shared" si="318"/>
        <v>0</v>
      </c>
      <c r="N2255" s="3">
        <f t="shared" si="319"/>
        <v>0</v>
      </c>
      <c r="O2255" s="3">
        <f>IF(H2255="Reg", MIN(Inputs!$B$2, I2255*Inputs!$B$10, (Inputs!$B$8-I2255)/Inputs!$B$9), 0)</f>
        <v>0</v>
      </c>
      <c r="P2255" s="3">
        <f t="shared" si="320"/>
        <v>0</v>
      </c>
      <c r="Q2255" s="3">
        <f t="shared" si="321"/>
        <v>0</v>
      </c>
      <c r="R2255" s="3">
        <f>I2255 + M2255*Inputs!$B$9 - N2255/Inputs!$B$10</f>
        <v>0</v>
      </c>
    </row>
    <row r="2256" spans="1:18" x14ac:dyDescent="0.3">
      <c r="A2256" s="4">
        <v>46116.916666666657</v>
      </c>
      <c r="B2256" s="3">
        <v>36.61</v>
      </c>
      <c r="C2256" s="3">
        <v>0.04</v>
      </c>
      <c r="D2256" s="3">
        <f t="shared" si="315"/>
        <v>34.353958333333331</v>
      </c>
      <c r="E2256" s="3">
        <f>MAX(B2256 - D2256/Inputs!$B$5, 0)</f>
        <v>0</v>
      </c>
      <c r="F2256" s="3">
        <f>MAX(D2256*Inputs!$B$5 - B2256, 0)</f>
        <v>0</v>
      </c>
      <c r="G2256" s="3">
        <f t="shared" si="316"/>
        <v>0.04</v>
      </c>
      <c r="H2256" t="str">
        <f t="shared" si="317"/>
        <v>Reg</v>
      </c>
      <c r="I2256" s="3">
        <f t="shared" si="322"/>
        <v>0</v>
      </c>
      <c r="J2256" s="3">
        <f t="shared" si="323"/>
        <v>318.94827166799325</v>
      </c>
      <c r="K2256" s="3">
        <f>MIN(Inputs!$B$2, (Inputs!$B$8 - I2256)/Inputs!$B$9)</f>
        <v>170</v>
      </c>
      <c r="L2256" s="3">
        <f>MAX(MIN(Inputs!$B$2, I2256*Inputs!$B$10, Inputs!$B$8*Inputs!$B$4 - J2256), 0)</f>
        <v>0</v>
      </c>
      <c r="M2256" s="3">
        <f t="shared" si="318"/>
        <v>0</v>
      </c>
      <c r="N2256" s="3">
        <f t="shared" si="319"/>
        <v>0</v>
      </c>
      <c r="O2256" s="3">
        <f>IF(H2256="Reg", MIN(Inputs!$B$2, I2256*Inputs!$B$10, (Inputs!$B$8-I2256)/Inputs!$B$9), 0)</f>
        <v>0</v>
      </c>
      <c r="P2256" s="3">
        <f t="shared" si="320"/>
        <v>0</v>
      </c>
      <c r="Q2256" s="3">
        <f t="shared" si="321"/>
        <v>0</v>
      </c>
      <c r="R2256" s="3">
        <f>I2256 + M2256*Inputs!$B$9 - N2256/Inputs!$B$10</f>
        <v>0</v>
      </c>
    </row>
    <row r="2257" spans="1:18" x14ac:dyDescent="0.3">
      <c r="A2257" s="4">
        <v>46116.958333333343</v>
      </c>
      <c r="B2257" s="3">
        <v>32.172499999999999</v>
      </c>
      <c r="C2257" s="3">
        <v>0.04</v>
      </c>
      <c r="D2257" s="3">
        <f t="shared" si="315"/>
        <v>34.353958333333331</v>
      </c>
      <c r="E2257" s="3">
        <f>MAX(B2257 - D2257/Inputs!$B$5, 0)</f>
        <v>0</v>
      </c>
      <c r="F2257" s="3">
        <f>MAX(D2257*Inputs!$B$5 - B2257, 0)</f>
        <v>0</v>
      </c>
      <c r="G2257" s="3">
        <f t="shared" si="316"/>
        <v>0.04</v>
      </c>
      <c r="H2257" t="str">
        <f t="shared" si="317"/>
        <v>Reg</v>
      </c>
      <c r="I2257" s="3">
        <f t="shared" si="322"/>
        <v>0</v>
      </c>
      <c r="J2257" s="3">
        <f t="shared" si="323"/>
        <v>318.94827166799325</v>
      </c>
      <c r="K2257" s="3">
        <f>MIN(Inputs!$B$2, (Inputs!$B$8 - I2257)/Inputs!$B$9)</f>
        <v>170</v>
      </c>
      <c r="L2257" s="3">
        <f>MAX(MIN(Inputs!$B$2, I2257*Inputs!$B$10, Inputs!$B$8*Inputs!$B$4 - J2257), 0)</f>
        <v>0</v>
      </c>
      <c r="M2257" s="3">
        <f t="shared" si="318"/>
        <v>0</v>
      </c>
      <c r="N2257" s="3">
        <f t="shared" si="319"/>
        <v>0</v>
      </c>
      <c r="O2257" s="3">
        <f>IF(H2257="Reg", MIN(Inputs!$B$2, I2257*Inputs!$B$10, (Inputs!$B$8-I2257)/Inputs!$B$9), 0)</f>
        <v>0</v>
      </c>
      <c r="P2257" s="3">
        <f t="shared" si="320"/>
        <v>0</v>
      </c>
      <c r="Q2257" s="3">
        <f t="shared" si="321"/>
        <v>0</v>
      </c>
      <c r="R2257" s="3">
        <f>I2257 + M2257*Inputs!$B$9 - N2257/Inputs!$B$10</f>
        <v>0</v>
      </c>
    </row>
    <row r="2258" spans="1:18" x14ac:dyDescent="0.3">
      <c r="A2258" s="4">
        <v>46117</v>
      </c>
      <c r="B2258" s="3">
        <v>28.5975</v>
      </c>
      <c r="C2258" s="3">
        <v>0.04</v>
      </c>
      <c r="D2258" s="3">
        <f t="shared" si="315"/>
        <v>23.968750000000004</v>
      </c>
      <c r="E2258" s="3">
        <f>MAX(B2258 - D2258/Inputs!$B$5, 0)</f>
        <v>1.3602840909090865</v>
      </c>
      <c r="F2258" s="3">
        <f>MAX(D2258*Inputs!$B$5 - B2258, 0)</f>
        <v>0</v>
      </c>
      <c r="G2258" s="3">
        <f t="shared" si="316"/>
        <v>0.04</v>
      </c>
      <c r="H2258" t="str">
        <f t="shared" si="317"/>
        <v>Discharge</v>
      </c>
      <c r="I2258" s="3">
        <f t="shared" si="322"/>
        <v>0</v>
      </c>
      <c r="J2258" s="3">
        <f t="shared" si="323"/>
        <v>0</v>
      </c>
      <c r="K2258" s="3">
        <f>MIN(Inputs!$B$2, (Inputs!$B$8 - I2258)/Inputs!$B$9)</f>
        <v>170</v>
      </c>
      <c r="L2258" s="3">
        <f>MAX(MIN(Inputs!$B$2, I2258*Inputs!$B$10, Inputs!$B$8*Inputs!$B$4 - J2258), 0)</f>
        <v>0</v>
      </c>
      <c r="M2258" s="3">
        <f t="shared" si="318"/>
        <v>0</v>
      </c>
      <c r="N2258" s="3">
        <f t="shared" si="319"/>
        <v>0</v>
      </c>
      <c r="O2258" s="3">
        <f>IF(H2258="Reg", MIN(Inputs!$B$2, I2258*Inputs!$B$10, (Inputs!$B$8-I2258)/Inputs!$B$9), 0)</f>
        <v>0</v>
      </c>
      <c r="P2258" s="3">
        <f t="shared" si="320"/>
        <v>0</v>
      </c>
      <c r="Q2258" s="3">
        <f t="shared" si="321"/>
        <v>0</v>
      </c>
      <c r="R2258" s="3">
        <f>I2258 + M2258*Inputs!$B$9 - N2258/Inputs!$B$10</f>
        <v>0</v>
      </c>
    </row>
    <row r="2259" spans="1:18" x14ac:dyDescent="0.3">
      <c r="A2259" s="4">
        <v>46117.041666666657</v>
      </c>
      <c r="B2259" s="3">
        <v>17.5625</v>
      </c>
      <c r="C2259" s="3">
        <v>0.04</v>
      </c>
      <c r="D2259" s="3">
        <f t="shared" si="315"/>
        <v>23.968750000000004</v>
      </c>
      <c r="E2259" s="3">
        <f>MAX(B2259 - D2259/Inputs!$B$5, 0)</f>
        <v>0</v>
      </c>
      <c r="F2259" s="3">
        <f>MAX(D2259*Inputs!$B$5 - B2259, 0)</f>
        <v>3.5300000000000047</v>
      </c>
      <c r="G2259" s="3">
        <f t="shared" si="316"/>
        <v>0.04</v>
      </c>
      <c r="H2259" t="str">
        <f t="shared" si="317"/>
        <v>Charge</v>
      </c>
      <c r="I2259" s="3">
        <f t="shared" si="322"/>
        <v>0</v>
      </c>
      <c r="J2259" s="3">
        <f t="shared" si="323"/>
        <v>0</v>
      </c>
      <c r="K2259" s="3">
        <f>MIN(Inputs!$B$2, (Inputs!$B$8 - I2259)/Inputs!$B$9)</f>
        <v>170</v>
      </c>
      <c r="L2259" s="3">
        <f>MAX(MIN(Inputs!$B$2, I2259*Inputs!$B$10, Inputs!$B$8*Inputs!$B$4 - J2259), 0)</f>
        <v>0</v>
      </c>
      <c r="M2259" s="3">
        <f t="shared" si="318"/>
        <v>170</v>
      </c>
      <c r="N2259" s="3">
        <f t="shared" si="319"/>
        <v>0</v>
      </c>
      <c r="O2259" s="3">
        <f>IF(H2259="Reg", MIN(Inputs!$B$2, I2259*Inputs!$B$10, (Inputs!$B$8-I2259)/Inputs!$B$9), 0)</f>
        <v>0</v>
      </c>
      <c r="P2259" s="3">
        <f t="shared" si="320"/>
        <v>-2985.625</v>
      </c>
      <c r="Q2259" s="3">
        <f t="shared" si="321"/>
        <v>0</v>
      </c>
      <c r="R2259" s="3">
        <f>I2259 + M2259*Inputs!$B$9 - N2259/Inputs!$B$10</f>
        <v>159.4741358339966</v>
      </c>
    </row>
    <row r="2260" spans="1:18" x14ac:dyDescent="0.3">
      <c r="A2260" s="4">
        <v>46117.083333333343</v>
      </c>
      <c r="B2260" s="3">
        <v>18.412500000000001</v>
      </c>
      <c r="C2260" s="3">
        <v>0.04</v>
      </c>
      <c r="D2260" s="3">
        <f t="shared" si="315"/>
        <v>23.968750000000004</v>
      </c>
      <c r="E2260" s="3">
        <f>MAX(B2260 - D2260/Inputs!$B$5, 0)</f>
        <v>0</v>
      </c>
      <c r="F2260" s="3">
        <f>MAX(D2260*Inputs!$B$5 - B2260, 0)</f>
        <v>2.6800000000000033</v>
      </c>
      <c r="G2260" s="3">
        <f t="shared" si="316"/>
        <v>0.04</v>
      </c>
      <c r="H2260" t="str">
        <f t="shared" si="317"/>
        <v>Charge</v>
      </c>
      <c r="I2260" s="3">
        <f t="shared" si="322"/>
        <v>159.4741358339966</v>
      </c>
      <c r="J2260" s="3">
        <f t="shared" si="323"/>
        <v>0</v>
      </c>
      <c r="K2260" s="3">
        <f>MIN(Inputs!$B$2, (Inputs!$B$8 - I2260)/Inputs!$B$9)</f>
        <v>170</v>
      </c>
      <c r="L2260" s="3">
        <f>MAX(MIN(Inputs!$B$2, I2260*Inputs!$B$10, Inputs!$B$8*Inputs!$B$4 - J2260), 0)</f>
        <v>149.6</v>
      </c>
      <c r="M2260" s="3">
        <f t="shared" si="318"/>
        <v>170</v>
      </c>
      <c r="N2260" s="3">
        <f t="shared" si="319"/>
        <v>0</v>
      </c>
      <c r="O2260" s="3">
        <f>IF(H2260="Reg", MIN(Inputs!$B$2, I2260*Inputs!$B$10, (Inputs!$B$8-I2260)/Inputs!$B$9), 0)</f>
        <v>0</v>
      </c>
      <c r="P2260" s="3">
        <f t="shared" si="320"/>
        <v>-3130.1250000000005</v>
      </c>
      <c r="Q2260" s="3">
        <f t="shared" si="321"/>
        <v>0</v>
      </c>
      <c r="R2260" s="3">
        <f>I2260 + M2260*Inputs!$B$9 - N2260/Inputs!$B$10</f>
        <v>318.9482716679932</v>
      </c>
    </row>
    <row r="2261" spans="1:18" x14ac:dyDescent="0.3">
      <c r="A2261" s="4">
        <v>46117.125</v>
      </c>
      <c r="B2261" s="3">
        <v>16.592500000000001</v>
      </c>
      <c r="C2261" s="3">
        <v>0.04</v>
      </c>
      <c r="D2261" s="3">
        <f t="shared" si="315"/>
        <v>23.968750000000004</v>
      </c>
      <c r="E2261" s="3">
        <f>MAX(B2261 - D2261/Inputs!$B$5, 0)</f>
        <v>0</v>
      </c>
      <c r="F2261" s="3">
        <f>MAX(D2261*Inputs!$B$5 - B2261, 0)</f>
        <v>4.5000000000000036</v>
      </c>
      <c r="G2261" s="3">
        <f t="shared" si="316"/>
        <v>0.04</v>
      </c>
      <c r="H2261" t="str">
        <f t="shared" si="317"/>
        <v>Charge</v>
      </c>
      <c r="I2261" s="3">
        <f t="shared" si="322"/>
        <v>318.9482716679932</v>
      </c>
      <c r="J2261" s="3">
        <f t="shared" si="323"/>
        <v>0</v>
      </c>
      <c r="K2261" s="3">
        <f>MIN(Inputs!$B$2, (Inputs!$B$8 - I2261)/Inputs!$B$9)</f>
        <v>22.44121780453775</v>
      </c>
      <c r="L2261" s="3">
        <f>MAX(MIN(Inputs!$B$2, I2261*Inputs!$B$10, Inputs!$B$8*Inputs!$B$4 - J2261), 0)</f>
        <v>170</v>
      </c>
      <c r="M2261" s="3">
        <f t="shared" si="318"/>
        <v>22.44121780453775</v>
      </c>
      <c r="N2261" s="3">
        <f t="shared" si="319"/>
        <v>0</v>
      </c>
      <c r="O2261" s="3">
        <f>IF(H2261="Reg", MIN(Inputs!$B$2, I2261*Inputs!$B$10, (Inputs!$B$8-I2261)/Inputs!$B$9), 0)</f>
        <v>0</v>
      </c>
      <c r="P2261" s="3">
        <f t="shared" si="320"/>
        <v>-372.35590642179267</v>
      </c>
      <c r="Q2261" s="3">
        <f t="shared" si="321"/>
        <v>0</v>
      </c>
      <c r="R2261" s="3">
        <f>I2261 + M2261*Inputs!$B$9 - N2261/Inputs!$B$10</f>
        <v>340</v>
      </c>
    </row>
    <row r="2262" spans="1:18" x14ac:dyDescent="0.3">
      <c r="A2262" s="4">
        <v>46117.166666666657</v>
      </c>
      <c r="B2262" s="3">
        <v>17.86</v>
      </c>
      <c r="C2262" s="3">
        <v>0.04</v>
      </c>
      <c r="D2262" s="3">
        <f t="shared" si="315"/>
        <v>23.968750000000004</v>
      </c>
      <c r="E2262" s="3">
        <f>MAX(B2262 - D2262/Inputs!$B$5, 0)</f>
        <v>0</v>
      </c>
      <c r="F2262" s="3">
        <f>MAX(D2262*Inputs!$B$5 - B2262, 0)</f>
        <v>3.2325000000000053</v>
      </c>
      <c r="G2262" s="3">
        <f t="shared" si="316"/>
        <v>0.04</v>
      </c>
      <c r="H2262" t="str">
        <f t="shared" si="317"/>
        <v>Charge</v>
      </c>
      <c r="I2262" s="3">
        <f t="shared" si="322"/>
        <v>340</v>
      </c>
      <c r="J2262" s="3">
        <f t="shared" si="323"/>
        <v>0</v>
      </c>
      <c r="K2262" s="3">
        <f>MIN(Inputs!$B$2, (Inputs!$B$8 - I2262)/Inputs!$B$9)</f>
        <v>0</v>
      </c>
      <c r="L2262" s="3">
        <f>MAX(MIN(Inputs!$B$2, I2262*Inputs!$B$10, Inputs!$B$8*Inputs!$B$4 - J2262), 0)</f>
        <v>170</v>
      </c>
      <c r="M2262" s="3">
        <f t="shared" si="318"/>
        <v>0</v>
      </c>
      <c r="N2262" s="3">
        <f t="shared" si="319"/>
        <v>0</v>
      </c>
      <c r="O2262" s="3">
        <f>IF(H2262="Reg", MIN(Inputs!$B$2, I2262*Inputs!$B$10, (Inputs!$B$8-I2262)/Inputs!$B$9), 0)</f>
        <v>0</v>
      </c>
      <c r="P2262" s="3">
        <f t="shared" si="320"/>
        <v>0</v>
      </c>
      <c r="Q2262" s="3">
        <f t="shared" si="321"/>
        <v>0</v>
      </c>
      <c r="R2262" s="3">
        <f>I2262 + M2262*Inputs!$B$9 - N2262/Inputs!$B$10</f>
        <v>340</v>
      </c>
    </row>
    <row r="2263" spans="1:18" x14ac:dyDescent="0.3">
      <c r="A2263" s="4">
        <v>46117.208333333343</v>
      </c>
      <c r="B2263" s="3">
        <v>17.95</v>
      </c>
      <c r="C2263" s="3">
        <v>0.04</v>
      </c>
      <c r="D2263" s="3">
        <f t="shared" si="315"/>
        <v>23.968750000000004</v>
      </c>
      <c r="E2263" s="3">
        <f>MAX(B2263 - D2263/Inputs!$B$5, 0)</f>
        <v>0</v>
      </c>
      <c r="F2263" s="3">
        <f>MAX(D2263*Inputs!$B$5 - B2263, 0)</f>
        <v>3.1425000000000054</v>
      </c>
      <c r="G2263" s="3">
        <f t="shared" si="316"/>
        <v>0.04</v>
      </c>
      <c r="H2263" t="str">
        <f t="shared" si="317"/>
        <v>Charge</v>
      </c>
      <c r="I2263" s="3">
        <f t="shared" si="322"/>
        <v>340</v>
      </c>
      <c r="J2263" s="3">
        <f t="shared" si="323"/>
        <v>0</v>
      </c>
      <c r="K2263" s="3">
        <f>MIN(Inputs!$B$2, (Inputs!$B$8 - I2263)/Inputs!$B$9)</f>
        <v>0</v>
      </c>
      <c r="L2263" s="3">
        <f>MAX(MIN(Inputs!$B$2, I2263*Inputs!$B$10, Inputs!$B$8*Inputs!$B$4 - J2263), 0)</f>
        <v>170</v>
      </c>
      <c r="M2263" s="3">
        <f t="shared" si="318"/>
        <v>0</v>
      </c>
      <c r="N2263" s="3">
        <f t="shared" si="319"/>
        <v>0</v>
      </c>
      <c r="O2263" s="3">
        <f>IF(H2263="Reg", MIN(Inputs!$B$2, I2263*Inputs!$B$10, (Inputs!$B$8-I2263)/Inputs!$B$9), 0)</f>
        <v>0</v>
      </c>
      <c r="P2263" s="3">
        <f t="shared" si="320"/>
        <v>0</v>
      </c>
      <c r="Q2263" s="3">
        <f t="shared" si="321"/>
        <v>0</v>
      </c>
      <c r="R2263" s="3">
        <f>I2263 + M2263*Inputs!$B$9 - N2263/Inputs!$B$10</f>
        <v>340</v>
      </c>
    </row>
    <row r="2264" spans="1:18" x14ac:dyDescent="0.3">
      <c r="A2264" s="4">
        <v>46117.25</v>
      </c>
      <c r="B2264" s="3">
        <v>18.162500000000001</v>
      </c>
      <c r="C2264" s="3">
        <v>0.05</v>
      </c>
      <c r="D2264" s="3">
        <f t="shared" si="315"/>
        <v>23.968750000000004</v>
      </c>
      <c r="E2264" s="3">
        <f>MAX(B2264 - D2264/Inputs!$B$5, 0)</f>
        <v>0</v>
      </c>
      <c r="F2264" s="3">
        <f>MAX(D2264*Inputs!$B$5 - B2264, 0)</f>
        <v>2.9300000000000033</v>
      </c>
      <c r="G2264" s="3">
        <f t="shared" si="316"/>
        <v>0.05</v>
      </c>
      <c r="H2264" t="str">
        <f t="shared" si="317"/>
        <v>Charge</v>
      </c>
      <c r="I2264" s="3">
        <f t="shared" si="322"/>
        <v>340</v>
      </c>
      <c r="J2264" s="3">
        <f t="shared" si="323"/>
        <v>0</v>
      </c>
      <c r="K2264" s="3">
        <f>MIN(Inputs!$B$2, (Inputs!$B$8 - I2264)/Inputs!$B$9)</f>
        <v>0</v>
      </c>
      <c r="L2264" s="3">
        <f>MAX(MIN(Inputs!$B$2, I2264*Inputs!$B$10, Inputs!$B$8*Inputs!$B$4 - J2264), 0)</f>
        <v>170</v>
      </c>
      <c r="M2264" s="3">
        <f t="shared" si="318"/>
        <v>0</v>
      </c>
      <c r="N2264" s="3">
        <f t="shared" si="319"/>
        <v>0</v>
      </c>
      <c r="O2264" s="3">
        <f>IF(H2264="Reg", MIN(Inputs!$B$2, I2264*Inputs!$B$10, (Inputs!$B$8-I2264)/Inputs!$B$9), 0)</f>
        <v>0</v>
      </c>
      <c r="P2264" s="3">
        <f t="shared" si="320"/>
        <v>0</v>
      </c>
      <c r="Q2264" s="3">
        <f t="shared" si="321"/>
        <v>0</v>
      </c>
      <c r="R2264" s="3">
        <f>I2264 + M2264*Inputs!$B$9 - N2264/Inputs!$B$10</f>
        <v>340</v>
      </c>
    </row>
    <row r="2265" spans="1:18" x14ac:dyDescent="0.3">
      <c r="A2265" s="4">
        <v>46117.291666666657</v>
      </c>
      <c r="B2265" s="3">
        <v>19.7775</v>
      </c>
      <c r="C2265" s="3">
        <v>1.76</v>
      </c>
      <c r="D2265" s="3">
        <f t="shared" si="315"/>
        <v>23.968750000000004</v>
      </c>
      <c r="E2265" s="3">
        <f>MAX(B2265 - D2265/Inputs!$B$5, 0)</f>
        <v>0</v>
      </c>
      <c r="F2265" s="3">
        <f>MAX(D2265*Inputs!$B$5 - B2265, 0)</f>
        <v>1.3150000000000048</v>
      </c>
      <c r="G2265" s="3">
        <f t="shared" si="316"/>
        <v>1.76</v>
      </c>
      <c r="H2265" t="str">
        <f t="shared" si="317"/>
        <v>Reg</v>
      </c>
      <c r="I2265" s="3">
        <f t="shared" si="322"/>
        <v>340</v>
      </c>
      <c r="J2265" s="3">
        <f t="shared" si="323"/>
        <v>0</v>
      </c>
      <c r="K2265" s="3">
        <f>MIN(Inputs!$B$2, (Inputs!$B$8 - I2265)/Inputs!$B$9)</f>
        <v>0</v>
      </c>
      <c r="L2265" s="3">
        <f>MAX(MIN(Inputs!$B$2, I2265*Inputs!$B$10, Inputs!$B$8*Inputs!$B$4 - J2265), 0)</f>
        <v>170</v>
      </c>
      <c r="M2265" s="3">
        <f t="shared" si="318"/>
        <v>0</v>
      </c>
      <c r="N2265" s="3">
        <f t="shared" si="319"/>
        <v>0</v>
      </c>
      <c r="O2265" s="3">
        <f>IF(H2265="Reg", MIN(Inputs!$B$2, I2265*Inputs!$B$10, (Inputs!$B$8-I2265)/Inputs!$B$9), 0)</f>
        <v>0</v>
      </c>
      <c r="P2265" s="3">
        <f t="shared" si="320"/>
        <v>0</v>
      </c>
      <c r="Q2265" s="3">
        <f t="shared" si="321"/>
        <v>0</v>
      </c>
      <c r="R2265" s="3">
        <f>I2265 + M2265*Inputs!$B$9 - N2265/Inputs!$B$10</f>
        <v>340</v>
      </c>
    </row>
    <row r="2266" spans="1:18" x14ac:dyDescent="0.3">
      <c r="A2266" s="4">
        <v>46117.333333333343</v>
      </c>
      <c r="B2266" s="3">
        <v>16.830000000000002</v>
      </c>
      <c r="C2266" s="3">
        <v>2.34</v>
      </c>
      <c r="D2266" s="3">
        <f t="shared" si="315"/>
        <v>23.968750000000004</v>
      </c>
      <c r="E2266" s="3">
        <f>MAX(B2266 - D2266/Inputs!$B$5, 0)</f>
        <v>0</v>
      </c>
      <c r="F2266" s="3">
        <f>MAX(D2266*Inputs!$B$5 - B2266, 0)</f>
        <v>4.2625000000000028</v>
      </c>
      <c r="G2266" s="3">
        <f t="shared" si="316"/>
        <v>2.34</v>
      </c>
      <c r="H2266" t="str">
        <f t="shared" si="317"/>
        <v>Charge</v>
      </c>
      <c r="I2266" s="3">
        <f t="shared" si="322"/>
        <v>340</v>
      </c>
      <c r="J2266" s="3">
        <f t="shared" si="323"/>
        <v>0</v>
      </c>
      <c r="K2266" s="3">
        <f>MIN(Inputs!$B$2, (Inputs!$B$8 - I2266)/Inputs!$B$9)</f>
        <v>0</v>
      </c>
      <c r="L2266" s="3">
        <f>MAX(MIN(Inputs!$B$2, I2266*Inputs!$B$10, Inputs!$B$8*Inputs!$B$4 - J2266), 0)</f>
        <v>170</v>
      </c>
      <c r="M2266" s="3">
        <f t="shared" si="318"/>
        <v>0</v>
      </c>
      <c r="N2266" s="3">
        <f t="shared" si="319"/>
        <v>0</v>
      </c>
      <c r="O2266" s="3">
        <f>IF(H2266="Reg", MIN(Inputs!$B$2, I2266*Inputs!$B$10, (Inputs!$B$8-I2266)/Inputs!$B$9), 0)</f>
        <v>0</v>
      </c>
      <c r="P2266" s="3">
        <f t="shared" si="320"/>
        <v>0</v>
      </c>
      <c r="Q2266" s="3">
        <f t="shared" si="321"/>
        <v>0</v>
      </c>
      <c r="R2266" s="3">
        <f>I2266 + M2266*Inputs!$B$9 - N2266/Inputs!$B$10</f>
        <v>340</v>
      </c>
    </row>
    <row r="2267" spans="1:18" x14ac:dyDescent="0.3">
      <c r="A2267" s="4">
        <v>46117.375</v>
      </c>
      <c r="B2267" s="3">
        <v>13.192499999999999</v>
      </c>
      <c r="C2267" s="3">
        <v>1</v>
      </c>
      <c r="D2267" s="3">
        <f t="shared" si="315"/>
        <v>23.968750000000004</v>
      </c>
      <c r="E2267" s="3">
        <f>MAX(B2267 - D2267/Inputs!$B$5, 0)</f>
        <v>0</v>
      </c>
      <c r="F2267" s="3">
        <f>MAX(D2267*Inputs!$B$5 - B2267, 0)</f>
        <v>7.9000000000000057</v>
      </c>
      <c r="G2267" s="3">
        <f t="shared" si="316"/>
        <v>1</v>
      </c>
      <c r="H2267" t="str">
        <f t="shared" si="317"/>
        <v>Charge</v>
      </c>
      <c r="I2267" s="3">
        <f t="shared" si="322"/>
        <v>340</v>
      </c>
      <c r="J2267" s="3">
        <f t="shared" si="323"/>
        <v>0</v>
      </c>
      <c r="K2267" s="3">
        <f>MIN(Inputs!$B$2, (Inputs!$B$8 - I2267)/Inputs!$B$9)</f>
        <v>0</v>
      </c>
      <c r="L2267" s="3">
        <f>MAX(MIN(Inputs!$B$2, I2267*Inputs!$B$10, Inputs!$B$8*Inputs!$B$4 - J2267), 0)</f>
        <v>170</v>
      </c>
      <c r="M2267" s="3">
        <f t="shared" si="318"/>
        <v>0</v>
      </c>
      <c r="N2267" s="3">
        <f t="shared" si="319"/>
        <v>0</v>
      </c>
      <c r="O2267" s="3">
        <f>IF(H2267="Reg", MIN(Inputs!$B$2, I2267*Inputs!$B$10, (Inputs!$B$8-I2267)/Inputs!$B$9), 0)</f>
        <v>0</v>
      </c>
      <c r="P2267" s="3">
        <f t="shared" si="320"/>
        <v>0</v>
      </c>
      <c r="Q2267" s="3">
        <f t="shared" si="321"/>
        <v>0</v>
      </c>
      <c r="R2267" s="3">
        <f>I2267 + M2267*Inputs!$B$9 - N2267/Inputs!$B$10</f>
        <v>340</v>
      </c>
    </row>
    <row r="2268" spans="1:18" x14ac:dyDescent="0.3">
      <c r="A2268" s="4">
        <v>46117.416666666657</v>
      </c>
      <c r="B2268" s="3">
        <v>12.067499999999999</v>
      </c>
      <c r="C2268" s="3">
        <v>0.86</v>
      </c>
      <c r="D2268" s="3">
        <f t="shared" si="315"/>
        <v>23.968750000000004</v>
      </c>
      <c r="E2268" s="3">
        <f>MAX(B2268 - D2268/Inputs!$B$5, 0)</f>
        <v>0</v>
      </c>
      <c r="F2268" s="3">
        <f>MAX(D2268*Inputs!$B$5 - B2268, 0)</f>
        <v>9.0250000000000057</v>
      </c>
      <c r="G2268" s="3">
        <f t="shared" si="316"/>
        <v>0.86</v>
      </c>
      <c r="H2268" t="str">
        <f t="shared" si="317"/>
        <v>Charge</v>
      </c>
      <c r="I2268" s="3">
        <f t="shared" si="322"/>
        <v>340</v>
      </c>
      <c r="J2268" s="3">
        <f t="shared" si="323"/>
        <v>0</v>
      </c>
      <c r="K2268" s="3">
        <f>MIN(Inputs!$B$2, (Inputs!$B$8 - I2268)/Inputs!$B$9)</f>
        <v>0</v>
      </c>
      <c r="L2268" s="3">
        <f>MAX(MIN(Inputs!$B$2, I2268*Inputs!$B$10, Inputs!$B$8*Inputs!$B$4 - J2268), 0)</f>
        <v>170</v>
      </c>
      <c r="M2268" s="3">
        <f t="shared" si="318"/>
        <v>0</v>
      </c>
      <c r="N2268" s="3">
        <f t="shared" si="319"/>
        <v>0</v>
      </c>
      <c r="O2268" s="3">
        <f>IF(H2268="Reg", MIN(Inputs!$B$2, I2268*Inputs!$B$10, (Inputs!$B$8-I2268)/Inputs!$B$9), 0)</f>
        <v>0</v>
      </c>
      <c r="P2268" s="3">
        <f t="shared" si="320"/>
        <v>0</v>
      </c>
      <c r="Q2268" s="3">
        <f t="shared" si="321"/>
        <v>0</v>
      </c>
      <c r="R2268" s="3">
        <f>I2268 + M2268*Inputs!$B$9 - N2268/Inputs!$B$10</f>
        <v>340</v>
      </c>
    </row>
    <row r="2269" spans="1:18" x14ac:dyDescent="0.3">
      <c r="A2269" s="4">
        <v>46117.458333333343</v>
      </c>
      <c r="B2269" s="3">
        <v>13.175000000000001</v>
      </c>
      <c r="C2269" s="3">
        <v>0.74</v>
      </c>
      <c r="D2269" s="3">
        <f t="shared" si="315"/>
        <v>23.968750000000004</v>
      </c>
      <c r="E2269" s="3">
        <f>MAX(B2269 - D2269/Inputs!$B$5, 0)</f>
        <v>0</v>
      </c>
      <c r="F2269" s="3">
        <f>MAX(D2269*Inputs!$B$5 - B2269, 0)</f>
        <v>7.917500000000004</v>
      </c>
      <c r="G2269" s="3">
        <f t="shared" si="316"/>
        <v>0.74</v>
      </c>
      <c r="H2269" t="str">
        <f t="shared" si="317"/>
        <v>Charge</v>
      </c>
      <c r="I2269" s="3">
        <f t="shared" si="322"/>
        <v>340</v>
      </c>
      <c r="J2269" s="3">
        <f t="shared" si="323"/>
        <v>0</v>
      </c>
      <c r="K2269" s="3">
        <f>MIN(Inputs!$B$2, (Inputs!$B$8 - I2269)/Inputs!$B$9)</f>
        <v>0</v>
      </c>
      <c r="L2269" s="3">
        <f>MAX(MIN(Inputs!$B$2, I2269*Inputs!$B$10, Inputs!$B$8*Inputs!$B$4 - J2269), 0)</f>
        <v>170</v>
      </c>
      <c r="M2269" s="3">
        <f t="shared" si="318"/>
        <v>0</v>
      </c>
      <c r="N2269" s="3">
        <f t="shared" si="319"/>
        <v>0</v>
      </c>
      <c r="O2269" s="3">
        <f>IF(H2269="Reg", MIN(Inputs!$B$2, I2269*Inputs!$B$10, (Inputs!$B$8-I2269)/Inputs!$B$9), 0)</f>
        <v>0</v>
      </c>
      <c r="P2269" s="3">
        <f t="shared" si="320"/>
        <v>0</v>
      </c>
      <c r="Q2269" s="3">
        <f t="shared" si="321"/>
        <v>0</v>
      </c>
      <c r="R2269" s="3">
        <f>I2269 + M2269*Inputs!$B$9 - N2269/Inputs!$B$10</f>
        <v>340</v>
      </c>
    </row>
    <row r="2270" spans="1:18" x14ac:dyDescent="0.3">
      <c r="A2270" s="4">
        <v>46117.5</v>
      </c>
      <c r="B2270" s="3">
        <v>16.127500000000001</v>
      </c>
      <c r="C2270" s="3">
        <v>0.79</v>
      </c>
      <c r="D2270" s="3">
        <f t="shared" si="315"/>
        <v>23.968750000000004</v>
      </c>
      <c r="E2270" s="3">
        <f>MAX(B2270 - D2270/Inputs!$B$5, 0)</f>
        <v>0</v>
      </c>
      <c r="F2270" s="3">
        <f>MAX(D2270*Inputs!$B$5 - B2270, 0)</f>
        <v>4.9650000000000034</v>
      </c>
      <c r="G2270" s="3">
        <f t="shared" si="316"/>
        <v>0.79</v>
      </c>
      <c r="H2270" t="str">
        <f t="shared" si="317"/>
        <v>Charge</v>
      </c>
      <c r="I2270" s="3">
        <f t="shared" si="322"/>
        <v>340</v>
      </c>
      <c r="J2270" s="3">
        <f t="shared" si="323"/>
        <v>0</v>
      </c>
      <c r="K2270" s="3">
        <f>MIN(Inputs!$B$2, (Inputs!$B$8 - I2270)/Inputs!$B$9)</f>
        <v>0</v>
      </c>
      <c r="L2270" s="3">
        <f>MAX(MIN(Inputs!$B$2, I2270*Inputs!$B$10, Inputs!$B$8*Inputs!$B$4 - J2270), 0)</f>
        <v>170</v>
      </c>
      <c r="M2270" s="3">
        <f t="shared" si="318"/>
        <v>0</v>
      </c>
      <c r="N2270" s="3">
        <f t="shared" si="319"/>
        <v>0</v>
      </c>
      <c r="O2270" s="3">
        <f>IF(H2270="Reg", MIN(Inputs!$B$2, I2270*Inputs!$B$10, (Inputs!$B$8-I2270)/Inputs!$B$9), 0)</f>
        <v>0</v>
      </c>
      <c r="P2270" s="3">
        <f t="shared" si="320"/>
        <v>0</v>
      </c>
      <c r="Q2270" s="3">
        <f t="shared" si="321"/>
        <v>0</v>
      </c>
      <c r="R2270" s="3">
        <f>I2270 + M2270*Inputs!$B$9 - N2270/Inputs!$B$10</f>
        <v>340</v>
      </c>
    </row>
    <row r="2271" spans="1:18" x14ac:dyDescent="0.3">
      <c r="A2271" s="4">
        <v>46117.541666666657</v>
      </c>
      <c r="B2271" s="3">
        <v>20.700000000000003</v>
      </c>
      <c r="C2271" s="3">
        <v>0.79</v>
      </c>
      <c r="D2271" s="3">
        <f t="shared" si="315"/>
        <v>23.968750000000004</v>
      </c>
      <c r="E2271" s="3">
        <f>MAX(B2271 - D2271/Inputs!$B$5, 0)</f>
        <v>0</v>
      </c>
      <c r="F2271" s="3">
        <f>MAX(D2271*Inputs!$B$5 - B2271, 0)</f>
        <v>0.39250000000000185</v>
      </c>
      <c r="G2271" s="3">
        <f t="shared" si="316"/>
        <v>0.79</v>
      </c>
      <c r="H2271" t="str">
        <f t="shared" si="317"/>
        <v>Reg</v>
      </c>
      <c r="I2271" s="3">
        <f t="shared" si="322"/>
        <v>340</v>
      </c>
      <c r="J2271" s="3">
        <f t="shared" si="323"/>
        <v>0</v>
      </c>
      <c r="K2271" s="3">
        <f>MIN(Inputs!$B$2, (Inputs!$B$8 - I2271)/Inputs!$B$9)</f>
        <v>0</v>
      </c>
      <c r="L2271" s="3">
        <f>MAX(MIN(Inputs!$B$2, I2271*Inputs!$B$10, Inputs!$B$8*Inputs!$B$4 - J2271), 0)</f>
        <v>170</v>
      </c>
      <c r="M2271" s="3">
        <f t="shared" si="318"/>
        <v>0</v>
      </c>
      <c r="N2271" s="3">
        <f t="shared" si="319"/>
        <v>0</v>
      </c>
      <c r="O2271" s="3">
        <f>IF(H2271="Reg", MIN(Inputs!$B$2, I2271*Inputs!$B$10, (Inputs!$B$8-I2271)/Inputs!$B$9), 0)</f>
        <v>0</v>
      </c>
      <c r="P2271" s="3">
        <f t="shared" si="320"/>
        <v>0</v>
      </c>
      <c r="Q2271" s="3">
        <f t="shared" si="321"/>
        <v>0</v>
      </c>
      <c r="R2271" s="3">
        <f>I2271 + M2271*Inputs!$B$9 - N2271/Inputs!$B$10</f>
        <v>340</v>
      </c>
    </row>
    <row r="2272" spans="1:18" x14ac:dyDescent="0.3">
      <c r="A2272" s="4">
        <v>46117.583333333343</v>
      </c>
      <c r="B2272" s="3">
        <v>24.092500000000001</v>
      </c>
      <c r="C2272" s="3">
        <v>0.94</v>
      </c>
      <c r="D2272" s="3">
        <f t="shared" si="315"/>
        <v>23.968750000000004</v>
      </c>
      <c r="E2272" s="3">
        <f>MAX(B2272 - D2272/Inputs!$B$5, 0)</f>
        <v>0</v>
      </c>
      <c r="F2272" s="3">
        <f>MAX(D2272*Inputs!$B$5 - B2272, 0)</f>
        <v>0</v>
      </c>
      <c r="G2272" s="3">
        <f t="shared" si="316"/>
        <v>0.94</v>
      </c>
      <c r="H2272" t="str">
        <f t="shared" si="317"/>
        <v>Reg</v>
      </c>
      <c r="I2272" s="3">
        <f t="shared" si="322"/>
        <v>340</v>
      </c>
      <c r="J2272" s="3">
        <f t="shared" si="323"/>
        <v>0</v>
      </c>
      <c r="K2272" s="3">
        <f>MIN(Inputs!$B$2, (Inputs!$B$8 - I2272)/Inputs!$B$9)</f>
        <v>0</v>
      </c>
      <c r="L2272" s="3">
        <f>MAX(MIN(Inputs!$B$2, I2272*Inputs!$B$10, Inputs!$B$8*Inputs!$B$4 - J2272), 0)</f>
        <v>170</v>
      </c>
      <c r="M2272" s="3">
        <f t="shared" si="318"/>
        <v>0</v>
      </c>
      <c r="N2272" s="3">
        <f t="shared" si="319"/>
        <v>0</v>
      </c>
      <c r="O2272" s="3">
        <f>IF(H2272="Reg", MIN(Inputs!$B$2, I2272*Inputs!$B$10, (Inputs!$B$8-I2272)/Inputs!$B$9), 0)</f>
        <v>0</v>
      </c>
      <c r="P2272" s="3">
        <f t="shared" si="320"/>
        <v>0</v>
      </c>
      <c r="Q2272" s="3">
        <f t="shared" si="321"/>
        <v>0</v>
      </c>
      <c r="R2272" s="3">
        <f>I2272 + M2272*Inputs!$B$9 - N2272/Inputs!$B$10</f>
        <v>340</v>
      </c>
    </row>
    <row r="2273" spans="1:18" x14ac:dyDescent="0.3">
      <c r="A2273" s="4">
        <v>46117.625</v>
      </c>
      <c r="B2273" s="3">
        <v>24.227500000000003</v>
      </c>
      <c r="C2273" s="3">
        <v>0.91</v>
      </c>
      <c r="D2273" s="3">
        <f t="shared" si="315"/>
        <v>23.968750000000004</v>
      </c>
      <c r="E2273" s="3">
        <f>MAX(B2273 - D2273/Inputs!$B$5, 0)</f>
        <v>0</v>
      </c>
      <c r="F2273" s="3">
        <f>MAX(D2273*Inputs!$B$5 - B2273, 0)</f>
        <v>0</v>
      </c>
      <c r="G2273" s="3">
        <f t="shared" si="316"/>
        <v>0.91</v>
      </c>
      <c r="H2273" t="str">
        <f t="shared" si="317"/>
        <v>Reg</v>
      </c>
      <c r="I2273" s="3">
        <f t="shared" si="322"/>
        <v>340</v>
      </c>
      <c r="J2273" s="3">
        <f t="shared" si="323"/>
        <v>0</v>
      </c>
      <c r="K2273" s="3">
        <f>MIN(Inputs!$B$2, (Inputs!$B$8 - I2273)/Inputs!$B$9)</f>
        <v>0</v>
      </c>
      <c r="L2273" s="3">
        <f>MAX(MIN(Inputs!$B$2, I2273*Inputs!$B$10, Inputs!$B$8*Inputs!$B$4 - J2273), 0)</f>
        <v>170</v>
      </c>
      <c r="M2273" s="3">
        <f t="shared" si="318"/>
        <v>0</v>
      </c>
      <c r="N2273" s="3">
        <f t="shared" si="319"/>
        <v>0</v>
      </c>
      <c r="O2273" s="3">
        <f>IF(H2273="Reg", MIN(Inputs!$B$2, I2273*Inputs!$B$10, (Inputs!$B$8-I2273)/Inputs!$B$9), 0)</f>
        <v>0</v>
      </c>
      <c r="P2273" s="3">
        <f t="shared" si="320"/>
        <v>0</v>
      </c>
      <c r="Q2273" s="3">
        <f t="shared" si="321"/>
        <v>0</v>
      </c>
      <c r="R2273" s="3">
        <f>I2273 + M2273*Inputs!$B$9 - N2273/Inputs!$B$10</f>
        <v>340</v>
      </c>
    </row>
    <row r="2274" spans="1:18" x14ac:dyDescent="0.3">
      <c r="A2274" s="4">
        <v>46117.666666666657</v>
      </c>
      <c r="B2274" s="3">
        <v>23.742500000000003</v>
      </c>
      <c r="C2274" s="3">
        <v>0.99</v>
      </c>
      <c r="D2274" s="3">
        <f t="shared" si="315"/>
        <v>23.968750000000004</v>
      </c>
      <c r="E2274" s="3">
        <f>MAX(B2274 - D2274/Inputs!$B$5, 0)</f>
        <v>0</v>
      </c>
      <c r="F2274" s="3">
        <f>MAX(D2274*Inputs!$B$5 - B2274, 0)</f>
        <v>0</v>
      </c>
      <c r="G2274" s="3">
        <f t="shared" si="316"/>
        <v>0.99</v>
      </c>
      <c r="H2274" t="str">
        <f t="shared" si="317"/>
        <v>Reg</v>
      </c>
      <c r="I2274" s="3">
        <f t="shared" si="322"/>
        <v>340</v>
      </c>
      <c r="J2274" s="3">
        <f t="shared" si="323"/>
        <v>0</v>
      </c>
      <c r="K2274" s="3">
        <f>MIN(Inputs!$B$2, (Inputs!$B$8 - I2274)/Inputs!$B$9)</f>
        <v>0</v>
      </c>
      <c r="L2274" s="3">
        <f>MAX(MIN(Inputs!$B$2, I2274*Inputs!$B$10, Inputs!$B$8*Inputs!$B$4 - J2274), 0)</f>
        <v>170</v>
      </c>
      <c r="M2274" s="3">
        <f t="shared" si="318"/>
        <v>0</v>
      </c>
      <c r="N2274" s="3">
        <f t="shared" si="319"/>
        <v>0</v>
      </c>
      <c r="O2274" s="3">
        <f>IF(H2274="Reg", MIN(Inputs!$B$2, I2274*Inputs!$B$10, (Inputs!$B$8-I2274)/Inputs!$B$9), 0)</f>
        <v>0</v>
      </c>
      <c r="P2274" s="3">
        <f t="shared" si="320"/>
        <v>0</v>
      </c>
      <c r="Q2274" s="3">
        <f t="shared" si="321"/>
        <v>0</v>
      </c>
      <c r="R2274" s="3">
        <f>I2274 + M2274*Inputs!$B$9 - N2274/Inputs!$B$10</f>
        <v>340</v>
      </c>
    </row>
    <row r="2275" spans="1:18" x14ac:dyDescent="0.3">
      <c r="A2275" s="4">
        <v>46117.708333333343</v>
      </c>
      <c r="B2275" s="3">
        <v>30.4175</v>
      </c>
      <c r="C2275" s="3">
        <v>1</v>
      </c>
      <c r="D2275" s="3">
        <f t="shared" si="315"/>
        <v>23.968750000000004</v>
      </c>
      <c r="E2275" s="3">
        <f>MAX(B2275 - D2275/Inputs!$B$5, 0)</f>
        <v>3.1802840909090868</v>
      </c>
      <c r="F2275" s="3">
        <f>MAX(D2275*Inputs!$B$5 - B2275, 0)</f>
        <v>0</v>
      </c>
      <c r="G2275" s="3">
        <f t="shared" si="316"/>
        <v>1</v>
      </c>
      <c r="H2275" t="str">
        <f t="shared" si="317"/>
        <v>Discharge</v>
      </c>
      <c r="I2275" s="3">
        <f t="shared" si="322"/>
        <v>340</v>
      </c>
      <c r="J2275" s="3">
        <f t="shared" si="323"/>
        <v>0</v>
      </c>
      <c r="K2275" s="3">
        <f>MIN(Inputs!$B$2, (Inputs!$B$8 - I2275)/Inputs!$B$9)</f>
        <v>0</v>
      </c>
      <c r="L2275" s="3">
        <f>MAX(MIN(Inputs!$B$2, I2275*Inputs!$B$10, Inputs!$B$8*Inputs!$B$4 - J2275), 0)</f>
        <v>170</v>
      </c>
      <c r="M2275" s="3">
        <f t="shared" si="318"/>
        <v>0</v>
      </c>
      <c r="N2275" s="3">
        <f t="shared" si="319"/>
        <v>170</v>
      </c>
      <c r="O2275" s="3">
        <f>IF(H2275="Reg", MIN(Inputs!$B$2, I2275*Inputs!$B$10, (Inputs!$B$8-I2275)/Inputs!$B$9), 0)</f>
        <v>0</v>
      </c>
      <c r="P2275" s="3">
        <f t="shared" si="320"/>
        <v>5170.9750000000004</v>
      </c>
      <c r="Q2275" s="3">
        <f t="shared" si="321"/>
        <v>0</v>
      </c>
      <c r="R2275" s="3">
        <f>I2275 + M2275*Inputs!$B$9 - N2275/Inputs!$B$10</f>
        <v>158.77939109773115</v>
      </c>
    </row>
    <row r="2276" spans="1:18" x14ac:dyDescent="0.3">
      <c r="A2276" s="4">
        <v>46117.75</v>
      </c>
      <c r="B2276" s="3">
        <v>44.427499999999995</v>
      </c>
      <c r="C2276" s="3">
        <v>1.1399999999999999</v>
      </c>
      <c r="D2276" s="3">
        <f t="shared" si="315"/>
        <v>23.968750000000004</v>
      </c>
      <c r="E2276" s="3">
        <f>MAX(B2276 - D2276/Inputs!$B$5, 0)</f>
        <v>17.190284090909081</v>
      </c>
      <c r="F2276" s="3">
        <f>MAX(D2276*Inputs!$B$5 - B2276, 0)</f>
        <v>0</v>
      </c>
      <c r="G2276" s="3">
        <f t="shared" si="316"/>
        <v>1.1399999999999999</v>
      </c>
      <c r="H2276" t="str">
        <f t="shared" si="317"/>
        <v>Discharge</v>
      </c>
      <c r="I2276" s="3">
        <f t="shared" si="322"/>
        <v>158.77939109773115</v>
      </c>
      <c r="J2276" s="3">
        <f t="shared" si="323"/>
        <v>170</v>
      </c>
      <c r="K2276" s="3">
        <f>MIN(Inputs!$B$2, (Inputs!$B$8 - I2276)/Inputs!$B$9)</f>
        <v>170</v>
      </c>
      <c r="L2276" s="3">
        <f>MAX(MIN(Inputs!$B$2, I2276*Inputs!$B$10, Inputs!$B$8*Inputs!$B$4 - J2276), 0)</f>
        <v>148.94827166799323</v>
      </c>
      <c r="M2276" s="3">
        <f t="shared" si="318"/>
        <v>0</v>
      </c>
      <c r="N2276" s="3">
        <f t="shared" si="319"/>
        <v>148.94827166799323</v>
      </c>
      <c r="O2276" s="3">
        <f>IF(H2276="Reg", MIN(Inputs!$B$2, I2276*Inputs!$B$10, (Inputs!$B$8-I2276)/Inputs!$B$9), 0)</f>
        <v>0</v>
      </c>
      <c r="P2276" s="3">
        <f t="shared" si="320"/>
        <v>6617.3993395297684</v>
      </c>
      <c r="Q2276" s="3">
        <f t="shared" si="321"/>
        <v>0</v>
      </c>
      <c r="R2276" s="3">
        <f>I2276 + M2276*Inputs!$B$9 - N2276/Inputs!$B$10</f>
        <v>0</v>
      </c>
    </row>
    <row r="2277" spans="1:18" x14ac:dyDescent="0.3">
      <c r="A2277" s="4">
        <v>46117.791666666657</v>
      </c>
      <c r="B2277" s="3">
        <v>64.132499999999993</v>
      </c>
      <c r="C2277" s="3">
        <v>0.99</v>
      </c>
      <c r="D2277" s="3">
        <f t="shared" si="315"/>
        <v>23.968750000000004</v>
      </c>
      <c r="E2277" s="3">
        <f>MAX(B2277 - D2277/Inputs!$B$5, 0)</f>
        <v>36.89528409090908</v>
      </c>
      <c r="F2277" s="3">
        <f>MAX(D2277*Inputs!$B$5 - B2277, 0)</f>
        <v>0</v>
      </c>
      <c r="G2277" s="3">
        <f t="shared" si="316"/>
        <v>0.99</v>
      </c>
      <c r="H2277" t="str">
        <f t="shared" si="317"/>
        <v>Discharge</v>
      </c>
      <c r="I2277" s="3">
        <f t="shared" si="322"/>
        <v>0</v>
      </c>
      <c r="J2277" s="3">
        <f t="shared" si="323"/>
        <v>318.94827166799325</v>
      </c>
      <c r="K2277" s="3">
        <f>MIN(Inputs!$B$2, (Inputs!$B$8 - I2277)/Inputs!$B$9)</f>
        <v>170</v>
      </c>
      <c r="L2277" s="3">
        <f>MAX(MIN(Inputs!$B$2, I2277*Inputs!$B$10, Inputs!$B$8*Inputs!$B$4 - J2277), 0)</f>
        <v>0</v>
      </c>
      <c r="M2277" s="3">
        <f t="shared" si="318"/>
        <v>0</v>
      </c>
      <c r="N2277" s="3">
        <f t="shared" si="319"/>
        <v>0</v>
      </c>
      <c r="O2277" s="3">
        <f>IF(H2277="Reg", MIN(Inputs!$B$2, I2277*Inputs!$B$10, (Inputs!$B$8-I2277)/Inputs!$B$9), 0)</f>
        <v>0</v>
      </c>
      <c r="P2277" s="3">
        <f t="shared" si="320"/>
        <v>0</v>
      </c>
      <c r="Q2277" s="3">
        <f t="shared" si="321"/>
        <v>0</v>
      </c>
      <c r="R2277" s="3">
        <f>I2277 + M2277*Inputs!$B$9 - N2277/Inputs!$B$10</f>
        <v>0</v>
      </c>
    </row>
    <row r="2278" spans="1:18" x14ac:dyDescent="0.3">
      <c r="A2278" s="4">
        <v>46117.833333333343</v>
      </c>
      <c r="B2278" s="3">
        <v>42.712500000000006</v>
      </c>
      <c r="C2278" s="3">
        <v>0.16</v>
      </c>
      <c r="D2278" s="3">
        <f t="shared" si="315"/>
        <v>23.968750000000004</v>
      </c>
      <c r="E2278" s="3">
        <f>MAX(B2278 - D2278/Inputs!$B$5, 0)</f>
        <v>15.475284090909092</v>
      </c>
      <c r="F2278" s="3">
        <f>MAX(D2278*Inputs!$B$5 - B2278, 0)</f>
        <v>0</v>
      </c>
      <c r="G2278" s="3">
        <f t="shared" si="316"/>
        <v>0.16</v>
      </c>
      <c r="H2278" t="str">
        <f t="shared" si="317"/>
        <v>Discharge</v>
      </c>
      <c r="I2278" s="3">
        <f t="shared" si="322"/>
        <v>0</v>
      </c>
      <c r="J2278" s="3">
        <f t="shared" si="323"/>
        <v>318.94827166799325</v>
      </c>
      <c r="K2278" s="3">
        <f>MIN(Inputs!$B$2, (Inputs!$B$8 - I2278)/Inputs!$B$9)</f>
        <v>170</v>
      </c>
      <c r="L2278" s="3">
        <f>MAX(MIN(Inputs!$B$2, I2278*Inputs!$B$10, Inputs!$B$8*Inputs!$B$4 - J2278), 0)</f>
        <v>0</v>
      </c>
      <c r="M2278" s="3">
        <f t="shared" si="318"/>
        <v>0</v>
      </c>
      <c r="N2278" s="3">
        <f t="shared" si="319"/>
        <v>0</v>
      </c>
      <c r="O2278" s="3">
        <f>IF(H2278="Reg", MIN(Inputs!$B$2, I2278*Inputs!$B$10, (Inputs!$B$8-I2278)/Inputs!$B$9), 0)</f>
        <v>0</v>
      </c>
      <c r="P2278" s="3">
        <f t="shared" si="320"/>
        <v>0</v>
      </c>
      <c r="Q2278" s="3">
        <f t="shared" si="321"/>
        <v>0</v>
      </c>
      <c r="R2278" s="3">
        <f>I2278 + M2278*Inputs!$B$9 - N2278/Inputs!$B$10</f>
        <v>0</v>
      </c>
    </row>
    <row r="2279" spans="1:18" x14ac:dyDescent="0.3">
      <c r="A2279" s="4">
        <v>46117.875</v>
      </c>
      <c r="B2279" s="3">
        <v>31.432500000000001</v>
      </c>
      <c r="C2279" s="3">
        <v>0.04</v>
      </c>
      <c r="D2279" s="3">
        <f t="shared" si="315"/>
        <v>23.968750000000004</v>
      </c>
      <c r="E2279" s="3">
        <f>MAX(B2279 - D2279/Inputs!$B$5, 0)</f>
        <v>4.1952840909090874</v>
      </c>
      <c r="F2279" s="3">
        <f>MAX(D2279*Inputs!$B$5 - B2279, 0)</f>
        <v>0</v>
      </c>
      <c r="G2279" s="3">
        <f t="shared" si="316"/>
        <v>0.04</v>
      </c>
      <c r="H2279" t="str">
        <f t="shared" si="317"/>
        <v>Discharge</v>
      </c>
      <c r="I2279" s="3">
        <f t="shared" si="322"/>
        <v>0</v>
      </c>
      <c r="J2279" s="3">
        <f t="shared" si="323"/>
        <v>318.94827166799325</v>
      </c>
      <c r="K2279" s="3">
        <f>MIN(Inputs!$B$2, (Inputs!$B$8 - I2279)/Inputs!$B$9)</f>
        <v>170</v>
      </c>
      <c r="L2279" s="3">
        <f>MAX(MIN(Inputs!$B$2, I2279*Inputs!$B$10, Inputs!$B$8*Inputs!$B$4 - J2279), 0)</f>
        <v>0</v>
      </c>
      <c r="M2279" s="3">
        <f t="shared" si="318"/>
        <v>0</v>
      </c>
      <c r="N2279" s="3">
        <f t="shared" si="319"/>
        <v>0</v>
      </c>
      <c r="O2279" s="3">
        <f>IF(H2279="Reg", MIN(Inputs!$B$2, I2279*Inputs!$B$10, (Inputs!$B$8-I2279)/Inputs!$B$9), 0)</f>
        <v>0</v>
      </c>
      <c r="P2279" s="3">
        <f t="shared" si="320"/>
        <v>0</v>
      </c>
      <c r="Q2279" s="3">
        <f t="shared" si="321"/>
        <v>0</v>
      </c>
      <c r="R2279" s="3">
        <f>I2279 + M2279*Inputs!$B$9 - N2279/Inputs!$B$10</f>
        <v>0</v>
      </c>
    </row>
    <row r="2280" spans="1:18" x14ac:dyDescent="0.3">
      <c r="A2280" s="4">
        <v>46117.916666666657</v>
      </c>
      <c r="B2280" s="3">
        <v>23.195</v>
      </c>
      <c r="C2280" s="3">
        <v>0.04</v>
      </c>
      <c r="D2280" s="3">
        <f t="shared" si="315"/>
        <v>23.968750000000004</v>
      </c>
      <c r="E2280" s="3">
        <f>MAX(B2280 - D2280/Inputs!$B$5, 0)</f>
        <v>0</v>
      </c>
      <c r="F2280" s="3">
        <f>MAX(D2280*Inputs!$B$5 - B2280, 0)</f>
        <v>0</v>
      </c>
      <c r="G2280" s="3">
        <f t="shared" si="316"/>
        <v>0.04</v>
      </c>
      <c r="H2280" t="str">
        <f t="shared" si="317"/>
        <v>Reg</v>
      </c>
      <c r="I2280" s="3">
        <f t="shared" si="322"/>
        <v>0</v>
      </c>
      <c r="J2280" s="3">
        <f t="shared" si="323"/>
        <v>318.94827166799325</v>
      </c>
      <c r="K2280" s="3">
        <f>MIN(Inputs!$B$2, (Inputs!$B$8 - I2280)/Inputs!$B$9)</f>
        <v>170</v>
      </c>
      <c r="L2280" s="3">
        <f>MAX(MIN(Inputs!$B$2, I2280*Inputs!$B$10, Inputs!$B$8*Inputs!$B$4 - J2280), 0)</f>
        <v>0</v>
      </c>
      <c r="M2280" s="3">
        <f t="shared" si="318"/>
        <v>0</v>
      </c>
      <c r="N2280" s="3">
        <f t="shared" si="319"/>
        <v>0</v>
      </c>
      <c r="O2280" s="3">
        <f>IF(H2280="Reg", MIN(Inputs!$B$2, I2280*Inputs!$B$10, (Inputs!$B$8-I2280)/Inputs!$B$9), 0)</f>
        <v>0</v>
      </c>
      <c r="P2280" s="3">
        <f t="shared" si="320"/>
        <v>0</v>
      </c>
      <c r="Q2280" s="3">
        <f t="shared" si="321"/>
        <v>0</v>
      </c>
      <c r="R2280" s="3">
        <f>I2280 + M2280*Inputs!$B$9 - N2280/Inputs!$B$10</f>
        <v>0</v>
      </c>
    </row>
    <row r="2281" spans="1:18" x14ac:dyDescent="0.3">
      <c r="A2281" s="4">
        <v>46117.958333333343</v>
      </c>
      <c r="B2281" s="3">
        <v>19.862500000000001</v>
      </c>
      <c r="C2281" s="3">
        <v>0.04</v>
      </c>
      <c r="D2281" s="3">
        <f t="shared" si="315"/>
        <v>23.968750000000004</v>
      </c>
      <c r="E2281" s="3">
        <f>MAX(B2281 - D2281/Inputs!$B$5, 0)</f>
        <v>0</v>
      </c>
      <c r="F2281" s="3">
        <f>MAX(D2281*Inputs!$B$5 - B2281, 0)</f>
        <v>1.230000000000004</v>
      </c>
      <c r="G2281" s="3">
        <f t="shared" si="316"/>
        <v>0.04</v>
      </c>
      <c r="H2281" t="str">
        <f t="shared" si="317"/>
        <v>Charge</v>
      </c>
      <c r="I2281" s="3">
        <f t="shared" si="322"/>
        <v>0</v>
      </c>
      <c r="J2281" s="3">
        <f t="shared" si="323"/>
        <v>318.94827166799325</v>
      </c>
      <c r="K2281" s="3">
        <f>MIN(Inputs!$B$2, (Inputs!$B$8 - I2281)/Inputs!$B$9)</f>
        <v>170</v>
      </c>
      <c r="L2281" s="3">
        <f>MAX(MIN(Inputs!$B$2, I2281*Inputs!$B$10, Inputs!$B$8*Inputs!$B$4 - J2281), 0)</f>
        <v>0</v>
      </c>
      <c r="M2281" s="3">
        <f t="shared" si="318"/>
        <v>170</v>
      </c>
      <c r="N2281" s="3">
        <f t="shared" si="319"/>
        <v>0</v>
      </c>
      <c r="O2281" s="3">
        <f>IF(H2281="Reg", MIN(Inputs!$B$2, I2281*Inputs!$B$10, (Inputs!$B$8-I2281)/Inputs!$B$9), 0)</f>
        <v>0</v>
      </c>
      <c r="P2281" s="3">
        <f t="shared" si="320"/>
        <v>-3376.625</v>
      </c>
      <c r="Q2281" s="3">
        <f t="shared" si="321"/>
        <v>0</v>
      </c>
      <c r="R2281" s="3">
        <f>I2281 + M2281*Inputs!$B$9 - N2281/Inputs!$B$10</f>
        <v>159.4741358339966</v>
      </c>
    </row>
    <row r="2282" spans="1:18" x14ac:dyDescent="0.3">
      <c r="A2282" s="4">
        <v>46118</v>
      </c>
      <c r="B2282" s="3">
        <v>19.522500000000001</v>
      </c>
      <c r="C2282" s="3">
        <v>0.03</v>
      </c>
      <c r="D2282" s="3">
        <f t="shared" si="315"/>
        <v>23.104479166666668</v>
      </c>
      <c r="E2282" s="3">
        <f>MAX(B2282 - D2282/Inputs!$B$5, 0)</f>
        <v>0</v>
      </c>
      <c r="F2282" s="3">
        <f>MAX(D2282*Inputs!$B$5 - B2282, 0)</f>
        <v>0.80944166666666817</v>
      </c>
      <c r="G2282" s="3">
        <f t="shared" si="316"/>
        <v>0.03</v>
      </c>
      <c r="H2282" t="str">
        <f t="shared" si="317"/>
        <v>Charge</v>
      </c>
      <c r="I2282" s="3">
        <f t="shared" si="322"/>
        <v>159.4741358339966</v>
      </c>
      <c r="J2282" s="3">
        <f t="shared" si="323"/>
        <v>0</v>
      </c>
      <c r="K2282" s="3">
        <f>MIN(Inputs!$B$2, (Inputs!$B$8 - I2282)/Inputs!$B$9)</f>
        <v>170</v>
      </c>
      <c r="L2282" s="3">
        <f>MAX(MIN(Inputs!$B$2, I2282*Inputs!$B$10, Inputs!$B$8*Inputs!$B$4 - J2282), 0)</f>
        <v>149.6</v>
      </c>
      <c r="M2282" s="3">
        <f t="shared" si="318"/>
        <v>170</v>
      </c>
      <c r="N2282" s="3">
        <f t="shared" si="319"/>
        <v>0</v>
      </c>
      <c r="O2282" s="3">
        <f>IF(H2282="Reg", MIN(Inputs!$B$2, I2282*Inputs!$B$10, (Inputs!$B$8-I2282)/Inputs!$B$9), 0)</f>
        <v>0</v>
      </c>
      <c r="P2282" s="3">
        <f t="shared" si="320"/>
        <v>-3318.8250000000003</v>
      </c>
      <c r="Q2282" s="3">
        <f t="shared" si="321"/>
        <v>0</v>
      </c>
      <c r="R2282" s="3">
        <f>I2282 + M2282*Inputs!$B$9 - N2282/Inputs!$B$10</f>
        <v>318.9482716679932</v>
      </c>
    </row>
    <row r="2283" spans="1:18" x14ac:dyDescent="0.3">
      <c r="A2283" s="4">
        <v>46118.041666666657</v>
      </c>
      <c r="B2283" s="3">
        <v>19.232499999999998</v>
      </c>
      <c r="C2283" s="3">
        <v>0.03</v>
      </c>
      <c r="D2283" s="3">
        <f t="shared" si="315"/>
        <v>23.104479166666668</v>
      </c>
      <c r="E2283" s="3">
        <f>MAX(B2283 - D2283/Inputs!$B$5, 0)</f>
        <v>0</v>
      </c>
      <c r="F2283" s="3">
        <f>MAX(D2283*Inputs!$B$5 - B2283, 0)</f>
        <v>1.0994416666666709</v>
      </c>
      <c r="G2283" s="3">
        <f t="shared" si="316"/>
        <v>0.03</v>
      </c>
      <c r="H2283" t="str">
        <f t="shared" si="317"/>
        <v>Charge</v>
      </c>
      <c r="I2283" s="3">
        <f t="shared" si="322"/>
        <v>318.9482716679932</v>
      </c>
      <c r="J2283" s="3">
        <f t="shared" si="323"/>
        <v>0</v>
      </c>
      <c r="K2283" s="3">
        <f>MIN(Inputs!$B$2, (Inputs!$B$8 - I2283)/Inputs!$B$9)</f>
        <v>22.44121780453775</v>
      </c>
      <c r="L2283" s="3">
        <f>MAX(MIN(Inputs!$B$2, I2283*Inputs!$B$10, Inputs!$B$8*Inputs!$B$4 - J2283), 0)</f>
        <v>170</v>
      </c>
      <c r="M2283" s="3">
        <f t="shared" si="318"/>
        <v>22.44121780453775</v>
      </c>
      <c r="N2283" s="3">
        <f t="shared" si="319"/>
        <v>0</v>
      </c>
      <c r="O2283" s="3">
        <f>IF(H2283="Reg", MIN(Inputs!$B$2, I2283*Inputs!$B$10, (Inputs!$B$8-I2283)/Inputs!$B$9), 0)</f>
        <v>0</v>
      </c>
      <c r="P2283" s="3">
        <f t="shared" si="320"/>
        <v>-431.60072142577224</v>
      </c>
      <c r="Q2283" s="3">
        <f t="shared" si="321"/>
        <v>0</v>
      </c>
      <c r="R2283" s="3">
        <f>I2283 + M2283*Inputs!$B$9 - N2283/Inputs!$B$10</f>
        <v>340</v>
      </c>
    </row>
    <row r="2284" spans="1:18" x14ac:dyDescent="0.3">
      <c r="A2284" s="4">
        <v>46118.083333333343</v>
      </c>
      <c r="B2284" s="3">
        <v>16.837499999999999</v>
      </c>
      <c r="C2284" s="3">
        <v>0.04</v>
      </c>
      <c r="D2284" s="3">
        <f t="shared" si="315"/>
        <v>23.104479166666668</v>
      </c>
      <c r="E2284" s="3">
        <f>MAX(B2284 - D2284/Inputs!$B$5, 0)</f>
        <v>0</v>
      </c>
      <c r="F2284" s="3">
        <f>MAX(D2284*Inputs!$B$5 - B2284, 0)</f>
        <v>3.4944416666666704</v>
      </c>
      <c r="G2284" s="3">
        <f t="shared" si="316"/>
        <v>0.04</v>
      </c>
      <c r="H2284" t="str">
        <f t="shared" si="317"/>
        <v>Charge</v>
      </c>
      <c r="I2284" s="3">
        <f t="shared" si="322"/>
        <v>340</v>
      </c>
      <c r="J2284" s="3">
        <f t="shared" si="323"/>
        <v>0</v>
      </c>
      <c r="K2284" s="3">
        <f>MIN(Inputs!$B$2, (Inputs!$B$8 - I2284)/Inputs!$B$9)</f>
        <v>0</v>
      </c>
      <c r="L2284" s="3">
        <f>MAX(MIN(Inputs!$B$2, I2284*Inputs!$B$10, Inputs!$B$8*Inputs!$B$4 - J2284), 0)</f>
        <v>170</v>
      </c>
      <c r="M2284" s="3">
        <f t="shared" si="318"/>
        <v>0</v>
      </c>
      <c r="N2284" s="3">
        <f t="shared" si="319"/>
        <v>0</v>
      </c>
      <c r="O2284" s="3">
        <f>IF(H2284="Reg", MIN(Inputs!$B$2, I2284*Inputs!$B$10, (Inputs!$B$8-I2284)/Inputs!$B$9), 0)</f>
        <v>0</v>
      </c>
      <c r="P2284" s="3">
        <f t="shared" si="320"/>
        <v>0</v>
      </c>
      <c r="Q2284" s="3">
        <f t="shared" si="321"/>
        <v>0</v>
      </c>
      <c r="R2284" s="3">
        <f>I2284 + M2284*Inputs!$B$9 - N2284/Inputs!$B$10</f>
        <v>340</v>
      </c>
    </row>
    <row r="2285" spans="1:18" x14ac:dyDescent="0.3">
      <c r="A2285" s="4">
        <v>46118.125</v>
      </c>
      <c r="B2285" s="3">
        <v>15.837499999999999</v>
      </c>
      <c r="C2285" s="3">
        <v>0.04</v>
      </c>
      <c r="D2285" s="3">
        <f t="shared" si="315"/>
        <v>23.104479166666668</v>
      </c>
      <c r="E2285" s="3">
        <f>MAX(B2285 - D2285/Inputs!$B$5, 0)</f>
        <v>0</v>
      </c>
      <c r="F2285" s="3">
        <f>MAX(D2285*Inputs!$B$5 - B2285, 0)</f>
        <v>4.4944416666666704</v>
      </c>
      <c r="G2285" s="3">
        <f t="shared" si="316"/>
        <v>0.04</v>
      </c>
      <c r="H2285" t="str">
        <f t="shared" si="317"/>
        <v>Charge</v>
      </c>
      <c r="I2285" s="3">
        <f t="shared" si="322"/>
        <v>340</v>
      </c>
      <c r="J2285" s="3">
        <f t="shared" si="323"/>
        <v>0</v>
      </c>
      <c r="K2285" s="3">
        <f>MIN(Inputs!$B$2, (Inputs!$B$8 - I2285)/Inputs!$B$9)</f>
        <v>0</v>
      </c>
      <c r="L2285" s="3">
        <f>MAX(MIN(Inputs!$B$2, I2285*Inputs!$B$10, Inputs!$B$8*Inputs!$B$4 - J2285), 0)</f>
        <v>170</v>
      </c>
      <c r="M2285" s="3">
        <f t="shared" si="318"/>
        <v>0</v>
      </c>
      <c r="N2285" s="3">
        <f t="shared" si="319"/>
        <v>0</v>
      </c>
      <c r="O2285" s="3">
        <f>IF(H2285="Reg", MIN(Inputs!$B$2, I2285*Inputs!$B$10, (Inputs!$B$8-I2285)/Inputs!$B$9), 0)</f>
        <v>0</v>
      </c>
      <c r="P2285" s="3">
        <f t="shared" si="320"/>
        <v>0</v>
      </c>
      <c r="Q2285" s="3">
        <f t="shared" si="321"/>
        <v>0</v>
      </c>
      <c r="R2285" s="3">
        <f>I2285 + M2285*Inputs!$B$9 - N2285/Inputs!$B$10</f>
        <v>340</v>
      </c>
    </row>
    <row r="2286" spans="1:18" x14ac:dyDescent="0.3">
      <c r="A2286" s="4">
        <v>46118.166666666657</v>
      </c>
      <c r="B2286" s="3">
        <v>15.1325</v>
      </c>
      <c r="C2286" s="3">
        <v>0.04</v>
      </c>
      <c r="D2286" s="3">
        <f t="shared" si="315"/>
        <v>23.104479166666668</v>
      </c>
      <c r="E2286" s="3">
        <f>MAX(B2286 - D2286/Inputs!$B$5, 0)</f>
        <v>0</v>
      </c>
      <c r="F2286" s="3">
        <f>MAX(D2286*Inputs!$B$5 - B2286, 0)</f>
        <v>5.1994416666666687</v>
      </c>
      <c r="G2286" s="3">
        <f t="shared" si="316"/>
        <v>0.04</v>
      </c>
      <c r="H2286" t="str">
        <f t="shared" si="317"/>
        <v>Charge</v>
      </c>
      <c r="I2286" s="3">
        <f t="shared" si="322"/>
        <v>340</v>
      </c>
      <c r="J2286" s="3">
        <f t="shared" si="323"/>
        <v>0</v>
      </c>
      <c r="K2286" s="3">
        <f>MIN(Inputs!$B$2, (Inputs!$B$8 - I2286)/Inputs!$B$9)</f>
        <v>0</v>
      </c>
      <c r="L2286" s="3">
        <f>MAX(MIN(Inputs!$B$2, I2286*Inputs!$B$10, Inputs!$B$8*Inputs!$B$4 - J2286), 0)</f>
        <v>170</v>
      </c>
      <c r="M2286" s="3">
        <f t="shared" si="318"/>
        <v>0</v>
      </c>
      <c r="N2286" s="3">
        <f t="shared" si="319"/>
        <v>0</v>
      </c>
      <c r="O2286" s="3">
        <f>IF(H2286="Reg", MIN(Inputs!$B$2, I2286*Inputs!$B$10, (Inputs!$B$8-I2286)/Inputs!$B$9), 0)</f>
        <v>0</v>
      </c>
      <c r="P2286" s="3">
        <f t="shared" si="320"/>
        <v>0</v>
      </c>
      <c r="Q2286" s="3">
        <f t="shared" si="321"/>
        <v>0</v>
      </c>
      <c r="R2286" s="3">
        <f>I2286 + M2286*Inputs!$B$9 - N2286/Inputs!$B$10</f>
        <v>340</v>
      </c>
    </row>
    <row r="2287" spans="1:18" x14ac:dyDescent="0.3">
      <c r="A2287" s="4">
        <v>46118.208333333343</v>
      </c>
      <c r="B2287" s="3">
        <v>15.5275</v>
      </c>
      <c r="C2287" s="3">
        <v>0.05</v>
      </c>
      <c r="D2287" s="3">
        <f t="shared" si="315"/>
        <v>23.104479166666668</v>
      </c>
      <c r="E2287" s="3">
        <f>MAX(B2287 - D2287/Inputs!$B$5, 0)</f>
        <v>0</v>
      </c>
      <c r="F2287" s="3">
        <f>MAX(D2287*Inputs!$B$5 - B2287, 0)</f>
        <v>4.8044416666666692</v>
      </c>
      <c r="G2287" s="3">
        <f t="shared" si="316"/>
        <v>0.05</v>
      </c>
      <c r="H2287" t="str">
        <f t="shared" si="317"/>
        <v>Charge</v>
      </c>
      <c r="I2287" s="3">
        <f t="shared" si="322"/>
        <v>340</v>
      </c>
      <c r="J2287" s="3">
        <f t="shared" si="323"/>
        <v>0</v>
      </c>
      <c r="K2287" s="3">
        <f>MIN(Inputs!$B$2, (Inputs!$B$8 - I2287)/Inputs!$B$9)</f>
        <v>0</v>
      </c>
      <c r="L2287" s="3">
        <f>MAX(MIN(Inputs!$B$2, I2287*Inputs!$B$10, Inputs!$B$8*Inputs!$B$4 - J2287), 0)</f>
        <v>170</v>
      </c>
      <c r="M2287" s="3">
        <f t="shared" si="318"/>
        <v>0</v>
      </c>
      <c r="N2287" s="3">
        <f t="shared" si="319"/>
        <v>0</v>
      </c>
      <c r="O2287" s="3">
        <f>IF(H2287="Reg", MIN(Inputs!$B$2, I2287*Inputs!$B$10, (Inputs!$B$8-I2287)/Inputs!$B$9), 0)</f>
        <v>0</v>
      </c>
      <c r="P2287" s="3">
        <f t="shared" si="320"/>
        <v>0</v>
      </c>
      <c r="Q2287" s="3">
        <f t="shared" si="321"/>
        <v>0</v>
      </c>
      <c r="R2287" s="3">
        <f>I2287 + M2287*Inputs!$B$9 - N2287/Inputs!$B$10</f>
        <v>340</v>
      </c>
    </row>
    <row r="2288" spans="1:18" x14ac:dyDescent="0.3">
      <c r="A2288" s="4">
        <v>46118.25</v>
      </c>
      <c r="B2288" s="3">
        <v>16.942499999999999</v>
      </c>
      <c r="C2288" s="3">
        <v>0.05</v>
      </c>
      <c r="D2288" s="3">
        <f t="shared" si="315"/>
        <v>23.104479166666668</v>
      </c>
      <c r="E2288" s="3">
        <f>MAX(B2288 - D2288/Inputs!$B$5, 0)</f>
        <v>0</v>
      </c>
      <c r="F2288" s="3">
        <f>MAX(D2288*Inputs!$B$5 - B2288, 0)</f>
        <v>3.38944166666667</v>
      </c>
      <c r="G2288" s="3">
        <f t="shared" si="316"/>
        <v>0.05</v>
      </c>
      <c r="H2288" t="str">
        <f t="shared" si="317"/>
        <v>Charge</v>
      </c>
      <c r="I2288" s="3">
        <f t="shared" si="322"/>
        <v>340</v>
      </c>
      <c r="J2288" s="3">
        <f t="shared" si="323"/>
        <v>0</v>
      </c>
      <c r="K2288" s="3">
        <f>MIN(Inputs!$B$2, (Inputs!$B$8 - I2288)/Inputs!$B$9)</f>
        <v>0</v>
      </c>
      <c r="L2288" s="3">
        <f>MAX(MIN(Inputs!$B$2, I2288*Inputs!$B$10, Inputs!$B$8*Inputs!$B$4 - J2288), 0)</f>
        <v>170</v>
      </c>
      <c r="M2288" s="3">
        <f t="shared" si="318"/>
        <v>0</v>
      </c>
      <c r="N2288" s="3">
        <f t="shared" si="319"/>
        <v>0</v>
      </c>
      <c r="O2288" s="3">
        <f>IF(H2288="Reg", MIN(Inputs!$B$2, I2288*Inputs!$B$10, (Inputs!$B$8-I2288)/Inputs!$B$9), 0)</f>
        <v>0</v>
      </c>
      <c r="P2288" s="3">
        <f t="shared" si="320"/>
        <v>0</v>
      </c>
      <c r="Q2288" s="3">
        <f t="shared" si="321"/>
        <v>0</v>
      </c>
      <c r="R2288" s="3">
        <f>I2288 + M2288*Inputs!$B$9 - N2288/Inputs!$B$10</f>
        <v>340</v>
      </c>
    </row>
    <row r="2289" spans="1:18" x14ac:dyDescent="0.3">
      <c r="A2289" s="4">
        <v>46118.291666666657</v>
      </c>
      <c r="B2289" s="3">
        <v>19.6325</v>
      </c>
      <c r="C2289" s="3">
        <v>7.96</v>
      </c>
      <c r="D2289" s="3">
        <f t="shared" si="315"/>
        <v>23.104479166666668</v>
      </c>
      <c r="E2289" s="3">
        <f>MAX(B2289 - D2289/Inputs!$B$5, 0)</f>
        <v>0</v>
      </c>
      <c r="F2289" s="3">
        <f>MAX(D2289*Inputs!$B$5 - B2289, 0)</f>
        <v>0.69944166666666874</v>
      </c>
      <c r="G2289" s="3">
        <f t="shared" si="316"/>
        <v>7.96</v>
      </c>
      <c r="H2289" t="str">
        <f t="shared" si="317"/>
        <v>Reg</v>
      </c>
      <c r="I2289" s="3">
        <f t="shared" si="322"/>
        <v>340</v>
      </c>
      <c r="J2289" s="3">
        <f t="shared" si="323"/>
        <v>0</v>
      </c>
      <c r="K2289" s="3">
        <f>MIN(Inputs!$B$2, (Inputs!$B$8 - I2289)/Inputs!$B$9)</f>
        <v>0</v>
      </c>
      <c r="L2289" s="3">
        <f>MAX(MIN(Inputs!$B$2, I2289*Inputs!$B$10, Inputs!$B$8*Inputs!$B$4 - J2289), 0)</f>
        <v>170</v>
      </c>
      <c r="M2289" s="3">
        <f t="shared" si="318"/>
        <v>0</v>
      </c>
      <c r="N2289" s="3">
        <f t="shared" si="319"/>
        <v>0</v>
      </c>
      <c r="O2289" s="3">
        <f>IF(H2289="Reg", MIN(Inputs!$B$2, I2289*Inputs!$B$10, (Inputs!$B$8-I2289)/Inputs!$B$9), 0)</f>
        <v>0</v>
      </c>
      <c r="P2289" s="3">
        <f t="shared" si="320"/>
        <v>0</v>
      </c>
      <c r="Q2289" s="3">
        <f t="shared" si="321"/>
        <v>0</v>
      </c>
      <c r="R2289" s="3">
        <f>I2289 + M2289*Inputs!$B$9 - N2289/Inputs!$B$10</f>
        <v>340</v>
      </c>
    </row>
    <row r="2290" spans="1:18" x14ac:dyDescent="0.3">
      <c r="A2290" s="4">
        <v>46118.333333333343</v>
      </c>
      <c r="B2290" s="3">
        <v>18.047499999999999</v>
      </c>
      <c r="C2290" s="3">
        <v>4.0999999999999996</v>
      </c>
      <c r="D2290" s="3">
        <f t="shared" si="315"/>
        <v>23.104479166666668</v>
      </c>
      <c r="E2290" s="3">
        <f>MAX(B2290 - D2290/Inputs!$B$5, 0)</f>
        <v>0</v>
      </c>
      <c r="F2290" s="3">
        <f>MAX(D2290*Inputs!$B$5 - B2290, 0)</f>
        <v>2.2844416666666696</v>
      </c>
      <c r="G2290" s="3">
        <f t="shared" si="316"/>
        <v>4.0999999999999996</v>
      </c>
      <c r="H2290" t="str">
        <f t="shared" si="317"/>
        <v>Reg</v>
      </c>
      <c r="I2290" s="3">
        <f t="shared" si="322"/>
        <v>340</v>
      </c>
      <c r="J2290" s="3">
        <f t="shared" si="323"/>
        <v>0</v>
      </c>
      <c r="K2290" s="3">
        <f>MIN(Inputs!$B$2, (Inputs!$B$8 - I2290)/Inputs!$B$9)</f>
        <v>0</v>
      </c>
      <c r="L2290" s="3">
        <f>MAX(MIN(Inputs!$B$2, I2290*Inputs!$B$10, Inputs!$B$8*Inputs!$B$4 - J2290), 0)</f>
        <v>170</v>
      </c>
      <c r="M2290" s="3">
        <f t="shared" si="318"/>
        <v>0</v>
      </c>
      <c r="N2290" s="3">
        <f t="shared" si="319"/>
        <v>0</v>
      </c>
      <c r="O2290" s="3">
        <f>IF(H2290="Reg", MIN(Inputs!$B$2, I2290*Inputs!$B$10, (Inputs!$B$8-I2290)/Inputs!$B$9), 0)</f>
        <v>0</v>
      </c>
      <c r="P2290" s="3">
        <f t="shared" si="320"/>
        <v>0</v>
      </c>
      <c r="Q2290" s="3">
        <f t="shared" si="321"/>
        <v>0</v>
      </c>
      <c r="R2290" s="3">
        <f>I2290 + M2290*Inputs!$B$9 - N2290/Inputs!$B$10</f>
        <v>340</v>
      </c>
    </row>
    <row r="2291" spans="1:18" x14ac:dyDescent="0.3">
      <c r="A2291" s="4">
        <v>46118.375</v>
      </c>
      <c r="B2291" s="3">
        <v>12.6675</v>
      </c>
      <c r="C2291" s="3">
        <v>1</v>
      </c>
      <c r="D2291" s="3">
        <f t="shared" si="315"/>
        <v>23.104479166666668</v>
      </c>
      <c r="E2291" s="3">
        <f>MAX(B2291 - D2291/Inputs!$B$5, 0)</f>
        <v>0</v>
      </c>
      <c r="F2291" s="3">
        <f>MAX(D2291*Inputs!$B$5 - B2291, 0)</f>
        <v>7.6644416666666686</v>
      </c>
      <c r="G2291" s="3">
        <f t="shared" si="316"/>
        <v>1</v>
      </c>
      <c r="H2291" t="str">
        <f t="shared" si="317"/>
        <v>Charge</v>
      </c>
      <c r="I2291" s="3">
        <f t="shared" si="322"/>
        <v>340</v>
      </c>
      <c r="J2291" s="3">
        <f t="shared" si="323"/>
        <v>0</v>
      </c>
      <c r="K2291" s="3">
        <f>MIN(Inputs!$B$2, (Inputs!$B$8 - I2291)/Inputs!$B$9)</f>
        <v>0</v>
      </c>
      <c r="L2291" s="3">
        <f>MAX(MIN(Inputs!$B$2, I2291*Inputs!$B$10, Inputs!$B$8*Inputs!$B$4 - J2291), 0)</f>
        <v>170</v>
      </c>
      <c r="M2291" s="3">
        <f t="shared" si="318"/>
        <v>0</v>
      </c>
      <c r="N2291" s="3">
        <f t="shared" si="319"/>
        <v>0</v>
      </c>
      <c r="O2291" s="3">
        <f>IF(H2291="Reg", MIN(Inputs!$B$2, I2291*Inputs!$B$10, (Inputs!$B$8-I2291)/Inputs!$B$9), 0)</f>
        <v>0</v>
      </c>
      <c r="P2291" s="3">
        <f t="shared" si="320"/>
        <v>0</v>
      </c>
      <c r="Q2291" s="3">
        <f t="shared" si="321"/>
        <v>0</v>
      </c>
      <c r="R2291" s="3">
        <f>I2291 + M2291*Inputs!$B$9 - N2291/Inputs!$B$10</f>
        <v>340</v>
      </c>
    </row>
    <row r="2292" spans="1:18" x14ac:dyDescent="0.3">
      <c r="A2292" s="4">
        <v>46118.416666666657</v>
      </c>
      <c r="B2292" s="3">
        <v>12.812500000000002</v>
      </c>
      <c r="C2292" s="3">
        <v>0.95</v>
      </c>
      <c r="D2292" s="3">
        <f t="shared" si="315"/>
        <v>23.104479166666668</v>
      </c>
      <c r="E2292" s="3">
        <f>MAX(B2292 - D2292/Inputs!$B$5, 0)</f>
        <v>0</v>
      </c>
      <c r="F2292" s="3">
        <f>MAX(D2292*Inputs!$B$5 - B2292, 0)</f>
        <v>7.5194416666666672</v>
      </c>
      <c r="G2292" s="3">
        <f t="shared" si="316"/>
        <v>0.95</v>
      </c>
      <c r="H2292" t="str">
        <f t="shared" si="317"/>
        <v>Charge</v>
      </c>
      <c r="I2292" s="3">
        <f t="shared" si="322"/>
        <v>340</v>
      </c>
      <c r="J2292" s="3">
        <f t="shared" si="323"/>
        <v>0</v>
      </c>
      <c r="K2292" s="3">
        <f>MIN(Inputs!$B$2, (Inputs!$B$8 - I2292)/Inputs!$B$9)</f>
        <v>0</v>
      </c>
      <c r="L2292" s="3">
        <f>MAX(MIN(Inputs!$B$2, I2292*Inputs!$B$10, Inputs!$B$8*Inputs!$B$4 - J2292), 0)</f>
        <v>170</v>
      </c>
      <c r="M2292" s="3">
        <f t="shared" si="318"/>
        <v>0</v>
      </c>
      <c r="N2292" s="3">
        <f t="shared" si="319"/>
        <v>0</v>
      </c>
      <c r="O2292" s="3">
        <f>IF(H2292="Reg", MIN(Inputs!$B$2, I2292*Inputs!$B$10, (Inputs!$B$8-I2292)/Inputs!$B$9), 0)</f>
        <v>0</v>
      </c>
      <c r="P2292" s="3">
        <f t="shared" si="320"/>
        <v>0</v>
      </c>
      <c r="Q2292" s="3">
        <f t="shared" si="321"/>
        <v>0</v>
      </c>
      <c r="R2292" s="3">
        <f>I2292 + M2292*Inputs!$B$9 - N2292/Inputs!$B$10</f>
        <v>340</v>
      </c>
    </row>
    <row r="2293" spans="1:18" x14ac:dyDescent="0.3">
      <c r="A2293" s="4">
        <v>46118.458333333343</v>
      </c>
      <c r="B2293" s="3">
        <v>8.5924999999999994</v>
      </c>
      <c r="C2293" s="3">
        <v>0.54</v>
      </c>
      <c r="D2293" s="3">
        <f t="shared" si="315"/>
        <v>23.104479166666668</v>
      </c>
      <c r="E2293" s="3">
        <f>MAX(B2293 - D2293/Inputs!$B$5, 0)</f>
        <v>0</v>
      </c>
      <c r="F2293" s="3">
        <f>MAX(D2293*Inputs!$B$5 - B2293, 0)</f>
        <v>11.73944166666667</v>
      </c>
      <c r="G2293" s="3">
        <f t="shared" si="316"/>
        <v>0.54</v>
      </c>
      <c r="H2293" t="str">
        <f t="shared" si="317"/>
        <v>Charge</v>
      </c>
      <c r="I2293" s="3">
        <f t="shared" si="322"/>
        <v>340</v>
      </c>
      <c r="J2293" s="3">
        <f t="shared" si="323"/>
        <v>0</v>
      </c>
      <c r="K2293" s="3">
        <f>MIN(Inputs!$B$2, (Inputs!$B$8 - I2293)/Inputs!$B$9)</f>
        <v>0</v>
      </c>
      <c r="L2293" s="3">
        <f>MAX(MIN(Inputs!$B$2, I2293*Inputs!$B$10, Inputs!$B$8*Inputs!$B$4 - J2293), 0)</f>
        <v>170</v>
      </c>
      <c r="M2293" s="3">
        <f t="shared" si="318"/>
        <v>0</v>
      </c>
      <c r="N2293" s="3">
        <f t="shared" si="319"/>
        <v>0</v>
      </c>
      <c r="O2293" s="3">
        <f>IF(H2293="Reg", MIN(Inputs!$B$2, I2293*Inputs!$B$10, (Inputs!$B$8-I2293)/Inputs!$B$9), 0)</f>
        <v>0</v>
      </c>
      <c r="P2293" s="3">
        <f t="shared" si="320"/>
        <v>0</v>
      </c>
      <c r="Q2293" s="3">
        <f t="shared" si="321"/>
        <v>0</v>
      </c>
      <c r="R2293" s="3">
        <f>I2293 + M2293*Inputs!$B$9 - N2293/Inputs!$B$10</f>
        <v>340</v>
      </c>
    </row>
    <row r="2294" spans="1:18" x14ac:dyDescent="0.3">
      <c r="A2294" s="4">
        <v>46118.5</v>
      </c>
      <c r="B2294" s="3">
        <v>17.170000000000002</v>
      </c>
      <c r="C2294" s="3">
        <v>0.51</v>
      </c>
      <c r="D2294" s="3">
        <f t="shared" si="315"/>
        <v>23.104479166666668</v>
      </c>
      <c r="E2294" s="3">
        <f>MAX(B2294 - D2294/Inputs!$B$5, 0)</f>
        <v>0</v>
      </c>
      <c r="F2294" s="3">
        <f>MAX(D2294*Inputs!$B$5 - B2294, 0)</f>
        <v>3.1619416666666673</v>
      </c>
      <c r="G2294" s="3">
        <f t="shared" si="316"/>
        <v>0.51</v>
      </c>
      <c r="H2294" t="str">
        <f t="shared" si="317"/>
        <v>Charge</v>
      </c>
      <c r="I2294" s="3">
        <f t="shared" si="322"/>
        <v>340</v>
      </c>
      <c r="J2294" s="3">
        <f t="shared" si="323"/>
        <v>0</v>
      </c>
      <c r="K2294" s="3">
        <f>MIN(Inputs!$B$2, (Inputs!$B$8 - I2294)/Inputs!$B$9)</f>
        <v>0</v>
      </c>
      <c r="L2294" s="3">
        <f>MAX(MIN(Inputs!$B$2, I2294*Inputs!$B$10, Inputs!$B$8*Inputs!$B$4 - J2294), 0)</f>
        <v>170</v>
      </c>
      <c r="M2294" s="3">
        <f t="shared" si="318"/>
        <v>0</v>
      </c>
      <c r="N2294" s="3">
        <f t="shared" si="319"/>
        <v>0</v>
      </c>
      <c r="O2294" s="3">
        <f>IF(H2294="Reg", MIN(Inputs!$B$2, I2294*Inputs!$B$10, (Inputs!$B$8-I2294)/Inputs!$B$9), 0)</f>
        <v>0</v>
      </c>
      <c r="P2294" s="3">
        <f t="shared" si="320"/>
        <v>0</v>
      </c>
      <c r="Q2294" s="3">
        <f t="shared" si="321"/>
        <v>0</v>
      </c>
      <c r="R2294" s="3">
        <f>I2294 + M2294*Inputs!$B$9 - N2294/Inputs!$B$10</f>
        <v>340</v>
      </c>
    </row>
    <row r="2295" spans="1:18" x14ac:dyDescent="0.3">
      <c r="A2295" s="4">
        <v>46118.541666666657</v>
      </c>
      <c r="B2295" s="3">
        <v>21.537500000000001</v>
      </c>
      <c r="C2295" s="3">
        <v>0.49</v>
      </c>
      <c r="D2295" s="3">
        <f t="shared" si="315"/>
        <v>23.104479166666668</v>
      </c>
      <c r="E2295" s="3">
        <f>MAX(B2295 - D2295/Inputs!$B$5, 0)</f>
        <v>0</v>
      </c>
      <c r="F2295" s="3">
        <f>MAX(D2295*Inputs!$B$5 - B2295, 0)</f>
        <v>0</v>
      </c>
      <c r="G2295" s="3">
        <f t="shared" si="316"/>
        <v>0.49</v>
      </c>
      <c r="H2295" t="str">
        <f t="shared" si="317"/>
        <v>Reg</v>
      </c>
      <c r="I2295" s="3">
        <f t="shared" si="322"/>
        <v>340</v>
      </c>
      <c r="J2295" s="3">
        <f t="shared" si="323"/>
        <v>0</v>
      </c>
      <c r="K2295" s="3">
        <f>MIN(Inputs!$B$2, (Inputs!$B$8 - I2295)/Inputs!$B$9)</f>
        <v>0</v>
      </c>
      <c r="L2295" s="3">
        <f>MAX(MIN(Inputs!$B$2, I2295*Inputs!$B$10, Inputs!$B$8*Inputs!$B$4 - J2295), 0)</f>
        <v>170</v>
      </c>
      <c r="M2295" s="3">
        <f t="shared" si="318"/>
        <v>0</v>
      </c>
      <c r="N2295" s="3">
        <f t="shared" si="319"/>
        <v>0</v>
      </c>
      <c r="O2295" s="3">
        <f>IF(H2295="Reg", MIN(Inputs!$B$2, I2295*Inputs!$B$10, (Inputs!$B$8-I2295)/Inputs!$B$9), 0)</f>
        <v>0</v>
      </c>
      <c r="P2295" s="3">
        <f t="shared" si="320"/>
        <v>0</v>
      </c>
      <c r="Q2295" s="3">
        <f t="shared" si="321"/>
        <v>0</v>
      </c>
      <c r="R2295" s="3">
        <f>I2295 + M2295*Inputs!$B$9 - N2295/Inputs!$B$10</f>
        <v>340</v>
      </c>
    </row>
    <row r="2296" spans="1:18" x14ac:dyDescent="0.3">
      <c r="A2296" s="4">
        <v>46118.583333333343</v>
      </c>
      <c r="B2296" s="3">
        <v>24.667499999999997</v>
      </c>
      <c r="C2296" s="3">
        <v>0.49</v>
      </c>
      <c r="D2296" s="3">
        <f t="shared" si="315"/>
        <v>23.104479166666668</v>
      </c>
      <c r="E2296" s="3">
        <f>MAX(B2296 - D2296/Inputs!$B$5, 0)</f>
        <v>0</v>
      </c>
      <c r="F2296" s="3">
        <f>MAX(D2296*Inputs!$B$5 - B2296, 0)</f>
        <v>0</v>
      </c>
      <c r="G2296" s="3">
        <f t="shared" si="316"/>
        <v>0.49</v>
      </c>
      <c r="H2296" t="str">
        <f t="shared" si="317"/>
        <v>Reg</v>
      </c>
      <c r="I2296" s="3">
        <f t="shared" si="322"/>
        <v>340</v>
      </c>
      <c r="J2296" s="3">
        <f t="shared" si="323"/>
        <v>0</v>
      </c>
      <c r="K2296" s="3">
        <f>MIN(Inputs!$B$2, (Inputs!$B$8 - I2296)/Inputs!$B$9)</f>
        <v>0</v>
      </c>
      <c r="L2296" s="3">
        <f>MAX(MIN(Inputs!$B$2, I2296*Inputs!$B$10, Inputs!$B$8*Inputs!$B$4 - J2296), 0)</f>
        <v>170</v>
      </c>
      <c r="M2296" s="3">
        <f t="shared" si="318"/>
        <v>0</v>
      </c>
      <c r="N2296" s="3">
        <f t="shared" si="319"/>
        <v>0</v>
      </c>
      <c r="O2296" s="3">
        <f>IF(H2296="Reg", MIN(Inputs!$B$2, I2296*Inputs!$B$10, (Inputs!$B$8-I2296)/Inputs!$B$9), 0)</f>
        <v>0</v>
      </c>
      <c r="P2296" s="3">
        <f t="shared" si="320"/>
        <v>0</v>
      </c>
      <c r="Q2296" s="3">
        <f t="shared" si="321"/>
        <v>0</v>
      </c>
      <c r="R2296" s="3">
        <f>I2296 + M2296*Inputs!$B$9 - N2296/Inputs!$B$10</f>
        <v>340</v>
      </c>
    </row>
    <row r="2297" spans="1:18" x14ac:dyDescent="0.3">
      <c r="A2297" s="4">
        <v>46118.625</v>
      </c>
      <c r="B2297" s="3">
        <v>24.664999999999999</v>
      </c>
      <c r="C2297" s="3">
        <v>0.51</v>
      </c>
      <c r="D2297" s="3">
        <f t="shared" si="315"/>
        <v>23.104479166666668</v>
      </c>
      <c r="E2297" s="3">
        <f>MAX(B2297 - D2297/Inputs!$B$5, 0)</f>
        <v>0</v>
      </c>
      <c r="F2297" s="3">
        <f>MAX(D2297*Inputs!$B$5 - B2297, 0)</f>
        <v>0</v>
      </c>
      <c r="G2297" s="3">
        <f t="shared" si="316"/>
        <v>0.51</v>
      </c>
      <c r="H2297" t="str">
        <f t="shared" si="317"/>
        <v>Reg</v>
      </c>
      <c r="I2297" s="3">
        <f t="shared" si="322"/>
        <v>340</v>
      </c>
      <c r="J2297" s="3">
        <f t="shared" si="323"/>
        <v>0</v>
      </c>
      <c r="K2297" s="3">
        <f>MIN(Inputs!$B$2, (Inputs!$B$8 - I2297)/Inputs!$B$9)</f>
        <v>0</v>
      </c>
      <c r="L2297" s="3">
        <f>MAX(MIN(Inputs!$B$2, I2297*Inputs!$B$10, Inputs!$B$8*Inputs!$B$4 - J2297), 0)</f>
        <v>170</v>
      </c>
      <c r="M2297" s="3">
        <f t="shared" si="318"/>
        <v>0</v>
      </c>
      <c r="N2297" s="3">
        <f t="shared" si="319"/>
        <v>0</v>
      </c>
      <c r="O2297" s="3">
        <f>IF(H2297="Reg", MIN(Inputs!$B$2, I2297*Inputs!$B$10, (Inputs!$B$8-I2297)/Inputs!$B$9), 0)</f>
        <v>0</v>
      </c>
      <c r="P2297" s="3">
        <f t="shared" si="320"/>
        <v>0</v>
      </c>
      <c r="Q2297" s="3">
        <f t="shared" si="321"/>
        <v>0</v>
      </c>
      <c r="R2297" s="3">
        <f>I2297 + M2297*Inputs!$B$9 - N2297/Inputs!$B$10</f>
        <v>340</v>
      </c>
    </row>
    <row r="2298" spans="1:18" x14ac:dyDescent="0.3">
      <c r="A2298" s="4">
        <v>46118.666666666657</v>
      </c>
      <c r="B2298" s="3">
        <v>30.8</v>
      </c>
      <c r="C2298" s="3">
        <v>0.56000000000000005</v>
      </c>
      <c r="D2298" s="3">
        <f t="shared" si="315"/>
        <v>23.104479166666668</v>
      </c>
      <c r="E2298" s="3">
        <f>MAX(B2298 - D2298/Inputs!$B$5, 0)</f>
        <v>4.5449100378787861</v>
      </c>
      <c r="F2298" s="3">
        <f>MAX(D2298*Inputs!$B$5 - B2298, 0)</f>
        <v>0</v>
      </c>
      <c r="G2298" s="3">
        <f t="shared" si="316"/>
        <v>0.56000000000000005</v>
      </c>
      <c r="H2298" t="str">
        <f t="shared" si="317"/>
        <v>Discharge</v>
      </c>
      <c r="I2298" s="3">
        <f t="shared" si="322"/>
        <v>340</v>
      </c>
      <c r="J2298" s="3">
        <f t="shared" si="323"/>
        <v>0</v>
      </c>
      <c r="K2298" s="3">
        <f>MIN(Inputs!$B$2, (Inputs!$B$8 - I2298)/Inputs!$B$9)</f>
        <v>0</v>
      </c>
      <c r="L2298" s="3">
        <f>MAX(MIN(Inputs!$B$2, I2298*Inputs!$B$10, Inputs!$B$8*Inputs!$B$4 - J2298), 0)</f>
        <v>170</v>
      </c>
      <c r="M2298" s="3">
        <f t="shared" si="318"/>
        <v>0</v>
      </c>
      <c r="N2298" s="3">
        <f t="shared" si="319"/>
        <v>170</v>
      </c>
      <c r="O2298" s="3">
        <f>IF(H2298="Reg", MIN(Inputs!$B$2, I2298*Inputs!$B$10, (Inputs!$B$8-I2298)/Inputs!$B$9), 0)</f>
        <v>0</v>
      </c>
      <c r="P2298" s="3">
        <f t="shared" si="320"/>
        <v>5236</v>
      </c>
      <c r="Q2298" s="3">
        <f t="shared" si="321"/>
        <v>0</v>
      </c>
      <c r="R2298" s="3">
        <f>I2298 + M2298*Inputs!$B$9 - N2298/Inputs!$B$10</f>
        <v>158.77939109773115</v>
      </c>
    </row>
    <row r="2299" spans="1:18" x14ac:dyDescent="0.3">
      <c r="A2299" s="4">
        <v>46118.708333333343</v>
      </c>
      <c r="B2299" s="3">
        <v>28.5</v>
      </c>
      <c r="C2299" s="3">
        <v>0.56999999999999995</v>
      </c>
      <c r="D2299" s="3">
        <f t="shared" si="315"/>
        <v>23.104479166666668</v>
      </c>
      <c r="E2299" s="3">
        <f>MAX(B2299 - D2299/Inputs!$B$5, 0)</f>
        <v>2.2449100378787854</v>
      </c>
      <c r="F2299" s="3">
        <f>MAX(D2299*Inputs!$B$5 - B2299, 0)</f>
        <v>0</v>
      </c>
      <c r="G2299" s="3">
        <f t="shared" si="316"/>
        <v>0.56999999999999995</v>
      </c>
      <c r="H2299" t="str">
        <f t="shared" si="317"/>
        <v>Discharge</v>
      </c>
      <c r="I2299" s="3">
        <f t="shared" si="322"/>
        <v>158.77939109773115</v>
      </c>
      <c r="J2299" s="3">
        <f t="shared" si="323"/>
        <v>170</v>
      </c>
      <c r="K2299" s="3">
        <f>MIN(Inputs!$B$2, (Inputs!$B$8 - I2299)/Inputs!$B$9)</f>
        <v>170</v>
      </c>
      <c r="L2299" s="3">
        <f>MAX(MIN(Inputs!$B$2, I2299*Inputs!$B$10, Inputs!$B$8*Inputs!$B$4 - J2299), 0)</f>
        <v>148.94827166799323</v>
      </c>
      <c r="M2299" s="3">
        <f t="shared" si="318"/>
        <v>0</v>
      </c>
      <c r="N2299" s="3">
        <f t="shared" si="319"/>
        <v>148.94827166799323</v>
      </c>
      <c r="O2299" s="3">
        <f>IF(H2299="Reg", MIN(Inputs!$B$2, I2299*Inputs!$B$10, (Inputs!$B$8-I2299)/Inputs!$B$9), 0)</f>
        <v>0</v>
      </c>
      <c r="P2299" s="3">
        <f t="shared" si="320"/>
        <v>4245.0257425378068</v>
      </c>
      <c r="Q2299" s="3">
        <f t="shared" si="321"/>
        <v>0</v>
      </c>
      <c r="R2299" s="3">
        <f>I2299 + M2299*Inputs!$B$9 - N2299/Inputs!$B$10</f>
        <v>0</v>
      </c>
    </row>
    <row r="2300" spans="1:18" x14ac:dyDescent="0.3">
      <c r="A2300" s="4">
        <v>46118.75</v>
      </c>
      <c r="B2300" s="3">
        <v>43.527499999999996</v>
      </c>
      <c r="C2300" s="3">
        <v>1</v>
      </c>
      <c r="D2300" s="3">
        <f t="shared" si="315"/>
        <v>23.104479166666668</v>
      </c>
      <c r="E2300" s="3">
        <f>MAX(B2300 - D2300/Inputs!$B$5, 0)</f>
        <v>17.272410037878782</v>
      </c>
      <c r="F2300" s="3">
        <f>MAX(D2300*Inputs!$B$5 - B2300, 0)</f>
        <v>0</v>
      </c>
      <c r="G2300" s="3">
        <f t="shared" si="316"/>
        <v>1</v>
      </c>
      <c r="H2300" t="str">
        <f t="shared" si="317"/>
        <v>Discharge</v>
      </c>
      <c r="I2300" s="3">
        <f t="shared" si="322"/>
        <v>0</v>
      </c>
      <c r="J2300" s="3">
        <f t="shared" si="323"/>
        <v>318.94827166799325</v>
      </c>
      <c r="K2300" s="3">
        <f>MIN(Inputs!$B$2, (Inputs!$B$8 - I2300)/Inputs!$B$9)</f>
        <v>170</v>
      </c>
      <c r="L2300" s="3">
        <f>MAX(MIN(Inputs!$B$2, I2300*Inputs!$B$10, Inputs!$B$8*Inputs!$B$4 - J2300), 0)</f>
        <v>0</v>
      </c>
      <c r="M2300" s="3">
        <f t="shared" si="318"/>
        <v>0</v>
      </c>
      <c r="N2300" s="3">
        <f t="shared" si="319"/>
        <v>0</v>
      </c>
      <c r="O2300" s="3">
        <f>IF(H2300="Reg", MIN(Inputs!$B$2, I2300*Inputs!$B$10, (Inputs!$B$8-I2300)/Inputs!$B$9), 0)</f>
        <v>0</v>
      </c>
      <c r="P2300" s="3">
        <f t="shared" si="320"/>
        <v>0</v>
      </c>
      <c r="Q2300" s="3">
        <f t="shared" si="321"/>
        <v>0</v>
      </c>
      <c r="R2300" s="3">
        <f>I2300 + M2300*Inputs!$B$9 - N2300/Inputs!$B$10</f>
        <v>0</v>
      </c>
    </row>
    <row r="2301" spans="1:18" x14ac:dyDescent="0.3">
      <c r="A2301" s="4">
        <v>46118.791666666657</v>
      </c>
      <c r="B2301" s="3">
        <v>70.282499999999999</v>
      </c>
      <c r="C2301" s="3">
        <v>1.5</v>
      </c>
      <c r="D2301" s="3">
        <f t="shared" si="315"/>
        <v>23.104479166666668</v>
      </c>
      <c r="E2301" s="3">
        <f>MAX(B2301 - D2301/Inputs!$B$5, 0)</f>
        <v>44.027410037878781</v>
      </c>
      <c r="F2301" s="3">
        <f>MAX(D2301*Inputs!$B$5 - B2301, 0)</f>
        <v>0</v>
      </c>
      <c r="G2301" s="3">
        <f t="shared" si="316"/>
        <v>1.5</v>
      </c>
      <c r="H2301" t="str">
        <f t="shared" si="317"/>
        <v>Discharge</v>
      </c>
      <c r="I2301" s="3">
        <f t="shared" si="322"/>
        <v>0</v>
      </c>
      <c r="J2301" s="3">
        <f t="shared" si="323"/>
        <v>318.94827166799325</v>
      </c>
      <c r="K2301" s="3">
        <f>MIN(Inputs!$B$2, (Inputs!$B$8 - I2301)/Inputs!$B$9)</f>
        <v>170</v>
      </c>
      <c r="L2301" s="3">
        <f>MAX(MIN(Inputs!$B$2, I2301*Inputs!$B$10, Inputs!$B$8*Inputs!$B$4 - J2301), 0)</f>
        <v>0</v>
      </c>
      <c r="M2301" s="3">
        <f t="shared" si="318"/>
        <v>0</v>
      </c>
      <c r="N2301" s="3">
        <f t="shared" si="319"/>
        <v>0</v>
      </c>
      <c r="O2301" s="3">
        <f>IF(H2301="Reg", MIN(Inputs!$B$2, I2301*Inputs!$B$10, (Inputs!$B$8-I2301)/Inputs!$B$9), 0)</f>
        <v>0</v>
      </c>
      <c r="P2301" s="3">
        <f t="shared" si="320"/>
        <v>0</v>
      </c>
      <c r="Q2301" s="3">
        <f t="shared" si="321"/>
        <v>0</v>
      </c>
      <c r="R2301" s="3">
        <f>I2301 + M2301*Inputs!$B$9 - N2301/Inputs!$B$10</f>
        <v>0</v>
      </c>
    </row>
    <row r="2302" spans="1:18" x14ac:dyDescent="0.3">
      <c r="A2302" s="4">
        <v>46118.833333333343</v>
      </c>
      <c r="B2302" s="3">
        <v>35.090000000000003</v>
      </c>
      <c r="C2302" s="3">
        <v>2.8</v>
      </c>
      <c r="D2302" s="3">
        <f t="shared" si="315"/>
        <v>23.104479166666668</v>
      </c>
      <c r="E2302" s="3">
        <f>MAX(B2302 - D2302/Inputs!$B$5, 0)</f>
        <v>8.8349100378787888</v>
      </c>
      <c r="F2302" s="3">
        <f>MAX(D2302*Inputs!$B$5 - B2302, 0)</f>
        <v>0</v>
      </c>
      <c r="G2302" s="3">
        <f t="shared" si="316"/>
        <v>2.8</v>
      </c>
      <c r="H2302" t="str">
        <f t="shared" si="317"/>
        <v>Discharge</v>
      </c>
      <c r="I2302" s="3">
        <f t="shared" si="322"/>
        <v>0</v>
      </c>
      <c r="J2302" s="3">
        <f t="shared" si="323"/>
        <v>318.94827166799325</v>
      </c>
      <c r="K2302" s="3">
        <f>MIN(Inputs!$B$2, (Inputs!$B$8 - I2302)/Inputs!$B$9)</f>
        <v>170</v>
      </c>
      <c r="L2302" s="3">
        <f>MAX(MIN(Inputs!$B$2, I2302*Inputs!$B$10, Inputs!$B$8*Inputs!$B$4 - J2302), 0)</f>
        <v>0</v>
      </c>
      <c r="M2302" s="3">
        <f t="shared" si="318"/>
        <v>0</v>
      </c>
      <c r="N2302" s="3">
        <f t="shared" si="319"/>
        <v>0</v>
      </c>
      <c r="O2302" s="3">
        <f>IF(H2302="Reg", MIN(Inputs!$B$2, I2302*Inputs!$B$10, (Inputs!$B$8-I2302)/Inputs!$B$9), 0)</f>
        <v>0</v>
      </c>
      <c r="P2302" s="3">
        <f t="shared" si="320"/>
        <v>0</v>
      </c>
      <c r="Q2302" s="3">
        <f t="shared" si="321"/>
        <v>0</v>
      </c>
      <c r="R2302" s="3">
        <f>I2302 + M2302*Inputs!$B$9 - N2302/Inputs!$B$10</f>
        <v>0</v>
      </c>
    </row>
    <row r="2303" spans="1:18" x14ac:dyDescent="0.3">
      <c r="A2303" s="4">
        <v>46118.875</v>
      </c>
      <c r="B2303" s="3">
        <v>25.927500000000002</v>
      </c>
      <c r="C2303" s="3">
        <v>0.94</v>
      </c>
      <c r="D2303" s="3">
        <f t="shared" si="315"/>
        <v>23.104479166666668</v>
      </c>
      <c r="E2303" s="3">
        <f>MAX(B2303 - D2303/Inputs!$B$5, 0)</f>
        <v>0</v>
      </c>
      <c r="F2303" s="3">
        <f>MAX(D2303*Inputs!$B$5 - B2303, 0)</f>
        <v>0</v>
      </c>
      <c r="G2303" s="3">
        <f t="shared" si="316"/>
        <v>0.94</v>
      </c>
      <c r="H2303" t="str">
        <f t="shared" si="317"/>
        <v>Reg</v>
      </c>
      <c r="I2303" s="3">
        <f t="shared" si="322"/>
        <v>0</v>
      </c>
      <c r="J2303" s="3">
        <f t="shared" si="323"/>
        <v>318.94827166799325</v>
      </c>
      <c r="K2303" s="3">
        <f>MIN(Inputs!$B$2, (Inputs!$B$8 - I2303)/Inputs!$B$9)</f>
        <v>170</v>
      </c>
      <c r="L2303" s="3">
        <f>MAX(MIN(Inputs!$B$2, I2303*Inputs!$B$10, Inputs!$B$8*Inputs!$B$4 - J2303), 0)</f>
        <v>0</v>
      </c>
      <c r="M2303" s="3">
        <f t="shared" si="318"/>
        <v>0</v>
      </c>
      <c r="N2303" s="3">
        <f t="shared" si="319"/>
        <v>0</v>
      </c>
      <c r="O2303" s="3">
        <f>IF(H2303="Reg", MIN(Inputs!$B$2, I2303*Inputs!$B$10, (Inputs!$B$8-I2303)/Inputs!$B$9), 0)</f>
        <v>0</v>
      </c>
      <c r="P2303" s="3">
        <f t="shared" si="320"/>
        <v>0</v>
      </c>
      <c r="Q2303" s="3">
        <f t="shared" si="321"/>
        <v>0</v>
      </c>
      <c r="R2303" s="3">
        <f>I2303 + M2303*Inputs!$B$9 - N2303/Inputs!$B$10</f>
        <v>0</v>
      </c>
    </row>
    <row r="2304" spans="1:18" x14ac:dyDescent="0.3">
      <c r="A2304" s="4">
        <v>46118.916666666657</v>
      </c>
      <c r="B2304" s="3">
        <v>22.392500000000002</v>
      </c>
      <c r="C2304" s="3">
        <v>0.94</v>
      </c>
      <c r="D2304" s="3">
        <f t="shared" si="315"/>
        <v>23.104479166666668</v>
      </c>
      <c r="E2304" s="3">
        <f>MAX(B2304 - D2304/Inputs!$B$5, 0)</f>
        <v>0</v>
      </c>
      <c r="F2304" s="3">
        <f>MAX(D2304*Inputs!$B$5 - B2304, 0)</f>
        <v>0</v>
      </c>
      <c r="G2304" s="3">
        <f t="shared" si="316"/>
        <v>0.94</v>
      </c>
      <c r="H2304" t="str">
        <f t="shared" si="317"/>
        <v>Reg</v>
      </c>
      <c r="I2304" s="3">
        <f t="shared" si="322"/>
        <v>0</v>
      </c>
      <c r="J2304" s="3">
        <f t="shared" si="323"/>
        <v>318.94827166799325</v>
      </c>
      <c r="K2304" s="3">
        <f>MIN(Inputs!$B$2, (Inputs!$B$8 - I2304)/Inputs!$B$9)</f>
        <v>170</v>
      </c>
      <c r="L2304" s="3">
        <f>MAX(MIN(Inputs!$B$2, I2304*Inputs!$B$10, Inputs!$B$8*Inputs!$B$4 - J2304), 0)</f>
        <v>0</v>
      </c>
      <c r="M2304" s="3">
        <f t="shared" si="318"/>
        <v>0</v>
      </c>
      <c r="N2304" s="3">
        <f t="shared" si="319"/>
        <v>0</v>
      </c>
      <c r="O2304" s="3">
        <f>IF(H2304="Reg", MIN(Inputs!$B$2, I2304*Inputs!$B$10, (Inputs!$B$8-I2304)/Inputs!$B$9), 0)</f>
        <v>0</v>
      </c>
      <c r="P2304" s="3">
        <f t="shared" si="320"/>
        <v>0</v>
      </c>
      <c r="Q2304" s="3">
        <f t="shared" si="321"/>
        <v>0</v>
      </c>
      <c r="R2304" s="3">
        <f>I2304 + M2304*Inputs!$B$9 - N2304/Inputs!$B$10</f>
        <v>0</v>
      </c>
    </row>
    <row r="2305" spans="1:18" x14ac:dyDescent="0.3">
      <c r="A2305" s="4">
        <v>46118.958333333343</v>
      </c>
      <c r="B2305" s="3">
        <v>19.162500000000001</v>
      </c>
      <c r="C2305" s="3">
        <v>0.05</v>
      </c>
      <c r="D2305" s="3">
        <f t="shared" si="315"/>
        <v>23.104479166666668</v>
      </c>
      <c r="E2305" s="3">
        <f>MAX(B2305 - D2305/Inputs!$B$5, 0)</f>
        <v>0</v>
      </c>
      <c r="F2305" s="3">
        <f>MAX(D2305*Inputs!$B$5 - B2305, 0)</f>
        <v>1.1694416666666676</v>
      </c>
      <c r="G2305" s="3">
        <f t="shared" si="316"/>
        <v>0.05</v>
      </c>
      <c r="H2305" t="str">
        <f t="shared" si="317"/>
        <v>Charge</v>
      </c>
      <c r="I2305" s="3">
        <f t="shared" si="322"/>
        <v>0</v>
      </c>
      <c r="J2305" s="3">
        <f t="shared" si="323"/>
        <v>318.94827166799325</v>
      </c>
      <c r="K2305" s="3">
        <f>MIN(Inputs!$B$2, (Inputs!$B$8 - I2305)/Inputs!$B$9)</f>
        <v>170</v>
      </c>
      <c r="L2305" s="3">
        <f>MAX(MIN(Inputs!$B$2, I2305*Inputs!$B$10, Inputs!$B$8*Inputs!$B$4 - J2305), 0)</f>
        <v>0</v>
      </c>
      <c r="M2305" s="3">
        <f t="shared" si="318"/>
        <v>170</v>
      </c>
      <c r="N2305" s="3">
        <f t="shared" si="319"/>
        <v>0</v>
      </c>
      <c r="O2305" s="3">
        <f>IF(H2305="Reg", MIN(Inputs!$B$2, I2305*Inputs!$B$10, (Inputs!$B$8-I2305)/Inputs!$B$9), 0)</f>
        <v>0</v>
      </c>
      <c r="P2305" s="3">
        <f t="shared" si="320"/>
        <v>-3257.6250000000005</v>
      </c>
      <c r="Q2305" s="3">
        <f t="shared" si="321"/>
        <v>0</v>
      </c>
      <c r="R2305" s="3">
        <f>I2305 + M2305*Inputs!$B$9 - N2305/Inputs!$B$10</f>
        <v>159.4741358339966</v>
      </c>
    </row>
    <row r="2306" spans="1:18" x14ac:dyDescent="0.3">
      <c r="A2306" s="4">
        <v>46119</v>
      </c>
      <c r="B2306" s="3">
        <v>21.822500000000005</v>
      </c>
      <c r="C2306" s="3">
        <v>0.05</v>
      </c>
      <c r="D2306" s="3">
        <f t="shared" ref="D2306:D2369" si="324">AVERAGEIFS(B:B, A:A, "&gt;="&amp;INT(A2306), A:A, "&lt;"&amp;INT(A2306)+1)</f>
        <v>35.021562499999987</v>
      </c>
      <c r="E2306" s="3">
        <f>MAX(B2306 - D2306/Inputs!$B$5, 0)</f>
        <v>0</v>
      </c>
      <c r="F2306" s="3">
        <f>MAX(D2306*Inputs!$B$5 - B2306, 0)</f>
        <v>8.9964749999999825</v>
      </c>
      <c r="G2306" s="3">
        <f t="shared" ref="G2306:G2369" si="325">C2306</f>
        <v>0.05</v>
      </c>
      <c r="H2306" t="str">
        <f t="shared" ref="H2306:H2369" si="326">IF(MAX(E2306, F2306, G2306)&lt;=0, "Idle", IF(AND(G2306&gt;=E2306, G2306&gt;=F2306), "Reg", IF(E2306&gt;=F2306, "Discharge", "Charge")))</f>
        <v>Charge</v>
      </c>
      <c r="I2306" s="3">
        <f t="shared" si="322"/>
        <v>159.4741358339966</v>
      </c>
      <c r="J2306" s="3">
        <f t="shared" si="323"/>
        <v>0</v>
      </c>
      <c r="K2306" s="3">
        <f>MIN(Inputs!$B$2, (Inputs!$B$8 - I2306)/Inputs!$B$9)</f>
        <v>170</v>
      </c>
      <c r="L2306" s="3">
        <f>MAX(MIN(Inputs!$B$2, I2306*Inputs!$B$10, Inputs!$B$8*Inputs!$B$4 - J2306), 0)</f>
        <v>149.6</v>
      </c>
      <c r="M2306" s="3">
        <f t="shared" ref="M2306:M2369" si="327">IF(H2306="Charge", K2306, 0)</f>
        <v>170</v>
      </c>
      <c r="N2306" s="3">
        <f t="shared" ref="N2306:N2369" si="328">IF(H2306="Discharge", L2306, 0)</f>
        <v>0</v>
      </c>
      <c r="O2306" s="3">
        <f>IF(H2306="Reg", MIN(Inputs!$B$2, I2306*Inputs!$B$10, (Inputs!$B$8-I2306)/Inputs!$B$9), 0)</f>
        <v>0</v>
      </c>
      <c r="P2306" s="3">
        <f t="shared" ref="P2306:P2369" si="329">(N2306 - M2306) * B2306</f>
        <v>-3709.8250000000007</v>
      </c>
      <c r="Q2306" s="3">
        <f t="shared" ref="Q2306:Q2369" si="330">O2306 * C2306</f>
        <v>0</v>
      </c>
      <c r="R2306" s="3">
        <f>I2306 + M2306*Inputs!$B$9 - N2306/Inputs!$B$10</f>
        <v>318.9482716679932</v>
      </c>
    </row>
    <row r="2307" spans="1:18" x14ac:dyDescent="0.3">
      <c r="A2307" s="4">
        <v>46119.041666666657</v>
      </c>
      <c r="B2307" s="3">
        <v>29.344999999999999</v>
      </c>
      <c r="C2307" s="3">
        <v>0.05</v>
      </c>
      <c r="D2307" s="3">
        <f t="shared" si="324"/>
        <v>35.021562499999987</v>
      </c>
      <c r="E2307" s="3">
        <f>MAX(B2307 - D2307/Inputs!$B$5, 0)</f>
        <v>0</v>
      </c>
      <c r="F2307" s="3">
        <f>MAX(D2307*Inputs!$B$5 - B2307, 0)</f>
        <v>1.4739749999999887</v>
      </c>
      <c r="G2307" s="3">
        <f t="shared" si="325"/>
        <v>0.05</v>
      </c>
      <c r="H2307" t="str">
        <f t="shared" si="326"/>
        <v>Charge</v>
      </c>
      <c r="I2307" s="3">
        <f t="shared" ref="I2307:I2370" si="331">R2306</f>
        <v>318.9482716679932</v>
      </c>
      <c r="J2307" s="3">
        <f t="shared" ref="J2307:J2370" si="332">IF(INT(A2307)=INT(A2306), J2306 + N2306, 0)</f>
        <v>0</v>
      </c>
      <c r="K2307" s="3">
        <f>MIN(Inputs!$B$2, (Inputs!$B$8 - I2307)/Inputs!$B$9)</f>
        <v>22.44121780453775</v>
      </c>
      <c r="L2307" s="3">
        <f>MAX(MIN(Inputs!$B$2, I2307*Inputs!$B$10, Inputs!$B$8*Inputs!$B$4 - J2307), 0)</f>
        <v>170</v>
      </c>
      <c r="M2307" s="3">
        <f t="shared" si="327"/>
        <v>22.44121780453775</v>
      </c>
      <c r="N2307" s="3">
        <f t="shared" si="328"/>
        <v>0</v>
      </c>
      <c r="O2307" s="3">
        <f>IF(H2307="Reg", MIN(Inputs!$B$2, I2307*Inputs!$B$10, (Inputs!$B$8-I2307)/Inputs!$B$9), 0)</f>
        <v>0</v>
      </c>
      <c r="P2307" s="3">
        <f t="shared" si="329"/>
        <v>-658.53753647416022</v>
      </c>
      <c r="Q2307" s="3">
        <f t="shared" si="330"/>
        <v>0</v>
      </c>
      <c r="R2307" s="3">
        <f>I2307 + M2307*Inputs!$B$9 - N2307/Inputs!$B$10</f>
        <v>340</v>
      </c>
    </row>
    <row r="2308" spans="1:18" x14ac:dyDescent="0.3">
      <c r="A2308" s="4">
        <v>46119.083333333343</v>
      </c>
      <c r="B2308" s="3">
        <v>25.502500000000001</v>
      </c>
      <c r="C2308" s="3">
        <v>0.13</v>
      </c>
      <c r="D2308" s="3">
        <f t="shared" si="324"/>
        <v>35.021562499999987</v>
      </c>
      <c r="E2308" s="3">
        <f>MAX(B2308 - D2308/Inputs!$B$5, 0)</f>
        <v>0</v>
      </c>
      <c r="F2308" s="3">
        <f>MAX(D2308*Inputs!$B$5 - B2308, 0)</f>
        <v>5.3164749999999863</v>
      </c>
      <c r="G2308" s="3">
        <f t="shared" si="325"/>
        <v>0.13</v>
      </c>
      <c r="H2308" t="str">
        <f t="shared" si="326"/>
        <v>Charge</v>
      </c>
      <c r="I2308" s="3">
        <f t="shared" si="331"/>
        <v>340</v>
      </c>
      <c r="J2308" s="3">
        <f t="shared" si="332"/>
        <v>0</v>
      </c>
      <c r="K2308" s="3">
        <f>MIN(Inputs!$B$2, (Inputs!$B$8 - I2308)/Inputs!$B$9)</f>
        <v>0</v>
      </c>
      <c r="L2308" s="3">
        <f>MAX(MIN(Inputs!$B$2, I2308*Inputs!$B$10, Inputs!$B$8*Inputs!$B$4 - J2308), 0)</f>
        <v>170</v>
      </c>
      <c r="M2308" s="3">
        <f t="shared" si="327"/>
        <v>0</v>
      </c>
      <c r="N2308" s="3">
        <f t="shared" si="328"/>
        <v>0</v>
      </c>
      <c r="O2308" s="3">
        <f>IF(H2308="Reg", MIN(Inputs!$B$2, I2308*Inputs!$B$10, (Inputs!$B$8-I2308)/Inputs!$B$9), 0)</f>
        <v>0</v>
      </c>
      <c r="P2308" s="3">
        <f t="shared" si="329"/>
        <v>0</v>
      </c>
      <c r="Q2308" s="3">
        <f t="shared" si="330"/>
        <v>0</v>
      </c>
      <c r="R2308" s="3">
        <f>I2308 + M2308*Inputs!$B$9 - N2308/Inputs!$B$10</f>
        <v>340</v>
      </c>
    </row>
    <row r="2309" spans="1:18" x14ac:dyDescent="0.3">
      <c r="A2309" s="4">
        <v>46119.125</v>
      </c>
      <c r="B2309" s="3">
        <v>23.36</v>
      </c>
      <c r="C2309" s="3">
        <v>0.14000000000000001</v>
      </c>
      <c r="D2309" s="3">
        <f t="shared" si="324"/>
        <v>35.021562499999987</v>
      </c>
      <c r="E2309" s="3">
        <f>MAX(B2309 - D2309/Inputs!$B$5, 0)</f>
        <v>0</v>
      </c>
      <c r="F2309" s="3">
        <f>MAX(D2309*Inputs!$B$5 - B2309, 0)</f>
        <v>7.4589749999999881</v>
      </c>
      <c r="G2309" s="3">
        <f t="shared" si="325"/>
        <v>0.14000000000000001</v>
      </c>
      <c r="H2309" t="str">
        <f t="shared" si="326"/>
        <v>Charge</v>
      </c>
      <c r="I2309" s="3">
        <f t="shared" si="331"/>
        <v>340</v>
      </c>
      <c r="J2309" s="3">
        <f t="shared" si="332"/>
        <v>0</v>
      </c>
      <c r="K2309" s="3">
        <f>MIN(Inputs!$B$2, (Inputs!$B$8 - I2309)/Inputs!$B$9)</f>
        <v>0</v>
      </c>
      <c r="L2309" s="3">
        <f>MAX(MIN(Inputs!$B$2, I2309*Inputs!$B$10, Inputs!$B$8*Inputs!$B$4 - J2309), 0)</f>
        <v>170</v>
      </c>
      <c r="M2309" s="3">
        <f t="shared" si="327"/>
        <v>0</v>
      </c>
      <c r="N2309" s="3">
        <f t="shared" si="328"/>
        <v>0</v>
      </c>
      <c r="O2309" s="3">
        <f>IF(H2309="Reg", MIN(Inputs!$B$2, I2309*Inputs!$B$10, (Inputs!$B$8-I2309)/Inputs!$B$9), 0)</f>
        <v>0</v>
      </c>
      <c r="P2309" s="3">
        <f t="shared" si="329"/>
        <v>0</v>
      </c>
      <c r="Q2309" s="3">
        <f t="shared" si="330"/>
        <v>0</v>
      </c>
      <c r="R2309" s="3">
        <f>I2309 + M2309*Inputs!$B$9 - N2309/Inputs!$B$10</f>
        <v>340</v>
      </c>
    </row>
    <row r="2310" spans="1:18" x14ac:dyDescent="0.3">
      <c r="A2310" s="4">
        <v>46119.166666666657</v>
      </c>
      <c r="B2310" s="3">
        <v>23.442500000000003</v>
      </c>
      <c r="C2310" s="3">
        <v>0.48</v>
      </c>
      <c r="D2310" s="3">
        <f t="shared" si="324"/>
        <v>35.021562499999987</v>
      </c>
      <c r="E2310" s="3">
        <f>MAX(B2310 - D2310/Inputs!$B$5, 0)</f>
        <v>0</v>
      </c>
      <c r="F2310" s="3">
        <f>MAX(D2310*Inputs!$B$5 - B2310, 0)</f>
        <v>7.376474999999985</v>
      </c>
      <c r="G2310" s="3">
        <f t="shared" si="325"/>
        <v>0.48</v>
      </c>
      <c r="H2310" t="str">
        <f t="shared" si="326"/>
        <v>Charge</v>
      </c>
      <c r="I2310" s="3">
        <f t="shared" si="331"/>
        <v>340</v>
      </c>
      <c r="J2310" s="3">
        <f t="shared" si="332"/>
        <v>0</v>
      </c>
      <c r="K2310" s="3">
        <f>MIN(Inputs!$B$2, (Inputs!$B$8 - I2310)/Inputs!$B$9)</f>
        <v>0</v>
      </c>
      <c r="L2310" s="3">
        <f>MAX(MIN(Inputs!$B$2, I2310*Inputs!$B$10, Inputs!$B$8*Inputs!$B$4 - J2310), 0)</f>
        <v>170</v>
      </c>
      <c r="M2310" s="3">
        <f t="shared" si="327"/>
        <v>0</v>
      </c>
      <c r="N2310" s="3">
        <f t="shared" si="328"/>
        <v>0</v>
      </c>
      <c r="O2310" s="3">
        <f>IF(H2310="Reg", MIN(Inputs!$B$2, I2310*Inputs!$B$10, (Inputs!$B$8-I2310)/Inputs!$B$9), 0)</f>
        <v>0</v>
      </c>
      <c r="P2310" s="3">
        <f t="shared" si="329"/>
        <v>0</v>
      </c>
      <c r="Q2310" s="3">
        <f t="shared" si="330"/>
        <v>0</v>
      </c>
      <c r="R2310" s="3">
        <f>I2310 + M2310*Inputs!$B$9 - N2310/Inputs!$B$10</f>
        <v>340</v>
      </c>
    </row>
    <row r="2311" spans="1:18" x14ac:dyDescent="0.3">
      <c r="A2311" s="4">
        <v>46119.208333333343</v>
      </c>
      <c r="B2311" s="3">
        <v>24.135000000000002</v>
      </c>
      <c r="C2311" s="3">
        <v>2.13</v>
      </c>
      <c r="D2311" s="3">
        <f t="shared" si="324"/>
        <v>35.021562499999987</v>
      </c>
      <c r="E2311" s="3">
        <f>MAX(B2311 - D2311/Inputs!$B$5, 0)</f>
        <v>0</v>
      </c>
      <c r="F2311" s="3">
        <f>MAX(D2311*Inputs!$B$5 - B2311, 0)</f>
        <v>6.683974999999986</v>
      </c>
      <c r="G2311" s="3">
        <f t="shared" si="325"/>
        <v>2.13</v>
      </c>
      <c r="H2311" t="str">
        <f t="shared" si="326"/>
        <v>Charge</v>
      </c>
      <c r="I2311" s="3">
        <f t="shared" si="331"/>
        <v>340</v>
      </c>
      <c r="J2311" s="3">
        <f t="shared" si="332"/>
        <v>0</v>
      </c>
      <c r="K2311" s="3">
        <f>MIN(Inputs!$B$2, (Inputs!$B$8 - I2311)/Inputs!$B$9)</f>
        <v>0</v>
      </c>
      <c r="L2311" s="3">
        <f>MAX(MIN(Inputs!$B$2, I2311*Inputs!$B$10, Inputs!$B$8*Inputs!$B$4 - J2311), 0)</f>
        <v>170</v>
      </c>
      <c r="M2311" s="3">
        <f t="shared" si="327"/>
        <v>0</v>
      </c>
      <c r="N2311" s="3">
        <f t="shared" si="328"/>
        <v>0</v>
      </c>
      <c r="O2311" s="3">
        <f>IF(H2311="Reg", MIN(Inputs!$B$2, I2311*Inputs!$B$10, (Inputs!$B$8-I2311)/Inputs!$B$9), 0)</f>
        <v>0</v>
      </c>
      <c r="P2311" s="3">
        <f t="shared" si="329"/>
        <v>0</v>
      </c>
      <c r="Q2311" s="3">
        <f t="shared" si="330"/>
        <v>0</v>
      </c>
      <c r="R2311" s="3">
        <f>I2311 + M2311*Inputs!$B$9 - N2311/Inputs!$B$10</f>
        <v>340</v>
      </c>
    </row>
    <row r="2312" spans="1:18" x14ac:dyDescent="0.3">
      <c r="A2312" s="4">
        <v>46119.25</v>
      </c>
      <c r="B2312" s="3">
        <v>26.369999999999997</v>
      </c>
      <c r="C2312" s="3">
        <v>7.6</v>
      </c>
      <c r="D2312" s="3">
        <f t="shared" si="324"/>
        <v>35.021562499999987</v>
      </c>
      <c r="E2312" s="3">
        <f>MAX(B2312 - D2312/Inputs!$B$5, 0)</f>
        <v>0</v>
      </c>
      <c r="F2312" s="3">
        <f>MAX(D2312*Inputs!$B$5 - B2312, 0)</f>
        <v>4.4489749999999901</v>
      </c>
      <c r="G2312" s="3">
        <f t="shared" si="325"/>
        <v>7.6</v>
      </c>
      <c r="H2312" t="str">
        <f t="shared" si="326"/>
        <v>Reg</v>
      </c>
      <c r="I2312" s="3">
        <f t="shared" si="331"/>
        <v>340</v>
      </c>
      <c r="J2312" s="3">
        <f t="shared" si="332"/>
        <v>0</v>
      </c>
      <c r="K2312" s="3">
        <f>MIN(Inputs!$B$2, (Inputs!$B$8 - I2312)/Inputs!$B$9)</f>
        <v>0</v>
      </c>
      <c r="L2312" s="3">
        <f>MAX(MIN(Inputs!$B$2, I2312*Inputs!$B$10, Inputs!$B$8*Inputs!$B$4 - J2312), 0)</f>
        <v>170</v>
      </c>
      <c r="M2312" s="3">
        <f t="shared" si="327"/>
        <v>0</v>
      </c>
      <c r="N2312" s="3">
        <f t="shared" si="328"/>
        <v>0</v>
      </c>
      <c r="O2312" s="3">
        <f>IF(H2312="Reg", MIN(Inputs!$B$2, I2312*Inputs!$B$10, (Inputs!$B$8-I2312)/Inputs!$B$9), 0)</f>
        <v>0</v>
      </c>
      <c r="P2312" s="3">
        <f t="shared" si="329"/>
        <v>0</v>
      </c>
      <c r="Q2312" s="3">
        <f t="shared" si="330"/>
        <v>0</v>
      </c>
      <c r="R2312" s="3">
        <f>I2312 + M2312*Inputs!$B$9 - N2312/Inputs!$B$10</f>
        <v>340</v>
      </c>
    </row>
    <row r="2313" spans="1:18" x14ac:dyDescent="0.3">
      <c r="A2313" s="4">
        <v>46119.291666666657</v>
      </c>
      <c r="B2313" s="3">
        <v>36.384999999999998</v>
      </c>
      <c r="C2313" s="3">
        <v>23.66</v>
      </c>
      <c r="D2313" s="3">
        <f t="shared" si="324"/>
        <v>35.021562499999987</v>
      </c>
      <c r="E2313" s="3">
        <f>MAX(B2313 - D2313/Inputs!$B$5, 0)</f>
        <v>0</v>
      </c>
      <c r="F2313" s="3">
        <f>MAX(D2313*Inputs!$B$5 - B2313, 0)</f>
        <v>0</v>
      </c>
      <c r="G2313" s="3">
        <f t="shared" si="325"/>
        <v>23.66</v>
      </c>
      <c r="H2313" t="str">
        <f t="shared" si="326"/>
        <v>Reg</v>
      </c>
      <c r="I2313" s="3">
        <f t="shared" si="331"/>
        <v>340</v>
      </c>
      <c r="J2313" s="3">
        <f t="shared" si="332"/>
        <v>0</v>
      </c>
      <c r="K2313" s="3">
        <f>MIN(Inputs!$B$2, (Inputs!$B$8 - I2313)/Inputs!$B$9)</f>
        <v>0</v>
      </c>
      <c r="L2313" s="3">
        <f>MAX(MIN(Inputs!$B$2, I2313*Inputs!$B$10, Inputs!$B$8*Inputs!$B$4 - J2313), 0)</f>
        <v>170</v>
      </c>
      <c r="M2313" s="3">
        <f t="shared" si="327"/>
        <v>0</v>
      </c>
      <c r="N2313" s="3">
        <f t="shared" si="328"/>
        <v>0</v>
      </c>
      <c r="O2313" s="3">
        <f>IF(H2313="Reg", MIN(Inputs!$B$2, I2313*Inputs!$B$10, (Inputs!$B$8-I2313)/Inputs!$B$9), 0)</f>
        <v>0</v>
      </c>
      <c r="P2313" s="3">
        <f t="shared" si="329"/>
        <v>0</v>
      </c>
      <c r="Q2313" s="3">
        <f t="shared" si="330"/>
        <v>0</v>
      </c>
      <c r="R2313" s="3">
        <f>I2313 + M2313*Inputs!$B$9 - N2313/Inputs!$B$10</f>
        <v>340</v>
      </c>
    </row>
    <row r="2314" spans="1:18" x14ac:dyDescent="0.3">
      <c r="A2314" s="4">
        <v>46119.333333333343</v>
      </c>
      <c r="B2314" s="3">
        <v>25.384999999999998</v>
      </c>
      <c r="C2314" s="3">
        <v>4.75</v>
      </c>
      <c r="D2314" s="3">
        <f t="shared" si="324"/>
        <v>35.021562499999987</v>
      </c>
      <c r="E2314" s="3">
        <f>MAX(B2314 - D2314/Inputs!$B$5, 0)</f>
        <v>0</v>
      </c>
      <c r="F2314" s="3">
        <f>MAX(D2314*Inputs!$B$5 - B2314, 0)</f>
        <v>5.4339749999999896</v>
      </c>
      <c r="G2314" s="3">
        <f t="shared" si="325"/>
        <v>4.75</v>
      </c>
      <c r="H2314" t="str">
        <f t="shared" si="326"/>
        <v>Charge</v>
      </c>
      <c r="I2314" s="3">
        <f t="shared" si="331"/>
        <v>340</v>
      </c>
      <c r="J2314" s="3">
        <f t="shared" si="332"/>
        <v>0</v>
      </c>
      <c r="K2314" s="3">
        <f>MIN(Inputs!$B$2, (Inputs!$B$8 - I2314)/Inputs!$B$9)</f>
        <v>0</v>
      </c>
      <c r="L2314" s="3">
        <f>MAX(MIN(Inputs!$B$2, I2314*Inputs!$B$10, Inputs!$B$8*Inputs!$B$4 - J2314), 0)</f>
        <v>170</v>
      </c>
      <c r="M2314" s="3">
        <f t="shared" si="327"/>
        <v>0</v>
      </c>
      <c r="N2314" s="3">
        <f t="shared" si="328"/>
        <v>0</v>
      </c>
      <c r="O2314" s="3">
        <f>IF(H2314="Reg", MIN(Inputs!$B$2, I2314*Inputs!$B$10, (Inputs!$B$8-I2314)/Inputs!$B$9), 0)</f>
        <v>0</v>
      </c>
      <c r="P2314" s="3">
        <f t="shared" si="329"/>
        <v>0</v>
      </c>
      <c r="Q2314" s="3">
        <f t="shared" si="330"/>
        <v>0</v>
      </c>
      <c r="R2314" s="3">
        <f>I2314 + M2314*Inputs!$B$9 - N2314/Inputs!$B$10</f>
        <v>340</v>
      </c>
    </row>
    <row r="2315" spans="1:18" x14ac:dyDescent="0.3">
      <c r="A2315" s="4">
        <v>46119.375</v>
      </c>
      <c r="B2315" s="3">
        <v>16.899999999999999</v>
      </c>
      <c r="C2315" s="3">
        <v>2.44</v>
      </c>
      <c r="D2315" s="3">
        <f t="shared" si="324"/>
        <v>35.021562499999987</v>
      </c>
      <c r="E2315" s="3">
        <f>MAX(B2315 - D2315/Inputs!$B$5, 0)</f>
        <v>0</v>
      </c>
      <c r="F2315" s="3">
        <f>MAX(D2315*Inputs!$B$5 - B2315, 0)</f>
        <v>13.918974999999989</v>
      </c>
      <c r="G2315" s="3">
        <f t="shared" si="325"/>
        <v>2.44</v>
      </c>
      <c r="H2315" t="str">
        <f t="shared" si="326"/>
        <v>Charge</v>
      </c>
      <c r="I2315" s="3">
        <f t="shared" si="331"/>
        <v>340</v>
      </c>
      <c r="J2315" s="3">
        <f t="shared" si="332"/>
        <v>0</v>
      </c>
      <c r="K2315" s="3">
        <f>MIN(Inputs!$B$2, (Inputs!$B$8 - I2315)/Inputs!$B$9)</f>
        <v>0</v>
      </c>
      <c r="L2315" s="3">
        <f>MAX(MIN(Inputs!$B$2, I2315*Inputs!$B$10, Inputs!$B$8*Inputs!$B$4 - J2315), 0)</f>
        <v>170</v>
      </c>
      <c r="M2315" s="3">
        <f t="shared" si="327"/>
        <v>0</v>
      </c>
      <c r="N2315" s="3">
        <f t="shared" si="328"/>
        <v>0</v>
      </c>
      <c r="O2315" s="3">
        <f>IF(H2315="Reg", MIN(Inputs!$B$2, I2315*Inputs!$B$10, (Inputs!$B$8-I2315)/Inputs!$B$9), 0)</f>
        <v>0</v>
      </c>
      <c r="P2315" s="3">
        <f t="shared" si="329"/>
        <v>0</v>
      </c>
      <c r="Q2315" s="3">
        <f t="shared" si="330"/>
        <v>0</v>
      </c>
      <c r="R2315" s="3">
        <f>I2315 + M2315*Inputs!$B$9 - N2315/Inputs!$B$10</f>
        <v>340</v>
      </c>
    </row>
    <row r="2316" spans="1:18" x14ac:dyDescent="0.3">
      <c r="A2316" s="4">
        <v>46119.416666666657</v>
      </c>
      <c r="B2316" s="3">
        <v>15.887500000000001</v>
      </c>
      <c r="C2316" s="3">
        <v>1</v>
      </c>
      <c r="D2316" s="3">
        <f t="shared" si="324"/>
        <v>35.021562499999987</v>
      </c>
      <c r="E2316" s="3">
        <f>MAX(B2316 - D2316/Inputs!$B$5, 0)</f>
        <v>0</v>
      </c>
      <c r="F2316" s="3">
        <f>MAX(D2316*Inputs!$B$5 - B2316, 0)</f>
        <v>14.931474999999987</v>
      </c>
      <c r="G2316" s="3">
        <f t="shared" si="325"/>
        <v>1</v>
      </c>
      <c r="H2316" t="str">
        <f t="shared" si="326"/>
        <v>Charge</v>
      </c>
      <c r="I2316" s="3">
        <f t="shared" si="331"/>
        <v>340</v>
      </c>
      <c r="J2316" s="3">
        <f t="shared" si="332"/>
        <v>0</v>
      </c>
      <c r="K2316" s="3">
        <f>MIN(Inputs!$B$2, (Inputs!$B$8 - I2316)/Inputs!$B$9)</f>
        <v>0</v>
      </c>
      <c r="L2316" s="3">
        <f>MAX(MIN(Inputs!$B$2, I2316*Inputs!$B$10, Inputs!$B$8*Inputs!$B$4 - J2316), 0)</f>
        <v>170</v>
      </c>
      <c r="M2316" s="3">
        <f t="shared" si="327"/>
        <v>0</v>
      </c>
      <c r="N2316" s="3">
        <f t="shared" si="328"/>
        <v>0</v>
      </c>
      <c r="O2316" s="3">
        <f>IF(H2316="Reg", MIN(Inputs!$B$2, I2316*Inputs!$B$10, (Inputs!$B$8-I2316)/Inputs!$B$9), 0)</f>
        <v>0</v>
      </c>
      <c r="P2316" s="3">
        <f t="shared" si="329"/>
        <v>0</v>
      </c>
      <c r="Q2316" s="3">
        <f t="shared" si="330"/>
        <v>0</v>
      </c>
      <c r="R2316" s="3">
        <f>I2316 + M2316*Inputs!$B$9 - N2316/Inputs!$B$10</f>
        <v>340</v>
      </c>
    </row>
    <row r="2317" spans="1:18" x14ac:dyDescent="0.3">
      <c r="A2317" s="4">
        <v>46119.458333333343</v>
      </c>
      <c r="B2317" s="3">
        <v>15.5525</v>
      </c>
      <c r="C2317" s="3">
        <v>0.64</v>
      </c>
      <c r="D2317" s="3">
        <f t="shared" si="324"/>
        <v>35.021562499999987</v>
      </c>
      <c r="E2317" s="3">
        <f>MAX(B2317 - D2317/Inputs!$B$5, 0)</f>
        <v>0</v>
      </c>
      <c r="F2317" s="3">
        <f>MAX(D2317*Inputs!$B$5 - B2317, 0)</f>
        <v>15.266474999999987</v>
      </c>
      <c r="G2317" s="3">
        <f t="shared" si="325"/>
        <v>0.64</v>
      </c>
      <c r="H2317" t="str">
        <f t="shared" si="326"/>
        <v>Charge</v>
      </c>
      <c r="I2317" s="3">
        <f t="shared" si="331"/>
        <v>340</v>
      </c>
      <c r="J2317" s="3">
        <f t="shared" si="332"/>
        <v>0</v>
      </c>
      <c r="K2317" s="3">
        <f>MIN(Inputs!$B$2, (Inputs!$B$8 - I2317)/Inputs!$B$9)</f>
        <v>0</v>
      </c>
      <c r="L2317" s="3">
        <f>MAX(MIN(Inputs!$B$2, I2317*Inputs!$B$10, Inputs!$B$8*Inputs!$B$4 - J2317), 0)</f>
        <v>170</v>
      </c>
      <c r="M2317" s="3">
        <f t="shared" si="327"/>
        <v>0</v>
      </c>
      <c r="N2317" s="3">
        <f t="shared" si="328"/>
        <v>0</v>
      </c>
      <c r="O2317" s="3">
        <f>IF(H2317="Reg", MIN(Inputs!$B$2, I2317*Inputs!$B$10, (Inputs!$B$8-I2317)/Inputs!$B$9), 0)</f>
        <v>0</v>
      </c>
      <c r="P2317" s="3">
        <f t="shared" si="329"/>
        <v>0</v>
      </c>
      <c r="Q2317" s="3">
        <f t="shared" si="330"/>
        <v>0</v>
      </c>
      <c r="R2317" s="3">
        <f>I2317 + M2317*Inputs!$B$9 - N2317/Inputs!$B$10</f>
        <v>340</v>
      </c>
    </row>
    <row r="2318" spans="1:18" x14ac:dyDescent="0.3">
      <c r="A2318" s="4">
        <v>46119.5</v>
      </c>
      <c r="B2318" s="3">
        <v>19.0275</v>
      </c>
      <c r="C2318" s="3">
        <v>0.48</v>
      </c>
      <c r="D2318" s="3">
        <f t="shared" si="324"/>
        <v>35.021562499999987</v>
      </c>
      <c r="E2318" s="3">
        <f>MAX(B2318 - D2318/Inputs!$B$5, 0)</f>
        <v>0</v>
      </c>
      <c r="F2318" s="3">
        <f>MAX(D2318*Inputs!$B$5 - B2318, 0)</f>
        <v>11.791474999999988</v>
      </c>
      <c r="G2318" s="3">
        <f t="shared" si="325"/>
        <v>0.48</v>
      </c>
      <c r="H2318" t="str">
        <f t="shared" si="326"/>
        <v>Charge</v>
      </c>
      <c r="I2318" s="3">
        <f t="shared" si="331"/>
        <v>340</v>
      </c>
      <c r="J2318" s="3">
        <f t="shared" si="332"/>
        <v>0</v>
      </c>
      <c r="K2318" s="3">
        <f>MIN(Inputs!$B$2, (Inputs!$B$8 - I2318)/Inputs!$B$9)</f>
        <v>0</v>
      </c>
      <c r="L2318" s="3">
        <f>MAX(MIN(Inputs!$B$2, I2318*Inputs!$B$10, Inputs!$B$8*Inputs!$B$4 - J2318), 0)</f>
        <v>170</v>
      </c>
      <c r="M2318" s="3">
        <f t="shared" si="327"/>
        <v>0</v>
      </c>
      <c r="N2318" s="3">
        <f t="shared" si="328"/>
        <v>0</v>
      </c>
      <c r="O2318" s="3">
        <f>IF(H2318="Reg", MIN(Inputs!$B$2, I2318*Inputs!$B$10, (Inputs!$B$8-I2318)/Inputs!$B$9), 0)</f>
        <v>0</v>
      </c>
      <c r="P2318" s="3">
        <f t="shared" si="329"/>
        <v>0</v>
      </c>
      <c r="Q2318" s="3">
        <f t="shared" si="330"/>
        <v>0</v>
      </c>
      <c r="R2318" s="3">
        <f>I2318 + M2318*Inputs!$B$9 - N2318/Inputs!$B$10</f>
        <v>340</v>
      </c>
    </row>
    <row r="2319" spans="1:18" x14ac:dyDescent="0.3">
      <c r="A2319" s="4">
        <v>46119.541666666657</v>
      </c>
      <c r="B2319" s="3">
        <v>27.232500000000002</v>
      </c>
      <c r="C2319" s="3">
        <v>0.49</v>
      </c>
      <c r="D2319" s="3">
        <f t="shared" si="324"/>
        <v>35.021562499999987</v>
      </c>
      <c r="E2319" s="3">
        <f>MAX(B2319 - D2319/Inputs!$B$5, 0)</f>
        <v>0</v>
      </c>
      <c r="F2319" s="3">
        <f>MAX(D2319*Inputs!$B$5 - B2319, 0)</f>
        <v>3.5864749999999859</v>
      </c>
      <c r="G2319" s="3">
        <f t="shared" si="325"/>
        <v>0.49</v>
      </c>
      <c r="H2319" t="str">
        <f t="shared" si="326"/>
        <v>Charge</v>
      </c>
      <c r="I2319" s="3">
        <f t="shared" si="331"/>
        <v>340</v>
      </c>
      <c r="J2319" s="3">
        <f t="shared" si="332"/>
        <v>0</v>
      </c>
      <c r="K2319" s="3">
        <f>MIN(Inputs!$B$2, (Inputs!$B$8 - I2319)/Inputs!$B$9)</f>
        <v>0</v>
      </c>
      <c r="L2319" s="3">
        <f>MAX(MIN(Inputs!$B$2, I2319*Inputs!$B$10, Inputs!$B$8*Inputs!$B$4 - J2319), 0)</f>
        <v>170</v>
      </c>
      <c r="M2319" s="3">
        <f t="shared" si="327"/>
        <v>0</v>
      </c>
      <c r="N2319" s="3">
        <f t="shared" si="328"/>
        <v>0</v>
      </c>
      <c r="O2319" s="3">
        <f>IF(H2319="Reg", MIN(Inputs!$B$2, I2319*Inputs!$B$10, (Inputs!$B$8-I2319)/Inputs!$B$9), 0)</f>
        <v>0</v>
      </c>
      <c r="P2319" s="3">
        <f t="shared" si="329"/>
        <v>0</v>
      </c>
      <c r="Q2319" s="3">
        <f t="shared" si="330"/>
        <v>0</v>
      </c>
      <c r="R2319" s="3">
        <f>I2319 + M2319*Inputs!$B$9 - N2319/Inputs!$B$10</f>
        <v>340</v>
      </c>
    </row>
    <row r="2320" spans="1:18" x14ac:dyDescent="0.3">
      <c r="A2320" s="4">
        <v>46119.583333333343</v>
      </c>
      <c r="B2320" s="3">
        <v>28.897500000000001</v>
      </c>
      <c r="C2320" s="3">
        <v>0.5</v>
      </c>
      <c r="D2320" s="3">
        <f t="shared" si="324"/>
        <v>35.021562499999987</v>
      </c>
      <c r="E2320" s="3">
        <f>MAX(B2320 - D2320/Inputs!$B$5, 0)</f>
        <v>0</v>
      </c>
      <c r="F2320" s="3">
        <f>MAX(D2320*Inputs!$B$5 - B2320, 0)</f>
        <v>1.9214749999999867</v>
      </c>
      <c r="G2320" s="3">
        <f t="shared" si="325"/>
        <v>0.5</v>
      </c>
      <c r="H2320" t="str">
        <f t="shared" si="326"/>
        <v>Charge</v>
      </c>
      <c r="I2320" s="3">
        <f t="shared" si="331"/>
        <v>340</v>
      </c>
      <c r="J2320" s="3">
        <f t="shared" si="332"/>
        <v>0</v>
      </c>
      <c r="K2320" s="3">
        <f>MIN(Inputs!$B$2, (Inputs!$B$8 - I2320)/Inputs!$B$9)</f>
        <v>0</v>
      </c>
      <c r="L2320" s="3">
        <f>MAX(MIN(Inputs!$B$2, I2320*Inputs!$B$10, Inputs!$B$8*Inputs!$B$4 - J2320), 0)</f>
        <v>170</v>
      </c>
      <c r="M2320" s="3">
        <f t="shared" si="327"/>
        <v>0</v>
      </c>
      <c r="N2320" s="3">
        <f t="shared" si="328"/>
        <v>0</v>
      </c>
      <c r="O2320" s="3">
        <f>IF(H2320="Reg", MIN(Inputs!$B$2, I2320*Inputs!$B$10, (Inputs!$B$8-I2320)/Inputs!$B$9), 0)</f>
        <v>0</v>
      </c>
      <c r="P2320" s="3">
        <f t="shared" si="329"/>
        <v>0</v>
      </c>
      <c r="Q2320" s="3">
        <f t="shared" si="330"/>
        <v>0</v>
      </c>
      <c r="R2320" s="3">
        <f>I2320 + M2320*Inputs!$B$9 - N2320/Inputs!$B$10</f>
        <v>340</v>
      </c>
    </row>
    <row r="2321" spans="1:18" x14ac:dyDescent="0.3">
      <c r="A2321" s="4">
        <v>46119.625</v>
      </c>
      <c r="B2321" s="3">
        <v>30.324999999999999</v>
      </c>
      <c r="C2321" s="3">
        <v>0.51</v>
      </c>
      <c r="D2321" s="3">
        <f t="shared" si="324"/>
        <v>35.021562499999987</v>
      </c>
      <c r="E2321" s="3">
        <f>MAX(B2321 - D2321/Inputs!$B$5, 0)</f>
        <v>0</v>
      </c>
      <c r="F2321" s="3">
        <f>MAX(D2321*Inputs!$B$5 - B2321, 0)</f>
        <v>0.49397499999998828</v>
      </c>
      <c r="G2321" s="3">
        <f t="shared" si="325"/>
        <v>0.51</v>
      </c>
      <c r="H2321" t="str">
        <f t="shared" si="326"/>
        <v>Reg</v>
      </c>
      <c r="I2321" s="3">
        <f t="shared" si="331"/>
        <v>340</v>
      </c>
      <c r="J2321" s="3">
        <f t="shared" si="332"/>
        <v>0</v>
      </c>
      <c r="K2321" s="3">
        <f>MIN(Inputs!$B$2, (Inputs!$B$8 - I2321)/Inputs!$B$9)</f>
        <v>0</v>
      </c>
      <c r="L2321" s="3">
        <f>MAX(MIN(Inputs!$B$2, I2321*Inputs!$B$10, Inputs!$B$8*Inputs!$B$4 - J2321), 0)</f>
        <v>170</v>
      </c>
      <c r="M2321" s="3">
        <f t="shared" si="327"/>
        <v>0</v>
      </c>
      <c r="N2321" s="3">
        <f t="shared" si="328"/>
        <v>0</v>
      </c>
      <c r="O2321" s="3">
        <f>IF(H2321="Reg", MIN(Inputs!$B$2, I2321*Inputs!$B$10, (Inputs!$B$8-I2321)/Inputs!$B$9), 0)</f>
        <v>0</v>
      </c>
      <c r="P2321" s="3">
        <f t="shared" si="329"/>
        <v>0</v>
      </c>
      <c r="Q2321" s="3">
        <f t="shared" si="330"/>
        <v>0</v>
      </c>
      <c r="R2321" s="3">
        <f>I2321 + M2321*Inputs!$B$9 - N2321/Inputs!$B$10</f>
        <v>340</v>
      </c>
    </row>
    <row r="2322" spans="1:18" x14ac:dyDescent="0.3">
      <c r="A2322" s="4">
        <v>46119.666666666657</v>
      </c>
      <c r="B2322" s="3">
        <v>32.07</v>
      </c>
      <c r="C2322" s="3">
        <v>0.75</v>
      </c>
      <c r="D2322" s="3">
        <f t="shared" si="324"/>
        <v>35.021562499999987</v>
      </c>
      <c r="E2322" s="3">
        <f>MAX(B2322 - D2322/Inputs!$B$5, 0)</f>
        <v>0</v>
      </c>
      <c r="F2322" s="3">
        <f>MAX(D2322*Inputs!$B$5 - B2322, 0)</f>
        <v>0</v>
      </c>
      <c r="G2322" s="3">
        <f t="shared" si="325"/>
        <v>0.75</v>
      </c>
      <c r="H2322" t="str">
        <f t="shared" si="326"/>
        <v>Reg</v>
      </c>
      <c r="I2322" s="3">
        <f t="shared" si="331"/>
        <v>340</v>
      </c>
      <c r="J2322" s="3">
        <f t="shared" si="332"/>
        <v>0</v>
      </c>
      <c r="K2322" s="3">
        <f>MIN(Inputs!$B$2, (Inputs!$B$8 - I2322)/Inputs!$B$9)</f>
        <v>0</v>
      </c>
      <c r="L2322" s="3">
        <f>MAX(MIN(Inputs!$B$2, I2322*Inputs!$B$10, Inputs!$B$8*Inputs!$B$4 - J2322), 0)</f>
        <v>170</v>
      </c>
      <c r="M2322" s="3">
        <f t="shared" si="327"/>
        <v>0</v>
      </c>
      <c r="N2322" s="3">
        <f t="shared" si="328"/>
        <v>0</v>
      </c>
      <c r="O2322" s="3">
        <f>IF(H2322="Reg", MIN(Inputs!$B$2, I2322*Inputs!$B$10, (Inputs!$B$8-I2322)/Inputs!$B$9), 0)</f>
        <v>0</v>
      </c>
      <c r="P2322" s="3">
        <f t="shared" si="329"/>
        <v>0</v>
      </c>
      <c r="Q2322" s="3">
        <f t="shared" si="330"/>
        <v>0</v>
      </c>
      <c r="R2322" s="3">
        <f>I2322 + M2322*Inputs!$B$9 - N2322/Inputs!$B$10</f>
        <v>340</v>
      </c>
    </row>
    <row r="2323" spans="1:18" x14ac:dyDescent="0.3">
      <c r="A2323" s="4">
        <v>46119.708333333343</v>
      </c>
      <c r="B2323" s="3">
        <v>45.885000000000005</v>
      </c>
      <c r="C2323" s="3">
        <v>0.75</v>
      </c>
      <c r="D2323" s="3">
        <f t="shared" si="324"/>
        <v>35.021562499999987</v>
      </c>
      <c r="E2323" s="3">
        <f>MAX(B2323 - D2323/Inputs!$B$5, 0)</f>
        <v>6.0877698863636525</v>
      </c>
      <c r="F2323" s="3">
        <f>MAX(D2323*Inputs!$B$5 - B2323, 0)</f>
        <v>0</v>
      </c>
      <c r="G2323" s="3">
        <f t="shared" si="325"/>
        <v>0.75</v>
      </c>
      <c r="H2323" t="str">
        <f t="shared" si="326"/>
        <v>Discharge</v>
      </c>
      <c r="I2323" s="3">
        <f t="shared" si="331"/>
        <v>340</v>
      </c>
      <c r="J2323" s="3">
        <f t="shared" si="332"/>
        <v>0</v>
      </c>
      <c r="K2323" s="3">
        <f>MIN(Inputs!$B$2, (Inputs!$B$8 - I2323)/Inputs!$B$9)</f>
        <v>0</v>
      </c>
      <c r="L2323" s="3">
        <f>MAX(MIN(Inputs!$B$2, I2323*Inputs!$B$10, Inputs!$B$8*Inputs!$B$4 - J2323), 0)</f>
        <v>170</v>
      </c>
      <c r="M2323" s="3">
        <f t="shared" si="327"/>
        <v>0</v>
      </c>
      <c r="N2323" s="3">
        <f t="shared" si="328"/>
        <v>170</v>
      </c>
      <c r="O2323" s="3">
        <f>IF(H2323="Reg", MIN(Inputs!$B$2, I2323*Inputs!$B$10, (Inputs!$B$8-I2323)/Inputs!$B$9), 0)</f>
        <v>0</v>
      </c>
      <c r="P2323" s="3">
        <f t="shared" si="329"/>
        <v>7800.4500000000007</v>
      </c>
      <c r="Q2323" s="3">
        <f t="shared" si="330"/>
        <v>0</v>
      </c>
      <c r="R2323" s="3">
        <f>I2323 + M2323*Inputs!$B$9 - N2323/Inputs!$B$10</f>
        <v>158.77939109773115</v>
      </c>
    </row>
    <row r="2324" spans="1:18" x14ac:dyDescent="0.3">
      <c r="A2324" s="4">
        <v>46119.75</v>
      </c>
      <c r="B2324" s="3">
        <v>74.575000000000003</v>
      </c>
      <c r="C2324" s="3">
        <v>29.99</v>
      </c>
      <c r="D2324" s="3">
        <f t="shared" si="324"/>
        <v>35.021562499999987</v>
      </c>
      <c r="E2324" s="3">
        <f>MAX(B2324 - D2324/Inputs!$B$5, 0)</f>
        <v>34.77776988636365</v>
      </c>
      <c r="F2324" s="3">
        <f>MAX(D2324*Inputs!$B$5 - B2324, 0)</f>
        <v>0</v>
      </c>
      <c r="G2324" s="3">
        <f t="shared" si="325"/>
        <v>29.99</v>
      </c>
      <c r="H2324" t="str">
        <f t="shared" si="326"/>
        <v>Discharge</v>
      </c>
      <c r="I2324" s="3">
        <f t="shared" si="331"/>
        <v>158.77939109773115</v>
      </c>
      <c r="J2324" s="3">
        <f t="shared" si="332"/>
        <v>170</v>
      </c>
      <c r="K2324" s="3">
        <f>MIN(Inputs!$B$2, (Inputs!$B$8 - I2324)/Inputs!$B$9)</f>
        <v>170</v>
      </c>
      <c r="L2324" s="3">
        <f>MAX(MIN(Inputs!$B$2, I2324*Inputs!$B$10, Inputs!$B$8*Inputs!$B$4 - J2324), 0)</f>
        <v>148.94827166799323</v>
      </c>
      <c r="M2324" s="3">
        <f t="shared" si="327"/>
        <v>0</v>
      </c>
      <c r="N2324" s="3">
        <f t="shared" si="328"/>
        <v>148.94827166799323</v>
      </c>
      <c r="O2324" s="3">
        <f>IF(H2324="Reg", MIN(Inputs!$B$2, I2324*Inputs!$B$10, (Inputs!$B$8-I2324)/Inputs!$B$9), 0)</f>
        <v>0</v>
      </c>
      <c r="P2324" s="3">
        <f t="shared" si="329"/>
        <v>11107.817359640596</v>
      </c>
      <c r="Q2324" s="3">
        <f t="shared" si="330"/>
        <v>0</v>
      </c>
      <c r="R2324" s="3">
        <f>I2324 + M2324*Inputs!$B$9 - N2324/Inputs!$B$10</f>
        <v>0</v>
      </c>
    </row>
    <row r="2325" spans="1:18" x14ac:dyDescent="0.3">
      <c r="A2325" s="4">
        <v>46119.791666666657</v>
      </c>
      <c r="B2325" s="3">
        <v>136.55000000000001</v>
      </c>
      <c r="C2325" s="3">
        <v>29.99</v>
      </c>
      <c r="D2325" s="3">
        <f t="shared" si="324"/>
        <v>35.021562499999987</v>
      </c>
      <c r="E2325" s="3">
        <f>MAX(B2325 - D2325/Inputs!$B$5, 0)</f>
        <v>96.752769886363666</v>
      </c>
      <c r="F2325" s="3">
        <f>MAX(D2325*Inputs!$B$5 - B2325, 0)</f>
        <v>0</v>
      </c>
      <c r="G2325" s="3">
        <f t="shared" si="325"/>
        <v>29.99</v>
      </c>
      <c r="H2325" t="str">
        <f t="shared" si="326"/>
        <v>Discharge</v>
      </c>
      <c r="I2325" s="3">
        <f t="shared" si="331"/>
        <v>0</v>
      </c>
      <c r="J2325" s="3">
        <f t="shared" si="332"/>
        <v>318.94827166799325</v>
      </c>
      <c r="K2325" s="3">
        <f>MIN(Inputs!$B$2, (Inputs!$B$8 - I2325)/Inputs!$B$9)</f>
        <v>170</v>
      </c>
      <c r="L2325" s="3">
        <f>MAX(MIN(Inputs!$B$2, I2325*Inputs!$B$10, Inputs!$B$8*Inputs!$B$4 - J2325), 0)</f>
        <v>0</v>
      </c>
      <c r="M2325" s="3">
        <f t="shared" si="327"/>
        <v>0</v>
      </c>
      <c r="N2325" s="3">
        <f t="shared" si="328"/>
        <v>0</v>
      </c>
      <c r="O2325" s="3">
        <f>IF(H2325="Reg", MIN(Inputs!$B$2, I2325*Inputs!$B$10, (Inputs!$B$8-I2325)/Inputs!$B$9), 0)</f>
        <v>0</v>
      </c>
      <c r="P2325" s="3">
        <f t="shared" si="329"/>
        <v>0</v>
      </c>
      <c r="Q2325" s="3">
        <f t="shared" si="330"/>
        <v>0</v>
      </c>
      <c r="R2325" s="3">
        <f>I2325 + M2325*Inputs!$B$9 - N2325/Inputs!$B$10</f>
        <v>0</v>
      </c>
    </row>
    <row r="2326" spans="1:18" x14ac:dyDescent="0.3">
      <c r="A2326" s="4">
        <v>46119.833333333343</v>
      </c>
      <c r="B2326" s="3">
        <v>80.492499999999993</v>
      </c>
      <c r="C2326" s="3">
        <v>11.51</v>
      </c>
      <c r="D2326" s="3">
        <f t="shared" si="324"/>
        <v>35.021562499999987</v>
      </c>
      <c r="E2326" s="3">
        <f>MAX(B2326 - D2326/Inputs!$B$5, 0)</f>
        <v>40.69526988636364</v>
      </c>
      <c r="F2326" s="3">
        <f>MAX(D2326*Inputs!$B$5 - B2326, 0)</f>
        <v>0</v>
      </c>
      <c r="G2326" s="3">
        <f t="shared" si="325"/>
        <v>11.51</v>
      </c>
      <c r="H2326" t="str">
        <f t="shared" si="326"/>
        <v>Discharge</v>
      </c>
      <c r="I2326" s="3">
        <f t="shared" si="331"/>
        <v>0</v>
      </c>
      <c r="J2326" s="3">
        <f t="shared" si="332"/>
        <v>318.94827166799325</v>
      </c>
      <c r="K2326" s="3">
        <f>MIN(Inputs!$B$2, (Inputs!$B$8 - I2326)/Inputs!$B$9)</f>
        <v>170</v>
      </c>
      <c r="L2326" s="3">
        <f>MAX(MIN(Inputs!$B$2, I2326*Inputs!$B$10, Inputs!$B$8*Inputs!$B$4 - J2326), 0)</f>
        <v>0</v>
      </c>
      <c r="M2326" s="3">
        <f t="shared" si="327"/>
        <v>0</v>
      </c>
      <c r="N2326" s="3">
        <f t="shared" si="328"/>
        <v>0</v>
      </c>
      <c r="O2326" s="3">
        <f>IF(H2326="Reg", MIN(Inputs!$B$2, I2326*Inputs!$B$10, (Inputs!$B$8-I2326)/Inputs!$B$9), 0)</f>
        <v>0</v>
      </c>
      <c r="P2326" s="3">
        <f t="shared" si="329"/>
        <v>0</v>
      </c>
      <c r="Q2326" s="3">
        <f t="shared" si="330"/>
        <v>0</v>
      </c>
      <c r="R2326" s="3">
        <f>I2326 + M2326*Inputs!$B$9 - N2326/Inputs!$B$10</f>
        <v>0</v>
      </c>
    </row>
    <row r="2327" spans="1:18" x14ac:dyDescent="0.3">
      <c r="A2327" s="4">
        <v>46119.875</v>
      </c>
      <c r="B2327" s="3">
        <v>34.18</v>
      </c>
      <c r="C2327" s="3">
        <v>0.3</v>
      </c>
      <c r="D2327" s="3">
        <f t="shared" si="324"/>
        <v>35.021562499999987</v>
      </c>
      <c r="E2327" s="3">
        <f>MAX(B2327 - D2327/Inputs!$B$5, 0)</f>
        <v>0</v>
      </c>
      <c r="F2327" s="3">
        <f>MAX(D2327*Inputs!$B$5 - B2327, 0)</f>
        <v>0</v>
      </c>
      <c r="G2327" s="3">
        <f t="shared" si="325"/>
        <v>0.3</v>
      </c>
      <c r="H2327" t="str">
        <f t="shared" si="326"/>
        <v>Reg</v>
      </c>
      <c r="I2327" s="3">
        <f t="shared" si="331"/>
        <v>0</v>
      </c>
      <c r="J2327" s="3">
        <f t="shared" si="332"/>
        <v>318.94827166799325</v>
      </c>
      <c r="K2327" s="3">
        <f>MIN(Inputs!$B$2, (Inputs!$B$8 - I2327)/Inputs!$B$9)</f>
        <v>170</v>
      </c>
      <c r="L2327" s="3">
        <f>MAX(MIN(Inputs!$B$2, I2327*Inputs!$B$10, Inputs!$B$8*Inputs!$B$4 - J2327), 0)</f>
        <v>0</v>
      </c>
      <c r="M2327" s="3">
        <f t="shared" si="327"/>
        <v>0</v>
      </c>
      <c r="N2327" s="3">
        <f t="shared" si="328"/>
        <v>0</v>
      </c>
      <c r="O2327" s="3">
        <f>IF(H2327="Reg", MIN(Inputs!$B$2, I2327*Inputs!$B$10, (Inputs!$B$8-I2327)/Inputs!$B$9), 0)</f>
        <v>0</v>
      </c>
      <c r="P2327" s="3">
        <f t="shared" si="329"/>
        <v>0</v>
      </c>
      <c r="Q2327" s="3">
        <f t="shared" si="330"/>
        <v>0</v>
      </c>
      <c r="R2327" s="3">
        <f>I2327 + M2327*Inputs!$B$9 - N2327/Inputs!$B$10</f>
        <v>0</v>
      </c>
    </row>
    <row r="2328" spans="1:18" x14ac:dyDescent="0.3">
      <c r="A2328" s="4">
        <v>46119.916666666657</v>
      </c>
      <c r="B2328" s="3">
        <v>25.15</v>
      </c>
      <c r="C2328" s="3">
        <v>0.05</v>
      </c>
      <c r="D2328" s="3">
        <f t="shared" si="324"/>
        <v>35.021562499999987</v>
      </c>
      <c r="E2328" s="3">
        <f>MAX(B2328 - D2328/Inputs!$B$5, 0)</f>
        <v>0</v>
      </c>
      <c r="F2328" s="3">
        <f>MAX(D2328*Inputs!$B$5 - B2328, 0)</f>
        <v>5.668974999999989</v>
      </c>
      <c r="G2328" s="3">
        <f t="shared" si="325"/>
        <v>0.05</v>
      </c>
      <c r="H2328" t="str">
        <f t="shared" si="326"/>
        <v>Charge</v>
      </c>
      <c r="I2328" s="3">
        <f t="shared" si="331"/>
        <v>0</v>
      </c>
      <c r="J2328" s="3">
        <f t="shared" si="332"/>
        <v>318.94827166799325</v>
      </c>
      <c r="K2328" s="3">
        <f>MIN(Inputs!$B$2, (Inputs!$B$8 - I2328)/Inputs!$B$9)</f>
        <v>170</v>
      </c>
      <c r="L2328" s="3">
        <f>MAX(MIN(Inputs!$B$2, I2328*Inputs!$B$10, Inputs!$B$8*Inputs!$B$4 - J2328), 0)</f>
        <v>0</v>
      </c>
      <c r="M2328" s="3">
        <f t="shared" si="327"/>
        <v>170</v>
      </c>
      <c r="N2328" s="3">
        <f t="shared" si="328"/>
        <v>0</v>
      </c>
      <c r="O2328" s="3">
        <f>IF(H2328="Reg", MIN(Inputs!$B$2, I2328*Inputs!$B$10, (Inputs!$B$8-I2328)/Inputs!$B$9), 0)</f>
        <v>0</v>
      </c>
      <c r="P2328" s="3">
        <f t="shared" si="329"/>
        <v>-4275.5</v>
      </c>
      <c r="Q2328" s="3">
        <f t="shared" si="330"/>
        <v>0</v>
      </c>
      <c r="R2328" s="3">
        <f>I2328 + M2328*Inputs!$B$9 - N2328/Inputs!$B$10</f>
        <v>159.4741358339966</v>
      </c>
    </row>
    <row r="2329" spans="1:18" x14ac:dyDescent="0.3">
      <c r="A2329" s="4">
        <v>46119.958333333343</v>
      </c>
      <c r="B2329" s="3">
        <v>22.044999999999998</v>
      </c>
      <c r="C2329" s="3">
        <v>0.04</v>
      </c>
      <c r="D2329" s="3">
        <f t="shared" si="324"/>
        <v>35.021562499999987</v>
      </c>
      <c r="E2329" s="3">
        <f>MAX(B2329 - D2329/Inputs!$B$5, 0)</f>
        <v>0</v>
      </c>
      <c r="F2329" s="3">
        <f>MAX(D2329*Inputs!$B$5 - B2329, 0)</f>
        <v>8.7739749999999894</v>
      </c>
      <c r="G2329" s="3">
        <f t="shared" si="325"/>
        <v>0.04</v>
      </c>
      <c r="H2329" t="str">
        <f t="shared" si="326"/>
        <v>Charge</v>
      </c>
      <c r="I2329" s="3">
        <f t="shared" si="331"/>
        <v>159.4741358339966</v>
      </c>
      <c r="J2329" s="3">
        <f t="shared" si="332"/>
        <v>318.94827166799325</v>
      </c>
      <c r="K2329" s="3">
        <f>MIN(Inputs!$B$2, (Inputs!$B$8 - I2329)/Inputs!$B$9)</f>
        <v>170</v>
      </c>
      <c r="L2329" s="3">
        <f>MAX(MIN(Inputs!$B$2, I2329*Inputs!$B$10, Inputs!$B$8*Inputs!$B$4 - J2329), 0)</f>
        <v>21.051728332006746</v>
      </c>
      <c r="M2329" s="3">
        <f t="shared" si="327"/>
        <v>170</v>
      </c>
      <c r="N2329" s="3">
        <f t="shared" si="328"/>
        <v>0</v>
      </c>
      <c r="O2329" s="3">
        <f>IF(H2329="Reg", MIN(Inputs!$B$2, I2329*Inputs!$B$10, (Inputs!$B$8-I2329)/Inputs!$B$9), 0)</f>
        <v>0</v>
      </c>
      <c r="P2329" s="3">
        <f t="shared" si="329"/>
        <v>-3747.6499999999996</v>
      </c>
      <c r="Q2329" s="3">
        <f t="shared" si="330"/>
        <v>0</v>
      </c>
      <c r="R2329" s="3">
        <f>I2329 + M2329*Inputs!$B$9 - N2329/Inputs!$B$10</f>
        <v>318.9482716679932</v>
      </c>
    </row>
    <row r="2330" spans="1:18" x14ac:dyDescent="0.3">
      <c r="A2330" s="4">
        <v>46120</v>
      </c>
      <c r="B2330" s="3">
        <v>23.5075</v>
      </c>
      <c r="C2330" s="3">
        <v>0.04</v>
      </c>
      <c r="D2330" s="3">
        <f t="shared" si="324"/>
        <v>43.059479166666669</v>
      </c>
      <c r="E2330" s="3">
        <f>MAX(B2330 - D2330/Inputs!$B$5, 0)</f>
        <v>0</v>
      </c>
      <c r="F2330" s="3">
        <f>MAX(D2330*Inputs!$B$5 - B2330, 0)</f>
        <v>14.384841666666667</v>
      </c>
      <c r="G2330" s="3">
        <f t="shared" si="325"/>
        <v>0.04</v>
      </c>
      <c r="H2330" t="str">
        <f t="shared" si="326"/>
        <v>Charge</v>
      </c>
      <c r="I2330" s="3">
        <f t="shared" si="331"/>
        <v>318.9482716679932</v>
      </c>
      <c r="J2330" s="3">
        <f t="shared" si="332"/>
        <v>0</v>
      </c>
      <c r="K2330" s="3">
        <f>MIN(Inputs!$B$2, (Inputs!$B$8 - I2330)/Inputs!$B$9)</f>
        <v>22.44121780453775</v>
      </c>
      <c r="L2330" s="3">
        <f>MAX(MIN(Inputs!$B$2, I2330*Inputs!$B$10, Inputs!$B$8*Inputs!$B$4 - J2330), 0)</f>
        <v>170</v>
      </c>
      <c r="M2330" s="3">
        <f t="shared" si="327"/>
        <v>22.44121780453775</v>
      </c>
      <c r="N2330" s="3">
        <f t="shared" si="328"/>
        <v>0</v>
      </c>
      <c r="O2330" s="3">
        <f>IF(H2330="Reg", MIN(Inputs!$B$2, I2330*Inputs!$B$10, (Inputs!$B$8-I2330)/Inputs!$B$9), 0)</f>
        <v>0</v>
      </c>
      <c r="P2330" s="3">
        <f t="shared" si="329"/>
        <v>-527.53692754017118</v>
      </c>
      <c r="Q2330" s="3">
        <f t="shared" si="330"/>
        <v>0</v>
      </c>
      <c r="R2330" s="3">
        <f>I2330 + M2330*Inputs!$B$9 - N2330/Inputs!$B$10</f>
        <v>340</v>
      </c>
    </row>
    <row r="2331" spans="1:18" x14ac:dyDescent="0.3">
      <c r="A2331" s="4">
        <v>46120.041666666657</v>
      </c>
      <c r="B2331" s="3">
        <v>29.619999999999997</v>
      </c>
      <c r="C2331" s="3">
        <v>0.04</v>
      </c>
      <c r="D2331" s="3">
        <f t="shared" si="324"/>
        <v>43.059479166666669</v>
      </c>
      <c r="E2331" s="3">
        <f>MAX(B2331 - D2331/Inputs!$B$5, 0)</f>
        <v>0</v>
      </c>
      <c r="F2331" s="3">
        <f>MAX(D2331*Inputs!$B$5 - B2331, 0)</f>
        <v>8.2723416666666694</v>
      </c>
      <c r="G2331" s="3">
        <f t="shared" si="325"/>
        <v>0.04</v>
      </c>
      <c r="H2331" t="str">
        <f t="shared" si="326"/>
        <v>Charge</v>
      </c>
      <c r="I2331" s="3">
        <f t="shared" si="331"/>
        <v>340</v>
      </c>
      <c r="J2331" s="3">
        <f t="shared" si="332"/>
        <v>0</v>
      </c>
      <c r="K2331" s="3">
        <f>MIN(Inputs!$B$2, (Inputs!$B$8 - I2331)/Inputs!$B$9)</f>
        <v>0</v>
      </c>
      <c r="L2331" s="3">
        <f>MAX(MIN(Inputs!$B$2, I2331*Inputs!$B$10, Inputs!$B$8*Inputs!$B$4 - J2331), 0)</f>
        <v>170</v>
      </c>
      <c r="M2331" s="3">
        <f t="shared" si="327"/>
        <v>0</v>
      </c>
      <c r="N2331" s="3">
        <f t="shared" si="328"/>
        <v>0</v>
      </c>
      <c r="O2331" s="3">
        <f>IF(H2331="Reg", MIN(Inputs!$B$2, I2331*Inputs!$B$10, (Inputs!$B$8-I2331)/Inputs!$B$9), 0)</f>
        <v>0</v>
      </c>
      <c r="P2331" s="3">
        <f t="shared" si="329"/>
        <v>0</v>
      </c>
      <c r="Q2331" s="3">
        <f t="shared" si="330"/>
        <v>0</v>
      </c>
      <c r="R2331" s="3">
        <f>I2331 + M2331*Inputs!$B$9 - N2331/Inputs!$B$10</f>
        <v>340</v>
      </c>
    </row>
    <row r="2332" spans="1:18" x14ac:dyDescent="0.3">
      <c r="A2332" s="4">
        <v>46120.083333333343</v>
      </c>
      <c r="B2332" s="3">
        <v>27.174999999999997</v>
      </c>
      <c r="C2332" s="3">
        <v>0.04</v>
      </c>
      <c r="D2332" s="3">
        <f t="shared" si="324"/>
        <v>43.059479166666669</v>
      </c>
      <c r="E2332" s="3">
        <f>MAX(B2332 - D2332/Inputs!$B$5, 0)</f>
        <v>0</v>
      </c>
      <c r="F2332" s="3">
        <f>MAX(D2332*Inputs!$B$5 - B2332, 0)</f>
        <v>10.71734166666667</v>
      </c>
      <c r="G2332" s="3">
        <f t="shared" si="325"/>
        <v>0.04</v>
      </c>
      <c r="H2332" t="str">
        <f t="shared" si="326"/>
        <v>Charge</v>
      </c>
      <c r="I2332" s="3">
        <f t="shared" si="331"/>
        <v>340</v>
      </c>
      <c r="J2332" s="3">
        <f t="shared" si="332"/>
        <v>0</v>
      </c>
      <c r="K2332" s="3">
        <f>MIN(Inputs!$B$2, (Inputs!$B$8 - I2332)/Inputs!$B$9)</f>
        <v>0</v>
      </c>
      <c r="L2332" s="3">
        <f>MAX(MIN(Inputs!$B$2, I2332*Inputs!$B$10, Inputs!$B$8*Inputs!$B$4 - J2332), 0)</f>
        <v>170</v>
      </c>
      <c r="M2332" s="3">
        <f t="shared" si="327"/>
        <v>0</v>
      </c>
      <c r="N2332" s="3">
        <f t="shared" si="328"/>
        <v>0</v>
      </c>
      <c r="O2332" s="3">
        <f>IF(H2332="Reg", MIN(Inputs!$B$2, I2332*Inputs!$B$10, (Inputs!$B$8-I2332)/Inputs!$B$9), 0)</f>
        <v>0</v>
      </c>
      <c r="P2332" s="3">
        <f t="shared" si="329"/>
        <v>0</v>
      </c>
      <c r="Q2332" s="3">
        <f t="shared" si="330"/>
        <v>0</v>
      </c>
      <c r="R2332" s="3">
        <f>I2332 + M2332*Inputs!$B$9 - N2332/Inputs!$B$10</f>
        <v>340</v>
      </c>
    </row>
    <row r="2333" spans="1:18" x14ac:dyDescent="0.3">
      <c r="A2333" s="4">
        <v>46120.125</v>
      </c>
      <c r="B2333" s="3">
        <v>26.44</v>
      </c>
      <c r="C2333" s="3">
        <v>0.04</v>
      </c>
      <c r="D2333" s="3">
        <f t="shared" si="324"/>
        <v>43.059479166666669</v>
      </c>
      <c r="E2333" s="3">
        <f>MAX(B2333 - D2333/Inputs!$B$5, 0)</f>
        <v>0</v>
      </c>
      <c r="F2333" s="3">
        <f>MAX(D2333*Inputs!$B$5 - B2333, 0)</f>
        <v>11.452341666666666</v>
      </c>
      <c r="G2333" s="3">
        <f t="shared" si="325"/>
        <v>0.04</v>
      </c>
      <c r="H2333" t="str">
        <f t="shared" si="326"/>
        <v>Charge</v>
      </c>
      <c r="I2333" s="3">
        <f t="shared" si="331"/>
        <v>340</v>
      </c>
      <c r="J2333" s="3">
        <f t="shared" si="332"/>
        <v>0</v>
      </c>
      <c r="K2333" s="3">
        <f>MIN(Inputs!$B$2, (Inputs!$B$8 - I2333)/Inputs!$B$9)</f>
        <v>0</v>
      </c>
      <c r="L2333" s="3">
        <f>MAX(MIN(Inputs!$B$2, I2333*Inputs!$B$10, Inputs!$B$8*Inputs!$B$4 - J2333), 0)</f>
        <v>170</v>
      </c>
      <c r="M2333" s="3">
        <f t="shared" si="327"/>
        <v>0</v>
      </c>
      <c r="N2333" s="3">
        <f t="shared" si="328"/>
        <v>0</v>
      </c>
      <c r="O2333" s="3">
        <f>IF(H2333="Reg", MIN(Inputs!$B$2, I2333*Inputs!$B$10, (Inputs!$B$8-I2333)/Inputs!$B$9), 0)</f>
        <v>0</v>
      </c>
      <c r="P2333" s="3">
        <f t="shared" si="329"/>
        <v>0</v>
      </c>
      <c r="Q2333" s="3">
        <f t="shared" si="330"/>
        <v>0</v>
      </c>
      <c r="R2333" s="3">
        <f>I2333 + M2333*Inputs!$B$9 - N2333/Inputs!$B$10</f>
        <v>340</v>
      </c>
    </row>
    <row r="2334" spans="1:18" x14ac:dyDescent="0.3">
      <c r="A2334" s="4">
        <v>46120.166666666657</v>
      </c>
      <c r="B2334" s="3">
        <v>26.537499999999998</v>
      </c>
      <c r="C2334" s="3">
        <v>0.05</v>
      </c>
      <c r="D2334" s="3">
        <f t="shared" si="324"/>
        <v>43.059479166666669</v>
      </c>
      <c r="E2334" s="3">
        <f>MAX(B2334 - D2334/Inputs!$B$5, 0)</f>
        <v>0</v>
      </c>
      <c r="F2334" s="3">
        <f>MAX(D2334*Inputs!$B$5 - B2334, 0)</f>
        <v>11.354841666666669</v>
      </c>
      <c r="G2334" s="3">
        <f t="shared" si="325"/>
        <v>0.05</v>
      </c>
      <c r="H2334" t="str">
        <f t="shared" si="326"/>
        <v>Charge</v>
      </c>
      <c r="I2334" s="3">
        <f t="shared" si="331"/>
        <v>340</v>
      </c>
      <c r="J2334" s="3">
        <f t="shared" si="332"/>
        <v>0</v>
      </c>
      <c r="K2334" s="3">
        <f>MIN(Inputs!$B$2, (Inputs!$B$8 - I2334)/Inputs!$B$9)</f>
        <v>0</v>
      </c>
      <c r="L2334" s="3">
        <f>MAX(MIN(Inputs!$B$2, I2334*Inputs!$B$10, Inputs!$B$8*Inputs!$B$4 - J2334), 0)</f>
        <v>170</v>
      </c>
      <c r="M2334" s="3">
        <f t="shared" si="327"/>
        <v>0</v>
      </c>
      <c r="N2334" s="3">
        <f t="shared" si="328"/>
        <v>0</v>
      </c>
      <c r="O2334" s="3">
        <f>IF(H2334="Reg", MIN(Inputs!$B$2, I2334*Inputs!$B$10, (Inputs!$B$8-I2334)/Inputs!$B$9), 0)</f>
        <v>0</v>
      </c>
      <c r="P2334" s="3">
        <f t="shared" si="329"/>
        <v>0</v>
      </c>
      <c r="Q2334" s="3">
        <f t="shared" si="330"/>
        <v>0</v>
      </c>
      <c r="R2334" s="3">
        <f>I2334 + M2334*Inputs!$B$9 - N2334/Inputs!$B$10</f>
        <v>340</v>
      </c>
    </row>
    <row r="2335" spans="1:18" x14ac:dyDescent="0.3">
      <c r="A2335" s="4">
        <v>46120.208333333343</v>
      </c>
      <c r="B2335" s="3">
        <v>28.234999999999999</v>
      </c>
      <c r="C2335" s="3">
        <v>0.06</v>
      </c>
      <c r="D2335" s="3">
        <f t="shared" si="324"/>
        <v>43.059479166666669</v>
      </c>
      <c r="E2335" s="3">
        <f>MAX(B2335 - D2335/Inputs!$B$5, 0)</f>
        <v>0</v>
      </c>
      <c r="F2335" s="3">
        <f>MAX(D2335*Inputs!$B$5 - B2335, 0)</f>
        <v>9.6573416666666674</v>
      </c>
      <c r="G2335" s="3">
        <f t="shared" si="325"/>
        <v>0.06</v>
      </c>
      <c r="H2335" t="str">
        <f t="shared" si="326"/>
        <v>Charge</v>
      </c>
      <c r="I2335" s="3">
        <f t="shared" si="331"/>
        <v>340</v>
      </c>
      <c r="J2335" s="3">
        <f t="shared" si="332"/>
        <v>0</v>
      </c>
      <c r="K2335" s="3">
        <f>MIN(Inputs!$B$2, (Inputs!$B$8 - I2335)/Inputs!$B$9)</f>
        <v>0</v>
      </c>
      <c r="L2335" s="3">
        <f>MAX(MIN(Inputs!$B$2, I2335*Inputs!$B$10, Inputs!$B$8*Inputs!$B$4 - J2335), 0)</f>
        <v>170</v>
      </c>
      <c r="M2335" s="3">
        <f t="shared" si="327"/>
        <v>0</v>
      </c>
      <c r="N2335" s="3">
        <f t="shared" si="328"/>
        <v>0</v>
      </c>
      <c r="O2335" s="3">
        <f>IF(H2335="Reg", MIN(Inputs!$B$2, I2335*Inputs!$B$10, (Inputs!$B$8-I2335)/Inputs!$B$9), 0)</f>
        <v>0</v>
      </c>
      <c r="P2335" s="3">
        <f t="shared" si="329"/>
        <v>0</v>
      </c>
      <c r="Q2335" s="3">
        <f t="shared" si="330"/>
        <v>0</v>
      </c>
      <c r="R2335" s="3">
        <f>I2335 + M2335*Inputs!$B$9 - N2335/Inputs!$B$10</f>
        <v>340</v>
      </c>
    </row>
    <row r="2336" spans="1:18" x14ac:dyDescent="0.3">
      <c r="A2336" s="4">
        <v>46120.25</v>
      </c>
      <c r="B2336" s="3">
        <v>31.02</v>
      </c>
      <c r="C2336" s="3">
        <v>7.0000000000000007E-2</v>
      </c>
      <c r="D2336" s="3">
        <f t="shared" si="324"/>
        <v>43.059479166666669</v>
      </c>
      <c r="E2336" s="3">
        <f>MAX(B2336 - D2336/Inputs!$B$5, 0)</f>
        <v>0</v>
      </c>
      <c r="F2336" s="3">
        <f>MAX(D2336*Inputs!$B$5 - B2336, 0)</f>
        <v>6.8723416666666672</v>
      </c>
      <c r="G2336" s="3">
        <f t="shared" si="325"/>
        <v>7.0000000000000007E-2</v>
      </c>
      <c r="H2336" t="str">
        <f t="shared" si="326"/>
        <v>Charge</v>
      </c>
      <c r="I2336" s="3">
        <f t="shared" si="331"/>
        <v>340</v>
      </c>
      <c r="J2336" s="3">
        <f t="shared" si="332"/>
        <v>0</v>
      </c>
      <c r="K2336" s="3">
        <f>MIN(Inputs!$B$2, (Inputs!$B$8 - I2336)/Inputs!$B$9)</f>
        <v>0</v>
      </c>
      <c r="L2336" s="3">
        <f>MAX(MIN(Inputs!$B$2, I2336*Inputs!$B$10, Inputs!$B$8*Inputs!$B$4 - J2336), 0)</f>
        <v>170</v>
      </c>
      <c r="M2336" s="3">
        <f t="shared" si="327"/>
        <v>0</v>
      </c>
      <c r="N2336" s="3">
        <f t="shared" si="328"/>
        <v>0</v>
      </c>
      <c r="O2336" s="3">
        <f>IF(H2336="Reg", MIN(Inputs!$B$2, I2336*Inputs!$B$10, (Inputs!$B$8-I2336)/Inputs!$B$9), 0)</f>
        <v>0</v>
      </c>
      <c r="P2336" s="3">
        <f t="shared" si="329"/>
        <v>0</v>
      </c>
      <c r="Q2336" s="3">
        <f t="shared" si="330"/>
        <v>0</v>
      </c>
      <c r="R2336" s="3">
        <f>I2336 + M2336*Inputs!$B$9 - N2336/Inputs!$B$10</f>
        <v>340</v>
      </c>
    </row>
    <row r="2337" spans="1:18" x14ac:dyDescent="0.3">
      <c r="A2337" s="4">
        <v>46120.291666666657</v>
      </c>
      <c r="B2337" s="3">
        <v>44.370000000000005</v>
      </c>
      <c r="C2337" s="3">
        <v>9.4</v>
      </c>
      <c r="D2337" s="3">
        <f t="shared" si="324"/>
        <v>43.059479166666669</v>
      </c>
      <c r="E2337" s="3">
        <f>MAX(B2337 - D2337/Inputs!$B$5, 0)</f>
        <v>0</v>
      </c>
      <c r="F2337" s="3">
        <f>MAX(D2337*Inputs!$B$5 - B2337, 0)</f>
        <v>0</v>
      </c>
      <c r="G2337" s="3">
        <f t="shared" si="325"/>
        <v>9.4</v>
      </c>
      <c r="H2337" t="str">
        <f t="shared" si="326"/>
        <v>Reg</v>
      </c>
      <c r="I2337" s="3">
        <f t="shared" si="331"/>
        <v>340</v>
      </c>
      <c r="J2337" s="3">
        <f t="shared" si="332"/>
        <v>0</v>
      </c>
      <c r="K2337" s="3">
        <f>MIN(Inputs!$B$2, (Inputs!$B$8 - I2337)/Inputs!$B$9)</f>
        <v>0</v>
      </c>
      <c r="L2337" s="3">
        <f>MAX(MIN(Inputs!$B$2, I2337*Inputs!$B$10, Inputs!$B$8*Inputs!$B$4 - J2337), 0)</f>
        <v>170</v>
      </c>
      <c r="M2337" s="3">
        <f t="shared" si="327"/>
        <v>0</v>
      </c>
      <c r="N2337" s="3">
        <f t="shared" si="328"/>
        <v>0</v>
      </c>
      <c r="O2337" s="3">
        <f>IF(H2337="Reg", MIN(Inputs!$B$2, I2337*Inputs!$B$10, (Inputs!$B$8-I2337)/Inputs!$B$9), 0)</f>
        <v>0</v>
      </c>
      <c r="P2337" s="3">
        <f t="shared" si="329"/>
        <v>0</v>
      </c>
      <c r="Q2337" s="3">
        <f t="shared" si="330"/>
        <v>0</v>
      </c>
      <c r="R2337" s="3">
        <f>I2337 + M2337*Inputs!$B$9 - N2337/Inputs!$B$10</f>
        <v>340</v>
      </c>
    </row>
    <row r="2338" spans="1:18" x14ac:dyDescent="0.3">
      <c r="A2338" s="4">
        <v>46120.333333333343</v>
      </c>
      <c r="B2338" s="3">
        <v>33.19</v>
      </c>
      <c r="C2338" s="3">
        <v>5.16</v>
      </c>
      <c r="D2338" s="3">
        <f t="shared" si="324"/>
        <v>43.059479166666669</v>
      </c>
      <c r="E2338" s="3">
        <f>MAX(B2338 - D2338/Inputs!$B$5, 0)</f>
        <v>0</v>
      </c>
      <c r="F2338" s="3">
        <f>MAX(D2338*Inputs!$B$5 - B2338, 0)</f>
        <v>4.7023416666666691</v>
      </c>
      <c r="G2338" s="3">
        <f t="shared" si="325"/>
        <v>5.16</v>
      </c>
      <c r="H2338" t="str">
        <f t="shared" si="326"/>
        <v>Reg</v>
      </c>
      <c r="I2338" s="3">
        <f t="shared" si="331"/>
        <v>340</v>
      </c>
      <c r="J2338" s="3">
        <f t="shared" si="332"/>
        <v>0</v>
      </c>
      <c r="K2338" s="3">
        <f>MIN(Inputs!$B$2, (Inputs!$B$8 - I2338)/Inputs!$B$9)</f>
        <v>0</v>
      </c>
      <c r="L2338" s="3">
        <f>MAX(MIN(Inputs!$B$2, I2338*Inputs!$B$10, Inputs!$B$8*Inputs!$B$4 - J2338), 0)</f>
        <v>170</v>
      </c>
      <c r="M2338" s="3">
        <f t="shared" si="327"/>
        <v>0</v>
      </c>
      <c r="N2338" s="3">
        <f t="shared" si="328"/>
        <v>0</v>
      </c>
      <c r="O2338" s="3">
        <f>IF(H2338="Reg", MIN(Inputs!$B$2, I2338*Inputs!$B$10, (Inputs!$B$8-I2338)/Inputs!$B$9), 0)</f>
        <v>0</v>
      </c>
      <c r="P2338" s="3">
        <f t="shared" si="329"/>
        <v>0</v>
      </c>
      <c r="Q2338" s="3">
        <f t="shared" si="330"/>
        <v>0</v>
      </c>
      <c r="R2338" s="3">
        <f>I2338 + M2338*Inputs!$B$9 - N2338/Inputs!$B$10</f>
        <v>340</v>
      </c>
    </row>
    <row r="2339" spans="1:18" x14ac:dyDescent="0.3">
      <c r="A2339" s="4">
        <v>46120.375</v>
      </c>
      <c r="B2339" s="3">
        <v>20.83</v>
      </c>
      <c r="C2339" s="3">
        <v>1.94</v>
      </c>
      <c r="D2339" s="3">
        <f t="shared" si="324"/>
        <v>43.059479166666669</v>
      </c>
      <c r="E2339" s="3">
        <f>MAX(B2339 - D2339/Inputs!$B$5, 0)</f>
        <v>0</v>
      </c>
      <c r="F2339" s="3">
        <f>MAX(D2339*Inputs!$B$5 - B2339, 0)</f>
        <v>17.062341666666669</v>
      </c>
      <c r="G2339" s="3">
        <f t="shared" si="325"/>
        <v>1.94</v>
      </c>
      <c r="H2339" t="str">
        <f t="shared" si="326"/>
        <v>Charge</v>
      </c>
      <c r="I2339" s="3">
        <f t="shared" si="331"/>
        <v>340</v>
      </c>
      <c r="J2339" s="3">
        <f t="shared" si="332"/>
        <v>0</v>
      </c>
      <c r="K2339" s="3">
        <f>MIN(Inputs!$B$2, (Inputs!$B$8 - I2339)/Inputs!$B$9)</f>
        <v>0</v>
      </c>
      <c r="L2339" s="3">
        <f>MAX(MIN(Inputs!$B$2, I2339*Inputs!$B$10, Inputs!$B$8*Inputs!$B$4 - J2339), 0)</f>
        <v>170</v>
      </c>
      <c r="M2339" s="3">
        <f t="shared" si="327"/>
        <v>0</v>
      </c>
      <c r="N2339" s="3">
        <f t="shared" si="328"/>
        <v>0</v>
      </c>
      <c r="O2339" s="3">
        <f>IF(H2339="Reg", MIN(Inputs!$B$2, I2339*Inputs!$B$10, (Inputs!$B$8-I2339)/Inputs!$B$9), 0)</f>
        <v>0</v>
      </c>
      <c r="P2339" s="3">
        <f t="shared" si="329"/>
        <v>0</v>
      </c>
      <c r="Q2339" s="3">
        <f t="shared" si="330"/>
        <v>0</v>
      </c>
      <c r="R2339" s="3">
        <f>I2339 + M2339*Inputs!$B$9 - N2339/Inputs!$B$10</f>
        <v>340</v>
      </c>
    </row>
    <row r="2340" spans="1:18" x14ac:dyDescent="0.3">
      <c r="A2340" s="4">
        <v>46120.416666666657</v>
      </c>
      <c r="B2340" s="3">
        <v>19.940000000000001</v>
      </c>
      <c r="C2340" s="3">
        <v>1</v>
      </c>
      <c r="D2340" s="3">
        <f t="shared" si="324"/>
        <v>43.059479166666669</v>
      </c>
      <c r="E2340" s="3">
        <f>MAX(B2340 - D2340/Inputs!$B$5, 0)</f>
        <v>0</v>
      </c>
      <c r="F2340" s="3">
        <f>MAX(D2340*Inputs!$B$5 - B2340, 0)</f>
        <v>17.952341666666666</v>
      </c>
      <c r="G2340" s="3">
        <f t="shared" si="325"/>
        <v>1</v>
      </c>
      <c r="H2340" t="str">
        <f t="shared" si="326"/>
        <v>Charge</v>
      </c>
      <c r="I2340" s="3">
        <f t="shared" si="331"/>
        <v>340</v>
      </c>
      <c r="J2340" s="3">
        <f t="shared" si="332"/>
        <v>0</v>
      </c>
      <c r="K2340" s="3">
        <f>MIN(Inputs!$B$2, (Inputs!$B$8 - I2340)/Inputs!$B$9)</f>
        <v>0</v>
      </c>
      <c r="L2340" s="3">
        <f>MAX(MIN(Inputs!$B$2, I2340*Inputs!$B$10, Inputs!$B$8*Inputs!$B$4 - J2340), 0)</f>
        <v>170</v>
      </c>
      <c r="M2340" s="3">
        <f t="shared" si="327"/>
        <v>0</v>
      </c>
      <c r="N2340" s="3">
        <f t="shared" si="328"/>
        <v>0</v>
      </c>
      <c r="O2340" s="3">
        <f>IF(H2340="Reg", MIN(Inputs!$B$2, I2340*Inputs!$B$10, (Inputs!$B$8-I2340)/Inputs!$B$9), 0)</f>
        <v>0</v>
      </c>
      <c r="P2340" s="3">
        <f t="shared" si="329"/>
        <v>0</v>
      </c>
      <c r="Q2340" s="3">
        <f t="shared" si="330"/>
        <v>0</v>
      </c>
      <c r="R2340" s="3">
        <f>I2340 + M2340*Inputs!$B$9 - N2340/Inputs!$B$10</f>
        <v>340</v>
      </c>
    </row>
    <row r="2341" spans="1:18" x14ac:dyDescent="0.3">
      <c r="A2341" s="4">
        <v>46120.458333333343</v>
      </c>
      <c r="B2341" s="3">
        <v>20.25</v>
      </c>
      <c r="C2341" s="3">
        <v>0.79</v>
      </c>
      <c r="D2341" s="3">
        <f t="shared" si="324"/>
        <v>43.059479166666669</v>
      </c>
      <c r="E2341" s="3">
        <f>MAX(B2341 - D2341/Inputs!$B$5, 0)</f>
        <v>0</v>
      </c>
      <c r="F2341" s="3">
        <f>MAX(D2341*Inputs!$B$5 - B2341, 0)</f>
        <v>17.642341666666667</v>
      </c>
      <c r="G2341" s="3">
        <f t="shared" si="325"/>
        <v>0.79</v>
      </c>
      <c r="H2341" t="str">
        <f t="shared" si="326"/>
        <v>Charge</v>
      </c>
      <c r="I2341" s="3">
        <f t="shared" si="331"/>
        <v>340</v>
      </c>
      <c r="J2341" s="3">
        <f t="shared" si="332"/>
        <v>0</v>
      </c>
      <c r="K2341" s="3">
        <f>MIN(Inputs!$B$2, (Inputs!$B$8 - I2341)/Inputs!$B$9)</f>
        <v>0</v>
      </c>
      <c r="L2341" s="3">
        <f>MAX(MIN(Inputs!$B$2, I2341*Inputs!$B$10, Inputs!$B$8*Inputs!$B$4 - J2341), 0)</f>
        <v>170</v>
      </c>
      <c r="M2341" s="3">
        <f t="shared" si="327"/>
        <v>0</v>
      </c>
      <c r="N2341" s="3">
        <f t="shared" si="328"/>
        <v>0</v>
      </c>
      <c r="O2341" s="3">
        <f>IF(H2341="Reg", MIN(Inputs!$B$2, I2341*Inputs!$B$10, (Inputs!$B$8-I2341)/Inputs!$B$9), 0)</f>
        <v>0</v>
      </c>
      <c r="P2341" s="3">
        <f t="shared" si="329"/>
        <v>0</v>
      </c>
      <c r="Q2341" s="3">
        <f t="shared" si="330"/>
        <v>0</v>
      </c>
      <c r="R2341" s="3">
        <f>I2341 + M2341*Inputs!$B$9 - N2341/Inputs!$B$10</f>
        <v>340</v>
      </c>
    </row>
    <row r="2342" spans="1:18" x14ac:dyDescent="0.3">
      <c r="A2342" s="4">
        <v>46120.5</v>
      </c>
      <c r="B2342" s="3">
        <v>20.912500000000001</v>
      </c>
      <c r="C2342" s="3">
        <v>0.64</v>
      </c>
      <c r="D2342" s="3">
        <f t="shared" si="324"/>
        <v>43.059479166666669</v>
      </c>
      <c r="E2342" s="3">
        <f>MAX(B2342 - D2342/Inputs!$B$5, 0)</f>
        <v>0</v>
      </c>
      <c r="F2342" s="3">
        <f>MAX(D2342*Inputs!$B$5 - B2342, 0)</f>
        <v>16.979841666666665</v>
      </c>
      <c r="G2342" s="3">
        <f t="shared" si="325"/>
        <v>0.64</v>
      </c>
      <c r="H2342" t="str">
        <f t="shared" si="326"/>
        <v>Charge</v>
      </c>
      <c r="I2342" s="3">
        <f t="shared" si="331"/>
        <v>340</v>
      </c>
      <c r="J2342" s="3">
        <f t="shared" si="332"/>
        <v>0</v>
      </c>
      <c r="K2342" s="3">
        <f>MIN(Inputs!$B$2, (Inputs!$B$8 - I2342)/Inputs!$B$9)</f>
        <v>0</v>
      </c>
      <c r="L2342" s="3">
        <f>MAX(MIN(Inputs!$B$2, I2342*Inputs!$B$10, Inputs!$B$8*Inputs!$B$4 - J2342), 0)</f>
        <v>170</v>
      </c>
      <c r="M2342" s="3">
        <f t="shared" si="327"/>
        <v>0</v>
      </c>
      <c r="N2342" s="3">
        <f t="shared" si="328"/>
        <v>0</v>
      </c>
      <c r="O2342" s="3">
        <f>IF(H2342="Reg", MIN(Inputs!$B$2, I2342*Inputs!$B$10, (Inputs!$B$8-I2342)/Inputs!$B$9), 0)</f>
        <v>0</v>
      </c>
      <c r="P2342" s="3">
        <f t="shared" si="329"/>
        <v>0</v>
      </c>
      <c r="Q2342" s="3">
        <f t="shared" si="330"/>
        <v>0</v>
      </c>
      <c r="R2342" s="3">
        <f>I2342 + M2342*Inputs!$B$9 - N2342/Inputs!$B$10</f>
        <v>340</v>
      </c>
    </row>
    <row r="2343" spans="1:18" x14ac:dyDescent="0.3">
      <c r="A2343" s="4">
        <v>46120.541666666657</v>
      </c>
      <c r="B2343" s="3">
        <v>22.177500000000002</v>
      </c>
      <c r="C2343" s="3">
        <v>0.54</v>
      </c>
      <c r="D2343" s="3">
        <f t="shared" si="324"/>
        <v>43.059479166666669</v>
      </c>
      <c r="E2343" s="3">
        <f>MAX(B2343 - D2343/Inputs!$B$5, 0)</f>
        <v>0</v>
      </c>
      <c r="F2343" s="3">
        <f>MAX(D2343*Inputs!$B$5 - B2343, 0)</f>
        <v>15.714841666666665</v>
      </c>
      <c r="G2343" s="3">
        <f t="shared" si="325"/>
        <v>0.54</v>
      </c>
      <c r="H2343" t="str">
        <f t="shared" si="326"/>
        <v>Charge</v>
      </c>
      <c r="I2343" s="3">
        <f t="shared" si="331"/>
        <v>340</v>
      </c>
      <c r="J2343" s="3">
        <f t="shared" si="332"/>
        <v>0</v>
      </c>
      <c r="K2343" s="3">
        <f>MIN(Inputs!$B$2, (Inputs!$B$8 - I2343)/Inputs!$B$9)</f>
        <v>0</v>
      </c>
      <c r="L2343" s="3">
        <f>MAX(MIN(Inputs!$B$2, I2343*Inputs!$B$10, Inputs!$B$8*Inputs!$B$4 - J2343), 0)</f>
        <v>170</v>
      </c>
      <c r="M2343" s="3">
        <f t="shared" si="327"/>
        <v>0</v>
      </c>
      <c r="N2343" s="3">
        <f t="shared" si="328"/>
        <v>0</v>
      </c>
      <c r="O2343" s="3">
        <f>IF(H2343="Reg", MIN(Inputs!$B$2, I2343*Inputs!$B$10, (Inputs!$B$8-I2343)/Inputs!$B$9), 0)</f>
        <v>0</v>
      </c>
      <c r="P2343" s="3">
        <f t="shared" si="329"/>
        <v>0</v>
      </c>
      <c r="Q2343" s="3">
        <f t="shared" si="330"/>
        <v>0</v>
      </c>
      <c r="R2343" s="3">
        <f>I2343 + M2343*Inputs!$B$9 - N2343/Inputs!$B$10</f>
        <v>340</v>
      </c>
    </row>
    <row r="2344" spans="1:18" x14ac:dyDescent="0.3">
      <c r="A2344" s="4">
        <v>46120.583333333343</v>
      </c>
      <c r="B2344" s="3">
        <v>25.047499999999999</v>
      </c>
      <c r="C2344" s="3">
        <v>0.71</v>
      </c>
      <c r="D2344" s="3">
        <f t="shared" si="324"/>
        <v>43.059479166666669</v>
      </c>
      <c r="E2344" s="3">
        <f>MAX(B2344 - D2344/Inputs!$B$5, 0)</f>
        <v>0</v>
      </c>
      <c r="F2344" s="3">
        <f>MAX(D2344*Inputs!$B$5 - B2344, 0)</f>
        <v>12.844841666666667</v>
      </c>
      <c r="G2344" s="3">
        <f t="shared" si="325"/>
        <v>0.71</v>
      </c>
      <c r="H2344" t="str">
        <f t="shared" si="326"/>
        <v>Charge</v>
      </c>
      <c r="I2344" s="3">
        <f t="shared" si="331"/>
        <v>340</v>
      </c>
      <c r="J2344" s="3">
        <f t="shared" si="332"/>
        <v>0</v>
      </c>
      <c r="K2344" s="3">
        <f>MIN(Inputs!$B$2, (Inputs!$B$8 - I2344)/Inputs!$B$9)</f>
        <v>0</v>
      </c>
      <c r="L2344" s="3">
        <f>MAX(MIN(Inputs!$B$2, I2344*Inputs!$B$10, Inputs!$B$8*Inputs!$B$4 - J2344), 0)</f>
        <v>170</v>
      </c>
      <c r="M2344" s="3">
        <f t="shared" si="327"/>
        <v>0</v>
      </c>
      <c r="N2344" s="3">
        <f t="shared" si="328"/>
        <v>0</v>
      </c>
      <c r="O2344" s="3">
        <f>IF(H2344="Reg", MIN(Inputs!$B$2, I2344*Inputs!$B$10, (Inputs!$B$8-I2344)/Inputs!$B$9), 0)</f>
        <v>0</v>
      </c>
      <c r="P2344" s="3">
        <f t="shared" si="329"/>
        <v>0</v>
      </c>
      <c r="Q2344" s="3">
        <f t="shared" si="330"/>
        <v>0</v>
      </c>
      <c r="R2344" s="3">
        <f>I2344 + M2344*Inputs!$B$9 - N2344/Inputs!$B$10</f>
        <v>340</v>
      </c>
    </row>
    <row r="2345" spans="1:18" x14ac:dyDescent="0.3">
      <c r="A2345" s="4">
        <v>46120.625</v>
      </c>
      <c r="B2345" s="3">
        <v>27.9925</v>
      </c>
      <c r="C2345" s="3">
        <v>0.64</v>
      </c>
      <c r="D2345" s="3">
        <f t="shared" si="324"/>
        <v>43.059479166666669</v>
      </c>
      <c r="E2345" s="3">
        <f>MAX(B2345 - D2345/Inputs!$B$5, 0)</f>
        <v>0</v>
      </c>
      <c r="F2345" s="3">
        <f>MAX(D2345*Inputs!$B$5 - B2345, 0)</f>
        <v>9.8998416666666671</v>
      </c>
      <c r="G2345" s="3">
        <f t="shared" si="325"/>
        <v>0.64</v>
      </c>
      <c r="H2345" t="str">
        <f t="shared" si="326"/>
        <v>Charge</v>
      </c>
      <c r="I2345" s="3">
        <f t="shared" si="331"/>
        <v>340</v>
      </c>
      <c r="J2345" s="3">
        <f t="shared" si="332"/>
        <v>0</v>
      </c>
      <c r="K2345" s="3">
        <f>MIN(Inputs!$B$2, (Inputs!$B$8 - I2345)/Inputs!$B$9)</f>
        <v>0</v>
      </c>
      <c r="L2345" s="3">
        <f>MAX(MIN(Inputs!$B$2, I2345*Inputs!$B$10, Inputs!$B$8*Inputs!$B$4 - J2345), 0)</f>
        <v>170</v>
      </c>
      <c r="M2345" s="3">
        <f t="shared" si="327"/>
        <v>0</v>
      </c>
      <c r="N2345" s="3">
        <f t="shared" si="328"/>
        <v>0</v>
      </c>
      <c r="O2345" s="3">
        <f>IF(H2345="Reg", MIN(Inputs!$B$2, I2345*Inputs!$B$10, (Inputs!$B$8-I2345)/Inputs!$B$9), 0)</f>
        <v>0</v>
      </c>
      <c r="P2345" s="3">
        <f t="shared" si="329"/>
        <v>0</v>
      </c>
      <c r="Q2345" s="3">
        <f t="shared" si="330"/>
        <v>0</v>
      </c>
      <c r="R2345" s="3">
        <f>I2345 + M2345*Inputs!$B$9 - N2345/Inputs!$B$10</f>
        <v>340</v>
      </c>
    </row>
    <row r="2346" spans="1:18" x14ac:dyDescent="0.3">
      <c r="A2346" s="4">
        <v>46120.666666666657</v>
      </c>
      <c r="B2346" s="3">
        <v>28.23</v>
      </c>
      <c r="C2346" s="3">
        <v>0.75</v>
      </c>
      <c r="D2346" s="3">
        <f t="shared" si="324"/>
        <v>43.059479166666669</v>
      </c>
      <c r="E2346" s="3">
        <f>MAX(B2346 - D2346/Inputs!$B$5, 0)</f>
        <v>0</v>
      </c>
      <c r="F2346" s="3">
        <f>MAX(D2346*Inputs!$B$5 - B2346, 0)</f>
        <v>9.6623416666666664</v>
      </c>
      <c r="G2346" s="3">
        <f t="shared" si="325"/>
        <v>0.75</v>
      </c>
      <c r="H2346" t="str">
        <f t="shared" si="326"/>
        <v>Charge</v>
      </c>
      <c r="I2346" s="3">
        <f t="shared" si="331"/>
        <v>340</v>
      </c>
      <c r="J2346" s="3">
        <f t="shared" si="332"/>
        <v>0</v>
      </c>
      <c r="K2346" s="3">
        <f>MIN(Inputs!$B$2, (Inputs!$B$8 - I2346)/Inputs!$B$9)</f>
        <v>0</v>
      </c>
      <c r="L2346" s="3">
        <f>MAX(MIN(Inputs!$B$2, I2346*Inputs!$B$10, Inputs!$B$8*Inputs!$B$4 - J2346), 0)</f>
        <v>170</v>
      </c>
      <c r="M2346" s="3">
        <f t="shared" si="327"/>
        <v>0</v>
      </c>
      <c r="N2346" s="3">
        <f t="shared" si="328"/>
        <v>0</v>
      </c>
      <c r="O2346" s="3">
        <f>IF(H2346="Reg", MIN(Inputs!$B$2, I2346*Inputs!$B$10, (Inputs!$B$8-I2346)/Inputs!$B$9), 0)</f>
        <v>0</v>
      </c>
      <c r="P2346" s="3">
        <f t="shared" si="329"/>
        <v>0</v>
      </c>
      <c r="Q2346" s="3">
        <f t="shared" si="330"/>
        <v>0</v>
      </c>
      <c r="R2346" s="3">
        <f>I2346 + M2346*Inputs!$B$9 - N2346/Inputs!$B$10</f>
        <v>340</v>
      </c>
    </row>
    <row r="2347" spans="1:18" x14ac:dyDescent="0.3">
      <c r="A2347" s="4">
        <v>46120.708333333343</v>
      </c>
      <c r="B2347" s="3">
        <v>34.697500000000005</v>
      </c>
      <c r="C2347" s="3">
        <v>0.6</v>
      </c>
      <c r="D2347" s="3">
        <f t="shared" si="324"/>
        <v>43.059479166666669</v>
      </c>
      <c r="E2347" s="3">
        <f>MAX(B2347 - D2347/Inputs!$B$5, 0)</f>
        <v>0</v>
      </c>
      <c r="F2347" s="3">
        <f>MAX(D2347*Inputs!$B$5 - B2347, 0)</f>
        <v>3.1948416666666617</v>
      </c>
      <c r="G2347" s="3">
        <f t="shared" si="325"/>
        <v>0.6</v>
      </c>
      <c r="H2347" t="str">
        <f t="shared" si="326"/>
        <v>Charge</v>
      </c>
      <c r="I2347" s="3">
        <f t="shared" si="331"/>
        <v>340</v>
      </c>
      <c r="J2347" s="3">
        <f t="shared" si="332"/>
        <v>0</v>
      </c>
      <c r="K2347" s="3">
        <f>MIN(Inputs!$B$2, (Inputs!$B$8 - I2347)/Inputs!$B$9)</f>
        <v>0</v>
      </c>
      <c r="L2347" s="3">
        <f>MAX(MIN(Inputs!$B$2, I2347*Inputs!$B$10, Inputs!$B$8*Inputs!$B$4 - J2347), 0)</f>
        <v>170</v>
      </c>
      <c r="M2347" s="3">
        <f t="shared" si="327"/>
        <v>0</v>
      </c>
      <c r="N2347" s="3">
        <f t="shared" si="328"/>
        <v>0</v>
      </c>
      <c r="O2347" s="3">
        <f>IF(H2347="Reg", MIN(Inputs!$B$2, I2347*Inputs!$B$10, (Inputs!$B$8-I2347)/Inputs!$B$9), 0)</f>
        <v>0</v>
      </c>
      <c r="P2347" s="3">
        <f t="shared" si="329"/>
        <v>0</v>
      </c>
      <c r="Q2347" s="3">
        <f t="shared" si="330"/>
        <v>0</v>
      </c>
      <c r="R2347" s="3">
        <f>I2347 + M2347*Inputs!$B$9 - N2347/Inputs!$B$10</f>
        <v>340</v>
      </c>
    </row>
    <row r="2348" spans="1:18" x14ac:dyDescent="0.3">
      <c r="A2348" s="4">
        <v>46120.75</v>
      </c>
      <c r="B2348" s="3">
        <v>48.682500000000005</v>
      </c>
      <c r="C2348" s="3">
        <v>9.99</v>
      </c>
      <c r="D2348" s="3">
        <f t="shared" si="324"/>
        <v>43.059479166666669</v>
      </c>
      <c r="E2348" s="3">
        <f>MAX(B2348 - D2348/Inputs!$B$5, 0)</f>
        <v>0</v>
      </c>
      <c r="F2348" s="3">
        <f>MAX(D2348*Inputs!$B$5 - B2348, 0)</f>
        <v>0</v>
      </c>
      <c r="G2348" s="3">
        <f t="shared" si="325"/>
        <v>9.99</v>
      </c>
      <c r="H2348" t="str">
        <f t="shared" si="326"/>
        <v>Reg</v>
      </c>
      <c r="I2348" s="3">
        <f t="shared" si="331"/>
        <v>340</v>
      </c>
      <c r="J2348" s="3">
        <f t="shared" si="332"/>
        <v>0</v>
      </c>
      <c r="K2348" s="3">
        <f>MIN(Inputs!$B$2, (Inputs!$B$8 - I2348)/Inputs!$B$9)</f>
        <v>0</v>
      </c>
      <c r="L2348" s="3">
        <f>MAX(MIN(Inputs!$B$2, I2348*Inputs!$B$10, Inputs!$B$8*Inputs!$B$4 - J2348), 0)</f>
        <v>170</v>
      </c>
      <c r="M2348" s="3">
        <f t="shared" si="327"/>
        <v>0</v>
      </c>
      <c r="N2348" s="3">
        <f t="shared" si="328"/>
        <v>0</v>
      </c>
      <c r="O2348" s="3">
        <f>IF(H2348="Reg", MIN(Inputs!$B$2, I2348*Inputs!$B$10, (Inputs!$B$8-I2348)/Inputs!$B$9), 0)</f>
        <v>0</v>
      </c>
      <c r="P2348" s="3">
        <f t="shared" si="329"/>
        <v>0</v>
      </c>
      <c r="Q2348" s="3">
        <f t="shared" si="330"/>
        <v>0</v>
      </c>
      <c r="R2348" s="3">
        <f>I2348 + M2348*Inputs!$B$9 - N2348/Inputs!$B$10</f>
        <v>340</v>
      </c>
    </row>
    <row r="2349" spans="1:18" x14ac:dyDescent="0.3">
      <c r="A2349" s="4">
        <v>46120.791666666657</v>
      </c>
      <c r="B2349" s="3">
        <v>106.4325</v>
      </c>
      <c r="C2349" s="3">
        <v>5.5</v>
      </c>
      <c r="D2349" s="3">
        <f t="shared" si="324"/>
        <v>43.059479166666669</v>
      </c>
      <c r="E2349" s="3">
        <f>MAX(B2349 - D2349/Inputs!$B$5, 0)</f>
        <v>57.501273674242427</v>
      </c>
      <c r="F2349" s="3">
        <f>MAX(D2349*Inputs!$B$5 - B2349, 0)</f>
        <v>0</v>
      </c>
      <c r="G2349" s="3">
        <f t="shared" si="325"/>
        <v>5.5</v>
      </c>
      <c r="H2349" t="str">
        <f t="shared" si="326"/>
        <v>Discharge</v>
      </c>
      <c r="I2349" s="3">
        <f t="shared" si="331"/>
        <v>340</v>
      </c>
      <c r="J2349" s="3">
        <f t="shared" si="332"/>
        <v>0</v>
      </c>
      <c r="K2349" s="3">
        <f>MIN(Inputs!$B$2, (Inputs!$B$8 - I2349)/Inputs!$B$9)</f>
        <v>0</v>
      </c>
      <c r="L2349" s="3">
        <f>MAX(MIN(Inputs!$B$2, I2349*Inputs!$B$10, Inputs!$B$8*Inputs!$B$4 - J2349), 0)</f>
        <v>170</v>
      </c>
      <c r="M2349" s="3">
        <f t="shared" si="327"/>
        <v>0</v>
      </c>
      <c r="N2349" s="3">
        <f t="shared" si="328"/>
        <v>170</v>
      </c>
      <c r="O2349" s="3">
        <f>IF(H2349="Reg", MIN(Inputs!$B$2, I2349*Inputs!$B$10, (Inputs!$B$8-I2349)/Inputs!$B$9), 0)</f>
        <v>0</v>
      </c>
      <c r="P2349" s="3">
        <f t="shared" si="329"/>
        <v>18093.525000000001</v>
      </c>
      <c r="Q2349" s="3">
        <f t="shared" si="330"/>
        <v>0</v>
      </c>
      <c r="R2349" s="3">
        <f>I2349 + M2349*Inputs!$B$9 - N2349/Inputs!$B$10</f>
        <v>158.77939109773115</v>
      </c>
    </row>
    <row r="2350" spans="1:18" x14ac:dyDescent="0.3">
      <c r="A2350" s="4">
        <v>46120.833333333343</v>
      </c>
      <c r="B2350" s="3">
        <v>133.45250000000001</v>
      </c>
      <c r="C2350" s="3">
        <v>1.5</v>
      </c>
      <c r="D2350" s="3">
        <f t="shared" si="324"/>
        <v>43.059479166666669</v>
      </c>
      <c r="E2350" s="3">
        <f>MAX(B2350 - D2350/Inputs!$B$5, 0)</f>
        <v>84.521273674242437</v>
      </c>
      <c r="F2350" s="3">
        <f>MAX(D2350*Inputs!$B$5 - B2350, 0)</f>
        <v>0</v>
      </c>
      <c r="G2350" s="3">
        <f t="shared" si="325"/>
        <v>1.5</v>
      </c>
      <c r="H2350" t="str">
        <f t="shared" si="326"/>
        <v>Discharge</v>
      </c>
      <c r="I2350" s="3">
        <f t="shared" si="331"/>
        <v>158.77939109773115</v>
      </c>
      <c r="J2350" s="3">
        <f t="shared" si="332"/>
        <v>170</v>
      </c>
      <c r="K2350" s="3">
        <f>MIN(Inputs!$B$2, (Inputs!$B$8 - I2350)/Inputs!$B$9)</f>
        <v>170</v>
      </c>
      <c r="L2350" s="3">
        <f>MAX(MIN(Inputs!$B$2, I2350*Inputs!$B$10, Inputs!$B$8*Inputs!$B$4 - J2350), 0)</f>
        <v>148.94827166799323</v>
      </c>
      <c r="M2350" s="3">
        <f t="shared" si="327"/>
        <v>0</v>
      </c>
      <c r="N2350" s="3">
        <f t="shared" si="328"/>
        <v>148.94827166799323</v>
      </c>
      <c r="O2350" s="3">
        <f>IF(H2350="Reg", MIN(Inputs!$B$2, I2350*Inputs!$B$10, (Inputs!$B$8-I2350)/Inputs!$B$9), 0)</f>
        <v>0</v>
      </c>
      <c r="P2350" s="3">
        <f t="shared" si="329"/>
        <v>19877.519224772866</v>
      </c>
      <c r="Q2350" s="3">
        <f t="shared" si="330"/>
        <v>0</v>
      </c>
      <c r="R2350" s="3">
        <f>I2350 + M2350*Inputs!$B$9 - N2350/Inputs!$B$10</f>
        <v>0</v>
      </c>
    </row>
    <row r="2351" spans="1:18" x14ac:dyDescent="0.3">
      <c r="A2351" s="4">
        <v>46120.875</v>
      </c>
      <c r="B2351" s="3">
        <v>132.51249999999999</v>
      </c>
      <c r="C2351" s="3">
        <v>0.05</v>
      </c>
      <c r="D2351" s="3">
        <f t="shared" si="324"/>
        <v>43.059479166666669</v>
      </c>
      <c r="E2351" s="3">
        <f>MAX(B2351 - D2351/Inputs!$B$5, 0)</f>
        <v>83.581273674242411</v>
      </c>
      <c r="F2351" s="3">
        <f>MAX(D2351*Inputs!$B$5 - B2351, 0)</f>
        <v>0</v>
      </c>
      <c r="G2351" s="3">
        <f t="shared" si="325"/>
        <v>0.05</v>
      </c>
      <c r="H2351" t="str">
        <f t="shared" si="326"/>
        <v>Discharge</v>
      </c>
      <c r="I2351" s="3">
        <f t="shared" si="331"/>
        <v>0</v>
      </c>
      <c r="J2351" s="3">
        <f t="shared" si="332"/>
        <v>318.94827166799325</v>
      </c>
      <c r="K2351" s="3">
        <f>MIN(Inputs!$B$2, (Inputs!$B$8 - I2351)/Inputs!$B$9)</f>
        <v>170</v>
      </c>
      <c r="L2351" s="3">
        <f>MAX(MIN(Inputs!$B$2, I2351*Inputs!$B$10, Inputs!$B$8*Inputs!$B$4 - J2351), 0)</f>
        <v>0</v>
      </c>
      <c r="M2351" s="3">
        <f t="shared" si="327"/>
        <v>0</v>
      </c>
      <c r="N2351" s="3">
        <f t="shared" si="328"/>
        <v>0</v>
      </c>
      <c r="O2351" s="3">
        <f>IF(H2351="Reg", MIN(Inputs!$B$2, I2351*Inputs!$B$10, (Inputs!$B$8-I2351)/Inputs!$B$9), 0)</f>
        <v>0</v>
      </c>
      <c r="P2351" s="3">
        <f t="shared" si="329"/>
        <v>0</v>
      </c>
      <c r="Q2351" s="3">
        <f t="shared" si="330"/>
        <v>0</v>
      </c>
      <c r="R2351" s="3">
        <f>I2351 + M2351*Inputs!$B$9 - N2351/Inputs!$B$10</f>
        <v>0</v>
      </c>
    </row>
    <row r="2352" spans="1:18" x14ac:dyDescent="0.3">
      <c r="A2352" s="4">
        <v>46120.916666666657</v>
      </c>
      <c r="B2352" s="3">
        <v>84.057500000000005</v>
      </c>
      <c r="C2352" s="3">
        <v>0.04</v>
      </c>
      <c r="D2352" s="3">
        <f t="shared" si="324"/>
        <v>43.059479166666669</v>
      </c>
      <c r="E2352" s="3">
        <f>MAX(B2352 - D2352/Inputs!$B$5, 0)</f>
        <v>35.126273674242427</v>
      </c>
      <c r="F2352" s="3">
        <f>MAX(D2352*Inputs!$B$5 - B2352, 0)</f>
        <v>0</v>
      </c>
      <c r="G2352" s="3">
        <f t="shared" si="325"/>
        <v>0.04</v>
      </c>
      <c r="H2352" t="str">
        <f t="shared" si="326"/>
        <v>Discharge</v>
      </c>
      <c r="I2352" s="3">
        <f t="shared" si="331"/>
        <v>0</v>
      </c>
      <c r="J2352" s="3">
        <f t="shared" si="332"/>
        <v>318.94827166799325</v>
      </c>
      <c r="K2352" s="3">
        <f>MIN(Inputs!$B$2, (Inputs!$B$8 - I2352)/Inputs!$B$9)</f>
        <v>170</v>
      </c>
      <c r="L2352" s="3">
        <f>MAX(MIN(Inputs!$B$2, I2352*Inputs!$B$10, Inputs!$B$8*Inputs!$B$4 - J2352), 0)</f>
        <v>0</v>
      </c>
      <c r="M2352" s="3">
        <f t="shared" si="327"/>
        <v>0</v>
      </c>
      <c r="N2352" s="3">
        <f t="shared" si="328"/>
        <v>0</v>
      </c>
      <c r="O2352" s="3">
        <f>IF(H2352="Reg", MIN(Inputs!$B$2, I2352*Inputs!$B$10, (Inputs!$B$8-I2352)/Inputs!$B$9), 0)</f>
        <v>0</v>
      </c>
      <c r="P2352" s="3">
        <f t="shared" si="329"/>
        <v>0</v>
      </c>
      <c r="Q2352" s="3">
        <f t="shared" si="330"/>
        <v>0</v>
      </c>
      <c r="R2352" s="3">
        <f>I2352 + M2352*Inputs!$B$9 - N2352/Inputs!$B$10</f>
        <v>0</v>
      </c>
    </row>
    <row r="2353" spans="1:18" x14ac:dyDescent="0.3">
      <c r="A2353" s="4">
        <v>46120.958333333343</v>
      </c>
      <c r="B2353" s="3">
        <v>38.117500000000007</v>
      </c>
      <c r="C2353" s="3">
        <v>0.04</v>
      </c>
      <c r="D2353" s="3">
        <f t="shared" si="324"/>
        <v>43.059479166666669</v>
      </c>
      <c r="E2353" s="3">
        <f>MAX(B2353 - D2353/Inputs!$B$5, 0)</f>
        <v>0</v>
      </c>
      <c r="F2353" s="3">
        <f>MAX(D2353*Inputs!$B$5 - B2353, 0)</f>
        <v>0</v>
      </c>
      <c r="G2353" s="3">
        <f t="shared" si="325"/>
        <v>0.04</v>
      </c>
      <c r="H2353" t="str">
        <f t="shared" si="326"/>
        <v>Reg</v>
      </c>
      <c r="I2353" s="3">
        <f t="shared" si="331"/>
        <v>0</v>
      </c>
      <c r="J2353" s="3">
        <f t="shared" si="332"/>
        <v>318.94827166799325</v>
      </c>
      <c r="K2353" s="3">
        <f>MIN(Inputs!$B$2, (Inputs!$B$8 - I2353)/Inputs!$B$9)</f>
        <v>170</v>
      </c>
      <c r="L2353" s="3">
        <f>MAX(MIN(Inputs!$B$2, I2353*Inputs!$B$10, Inputs!$B$8*Inputs!$B$4 - J2353), 0)</f>
        <v>0</v>
      </c>
      <c r="M2353" s="3">
        <f t="shared" si="327"/>
        <v>0</v>
      </c>
      <c r="N2353" s="3">
        <f t="shared" si="328"/>
        <v>0</v>
      </c>
      <c r="O2353" s="3">
        <f>IF(H2353="Reg", MIN(Inputs!$B$2, I2353*Inputs!$B$10, (Inputs!$B$8-I2353)/Inputs!$B$9), 0)</f>
        <v>0</v>
      </c>
      <c r="P2353" s="3">
        <f t="shared" si="329"/>
        <v>0</v>
      </c>
      <c r="Q2353" s="3">
        <f t="shared" si="330"/>
        <v>0</v>
      </c>
      <c r="R2353" s="3">
        <f>I2353 + M2353*Inputs!$B$9 - N2353/Inputs!$B$10</f>
        <v>0</v>
      </c>
    </row>
    <row r="2354" spans="1:18" x14ac:dyDescent="0.3">
      <c r="A2354" s="4">
        <v>46121</v>
      </c>
      <c r="B2354" s="3">
        <v>33.355000000000004</v>
      </c>
      <c r="C2354" s="3">
        <v>0.03</v>
      </c>
      <c r="D2354" s="3">
        <f t="shared" si="324"/>
        <v>34.689687499999991</v>
      </c>
      <c r="E2354" s="3">
        <f>MAX(B2354 - D2354/Inputs!$B$5, 0)</f>
        <v>0</v>
      </c>
      <c r="F2354" s="3">
        <f>MAX(D2354*Inputs!$B$5 - B2354, 0)</f>
        <v>0</v>
      </c>
      <c r="G2354" s="3">
        <f t="shared" si="325"/>
        <v>0.03</v>
      </c>
      <c r="H2354" t="str">
        <f t="shared" si="326"/>
        <v>Reg</v>
      </c>
      <c r="I2354" s="3">
        <f t="shared" si="331"/>
        <v>0</v>
      </c>
      <c r="J2354" s="3">
        <f t="shared" si="332"/>
        <v>0</v>
      </c>
      <c r="K2354" s="3">
        <f>MIN(Inputs!$B$2, (Inputs!$B$8 - I2354)/Inputs!$B$9)</f>
        <v>170</v>
      </c>
      <c r="L2354" s="3">
        <f>MAX(MIN(Inputs!$B$2, I2354*Inputs!$B$10, Inputs!$B$8*Inputs!$B$4 - J2354), 0)</f>
        <v>0</v>
      </c>
      <c r="M2354" s="3">
        <f t="shared" si="327"/>
        <v>0</v>
      </c>
      <c r="N2354" s="3">
        <f t="shared" si="328"/>
        <v>0</v>
      </c>
      <c r="O2354" s="3">
        <f>IF(H2354="Reg", MIN(Inputs!$B$2, I2354*Inputs!$B$10, (Inputs!$B$8-I2354)/Inputs!$B$9), 0)</f>
        <v>0</v>
      </c>
      <c r="P2354" s="3">
        <f t="shared" si="329"/>
        <v>0</v>
      </c>
      <c r="Q2354" s="3">
        <f t="shared" si="330"/>
        <v>0</v>
      </c>
      <c r="R2354" s="3">
        <f>I2354 + M2354*Inputs!$B$9 - N2354/Inputs!$B$10</f>
        <v>0</v>
      </c>
    </row>
    <row r="2355" spans="1:18" x14ac:dyDescent="0.3">
      <c r="A2355" s="4">
        <v>46121.041666666657</v>
      </c>
      <c r="B2355" s="3">
        <v>34.744999999999997</v>
      </c>
      <c r="C2355" s="3">
        <v>0.03</v>
      </c>
      <c r="D2355" s="3">
        <f t="shared" si="324"/>
        <v>34.689687499999991</v>
      </c>
      <c r="E2355" s="3">
        <f>MAX(B2355 - D2355/Inputs!$B$5, 0)</f>
        <v>0</v>
      </c>
      <c r="F2355" s="3">
        <f>MAX(D2355*Inputs!$B$5 - B2355, 0)</f>
        <v>0</v>
      </c>
      <c r="G2355" s="3">
        <f t="shared" si="325"/>
        <v>0.03</v>
      </c>
      <c r="H2355" t="str">
        <f t="shared" si="326"/>
        <v>Reg</v>
      </c>
      <c r="I2355" s="3">
        <f t="shared" si="331"/>
        <v>0</v>
      </c>
      <c r="J2355" s="3">
        <f t="shared" si="332"/>
        <v>0</v>
      </c>
      <c r="K2355" s="3">
        <f>MIN(Inputs!$B$2, (Inputs!$B$8 - I2355)/Inputs!$B$9)</f>
        <v>170</v>
      </c>
      <c r="L2355" s="3">
        <f>MAX(MIN(Inputs!$B$2, I2355*Inputs!$B$10, Inputs!$B$8*Inputs!$B$4 - J2355), 0)</f>
        <v>0</v>
      </c>
      <c r="M2355" s="3">
        <f t="shared" si="327"/>
        <v>0</v>
      </c>
      <c r="N2355" s="3">
        <f t="shared" si="328"/>
        <v>0</v>
      </c>
      <c r="O2355" s="3">
        <f>IF(H2355="Reg", MIN(Inputs!$B$2, I2355*Inputs!$B$10, (Inputs!$B$8-I2355)/Inputs!$B$9), 0)</f>
        <v>0</v>
      </c>
      <c r="P2355" s="3">
        <f t="shared" si="329"/>
        <v>0</v>
      </c>
      <c r="Q2355" s="3">
        <f t="shared" si="330"/>
        <v>0</v>
      </c>
      <c r="R2355" s="3">
        <f>I2355 + M2355*Inputs!$B$9 - N2355/Inputs!$B$10</f>
        <v>0</v>
      </c>
    </row>
    <row r="2356" spans="1:18" x14ac:dyDescent="0.3">
      <c r="A2356" s="4">
        <v>46121.083333333343</v>
      </c>
      <c r="B2356" s="3">
        <v>28.802499999999998</v>
      </c>
      <c r="C2356" s="3">
        <v>0.04</v>
      </c>
      <c r="D2356" s="3">
        <f t="shared" si="324"/>
        <v>34.689687499999991</v>
      </c>
      <c r="E2356" s="3">
        <f>MAX(B2356 - D2356/Inputs!$B$5, 0)</f>
        <v>0</v>
      </c>
      <c r="F2356" s="3">
        <f>MAX(D2356*Inputs!$B$5 - B2356, 0)</f>
        <v>1.724424999999993</v>
      </c>
      <c r="G2356" s="3">
        <f t="shared" si="325"/>
        <v>0.04</v>
      </c>
      <c r="H2356" t="str">
        <f t="shared" si="326"/>
        <v>Charge</v>
      </c>
      <c r="I2356" s="3">
        <f t="shared" si="331"/>
        <v>0</v>
      </c>
      <c r="J2356" s="3">
        <f t="shared" si="332"/>
        <v>0</v>
      </c>
      <c r="K2356" s="3">
        <f>MIN(Inputs!$B$2, (Inputs!$B$8 - I2356)/Inputs!$B$9)</f>
        <v>170</v>
      </c>
      <c r="L2356" s="3">
        <f>MAX(MIN(Inputs!$B$2, I2356*Inputs!$B$10, Inputs!$B$8*Inputs!$B$4 - J2356), 0)</f>
        <v>0</v>
      </c>
      <c r="M2356" s="3">
        <f t="shared" si="327"/>
        <v>170</v>
      </c>
      <c r="N2356" s="3">
        <f t="shared" si="328"/>
        <v>0</v>
      </c>
      <c r="O2356" s="3">
        <f>IF(H2356="Reg", MIN(Inputs!$B$2, I2356*Inputs!$B$10, (Inputs!$B$8-I2356)/Inputs!$B$9), 0)</f>
        <v>0</v>
      </c>
      <c r="P2356" s="3">
        <f t="shared" si="329"/>
        <v>-4896.4250000000002</v>
      </c>
      <c r="Q2356" s="3">
        <f t="shared" si="330"/>
        <v>0</v>
      </c>
      <c r="R2356" s="3">
        <f>I2356 + M2356*Inputs!$B$9 - N2356/Inputs!$B$10</f>
        <v>159.4741358339966</v>
      </c>
    </row>
    <row r="2357" spans="1:18" x14ac:dyDescent="0.3">
      <c r="A2357" s="4">
        <v>46121.125</v>
      </c>
      <c r="B2357" s="3">
        <v>26.875</v>
      </c>
      <c r="C2357" s="3">
        <v>0.04</v>
      </c>
      <c r="D2357" s="3">
        <f t="shared" si="324"/>
        <v>34.689687499999991</v>
      </c>
      <c r="E2357" s="3">
        <f>MAX(B2357 - D2357/Inputs!$B$5, 0)</f>
        <v>0</v>
      </c>
      <c r="F2357" s="3">
        <f>MAX(D2357*Inputs!$B$5 - B2357, 0)</f>
        <v>3.6519249999999914</v>
      </c>
      <c r="G2357" s="3">
        <f t="shared" si="325"/>
        <v>0.04</v>
      </c>
      <c r="H2357" t="str">
        <f t="shared" si="326"/>
        <v>Charge</v>
      </c>
      <c r="I2357" s="3">
        <f t="shared" si="331"/>
        <v>159.4741358339966</v>
      </c>
      <c r="J2357" s="3">
        <f t="shared" si="332"/>
        <v>0</v>
      </c>
      <c r="K2357" s="3">
        <f>MIN(Inputs!$B$2, (Inputs!$B$8 - I2357)/Inputs!$B$9)</f>
        <v>170</v>
      </c>
      <c r="L2357" s="3">
        <f>MAX(MIN(Inputs!$B$2, I2357*Inputs!$B$10, Inputs!$B$8*Inputs!$B$4 - J2357), 0)</f>
        <v>149.6</v>
      </c>
      <c r="M2357" s="3">
        <f t="shared" si="327"/>
        <v>170</v>
      </c>
      <c r="N2357" s="3">
        <f t="shared" si="328"/>
        <v>0</v>
      </c>
      <c r="O2357" s="3">
        <f>IF(H2357="Reg", MIN(Inputs!$B$2, I2357*Inputs!$B$10, (Inputs!$B$8-I2357)/Inputs!$B$9), 0)</f>
        <v>0</v>
      </c>
      <c r="P2357" s="3">
        <f t="shared" si="329"/>
        <v>-4568.75</v>
      </c>
      <c r="Q2357" s="3">
        <f t="shared" si="330"/>
        <v>0</v>
      </c>
      <c r="R2357" s="3">
        <f>I2357 + M2357*Inputs!$B$9 - N2357/Inputs!$B$10</f>
        <v>318.9482716679932</v>
      </c>
    </row>
    <row r="2358" spans="1:18" x14ac:dyDescent="0.3">
      <c r="A2358" s="4">
        <v>46121.166666666657</v>
      </c>
      <c r="B2358" s="3">
        <v>23.619999999999997</v>
      </c>
      <c r="C2358" s="3">
        <v>0.05</v>
      </c>
      <c r="D2358" s="3">
        <f t="shared" si="324"/>
        <v>34.689687499999991</v>
      </c>
      <c r="E2358" s="3">
        <f>MAX(B2358 - D2358/Inputs!$B$5, 0)</f>
        <v>0</v>
      </c>
      <c r="F2358" s="3">
        <f>MAX(D2358*Inputs!$B$5 - B2358, 0)</f>
        <v>6.906924999999994</v>
      </c>
      <c r="G2358" s="3">
        <f t="shared" si="325"/>
        <v>0.05</v>
      </c>
      <c r="H2358" t="str">
        <f t="shared" si="326"/>
        <v>Charge</v>
      </c>
      <c r="I2358" s="3">
        <f t="shared" si="331"/>
        <v>318.9482716679932</v>
      </c>
      <c r="J2358" s="3">
        <f t="shared" si="332"/>
        <v>0</v>
      </c>
      <c r="K2358" s="3">
        <f>MIN(Inputs!$B$2, (Inputs!$B$8 - I2358)/Inputs!$B$9)</f>
        <v>22.44121780453775</v>
      </c>
      <c r="L2358" s="3">
        <f>MAX(MIN(Inputs!$B$2, I2358*Inputs!$B$10, Inputs!$B$8*Inputs!$B$4 - J2358), 0)</f>
        <v>170</v>
      </c>
      <c r="M2358" s="3">
        <f t="shared" si="327"/>
        <v>22.44121780453775</v>
      </c>
      <c r="N2358" s="3">
        <f t="shared" si="328"/>
        <v>0</v>
      </c>
      <c r="O2358" s="3">
        <f>IF(H2358="Reg", MIN(Inputs!$B$2, I2358*Inputs!$B$10, (Inputs!$B$8-I2358)/Inputs!$B$9), 0)</f>
        <v>0</v>
      </c>
      <c r="P2358" s="3">
        <f t="shared" si="329"/>
        <v>-530.06156454318159</v>
      </c>
      <c r="Q2358" s="3">
        <f t="shared" si="330"/>
        <v>0</v>
      </c>
      <c r="R2358" s="3">
        <f>I2358 + M2358*Inputs!$B$9 - N2358/Inputs!$B$10</f>
        <v>340</v>
      </c>
    </row>
    <row r="2359" spans="1:18" x14ac:dyDescent="0.3">
      <c r="A2359" s="4">
        <v>46121.208333333343</v>
      </c>
      <c r="B2359" s="3">
        <v>25.54</v>
      </c>
      <c r="C2359" s="3">
        <v>0.05</v>
      </c>
      <c r="D2359" s="3">
        <f t="shared" si="324"/>
        <v>34.689687499999991</v>
      </c>
      <c r="E2359" s="3">
        <f>MAX(B2359 - D2359/Inputs!$B$5, 0)</f>
        <v>0</v>
      </c>
      <c r="F2359" s="3">
        <f>MAX(D2359*Inputs!$B$5 - B2359, 0)</f>
        <v>4.9869249999999923</v>
      </c>
      <c r="G2359" s="3">
        <f t="shared" si="325"/>
        <v>0.05</v>
      </c>
      <c r="H2359" t="str">
        <f t="shared" si="326"/>
        <v>Charge</v>
      </c>
      <c r="I2359" s="3">
        <f t="shared" si="331"/>
        <v>340</v>
      </c>
      <c r="J2359" s="3">
        <f t="shared" si="332"/>
        <v>0</v>
      </c>
      <c r="K2359" s="3">
        <f>MIN(Inputs!$B$2, (Inputs!$B$8 - I2359)/Inputs!$B$9)</f>
        <v>0</v>
      </c>
      <c r="L2359" s="3">
        <f>MAX(MIN(Inputs!$B$2, I2359*Inputs!$B$10, Inputs!$B$8*Inputs!$B$4 - J2359), 0)</f>
        <v>170</v>
      </c>
      <c r="M2359" s="3">
        <f t="shared" si="327"/>
        <v>0</v>
      </c>
      <c r="N2359" s="3">
        <f t="shared" si="328"/>
        <v>0</v>
      </c>
      <c r="O2359" s="3">
        <f>IF(H2359="Reg", MIN(Inputs!$B$2, I2359*Inputs!$B$10, (Inputs!$B$8-I2359)/Inputs!$B$9), 0)</f>
        <v>0</v>
      </c>
      <c r="P2359" s="3">
        <f t="shared" si="329"/>
        <v>0</v>
      </c>
      <c r="Q2359" s="3">
        <f t="shared" si="330"/>
        <v>0</v>
      </c>
      <c r="R2359" s="3">
        <f>I2359 + M2359*Inputs!$B$9 - N2359/Inputs!$B$10</f>
        <v>340</v>
      </c>
    </row>
    <row r="2360" spans="1:18" x14ac:dyDescent="0.3">
      <c r="A2360" s="4">
        <v>46121.25</v>
      </c>
      <c r="B2360" s="3">
        <v>31.795000000000002</v>
      </c>
      <c r="C2360" s="3">
        <v>7.0000000000000007E-2</v>
      </c>
      <c r="D2360" s="3">
        <f t="shared" si="324"/>
        <v>34.689687499999991</v>
      </c>
      <c r="E2360" s="3">
        <f>MAX(B2360 - D2360/Inputs!$B$5, 0)</f>
        <v>0</v>
      </c>
      <c r="F2360" s="3">
        <f>MAX(D2360*Inputs!$B$5 - B2360, 0)</f>
        <v>0</v>
      </c>
      <c r="G2360" s="3">
        <f t="shared" si="325"/>
        <v>7.0000000000000007E-2</v>
      </c>
      <c r="H2360" t="str">
        <f t="shared" si="326"/>
        <v>Reg</v>
      </c>
      <c r="I2360" s="3">
        <f t="shared" si="331"/>
        <v>340</v>
      </c>
      <c r="J2360" s="3">
        <f t="shared" si="332"/>
        <v>0</v>
      </c>
      <c r="K2360" s="3">
        <f>MIN(Inputs!$B$2, (Inputs!$B$8 - I2360)/Inputs!$B$9)</f>
        <v>0</v>
      </c>
      <c r="L2360" s="3">
        <f>MAX(MIN(Inputs!$B$2, I2360*Inputs!$B$10, Inputs!$B$8*Inputs!$B$4 - J2360), 0)</f>
        <v>170</v>
      </c>
      <c r="M2360" s="3">
        <f t="shared" si="327"/>
        <v>0</v>
      </c>
      <c r="N2360" s="3">
        <f t="shared" si="328"/>
        <v>0</v>
      </c>
      <c r="O2360" s="3">
        <f>IF(H2360="Reg", MIN(Inputs!$B$2, I2360*Inputs!$B$10, (Inputs!$B$8-I2360)/Inputs!$B$9), 0)</f>
        <v>0</v>
      </c>
      <c r="P2360" s="3">
        <f t="shared" si="329"/>
        <v>0</v>
      </c>
      <c r="Q2360" s="3">
        <f t="shared" si="330"/>
        <v>0</v>
      </c>
      <c r="R2360" s="3">
        <f>I2360 + M2360*Inputs!$B$9 - N2360/Inputs!$B$10</f>
        <v>340</v>
      </c>
    </row>
    <row r="2361" spans="1:18" x14ac:dyDescent="0.3">
      <c r="A2361" s="4">
        <v>46121.291666666657</v>
      </c>
      <c r="B2361" s="3">
        <v>42.2575</v>
      </c>
      <c r="C2361" s="3">
        <v>5</v>
      </c>
      <c r="D2361" s="3">
        <f t="shared" si="324"/>
        <v>34.689687499999991</v>
      </c>
      <c r="E2361" s="3">
        <f>MAX(B2361 - D2361/Inputs!$B$5, 0)</f>
        <v>2.8374005681818275</v>
      </c>
      <c r="F2361" s="3">
        <f>MAX(D2361*Inputs!$B$5 - B2361, 0)</f>
        <v>0</v>
      </c>
      <c r="G2361" s="3">
        <f t="shared" si="325"/>
        <v>5</v>
      </c>
      <c r="H2361" t="str">
        <f t="shared" si="326"/>
        <v>Reg</v>
      </c>
      <c r="I2361" s="3">
        <f t="shared" si="331"/>
        <v>340</v>
      </c>
      <c r="J2361" s="3">
        <f t="shared" si="332"/>
        <v>0</v>
      </c>
      <c r="K2361" s="3">
        <f>MIN(Inputs!$B$2, (Inputs!$B$8 - I2361)/Inputs!$B$9)</f>
        <v>0</v>
      </c>
      <c r="L2361" s="3">
        <f>MAX(MIN(Inputs!$B$2, I2361*Inputs!$B$10, Inputs!$B$8*Inputs!$B$4 - J2361), 0)</f>
        <v>170</v>
      </c>
      <c r="M2361" s="3">
        <f t="shared" si="327"/>
        <v>0</v>
      </c>
      <c r="N2361" s="3">
        <f t="shared" si="328"/>
        <v>0</v>
      </c>
      <c r="O2361" s="3">
        <f>IF(H2361="Reg", MIN(Inputs!$B$2, I2361*Inputs!$B$10, (Inputs!$B$8-I2361)/Inputs!$B$9), 0)</f>
        <v>0</v>
      </c>
      <c r="P2361" s="3">
        <f t="shared" si="329"/>
        <v>0</v>
      </c>
      <c r="Q2361" s="3">
        <f t="shared" si="330"/>
        <v>0</v>
      </c>
      <c r="R2361" s="3">
        <f>I2361 + M2361*Inputs!$B$9 - N2361/Inputs!$B$10</f>
        <v>340</v>
      </c>
    </row>
    <row r="2362" spans="1:18" x14ac:dyDescent="0.3">
      <c r="A2362" s="4">
        <v>46121.333333333343</v>
      </c>
      <c r="B2362" s="3">
        <v>40.92</v>
      </c>
      <c r="C2362" s="3">
        <v>1.61</v>
      </c>
      <c r="D2362" s="3">
        <f t="shared" si="324"/>
        <v>34.689687499999991</v>
      </c>
      <c r="E2362" s="3">
        <f>MAX(B2362 - D2362/Inputs!$B$5, 0)</f>
        <v>1.4999005681818289</v>
      </c>
      <c r="F2362" s="3">
        <f>MAX(D2362*Inputs!$B$5 - B2362, 0)</f>
        <v>0</v>
      </c>
      <c r="G2362" s="3">
        <f t="shared" si="325"/>
        <v>1.61</v>
      </c>
      <c r="H2362" t="str">
        <f t="shared" si="326"/>
        <v>Reg</v>
      </c>
      <c r="I2362" s="3">
        <f t="shared" si="331"/>
        <v>340</v>
      </c>
      <c r="J2362" s="3">
        <f t="shared" si="332"/>
        <v>0</v>
      </c>
      <c r="K2362" s="3">
        <f>MIN(Inputs!$B$2, (Inputs!$B$8 - I2362)/Inputs!$B$9)</f>
        <v>0</v>
      </c>
      <c r="L2362" s="3">
        <f>MAX(MIN(Inputs!$B$2, I2362*Inputs!$B$10, Inputs!$B$8*Inputs!$B$4 - J2362), 0)</f>
        <v>170</v>
      </c>
      <c r="M2362" s="3">
        <f t="shared" si="327"/>
        <v>0</v>
      </c>
      <c r="N2362" s="3">
        <f t="shared" si="328"/>
        <v>0</v>
      </c>
      <c r="O2362" s="3">
        <f>IF(H2362="Reg", MIN(Inputs!$B$2, I2362*Inputs!$B$10, (Inputs!$B$8-I2362)/Inputs!$B$9), 0)</f>
        <v>0</v>
      </c>
      <c r="P2362" s="3">
        <f t="shared" si="329"/>
        <v>0</v>
      </c>
      <c r="Q2362" s="3">
        <f t="shared" si="330"/>
        <v>0</v>
      </c>
      <c r="R2362" s="3">
        <f>I2362 + M2362*Inputs!$B$9 - N2362/Inputs!$B$10</f>
        <v>340</v>
      </c>
    </row>
    <row r="2363" spans="1:18" x14ac:dyDescent="0.3">
      <c r="A2363" s="4">
        <v>46121.375</v>
      </c>
      <c r="B2363" s="3">
        <v>26.205000000000002</v>
      </c>
      <c r="C2363" s="3">
        <v>1</v>
      </c>
      <c r="D2363" s="3">
        <f t="shared" si="324"/>
        <v>34.689687499999991</v>
      </c>
      <c r="E2363" s="3">
        <f>MAX(B2363 - D2363/Inputs!$B$5, 0)</f>
        <v>0</v>
      </c>
      <c r="F2363" s="3">
        <f>MAX(D2363*Inputs!$B$5 - B2363, 0)</f>
        <v>4.3219249999999896</v>
      </c>
      <c r="G2363" s="3">
        <f t="shared" si="325"/>
        <v>1</v>
      </c>
      <c r="H2363" t="str">
        <f t="shared" si="326"/>
        <v>Charge</v>
      </c>
      <c r="I2363" s="3">
        <f t="shared" si="331"/>
        <v>340</v>
      </c>
      <c r="J2363" s="3">
        <f t="shared" si="332"/>
        <v>0</v>
      </c>
      <c r="K2363" s="3">
        <f>MIN(Inputs!$B$2, (Inputs!$B$8 - I2363)/Inputs!$B$9)</f>
        <v>0</v>
      </c>
      <c r="L2363" s="3">
        <f>MAX(MIN(Inputs!$B$2, I2363*Inputs!$B$10, Inputs!$B$8*Inputs!$B$4 - J2363), 0)</f>
        <v>170</v>
      </c>
      <c r="M2363" s="3">
        <f t="shared" si="327"/>
        <v>0</v>
      </c>
      <c r="N2363" s="3">
        <f t="shared" si="328"/>
        <v>0</v>
      </c>
      <c r="O2363" s="3">
        <f>IF(H2363="Reg", MIN(Inputs!$B$2, I2363*Inputs!$B$10, (Inputs!$B$8-I2363)/Inputs!$B$9), 0)</f>
        <v>0</v>
      </c>
      <c r="P2363" s="3">
        <f t="shared" si="329"/>
        <v>0</v>
      </c>
      <c r="Q2363" s="3">
        <f t="shared" si="330"/>
        <v>0</v>
      </c>
      <c r="R2363" s="3">
        <f>I2363 + M2363*Inputs!$B$9 - N2363/Inputs!$B$10</f>
        <v>340</v>
      </c>
    </row>
    <row r="2364" spans="1:18" x14ac:dyDescent="0.3">
      <c r="A2364" s="4">
        <v>46121.416666666657</v>
      </c>
      <c r="B2364" s="3">
        <v>26.61</v>
      </c>
      <c r="C2364" s="3">
        <v>0.74</v>
      </c>
      <c r="D2364" s="3">
        <f t="shared" si="324"/>
        <v>34.689687499999991</v>
      </c>
      <c r="E2364" s="3">
        <f>MAX(B2364 - D2364/Inputs!$B$5, 0)</f>
        <v>0</v>
      </c>
      <c r="F2364" s="3">
        <f>MAX(D2364*Inputs!$B$5 - B2364, 0)</f>
        <v>3.916924999999992</v>
      </c>
      <c r="G2364" s="3">
        <f t="shared" si="325"/>
        <v>0.74</v>
      </c>
      <c r="H2364" t="str">
        <f t="shared" si="326"/>
        <v>Charge</v>
      </c>
      <c r="I2364" s="3">
        <f t="shared" si="331"/>
        <v>340</v>
      </c>
      <c r="J2364" s="3">
        <f t="shared" si="332"/>
        <v>0</v>
      </c>
      <c r="K2364" s="3">
        <f>MIN(Inputs!$B$2, (Inputs!$B$8 - I2364)/Inputs!$B$9)</f>
        <v>0</v>
      </c>
      <c r="L2364" s="3">
        <f>MAX(MIN(Inputs!$B$2, I2364*Inputs!$B$10, Inputs!$B$8*Inputs!$B$4 - J2364), 0)</f>
        <v>170</v>
      </c>
      <c r="M2364" s="3">
        <f t="shared" si="327"/>
        <v>0</v>
      </c>
      <c r="N2364" s="3">
        <f t="shared" si="328"/>
        <v>0</v>
      </c>
      <c r="O2364" s="3">
        <f>IF(H2364="Reg", MIN(Inputs!$B$2, I2364*Inputs!$B$10, (Inputs!$B$8-I2364)/Inputs!$B$9), 0)</f>
        <v>0</v>
      </c>
      <c r="P2364" s="3">
        <f t="shared" si="329"/>
        <v>0</v>
      </c>
      <c r="Q2364" s="3">
        <f t="shared" si="330"/>
        <v>0</v>
      </c>
      <c r="R2364" s="3">
        <f>I2364 + M2364*Inputs!$B$9 - N2364/Inputs!$B$10</f>
        <v>340</v>
      </c>
    </row>
    <row r="2365" spans="1:18" x14ac:dyDescent="0.3">
      <c r="A2365" s="4">
        <v>46121.458333333343</v>
      </c>
      <c r="B2365" s="3">
        <v>25.5075</v>
      </c>
      <c r="C2365" s="3">
        <v>0.54</v>
      </c>
      <c r="D2365" s="3">
        <f t="shared" si="324"/>
        <v>34.689687499999991</v>
      </c>
      <c r="E2365" s="3">
        <f>MAX(B2365 - D2365/Inputs!$B$5, 0)</f>
        <v>0</v>
      </c>
      <c r="F2365" s="3">
        <f>MAX(D2365*Inputs!$B$5 - B2365, 0)</f>
        <v>5.0194249999999911</v>
      </c>
      <c r="G2365" s="3">
        <f t="shared" si="325"/>
        <v>0.54</v>
      </c>
      <c r="H2365" t="str">
        <f t="shared" si="326"/>
        <v>Charge</v>
      </c>
      <c r="I2365" s="3">
        <f t="shared" si="331"/>
        <v>340</v>
      </c>
      <c r="J2365" s="3">
        <f t="shared" si="332"/>
        <v>0</v>
      </c>
      <c r="K2365" s="3">
        <f>MIN(Inputs!$B$2, (Inputs!$B$8 - I2365)/Inputs!$B$9)</f>
        <v>0</v>
      </c>
      <c r="L2365" s="3">
        <f>MAX(MIN(Inputs!$B$2, I2365*Inputs!$B$10, Inputs!$B$8*Inputs!$B$4 - J2365), 0)</f>
        <v>170</v>
      </c>
      <c r="M2365" s="3">
        <f t="shared" si="327"/>
        <v>0</v>
      </c>
      <c r="N2365" s="3">
        <f t="shared" si="328"/>
        <v>0</v>
      </c>
      <c r="O2365" s="3">
        <f>IF(H2365="Reg", MIN(Inputs!$B$2, I2365*Inputs!$B$10, (Inputs!$B$8-I2365)/Inputs!$B$9), 0)</f>
        <v>0</v>
      </c>
      <c r="P2365" s="3">
        <f t="shared" si="329"/>
        <v>0</v>
      </c>
      <c r="Q2365" s="3">
        <f t="shared" si="330"/>
        <v>0</v>
      </c>
      <c r="R2365" s="3">
        <f>I2365 + M2365*Inputs!$B$9 - N2365/Inputs!$B$10</f>
        <v>340</v>
      </c>
    </row>
    <row r="2366" spans="1:18" x14ac:dyDescent="0.3">
      <c r="A2366" s="4">
        <v>46121.5</v>
      </c>
      <c r="B2366" s="3">
        <v>26.392499999999998</v>
      </c>
      <c r="C2366" s="3">
        <v>0.51</v>
      </c>
      <c r="D2366" s="3">
        <f t="shared" si="324"/>
        <v>34.689687499999991</v>
      </c>
      <c r="E2366" s="3">
        <f>MAX(B2366 - D2366/Inputs!$B$5, 0)</f>
        <v>0</v>
      </c>
      <c r="F2366" s="3">
        <f>MAX(D2366*Inputs!$B$5 - B2366, 0)</f>
        <v>4.1344249999999931</v>
      </c>
      <c r="G2366" s="3">
        <f t="shared" si="325"/>
        <v>0.51</v>
      </c>
      <c r="H2366" t="str">
        <f t="shared" si="326"/>
        <v>Charge</v>
      </c>
      <c r="I2366" s="3">
        <f t="shared" si="331"/>
        <v>340</v>
      </c>
      <c r="J2366" s="3">
        <f t="shared" si="332"/>
        <v>0</v>
      </c>
      <c r="K2366" s="3">
        <f>MIN(Inputs!$B$2, (Inputs!$B$8 - I2366)/Inputs!$B$9)</f>
        <v>0</v>
      </c>
      <c r="L2366" s="3">
        <f>MAX(MIN(Inputs!$B$2, I2366*Inputs!$B$10, Inputs!$B$8*Inputs!$B$4 - J2366), 0)</f>
        <v>170</v>
      </c>
      <c r="M2366" s="3">
        <f t="shared" si="327"/>
        <v>0</v>
      </c>
      <c r="N2366" s="3">
        <f t="shared" si="328"/>
        <v>0</v>
      </c>
      <c r="O2366" s="3">
        <f>IF(H2366="Reg", MIN(Inputs!$B$2, I2366*Inputs!$B$10, (Inputs!$B$8-I2366)/Inputs!$B$9), 0)</f>
        <v>0</v>
      </c>
      <c r="P2366" s="3">
        <f t="shared" si="329"/>
        <v>0</v>
      </c>
      <c r="Q2366" s="3">
        <f t="shared" si="330"/>
        <v>0</v>
      </c>
      <c r="R2366" s="3">
        <f>I2366 + M2366*Inputs!$B$9 - N2366/Inputs!$B$10</f>
        <v>340</v>
      </c>
    </row>
    <row r="2367" spans="1:18" x14ac:dyDescent="0.3">
      <c r="A2367" s="4">
        <v>46121.541666666657</v>
      </c>
      <c r="B2367" s="3">
        <v>26.657499999999999</v>
      </c>
      <c r="C2367" s="3">
        <v>0.71</v>
      </c>
      <c r="D2367" s="3">
        <f t="shared" si="324"/>
        <v>34.689687499999991</v>
      </c>
      <c r="E2367" s="3">
        <f>MAX(B2367 - D2367/Inputs!$B$5, 0)</f>
        <v>0</v>
      </c>
      <c r="F2367" s="3">
        <f>MAX(D2367*Inputs!$B$5 - B2367, 0)</f>
        <v>3.8694249999999926</v>
      </c>
      <c r="G2367" s="3">
        <f t="shared" si="325"/>
        <v>0.71</v>
      </c>
      <c r="H2367" t="str">
        <f t="shared" si="326"/>
        <v>Charge</v>
      </c>
      <c r="I2367" s="3">
        <f t="shared" si="331"/>
        <v>340</v>
      </c>
      <c r="J2367" s="3">
        <f t="shared" si="332"/>
        <v>0</v>
      </c>
      <c r="K2367" s="3">
        <f>MIN(Inputs!$B$2, (Inputs!$B$8 - I2367)/Inputs!$B$9)</f>
        <v>0</v>
      </c>
      <c r="L2367" s="3">
        <f>MAX(MIN(Inputs!$B$2, I2367*Inputs!$B$10, Inputs!$B$8*Inputs!$B$4 - J2367), 0)</f>
        <v>170</v>
      </c>
      <c r="M2367" s="3">
        <f t="shared" si="327"/>
        <v>0</v>
      </c>
      <c r="N2367" s="3">
        <f t="shared" si="328"/>
        <v>0</v>
      </c>
      <c r="O2367" s="3">
        <f>IF(H2367="Reg", MIN(Inputs!$B$2, I2367*Inputs!$B$10, (Inputs!$B$8-I2367)/Inputs!$B$9), 0)</f>
        <v>0</v>
      </c>
      <c r="P2367" s="3">
        <f t="shared" si="329"/>
        <v>0</v>
      </c>
      <c r="Q2367" s="3">
        <f t="shared" si="330"/>
        <v>0</v>
      </c>
      <c r="R2367" s="3">
        <f>I2367 + M2367*Inputs!$B$9 - N2367/Inputs!$B$10</f>
        <v>340</v>
      </c>
    </row>
    <row r="2368" spans="1:18" x14ac:dyDescent="0.3">
      <c r="A2368" s="4">
        <v>46121.583333333343</v>
      </c>
      <c r="B2368" s="3">
        <v>28.765000000000001</v>
      </c>
      <c r="C2368" s="3">
        <v>0.72</v>
      </c>
      <c r="D2368" s="3">
        <f t="shared" si="324"/>
        <v>34.689687499999991</v>
      </c>
      <c r="E2368" s="3">
        <f>MAX(B2368 - D2368/Inputs!$B$5, 0)</f>
        <v>0</v>
      </c>
      <c r="F2368" s="3">
        <f>MAX(D2368*Inputs!$B$5 - B2368, 0)</f>
        <v>1.7619249999999909</v>
      </c>
      <c r="G2368" s="3">
        <f t="shared" si="325"/>
        <v>0.72</v>
      </c>
      <c r="H2368" t="str">
        <f t="shared" si="326"/>
        <v>Charge</v>
      </c>
      <c r="I2368" s="3">
        <f t="shared" si="331"/>
        <v>340</v>
      </c>
      <c r="J2368" s="3">
        <f t="shared" si="332"/>
        <v>0</v>
      </c>
      <c r="K2368" s="3">
        <f>MIN(Inputs!$B$2, (Inputs!$B$8 - I2368)/Inputs!$B$9)</f>
        <v>0</v>
      </c>
      <c r="L2368" s="3">
        <f>MAX(MIN(Inputs!$B$2, I2368*Inputs!$B$10, Inputs!$B$8*Inputs!$B$4 - J2368), 0)</f>
        <v>170</v>
      </c>
      <c r="M2368" s="3">
        <f t="shared" si="327"/>
        <v>0</v>
      </c>
      <c r="N2368" s="3">
        <f t="shared" si="328"/>
        <v>0</v>
      </c>
      <c r="O2368" s="3">
        <f>IF(H2368="Reg", MIN(Inputs!$B$2, I2368*Inputs!$B$10, (Inputs!$B$8-I2368)/Inputs!$B$9), 0)</f>
        <v>0</v>
      </c>
      <c r="P2368" s="3">
        <f t="shared" si="329"/>
        <v>0</v>
      </c>
      <c r="Q2368" s="3">
        <f t="shared" si="330"/>
        <v>0</v>
      </c>
      <c r="R2368" s="3">
        <f>I2368 + M2368*Inputs!$B$9 - N2368/Inputs!$B$10</f>
        <v>340</v>
      </c>
    </row>
    <row r="2369" spans="1:18" x14ac:dyDescent="0.3">
      <c r="A2369" s="4">
        <v>46121.625</v>
      </c>
      <c r="B2369" s="3">
        <v>26.302499999999998</v>
      </c>
      <c r="C2369" s="3">
        <v>0.78</v>
      </c>
      <c r="D2369" s="3">
        <f t="shared" si="324"/>
        <v>34.689687499999991</v>
      </c>
      <c r="E2369" s="3">
        <f>MAX(B2369 - D2369/Inputs!$B$5, 0)</f>
        <v>0</v>
      </c>
      <c r="F2369" s="3">
        <f>MAX(D2369*Inputs!$B$5 - B2369, 0)</f>
        <v>4.224424999999993</v>
      </c>
      <c r="G2369" s="3">
        <f t="shared" si="325"/>
        <v>0.78</v>
      </c>
      <c r="H2369" t="str">
        <f t="shared" si="326"/>
        <v>Charge</v>
      </c>
      <c r="I2369" s="3">
        <f t="shared" si="331"/>
        <v>340</v>
      </c>
      <c r="J2369" s="3">
        <f t="shared" si="332"/>
        <v>0</v>
      </c>
      <c r="K2369" s="3">
        <f>MIN(Inputs!$B$2, (Inputs!$B$8 - I2369)/Inputs!$B$9)</f>
        <v>0</v>
      </c>
      <c r="L2369" s="3">
        <f>MAX(MIN(Inputs!$B$2, I2369*Inputs!$B$10, Inputs!$B$8*Inputs!$B$4 - J2369), 0)</f>
        <v>170</v>
      </c>
      <c r="M2369" s="3">
        <f t="shared" si="327"/>
        <v>0</v>
      </c>
      <c r="N2369" s="3">
        <f t="shared" si="328"/>
        <v>0</v>
      </c>
      <c r="O2369" s="3">
        <f>IF(H2369="Reg", MIN(Inputs!$B$2, I2369*Inputs!$B$10, (Inputs!$B$8-I2369)/Inputs!$B$9), 0)</f>
        <v>0</v>
      </c>
      <c r="P2369" s="3">
        <f t="shared" si="329"/>
        <v>0</v>
      </c>
      <c r="Q2369" s="3">
        <f t="shared" si="330"/>
        <v>0</v>
      </c>
      <c r="R2369" s="3">
        <f>I2369 + M2369*Inputs!$B$9 - N2369/Inputs!$B$10</f>
        <v>340</v>
      </c>
    </row>
    <row r="2370" spans="1:18" x14ac:dyDescent="0.3">
      <c r="A2370" s="4">
        <v>46121.666666666657</v>
      </c>
      <c r="B2370" s="3">
        <v>24.015000000000001</v>
      </c>
      <c r="C2370" s="3">
        <v>0.76</v>
      </c>
      <c r="D2370" s="3">
        <f t="shared" ref="D2370:D2433" si="333">AVERAGEIFS(B:B, A:A, "&gt;="&amp;INT(A2370), A:A, "&lt;"&amp;INT(A2370)+1)</f>
        <v>34.689687499999991</v>
      </c>
      <c r="E2370" s="3">
        <f>MAX(B2370 - D2370/Inputs!$B$5, 0)</f>
        <v>0</v>
      </c>
      <c r="F2370" s="3">
        <f>MAX(D2370*Inputs!$B$5 - B2370, 0)</f>
        <v>6.5119249999999909</v>
      </c>
      <c r="G2370" s="3">
        <f t="shared" ref="G2370:G2433" si="334">C2370</f>
        <v>0.76</v>
      </c>
      <c r="H2370" t="str">
        <f t="shared" ref="H2370:H2433" si="335">IF(MAX(E2370, F2370, G2370)&lt;=0, "Idle", IF(AND(G2370&gt;=E2370, G2370&gt;=F2370), "Reg", IF(E2370&gt;=F2370, "Discharge", "Charge")))</f>
        <v>Charge</v>
      </c>
      <c r="I2370" s="3">
        <f t="shared" si="331"/>
        <v>340</v>
      </c>
      <c r="J2370" s="3">
        <f t="shared" si="332"/>
        <v>0</v>
      </c>
      <c r="K2370" s="3">
        <f>MIN(Inputs!$B$2, (Inputs!$B$8 - I2370)/Inputs!$B$9)</f>
        <v>0</v>
      </c>
      <c r="L2370" s="3">
        <f>MAX(MIN(Inputs!$B$2, I2370*Inputs!$B$10, Inputs!$B$8*Inputs!$B$4 - J2370), 0)</f>
        <v>170</v>
      </c>
      <c r="M2370" s="3">
        <f t="shared" ref="M2370:M2433" si="336">IF(H2370="Charge", K2370, 0)</f>
        <v>0</v>
      </c>
      <c r="N2370" s="3">
        <f t="shared" ref="N2370:N2433" si="337">IF(H2370="Discharge", L2370, 0)</f>
        <v>0</v>
      </c>
      <c r="O2370" s="3">
        <f>IF(H2370="Reg", MIN(Inputs!$B$2, I2370*Inputs!$B$10, (Inputs!$B$8-I2370)/Inputs!$B$9), 0)</f>
        <v>0</v>
      </c>
      <c r="P2370" s="3">
        <f t="shared" ref="P2370:P2433" si="338">(N2370 - M2370) * B2370</f>
        <v>0</v>
      </c>
      <c r="Q2370" s="3">
        <f t="shared" ref="Q2370:Q2433" si="339">O2370 * C2370</f>
        <v>0</v>
      </c>
      <c r="R2370" s="3">
        <f>I2370 + M2370*Inputs!$B$9 - N2370/Inputs!$B$10</f>
        <v>340</v>
      </c>
    </row>
    <row r="2371" spans="1:18" x14ac:dyDescent="0.3">
      <c r="A2371" s="4">
        <v>46121.708333333343</v>
      </c>
      <c r="B2371" s="3">
        <v>30.107500000000002</v>
      </c>
      <c r="C2371" s="3">
        <v>1</v>
      </c>
      <c r="D2371" s="3">
        <f t="shared" si="333"/>
        <v>34.689687499999991</v>
      </c>
      <c r="E2371" s="3">
        <f>MAX(B2371 - D2371/Inputs!$B$5, 0)</f>
        <v>0</v>
      </c>
      <c r="F2371" s="3">
        <f>MAX(D2371*Inputs!$B$5 - B2371, 0)</f>
        <v>0.41942499999998972</v>
      </c>
      <c r="G2371" s="3">
        <f t="shared" si="334"/>
        <v>1</v>
      </c>
      <c r="H2371" t="str">
        <f t="shared" si="335"/>
        <v>Reg</v>
      </c>
      <c r="I2371" s="3">
        <f t="shared" ref="I2371:I2434" si="340">R2370</f>
        <v>340</v>
      </c>
      <c r="J2371" s="3">
        <f t="shared" ref="J2371:J2434" si="341">IF(INT(A2371)=INT(A2370), J2370 + N2370, 0)</f>
        <v>0</v>
      </c>
      <c r="K2371" s="3">
        <f>MIN(Inputs!$B$2, (Inputs!$B$8 - I2371)/Inputs!$B$9)</f>
        <v>0</v>
      </c>
      <c r="L2371" s="3">
        <f>MAX(MIN(Inputs!$B$2, I2371*Inputs!$B$10, Inputs!$B$8*Inputs!$B$4 - J2371), 0)</f>
        <v>170</v>
      </c>
      <c r="M2371" s="3">
        <f t="shared" si="336"/>
        <v>0</v>
      </c>
      <c r="N2371" s="3">
        <f t="shared" si="337"/>
        <v>0</v>
      </c>
      <c r="O2371" s="3">
        <f>IF(H2371="Reg", MIN(Inputs!$B$2, I2371*Inputs!$B$10, (Inputs!$B$8-I2371)/Inputs!$B$9), 0)</f>
        <v>0</v>
      </c>
      <c r="P2371" s="3">
        <f t="shared" si="338"/>
        <v>0</v>
      </c>
      <c r="Q2371" s="3">
        <f t="shared" si="339"/>
        <v>0</v>
      </c>
      <c r="R2371" s="3">
        <f>I2371 + M2371*Inputs!$B$9 - N2371/Inputs!$B$10</f>
        <v>340</v>
      </c>
    </row>
    <row r="2372" spans="1:18" x14ac:dyDescent="0.3">
      <c r="A2372" s="4">
        <v>46121.75</v>
      </c>
      <c r="B2372" s="3">
        <v>32.472500000000004</v>
      </c>
      <c r="C2372" s="3">
        <v>12</v>
      </c>
      <c r="D2372" s="3">
        <f t="shared" si="333"/>
        <v>34.689687499999991</v>
      </c>
      <c r="E2372" s="3">
        <f>MAX(B2372 - D2372/Inputs!$B$5, 0)</f>
        <v>0</v>
      </c>
      <c r="F2372" s="3">
        <f>MAX(D2372*Inputs!$B$5 - B2372, 0)</f>
        <v>0</v>
      </c>
      <c r="G2372" s="3">
        <f t="shared" si="334"/>
        <v>12</v>
      </c>
      <c r="H2372" t="str">
        <f t="shared" si="335"/>
        <v>Reg</v>
      </c>
      <c r="I2372" s="3">
        <f t="shared" si="340"/>
        <v>340</v>
      </c>
      <c r="J2372" s="3">
        <f t="shared" si="341"/>
        <v>0</v>
      </c>
      <c r="K2372" s="3">
        <f>MIN(Inputs!$B$2, (Inputs!$B$8 - I2372)/Inputs!$B$9)</f>
        <v>0</v>
      </c>
      <c r="L2372" s="3">
        <f>MAX(MIN(Inputs!$B$2, I2372*Inputs!$B$10, Inputs!$B$8*Inputs!$B$4 - J2372), 0)</f>
        <v>170</v>
      </c>
      <c r="M2372" s="3">
        <f t="shared" si="336"/>
        <v>0</v>
      </c>
      <c r="N2372" s="3">
        <f t="shared" si="337"/>
        <v>0</v>
      </c>
      <c r="O2372" s="3">
        <f>IF(H2372="Reg", MIN(Inputs!$B$2, I2372*Inputs!$B$10, (Inputs!$B$8-I2372)/Inputs!$B$9), 0)</f>
        <v>0</v>
      </c>
      <c r="P2372" s="3">
        <f t="shared" si="338"/>
        <v>0</v>
      </c>
      <c r="Q2372" s="3">
        <f t="shared" si="339"/>
        <v>0</v>
      </c>
      <c r="R2372" s="3">
        <f>I2372 + M2372*Inputs!$B$9 - N2372/Inputs!$B$10</f>
        <v>340</v>
      </c>
    </row>
    <row r="2373" spans="1:18" x14ac:dyDescent="0.3">
      <c r="A2373" s="4">
        <v>46121.791666666657</v>
      </c>
      <c r="B2373" s="3">
        <v>57.74</v>
      </c>
      <c r="C2373" s="3">
        <v>12.45</v>
      </c>
      <c r="D2373" s="3">
        <f t="shared" si="333"/>
        <v>34.689687499999991</v>
      </c>
      <c r="E2373" s="3">
        <f>MAX(B2373 - D2373/Inputs!$B$5, 0)</f>
        <v>18.319900568181829</v>
      </c>
      <c r="F2373" s="3">
        <f>MAX(D2373*Inputs!$B$5 - B2373, 0)</f>
        <v>0</v>
      </c>
      <c r="G2373" s="3">
        <f t="shared" si="334"/>
        <v>12.45</v>
      </c>
      <c r="H2373" t="str">
        <f t="shared" si="335"/>
        <v>Discharge</v>
      </c>
      <c r="I2373" s="3">
        <f t="shared" si="340"/>
        <v>340</v>
      </c>
      <c r="J2373" s="3">
        <f t="shared" si="341"/>
        <v>0</v>
      </c>
      <c r="K2373" s="3">
        <f>MIN(Inputs!$B$2, (Inputs!$B$8 - I2373)/Inputs!$B$9)</f>
        <v>0</v>
      </c>
      <c r="L2373" s="3">
        <f>MAX(MIN(Inputs!$B$2, I2373*Inputs!$B$10, Inputs!$B$8*Inputs!$B$4 - J2373), 0)</f>
        <v>170</v>
      </c>
      <c r="M2373" s="3">
        <f t="shared" si="336"/>
        <v>0</v>
      </c>
      <c r="N2373" s="3">
        <f t="shared" si="337"/>
        <v>170</v>
      </c>
      <c r="O2373" s="3">
        <f>IF(H2373="Reg", MIN(Inputs!$B$2, I2373*Inputs!$B$10, (Inputs!$B$8-I2373)/Inputs!$B$9), 0)</f>
        <v>0</v>
      </c>
      <c r="P2373" s="3">
        <f t="shared" si="338"/>
        <v>9815.8000000000011</v>
      </c>
      <c r="Q2373" s="3">
        <f t="shared" si="339"/>
        <v>0</v>
      </c>
      <c r="R2373" s="3">
        <f>I2373 + M2373*Inputs!$B$9 - N2373/Inputs!$B$10</f>
        <v>158.77939109773115</v>
      </c>
    </row>
    <row r="2374" spans="1:18" x14ac:dyDescent="0.3">
      <c r="A2374" s="4">
        <v>46121.833333333343</v>
      </c>
      <c r="B2374" s="3">
        <v>79.137500000000003</v>
      </c>
      <c r="C2374" s="3">
        <v>6.43</v>
      </c>
      <c r="D2374" s="3">
        <f t="shared" si="333"/>
        <v>34.689687499999991</v>
      </c>
      <c r="E2374" s="3">
        <f>MAX(B2374 - D2374/Inputs!$B$5, 0)</f>
        <v>39.71740056818183</v>
      </c>
      <c r="F2374" s="3">
        <f>MAX(D2374*Inputs!$B$5 - B2374, 0)</f>
        <v>0</v>
      </c>
      <c r="G2374" s="3">
        <f t="shared" si="334"/>
        <v>6.43</v>
      </c>
      <c r="H2374" t="str">
        <f t="shared" si="335"/>
        <v>Discharge</v>
      </c>
      <c r="I2374" s="3">
        <f t="shared" si="340"/>
        <v>158.77939109773115</v>
      </c>
      <c r="J2374" s="3">
        <f t="shared" si="341"/>
        <v>170</v>
      </c>
      <c r="K2374" s="3">
        <f>MIN(Inputs!$B$2, (Inputs!$B$8 - I2374)/Inputs!$B$9)</f>
        <v>170</v>
      </c>
      <c r="L2374" s="3">
        <f>MAX(MIN(Inputs!$B$2, I2374*Inputs!$B$10, Inputs!$B$8*Inputs!$B$4 - J2374), 0)</f>
        <v>148.94827166799323</v>
      </c>
      <c r="M2374" s="3">
        <f t="shared" si="336"/>
        <v>0</v>
      </c>
      <c r="N2374" s="3">
        <f t="shared" si="337"/>
        <v>148.94827166799323</v>
      </c>
      <c r="O2374" s="3">
        <f>IF(H2374="Reg", MIN(Inputs!$B$2, I2374*Inputs!$B$10, (Inputs!$B$8-I2374)/Inputs!$B$9), 0)</f>
        <v>0</v>
      </c>
      <c r="P2374" s="3">
        <f t="shared" si="338"/>
        <v>11787.393849125814</v>
      </c>
      <c r="Q2374" s="3">
        <f t="shared" si="339"/>
        <v>0</v>
      </c>
      <c r="R2374" s="3">
        <f>I2374 + M2374*Inputs!$B$9 - N2374/Inputs!$B$10</f>
        <v>0</v>
      </c>
    </row>
    <row r="2375" spans="1:18" x14ac:dyDescent="0.3">
      <c r="A2375" s="4">
        <v>46121.875</v>
      </c>
      <c r="B2375" s="3">
        <v>57.337499999999999</v>
      </c>
      <c r="C2375" s="3">
        <v>0.17</v>
      </c>
      <c r="D2375" s="3">
        <f t="shared" si="333"/>
        <v>34.689687499999991</v>
      </c>
      <c r="E2375" s="3">
        <f>MAX(B2375 - D2375/Inputs!$B$5, 0)</f>
        <v>17.917400568181826</v>
      </c>
      <c r="F2375" s="3">
        <f>MAX(D2375*Inputs!$B$5 - B2375, 0)</f>
        <v>0</v>
      </c>
      <c r="G2375" s="3">
        <f t="shared" si="334"/>
        <v>0.17</v>
      </c>
      <c r="H2375" t="str">
        <f t="shared" si="335"/>
        <v>Discharge</v>
      </c>
      <c r="I2375" s="3">
        <f t="shared" si="340"/>
        <v>0</v>
      </c>
      <c r="J2375" s="3">
        <f t="shared" si="341"/>
        <v>318.94827166799325</v>
      </c>
      <c r="K2375" s="3">
        <f>MIN(Inputs!$B$2, (Inputs!$B$8 - I2375)/Inputs!$B$9)</f>
        <v>170</v>
      </c>
      <c r="L2375" s="3">
        <f>MAX(MIN(Inputs!$B$2, I2375*Inputs!$B$10, Inputs!$B$8*Inputs!$B$4 - J2375), 0)</f>
        <v>0</v>
      </c>
      <c r="M2375" s="3">
        <f t="shared" si="336"/>
        <v>0</v>
      </c>
      <c r="N2375" s="3">
        <f t="shared" si="337"/>
        <v>0</v>
      </c>
      <c r="O2375" s="3">
        <f>IF(H2375="Reg", MIN(Inputs!$B$2, I2375*Inputs!$B$10, (Inputs!$B$8-I2375)/Inputs!$B$9), 0)</f>
        <v>0</v>
      </c>
      <c r="P2375" s="3">
        <f t="shared" si="338"/>
        <v>0</v>
      </c>
      <c r="Q2375" s="3">
        <f t="shared" si="339"/>
        <v>0</v>
      </c>
      <c r="R2375" s="3">
        <f>I2375 + M2375*Inputs!$B$9 - N2375/Inputs!$B$10</f>
        <v>0</v>
      </c>
    </row>
    <row r="2376" spans="1:18" x14ac:dyDescent="0.3">
      <c r="A2376" s="4">
        <v>46121.916666666657</v>
      </c>
      <c r="B2376" s="3">
        <v>44.467500000000001</v>
      </c>
      <c r="C2376" s="3">
        <v>0.04</v>
      </c>
      <c r="D2376" s="3">
        <f t="shared" si="333"/>
        <v>34.689687499999991</v>
      </c>
      <c r="E2376" s="3">
        <f>MAX(B2376 - D2376/Inputs!$B$5, 0)</f>
        <v>5.0474005681818284</v>
      </c>
      <c r="F2376" s="3">
        <f>MAX(D2376*Inputs!$B$5 - B2376, 0)</f>
        <v>0</v>
      </c>
      <c r="G2376" s="3">
        <f t="shared" si="334"/>
        <v>0.04</v>
      </c>
      <c r="H2376" t="str">
        <f t="shared" si="335"/>
        <v>Discharge</v>
      </c>
      <c r="I2376" s="3">
        <f t="shared" si="340"/>
        <v>0</v>
      </c>
      <c r="J2376" s="3">
        <f t="shared" si="341"/>
        <v>318.94827166799325</v>
      </c>
      <c r="K2376" s="3">
        <f>MIN(Inputs!$B$2, (Inputs!$B$8 - I2376)/Inputs!$B$9)</f>
        <v>170</v>
      </c>
      <c r="L2376" s="3">
        <f>MAX(MIN(Inputs!$B$2, I2376*Inputs!$B$10, Inputs!$B$8*Inputs!$B$4 - J2376), 0)</f>
        <v>0</v>
      </c>
      <c r="M2376" s="3">
        <f t="shared" si="336"/>
        <v>0</v>
      </c>
      <c r="N2376" s="3">
        <f t="shared" si="337"/>
        <v>0</v>
      </c>
      <c r="O2376" s="3">
        <f>IF(H2376="Reg", MIN(Inputs!$B$2, I2376*Inputs!$B$10, (Inputs!$B$8-I2376)/Inputs!$B$9), 0)</f>
        <v>0</v>
      </c>
      <c r="P2376" s="3">
        <f t="shared" si="338"/>
        <v>0</v>
      </c>
      <c r="Q2376" s="3">
        <f t="shared" si="339"/>
        <v>0</v>
      </c>
      <c r="R2376" s="3">
        <f>I2376 + M2376*Inputs!$B$9 - N2376/Inputs!$B$10</f>
        <v>0</v>
      </c>
    </row>
    <row r="2377" spans="1:18" x14ac:dyDescent="0.3">
      <c r="A2377" s="4">
        <v>46121.958333333343</v>
      </c>
      <c r="B2377" s="3">
        <v>32.924999999999997</v>
      </c>
      <c r="C2377" s="3">
        <v>0.04</v>
      </c>
      <c r="D2377" s="3">
        <f t="shared" si="333"/>
        <v>34.689687499999991</v>
      </c>
      <c r="E2377" s="3">
        <f>MAX(B2377 - D2377/Inputs!$B$5, 0)</f>
        <v>0</v>
      </c>
      <c r="F2377" s="3">
        <f>MAX(D2377*Inputs!$B$5 - B2377, 0)</f>
        <v>0</v>
      </c>
      <c r="G2377" s="3">
        <f t="shared" si="334"/>
        <v>0.04</v>
      </c>
      <c r="H2377" t="str">
        <f t="shared" si="335"/>
        <v>Reg</v>
      </c>
      <c r="I2377" s="3">
        <f t="shared" si="340"/>
        <v>0</v>
      </c>
      <c r="J2377" s="3">
        <f t="shared" si="341"/>
        <v>318.94827166799325</v>
      </c>
      <c r="K2377" s="3">
        <f>MIN(Inputs!$B$2, (Inputs!$B$8 - I2377)/Inputs!$B$9)</f>
        <v>170</v>
      </c>
      <c r="L2377" s="3">
        <f>MAX(MIN(Inputs!$B$2, I2377*Inputs!$B$10, Inputs!$B$8*Inputs!$B$4 - J2377), 0)</f>
        <v>0</v>
      </c>
      <c r="M2377" s="3">
        <f t="shared" si="336"/>
        <v>0</v>
      </c>
      <c r="N2377" s="3">
        <f t="shared" si="337"/>
        <v>0</v>
      </c>
      <c r="O2377" s="3">
        <f>IF(H2377="Reg", MIN(Inputs!$B$2, I2377*Inputs!$B$10, (Inputs!$B$8-I2377)/Inputs!$B$9), 0)</f>
        <v>0</v>
      </c>
      <c r="P2377" s="3">
        <f t="shared" si="338"/>
        <v>0</v>
      </c>
      <c r="Q2377" s="3">
        <f t="shared" si="339"/>
        <v>0</v>
      </c>
      <c r="R2377" s="3">
        <f>I2377 + M2377*Inputs!$B$9 - N2377/Inputs!$B$10</f>
        <v>0</v>
      </c>
    </row>
    <row r="2378" spans="1:18" x14ac:dyDescent="0.3">
      <c r="A2378" s="4">
        <v>46122</v>
      </c>
      <c r="B2378" s="3">
        <v>27.0825</v>
      </c>
      <c r="C2378" s="3">
        <v>0.04</v>
      </c>
      <c r="D2378" s="3">
        <f t="shared" si="333"/>
        <v>44.044687500000002</v>
      </c>
      <c r="E2378" s="3">
        <f>MAX(B2378 - D2378/Inputs!$B$5, 0)</f>
        <v>0</v>
      </c>
      <c r="F2378" s="3">
        <f>MAX(D2378*Inputs!$B$5 - B2378, 0)</f>
        <v>11.676825000000004</v>
      </c>
      <c r="G2378" s="3">
        <f t="shared" si="334"/>
        <v>0.04</v>
      </c>
      <c r="H2378" t="str">
        <f t="shared" si="335"/>
        <v>Charge</v>
      </c>
      <c r="I2378" s="3">
        <f t="shared" si="340"/>
        <v>0</v>
      </c>
      <c r="J2378" s="3">
        <f t="shared" si="341"/>
        <v>0</v>
      </c>
      <c r="K2378" s="3">
        <f>MIN(Inputs!$B$2, (Inputs!$B$8 - I2378)/Inputs!$B$9)</f>
        <v>170</v>
      </c>
      <c r="L2378" s="3">
        <f>MAX(MIN(Inputs!$B$2, I2378*Inputs!$B$10, Inputs!$B$8*Inputs!$B$4 - J2378), 0)</f>
        <v>0</v>
      </c>
      <c r="M2378" s="3">
        <f t="shared" si="336"/>
        <v>170</v>
      </c>
      <c r="N2378" s="3">
        <f t="shared" si="337"/>
        <v>0</v>
      </c>
      <c r="O2378" s="3">
        <f>IF(H2378="Reg", MIN(Inputs!$B$2, I2378*Inputs!$B$10, (Inputs!$B$8-I2378)/Inputs!$B$9), 0)</f>
        <v>0</v>
      </c>
      <c r="P2378" s="3">
        <f t="shared" si="338"/>
        <v>-4604.0249999999996</v>
      </c>
      <c r="Q2378" s="3">
        <f t="shared" si="339"/>
        <v>0</v>
      </c>
      <c r="R2378" s="3">
        <f>I2378 + M2378*Inputs!$B$9 - N2378/Inputs!$B$10</f>
        <v>159.4741358339966</v>
      </c>
    </row>
    <row r="2379" spans="1:18" x14ac:dyDescent="0.3">
      <c r="A2379" s="4">
        <v>46122.041666666657</v>
      </c>
      <c r="B2379" s="3">
        <v>22.089999999999996</v>
      </c>
      <c r="C2379" s="3">
        <v>0.04</v>
      </c>
      <c r="D2379" s="3">
        <f t="shared" si="333"/>
        <v>44.044687500000002</v>
      </c>
      <c r="E2379" s="3">
        <f>MAX(B2379 - D2379/Inputs!$B$5, 0)</f>
        <v>0</v>
      </c>
      <c r="F2379" s="3">
        <f>MAX(D2379*Inputs!$B$5 - B2379, 0)</f>
        <v>16.669325000000008</v>
      </c>
      <c r="G2379" s="3">
        <f t="shared" si="334"/>
        <v>0.04</v>
      </c>
      <c r="H2379" t="str">
        <f t="shared" si="335"/>
        <v>Charge</v>
      </c>
      <c r="I2379" s="3">
        <f t="shared" si="340"/>
        <v>159.4741358339966</v>
      </c>
      <c r="J2379" s="3">
        <f t="shared" si="341"/>
        <v>0</v>
      </c>
      <c r="K2379" s="3">
        <f>MIN(Inputs!$B$2, (Inputs!$B$8 - I2379)/Inputs!$B$9)</f>
        <v>170</v>
      </c>
      <c r="L2379" s="3">
        <f>MAX(MIN(Inputs!$B$2, I2379*Inputs!$B$10, Inputs!$B$8*Inputs!$B$4 - J2379), 0)</f>
        <v>149.6</v>
      </c>
      <c r="M2379" s="3">
        <f t="shared" si="336"/>
        <v>170</v>
      </c>
      <c r="N2379" s="3">
        <f t="shared" si="337"/>
        <v>0</v>
      </c>
      <c r="O2379" s="3">
        <f>IF(H2379="Reg", MIN(Inputs!$B$2, I2379*Inputs!$B$10, (Inputs!$B$8-I2379)/Inputs!$B$9), 0)</f>
        <v>0</v>
      </c>
      <c r="P2379" s="3">
        <f t="shared" si="338"/>
        <v>-3755.2999999999993</v>
      </c>
      <c r="Q2379" s="3">
        <f t="shared" si="339"/>
        <v>0</v>
      </c>
      <c r="R2379" s="3">
        <f>I2379 + M2379*Inputs!$B$9 - N2379/Inputs!$B$10</f>
        <v>318.9482716679932</v>
      </c>
    </row>
    <row r="2380" spans="1:18" x14ac:dyDescent="0.3">
      <c r="A2380" s="4">
        <v>46122.083333333343</v>
      </c>
      <c r="B2380" s="3">
        <v>20.704999999999998</v>
      </c>
      <c r="C2380" s="3">
        <v>0.04</v>
      </c>
      <c r="D2380" s="3">
        <f t="shared" si="333"/>
        <v>44.044687500000002</v>
      </c>
      <c r="E2380" s="3">
        <f>MAX(B2380 - D2380/Inputs!$B$5, 0)</f>
        <v>0</v>
      </c>
      <c r="F2380" s="3">
        <f>MAX(D2380*Inputs!$B$5 - B2380, 0)</f>
        <v>18.054325000000006</v>
      </c>
      <c r="G2380" s="3">
        <f t="shared" si="334"/>
        <v>0.04</v>
      </c>
      <c r="H2380" t="str">
        <f t="shared" si="335"/>
        <v>Charge</v>
      </c>
      <c r="I2380" s="3">
        <f t="shared" si="340"/>
        <v>318.9482716679932</v>
      </c>
      <c r="J2380" s="3">
        <f t="shared" si="341"/>
        <v>0</v>
      </c>
      <c r="K2380" s="3">
        <f>MIN(Inputs!$B$2, (Inputs!$B$8 - I2380)/Inputs!$B$9)</f>
        <v>22.44121780453775</v>
      </c>
      <c r="L2380" s="3">
        <f>MAX(MIN(Inputs!$B$2, I2380*Inputs!$B$10, Inputs!$B$8*Inputs!$B$4 - J2380), 0)</f>
        <v>170</v>
      </c>
      <c r="M2380" s="3">
        <f t="shared" si="336"/>
        <v>22.44121780453775</v>
      </c>
      <c r="N2380" s="3">
        <f t="shared" si="337"/>
        <v>0</v>
      </c>
      <c r="O2380" s="3">
        <f>IF(H2380="Reg", MIN(Inputs!$B$2, I2380*Inputs!$B$10, (Inputs!$B$8-I2380)/Inputs!$B$9), 0)</f>
        <v>0</v>
      </c>
      <c r="P2380" s="3">
        <f t="shared" si="338"/>
        <v>-464.64541464295405</v>
      </c>
      <c r="Q2380" s="3">
        <f t="shared" si="339"/>
        <v>0</v>
      </c>
      <c r="R2380" s="3">
        <f>I2380 + M2380*Inputs!$B$9 - N2380/Inputs!$B$10</f>
        <v>340</v>
      </c>
    </row>
    <row r="2381" spans="1:18" x14ac:dyDescent="0.3">
      <c r="A2381" s="4">
        <v>46122.125</v>
      </c>
      <c r="B2381" s="3">
        <v>20.260000000000002</v>
      </c>
      <c r="C2381" s="3">
        <v>0.05</v>
      </c>
      <c r="D2381" s="3">
        <f t="shared" si="333"/>
        <v>44.044687500000002</v>
      </c>
      <c r="E2381" s="3">
        <f>MAX(B2381 - D2381/Inputs!$B$5, 0)</f>
        <v>0</v>
      </c>
      <c r="F2381" s="3">
        <f>MAX(D2381*Inputs!$B$5 - B2381, 0)</f>
        <v>18.499325000000002</v>
      </c>
      <c r="G2381" s="3">
        <f t="shared" si="334"/>
        <v>0.05</v>
      </c>
      <c r="H2381" t="str">
        <f t="shared" si="335"/>
        <v>Charge</v>
      </c>
      <c r="I2381" s="3">
        <f t="shared" si="340"/>
        <v>340</v>
      </c>
      <c r="J2381" s="3">
        <f t="shared" si="341"/>
        <v>0</v>
      </c>
      <c r="K2381" s="3">
        <f>MIN(Inputs!$B$2, (Inputs!$B$8 - I2381)/Inputs!$B$9)</f>
        <v>0</v>
      </c>
      <c r="L2381" s="3">
        <f>MAX(MIN(Inputs!$B$2, I2381*Inputs!$B$10, Inputs!$B$8*Inputs!$B$4 - J2381), 0)</f>
        <v>170</v>
      </c>
      <c r="M2381" s="3">
        <f t="shared" si="336"/>
        <v>0</v>
      </c>
      <c r="N2381" s="3">
        <f t="shared" si="337"/>
        <v>0</v>
      </c>
      <c r="O2381" s="3">
        <f>IF(H2381="Reg", MIN(Inputs!$B$2, I2381*Inputs!$B$10, (Inputs!$B$8-I2381)/Inputs!$B$9), 0)</f>
        <v>0</v>
      </c>
      <c r="P2381" s="3">
        <f t="shared" si="338"/>
        <v>0</v>
      </c>
      <c r="Q2381" s="3">
        <f t="shared" si="339"/>
        <v>0</v>
      </c>
      <c r="R2381" s="3">
        <f>I2381 + M2381*Inputs!$B$9 - N2381/Inputs!$B$10</f>
        <v>340</v>
      </c>
    </row>
    <row r="2382" spans="1:18" x14ac:dyDescent="0.3">
      <c r="A2382" s="4">
        <v>46122.166666666657</v>
      </c>
      <c r="B2382" s="3">
        <v>22.472500000000004</v>
      </c>
      <c r="C2382" s="3">
        <v>0.06</v>
      </c>
      <c r="D2382" s="3">
        <f t="shared" si="333"/>
        <v>44.044687500000002</v>
      </c>
      <c r="E2382" s="3">
        <f>MAX(B2382 - D2382/Inputs!$B$5, 0)</f>
        <v>0</v>
      </c>
      <c r="F2382" s="3">
        <f>MAX(D2382*Inputs!$B$5 - B2382, 0)</f>
        <v>16.286825</v>
      </c>
      <c r="G2382" s="3">
        <f t="shared" si="334"/>
        <v>0.06</v>
      </c>
      <c r="H2382" t="str">
        <f t="shared" si="335"/>
        <v>Charge</v>
      </c>
      <c r="I2382" s="3">
        <f t="shared" si="340"/>
        <v>340</v>
      </c>
      <c r="J2382" s="3">
        <f t="shared" si="341"/>
        <v>0</v>
      </c>
      <c r="K2382" s="3">
        <f>MIN(Inputs!$B$2, (Inputs!$B$8 - I2382)/Inputs!$B$9)</f>
        <v>0</v>
      </c>
      <c r="L2382" s="3">
        <f>MAX(MIN(Inputs!$B$2, I2382*Inputs!$B$10, Inputs!$B$8*Inputs!$B$4 - J2382), 0)</f>
        <v>170</v>
      </c>
      <c r="M2382" s="3">
        <f t="shared" si="336"/>
        <v>0</v>
      </c>
      <c r="N2382" s="3">
        <f t="shared" si="337"/>
        <v>0</v>
      </c>
      <c r="O2382" s="3">
        <f>IF(H2382="Reg", MIN(Inputs!$B$2, I2382*Inputs!$B$10, (Inputs!$B$8-I2382)/Inputs!$B$9), 0)</f>
        <v>0</v>
      </c>
      <c r="P2382" s="3">
        <f t="shared" si="338"/>
        <v>0</v>
      </c>
      <c r="Q2382" s="3">
        <f t="shared" si="339"/>
        <v>0</v>
      </c>
      <c r="R2382" s="3">
        <f>I2382 + M2382*Inputs!$B$9 - N2382/Inputs!$B$10</f>
        <v>340</v>
      </c>
    </row>
    <row r="2383" spans="1:18" x14ac:dyDescent="0.3">
      <c r="A2383" s="4">
        <v>46122.208333333343</v>
      </c>
      <c r="B2383" s="3">
        <v>20.897500000000001</v>
      </c>
      <c r="C2383" s="3">
        <v>0.06</v>
      </c>
      <c r="D2383" s="3">
        <f t="shared" si="333"/>
        <v>44.044687500000002</v>
      </c>
      <c r="E2383" s="3">
        <f>MAX(B2383 - D2383/Inputs!$B$5, 0)</f>
        <v>0</v>
      </c>
      <c r="F2383" s="3">
        <f>MAX(D2383*Inputs!$B$5 - B2383, 0)</f>
        <v>17.861825000000003</v>
      </c>
      <c r="G2383" s="3">
        <f t="shared" si="334"/>
        <v>0.06</v>
      </c>
      <c r="H2383" t="str">
        <f t="shared" si="335"/>
        <v>Charge</v>
      </c>
      <c r="I2383" s="3">
        <f t="shared" si="340"/>
        <v>340</v>
      </c>
      <c r="J2383" s="3">
        <f t="shared" si="341"/>
        <v>0</v>
      </c>
      <c r="K2383" s="3">
        <f>MIN(Inputs!$B$2, (Inputs!$B$8 - I2383)/Inputs!$B$9)</f>
        <v>0</v>
      </c>
      <c r="L2383" s="3">
        <f>MAX(MIN(Inputs!$B$2, I2383*Inputs!$B$10, Inputs!$B$8*Inputs!$B$4 - J2383), 0)</f>
        <v>170</v>
      </c>
      <c r="M2383" s="3">
        <f t="shared" si="336"/>
        <v>0</v>
      </c>
      <c r="N2383" s="3">
        <f t="shared" si="337"/>
        <v>0</v>
      </c>
      <c r="O2383" s="3">
        <f>IF(H2383="Reg", MIN(Inputs!$B$2, I2383*Inputs!$B$10, (Inputs!$B$8-I2383)/Inputs!$B$9), 0)</f>
        <v>0</v>
      </c>
      <c r="P2383" s="3">
        <f t="shared" si="338"/>
        <v>0</v>
      </c>
      <c r="Q2383" s="3">
        <f t="shared" si="339"/>
        <v>0</v>
      </c>
      <c r="R2383" s="3">
        <f>I2383 + M2383*Inputs!$B$9 - N2383/Inputs!$B$10</f>
        <v>340</v>
      </c>
    </row>
    <row r="2384" spans="1:18" x14ac:dyDescent="0.3">
      <c r="A2384" s="4">
        <v>46122.25</v>
      </c>
      <c r="B2384" s="3">
        <v>21.532499999999999</v>
      </c>
      <c r="C2384" s="3">
        <v>7.0000000000000007E-2</v>
      </c>
      <c r="D2384" s="3">
        <f t="shared" si="333"/>
        <v>44.044687500000002</v>
      </c>
      <c r="E2384" s="3">
        <f>MAX(B2384 - D2384/Inputs!$B$5, 0)</f>
        <v>0</v>
      </c>
      <c r="F2384" s="3">
        <f>MAX(D2384*Inputs!$B$5 - B2384, 0)</f>
        <v>17.226825000000005</v>
      </c>
      <c r="G2384" s="3">
        <f t="shared" si="334"/>
        <v>7.0000000000000007E-2</v>
      </c>
      <c r="H2384" t="str">
        <f t="shared" si="335"/>
        <v>Charge</v>
      </c>
      <c r="I2384" s="3">
        <f t="shared" si="340"/>
        <v>340</v>
      </c>
      <c r="J2384" s="3">
        <f t="shared" si="341"/>
        <v>0</v>
      </c>
      <c r="K2384" s="3">
        <f>MIN(Inputs!$B$2, (Inputs!$B$8 - I2384)/Inputs!$B$9)</f>
        <v>0</v>
      </c>
      <c r="L2384" s="3">
        <f>MAX(MIN(Inputs!$B$2, I2384*Inputs!$B$10, Inputs!$B$8*Inputs!$B$4 - J2384), 0)</f>
        <v>170</v>
      </c>
      <c r="M2384" s="3">
        <f t="shared" si="336"/>
        <v>0</v>
      </c>
      <c r="N2384" s="3">
        <f t="shared" si="337"/>
        <v>0</v>
      </c>
      <c r="O2384" s="3">
        <f>IF(H2384="Reg", MIN(Inputs!$B$2, I2384*Inputs!$B$10, (Inputs!$B$8-I2384)/Inputs!$B$9), 0)</f>
        <v>0</v>
      </c>
      <c r="P2384" s="3">
        <f t="shared" si="338"/>
        <v>0</v>
      </c>
      <c r="Q2384" s="3">
        <f t="shared" si="339"/>
        <v>0</v>
      </c>
      <c r="R2384" s="3">
        <f>I2384 + M2384*Inputs!$B$9 - N2384/Inputs!$B$10</f>
        <v>340</v>
      </c>
    </row>
    <row r="2385" spans="1:18" x14ac:dyDescent="0.3">
      <c r="A2385" s="4">
        <v>46122.291666666657</v>
      </c>
      <c r="B2385" s="3">
        <v>23.547499999999999</v>
      </c>
      <c r="C2385" s="3">
        <v>6.11</v>
      </c>
      <c r="D2385" s="3">
        <f t="shared" si="333"/>
        <v>44.044687500000002</v>
      </c>
      <c r="E2385" s="3">
        <f>MAX(B2385 - D2385/Inputs!$B$5, 0)</f>
        <v>0</v>
      </c>
      <c r="F2385" s="3">
        <f>MAX(D2385*Inputs!$B$5 - B2385, 0)</f>
        <v>15.211825000000005</v>
      </c>
      <c r="G2385" s="3">
        <f t="shared" si="334"/>
        <v>6.11</v>
      </c>
      <c r="H2385" t="str">
        <f t="shared" si="335"/>
        <v>Charge</v>
      </c>
      <c r="I2385" s="3">
        <f t="shared" si="340"/>
        <v>340</v>
      </c>
      <c r="J2385" s="3">
        <f t="shared" si="341"/>
        <v>0</v>
      </c>
      <c r="K2385" s="3">
        <f>MIN(Inputs!$B$2, (Inputs!$B$8 - I2385)/Inputs!$B$9)</f>
        <v>0</v>
      </c>
      <c r="L2385" s="3">
        <f>MAX(MIN(Inputs!$B$2, I2385*Inputs!$B$10, Inputs!$B$8*Inputs!$B$4 - J2385), 0)</f>
        <v>170</v>
      </c>
      <c r="M2385" s="3">
        <f t="shared" si="336"/>
        <v>0</v>
      </c>
      <c r="N2385" s="3">
        <f t="shared" si="337"/>
        <v>0</v>
      </c>
      <c r="O2385" s="3">
        <f>IF(H2385="Reg", MIN(Inputs!$B$2, I2385*Inputs!$B$10, (Inputs!$B$8-I2385)/Inputs!$B$9), 0)</f>
        <v>0</v>
      </c>
      <c r="P2385" s="3">
        <f t="shared" si="338"/>
        <v>0</v>
      </c>
      <c r="Q2385" s="3">
        <f t="shared" si="339"/>
        <v>0</v>
      </c>
      <c r="R2385" s="3">
        <f>I2385 + M2385*Inputs!$B$9 - N2385/Inputs!$B$10</f>
        <v>340</v>
      </c>
    </row>
    <row r="2386" spans="1:18" x14ac:dyDescent="0.3">
      <c r="A2386" s="4">
        <v>46122.333333333343</v>
      </c>
      <c r="B2386" s="3">
        <v>23.752500000000001</v>
      </c>
      <c r="C2386" s="3">
        <v>1.5</v>
      </c>
      <c r="D2386" s="3">
        <f t="shared" si="333"/>
        <v>44.044687500000002</v>
      </c>
      <c r="E2386" s="3">
        <f>MAX(B2386 - D2386/Inputs!$B$5, 0)</f>
        <v>0</v>
      </c>
      <c r="F2386" s="3">
        <f>MAX(D2386*Inputs!$B$5 - B2386, 0)</f>
        <v>15.006825000000003</v>
      </c>
      <c r="G2386" s="3">
        <f t="shared" si="334"/>
        <v>1.5</v>
      </c>
      <c r="H2386" t="str">
        <f t="shared" si="335"/>
        <v>Charge</v>
      </c>
      <c r="I2386" s="3">
        <f t="shared" si="340"/>
        <v>340</v>
      </c>
      <c r="J2386" s="3">
        <f t="shared" si="341"/>
        <v>0</v>
      </c>
      <c r="K2386" s="3">
        <f>MIN(Inputs!$B$2, (Inputs!$B$8 - I2386)/Inputs!$B$9)</f>
        <v>0</v>
      </c>
      <c r="L2386" s="3">
        <f>MAX(MIN(Inputs!$B$2, I2386*Inputs!$B$10, Inputs!$B$8*Inputs!$B$4 - J2386), 0)</f>
        <v>170</v>
      </c>
      <c r="M2386" s="3">
        <f t="shared" si="336"/>
        <v>0</v>
      </c>
      <c r="N2386" s="3">
        <f t="shared" si="337"/>
        <v>0</v>
      </c>
      <c r="O2386" s="3">
        <f>IF(H2386="Reg", MIN(Inputs!$B$2, I2386*Inputs!$B$10, (Inputs!$B$8-I2386)/Inputs!$B$9), 0)</f>
        <v>0</v>
      </c>
      <c r="P2386" s="3">
        <f t="shared" si="338"/>
        <v>0</v>
      </c>
      <c r="Q2386" s="3">
        <f t="shared" si="339"/>
        <v>0</v>
      </c>
      <c r="R2386" s="3">
        <f>I2386 + M2386*Inputs!$B$9 - N2386/Inputs!$B$10</f>
        <v>340</v>
      </c>
    </row>
    <row r="2387" spans="1:18" x14ac:dyDescent="0.3">
      <c r="A2387" s="4">
        <v>46122.375</v>
      </c>
      <c r="B2387" s="3">
        <v>19.592499999999998</v>
      </c>
      <c r="C2387" s="3">
        <v>0.88</v>
      </c>
      <c r="D2387" s="3">
        <f t="shared" si="333"/>
        <v>44.044687500000002</v>
      </c>
      <c r="E2387" s="3">
        <f>MAX(B2387 - D2387/Inputs!$B$5, 0)</f>
        <v>0</v>
      </c>
      <c r="F2387" s="3">
        <f>MAX(D2387*Inputs!$B$5 - B2387, 0)</f>
        <v>19.166825000000006</v>
      </c>
      <c r="G2387" s="3">
        <f t="shared" si="334"/>
        <v>0.88</v>
      </c>
      <c r="H2387" t="str">
        <f t="shared" si="335"/>
        <v>Charge</v>
      </c>
      <c r="I2387" s="3">
        <f t="shared" si="340"/>
        <v>340</v>
      </c>
      <c r="J2387" s="3">
        <f t="shared" si="341"/>
        <v>0</v>
      </c>
      <c r="K2387" s="3">
        <f>MIN(Inputs!$B$2, (Inputs!$B$8 - I2387)/Inputs!$B$9)</f>
        <v>0</v>
      </c>
      <c r="L2387" s="3">
        <f>MAX(MIN(Inputs!$B$2, I2387*Inputs!$B$10, Inputs!$B$8*Inputs!$B$4 - J2387), 0)</f>
        <v>170</v>
      </c>
      <c r="M2387" s="3">
        <f t="shared" si="336"/>
        <v>0</v>
      </c>
      <c r="N2387" s="3">
        <f t="shared" si="337"/>
        <v>0</v>
      </c>
      <c r="O2387" s="3">
        <f>IF(H2387="Reg", MIN(Inputs!$B$2, I2387*Inputs!$B$10, (Inputs!$B$8-I2387)/Inputs!$B$9), 0)</f>
        <v>0</v>
      </c>
      <c r="P2387" s="3">
        <f t="shared" si="338"/>
        <v>0</v>
      </c>
      <c r="Q2387" s="3">
        <f t="shared" si="339"/>
        <v>0</v>
      </c>
      <c r="R2387" s="3">
        <f>I2387 + M2387*Inputs!$B$9 - N2387/Inputs!$B$10</f>
        <v>340</v>
      </c>
    </row>
    <row r="2388" spans="1:18" x14ac:dyDescent="0.3">
      <c r="A2388" s="4">
        <v>46122.416666666657</v>
      </c>
      <c r="B2388" s="3">
        <v>17.669999999999998</v>
      </c>
      <c r="C2388" s="3">
        <v>0.66</v>
      </c>
      <c r="D2388" s="3">
        <f t="shared" si="333"/>
        <v>44.044687500000002</v>
      </c>
      <c r="E2388" s="3">
        <f>MAX(B2388 - D2388/Inputs!$B$5, 0)</f>
        <v>0</v>
      </c>
      <c r="F2388" s="3">
        <f>MAX(D2388*Inputs!$B$5 - B2388, 0)</f>
        <v>21.089325000000006</v>
      </c>
      <c r="G2388" s="3">
        <f t="shared" si="334"/>
        <v>0.66</v>
      </c>
      <c r="H2388" t="str">
        <f t="shared" si="335"/>
        <v>Charge</v>
      </c>
      <c r="I2388" s="3">
        <f t="shared" si="340"/>
        <v>340</v>
      </c>
      <c r="J2388" s="3">
        <f t="shared" si="341"/>
        <v>0</v>
      </c>
      <c r="K2388" s="3">
        <f>MIN(Inputs!$B$2, (Inputs!$B$8 - I2388)/Inputs!$B$9)</f>
        <v>0</v>
      </c>
      <c r="L2388" s="3">
        <f>MAX(MIN(Inputs!$B$2, I2388*Inputs!$B$10, Inputs!$B$8*Inputs!$B$4 - J2388), 0)</f>
        <v>170</v>
      </c>
      <c r="M2388" s="3">
        <f t="shared" si="336"/>
        <v>0</v>
      </c>
      <c r="N2388" s="3">
        <f t="shared" si="337"/>
        <v>0</v>
      </c>
      <c r="O2388" s="3">
        <f>IF(H2388="Reg", MIN(Inputs!$B$2, I2388*Inputs!$B$10, (Inputs!$B$8-I2388)/Inputs!$B$9), 0)</f>
        <v>0</v>
      </c>
      <c r="P2388" s="3">
        <f t="shared" si="338"/>
        <v>0</v>
      </c>
      <c r="Q2388" s="3">
        <f t="shared" si="339"/>
        <v>0</v>
      </c>
      <c r="R2388" s="3">
        <f>I2388 + M2388*Inputs!$B$9 - N2388/Inputs!$B$10</f>
        <v>340</v>
      </c>
    </row>
    <row r="2389" spans="1:18" x14ac:dyDescent="0.3">
      <c r="A2389" s="4">
        <v>46122.458333333343</v>
      </c>
      <c r="B2389" s="3">
        <v>17.422499999999999</v>
      </c>
      <c r="C2389" s="3">
        <v>0.51</v>
      </c>
      <c r="D2389" s="3">
        <f t="shared" si="333"/>
        <v>44.044687500000002</v>
      </c>
      <c r="E2389" s="3">
        <f>MAX(B2389 - D2389/Inputs!$B$5, 0)</f>
        <v>0</v>
      </c>
      <c r="F2389" s="3">
        <f>MAX(D2389*Inputs!$B$5 - B2389, 0)</f>
        <v>21.336825000000005</v>
      </c>
      <c r="G2389" s="3">
        <f t="shared" si="334"/>
        <v>0.51</v>
      </c>
      <c r="H2389" t="str">
        <f t="shared" si="335"/>
        <v>Charge</v>
      </c>
      <c r="I2389" s="3">
        <f t="shared" si="340"/>
        <v>340</v>
      </c>
      <c r="J2389" s="3">
        <f t="shared" si="341"/>
        <v>0</v>
      </c>
      <c r="K2389" s="3">
        <f>MIN(Inputs!$B$2, (Inputs!$B$8 - I2389)/Inputs!$B$9)</f>
        <v>0</v>
      </c>
      <c r="L2389" s="3">
        <f>MAX(MIN(Inputs!$B$2, I2389*Inputs!$B$10, Inputs!$B$8*Inputs!$B$4 - J2389), 0)</f>
        <v>170</v>
      </c>
      <c r="M2389" s="3">
        <f t="shared" si="336"/>
        <v>0</v>
      </c>
      <c r="N2389" s="3">
        <f t="shared" si="337"/>
        <v>0</v>
      </c>
      <c r="O2389" s="3">
        <f>IF(H2389="Reg", MIN(Inputs!$B$2, I2389*Inputs!$B$10, (Inputs!$B$8-I2389)/Inputs!$B$9), 0)</f>
        <v>0</v>
      </c>
      <c r="P2389" s="3">
        <f t="shared" si="338"/>
        <v>0</v>
      </c>
      <c r="Q2389" s="3">
        <f t="shared" si="339"/>
        <v>0</v>
      </c>
      <c r="R2389" s="3">
        <f>I2389 + M2389*Inputs!$B$9 - N2389/Inputs!$B$10</f>
        <v>340</v>
      </c>
    </row>
    <row r="2390" spans="1:18" x14ac:dyDescent="0.3">
      <c r="A2390" s="4">
        <v>46122.5</v>
      </c>
      <c r="B2390" s="3">
        <v>16.079999999999998</v>
      </c>
      <c r="C2390" s="3">
        <v>0.5</v>
      </c>
      <c r="D2390" s="3">
        <f t="shared" si="333"/>
        <v>44.044687500000002</v>
      </c>
      <c r="E2390" s="3">
        <f>MAX(B2390 - D2390/Inputs!$B$5, 0)</f>
        <v>0</v>
      </c>
      <c r="F2390" s="3">
        <f>MAX(D2390*Inputs!$B$5 - B2390, 0)</f>
        <v>22.679325000000006</v>
      </c>
      <c r="G2390" s="3">
        <f t="shared" si="334"/>
        <v>0.5</v>
      </c>
      <c r="H2390" t="str">
        <f t="shared" si="335"/>
        <v>Charge</v>
      </c>
      <c r="I2390" s="3">
        <f t="shared" si="340"/>
        <v>340</v>
      </c>
      <c r="J2390" s="3">
        <f t="shared" si="341"/>
        <v>0</v>
      </c>
      <c r="K2390" s="3">
        <f>MIN(Inputs!$B$2, (Inputs!$B$8 - I2390)/Inputs!$B$9)</f>
        <v>0</v>
      </c>
      <c r="L2390" s="3">
        <f>MAX(MIN(Inputs!$B$2, I2390*Inputs!$B$10, Inputs!$B$8*Inputs!$B$4 - J2390), 0)</f>
        <v>170</v>
      </c>
      <c r="M2390" s="3">
        <f t="shared" si="336"/>
        <v>0</v>
      </c>
      <c r="N2390" s="3">
        <f t="shared" si="337"/>
        <v>0</v>
      </c>
      <c r="O2390" s="3">
        <f>IF(H2390="Reg", MIN(Inputs!$B$2, I2390*Inputs!$B$10, (Inputs!$B$8-I2390)/Inputs!$B$9), 0)</f>
        <v>0</v>
      </c>
      <c r="P2390" s="3">
        <f t="shared" si="338"/>
        <v>0</v>
      </c>
      <c r="Q2390" s="3">
        <f t="shared" si="339"/>
        <v>0</v>
      </c>
      <c r="R2390" s="3">
        <f>I2390 + M2390*Inputs!$B$9 - N2390/Inputs!$B$10</f>
        <v>340</v>
      </c>
    </row>
    <row r="2391" spans="1:18" x14ac:dyDescent="0.3">
      <c r="A2391" s="4">
        <v>46122.541666666657</v>
      </c>
      <c r="B2391" s="3">
        <v>22.932499999999997</v>
      </c>
      <c r="C2391" s="3">
        <v>0.54</v>
      </c>
      <c r="D2391" s="3">
        <f t="shared" si="333"/>
        <v>44.044687500000002</v>
      </c>
      <c r="E2391" s="3">
        <f>MAX(B2391 - D2391/Inputs!$B$5, 0)</f>
        <v>0</v>
      </c>
      <c r="F2391" s="3">
        <f>MAX(D2391*Inputs!$B$5 - B2391, 0)</f>
        <v>15.826825000000007</v>
      </c>
      <c r="G2391" s="3">
        <f t="shared" si="334"/>
        <v>0.54</v>
      </c>
      <c r="H2391" t="str">
        <f t="shared" si="335"/>
        <v>Charge</v>
      </c>
      <c r="I2391" s="3">
        <f t="shared" si="340"/>
        <v>340</v>
      </c>
      <c r="J2391" s="3">
        <f t="shared" si="341"/>
        <v>0</v>
      </c>
      <c r="K2391" s="3">
        <f>MIN(Inputs!$B$2, (Inputs!$B$8 - I2391)/Inputs!$B$9)</f>
        <v>0</v>
      </c>
      <c r="L2391" s="3">
        <f>MAX(MIN(Inputs!$B$2, I2391*Inputs!$B$10, Inputs!$B$8*Inputs!$B$4 - J2391), 0)</f>
        <v>170</v>
      </c>
      <c r="M2391" s="3">
        <f t="shared" si="336"/>
        <v>0</v>
      </c>
      <c r="N2391" s="3">
        <f t="shared" si="337"/>
        <v>0</v>
      </c>
      <c r="O2391" s="3">
        <f>IF(H2391="Reg", MIN(Inputs!$B$2, I2391*Inputs!$B$10, (Inputs!$B$8-I2391)/Inputs!$B$9), 0)</f>
        <v>0</v>
      </c>
      <c r="P2391" s="3">
        <f t="shared" si="338"/>
        <v>0</v>
      </c>
      <c r="Q2391" s="3">
        <f t="shared" si="339"/>
        <v>0</v>
      </c>
      <c r="R2391" s="3">
        <f>I2391 + M2391*Inputs!$B$9 - N2391/Inputs!$B$10</f>
        <v>340</v>
      </c>
    </row>
    <row r="2392" spans="1:18" x14ac:dyDescent="0.3">
      <c r="A2392" s="4">
        <v>46122.583333333343</v>
      </c>
      <c r="B2392" s="3">
        <v>33.325000000000003</v>
      </c>
      <c r="C2392" s="3">
        <v>0.92</v>
      </c>
      <c r="D2392" s="3">
        <f t="shared" si="333"/>
        <v>44.044687500000002</v>
      </c>
      <c r="E2392" s="3">
        <f>MAX(B2392 - D2392/Inputs!$B$5, 0)</f>
        <v>0</v>
      </c>
      <c r="F2392" s="3">
        <f>MAX(D2392*Inputs!$B$5 - B2392, 0)</f>
        <v>5.4343250000000012</v>
      </c>
      <c r="G2392" s="3">
        <f t="shared" si="334"/>
        <v>0.92</v>
      </c>
      <c r="H2392" t="str">
        <f t="shared" si="335"/>
        <v>Charge</v>
      </c>
      <c r="I2392" s="3">
        <f t="shared" si="340"/>
        <v>340</v>
      </c>
      <c r="J2392" s="3">
        <f t="shared" si="341"/>
        <v>0</v>
      </c>
      <c r="K2392" s="3">
        <f>MIN(Inputs!$B$2, (Inputs!$B$8 - I2392)/Inputs!$B$9)</f>
        <v>0</v>
      </c>
      <c r="L2392" s="3">
        <f>MAX(MIN(Inputs!$B$2, I2392*Inputs!$B$10, Inputs!$B$8*Inputs!$B$4 - J2392), 0)</f>
        <v>170</v>
      </c>
      <c r="M2392" s="3">
        <f t="shared" si="336"/>
        <v>0</v>
      </c>
      <c r="N2392" s="3">
        <f t="shared" si="337"/>
        <v>0</v>
      </c>
      <c r="O2392" s="3">
        <f>IF(H2392="Reg", MIN(Inputs!$B$2, I2392*Inputs!$B$10, (Inputs!$B$8-I2392)/Inputs!$B$9), 0)</f>
        <v>0</v>
      </c>
      <c r="P2392" s="3">
        <f t="shared" si="338"/>
        <v>0</v>
      </c>
      <c r="Q2392" s="3">
        <f t="shared" si="339"/>
        <v>0</v>
      </c>
      <c r="R2392" s="3">
        <f>I2392 + M2392*Inputs!$B$9 - N2392/Inputs!$B$10</f>
        <v>340</v>
      </c>
    </row>
    <row r="2393" spans="1:18" x14ac:dyDescent="0.3">
      <c r="A2393" s="4">
        <v>46122.625</v>
      </c>
      <c r="B2393" s="3">
        <v>42.472499999999997</v>
      </c>
      <c r="C2393" s="3">
        <v>0.98</v>
      </c>
      <c r="D2393" s="3">
        <f t="shared" si="333"/>
        <v>44.044687500000002</v>
      </c>
      <c r="E2393" s="3">
        <f>MAX(B2393 - D2393/Inputs!$B$5, 0)</f>
        <v>0</v>
      </c>
      <c r="F2393" s="3">
        <f>MAX(D2393*Inputs!$B$5 - B2393, 0)</f>
        <v>0</v>
      </c>
      <c r="G2393" s="3">
        <f t="shared" si="334"/>
        <v>0.98</v>
      </c>
      <c r="H2393" t="str">
        <f t="shared" si="335"/>
        <v>Reg</v>
      </c>
      <c r="I2393" s="3">
        <f t="shared" si="340"/>
        <v>340</v>
      </c>
      <c r="J2393" s="3">
        <f t="shared" si="341"/>
        <v>0</v>
      </c>
      <c r="K2393" s="3">
        <f>MIN(Inputs!$B$2, (Inputs!$B$8 - I2393)/Inputs!$B$9)</f>
        <v>0</v>
      </c>
      <c r="L2393" s="3">
        <f>MAX(MIN(Inputs!$B$2, I2393*Inputs!$B$10, Inputs!$B$8*Inputs!$B$4 - J2393), 0)</f>
        <v>170</v>
      </c>
      <c r="M2393" s="3">
        <f t="shared" si="336"/>
        <v>0</v>
      </c>
      <c r="N2393" s="3">
        <f t="shared" si="337"/>
        <v>0</v>
      </c>
      <c r="O2393" s="3">
        <f>IF(H2393="Reg", MIN(Inputs!$B$2, I2393*Inputs!$B$10, (Inputs!$B$8-I2393)/Inputs!$B$9), 0)</f>
        <v>0</v>
      </c>
      <c r="P2393" s="3">
        <f t="shared" si="338"/>
        <v>0</v>
      </c>
      <c r="Q2393" s="3">
        <f t="shared" si="339"/>
        <v>0</v>
      </c>
      <c r="R2393" s="3">
        <f>I2393 + M2393*Inputs!$B$9 - N2393/Inputs!$B$10</f>
        <v>340</v>
      </c>
    </row>
    <row r="2394" spans="1:18" x14ac:dyDescent="0.3">
      <c r="A2394" s="4">
        <v>46122.666666666657</v>
      </c>
      <c r="B2394" s="3">
        <v>54.575000000000003</v>
      </c>
      <c r="C2394" s="3">
        <v>1</v>
      </c>
      <c r="D2394" s="3">
        <f t="shared" si="333"/>
        <v>44.044687500000002</v>
      </c>
      <c r="E2394" s="3">
        <f>MAX(B2394 - D2394/Inputs!$B$5, 0)</f>
        <v>4.5242187500000028</v>
      </c>
      <c r="F2394" s="3">
        <f>MAX(D2394*Inputs!$B$5 - B2394, 0)</f>
        <v>0</v>
      </c>
      <c r="G2394" s="3">
        <f t="shared" si="334"/>
        <v>1</v>
      </c>
      <c r="H2394" t="str">
        <f t="shared" si="335"/>
        <v>Discharge</v>
      </c>
      <c r="I2394" s="3">
        <f t="shared" si="340"/>
        <v>340</v>
      </c>
      <c r="J2394" s="3">
        <f t="shared" si="341"/>
        <v>0</v>
      </c>
      <c r="K2394" s="3">
        <f>MIN(Inputs!$B$2, (Inputs!$B$8 - I2394)/Inputs!$B$9)</f>
        <v>0</v>
      </c>
      <c r="L2394" s="3">
        <f>MAX(MIN(Inputs!$B$2, I2394*Inputs!$B$10, Inputs!$B$8*Inputs!$B$4 - J2394), 0)</f>
        <v>170</v>
      </c>
      <c r="M2394" s="3">
        <f t="shared" si="336"/>
        <v>0</v>
      </c>
      <c r="N2394" s="3">
        <f t="shared" si="337"/>
        <v>170</v>
      </c>
      <c r="O2394" s="3">
        <f>IF(H2394="Reg", MIN(Inputs!$B$2, I2394*Inputs!$B$10, (Inputs!$B$8-I2394)/Inputs!$B$9), 0)</f>
        <v>0</v>
      </c>
      <c r="P2394" s="3">
        <f t="shared" si="338"/>
        <v>9277.75</v>
      </c>
      <c r="Q2394" s="3">
        <f t="shared" si="339"/>
        <v>0</v>
      </c>
      <c r="R2394" s="3">
        <f>I2394 + M2394*Inputs!$B$9 - N2394/Inputs!$B$10</f>
        <v>158.77939109773115</v>
      </c>
    </row>
    <row r="2395" spans="1:18" x14ac:dyDescent="0.3">
      <c r="A2395" s="4">
        <v>46122.708333333343</v>
      </c>
      <c r="B2395" s="3">
        <v>59.232500000000002</v>
      </c>
      <c r="C2395" s="3">
        <v>1</v>
      </c>
      <c r="D2395" s="3">
        <f t="shared" si="333"/>
        <v>44.044687500000002</v>
      </c>
      <c r="E2395" s="3">
        <f>MAX(B2395 - D2395/Inputs!$B$5, 0)</f>
        <v>9.1817187500000017</v>
      </c>
      <c r="F2395" s="3">
        <f>MAX(D2395*Inputs!$B$5 - B2395, 0)</f>
        <v>0</v>
      </c>
      <c r="G2395" s="3">
        <f t="shared" si="334"/>
        <v>1</v>
      </c>
      <c r="H2395" t="str">
        <f t="shared" si="335"/>
        <v>Discharge</v>
      </c>
      <c r="I2395" s="3">
        <f t="shared" si="340"/>
        <v>158.77939109773115</v>
      </c>
      <c r="J2395" s="3">
        <f t="shared" si="341"/>
        <v>170</v>
      </c>
      <c r="K2395" s="3">
        <f>MIN(Inputs!$B$2, (Inputs!$B$8 - I2395)/Inputs!$B$9)</f>
        <v>170</v>
      </c>
      <c r="L2395" s="3">
        <f>MAX(MIN(Inputs!$B$2, I2395*Inputs!$B$10, Inputs!$B$8*Inputs!$B$4 - J2395), 0)</f>
        <v>148.94827166799323</v>
      </c>
      <c r="M2395" s="3">
        <f t="shared" si="336"/>
        <v>0</v>
      </c>
      <c r="N2395" s="3">
        <f t="shared" si="337"/>
        <v>148.94827166799323</v>
      </c>
      <c r="O2395" s="3">
        <f>IF(H2395="Reg", MIN(Inputs!$B$2, I2395*Inputs!$B$10, (Inputs!$B$8-I2395)/Inputs!$B$9), 0)</f>
        <v>0</v>
      </c>
      <c r="P2395" s="3">
        <f t="shared" si="338"/>
        <v>8822.5785015744095</v>
      </c>
      <c r="Q2395" s="3">
        <f t="shared" si="339"/>
        <v>0</v>
      </c>
      <c r="R2395" s="3">
        <f>I2395 + M2395*Inputs!$B$9 - N2395/Inputs!$B$10</f>
        <v>0</v>
      </c>
    </row>
    <row r="2396" spans="1:18" x14ac:dyDescent="0.3">
      <c r="A2396" s="4">
        <v>46122.75</v>
      </c>
      <c r="B2396" s="3">
        <v>61.984999999999999</v>
      </c>
      <c r="C2396" s="3">
        <v>19.989999999999998</v>
      </c>
      <c r="D2396" s="3">
        <f t="shared" si="333"/>
        <v>44.044687500000002</v>
      </c>
      <c r="E2396" s="3">
        <f>MAX(B2396 - D2396/Inputs!$B$5, 0)</f>
        <v>11.934218749999999</v>
      </c>
      <c r="F2396" s="3">
        <f>MAX(D2396*Inputs!$B$5 - B2396, 0)</f>
        <v>0</v>
      </c>
      <c r="G2396" s="3">
        <f t="shared" si="334"/>
        <v>19.989999999999998</v>
      </c>
      <c r="H2396" t="str">
        <f t="shared" si="335"/>
        <v>Reg</v>
      </c>
      <c r="I2396" s="3">
        <f t="shared" si="340"/>
        <v>0</v>
      </c>
      <c r="J2396" s="3">
        <f t="shared" si="341"/>
        <v>318.94827166799325</v>
      </c>
      <c r="K2396" s="3">
        <f>MIN(Inputs!$B$2, (Inputs!$B$8 - I2396)/Inputs!$B$9)</f>
        <v>170</v>
      </c>
      <c r="L2396" s="3">
        <f>MAX(MIN(Inputs!$B$2, I2396*Inputs!$B$10, Inputs!$B$8*Inputs!$B$4 - J2396), 0)</f>
        <v>0</v>
      </c>
      <c r="M2396" s="3">
        <f t="shared" si="336"/>
        <v>0</v>
      </c>
      <c r="N2396" s="3">
        <f t="shared" si="337"/>
        <v>0</v>
      </c>
      <c r="O2396" s="3">
        <f>IF(H2396="Reg", MIN(Inputs!$B$2, I2396*Inputs!$B$10, (Inputs!$B$8-I2396)/Inputs!$B$9), 0)</f>
        <v>0</v>
      </c>
      <c r="P2396" s="3">
        <f t="shared" si="338"/>
        <v>0</v>
      </c>
      <c r="Q2396" s="3">
        <f t="shared" si="339"/>
        <v>0</v>
      </c>
      <c r="R2396" s="3">
        <f>I2396 + M2396*Inputs!$B$9 - N2396/Inputs!$B$10</f>
        <v>0</v>
      </c>
    </row>
    <row r="2397" spans="1:18" x14ac:dyDescent="0.3">
      <c r="A2397" s="4">
        <v>46122.791666666657</v>
      </c>
      <c r="B2397" s="3">
        <v>132.64750000000001</v>
      </c>
      <c r="C2397" s="3">
        <v>15.9</v>
      </c>
      <c r="D2397" s="3">
        <f t="shared" si="333"/>
        <v>44.044687500000002</v>
      </c>
      <c r="E2397" s="3">
        <f>MAX(B2397 - D2397/Inputs!$B$5, 0)</f>
        <v>82.596718750000008</v>
      </c>
      <c r="F2397" s="3">
        <f>MAX(D2397*Inputs!$B$5 - B2397, 0)</f>
        <v>0</v>
      </c>
      <c r="G2397" s="3">
        <f t="shared" si="334"/>
        <v>15.9</v>
      </c>
      <c r="H2397" t="str">
        <f t="shared" si="335"/>
        <v>Discharge</v>
      </c>
      <c r="I2397" s="3">
        <f t="shared" si="340"/>
        <v>0</v>
      </c>
      <c r="J2397" s="3">
        <f t="shared" si="341"/>
        <v>318.94827166799325</v>
      </c>
      <c r="K2397" s="3">
        <f>MIN(Inputs!$B$2, (Inputs!$B$8 - I2397)/Inputs!$B$9)</f>
        <v>170</v>
      </c>
      <c r="L2397" s="3">
        <f>MAX(MIN(Inputs!$B$2, I2397*Inputs!$B$10, Inputs!$B$8*Inputs!$B$4 - J2397), 0)</f>
        <v>0</v>
      </c>
      <c r="M2397" s="3">
        <f t="shared" si="336"/>
        <v>0</v>
      </c>
      <c r="N2397" s="3">
        <f t="shared" si="337"/>
        <v>0</v>
      </c>
      <c r="O2397" s="3">
        <f>IF(H2397="Reg", MIN(Inputs!$B$2, I2397*Inputs!$B$10, (Inputs!$B$8-I2397)/Inputs!$B$9), 0)</f>
        <v>0</v>
      </c>
      <c r="P2397" s="3">
        <f t="shared" si="338"/>
        <v>0</v>
      </c>
      <c r="Q2397" s="3">
        <f t="shared" si="339"/>
        <v>0</v>
      </c>
      <c r="R2397" s="3">
        <f>I2397 + M2397*Inputs!$B$9 - N2397/Inputs!$B$10</f>
        <v>0</v>
      </c>
    </row>
    <row r="2398" spans="1:18" x14ac:dyDescent="0.3">
      <c r="A2398" s="4">
        <v>46122.833333333343</v>
      </c>
      <c r="B2398" s="3">
        <v>136.92249999999999</v>
      </c>
      <c r="C2398" s="3">
        <v>7.3</v>
      </c>
      <c r="D2398" s="3">
        <f t="shared" si="333"/>
        <v>44.044687500000002</v>
      </c>
      <c r="E2398" s="3">
        <f>MAX(B2398 - D2398/Inputs!$B$5, 0)</f>
        <v>86.871718749999985</v>
      </c>
      <c r="F2398" s="3">
        <f>MAX(D2398*Inputs!$B$5 - B2398, 0)</f>
        <v>0</v>
      </c>
      <c r="G2398" s="3">
        <f t="shared" si="334"/>
        <v>7.3</v>
      </c>
      <c r="H2398" t="str">
        <f t="shared" si="335"/>
        <v>Discharge</v>
      </c>
      <c r="I2398" s="3">
        <f t="shared" si="340"/>
        <v>0</v>
      </c>
      <c r="J2398" s="3">
        <f t="shared" si="341"/>
        <v>318.94827166799325</v>
      </c>
      <c r="K2398" s="3">
        <f>MIN(Inputs!$B$2, (Inputs!$B$8 - I2398)/Inputs!$B$9)</f>
        <v>170</v>
      </c>
      <c r="L2398" s="3">
        <f>MAX(MIN(Inputs!$B$2, I2398*Inputs!$B$10, Inputs!$B$8*Inputs!$B$4 - J2398), 0)</f>
        <v>0</v>
      </c>
      <c r="M2398" s="3">
        <f t="shared" si="336"/>
        <v>0</v>
      </c>
      <c r="N2398" s="3">
        <f t="shared" si="337"/>
        <v>0</v>
      </c>
      <c r="O2398" s="3">
        <f>IF(H2398="Reg", MIN(Inputs!$B$2, I2398*Inputs!$B$10, (Inputs!$B$8-I2398)/Inputs!$B$9), 0)</f>
        <v>0</v>
      </c>
      <c r="P2398" s="3">
        <f t="shared" si="338"/>
        <v>0</v>
      </c>
      <c r="Q2398" s="3">
        <f t="shared" si="339"/>
        <v>0</v>
      </c>
      <c r="R2398" s="3">
        <f>I2398 + M2398*Inputs!$B$9 - N2398/Inputs!$B$10</f>
        <v>0</v>
      </c>
    </row>
    <row r="2399" spans="1:18" x14ac:dyDescent="0.3">
      <c r="A2399" s="4">
        <v>46122.875</v>
      </c>
      <c r="B2399" s="3">
        <v>157.53749999999999</v>
      </c>
      <c r="C2399" s="3">
        <v>0.99</v>
      </c>
      <c r="D2399" s="3">
        <f t="shared" si="333"/>
        <v>44.044687500000002</v>
      </c>
      <c r="E2399" s="3">
        <f>MAX(B2399 - D2399/Inputs!$B$5, 0)</f>
        <v>107.48671874999999</v>
      </c>
      <c r="F2399" s="3">
        <f>MAX(D2399*Inputs!$B$5 - B2399, 0)</f>
        <v>0</v>
      </c>
      <c r="G2399" s="3">
        <f t="shared" si="334"/>
        <v>0.99</v>
      </c>
      <c r="H2399" t="str">
        <f t="shared" si="335"/>
        <v>Discharge</v>
      </c>
      <c r="I2399" s="3">
        <f t="shared" si="340"/>
        <v>0</v>
      </c>
      <c r="J2399" s="3">
        <f t="shared" si="341"/>
        <v>318.94827166799325</v>
      </c>
      <c r="K2399" s="3">
        <f>MIN(Inputs!$B$2, (Inputs!$B$8 - I2399)/Inputs!$B$9)</f>
        <v>170</v>
      </c>
      <c r="L2399" s="3">
        <f>MAX(MIN(Inputs!$B$2, I2399*Inputs!$B$10, Inputs!$B$8*Inputs!$B$4 - J2399), 0)</f>
        <v>0</v>
      </c>
      <c r="M2399" s="3">
        <f t="shared" si="336"/>
        <v>0</v>
      </c>
      <c r="N2399" s="3">
        <f t="shared" si="337"/>
        <v>0</v>
      </c>
      <c r="O2399" s="3">
        <f>IF(H2399="Reg", MIN(Inputs!$B$2, I2399*Inputs!$B$10, (Inputs!$B$8-I2399)/Inputs!$B$9), 0)</f>
        <v>0</v>
      </c>
      <c r="P2399" s="3">
        <f t="shared" si="338"/>
        <v>0</v>
      </c>
      <c r="Q2399" s="3">
        <f t="shared" si="339"/>
        <v>0</v>
      </c>
      <c r="R2399" s="3">
        <f>I2399 + M2399*Inputs!$B$9 - N2399/Inputs!$B$10</f>
        <v>0</v>
      </c>
    </row>
    <row r="2400" spans="1:18" x14ac:dyDescent="0.3">
      <c r="A2400" s="4">
        <v>46122.916666666657</v>
      </c>
      <c r="B2400" s="3">
        <v>49.79</v>
      </c>
      <c r="C2400" s="3">
        <v>0.05</v>
      </c>
      <c r="D2400" s="3">
        <f t="shared" si="333"/>
        <v>44.044687500000002</v>
      </c>
      <c r="E2400" s="3">
        <f>MAX(B2400 - D2400/Inputs!$B$5, 0)</f>
        <v>0</v>
      </c>
      <c r="F2400" s="3">
        <f>MAX(D2400*Inputs!$B$5 - B2400, 0)</f>
        <v>0</v>
      </c>
      <c r="G2400" s="3">
        <f t="shared" si="334"/>
        <v>0.05</v>
      </c>
      <c r="H2400" t="str">
        <f t="shared" si="335"/>
        <v>Reg</v>
      </c>
      <c r="I2400" s="3">
        <f t="shared" si="340"/>
        <v>0</v>
      </c>
      <c r="J2400" s="3">
        <f t="shared" si="341"/>
        <v>318.94827166799325</v>
      </c>
      <c r="K2400" s="3">
        <f>MIN(Inputs!$B$2, (Inputs!$B$8 - I2400)/Inputs!$B$9)</f>
        <v>170</v>
      </c>
      <c r="L2400" s="3">
        <f>MAX(MIN(Inputs!$B$2, I2400*Inputs!$B$10, Inputs!$B$8*Inputs!$B$4 - J2400), 0)</f>
        <v>0</v>
      </c>
      <c r="M2400" s="3">
        <f t="shared" si="336"/>
        <v>0</v>
      </c>
      <c r="N2400" s="3">
        <f t="shared" si="337"/>
        <v>0</v>
      </c>
      <c r="O2400" s="3">
        <f>IF(H2400="Reg", MIN(Inputs!$B$2, I2400*Inputs!$B$10, (Inputs!$B$8-I2400)/Inputs!$B$9), 0)</f>
        <v>0</v>
      </c>
      <c r="P2400" s="3">
        <f t="shared" si="338"/>
        <v>0</v>
      </c>
      <c r="Q2400" s="3">
        <f t="shared" si="339"/>
        <v>0</v>
      </c>
      <c r="R2400" s="3">
        <f>I2400 + M2400*Inputs!$B$9 - N2400/Inputs!$B$10</f>
        <v>0</v>
      </c>
    </row>
    <row r="2401" spans="1:18" x14ac:dyDescent="0.3">
      <c r="A2401" s="4">
        <v>46122.958333333343</v>
      </c>
      <c r="B2401" s="3">
        <v>32.547499999999999</v>
      </c>
      <c r="C2401" s="3">
        <v>0.04</v>
      </c>
      <c r="D2401" s="3">
        <f t="shared" si="333"/>
        <v>44.044687500000002</v>
      </c>
      <c r="E2401" s="3">
        <f>MAX(B2401 - D2401/Inputs!$B$5, 0)</f>
        <v>0</v>
      </c>
      <c r="F2401" s="3">
        <f>MAX(D2401*Inputs!$B$5 - B2401, 0)</f>
        <v>6.2118250000000046</v>
      </c>
      <c r="G2401" s="3">
        <f t="shared" si="334"/>
        <v>0.04</v>
      </c>
      <c r="H2401" t="str">
        <f t="shared" si="335"/>
        <v>Charge</v>
      </c>
      <c r="I2401" s="3">
        <f t="shared" si="340"/>
        <v>0</v>
      </c>
      <c r="J2401" s="3">
        <f t="shared" si="341"/>
        <v>318.94827166799325</v>
      </c>
      <c r="K2401" s="3">
        <f>MIN(Inputs!$B$2, (Inputs!$B$8 - I2401)/Inputs!$B$9)</f>
        <v>170</v>
      </c>
      <c r="L2401" s="3">
        <f>MAX(MIN(Inputs!$B$2, I2401*Inputs!$B$10, Inputs!$B$8*Inputs!$B$4 - J2401), 0)</f>
        <v>0</v>
      </c>
      <c r="M2401" s="3">
        <f t="shared" si="336"/>
        <v>170</v>
      </c>
      <c r="N2401" s="3">
        <f t="shared" si="337"/>
        <v>0</v>
      </c>
      <c r="O2401" s="3">
        <f>IF(H2401="Reg", MIN(Inputs!$B$2, I2401*Inputs!$B$10, (Inputs!$B$8-I2401)/Inputs!$B$9), 0)</f>
        <v>0</v>
      </c>
      <c r="P2401" s="3">
        <f t="shared" si="338"/>
        <v>-5533.0749999999998</v>
      </c>
      <c r="Q2401" s="3">
        <f t="shared" si="339"/>
        <v>0</v>
      </c>
      <c r="R2401" s="3">
        <f>I2401 + M2401*Inputs!$B$9 - N2401/Inputs!$B$10</f>
        <v>159.4741358339966</v>
      </c>
    </row>
    <row r="2402" spans="1:18" x14ac:dyDescent="0.3">
      <c r="A2402" s="4">
        <v>46123</v>
      </c>
      <c r="B2402" s="3">
        <v>27.630000000000003</v>
      </c>
      <c r="C2402" s="3">
        <v>0.04</v>
      </c>
      <c r="D2402" s="3">
        <f t="shared" si="333"/>
        <v>41.036458333333336</v>
      </c>
      <c r="E2402" s="3">
        <f>MAX(B2402 - D2402/Inputs!$B$5, 0)</f>
        <v>0</v>
      </c>
      <c r="F2402" s="3">
        <f>MAX(D2402*Inputs!$B$5 - B2402, 0)</f>
        <v>8.4820833333333354</v>
      </c>
      <c r="G2402" s="3">
        <f t="shared" si="334"/>
        <v>0.04</v>
      </c>
      <c r="H2402" t="str">
        <f t="shared" si="335"/>
        <v>Charge</v>
      </c>
      <c r="I2402" s="3">
        <f t="shared" si="340"/>
        <v>159.4741358339966</v>
      </c>
      <c r="J2402" s="3">
        <f t="shared" si="341"/>
        <v>0</v>
      </c>
      <c r="K2402" s="3">
        <f>MIN(Inputs!$B$2, (Inputs!$B$8 - I2402)/Inputs!$B$9)</f>
        <v>170</v>
      </c>
      <c r="L2402" s="3">
        <f>MAX(MIN(Inputs!$B$2, I2402*Inputs!$B$10, Inputs!$B$8*Inputs!$B$4 - J2402), 0)</f>
        <v>149.6</v>
      </c>
      <c r="M2402" s="3">
        <f t="shared" si="336"/>
        <v>170</v>
      </c>
      <c r="N2402" s="3">
        <f t="shared" si="337"/>
        <v>0</v>
      </c>
      <c r="O2402" s="3">
        <f>IF(H2402="Reg", MIN(Inputs!$B$2, I2402*Inputs!$B$10, (Inputs!$B$8-I2402)/Inputs!$B$9), 0)</f>
        <v>0</v>
      </c>
      <c r="P2402" s="3">
        <f t="shared" si="338"/>
        <v>-4697.1000000000004</v>
      </c>
      <c r="Q2402" s="3">
        <f t="shared" si="339"/>
        <v>0</v>
      </c>
      <c r="R2402" s="3">
        <f>I2402 + M2402*Inputs!$B$9 - N2402/Inputs!$B$10</f>
        <v>318.9482716679932</v>
      </c>
    </row>
    <row r="2403" spans="1:18" x14ac:dyDescent="0.3">
      <c r="A2403" s="4">
        <v>46123.041666666657</v>
      </c>
      <c r="B2403" s="3">
        <v>22.692499999999999</v>
      </c>
      <c r="C2403" s="3">
        <v>0.03</v>
      </c>
      <c r="D2403" s="3">
        <f t="shared" si="333"/>
        <v>41.036458333333336</v>
      </c>
      <c r="E2403" s="3">
        <f>MAX(B2403 - D2403/Inputs!$B$5, 0)</f>
        <v>0</v>
      </c>
      <c r="F2403" s="3">
        <f>MAX(D2403*Inputs!$B$5 - B2403, 0)</f>
        <v>13.419583333333339</v>
      </c>
      <c r="G2403" s="3">
        <f t="shared" si="334"/>
        <v>0.03</v>
      </c>
      <c r="H2403" t="str">
        <f t="shared" si="335"/>
        <v>Charge</v>
      </c>
      <c r="I2403" s="3">
        <f t="shared" si="340"/>
        <v>318.9482716679932</v>
      </c>
      <c r="J2403" s="3">
        <f t="shared" si="341"/>
        <v>0</v>
      </c>
      <c r="K2403" s="3">
        <f>MIN(Inputs!$B$2, (Inputs!$B$8 - I2403)/Inputs!$B$9)</f>
        <v>22.44121780453775</v>
      </c>
      <c r="L2403" s="3">
        <f>MAX(MIN(Inputs!$B$2, I2403*Inputs!$B$10, Inputs!$B$8*Inputs!$B$4 - J2403), 0)</f>
        <v>170</v>
      </c>
      <c r="M2403" s="3">
        <f t="shared" si="336"/>
        <v>22.44121780453775</v>
      </c>
      <c r="N2403" s="3">
        <f t="shared" si="337"/>
        <v>0</v>
      </c>
      <c r="O2403" s="3">
        <f>IF(H2403="Reg", MIN(Inputs!$B$2, I2403*Inputs!$B$10, (Inputs!$B$8-I2403)/Inputs!$B$9), 0)</f>
        <v>0</v>
      </c>
      <c r="P2403" s="3">
        <f t="shared" si="338"/>
        <v>-509.24733502947288</v>
      </c>
      <c r="Q2403" s="3">
        <f t="shared" si="339"/>
        <v>0</v>
      </c>
      <c r="R2403" s="3">
        <f>I2403 + M2403*Inputs!$B$9 - N2403/Inputs!$B$10</f>
        <v>340</v>
      </c>
    </row>
    <row r="2404" spans="1:18" x14ac:dyDescent="0.3">
      <c r="A2404" s="4">
        <v>46123.083333333343</v>
      </c>
      <c r="B2404" s="3">
        <v>22.384999999999998</v>
      </c>
      <c r="C2404" s="3">
        <v>0.04</v>
      </c>
      <c r="D2404" s="3">
        <f t="shared" si="333"/>
        <v>41.036458333333336</v>
      </c>
      <c r="E2404" s="3">
        <f>MAX(B2404 - D2404/Inputs!$B$5, 0)</f>
        <v>0</v>
      </c>
      <c r="F2404" s="3">
        <f>MAX(D2404*Inputs!$B$5 - B2404, 0)</f>
        <v>13.72708333333334</v>
      </c>
      <c r="G2404" s="3">
        <f t="shared" si="334"/>
        <v>0.04</v>
      </c>
      <c r="H2404" t="str">
        <f t="shared" si="335"/>
        <v>Charge</v>
      </c>
      <c r="I2404" s="3">
        <f t="shared" si="340"/>
        <v>340</v>
      </c>
      <c r="J2404" s="3">
        <f t="shared" si="341"/>
        <v>0</v>
      </c>
      <c r="K2404" s="3">
        <f>MIN(Inputs!$B$2, (Inputs!$B$8 - I2404)/Inputs!$B$9)</f>
        <v>0</v>
      </c>
      <c r="L2404" s="3">
        <f>MAX(MIN(Inputs!$B$2, I2404*Inputs!$B$10, Inputs!$B$8*Inputs!$B$4 - J2404), 0)</f>
        <v>170</v>
      </c>
      <c r="M2404" s="3">
        <f t="shared" si="336"/>
        <v>0</v>
      </c>
      <c r="N2404" s="3">
        <f t="shared" si="337"/>
        <v>0</v>
      </c>
      <c r="O2404" s="3">
        <f>IF(H2404="Reg", MIN(Inputs!$B$2, I2404*Inputs!$B$10, (Inputs!$B$8-I2404)/Inputs!$B$9), 0)</f>
        <v>0</v>
      </c>
      <c r="P2404" s="3">
        <f t="shared" si="338"/>
        <v>0</v>
      </c>
      <c r="Q2404" s="3">
        <f t="shared" si="339"/>
        <v>0</v>
      </c>
      <c r="R2404" s="3">
        <f>I2404 + M2404*Inputs!$B$9 - N2404/Inputs!$B$10</f>
        <v>340</v>
      </c>
    </row>
    <row r="2405" spans="1:18" x14ac:dyDescent="0.3">
      <c r="A2405" s="4">
        <v>46123.125</v>
      </c>
      <c r="B2405" s="3">
        <v>21.675000000000001</v>
      </c>
      <c r="C2405" s="3">
        <v>0.04</v>
      </c>
      <c r="D2405" s="3">
        <f t="shared" si="333"/>
        <v>41.036458333333336</v>
      </c>
      <c r="E2405" s="3">
        <f>MAX(B2405 - D2405/Inputs!$B$5, 0)</f>
        <v>0</v>
      </c>
      <c r="F2405" s="3">
        <f>MAX(D2405*Inputs!$B$5 - B2405, 0)</f>
        <v>14.437083333333337</v>
      </c>
      <c r="G2405" s="3">
        <f t="shared" si="334"/>
        <v>0.04</v>
      </c>
      <c r="H2405" t="str">
        <f t="shared" si="335"/>
        <v>Charge</v>
      </c>
      <c r="I2405" s="3">
        <f t="shared" si="340"/>
        <v>340</v>
      </c>
      <c r="J2405" s="3">
        <f t="shared" si="341"/>
        <v>0</v>
      </c>
      <c r="K2405" s="3">
        <f>MIN(Inputs!$B$2, (Inputs!$B$8 - I2405)/Inputs!$B$9)</f>
        <v>0</v>
      </c>
      <c r="L2405" s="3">
        <f>MAX(MIN(Inputs!$B$2, I2405*Inputs!$B$10, Inputs!$B$8*Inputs!$B$4 - J2405), 0)</f>
        <v>170</v>
      </c>
      <c r="M2405" s="3">
        <f t="shared" si="336"/>
        <v>0</v>
      </c>
      <c r="N2405" s="3">
        <f t="shared" si="337"/>
        <v>0</v>
      </c>
      <c r="O2405" s="3">
        <f>IF(H2405="Reg", MIN(Inputs!$B$2, I2405*Inputs!$B$10, (Inputs!$B$8-I2405)/Inputs!$B$9), 0)</f>
        <v>0</v>
      </c>
      <c r="P2405" s="3">
        <f t="shared" si="338"/>
        <v>0</v>
      </c>
      <c r="Q2405" s="3">
        <f t="shared" si="339"/>
        <v>0</v>
      </c>
      <c r="R2405" s="3">
        <f>I2405 + M2405*Inputs!$B$9 - N2405/Inputs!$B$10</f>
        <v>340</v>
      </c>
    </row>
    <row r="2406" spans="1:18" x14ac:dyDescent="0.3">
      <c r="A2406" s="4">
        <v>46123.166666666657</v>
      </c>
      <c r="B2406" s="3">
        <v>21.560000000000002</v>
      </c>
      <c r="C2406" s="3">
        <v>0.05</v>
      </c>
      <c r="D2406" s="3">
        <f t="shared" si="333"/>
        <v>41.036458333333336</v>
      </c>
      <c r="E2406" s="3">
        <f>MAX(B2406 - D2406/Inputs!$B$5, 0)</f>
        <v>0</v>
      </c>
      <c r="F2406" s="3">
        <f>MAX(D2406*Inputs!$B$5 - B2406, 0)</f>
        <v>14.552083333333336</v>
      </c>
      <c r="G2406" s="3">
        <f t="shared" si="334"/>
        <v>0.05</v>
      </c>
      <c r="H2406" t="str">
        <f t="shared" si="335"/>
        <v>Charge</v>
      </c>
      <c r="I2406" s="3">
        <f t="shared" si="340"/>
        <v>340</v>
      </c>
      <c r="J2406" s="3">
        <f t="shared" si="341"/>
        <v>0</v>
      </c>
      <c r="K2406" s="3">
        <f>MIN(Inputs!$B$2, (Inputs!$B$8 - I2406)/Inputs!$B$9)</f>
        <v>0</v>
      </c>
      <c r="L2406" s="3">
        <f>MAX(MIN(Inputs!$B$2, I2406*Inputs!$B$10, Inputs!$B$8*Inputs!$B$4 - J2406), 0)</f>
        <v>170</v>
      </c>
      <c r="M2406" s="3">
        <f t="shared" si="336"/>
        <v>0</v>
      </c>
      <c r="N2406" s="3">
        <f t="shared" si="337"/>
        <v>0</v>
      </c>
      <c r="O2406" s="3">
        <f>IF(H2406="Reg", MIN(Inputs!$B$2, I2406*Inputs!$B$10, (Inputs!$B$8-I2406)/Inputs!$B$9), 0)</f>
        <v>0</v>
      </c>
      <c r="P2406" s="3">
        <f t="shared" si="338"/>
        <v>0</v>
      </c>
      <c r="Q2406" s="3">
        <f t="shared" si="339"/>
        <v>0</v>
      </c>
      <c r="R2406" s="3">
        <f>I2406 + M2406*Inputs!$B$9 - N2406/Inputs!$B$10</f>
        <v>340</v>
      </c>
    </row>
    <row r="2407" spans="1:18" x14ac:dyDescent="0.3">
      <c r="A2407" s="4">
        <v>46123.208333333343</v>
      </c>
      <c r="B2407" s="3">
        <v>22.344999999999999</v>
      </c>
      <c r="C2407" s="3">
        <v>0.05</v>
      </c>
      <c r="D2407" s="3">
        <f t="shared" si="333"/>
        <v>41.036458333333336</v>
      </c>
      <c r="E2407" s="3">
        <f>MAX(B2407 - D2407/Inputs!$B$5, 0)</f>
        <v>0</v>
      </c>
      <c r="F2407" s="3">
        <f>MAX(D2407*Inputs!$B$5 - B2407, 0)</f>
        <v>13.767083333333339</v>
      </c>
      <c r="G2407" s="3">
        <f t="shared" si="334"/>
        <v>0.05</v>
      </c>
      <c r="H2407" t="str">
        <f t="shared" si="335"/>
        <v>Charge</v>
      </c>
      <c r="I2407" s="3">
        <f t="shared" si="340"/>
        <v>340</v>
      </c>
      <c r="J2407" s="3">
        <f t="shared" si="341"/>
        <v>0</v>
      </c>
      <c r="K2407" s="3">
        <f>MIN(Inputs!$B$2, (Inputs!$B$8 - I2407)/Inputs!$B$9)</f>
        <v>0</v>
      </c>
      <c r="L2407" s="3">
        <f>MAX(MIN(Inputs!$B$2, I2407*Inputs!$B$10, Inputs!$B$8*Inputs!$B$4 - J2407), 0)</f>
        <v>170</v>
      </c>
      <c r="M2407" s="3">
        <f t="shared" si="336"/>
        <v>0</v>
      </c>
      <c r="N2407" s="3">
        <f t="shared" si="337"/>
        <v>0</v>
      </c>
      <c r="O2407" s="3">
        <f>IF(H2407="Reg", MIN(Inputs!$B$2, I2407*Inputs!$B$10, (Inputs!$B$8-I2407)/Inputs!$B$9), 0)</f>
        <v>0</v>
      </c>
      <c r="P2407" s="3">
        <f t="shared" si="338"/>
        <v>0</v>
      </c>
      <c r="Q2407" s="3">
        <f t="shared" si="339"/>
        <v>0</v>
      </c>
      <c r="R2407" s="3">
        <f>I2407 + M2407*Inputs!$B$9 - N2407/Inputs!$B$10</f>
        <v>340</v>
      </c>
    </row>
    <row r="2408" spans="1:18" x14ac:dyDescent="0.3">
      <c r="A2408" s="4">
        <v>46123.25</v>
      </c>
      <c r="B2408" s="3">
        <v>23.712500000000002</v>
      </c>
      <c r="C2408" s="3">
        <v>0.06</v>
      </c>
      <c r="D2408" s="3">
        <f t="shared" si="333"/>
        <v>41.036458333333336</v>
      </c>
      <c r="E2408" s="3">
        <f>MAX(B2408 - D2408/Inputs!$B$5, 0)</f>
        <v>0</v>
      </c>
      <c r="F2408" s="3">
        <f>MAX(D2408*Inputs!$B$5 - B2408, 0)</f>
        <v>12.399583333333336</v>
      </c>
      <c r="G2408" s="3">
        <f t="shared" si="334"/>
        <v>0.06</v>
      </c>
      <c r="H2408" t="str">
        <f t="shared" si="335"/>
        <v>Charge</v>
      </c>
      <c r="I2408" s="3">
        <f t="shared" si="340"/>
        <v>340</v>
      </c>
      <c r="J2408" s="3">
        <f t="shared" si="341"/>
        <v>0</v>
      </c>
      <c r="K2408" s="3">
        <f>MIN(Inputs!$B$2, (Inputs!$B$8 - I2408)/Inputs!$B$9)</f>
        <v>0</v>
      </c>
      <c r="L2408" s="3">
        <f>MAX(MIN(Inputs!$B$2, I2408*Inputs!$B$10, Inputs!$B$8*Inputs!$B$4 - J2408), 0)</f>
        <v>170</v>
      </c>
      <c r="M2408" s="3">
        <f t="shared" si="336"/>
        <v>0</v>
      </c>
      <c r="N2408" s="3">
        <f t="shared" si="337"/>
        <v>0</v>
      </c>
      <c r="O2408" s="3">
        <f>IF(H2408="Reg", MIN(Inputs!$B$2, I2408*Inputs!$B$10, (Inputs!$B$8-I2408)/Inputs!$B$9), 0)</f>
        <v>0</v>
      </c>
      <c r="P2408" s="3">
        <f t="shared" si="338"/>
        <v>0</v>
      </c>
      <c r="Q2408" s="3">
        <f t="shared" si="339"/>
        <v>0</v>
      </c>
      <c r="R2408" s="3">
        <f>I2408 + M2408*Inputs!$B$9 - N2408/Inputs!$B$10</f>
        <v>340</v>
      </c>
    </row>
    <row r="2409" spans="1:18" x14ac:dyDescent="0.3">
      <c r="A2409" s="4">
        <v>46123.291666666657</v>
      </c>
      <c r="B2409" s="3">
        <v>28.087499999999999</v>
      </c>
      <c r="C2409" s="3">
        <v>6.4</v>
      </c>
      <c r="D2409" s="3">
        <f t="shared" si="333"/>
        <v>41.036458333333336</v>
      </c>
      <c r="E2409" s="3">
        <f>MAX(B2409 - D2409/Inputs!$B$5, 0)</f>
        <v>0</v>
      </c>
      <c r="F2409" s="3">
        <f>MAX(D2409*Inputs!$B$5 - B2409, 0)</f>
        <v>8.0245833333333394</v>
      </c>
      <c r="G2409" s="3">
        <f t="shared" si="334"/>
        <v>6.4</v>
      </c>
      <c r="H2409" t="str">
        <f t="shared" si="335"/>
        <v>Charge</v>
      </c>
      <c r="I2409" s="3">
        <f t="shared" si="340"/>
        <v>340</v>
      </c>
      <c r="J2409" s="3">
        <f t="shared" si="341"/>
        <v>0</v>
      </c>
      <c r="K2409" s="3">
        <f>MIN(Inputs!$B$2, (Inputs!$B$8 - I2409)/Inputs!$B$9)</f>
        <v>0</v>
      </c>
      <c r="L2409" s="3">
        <f>MAX(MIN(Inputs!$B$2, I2409*Inputs!$B$10, Inputs!$B$8*Inputs!$B$4 - J2409), 0)</f>
        <v>170</v>
      </c>
      <c r="M2409" s="3">
        <f t="shared" si="336"/>
        <v>0</v>
      </c>
      <c r="N2409" s="3">
        <f t="shared" si="337"/>
        <v>0</v>
      </c>
      <c r="O2409" s="3">
        <f>IF(H2409="Reg", MIN(Inputs!$B$2, I2409*Inputs!$B$10, (Inputs!$B$8-I2409)/Inputs!$B$9), 0)</f>
        <v>0</v>
      </c>
      <c r="P2409" s="3">
        <f t="shared" si="338"/>
        <v>0</v>
      </c>
      <c r="Q2409" s="3">
        <f t="shared" si="339"/>
        <v>0</v>
      </c>
      <c r="R2409" s="3">
        <f>I2409 + M2409*Inputs!$B$9 - N2409/Inputs!$B$10</f>
        <v>340</v>
      </c>
    </row>
    <row r="2410" spans="1:18" x14ac:dyDescent="0.3">
      <c r="A2410" s="4">
        <v>46123.333333333343</v>
      </c>
      <c r="B2410" s="3">
        <v>23.909999999999997</v>
      </c>
      <c r="C2410" s="3">
        <v>1.5</v>
      </c>
      <c r="D2410" s="3">
        <f t="shared" si="333"/>
        <v>41.036458333333336</v>
      </c>
      <c r="E2410" s="3">
        <f>MAX(B2410 - D2410/Inputs!$B$5, 0)</f>
        <v>0</v>
      </c>
      <c r="F2410" s="3">
        <f>MAX(D2410*Inputs!$B$5 - B2410, 0)</f>
        <v>12.202083333333341</v>
      </c>
      <c r="G2410" s="3">
        <f t="shared" si="334"/>
        <v>1.5</v>
      </c>
      <c r="H2410" t="str">
        <f t="shared" si="335"/>
        <v>Charge</v>
      </c>
      <c r="I2410" s="3">
        <f t="shared" si="340"/>
        <v>340</v>
      </c>
      <c r="J2410" s="3">
        <f t="shared" si="341"/>
        <v>0</v>
      </c>
      <c r="K2410" s="3">
        <f>MIN(Inputs!$B$2, (Inputs!$B$8 - I2410)/Inputs!$B$9)</f>
        <v>0</v>
      </c>
      <c r="L2410" s="3">
        <f>MAX(MIN(Inputs!$B$2, I2410*Inputs!$B$10, Inputs!$B$8*Inputs!$B$4 - J2410), 0)</f>
        <v>170</v>
      </c>
      <c r="M2410" s="3">
        <f t="shared" si="336"/>
        <v>0</v>
      </c>
      <c r="N2410" s="3">
        <f t="shared" si="337"/>
        <v>0</v>
      </c>
      <c r="O2410" s="3">
        <f>IF(H2410="Reg", MIN(Inputs!$B$2, I2410*Inputs!$B$10, (Inputs!$B$8-I2410)/Inputs!$B$9), 0)</f>
        <v>0</v>
      </c>
      <c r="P2410" s="3">
        <f t="shared" si="338"/>
        <v>0</v>
      </c>
      <c r="Q2410" s="3">
        <f t="shared" si="339"/>
        <v>0</v>
      </c>
      <c r="R2410" s="3">
        <f>I2410 + M2410*Inputs!$B$9 - N2410/Inputs!$B$10</f>
        <v>340</v>
      </c>
    </row>
    <row r="2411" spans="1:18" x14ac:dyDescent="0.3">
      <c r="A2411" s="4">
        <v>46123.375</v>
      </c>
      <c r="B2411" s="3">
        <v>19.919999999999998</v>
      </c>
      <c r="C2411" s="3">
        <v>0.98</v>
      </c>
      <c r="D2411" s="3">
        <f t="shared" si="333"/>
        <v>41.036458333333336</v>
      </c>
      <c r="E2411" s="3">
        <f>MAX(B2411 - D2411/Inputs!$B$5, 0)</f>
        <v>0</v>
      </c>
      <c r="F2411" s="3">
        <f>MAX(D2411*Inputs!$B$5 - B2411, 0)</f>
        <v>16.19208333333334</v>
      </c>
      <c r="G2411" s="3">
        <f t="shared" si="334"/>
        <v>0.98</v>
      </c>
      <c r="H2411" t="str">
        <f t="shared" si="335"/>
        <v>Charge</v>
      </c>
      <c r="I2411" s="3">
        <f t="shared" si="340"/>
        <v>340</v>
      </c>
      <c r="J2411" s="3">
        <f t="shared" si="341"/>
        <v>0</v>
      </c>
      <c r="K2411" s="3">
        <f>MIN(Inputs!$B$2, (Inputs!$B$8 - I2411)/Inputs!$B$9)</f>
        <v>0</v>
      </c>
      <c r="L2411" s="3">
        <f>MAX(MIN(Inputs!$B$2, I2411*Inputs!$B$10, Inputs!$B$8*Inputs!$B$4 - J2411), 0)</f>
        <v>170</v>
      </c>
      <c r="M2411" s="3">
        <f t="shared" si="336"/>
        <v>0</v>
      </c>
      <c r="N2411" s="3">
        <f t="shared" si="337"/>
        <v>0</v>
      </c>
      <c r="O2411" s="3">
        <f>IF(H2411="Reg", MIN(Inputs!$B$2, I2411*Inputs!$B$10, (Inputs!$B$8-I2411)/Inputs!$B$9), 0)</f>
        <v>0</v>
      </c>
      <c r="P2411" s="3">
        <f t="shared" si="338"/>
        <v>0</v>
      </c>
      <c r="Q2411" s="3">
        <f t="shared" si="339"/>
        <v>0</v>
      </c>
      <c r="R2411" s="3">
        <f>I2411 + M2411*Inputs!$B$9 - N2411/Inputs!$B$10</f>
        <v>340</v>
      </c>
    </row>
    <row r="2412" spans="1:18" x14ac:dyDescent="0.3">
      <c r="A2412" s="4">
        <v>46123.416666666657</v>
      </c>
      <c r="B2412" s="3">
        <v>19.585000000000001</v>
      </c>
      <c r="C2412" s="3">
        <v>0.76</v>
      </c>
      <c r="D2412" s="3">
        <f t="shared" si="333"/>
        <v>41.036458333333336</v>
      </c>
      <c r="E2412" s="3">
        <f>MAX(B2412 - D2412/Inputs!$B$5, 0)</f>
        <v>0</v>
      </c>
      <c r="F2412" s="3">
        <f>MAX(D2412*Inputs!$B$5 - B2412, 0)</f>
        <v>16.527083333333337</v>
      </c>
      <c r="G2412" s="3">
        <f t="shared" si="334"/>
        <v>0.76</v>
      </c>
      <c r="H2412" t="str">
        <f t="shared" si="335"/>
        <v>Charge</v>
      </c>
      <c r="I2412" s="3">
        <f t="shared" si="340"/>
        <v>340</v>
      </c>
      <c r="J2412" s="3">
        <f t="shared" si="341"/>
        <v>0</v>
      </c>
      <c r="K2412" s="3">
        <f>MIN(Inputs!$B$2, (Inputs!$B$8 - I2412)/Inputs!$B$9)</f>
        <v>0</v>
      </c>
      <c r="L2412" s="3">
        <f>MAX(MIN(Inputs!$B$2, I2412*Inputs!$B$10, Inputs!$B$8*Inputs!$B$4 - J2412), 0)</f>
        <v>170</v>
      </c>
      <c r="M2412" s="3">
        <f t="shared" si="336"/>
        <v>0</v>
      </c>
      <c r="N2412" s="3">
        <f t="shared" si="337"/>
        <v>0</v>
      </c>
      <c r="O2412" s="3">
        <f>IF(H2412="Reg", MIN(Inputs!$B$2, I2412*Inputs!$B$10, (Inputs!$B$8-I2412)/Inputs!$B$9), 0)</f>
        <v>0</v>
      </c>
      <c r="P2412" s="3">
        <f t="shared" si="338"/>
        <v>0</v>
      </c>
      <c r="Q2412" s="3">
        <f t="shared" si="339"/>
        <v>0</v>
      </c>
      <c r="R2412" s="3">
        <f>I2412 + M2412*Inputs!$B$9 - N2412/Inputs!$B$10</f>
        <v>340</v>
      </c>
    </row>
    <row r="2413" spans="1:18" x14ac:dyDescent="0.3">
      <c r="A2413" s="4">
        <v>46123.458333333343</v>
      </c>
      <c r="B2413" s="3">
        <v>21.212499999999999</v>
      </c>
      <c r="C2413" s="3">
        <v>0.5</v>
      </c>
      <c r="D2413" s="3">
        <f t="shared" si="333"/>
        <v>41.036458333333336</v>
      </c>
      <c r="E2413" s="3">
        <f>MAX(B2413 - D2413/Inputs!$B$5, 0)</f>
        <v>0</v>
      </c>
      <c r="F2413" s="3">
        <f>MAX(D2413*Inputs!$B$5 - B2413, 0)</f>
        <v>14.899583333333339</v>
      </c>
      <c r="G2413" s="3">
        <f t="shared" si="334"/>
        <v>0.5</v>
      </c>
      <c r="H2413" t="str">
        <f t="shared" si="335"/>
        <v>Charge</v>
      </c>
      <c r="I2413" s="3">
        <f t="shared" si="340"/>
        <v>340</v>
      </c>
      <c r="J2413" s="3">
        <f t="shared" si="341"/>
        <v>0</v>
      </c>
      <c r="K2413" s="3">
        <f>MIN(Inputs!$B$2, (Inputs!$B$8 - I2413)/Inputs!$B$9)</f>
        <v>0</v>
      </c>
      <c r="L2413" s="3">
        <f>MAX(MIN(Inputs!$B$2, I2413*Inputs!$B$10, Inputs!$B$8*Inputs!$B$4 - J2413), 0)</f>
        <v>170</v>
      </c>
      <c r="M2413" s="3">
        <f t="shared" si="336"/>
        <v>0</v>
      </c>
      <c r="N2413" s="3">
        <f t="shared" si="337"/>
        <v>0</v>
      </c>
      <c r="O2413" s="3">
        <f>IF(H2413="Reg", MIN(Inputs!$B$2, I2413*Inputs!$B$10, (Inputs!$B$8-I2413)/Inputs!$B$9), 0)</f>
        <v>0</v>
      </c>
      <c r="P2413" s="3">
        <f t="shared" si="338"/>
        <v>0</v>
      </c>
      <c r="Q2413" s="3">
        <f t="shared" si="339"/>
        <v>0</v>
      </c>
      <c r="R2413" s="3">
        <f>I2413 + M2413*Inputs!$B$9 - N2413/Inputs!$B$10</f>
        <v>340</v>
      </c>
    </row>
    <row r="2414" spans="1:18" x14ac:dyDescent="0.3">
      <c r="A2414" s="4">
        <v>46123.5</v>
      </c>
      <c r="B2414" s="3">
        <v>23.71</v>
      </c>
      <c r="C2414" s="3">
        <v>0.5</v>
      </c>
      <c r="D2414" s="3">
        <f t="shared" si="333"/>
        <v>41.036458333333336</v>
      </c>
      <c r="E2414" s="3">
        <f>MAX(B2414 - D2414/Inputs!$B$5, 0)</f>
        <v>0</v>
      </c>
      <c r="F2414" s="3">
        <f>MAX(D2414*Inputs!$B$5 - B2414, 0)</f>
        <v>12.402083333333337</v>
      </c>
      <c r="G2414" s="3">
        <f t="shared" si="334"/>
        <v>0.5</v>
      </c>
      <c r="H2414" t="str">
        <f t="shared" si="335"/>
        <v>Charge</v>
      </c>
      <c r="I2414" s="3">
        <f t="shared" si="340"/>
        <v>340</v>
      </c>
      <c r="J2414" s="3">
        <f t="shared" si="341"/>
        <v>0</v>
      </c>
      <c r="K2414" s="3">
        <f>MIN(Inputs!$B$2, (Inputs!$B$8 - I2414)/Inputs!$B$9)</f>
        <v>0</v>
      </c>
      <c r="L2414" s="3">
        <f>MAX(MIN(Inputs!$B$2, I2414*Inputs!$B$10, Inputs!$B$8*Inputs!$B$4 - J2414), 0)</f>
        <v>170</v>
      </c>
      <c r="M2414" s="3">
        <f t="shared" si="336"/>
        <v>0</v>
      </c>
      <c r="N2414" s="3">
        <f t="shared" si="337"/>
        <v>0</v>
      </c>
      <c r="O2414" s="3">
        <f>IF(H2414="Reg", MIN(Inputs!$B$2, I2414*Inputs!$B$10, (Inputs!$B$8-I2414)/Inputs!$B$9), 0)</f>
        <v>0</v>
      </c>
      <c r="P2414" s="3">
        <f t="shared" si="338"/>
        <v>0</v>
      </c>
      <c r="Q2414" s="3">
        <f t="shared" si="339"/>
        <v>0</v>
      </c>
      <c r="R2414" s="3">
        <f>I2414 + M2414*Inputs!$B$9 - N2414/Inputs!$B$10</f>
        <v>340</v>
      </c>
    </row>
    <row r="2415" spans="1:18" x14ac:dyDescent="0.3">
      <c r="A2415" s="4">
        <v>46123.541666666657</v>
      </c>
      <c r="B2415" s="3">
        <v>26.195</v>
      </c>
      <c r="C2415" s="3">
        <v>0.51</v>
      </c>
      <c r="D2415" s="3">
        <f t="shared" si="333"/>
        <v>41.036458333333336</v>
      </c>
      <c r="E2415" s="3">
        <f>MAX(B2415 - D2415/Inputs!$B$5, 0)</f>
        <v>0</v>
      </c>
      <c r="F2415" s="3">
        <f>MAX(D2415*Inputs!$B$5 - B2415, 0)</f>
        <v>9.9170833333333377</v>
      </c>
      <c r="G2415" s="3">
        <f t="shared" si="334"/>
        <v>0.51</v>
      </c>
      <c r="H2415" t="str">
        <f t="shared" si="335"/>
        <v>Charge</v>
      </c>
      <c r="I2415" s="3">
        <f t="shared" si="340"/>
        <v>340</v>
      </c>
      <c r="J2415" s="3">
        <f t="shared" si="341"/>
        <v>0</v>
      </c>
      <c r="K2415" s="3">
        <f>MIN(Inputs!$B$2, (Inputs!$B$8 - I2415)/Inputs!$B$9)</f>
        <v>0</v>
      </c>
      <c r="L2415" s="3">
        <f>MAX(MIN(Inputs!$B$2, I2415*Inputs!$B$10, Inputs!$B$8*Inputs!$B$4 - J2415), 0)</f>
        <v>170</v>
      </c>
      <c r="M2415" s="3">
        <f t="shared" si="336"/>
        <v>0</v>
      </c>
      <c r="N2415" s="3">
        <f t="shared" si="337"/>
        <v>0</v>
      </c>
      <c r="O2415" s="3">
        <f>IF(H2415="Reg", MIN(Inputs!$B$2, I2415*Inputs!$B$10, (Inputs!$B$8-I2415)/Inputs!$B$9), 0)</f>
        <v>0</v>
      </c>
      <c r="P2415" s="3">
        <f t="shared" si="338"/>
        <v>0</v>
      </c>
      <c r="Q2415" s="3">
        <f t="shared" si="339"/>
        <v>0</v>
      </c>
      <c r="R2415" s="3">
        <f>I2415 + M2415*Inputs!$B$9 - N2415/Inputs!$B$10</f>
        <v>340</v>
      </c>
    </row>
    <row r="2416" spans="1:18" x14ac:dyDescent="0.3">
      <c r="A2416" s="4">
        <v>46123.583333333343</v>
      </c>
      <c r="B2416" s="3">
        <v>39.907499999999999</v>
      </c>
      <c r="C2416" s="3">
        <v>0.94</v>
      </c>
      <c r="D2416" s="3">
        <f t="shared" si="333"/>
        <v>41.036458333333336</v>
      </c>
      <c r="E2416" s="3">
        <f>MAX(B2416 - D2416/Inputs!$B$5, 0)</f>
        <v>0</v>
      </c>
      <c r="F2416" s="3">
        <f>MAX(D2416*Inputs!$B$5 - B2416, 0)</f>
        <v>0</v>
      </c>
      <c r="G2416" s="3">
        <f t="shared" si="334"/>
        <v>0.94</v>
      </c>
      <c r="H2416" t="str">
        <f t="shared" si="335"/>
        <v>Reg</v>
      </c>
      <c r="I2416" s="3">
        <f t="shared" si="340"/>
        <v>340</v>
      </c>
      <c r="J2416" s="3">
        <f t="shared" si="341"/>
        <v>0</v>
      </c>
      <c r="K2416" s="3">
        <f>MIN(Inputs!$B$2, (Inputs!$B$8 - I2416)/Inputs!$B$9)</f>
        <v>0</v>
      </c>
      <c r="L2416" s="3">
        <f>MAX(MIN(Inputs!$B$2, I2416*Inputs!$B$10, Inputs!$B$8*Inputs!$B$4 - J2416), 0)</f>
        <v>170</v>
      </c>
      <c r="M2416" s="3">
        <f t="shared" si="336"/>
        <v>0</v>
      </c>
      <c r="N2416" s="3">
        <f t="shared" si="337"/>
        <v>0</v>
      </c>
      <c r="O2416" s="3">
        <f>IF(H2416="Reg", MIN(Inputs!$B$2, I2416*Inputs!$B$10, (Inputs!$B$8-I2416)/Inputs!$B$9), 0)</f>
        <v>0</v>
      </c>
      <c r="P2416" s="3">
        <f t="shared" si="338"/>
        <v>0</v>
      </c>
      <c r="Q2416" s="3">
        <f t="shared" si="339"/>
        <v>0</v>
      </c>
      <c r="R2416" s="3">
        <f>I2416 + M2416*Inputs!$B$9 - N2416/Inputs!$B$10</f>
        <v>340</v>
      </c>
    </row>
    <row r="2417" spans="1:18" x14ac:dyDescent="0.3">
      <c r="A2417" s="4">
        <v>46123.625</v>
      </c>
      <c r="B2417" s="3">
        <v>74.992500000000007</v>
      </c>
      <c r="C2417" s="3">
        <v>0.87</v>
      </c>
      <c r="D2417" s="3">
        <f t="shared" si="333"/>
        <v>41.036458333333336</v>
      </c>
      <c r="E2417" s="3">
        <f>MAX(B2417 - D2417/Inputs!$B$5, 0)</f>
        <v>28.360160984848491</v>
      </c>
      <c r="F2417" s="3">
        <f>MAX(D2417*Inputs!$B$5 - B2417, 0)</f>
        <v>0</v>
      </c>
      <c r="G2417" s="3">
        <f t="shared" si="334"/>
        <v>0.87</v>
      </c>
      <c r="H2417" t="str">
        <f t="shared" si="335"/>
        <v>Discharge</v>
      </c>
      <c r="I2417" s="3">
        <f t="shared" si="340"/>
        <v>340</v>
      </c>
      <c r="J2417" s="3">
        <f t="shared" si="341"/>
        <v>0</v>
      </c>
      <c r="K2417" s="3">
        <f>MIN(Inputs!$B$2, (Inputs!$B$8 - I2417)/Inputs!$B$9)</f>
        <v>0</v>
      </c>
      <c r="L2417" s="3">
        <f>MAX(MIN(Inputs!$B$2, I2417*Inputs!$B$10, Inputs!$B$8*Inputs!$B$4 - J2417), 0)</f>
        <v>170</v>
      </c>
      <c r="M2417" s="3">
        <f t="shared" si="336"/>
        <v>0</v>
      </c>
      <c r="N2417" s="3">
        <f t="shared" si="337"/>
        <v>170</v>
      </c>
      <c r="O2417" s="3">
        <f>IF(H2417="Reg", MIN(Inputs!$B$2, I2417*Inputs!$B$10, (Inputs!$B$8-I2417)/Inputs!$B$9), 0)</f>
        <v>0</v>
      </c>
      <c r="P2417" s="3">
        <f t="shared" si="338"/>
        <v>12748.725</v>
      </c>
      <c r="Q2417" s="3">
        <f t="shared" si="339"/>
        <v>0</v>
      </c>
      <c r="R2417" s="3">
        <f>I2417 + M2417*Inputs!$B$9 - N2417/Inputs!$B$10</f>
        <v>158.77939109773115</v>
      </c>
    </row>
    <row r="2418" spans="1:18" x14ac:dyDescent="0.3">
      <c r="A2418" s="4">
        <v>46123.666666666657</v>
      </c>
      <c r="B2418" s="3">
        <v>110.86750000000001</v>
      </c>
      <c r="C2418" s="3">
        <v>1</v>
      </c>
      <c r="D2418" s="3">
        <f t="shared" si="333"/>
        <v>41.036458333333336</v>
      </c>
      <c r="E2418" s="3">
        <f>MAX(B2418 - D2418/Inputs!$B$5, 0)</f>
        <v>64.235160984848491</v>
      </c>
      <c r="F2418" s="3">
        <f>MAX(D2418*Inputs!$B$5 - B2418, 0)</f>
        <v>0</v>
      </c>
      <c r="G2418" s="3">
        <f t="shared" si="334"/>
        <v>1</v>
      </c>
      <c r="H2418" t="str">
        <f t="shared" si="335"/>
        <v>Discharge</v>
      </c>
      <c r="I2418" s="3">
        <f t="shared" si="340"/>
        <v>158.77939109773115</v>
      </c>
      <c r="J2418" s="3">
        <f t="shared" si="341"/>
        <v>170</v>
      </c>
      <c r="K2418" s="3">
        <f>MIN(Inputs!$B$2, (Inputs!$B$8 - I2418)/Inputs!$B$9)</f>
        <v>170</v>
      </c>
      <c r="L2418" s="3">
        <f>MAX(MIN(Inputs!$B$2, I2418*Inputs!$B$10, Inputs!$B$8*Inputs!$B$4 - J2418), 0)</f>
        <v>148.94827166799323</v>
      </c>
      <c r="M2418" s="3">
        <f t="shared" si="336"/>
        <v>0</v>
      </c>
      <c r="N2418" s="3">
        <f t="shared" si="337"/>
        <v>148.94827166799323</v>
      </c>
      <c r="O2418" s="3">
        <f>IF(H2418="Reg", MIN(Inputs!$B$2, I2418*Inputs!$B$10, (Inputs!$B$8-I2418)/Inputs!$B$9), 0)</f>
        <v>0</v>
      </c>
      <c r="P2418" s="3">
        <f t="shared" si="338"/>
        <v>16513.52250915124</v>
      </c>
      <c r="Q2418" s="3">
        <f t="shared" si="339"/>
        <v>0</v>
      </c>
      <c r="R2418" s="3">
        <f>I2418 + M2418*Inputs!$B$9 - N2418/Inputs!$B$10</f>
        <v>0</v>
      </c>
    </row>
    <row r="2419" spans="1:18" x14ac:dyDescent="0.3">
      <c r="A2419" s="4">
        <v>46123.708333333343</v>
      </c>
      <c r="B2419" s="3">
        <v>72.45750000000001</v>
      </c>
      <c r="C2419" s="3">
        <v>0.98</v>
      </c>
      <c r="D2419" s="3">
        <f t="shared" si="333"/>
        <v>41.036458333333336</v>
      </c>
      <c r="E2419" s="3">
        <f>MAX(B2419 - D2419/Inputs!$B$5, 0)</f>
        <v>25.825160984848495</v>
      </c>
      <c r="F2419" s="3">
        <f>MAX(D2419*Inputs!$B$5 - B2419, 0)</f>
        <v>0</v>
      </c>
      <c r="G2419" s="3">
        <f t="shared" si="334"/>
        <v>0.98</v>
      </c>
      <c r="H2419" t="str">
        <f t="shared" si="335"/>
        <v>Discharge</v>
      </c>
      <c r="I2419" s="3">
        <f t="shared" si="340"/>
        <v>0</v>
      </c>
      <c r="J2419" s="3">
        <f t="shared" si="341"/>
        <v>318.94827166799325</v>
      </c>
      <c r="K2419" s="3">
        <f>MIN(Inputs!$B$2, (Inputs!$B$8 - I2419)/Inputs!$B$9)</f>
        <v>170</v>
      </c>
      <c r="L2419" s="3">
        <f>MAX(MIN(Inputs!$B$2, I2419*Inputs!$B$10, Inputs!$B$8*Inputs!$B$4 - J2419), 0)</f>
        <v>0</v>
      </c>
      <c r="M2419" s="3">
        <f t="shared" si="336"/>
        <v>0</v>
      </c>
      <c r="N2419" s="3">
        <f t="shared" si="337"/>
        <v>0</v>
      </c>
      <c r="O2419" s="3">
        <f>IF(H2419="Reg", MIN(Inputs!$B$2, I2419*Inputs!$B$10, (Inputs!$B$8-I2419)/Inputs!$B$9), 0)</f>
        <v>0</v>
      </c>
      <c r="P2419" s="3">
        <f t="shared" si="338"/>
        <v>0</v>
      </c>
      <c r="Q2419" s="3">
        <f t="shared" si="339"/>
        <v>0</v>
      </c>
      <c r="R2419" s="3">
        <f>I2419 + M2419*Inputs!$B$9 - N2419/Inputs!$B$10</f>
        <v>0</v>
      </c>
    </row>
    <row r="2420" spans="1:18" x14ac:dyDescent="0.3">
      <c r="A2420" s="4">
        <v>46123.75</v>
      </c>
      <c r="B2420" s="3">
        <v>75.539999999999992</v>
      </c>
      <c r="C2420" s="3">
        <v>21.11</v>
      </c>
      <c r="D2420" s="3">
        <f t="shared" si="333"/>
        <v>41.036458333333336</v>
      </c>
      <c r="E2420" s="3">
        <f>MAX(B2420 - D2420/Inputs!$B$5, 0)</f>
        <v>28.907660984848476</v>
      </c>
      <c r="F2420" s="3">
        <f>MAX(D2420*Inputs!$B$5 - B2420, 0)</f>
        <v>0</v>
      </c>
      <c r="G2420" s="3">
        <f t="shared" si="334"/>
        <v>21.11</v>
      </c>
      <c r="H2420" t="str">
        <f t="shared" si="335"/>
        <v>Discharge</v>
      </c>
      <c r="I2420" s="3">
        <f t="shared" si="340"/>
        <v>0</v>
      </c>
      <c r="J2420" s="3">
        <f t="shared" si="341"/>
        <v>318.94827166799325</v>
      </c>
      <c r="K2420" s="3">
        <f>MIN(Inputs!$B$2, (Inputs!$B$8 - I2420)/Inputs!$B$9)</f>
        <v>170</v>
      </c>
      <c r="L2420" s="3">
        <f>MAX(MIN(Inputs!$B$2, I2420*Inputs!$B$10, Inputs!$B$8*Inputs!$B$4 - J2420), 0)</f>
        <v>0</v>
      </c>
      <c r="M2420" s="3">
        <f t="shared" si="336"/>
        <v>0</v>
      </c>
      <c r="N2420" s="3">
        <f t="shared" si="337"/>
        <v>0</v>
      </c>
      <c r="O2420" s="3">
        <f>IF(H2420="Reg", MIN(Inputs!$B$2, I2420*Inputs!$B$10, (Inputs!$B$8-I2420)/Inputs!$B$9), 0)</f>
        <v>0</v>
      </c>
      <c r="P2420" s="3">
        <f t="shared" si="338"/>
        <v>0</v>
      </c>
      <c r="Q2420" s="3">
        <f t="shared" si="339"/>
        <v>0</v>
      </c>
      <c r="R2420" s="3">
        <f>I2420 + M2420*Inputs!$B$9 - N2420/Inputs!$B$10</f>
        <v>0</v>
      </c>
    </row>
    <row r="2421" spans="1:18" x14ac:dyDescent="0.3">
      <c r="A2421" s="4">
        <v>46123.791666666657</v>
      </c>
      <c r="B2421" s="3">
        <v>127.66000000000001</v>
      </c>
      <c r="C2421" s="3">
        <v>13.35</v>
      </c>
      <c r="D2421" s="3">
        <f t="shared" si="333"/>
        <v>41.036458333333336</v>
      </c>
      <c r="E2421" s="3">
        <f>MAX(B2421 - D2421/Inputs!$B$5, 0)</f>
        <v>81.027660984848495</v>
      </c>
      <c r="F2421" s="3">
        <f>MAX(D2421*Inputs!$B$5 - B2421, 0)</f>
        <v>0</v>
      </c>
      <c r="G2421" s="3">
        <f t="shared" si="334"/>
        <v>13.35</v>
      </c>
      <c r="H2421" t="str">
        <f t="shared" si="335"/>
        <v>Discharge</v>
      </c>
      <c r="I2421" s="3">
        <f t="shared" si="340"/>
        <v>0</v>
      </c>
      <c r="J2421" s="3">
        <f t="shared" si="341"/>
        <v>318.94827166799325</v>
      </c>
      <c r="K2421" s="3">
        <f>MIN(Inputs!$B$2, (Inputs!$B$8 - I2421)/Inputs!$B$9)</f>
        <v>170</v>
      </c>
      <c r="L2421" s="3">
        <f>MAX(MIN(Inputs!$B$2, I2421*Inputs!$B$10, Inputs!$B$8*Inputs!$B$4 - J2421), 0)</f>
        <v>0</v>
      </c>
      <c r="M2421" s="3">
        <f t="shared" si="336"/>
        <v>0</v>
      </c>
      <c r="N2421" s="3">
        <f t="shared" si="337"/>
        <v>0</v>
      </c>
      <c r="O2421" s="3">
        <f>IF(H2421="Reg", MIN(Inputs!$B$2, I2421*Inputs!$B$10, (Inputs!$B$8-I2421)/Inputs!$B$9), 0)</f>
        <v>0</v>
      </c>
      <c r="P2421" s="3">
        <f t="shared" si="338"/>
        <v>0</v>
      </c>
      <c r="Q2421" s="3">
        <f t="shared" si="339"/>
        <v>0</v>
      </c>
      <c r="R2421" s="3">
        <f>I2421 + M2421*Inputs!$B$9 - N2421/Inputs!$B$10</f>
        <v>0</v>
      </c>
    </row>
    <row r="2422" spans="1:18" x14ac:dyDescent="0.3">
      <c r="A2422" s="4">
        <v>46123.833333333343</v>
      </c>
      <c r="B2422" s="3">
        <v>78.807500000000005</v>
      </c>
      <c r="C2422" s="3">
        <v>2.59</v>
      </c>
      <c r="D2422" s="3">
        <f t="shared" si="333"/>
        <v>41.036458333333336</v>
      </c>
      <c r="E2422" s="3">
        <f>MAX(B2422 - D2422/Inputs!$B$5, 0)</f>
        <v>32.175160984848489</v>
      </c>
      <c r="F2422" s="3">
        <f>MAX(D2422*Inputs!$B$5 - B2422, 0)</f>
        <v>0</v>
      </c>
      <c r="G2422" s="3">
        <f t="shared" si="334"/>
        <v>2.59</v>
      </c>
      <c r="H2422" t="str">
        <f t="shared" si="335"/>
        <v>Discharge</v>
      </c>
      <c r="I2422" s="3">
        <f t="shared" si="340"/>
        <v>0</v>
      </c>
      <c r="J2422" s="3">
        <f t="shared" si="341"/>
        <v>318.94827166799325</v>
      </c>
      <c r="K2422" s="3">
        <f>MIN(Inputs!$B$2, (Inputs!$B$8 - I2422)/Inputs!$B$9)</f>
        <v>170</v>
      </c>
      <c r="L2422" s="3">
        <f>MAX(MIN(Inputs!$B$2, I2422*Inputs!$B$10, Inputs!$B$8*Inputs!$B$4 - J2422), 0)</f>
        <v>0</v>
      </c>
      <c r="M2422" s="3">
        <f t="shared" si="336"/>
        <v>0</v>
      </c>
      <c r="N2422" s="3">
        <f t="shared" si="337"/>
        <v>0</v>
      </c>
      <c r="O2422" s="3">
        <f>IF(H2422="Reg", MIN(Inputs!$B$2, I2422*Inputs!$B$10, (Inputs!$B$8-I2422)/Inputs!$B$9), 0)</f>
        <v>0</v>
      </c>
      <c r="P2422" s="3">
        <f t="shared" si="338"/>
        <v>0</v>
      </c>
      <c r="Q2422" s="3">
        <f t="shared" si="339"/>
        <v>0</v>
      </c>
      <c r="R2422" s="3">
        <f>I2422 + M2422*Inputs!$B$9 - N2422/Inputs!$B$10</f>
        <v>0</v>
      </c>
    </row>
    <row r="2423" spans="1:18" x14ac:dyDescent="0.3">
      <c r="A2423" s="4">
        <v>46123.875</v>
      </c>
      <c r="B2423" s="3">
        <v>30.962499999999999</v>
      </c>
      <c r="C2423" s="3">
        <v>0.04</v>
      </c>
      <c r="D2423" s="3">
        <f t="shared" si="333"/>
        <v>41.036458333333336</v>
      </c>
      <c r="E2423" s="3">
        <f>MAX(B2423 - D2423/Inputs!$B$5, 0)</f>
        <v>0</v>
      </c>
      <c r="F2423" s="3">
        <f>MAX(D2423*Inputs!$B$5 - B2423, 0)</f>
        <v>5.1495833333333394</v>
      </c>
      <c r="G2423" s="3">
        <f t="shared" si="334"/>
        <v>0.04</v>
      </c>
      <c r="H2423" t="str">
        <f t="shared" si="335"/>
        <v>Charge</v>
      </c>
      <c r="I2423" s="3">
        <f t="shared" si="340"/>
        <v>0</v>
      </c>
      <c r="J2423" s="3">
        <f t="shared" si="341"/>
        <v>318.94827166799325</v>
      </c>
      <c r="K2423" s="3">
        <f>MIN(Inputs!$B$2, (Inputs!$B$8 - I2423)/Inputs!$B$9)</f>
        <v>170</v>
      </c>
      <c r="L2423" s="3">
        <f>MAX(MIN(Inputs!$B$2, I2423*Inputs!$B$10, Inputs!$B$8*Inputs!$B$4 - J2423), 0)</f>
        <v>0</v>
      </c>
      <c r="M2423" s="3">
        <f t="shared" si="336"/>
        <v>170</v>
      </c>
      <c r="N2423" s="3">
        <f t="shared" si="337"/>
        <v>0</v>
      </c>
      <c r="O2423" s="3">
        <f>IF(H2423="Reg", MIN(Inputs!$B$2, I2423*Inputs!$B$10, (Inputs!$B$8-I2423)/Inputs!$B$9), 0)</f>
        <v>0</v>
      </c>
      <c r="P2423" s="3">
        <f t="shared" si="338"/>
        <v>-5263.625</v>
      </c>
      <c r="Q2423" s="3">
        <f t="shared" si="339"/>
        <v>0</v>
      </c>
      <c r="R2423" s="3">
        <f>I2423 + M2423*Inputs!$B$9 - N2423/Inputs!$B$10</f>
        <v>159.4741358339966</v>
      </c>
    </row>
    <row r="2424" spans="1:18" x14ac:dyDescent="0.3">
      <c r="A2424" s="4">
        <v>46123.916666666657</v>
      </c>
      <c r="B2424" s="3">
        <v>27.450000000000003</v>
      </c>
      <c r="C2424" s="3">
        <v>0.04</v>
      </c>
      <c r="D2424" s="3">
        <f t="shared" si="333"/>
        <v>41.036458333333336</v>
      </c>
      <c r="E2424" s="3">
        <f>MAX(B2424 - D2424/Inputs!$B$5, 0)</f>
        <v>0</v>
      </c>
      <c r="F2424" s="3">
        <f>MAX(D2424*Inputs!$B$5 - B2424, 0)</f>
        <v>8.6620833333333351</v>
      </c>
      <c r="G2424" s="3">
        <f t="shared" si="334"/>
        <v>0.04</v>
      </c>
      <c r="H2424" t="str">
        <f t="shared" si="335"/>
        <v>Charge</v>
      </c>
      <c r="I2424" s="3">
        <f t="shared" si="340"/>
        <v>159.4741358339966</v>
      </c>
      <c r="J2424" s="3">
        <f t="shared" si="341"/>
        <v>318.94827166799325</v>
      </c>
      <c r="K2424" s="3">
        <f>MIN(Inputs!$B$2, (Inputs!$B$8 - I2424)/Inputs!$B$9)</f>
        <v>170</v>
      </c>
      <c r="L2424" s="3">
        <f>MAX(MIN(Inputs!$B$2, I2424*Inputs!$B$10, Inputs!$B$8*Inputs!$B$4 - J2424), 0)</f>
        <v>21.051728332006746</v>
      </c>
      <c r="M2424" s="3">
        <f t="shared" si="336"/>
        <v>170</v>
      </c>
      <c r="N2424" s="3">
        <f t="shared" si="337"/>
        <v>0</v>
      </c>
      <c r="O2424" s="3">
        <f>IF(H2424="Reg", MIN(Inputs!$B$2, I2424*Inputs!$B$10, (Inputs!$B$8-I2424)/Inputs!$B$9), 0)</f>
        <v>0</v>
      </c>
      <c r="P2424" s="3">
        <f t="shared" si="338"/>
        <v>-4666.5000000000009</v>
      </c>
      <c r="Q2424" s="3">
        <f t="shared" si="339"/>
        <v>0</v>
      </c>
      <c r="R2424" s="3">
        <f>I2424 + M2424*Inputs!$B$9 - N2424/Inputs!$B$10</f>
        <v>318.9482716679932</v>
      </c>
    </row>
    <row r="2425" spans="1:18" x14ac:dyDescent="0.3">
      <c r="A2425" s="4">
        <v>46123.958333333343</v>
      </c>
      <c r="B2425" s="3">
        <v>21.61</v>
      </c>
      <c r="C2425" s="3">
        <v>0.05</v>
      </c>
      <c r="D2425" s="3">
        <f t="shared" si="333"/>
        <v>41.036458333333336</v>
      </c>
      <c r="E2425" s="3">
        <f>MAX(B2425 - D2425/Inputs!$B$5, 0)</f>
        <v>0</v>
      </c>
      <c r="F2425" s="3">
        <f>MAX(D2425*Inputs!$B$5 - B2425, 0)</f>
        <v>14.502083333333339</v>
      </c>
      <c r="G2425" s="3">
        <f t="shared" si="334"/>
        <v>0.05</v>
      </c>
      <c r="H2425" t="str">
        <f t="shared" si="335"/>
        <v>Charge</v>
      </c>
      <c r="I2425" s="3">
        <f t="shared" si="340"/>
        <v>318.9482716679932</v>
      </c>
      <c r="J2425" s="3">
        <f t="shared" si="341"/>
        <v>318.94827166799325</v>
      </c>
      <c r="K2425" s="3">
        <f>MIN(Inputs!$B$2, (Inputs!$B$8 - I2425)/Inputs!$B$9)</f>
        <v>22.44121780453775</v>
      </c>
      <c r="L2425" s="3">
        <f>MAX(MIN(Inputs!$B$2, I2425*Inputs!$B$10, Inputs!$B$8*Inputs!$B$4 - J2425), 0)</f>
        <v>21.051728332006746</v>
      </c>
      <c r="M2425" s="3">
        <f t="shared" si="336"/>
        <v>22.44121780453775</v>
      </c>
      <c r="N2425" s="3">
        <f t="shared" si="337"/>
        <v>0</v>
      </c>
      <c r="O2425" s="3">
        <f>IF(H2425="Reg", MIN(Inputs!$B$2, I2425*Inputs!$B$10, (Inputs!$B$8-I2425)/Inputs!$B$9), 0)</f>
        <v>0</v>
      </c>
      <c r="P2425" s="3">
        <f t="shared" si="338"/>
        <v>-484.95471675606075</v>
      </c>
      <c r="Q2425" s="3">
        <f t="shared" si="339"/>
        <v>0</v>
      </c>
      <c r="R2425" s="3">
        <f>I2425 + M2425*Inputs!$B$9 - N2425/Inputs!$B$10</f>
        <v>340</v>
      </c>
    </row>
    <row r="2426" spans="1:18" x14ac:dyDescent="0.3">
      <c r="A2426" s="4">
        <v>46124</v>
      </c>
      <c r="B2426" s="3">
        <v>20.557500000000001</v>
      </c>
      <c r="C2426" s="3">
        <v>0.04</v>
      </c>
      <c r="D2426" s="3">
        <f t="shared" si="333"/>
        <v>25.534374999999994</v>
      </c>
      <c r="E2426" s="3">
        <f>MAX(B2426 - D2426/Inputs!$B$5, 0)</f>
        <v>0</v>
      </c>
      <c r="F2426" s="3">
        <f>MAX(D2426*Inputs!$B$5 - B2426, 0)</f>
        <v>1.912749999999992</v>
      </c>
      <c r="G2426" s="3">
        <f t="shared" si="334"/>
        <v>0.04</v>
      </c>
      <c r="H2426" t="str">
        <f t="shared" si="335"/>
        <v>Charge</v>
      </c>
      <c r="I2426" s="3">
        <f t="shared" si="340"/>
        <v>340</v>
      </c>
      <c r="J2426" s="3">
        <f t="shared" si="341"/>
        <v>0</v>
      </c>
      <c r="K2426" s="3">
        <f>MIN(Inputs!$B$2, (Inputs!$B$8 - I2426)/Inputs!$B$9)</f>
        <v>0</v>
      </c>
      <c r="L2426" s="3">
        <f>MAX(MIN(Inputs!$B$2, I2426*Inputs!$B$10, Inputs!$B$8*Inputs!$B$4 - J2426), 0)</f>
        <v>170</v>
      </c>
      <c r="M2426" s="3">
        <f t="shared" si="336"/>
        <v>0</v>
      </c>
      <c r="N2426" s="3">
        <f t="shared" si="337"/>
        <v>0</v>
      </c>
      <c r="O2426" s="3">
        <f>IF(H2426="Reg", MIN(Inputs!$B$2, I2426*Inputs!$B$10, (Inputs!$B$8-I2426)/Inputs!$B$9), 0)</f>
        <v>0</v>
      </c>
      <c r="P2426" s="3">
        <f t="shared" si="338"/>
        <v>0</v>
      </c>
      <c r="Q2426" s="3">
        <f t="shared" si="339"/>
        <v>0</v>
      </c>
      <c r="R2426" s="3">
        <f>I2426 + M2426*Inputs!$B$9 - N2426/Inputs!$B$10</f>
        <v>340</v>
      </c>
    </row>
    <row r="2427" spans="1:18" x14ac:dyDescent="0.3">
      <c r="A2427" s="4">
        <v>46124.041666666657</v>
      </c>
      <c r="B2427" s="3">
        <v>18.647500000000001</v>
      </c>
      <c r="C2427" s="3">
        <v>0.04</v>
      </c>
      <c r="D2427" s="3">
        <f t="shared" si="333"/>
        <v>25.534374999999994</v>
      </c>
      <c r="E2427" s="3">
        <f>MAX(B2427 - D2427/Inputs!$B$5, 0)</f>
        <v>0</v>
      </c>
      <c r="F2427" s="3">
        <f>MAX(D2427*Inputs!$B$5 - B2427, 0)</f>
        <v>3.8227499999999921</v>
      </c>
      <c r="G2427" s="3">
        <f t="shared" si="334"/>
        <v>0.04</v>
      </c>
      <c r="H2427" t="str">
        <f t="shared" si="335"/>
        <v>Charge</v>
      </c>
      <c r="I2427" s="3">
        <f t="shared" si="340"/>
        <v>340</v>
      </c>
      <c r="J2427" s="3">
        <f t="shared" si="341"/>
        <v>0</v>
      </c>
      <c r="K2427" s="3">
        <f>MIN(Inputs!$B$2, (Inputs!$B$8 - I2427)/Inputs!$B$9)</f>
        <v>0</v>
      </c>
      <c r="L2427" s="3">
        <f>MAX(MIN(Inputs!$B$2, I2427*Inputs!$B$10, Inputs!$B$8*Inputs!$B$4 - J2427), 0)</f>
        <v>170</v>
      </c>
      <c r="M2427" s="3">
        <f t="shared" si="336"/>
        <v>0</v>
      </c>
      <c r="N2427" s="3">
        <f t="shared" si="337"/>
        <v>0</v>
      </c>
      <c r="O2427" s="3">
        <f>IF(H2427="Reg", MIN(Inputs!$B$2, I2427*Inputs!$B$10, (Inputs!$B$8-I2427)/Inputs!$B$9), 0)</f>
        <v>0</v>
      </c>
      <c r="P2427" s="3">
        <f t="shared" si="338"/>
        <v>0</v>
      </c>
      <c r="Q2427" s="3">
        <f t="shared" si="339"/>
        <v>0</v>
      </c>
      <c r="R2427" s="3">
        <f>I2427 + M2427*Inputs!$B$9 - N2427/Inputs!$B$10</f>
        <v>340</v>
      </c>
    </row>
    <row r="2428" spans="1:18" x14ac:dyDescent="0.3">
      <c r="A2428" s="4">
        <v>46124.083333333343</v>
      </c>
      <c r="B2428" s="3">
        <v>16.407499999999999</v>
      </c>
      <c r="C2428" s="3">
        <v>0.05</v>
      </c>
      <c r="D2428" s="3">
        <f t="shared" si="333"/>
        <v>25.534374999999994</v>
      </c>
      <c r="E2428" s="3">
        <f>MAX(B2428 - D2428/Inputs!$B$5, 0)</f>
        <v>0</v>
      </c>
      <c r="F2428" s="3">
        <f>MAX(D2428*Inputs!$B$5 - B2428, 0)</f>
        <v>6.0627499999999941</v>
      </c>
      <c r="G2428" s="3">
        <f t="shared" si="334"/>
        <v>0.05</v>
      </c>
      <c r="H2428" t="str">
        <f t="shared" si="335"/>
        <v>Charge</v>
      </c>
      <c r="I2428" s="3">
        <f t="shared" si="340"/>
        <v>340</v>
      </c>
      <c r="J2428" s="3">
        <f t="shared" si="341"/>
        <v>0</v>
      </c>
      <c r="K2428" s="3">
        <f>MIN(Inputs!$B$2, (Inputs!$B$8 - I2428)/Inputs!$B$9)</f>
        <v>0</v>
      </c>
      <c r="L2428" s="3">
        <f>MAX(MIN(Inputs!$B$2, I2428*Inputs!$B$10, Inputs!$B$8*Inputs!$B$4 - J2428), 0)</f>
        <v>170</v>
      </c>
      <c r="M2428" s="3">
        <f t="shared" si="336"/>
        <v>0</v>
      </c>
      <c r="N2428" s="3">
        <f t="shared" si="337"/>
        <v>0</v>
      </c>
      <c r="O2428" s="3">
        <f>IF(H2428="Reg", MIN(Inputs!$B$2, I2428*Inputs!$B$10, (Inputs!$B$8-I2428)/Inputs!$B$9), 0)</f>
        <v>0</v>
      </c>
      <c r="P2428" s="3">
        <f t="shared" si="338"/>
        <v>0</v>
      </c>
      <c r="Q2428" s="3">
        <f t="shared" si="339"/>
        <v>0</v>
      </c>
      <c r="R2428" s="3">
        <f>I2428 + M2428*Inputs!$B$9 - N2428/Inputs!$B$10</f>
        <v>340</v>
      </c>
    </row>
    <row r="2429" spans="1:18" x14ac:dyDescent="0.3">
      <c r="A2429" s="4">
        <v>46124.125</v>
      </c>
      <c r="B2429" s="3">
        <v>14.844999999999999</v>
      </c>
      <c r="C2429" s="3">
        <v>0.05</v>
      </c>
      <c r="D2429" s="3">
        <f t="shared" si="333"/>
        <v>25.534374999999994</v>
      </c>
      <c r="E2429" s="3">
        <f>MAX(B2429 - D2429/Inputs!$B$5, 0)</f>
        <v>0</v>
      </c>
      <c r="F2429" s="3">
        <f>MAX(D2429*Inputs!$B$5 - B2429, 0)</f>
        <v>7.6252499999999941</v>
      </c>
      <c r="G2429" s="3">
        <f t="shared" si="334"/>
        <v>0.05</v>
      </c>
      <c r="H2429" t="str">
        <f t="shared" si="335"/>
        <v>Charge</v>
      </c>
      <c r="I2429" s="3">
        <f t="shared" si="340"/>
        <v>340</v>
      </c>
      <c r="J2429" s="3">
        <f t="shared" si="341"/>
        <v>0</v>
      </c>
      <c r="K2429" s="3">
        <f>MIN(Inputs!$B$2, (Inputs!$B$8 - I2429)/Inputs!$B$9)</f>
        <v>0</v>
      </c>
      <c r="L2429" s="3">
        <f>MAX(MIN(Inputs!$B$2, I2429*Inputs!$B$10, Inputs!$B$8*Inputs!$B$4 - J2429), 0)</f>
        <v>170</v>
      </c>
      <c r="M2429" s="3">
        <f t="shared" si="336"/>
        <v>0</v>
      </c>
      <c r="N2429" s="3">
        <f t="shared" si="337"/>
        <v>0</v>
      </c>
      <c r="O2429" s="3">
        <f>IF(H2429="Reg", MIN(Inputs!$B$2, I2429*Inputs!$B$10, (Inputs!$B$8-I2429)/Inputs!$B$9), 0)</f>
        <v>0</v>
      </c>
      <c r="P2429" s="3">
        <f t="shared" si="338"/>
        <v>0</v>
      </c>
      <c r="Q2429" s="3">
        <f t="shared" si="339"/>
        <v>0</v>
      </c>
      <c r="R2429" s="3">
        <f>I2429 + M2429*Inputs!$B$9 - N2429/Inputs!$B$10</f>
        <v>340</v>
      </c>
    </row>
    <row r="2430" spans="1:18" x14ac:dyDescent="0.3">
      <c r="A2430" s="4">
        <v>46124.166666666657</v>
      </c>
      <c r="B2430" s="3">
        <v>14.812500000000002</v>
      </c>
      <c r="C2430" s="3">
        <v>0.05</v>
      </c>
      <c r="D2430" s="3">
        <f t="shared" si="333"/>
        <v>25.534374999999994</v>
      </c>
      <c r="E2430" s="3">
        <f>MAX(B2430 - D2430/Inputs!$B$5, 0)</f>
        <v>0</v>
      </c>
      <c r="F2430" s="3">
        <f>MAX(D2430*Inputs!$B$5 - B2430, 0)</f>
        <v>7.6577499999999912</v>
      </c>
      <c r="G2430" s="3">
        <f t="shared" si="334"/>
        <v>0.05</v>
      </c>
      <c r="H2430" t="str">
        <f t="shared" si="335"/>
        <v>Charge</v>
      </c>
      <c r="I2430" s="3">
        <f t="shared" si="340"/>
        <v>340</v>
      </c>
      <c r="J2430" s="3">
        <f t="shared" si="341"/>
        <v>0</v>
      </c>
      <c r="K2430" s="3">
        <f>MIN(Inputs!$B$2, (Inputs!$B$8 - I2430)/Inputs!$B$9)</f>
        <v>0</v>
      </c>
      <c r="L2430" s="3">
        <f>MAX(MIN(Inputs!$B$2, I2430*Inputs!$B$10, Inputs!$B$8*Inputs!$B$4 - J2430), 0)</f>
        <v>170</v>
      </c>
      <c r="M2430" s="3">
        <f t="shared" si="336"/>
        <v>0</v>
      </c>
      <c r="N2430" s="3">
        <f t="shared" si="337"/>
        <v>0</v>
      </c>
      <c r="O2430" s="3">
        <f>IF(H2430="Reg", MIN(Inputs!$B$2, I2430*Inputs!$B$10, (Inputs!$B$8-I2430)/Inputs!$B$9), 0)</f>
        <v>0</v>
      </c>
      <c r="P2430" s="3">
        <f t="shared" si="338"/>
        <v>0</v>
      </c>
      <c r="Q2430" s="3">
        <f t="shared" si="339"/>
        <v>0</v>
      </c>
      <c r="R2430" s="3">
        <f>I2430 + M2430*Inputs!$B$9 - N2430/Inputs!$B$10</f>
        <v>340</v>
      </c>
    </row>
    <row r="2431" spans="1:18" x14ac:dyDescent="0.3">
      <c r="A2431" s="4">
        <v>46124.208333333343</v>
      </c>
      <c r="B2431" s="3">
        <v>14.7425</v>
      </c>
      <c r="C2431" s="3">
        <v>0.05</v>
      </c>
      <c r="D2431" s="3">
        <f t="shared" si="333"/>
        <v>25.534374999999994</v>
      </c>
      <c r="E2431" s="3">
        <f>MAX(B2431 - D2431/Inputs!$B$5, 0)</f>
        <v>0</v>
      </c>
      <c r="F2431" s="3">
        <f>MAX(D2431*Inputs!$B$5 - B2431, 0)</f>
        <v>7.7277499999999932</v>
      </c>
      <c r="G2431" s="3">
        <f t="shared" si="334"/>
        <v>0.05</v>
      </c>
      <c r="H2431" t="str">
        <f t="shared" si="335"/>
        <v>Charge</v>
      </c>
      <c r="I2431" s="3">
        <f t="shared" si="340"/>
        <v>340</v>
      </c>
      <c r="J2431" s="3">
        <f t="shared" si="341"/>
        <v>0</v>
      </c>
      <c r="K2431" s="3">
        <f>MIN(Inputs!$B$2, (Inputs!$B$8 - I2431)/Inputs!$B$9)</f>
        <v>0</v>
      </c>
      <c r="L2431" s="3">
        <f>MAX(MIN(Inputs!$B$2, I2431*Inputs!$B$10, Inputs!$B$8*Inputs!$B$4 - J2431), 0)</f>
        <v>170</v>
      </c>
      <c r="M2431" s="3">
        <f t="shared" si="336"/>
        <v>0</v>
      </c>
      <c r="N2431" s="3">
        <f t="shared" si="337"/>
        <v>0</v>
      </c>
      <c r="O2431" s="3">
        <f>IF(H2431="Reg", MIN(Inputs!$B$2, I2431*Inputs!$B$10, (Inputs!$B$8-I2431)/Inputs!$B$9), 0)</f>
        <v>0</v>
      </c>
      <c r="P2431" s="3">
        <f t="shared" si="338"/>
        <v>0</v>
      </c>
      <c r="Q2431" s="3">
        <f t="shared" si="339"/>
        <v>0</v>
      </c>
      <c r="R2431" s="3">
        <f>I2431 + M2431*Inputs!$B$9 - N2431/Inputs!$B$10</f>
        <v>340</v>
      </c>
    </row>
    <row r="2432" spans="1:18" x14ac:dyDescent="0.3">
      <c r="A2432" s="4">
        <v>46124.25</v>
      </c>
      <c r="B2432" s="3">
        <v>15.1875</v>
      </c>
      <c r="C2432" s="3">
        <v>0.06</v>
      </c>
      <c r="D2432" s="3">
        <f t="shared" si="333"/>
        <v>25.534374999999994</v>
      </c>
      <c r="E2432" s="3">
        <f>MAX(B2432 - D2432/Inputs!$B$5, 0)</f>
        <v>0</v>
      </c>
      <c r="F2432" s="3">
        <f>MAX(D2432*Inputs!$B$5 - B2432, 0)</f>
        <v>7.282749999999993</v>
      </c>
      <c r="G2432" s="3">
        <f t="shared" si="334"/>
        <v>0.06</v>
      </c>
      <c r="H2432" t="str">
        <f t="shared" si="335"/>
        <v>Charge</v>
      </c>
      <c r="I2432" s="3">
        <f t="shared" si="340"/>
        <v>340</v>
      </c>
      <c r="J2432" s="3">
        <f t="shared" si="341"/>
        <v>0</v>
      </c>
      <c r="K2432" s="3">
        <f>MIN(Inputs!$B$2, (Inputs!$B$8 - I2432)/Inputs!$B$9)</f>
        <v>0</v>
      </c>
      <c r="L2432" s="3">
        <f>MAX(MIN(Inputs!$B$2, I2432*Inputs!$B$10, Inputs!$B$8*Inputs!$B$4 - J2432), 0)</f>
        <v>170</v>
      </c>
      <c r="M2432" s="3">
        <f t="shared" si="336"/>
        <v>0</v>
      </c>
      <c r="N2432" s="3">
        <f t="shared" si="337"/>
        <v>0</v>
      </c>
      <c r="O2432" s="3">
        <f>IF(H2432="Reg", MIN(Inputs!$B$2, I2432*Inputs!$B$10, (Inputs!$B$8-I2432)/Inputs!$B$9), 0)</f>
        <v>0</v>
      </c>
      <c r="P2432" s="3">
        <f t="shared" si="338"/>
        <v>0</v>
      </c>
      <c r="Q2432" s="3">
        <f t="shared" si="339"/>
        <v>0</v>
      </c>
      <c r="R2432" s="3">
        <f>I2432 + M2432*Inputs!$B$9 - N2432/Inputs!$B$10</f>
        <v>340</v>
      </c>
    </row>
    <row r="2433" spans="1:18" x14ac:dyDescent="0.3">
      <c r="A2433" s="4">
        <v>46124.291666666657</v>
      </c>
      <c r="B2433" s="3">
        <v>17.317499999999999</v>
      </c>
      <c r="C2433" s="3">
        <v>3.77</v>
      </c>
      <c r="D2433" s="3">
        <f t="shared" si="333"/>
        <v>25.534374999999994</v>
      </c>
      <c r="E2433" s="3">
        <f>MAX(B2433 - D2433/Inputs!$B$5, 0)</f>
        <v>0</v>
      </c>
      <c r="F2433" s="3">
        <f>MAX(D2433*Inputs!$B$5 - B2433, 0)</f>
        <v>5.1527499999999939</v>
      </c>
      <c r="G2433" s="3">
        <f t="shared" si="334"/>
        <v>3.77</v>
      </c>
      <c r="H2433" t="str">
        <f t="shared" si="335"/>
        <v>Charge</v>
      </c>
      <c r="I2433" s="3">
        <f t="shared" si="340"/>
        <v>340</v>
      </c>
      <c r="J2433" s="3">
        <f t="shared" si="341"/>
        <v>0</v>
      </c>
      <c r="K2433" s="3">
        <f>MIN(Inputs!$B$2, (Inputs!$B$8 - I2433)/Inputs!$B$9)</f>
        <v>0</v>
      </c>
      <c r="L2433" s="3">
        <f>MAX(MIN(Inputs!$B$2, I2433*Inputs!$B$10, Inputs!$B$8*Inputs!$B$4 - J2433), 0)</f>
        <v>170</v>
      </c>
      <c r="M2433" s="3">
        <f t="shared" si="336"/>
        <v>0</v>
      </c>
      <c r="N2433" s="3">
        <f t="shared" si="337"/>
        <v>0</v>
      </c>
      <c r="O2433" s="3">
        <f>IF(H2433="Reg", MIN(Inputs!$B$2, I2433*Inputs!$B$10, (Inputs!$B$8-I2433)/Inputs!$B$9), 0)</f>
        <v>0</v>
      </c>
      <c r="P2433" s="3">
        <f t="shared" si="338"/>
        <v>0</v>
      </c>
      <c r="Q2433" s="3">
        <f t="shared" si="339"/>
        <v>0</v>
      </c>
      <c r="R2433" s="3">
        <f>I2433 + M2433*Inputs!$B$9 - N2433/Inputs!$B$10</f>
        <v>340</v>
      </c>
    </row>
    <row r="2434" spans="1:18" x14ac:dyDescent="0.3">
      <c r="A2434" s="4">
        <v>46124.333333333343</v>
      </c>
      <c r="B2434" s="3">
        <v>17.577500000000001</v>
      </c>
      <c r="C2434" s="3">
        <v>1.5</v>
      </c>
      <c r="D2434" s="3">
        <f t="shared" ref="D2434:D2497" si="342">AVERAGEIFS(B:B, A:A, "&gt;="&amp;INT(A2434), A:A, "&lt;"&amp;INT(A2434)+1)</f>
        <v>25.534374999999994</v>
      </c>
      <c r="E2434" s="3">
        <f>MAX(B2434 - D2434/Inputs!$B$5, 0)</f>
        <v>0</v>
      </c>
      <c r="F2434" s="3">
        <f>MAX(D2434*Inputs!$B$5 - B2434, 0)</f>
        <v>4.8927499999999924</v>
      </c>
      <c r="G2434" s="3">
        <f t="shared" ref="G2434:G2497" si="343">C2434</f>
        <v>1.5</v>
      </c>
      <c r="H2434" t="str">
        <f t="shared" ref="H2434:H2497" si="344">IF(MAX(E2434, F2434, G2434)&lt;=0, "Idle", IF(AND(G2434&gt;=E2434, G2434&gt;=F2434), "Reg", IF(E2434&gt;=F2434, "Discharge", "Charge")))</f>
        <v>Charge</v>
      </c>
      <c r="I2434" s="3">
        <f t="shared" si="340"/>
        <v>340</v>
      </c>
      <c r="J2434" s="3">
        <f t="shared" si="341"/>
        <v>0</v>
      </c>
      <c r="K2434" s="3">
        <f>MIN(Inputs!$B$2, (Inputs!$B$8 - I2434)/Inputs!$B$9)</f>
        <v>0</v>
      </c>
      <c r="L2434" s="3">
        <f>MAX(MIN(Inputs!$B$2, I2434*Inputs!$B$10, Inputs!$B$8*Inputs!$B$4 - J2434), 0)</f>
        <v>170</v>
      </c>
      <c r="M2434" s="3">
        <f t="shared" ref="M2434:M2497" si="345">IF(H2434="Charge", K2434, 0)</f>
        <v>0</v>
      </c>
      <c r="N2434" s="3">
        <f t="shared" ref="N2434:N2497" si="346">IF(H2434="Discharge", L2434, 0)</f>
        <v>0</v>
      </c>
      <c r="O2434" s="3">
        <f>IF(H2434="Reg", MIN(Inputs!$B$2, I2434*Inputs!$B$10, (Inputs!$B$8-I2434)/Inputs!$B$9), 0)</f>
        <v>0</v>
      </c>
      <c r="P2434" s="3">
        <f t="shared" ref="P2434:P2497" si="347">(N2434 - M2434) * B2434</f>
        <v>0</v>
      </c>
      <c r="Q2434" s="3">
        <f t="shared" ref="Q2434:Q2497" si="348">O2434 * C2434</f>
        <v>0</v>
      </c>
      <c r="R2434" s="3">
        <f>I2434 + M2434*Inputs!$B$9 - N2434/Inputs!$B$10</f>
        <v>340</v>
      </c>
    </row>
    <row r="2435" spans="1:18" x14ac:dyDescent="0.3">
      <c r="A2435" s="4">
        <v>46124.375</v>
      </c>
      <c r="B2435" s="3">
        <v>11.2325</v>
      </c>
      <c r="C2435" s="3">
        <v>1</v>
      </c>
      <c r="D2435" s="3">
        <f t="shared" si="342"/>
        <v>25.534374999999994</v>
      </c>
      <c r="E2435" s="3">
        <f>MAX(B2435 - D2435/Inputs!$B$5, 0)</f>
        <v>0</v>
      </c>
      <c r="F2435" s="3">
        <f>MAX(D2435*Inputs!$B$5 - B2435, 0)</f>
        <v>11.237749999999993</v>
      </c>
      <c r="G2435" s="3">
        <f t="shared" si="343"/>
        <v>1</v>
      </c>
      <c r="H2435" t="str">
        <f t="shared" si="344"/>
        <v>Charge</v>
      </c>
      <c r="I2435" s="3">
        <f t="shared" ref="I2435:I2498" si="349">R2434</f>
        <v>340</v>
      </c>
      <c r="J2435" s="3">
        <f t="shared" ref="J2435:J2498" si="350">IF(INT(A2435)=INT(A2434), J2434 + N2434, 0)</f>
        <v>0</v>
      </c>
      <c r="K2435" s="3">
        <f>MIN(Inputs!$B$2, (Inputs!$B$8 - I2435)/Inputs!$B$9)</f>
        <v>0</v>
      </c>
      <c r="L2435" s="3">
        <f>MAX(MIN(Inputs!$B$2, I2435*Inputs!$B$10, Inputs!$B$8*Inputs!$B$4 - J2435), 0)</f>
        <v>170</v>
      </c>
      <c r="M2435" s="3">
        <f t="shared" si="345"/>
        <v>0</v>
      </c>
      <c r="N2435" s="3">
        <f t="shared" si="346"/>
        <v>0</v>
      </c>
      <c r="O2435" s="3">
        <f>IF(H2435="Reg", MIN(Inputs!$B$2, I2435*Inputs!$B$10, (Inputs!$B$8-I2435)/Inputs!$B$9), 0)</f>
        <v>0</v>
      </c>
      <c r="P2435" s="3">
        <f t="shared" si="347"/>
        <v>0</v>
      </c>
      <c r="Q2435" s="3">
        <f t="shared" si="348"/>
        <v>0</v>
      </c>
      <c r="R2435" s="3">
        <f>I2435 + M2435*Inputs!$B$9 - N2435/Inputs!$B$10</f>
        <v>340</v>
      </c>
    </row>
    <row r="2436" spans="1:18" x14ac:dyDescent="0.3">
      <c r="A2436" s="4">
        <v>46124.416666666657</v>
      </c>
      <c r="B2436" s="3">
        <v>3.55</v>
      </c>
      <c r="C2436" s="3">
        <v>0.85</v>
      </c>
      <c r="D2436" s="3">
        <f t="shared" si="342"/>
        <v>25.534374999999994</v>
      </c>
      <c r="E2436" s="3">
        <f>MAX(B2436 - D2436/Inputs!$B$5, 0)</f>
        <v>0</v>
      </c>
      <c r="F2436" s="3">
        <f>MAX(D2436*Inputs!$B$5 - B2436, 0)</f>
        <v>18.920249999999992</v>
      </c>
      <c r="G2436" s="3">
        <f t="shared" si="343"/>
        <v>0.85</v>
      </c>
      <c r="H2436" t="str">
        <f t="shared" si="344"/>
        <v>Charge</v>
      </c>
      <c r="I2436" s="3">
        <f t="shared" si="349"/>
        <v>340</v>
      </c>
      <c r="J2436" s="3">
        <f t="shared" si="350"/>
        <v>0</v>
      </c>
      <c r="K2436" s="3">
        <f>MIN(Inputs!$B$2, (Inputs!$B$8 - I2436)/Inputs!$B$9)</f>
        <v>0</v>
      </c>
      <c r="L2436" s="3">
        <f>MAX(MIN(Inputs!$B$2, I2436*Inputs!$B$10, Inputs!$B$8*Inputs!$B$4 - J2436), 0)</f>
        <v>170</v>
      </c>
      <c r="M2436" s="3">
        <f t="shared" si="345"/>
        <v>0</v>
      </c>
      <c r="N2436" s="3">
        <f t="shared" si="346"/>
        <v>0</v>
      </c>
      <c r="O2436" s="3">
        <f>IF(H2436="Reg", MIN(Inputs!$B$2, I2436*Inputs!$B$10, (Inputs!$B$8-I2436)/Inputs!$B$9), 0)</f>
        <v>0</v>
      </c>
      <c r="P2436" s="3">
        <f t="shared" si="347"/>
        <v>0</v>
      </c>
      <c r="Q2436" s="3">
        <f t="shared" si="348"/>
        <v>0</v>
      </c>
      <c r="R2436" s="3">
        <f>I2436 + M2436*Inputs!$B$9 - N2436/Inputs!$B$10</f>
        <v>340</v>
      </c>
    </row>
    <row r="2437" spans="1:18" x14ac:dyDescent="0.3">
      <c r="A2437" s="4">
        <v>46124.458333333343</v>
      </c>
      <c r="B2437" s="3">
        <v>14.762499999999999</v>
      </c>
      <c r="C2437" s="3">
        <v>0.5</v>
      </c>
      <c r="D2437" s="3">
        <f t="shared" si="342"/>
        <v>25.534374999999994</v>
      </c>
      <c r="E2437" s="3">
        <f>MAX(B2437 - D2437/Inputs!$B$5, 0)</f>
        <v>0</v>
      </c>
      <c r="F2437" s="3">
        <f>MAX(D2437*Inputs!$B$5 - B2437, 0)</f>
        <v>7.7077499999999937</v>
      </c>
      <c r="G2437" s="3">
        <f t="shared" si="343"/>
        <v>0.5</v>
      </c>
      <c r="H2437" t="str">
        <f t="shared" si="344"/>
        <v>Charge</v>
      </c>
      <c r="I2437" s="3">
        <f t="shared" si="349"/>
        <v>340</v>
      </c>
      <c r="J2437" s="3">
        <f t="shared" si="350"/>
        <v>0</v>
      </c>
      <c r="K2437" s="3">
        <f>MIN(Inputs!$B$2, (Inputs!$B$8 - I2437)/Inputs!$B$9)</f>
        <v>0</v>
      </c>
      <c r="L2437" s="3">
        <f>MAX(MIN(Inputs!$B$2, I2437*Inputs!$B$10, Inputs!$B$8*Inputs!$B$4 - J2437), 0)</f>
        <v>170</v>
      </c>
      <c r="M2437" s="3">
        <f t="shared" si="345"/>
        <v>0</v>
      </c>
      <c r="N2437" s="3">
        <f t="shared" si="346"/>
        <v>0</v>
      </c>
      <c r="O2437" s="3">
        <f>IF(H2437="Reg", MIN(Inputs!$B$2, I2437*Inputs!$B$10, (Inputs!$B$8-I2437)/Inputs!$B$9), 0)</f>
        <v>0</v>
      </c>
      <c r="P2437" s="3">
        <f t="shared" si="347"/>
        <v>0</v>
      </c>
      <c r="Q2437" s="3">
        <f t="shared" si="348"/>
        <v>0</v>
      </c>
      <c r="R2437" s="3">
        <f>I2437 + M2437*Inputs!$B$9 - N2437/Inputs!$B$10</f>
        <v>340</v>
      </c>
    </row>
    <row r="2438" spans="1:18" x14ac:dyDescent="0.3">
      <c r="A2438" s="4">
        <v>46124.5</v>
      </c>
      <c r="B2438" s="3">
        <v>19.5</v>
      </c>
      <c r="C2438" s="3">
        <v>0.51</v>
      </c>
      <c r="D2438" s="3">
        <f t="shared" si="342"/>
        <v>25.534374999999994</v>
      </c>
      <c r="E2438" s="3">
        <f>MAX(B2438 - D2438/Inputs!$B$5, 0)</f>
        <v>0</v>
      </c>
      <c r="F2438" s="3">
        <f>MAX(D2438*Inputs!$B$5 - B2438, 0)</f>
        <v>2.970249999999993</v>
      </c>
      <c r="G2438" s="3">
        <f t="shared" si="343"/>
        <v>0.51</v>
      </c>
      <c r="H2438" t="str">
        <f t="shared" si="344"/>
        <v>Charge</v>
      </c>
      <c r="I2438" s="3">
        <f t="shared" si="349"/>
        <v>340</v>
      </c>
      <c r="J2438" s="3">
        <f t="shared" si="350"/>
        <v>0</v>
      </c>
      <c r="K2438" s="3">
        <f>MIN(Inputs!$B$2, (Inputs!$B$8 - I2438)/Inputs!$B$9)</f>
        <v>0</v>
      </c>
      <c r="L2438" s="3">
        <f>MAX(MIN(Inputs!$B$2, I2438*Inputs!$B$10, Inputs!$B$8*Inputs!$B$4 - J2438), 0)</f>
        <v>170</v>
      </c>
      <c r="M2438" s="3">
        <f t="shared" si="345"/>
        <v>0</v>
      </c>
      <c r="N2438" s="3">
        <f t="shared" si="346"/>
        <v>0</v>
      </c>
      <c r="O2438" s="3">
        <f>IF(H2438="Reg", MIN(Inputs!$B$2, I2438*Inputs!$B$10, (Inputs!$B$8-I2438)/Inputs!$B$9), 0)</f>
        <v>0</v>
      </c>
      <c r="P2438" s="3">
        <f t="shared" si="347"/>
        <v>0</v>
      </c>
      <c r="Q2438" s="3">
        <f t="shared" si="348"/>
        <v>0</v>
      </c>
      <c r="R2438" s="3">
        <f>I2438 + M2438*Inputs!$B$9 - N2438/Inputs!$B$10</f>
        <v>340</v>
      </c>
    </row>
    <row r="2439" spans="1:18" x14ac:dyDescent="0.3">
      <c r="A2439" s="4">
        <v>46124.541666666657</v>
      </c>
      <c r="B2439" s="3">
        <v>22.524999999999999</v>
      </c>
      <c r="C2439" s="3">
        <v>0.54</v>
      </c>
      <c r="D2439" s="3">
        <f t="shared" si="342"/>
        <v>25.534374999999994</v>
      </c>
      <c r="E2439" s="3">
        <f>MAX(B2439 - D2439/Inputs!$B$5, 0)</f>
        <v>0</v>
      </c>
      <c r="F2439" s="3">
        <f>MAX(D2439*Inputs!$B$5 - B2439, 0)</f>
        <v>0</v>
      </c>
      <c r="G2439" s="3">
        <f t="shared" si="343"/>
        <v>0.54</v>
      </c>
      <c r="H2439" t="str">
        <f t="shared" si="344"/>
        <v>Reg</v>
      </c>
      <c r="I2439" s="3">
        <f t="shared" si="349"/>
        <v>340</v>
      </c>
      <c r="J2439" s="3">
        <f t="shared" si="350"/>
        <v>0</v>
      </c>
      <c r="K2439" s="3">
        <f>MIN(Inputs!$B$2, (Inputs!$B$8 - I2439)/Inputs!$B$9)</f>
        <v>0</v>
      </c>
      <c r="L2439" s="3">
        <f>MAX(MIN(Inputs!$B$2, I2439*Inputs!$B$10, Inputs!$B$8*Inputs!$B$4 - J2439), 0)</f>
        <v>170</v>
      </c>
      <c r="M2439" s="3">
        <f t="shared" si="345"/>
        <v>0</v>
      </c>
      <c r="N2439" s="3">
        <f t="shared" si="346"/>
        <v>0</v>
      </c>
      <c r="O2439" s="3">
        <f>IF(H2439="Reg", MIN(Inputs!$B$2, I2439*Inputs!$B$10, (Inputs!$B$8-I2439)/Inputs!$B$9), 0)</f>
        <v>0</v>
      </c>
      <c r="P2439" s="3">
        <f t="shared" si="347"/>
        <v>0</v>
      </c>
      <c r="Q2439" s="3">
        <f t="shared" si="348"/>
        <v>0</v>
      </c>
      <c r="R2439" s="3">
        <f>I2439 + M2439*Inputs!$B$9 - N2439/Inputs!$B$10</f>
        <v>340</v>
      </c>
    </row>
    <row r="2440" spans="1:18" x14ac:dyDescent="0.3">
      <c r="A2440" s="4">
        <v>46124.583333333343</v>
      </c>
      <c r="B2440" s="3">
        <v>26.337500000000002</v>
      </c>
      <c r="C2440" s="3">
        <v>0.77</v>
      </c>
      <c r="D2440" s="3">
        <f t="shared" si="342"/>
        <v>25.534374999999994</v>
      </c>
      <c r="E2440" s="3">
        <f>MAX(B2440 - D2440/Inputs!$B$5, 0)</f>
        <v>0</v>
      </c>
      <c r="F2440" s="3">
        <f>MAX(D2440*Inputs!$B$5 - B2440, 0)</f>
        <v>0</v>
      </c>
      <c r="G2440" s="3">
        <f t="shared" si="343"/>
        <v>0.77</v>
      </c>
      <c r="H2440" t="str">
        <f t="shared" si="344"/>
        <v>Reg</v>
      </c>
      <c r="I2440" s="3">
        <f t="shared" si="349"/>
        <v>340</v>
      </c>
      <c r="J2440" s="3">
        <f t="shared" si="350"/>
        <v>0</v>
      </c>
      <c r="K2440" s="3">
        <f>MIN(Inputs!$B$2, (Inputs!$B$8 - I2440)/Inputs!$B$9)</f>
        <v>0</v>
      </c>
      <c r="L2440" s="3">
        <f>MAX(MIN(Inputs!$B$2, I2440*Inputs!$B$10, Inputs!$B$8*Inputs!$B$4 - J2440), 0)</f>
        <v>170</v>
      </c>
      <c r="M2440" s="3">
        <f t="shared" si="345"/>
        <v>0</v>
      </c>
      <c r="N2440" s="3">
        <f t="shared" si="346"/>
        <v>0</v>
      </c>
      <c r="O2440" s="3">
        <f>IF(H2440="Reg", MIN(Inputs!$B$2, I2440*Inputs!$B$10, (Inputs!$B$8-I2440)/Inputs!$B$9), 0)</f>
        <v>0</v>
      </c>
      <c r="P2440" s="3">
        <f t="shared" si="347"/>
        <v>0</v>
      </c>
      <c r="Q2440" s="3">
        <f t="shared" si="348"/>
        <v>0</v>
      </c>
      <c r="R2440" s="3">
        <f>I2440 + M2440*Inputs!$B$9 - N2440/Inputs!$B$10</f>
        <v>340</v>
      </c>
    </row>
    <row r="2441" spans="1:18" x14ac:dyDescent="0.3">
      <c r="A2441" s="4">
        <v>46124.625</v>
      </c>
      <c r="B2441" s="3">
        <v>36.375</v>
      </c>
      <c r="C2441" s="3">
        <v>0.74</v>
      </c>
      <c r="D2441" s="3">
        <f t="shared" si="342"/>
        <v>25.534374999999994</v>
      </c>
      <c r="E2441" s="3">
        <f>MAX(B2441 - D2441/Inputs!$B$5, 0)</f>
        <v>7.3586647727272805</v>
      </c>
      <c r="F2441" s="3">
        <f>MAX(D2441*Inputs!$B$5 - B2441, 0)</f>
        <v>0</v>
      </c>
      <c r="G2441" s="3">
        <f t="shared" si="343"/>
        <v>0.74</v>
      </c>
      <c r="H2441" t="str">
        <f t="shared" si="344"/>
        <v>Discharge</v>
      </c>
      <c r="I2441" s="3">
        <f t="shared" si="349"/>
        <v>340</v>
      </c>
      <c r="J2441" s="3">
        <f t="shared" si="350"/>
        <v>0</v>
      </c>
      <c r="K2441" s="3">
        <f>MIN(Inputs!$B$2, (Inputs!$B$8 - I2441)/Inputs!$B$9)</f>
        <v>0</v>
      </c>
      <c r="L2441" s="3">
        <f>MAX(MIN(Inputs!$B$2, I2441*Inputs!$B$10, Inputs!$B$8*Inputs!$B$4 - J2441), 0)</f>
        <v>170</v>
      </c>
      <c r="M2441" s="3">
        <f t="shared" si="345"/>
        <v>0</v>
      </c>
      <c r="N2441" s="3">
        <f t="shared" si="346"/>
        <v>170</v>
      </c>
      <c r="O2441" s="3">
        <f>IF(H2441="Reg", MIN(Inputs!$B$2, I2441*Inputs!$B$10, (Inputs!$B$8-I2441)/Inputs!$B$9), 0)</f>
        <v>0</v>
      </c>
      <c r="P2441" s="3">
        <f t="shared" si="347"/>
        <v>6183.75</v>
      </c>
      <c r="Q2441" s="3">
        <f t="shared" si="348"/>
        <v>0</v>
      </c>
      <c r="R2441" s="3">
        <f>I2441 + M2441*Inputs!$B$9 - N2441/Inputs!$B$10</f>
        <v>158.77939109773115</v>
      </c>
    </row>
    <row r="2442" spans="1:18" x14ac:dyDescent="0.3">
      <c r="A2442" s="4">
        <v>46124.666666666657</v>
      </c>
      <c r="B2442" s="3">
        <v>47.335000000000001</v>
      </c>
      <c r="C2442" s="3">
        <v>0.86</v>
      </c>
      <c r="D2442" s="3">
        <f t="shared" si="342"/>
        <v>25.534374999999994</v>
      </c>
      <c r="E2442" s="3">
        <f>MAX(B2442 - D2442/Inputs!$B$5, 0)</f>
        <v>18.318664772727281</v>
      </c>
      <c r="F2442" s="3">
        <f>MAX(D2442*Inputs!$B$5 - B2442, 0)</f>
        <v>0</v>
      </c>
      <c r="G2442" s="3">
        <f t="shared" si="343"/>
        <v>0.86</v>
      </c>
      <c r="H2442" t="str">
        <f t="shared" si="344"/>
        <v>Discharge</v>
      </c>
      <c r="I2442" s="3">
        <f t="shared" si="349"/>
        <v>158.77939109773115</v>
      </c>
      <c r="J2442" s="3">
        <f t="shared" si="350"/>
        <v>170</v>
      </c>
      <c r="K2442" s="3">
        <f>MIN(Inputs!$B$2, (Inputs!$B$8 - I2442)/Inputs!$B$9)</f>
        <v>170</v>
      </c>
      <c r="L2442" s="3">
        <f>MAX(MIN(Inputs!$B$2, I2442*Inputs!$B$10, Inputs!$B$8*Inputs!$B$4 - J2442), 0)</f>
        <v>148.94827166799323</v>
      </c>
      <c r="M2442" s="3">
        <f t="shared" si="345"/>
        <v>0</v>
      </c>
      <c r="N2442" s="3">
        <f t="shared" si="346"/>
        <v>148.94827166799323</v>
      </c>
      <c r="O2442" s="3">
        <f>IF(H2442="Reg", MIN(Inputs!$B$2, I2442*Inputs!$B$10, (Inputs!$B$8-I2442)/Inputs!$B$9), 0)</f>
        <v>0</v>
      </c>
      <c r="P2442" s="3">
        <f t="shared" si="347"/>
        <v>7050.4664394044594</v>
      </c>
      <c r="Q2442" s="3">
        <f t="shared" si="348"/>
        <v>0</v>
      </c>
      <c r="R2442" s="3">
        <f>I2442 + M2442*Inputs!$B$9 - N2442/Inputs!$B$10</f>
        <v>0</v>
      </c>
    </row>
    <row r="2443" spans="1:18" x14ac:dyDescent="0.3">
      <c r="A2443" s="4">
        <v>46124.708333333343</v>
      </c>
      <c r="B2443" s="3">
        <v>35.287500000000001</v>
      </c>
      <c r="C2443" s="3">
        <v>0.98</v>
      </c>
      <c r="D2443" s="3">
        <f t="shared" si="342"/>
        <v>25.534374999999994</v>
      </c>
      <c r="E2443" s="3">
        <f>MAX(B2443 - D2443/Inputs!$B$5, 0)</f>
        <v>6.2711647727272819</v>
      </c>
      <c r="F2443" s="3">
        <f>MAX(D2443*Inputs!$B$5 - B2443, 0)</f>
        <v>0</v>
      </c>
      <c r="G2443" s="3">
        <f t="shared" si="343"/>
        <v>0.98</v>
      </c>
      <c r="H2443" t="str">
        <f t="shared" si="344"/>
        <v>Discharge</v>
      </c>
      <c r="I2443" s="3">
        <f t="shared" si="349"/>
        <v>0</v>
      </c>
      <c r="J2443" s="3">
        <f t="shared" si="350"/>
        <v>318.94827166799325</v>
      </c>
      <c r="K2443" s="3">
        <f>MIN(Inputs!$B$2, (Inputs!$B$8 - I2443)/Inputs!$B$9)</f>
        <v>170</v>
      </c>
      <c r="L2443" s="3">
        <f>MAX(MIN(Inputs!$B$2, I2443*Inputs!$B$10, Inputs!$B$8*Inputs!$B$4 - J2443), 0)</f>
        <v>0</v>
      </c>
      <c r="M2443" s="3">
        <f t="shared" si="345"/>
        <v>0</v>
      </c>
      <c r="N2443" s="3">
        <f t="shared" si="346"/>
        <v>0</v>
      </c>
      <c r="O2443" s="3">
        <f>IF(H2443="Reg", MIN(Inputs!$B$2, I2443*Inputs!$B$10, (Inputs!$B$8-I2443)/Inputs!$B$9), 0)</f>
        <v>0</v>
      </c>
      <c r="P2443" s="3">
        <f t="shared" si="347"/>
        <v>0</v>
      </c>
      <c r="Q2443" s="3">
        <f t="shared" si="348"/>
        <v>0</v>
      </c>
      <c r="R2443" s="3">
        <f>I2443 + M2443*Inputs!$B$9 - N2443/Inputs!$B$10</f>
        <v>0</v>
      </c>
    </row>
    <row r="2444" spans="1:18" x14ac:dyDescent="0.3">
      <c r="A2444" s="4">
        <v>46124.75</v>
      </c>
      <c r="B2444" s="3">
        <v>36.265000000000001</v>
      </c>
      <c r="C2444" s="3">
        <v>2.78</v>
      </c>
      <c r="D2444" s="3">
        <f t="shared" si="342"/>
        <v>25.534374999999994</v>
      </c>
      <c r="E2444" s="3">
        <f>MAX(B2444 - D2444/Inputs!$B$5, 0)</f>
        <v>7.248664772727281</v>
      </c>
      <c r="F2444" s="3">
        <f>MAX(D2444*Inputs!$B$5 - B2444, 0)</f>
        <v>0</v>
      </c>
      <c r="G2444" s="3">
        <f t="shared" si="343"/>
        <v>2.78</v>
      </c>
      <c r="H2444" t="str">
        <f t="shared" si="344"/>
        <v>Discharge</v>
      </c>
      <c r="I2444" s="3">
        <f t="shared" si="349"/>
        <v>0</v>
      </c>
      <c r="J2444" s="3">
        <f t="shared" si="350"/>
        <v>318.94827166799325</v>
      </c>
      <c r="K2444" s="3">
        <f>MIN(Inputs!$B$2, (Inputs!$B$8 - I2444)/Inputs!$B$9)</f>
        <v>170</v>
      </c>
      <c r="L2444" s="3">
        <f>MAX(MIN(Inputs!$B$2, I2444*Inputs!$B$10, Inputs!$B$8*Inputs!$B$4 - J2444), 0)</f>
        <v>0</v>
      </c>
      <c r="M2444" s="3">
        <f t="shared" si="345"/>
        <v>0</v>
      </c>
      <c r="N2444" s="3">
        <f t="shared" si="346"/>
        <v>0</v>
      </c>
      <c r="O2444" s="3">
        <f>IF(H2444="Reg", MIN(Inputs!$B$2, I2444*Inputs!$B$10, (Inputs!$B$8-I2444)/Inputs!$B$9), 0)</f>
        <v>0</v>
      </c>
      <c r="P2444" s="3">
        <f t="shared" si="347"/>
        <v>0</v>
      </c>
      <c r="Q2444" s="3">
        <f t="shared" si="348"/>
        <v>0</v>
      </c>
      <c r="R2444" s="3">
        <f>I2444 + M2444*Inputs!$B$9 - N2444/Inputs!$B$10</f>
        <v>0</v>
      </c>
    </row>
    <row r="2445" spans="1:18" x14ac:dyDescent="0.3">
      <c r="A2445" s="4">
        <v>46124.791666666657</v>
      </c>
      <c r="B2445" s="3">
        <v>53.817499999999995</v>
      </c>
      <c r="C2445" s="3">
        <v>7.03</v>
      </c>
      <c r="D2445" s="3">
        <f t="shared" si="342"/>
        <v>25.534374999999994</v>
      </c>
      <c r="E2445" s="3">
        <f>MAX(B2445 - D2445/Inputs!$B$5, 0)</f>
        <v>24.801164772727276</v>
      </c>
      <c r="F2445" s="3">
        <f>MAX(D2445*Inputs!$B$5 - B2445, 0)</f>
        <v>0</v>
      </c>
      <c r="G2445" s="3">
        <f t="shared" si="343"/>
        <v>7.03</v>
      </c>
      <c r="H2445" t="str">
        <f t="shared" si="344"/>
        <v>Discharge</v>
      </c>
      <c r="I2445" s="3">
        <f t="shared" si="349"/>
        <v>0</v>
      </c>
      <c r="J2445" s="3">
        <f t="shared" si="350"/>
        <v>318.94827166799325</v>
      </c>
      <c r="K2445" s="3">
        <f>MIN(Inputs!$B$2, (Inputs!$B$8 - I2445)/Inputs!$B$9)</f>
        <v>170</v>
      </c>
      <c r="L2445" s="3">
        <f>MAX(MIN(Inputs!$B$2, I2445*Inputs!$B$10, Inputs!$B$8*Inputs!$B$4 - J2445), 0)</f>
        <v>0</v>
      </c>
      <c r="M2445" s="3">
        <f t="shared" si="345"/>
        <v>0</v>
      </c>
      <c r="N2445" s="3">
        <f t="shared" si="346"/>
        <v>0</v>
      </c>
      <c r="O2445" s="3">
        <f>IF(H2445="Reg", MIN(Inputs!$B$2, I2445*Inputs!$B$10, (Inputs!$B$8-I2445)/Inputs!$B$9), 0)</f>
        <v>0</v>
      </c>
      <c r="P2445" s="3">
        <f t="shared" si="347"/>
        <v>0</v>
      </c>
      <c r="Q2445" s="3">
        <f t="shared" si="348"/>
        <v>0</v>
      </c>
      <c r="R2445" s="3">
        <f>I2445 + M2445*Inputs!$B$9 - N2445/Inputs!$B$10</f>
        <v>0</v>
      </c>
    </row>
    <row r="2446" spans="1:18" x14ac:dyDescent="0.3">
      <c r="A2446" s="4">
        <v>46124.833333333343</v>
      </c>
      <c r="B2446" s="3">
        <v>50.24</v>
      </c>
      <c r="C2446" s="3">
        <v>2.5299999999999998</v>
      </c>
      <c r="D2446" s="3">
        <f t="shared" si="342"/>
        <v>25.534374999999994</v>
      </c>
      <c r="E2446" s="3">
        <f>MAX(B2446 - D2446/Inputs!$B$5, 0)</f>
        <v>21.223664772727282</v>
      </c>
      <c r="F2446" s="3">
        <f>MAX(D2446*Inputs!$B$5 - B2446, 0)</f>
        <v>0</v>
      </c>
      <c r="G2446" s="3">
        <f t="shared" si="343"/>
        <v>2.5299999999999998</v>
      </c>
      <c r="H2446" t="str">
        <f t="shared" si="344"/>
        <v>Discharge</v>
      </c>
      <c r="I2446" s="3">
        <f t="shared" si="349"/>
        <v>0</v>
      </c>
      <c r="J2446" s="3">
        <f t="shared" si="350"/>
        <v>318.94827166799325</v>
      </c>
      <c r="K2446" s="3">
        <f>MIN(Inputs!$B$2, (Inputs!$B$8 - I2446)/Inputs!$B$9)</f>
        <v>170</v>
      </c>
      <c r="L2446" s="3">
        <f>MAX(MIN(Inputs!$B$2, I2446*Inputs!$B$10, Inputs!$B$8*Inputs!$B$4 - J2446), 0)</f>
        <v>0</v>
      </c>
      <c r="M2446" s="3">
        <f t="shared" si="345"/>
        <v>0</v>
      </c>
      <c r="N2446" s="3">
        <f t="shared" si="346"/>
        <v>0</v>
      </c>
      <c r="O2446" s="3">
        <f>IF(H2446="Reg", MIN(Inputs!$B$2, I2446*Inputs!$B$10, (Inputs!$B$8-I2446)/Inputs!$B$9), 0)</f>
        <v>0</v>
      </c>
      <c r="P2446" s="3">
        <f t="shared" si="347"/>
        <v>0</v>
      </c>
      <c r="Q2446" s="3">
        <f t="shared" si="348"/>
        <v>0</v>
      </c>
      <c r="R2446" s="3">
        <f>I2446 + M2446*Inputs!$B$9 - N2446/Inputs!$B$10</f>
        <v>0</v>
      </c>
    </row>
    <row r="2447" spans="1:18" x14ac:dyDescent="0.3">
      <c r="A2447" s="4">
        <v>46124.875</v>
      </c>
      <c r="B2447" s="3">
        <v>40.537499999999994</v>
      </c>
      <c r="C2447" s="3">
        <v>0.75</v>
      </c>
      <c r="D2447" s="3">
        <f t="shared" si="342"/>
        <v>25.534374999999994</v>
      </c>
      <c r="E2447" s="3">
        <f>MAX(B2447 - D2447/Inputs!$B$5, 0)</f>
        <v>11.521164772727275</v>
      </c>
      <c r="F2447" s="3">
        <f>MAX(D2447*Inputs!$B$5 - B2447, 0)</f>
        <v>0</v>
      </c>
      <c r="G2447" s="3">
        <f t="shared" si="343"/>
        <v>0.75</v>
      </c>
      <c r="H2447" t="str">
        <f t="shared" si="344"/>
        <v>Discharge</v>
      </c>
      <c r="I2447" s="3">
        <f t="shared" si="349"/>
        <v>0</v>
      </c>
      <c r="J2447" s="3">
        <f t="shared" si="350"/>
        <v>318.94827166799325</v>
      </c>
      <c r="K2447" s="3">
        <f>MIN(Inputs!$B$2, (Inputs!$B$8 - I2447)/Inputs!$B$9)</f>
        <v>170</v>
      </c>
      <c r="L2447" s="3">
        <f>MAX(MIN(Inputs!$B$2, I2447*Inputs!$B$10, Inputs!$B$8*Inputs!$B$4 - J2447), 0)</f>
        <v>0</v>
      </c>
      <c r="M2447" s="3">
        <f t="shared" si="345"/>
        <v>0</v>
      </c>
      <c r="N2447" s="3">
        <f t="shared" si="346"/>
        <v>0</v>
      </c>
      <c r="O2447" s="3">
        <f>IF(H2447="Reg", MIN(Inputs!$B$2, I2447*Inputs!$B$10, (Inputs!$B$8-I2447)/Inputs!$B$9), 0)</f>
        <v>0</v>
      </c>
      <c r="P2447" s="3">
        <f t="shared" si="347"/>
        <v>0</v>
      </c>
      <c r="Q2447" s="3">
        <f t="shared" si="348"/>
        <v>0</v>
      </c>
      <c r="R2447" s="3">
        <f>I2447 + M2447*Inputs!$B$9 - N2447/Inputs!$B$10</f>
        <v>0</v>
      </c>
    </row>
    <row r="2448" spans="1:18" x14ac:dyDescent="0.3">
      <c r="A2448" s="4">
        <v>46124.916666666657</v>
      </c>
      <c r="B2448" s="3">
        <v>37.055</v>
      </c>
      <c r="C2448" s="3">
        <v>0.04</v>
      </c>
      <c r="D2448" s="3">
        <f t="shared" si="342"/>
        <v>25.534374999999994</v>
      </c>
      <c r="E2448" s="3">
        <f>MAX(B2448 - D2448/Inputs!$B$5, 0)</f>
        <v>8.0386647727272802</v>
      </c>
      <c r="F2448" s="3">
        <f>MAX(D2448*Inputs!$B$5 - B2448, 0)</f>
        <v>0</v>
      </c>
      <c r="G2448" s="3">
        <f t="shared" si="343"/>
        <v>0.04</v>
      </c>
      <c r="H2448" t="str">
        <f t="shared" si="344"/>
        <v>Discharge</v>
      </c>
      <c r="I2448" s="3">
        <f t="shared" si="349"/>
        <v>0</v>
      </c>
      <c r="J2448" s="3">
        <f t="shared" si="350"/>
        <v>318.94827166799325</v>
      </c>
      <c r="K2448" s="3">
        <f>MIN(Inputs!$B$2, (Inputs!$B$8 - I2448)/Inputs!$B$9)</f>
        <v>170</v>
      </c>
      <c r="L2448" s="3">
        <f>MAX(MIN(Inputs!$B$2, I2448*Inputs!$B$10, Inputs!$B$8*Inputs!$B$4 - J2448), 0)</f>
        <v>0</v>
      </c>
      <c r="M2448" s="3">
        <f t="shared" si="345"/>
        <v>0</v>
      </c>
      <c r="N2448" s="3">
        <f t="shared" si="346"/>
        <v>0</v>
      </c>
      <c r="O2448" s="3">
        <f>IF(H2448="Reg", MIN(Inputs!$B$2, I2448*Inputs!$B$10, (Inputs!$B$8-I2448)/Inputs!$B$9), 0)</f>
        <v>0</v>
      </c>
      <c r="P2448" s="3">
        <f t="shared" si="347"/>
        <v>0</v>
      </c>
      <c r="Q2448" s="3">
        <f t="shared" si="348"/>
        <v>0</v>
      </c>
      <c r="R2448" s="3">
        <f>I2448 + M2448*Inputs!$B$9 - N2448/Inputs!$B$10</f>
        <v>0</v>
      </c>
    </row>
    <row r="2449" spans="1:18" x14ac:dyDescent="0.3">
      <c r="A2449" s="4">
        <v>46124.958333333343</v>
      </c>
      <c r="B2449" s="3">
        <v>27.910000000000004</v>
      </c>
      <c r="C2449" s="3">
        <v>0.05</v>
      </c>
      <c r="D2449" s="3">
        <f t="shared" si="342"/>
        <v>25.534374999999994</v>
      </c>
      <c r="E2449" s="3">
        <f>MAX(B2449 - D2449/Inputs!$B$5, 0)</f>
        <v>0</v>
      </c>
      <c r="F2449" s="3">
        <f>MAX(D2449*Inputs!$B$5 - B2449, 0)</f>
        <v>0</v>
      </c>
      <c r="G2449" s="3">
        <f t="shared" si="343"/>
        <v>0.05</v>
      </c>
      <c r="H2449" t="str">
        <f t="shared" si="344"/>
        <v>Reg</v>
      </c>
      <c r="I2449" s="3">
        <f t="shared" si="349"/>
        <v>0</v>
      </c>
      <c r="J2449" s="3">
        <f t="shared" si="350"/>
        <v>318.94827166799325</v>
      </c>
      <c r="K2449" s="3">
        <f>MIN(Inputs!$B$2, (Inputs!$B$8 - I2449)/Inputs!$B$9)</f>
        <v>170</v>
      </c>
      <c r="L2449" s="3">
        <f>MAX(MIN(Inputs!$B$2, I2449*Inputs!$B$10, Inputs!$B$8*Inputs!$B$4 - J2449), 0)</f>
        <v>0</v>
      </c>
      <c r="M2449" s="3">
        <f t="shared" si="345"/>
        <v>0</v>
      </c>
      <c r="N2449" s="3">
        <f t="shared" si="346"/>
        <v>0</v>
      </c>
      <c r="O2449" s="3">
        <f>IF(H2449="Reg", MIN(Inputs!$B$2, I2449*Inputs!$B$10, (Inputs!$B$8-I2449)/Inputs!$B$9), 0)</f>
        <v>0</v>
      </c>
      <c r="P2449" s="3">
        <f t="shared" si="347"/>
        <v>0</v>
      </c>
      <c r="Q2449" s="3">
        <f t="shared" si="348"/>
        <v>0</v>
      </c>
      <c r="R2449" s="3">
        <f>I2449 + M2449*Inputs!$B$9 - N2449/Inputs!$B$10</f>
        <v>0</v>
      </c>
    </row>
    <row r="2450" spans="1:18" x14ac:dyDescent="0.3">
      <c r="A2450" s="4">
        <v>46125</v>
      </c>
      <c r="B2450" s="3">
        <v>24.76</v>
      </c>
      <c r="C2450" s="3">
        <v>0.04</v>
      </c>
      <c r="D2450" s="3">
        <f t="shared" si="342"/>
        <v>24.49677083333334</v>
      </c>
      <c r="E2450" s="3">
        <f>MAX(B2450 - D2450/Inputs!$B$5, 0)</f>
        <v>0</v>
      </c>
      <c r="F2450" s="3">
        <f>MAX(D2450*Inputs!$B$5 - B2450, 0)</f>
        <v>0</v>
      </c>
      <c r="G2450" s="3">
        <f t="shared" si="343"/>
        <v>0.04</v>
      </c>
      <c r="H2450" t="str">
        <f t="shared" si="344"/>
        <v>Reg</v>
      </c>
      <c r="I2450" s="3">
        <f t="shared" si="349"/>
        <v>0</v>
      </c>
      <c r="J2450" s="3">
        <f t="shared" si="350"/>
        <v>0</v>
      </c>
      <c r="K2450" s="3">
        <f>MIN(Inputs!$B$2, (Inputs!$B$8 - I2450)/Inputs!$B$9)</f>
        <v>170</v>
      </c>
      <c r="L2450" s="3">
        <f>MAX(MIN(Inputs!$B$2, I2450*Inputs!$B$10, Inputs!$B$8*Inputs!$B$4 - J2450), 0)</f>
        <v>0</v>
      </c>
      <c r="M2450" s="3">
        <f t="shared" si="345"/>
        <v>0</v>
      </c>
      <c r="N2450" s="3">
        <f t="shared" si="346"/>
        <v>0</v>
      </c>
      <c r="O2450" s="3">
        <f>IF(H2450="Reg", MIN(Inputs!$B$2, I2450*Inputs!$B$10, (Inputs!$B$8-I2450)/Inputs!$B$9), 0)</f>
        <v>0</v>
      </c>
      <c r="P2450" s="3">
        <f t="shared" si="347"/>
        <v>0</v>
      </c>
      <c r="Q2450" s="3">
        <f t="shared" si="348"/>
        <v>0</v>
      </c>
      <c r="R2450" s="3">
        <f>I2450 + M2450*Inputs!$B$9 - N2450/Inputs!$B$10</f>
        <v>0</v>
      </c>
    </row>
    <row r="2451" spans="1:18" x14ac:dyDescent="0.3">
      <c r="A2451" s="4">
        <v>46125.041666666657</v>
      </c>
      <c r="B2451" s="3">
        <v>25.392499999999998</v>
      </c>
      <c r="C2451" s="3">
        <v>0.04</v>
      </c>
      <c r="D2451" s="3">
        <f t="shared" si="342"/>
        <v>24.49677083333334</v>
      </c>
      <c r="E2451" s="3">
        <f>MAX(B2451 - D2451/Inputs!$B$5, 0)</f>
        <v>0</v>
      </c>
      <c r="F2451" s="3">
        <f>MAX(D2451*Inputs!$B$5 - B2451, 0)</f>
        <v>0</v>
      </c>
      <c r="G2451" s="3">
        <f t="shared" si="343"/>
        <v>0.04</v>
      </c>
      <c r="H2451" t="str">
        <f t="shared" si="344"/>
        <v>Reg</v>
      </c>
      <c r="I2451" s="3">
        <f t="shared" si="349"/>
        <v>0</v>
      </c>
      <c r="J2451" s="3">
        <f t="shared" si="350"/>
        <v>0</v>
      </c>
      <c r="K2451" s="3">
        <f>MIN(Inputs!$B$2, (Inputs!$B$8 - I2451)/Inputs!$B$9)</f>
        <v>170</v>
      </c>
      <c r="L2451" s="3">
        <f>MAX(MIN(Inputs!$B$2, I2451*Inputs!$B$10, Inputs!$B$8*Inputs!$B$4 - J2451), 0)</f>
        <v>0</v>
      </c>
      <c r="M2451" s="3">
        <f t="shared" si="345"/>
        <v>0</v>
      </c>
      <c r="N2451" s="3">
        <f t="shared" si="346"/>
        <v>0</v>
      </c>
      <c r="O2451" s="3">
        <f>IF(H2451="Reg", MIN(Inputs!$B$2, I2451*Inputs!$B$10, (Inputs!$B$8-I2451)/Inputs!$B$9), 0)</f>
        <v>0</v>
      </c>
      <c r="P2451" s="3">
        <f t="shared" si="347"/>
        <v>0</v>
      </c>
      <c r="Q2451" s="3">
        <f t="shared" si="348"/>
        <v>0</v>
      </c>
      <c r="R2451" s="3">
        <f>I2451 + M2451*Inputs!$B$9 - N2451/Inputs!$B$10</f>
        <v>0</v>
      </c>
    </row>
    <row r="2452" spans="1:18" x14ac:dyDescent="0.3">
      <c r="A2452" s="4">
        <v>46125.083333333343</v>
      </c>
      <c r="B2452" s="3">
        <v>24.967500000000001</v>
      </c>
      <c r="C2452" s="3">
        <v>0.05</v>
      </c>
      <c r="D2452" s="3">
        <f t="shared" si="342"/>
        <v>24.49677083333334</v>
      </c>
      <c r="E2452" s="3">
        <f>MAX(B2452 - D2452/Inputs!$B$5, 0)</f>
        <v>0</v>
      </c>
      <c r="F2452" s="3">
        <f>MAX(D2452*Inputs!$B$5 - B2452, 0)</f>
        <v>0</v>
      </c>
      <c r="G2452" s="3">
        <f t="shared" si="343"/>
        <v>0.05</v>
      </c>
      <c r="H2452" t="str">
        <f t="shared" si="344"/>
        <v>Reg</v>
      </c>
      <c r="I2452" s="3">
        <f t="shared" si="349"/>
        <v>0</v>
      </c>
      <c r="J2452" s="3">
        <f t="shared" si="350"/>
        <v>0</v>
      </c>
      <c r="K2452" s="3">
        <f>MIN(Inputs!$B$2, (Inputs!$B$8 - I2452)/Inputs!$B$9)</f>
        <v>170</v>
      </c>
      <c r="L2452" s="3">
        <f>MAX(MIN(Inputs!$B$2, I2452*Inputs!$B$10, Inputs!$B$8*Inputs!$B$4 - J2452), 0)</f>
        <v>0</v>
      </c>
      <c r="M2452" s="3">
        <f t="shared" si="345"/>
        <v>0</v>
      </c>
      <c r="N2452" s="3">
        <f t="shared" si="346"/>
        <v>0</v>
      </c>
      <c r="O2452" s="3">
        <f>IF(H2452="Reg", MIN(Inputs!$B$2, I2452*Inputs!$B$10, (Inputs!$B$8-I2452)/Inputs!$B$9), 0)</f>
        <v>0</v>
      </c>
      <c r="P2452" s="3">
        <f t="shared" si="347"/>
        <v>0</v>
      </c>
      <c r="Q2452" s="3">
        <f t="shared" si="348"/>
        <v>0</v>
      </c>
      <c r="R2452" s="3">
        <f>I2452 + M2452*Inputs!$B$9 - N2452/Inputs!$B$10</f>
        <v>0</v>
      </c>
    </row>
    <row r="2453" spans="1:18" x14ac:dyDescent="0.3">
      <c r="A2453" s="4">
        <v>46125.125</v>
      </c>
      <c r="B2453" s="3">
        <v>22.53</v>
      </c>
      <c r="C2453" s="3">
        <v>0.05</v>
      </c>
      <c r="D2453" s="3">
        <f t="shared" si="342"/>
        <v>24.49677083333334</v>
      </c>
      <c r="E2453" s="3">
        <f>MAX(B2453 - D2453/Inputs!$B$5, 0)</f>
        <v>0</v>
      </c>
      <c r="F2453" s="3">
        <f>MAX(D2453*Inputs!$B$5 - B2453, 0)</f>
        <v>0</v>
      </c>
      <c r="G2453" s="3">
        <f t="shared" si="343"/>
        <v>0.05</v>
      </c>
      <c r="H2453" t="str">
        <f t="shared" si="344"/>
        <v>Reg</v>
      </c>
      <c r="I2453" s="3">
        <f t="shared" si="349"/>
        <v>0</v>
      </c>
      <c r="J2453" s="3">
        <f t="shared" si="350"/>
        <v>0</v>
      </c>
      <c r="K2453" s="3">
        <f>MIN(Inputs!$B$2, (Inputs!$B$8 - I2453)/Inputs!$B$9)</f>
        <v>170</v>
      </c>
      <c r="L2453" s="3">
        <f>MAX(MIN(Inputs!$B$2, I2453*Inputs!$B$10, Inputs!$B$8*Inputs!$B$4 - J2453), 0)</f>
        <v>0</v>
      </c>
      <c r="M2453" s="3">
        <f t="shared" si="345"/>
        <v>0</v>
      </c>
      <c r="N2453" s="3">
        <f t="shared" si="346"/>
        <v>0</v>
      </c>
      <c r="O2453" s="3">
        <f>IF(H2453="Reg", MIN(Inputs!$B$2, I2453*Inputs!$B$10, (Inputs!$B$8-I2453)/Inputs!$B$9), 0)</f>
        <v>0</v>
      </c>
      <c r="P2453" s="3">
        <f t="shared" si="347"/>
        <v>0</v>
      </c>
      <c r="Q2453" s="3">
        <f t="shared" si="348"/>
        <v>0</v>
      </c>
      <c r="R2453" s="3">
        <f>I2453 + M2453*Inputs!$B$9 - N2453/Inputs!$B$10</f>
        <v>0</v>
      </c>
    </row>
    <row r="2454" spans="1:18" x14ac:dyDescent="0.3">
      <c r="A2454" s="4">
        <v>46125.166666666657</v>
      </c>
      <c r="B2454" s="3">
        <v>22.13</v>
      </c>
      <c r="C2454" s="3">
        <v>0.05</v>
      </c>
      <c r="D2454" s="3">
        <f t="shared" si="342"/>
        <v>24.49677083333334</v>
      </c>
      <c r="E2454" s="3">
        <f>MAX(B2454 - D2454/Inputs!$B$5, 0)</f>
        <v>0</v>
      </c>
      <c r="F2454" s="3">
        <f>MAX(D2454*Inputs!$B$5 - B2454, 0)</f>
        <v>0</v>
      </c>
      <c r="G2454" s="3">
        <f t="shared" si="343"/>
        <v>0.05</v>
      </c>
      <c r="H2454" t="str">
        <f t="shared" si="344"/>
        <v>Reg</v>
      </c>
      <c r="I2454" s="3">
        <f t="shared" si="349"/>
        <v>0</v>
      </c>
      <c r="J2454" s="3">
        <f t="shared" si="350"/>
        <v>0</v>
      </c>
      <c r="K2454" s="3">
        <f>MIN(Inputs!$B$2, (Inputs!$B$8 - I2454)/Inputs!$B$9)</f>
        <v>170</v>
      </c>
      <c r="L2454" s="3">
        <f>MAX(MIN(Inputs!$B$2, I2454*Inputs!$B$10, Inputs!$B$8*Inputs!$B$4 - J2454), 0)</f>
        <v>0</v>
      </c>
      <c r="M2454" s="3">
        <f t="shared" si="345"/>
        <v>0</v>
      </c>
      <c r="N2454" s="3">
        <f t="shared" si="346"/>
        <v>0</v>
      </c>
      <c r="O2454" s="3">
        <f>IF(H2454="Reg", MIN(Inputs!$B$2, I2454*Inputs!$B$10, (Inputs!$B$8-I2454)/Inputs!$B$9), 0)</f>
        <v>0</v>
      </c>
      <c r="P2454" s="3">
        <f t="shared" si="347"/>
        <v>0</v>
      </c>
      <c r="Q2454" s="3">
        <f t="shared" si="348"/>
        <v>0</v>
      </c>
      <c r="R2454" s="3">
        <f>I2454 + M2454*Inputs!$B$9 - N2454/Inputs!$B$10</f>
        <v>0</v>
      </c>
    </row>
    <row r="2455" spans="1:18" x14ac:dyDescent="0.3">
      <c r="A2455" s="4">
        <v>46125.208333333343</v>
      </c>
      <c r="B2455" s="3">
        <v>22.2925</v>
      </c>
      <c r="C2455" s="3">
        <v>0.05</v>
      </c>
      <c r="D2455" s="3">
        <f t="shared" si="342"/>
        <v>24.49677083333334</v>
      </c>
      <c r="E2455" s="3">
        <f>MAX(B2455 - D2455/Inputs!$B$5, 0)</f>
        <v>0</v>
      </c>
      <c r="F2455" s="3">
        <f>MAX(D2455*Inputs!$B$5 - B2455, 0)</f>
        <v>0</v>
      </c>
      <c r="G2455" s="3">
        <f t="shared" si="343"/>
        <v>0.05</v>
      </c>
      <c r="H2455" t="str">
        <f t="shared" si="344"/>
        <v>Reg</v>
      </c>
      <c r="I2455" s="3">
        <f t="shared" si="349"/>
        <v>0</v>
      </c>
      <c r="J2455" s="3">
        <f t="shared" si="350"/>
        <v>0</v>
      </c>
      <c r="K2455" s="3">
        <f>MIN(Inputs!$B$2, (Inputs!$B$8 - I2455)/Inputs!$B$9)</f>
        <v>170</v>
      </c>
      <c r="L2455" s="3">
        <f>MAX(MIN(Inputs!$B$2, I2455*Inputs!$B$10, Inputs!$B$8*Inputs!$B$4 - J2455), 0)</f>
        <v>0</v>
      </c>
      <c r="M2455" s="3">
        <f t="shared" si="345"/>
        <v>0</v>
      </c>
      <c r="N2455" s="3">
        <f t="shared" si="346"/>
        <v>0</v>
      </c>
      <c r="O2455" s="3">
        <f>IF(H2455="Reg", MIN(Inputs!$B$2, I2455*Inputs!$B$10, (Inputs!$B$8-I2455)/Inputs!$B$9), 0)</f>
        <v>0</v>
      </c>
      <c r="P2455" s="3">
        <f t="shared" si="347"/>
        <v>0</v>
      </c>
      <c r="Q2455" s="3">
        <f t="shared" si="348"/>
        <v>0</v>
      </c>
      <c r="R2455" s="3">
        <f>I2455 + M2455*Inputs!$B$9 - N2455/Inputs!$B$10</f>
        <v>0</v>
      </c>
    </row>
    <row r="2456" spans="1:18" x14ac:dyDescent="0.3">
      <c r="A2456" s="4">
        <v>46125.25</v>
      </c>
      <c r="B2456" s="3">
        <v>22.01</v>
      </c>
      <c r="C2456" s="3">
        <v>0.06</v>
      </c>
      <c r="D2456" s="3">
        <f t="shared" si="342"/>
        <v>24.49677083333334</v>
      </c>
      <c r="E2456" s="3">
        <f>MAX(B2456 - D2456/Inputs!$B$5, 0)</f>
        <v>0</v>
      </c>
      <c r="F2456" s="3">
        <f>MAX(D2456*Inputs!$B$5 - B2456, 0)</f>
        <v>0</v>
      </c>
      <c r="G2456" s="3">
        <f t="shared" si="343"/>
        <v>0.06</v>
      </c>
      <c r="H2456" t="str">
        <f t="shared" si="344"/>
        <v>Reg</v>
      </c>
      <c r="I2456" s="3">
        <f t="shared" si="349"/>
        <v>0</v>
      </c>
      <c r="J2456" s="3">
        <f t="shared" si="350"/>
        <v>0</v>
      </c>
      <c r="K2456" s="3">
        <f>MIN(Inputs!$B$2, (Inputs!$B$8 - I2456)/Inputs!$B$9)</f>
        <v>170</v>
      </c>
      <c r="L2456" s="3">
        <f>MAX(MIN(Inputs!$B$2, I2456*Inputs!$B$10, Inputs!$B$8*Inputs!$B$4 - J2456), 0)</f>
        <v>0</v>
      </c>
      <c r="M2456" s="3">
        <f t="shared" si="345"/>
        <v>0</v>
      </c>
      <c r="N2456" s="3">
        <f t="shared" si="346"/>
        <v>0</v>
      </c>
      <c r="O2456" s="3">
        <f>IF(H2456="Reg", MIN(Inputs!$B$2, I2456*Inputs!$B$10, (Inputs!$B$8-I2456)/Inputs!$B$9), 0)</f>
        <v>0</v>
      </c>
      <c r="P2456" s="3">
        <f t="shared" si="347"/>
        <v>0</v>
      </c>
      <c r="Q2456" s="3">
        <f t="shared" si="348"/>
        <v>0</v>
      </c>
      <c r="R2456" s="3">
        <f>I2456 + M2456*Inputs!$B$9 - N2456/Inputs!$B$10</f>
        <v>0</v>
      </c>
    </row>
    <row r="2457" spans="1:18" x14ac:dyDescent="0.3">
      <c r="A2457" s="4">
        <v>46125.291666666657</v>
      </c>
      <c r="B2457" s="3">
        <v>23.46</v>
      </c>
      <c r="C2457" s="3">
        <v>2.0299999999999998</v>
      </c>
      <c r="D2457" s="3">
        <f t="shared" si="342"/>
        <v>24.49677083333334</v>
      </c>
      <c r="E2457" s="3">
        <f>MAX(B2457 - D2457/Inputs!$B$5, 0)</f>
        <v>0</v>
      </c>
      <c r="F2457" s="3">
        <f>MAX(D2457*Inputs!$B$5 - B2457, 0)</f>
        <v>0</v>
      </c>
      <c r="G2457" s="3">
        <f t="shared" si="343"/>
        <v>2.0299999999999998</v>
      </c>
      <c r="H2457" t="str">
        <f t="shared" si="344"/>
        <v>Reg</v>
      </c>
      <c r="I2457" s="3">
        <f t="shared" si="349"/>
        <v>0</v>
      </c>
      <c r="J2457" s="3">
        <f t="shared" si="350"/>
        <v>0</v>
      </c>
      <c r="K2457" s="3">
        <f>MIN(Inputs!$B$2, (Inputs!$B$8 - I2457)/Inputs!$B$9)</f>
        <v>170</v>
      </c>
      <c r="L2457" s="3">
        <f>MAX(MIN(Inputs!$B$2, I2457*Inputs!$B$10, Inputs!$B$8*Inputs!$B$4 - J2457), 0)</f>
        <v>0</v>
      </c>
      <c r="M2457" s="3">
        <f t="shared" si="345"/>
        <v>0</v>
      </c>
      <c r="N2457" s="3">
        <f t="shared" si="346"/>
        <v>0</v>
      </c>
      <c r="O2457" s="3">
        <f>IF(H2457="Reg", MIN(Inputs!$B$2, I2457*Inputs!$B$10, (Inputs!$B$8-I2457)/Inputs!$B$9), 0)</f>
        <v>0</v>
      </c>
      <c r="P2457" s="3">
        <f t="shared" si="347"/>
        <v>0</v>
      </c>
      <c r="Q2457" s="3">
        <f t="shared" si="348"/>
        <v>0</v>
      </c>
      <c r="R2457" s="3">
        <f>I2457 + M2457*Inputs!$B$9 - N2457/Inputs!$B$10</f>
        <v>0</v>
      </c>
    </row>
    <row r="2458" spans="1:18" x14ac:dyDescent="0.3">
      <c r="A2458" s="4">
        <v>46125.333333333343</v>
      </c>
      <c r="B2458" s="3">
        <v>21.942499999999999</v>
      </c>
      <c r="C2458" s="3">
        <v>1</v>
      </c>
      <c r="D2458" s="3">
        <f t="shared" si="342"/>
        <v>24.49677083333334</v>
      </c>
      <c r="E2458" s="3">
        <f>MAX(B2458 - D2458/Inputs!$B$5, 0)</f>
        <v>0</v>
      </c>
      <c r="F2458" s="3">
        <f>MAX(D2458*Inputs!$B$5 - B2458, 0)</f>
        <v>0</v>
      </c>
      <c r="G2458" s="3">
        <f t="shared" si="343"/>
        <v>1</v>
      </c>
      <c r="H2458" t="str">
        <f t="shared" si="344"/>
        <v>Reg</v>
      </c>
      <c r="I2458" s="3">
        <f t="shared" si="349"/>
        <v>0</v>
      </c>
      <c r="J2458" s="3">
        <f t="shared" si="350"/>
        <v>0</v>
      </c>
      <c r="K2458" s="3">
        <f>MIN(Inputs!$B$2, (Inputs!$B$8 - I2458)/Inputs!$B$9)</f>
        <v>170</v>
      </c>
      <c r="L2458" s="3">
        <f>MAX(MIN(Inputs!$B$2, I2458*Inputs!$B$10, Inputs!$B$8*Inputs!$B$4 - J2458), 0)</f>
        <v>0</v>
      </c>
      <c r="M2458" s="3">
        <f t="shared" si="345"/>
        <v>0</v>
      </c>
      <c r="N2458" s="3">
        <f t="shared" si="346"/>
        <v>0</v>
      </c>
      <c r="O2458" s="3">
        <f>IF(H2458="Reg", MIN(Inputs!$B$2, I2458*Inputs!$B$10, (Inputs!$B$8-I2458)/Inputs!$B$9), 0)</f>
        <v>0</v>
      </c>
      <c r="P2458" s="3">
        <f t="shared" si="347"/>
        <v>0</v>
      </c>
      <c r="Q2458" s="3">
        <f t="shared" si="348"/>
        <v>0</v>
      </c>
      <c r="R2458" s="3">
        <f>I2458 + M2458*Inputs!$B$9 - N2458/Inputs!$B$10</f>
        <v>0</v>
      </c>
    </row>
    <row r="2459" spans="1:18" x14ac:dyDescent="0.3">
      <c r="A2459" s="4">
        <v>46125.375</v>
      </c>
      <c r="B2459" s="3">
        <v>18.297499999999999</v>
      </c>
      <c r="C2459" s="3">
        <v>0.51</v>
      </c>
      <c r="D2459" s="3">
        <f t="shared" si="342"/>
        <v>24.49677083333334</v>
      </c>
      <c r="E2459" s="3">
        <f>MAX(B2459 - D2459/Inputs!$B$5, 0)</f>
        <v>0</v>
      </c>
      <c r="F2459" s="3">
        <f>MAX(D2459*Inputs!$B$5 - B2459, 0)</f>
        <v>3.2596583333333413</v>
      </c>
      <c r="G2459" s="3">
        <f t="shared" si="343"/>
        <v>0.51</v>
      </c>
      <c r="H2459" t="str">
        <f t="shared" si="344"/>
        <v>Charge</v>
      </c>
      <c r="I2459" s="3">
        <f t="shared" si="349"/>
        <v>0</v>
      </c>
      <c r="J2459" s="3">
        <f t="shared" si="350"/>
        <v>0</v>
      </c>
      <c r="K2459" s="3">
        <f>MIN(Inputs!$B$2, (Inputs!$B$8 - I2459)/Inputs!$B$9)</f>
        <v>170</v>
      </c>
      <c r="L2459" s="3">
        <f>MAX(MIN(Inputs!$B$2, I2459*Inputs!$B$10, Inputs!$B$8*Inputs!$B$4 - J2459), 0)</f>
        <v>0</v>
      </c>
      <c r="M2459" s="3">
        <f t="shared" si="345"/>
        <v>170</v>
      </c>
      <c r="N2459" s="3">
        <f t="shared" si="346"/>
        <v>0</v>
      </c>
      <c r="O2459" s="3">
        <f>IF(H2459="Reg", MIN(Inputs!$B$2, I2459*Inputs!$B$10, (Inputs!$B$8-I2459)/Inputs!$B$9), 0)</f>
        <v>0</v>
      </c>
      <c r="P2459" s="3">
        <f t="shared" si="347"/>
        <v>-3110.5749999999998</v>
      </c>
      <c r="Q2459" s="3">
        <f t="shared" si="348"/>
        <v>0</v>
      </c>
      <c r="R2459" s="3">
        <f>I2459 + M2459*Inputs!$B$9 - N2459/Inputs!$B$10</f>
        <v>159.4741358339966</v>
      </c>
    </row>
    <row r="2460" spans="1:18" x14ac:dyDescent="0.3">
      <c r="A2460" s="4">
        <v>46125.416666666657</v>
      </c>
      <c r="B2460" s="3">
        <v>19.155000000000001</v>
      </c>
      <c r="C2460" s="3">
        <v>0.51</v>
      </c>
      <c r="D2460" s="3">
        <f t="shared" si="342"/>
        <v>24.49677083333334</v>
      </c>
      <c r="E2460" s="3">
        <f>MAX(B2460 - D2460/Inputs!$B$5, 0)</f>
        <v>0</v>
      </c>
      <c r="F2460" s="3">
        <f>MAX(D2460*Inputs!$B$5 - B2460, 0)</f>
        <v>2.4021583333333396</v>
      </c>
      <c r="G2460" s="3">
        <f t="shared" si="343"/>
        <v>0.51</v>
      </c>
      <c r="H2460" t="str">
        <f t="shared" si="344"/>
        <v>Charge</v>
      </c>
      <c r="I2460" s="3">
        <f t="shared" si="349"/>
        <v>159.4741358339966</v>
      </c>
      <c r="J2460" s="3">
        <f t="shared" si="350"/>
        <v>0</v>
      </c>
      <c r="K2460" s="3">
        <f>MIN(Inputs!$B$2, (Inputs!$B$8 - I2460)/Inputs!$B$9)</f>
        <v>170</v>
      </c>
      <c r="L2460" s="3">
        <f>MAX(MIN(Inputs!$B$2, I2460*Inputs!$B$10, Inputs!$B$8*Inputs!$B$4 - J2460), 0)</f>
        <v>149.6</v>
      </c>
      <c r="M2460" s="3">
        <f t="shared" si="345"/>
        <v>170</v>
      </c>
      <c r="N2460" s="3">
        <f t="shared" si="346"/>
        <v>0</v>
      </c>
      <c r="O2460" s="3">
        <f>IF(H2460="Reg", MIN(Inputs!$B$2, I2460*Inputs!$B$10, (Inputs!$B$8-I2460)/Inputs!$B$9), 0)</f>
        <v>0</v>
      </c>
      <c r="P2460" s="3">
        <f t="shared" si="347"/>
        <v>-3256.3500000000004</v>
      </c>
      <c r="Q2460" s="3">
        <f t="shared" si="348"/>
        <v>0</v>
      </c>
      <c r="R2460" s="3">
        <f>I2460 + M2460*Inputs!$B$9 - N2460/Inputs!$B$10</f>
        <v>318.9482716679932</v>
      </c>
    </row>
    <row r="2461" spans="1:18" x14ac:dyDescent="0.3">
      <c r="A2461" s="4">
        <v>46125.458333333343</v>
      </c>
      <c r="B2461" s="3">
        <v>20.51</v>
      </c>
      <c r="C2461" s="3">
        <v>0.49</v>
      </c>
      <c r="D2461" s="3">
        <f t="shared" si="342"/>
        <v>24.49677083333334</v>
      </c>
      <c r="E2461" s="3">
        <f>MAX(B2461 - D2461/Inputs!$B$5, 0)</f>
        <v>0</v>
      </c>
      <c r="F2461" s="3">
        <f>MAX(D2461*Inputs!$B$5 - B2461, 0)</f>
        <v>1.0471583333333392</v>
      </c>
      <c r="G2461" s="3">
        <f t="shared" si="343"/>
        <v>0.49</v>
      </c>
      <c r="H2461" t="str">
        <f t="shared" si="344"/>
        <v>Charge</v>
      </c>
      <c r="I2461" s="3">
        <f t="shared" si="349"/>
        <v>318.9482716679932</v>
      </c>
      <c r="J2461" s="3">
        <f t="shared" si="350"/>
        <v>0</v>
      </c>
      <c r="K2461" s="3">
        <f>MIN(Inputs!$B$2, (Inputs!$B$8 - I2461)/Inputs!$B$9)</f>
        <v>22.44121780453775</v>
      </c>
      <c r="L2461" s="3">
        <f>MAX(MIN(Inputs!$B$2, I2461*Inputs!$B$10, Inputs!$B$8*Inputs!$B$4 - J2461), 0)</f>
        <v>170</v>
      </c>
      <c r="M2461" s="3">
        <f t="shared" si="345"/>
        <v>22.44121780453775</v>
      </c>
      <c r="N2461" s="3">
        <f t="shared" si="346"/>
        <v>0</v>
      </c>
      <c r="O2461" s="3">
        <f>IF(H2461="Reg", MIN(Inputs!$B$2, I2461*Inputs!$B$10, (Inputs!$B$8-I2461)/Inputs!$B$9), 0)</f>
        <v>0</v>
      </c>
      <c r="P2461" s="3">
        <f t="shared" si="347"/>
        <v>-460.26937717106927</v>
      </c>
      <c r="Q2461" s="3">
        <f t="shared" si="348"/>
        <v>0</v>
      </c>
      <c r="R2461" s="3">
        <f>I2461 + M2461*Inputs!$B$9 - N2461/Inputs!$B$10</f>
        <v>340</v>
      </c>
    </row>
    <row r="2462" spans="1:18" x14ac:dyDescent="0.3">
      <c r="A2462" s="4">
        <v>46125.5</v>
      </c>
      <c r="B2462" s="3">
        <v>20.16</v>
      </c>
      <c r="C2462" s="3">
        <v>0.5</v>
      </c>
      <c r="D2462" s="3">
        <f t="shared" si="342"/>
        <v>24.49677083333334</v>
      </c>
      <c r="E2462" s="3">
        <f>MAX(B2462 - D2462/Inputs!$B$5, 0)</f>
        <v>0</v>
      </c>
      <c r="F2462" s="3">
        <f>MAX(D2462*Inputs!$B$5 - B2462, 0)</f>
        <v>1.3971583333333406</v>
      </c>
      <c r="G2462" s="3">
        <f t="shared" si="343"/>
        <v>0.5</v>
      </c>
      <c r="H2462" t="str">
        <f t="shared" si="344"/>
        <v>Charge</v>
      </c>
      <c r="I2462" s="3">
        <f t="shared" si="349"/>
        <v>340</v>
      </c>
      <c r="J2462" s="3">
        <f t="shared" si="350"/>
        <v>0</v>
      </c>
      <c r="K2462" s="3">
        <f>MIN(Inputs!$B$2, (Inputs!$B$8 - I2462)/Inputs!$B$9)</f>
        <v>0</v>
      </c>
      <c r="L2462" s="3">
        <f>MAX(MIN(Inputs!$B$2, I2462*Inputs!$B$10, Inputs!$B$8*Inputs!$B$4 - J2462), 0)</f>
        <v>170</v>
      </c>
      <c r="M2462" s="3">
        <f t="shared" si="345"/>
        <v>0</v>
      </c>
      <c r="N2462" s="3">
        <f t="shared" si="346"/>
        <v>0</v>
      </c>
      <c r="O2462" s="3">
        <f>IF(H2462="Reg", MIN(Inputs!$B$2, I2462*Inputs!$B$10, (Inputs!$B$8-I2462)/Inputs!$B$9), 0)</f>
        <v>0</v>
      </c>
      <c r="P2462" s="3">
        <f t="shared" si="347"/>
        <v>0</v>
      </c>
      <c r="Q2462" s="3">
        <f t="shared" si="348"/>
        <v>0</v>
      </c>
      <c r="R2462" s="3">
        <f>I2462 + M2462*Inputs!$B$9 - N2462/Inputs!$B$10</f>
        <v>340</v>
      </c>
    </row>
    <row r="2463" spans="1:18" x14ac:dyDescent="0.3">
      <c r="A2463" s="4">
        <v>46125.541666666657</v>
      </c>
      <c r="B2463" s="3">
        <v>21.674999999999997</v>
      </c>
      <c r="C2463" s="3">
        <v>0.51</v>
      </c>
      <c r="D2463" s="3">
        <f t="shared" si="342"/>
        <v>24.49677083333334</v>
      </c>
      <c r="E2463" s="3">
        <f>MAX(B2463 - D2463/Inputs!$B$5, 0)</f>
        <v>0</v>
      </c>
      <c r="F2463" s="3">
        <f>MAX(D2463*Inputs!$B$5 - B2463, 0)</f>
        <v>0</v>
      </c>
      <c r="G2463" s="3">
        <f t="shared" si="343"/>
        <v>0.51</v>
      </c>
      <c r="H2463" t="str">
        <f t="shared" si="344"/>
        <v>Reg</v>
      </c>
      <c r="I2463" s="3">
        <f t="shared" si="349"/>
        <v>340</v>
      </c>
      <c r="J2463" s="3">
        <f t="shared" si="350"/>
        <v>0</v>
      </c>
      <c r="K2463" s="3">
        <f>MIN(Inputs!$B$2, (Inputs!$B$8 - I2463)/Inputs!$B$9)</f>
        <v>0</v>
      </c>
      <c r="L2463" s="3">
        <f>MAX(MIN(Inputs!$B$2, I2463*Inputs!$B$10, Inputs!$B$8*Inputs!$B$4 - J2463), 0)</f>
        <v>170</v>
      </c>
      <c r="M2463" s="3">
        <f t="shared" si="345"/>
        <v>0</v>
      </c>
      <c r="N2463" s="3">
        <f t="shared" si="346"/>
        <v>0</v>
      </c>
      <c r="O2463" s="3">
        <f>IF(H2463="Reg", MIN(Inputs!$B$2, I2463*Inputs!$B$10, (Inputs!$B$8-I2463)/Inputs!$B$9), 0)</f>
        <v>0</v>
      </c>
      <c r="P2463" s="3">
        <f t="shared" si="347"/>
        <v>0</v>
      </c>
      <c r="Q2463" s="3">
        <f t="shared" si="348"/>
        <v>0</v>
      </c>
      <c r="R2463" s="3">
        <f>I2463 + M2463*Inputs!$B$9 - N2463/Inputs!$B$10</f>
        <v>340</v>
      </c>
    </row>
    <row r="2464" spans="1:18" x14ac:dyDescent="0.3">
      <c r="A2464" s="4">
        <v>46125.583333333343</v>
      </c>
      <c r="B2464" s="3">
        <v>25.310000000000002</v>
      </c>
      <c r="C2464" s="3">
        <v>0.88</v>
      </c>
      <c r="D2464" s="3">
        <f t="shared" si="342"/>
        <v>24.49677083333334</v>
      </c>
      <c r="E2464" s="3">
        <f>MAX(B2464 - D2464/Inputs!$B$5, 0)</f>
        <v>0</v>
      </c>
      <c r="F2464" s="3">
        <f>MAX(D2464*Inputs!$B$5 - B2464, 0)</f>
        <v>0</v>
      </c>
      <c r="G2464" s="3">
        <f t="shared" si="343"/>
        <v>0.88</v>
      </c>
      <c r="H2464" t="str">
        <f t="shared" si="344"/>
        <v>Reg</v>
      </c>
      <c r="I2464" s="3">
        <f t="shared" si="349"/>
        <v>340</v>
      </c>
      <c r="J2464" s="3">
        <f t="shared" si="350"/>
        <v>0</v>
      </c>
      <c r="K2464" s="3">
        <f>MIN(Inputs!$B$2, (Inputs!$B$8 - I2464)/Inputs!$B$9)</f>
        <v>0</v>
      </c>
      <c r="L2464" s="3">
        <f>MAX(MIN(Inputs!$B$2, I2464*Inputs!$B$10, Inputs!$B$8*Inputs!$B$4 - J2464), 0)</f>
        <v>170</v>
      </c>
      <c r="M2464" s="3">
        <f t="shared" si="345"/>
        <v>0</v>
      </c>
      <c r="N2464" s="3">
        <f t="shared" si="346"/>
        <v>0</v>
      </c>
      <c r="O2464" s="3">
        <f>IF(H2464="Reg", MIN(Inputs!$B$2, I2464*Inputs!$B$10, (Inputs!$B$8-I2464)/Inputs!$B$9), 0)</f>
        <v>0</v>
      </c>
      <c r="P2464" s="3">
        <f t="shared" si="347"/>
        <v>0</v>
      </c>
      <c r="Q2464" s="3">
        <f t="shared" si="348"/>
        <v>0</v>
      </c>
      <c r="R2464" s="3">
        <f>I2464 + M2464*Inputs!$B$9 - N2464/Inputs!$B$10</f>
        <v>340</v>
      </c>
    </row>
    <row r="2465" spans="1:18" x14ac:dyDescent="0.3">
      <c r="A2465" s="4">
        <v>46125.625</v>
      </c>
      <c r="B2465" s="3">
        <v>26.950000000000003</v>
      </c>
      <c r="C2465" s="3">
        <v>0.95</v>
      </c>
      <c r="D2465" s="3">
        <f t="shared" si="342"/>
        <v>24.49677083333334</v>
      </c>
      <c r="E2465" s="3">
        <f>MAX(B2465 - D2465/Inputs!$B$5, 0)</f>
        <v>0</v>
      </c>
      <c r="F2465" s="3">
        <f>MAX(D2465*Inputs!$B$5 - B2465, 0)</f>
        <v>0</v>
      </c>
      <c r="G2465" s="3">
        <f t="shared" si="343"/>
        <v>0.95</v>
      </c>
      <c r="H2465" t="str">
        <f t="shared" si="344"/>
        <v>Reg</v>
      </c>
      <c r="I2465" s="3">
        <f t="shared" si="349"/>
        <v>340</v>
      </c>
      <c r="J2465" s="3">
        <f t="shared" si="350"/>
        <v>0</v>
      </c>
      <c r="K2465" s="3">
        <f>MIN(Inputs!$B$2, (Inputs!$B$8 - I2465)/Inputs!$B$9)</f>
        <v>0</v>
      </c>
      <c r="L2465" s="3">
        <f>MAX(MIN(Inputs!$B$2, I2465*Inputs!$B$10, Inputs!$B$8*Inputs!$B$4 - J2465), 0)</f>
        <v>170</v>
      </c>
      <c r="M2465" s="3">
        <f t="shared" si="345"/>
        <v>0</v>
      </c>
      <c r="N2465" s="3">
        <f t="shared" si="346"/>
        <v>0</v>
      </c>
      <c r="O2465" s="3">
        <f>IF(H2465="Reg", MIN(Inputs!$B$2, I2465*Inputs!$B$10, (Inputs!$B$8-I2465)/Inputs!$B$9), 0)</f>
        <v>0</v>
      </c>
      <c r="P2465" s="3">
        <f t="shared" si="347"/>
        <v>0</v>
      </c>
      <c r="Q2465" s="3">
        <f t="shared" si="348"/>
        <v>0</v>
      </c>
      <c r="R2465" s="3">
        <f>I2465 + M2465*Inputs!$B$9 - N2465/Inputs!$B$10</f>
        <v>340</v>
      </c>
    </row>
    <row r="2466" spans="1:18" x14ac:dyDescent="0.3">
      <c r="A2466" s="4">
        <v>46125.666666666657</v>
      </c>
      <c r="B2466" s="3">
        <v>28.217500000000001</v>
      </c>
      <c r="C2466" s="3">
        <v>1</v>
      </c>
      <c r="D2466" s="3">
        <f t="shared" si="342"/>
        <v>24.49677083333334</v>
      </c>
      <c r="E2466" s="3">
        <f>MAX(B2466 - D2466/Inputs!$B$5, 0)</f>
        <v>0.38026041666666188</v>
      </c>
      <c r="F2466" s="3">
        <f>MAX(D2466*Inputs!$B$5 - B2466, 0)</f>
        <v>0</v>
      </c>
      <c r="G2466" s="3">
        <f t="shared" si="343"/>
        <v>1</v>
      </c>
      <c r="H2466" t="str">
        <f t="shared" si="344"/>
        <v>Reg</v>
      </c>
      <c r="I2466" s="3">
        <f t="shared" si="349"/>
        <v>340</v>
      </c>
      <c r="J2466" s="3">
        <f t="shared" si="350"/>
        <v>0</v>
      </c>
      <c r="K2466" s="3">
        <f>MIN(Inputs!$B$2, (Inputs!$B$8 - I2466)/Inputs!$B$9)</f>
        <v>0</v>
      </c>
      <c r="L2466" s="3">
        <f>MAX(MIN(Inputs!$B$2, I2466*Inputs!$B$10, Inputs!$B$8*Inputs!$B$4 - J2466), 0)</f>
        <v>170</v>
      </c>
      <c r="M2466" s="3">
        <f t="shared" si="345"/>
        <v>0</v>
      </c>
      <c r="N2466" s="3">
        <f t="shared" si="346"/>
        <v>0</v>
      </c>
      <c r="O2466" s="3">
        <f>IF(H2466="Reg", MIN(Inputs!$B$2, I2466*Inputs!$B$10, (Inputs!$B$8-I2466)/Inputs!$B$9), 0)</f>
        <v>0</v>
      </c>
      <c r="P2466" s="3">
        <f t="shared" si="347"/>
        <v>0</v>
      </c>
      <c r="Q2466" s="3">
        <f t="shared" si="348"/>
        <v>0</v>
      </c>
      <c r="R2466" s="3">
        <f>I2466 + M2466*Inputs!$B$9 - N2466/Inputs!$B$10</f>
        <v>340</v>
      </c>
    </row>
    <row r="2467" spans="1:18" x14ac:dyDescent="0.3">
      <c r="A2467" s="4">
        <v>46125.708333333343</v>
      </c>
      <c r="B2467" s="3">
        <v>27.497500000000002</v>
      </c>
      <c r="C2467" s="3">
        <v>1</v>
      </c>
      <c r="D2467" s="3">
        <f t="shared" si="342"/>
        <v>24.49677083333334</v>
      </c>
      <c r="E2467" s="3">
        <f>MAX(B2467 - D2467/Inputs!$B$5, 0)</f>
        <v>0</v>
      </c>
      <c r="F2467" s="3">
        <f>MAX(D2467*Inputs!$B$5 - B2467, 0)</f>
        <v>0</v>
      </c>
      <c r="G2467" s="3">
        <f t="shared" si="343"/>
        <v>1</v>
      </c>
      <c r="H2467" t="str">
        <f t="shared" si="344"/>
        <v>Reg</v>
      </c>
      <c r="I2467" s="3">
        <f t="shared" si="349"/>
        <v>340</v>
      </c>
      <c r="J2467" s="3">
        <f t="shared" si="350"/>
        <v>0</v>
      </c>
      <c r="K2467" s="3">
        <f>MIN(Inputs!$B$2, (Inputs!$B$8 - I2467)/Inputs!$B$9)</f>
        <v>0</v>
      </c>
      <c r="L2467" s="3">
        <f>MAX(MIN(Inputs!$B$2, I2467*Inputs!$B$10, Inputs!$B$8*Inputs!$B$4 - J2467), 0)</f>
        <v>170</v>
      </c>
      <c r="M2467" s="3">
        <f t="shared" si="345"/>
        <v>0</v>
      </c>
      <c r="N2467" s="3">
        <f t="shared" si="346"/>
        <v>0</v>
      </c>
      <c r="O2467" s="3">
        <f>IF(H2467="Reg", MIN(Inputs!$B$2, I2467*Inputs!$B$10, (Inputs!$B$8-I2467)/Inputs!$B$9), 0)</f>
        <v>0</v>
      </c>
      <c r="P2467" s="3">
        <f t="shared" si="347"/>
        <v>0</v>
      </c>
      <c r="Q2467" s="3">
        <f t="shared" si="348"/>
        <v>0</v>
      </c>
      <c r="R2467" s="3">
        <f>I2467 + M2467*Inputs!$B$9 - N2467/Inputs!$B$10</f>
        <v>340</v>
      </c>
    </row>
    <row r="2468" spans="1:18" x14ac:dyDescent="0.3">
      <c r="A2468" s="4">
        <v>46125.75</v>
      </c>
      <c r="B2468" s="3">
        <v>28.974999999999998</v>
      </c>
      <c r="C2468" s="3">
        <v>7.32</v>
      </c>
      <c r="D2468" s="3">
        <f t="shared" si="342"/>
        <v>24.49677083333334</v>
      </c>
      <c r="E2468" s="3">
        <f>MAX(B2468 - D2468/Inputs!$B$5, 0)</f>
        <v>1.1377604166666586</v>
      </c>
      <c r="F2468" s="3">
        <f>MAX(D2468*Inputs!$B$5 - B2468, 0)</f>
        <v>0</v>
      </c>
      <c r="G2468" s="3">
        <f t="shared" si="343"/>
        <v>7.32</v>
      </c>
      <c r="H2468" t="str">
        <f t="shared" si="344"/>
        <v>Reg</v>
      </c>
      <c r="I2468" s="3">
        <f t="shared" si="349"/>
        <v>340</v>
      </c>
      <c r="J2468" s="3">
        <f t="shared" si="350"/>
        <v>0</v>
      </c>
      <c r="K2468" s="3">
        <f>MIN(Inputs!$B$2, (Inputs!$B$8 - I2468)/Inputs!$B$9)</f>
        <v>0</v>
      </c>
      <c r="L2468" s="3">
        <f>MAX(MIN(Inputs!$B$2, I2468*Inputs!$B$10, Inputs!$B$8*Inputs!$B$4 - J2468), 0)</f>
        <v>170</v>
      </c>
      <c r="M2468" s="3">
        <f t="shared" si="345"/>
        <v>0</v>
      </c>
      <c r="N2468" s="3">
        <f t="shared" si="346"/>
        <v>0</v>
      </c>
      <c r="O2468" s="3">
        <f>IF(H2468="Reg", MIN(Inputs!$B$2, I2468*Inputs!$B$10, (Inputs!$B$8-I2468)/Inputs!$B$9), 0)</f>
        <v>0</v>
      </c>
      <c r="P2468" s="3">
        <f t="shared" si="347"/>
        <v>0</v>
      </c>
      <c r="Q2468" s="3">
        <f t="shared" si="348"/>
        <v>0</v>
      </c>
      <c r="R2468" s="3">
        <f>I2468 + M2468*Inputs!$B$9 - N2468/Inputs!$B$10</f>
        <v>340</v>
      </c>
    </row>
    <row r="2469" spans="1:18" x14ac:dyDescent="0.3">
      <c r="A2469" s="4">
        <v>46125.791666666657</v>
      </c>
      <c r="B2469" s="3">
        <v>38.547499999999999</v>
      </c>
      <c r="C2469" s="3">
        <v>8.5</v>
      </c>
      <c r="D2469" s="3">
        <f t="shared" si="342"/>
        <v>24.49677083333334</v>
      </c>
      <c r="E2469" s="3">
        <f>MAX(B2469 - D2469/Inputs!$B$5, 0)</f>
        <v>10.71026041666666</v>
      </c>
      <c r="F2469" s="3">
        <f>MAX(D2469*Inputs!$B$5 - B2469, 0)</f>
        <v>0</v>
      </c>
      <c r="G2469" s="3">
        <f t="shared" si="343"/>
        <v>8.5</v>
      </c>
      <c r="H2469" t="str">
        <f t="shared" si="344"/>
        <v>Discharge</v>
      </c>
      <c r="I2469" s="3">
        <f t="shared" si="349"/>
        <v>340</v>
      </c>
      <c r="J2469" s="3">
        <f t="shared" si="350"/>
        <v>0</v>
      </c>
      <c r="K2469" s="3">
        <f>MIN(Inputs!$B$2, (Inputs!$B$8 - I2469)/Inputs!$B$9)</f>
        <v>0</v>
      </c>
      <c r="L2469" s="3">
        <f>MAX(MIN(Inputs!$B$2, I2469*Inputs!$B$10, Inputs!$B$8*Inputs!$B$4 - J2469), 0)</f>
        <v>170</v>
      </c>
      <c r="M2469" s="3">
        <f t="shared" si="345"/>
        <v>0</v>
      </c>
      <c r="N2469" s="3">
        <f t="shared" si="346"/>
        <v>170</v>
      </c>
      <c r="O2469" s="3">
        <f>IF(H2469="Reg", MIN(Inputs!$B$2, I2469*Inputs!$B$10, (Inputs!$B$8-I2469)/Inputs!$B$9), 0)</f>
        <v>0</v>
      </c>
      <c r="P2469" s="3">
        <f t="shared" si="347"/>
        <v>6553.0749999999998</v>
      </c>
      <c r="Q2469" s="3">
        <f t="shared" si="348"/>
        <v>0</v>
      </c>
      <c r="R2469" s="3">
        <f>I2469 + M2469*Inputs!$B$9 - N2469/Inputs!$B$10</f>
        <v>158.77939109773115</v>
      </c>
    </row>
    <row r="2470" spans="1:18" x14ac:dyDescent="0.3">
      <c r="A2470" s="4">
        <v>46125.833333333343</v>
      </c>
      <c r="B2470" s="3">
        <v>34.520000000000003</v>
      </c>
      <c r="C2470" s="3">
        <v>4.74</v>
      </c>
      <c r="D2470" s="3">
        <f t="shared" si="342"/>
        <v>24.49677083333334</v>
      </c>
      <c r="E2470" s="3">
        <f>MAX(B2470 - D2470/Inputs!$B$5, 0)</f>
        <v>6.6827604166666639</v>
      </c>
      <c r="F2470" s="3">
        <f>MAX(D2470*Inputs!$B$5 - B2470, 0)</f>
        <v>0</v>
      </c>
      <c r="G2470" s="3">
        <f t="shared" si="343"/>
        <v>4.74</v>
      </c>
      <c r="H2470" t="str">
        <f t="shared" si="344"/>
        <v>Discharge</v>
      </c>
      <c r="I2470" s="3">
        <f t="shared" si="349"/>
        <v>158.77939109773115</v>
      </c>
      <c r="J2470" s="3">
        <f t="shared" si="350"/>
        <v>170</v>
      </c>
      <c r="K2470" s="3">
        <f>MIN(Inputs!$B$2, (Inputs!$B$8 - I2470)/Inputs!$B$9)</f>
        <v>170</v>
      </c>
      <c r="L2470" s="3">
        <f>MAX(MIN(Inputs!$B$2, I2470*Inputs!$B$10, Inputs!$B$8*Inputs!$B$4 - J2470), 0)</f>
        <v>148.94827166799323</v>
      </c>
      <c r="M2470" s="3">
        <f t="shared" si="345"/>
        <v>0</v>
      </c>
      <c r="N2470" s="3">
        <f t="shared" si="346"/>
        <v>148.94827166799323</v>
      </c>
      <c r="O2470" s="3">
        <f>IF(H2470="Reg", MIN(Inputs!$B$2, I2470*Inputs!$B$10, (Inputs!$B$8-I2470)/Inputs!$B$9), 0)</f>
        <v>0</v>
      </c>
      <c r="P2470" s="3">
        <f t="shared" si="347"/>
        <v>5141.6943379791264</v>
      </c>
      <c r="Q2470" s="3">
        <f t="shared" si="348"/>
        <v>0</v>
      </c>
      <c r="R2470" s="3">
        <f>I2470 + M2470*Inputs!$B$9 - N2470/Inputs!$B$10</f>
        <v>0</v>
      </c>
    </row>
    <row r="2471" spans="1:18" x14ac:dyDescent="0.3">
      <c r="A2471" s="4">
        <v>46125.875</v>
      </c>
      <c r="B2471" s="3">
        <v>26.099999999999998</v>
      </c>
      <c r="C2471" s="3">
        <v>1</v>
      </c>
      <c r="D2471" s="3">
        <f t="shared" si="342"/>
        <v>24.49677083333334</v>
      </c>
      <c r="E2471" s="3">
        <f>MAX(B2471 - D2471/Inputs!$B$5, 0)</f>
        <v>0</v>
      </c>
      <c r="F2471" s="3">
        <f>MAX(D2471*Inputs!$B$5 - B2471, 0)</f>
        <v>0</v>
      </c>
      <c r="G2471" s="3">
        <f t="shared" si="343"/>
        <v>1</v>
      </c>
      <c r="H2471" t="str">
        <f t="shared" si="344"/>
        <v>Reg</v>
      </c>
      <c r="I2471" s="3">
        <f t="shared" si="349"/>
        <v>0</v>
      </c>
      <c r="J2471" s="3">
        <f t="shared" si="350"/>
        <v>318.94827166799325</v>
      </c>
      <c r="K2471" s="3">
        <f>MIN(Inputs!$B$2, (Inputs!$B$8 - I2471)/Inputs!$B$9)</f>
        <v>170</v>
      </c>
      <c r="L2471" s="3">
        <f>MAX(MIN(Inputs!$B$2, I2471*Inputs!$B$10, Inputs!$B$8*Inputs!$B$4 - J2471), 0)</f>
        <v>0</v>
      </c>
      <c r="M2471" s="3">
        <f t="shared" si="345"/>
        <v>0</v>
      </c>
      <c r="N2471" s="3">
        <f t="shared" si="346"/>
        <v>0</v>
      </c>
      <c r="O2471" s="3">
        <f>IF(H2471="Reg", MIN(Inputs!$B$2, I2471*Inputs!$B$10, (Inputs!$B$8-I2471)/Inputs!$B$9), 0)</f>
        <v>0</v>
      </c>
      <c r="P2471" s="3">
        <f t="shared" si="347"/>
        <v>0</v>
      </c>
      <c r="Q2471" s="3">
        <f t="shared" si="348"/>
        <v>0</v>
      </c>
      <c r="R2471" s="3">
        <f>I2471 + M2471*Inputs!$B$9 - N2471/Inputs!$B$10</f>
        <v>0</v>
      </c>
    </row>
    <row r="2472" spans="1:18" x14ac:dyDescent="0.3">
      <c r="A2472" s="4">
        <v>46125.916666666657</v>
      </c>
      <c r="B2472" s="3">
        <v>22.887499999999999</v>
      </c>
      <c r="C2472" s="3">
        <v>0.04</v>
      </c>
      <c r="D2472" s="3">
        <f t="shared" si="342"/>
        <v>24.49677083333334</v>
      </c>
      <c r="E2472" s="3">
        <f>MAX(B2472 - D2472/Inputs!$B$5, 0)</f>
        <v>0</v>
      </c>
      <c r="F2472" s="3">
        <f>MAX(D2472*Inputs!$B$5 - B2472, 0)</f>
        <v>0</v>
      </c>
      <c r="G2472" s="3">
        <f t="shared" si="343"/>
        <v>0.04</v>
      </c>
      <c r="H2472" t="str">
        <f t="shared" si="344"/>
        <v>Reg</v>
      </c>
      <c r="I2472" s="3">
        <f t="shared" si="349"/>
        <v>0</v>
      </c>
      <c r="J2472" s="3">
        <f t="shared" si="350"/>
        <v>318.94827166799325</v>
      </c>
      <c r="K2472" s="3">
        <f>MIN(Inputs!$B$2, (Inputs!$B$8 - I2472)/Inputs!$B$9)</f>
        <v>170</v>
      </c>
      <c r="L2472" s="3">
        <f>MAX(MIN(Inputs!$B$2, I2472*Inputs!$B$10, Inputs!$B$8*Inputs!$B$4 - J2472), 0)</f>
        <v>0</v>
      </c>
      <c r="M2472" s="3">
        <f t="shared" si="345"/>
        <v>0</v>
      </c>
      <c r="N2472" s="3">
        <f t="shared" si="346"/>
        <v>0</v>
      </c>
      <c r="O2472" s="3">
        <f>IF(H2472="Reg", MIN(Inputs!$B$2, I2472*Inputs!$B$10, (Inputs!$B$8-I2472)/Inputs!$B$9), 0)</f>
        <v>0</v>
      </c>
      <c r="P2472" s="3">
        <f t="shared" si="347"/>
        <v>0</v>
      </c>
      <c r="Q2472" s="3">
        <f t="shared" si="348"/>
        <v>0</v>
      </c>
      <c r="R2472" s="3">
        <f>I2472 + M2472*Inputs!$B$9 - N2472/Inputs!$B$10</f>
        <v>0</v>
      </c>
    </row>
    <row r="2473" spans="1:18" x14ac:dyDescent="0.3">
      <c r="A2473" s="4">
        <v>46125.958333333343</v>
      </c>
      <c r="B2473" s="3">
        <v>19.634999999999998</v>
      </c>
      <c r="C2473" s="3">
        <v>0.04</v>
      </c>
      <c r="D2473" s="3">
        <f t="shared" si="342"/>
        <v>24.49677083333334</v>
      </c>
      <c r="E2473" s="3">
        <f>MAX(B2473 - D2473/Inputs!$B$5, 0)</f>
        <v>0</v>
      </c>
      <c r="F2473" s="3">
        <f>MAX(D2473*Inputs!$B$5 - B2473, 0)</f>
        <v>1.9221583333333427</v>
      </c>
      <c r="G2473" s="3">
        <f t="shared" si="343"/>
        <v>0.04</v>
      </c>
      <c r="H2473" t="str">
        <f t="shared" si="344"/>
        <v>Charge</v>
      </c>
      <c r="I2473" s="3">
        <f t="shared" si="349"/>
        <v>0</v>
      </c>
      <c r="J2473" s="3">
        <f t="shared" si="350"/>
        <v>318.94827166799325</v>
      </c>
      <c r="K2473" s="3">
        <f>MIN(Inputs!$B$2, (Inputs!$B$8 - I2473)/Inputs!$B$9)</f>
        <v>170</v>
      </c>
      <c r="L2473" s="3">
        <f>MAX(MIN(Inputs!$B$2, I2473*Inputs!$B$10, Inputs!$B$8*Inputs!$B$4 - J2473), 0)</f>
        <v>0</v>
      </c>
      <c r="M2473" s="3">
        <f t="shared" si="345"/>
        <v>170</v>
      </c>
      <c r="N2473" s="3">
        <f t="shared" si="346"/>
        <v>0</v>
      </c>
      <c r="O2473" s="3">
        <f>IF(H2473="Reg", MIN(Inputs!$B$2, I2473*Inputs!$B$10, (Inputs!$B$8-I2473)/Inputs!$B$9), 0)</f>
        <v>0</v>
      </c>
      <c r="P2473" s="3">
        <f t="shared" si="347"/>
        <v>-3337.95</v>
      </c>
      <c r="Q2473" s="3">
        <f t="shared" si="348"/>
        <v>0</v>
      </c>
      <c r="R2473" s="3">
        <f>I2473 + M2473*Inputs!$B$9 - N2473/Inputs!$B$10</f>
        <v>159.4741358339966</v>
      </c>
    </row>
    <row r="2474" spans="1:18" x14ac:dyDescent="0.3">
      <c r="A2474" s="4">
        <v>46126</v>
      </c>
      <c r="B2474" s="3">
        <v>21.725000000000001</v>
      </c>
      <c r="C2474" s="3">
        <v>0.04</v>
      </c>
      <c r="D2474" s="3">
        <f t="shared" si="342"/>
        <v>31.8240625</v>
      </c>
      <c r="E2474" s="3">
        <f>MAX(B2474 - D2474/Inputs!$B$5, 0)</f>
        <v>0</v>
      </c>
      <c r="F2474" s="3">
        <f>MAX(D2474*Inputs!$B$5 - B2474, 0)</f>
        <v>6.2801749999999998</v>
      </c>
      <c r="G2474" s="3">
        <f t="shared" si="343"/>
        <v>0.04</v>
      </c>
      <c r="H2474" t="str">
        <f t="shared" si="344"/>
        <v>Charge</v>
      </c>
      <c r="I2474" s="3">
        <f t="shared" si="349"/>
        <v>159.4741358339966</v>
      </c>
      <c r="J2474" s="3">
        <f t="shared" si="350"/>
        <v>0</v>
      </c>
      <c r="K2474" s="3">
        <f>MIN(Inputs!$B$2, (Inputs!$B$8 - I2474)/Inputs!$B$9)</f>
        <v>170</v>
      </c>
      <c r="L2474" s="3">
        <f>MAX(MIN(Inputs!$B$2, I2474*Inputs!$B$10, Inputs!$B$8*Inputs!$B$4 - J2474), 0)</f>
        <v>149.6</v>
      </c>
      <c r="M2474" s="3">
        <f t="shared" si="345"/>
        <v>170</v>
      </c>
      <c r="N2474" s="3">
        <f t="shared" si="346"/>
        <v>0</v>
      </c>
      <c r="O2474" s="3">
        <f>IF(H2474="Reg", MIN(Inputs!$B$2, I2474*Inputs!$B$10, (Inputs!$B$8-I2474)/Inputs!$B$9), 0)</f>
        <v>0</v>
      </c>
      <c r="P2474" s="3">
        <f t="shared" si="347"/>
        <v>-3693.2500000000005</v>
      </c>
      <c r="Q2474" s="3">
        <f t="shared" si="348"/>
        <v>0</v>
      </c>
      <c r="R2474" s="3">
        <f>I2474 + M2474*Inputs!$B$9 - N2474/Inputs!$B$10</f>
        <v>318.9482716679932</v>
      </c>
    </row>
    <row r="2475" spans="1:18" x14ac:dyDescent="0.3">
      <c r="A2475" s="4">
        <v>46126.041666666657</v>
      </c>
      <c r="B2475" s="3">
        <v>29.502500000000001</v>
      </c>
      <c r="C2475" s="3">
        <v>0.04</v>
      </c>
      <c r="D2475" s="3">
        <f t="shared" si="342"/>
        <v>31.8240625</v>
      </c>
      <c r="E2475" s="3">
        <f>MAX(B2475 - D2475/Inputs!$B$5, 0)</f>
        <v>0</v>
      </c>
      <c r="F2475" s="3">
        <f>MAX(D2475*Inputs!$B$5 - B2475, 0)</f>
        <v>0</v>
      </c>
      <c r="G2475" s="3">
        <f t="shared" si="343"/>
        <v>0.04</v>
      </c>
      <c r="H2475" t="str">
        <f t="shared" si="344"/>
        <v>Reg</v>
      </c>
      <c r="I2475" s="3">
        <f t="shared" si="349"/>
        <v>318.9482716679932</v>
      </c>
      <c r="J2475" s="3">
        <f t="shared" si="350"/>
        <v>0</v>
      </c>
      <c r="K2475" s="3">
        <f>MIN(Inputs!$B$2, (Inputs!$B$8 - I2475)/Inputs!$B$9)</f>
        <v>22.44121780453775</v>
      </c>
      <c r="L2475" s="3">
        <f>MAX(MIN(Inputs!$B$2, I2475*Inputs!$B$10, Inputs!$B$8*Inputs!$B$4 - J2475), 0)</f>
        <v>170</v>
      </c>
      <c r="M2475" s="3">
        <f t="shared" si="345"/>
        <v>0</v>
      </c>
      <c r="N2475" s="3">
        <f t="shared" si="346"/>
        <v>0</v>
      </c>
      <c r="O2475" s="3">
        <f>IF(H2475="Reg", MIN(Inputs!$B$2, I2475*Inputs!$B$10, (Inputs!$B$8-I2475)/Inputs!$B$9), 0)</f>
        <v>22.44121780453775</v>
      </c>
      <c r="P2475" s="3">
        <f t="shared" si="347"/>
        <v>0</v>
      </c>
      <c r="Q2475" s="3">
        <f t="shared" si="348"/>
        <v>0.89764871218150999</v>
      </c>
      <c r="R2475" s="3">
        <f>I2475 + M2475*Inputs!$B$9 - N2475/Inputs!$B$10</f>
        <v>318.9482716679932</v>
      </c>
    </row>
    <row r="2476" spans="1:18" x14ac:dyDescent="0.3">
      <c r="A2476" s="4">
        <v>46126.083333333343</v>
      </c>
      <c r="B2476" s="3">
        <v>27.75</v>
      </c>
      <c r="C2476" s="3">
        <v>0.04</v>
      </c>
      <c r="D2476" s="3">
        <f t="shared" si="342"/>
        <v>31.8240625</v>
      </c>
      <c r="E2476" s="3">
        <f>MAX(B2476 - D2476/Inputs!$B$5, 0)</f>
        <v>0</v>
      </c>
      <c r="F2476" s="3">
        <f>MAX(D2476*Inputs!$B$5 - B2476, 0)</f>
        <v>0.25517500000000126</v>
      </c>
      <c r="G2476" s="3">
        <f t="shared" si="343"/>
        <v>0.04</v>
      </c>
      <c r="H2476" t="str">
        <f t="shared" si="344"/>
        <v>Charge</v>
      </c>
      <c r="I2476" s="3">
        <f t="shared" si="349"/>
        <v>318.9482716679932</v>
      </c>
      <c r="J2476" s="3">
        <f t="shared" si="350"/>
        <v>0</v>
      </c>
      <c r="K2476" s="3">
        <f>MIN(Inputs!$B$2, (Inputs!$B$8 - I2476)/Inputs!$B$9)</f>
        <v>22.44121780453775</v>
      </c>
      <c r="L2476" s="3">
        <f>MAX(MIN(Inputs!$B$2, I2476*Inputs!$B$10, Inputs!$B$8*Inputs!$B$4 - J2476), 0)</f>
        <v>170</v>
      </c>
      <c r="M2476" s="3">
        <f t="shared" si="345"/>
        <v>22.44121780453775</v>
      </c>
      <c r="N2476" s="3">
        <f t="shared" si="346"/>
        <v>0</v>
      </c>
      <c r="O2476" s="3">
        <f>IF(H2476="Reg", MIN(Inputs!$B$2, I2476*Inputs!$B$10, (Inputs!$B$8-I2476)/Inputs!$B$9), 0)</f>
        <v>0</v>
      </c>
      <c r="P2476" s="3">
        <f t="shared" si="347"/>
        <v>-622.74379407592255</v>
      </c>
      <c r="Q2476" s="3">
        <f t="shared" si="348"/>
        <v>0</v>
      </c>
      <c r="R2476" s="3">
        <f>I2476 + M2476*Inputs!$B$9 - N2476/Inputs!$B$10</f>
        <v>340</v>
      </c>
    </row>
    <row r="2477" spans="1:18" x14ac:dyDescent="0.3">
      <c r="A2477" s="4">
        <v>46126.125</v>
      </c>
      <c r="B2477" s="3">
        <v>27.024999999999999</v>
      </c>
      <c r="C2477" s="3">
        <v>0.04</v>
      </c>
      <c r="D2477" s="3">
        <f t="shared" si="342"/>
        <v>31.8240625</v>
      </c>
      <c r="E2477" s="3">
        <f>MAX(B2477 - D2477/Inputs!$B$5, 0)</f>
        <v>0</v>
      </c>
      <c r="F2477" s="3">
        <f>MAX(D2477*Inputs!$B$5 - B2477, 0)</f>
        <v>0.98017500000000268</v>
      </c>
      <c r="G2477" s="3">
        <f t="shared" si="343"/>
        <v>0.04</v>
      </c>
      <c r="H2477" t="str">
        <f t="shared" si="344"/>
        <v>Charge</v>
      </c>
      <c r="I2477" s="3">
        <f t="shared" si="349"/>
        <v>340</v>
      </c>
      <c r="J2477" s="3">
        <f t="shared" si="350"/>
        <v>0</v>
      </c>
      <c r="K2477" s="3">
        <f>MIN(Inputs!$B$2, (Inputs!$B$8 - I2477)/Inputs!$B$9)</f>
        <v>0</v>
      </c>
      <c r="L2477" s="3">
        <f>MAX(MIN(Inputs!$B$2, I2477*Inputs!$B$10, Inputs!$B$8*Inputs!$B$4 - J2477), 0)</f>
        <v>170</v>
      </c>
      <c r="M2477" s="3">
        <f t="shared" si="345"/>
        <v>0</v>
      </c>
      <c r="N2477" s="3">
        <f t="shared" si="346"/>
        <v>0</v>
      </c>
      <c r="O2477" s="3">
        <f>IF(H2477="Reg", MIN(Inputs!$B$2, I2477*Inputs!$B$10, (Inputs!$B$8-I2477)/Inputs!$B$9), 0)</f>
        <v>0</v>
      </c>
      <c r="P2477" s="3">
        <f t="shared" si="347"/>
        <v>0</v>
      </c>
      <c r="Q2477" s="3">
        <f t="shared" si="348"/>
        <v>0</v>
      </c>
      <c r="R2477" s="3">
        <f>I2477 + M2477*Inputs!$B$9 - N2477/Inputs!$B$10</f>
        <v>340</v>
      </c>
    </row>
    <row r="2478" spans="1:18" x14ac:dyDescent="0.3">
      <c r="A2478" s="4">
        <v>46126.166666666657</v>
      </c>
      <c r="B2478" s="3">
        <v>25.19</v>
      </c>
      <c r="C2478" s="3">
        <v>0.05</v>
      </c>
      <c r="D2478" s="3">
        <f t="shared" si="342"/>
        <v>31.8240625</v>
      </c>
      <c r="E2478" s="3">
        <f>MAX(B2478 - D2478/Inputs!$B$5, 0)</f>
        <v>0</v>
      </c>
      <c r="F2478" s="3">
        <f>MAX(D2478*Inputs!$B$5 - B2478, 0)</f>
        <v>2.815175</v>
      </c>
      <c r="G2478" s="3">
        <f t="shared" si="343"/>
        <v>0.05</v>
      </c>
      <c r="H2478" t="str">
        <f t="shared" si="344"/>
        <v>Charge</v>
      </c>
      <c r="I2478" s="3">
        <f t="shared" si="349"/>
        <v>340</v>
      </c>
      <c r="J2478" s="3">
        <f t="shared" si="350"/>
        <v>0</v>
      </c>
      <c r="K2478" s="3">
        <f>MIN(Inputs!$B$2, (Inputs!$B$8 - I2478)/Inputs!$B$9)</f>
        <v>0</v>
      </c>
      <c r="L2478" s="3">
        <f>MAX(MIN(Inputs!$B$2, I2478*Inputs!$B$10, Inputs!$B$8*Inputs!$B$4 - J2478), 0)</f>
        <v>170</v>
      </c>
      <c r="M2478" s="3">
        <f t="shared" si="345"/>
        <v>0</v>
      </c>
      <c r="N2478" s="3">
        <f t="shared" si="346"/>
        <v>0</v>
      </c>
      <c r="O2478" s="3">
        <f>IF(H2478="Reg", MIN(Inputs!$B$2, I2478*Inputs!$B$10, (Inputs!$B$8-I2478)/Inputs!$B$9), 0)</f>
        <v>0</v>
      </c>
      <c r="P2478" s="3">
        <f t="shared" si="347"/>
        <v>0</v>
      </c>
      <c r="Q2478" s="3">
        <f t="shared" si="348"/>
        <v>0</v>
      </c>
      <c r="R2478" s="3">
        <f>I2478 + M2478*Inputs!$B$9 - N2478/Inputs!$B$10</f>
        <v>340</v>
      </c>
    </row>
    <row r="2479" spans="1:18" x14ac:dyDescent="0.3">
      <c r="A2479" s="4">
        <v>46126.208333333343</v>
      </c>
      <c r="B2479" s="3">
        <v>27.240000000000002</v>
      </c>
      <c r="C2479" s="3">
        <v>0.05</v>
      </c>
      <c r="D2479" s="3">
        <f t="shared" si="342"/>
        <v>31.8240625</v>
      </c>
      <c r="E2479" s="3">
        <f>MAX(B2479 - D2479/Inputs!$B$5, 0)</f>
        <v>0</v>
      </c>
      <c r="F2479" s="3">
        <f>MAX(D2479*Inputs!$B$5 - B2479, 0)</f>
        <v>0.76517499999999927</v>
      </c>
      <c r="G2479" s="3">
        <f t="shared" si="343"/>
        <v>0.05</v>
      </c>
      <c r="H2479" t="str">
        <f t="shared" si="344"/>
        <v>Charge</v>
      </c>
      <c r="I2479" s="3">
        <f t="shared" si="349"/>
        <v>340</v>
      </c>
      <c r="J2479" s="3">
        <f t="shared" si="350"/>
        <v>0</v>
      </c>
      <c r="K2479" s="3">
        <f>MIN(Inputs!$B$2, (Inputs!$B$8 - I2479)/Inputs!$B$9)</f>
        <v>0</v>
      </c>
      <c r="L2479" s="3">
        <f>MAX(MIN(Inputs!$B$2, I2479*Inputs!$B$10, Inputs!$B$8*Inputs!$B$4 - J2479), 0)</f>
        <v>170</v>
      </c>
      <c r="M2479" s="3">
        <f t="shared" si="345"/>
        <v>0</v>
      </c>
      <c r="N2479" s="3">
        <f t="shared" si="346"/>
        <v>0</v>
      </c>
      <c r="O2479" s="3">
        <f>IF(H2479="Reg", MIN(Inputs!$B$2, I2479*Inputs!$B$10, (Inputs!$B$8-I2479)/Inputs!$B$9), 0)</f>
        <v>0</v>
      </c>
      <c r="P2479" s="3">
        <f t="shared" si="347"/>
        <v>0</v>
      </c>
      <c r="Q2479" s="3">
        <f t="shared" si="348"/>
        <v>0</v>
      </c>
      <c r="R2479" s="3">
        <f>I2479 + M2479*Inputs!$B$9 - N2479/Inputs!$B$10</f>
        <v>340</v>
      </c>
    </row>
    <row r="2480" spans="1:18" x14ac:dyDescent="0.3">
      <c r="A2480" s="4">
        <v>46126.25</v>
      </c>
      <c r="B2480" s="3">
        <v>28.797499999999999</v>
      </c>
      <c r="C2480" s="3">
        <v>7.0000000000000007E-2</v>
      </c>
      <c r="D2480" s="3">
        <f t="shared" si="342"/>
        <v>31.8240625</v>
      </c>
      <c r="E2480" s="3">
        <f>MAX(B2480 - D2480/Inputs!$B$5, 0)</f>
        <v>0</v>
      </c>
      <c r="F2480" s="3">
        <f>MAX(D2480*Inputs!$B$5 - B2480, 0)</f>
        <v>0</v>
      </c>
      <c r="G2480" s="3">
        <f t="shared" si="343"/>
        <v>7.0000000000000007E-2</v>
      </c>
      <c r="H2480" t="str">
        <f t="shared" si="344"/>
        <v>Reg</v>
      </c>
      <c r="I2480" s="3">
        <f t="shared" si="349"/>
        <v>340</v>
      </c>
      <c r="J2480" s="3">
        <f t="shared" si="350"/>
        <v>0</v>
      </c>
      <c r="K2480" s="3">
        <f>MIN(Inputs!$B$2, (Inputs!$B$8 - I2480)/Inputs!$B$9)</f>
        <v>0</v>
      </c>
      <c r="L2480" s="3">
        <f>MAX(MIN(Inputs!$B$2, I2480*Inputs!$B$10, Inputs!$B$8*Inputs!$B$4 - J2480), 0)</f>
        <v>170</v>
      </c>
      <c r="M2480" s="3">
        <f t="shared" si="345"/>
        <v>0</v>
      </c>
      <c r="N2480" s="3">
        <f t="shared" si="346"/>
        <v>0</v>
      </c>
      <c r="O2480" s="3">
        <f>IF(H2480="Reg", MIN(Inputs!$B$2, I2480*Inputs!$B$10, (Inputs!$B$8-I2480)/Inputs!$B$9), 0)</f>
        <v>0</v>
      </c>
      <c r="P2480" s="3">
        <f t="shared" si="347"/>
        <v>0</v>
      </c>
      <c r="Q2480" s="3">
        <f t="shared" si="348"/>
        <v>0</v>
      </c>
      <c r="R2480" s="3">
        <f>I2480 + M2480*Inputs!$B$9 - N2480/Inputs!$B$10</f>
        <v>340</v>
      </c>
    </row>
    <row r="2481" spans="1:18" x14ac:dyDescent="0.3">
      <c r="A2481" s="4">
        <v>46126.291666666657</v>
      </c>
      <c r="B2481" s="3">
        <v>31.114999999999998</v>
      </c>
      <c r="C2481" s="3">
        <v>1.5</v>
      </c>
      <c r="D2481" s="3">
        <f t="shared" si="342"/>
        <v>31.8240625</v>
      </c>
      <c r="E2481" s="3">
        <f>MAX(B2481 - D2481/Inputs!$B$5, 0)</f>
        <v>0</v>
      </c>
      <c r="F2481" s="3">
        <f>MAX(D2481*Inputs!$B$5 - B2481, 0)</f>
        <v>0</v>
      </c>
      <c r="G2481" s="3">
        <f t="shared" si="343"/>
        <v>1.5</v>
      </c>
      <c r="H2481" t="str">
        <f t="shared" si="344"/>
        <v>Reg</v>
      </c>
      <c r="I2481" s="3">
        <f t="shared" si="349"/>
        <v>340</v>
      </c>
      <c r="J2481" s="3">
        <f t="shared" si="350"/>
        <v>0</v>
      </c>
      <c r="K2481" s="3">
        <f>MIN(Inputs!$B$2, (Inputs!$B$8 - I2481)/Inputs!$B$9)</f>
        <v>0</v>
      </c>
      <c r="L2481" s="3">
        <f>MAX(MIN(Inputs!$B$2, I2481*Inputs!$B$10, Inputs!$B$8*Inputs!$B$4 - J2481), 0)</f>
        <v>170</v>
      </c>
      <c r="M2481" s="3">
        <f t="shared" si="345"/>
        <v>0</v>
      </c>
      <c r="N2481" s="3">
        <f t="shared" si="346"/>
        <v>0</v>
      </c>
      <c r="O2481" s="3">
        <f>IF(H2481="Reg", MIN(Inputs!$B$2, I2481*Inputs!$B$10, (Inputs!$B$8-I2481)/Inputs!$B$9), 0)</f>
        <v>0</v>
      </c>
      <c r="P2481" s="3">
        <f t="shared" si="347"/>
        <v>0</v>
      </c>
      <c r="Q2481" s="3">
        <f t="shared" si="348"/>
        <v>0</v>
      </c>
      <c r="R2481" s="3">
        <f>I2481 + M2481*Inputs!$B$9 - N2481/Inputs!$B$10</f>
        <v>340</v>
      </c>
    </row>
    <row r="2482" spans="1:18" x14ac:dyDescent="0.3">
      <c r="A2482" s="4">
        <v>46126.333333333343</v>
      </c>
      <c r="B2482" s="3">
        <v>25.487500000000001</v>
      </c>
      <c r="C2482" s="3">
        <v>1.04</v>
      </c>
      <c r="D2482" s="3">
        <f t="shared" si="342"/>
        <v>31.8240625</v>
      </c>
      <c r="E2482" s="3">
        <f>MAX(B2482 - D2482/Inputs!$B$5, 0)</f>
        <v>0</v>
      </c>
      <c r="F2482" s="3">
        <f>MAX(D2482*Inputs!$B$5 - B2482, 0)</f>
        <v>2.5176750000000006</v>
      </c>
      <c r="G2482" s="3">
        <f t="shared" si="343"/>
        <v>1.04</v>
      </c>
      <c r="H2482" t="str">
        <f t="shared" si="344"/>
        <v>Charge</v>
      </c>
      <c r="I2482" s="3">
        <f t="shared" si="349"/>
        <v>340</v>
      </c>
      <c r="J2482" s="3">
        <f t="shared" si="350"/>
        <v>0</v>
      </c>
      <c r="K2482" s="3">
        <f>MIN(Inputs!$B$2, (Inputs!$B$8 - I2482)/Inputs!$B$9)</f>
        <v>0</v>
      </c>
      <c r="L2482" s="3">
        <f>MAX(MIN(Inputs!$B$2, I2482*Inputs!$B$10, Inputs!$B$8*Inputs!$B$4 - J2482), 0)</f>
        <v>170</v>
      </c>
      <c r="M2482" s="3">
        <f t="shared" si="345"/>
        <v>0</v>
      </c>
      <c r="N2482" s="3">
        <f t="shared" si="346"/>
        <v>0</v>
      </c>
      <c r="O2482" s="3">
        <f>IF(H2482="Reg", MIN(Inputs!$B$2, I2482*Inputs!$B$10, (Inputs!$B$8-I2482)/Inputs!$B$9), 0)</f>
        <v>0</v>
      </c>
      <c r="P2482" s="3">
        <f t="shared" si="347"/>
        <v>0</v>
      </c>
      <c r="Q2482" s="3">
        <f t="shared" si="348"/>
        <v>0</v>
      </c>
      <c r="R2482" s="3">
        <f>I2482 + M2482*Inputs!$B$9 - N2482/Inputs!$B$10</f>
        <v>340</v>
      </c>
    </row>
    <row r="2483" spans="1:18" x14ac:dyDescent="0.3">
      <c r="A2483" s="4">
        <v>46126.375</v>
      </c>
      <c r="B2483" s="3">
        <v>18.86</v>
      </c>
      <c r="C2483" s="3">
        <v>0.56999999999999995</v>
      </c>
      <c r="D2483" s="3">
        <f t="shared" si="342"/>
        <v>31.8240625</v>
      </c>
      <c r="E2483" s="3">
        <f>MAX(B2483 - D2483/Inputs!$B$5, 0)</f>
        <v>0</v>
      </c>
      <c r="F2483" s="3">
        <f>MAX(D2483*Inputs!$B$5 - B2483, 0)</f>
        <v>9.1451750000000018</v>
      </c>
      <c r="G2483" s="3">
        <f t="shared" si="343"/>
        <v>0.56999999999999995</v>
      </c>
      <c r="H2483" t="str">
        <f t="shared" si="344"/>
        <v>Charge</v>
      </c>
      <c r="I2483" s="3">
        <f t="shared" si="349"/>
        <v>340</v>
      </c>
      <c r="J2483" s="3">
        <f t="shared" si="350"/>
        <v>0</v>
      </c>
      <c r="K2483" s="3">
        <f>MIN(Inputs!$B$2, (Inputs!$B$8 - I2483)/Inputs!$B$9)</f>
        <v>0</v>
      </c>
      <c r="L2483" s="3">
        <f>MAX(MIN(Inputs!$B$2, I2483*Inputs!$B$10, Inputs!$B$8*Inputs!$B$4 - J2483), 0)</f>
        <v>170</v>
      </c>
      <c r="M2483" s="3">
        <f t="shared" si="345"/>
        <v>0</v>
      </c>
      <c r="N2483" s="3">
        <f t="shared" si="346"/>
        <v>0</v>
      </c>
      <c r="O2483" s="3">
        <f>IF(H2483="Reg", MIN(Inputs!$B$2, I2483*Inputs!$B$10, (Inputs!$B$8-I2483)/Inputs!$B$9), 0)</f>
        <v>0</v>
      </c>
      <c r="P2483" s="3">
        <f t="shared" si="347"/>
        <v>0</v>
      </c>
      <c r="Q2483" s="3">
        <f t="shared" si="348"/>
        <v>0</v>
      </c>
      <c r="R2483" s="3">
        <f>I2483 + M2483*Inputs!$B$9 - N2483/Inputs!$B$10</f>
        <v>340</v>
      </c>
    </row>
    <row r="2484" spans="1:18" x14ac:dyDescent="0.3">
      <c r="A2484" s="4">
        <v>46126.416666666657</v>
      </c>
      <c r="B2484" s="3">
        <v>19.327500000000001</v>
      </c>
      <c r="C2484" s="3">
        <v>0.52</v>
      </c>
      <c r="D2484" s="3">
        <f t="shared" si="342"/>
        <v>31.8240625</v>
      </c>
      <c r="E2484" s="3">
        <f>MAX(B2484 - D2484/Inputs!$B$5, 0)</f>
        <v>0</v>
      </c>
      <c r="F2484" s="3">
        <f>MAX(D2484*Inputs!$B$5 - B2484, 0)</f>
        <v>8.6776750000000007</v>
      </c>
      <c r="G2484" s="3">
        <f t="shared" si="343"/>
        <v>0.52</v>
      </c>
      <c r="H2484" t="str">
        <f t="shared" si="344"/>
        <v>Charge</v>
      </c>
      <c r="I2484" s="3">
        <f t="shared" si="349"/>
        <v>340</v>
      </c>
      <c r="J2484" s="3">
        <f t="shared" si="350"/>
        <v>0</v>
      </c>
      <c r="K2484" s="3">
        <f>MIN(Inputs!$B$2, (Inputs!$B$8 - I2484)/Inputs!$B$9)</f>
        <v>0</v>
      </c>
      <c r="L2484" s="3">
        <f>MAX(MIN(Inputs!$B$2, I2484*Inputs!$B$10, Inputs!$B$8*Inputs!$B$4 - J2484), 0)</f>
        <v>170</v>
      </c>
      <c r="M2484" s="3">
        <f t="shared" si="345"/>
        <v>0</v>
      </c>
      <c r="N2484" s="3">
        <f t="shared" si="346"/>
        <v>0</v>
      </c>
      <c r="O2484" s="3">
        <f>IF(H2484="Reg", MIN(Inputs!$B$2, I2484*Inputs!$B$10, (Inputs!$B$8-I2484)/Inputs!$B$9), 0)</f>
        <v>0</v>
      </c>
      <c r="P2484" s="3">
        <f t="shared" si="347"/>
        <v>0</v>
      </c>
      <c r="Q2484" s="3">
        <f t="shared" si="348"/>
        <v>0</v>
      </c>
      <c r="R2484" s="3">
        <f>I2484 + M2484*Inputs!$B$9 - N2484/Inputs!$B$10</f>
        <v>340</v>
      </c>
    </row>
    <row r="2485" spans="1:18" x14ac:dyDescent="0.3">
      <c r="A2485" s="4">
        <v>46126.458333333343</v>
      </c>
      <c r="B2485" s="3">
        <v>19.777500000000003</v>
      </c>
      <c r="C2485" s="3">
        <v>0.5</v>
      </c>
      <c r="D2485" s="3">
        <f t="shared" si="342"/>
        <v>31.8240625</v>
      </c>
      <c r="E2485" s="3">
        <f>MAX(B2485 - D2485/Inputs!$B$5, 0)</f>
        <v>0</v>
      </c>
      <c r="F2485" s="3">
        <f>MAX(D2485*Inputs!$B$5 - B2485, 0)</f>
        <v>8.2276749999999979</v>
      </c>
      <c r="G2485" s="3">
        <f t="shared" si="343"/>
        <v>0.5</v>
      </c>
      <c r="H2485" t="str">
        <f t="shared" si="344"/>
        <v>Charge</v>
      </c>
      <c r="I2485" s="3">
        <f t="shared" si="349"/>
        <v>340</v>
      </c>
      <c r="J2485" s="3">
        <f t="shared" si="350"/>
        <v>0</v>
      </c>
      <c r="K2485" s="3">
        <f>MIN(Inputs!$B$2, (Inputs!$B$8 - I2485)/Inputs!$B$9)</f>
        <v>0</v>
      </c>
      <c r="L2485" s="3">
        <f>MAX(MIN(Inputs!$B$2, I2485*Inputs!$B$10, Inputs!$B$8*Inputs!$B$4 - J2485), 0)</f>
        <v>170</v>
      </c>
      <c r="M2485" s="3">
        <f t="shared" si="345"/>
        <v>0</v>
      </c>
      <c r="N2485" s="3">
        <f t="shared" si="346"/>
        <v>0</v>
      </c>
      <c r="O2485" s="3">
        <f>IF(H2485="Reg", MIN(Inputs!$B$2, I2485*Inputs!$B$10, (Inputs!$B$8-I2485)/Inputs!$B$9), 0)</f>
        <v>0</v>
      </c>
      <c r="P2485" s="3">
        <f t="shared" si="347"/>
        <v>0</v>
      </c>
      <c r="Q2485" s="3">
        <f t="shared" si="348"/>
        <v>0</v>
      </c>
      <c r="R2485" s="3">
        <f>I2485 + M2485*Inputs!$B$9 - N2485/Inputs!$B$10</f>
        <v>340</v>
      </c>
    </row>
    <row r="2486" spans="1:18" x14ac:dyDescent="0.3">
      <c r="A2486" s="4">
        <v>46126.5</v>
      </c>
      <c r="B2486" s="3">
        <v>20.89</v>
      </c>
      <c r="C2486" s="3">
        <v>0.5</v>
      </c>
      <c r="D2486" s="3">
        <f t="shared" si="342"/>
        <v>31.8240625</v>
      </c>
      <c r="E2486" s="3">
        <f>MAX(B2486 - D2486/Inputs!$B$5, 0)</f>
        <v>0</v>
      </c>
      <c r="F2486" s="3">
        <f>MAX(D2486*Inputs!$B$5 - B2486, 0)</f>
        <v>7.1151750000000007</v>
      </c>
      <c r="G2486" s="3">
        <f t="shared" si="343"/>
        <v>0.5</v>
      </c>
      <c r="H2486" t="str">
        <f t="shared" si="344"/>
        <v>Charge</v>
      </c>
      <c r="I2486" s="3">
        <f t="shared" si="349"/>
        <v>340</v>
      </c>
      <c r="J2486" s="3">
        <f t="shared" si="350"/>
        <v>0</v>
      </c>
      <c r="K2486" s="3">
        <f>MIN(Inputs!$B$2, (Inputs!$B$8 - I2486)/Inputs!$B$9)</f>
        <v>0</v>
      </c>
      <c r="L2486" s="3">
        <f>MAX(MIN(Inputs!$B$2, I2486*Inputs!$B$10, Inputs!$B$8*Inputs!$B$4 - J2486), 0)</f>
        <v>170</v>
      </c>
      <c r="M2486" s="3">
        <f t="shared" si="345"/>
        <v>0</v>
      </c>
      <c r="N2486" s="3">
        <f t="shared" si="346"/>
        <v>0</v>
      </c>
      <c r="O2486" s="3">
        <f>IF(H2486="Reg", MIN(Inputs!$B$2, I2486*Inputs!$B$10, (Inputs!$B$8-I2486)/Inputs!$B$9), 0)</f>
        <v>0</v>
      </c>
      <c r="P2486" s="3">
        <f t="shared" si="347"/>
        <v>0</v>
      </c>
      <c r="Q2486" s="3">
        <f t="shared" si="348"/>
        <v>0</v>
      </c>
      <c r="R2486" s="3">
        <f>I2486 + M2486*Inputs!$B$9 - N2486/Inputs!$B$10</f>
        <v>340</v>
      </c>
    </row>
    <row r="2487" spans="1:18" x14ac:dyDescent="0.3">
      <c r="A2487" s="4">
        <v>46126.541666666657</v>
      </c>
      <c r="B2487" s="3">
        <v>27.977499999999999</v>
      </c>
      <c r="C2487" s="3">
        <v>0.51</v>
      </c>
      <c r="D2487" s="3">
        <f t="shared" si="342"/>
        <v>31.8240625</v>
      </c>
      <c r="E2487" s="3">
        <f>MAX(B2487 - D2487/Inputs!$B$5, 0)</f>
        <v>0</v>
      </c>
      <c r="F2487" s="3">
        <f>MAX(D2487*Inputs!$B$5 - B2487, 0)</f>
        <v>2.7675000000002115E-2</v>
      </c>
      <c r="G2487" s="3">
        <f t="shared" si="343"/>
        <v>0.51</v>
      </c>
      <c r="H2487" t="str">
        <f t="shared" si="344"/>
        <v>Reg</v>
      </c>
      <c r="I2487" s="3">
        <f t="shared" si="349"/>
        <v>340</v>
      </c>
      <c r="J2487" s="3">
        <f t="shared" si="350"/>
        <v>0</v>
      </c>
      <c r="K2487" s="3">
        <f>MIN(Inputs!$B$2, (Inputs!$B$8 - I2487)/Inputs!$B$9)</f>
        <v>0</v>
      </c>
      <c r="L2487" s="3">
        <f>MAX(MIN(Inputs!$B$2, I2487*Inputs!$B$10, Inputs!$B$8*Inputs!$B$4 - J2487), 0)</f>
        <v>170</v>
      </c>
      <c r="M2487" s="3">
        <f t="shared" si="345"/>
        <v>0</v>
      </c>
      <c r="N2487" s="3">
        <f t="shared" si="346"/>
        <v>0</v>
      </c>
      <c r="O2487" s="3">
        <f>IF(H2487="Reg", MIN(Inputs!$B$2, I2487*Inputs!$B$10, (Inputs!$B$8-I2487)/Inputs!$B$9), 0)</f>
        <v>0</v>
      </c>
      <c r="P2487" s="3">
        <f t="shared" si="347"/>
        <v>0</v>
      </c>
      <c r="Q2487" s="3">
        <f t="shared" si="348"/>
        <v>0</v>
      </c>
      <c r="R2487" s="3">
        <f>I2487 + M2487*Inputs!$B$9 - N2487/Inputs!$B$10</f>
        <v>340</v>
      </c>
    </row>
    <row r="2488" spans="1:18" x14ac:dyDescent="0.3">
      <c r="A2488" s="4">
        <v>46126.583333333343</v>
      </c>
      <c r="B2488" s="3">
        <v>33.0625</v>
      </c>
      <c r="C2488" s="3">
        <v>0.98</v>
      </c>
      <c r="D2488" s="3">
        <f t="shared" si="342"/>
        <v>31.8240625</v>
      </c>
      <c r="E2488" s="3">
        <f>MAX(B2488 - D2488/Inputs!$B$5, 0)</f>
        <v>0</v>
      </c>
      <c r="F2488" s="3">
        <f>MAX(D2488*Inputs!$B$5 - B2488, 0)</f>
        <v>0</v>
      </c>
      <c r="G2488" s="3">
        <f t="shared" si="343"/>
        <v>0.98</v>
      </c>
      <c r="H2488" t="str">
        <f t="shared" si="344"/>
        <v>Reg</v>
      </c>
      <c r="I2488" s="3">
        <f t="shared" si="349"/>
        <v>340</v>
      </c>
      <c r="J2488" s="3">
        <f t="shared" si="350"/>
        <v>0</v>
      </c>
      <c r="K2488" s="3">
        <f>MIN(Inputs!$B$2, (Inputs!$B$8 - I2488)/Inputs!$B$9)</f>
        <v>0</v>
      </c>
      <c r="L2488" s="3">
        <f>MAX(MIN(Inputs!$B$2, I2488*Inputs!$B$10, Inputs!$B$8*Inputs!$B$4 - J2488), 0)</f>
        <v>170</v>
      </c>
      <c r="M2488" s="3">
        <f t="shared" si="345"/>
        <v>0</v>
      </c>
      <c r="N2488" s="3">
        <f t="shared" si="346"/>
        <v>0</v>
      </c>
      <c r="O2488" s="3">
        <f>IF(H2488="Reg", MIN(Inputs!$B$2, I2488*Inputs!$B$10, (Inputs!$B$8-I2488)/Inputs!$B$9), 0)</f>
        <v>0</v>
      </c>
      <c r="P2488" s="3">
        <f t="shared" si="347"/>
        <v>0</v>
      </c>
      <c r="Q2488" s="3">
        <f t="shared" si="348"/>
        <v>0</v>
      </c>
      <c r="R2488" s="3">
        <f>I2488 + M2488*Inputs!$B$9 - N2488/Inputs!$B$10</f>
        <v>340</v>
      </c>
    </row>
    <row r="2489" spans="1:18" x14ac:dyDescent="0.3">
      <c r="A2489" s="4">
        <v>46126.625</v>
      </c>
      <c r="B2489" s="3">
        <v>38.42</v>
      </c>
      <c r="C2489" s="3">
        <v>1</v>
      </c>
      <c r="D2489" s="3">
        <f t="shared" si="342"/>
        <v>31.8240625</v>
      </c>
      <c r="E2489" s="3">
        <f>MAX(B2489 - D2489/Inputs!$B$5, 0)</f>
        <v>2.2562926136363686</v>
      </c>
      <c r="F2489" s="3">
        <f>MAX(D2489*Inputs!$B$5 - B2489, 0)</f>
        <v>0</v>
      </c>
      <c r="G2489" s="3">
        <f t="shared" si="343"/>
        <v>1</v>
      </c>
      <c r="H2489" t="str">
        <f t="shared" si="344"/>
        <v>Discharge</v>
      </c>
      <c r="I2489" s="3">
        <f t="shared" si="349"/>
        <v>340</v>
      </c>
      <c r="J2489" s="3">
        <f t="shared" si="350"/>
        <v>0</v>
      </c>
      <c r="K2489" s="3">
        <f>MIN(Inputs!$B$2, (Inputs!$B$8 - I2489)/Inputs!$B$9)</f>
        <v>0</v>
      </c>
      <c r="L2489" s="3">
        <f>MAX(MIN(Inputs!$B$2, I2489*Inputs!$B$10, Inputs!$B$8*Inputs!$B$4 - J2489), 0)</f>
        <v>170</v>
      </c>
      <c r="M2489" s="3">
        <f t="shared" si="345"/>
        <v>0</v>
      </c>
      <c r="N2489" s="3">
        <f t="shared" si="346"/>
        <v>170</v>
      </c>
      <c r="O2489" s="3">
        <f>IF(H2489="Reg", MIN(Inputs!$B$2, I2489*Inputs!$B$10, (Inputs!$B$8-I2489)/Inputs!$B$9), 0)</f>
        <v>0</v>
      </c>
      <c r="P2489" s="3">
        <f t="shared" si="347"/>
        <v>6531.4000000000005</v>
      </c>
      <c r="Q2489" s="3">
        <f t="shared" si="348"/>
        <v>0</v>
      </c>
      <c r="R2489" s="3">
        <f>I2489 + M2489*Inputs!$B$9 - N2489/Inputs!$B$10</f>
        <v>158.77939109773115</v>
      </c>
    </row>
    <row r="2490" spans="1:18" x14ac:dyDescent="0.3">
      <c r="A2490" s="4">
        <v>46126.666666666657</v>
      </c>
      <c r="B2490" s="3">
        <v>36.855000000000004</v>
      </c>
      <c r="C2490" s="3">
        <v>1.1000000000000001</v>
      </c>
      <c r="D2490" s="3">
        <f t="shared" si="342"/>
        <v>31.8240625</v>
      </c>
      <c r="E2490" s="3">
        <f>MAX(B2490 - D2490/Inputs!$B$5, 0)</f>
        <v>0.69129261363637085</v>
      </c>
      <c r="F2490" s="3">
        <f>MAX(D2490*Inputs!$B$5 - B2490, 0)</f>
        <v>0</v>
      </c>
      <c r="G2490" s="3">
        <f t="shared" si="343"/>
        <v>1.1000000000000001</v>
      </c>
      <c r="H2490" t="str">
        <f t="shared" si="344"/>
        <v>Reg</v>
      </c>
      <c r="I2490" s="3">
        <f t="shared" si="349"/>
        <v>158.77939109773115</v>
      </c>
      <c r="J2490" s="3">
        <f t="shared" si="350"/>
        <v>170</v>
      </c>
      <c r="K2490" s="3">
        <f>MIN(Inputs!$B$2, (Inputs!$B$8 - I2490)/Inputs!$B$9)</f>
        <v>170</v>
      </c>
      <c r="L2490" s="3">
        <f>MAX(MIN(Inputs!$B$2, I2490*Inputs!$B$10, Inputs!$B$8*Inputs!$B$4 - J2490), 0)</f>
        <v>148.94827166799323</v>
      </c>
      <c r="M2490" s="3">
        <f t="shared" si="345"/>
        <v>0</v>
      </c>
      <c r="N2490" s="3">
        <f t="shared" si="346"/>
        <v>0</v>
      </c>
      <c r="O2490" s="3">
        <f>IF(H2490="Reg", MIN(Inputs!$B$2, I2490*Inputs!$B$10, (Inputs!$B$8-I2490)/Inputs!$B$9), 0)</f>
        <v>148.94827166799323</v>
      </c>
      <c r="P2490" s="3">
        <f t="shared" si="347"/>
        <v>0</v>
      </c>
      <c r="Q2490" s="3">
        <f t="shared" si="348"/>
        <v>163.84309883479256</v>
      </c>
      <c r="R2490" s="3">
        <f>I2490 + M2490*Inputs!$B$9 - N2490/Inputs!$B$10</f>
        <v>158.77939109773115</v>
      </c>
    </row>
    <row r="2491" spans="1:18" x14ac:dyDescent="0.3">
      <c r="A2491" s="4">
        <v>46126.708333333343</v>
      </c>
      <c r="B2491" s="3">
        <v>34.435000000000002</v>
      </c>
      <c r="C2491" s="3">
        <v>1</v>
      </c>
      <c r="D2491" s="3">
        <f t="shared" si="342"/>
        <v>31.8240625</v>
      </c>
      <c r="E2491" s="3">
        <f>MAX(B2491 - D2491/Inputs!$B$5, 0)</f>
        <v>0</v>
      </c>
      <c r="F2491" s="3">
        <f>MAX(D2491*Inputs!$B$5 - B2491, 0)</f>
        <v>0</v>
      </c>
      <c r="G2491" s="3">
        <f t="shared" si="343"/>
        <v>1</v>
      </c>
      <c r="H2491" t="str">
        <f t="shared" si="344"/>
        <v>Reg</v>
      </c>
      <c r="I2491" s="3">
        <f t="shared" si="349"/>
        <v>158.77939109773115</v>
      </c>
      <c r="J2491" s="3">
        <f t="shared" si="350"/>
        <v>170</v>
      </c>
      <c r="K2491" s="3">
        <f>MIN(Inputs!$B$2, (Inputs!$B$8 - I2491)/Inputs!$B$9)</f>
        <v>170</v>
      </c>
      <c r="L2491" s="3">
        <f>MAX(MIN(Inputs!$B$2, I2491*Inputs!$B$10, Inputs!$B$8*Inputs!$B$4 - J2491), 0)</f>
        <v>148.94827166799323</v>
      </c>
      <c r="M2491" s="3">
        <f t="shared" si="345"/>
        <v>0</v>
      </c>
      <c r="N2491" s="3">
        <f t="shared" si="346"/>
        <v>0</v>
      </c>
      <c r="O2491" s="3">
        <f>IF(H2491="Reg", MIN(Inputs!$B$2, I2491*Inputs!$B$10, (Inputs!$B$8-I2491)/Inputs!$B$9), 0)</f>
        <v>148.94827166799323</v>
      </c>
      <c r="P2491" s="3">
        <f t="shared" si="347"/>
        <v>0</v>
      </c>
      <c r="Q2491" s="3">
        <f t="shared" si="348"/>
        <v>148.94827166799323</v>
      </c>
      <c r="R2491" s="3">
        <f>I2491 + M2491*Inputs!$B$9 - N2491/Inputs!$B$10</f>
        <v>158.77939109773115</v>
      </c>
    </row>
    <row r="2492" spans="1:18" x14ac:dyDescent="0.3">
      <c r="A2492" s="4">
        <v>46126.75</v>
      </c>
      <c r="B2492" s="3">
        <v>37.375</v>
      </c>
      <c r="C2492" s="3">
        <v>25.38</v>
      </c>
      <c r="D2492" s="3">
        <f t="shared" si="342"/>
        <v>31.8240625</v>
      </c>
      <c r="E2492" s="3">
        <f>MAX(B2492 - D2492/Inputs!$B$5, 0)</f>
        <v>1.2112926136363669</v>
      </c>
      <c r="F2492" s="3">
        <f>MAX(D2492*Inputs!$B$5 - B2492, 0)</f>
        <v>0</v>
      </c>
      <c r="G2492" s="3">
        <f t="shared" si="343"/>
        <v>25.38</v>
      </c>
      <c r="H2492" t="str">
        <f t="shared" si="344"/>
        <v>Reg</v>
      </c>
      <c r="I2492" s="3">
        <f t="shared" si="349"/>
        <v>158.77939109773115</v>
      </c>
      <c r="J2492" s="3">
        <f t="shared" si="350"/>
        <v>170</v>
      </c>
      <c r="K2492" s="3">
        <f>MIN(Inputs!$B$2, (Inputs!$B$8 - I2492)/Inputs!$B$9)</f>
        <v>170</v>
      </c>
      <c r="L2492" s="3">
        <f>MAX(MIN(Inputs!$B$2, I2492*Inputs!$B$10, Inputs!$B$8*Inputs!$B$4 - J2492), 0)</f>
        <v>148.94827166799323</v>
      </c>
      <c r="M2492" s="3">
        <f t="shared" si="345"/>
        <v>0</v>
      </c>
      <c r="N2492" s="3">
        <f t="shared" si="346"/>
        <v>0</v>
      </c>
      <c r="O2492" s="3">
        <f>IF(H2492="Reg", MIN(Inputs!$B$2, I2492*Inputs!$B$10, (Inputs!$B$8-I2492)/Inputs!$B$9), 0)</f>
        <v>148.94827166799323</v>
      </c>
      <c r="P2492" s="3">
        <f t="shared" si="347"/>
        <v>0</v>
      </c>
      <c r="Q2492" s="3">
        <f t="shared" si="348"/>
        <v>3780.3071349336678</v>
      </c>
      <c r="R2492" s="3">
        <f>I2492 + M2492*Inputs!$B$9 - N2492/Inputs!$B$10</f>
        <v>158.77939109773115</v>
      </c>
    </row>
    <row r="2493" spans="1:18" x14ac:dyDescent="0.3">
      <c r="A2493" s="4">
        <v>46126.791666666657</v>
      </c>
      <c r="B2493" s="3">
        <v>67.547499999999999</v>
      </c>
      <c r="C2493" s="3">
        <v>18.38</v>
      </c>
      <c r="D2493" s="3">
        <f t="shared" si="342"/>
        <v>31.8240625</v>
      </c>
      <c r="E2493" s="3">
        <f>MAX(B2493 - D2493/Inputs!$B$5, 0)</f>
        <v>31.383792613636366</v>
      </c>
      <c r="F2493" s="3">
        <f>MAX(D2493*Inputs!$B$5 - B2493, 0)</f>
        <v>0</v>
      </c>
      <c r="G2493" s="3">
        <f t="shared" si="343"/>
        <v>18.38</v>
      </c>
      <c r="H2493" t="str">
        <f t="shared" si="344"/>
        <v>Discharge</v>
      </c>
      <c r="I2493" s="3">
        <f t="shared" si="349"/>
        <v>158.77939109773115</v>
      </c>
      <c r="J2493" s="3">
        <f t="shared" si="350"/>
        <v>170</v>
      </c>
      <c r="K2493" s="3">
        <f>MIN(Inputs!$B$2, (Inputs!$B$8 - I2493)/Inputs!$B$9)</f>
        <v>170</v>
      </c>
      <c r="L2493" s="3">
        <f>MAX(MIN(Inputs!$B$2, I2493*Inputs!$B$10, Inputs!$B$8*Inputs!$B$4 - J2493), 0)</f>
        <v>148.94827166799323</v>
      </c>
      <c r="M2493" s="3">
        <f t="shared" si="345"/>
        <v>0</v>
      </c>
      <c r="N2493" s="3">
        <f t="shared" si="346"/>
        <v>148.94827166799323</v>
      </c>
      <c r="O2493" s="3">
        <f>IF(H2493="Reg", MIN(Inputs!$B$2, I2493*Inputs!$B$10, (Inputs!$B$8-I2493)/Inputs!$B$9), 0)</f>
        <v>0</v>
      </c>
      <c r="P2493" s="3">
        <f t="shared" si="347"/>
        <v>10061.083380493772</v>
      </c>
      <c r="Q2493" s="3">
        <f t="shared" si="348"/>
        <v>0</v>
      </c>
      <c r="R2493" s="3">
        <f>I2493 + M2493*Inputs!$B$9 - N2493/Inputs!$B$10</f>
        <v>0</v>
      </c>
    </row>
    <row r="2494" spans="1:18" x14ac:dyDescent="0.3">
      <c r="A2494" s="4">
        <v>46126.833333333343</v>
      </c>
      <c r="B2494" s="3">
        <v>63.292499999999997</v>
      </c>
      <c r="C2494" s="3">
        <v>5.68</v>
      </c>
      <c r="D2494" s="3">
        <f t="shared" si="342"/>
        <v>31.8240625</v>
      </c>
      <c r="E2494" s="3">
        <f>MAX(B2494 - D2494/Inputs!$B$5, 0)</f>
        <v>27.128792613636364</v>
      </c>
      <c r="F2494" s="3">
        <f>MAX(D2494*Inputs!$B$5 - B2494, 0)</f>
        <v>0</v>
      </c>
      <c r="G2494" s="3">
        <f t="shared" si="343"/>
        <v>5.68</v>
      </c>
      <c r="H2494" t="str">
        <f t="shared" si="344"/>
        <v>Discharge</v>
      </c>
      <c r="I2494" s="3">
        <f t="shared" si="349"/>
        <v>0</v>
      </c>
      <c r="J2494" s="3">
        <f t="shared" si="350"/>
        <v>318.94827166799325</v>
      </c>
      <c r="K2494" s="3">
        <f>MIN(Inputs!$B$2, (Inputs!$B$8 - I2494)/Inputs!$B$9)</f>
        <v>170</v>
      </c>
      <c r="L2494" s="3">
        <f>MAX(MIN(Inputs!$B$2, I2494*Inputs!$B$10, Inputs!$B$8*Inputs!$B$4 - J2494), 0)</f>
        <v>0</v>
      </c>
      <c r="M2494" s="3">
        <f t="shared" si="345"/>
        <v>0</v>
      </c>
      <c r="N2494" s="3">
        <f t="shared" si="346"/>
        <v>0</v>
      </c>
      <c r="O2494" s="3">
        <f>IF(H2494="Reg", MIN(Inputs!$B$2, I2494*Inputs!$B$10, (Inputs!$B$8-I2494)/Inputs!$B$9), 0)</f>
        <v>0</v>
      </c>
      <c r="P2494" s="3">
        <f t="shared" si="347"/>
        <v>0</v>
      </c>
      <c r="Q2494" s="3">
        <f t="shared" si="348"/>
        <v>0</v>
      </c>
      <c r="R2494" s="3">
        <f>I2494 + M2494*Inputs!$B$9 - N2494/Inputs!$B$10</f>
        <v>0</v>
      </c>
    </row>
    <row r="2495" spans="1:18" x14ac:dyDescent="0.3">
      <c r="A2495" s="4">
        <v>46126.875</v>
      </c>
      <c r="B2495" s="3">
        <v>44.734999999999999</v>
      </c>
      <c r="C2495" s="3">
        <v>1</v>
      </c>
      <c r="D2495" s="3">
        <f t="shared" si="342"/>
        <v>31.8240625</v>
      </c>
      <c r="E2495" s="3">
        <f>MAX(B2495 - D2495/Inputs!$B$5, 0)</f>
        <v>8.5712926136363663</v>
      </c>
      <c r="F2495" s="3">
        <f>MAX(D2495*Inputs!$B$5 - B2495, 0)</f>
        <v>0</v>
      </c>
      <c r="G2495" s="3">
        <f t="shared" si="343"/>
        <v>1</v>
      </c>
      <c r="H2495" t="str">
        <f t="shared" si="344"/>
        <v>Discharge</v>
      </c>
      <c r="I2495" s="3">
        <f t="shared" si="349"/>
        <v>0</v>
      </c>
      <c r="J2495" s="3">
        <f t="shared" si="350"/>
        <v>318.94827166799325</v>
      </c>
      <c r="K2495" s="3">
        <f>MIN(Inputs!$B$2, (Inputs!$B$8 - I2495)/Inputs!$B$9)</f>
        <v>170</v>
      </c>
      <c r="L2495" s="3">
        <f>MAX(MIN(Inputs!$B$2, I2495*Inputs!$B$10, Inputs!$B$8*Inputs!$B$4 - J2495), 0)</f>
        <v>0</v>
      </c>
      <c r="M2495" s="3">
        <f t="shared" si="345"/>
        <v>0</v>
      </c>
      <c r="N2495" s="3">
        <f t="shared" si="346"/>
        <v>0</v>
      </c>
      <c r="O2495" s="3">
        <f>IF(H2495="Reg", MIN(Inputs!$B$2, I2495*Inputs!$B$10, (Inputs!$B$8-I2495)/Inputs!$B$9), 0)</f>
        <v>0</v>
      </c>
      <c r="P2495" s="3">
        <f t="shared" si="347"/>
        <v>0</v>
      </c>
      <c r="Q2495" s="3">
        <f t="shared" si="348"/>
        <v>0</v>
      </c>
      <c r="R2495" s="3">
        <f>I2495 + M2495*Inputs!$B$9 - N2495/Inputs!$B$10</f>
        <v>0</v>
      </c>
    </row>
    <row r="2496" spans="1:18" x14ac:dyDescent="0.3">
      <c r="A2496" s="4">
        <v>46126.916666666657</v>
      </c>
      <c r="B2496" s="3">
        <v>30.08</v>
      </c>
      <c r="C2496" s="3">
        <v>1</v>
      </c>
      <c r="D2496" s="3">
        <f t="shared" si="342"/>
        <v>31.8240625</v>
      </c>
      <c r="E2496" s="3">
        <f>MAX(B2496 - D2496/Inputs!$B$5, 0)</f>
        <v>0</v>
      </c>
      <c r="F2496" s="3">
        <f>MAX(D2496*Inputs!$B$5 - B2496, 0)</f>
        <v>0</v>
      </c>
      <c r="G2496" s="3">
        <f t="shared" si="343"/>
        <v>1</v>
      </c>
      <c r="H2496" t="str">
        <f t="shared" si="344"/>
        <v>Reg</v>
      </c>
      <c r="I2496" s="3">
        <f t="shared" si="349"/>
        <v>0</v>
      </c>
      <c r="J2496" s="3">
        <f t="shared" si="350"/>
        <v>318.94827166799325</v>
      </c>
      <c r="K2496" s="3">
        <f>MIN(Inputs!$B$2, (Inputs!$B$8 - I2496)/Inputs!$B$9)</f>
        <v>170</v>
      </c>
      <c r="L2496" s="3">
        <f>MAX(MIN(Inputs!$B$2, I2496*Inputs!$B$10, Inputs!$B$8*Inputs!$B$4 - J2496), 0)</f>
        <v>0</v>
      </c>
      <c r="M2496" s="3">
        <f t="shared" si="345"/>
        <v>0</v>
      </c>
      <c r="N2496" s="3">
        <f t="shared" si="346"/>
        <v>0</v>
      </c>
      <c r="O2496" s="3">
        <f>IF(H2496="Reg", MIN(Inputs!$B$2, I2496*Inputs!$B$10, (Inputs!$B$8-I2496)/Inputs!$B$9), 0)</f>
        <v>0</v>
      </c>
      <c r="P2496" s="3">
        <f t="shared" si="347"/>
        <v>0</v>
      </c>
      <c r="Q2496" s="3">
        <f t="shared" si="348"/>
        <v>0</v>
      </c>
      <c r="R2496" s="3">
        <f>I2496 + M2496*Inputs!$B$9 - N2496/Inputs!$B$10</f>
        <v>0</v>
      </c>
    </row>
    <row r="2497" spans="1:18" x14ac:dyDescent="0.3">
      <c r="A2497" s="4">
        <v>46126.958333333343</v>
      </c>
      <c r="B2497" s="3">
        <v>27.31</v>
      </c>
      <c r="C2497" s="3">
        <v>0.05</v>
      </c>
      <c r="D2497" s="3">
        <f t="shared" si="342"/>
        <v>31.8240625</v>
      </c>
      <c r="E2497" s="3">
        <f>MAX(B2497 - D2497/Inputs!$B$5, 0)</f>
        <v>0</v>
      </c>
      <c r="F2497" s="3">
        <f>MAX(D2497*Inputs!$B$5 - B2497, 0)</f>
        <v>0.69517500000000254</v>
      </c>
      <c r="G2497" s="3">
        <f t="shared" si="343"/>
        <v>0.05</v>
      </c>
      <c r="H2497" t="str">
        <f t="shared" si="344"/>
        <v>Charge</v>
      </c>
      <c r="I2497" s="3">
        <f t="shared" si="349"/>
        <v>0</v>
      </c>
      <c r="J2497" s="3">
        <f t="shared" si="350"/>
        <v>318.94827166799325</v>
      </c>
      <c r="K2497" s="3">
        <f>MIN(Inputs!$B$2, (Inputs!$B$8 - I2497)/Inputs!$B$9)</f>
        <v>170</v>
      </c>
      <c r="L2497" s="3">
        <f>MAX(MIN(Inputs!$B$2, I2497*Inputs!$B$10, Inputs!$B$8*Inputs!$B$4 - J2497), 0)</f>
        <v>0</v>
      </c>
      <c r="M2497" s="3">
        <f t="shared" si="345"/>
        <v>170</v>
      </c>
      <c r="N2497" s="3">
        <f t="shared" si="346"/>
        <v>0</v>
      </c>
      <c r="O2497" s="3">
        <f>IF(H2497="Reg", MIN(Inputs!$B$2, I2497*Inputs!$B$10, (Inputs!$B$8-I2497)/Inputs!$B$9), 0)</f>
        <v>0</v>
      </c>
      <c r="P2497" s="3">
        <f t="shared" si="347"/>
        <v>-4642.7</v>
      </c>
      <c r="Q2497" s="3">
        <f t="shared" si="348"/>
        <v>0</v>
      </c>
      <c r="R2497" s="3">
        <f>I2497 + M2497*Inputs!$B$9 - N2497/Inputs!$B$10</f>
        <v>159.4741358339966</v>
      </c>
    </row>
    <row r="2498" spans="1:18" x14ac:dyDescent="0.3">
      <c r="A2498" s="4">
        <v>46127</v>
      </c>
      <c r="B2498" s="3">
        <v>26.932500000000001</v>
      </c>
      <c r="C2498" s="3">
        <v>0.04</v>
      </c>
      <c r="D2498" s="3">
        <f t="shared" ref="D2498:D2561" si="351">AVERAGEIFS(B:B, A:A, "&gt;="&amp;INT(A2498), A:A, "&lt;"&amp;INT(A2498)+1)</f>
        <v>43.050624999999997</v>
      </c>
      <c r="E2498" s="3">
        <f>MAX(B2498 - D2498/Inputs!$B$5, 0)</f>
        <v>0</v>
      </c>
      <c r="F2498" s="3">
        <f>MAX(D2498*Inputs!$B$5 - B2498, 0)</f>
        <v>10.952049999999996</v>
      </c>
      <c r="G2498" s="3">
        <f t="shared" ref="G2498:G2561" si="352">C2498</f>
        <v>0.04</v>
      </c>
      <c r="H2498" t="str">
        <f t="shared" ref="H2498:H2561" si="353">IF(MAX(E2498, F2498, G2498)&lt;=0, "Idle", IF(AND(G2498&gt;=E2498, G2498&gt;=F2498), "Reg", IF(E2498&gt;=F2498, "Discharge", "Charge")))</f>
        <v>Charge</v>
      </c>
      <c r="I2498" s="3">
        <f t="shared" si="349"/>
        <v>159.4741358339966</v>
      </c>
      <c r="J2498" s="3">
        <f t="shared" si="350"/>
        <v>0</v>
      </c>
      <c r="K2498" s="3">
        <f>MIN(Inputs!$B$2, (Inputs!$B$8 - I2498)/Inputs!$B$9)</f>
        <v>170</v>
      </c>
      <c r="L2498" s="3">
        <f>MAX(MIN(Inputs!$B$2, I2498*Inputs!$B$10, Inputs!$B$8*Inputs!$B$4 - J2498), 0)</f>
        <v>149.6</v>
      </c>
      <c r="M2498" s="3">
        <f t="shared" ref="M2498:M2561" si="354">IF(H2498="Charge", K2498, 0)</f>
        <v>170</v>
      </c>
      <c r="N2498" s="3">
        <f t="shared" ref="N2498:N2561" si="355">IF(H2498="Discharge", L2498, 0)</f>
        <v>0</v>
      </c>
      <c r="O2498" s="3">
        <f>IF(H2498="Reg", MIN(Inputs!$B$2, I2498*Inputs!$B$10, (Inputs!$B$8-I2498)/Inputs!$B$9), 0)</f>
        <v>0</v>
      </c>
      <c r="P2498" s="3">
        <f t="shared" ref="P2498:P2561" si="356">(N2498 - M2498) * B2498</f>
        <v>-4578.5250000000005</v>
      </c>
      <c r="Q2498" s="3">
        <f t="shared" ref="Q2498:Q2561" si="357">O2498 * C2498</f>
        <v>0</v>
      </c>
      <c r="R2498" s="3">
        <f>I2498 + M2498*Inputs!$B$9 - N2498/Inputs!$B$10</f>
        <v>318.9482716679932</v>
      </c>
    </row>
    <row r="2499" spans="1:18" x14ac:dyDescent="0.3">
      <c r="A2499" s="4">
        <v>46127.041666666657</v>
      </c>
      <c r="B2499" s="3">
        <v>24.75</v>
      </c>
      <c r="C2499" s="3">
        <v>0.04</v>
      </c>
      <c r="D2499" s="3">
        <f t="shared" si="351"/>
        <v>43.050624999999997</v>
      </c>
      <c r="E2499" s="3">
        <f>MAX(B2499 - D2499/Inputs!$B$5, 0)</f>
        <v>0</v>
      </c>
      <c r="F2499" s="3">
        <f>MAX(D2499*Inputs!$B$5 - B2499, 0)</f>
        <v>13.134549999999997</v>
      </c>
      <c r="G2499" s="3">
        <f t="shared" si="352"/>
        <v>0.04</v>
      </c>
      <c r="H2499" t="str">
        <f t="shared" si="353"/>
        <v>Charge</v>
      </c>
      <c r="I2499" s="3">
        <f t="shared" ref="I2499:I2562" si="358">R2498</f>
        <v>318.9482716679932</v>
      </c>
      <c r="J2499" s="3">
        <f t="shared" ref="J2499:J2562" si="359">IF(INT(A2499)=INT(A2498), J2498 + N2498, 0)</f>
        <v>0</v>
      </c>
      <c r="K2499" s="3">
        <f>MIN(Inputs!$B$2, (Inputs!$B$8 - I2499)/Inputs!$B$9)</f>
        <v>22.44121780453775</v>
      </c>
      <c r="L2499" s="3">
        <f>MAX(MIN(Inputs!$B$2, I2499*Inputs!$B$10, Inputs!$B$8*Inputs!$B$4 - J2499), 0)</f>
        <v>170</v>
      </c>
      <c r="M2499" s="3">
        <f t="shared" si="354"/>
        <v>22.44121780453775</v>
      </c>
      <c r="N2499" s="3">
        <f t="shared" si="355"/>
        <v>0</v>
      </c>
      <c r="O2499" s="3">
        <f>IF(H2499="Reg", MIN(Inputs!$B$2, I2499*Inputs!$B$10, (Inputs!$B$8-I2499)/Inputs!$B$9), 0)</f>
        <v>0</v>
      </c>
      <c r="P2499" s="3">
        <f t="shared" si="356"/>
        <v>-555.42014066230934</v>
      </c>
      <c r="Q2499" s="3">
        <f t="shared" si="357"/>
        <v>0</v>
      </c>
      <c r="R2499" s="3">
        <f>I2499 + M2499*Inputs!$B$9 - N2499/Inputs!$B$10</f>
        <v>340</v>
      </c>
    </row>
    <row r="2500" spans="1:18" x14ac:dyDescent="0.3">
      <c r="A2500" s="4">
        <v>46127.083333333343</v>
      </c>
      <c r="B2500" s="3">
        <v>23.797499999999999</v>
      </c>
      <c r="C2500" s="3">
        <v>0.05</v>
      </c>
      <c r="D2500" s="3">
        <f t="shared" si="351"/>
        <v>43.050624999999997</v>
      </c>
      <c r="E2500" s="3">
        <f>MAX(B2500 - D2500/Inputs!$B$5, 0)</f>
        <v>0</v>
      </c>
      <c r="F2500" s="3">
        <f>MAX(D2500*Inputs!$B$5 - B2500, 0)</f>
        <v>14.087049999999998</v>
      </c>
      <c r="G2500" s="3">
        <f t="shared" si="352"/>
        <v>0.05</v>
      </c>
      <c r="H2500" t="str">
        <f t="shared" si="353"/>
        <v>Charge</v>
      </c>
      <c r="I2500" s="3">
        <f t="shared" si="358"/>
        <v>340</v>
      </c>
      <c r="J2500" s="3">
        <f t="shared" si="359"/>
        <v>0</v>
      </c>
      <c r="K2500" s="3">
        <f>MIN(Inputs!$B$2, (Inputs!$B$8 - I2500)/Inputs!$B$9)</f>
        <v>0</v>
      </c>
      <c r="L2500" s="3">
        <f>MAX(MIN(Inputs!$B$2, I2500*Inputs!$B$10, Inputs!$B$8*Inputs!$B$4 - J2500), 0)</f>
        <v>170</v>
      </c>
      <c r="M2500" s="3">
        <f t="shared" si="354"/>
        <v>0</v>
      </c>
      <c r="N2500" s="3">
        <f t="shared" si="355"/>
        <v>0</v>
      </c>
      <c r="O2500" s="3">
        <f>IF(H2500="Reg", MIN(Inputs!$B$2, I2500*Inputs!$B$10, (Inputs!$B$8-I2500)/Inputs!$B$9), 0)</f>
        <v>0</v>
      </c>
      <c r="P2500" s="3">
        <f t="shared" si="356"/>
        <v>0</v>
      </c>
      <c r="Q2500" s="3">
        <f t="shared" si="357"/>
        <v>0</v>
      </c>
      <c r="R2500" s="3">
        <f>I2500 + M2500*Inputs!$B$9 - N2500/Inputs!$B$10</f>
        <v>340</v>
      </c>
    </row>
    <row r="2501" spans="1:18" x14ac:dyDescent="0.3">
      <c r="A2501" s="4">
        <v>46127.125</v>
      </c>
      <c r="B2501" s="3">
        <v>23.61</v>
      </c>
      <c r="C2501" s="3">
        <v>0.05</v>
      </c>
      <c r="D2501" s="3">
        <f t="shared" si="351"/>
        <v>43.050624999999997</v>
      </c>
      <c r="E2501" s="3">
        <f>MAX(B2501 - D2501/Inputs!$B$5, 0)</f>
        <v>0</v>
      </c>
      <c r="F2501" s="3">
        <f>MAX(D2501*Inputs!$B$5 - B2501, 0)</f>
        <v>14.274549999999998</v>
      </c>
      <c r="G2501" s="3">
        <f t="shared" si="352"/>
        <v>0.05</v>
      </c>
      <c r="H2501" t="str">
        <f t="shared" si="353"/>
        <v>Charge</v>
      </c>
      <c r="I2501" s="3">
        <f t="shared" si="358"/>
        <v>340</v>
      </c>
      <c r="J2501" s="3">
        <f t="shared" si="359"/>
        <v>0</v>
      </c>
      <c r="K2501" s="3">
        <f>MIN(Inputs!$B$2, (Inputs!$B$8 - I2501)/Inputs!$B$9)</f>
        <v>0</v>
      </c>
      <c r="L2501" s="3">
        <f>MAX(MIN(Inputs!$B$2, I2501*Inputs!$B$10, Inputs!$B$8*Inputs!$B$4 - J2501), 0)</f>
        <v>170</v>
      </c>
      <c r="M2501" s="3">
        <f t="shared" si="354"/>
        <v>0</v>
      </c>
      <c r="N2501" s="3">
        <f t="shared" si="355"/>
        <v>0</v>
      </c>
      <c r="O2501" s="3">
        <f>IF(H2501="Reg", MIN(Inputs!$B$2, I2501*Inputs!$B$10, (Inputs!$B$8-I2501)/Inputs!$B$9), 0)</f>
        <v>0</v>
      </c>
      <c r="P2501" s="3">
        <f t="shared" si="356"/>
        <v>0</v>
      </c>
      <c r="Q2501" s="3">
        <f t="shared" si="357"/>
        <v>0</v>
      </c>
      <c r="R2501" s="3">
        <f>I2501 + M2501*Inputs!$B$9 - N2501/Inputs!$B$10</f>
        <v>340</v>
      </c>
    </row>
    <row r="2502" spans="1:18" x14ac:dyDescent="0.3">
      <c r="A2502" s="4">
        <v>46127.166666666657</v>
      </c>
      <c r="B2502" s="3">
        <v>23.3125</v>
      </c>
      <c r="C2502" s="3">
        <v>0.06</v>
      </c>
      <c r="D2502" s="3">
        <f t="shared" si="351"/>
        <v>43.050624999999997</v>
      </c>
      <c r="E2502" s="3">
        <f>MAX(B2502 - D2502/Inputs!$B$5, 0)</f>
        <v>0</v>
      </c>
      <c r="F2502" s="3">
        <f>MAX(D2502*Inputs!$B$5 - B2502, 0)</f>
        <v>14.572049999999997</v>
      </c>
      <c r="G2502" s="3">
        <f t="shared" si="352"/>
        <v>0.06</v>
      </c>
      <c r="H2502" t="str">
        <f t="shared" si="353"/>
        <v>Charge</v>
      </c>
      <c r="I2502" s="3">
        <f t="shared" si="358"/>
        <v>340</v>
      </c>
      <c r="J2502" s="3">
        <f t="shared" si="359"/>
        <v>0</v>
      </c>
      <c r="K2502" s="3">
        <f>MIN(Inputs!$B$2, (Inputs!$B$8 - I2502)/Inputs!$B$9)</f>
        <v>0</v>
      </c>
      <c r="L2502" s="3">
        <f>MAX(MIN(Inputs!$B$2, I2502*Inputs!$B$10, Inputs!$B$8*Inputs!$B$4 - J2502), 0)</f>
        <v>170</v>
      </c>
      <c r="M2502" s="3">
        <f t="shared" si="354"/>
        <v>0</v>
      </c>
      <c r="N2502" s="3">
        <f t="shared" si="355"/>
        <v>0</v>
      </c>
      <c r="O2502" s="3">
        <f>IF(H2502="Reg", MIN(Inputs!$B$2, I2502*Inputs!$B$10, (Inputs!$B$8-I2502)/Inputs!$B$9), 0)</f>
        <v>0</v>
      </c>
      <c r="P2502" s="3">
        <f t="shared" si="356"/>
        <v>0</v>
      </c>
      <c r="Q2502" s="3">
        <f t="shared" si="357"/>
        <v>0</v>
      </c>
      <c r="R2502" s="3">
        <f>I2502 + M2502*Inputs!$B$9 - N2502/Inputs!$B$10</f>
        <v>340</v>
      </c>
    </row>
    <row r="2503" spans="1:18" x14ac:dyDescent="0.3">
      <c r="A2503" s="4">
        <v>46127.208333333343</v>
      </c>
      <c r="B2503" s="3">
        <v>23.892499999999998</v>
      </c>
      <c r="C2503" s="3">
        <v>0.06</v>
      </c>
      <c r="D2503" s="3">
        <f t="shared" si="351"/>
        <v>43.050624999999997</v>
      </c>
      <c r="E2503" s="3">
        <f>MAX(B2503 - D2503/Inputs!$B$5, 0)</f>
        <v>0</v>
      </c>
      <c r="F2503" s="3">
        <f>MAX(D2503*Inputs!$B$5 - B2503, 0)</f>
        <v>13.992049999999999</v>
      </c>
      <c r="G2503" s="3">
        <f t="shared" si="352"/>
        <v>0.06</v>
      </c>
      <c r="H2503" t="str">
        <f t="shared" si="353"/>
        <v>Charge</v>
      </c>
      <c r="I2503" s="3">
        <f t="shared" si="358"/>
        <v>340</v>
      </c>
      <c r="J2503" s="3">
        <f t="shared" si="359"/>
        <v>0</v>
      </c>
      <c r="K2503" s="3">
        <f>MIN(Inputs!$B$2, (Inputs!$B$8 - I2503)/Inputs!$B$9)</f>
        <v>0</v>
      </c>
      <c r="L2503" s="3">
        <f>MAX(MIN(Inputs!$B$2, I2503*Inputs!$B$10, Inputs!$B$8*Inputs!$B$4 - J2503), 0)</f>
        <v>170</v>
      </c>
      <c r="M2503" s="3">
        <f t="shared" si="354"/>
        <v>0</v>
      </c>
      <c r="N2503" s="3">
        <f t="shared" si="355"/>
        <v>0</v>
      </c>
      <c r="O2503" s="3">
        <f>IF(H2503="Reg", MIN(Inputs!$B$2, I2503*Inputs!$B$10, (Inputs!$B$8-I2503)/Inputs!$B$9), 0)</f>
        <v>0</v>
      </c>
      <c r="P2503" s="3">
        <f t="shared" si="356"/>
        <v>0</v>
      </c>
      <c r="Q2503" s="3">
        <f t="shared" si="357"/>
        <v>0</v>
      </c>
      <c r="R2503" s="3">
        <f>I2503 + M2503*Inputs!$B$9 - N2503/Inputs!$B$10</f>
        <v>340</v>
      </c>
    </row>
    <row r="2504" spans="1:18" x14ac:dyDescent="0.3">
      <c r="A2504" s="4">
        <v>46127.25</v>
      </c>
      <c r="B2504" s="3">
        <v>28.817499999999999</v>
      </c>
      <c r="C2504" s="3">
        <v>0.12</v>
      </c>
      <c r="D2504" s="3">
        <f t="shared" si="351"/>
        <v>43.050624999999997</v>
      </c>
      <c r="E2504" s="3">
        <f>MAX(B2504 - D2504/Inputs!$B$5, 0)</f>
        <v>0</v>
      </c>
      <c r="F2504" s="3">
        <f>MAX(D2504*Inputs!$B$5 - B2504, 0)</f>
        <v>9.0670499999999983</v>
      </c>
      <c r="G2504" s="3">
        <f t="shared" si="352"/>
        <v>0.12</v>
      </c>
      <c r="H2504" t="str">
        <f t="shared" si="353"/>
        <v>Charge</v>
      </c>
      <c r="I2504" s="3">
        <f t="shared" si="358"/>
        <v>340</v>
      </c>
      <c r="J2504" s="3">
        <f t="shared" si="359"/>
        <v>0</v>
      </c>
      <c r="K2504" s="3">
        <f>MIN(Inputs!$B$2, (Inputs!$B$8 - I2504)/Inputs!$B$9)</f>
        <v>0</v>
      </c>
      <c r="L2504" s="3">
        <f>MAX(MIN(Inputs!$B$2, I2504*Inputs!$B$10, Inputs!$B$8*Inputs!$B$4 - J2504), 0)</f>
        <v>170</v>
      </c>
      <c r="M2504" s="3">
        <f t="shared" si="354"/>
        <v>0</v>
      </c>
      <c r="N2504" s="3">
        <f t="shared" si="355"/>
        <v>0</v>
      </c>
      <c r="O2504" s="3">
        <f>IF(H2504="Reg", MIN(Inputs!$B$2, I2504*Inputs!$B$10, (Inputs!$B$8-I2504)/Inputs!$B$9), 0)</f>
        <v>0</v>
      </c>
      <c r="P2504" s="3">
        <f t="shared" si="356"/>
        <v>0</v>
      </c>
      <c r="Q2504" s="3">
        <f t="shared" si="357"/>
        <v>0</v>
      </c>
      <c r="R2504" s="3">
        <f>I2504 + M2504*Inputs!$B$9 - N2504/Inputs!$B$10</f>
        <v>340</v>
      </c>
    </row>
    <row r="2505" spans="1:18" x14ac:dyDescent="0.3">
      <c r="A2505" s="4">
        <v>46127.291666666657</v>
      </c>
      <c r="B2505" s="3">
        <v>34.51</v>
      </c>
      <c r="C2505" s="3">
        <v>5</v>
      </c>
      <c r="D2505" s="3">
        <f t="shared" si="351"/>
        <v>43.050624999999997</v>
      </c>
      <c r="E2505" s="3">
        <f>MAX(B2505 - D2505/Inputs!$B$5, 0)</f>
        <v>0</v>
      </c>
      <c r="F2505" s="3">
        <f>MAX(D2505*Inputs!$B$5 - B2505, 0)</f>
        <v>3.3745499999999993</v>
      </c>
      <c r="G2505" s="3">
        <f t="shared" si="352"/>
        <v>5</v>
      </c>
      <c r="H2505" t="str">
        <f t="shared" si="353"/>
        <v>Reg</v>
      </c>
      <c r="I2505" s="3">
        <f t="shared" si="358"/>
        <v>340</v>
      </c>
      <c r="J2505" s="3">
        <f t="shared" si="359"/>
        <v>0</v>
      </c>
      <c r="K2505" s="3">
        <f>MIN(Inputs!$B$2, (Inputs!$B$8 - I2505)/Inputs!$B$9)</f>
        <v>0</v>
      </c>
      <c r="L2505" s="3">
        <f>MAX(MIN(Inputs!$B$2, I2505*Inputs!$B$10, Inputs!$B$8*Inputs!$B$4 - J2505), 0)</f>
        <v>170</v>
      </c>
      <c r="M2505" s="3">
        <f t="shared" si="354"/>
        <v>0</v>
      </c>
      <c r="N2505" s="3">
        <f t="shared" si="355"/>
        <v>0</v>
      </c>
      <c r="O2505" s="3">
        <f>IF(H2505="Reg", MIN(Inputs!$B$2, I2505*Inputs!$B$10, (Inputs!$B$8-I2505)/Inputs!$B$9), 0)</f>
        <v>0</v>
      </c>
      <c r="P2505" s="3">
        <f t="shared" si="356"/>
        <v>0</v>
      </c>
      <c r="Q2505" s="3">
        <f t="shared" si="357"/>
        <v>0</v>
      </c>
      <c r="R2505" s="3">
        <f>I2505 + M2505*Inputs!$B$9 - N2505/Inputs!$B$10</f>
        <v>340</v>
      </c>
    </row>
    <row r="2506" spans="1:18" x14ac:dyDescent="0.3">
      <c r="A2506" s="4">
        <v>46127.333333333343</v>
      </c>
      <c r="B2506" s="3">
        <v>28.607499999999998</v>
      </c>
      <c r="C2506" s="3">
        <v>4.08</v>
      </c>
      <c r="D2506" s="3">
        <f t="shared" si="351"/>
        <v>43.050624999999997</v>
      </c>
      <c r="E2506" s="3">
        <f>MAX(B2506 - D2506/Inputs!$B$5, 0)</f>
        <v>0</v>
      </c>
      <c r="F2506" s="3">
        <f>MAX(D2506*Inputs!$B$5 - B2506, 0)</f>
        <v>9.2770499999999991</v>
      </c>
      <c r="G2506" s="3">
        <f t="shared" si="352"/>
        <v>4.08</v>
      </c>
      <c r="H2506" t="str">
        <f t="shared" si="353"/>
        <v>Charge</v>
      </c>
      <c r="I2506" s="3">
        <f t="shared" si="358"/>
        <v>340</v>
      </c>
      <c r="J2506" s="3">
        <f t="shared" si="359"/>
        <v>0</v>
      </c>
      <c r="K2506" s="3">
        <f>MIN(Inputs!$B$2, (Inputs!$B$8 - I2506)/Inputs!$B$9)</f>
        <v>0</v>
      </c>
      <c r="L2506" s="3">
        <f>MAX(MIN(Inputs!$B$2, I2506*Inputs!$B$10, Inputs!$B$8*Inputs!$B$4 - J2506), 0)</f>
        <v>170</v>
      </c>
      <c r="M2506" s="3">
        <f t="shared" si="354"/>
        <v>0</v>
      </c>
      <c r="N2506" s="3">
        <f t="shared" si="355"/>
        <v>0</v>
      </c>
      <c r="O2506" s="3">
        <f>IF(H2506="Reg", MIN(Inputs!$B$2, I2506*Inputs!$B$10, (Inputs!$B$8-I2506)/Inputs!$B$9), 0)</f>
        <v>0</v>
      </c>
      <c r="P2506" s="3">
        <f t="shared" si="356"/>
        <v>0</v>
      </c>
      <c r="Q2506" s="3">
        <f t="shared" si="357"/>
        <v>0</v>
      </c>
      <c r="R2506" s="3">
        <f>I2506 + M2506*Inputs!$B$9 - N2506/Inputs!$B$10</f>
        <v>340</v>
      </c>
    </row>
    <row r="2507" spans="1:18" x14ac:dyDescent="0.3">
      <c r="A2507" s="4">
        <v>46127.375</v>
      </c>
      <c r="B2507" s="3">
        <v>20.3825</v>
      </c>
      <c r="C2507" s="3">
        <v>0.98</v>
      </c>
      <c r="D2507" s="3">
        <f t="shared" si="351"/>
        <v>43.050624999999997</v>
      </c>
      <c r="E2507" s="3">
        <f>MAX(B2507 - D2507/Inputs!$B$5, 0)</f>
        <v>0</v>
      </c>
      <c r="F2507" s="3">
        <f>MAX(D2507*Inputs!$B$5 - B2507, 0)</f>
        <v>17.502049999999997</v>
      </c>
      <c r="G2507" s="3">
        <f t="shared" si="352"/>
        <v>0.98</v>
      </c>
      <c r="H2507" t="str">
        <f t="shared" si="353"/>
        <v>Charge</v>
      </c>
      <c r="I2507" s="3">
        <f t="shared" si="358"/>
        <v>340</v>
      </c>
      <c r="J2507" s="3">
        <f t="shared" si="359"/>
        <v>0</v>
      </c>
      <c r="K2507" s="3">
        <f>MIN(Inputs!$B$2, (Inputs!$B$8 - I2507)/Inputs!$B$9)</f>
        <v>0</v>
      </c>
      <c r="L2507" s="3">
        <f>MAX(MIN(Inputs!$B$2, I2507*Inputs!$B$10, Inputs!$B$8*Inputs!$B$4 - J2507), 0)</f>
        <v>170</v>
      </c>
      <c r="M2507" s="3">
        <f t="shared" si="354"/>
        <v>0</v>
      </c>
      <c r="N2507" s="3">
        <f t="shared" si="355"/>
        <v>0</v>
      </c>
      <c r="O2507" s="3">
        <f>IF(H2507="Reg", MIN(Inputs!$B$2, I2507*Inputs!$B$10, (Inputs!$B$8-I2507)/Inputs!$B$9), 0)</f>
        <v>0</v>
      </c>
      <c r="P2507" s="3">
        <f t="shared" si="356"/>
        <v>0</v>
      </c>
      <c r="Q2507" s="3">
        <f t="shared" si="357"/>
        <v>0</v>
      </c>
      <c r="R2507" s="3">
        <f>I2507 + M2507*Inputs!$B$9 - N2507/Inputs!$B$10</f>
        <v>340</v>
      </c>
    </row>
    <row r="2508" spans="1:18" x14ac:dyDescent="0.3">
      <c r="A2508" s="4">
        <v>46127.416666666657</v>
      </c>
      <c r="B2508" s="3">
        <v>19.747500000000002</v>
      </c>
      <c r="C2508" s="3">
        <v>0.76</v>
      </c>
      <c r="D2508" s="3">
        <f t="shared" si="351"/>
        <v>43.050624999999997</v>
      </c>
      <c r="E2508" s="3">
        <f>MAX(B2508 - D2508/Inputs!$B$5, 0)</f>
        <v>0</v>
      </c>
      <c r="F2508" s="3">
        <f>MAX(D2508*Inputs!$B$5 - B2508, 0)</f>
        <v>18.137049999999995</v>
      </c>
      <c r="G2508" s="3">
        <f t="shared" si="352"/>
        <v>0.76</v>
      </c>
      <c r="H2508" t="str">
        <f t="shared" si="353"/>
        <v>Charge</v>
      </c>
      <c r="I2508" s="3">
        <f t="shared" si="358"/>
        <v>340</v>
      </c>
      <c r="J2508" s="3">
        <f t="shared" si="359"/>
        <v>0</v>
      </c>
      <c r="K2508" s="3">
        <f>MIN(Inputs!$B$2, (Inputs!$B$8 - I2508)/Inputs!$B$9)</f>
        <v>0</v>
      </c>
      <c r="L2508" s="3">
        <f>MAX(MIN(Inputs!$B$2, I2508*Inputs!$B$10, Inputs!$B$8*Inputs!$B$4 - J2508), 0)</f>
        <v>170</v>
      </c>
      <c r="M2508" s="3">
        <f t="shared" si="354"/>
        <v>0</v>
      </c>
      <c r="N2508" s="3">
        <f t="shared" si="355"/>
        <v>0</v>
      </c>
      <c r="O2508" s="3">
        <f>IF(H2508="Reg", MIN(Inputs!$B$2, I2508*Inputs!$B$10, (Inputs!$B$8-I2508)/Inputs!$B$9), 0)</f>
        <v>0</v>
      </c>
      <c r="P2508" s="3">
        <f t="shared" si="356"/>
        <v>0</v>
      </c>
      <c r="Q2508" s="3">
        <f t="shared" si="357"/>
        <v>0</v>
      </c>
      <c r="R2508" s="3">
        <f>I2508 + M2508*Inputs!$B$9 - N2508/Inputs!$B$10</f>
        <v>340</v>
      </c>
    </row>
    <row r="2509" spans="1:18" x14ac:dyDescent="0.3">
      <c r="A2509" s="4">
        <v>46127.458333333343</v>
      </c>
      <c r="B2509" s="3">
        <v>23.177499999999998</v>
      </c>
      <c r="C2509" s="3">
        <v>0.5</v>
      </c>
      <c r="D2509" s="3">
        <f t="shared" si="351"/>
        <v>43.050624999999997</v>
      </c>
      <c r="E2509" s="3">
        <f>MAX(B2509 - D2509/Inputs!$B$5, 0)</f>
        <v>0</v>
      </c>
      <c r="F2509" s="3">
        <f>MAX(D2509*Inputs!$B$5 - B2509, 0)</f>
        <v>14.707049999999999</v>
      </c>
      <c r="G2509" s="3">
        <f t="shared" si="352"/>
        <v>0.5</v>
      </c>
      <c r="H2509" t="str">
        <f t="shared" si="353"/>
        <v>Charge</v>
      </c>
      <c r="I2509" s="3">
        <f t="shared" si="358"/>
        <v>340</v>
      </c>
      <c r="J2509" s="3">
        <f t="shared" si="359"/>
        <v>0</v>
      </c>
      <c r="K2509" s="3">
        <f>MIN(Inputs!$B$2, (Inputs!$B$8 - I2509)/Inputs!$B$9)</f>
        <v>0</v>
      </c>
      <c r="L2509" s="3">
        <f>MAX(MIN(Inputs!$B$2, I2509*Inputs!$B$10, Inputs!$B$8*Inputs!$B$4 - J2509), 0)</f>
        <v>170</v>
      </c>
      <c r="M2509" s="3">
        <f t="shared" si="354"/>
        <v>0</v>
      </c>
      <c r="N2509" s="3">
        <f t="shared" si="355"/>
        <v>0</v>
      </c>
      <c r="O2509" s="3">
        <f>IF(H2509="Reg", MIN(Inputs!$B$2, I2509*Inputs!$B$10, (Inputs!$B$8-I2509)/Inputs!$B$9), 0)</f>
        <v>0</v>
      </c>
      <c r="P2509" s="3">
        <f t="shared" si="356"/>
        <v>0</v>
      </c>
      <c r="Q2509" s="3">
        <f t="shared" si="357"/>
        <v>0</v>
      </c>
      <c r="R2509" s="3">
        <f>I2509 + M2509*Inputs!$B$9 - N2509/Inputs!$B$10</f>
        <v>340</v>
      </c>
    </row>
    <row r="2510" spans="1:18" x14ac:dyDescent="0.3">
      <c r="A2510" s="4">
        <v>46127.5</v>
      </c>
      <c r="B2510" s="3">
        <v>25.799999999999997</v>
      </c>
      <c r="C2510" s="3">
        <v>0.5</v>
      </c>
      <c r="D2510" s="3">
        <f t="shared" si="351"/>
        <v>43.050624999999997</v>
      </c>
      <c r="E2510" s="3">
        <f>MAX(B2510 - D2510/Inputs!$B$5, 0)</f>
        <v>0</v>
      </c>
      <c r="F2510" s="3">
        <f>MAX(D2510*Inputs!$B$5 - B2510, 0)</f>
        <v>12.08455</v>
      </c>
      <c r="G2510" s="3">
        <f t="shared" si="352"/>
        <v>0.5</v>
      </c>
      <c r="H2510" t="str">
        <f t="shared" si="353"/>
        <v>Charge</v>
      </c>
      <c r="I2510" s="3">
        <f t="shared" si="358"/>
        <v>340</v>
      </c>
      <c r="J2510" s="3">
        <f t="shared" si="359"/>
        <v>0</v>
      </c>
      <c r="K2510" s="3">
        <f>MIN(Inputs!$B$2, (Inputs!$B$8 - I2510)/Inputs!$B$9)</f>
        <v>0</v>
      </c>
      <c r="L2510" s="3">
        <f>MAX(MIN(Inputs!$B$2, I2510*Inputs!$B$10, Inputs!$B$8*Inputs!$B$4 - J2510), 0)</f>
        <v>170</v>
      </c>
      <c r="M2510" s="3">
        <f t="shared" si="354"/>
        <v>0</v>
      </c>
      <c r="N2510" s="3">
        <f t="shared" si="355"/>
        <v>0</v>
      </c>
      <c r="O2510" s="3">
        <f>IF(H2510="Reg", MIN(Inputs!$B$2, I2510*Inputs!$B$10, (Inputs!$B$8-I2510)/Inputs!$B$9), 0)</f>
        <v>0</v>
      </c>
      <c r="P2510" s="3">
        <f t="shared" si="356"/>
        <v>0</v>
      </c>
      <c r="Q2510" s="3">
        <f t="shared" si="357"/>
        <v>0</v>
      </c>
      <c r="R2510" s="3">
        <f>I2510 + M2510*Inputs!$B$9 - N2510/Inputs!$B$10</f>
        <v>340</v>
      </c>
    </row>
    <row r="2511" spans="1:18" x14ac:dyDescent="0.3">
      <c r="A2511" s="4">
        <v>46127.541666666657</v>
      </c>
      <c r="B2511" s="3">
        <v>30.407500000000002</v>
      </c>
      <c r="C2511" s="3">
        <v>0.52</v>
      </c>
      <c r="D2511" s="3">
        <f t="shared" si="351"/>
        <v>43.050624999999997</v>
      </c>
      <c r="E2511" s="3">
        <f>MAX(B2511 - D2511/Inputs!$B$5, 0)</f>
        <v>0</v>
      </c>
      <c r="F2511" s="3">
        <f>MAX(D2511*Inputs!$B$5 - B2511, 0)</f>
        <v>7.4770499999999949</v>
      </c>
      <c r="G2511" s="3">
        <f t="shared" si="352"/>
        <v>0.52</v>
      </c>
      <c r="H2511" t="str">
        <f t="shared" si="353"/>
        <v>Charge</v>
      </c>
      <c r="I2511" s="3">
        <f t="shared" si="358"/>
        <v>340</v>
      </c>
      <c r="J2511" s="3">
        <f t="shared" si="359"/>
        <v>0</v>
      </c>
      <c r="K2511" s="3">
        <f>MIN(Inputs!$B$2, (Inputs!$B$8 - I2511)/Inputs!$B$9)</f>
        <v>0</v>
      </c>
      <c r="L2511" s="3">
        <f>MAX(MIN(Inputs!$B$2, I2511*Inputs!$B$10, Inputs!$B$8*Inputs!$B$4 - J2511), 0)</f>
        <v>170</v>
      </c>
      <c r="M2511" s="3">
        <f t="shared" si="354"/>
        <v>0</v>
      </c>
      <c r="N2511" s="3">
        <f t="shared" si="355"/>
        <v>0</v>
      </c>
      <c r="O2511" s="3">
        <f>IF(H2511="Reg", MIN(Inputs!$B$2, I2511*Inputs!$B$10, (Inputs!$B$8-I2511)/Inputs!$B$9), 0)</f>
        <v>0</v>
      </c>
      <c r="P2511" s="3">
        <f t="shared" si="356"/>
        <v>0</v>
      </c>
      <c r="Q2511" s="3">
        <f t="shared" si="357"/>
        <v>0</v>
      </c>
      <c r="R2511" s="3">
        <f>I2511 + M2511*Inputs!$B$9 - N2511/Inputs!$B$10</f>
        <v>340</v>
      </c>
    </row>
    <row r="2512" spans="1:18" x14ac:dyDescent="0.3">
      <c r="A2512" s="4">
        <v>46127.583333333343</v>
      </c>
      <c r="B2512" s="3">
        <v>46.067499999999995</v>
      </c>
      <c r="C2512" s="3">
        <v>0.99</v>
      </c>
      <c r="D2512" s="3">
        <f t="shared" si="351"/>
        <v>43.050624999999997</v>
      </c>
      <c r="E2512" s="3">
        <f>MAX(B2512 - D2512/Inputs!$B$5, 0)</f>
        <v>0</v>
      </c>
      <c r="F2512" s="3">
        <f>MAX(D2512*Inputs!$B$5 - B2512, 0)</f>
        <v>0</v>
      </c>
      <c r="G2512" s="3">
        <f t="shared" si="352"/>
        <v>0.99</v>
      </c>
      <c r="H2512" t="str">
        <f t="shared" si="353"/>
        <v>Reg</v>
      </c>
      <c r="I2512" s="3">
        <f t="shared" si="358"/>
        <v>340</v>
      </c>
      <c r="J2512" s="3">
        <f t="shared" si="359"/>
        <v>0</v>
      </c>
      <c r="K2512" s="3">
        <f>MIN(Inputs!$B$2, (Inputs!$B$8 - I2512)/Inputs!$B$9)</f>
        <v>0</v>
      </c>
      <c r="L2512" s="3">
        <f>MAX(MIN(Inputs!$B$2, I2512*Inputs!$B$10, Inputs!$B$8*Inputs!$B$4 - J2512), 0)</f>
        <v>170</v>
      </c>
      <c r="M2512" s="3">
        <f t="shared" si="354"/>
        <v>0</v>
      </c>
      <c r="N2512" s="3">
        <f t="shared" si="355"/>
        <v>0</v>
      </c>
      <c r="O2512" s="3">
        <f>IF(H2512="Reg", MIN(Inputs!$B$2, I2512*Inputs!$B$10, (Inputs!$B$8-I2512)/Inputs!$B$9), 0)</f>
        <v>0</v>
      </c>
      <c r="P2512" s="3">
        <f t="shared" si="356"/>
        <v>0</v>
      </c>
      <c r="Q2512" s="3">
        <f t="shared" si="357"/>
        <v>0</v>
      </c>
      <c r="R2512" s="3">
        <f>I2512 + M2512*Inputs!$B$9 - N2512/Inputs!$B$10</f>
        <v>340</v>
      </c>
    </row>
    <row r="2513" spans="1:18" x14ac:dyDescent="0.3">
      <c r="A2513" s="4">
        <v>46127.625</v>
      </c>
      <c r="B2513" s="3">
        <v>53.287500000000001</v>
      </c>
      <c r="C2513" s="3">
        <v>0.88</v>
      </c>
      <c r="D2513" s="3">
        <f t="shared" si="351"/>
        <v>43.050624999999997</v>
      </c>
      <c r="E2513" s="3">
        <f>MAX(B2513 - D2513/Inputs!$B$5, 0)</f>
        <v>4.3663352272727352</v>
      </c>
      <c r="F2513" s="3">
        <f>MAX(D2513*Inputs!$B$5 - B2513, 0)</f>
        <v>0</v>
      </c>
      <c r="G2513" s="3">
        <f t="shared" si="352"/>
        <v>0.88</v>
      </c>
      <c r="H2513" t="str">
        <f t="shared" si="353"/>
        <v>Discharge</v>
      </c>
      <c r="I2513" s="3">
        <f t="shared" si="358"/>
        <v>340</v>
      </c>
      <c r="J2513" s="3">
        <f t="shared" si="359"/>
        <v>0</v>
      </c>
      <c r="K2513" s="3">
        <f>MIN(Inputs!$B$2, (Inputs!$B$8 - I2513)/Inputs!$B$9)</f>
        <v>0</v>
      </c>
      <c r="L2513" s="3">
        <f>MAX(MIN(Inputs!$B$2, I2513*Inputs!$B$10, Inputs!$B$8*Inputs!$B$4 - J2513), 0)</f>
        <v>170</v>
      </c>
      <c r="M2513" s="3">
        <f t="shared" si="354"/>
        <v>0</v>
      </c>
      <c r="N2513" s="3">
        <f t="shared" si="355"/>
        <v>170</v>
      </c>
      <c r="O2513" s="3">
        <f>IF(H2513="Reg", MIN(Inputs!$B$2, I2513*Inputs!$B$10, (Inputs!$B$8-I2513)/Inputs!$B$9), 0)</f>
        <v>0</v>
      </c>
      <c r="P2513" s="3">
        <f t="shared" si="356"/>
        <v>9058.875</v>
      </c>
      <c r="Q2513" s="3">
        <f t="shared" si="357"/>
        <v>0</v>
      </c>
      <c r="R2513" s="3">
        <f>I2513 + M2513*Inputs!$B$9 - N2513/Inputs!$B$10</f>
        <v>158.77939109773115</v>
      </c>
    </row>
    <row r="2514" spans="1:18" x14ac:dyDescent="0.3">
      <c r="A2514" s="4">
        <v>46127.666666666657</v>
      </c>
      <c r="B2514" s="3">
        <v>70.12</v>
      </c>
      <c r="C2514" s="3">
        <v>1</v>
      </c>
      <c r="D2514" s="3">
        <f t="shared" si="351"/>
        <v>43.050624999999997</v>
      </c>
      <c r="E2514" s="3">
        <f>MAX(B2514 - D2514/Inputs!$B$5, 0)</f>
        <v>21.198835227272738</v>
      </c>
      <c r="F2514" s="3">
        <f>MAX(D2514*Inputs!$B$5 - B2514, 0)</f>
        <v>0</v>
      </c>
      <c r="G2514" s="3">
        <f t="shared" si="352"/>
        <v>1</v>
      </c>
      <c r="H2514" t="str">
        <f t="shared" si="353"/>
        <v>Discharge</v>
      </c>
      <c r="I2514" s="3">
        <f t="shared" si="358"/>
        <v>158.77939109773115</v>
      </c>
      <c r="J2514" s="3">
        <f t="shared" si="359"/>
        <v>170</v>
      </c>
      <c r="K2514" s="3">
        <f>MIN(Inputs!$B$2, (Inputs!$B$8 - I2514)/Inputs!$B$9)</f>
        <v>170</v>
      </c>
      <c r="L2514" s="3">
        <f>MAX(MIN(Inputs!$B$2, I2514*Inputs!$B$10, Inputs!$B$8*Inputs!$B$4 - J2514), 0)</f>
        <v>148.94827166799323</v>
      </c>
      <c r="M2514" s="3">
        <f t="shared" si="354"/>
        <v>0</v>
      </c>
      <c r="N2514" s="3">
        <f t="shared" si="355"/>
        <v>148.94827166799323</v>
      </c>
      <c r="O2514" s="3">
        <f>IF(H2514="Reg", MIN(Inputs!$B$2, I2514*Inputs!$B$10, (Inputs!$B$8-I2514)/Inputs!$B$9), 0)</f>
        <v>0</v>
      </c>
      <c r="P2514" s="3">
        <f t="shared" si="356"/>
        <v>10444.252809359685</v>
      </c>
      <c r="Q2514" s="3">
        <f t="shared" si="357"/>
        <v>0</v>
      </c>
      <c r="R2514" s="3">
        <f>I2514 + M2514*Inputs!$B$9 - N2514/Inputs!$B$10</f>
        <v>0</v>
      </c>
    </row>
    <row r="2515" spans="1:18" x14ac:dyDescent="0.3">
      <c r="A2515" s="4">
        <v>46127.708333333343</v>
      </c>
      <c r="B2515" s="3">
        <v>81.685000000000002</v>
      </c>
      <c r="C2515" s="3">
        <v>1</v>
      </c>
      <c r="D2515" s="3">
        <f t="shared" si="351"/>
        <v>43.050624999999997</v>
      </c>
      <c r="E2515" s="3">
        <f>MAX(B2515 - D2515/Inputs!$B$5, 0)</f>
        <v>32.763835227272736</v>
      </c>
      <c r="F2515" s="3">
        <f>MAX(D2515*Inputs!$B$5 - B2515, 0)</f>
        <v>0</v>
      </c>
      <c r="G2515" s="3">
        <f t="shared" si="352"/>
        <v>1</v>
      </c>
      <c r="H2515" t="str">
        <f t="shared" si="353"/>
        <v>Discharge</v>
      </c>
      <c r="I2515" s="3">
        <f t="shared" si="358"/>
        <v>0</v>
      </c>
      <c r="J2515" s="3">
        <f t="shared" si="359"/>
        <v>318.94827166799325</v>
      </c>
      <c r="K2515" s="3">
        <f>MIN(Inputs!$B$2, (Inputs!$B$8 - I2515)/Inputs!$B$9)</f>
        <v>170</v>
      </c>
      <c r="L2515" s="3">
        <f>MAX(MIN(Inputs!$B$2, I2515*Inputs!$B$10, Inputs!$B$8*Inputs!$B$4 - J2515), 0)</f>
        <v>0</v>
      </c>
      <c r="M2515" s="3">
        <f t="shared" si="354"/>
        <v>0</v>
      </c>
      <c r="N2515" s="3">
        <f t="shared" si="355"/>
        <v>0</v>
      </c>
      <c r="O2515" s="3">
        <f>IF(H2515="Reg", MIN(Inputs!$B$2, I2515*Inputs!$B$10, (Inputs!$B$8-I2515)/Inputs!$B$9), 0)</f>
        <v>0</v>
      </c>
      <c r="P2515" s="3">
        <f t="shared" si="356"/>
        <v>0</v>
      </c>
      <c r="Q2515" s="3">
        <f t="shared" si="357"/>
        <v>0</v>
      </c>
      <c r="R2515" s="3">
        <f>I2515 + M2515*Inputs!$B$9 - N2515/Inputs!$B$10</f>
        <v>0</v>
      </c>
    </row>
    <row r="2516" spans="1:18" x14ac:dyDescent="0.3">
      <c r="A2516" s="4">
        <v>46127.75</v>
      </c>
      <c r="B2516" s="3">
        <v>66.760000000000005</v>
      </c>
      <c r="C2516" s="3">
        <v>27.74</v>
      </c>
      <c r="D2516" s="3">
        <f t="shared" si="351"/>
        <v>43.050624999999997</v>
      </c>
      <c r="E2516" s="3">
        <f>MAX(B2516 - D2516/Inputs!$B$5, 0)</f>
        <v>17.838835227272739</v>
      </c>
      <c r="F2516" s="3">
        <f>MAX(D2516*Inputs!$B$5 - B2516, 0)</f>
        <v>0</v>
      </c>
      <c r="G2516" s="3">
        <f t="shared" si="352"/>
        <v>27.74</v>
      </c>
      <c r="H2516" t="str">
        <f t="shared" si="353"/>
        <v>Reg</v>
      </c>
      <c r="I2516" s="3">
        <f t="shared" si="358"/>
        <v>0</v>
      </c>
      <c r="J2516" s="3">
        <f t="shared" si="359"/>
        <v>318.94827166799325</v>
      </c>
      <c r="K2516" s="3">
        <f>MIN(Inputs!$B$2, (Inputs!$B$8 - I2516)/Inputs!$B$9)</f>
        <v>170</v>
      </c>
      <c r="L2516" s="3">
        <f>MAX(MIN(Inputs!$B$2, I2516*Inputs!$B$10, Inputs!$B$8*Inputs!$B$4 - J2516), 0)</f>
        <v>0</v>
      </c>
      <c r="M2516" s="3">
        <f t="shared" si="354"/>
        <v>0</v>
      </c>
      <c r="N2516" s="3">
        <f t="shared" si="355"/>
        <v>0</v>
      </c>
      <c r="O2516" s="3">
        <f>IF(H2516="Reg", MIN(Inputs!$B$2, I2516*Inputs!$B$10, (Inputs!$B$8-I2516)/Inputs!$B$9), 0)</f>
        <v>0</v>
      </c>
      <c r="P2516" s="3">
        <f t="shared" si="356"/>
        <v>0</v>
      </c>
      <c r="Q2516" s="3">
        <f t="shared" si="357"/>
        <v>0</v>
      </c>
      <c r="R2516" s="3">
        <f>I2516 + M2516*Inputs!$B$9 - N2516/Inputs!$B$10</f>
        <v>0</v>
      </c>
    </row>
    <row r="2517" spans="1:18" x14ac:dyDescent="0.3">
      <c r="A2517" s="4">
        <v>46127.791666666657</v>
      </c>
      <c r="B2517" s="3">
        <v>82.179999999999993</v>
      </c>
      <c r="C2517" s="3">
        <v>26.38</v>
      </c>
      <c r="D2517" s="3">
        <f t="shared" si="351"/>
        <v>43.050624999999997</v>
      </c>
      <c r="E2517" s="3">
        <f>MAX(B2517 - D2517/Inputs!$B$5, 0)</f>
        <v>33.258835227272726</v>
      </c>
      <c r="F2517" s="3">
        <f>MAX(D2517*Inputs!$B$5 - B2517, 0)</f>
        <v>0</v>
      </c>
      <c r="G2517" s="3">
        <f t="shared" si="352"/>
        <v>26.38</v>
      </c>
      <c r="H2517" t="str">
        <f t="shared" si="353"/>
        <v>Discharge</v>
      </c>
      <c r="I2517" s="3">
        <f t="shared" si="358"/>
        <v>0</v>
      </c>
      <c r="J2517" s="3">
        <f t="shared" si="359"/>
        <v>318.94827166799325</v>
      </c>
      <c r="K2517" s="3">
        <f>MIN(Inputs!$B$2, (Inputs!$B$8 - I2517)/Inputs!$B$9)</f>
        <v>170</v>
      </c>
      <c r="L2517" s="3">
        <f>MAX(MIN(Inputs!$B$2, I2517*Inputs!$B$10, Inputs!$B$8*Inputs!$B$4 - J2517), 0)</f>
        <v>0</v>
      </c>
      <c r="M2517" s="3">
        <f t="shared" si="354"/>
        <v>0</v>
      </c>
      <c r="N2517" s="3">
        <f t="shared" si="355"/>
        <v>0</v>
      </c>
      <c r="O2517" s="3">
        <f>IF(H2517="Reg", MIN(Inputs!$B$2, I2517*Inputs!$B$10, (Inputs!$B$8-I2517)/Inputs!$B$9), 0)</f>
        <v>0</v>
      </c>
      <c r="P2517" s="3">
        <f t="shared" si="356"/>
        <v>0</v>
      </c>
      <c r="Q2517" s="3">
        <f t="shared" si="357"/>
        <v>0</v>
      </c>
      <c r="R2517" s="3">
        <f>I2517 + M2517*Inputs!$B$9 - N2517/Inputs!$B$10</f>
        <v>0</v>
      </c>
    </row>
    <row r="2518" spans="1:18" x14ac:dyDescent="0.3">
      <c r="A2518" s="4">
        <v>46127.833333333343</v>
      </c>
      <c r="B2518" s="3">
        <v>86.382500000000007</v>
      </c>
      <c r="C2518" s="3">
        <v>9.8699999999999992</v>
      </c>
      <c r="D2518" s="3">
        <f t="shared" si="351"/>
        <v>43.050624999999997</v>
      </c>
      <c r="E2518" s="3">
        <f>MAX(B2518 - D2518/Inputs!$B$5, 0)</f>
        <v>37.461335227272741</v>
      </c>
      <c r="F2518" s="3">
        <f>MAX(D2518*Inputs!$B$5 - B2518, 0)</f>
        <v>0</v>
      </c>
      <c r="G2518" s="3">
        <f t="shared" si="352"/>
        <v>9.8699999999999992</v>
      </c>
      <c r="H2518" t="str">
        <f t="shared" si="353"/>
        <v>Discharge</v>
      </c>
      <c r="I2518" s="3">
        <f t="shared" si="358"/>
        <v>0</v>
      </c>
      <c r="J2518" s="3">
        <f t="shared" si="359"/>
        <v>318.94827166799325</v>
      </c>
      <c r="K2518" s="3">
        <f>MIN(Inputs!$B$2, (Inputs!$B$8 - I2518)/Inputs!$B$9)</f>
        <v>170</v>
      </c>
      <c r="L2518" s="3">
        <f>MAX(MIN(Inputs!$B$2, I2518*Inputs!$B$10, Inputs!$B$8*Inputs!$B$4 - J2518), 0)</f>
        <v>0</v>
      </c>
      <c r="M2518" s="3">
        <f t="shared" si="354"/>
        <v>0</v>
      </c>
      <c r="N2518" s="3">
        <f t="shared" si="355"/>
        <v>0</v>
      </c>
      <c r="O2518" s="3">
        <f>IF(H2518="Reg", MIN(Inputs!$B$2, I2518*Inputs!$B$10, (Inputs!$B$8-I2518)/Inputs!$B$9), 0)</f>
        <v>0</v>
      </c>
      <c r="P2518" s="3">
        <f t="shared" si="356"/>
        <v>0</v>
      </c>
      <c r="Q2518" s="3">
        <f t="shared" si="357"/>
        <v>0</v>
      </c>
      <c r="R2518" s="3">
        <f>I2518 + M2518*Inputs!$B$9 - N2518/Inputs!$B$10</f>
        <v>0</v>
      </c>
    </row>
    <row r="2519" spans="1:18" x14ac:dyDescent="0.3">
      <c r="A2519" s="4">
        <v>46127.875</v>
      </c>
      <c r="B2519" s="3">
        <v>94.462500000000006</v>
      </c>
      <c r="C2519" s="3">
        <v>1.05</v>
      </c>
      <c r="D2519" s="3">
        <f t="shared" si="351"/>
        <v>43.050624999999997</v>
      </c>
      <c r="E2519" s="3">
        <f>MAX(B2519 - D2519/Inputs!$B$5, 0)</f>
        <v>45.541335227272739</v>
      </c>
      <c r="F2519" s="3">
        <f>MAX(D2519*Inputs!$B$5 - B2519, 0)</f>
        <v>0</v>
      </c>
      <c r="G2519" s="3">
        <f t="shared" si="352"/>
        <v>1.05</v>
      </c>
      <c r="H2519" t="str">
        <f t="shared" si="353"/>
        <v>Discharge</v>
      </c>
      <c r="I2519" s="3">
        <f t="shared" si="358"/>
        <v>0</v>
      </c>
      <c r="J2519" s="3">
        <f t="shared" si="359"/>
        <v>318.94827166799325</v>
      </c>
      <c r="K2519" s="3">
        <f>MIN(Inputs!$B$2, (Inputs!$B$8 - I2519)/Inputs!$B$9)</f>
        <v>170</v>
      </c>
      <c r="L2519" s="3">
        <f>MAX(MIN(Inputs!$B$2, I2519*Inputs!$B$10, Inputs!$B$8*Inputs!$B$4 - J2519), 0)</f>
        <v>0</v>
      </c>
      <c r="M2519" s="3">
        <f t="shared" si="354"/>
        <v>0</v>
      </c>
      <c r="N2519" s="3">
        <f t="shared" si="355"/>
        <v>0</v>
      </c>
      <c r="O2519" s="3">
        <f>IF(H2519="Reg", MIN(Inputs!$B$2, I2519*Inputs!$B$10, (Inputs!$B$8-I2519)/Inputs!$B$9), 0)</f>
        <v>0</v>
      </c>
      <c r="P2519" s="3">
        <f t="shared" si="356"/>
        <v>0</v>
      </c>
      <c r="Q2519" s="3">
        <f t="shared" si="357"/>
        <v>0</v>
      </c>
      <c r="R2519" s="3">
        <f>I2519 + M2519*Inputs!$B$9 - N2519/Inputs!$B$10</f>
        <v>0</v>
      </c>
    </row>
    <row r="2520" spans="1:18" x14ac:dyDescent="0.3">
      <c r="A2520" s="4">
        <v>46127.916666666657</v>
      </c>
      <c r="B2520" s="3">
        <v>51.749999999999993</v>
      </c>
      <c r="C2520" s="3">
        <v>7.0000000000000007E-2</v>
      </c>
      <c r="D2520" s="3">
        <f t="shared" si="351"/>
        <v>43.050624999999997</v>
      </c>
      <c r="E2520" s="3">
        <f>MAX(B2520 - D2520/Inputs!$B$5, 0)</f>
        <v>2.8288352272727266</v>
      </c>
      <c r="F2520" s="3">
        <f>MAX(D2520*Inputs!$B$5 - B2520, 0)</f>
        <v>0</v>
      </c>
      <c r="G2520" s="3">
        <f t="shared" si="352"/>
        <v>7.0000000000000007E-2</v>
      </c>
      <c r="H2520" t="str">
        <f t="shared" si="353"/>
        <v>Discharge</v>
      </c>
      <c r="I2520" s="3">
        <f t="shared" si="358"/>
        <v>0</v>
      </c>
      <c r="J2520" s="3">
        <f t="shared" si="359"/>
        <v>318.94827166799325</v>
      </c>
      <c r="K2520" s="3">
        <f>MIN(Inputs!$B$2, (Inputs!$B$8 - I2520)/Inputs!$B$9)</f>
        <v>170</v>
      </c>
      <c r="L2520" s="3">
        <f>MAX(MIN(Inputs!$B$2, I2520*Inputs!$B$10, Inputs!$B$8*Inputs!$B$4 - J2520), 0)</f>
        <v>0</v>
      </c>
      <c r="M2520" s="3">
        <f t="shared" si="354"/>
        <v>0</v>
      </c>
      <c r="N2520" s="3">
        <f t="shared" si="355"/>
        <v>0</v>
      </c>
      <c r="O2520" s="3">
        <f>IF(H2520="Reg", MIN(Inputs!$B$2, I2520*Inputs!$B$10, (Inputs!$B$8-I2520)/Inputs!$B$9), 0)</f>
        <v>0</v>
      </c>
      <c r="P2520" s="3">
        <f t="shared" si="356"/>
        <v>0</v>
      </c>
      <c r="Q2520" s="3">
        <f t="shared" si="357"/>
        <v>0</v>
      </c>
      <c r="R2520" s="3">
        <f>I2520 + M2520*Inputs!$B$9 - N2520/Inputs!$B$10</f>
        <v>0</v>
      </c>
    </row>
    <row r="2521" spans="1:18" x14ac:dyDescent="0.3">
      <c r="A2521" s="4">
        <v>46127.958333333343</v>
      </c>
      <c r="B2521" s="3">
        <v>42.775000000000006</v>
      </c>
      <c r="C2521" s="3">
        <v>0.06</v>
      </c>
      <c r="D2521" s="3">
        <f t="shared" si="351"/>
        <v>43.050624999999997</v>
      </c>
      <c r="E2521" s="3">
        <f>MAX(B2521 - D2521/Inputs!$B$5, 0)</f>
        <v>0</v>
      </c>
      <c r="F2521" s="3">
        <f>MAX(D2521*Inputs!$B$5 - B2521, 0)</f>
        <v>0</v>
      </c>
      <c r="G2521" s="3">
        <f t="shared" si="352"/>
        <v>0.06</v>
      </c>
      <c r="H2521" t="str">
        <f t="shared" si="353"/>
        <v>Reg</v>
      </c>
      <c r="I2521" s="3">
        <f t="shared" si="358"/>
        <v>0</v>
      </c>
      <c r="J2521" s="3">
        <f t="shared" si="359"/>
        <v>318.94827166799325</v>
      </c>
      <c r="K2521" s="3">
        <f>MIN(Inputs!$B$2, (Inputs!$B$8 - I2521)/Inputs!$B$9)</f>
        <v>170</v>
      </c>
      <c r="L2521" s="3">
        <f>MAX(MIN(Inputs!$B$2, I2521*Inputs!$B$10, Inputs!$B$8*Inputs!$B$4 - J2521), 0)</f>
        <v>0</v>
      </c>
      <c r="M2521" s="3">
        <f t="shared" si="354"/>
        <v>0</v>
      </c>
      <c r="N2521" s="3">
        <f t="shared" si="355"/>
        <v>0</v>
      </c>
      <c r="O2521" s="3">
        <f>IF(H2521="Reg", MIN(Inputs!$B$2, I2521*Inputs!$B$10, (Inputs!$B$8-I2521)/Inputs!$B$9), 0)</f>
        <v>0</v>
      </c>
      <c r="P2521" s="3">
        <f t="shared" si="356"/>
        <v>0</v>
      </c>
      <c r="Q2521" s="3">
        <f t="shared" si="357"/>
        <v>0</v>
      </c>
      <c r="R2521" s="3">
        <f>I2521 + M2521*Inputs!$B$9 - N2521/Inputs!$B$10</f>
        <v>0</v>
      </c>
    </row>
    <row r="2522" spans="1:18" x14ac:dyDescent="0.3">
      <c r="A2522" s="4">
        <v>46128</v>
      </c>
      <c r="B2522" s="3">
        <v>32.39</v>
      </c>
      <c r="C2522" s="3">
        <v>0.06</v>
      </c>
      <c r="D2522" s="3">
        <f t="shared" si="351"/>
        <v>38.840729166666662</v>
      </c>
      <c r="E2522" s="3">
        <f>MAX(B2522 - D2522/Inputs!$B$5, 0)</f>
        <v>0</v>
      </c>
      <c r="F2522" s="3">
        <f>MAX(D2522*Inputs!$B$5 - B2522, 0)</f>
        <v>1.7898416666666606</v>
      </c>
      <c r="G2522" s="3">
        <f t="shared" si="352"/>
        <v>0.06</v>
      </c>
      <c r="H2522" t="str">
        <f t="shared" si="353"/>
        <v>Charge</v>
      </c>
      <c r="I2522" s="3">
        <f t="shared" si="358"/>
        <v>0</v>
      </c>
      <c r="J2522" s="3">
        <f t="shared" si="359"/>
        <v>0</v>
      </c>
      <c r="K2522" s="3">
        <f>MIN(Inputs!$B$2, (Inputs!$B$8 - I2522)/Inputs!$B$9)</f>
        <v>170</v>
      </c>
      <c r="L2522" s="3">
        <f>MAX(MIN(Inputs!$B$2, I2522*Inputs!$B$10, Inputs!$B$8*Inputs!$B$4 - J2522), 0)</f>
        <v>0</v>
      </c>
      <c r="M2522" s="3">
        <f t="shared" si="354"/>
        <v>170</v>
      </c>
      <c r="N2522" s="3">
        <f t="shared" si="355"/>
        <v>0</v>
      </c>
      <c r="O2522" s="3">
        <f>IF(H2522="Reg", MIN(Inputs!$B$2, I2522*Inputs!$B$10, (Inputs!$B$8-I2522)/Inputs!$B$9), 0)</f>
        <v>0</v>
      </c>
      <c r="P2522" s="3">
        <f t="shared" si="356"/>
        <v>-5506.3</v>
      </c>
      <c r="Q2522" s="3">
        <f t="shared" si="357"/>
        <v>0</v>
      </c>
      <c r="R2522" s="3">
        <f>I2522 + M2522*Inputs!$B$9 - N2522/Inputs!$B$10</f>
        <v>159.4741358339966</v>
      </c>
    </row>
    <row r="2523" spans="1:18" x14ac:dyDescent="0.3">
      <c r="A2523" s="4">
        <v>46128.041666666657</v>
      </c>
      <c r="B2523" s="3">
        <v>24.615000000000002</v>
      </c>
      <c r="C2523" s="3">
        <v>0.06</v>
      </c>
      <c r="D2523" s="3">
        <f t="shared" si="351"/>
        <v>38.840729166666662</v>
      </c>
      <c r="E2523" s="3">
        <f>MAX(B2523 - D2523/Inputs!$B$5, 0)</f>
        <v>0</v>
      </c>
      <c r="F2523" s="3">
        <f>MAX(D2523*Inputs!$B$5 - B2523, 0)</f>
        <v>9.5648416666666591</v>
      </c>
      <c r="G2523" s="3">
        <f t="shared" si="352"/>
        <v>0.06</v>
      </c>
      <c r="H2523" t="str">
        <f t="shared" si="353"/>
        <v>Charge</v>
      </c>
      <c r="I2523" s="3">
        <f t="shared" si="358"/>
        <v>159.4741358339966</v>
      </c>
      <c r="J2523" s="3">
        <f t="shared" si="359"/>
        <v>0</v>
      </c>
      <c r="K2523" s="3">
        <f>MIN(Inputs!$B$2, (Inputs!$B$8 - I2523)/Inputs!$B$9)</f>
        <v>170</v>
      </c>
      <c r="L2523" s="3">
        <f>MAX(MIN(Inputs!$B$2, I2523*Inputs!$B$10, Inputs!$B$8*Inputs!$B$4 - J2523), 0)</f>
        <v>149.6</v>
      </c>
      <c r="M2523" s="3">
        <f t="shared" si="354"/>
        <v>170</v>
      </c>
      <c r="N2523" s="3">
        <f t="shared" si="355"/>
        <v>0</v>
      </c>
      <c r="O2523" s="3">
        <f>IF(H2523="Reg", MIN(Inputs!$B$2, I2523*Inputs!$B$10, (Inputs!$B$8-I2523)/Inputs!$B$9), 0)</f>
        <v>0</v>
      </c>
      <c r="P2523" s="3">
        <f t="shared" si="356"/>
        <v>-4184.55</v>
      </c>
      <c r="Q2523" s="3">
        <f t="shared" si="357"/>
        <v>0</v>
      </c>
      <c r="R2523" s="3">
        <f>I2523 + M2523*Inputs!$B$9 - N2523/Inputs!$B$10</f>
        <v>318.9482716679932</v>
      </c>
    </row>
    <row r="2524" spans="1:18" x14ac:dyDescent="0.3">
      <c r="A2524" s="4">
        <v>46128.083333333343</v>
      </c>
      <c r="B2524" s="3">
        <v>21.1875</v>
      </c>
      <c r="C2524" s="3">
        <v>0.06</v>
      </c>
      <c r="D2524" s="3">
        <f t="shared" si="351"/>
        <v>38.840729166666662</v>
      </c>
      <c r="E2524" s="3">
        <f>MAX(B2524 - D2524/Inputs!$B$5, 0)</f>
        <v>0</v>
      </c>
      <c r="F2524" s="3">
        <f>MAX(D2524*Inputs!$B$5 - B2524, 0)</f>
        <v>12.992341666666661</v>
      </c>
      <c r="G2524" s="3">
        <f t="shared" si="352"/>
        <v>0.06</v>
      </c>
      <c r="H2524" t="str">
        <f t="shared" si="353"/>
        <v>Charge</v>
      </c>
      <c r="I2524" s="3">
        <f t="shared" si="358"/>
        <v>318.9482716679932</v>
      </c>
      <c r="J2524" s="3">
        <f t="shared" si="359"/>
        <v>0</v>
      </c>
      <c r="K2524" s="3">
        <f>MIN(Inputs!$B$2, (Inputs!$B$8 - I2524)/Inputs!$B$9)</f>
        <v>22.44121780453775</v>
      </c>
      <c r="L2524" s="3">
        <f>MAX(MIN(Inputs!$B$2, I2524*Inputs!$B$10, Inputs!$B$8*Inputs!$B$4 - J2524), 0)</f>
        <v>170</v>
      </c>
      <c r="M2524" s="3">
        <f t="shared" si="354"/>
        <v>22.44121780453775</v>
      </c>
      <c r="N2524" s="3">
        <f t="shared" si="355"/>
        <v>0</v>
      </c>
      <c r="O2524" s="3">
        <f>IF(H2524="Reg", MIN(Inputs!$B$2, I2524*Inputs!$B$10, (Inputs!$B$8-I2524)/Inputs!$B$9), 0)</f>
        <v>0</v>
      </c>
      <c r="P2524" s="3">
        <f t="shared" si="356"/>
        <v>-475.47330223364361</v>
      </c>
      <c r="Q2524" s="3">
        <f t="shared" si="357"/>
        <v>0</v>
      </c>
      <c r="R2524" s="3">
        <f>I2524 + M2524*Inputs!$B$9 - N2524/Inputs!$B$10</f>
        <v>340</v>
      </c>
    </row>
    <row r="2525" spans="1:18" x14ac:dyDescent="0.3">
      <c r="A2525" s="4">
        <v>46128.125</v>
      </c>
      <c r="B2525" s="3">
        <v>21.13</v>
      </c>
      <c r="C2525" s="3">
        <v>0.06</v>
      </c>
      <c r="D2525" s="3">
        <f t="shared" si="351"/>
        <v>38.840729166666662</v>
      </c>
      <c r="E2525" s="3">
        <f>MAX(B2525 - D2525/Inputs!$B$5, 0)</f>
        <v>0</v>
      </c>
      <c r="F2525" s="3">
        <f>MAX(D2525*Inputs!$B$5 - B2525, 0)</f>
        <v>13.049841666666662</v>
      </c>
      <c r="G2525" s="3">
        <f t="shared" si="352"/>
        <v>0.06</v>
      </c>
      <c r="H2525" t="str">
        <f t="shared" si="353"/>
        <v>Charge</v>
      </c>
      <c r="I2525" s="3">
        <f t="shared" si="358"/>
        <v>340</v>
      </c>
      <c r="J2525" s="3">
        <f t="shared" si="359"/>
        <v>0</v>
      </c>
      <c r="K2525" s="3">
        <f>MIN(Inputs!$B$2, (Inputs!$B$8 - I2525)/Inputs!$B$9)</f>
        <v>0</v>
      </c>
      <c r="L2525" s="3">
        <f>MAX(MIN(Inputs!$B$2, I2525*Inputs!$B$10, Inputs!$B$8*Inputs!$B$4 - J2525), 0)</f>
        <v>170</v>
      </c>
      <c r="M2525" s="3">
        <f t="shared" si="354"/>
        <v>0</v>
      </c>
      <c r="N2525" s="3">
        <f t="shared" si="355"/>
        <v>0</v>
      </c>
      <c r="O2525" s="3">
        <f>IF(H2525="Reg", MIN(Inputs!$B$2, I2525*Inputs!$B$10, (Inputs!$B$8-I2525)/Inputs!$B$9), 0)</f>
        <v>0</v>
      </c>
      <c r="P2525" s="3">
        <f t="shared" si="356"/>
        <v>0</v>
      </c>
      <c r="Q2525" s="3">
        <f t="shared" si="357"/>
        <v>0</v>
      </c>
      <c r="R2525" s="3">
        <f>I2525 + M2525*Inputs!$B$9 - N2525/Inputs!$B$10</f>
        <v>340</v>
      </c>
    </row>
    <row r="2526" spans="1:18" x14ac:dyDescent="0.3">
      <c r="A2526" s="4">
        <v>46128.166666666657</v>
      </c>
      <c r="B2526" s="3">
        <v>20.310000000000002</v>
      </c>
      <c r="C2526" s="3">
        <v>0.1</v>
      </c>
      <c r="D2526" s="3">
        <f t="shared" si="351"/>
        <v>38.840729166666662</v>
      </c>
      <c r="E2526" s="3">
        <f>MAX(B2526 - D2526/Inputs!$B$5, 0)</f>
        <v>0</v>
      </c>
      <c r="F2526" s="3">
        <f>MAX(D2526*Inputs!$B$5 - B2526, 0)</f>
        <v>13.869841666666659</v>
      </c>
      <c r="G2526" s="3">
        <f t="shared" si="352"/>
        <v>0.1</v>
      </c>
      <c r="H2526" t="str">
        <f t="shared" si="353"/>
        <v>Charge</v>
      </c>
      <c r="I2526" s="3">
        <f t="shared" si="358"/>
        <v>340</v>
      </c>
      <c r="J2526" s="3">
        <f t="shared" si="359"/>
        <v>0</v>
      </c>
      <c r="K2526" s="3">
        <f>MIN(Inputs!$B$2, (Inputs!$B$8 - I2526)/Inputs!$B$9)</f>
        <v>0</v>
      </c>
      <c r="L2526" s="3">
        <f>MAX(MIN(Inputs!$B$2, I2526*Inputs!$B$10, Inputs!$B$8*Inputs!$B$4 - J2526), 0)</f>
        <v>170</v>
      </c>
      <c r="M2526" s="3">
        <f t="shared" si="354"/>
        <v>0</v>
      </c>
      <c r="N2526" s="3">
        <f t="shared" si="355"/>
        <v>0</v>
      </c>
      <c r="O2526" s="3">
        <f>IF(H2526="Reg", MIN(Inputs!$B$2, I2526*Inputs!$B$10, (Inputs!$B$8-I2526)/Inputs!$B$9), 0)</f>
        <v>0</v>
      </c>
      <c r="P2526" s="3">
        <f t="shared" si="356"/>
        <v>0</v>
      </c>
      <c r="Q2526" s="3">
        <f t="shared" si="357"/>
        <v>0</v>
      </c>
      <c r="R2526" s="3">
        <f>I2526 + M2526*Inputs!$B$9 - N2526/Inputs!$B$10</f>
        <v>340</v>
      </c>
    </row>
    <row r="2527" spans="1:18" x14ac:dyDescent="0.3">
      <c r="A2527" s="4">
        <v>46128.208333333343</v>
      </c>
      <c r="B2527" s="3">
        <v>19.842500000000001</v>
      </c>
      <c r="C2527" s="3">
        <v>0.16</v>
      </c>
      <c r="D2527" s="3">
        <f t="shared" si="351"/>
        <v>38.840729166666662</v>
      </c>
      <c r="E2527" s="3">
        <f>MAX(B2527 - D2527/Inputs!$B$5, 0)</f>
        <v>0</v>
      </c>
      <c r="F2527" s="3">
        <f>MAX(D2527*Inputs!$B$5 - B2527, 0)</f>
        <v>14.33734166666666</v>
      </c>
      <c r="G2527" s="3">
        <f t="shared" si="352"/>
        <v>0.16</v>
      </c>
      <c r="H2527" t="str">
        <f t="shared" si="353"/>
        <v>Charge</v>
      </c>
      <c r="I2527" s="3">
        <f t="shared" si="358"/>
        <v>340</v>
      </c>
      <c r="J2527" s="3">
        <f t="shared" si="359"/>
        <v>0</v>
      </c>
      <c r="K2527" s="3">
        <f>MIN(Inputs!$B$2, (Inputs!$B$8 - I2527)/Inputs!$B$9)</f>
        <v>0</v>
      </c>
      <c r="L2527" s="3">
        <f>MAX(MIN(Inputs!$B$2, I2527*Inputs!$B$10, Inputs!$B$8*Inputs!$B$4 - J2527), 0)</f>
        <v>170</v>
      </c>
      <c r="M2527" s="3">
        <f t="shared" si="354"/>
        <v>0</v>
      </c>
      <c r="N2527" s="3">
        <f t="shared" si="355"/>
        <v>0</v>
      </c>
      <c r="O2527" s="3">
        <f>IF(H2527="Reg", MIN(Inputs!$B$2, I2527*Inputs!$B$10, (Inputs!$B$8-I2527)/Inputs!$B$9), 0)</f>
        <v>0</v>
      </c>
      <c r="P2527" s="3">
        <f t="shared" si="356"/>
        <v>0</v>
      </c>
      <c r="Q2527" s="3">
        <f t="shared" si="357"/>
        <v>0</v>
      </c>
      <c r="R2527" s="3">
        <f>I2527 + M2527*Inputs!$B$9 - N2527/Inputs!$B$10</f>
        <v>340</v>
      </c>
    </row>
    <row r="2528" spans="1:18" x14ac:dyDescent="0.3">
      <c r="A2528" s="4">
        <v>46128.25</v>
      </c>
      <c r="B2528" s="3">
        <v>20.552500000000002</v>
      </c>
      <c r="C2528" s="3">
        <v>0.3</v>
      </c>
      <c r="D2528" s="3">
        <f t="shared" si="351"/>
        <v>38.840729166666662</v>
      </c>
      <c r="E2528" s="3">
        <f>MAX(B2528 - D2528/Inputs!$B$5, 0)</f>
        <v>0</v>
      </c>
      <c r="F2528" s="3">
        <f>MAX(D2528*Inputs!$B$5 - B2528, 0)</f>
        <v>13.627341666666659</v>
      </c>
      <c r="G2528" s="3">
        <f t="shared" si="352"/>
        <v>0.3</v>
      </c>
      <c r="H2528" t="str">
        <f t="shared" si="353"/>
        <v>Charge</v>
      </c>
      <c r="I2528" s="3">
        <f t="shared" si="358"/>
        <v>340</v>
      </c>
      <c r="J2528" s="3">
        <f t="shared" si="359"/>
        <v>0</v>
      </c>
      <c r="K2528" s="3">
        <f>MIN(Inputs!$B$2, (Inputs!$B$8 - I2528)/Inputs!$B$9)</f>
        <v>0</v>
      </c>
      <c r="L2528" s="3">
        <f>MAX(MIN(Inputs!$B$2, I2528*Inputs!$B$10, Inputs!$B$8*Inputs!$B$4 - J2528), 0)</f>
        <v>170</v>
      </c>
      <c r="M2528" s="3">
        <f t="shared" si="354"/>
        <v>0</v>
      </c>
      <c r="N2528" s="3">
        <f t="shared" si="355"/>
        <v>0</v>
      </c>
      <c r="O2528" s="3">
        <f>IF(H2528="Reg", MIN(Inputs!$B$2, I2528*Inputs!$B$10, (Inputs!$B$8-I2528)/Inputs!$B$9), 0)</f>
        <v>0</v>
      </c>
      <c r="P2528" s="3">
        <f t="shared" si="356"/>
        <v>0</v>
      </c>
      <c r="Q2528" s="3">
        <f t="shared" si="357"/>
        <v>0</v>
      </c>
      <c r="R2528" s="3">
        <f>I2528 + M2528*Inputs!$B$9 - N2528/Inputs!$B$10</f>
        <v>340</v>
      </c>
    </row>
    <row r="2529" spans="1:18" x14ac:dyDescent="0.3">
      <c r="A2529" s="4">
        <v>46128.291666666657</v>
      </c>
      <c r="B2529" s="3">
        <v>23.704999999999998</v>
      </c>
      <c r="C2529" s="3">
        <v>4.7699999999999996</v>
      </c>
      <c r="D2529" s="3">
        <f t="shared" si="351"/>
        <v>38.840729166666662</v>
      </c>
      <c r="E2529" s="3">
        <f>MAX(B2529 - D2529/Inputs!$B$5, 0)</f>
        <v>0</v>
      </c>
      <c r="F2529" s="3">
        <f>MAX(D2529*Inputs!$B$5 - B2529, 0)</f>
        <v>10.474841666666663</v>
      </c>
      <c r="G2529" s="3">
        <f t="shared" si="352"/>
        <v>4.7699999999999996</v>
      </c>
      <c r="H2529" t="str">
        <f t="shared" si="353"/>
        <v>Charge</v>
      </c>
      <c r="I2529" s="3">
        <f t="shared" si="358"/>
        <v>340</v>
      </c>
      <c r="J2529" s="3">
        <f t="shared" si="359"/>
        <v>0</v>
      </c>
      <c r="K2529" s="3">
        <f>MIN(Inputs!$B$2, (Inputs!$B$8 - I2529)/Inputs!$B$9)</f>
        <v>0</v>
      </c>
      <c r="L2529" s="3">
        <f>MAX(MIN(Inputs!$B$2, I2529*Inputs!$B$10, Inputs!$B$8*Inputs!$B$4 - J2529), 0)</f>
        <v>170</v>
      </c>
      <c r="M2529" s="3">
        <f t="shared" si="354"/>
        <v>0</v>
      </c>
      <c r="N2529" s="3">
        <f t="shared" si="355"/>
        <v>0</v>
      </c>
      <c r="O2529" s="3">
        <f>IF(H2529="Reg", MIN(Inputs!$B$2, I2529*Inputs!$B$10, (Inputs!$B$8-I2529)/Inputs!$B$9), 0)</f>
        <v>0</v>
      </c>
      <c r="P2529" s="3">
        <f t="shared" si="356"/>
        <v>0</v>
      </c>
      <c r="Q2529" s="3">
        <f t="shared" si="357"/>
        <v>0</v>
      </c>
      <c r="R2529" s="3">
        <f>I2529 + M2529*Inputs!$B$9 - N2529/Inputs!$B$10</f>
        <v>340</v>
      </c>
    </row>
    <row r="2530" spans="1:18" x14ac:dyDescent="0.3">
      <c r="A2530" s="4">
        <v>46128.333333333343</v>
      </c>
      <c r="B2530" s="3">
        <v>22.39</v>
      </c>
      <c r="C2530" s="3">
        <v>4.5</v>
      </c>
      <c r="D2530" s="3">
        <f t="shared" si="351"/>
        <v>38.840729166666662</v>
      </c>
      <c r="E2530" s="3">
        <f>MAX(B2530 - D2530/Inputs!$B$5, 0)</f>
        <v>0</v>
      </c>
      <c r="F2530" s="3">
        <f>MAX(D2530*Inputs!$B$5 - B2530, 0)</f>
        <v>11.789841666666661</v>
      </c>
      <c r="G2530" s="3">
        <f t="shared" si="352"/>
        <v>4.5</v>
      </c>
      <c r="H2530" t="str">
        <f t="shared" si="353"/>
        <v>Charge</v>
      </c>
      <c r="I2530" s="3">
        <f t="shared" si="358"/>
        <v>340</v>
      </c>
      <c r="J2530" s="3">
        <f t="shared" si="359"/>
        <v>0</v>
      </c>
      <c r="K2530" s="3">
        <f>MIN(Inputs!$B$2, (Inputs!$B$8 - I2530)/Inputs!$B$9)</f>
        <v>0</v>
      </c>
      <c r="L2530" s="3">
        <f>MAX(MIN(Inputs!$B$2, I2530*Inputs!$B$10, Inputs!$B$8*Inputs!$B$4 - J2530), 0)</f>
        <v>170</v>
      </c>
      <c r="M2530" s="3">
        <f t="shared" si="354"/>
        <v>0</v>
      </c>
      <c r="N2530" s="3">
        <f t="shared" si="355"/>
        <v>0</v>
      </c>
      <c r="O2530" s="3">
        <f>IF(H2530="Reg", MIN(Inputs!$B$2, I2530*Inputs!$B$10, (Inputs!$B$8-I2530)/Inputs!$B$9), 0)</f>
        <v>0</v>
      </c>
      <c r="P2530" s="3">
        <f t="shared" si="356"/>
        <v>0</v>
      </c>
      <c r="Q2530" s="3">
        <f t="shared" si="357"/>
        <v>0</v>
      </c>
      <c r="R2530" s="3">
        <f>I2530 + M2530*Inputs!$B$9 - N2530/Inputs!$B$10</f>
        <v>340</v>
      </c>
    </row>
    <row r="2531" spans="1:18" x14ac:dyDescent="0.3">
      <c r="A2531" s="4">
        <v>46128.375</v>
      </c>
      <c r="B2531" s="3">
        <v>17.137499999999999</v>
      </c>
      <c r="C2531" s="3">
        <v>1.65</v>
      </c>
      <c r="D2531" s="3">
        <f t="shared" si="351"/>
        <v>38.840729166666662</v>
      </c>
      <c r="E2531" s="3">
        <f>MAX(B2531 - D2531/Inputs!$B$5, 0)</f>
        <v>0</v>
      </c>
      <c r="F2531" s="3">
        <f>MAX(D2531*Inputs!$B$5 - B2531, 0)</f>
        <v>17.042341666666662</v>
      </c>
      <c r="G2531" s="3">
        <f t="shared" si="352"/>
        <v>1.65</v>
      </c>
      <c r="H2531" t="str">
        <f t="shared" si="353"/>
        <v>Charge</v>
      </c>
      <c r="I2531" s="3">
        <f t="shared" si="358"/>
        <v>340</v>
      </c>
      <c r="J2531" s="3">
        <f t="shared" si="359"/>
        <v>0</v>
      </c>
      <c r="K2531" s="3">
        <f>MIN(Inputs!$B$2, (Inputs!$B$8 - I2531)/Inputs!$B$9)</f>
        <v>0</v>
      </c>
      <c r="L2531" s="3">
        <f>MAX(MIN(Inputs!$B$2, I2531*Inputs!$B$10, Inputs!$B$8*Inputs!$B$4 - J2531), 0)</f>
        <v>170</v>
      </c>
      <c r="M2531" s="3">
        <f t="shared" si="354"/>
        <v>0</v>
      </c>
      <c r="N2531" s="3">
        <f t="shared" si="355"/>
        <v>0</v>
      </c>
      <c r="O2531" s="3">
        <f>IF(H2531="Reg", MIN(Inputs!$B$2, I2531*Inputs!$B$10, (Inputs!$B$8-I2531)/Inputs!$B$9), 0)</f>
        <v>0</v>
      </c>
      <c r="P2531" s="3">
        <f t="shared" si="356"/>
        <v>0</v>
      </c>
      <c r="Q2531" s="3">
        <f t="shared" si="357"/>
        <v>0</v>
      </c>
      <c r="R2531" s="3">
        <f>I2531 + M2531*Inputs!$B$9 - N2531/Inputs!$B$10</f>
        <v>340</v>
      </c>
    </row>
    <row r="2532" spans="1:18" x14ac:dyDescent="0.3">
      <c r="A2532" s="4">
        <v>46128.416666666657</v>
      </c>
      <c r="B2532" s="3">
        <v>15.975</v>
      </c>
      <c r="C2532" s="3">
        <v>1.1499999999999999</v>
      </c>
      <c r="D2532" s="3">
        <f t="shared" si="351"/>
        <v>38.840729166666662</v>
      </c>
      <c r="E2532" s="3">
        <f>MAX(B2532 - D2532/Inputs!$B$5, 0)</f>
        <v>0</v>
      </c>
      <c r="F2532" s="3">
        <f>MAX(D2532*Inputs!$B$5 - B2532, 0)</f>
        <v>18.20484166666666</v>
      </c>
      <c r="G2532" s="3">
        <f t="shared" si="352"/>
        <v>1.1499999999999999</v>
      </c>
      <c r="H2532" t="str">
        <f t="shared" si="353"/>
        <v>Charge</v>
      </c>
      <c r="I2532" s="3">
        <f t="shared" si="358"/>
        <v>340</v>
      </c>
      <c r="J2532" s="3">
        <f t="shared" si="359"/>
        <v>0</v>
      </c>
      <c r="K2532" s="3">
        <f>MIN(Inputs!$B$2, (Inputs!$B$8 - I2532)/Inputs!$B$9)</f>
        <v>0</v>
      </c>
      <c r="L2532" s="3">
        <f>MAX(MIN(Inputs!$B$2, I2532*Inputs!$B$10, Inputs!$B$8*Inputs!$B$4 - J2532), 0)</f>
        <v>170</v>
      </c>
      <c r="M2532" s="3">
        <f t="shared" si="354"/>
        <v>0</v>
      </c>
      <c r="N2532" s="3">
        <f t="shared" si="355"/>
        <v>0</v>
      </c>
      <c r="O2532" s="3">
        <f>IF(H2532="Reg", MIN(Inputs!$B$2, I2532*Inputs!$B$10, (Inputs!$B$8-I2532)/Inputs!$B$9), 0)</f>
        <v>0</v>
      </c>
      <c r="P2532" s="3">
        <f t="shared" si="356"/>
        <v>0</v>
      </c>
      <c r="Q2532" s="3">
        <f t="shared" si="357"/>
        <v>0</v>
      </c>
      <c r="R2532" s="3">
        <f>I2532 + M2532*Inputs!$B$9 - N2532/Inputs!$B$10</f>
        <v>340</v>
      </c>
    </row>
    <row r="2533" spans="1:18" x14ac:dyDescent="0.3">
      <c r="A2533" s="4">
        <v>46128.458333333343</v>
      </c>
      <c r="B2533" s="3">
        <v>16.2775</v>
      </c>
      <c r="C2533" s="3">
        <v>0.75</v>
      </c>
      <c r="D2533" s="3">
        <f t="shared" si="351"/>
        <v>38.840729166666662</v>
      </c>
      <c r="E2533" s="3">
        <f>MAX(B2533 - D2533/Inputs!$B$5, 0)</f>
        <v>0</v>
      </c>
      <c r="F2533" s="3">
        <f>MAX(D2533*Inputs!$B$5 - B2533, 0)</f>
        <v>17.902341666666661</v>
      </c>
      <c r="G2533" s="3">
        <f t="shared" si="352"/>
        <v>0.75</v>
      </c>
      <c r="H2533" t="str">
        <f t="shared" si="353"/>
        <v>Charge</v>
      </c>
      <c r="I2533" s="3">
        <f t="shared" si="358"/>
        <v>340</v>
      </c>
      <c r="J2533" s="3">
        <f t="shared" si="359"/>
        <v>0</v>
      </c>
      <c r="K2533" s="3">
        <f>MIN(Inputs!$B$2, (Inputs!$B$8 - I2533)/Inputs!$B$9)</f>
        <v>0</v>
      </c>
      <c r="L2533" s="3">
        <f>MAX(MIN(Inputs!$B$2, I2533*Inputs!$B$10, Inputs!$B$8*Inputs!$B$4 - J2533), 0)</f>
        <v>170</v>
      </c>
      <c r="M2533" s="3">
        <f t="shared" si="354"/>
        <v>0</v>
      </c>
      <c r="N2533" s="3">
        <f t="shared" si="355"/>
        <v>0</v>
      </c>
      <c r="O2533" s="3">
        <f>IF(H2533="Reg", MIN(Inputs!$B$2, I2533*Inputs!$B$10, (Inputs!$B$8-I2533)/Inputs!$B$9), 0)</f>
        <v>0</v>
      </c>
      <c r="P2533" s="3">
        <f t="shared" si="356"/>
        <v>0</v>
      </c>
      <c r="Q2533" s="3">
        <f t="shared" si="357"/>
        <v>0</v>
      </c>
      <c r="R2533" s="3">
        <f>I2533 + M2533*Inputs!$B$9 - N2533/Inputs!$B$10</f>
        <v>340</v>
      </c>
    </row>
    <row r="2534" spans="1:18" x14ac:dyDescent="0.3">
      <c r="A2534" s="4">
        <v>46128.5</v>
      </c>
      <c r="B2534" s="3">
        <v>19.9575</v>
      </c>
      <c r="C2534" s="3">
        <v>0.81</v>
      </c>
      <c r="D2534" s="3">
        <f t="shared" si="351"/>
        <v>38.840729166666662</v>
      </c>
      <c r="E2534" s="3">
        <f>MAX(B2534 - D2534/Inputs!$B$5, 0)</f>
        <v>0</v>
      </c>
      <c r="F2534" s="3">
        <f>MAX(D2534*Inputs!$B$5 - B2534, 0)</f>
        <v>14.222341666666662</v>
      </c>
      <c r="G2534" s="3">
        <f t="shared" si="352"/>
        <v>0.81</v>
      </c>
      <c r="H2534" t="str">
        <f t="shared" si="353"/>
        <v>Charge</v>
      </c>
      <c r="I2534" s="3">
        <f t="shared" si="358"/>
        <v>340</v>
      </c>
      <c r="J2534" s="3">
        <f t="shared" si="359"/>
        <v>0</v>
      </c>
      <c r="K2534" s="3">
        <f>MIN(Inputs!$B$2, (Inputs!$B$8 - I2534)/Inputs!$B$9)</f>
        <v>0</v>
      </c>
      <c r="L2534" s="3">
        <f>MAX(MIN(Inputs!$B$2, I2534*Inputs!$B$10, Inputs!$B$8*Inputs!$B$4 - J2534), 0)</f>
        <v>170</v>
      </c>
      <c r="M2534" s="3">
        <f t="shared" si="354"/>
        <v>0</v>
      </c>
      <c r="N2534" s="3">
        <f t="shared" si="355"/>
        <v>0</v>
      </c>
      <c r="O2534" s="3">
        <f>IF(H2534="Reg", MIN(Inputs!$B$2, I2534*Inputs!$B$10, (Inputs!$B$8-I2534)/Inputs!$B$9), 0)</f>
        <v>0</v>
      </c>
      <c r="P2534" s="3">
        <f t="shared" si="356"/>
        <v>0</v>
      </c>
      <c r="Q2534" s="3">
        <f t="shared" si="357"/>
        <v>0</v>
      </c>
      <c r="R2534" s="3">
        <f>I2534 + M2534*Inputs!$B$9 - N2534/Inputs!$B$10</f>
        <v>340</v>
      </c>
    </row>
    <row r="2535" spans="1:18" x14ac:dyDescent="0.3">
      <c r="A2535" s="4">
        <v>46128.541666666657</v>
      </c>
      <c r="B2535" s="3">
        <v>27.335000000000001</v>
      </c>
      <c r="C2535" s="3">
        <v>0.98</v>
      </c>
      <c r="D2535" s="3">
        <f t="shared" si="351"/>
        <v>38.840729166666662</v>
      </c>
      <c r="E2535" s="3">
        <f>MAX(B2535 - D2535/Inputs!$B$5, 0)</f>
        <v>0</v>
      </c>
      <c r="F2535" s="3">
        <f>MAX(D2535*Inputs!$B$5 - B2535, 0)</f>
        <v>6.8448416666666603</v>
      </c>
      <c r="G2535" s="3">
        <f t="shared" si="352"/>
        <v>0.98</v>
      </c>
      <c r="H2535" t="str">
        <f t="shared" si="353"/>
        <v>Charge</v>
      </c>
      <c r="I2535" s="3">
        <f t="shared" si="358"/>
        <v>340</v>
      </c>
      <c r="J2535" s="3">
        <f t="shared" si="359"/>
        <v>0</v>
      </c>
      <c r="K2535" s="3">
        <f>MIN(Inputs!$B$2, (Inputs!$B$8 - I2535)/Inputs!$B$9)</f>
        <v>0</v>
      </c>
      <c r="L2535" s="3">
        <f>MAX(MIN(Inputs!$B$2, I2535*Inputs!$B$10, Inputs!$B$8*Inputs!$B$4 - J2535), 0)</f>
        <v>170</v>
      </c>
      <c r="M2535" s="3">
        <f t="shared" si="354"/>
        <v>0</v>
      </c>
      <c r="N2535" s="3">
        <f t="shared" si="355"/>
        <v>0</v>
      </c>
      <c r="O2535" s="3">
        <f>IF(H2535="Reg", MIN(Inputs!$B$2, I2535*Inputs!$B$10, (Inputs!$B$8-I2535)/Inputs!$B$9), 0)</f>
        <v>0</v>
      </c>
      <c r="P2535" s="3">
        <f t="shared" si="356"/>
        <v>0</v>
      </c>
      <c r="Q2535" s="3">
        <f t="shared" si="357"/>
        <v>0</v>
      </c>
      <c r="R2535" s="3">
        <f>I2535 + M2535*Inputs!$B$9 - N2535/Inputs!$B$10</f>
        <v>340</v>
      </c>
    </row>
    <row r="2536" spans="1:18" x14ac:dyDescent="0.3">
      <c r="A2536" s="4">
        <v>46128.583333333343</v>
      </c>
      <c r="B2536" s="3">
        <v>39.105000000000004</v>
      </c>
      <c r="C2536" s="3">
        <v>1</v>
      </c>
      <c r="D2536" s="3">
        <f t="shared" si="351"/>
        <v>38.840729166666662</v>
      </c>
      <c r="E2536" s="3">
        <f>MAX(B2536 - D2536/Inputs!$B$5, 0)</f>
        <v>0</v>
      </c>
      <c r="F2536" s="3">
        <f>MAX(D2536*Inputs!$B$5 - B2536, 0)</f>
        <v>0</v>
      </c>
      <c r="G2536" s="3">
        <f t="shared" si="352"/>
        <v>1</v>
      </c>
      <c r="H2536" t="str">
        <f t="shared" si="353"/>
        <v>Reg</v>
      </c>
      <c r="I2536" s="3">
        <f t="shared" si="358"/>
        <v>340</v>
      </c>
      <c r="J2536" s="3">
        <f t="shared" si="359"/>
        <v>0</v>
      </c>
      <c r="K2536" s="3">
        <f>MIN(Inputs!$B$2, (Inputs!$B$8 - I2536)/Inputs!$B$9)</f>
        <v>0</v>
      </c>
      <c r="L2536" s="3">
        <f>MAX(MIN(Inputs!$B$2, I2536*Inputs!$B$10, Inputs!$B$8*Inputs!$B$4 - J2536), 0)</f>
        <v>170</v>
      </c>
      <c r="M2536" s="3">
        <f t="shared" si="354"/>
        <v>0</v>
      </c>
      <c r="N2536" s="3">
        <f t="shared" si="355"/>
        <v>0</v>
      </c>
      <c r="O2536" s="3">
        <f>IF(H2536="Reg", MIN(Inputs!$B$2, I2536*Inputs!$B$10, (Inputs!$B$8-I2536)/Inputs!$B$9), 0)</f>
        <v>0</v>
      </c>
      <c r="P2536" s="3">
        <f t="shared" si="356"/>
        <v>0</v>
      </c>
      <c r="Q2536" s="3">
        <f t="shared" si="357"/>
        <v>0</v>
      </c>
      <c r="R2536" s="3">
        <f>I2536 + M2536*Inputs!$B$9 - N2536/Inputs!$B$10</f>
        <v>340</v>
      </c>
    </row>
    <row r="2537" spans="1:18" x14ac:dyDescent="0.3">
      <c r="A2537" s="4">
        <v>46128.625</v>
      </c>
      <c r="B2537" s="3">
        <v>40.840000000000003</v>
      </c>
      <c r="C2537" s="3">
        <v>1</v>
      </c>
      <c r="D2537" s="3">
        <f t="shared" si="351"/>
        <v>38.840729166666662</v>
      </c>
      <c r="E2537" s="3">
        <f>MAX(B2537 - D2537/Inputs!$B$5, 0)</f>
        <v>0</v>
      </c>
      <c r="F2537" s="3">
        <f>MAX(D2537*Inputs!$B$5 - B2537, 0)</f>
        <v>0</v>
      </c>
      <c r="G2537" s="3">
        <f t="shared" si="352"/>
        <v>1</v>
      </c>
      <c r="H2537" t="str">
        <f t="shared" si="353"/>
        <v>Reg</v>
      </c>
      <c r="I2537" s="3">
        <f t="shared" si="358"/>
        <v>340</v>
      </c>
      <c r="J2537" s="3">
        <f t="shared" si="359"/>
        <v>0</v>
      </c>
      <c r="K2537" s="3">
        <f>MIN(Inputs!$B$2, (Inputs!$B$8 - I2537)/Inputs!$B$9)</f>
        <v>0</v>
      </c>
      <c r="L2537" s="3">
        <f>MAX(MIN(Inputs!$B$2, I2537*Inputs!$B$10, Inputs!$B$8*Inputs!$B$4 - J2537), 0)</f>
        <v>170</v>
      </c>
      <c r="M2537" s="3">
        <f t="shared" si="354"/>
        <v>0</v>
      </c>
      <c r="N2537" s="3">
        <f t="shared" si="355"/>
        <v>0</v>
      </c>
      <c r="O2537" s="3">
        <f>IF(H2537="Reg", MIN(Inputs!$B$2, I2537*Inputs!$B$10, (Inputs!$B$8-I2537)/Inputs!$B$9), 0)</f>
        <v>0</v>
      </c>
      <c r="P2537" s="3">
        <f t="shared" si="356"/>
        <v>0</v>
      </c>
      <c r="Q2537" s="3">
        <f t="shared" si="357"/>
        <v>0</v>
      </c>
      <c r="R2537" s="3">
        <f>I2537 + M2537*Inputs!$B$9 - N2537/Inputs!$B$10</f>
        <v>340</v>
      </c>
    </row>
    <row r="2538" spans="1:18" x14ac:dyDescent="0.3">
      <c r="A2538" s="4">
        <v>46128.666666666657</v>
      </c>
      <c r="B2538" s="3">
        <v>53.557500000000005</v>
      </c>
      <c r="C2538" s="3">
        <v>1.1299999999999999</v>
      </c>
      <c r="D2538" s="3">
        <f t="shared" si="351"/>
        <v>38.840729166666662</v>
      </c>
      <c r="E2538" s="3">
        <f>MAX(B2538 - D2538/Inputs!$B$5, 0)</f>
        <v>9.4203077651515272</v>
      </c>
      <c r="F2538" s="3">
        <f>MAX(D2538*Inputs!$B$5 - B2538, 0)</f>
        <v>0</v>
      </c>
      <c r="G2538" s="3">
        <f t="shared" si="352"/>
        <v>1.1299999999999999</v>
      </c>
      <c r="H2538" t="str">
        <f t="shared" si="353"/>
        <v>Discharge</v>
      </c>
      <c r="I2538" s="3">
        <f t="shared" si="358"/>
        <v>340</v>
      </c>
      <c r="J2538" s="3">
        <f t="shared" si="359"/>
        <v>0</v>
      </c>
      <c r="K2538" s="3">
        <f>MIN(Inputs!$B$2, (Inputs!$B$8 - I2538)/Inputs!$B$9)</f>
        <v>0</v>
      </c>
      <c r="L2538" s="3">
        <f>MAX(MIN(Inputs!$B$2, I2538*Inputs!$B$10, Inputs!$B$8*Inputs!$B$4 - J2538), 0)</f>
        <v>170</v>
      </c>
      <c r="M2538" s="3">
        <f t="shared" si="354"/>
        <v>0</v>
      </c>
      <c r="N2538" s="3">
        <f t="shared" si="355"/>
        <v>170</v>
      </c>
      <c r="O2538" s="3">
        <f>IF(H2538="Reg", MIN(Inputs!$B$2, I2538*Inputs!$B$10, (Inputs!$B$8-I2538)/Inputs!$B$9), 0)</f>
        <v>0</v>
      </c>
      <c r="P2538" s="3">
        <f t="shared" si="356"/>
        <v>9104.7750000000015</v>
      </c>
      <c r="Q2538" s="3">
        <f t="shared" si="357"/>
        <v>0</v>
      </c>
      <c r="R2538" s="3">
        <f>I2538 + M2538*Inputs!$B$9 - N2538/Inputs!$B$10</f>
        <v>158.77939109773115</v>
      </c>
    </row>
    <row r="2539" spans="1:18" x14ac:dyDescent="0.3">
      <c r="A2539" s="4">
        <v>46128.708333333343</v>
      </c>
      <c r="B2539" s="3">
        <v>55.625</v>
      </c>
      <c r="C2539" s="3">
        <v>1.02</v>
      </c>
      <c r="D2539" s="3">
        <f t="shared" si="351"/>
        <v>38.840729166666662</v>
      </c>
      <c r="E2539" s="3">
        <f>MAX(B2539 - D2539/Inputs!$B$5, 0)</f>
        <v>11.487807765151523</v>
      </c>
      <c r="F2539" s="3">
        <f>MAX(D2539*Inputs!$B$5 - B2539, 0)</f>
        <v>0</v>
      </c>
      <c r="G2539" s="3">
        <f t="shared" si="352"/>
        <v>1.02</v>
      </c>
      <c r="H2539" t="str">
        <f t="shared" si="353"/>
        <v>Discharge</v>
      </c>
      <c r="I2539" s="3">
        <f t="shared" si="358"/>
        <v>158.77939109773115</v>
      </c>
      <c r="J2539" s="3">
        <f t="shared" si="359"/>
        <v>170</v>
      </c>
      <c r="K2539" s="3">
        <f>MIN(Inputs!$B$2, (Inputs!$B$8 - I2539)/Inputs!$B$9)</f>
        <v>170</v>
      </c>
      <c r="L2539" s="3">
        <f>MAX(MIN(Inputs!$B$2, I2539*Inputs!$B$10, Inputs!$B$8*Inputs!$B$4 - J2539), 0)</f>
        <v>148.94827166799323</v>
      </c>
      <c r="M2539" s="3">
        <f t="shared" si="354"/>
        <v>0</v>
      </c>
      <c r="N2539" s="3">
        <f t="shared" si="355"/>
        <v>148.94827166799323</v>
      </c>
      <c r="O2539" s="3">
        <f>IF(H2539="Reg", MIN(Inputs!$B$2, I2539*Inputs!$B$10, (Inputs!$B$8-I2539)/Inputs!$B$9), 0)</f>
        <v>0</v>
      </c>
      <c r="P2539" s="3">
        <f t="shared" si="356"/>
        <v>8285.2476115321224</v>
      </c>
      <c r="Q2539" s="3">
        <f t="shared" si="357"/>
        <v>0</v>
      </c>
      <c r="R2539" s="3">
        <f>I2539 + M2539*Inputs!$B$9 - N2539/Inputs!$B$10</f>
        <v>0</v>
      </c>
    </row>
    <row r="2540" spans="1:18" x14ac:dyDescent="0.3">
      <c r="A2540" s="4">
        <v>46128.75</v>
      </c>
      <c r="B2540" s="3">
        <v>75.040000000000006</v>
      </c>
      <c r="C2540" s="3">
        <v>2.99</v>
      </c>
      <c r="D2540" s="3">
        <f t="shared" si="351"/>
        <v>38.840729166666662</v>
      </c>
      <c r="E2540" s="3">
        <f>MAX(B2540 - D2540/Inputs!$B$5, 0)</f>
        <v>30.902807765151529</v>
      </c>
      <c r="F2540" s="3">
        <f>MAX(D2540*Inputs!$B$5 - B2540, 0)</f>
        <v>0</v>
      </c>
      <c r="G2540" s="3">
        <f t="shared" si="352"/>
        <v>2.99</v>
      </c>
      <c r="H2540" t="str">
        <f t="shared" si="353"/>
        <v>Discharge</v>
      </c>
      <c r="I2540" s="3">
        <f t="shared" si="358"/>
        <v>0</v>
      </c>
      <c r="J2540" s="3">
        <f t="shared" si="359"/>
        <v>318.94827166799325</v>
      </c>
      <c r="K2540" s="3">
        <f>MIN(Inputs!$B$2, (Inputs!$B$8 - I2540)/Inputs!$B$9)</f>
        <v>170</v>
      </c>
      <c r="L2540" s="3">
        <f>MAX(MIN(Inputs!$B$2, I2540*Inputs!$B$10, Inputs!$B$8*Inputs!$B$4 - J2540), 0)</f>
        <v>0</v>
      </c>
      <c r="M2540" s="3">
        <f t="shared" si="354"/>
        <v>0</v>
      </c>
      <c r="N2540" s="3">
        <f t="shared" si="355"/>
        <v>0</v>
      </c>
      <c r="O2540" s="3">
        <f>IF(H2540="Reg", MIN(Inputs!$B$2, I2540*Inputs!$B$10, (Inputs!$B$8-I2540)/Inputs!$B$9), 0)</f>
        <v>0</v>
      </c>
      <c r="P2540" s="3">
        <f t="shared" si="356"/>
        <v>0</v>
      </c>
      <c r="Q2540" s="3">
        <f t="shared" si="357"/>
        <v>0</v>
      </c>
      <c r="R2540" s="3">
        <f>I2540 + M2540*Inputs!$B$9 - N2540/Inputs!$B$10</f>
        <v>0</v>
      </c>
    </row>
    <row r="2541" spans="1:18" x14ac:dyDescent="0.3">
      <c r="A2541" s="4">
        <v>46128.791666666657</v>
      </c>
      <c r="B2541" s="3">
        <v>87.342500000000001</v>
      </c>
      <c r="C2541" s="3">
        <v>3.42</v>
      </c>
      <c r="D2541" s="3">
        <f t="shared" si="351"/>
        <v>38.840729166666662</v>
      </c>
      <c r="E2541" s="3">
        <f>MAX(B2541 - D2541/Inputs!$B$5, 0)</f>
        <v>43.205307765151524</v>
      </c>
      <c r="F2541" s="3">
        <f>MAX(D2541*Inputs!$B$5 - B2541, 0)</f>
        <v>0</v>
      </c>
      <c r="G2541" s="3">
        <f t="shared" si="352"/>
        <v>3.42</v>
      </c>
      <c r="H2541" t="str">
        <f t="shared" si="353"/>
        <v>Discharge</v>
      </c>
      <c r="I2541" s="3">
        <f t="shared" si="358"/>
        <v>0</v>
      </c>
      <c r="J2541" s="3">
        <f t="shared" si="359"/>
        <v>318.94827166799325</v>
      </c>
      <c r="K2541" s="3">
        <f>MIN(Inputs!$B$2, (Inputs!$B$8 - I2541)/Inputs!$B$9)</f>
        <v>170</v>
      </c>
      <c r="L2541" s="3">
        <f>MAX(MIN(Inputs!$B$2, I2541*Inputs!$B$10, Inputs!$B$8*Inputs!$B$4 - J2541), 0)</f>
        <v>0</v>
      </c>
      <c r="M2541" s="3">
        <f t="shared" si="354"/>
        <v>0</v>
      </c>
      <c r="N2541" s="3">
        <f t="shared" si="355"/>
        <v>0</v>
      </c>
      <c r="O2541" s="3">
        <f>IF(H2541="Reg", MIN(Inputs!$B$2, I2541*Inputs!$B$10, (Inputs!$B$8-I2541)/Inputs!$B$9), 0)</f>
        <v>0</v>
      </c>
      <c r="P2541" s="3">
        <f t="shared" si="356"/>
        <v>0</v>
      </c>
      <c r="Q2541" s="3">
        <f t="shared" si="357"/>
        <v>0</v>
      </c>
      <c r="R2541" s="3">
        <f>I2541 + M2541*Inputs!$B$9 - N2541/Inputs!$B$10</f>
        <v>0</v>
      </c>
    </row>
    <row r="2542" spans="1:18" x14ac:dyDescent="0.3">
      <c r="A2542" s="4">
        <v>46128.833333333343</v>
      </c>
      <c r="B2542" s="3">
        <v>96.784999999999997</v>
      </c>
      <c r="C2542" s="3">
        <v>3.99</v>
      </c>
      <c r="D2542" s="3">
        <f t="shared" si="351"/>
        <v>38.840729166666662</v>
      </c>
      <c r="E2542" s="3">
        <f>MAX(B2542 - D2542/Inputs!$B$5, 0)</f>
        <v>52.647807765151519</v>
      </c>
      <c r="F2542" s="3">
        <f>MAX(D2542*Inputs!$B$5 - B2542, 0)</f>
        <v>0</v>
      </c>
      <c r="G2542" s="3">
        <f t="shared" si="352"/>
        <v>3.99</v>
      </c>
      <c r="H2542" t="str">
        <f t="shared" si="353"/>
        <v>Discharge</v>
      </c>
      <c r="I2542" s="3">
        <f t="shared" si="358"/>
        <v>0</v>
      </c>
      <c r="J2542" s="3">
        <f t="shared" si="359"/>
        <v>318.94827166799325</v>
      </c>
      <c r="K2542" s="3">
        <f>MIN(Inputs!$B$2, (Inputs!$B$8 - I2542)/Inputs!$B$9)</f>
        <v>170</v>
      </c>
      <c r="L2542" s="3">
        <f>MAX(MIN(Inputs!$B$2, I2542*Inputs!$B$10, Inputs!$B$8*Inputs!$B$4 - J2542), 0)</f>
        <v>0</v>
      </c>
      <c r="M2542" s="3">
        <f t="shared" si="354"/>
        <v>0</v>
      </c>
      <c r="N2542" s="3">
        <f t="shared" si="355"/>
        <v>0</v>
      </c>
      <c r="O2542" s="3">
        <f>IF(H2542="Reg", MIN(Inputs!$B$2, I2542*Inputs!$B$10, (Inputs!$B$8-I2542)/Inputs!$B$9), 0)</f>
        <v>0</v>
      </c>
      <c r="P2542" s="3">
        <f t="shared" si="356"/>
        <v>0</v>
      </c>
      <c r="Q2542" s="3">
        <f t="shared" si="357"/>
        <v>0</v>
      </c>
      <c r="R2542" s="3">
        <f>I2542 + M2542*Inputs!$B$9 - N2542/Inputs!$B$10</f>
        <v>0</v>
      </c>
    </row>
    <row r="2543" spans="1:18" x14ac:dyDescent="0.3">
      <c r="A2543" s="4">
        <v>46128.875</v>
      </c>
      <c r="B2543" s="3">
        <v>95.394999999999996</v>
      </c>
      <c r="C2543" s="3">
        <v>1</v>
      </c>
      <c r="D2543" s="3">
        <f t="shared" si="351"/>
        <v>38.840729166666662</v>
      </c>
      <c r="E2543" s="3">
        <f>MAX(B2543 - D2543/Inputs!$B$5, 0)</f>
        <v>51.257807765151519</v>
      </c>
      <c r="F2543" s="3">
        <f>MAX(D2543*Inputs!$B$5 - B2543, 0)</f>
        <v>0</v>
      </c>
      <c r="G2543" s="3">
        <f t="shared" si="352"/>
        <v>1</v>
      </c>
      <c r="H2543" t="str">
        <f t="shared" si="353"/>
        <v>Discharge</v>
      </c>
      <c r="I2543" s="3">
        <f t="shared" si="358"/>
        <v>0</v>
      </c>
      <c r="J2543" s="3">
        <f t="shared" si="359"/>
        <v>318.94827166799325</v>
      </c>
      <c r="K2543" s="3">
        <f>MIN(Inputs!$B$2, (Inputs!$B$8 - I2543)/Inputs!$B$9)</f>
        <v>170</v>
      </c>
      <c r="L2543" s="3">
        <f>MAX(MIN(Inputs!$B$2, I2543*Inputs!$B$10, Inputs!$B$8*Inputs!$B$4 - J2543), 0)</f>
        <v>0</v>
      </c>
      <c r="M2543" s="3">
        <f t="shared" si="354"/>
        <v>0</v>
      </c>
      <c r="N2543" s="3">
        <f t="shared" si="355"/>
        <v>0</v>
      </c>
      <c r="O2543" s="3">
        <f>IF(H2543="Reg", MIN(Inputs!$B$2, I2543*Inputs!$B$10, (Inputs!$B$8-I2543)/Inputs!$B$9), 0)</f>
        <v>0</v>
      </c>
      <c r="P2543" s="3">
        <f t="shared" si="356"/>
        <v>0</v>
      </c>
      <c r="Q2543" s="3">
        <f t="shared" si="357"/>
        <v>0</v>
      </c>
      <c r="R2543" s="3">
        <f>I2543 + M2543*Inputs!$B$9 - N2543/Inputs!$B$10</f>
        <v>0</v>
      </c>
    </row>
    <row r="2544" spans="1:18" x14ac:dyDescent="0.3">
      <c r="A2544" s="4">
        <v>46128.916666666657</v>
      </c>
      <c r="B2544" s="3">
        <v>46.237499999999997</v>
      </c>
      <c r="C2544" s="3">
        <v>0.05</v>
      </c>
      <c r="D2544" s="3">
        <f t="shared" si="351"/>
        <v>38.840729166666662</v>
      </c>
      <c r="E2544" s="3">
        <f>MAX(B2544 - D2544/Inputs!$B$5, 0)</f>
        <v>2.1003077651515198</v>
      </c>
      <c r="F2544" s="3">
        <f>MAX(D2544*Inputs!$B$5 - B2544, 0)</f>
        <v>0</v>
      </c>
      <c r="G2544" s="3">
        <f t="shared" si="352"/>
        <v>0.05</v>
      </c>
      <c r="H2544" t="str">
        <f t="shared" si="353"/>
        <v>Discharge</v>
      </c>
      <c r="I2544" s="3">
        <f t="shared" si="358"/>
        <v>0</v>
      </c>
      <c r="J2544" s="3">
        <f t="shared" si="359"/>
        <v>318.94827166799325</v>
      </c>
      <c r="K2544" s="3">
        <f>MIN(Inputs!$B$2, (Inputs!$B$8 - I2544)/Inputs!$B$9)</f>
        <v>170</v>
      </c>
      <c r="L2544" s="3">
        <f>MAX(MIN(Inputs!$B$2, I2544*Inputs!$B$10, Inputs!$B$8*Inputs!$B$4 - J2544), 0)</f>
        <v>0</v>
      </c>
      <c r="M2544" s="3">
        <f t="shared" si="354"/>
        <v>0</v>
      </c>
      <c r="N2544" s="3">
        <f t="shared" si="355"/>
        <v>0</v>
      </c>
      <c r="O2544" s="3">
        <f>IF(H2544="Reg", MIN(Inputs!$B$2, I2544*Inputs!$B$10, (Inputs!$B$8-I2544)/Inputs!$B$9), 0)</f>
        <v>0</v>
      </c>
      <c r="P2544" s="3">
        <f t="shared" si="356"/>
        <v>0</v>
      </c>
      <c r="Q2544" s="3">
        <f t="shared" si="357"/>
        <v>0</v>
      </c>
      <c r="R2544" s="3">
        <f>I2544 + M2544*Inputs!$B$9 - N2544/Inputs!$B$10</f>
        <v>0</v>
      </c>
    </row>
    <row r="2545" spans="1:18" x14ac:dyDescent="0.3">
      <c r="A2545" s="4">
        <v>46128.958333333343</v>
      </c>
      <c r="B2545" s="3">
        <v>39.445</v>
      </c>
      <c r="C2545" s="3">
        <v>0.06</v>
      </c>
      <c r="D2545" s="3">
        <f t="shared" si="351"/>
        <v>38.840729166666662</v>
      </c>
      <c r="E2545" s="3">
        <f>MAX(B2545 - D2545/Inputs!$B$5, 0)</f>
        <v>0</v>
      </c>
      <c r="F2545" s="3">
        <f>MAX(D2545*Inputs!$B$5 - B2545, 0)</f>
        <v>0</v>
      </c>
      <c r="G2545" s="3">
        <f t="shared" si="352"/>
        <v>0.06</v>
      </c>
      <c r="H2545" t="str">
        <f t="shared" si="353"/>
        <v>Reg</v>
      </c>
      <c r="I2545" s="3">
        <f t="shared" si="358"/>
        <v>0</v>
      </c>
      <c r="J2545" s="3">
        <f t="shared" si="359"/>
        <v>318.94827166799325</v>
      </c>
      <c r="K2545" s="3">
        <f>MIN(Inputs!$B$2, (Inputs!$B$8 - I2545)/Inputs!$B$9)</f>
        <v>170</v>
      </c>
      <c r="L2545" s="3">
        <f>MAX(MIN(Inputs!$B$2, I2545*Inputs!$B$10, Inputs!$B$8*Inputs!$B$4 - J2545), 0)</f>
        <v>0</v>
      </c>
      <c r="M2545" s="3">
        <f t="shared" si="354"/>
        <v>0</v>
      </c>
      <c r="N2545" s="3">
        <f t="shared" si="355"/>
        <v>0</v>
      </c>
      <c r="O2545" s="3">
        <f>IF(H2545="Reg", MIN(Inputs!$B$2, I2545*Inputs!$B$10, (Inputs!$B$8-I2545)/Inputs!$B$9), 0)</f>
        <v>0</v>
      </c>
      <c r="P2545" s="3">
        <f t="shared" si="356"/>
        <v>0</v>
      </c>
      <c r="Q2545" s="3">
        <f t="shared" si="357"/>
        <v>0</v>
      </c>
      <c r="R2545" s="3">
        <f>I2545 + M2545*Inputs!$B$9 - N2545/Inputs!$B$10</f>
        <v>0</v>
      </c>
    </row>
    <row r="2546" spans="1:18" x14ac:dyDescent="0.3">
      <c r="A2546" s="4">
        <v>46129</v>
      </c>
      <c r="B2546" s="3">
        <v>27.762499999999999</v>
      </c>
      <c r="C2546" s="3">
        <v>0.06</v>
      </c>
      <c r="D2546" s="3">
        <f t="shared" si="351"/>
        <v>26.675520833333334</v>
      </c>
      <c r="E2546" s="3">
        <f>MAX(B2546 - D2546/Inputs!$B$5, 0)</f>
        <v>0</v>
      </c>
      <c r="F2546" s="3">
        <f>MAX(D2546*Inputs!$B$5 - B2546, 0)</f>
        <v>0</v>
      </c>
      <c r="G2546" s="3">
        <f t="shared" si="352"/>
        <v>0.06</v>
      </c>
      <c r="H2546" t="str">
        <f t="shared" si="353"/>
        <v>Reg</v>
      </c>
      <c r="I2546" s="3">
        <f t="shared" si="358"/>
        <v>0</v>
      </c>
      <c r="J2546" s="3">
        <f t="shared" si="359"/>
        <v>0</v>
      </c>
      <c r="K2546" s="3">
        <f>MIN(Inputs!$B$2, (Inputs!$B$8 - I2546)/Inputs!$B$9)</f>
        <v>170</v>
      </c>
      <c r="L2546" s="3">
        <f>MAX(MIN(Inputs!$B$2, I2546*Inputs!$B$10, Inputs!$B$8*Inputs!$B$4 - J2546), 0)</f>
        <v>0</v>
      </c>
      <c r="M2546" s="3">
        <f t="shared" si="354"/>
        <v>0</v>
      </c>
      <c r="N2546" s="3">
        <f t="shared" si="355"/>
        <v>0</v>
      </c>
      <c r="O2546" s="3">
        <f>IF(H2546="Reg", MIN(Inputs!$B$2, I2546*Inputs!$B$10, (Inputs!$B$8-I2546)/Inputs!$B$9), 0)</f>
        <v>0</v>
      </c>
      <c r="P2546" s="3">
        <f t="shared" si="356"/>
        <v>0</v>
      </c>
      <c r="Q2546" s="3">
        <f t="shared" si="357"/>
        <v>0</v>
      </c>
      <c r="R2546" s="3">
        <f>I2546 + M2546*Inputs!$B$9 - N2546/Inputs!$B$10</f>
        <v>0</v>
      </c>
    </row>
    <row r="2547" spans="1:18" x14ac:dyDescent="0.3">
      <c r="A2547" s="4">
        <v>46129.041666666657</v>
      </c>
      <c r="B2547" s="3">
        <v>20.762499999999999</v>
      </c>
      <c r="C2547" s="3">
        <v>0.05</v>
      </c>
      <c r="D2547" s="3">
        <f t="shared" si="351"/>
        <v>26.675520833333334</v>
      </c>
      <c r="E2547" s="3">
        <f>MAX(B2547 - D2547/Inputs!$B$5, 0)</f>
        <v>0</v>
      </c>
      <c r="F2547" s="3">
        <f>MAX(D2547*Inputs!$B$5 - B2547, 0)</f>
        <v>2.7119583333333352</v>
      </c>
      <c r="G2547" s="3">
        <f t="shared" si="352"/>
        <v>0.05</v>
      </c>
      <c r="H2547" t="str">
        <f t="shared" si="353"/>
        <v>Charge</v>
      </c>
      <c r="I2547" s="3">
        <f t="shared" si="358"/>
        <v>0</v>
      </c>
      <c r="J2547" s="3">
        <f t="shared" si="359"/>
        <v>0</v>
      </c>
      <c r="K2547" s="3">
        <f>MIN(Inputs!$B$2, (Inputs!$B$8 - I2547)/Inputs!$B$9)</f>
        <v>170</v>
      </c>
      <c r="L2547" s="3">
        <f>MAX(MIN(Inputs!$B$2, I2547*Inputs!$B$10, Inputs!$B$8*Inputs!$B$4 - J2547), 0)</f>
        <v>0</v>
      </c>
      <c r="M2547" s="3">
        <f t="shared" si="354"/>
        <v>170</v>
      </c>
      <c r="N2547" s="3">
        <f t="shared" si="355"/>
        <v>0</v>
      </c>
      <c r="O2547" s="3">
        <f>IF(H2547="Reg", MIN(Inputs!$B$2, I2547*Inputs!$B$10, (Inputs!$B$8-I2547)/Inputs!$B$9), 0)</f>
        <v>0</v>
      </c>
      <c r="P2547" s="3">
        <f t="shared" si="356"/>
        <v>-3529.625</v>
      </c>
      <c r="Q2547" s="3">
        <f t="shared" si="357"/>
        <v>0</v>
      </c>
      <c r="R2547" s="3">
        <f>I2547 + M2547*Inputs!$B$9 - N2547/Inputs!$B$10</f>
        <v>159.4741358339966</v>
      </c>
    </row>
    <row r="2548" spans="1:18" x14ac:dyDescent="0.3">
      <c r="A2548" s="4">
        <v>46129.083333333343</v>
      </c>
      <c r="B2548" s="3">
        <v>20.135000000000002</v>
      </c>
      <c r="C2548" s="3">
        <v>0.06</v>
      </c>
      <c r="D2548" s="3">
        <f t="shared" si="351"/>
        <v>26.675520833333334</v>
      </c>
      <c r="E2548" s="3">
        <f>MAX(B2548 - D2548/Inputs!$B$5, 0)</f>
        <v>0</v>
      </c>
      <c r="F2548" s="3">
        <f>MAX(D2548*Inputs!$B$5 - B2548, 0)</f>
        <v>3.339458333333333</v>
      </c>
      <c r="G2548" s="3">
        <f t="shared" si="352"/>
        <v>0.06</v>
      </c>
      <c r="H2548" t="str">
        <f t="shared" si="353"/>
        <v>Charge</v>
      </c>
      <c r="I2548" s="3">
        <f t="shared" si="358"/>
        <v>159.4741358339966</v>
      </c>
      <c r="J2548" s="3">
        <f t="shared" si="359"/>
        <v>0</v>
      </c>
      <c r="K2548" s="3">
        <f>MIN(Inputs!$B$2, (Inputs!$B$8 - I2548)/Inputs!$B$9)</f>
        <v>170</v>
      </c>
      <c r="L2548" s="3">
        <f>MAX(MIN(Inputs!$B$2, I2548*Inputs!$B$10, Inputs!$B$8*Inputs!$B$4 - J2548), 0)</f>
        <v>149.6</v>
      </c>
      <c r="M2548" s="3">
        <f t="shared" si="354"/>
        <v>170</v>
      </c>
      <c r="N2548" s="3">
        <f t="shared" si="355"/>
        <v>0</v>
      </c>
      <c r="O2548" s="3">
        <f>IF(H2548="Reg", MIN(Inputs!$B$2, I2548*Inputs!$B$10, (Inputs!$B$8-I2548)/Inputs!$B$9), 0)</f>
        <v>0</v>
      </c>
      <c r="P2548" s="3">
        <f t="shared" si="356"/>
        <v>-3422.9500000000003</v>
      </c>
      <c r="Q2548" s="3">
        <f t="shared" si="357"/>
        <v>0</v>
      </c>
      <c r="R2548" s="3">
        <f>I2548 + M2548*Inputs!$B$9 - N2548/Inputs!$B$10</f>
        <v>318.9482716679932</v>
      </c>
    </row>
    <row r="2549" spans="1:18" x14ac:dyDescent="0.3">
      <c r="A2549" s="4">
        <v>46129.125</v>
      </c>
      <c r="B2549" s="3">
        <v>19.25</v>
      </c>
      <c r="C2549" s="3">
        <v>0.06</v>
      </c>
      <c r="D2549" s="3">
        <f t="shared" si="351"/>
        <v>26.675520833333334</v>
      </c>
      <c r="E2549" s="3">
        <f>MAX(B2549 - D2549/Inputs!$B$5, 0)</f>
        <v>0</v>
      </c>
      <c r="F2549" s="3">
        <f>MAX(D2549*Inputs!$B$5 - B2549, 0)</f>
        <v>4.2244583333333345</v>
      </c>
      <c r="G2549" s="3">
        <f t="shared" si="352"/>
        <v>0.06</v>
      </c>
      <c r="H2549" t="str">
        <f t="shared" si="353"/>
        <v>Charge</v>
      </c>
      <c r="I2549" s="3">
        <f t="shared" si="358"/>
        <v>318.9482716679932</v>
      </c>
      <c r="J2549" s="3">
        <f t="shared" si="359"/>
        <v>0</v>
      </c>
      <c r="K2549" s="3">
        <f>MIN(Inputs!$B$2, (Inputs!$B$8 - I2549)/Inputs!$B$9)</f>
        <v>22.44121780453775</v>
      </c>
      <c r="L2549" s="3">
        <f>MAX(MIN(Inputs!$B$2, I2549*Inputs!$B$10, Inputs!$B$8*Inputs!$B$4 - J2549), 0)</f>
        <v>170</v>
      </c>
      <c r="M2549" s="3">
        <f t="shared" si="354"/>
        <v>22.44121780453775</v>
      </c>
      <c r="N2549" s="3">
        <f t="shared" si="355"/>
        <v>0</v>
      </c>
      <c r="O2549" s="3">
        <f>IF(H2549="Reg", MIN(Inputs!$B$2, I2549*Inputs!$B$10, (Inputs!$B$8-I2549)/Inputs!$B$9), 0)</f>
        <v>0</v>
      </c>
      <c r="P2549" s="3">
        <f t="shared" si="356"/>
        <v>-431.9934427373517</v>
      </c>
      <c r="Q2549" s="3">
        <f t="shared" si="357"/>
        <v>0</v>
      </c>
      <c r="R2549" s="3">
        <f>I2549 + M2549*Inputs!$B$9 - N2549/Inputs!$B$10</f>
        <v>340</v>
      </c>
    </row>
    <row r="2550" spans="1:18" x14ac:dyDescent="0.3">
      <c r="A2550" s="4">
        <v>46129.166666666657</v>
      </c>
      <c r="B2550" s="3">
        <v>19.245000000000001</v>
      </c>
      <c r="C2550" s="3">
        <v>0.06</v>
      </c>
      <c r="D2550" s="3">
        <f t="shared" si="351"/>
        <v>26.675520833333334</v>
      </c>
      <c r="E2550" s="3">
        <f>MAX(B2550 - D2550/Inputs!$B$5, 0)</f>
        <v>0</v>
      </c>
      <c r="F2550" s="3">
        <f>MAX(D2550*Inputs!$B$5 - B2550, 0)</f>
        <v>4.2294583333333335</v>
      </c>
      <c r="G2550" s="3">
        <f t="shared" si="352"/>
        <v>0.06</v>
      </c>
      <c r="H2550" t="str">
        <f t="shared" si="353"/>
        <v>Charge</v>
      </c>
      <c r="I2550" s="3">
        <f t="shared" si="358"/>
        <v>340</v>
      </c>
      <c r="J2550" s="3">
        <f t="shared" si="359"/>
        <v>0</v>
      </c>
      <c r="K2550" s="3">
        <f>MIN(Inputs!$B$2, (Inputs!$B$8 - I2550)/Inputs!$B$9)</f>
        <v>0</v>
      </c>
      <c r="L2550" s="3">
        <f>MAX(MIN(Inputs!$B$2, I2550*Inputs!$B$10, Inputs!$B$8*Inputs!$B$4 - J2550), 0)</f>
        <v>170</v>
      </c>
      <c r="M2550" s="3">
        <f t="shared" si="354"/>
        <v>0</v>
      </c>
      <c r="N2550" s="3">
        <f t="shared" si="355"/>
        <v>0</v>
      </c>
      <c r="O2550" s="3">
        <f>IF(H2550="Reg", MIN(Inputs!$B$2, I2550*Inputs!$B$10, (Inputs!$B$8-I2550)/Inputs!$B$9), 0)</f>
        <v>0</v>
      </c>
      <c r="P2550" s="3">
        <f t="shared" si="356"/>
        <v>0</v>
      </c>
      <c r="Q2550" s="3">
        <f t="shared" si="357"/>
        <v>0</v>
      </c>
      <c r="R2550" s="3">
        <f>I2550 + M2550*Inputs!$B$9 - N2550/Inputs!$B$10</f>
        <v>340</v>
      </c>
    </row>
    <row r="2551" spans="1:18" x14ac:dyDescent="0.3">
      <c r="A2551" s="4">
        <v>46129.208333333343</v>
      </c>
      <c r="B2551" s="3">
        <v>19.984999999999999</v>
      </c>
      <c r="C2551" s="3">
        <v>7.0000000000000007E-2</v>
      </c>
      <c r="D2551" s="3">
        <f t="shared" si="351"/>
        <v>26.675520833333334</v>
      </c>
      <c r="E2551" s="3">
        <f>MAX(B2551 - D2551/Inputs!$B$5, 0)</f>
        <v>0</v>
      </c>
      <c r="F2551" s="3">
        <f>MAX(D2551*Inputs!$B$5 - B2551, 0)</f>
        <v>3.4894583333333351</v>
      </c>
      <c r="G2551" s="3">
        <f t="shared" si="352"/>
        <v>7.0000000000000007E-2</v>
      </c>
      <c r="H2551" t="str">
        <f t="shared" si="353"/>
        <v>Charge</v>
      </c>
      <c r="I2551" s="3">
        <f t="shared" si="358"/>
        <v>340</v>
      </c>
      <c r="J2551" s="3">
        <f t="shared" si="359"/>
        <v>0</v>
      </c>
      <c r="K2551" s="3">
        <f>MIN(Inputs!$B$2, (Inputs!$B$8 - I2551)/Inputs!$B$9)</f>
        <v>0</v>
      </c>
      <c r="L2551" s="3">
        <f>MAX(MIN(Inputs!$B$2, I2551*Inputs!$B$10, Inputs!$B$8*Inputs!$B$4 - J2551), 0)</f>
        <v>170</v>
      </c>
      <c r="M2551" s="3">
        <f t="shared" si="354"/>
        <v>0</v>
      </c>
      <c r="N2551" s="3">
        <f t="shared" si="355"/>
        <v>0</v>
      </c>
      <c r="O2551" s="3">
        <f>IF(H2551="Reg", MIN(Inputs!$B$2, I2551*Inputs!$B$10, (Inputs!$B$8-I2551)/Inputs!$B$9), 0)</f>
        <v>0</v>
      </c>
      <c r="P2551" s="3">
        <f t="shared" si="356"/>
        <v>0</v>
      </c>
      <c r="Q2551" s="3">
        <f t="shared" si="357"/>
        <v>0</v>
      </c>
      <c r="R2551" s="3">
        <f>I2551 + M2551*Inputs!$B$9 - N2551/Inputs!$B$10</f>
        <v>340</v>
      </c>
    </row>
    <row r="2552" spans="1:18" x14ac:dyDescent="0.3">
      <c r="A2552" s="4">
        <v>46129.25</v>
      </c>
      <c r="B2552" s="3">
        <v>21.732500000000002</v>
      </c>
      <c r="C2552" s="3">
        <v>0.11</v>
      </c>
      <c r="D2552" s="3">
        <f t="shared" si="351"/>
        <v>26.675520833333334</v>
      </c>
      <c r="E2552" s="3">
        <f>MAX(B2552 - D2552/Inputs!$B$5, 0)</f>
        <v>0</v>
      </c>
      <c r="F2552" s="3">
        <f>MAX(D2552*Inputs!$B$5 - B2552, 0)</f>
        <v>1.7419583333333328</v>
      </c>
      <c r="G2552" s="3">
        <f t="shared" si="352"/>
        <v>0.11</v>
      </c>
      <c r="H2552" t="str">
        <f t="shared" si="353"/>
        <v>Charge</v>
      </c>
      <c r="I2552" s="3">
        <f t="shared" si="358"/>
        <v>340</v>
      </c>
      <c r="J2552" s="3">
        <f t="shared" si="359"/>
        <v>0</v>
      </c>
      <c r="K2552" s="3">
        <f>MIN(Inputs!$B$2, (Inputs!$B$8 - I2552)/Inputs!$B$9)</f>
        <v>0</v>
      </c>
      <c r="L2552" s="3">
        <f>MAX(MIN(Inputs!$B$2, I2552*Inputs!$B$10, Inputs!$B$8*Inputs!$B$4 - J2552), 0)</f>
        <v>170</v>
      </c>
      <c r="M2552" s="3">
        <f t="shared" si="354"/>
        <v>0</v>
      </c>
      <c r="N2552" s="3">
        <f t="shared" si="355"/>
        <v>0</v>
      </c>
      <c r="O2552" s="3">
        <f>IF(H2552="Reg", MIN(Inputs!$B$2, I2552*Inputs!$B$10, (Inputs!$B$8-I2552)/Inputs!$B$9), 0)</f>
        <v>0</v>
      </c>
      <c r="P2552" s="3">
        <f t="shared" si="356"/>
        <v>0</v>
      </c>
      <c r="Q2552" s="3">
        <f t="shared" si="357"/>
        <v>0</v>
      </c>
      <c r="R2552" s="3">
        <f>I2552 + M2552*Inputs!$B$9 - N2552/Inputs!$B$10</f>
        <v>340</v>
      </c>
    </row>
    <row r="2553" spans="1:18" x14ac:dyDescent="0.3">
      <c r="A2553" s="4">
        <v>46129.291666666657</v>
      </c>
      <c r="B2553" s="3">
        <v>23.105</v>
      </c>
      <c r="C2553" s="3">
        <v>2.99</v>
      </c>
      <c r="D2553" s="3">
        <f t="shared" si="351"/>
        <v>26.675520833333334</v>
      </c>
      <c r="E2553" s="3">
        <f>MAX(B2553 - D2553/Inputs!$B$5, 0)</f>
        <v>0</v>
      </c>
      <c r="F2553" s="3">
        <f>MAX(D2553*Inputs!$B$5 - B2553, 0)</f>
        <v>0.36945833333333411</v>
      </c>
      <c r="G2553" s="3">
        <f t="shared" si="352"/>
        <v>2.99</v>
      </c>
      <c r="H2553" t="str">
        <f t="shared" si="353"/>
        <v>Reg</v>
      </c>
      <c r="I2553" s="3">
        <f t="shared" si="358"/>
        <v>340</v>
      </c>
      <c r="J2553" s="3">
        <f t="shared" si="359"/>
        <v>0</v>
      </c>
      <c r="K2553" s="3">
        <f>MIN(Inputs!$B$2, (Inputs!$B$8 - I2553)/Inputs!$B$9)</f>
        <v>0</v>
      </c>
      <c r="L2553" s="3">
        <f>MAX(MIN(Inputs!$B$2, I2553*Inputs!$B$10, Inputs!$B$8*Inputs!$B$4 - J2553), 0)</f>
        <v>170</v>
      </c>
      <c r="M2553" s="3">
        <f t="shared" si="354"/>
        <v>0</v>
      </c>
      <c r="N2553" s="3">
        <f t="shared" si="355"/>
        <v>0</v>
      </c>
      <c r="O2553" s="3">
        <f>IF(H2553="Reg", MIN(Inputs!$B$2, I2553*Inputs!$B$10, (Inputs!$B$8-I2553)/Inputs!$B$9), 0)</f>
        <v>0</v>
      </c>
      <c r="P2553" s="3">
        <f t="shared" si="356"/>
        <v>0</v>
      </c>
      <c r="Q2553" s="3">
        <f t="shared" si="357"/>
        <v>0</v>
      </c>
      <c r="R2553" s="3">
        <f>I2553 + M2553*Inputs!$B$9 - N2553/Inputs!$B$10</f>
        <v>340</v>
      </c>
    </row>
    <row r="2554" spans="1:18" x14ac:dyDescent="0.3">
      <c r="A2554" s="4">
        <v>46129.333333333343</v>
      </c>
      <c r="B2554" s="3">
        <v>20.922499999999999</v>
      </c>
      <c r="C2554" s="3">
        <v>1.5</v>
      </c>
      <c r="D2554" s="3">
        <f t="shared" si="351"/>
        <v>26.675520833333334</v>
      </c>
      <c r="E2554" s="3">
        <f>MAX(B2554 - D2554/Inputs!$B$5, 0)</f>
        <v>0</v>
      </c>
      <c r="F2554" s="3">
        <f>MAX(D2554*Inputs!$B$5 - B2554, 0)</f>
        <v>2.5519583333333351</v>
      </c>
      <c r="G2554" s="3">
        <f t="shared" si="352"/>
        <v>1.5</v>
      </c>
      <c r="H2554" t="str">
        <f t="shared" si="353"/>
        <v>Charge</v>
      </c>
      <c r="I2554" s="3">
        <f t="shared" si="358"/>
        <v>340</v>
      </c>
      <c r="J2554" s="3">
        <f t="shared" si="359"/>
        <v>0</v>
      </c>
      <c r="K2554" s="3">
        <f>MIN(Inputs!$B$2, (Inputs!$B$8 - I2554)/Inputs!$B$9)</f>
        <v>0</v>
      </c>
      <c r="L2554" s="3">
        <f>MAX(MIN(Inputs!$B$2, I2554*Inputs!$B$10, Inputs!$B$8*Inputs!$B$4 - J2554), 0)</f>
        <v>170</v>
      </c>
      <c r="M2554" s="3">
        <f t="shared" si="354"/>
        <v>0</v>
      </c>
      <c r="N2554" s="3">
        <f t="shared" si="355"/>
        <v>0</v>
      </c>
      <c r="O2554" s="3">
        <f>IF(H2554="Reg", MIN(Inputs!$B$2, I2554*Inputs!$B$10, (Inputs!$B$8-I2554)/Inputs!$B$9), 0)</f>
        <v>0</v>
      </c>
      <c r="P2554" s="3">
        <f t="shared" si="356"/>
        <v>0</v>
      </c>
      <c r="Q2554" s="3">
        <f t="shared" si="357"/>
        <v>0</v>
      </c>
      <c r="R2554" s="3">
        <f>I2554 + M2554*Inputs!$B$9 - N2554/Inputs!$B$10</f>
        <v>340</v>
      </c>
    </row>
    <row r="2555" spans="1:18" x14ac:dyDescent="0.3">
      <c r="A2555" s="4">
        <v>46129.375</v>
      </c>
      <c r="B2555" s="3">
        <v>14.875</v>
      </c>
      <c r="C2555" s="3">
        <v>1.06</v>
      </c>
      <c r="D2555" s="3">
        <f t="shared" si="351"/>
        <v>26.675520833333334</v>
      </c>
      <c r="E2555" s="3">
        <f>MAX(B2555 - D2555/Inputs!$B$5, 0)</f>
        <v>0</v>
      </c>
      <c r="F2555" s="3">
        <f>MAX(D2555*Inputs!$B$5 - B2555, 0)</f>
        <v>8.5994583333333345</v>
      </c>
      <c r="G2555" s="3">
        <f t="shared" si="352"/>
        <v>1.06</v>
      </c>
      <c r="H2555" t="str">
        <f t="shared" si="353"/>
        <v>Charge</v>
      </c>
      <c r="I2555" s="3">
        <f t="shared" si="358"/>
        <v>340</v>
      </c>
      <c r="J2555" s="3">
        <f t="shared" si="359"/>
        <v>0</v>
      </c>
      <c r="K2555" s="3">
        <f>MIN(Inputs!$B$2, (Inputs!$B$8 - I2555)/Inputs!$B$9)</f>
        <v>0</v>
      </c>
      <c r="L2555" s="3">
        <f>MAX(MIN(Inputs!$B$2, I2555*Inputs!$B$10, Inputs!$B$8*Inputs!$B$4 - J2555), 0)</f>
        <v>170</v>
      </c>
      <c r="M2555" s="3">
        <f t="shared" si="354"/>
        <v>0</v>
      </c>
      <c r="N2555" s="3">
        <f t="shared" si="355"/>
        <v>0</v>
      </c>
      <c r="O2555" s="3">
        <f>IF(H2555="Reg", MIN(Inputs!$B$2, I2555*Inputs!$B$10, (Inputs!$B$8-I2555)/Inputs!$B$9), 0)</f>
        <v>0</v>
      </c>
      <c r="P2555" s="3">
        <f t="shared" si="356"/>
        <v>0</v>
      </c>
      <c r="Q2555" s="3">
        <f t="shared" si="357"/>
        <v>0</v>
      </c>
      <c r="R2555" s="3">
        <f>I2555 + M2555*Inputs!$B$9 - N2555/Inputs!$B$10</f>
        <v>340</v>
      </c>
    </row>
    <row r="2556" spans="1:18" x14ac:dyDescent="0.3">
      <c r="A2556" s="4">
        <v>46129.416666666657</v>
      </c>
      <c r="B2556" s="3">
        <v>12.989999999999998</v>
      </c>
      <c r="C2556" s="3">
        <v>0.98</v>
      </c>
      <c r="D2556" s="3">
        <f t="shared" si="351"/>
        <v>26.675520833333334</v>
      </c>
      <c r="E2556" s="3">
        <f>MAX(B2556 - D2556/Inputs!$B$5, 0)</f>
        <v>0</v>
      </c>
      <c r="F2556" s="3">
        <f>MAX(D2556*Inputs!$B$5 - B2556, 0)</f>
        <v>10.484458333333336</v>
      </c>
      <c r="G2556" s="3">
        <f t="shared" si="352"/>
        <v>0.98</v>
      </c>
      <c r="H2556" t="str">
        <f t="shared" si="353"/>
        <v>Charge</v>
      </c>
      <c r="I2556" s="3">
        <f t="shared" si="358"/>
        <v>340</v>
      </c>
      <c r="J2556" s="3">
        <f t="shared" si="359"/>
        <v>0</v>
      </c>
      <c r="K2556" s="3">
        <f>MIN(Inputs!$B$2, (Inputs!$B$8 - I2556)/Inputs!$B$9)</f>
        <v>0</v>
      </c>
      <c r="L2556" s="3">
        <f>MAX(MIN(Inputs!$B$2, I2556*Inputs!$B$10, Inputs!$B$8*Inputs!$B$4 - J2556), 0)</f>
        <v>170</v>
      </c>
      <c r="M2556" s="3">
        <f t="shared" si="354"/>
        <v>0</v>
      </c>
      <c r="N2556" s="3">
        <f t="shared" si="355"/>
        <v>0</v>
      </c>
      <c r="O2556" s="3">
        <f>IF(H2556="Reg", MIN(Inputs!$B$2, I2556*Inputs!$B$10, (Inputs!$B$8-I2556)/Inputs!$B$9), 0)</f>
        <v>0</v>
      </c>
      <c r="P2556" s="3">
        <f t="shared" si="356"/>
        <v>0</v>
      </c>
      <c r="Q2556" s="3">
        <f t="shared" si="357"/>
        <v>0</v>
      </c>
      <c r="R2556" s="3">
        <f>I2556 + M2556*Inputs!$B$9 - N2556/Inputs!$B$10</f>
        <v>340</v>
      </c>
    </row>
    <row r="2557" spans="1:18" x14ac:dyDescent="0.3">
      <c r="A2557" s="4">
        <v>46129.458333333343</v>
      </c>
      <c r="B2557" s="3">
        <v>13.995000000000001</v>
      </c>
      <c r="C2557" s="3">
        <v>0.51</v>
      </c>
      <c r="D2557" s="3">
        <f t="shared" si="351"/>
        <v>26.675520833333334</v>
      </c>
      <c r="E2557" s="3">
        <f>MAX(B2557 - D2557/Inputs!$B$5, 0)</f>
        <v>0</v>
      </c>
      <c r="F2557" s="3">
        <f>MAX(D2557*Inputs!$B$5 - B2557, 0)</f>
        <v>9.4794583333333335</v>
      </c>
      <c r="G2557" s="3">
        <f t="shared" si="352"/>
        <v>0.51</v>
      </c>
      <c r="H2557" t="str">
        <f t="shared" si="353"/>
        <v>Charge</v>
      </c>
      <c r="I2557" s="3">
        <f t="shared" si="358"/>
        <v>340</v>
      </c>
      <c r="J2557" s="3">
        <f t="shared" si="359"/>
        <v>0</v>
      </c>
      <c r="K2557" s="3">
        <f>MIN(Inputs!$B$2, (Inputs!$B$8 - I2557)/Inputs!$B$9)</f>
        <v>0</v>
      </c>
      <c r="L2557" s="3">
        <f>MAX(MIN(Inputs!$B$2, I2557*Inputs!$B$10, Inputs!$B$8*Inputs!$B$4 - J2557), 0)</f>
        <v>170</v>
      </c>
      <c r="M2557" s="3">
        <f t="shared" si="354"/>
        <v>0</v>
      </c>
      <c r="N2557" s="3">
        <f t="shared" si="355"/>
        <v>0</v>
      </c>
      <c r="O2557" s="3">
        <f>IF(H2557="Reg", MIN(Inputs!$B$2, I2557*Inputs!$B$10, (Inputs!$B$8-I2557)/Inputs!$B$9), 0)</f>
        <v>0</v>
      </c>
      <c r="P2557" s="3">
        <f t="shared" si="356"/>
        <v>0</v>
      </c>
      <c r="Q2557" s="3">
        <f t="shared" si="357"/>
        <v>0</v>
      </c>
      <c r="R2557" s="3">
        <f>I2557 + M2557*Inputs!$B$9 - N2557/Inputs!$B$10</f>
        <v>340</v>
      </c>
    </row>
    <row r="2558" spans="1:18" x14ac:dyDescent="0.3">
      <c r="A2558" s="4">
        <v>46129.5</v>
      </c>
      <c r="B2558" s="3">
        <v>17.737500000000001</v>
      </c>
      <c r="C2558" s="3">
        <v>0.51</v>
      </c>
      <c r="D2558" s="3">
        <f t="shared" si="351"/>
        <v>26.675520833333334</v>
      </c>
      <c r="E2558" s="3">
        <f>MAX(B2558 - D2558/Inputs!$B$5, 0)</f>
        <v>0</v>
      </c>
      <c r="F2558" s="3">
        <f>MAX(D2558*Inputs!$B$5 - B2558, 0)</f>
        <v>5.7369583333333338</v>
      </c>
      <c r="G2558" s="3">
        <f t="shared" si="352"/>
        <v>0.51</v>
      </c>
      <c r="H2558" t="str">
        <f t="shared" si="353"/>
        <v>Charge</v>
      </c>
      <c r="I2558" s="3">
        <f t="shared" si="358"/>
        <v>340</v>
      </c>
      <c r="J2558" s="3">
        <f t="shared" si="359"/>
        <v>0</v>
      </c>
      <c r="K2558" s="3">
        <f>MIN(Inputs!$B$2, (Inputs!$B$8 - I2558)/Inputs!$B$9)</f>
        <v>0</v>
      </c>
      <c r="L2558" s="3">
        <f>MAX(MIN(Inputs!$B$2, I2558*Inputs!$B$10, Inputs!$B$8*Inputs!$B$4 - J2558), 0)</f>
        <v>170</v>
      </c>
      <c r="M2558" s="3">
        <f t="shared" si="354"/>
        <v>0</v>
      </c>
      <c r="N2558" s="3">
        <f t="shared" si="355"/>
        <v>0</v>
      </c>
      <c r="O2558" s="3">
        <f>IF(H2558="Reg", MIN(Inputs!$B$2, I2558*Inputs!$B$10, (Inputs!$B$8-I2558)/Inputs!$B$9), 0)</f>
        <v>0</v>
      </c>
      <c r="P2558" s="3">
        <f t="shared" si="356"/>
        <v>0</v>
      </c>
      <c r="Q2558" s="3">
        <f t="shared" si="357"/>
        <v>0</v>
      </c>
      <c r="R2558" s="3">
        <f>I2558 + M2558*Inputs!$B$9 - N2558/Inputs!$B$10</f>
        <v>340</v>
      </c>
    </row>
    <row r="2559" spans="1:18" x14ac:dyDescent="0.3">
      <c r="A2559" s="4">
        <v>46129.541666666657</v>
      </c>
      <c r="B2559" s="3">
        <v>25.197500000000002</v>
      </c>
      <c r="C2559" s="3">
        <v>0.99</v>
      </c>
      <c r="D2559" s="3">
        <f t="shared" si="351"/>
        <v>26.675520833333334</v>
      </c>
      <c r="E2559" s="3">
        <f>MAX(B2559 - D2559/Inputs!$B$5, 0)</f>
        <v>0</v>
      </c>
      <c r="F2559" s="3">
        <f>MAX(D2559*Inputs!$B$5 - B2559, 0)</f>
        <v>0</v>
      </c>
      <c r="G2559" s="3">
        <f t="shared" si="352"/>
        <v>0.99</v>
      </c>
      <c r="H2559" t="str">
        <f t="shared" si="353"/>
        <v>Reg</v>
      </c>
      <c r="I2559" s="3">
        <f t="shared" si="358"/>
        <v>340</v>
      </c>
      <c r="J2559" s="3">
        <f t="shared" si="359"/>
        <v>0</v>
      </c>
      <c r="K2559" s="3">
        <f>MIN(Inputs!$B$2, (Inputs!$B$8 - I2559)/Inputs!$B$9)</f>
        <v>0</v>
      </c>
      <c r="L2559" s="3">
        <f>MAX(MIN(Inputs!$B$2, I2559*Inputs!$B$10, Inputs!$B$8*Inputs!$B$4 - J2559), 0)</f>
        <v>170</v>
      </c>
      <c r="M2559" s="3">
        <f t="shared" si="354"/>
        <v>0</v>
      </c>
      <c r="N2559" s="3">
        <f t="shared" si="355"/>
        <v>0</v>
      </c>
      <c r="O2559" s="3">
        <f>IF(H2559="Reg", MIN(Inputs!$B$2, I2559*Inputs!$B$10, (Inputs!$B$8-I2559)/Inputs!$B$9), 0)</f>
        <v>0</v>
      </c>
      <c r="P2559" s="3">
        <f t="shared" si="356"/>
        <v>0</v>
      </c>
      <c r="Q2559" s="3">
        <f t="shared" si="357"/>
        <v>0</v>
      </c>
      <c r="R2559" s="3">
        <f>I2559 + M2559*Inputs!$B$9 - N2559/Inputs!$B$10</f>
        <v>340</v>
      </c>
    </row>
    <row r="2560" spans="1:18" x14ac:dyDescent="0.3">
      <c r="A2560" s="4">
        <v>46129.583333333343</v>
      </c>
      <c r="B2560" s="3">
        <v>26.212499999999999</v>
      </c>
      <c r="C2560" s="3">
        <v>1</v>
      </c>
      <c r="D2560" s="3">
        <f t="shared" si="351"/>
        <v>26.675520833333334</v>
      </c>
      <c r="E2560" s="3">
        <f>MAX(B2560 - D2560/Inputs!$B$5, 0)</f>
        <v>0</v>
      </c>
      <c r="F2560" s="3">
        <f>MAX(D2560*Inputs!$B$5 - B2560, 0)</f>
        <v>0</v>
      </c>
      <c r="G2560" s="3">
        <f t="shared" si="352"/>
        <v>1</v>
      </c>
      <c r="H2560" t="str">
        <f t="shared" si="353"/>
        <v>Reg</v>
      </c>
      <c r="I2560" s="3">
        <f t="shared" si="358"/>
        <v>340</v>
      </c>
      <c r="J2560" s="3">
        <f t="shared" si="359"/>
        <v>0</v>
      </c>
      <c r="K2560" s="3">
        <f>MIN(Inputs!$B$2, (Inputs!$B$8 - I2560)/Inputs!$B$9)</f>
        <v>0</v>
      </c>
      <c r="L2560" s="3">
        <f>MAX(MIN(Inputs!$B$2, I2560*Inputs!$B$10, Inputs!$B$8*Inputs!$B$4 - J2560), 0)</f>
        <v>170</v>
      </c>
      <c r="M2560" s="3">
        <f t="shared" si="354"/>
        <v>0</v>
      </c>
      <c r="N2560" s="3">
        <f t="shared" si="355"/>
        <v>0</v>
      </c>
      <c r="O2560" s="3">
        <f>IF(H2560="Reg", MIN(Inputs!$B$2, I2560*Inputs!$B$10, (Inputs!$B$8-I2560)/Inputs!$B$9), 0)</f>
        <v>0</v>
      </c>
      <c r="P2560" s="3">
        <f t="shared" si="356"/>
        <v>0</v>
      </c>
      <c r="Q2560" s="3">
        <f t="shared" si="357"/>
        <v>0</v>
      </c>
      <c r="R2560" s="3">
        <f>I2560 + M2560*Inputs!$B$9 - N2560/Inputs!$B$10</f>
        <v>340</v>
      </c>
    </row>
    <row r="2561" spans="1:18" x14ac:dyDescent="0.3">
      <c r="A2561" s="4">
        <v>46129.625</v>
      </c>
      <c r="B2561" s="3">
        <v>25.53</v>
      </c>
      <c r="C2561" s="3">
        <v>1.05</v>
      </c>
      <c r="D2561" s="3">
        <f t="shared" si="351"/>
        <v>26.675520833333334</v>
      </c>
      <c r="E2561" s="3">
        <f>MAX(B2561 - D2561/Inputs!$B$5, 0)</f>
        <v>0</v>
      </c>
      <c r="F2561" s="3">
        <f>MAX(D2561*Inputs!$B$5 - B2561, 0)</f>
        <v>0</v>
      </c>
      <c r="G2561" s="3">
        <f t="shared" si="352"/>
        <v>1.05</v>
      </c>
      <c r="H2561" t="str">
        <f t="shared" si="353"/>
        <v>Reg</v>
      </c>
      <c r="I2561" s="3">
        <f t="shared" si="358"/>
        <v>340</v>
      </c>
      <c r="J2561" s="3">
        <f t="shared" si="359"/>
        <v>0</v>
      </c>
      <c r="K2561" s="3">
        <f>MIN(Inputs!$B$2, (Inputs!$B$8 - I2561)/Inputs!$B$9)</f>
        <v>0</v>
      </c>
      <c r="L2561" s="3">
        <f>MAX(MIN(Inputs!$B$2, I2561*Inputs!$B$10, Inputs!$B$8*Inputs!$B$4 - J2561), 0)</f>
        <v>170</v>
      </c>
      <c r="M2561" s="3">
        <f t="shared" si="354"/>
        <v>0</v>
      </c>
      <c r="N2561" s="3">
        <f t="shared" si="355"/>
        <v>0</v>
      </c>
      <c r="O2561" s="3">
        <f>IF(H2561="Reg", MIN(Inputs!$B$2, I2561*Inputs!$B$10, (Inputs!$B$8-I2561)/Inputs!$B$9), 0)</f>
        <v>0</v>
      </c>
      <c r="P2561" s="3">
        <f t="shared" si="356"/>
        <v>0</v>
      </c>
      <c r="Q2561" s="3">
        <f t="shared" si="357"/>
        <v>0</v>
      </c>
      <c r="R2561" s="3">
        <f>I2561 + M2561*Inputs!$B$9 - N2561/Inputs!$B$10</f>
        <v>340</v>
      </c>
    </row>
    <row r="2562" spans="1:18" x14ac:dyDescent="0.3">
      <c r="A2562" s="4">
        <v>46129.666666666657</v>
      </c>
      <c r="B2562" s="3">
        <v>26.337499999999999</v>
      </c>
      <c r="C2562" s="3">
        <v>1.53</v>
      </c>
      <c r="D2562" s="3">
        <f t="shared" ref="D2562:D2625" si="360">AVERAGEIFS(B:B, A:A, "&gt;="&amp;INT(A2562), A:A, "&lt;"&amp;INT(A2562)+1)</f>
        <v>26.675520833333334</v>
      </c>
      <c r="E2562" s="3">
        <f>MAX(B2562 - D2562/Inputs!$B$5, 0)</f>
        <v>0</v>
      </c>
      <c r="F2562" s="3">
        <f>MAX(D2562*Inputs!$B$5 - B2562, 0)</f>
        <v>0</v>
      </c>
      <c r="G2562" s="3">
        <f t="shared" ref="G2562:G2625" si="361">C2562</f>
        <v>1.53</v>
      </c>
      <c r="H2562" t="str">
        <f t="shared" ref="H2562:H2625" si="362">IF(MAX(E2562, F2562, G2562)&lt;=0, "Idle", IF(AND(G2562&gt;=E2562, G2562&gt;=F2562), "Reg", IF(E2562&gt;=F2562, "Discharge", "Charge")))</f>
        <v>Reg</v>
      </c>
      <c r="I2562" s="3">
        <f t="shared" si="358"/>
        <v>340</v>
      </c>
      <c r="J2562" s="3">
        <f t="shared" si="359"/>
        <v>0</v>
      </c>
      <c r="K2562" s="3">
        <f>MIN(Inputs!$B$2, (Inputs!$B$8 - I2562)/Inputs!$B$9)</f>
        <v>0</v>
      </c>
      <c r="L2562" s="3">
        <f>MAX(MIN(Inputs!$B$2, I2562*Inputs!$B$10, Inputs!$B$8*Inputs!$B$4 - J2562), 0)</f>
        <v>170</v>
      </c>
      <c r="M2562" s="3">
        <f t="shared" ref="M2562:M2625" si="363">IF(H2562="Charge", K2562, 0)</f>
        <v>0</v>
      </c>
      <c r="N2562" s="3">
        <f t="shared" ref="N2562:N2625" si="364">IF(H2562="Discharge", L2562, 0)</f>
        <v>0</v>
      </c>
      <c r="O2562" s="3">
        <f>IF(H2562="Reg", MIN(Inputs!$B$2, I2562*Inputs!$B$10, (Inputs!$B$8-I2562)/Inputs!$B$9), 0)</f>
        <v>0</v>
      </c>
      <c r="P2562" s="3">
        <f t="shared" ref="P2562:P2625" si="365">(N2562 - M2562) * B2562</f>
        <v>0</v>
      </c>
      <c r="Q2562" s="3">
        <f t="shared" ref="Q2562:Q2625" si="366">O2562 * C2562</f>
        <v>0</v>
      </c>
      <c r="R2562" s="3">
        <f>I2562 + M2562*Inputs!$B$9 - N2562/Inputs!$B$10</f>
        <v>340</v>
      </c>
    </row>
    <row r="2563" spans="1:18" x14ac:dyDescent="0.3">
      <c r="A2563" s="4">
        <v>46129.708333333343</v>
      </c>
      <c r="B2563" s="3">
        <v>35.015000000000001</v>
      </c>
      <c r="C2563" s="3">
        <v>1</v>
      </c>
      <c r="D2563" s="3">
        <f t="shared" si="360"/>
        <v>26.675520833333334</v>
      </c>
      <c r="E2563" s="3">
        <f>MAX(B2563 - D2563/Inputs!$B$5, 0)</f>
        <v>4.701908143939395</v>
      </c>
      <c r="F2563" s="3">
        <f>MAX(D2563*Inputs!$B$5 - B2563, 0)</f>
        <v>0</v>
      </c>
      <c r="G2563" s="3">
        <f t="shared" si="361"/>
        <v>1</v>
      </c>
      <c r="H2563" t="str">
        <f t="shared" si="362"/>
        <v>Discharge</v>
      </c>
      <c r="I2563" s="3">
        <f t="shared" ref="I2563:I2626" si="367">R2562</f>
        <v>340</v>
      </c>
      <c r="J2563" s="3">
        <f t="shared" ref="J2563:J2626" si="368">IF(INT(A2563)=INT(A2562), J2562 + N2562, 0)</f>
        <v>0</v>
      </c>
      <c r="K2563" s="3">
        <f>MIN(Inputs!$B$2, (Inputs!$B$8 - I2563)/Inputs!$B$9)</f>
        <v>0</v>
      </c>
      <c r="L2563" s="3">
        <f>MAX(MIN(Inputs!$B$2, I2563*Inputs!$B$10, Inputs!$B$8*Inputs!$B$4 - J2563), 0)</f>
        <v>170</v>
      </c>
      <c r="M2563" s="3">
        <f t="shared" si="363"/>
        <v>0</v>
      </c>
      <c r="N2563" s="3">
        <f t="shared" si="364"/>
        <v>170</v>
      </c>
      <c r="O2563" s="3">
        <f>IF(H2563="Reg", MIN(Inputs!$B$2, I2563*Inputs!$B$10, (Inputs!$B$8-I2563)/Inputs!$B$9), 0)</f>
        <v>0</v>
      </c>
      <c r="P2563" s="3">
        <f t="shared" si="365"/>
        <v>5952.55</v>
      </c>
      <c r="Q2563" s="3">
        <f t="shared" si="366"/>
        <v>0</v>
      </c>
      <c r="R2563" s="3">
        <f>I2563 + M2563*Inputs!$B$9 - N2563/Inputs!$B$10</f>
        <v>158.77939109773115</v>
      </c>
    </row>
    <row r="2564" spans="1:18" x14ac:dyDescent="0.3">
      <c r="A2564" s="4">
        <v>46129.75</v>
      </c>
      <c r="B2564" s="3">
        <v>39.392499999999998</v>
      </c>
      <c r="C2564" s="3">
        <v>5</v>
      </c>
      <c r="D2564" s="3">
        <f t="shared" si="360"/>
        <v>26.675520833333334</v>
      </c>
      <c r="E2564" s="3">
        <f>MAX(B2564 - D2564/Inputs!$B$5, 0)</f>
        <v>9.0794081439393928</v>
      </c>
      <c r="F2564" s="3">
        <f>MAX(D2564*Inputs!$B$5 - B2564, 0)</f>
        <v>0</v>
      </c>
      <c r="G2564" s="3">
        <f t="shared" si="361"/>
        <v>5</v>
      </c>
      <c r="H2564" t="str">
        <f t="shared" si="362"/>
        <v>Discharge</v>
      </c>
      <c r="I2564" s="3">
        <f t="shared" si="367"/>
        <v>158.77939109773115</v>
      </c>
      <c r="J2564" s="3">
        <f t="shared" si="368"/>
        <v>170</v>
      </c>
      <c r="K2564" s="3">
        <f>MIN(Inputs!$B$2, (Inputs!$B$8 - I2564)/Inputs!$B$9)</f>
        <v>170</v>
      </c>
      <c r="L2564" s="3">
        <f>MAX(MIN(Inputs!$B$2, I2564*Inputs!$B$10, Inputs!$B$8*Inputs!$B$4 - J2564), 0)</f>
        <v>148.94827166799323</v>
      </c>
      <c r="M2564" s="3">
        <f t="shared" si="363"/>
        <v>0</v>
      </c>
      <c r="N2564" s="3">
        <f t="shared" si="364"/>
        <v>148.94827166799323</v>
      </c>
      <c r="O2564" s="3">
        <f>IF(H2564="Reg", MIN(Inputs!$B$2, I2564*Inputs!$B$10, (Inputs!$B$8-I2564)/Inputs!$B$9), 0)</f>
        <v>0</v>
      </c>
      <c r="P2564" s="3">
        <f t="shared" si="365"/>
        <v>5867.4447916814224</v>
      </c>
      <c r="Q2564" s="3">
        <f t="shared" si="366"/>
        <v>0</v>
      </c>
      <c r="R2564" s="3">
        <f>I2564 + M2564*Inputs!$B$9 - N2564/Inputs!$B$10</f>
        <v>0</v>
      </c>
    </row>
    <row r="2565" spans="1:18" x14ac:dyDescent="0.3">
      <c r="A2565" s="4">
        <v>46129.791666666657</v>
      </c>
      <c r="B2565" s="3">
        <v>56.92499999999999</v>
      </c>
      <c r="C2565" s="3">
        <v>8.5</v>
      </c>
      <c r="D2565" s="3">
        <f t="shared" si="360"/>
        <v>26.675520833333334</v>
      </c>
      <c r="E2565" s="3">
        <f>MAX(B2565 - D2565/Inputs!$B$5, 0)</f>
        <v>26.611908143939385</v>
      </c>
      <c r="F2565" s="3">
        <f>MAX(D2565*Inputs!$B$5 - B2565, 0)</f>
        <v>0</v>
      </c>
      <c r="G2565" s="3">
        <f t="shared" si="361"/>
        <v>8.5</v>
      </c>
      <c r="H2565" t="str">
        <f t="shared" si="362"/>
        <v>Discharge</v>
      </c>
      <c r="I2565" s="3">
        <f t="shared" si="367"/>
        <v>0</v>
      </c>
      <c r="J2565" s="3">
        <f t="shared" si="368"/>
        <v>318.94827166799325</v>
      </c>
      <c r="K2565" s="3">
        <f>MIN(Inputs!$B$2, (Inputs!$B$8 - I2565)/Inputs!$B$9)</f>
        <v>170</v>
      </c>
      <c r="L2565" s="3">
        <f>MAX(MIN(Inputs!$B$2, I2565*Inputs!$B$10, Inputs!$B$8*Inputs!$B$4 - J2565), 0)</f>
        <v>0</v>
      </c>
      <c r="M2565" s="3">
        <f t="shared" si="363"/>
        <v>0</v>
      </c>
      <c r="N2565" s="3">
        <f t="shared" si="364"/>
        <v>0</v>
      </c>
      <c r="O2565" s="3">
        <f>IF(H2565="Reg", MIN(Inputs!$B$2, I2565*Inputs!$B$10, (Inputs!$B$8-I2565)/Inputs!$B$9), 0)</f>
        <v>0</v>
      </c>
      <c r="P2565" s="3">
        <f t="shared" si="365"/>
        <v>0</v>
      </c>
      <c r="Q2565" s="3">
        <f t="shared" si="366"/>
        <v>0</v>
      </c>
      <c r="R2565" s="3">
        <f>I2565 + M2565*Inputs!$B$9 - N2565/Inputs!$B$10</f>
        <v>0</v>
      </c>
    </row>
    <row r="2566" spans="1:18" x14ac:dyDescent="0.3">
      <c r="A2566" s="4">
        <v>46129.833333333343</v>
      </c>
      <c r="B2566" s="3">
        <v>48.964999999999996</v>
      </c>
      <c r="C2566" s="3">
        <v>4.75</v>
      </c>
      <c r="D2566" s="3">
        <f t="shared" si="360"/>
        <v>26.675520833333334</v>
      </c>
      <c r="E2566" s="3">
        <f>MAX(B2566 - D2566/Inputs!$B$5, 0)</f>
        <v>18.651908143939391</v>
      </c>
      <c r="F2566" s="3">
        <f>MAX(D2566*Inputs!$B$5 - B2566, 0)</f>
        <v>0</v>
      </c>
      <c r="G2566" s="3">
        <f t="shared" si="361"/>
        <v>4.75</v>
      </c>
      <c r="H2566" t="str">
        <f t="shared" si="362"/>
        <v>Discharge</v>
      </c>
      <c r="I2566" s="3">
        <f t="shared" si="367"/>
        <v>0</v>
      </c>
      <c r="J2566" s="3">
        <f t="shared" si="368"/>
        <v>318.94827166799325</v>
      </c>
      <c r="K2566" s="3">
        <f>MIN(Inputs!$B$2, (Inputs!$B$8 - I2566)/Inputs!$B$9)</f>
        <v>170</v>
      </c>
      <c r="L2566" s="3">
        <f>MAX(MIN(Inputs!$B$2, I2566*Inputs!$B$10, Inputs!$B$8*Inputs!$B$4 - J2566), 0)</f>
        <v>0</v>
      </c>
      <c r="M2566" s="3">
        <f t="shared" si="363"/>
        <v>0</v>
      </c>
      <c r="N2566" s="3">
        <f t="shared" si="364"/>
        <v>0</v>
      </c>
      <c r="O2566" s="3">
        <f>IF(H2566="Reg", MIN(Inputs!$B$2, I2566*Inputs!$B$10, (Inputs!$B$8-I2566)/Inputs!$B$9), 0)</f>
        <v>0</v>
      </c>
      <c r="P2566" s="3">
        <f t="shared" si="365"/>
        <v>0</v>
      </c>
      <c r="Q2566" s="3">
        <f t="shared" si="366"/>
        <v>0</v>
      </c>
      <c r="R2566" s="3">
        <f>I2566 + M2566*Inputs!$B$9 - N2566/Inputs!$B$10</f>
        <v>0</v>
      </c>
    </row>
    <row r="2567" spans="1:18" x14ac:dyDescent="0.3">
      <c r="A2567" s="4">
        <v>46129.875</v>
      </c>
      <c r="B2567" s="3">
        <v>40.837500000000006</v>
      </c>
      <c r="C2567" s="3">
        <v>1</v>
      </c>
      <c r="D2567" s="3">
        <f t="shared" si="360"/>
        <v>26.675520833333334</v>
      </c>
      <c r="E2567" s="3">
        <f>MAX(B2567 - D2567/Inputs!$B$5, 0)</f>
        <v>10.5244081439394</v>
      </c>
      <c r="F2567" s="3">
        <f>MAX(D2567*Inputs!$B$5 - B2567, 0)</f>
        <v>0</v>
      </c>
      <c r="G2567" s="3">
        <f t="shared" si="361"/>
        <v>1</v>
      </c>
      <c r="H2567" t="str">
        <f t="shared" si="362"/>
        <v>Discharge</v>
      </c>
      <c r="I2567" s="3">
        <f t="shared" si="367"/>
        <v>0</v>
      </c>
      <c r="J2567" s="3">
        <f t="shared" si="368"/>
        <v>318.94827166799325</v>
      </c>
      <c r="K2567" s="3">
        <f>MIN(Inputs!$B$2, (Inputs!$B$8 - I2567)/Inputs!$B$9)</f>
        <v>170</v>
      </c>
      <c r="L2567" s="3">
        <f>MAX(MIN(Inputs!$B$2, I2567*Inputs!$B$10, Inputs!$B$8*Inputs!$B$4 - J2567), 0)</f>
        <v>0</v>
      </c>
      <c r="M2567" s="3">
        <f t="shared" si="363"/>
        <v>0</v>
      </c>
      <c r="N2567" s="3">
        <f t="shared" si="364"/>
        <v>0</v>
      </c>
      <c r="O2567" s="3">
        <f>IF(H2567="Reg", MIN(Inputs!$B$2, I2567*Inputs!$B$10, (Inputs!$B$8-I2567)/Inputs!$B$9), 0)</f>
        <v>0</v>
      </c>
      <c r="P2567" s="3">
        <f t="shared" si="365"/>
        <v>0</v>
      </c>
      <c r="Q2567" s="3">
        <f t="shared" si="366"/>
        <v>0</v>
      </c>
      <c r="R2567" s="3">
        <f>I2567 + M2567*Inputs!$B$9 - N2567/Inputs!$B$10</f>
        <v>0</v>
      </c>
    </row>
    <row r="2568" spans="1:18" x14ac:dyDescent="0.3">
      <c r="A2568" s="4">
        <v>46129.916666666657</v>
      </c>
      <c r="B2568" s="3">
        <v>31.392499999999998</v>
      </c>
      <c r="C2568" s="3">
        <v>7.0000000000000007E-2</v>
      </c>
      <c r="D2568" s="3">
        <f t="shared" si="360"/>
        <v>26.675520833333334</v>
      </c>
      <c r="E2568" s="3">
        <f>MAX(B2568 - D2568/Inputs!$B$5, 0)</f>
        <v>1.0794081439393928</v>
      </c>
      <c r="F2568" s="3">
        <f>MAX(D2568*Inputs!$B$5 - B2568, 0)</f>
        <v>0</v>
      </c>
      <c r="G2568" s="3">
        <f t="shared" si="361"/>
        <v>7.0000000000000007E-2</v>
      </c>
      <c r="H2568" t="str">
        <f t="shared" si="362"/>
        <v>Discharge</v>
      </c>
      <c r="I2568" s="3">
        <f t="shared" si="367"/>
        <v>0</v>
      </c>
      <c r="J2568" s="3">
        <f t="shared" si="368"/>
        <v>318.94827166799325</v>
      </c>
      <c r="K2568" s="3">
        <f>MIN(Inputs!$B$2, (Inputs!$B$8 - I2568)/Inputs!$B$9)</f>
        <v>170</v>
      </c>
      <c r="L2568" s="3">
        <f>MAX(MIN(Inputs!$B$2, I2568*Inputs!$B$10, Inputs!$B$8*Inputs!$B$4 - J2568), 0)</f>
        <v>0</v>
      </c>
      <c r="M2568" s="3">
        <f t="shared" si="363"/>
        <v>0</v>
      </c>
      <c r="N2568" s="3">
        <f t="shared" si="364"/>
        <v>0</v>
      </c>
      <c r="O2568" s="3">
        <f>IF(H2568="Reg", MIN(Inputs!$B$2, I2568*Inputs!$B$10, (Inputs!$B$8-I2568)/Inputs!$B$9), 0)</f>
        <v>0</v>
      </c>
      <c r="P2568" s="3">
        <f t="shared" si="365"/>
        <v>0</v>
      </c>
      <c r="Q2568" s="3">
        <f t="shared" si="366"/>
        <v>0</v>
      </c>
      <c r="R2568" s="3">
        <f>I2568 + M2568*Inputs!$B$9 - N2568/Inputs!$B$10</f>
        <v>0</v>
      </c>
    </row>
    <row r="2569" spans="1:18" x14ac:dyDescent="0.3">
      <c r="A2569" s="4">
        <v>46129.958333333343</v>
      </c>
      <c r="B2569" s="3">
        <v>31.909999999999997</v>
      </c>
      <c r="C2569" s="3">
        <v>0.06</v>
      </c>
      <c r="D2569" s="3">
        <f t="shared" si="360"/>
        <v>26.675520833333334</v>
      </c>
      <c r="E2569" s="3">
        <f>MAX(B2569 - D2569/Inputs!$B$5, 0)</f>
        <v>1.5969081439393911</v>
      </c>
      <c r="F2569" s="3">
        <f>MAX(D2569*Inputs!$B$5 - B2569, 0)</f>
        <v>0</v>
      </c>
      <c r="G2569" s="3">
        <f t="shared" si="361"/>
        <v>0.06</v>
      </c>
      <c r="H2569" t="str">
        <f t="shared" si="362"/>
        <v>Discharge</v>
      </c>
      <c r="I2569" s="3">
        <f t="shared" si="367"/>
        <v>0</v>
      </c>
      <c r="J2569" s="3">
        <f t="shared" si="368"/>
        <v>318.94827166799325</v>
      </c>
      <c r="K2569" s="3">
        <f>MIN(Inputs!$B$2, (Inputs!$B$8 - I2569)/Inputs!$B$9)</f>
        <v>170</v>
      </c>
      <c r="L2569" s="3">
        <f>MAX(MIN(Inputs!$B$2, I2569*Inputs!$B$10, Inputs!$B$8*Inputs!$B$4 - J2569), 0)</f>
        <v>0</v>
      </c>
      <c r="M2569" s="3">
        <f t="shared" si="363"/>
        <v>0</v>
      </c>
      <c r="N2569" s="3">
        <f t="shared" si="364"/>
        <v>0</v>
      </c>
      <c r="O2569" s="3">
        <f>IF(H2569="Reg", MIN(Inputs!$B$2, I2569*Inputs!$B$10, (Inputs!$B$8-I2569)/Inputs!$B$9), 0)</f>
        <v>0</v>
      </c>
      <c r="P2569" s="3">
        <f t="shared" si="365"/>
        <v>0</v>
      </c>
      <c r="Q2569" s="3">
        <f t="shared" si="366"/>
        <v>0</v>
      </c>
      <c r="R2569" s="3">
        <f>I2569 + M2569*Inputs!$B$9 - N2569/Inputs!$B$10</f>
        <v>0</v>
      </c>
    </row>
    <row r="2570" spans="1:18" x14ac:dyDescent="0.3">
      <c r="A2570" s="4">
        <v>46130</v>
      </c>
      <c r="B2570" s="3">
        <v>32.954999999999998</v>
      </c>
      <c r="C2570" s="3">
        <v>0.06</v>
      </c>
      <c r="D2570" s="3">
        <f t="shared" si="360"/>
        <v>31.138645833333332</v>
      </c>
      <c r="E2570" s="3">
        <f>MAX(B2570 - D2570/Inputs!$B$5, 0)</f>
        <v>0</v>
      </c>
      <c r="F2570" s="3">
        <f>MAX(D2570*Inputs!$B$5 - B2570, 0)</f>
        <v>0</v>
      </c>
      <c r="G2570" s="3">
        <f t="shared" si="361"/>
        <v>0.06</v>
      </c>
      <c r="H2570" t="str">
        <f t="shared" si="362"/>
        <v>Reg</v>
      </c>
      <c r="I2570" s="3">
        <f t="shared" si="367"/>
        <v>0</v>
      </c>
      <c r="J2570" s="3">
        <f t="shared" si="368"/>
        <v>0</v>
      </c>
      <c r="K2570" s="3">
        <f>MIN(Inputs!$B$2, (Inputs!$B$8 - I2570)/Inputs!$B$9)</f>
        <v>170</v>
      </c>
      <c r="L2570" s="3">
        <f>MAX(MIN(Inputs!$B$2, I2570*Inputs!$B$10, Inputs!$B$8*Inputs!$B$4 - J2570), 0)</f>
        <v>0</v>
      </c>
      <c r="M2570" s="3">
        <f t="shared" si="363"/>
        <v>0</v>
      </c>
      <c r="N2570" s="3">
        <f t="shared" si="364"/>
        <v>0</v>
      </c>
      <c r="O2570" s="3">
        <f>IF(H2570="Reg", MIN(Inputs!$B$2, I2570*Inputs!$B$10, (Inputs!$B$8-I2570)/Inputs!$B$9), 0)</f>
        <v>0</v>
      </c>
      <c r="P2570" s="3">
        <f t="shared" si="365"/>
        <v>0</v>
      </c>
      <c r="Q2570" s="3">
        <f t="shared" si="366"/>
        <v>0</v>
      </c>
      <c r="R2570" s="3">
        <f>I2570 + M2570*Inputs!$B$9 - N2570/Inputs!$B$10</f>
        <v>0</v>
      </c>
    </row>
    <row r="2571" spans="1:18" x14ac:dyDescent="0.3">
      <c r="A2571" s="4">
        <v>46130.041666666657</v>
      </c>
      <c r="B2571" s="3">
        <v>27.470000000000002</v>
      </c>
      <c r="C2571" s="3">
        <v>0.06</v>
      </c>
      <c r="D2571" s="3">
        <f t="shared" si="360"/>
        <v>31.138645833333332</v>
      </c>
      <c r="E2571" s="3">
        <f>MAX(B2571 - D2571/Inputs!$B$5, 0)</f>
        <v>0</v>
      </c>
      <c r="F2571" s="3">
        <f>MAX(D2571*Inputs!$B$5 - B2571, 0)</f>
        <v>0</v>
      </c>
      <c r="G2571" s="3">
        <f t="shared" si="361"/>
        <v>0.06</v>
      </c>
      <c r="H2571" t="str">
        <f t="shared" si="362"/>
        <v>Reg</v>
      </c>
      <c r="I2571" s="3">
        <f t="shared" si="367"/>
        <v>0</v>
      </c>
      <c r="J2571" s="3">
        <f t="shared" si="368"/>
        <v>0</v>
      </c>
      <c r="K2571" s="3">
        <f>MIN(Inputs!$B$2, (Inputs!$B$8 - I2571)/Inputs!$B$9)</f>
        <v>170</v>
      </c>
      <c r="L2571" s="3">
        <f>MAX(MIN(Inputs!$B$2, I2571*Inputs!$B$10, Inputs!$B$8*Inputs!$B$4 - J2571), 0)</f>
        <v>0</v>
      </c>
      <c r="M2571" s="3">
        <f t="shared" si="363"/>
        <v>0</v>
      </c>
      <c r="N2571" s="3">
        <f t="shared" si="364"/>
        <v>0</v>
      </c>
      <c r="O2571" s="3">
        <f>IF(H2571="Reg", MIN(Inputs!$B$2, I2571*Inputs!$B$10, (Inputs!$B$8-I2571)/Inputs!$B$9), 0)</f>
        <v>0</v>
      </c>
      <c r="P2571" s="3">
        <f t="shared" si="365"/>
        <v>0</v>
      </c>
      <c r="Q2571" s="3">
        <f t="shared" si="366"/>
        <v>0</v>
      </c>
      <c r="R2571" s="3">
        <f>I2571 + M2571*Inputs!$B$9 - N2571/Inputs!$B$10</f>
        <v>0</v>
      </c>
    </row>
    <row r="2572" spans="1:18" x14ac:dyDescent="0.3">
      <c r="A2572" s="4">
        <v>46130.083333333343</v>
      </c>
      <c r="B2572" s="3">
        <v>24.997499999999999</v>
      </c>
      <c r="C2572" s="3">
        <v>0.06</v>
      </c>
      <c r="D2572" s="3">
        <f t="shared" si="360"/>
        <v>31.138645833333332</v>
      </c>
      <c r="E2572" s="3">
        <f>MAX(B2572 - D2572/Inputs!$B$5, 0)</f>
        <v>0</v>
      </c>
      <c r="F2572" s="3">
        <f>MAX(D2572*Inputs!$B$5 - B2572, 0)</f>
        <v>2.4045083333333324</v>
      </c>
      <c r="G2572" s="3">
        <f t="shared" si="361"/>
        <v>0.06</v>
      </c>
      <c r="H2572" t="str">
        <f t="shared" si="362"/>
        <v>Charge</v>
      </c>
      <c r="I2572" s="3">
        <f t="shared" si="367"/>
        <v>0</v>
      </c>
      <c r="J2572" s="3">
        <f t="shared" si="368"/>
        <v>0</v>
      </c>
      <c r="K2572" s="3">
        <f>MIN(Inputs!$B$2, (Inputs!$B$8 - I2572)/Inputs!$B$9)</f>
        <v>170</v>
      </c>
      <c r="L2572" s="3">
        <f>MAX(MIN(Inputs!$B$2, I2572*Inputs!$B$10, Inputs!$B$8*Inputs!$B$4 - J2572), 0)</f>
        <v>0</v>
      </c>
      <c r="M2572" s="3">
        <f t="shared" si="363"/>
        <v>170</v>
      </c>
      <c r="N2572" s="3">
        <f t="shared" si="364"/>
        <v>0</v>
      </c>
      <c r="O2572" s="3">
        <f>IF(H2572="Reg", MIN(Inputs!$B$2, I2572*Inputs!$B$10, (Inputs!$B$8-I2572)/Inputs!$B$9), 0)</f>
        <v>0</v>
      </c>
      <c r="P2572" s="3">
        <f t="shared" si="365"/>
        <v>-4249.5749999999998</v>
      </c>
      <c r="Q2572" s="3">
        <f t="shared" si="366"/>
        <v>0</v>
      </c>
      <c r="R2572" s="3">
        <f>I2572 + M2572*Inputs!$B$9 - N2572/Inputs!$B$10</f>
        <v>159.4741358339966</v>
      </c>
    </row>
    <row r="2573" spans="1:18" x14ac:dyDescent="0.3">
      <c r="A2573" s="4">
        <v>46130.125</v>
      </c>
      <c r="B2573" s="3">
        <v>24.762499999999999</v>
      </c>
      <c r="C2573" s="3">
        <v>0.06</v>
      </c>
      <c r="D2573" s="3">
        <f t="shared" si="360"/>
        <v>31.138645833333332</v>
      </c>
      <c r="E2573" s="3">
        <f>MAX(B2573 - D2573/Inputs!$B$5, 0)</f>
        <v>0</v>
      </c>
      <c r="F2573" s="3">
        <f>MAX(D2573*Inputs!$B$5 - B2573, 0)</f>
        <v>2.6395083333333318</v>
      </c>
      <c r="G2573" s="3">
        <f t="shared" si="361"/>
        <v>0.06</v>
      </c>
      <c r="H2573" t="str">
        <f t="shared" si="362"/>
        <v>Charge</v>
      </c>
      <c r="I2573" s="3">
        <f t="shared" si="367"/>
        <v>159.4741358339966</v>
      </c>
      <c r="J2573" s="3">
        <f t="shared" si="368"/>
        <v>0</v>
      </c>
      <c r="K2573" s="3">
        <f>MIN(Inputs!$B$2, (Inputs!$B$8 - I2573)/Inputs!$B$9)</f>
        <v>170</v>
      </c>
      <c r="L2573" s="3">
        <f>MAX(MIN(Inputs!$B$2, I2573*Inputs!$B$10, Inputs!$B$8*Inputs!$B$4 - J2573), 0)</f>
        <v>149.6</v>
      </c>
      <c r="M2573" s="3">
        <f t="shared" si="363"/>
        <v>170</v>
      </c>
      <c r="N2573" s="3">
        <f t="shared" si="364"/>
        <v>0</v>
      </c>
      <c r="O2573" s="3">
        <f>IF(H2573="Reg", MIN(Inputs!$B$2, I2573*Inputs!$B$10, (Inputs!$B$8-I2573)/Inputs!$B$9), 0)</f>
        <v>0</v>
      </c>
      <c r="P2573" s="3">
        <f t="shared" si="365"/>
        <v>-4209.625</v>
      </c>
      <c r="Q2573" s="3">
        <f t="shared" si="366"/>
        <v>0</v>
      </c>
      <c r="R2573" s="3">
        <f>I2573 + M2573*Inputs!$B$9 - N2573/Inputs!$B$10</f>
        <v>318.9482716679932</v>
      </c>
    </row>
    <row r="2574" spans="1:18" x14ac:dyDescent="0.3">
      <c r="A2574" s="4">
        <v>46130.166666666657</v>
      </c>
      <c r="B2574" s="3">
        <v>23.434999999999999</v>
      </c>
      <c r="C2574" s="3">
        <v>7.0000000000000007E-2</v>
      </c>
      <c r="D2574" s="3">
        <f t="shared" si="360"/>
        <v>31.138645833333332</v>
      </c>
      <c r="E2574" s="3">
        <f>MAX(B2574 - D2574/Inputs!$B$5, 0)</f>
        <v>0</v>
      </c>
      <c r="F2574" s="3">
        <f>MAX(D2574*Inputs!$B$5 - B2574, 0)</f>
        <v>3.9670083333333324</v>
      </c>
      <c r="G2574" s="3">
        <f t="shared" si="361"/>
        <v>7.0000000000000007E-2</v>
      </c>
      <c r="H2574" t="str">
        <f t="shared" si="362"/>
        <v>Charge</v>
      </c>
      <c r="I2574" s="3">
        <f t="shared" si="367"/>
        <v>318.9482716679932</v>
      </c>
      <c r="J2574" s="3">
        <f t="shared" si="368"/>
        <v>0</v>
      </c>
      <c r="K2574" s="3">
        <f>MIN(Inputs!$B$2, (Inputs!$B$8 - I2574)/Inputs!$B$9)</f>
        <v>22.44121780453775</v>
      </c>
      <c r="L2574" s="3">
        <f>MAX(MIN(Inputs!$B$2, I2574*Inputs!$B$10, Inputs!$B$8*Inputs!$B$4 - J2574), 0)</f>
        <v>170</v>
      </c>
      <c r="M2574" s="3">
        <f t="shared" si="363"/>
        <v>22.44121780453775</v>
      </c>
      <c r="N2574" s="3">
        <f t="shared" si="364"/>
        <v>0</v>
      </c>
      <c r="O2574" s="3">
        <f>IF(H2574="Reg", MIN(Inputs!$B$2, I2574*Inputs!$B$10, (Inputs!$B$8-I2574)/Inputs!$B$9), 0)</f>
        <v>0</v>
      </c>
      <c r="P2574" s="3">
        <f t="shared" si="365"/>
        <v>-525.90993924934219</v>
      </c>
      <c r="Q2574" s="3">
        <f t="shared" si="366"/>
        <v>0</v>
      </c>
      <c r="R2574" s="3">
        <f>I2574 + M2574*Inputs!$B$9 - N2574/Inputs!$B$10</f>
        <v>340</v>
      </c>
    </row>
    <row r="2575" spans="1:18" x14ac:dyDescent="0.3">
      <c r="A2575" s="4">
        <v>46130.208333333343</v>
      </c>
      <c r="B2575" s="3">
        <v>23.302500000000002</v>
      </c>
      <c r="C2575" s="3">
        <v>0.1</v>
      </c>
      <c r="D2575" s="3">
        <f t="shared" si="360"/>
        <v>31.138645833333332</v>
      </c>
      <c r="E2575" s="3">
        <f>MAX(B2575 - D2575/Inputs!$B$5, 0)</f>
        <v>0</v>
      </c>
      <c r="F2575" s="3">
        <f>MAX(D2575*Inputs!$B$5 - B2575, 0)</f>
        <v>4.0995083333333291</v>
      </c>
      <c r="G2575" s="3">
        <f t="shared" si="361"/>
        <v>0.1</v>
      </c>
      <c r="H2575" t="str">
        <f t="shared" si="362"/>
        <v>Charge</v>
      </c>
      <c r="I2575" s="3">
        <f t="shared" si="367"/>
        <v>340</v>
      </c>
      <c r="J2575" s="3">
        <f t="shared" si="368"/>
        <v>0</v>
      </c>
      <c r="K2575" s="3">
        <f>MIN(Inputs!$B$2, (Inputs!$B$8 - I2575)/Inputs!$B$9)</f>
        <v>0</v>
      </c>
      <c r="L2575" s="3">
        <f>MAX(MIN(Inputs!$B$2, I2575*Inputs!$B$10, Inputs!$B$8*Inputs!$B$4 - J2575), 0)</f>
        <v>170</v>
      </c>
      <c r="M2575" s="3">
        <f t="shared" si="363"/>
        <v>0</v>
      </c>
      <c r="N2575" s="3">
        <f t="shared" si="364"/>
        <v>0</v>
      </c>
      <c r="O2575" s="3">
        <f>IF(H2575="Reg", MIN(Inputs!$B$2, I2575*Inputs!$B$10, (Inputs!$B$8-I2575)/Inputs!$B$9), 0)</f>
        <v>0</v>
      </c>
      <c r="P2575" s="3">
        <f t="shared" si="365"/>
        <v>0</v>
      </c>
      <c r="Q2575" s="3">
        <f t="shared" si="366"/>
        <v>0</v>
      </c>
      <c r="R2575" s="3">
        <f>I2575 + M2575*Inputs!$B$9 - N2575/Inputs!$B$10</f>
        <v>340</v>
      </c>
    </row>
    <row r="2576" spans="1:18" x14ac:dyDescent="0.3">
      <c r="A2576" s="4">
        <v>46130.25</v>
      </c>
      <c r="B2576" s="3">
        <v>25.695</v>
      </c>
      <c r="C2576" s="3">
        <v>0.5</v>
      </c>
      <c r="D2576" s="3">
        <f t="shared" si="360"/>
        <v>31.138645833333332</v>
      </c>
      <c r="E2576" s="3">
        <f>MAX(B2576 - D2576/Inputs!$B$5, 0)</f>
        <v>0</v>
      </c>
      <c r="F2576" s="3">
        <f>MAX(D2576*Inputs!$B$5 - B2576, 0)</f>
        <v>1.7070083333333308</v>
      </c>
      <c r="G2576" s="3">
        <f t="shared" si="361"/>
        <v>0.5</v>
      </c>
      <c r="H2576" t="str">
        <f t="shared" si="362"/>
        <v>Charge</v>
      </c>
      <c r="I2576" s="3">
        <f t="shared" si="367"/>
        <v>340</v>
      </c>
      <c r="J2576" s="3">
        <f t="shared" si="368"/>
        <v>0</v>
      </c>
      <c r="K2576" s="3">
        <f>MIN(Inputs!$B$2, (Inputs!$B$8 - I2576)/Inputs!$B$9)</f>
        <v>0</v>
      </c>
      <c r="L2576" s="3">
        <f>MAX(MIN(Inputs!$B$2, I2576*Inputs!$B$10, Inputs!$B$8*Inputs!$B$4 - J2576), 0)</f>
        <v>170</v>
      </c>
      <c r="M2576" s="3">
        <f t="shared" si="363"/>
        <v>0</v>
      </c>
      <c r="N2576" s="3">
        <f t="shared" si="364"/>
        <v>0</v>
      </c>
      <c r="O2576" s="3">
        <f>IF(H2576="Reg", MIN(Inputs!$B$2, I2576*Inputs!$B$10, (Inputs!$B$8-I2576)/Inputs!$B$9), 0)</f>
        <v>0</v>
      </c>
      <c r="P2576" s="3">
        <f t="shared" si="365"/>
        <v>0</v>
      </c>
      <c r="Q2576" s="3">
        <f t="shared" si="366"/>
        <v>0</v>
      </c>
      <c r="R2576" s="3">
        <f>I2576 + M2576*Inputs!$B$9 - N2576/Inputs!$B$10</f>
        <v>340</v>
      </c>
    </row>
    <row r="2577" spans="1:18" x14ac:dyDescent="0.3">
      <c r="A2577" s="4">
        <v>46130.291666666657</v>
      </c>
      <c r="B2577" s="3">
        <v>31.047499999999999</v>
      </c>
      <c r="C2577" s="3">
        <v>5.3</v>
      </c>
      <c r="D2577" s="3">
        <f t="shared" si="360"/>
        <v>31.138645833333332</v>
      </c>
      <c r="E2577" s="3">
        <f>MAX(B2577 - D2577/Inputs!$B$5, 0)</f>
        <v>0</v>
      </c>
      <c r="F2577" s="3">
        <f>MAX(D2577*Inputs!$B$5 - B2577, 0)</f>
        <v>0</v>
      </c>
      <c r="G2577" s="3">
        <f t="shared" si="361"/>
        <v>5.3</v>
      </c>
      <c r="H2577" t="str">
        <f t="shared" si="362"/>
        <v>Reg</v>
      </c>
      <c r="I2577" s="3">
        <f t="shared" si="367"/>
        <v>340</v>
      </c>
      <c r="J2577" s="3">
        <f t="shared" si="368"/>
        <v>0</v>
      </c>
      <c r="K2577" s="3">
        <f>MIN(Inputs!$B$2, (Inputs!$B$8 - I2577)/Inputs!$B$9)</f>
        <v>0</v>
      </c>
      <c r="L2577" s="3">
        <f>MAX(MIN(Inputs!$B$2, I2577*Inputs!$B$10, Inputs!$B$8*Inputs!$B$4 - J2577), 0)</f>
        <v>170</v>
      </c>
      <c r="M2577" s="3">
        <f t="shared" si="363"/>
        <v>0</v>
      </c>
      <c r="N2577" s="3">
        <f t="shared" si="364"/>
        <v>0</v>
      </c>
      <c r="O2577" s="3">
        <f>IF(H2577="Reg", MIN(Inputs!$B$2, I2577*Inputs!$B$10, (Inputs!$B$8-I2577)/Inputs!$B$9), 0)</f>
        <v>0</v>
      </c>
      <c r="P2577" s="3">
        <f t="shared" si="365"/>
        <v>0</v>
      </c>
      <c r="Q2577" s="3">
        <f t="shared" si="366"/>
        <v>0</v>
      </c>
      <c r="R2577" s="3">
        <f>I2577 + M2577*Inputs!$B$9 - N2577/Inputs!$B$10</f>
        <v>340</v>
      </c>
    </row>
    <row r="2578" spans="1:18" x14ac:dyDescent="0.3">
      <c r="A2578" s="4">
        <v>46130.333333333343</v>
      </c>
      <c r="B2578" s="3">
        <v>27.3675</v>
      </c>
      <c r="C2578" s="3">
        <v>2.52</v>
      </c>
      <c r="D2578" s="3">
        <f t="shared" si="360"/>
        <v>31.138645833333332</v>
      </c>
      <c r="E2578" s="3">
        <f>MAX(B2578 - D2578/Inputs!$B$5, 0)</f>
        <v>0</v>
      </c>
      <c r="F2578" s="3">
        <f>MAX(D2578*Inputs!$B$5 - B2578, 0)</f>
        <v>3.4508333333331365E-2</v>
      </c>
      <c r="G2578" s="3">
        <f t="shared" si="361"/>
        <v>2.52</v>
      </c>
      <c r="H2578" t="str">
        <f t="shared" si="362"/>
        <v>Reg</v>
      </c>
      <c r="I2578" s="3">
        <f t="shared" si="367"/>
        <v>340</v>
      </c>
      <c r="J2578" s="3">
        <f t="shared" si="368"/>
        <v>0</v>
      </c>
      <c r="K2578" s="3">
        <f>MIN(Inputs!$B$2, (Inputs!$B$8 - I2578)/Inputs!$B$9)</f>
        <v>0</v>
      </c>
      <c r="L2578" s="3">
        <f>MAX(MIN(Inputs!$B$2, I2578*Inputs!$B$10, Inputs!$B$8*Inputs!$B$4 - J2578), 0)</f>
        <v>170</v>
      </c>
      <c r="M2578" s="3">
        <f t="shared" si="363"/>
        <v>0</v>
      </c>
      <c r="N2578" s="3">
        <f t="shared" si="364"/>
        <v>0</v>
      </c>
      <c r="O2578" s="3">
        <f>IF(H2578="Reg", MIN(Inputs!$B$2, I2578*Inputs!$B$10, (Inputs!$B$8-I2578)/Inputs!$B$9), 0)</f>
        <v>0</v>
      </c>
      <c r="P2578" s="3">
        <f t="shared" si="365"/>
        <v>0</v>
      </c>
      <c r="Q2578" s="3">
        <f t="shared" si="366"/>
        <v>0</v>
      </c>
      <c r="R2578" s="3">
        <f>I2578 + M2578*Inputs!$B$9 - N2578/Inputs!$B$10</f>
        <v>340</v>
      </c>
    </row>
    <row r="2579" spans="1:18" x14ac:dyDescent="0.3">
      <c r="A2579" s="4">
        <v>46130.375</v>
      </c>
      <c r="B2579" s="3">
        <v>19.75</v>
      </c>
      <c r="C2579" s="3">
        <v>1.1499999999999999</v>
      </c>
      <c r="D2579" s="3">
        <f t="shared" si="360"/>
        <v>31.138645833333332</v>
      </c>
      <c r="E2579" s="3">
        <f>MAX(B2579 - D2579/Inputs!$B$5, 0)</f>
        <v>0</v>
      </c>
      <c r="F2579" s="3">
        <f>MAX(D2579*Inputs!$B$5 - B2579, 0)</f>
        <v>7.6520083333333311</v>
      </c>
      <c r="G2579" s="3">
        <f t="shared" si="361"/>
        <v>1.1499999999999999</v>
      </c>
      <c r="H2579" t="str">
        <f t="shared" si="362"/>
        <v>Charge</v>
      </c>
      <c r="I2579" s="3">
        <f t="shared" si="367"/>
        <v>340</v>
      </c>
      <c r="J2579" s="3">
        <f t="shared" si="368"/>
        <v>0</v>
      </c>
      <c r="K2579" s="3">
        <f>MIN(Inputs!$B$2, (Inputs!$B$8 - I2579)/Inputs!$B$9)</f>
        <v>0</v>
      </c>
      <c r="L2579" s="3">
        <f>MAX(MIN(Inputs!$B$2, I2579*Inputs!$B$10, Inputs!$B$8*Inputs!$B$4 - J2579), 0)</f>
        <v>170</v>
      </c>
      <c r="M2579" s="3">
        <f t="shared" si="363"/>
        <v>0</v>
      </c>
      <c r="N2579" s="3">
        <f t="shared" si="364"/>
        <v>0</v>
      </c>
      <c r="O2579" s="3">
        <f>IF(H2579="Reg", MIN(Inputs!$B$2, I2579*Inputs!$B$10, (Inputs!$B$8-I2579)/Inputs!$B$9), 0)</f>
        <v>0</v>
      </c>
      <c r="P2579" s="3">
        <f t="shared" si="365"/>
        <v>0</v>
      </c>
      <c r="Q2579" s="3">
        <f t="shared" si="366"/>
        <v>0</v>
      </c>
      <c r="R2579" s="3">
        <f>I2579 + M2579*Inputs!$B$9 - N2579/Inputs!$B$10</f>
        <v>340</v>
      </c>
    </row>
    <row r="2580" spans="1:18" x14ac:dyDescent="0.3">
      <c r="A2580" s="4">
        <v>46130.416666666657</v>
      </c>
      <c r="B2580" s="3">
        <v>18.727499999999999</v>
      </c>
      <c r="C2580" s="3">
        <v>1</v>
      </c>
      <c r="D2580" s="3">
        <f t="shared" si="360"/>
        <v>31.138645833333332</v>
      </c>
      <c r="E2580" s="3">
        <f>MAX(B2580 - D2580/Inputs!$B$5, 0)</f>
        <v>0</v>
      </c>
      <c r="F2580" s="3">
        <f>MAX(D2580*Inputs!$B$5 - B2580, 0)</f>
        <v>8.6745083333333319</v>
      </c>
      <c r="G2580" s="3">
        <f t="shared" si="361"/>
        <v>1</v>
      </c>
      <c r="H2580" t="str">
        <f t="shared" si="362"/>
        <v>Charge</v>
      </c>
      <c r="I2580" s="3">
        <f t="shared" si="367"/>
        <v>340</v>
      </c>
      <c r="J2580" s="3">
        <f t="shared" si="368"/>
        <v>0</v>
      </c>
      <c r="K2580" s="3">
        <f>MIN(Inputs!$B$2, (Inputs!$B$8 - I2580)/Inputs!$B$9)</f>
        <v>0</v>
      </c>
      <c r="L2580" s="3">
        <f>MAX(MIN(Inputs!$B$2, I2580*Inputs!$B$10, Inputs!$B$8*Inputs!$B$4 - J2580), 0)</f>
        <v>170</v>
      </c>
      <c r="M2580" s="3">
        <f t="shared" si="363"/>
        <v>0</v>
      </c>
      <c r="N2580" s="3">
        <f t="shared" si="364"/>
        <v>0</v>
      </c>
      <c r="O2580" s="3">
        <f>IF(H2580="Reg", MIN(Inputs!$B$2, I2580*Inputs!$B$10, (Inputs!$B$8-I2580)/Inputs!$B$9), 0)</f>
        <v>0</v>
      </c>
      <c r="P2580" s="3">
        <f t="shared" si="365"/>
        <v>0</v>
      </c>
      <c r="Q2580" s="3">
        <f t="shared" si="366"/>
        <v>0</v>
      </c>
      <c r="R2580" s="3">
        <f>I2580 + M2580*Inputs!$B$9 - N2580/Inputs!$B$10</f>
        <v>340</v>
      </c>
    </row>
    <row r="2581" spans="1:18" x14ac:dyDescent="0.3">
      <c r="A2581" s="4">
        <v>46130.458333333343</v>
      </c>
      <c r="B2581" s="3">
        <v>18.380000000000003</v>
      </c>
      <c r="C2581" s="3">
        <v>0.52</v>
      </c>
      <c r="D2581" s="3">
        <f t="shared" si="360"/>
        <v>31.138645833333332</v>
      </c>
      <c r="E2581" s="3">
        <f>MAX(B2581 - D2581/Inputs!$B$5, 0)</f>
        <v>0</v>
      </c>
      <c r="F2581" s="3">
        <f>MAX(D2581*Inputs!$B$5 - B2581, 0)</f>
        <v>9.0220083333333285</v>
      </c>
      <c r="G2581" s="3">
        <f t="shared" si="361"/>
        <v>0.52</v>
      </c>
      <c r="H2581" t="str">
        <f t="shared" si="362"/>
        <v>Charge</v>
      </c>
      <c r="I2581" s="3">
        <f t="shared" si="367"/>
        <v>340</v>
      </c>
      <c r="J2581" s="3">
        <f t="shared" si="368"/>
        <v>0</v>
      </c>
      <c r="K2581" s="3">
        <f>MIN(Inputs!$B$2, (Inputs!$B$8 - I2581)/Inputs!$B$9)</f>
        <v>0</v>
      </c>
      <c r="L2581" s="3">
        <f>MAX(MIN(Inputs!$B$2, I2581*Inputs!$B$10, Inputs!$B$8*Inputs!$B$4 - J2581), 0)</f>
        <v>170</v>
      </c>
      <c r="M2581" s="3">
        <f t="shared" si="363"/>
        <v>0</v>
      </c>
      <c r="N2581" s="3">
        <f t="shared" si="364"/>
        <v>0</v>
      </c>
      <c r="O2581" s="3">
        <f>IF(H2581="Reg", MIN(Inputs!$B$2, I2581*Inputs!$B$10, (Inputs!$B$8-I2581)/Inputs!$B$9), 0)</f>
        <v>0</v>
      </c>
      <c r="P2581" s="3">
        <f t="shared" si="365"/>
        <v>0</v>
      </c>
      <c r="Q2581" s="3">
        <f t="shared" si="366"/>
        <v>0</v>
      </c>
      <c r="R2581" s="3">
        <f>I2581 + M2581*Inputs!$B$9 - N2581/Inputs!$B$10</f>
        <v>340</v>
      </c>
    </row>
    <row r="2582" spans="1:18" x14ac:dyDescent="0.3">
      <c r="A2582" s="4">
        <v>46130.5</v>
      </c>
      <c r="B2582" s="3">
        <v>19.204999999999998</v>
      </c>
      <c r="C2582" s="3">
        <v>0.75</v>
      </c>
      <c r="D2582" s="3">
        <f t="shared" si="360"/>
        <v>31.138645833333332</v>
      </c>
      <c r="E2582" s="3">
        <f>MAX(B2582 - D2582/Inputs!$B$5, 0)</f>
        <v>0</v>
      </c>
      <c r="F2582" s="3">
        <f>MAX(D2582*Inputs!$B$5 - B2582, 0)</f>
        <v>8.1970083333333328</v>
      </c>
      <c r="G2582" s="3">
        <f t="shared" si="361"/>
        <v>0.75</v>
      </c>
      <c r="H2582" t="str">
        <f t="shared" si="362"/>
        <v>Charge</v>
      </c>
      <c r="I2582" s="3">
        <f t="shared" si="367"/>
        <v>340</v>
      </c>
      <c r="J2582" s="3">
        <f t="shared" si="368"/>
        <v>0</v>
      </c>
      <c r="K2582" s="3">
        <f>MIN(Inputs!$B$2, (Inputs!$B$8 - I2582)/Inputs!$B$9)</f>
        <v>0</v>
      </c>
      <c r="L2582" s="3">
        <f>MAX(MIN(Inputs!$B$2, I2582*Inputs!$B$10, Inputs!$B$8*Inputs!$B$4 - J2582), 0)</f>
        <v>170</v>
      </c>
      <c r="M2582" s="3">
        <f t="shared" si="363"/>
        <v>0</v>
      </c>
      <c r="N2582" s="3">
        <f t="shared" si="364"/>
        <v>0</v>
      </c>
      <c r="O2582" s="3">
        <f>IF(H2582="Reg", MIN(Inputs!$B$2, I2582*Inputs!$B$10, (Inputs!$B$8-I2582)/Inputs!$B$9), 0)</f>
        <v>0</v>
      </c>
      <c r="P2582" s="3">
        <f t="shared" si="365"/>
        <v>0</v>
      </c>
      <c r="Q2582" s="3">
        <f t="shared" si="366"/>
        <v>0</v>
      </c>
      <c r="R2582" s="3">
        <f>I2582 + M2582*Inputs!$B$9 - N2582/Inputs!$B$10</f>
        <v>340</v>
      </c>
    </row>
    <row r="2583" spans="1:18" x14ac:dyDescent="0.3">
      <c r="A2583" s="4">
        <v>46130.541666666657</v>
      </c>
      <c r="B2583" s="3">
        <v>23.774999999999999</v>
      </c>
      <c r="C2583" s="3">
        <v>0.99</v>
      </c>
      <c r="D2583" s="3">
        <f t="shared" si="360"/>
        <v>31.138645833333332</v>
      </c>
      <c r="E2583" s="3">
        <f>MAX(B2583 - D2583/Inputs!$B$5, 0)</f>
        <v>0</v>
      </c>
      <c r="F2583" s="3">
        <f>MAX(D2583*Inputs!$B$5 - B2583, 0)</f>
        <v>3.6270083333333325</v>
      </c>
      <c r="G2583" s="3">
        <f t="shared" si="361"/>
        <v>0.99</v>
      </c>
      <c r="H2583" t="str">
        <f t="shared" si="362"/>
        <v>Charge</v>
      </c>
      <c r="I2583" s="3">
        <f t="shared" si="367"/>
        <v>340</v>
      </c>
      <c r="J2583" s="3">
        <f t="shared" si="368"/>
        <v>0</v>
      </c>
      <c r="K2583" s="3">
        <f>MIN(Inputs!$B$2, (Inputs!$B$8 - I2583)/Inputs!$B$9)</f>
        <v>0</v>
      </c>
      <c r="L2583" s="3">
        <f>MAX(MIN(Inputs!$B$2, I2583*Inputs!$B$10, Inputs!$B$8*Inputs!$B$4 - J2583), 0)</f>
        <v>170</v>
      </c>
      <c r="M2583" s="3">
        <f t="shared" si="363"/>
        <v>0</v>
      </c>
      <c r="N2583" s="3">
        <f t="shared" si="364"/>
        <v>0</v>
      </c>
      <c r="O2583" s="3">
        <f>IF(H2583="Reg", MIN(Inputs!$B$2, I2583*Inputs!$B$10, (Inputs!$B$8-I2583)/Inputs!$B$9), 0)</f>
        <v>0</v>
      </c>
      <c r="P2583" s="3">
        <f t="shared" si="365"/>
        <v>0</v>
      </c>
      <c r="Q2583" s="3">
        <f t="shared" si="366"/>
        <v>0</v>
      </c>
      <c r="R2583" s="3">
        <f>I2583 + M2583*Inputs!$B$9 - N2583/Inputs!$B$10</f>
        <v>340</v>
      </c>
    </row>
    <row r="2584" spans="1:18" x14ac:dyDescent="0.3">
      <c r="A2584" s="4">
        <v>46130.583333333343</v>
      </c>
      <c r="B2584" s="3">
        <v>28.545000000000002</v>
      </c>
      <c r="C2584" s="3">
        <v>1.36</v>
      </c>
      <c r="D2584" s="3">
        <f t="shared" si="360"/>
        <v>31.138645833333332</v>
      </c>
      <c r="E2584" s="3">
        <f>MAX(B2584 - D2584/Inputs!$B$5, 0)</f>
        <v>0</v>
      </c>
      <c r="F2584" s="3">
        <f>MAX(D2584*Inputs!$B$5 - B2584, 0)</f>
        <v>0</v>
      </c>
      <c r="G2584" s="3">
        <f t="shared" si="361"/>
        <v>1.36</v>
      </c>
      <c r="H2584" t="str">
        <f t="shared" si="362"/>
        <v>Reg</v>
      </c>
      <c r="I2584" s="3">
        <f t="shared" si="367"/>
        <v>340</v>
      </c>
      <c r="J2584" s="3">
        <f t="shared" si="368"/>
        <v>0</v>
      </c>
      <c r="K2584" s="3">
        <f>MIN(Inputs!$B$2, (Inputs!$B$8 - I2584)/Inputs!$B$9)</f>
        <v>0</v>
      </c>
      <c r="L2584" s="3">
        <f>MAX(MIN(Inputs!$B$2, I2584*Inputs!$B$10, Inputs!$B$8*Inputs!$B$4 - J2584), 0)</f>
        <v>170</v>
      </c>
      <c r="M2584" s="3">
        <f t="shared" si="363"/>
        <v>0</v>
      </c>
      <c r="N2584" s="3">
        <f t="shared" si="364"/>
        <v>0</v>
      </c>
      <c r="O2584" s="3">
        <f>IF(H2584="Reg", MIN(Inputs!$B$2, I2584*Inputs!$B$10, (Inputs!$B$8-I2584)/Inputs!$B$9), 0)</f>
        <v>0</v>
      </c>
      <c r="P2584" s="3">
        <f t="shared" si="365"/>
        <v>0</v>
      </c>
      <c r="Q2584" s="3">
        <f t="shared" si="366"/>
        <v>0</v>
      </c>
      <c r="R2584" s="3">
        <f>I2584 + M2584*Inputs!$B$9 - N2584/Inputs!$B$10</f>
        <v>340</v>
      </c>
    </row>
    <row r="2585" spans="1:18" x14ac:dyDescent="0.3">
      <c r="A2585" s="4">
        <v>46130.625</v>
      </c>
      <c r="B2585" s="3">
        <v>36.68</v>
      </c>
      <c r="C2585" s="3">
        <v>1.49</v>
      </c>
      <c r="D2585" s="3">
        <f t="shared" si="360"/>
        <v>31.138645833333332</v>
      </c>
      <c r="E2585" s="3">
        <f>MAX(B2585 - D2585/Inputs!$B$5, 0)</f>
        <v>1.2951751893939445</v>
      </c>
      <c r="F2585" s="3">
        <f>MAX(D2585*Inputs!$B$5 - B2585, 0)</f>
        <v>0</v>
      </c>
      <c r="G2585" s="3">
        <f t="shared" si="361"/>
        <v>1.49</v>
      </c>
      <c r="H2585" t="str">
        <f t="shared" si="362"/>
        <v>Reg</v>
      </c>
      <c r="I2585" s="3">
        <f t="shared" si="367"/>
        <v>340</v>
      </c>
      <c r="J2585" s="3">
        <f t="shared" si="368"/>
        <v>0</v>
      </c>
      <c r="K2585" s="3">
        <f>MIN(Inputs!$B$2, (Inputs!$B$8 - I2585)/Inputs!$B$9)</f>
        <v>0</v>
      </c>
      <c r="L2585" s="3">
        <f>MAX(MIN(Inputs!$B$2, I2585*Inputs!$B$10, Inputs!$B$8*Inputs!$B$4 - J2585), 0)</f>
        <v>170</v>
      </c>
      <c r="M2585" s="3">
        <f t="shared" si="363"/>
        <v>0</v>
      </c>
      <c r="N2585" s="3">
        <f t="shared" si="364"/>
        <v>0</v>
      </c>
      <c r="O2585" s="3">
        <f>IF(H2585="Reg", MIN(Inputs!$B$2, I2585*Inputs!$B$10, (Inputs!$B$8-I2585)/Inputs!$B$9), 0)</f>
        <v>0</v>
      </c>
      <c r="P2585" s="3">
        <f t="shared" si="365"/>
        <v>0</v>
      </c>
      <c r="Q2585" s="3">
        <f t="shared" si="366"/>
        <v>0</v>
      </c>
      <c r="R2585" s="3">
        <f>I2585 + M2585*Inputs!$B$9 - N2585/Inputs!$B$10</f>
        <v>340</v>
      </c>
    </row>
    <row r="2586" spans="1:18" x14ac:dyDescent="0.3">
      <c r="A2586" s="4">
        <v>46130.666666666657</v>
      </c>
      <c r="B2586" s="3">
        <v>40.255000000000003</v>
      </c>
      <c r="C2586" s="3">
        <v>2.4700000000000002</v>
      </c>
      <c r="D2586" s="3">
        <f t="shared" si="360"/>
        <v>31.138645833333332</v>
      </c>
      <c r="E2586" s="3">
        <f>MAX(B2586 - D2586/Inputs!$B$5, 0)</f>
        <v>4.8701751893939473</v>
      </c>
      <c r="F2586" s="3">
        <f>MAX(D2586*Inputs!$B$5 - B2586, 0)</f>
        <v>0</v>
      </c>
      <c r="G2586" s="3">
        <f t="shared" si="361"/>
        <v>2.4700000000000002</v>
      </c>
      <c r="H2586" t="str">
        <f t="shared" si="362"/>
        <v>Discharge</v>
      </c>
      <c r="I2586" s="3">
        <f t="shared" si="367"/>
        <v>340</v>
      </c>
      <c r="J2586" s="3">
        <f t="shared" si="368"/>
        <v>0</v>
      </c>
      <c r="K2586" s="3">
        <f>MIN(Inputs!$B$2, (Inputs!$B$8 - I2586)/Inputs!$B$9)</f>
        <v>0</v>
      </c>
      <c r="L2586" s="3">
        <f>MAX(MIN(Inputs!$B$2, I2586*Inputs!$B$10, Inputs!$B$8*Inputs!$B$4 - J2586), 0)</f>
        <v>170</v>
      </c>
      <c r="M2586" s="3">
        <f t="shared" si="363"/>
        <v>0</v>
      </c>
      <c r="N2586" s="3">
        <f t="shared" si="364"/>
        <v>170</v>
      </c>
      <c r="O2586" s="3">
        <f>IF(H2586="Reg", MIN(Inputs!$B$2, I2586*Inputs!$B$10, (Inputs!$B$8-I2586)/Inputs!$B$9), 0)</f>
        <v>0</v>
      </c>
      <c r="P2586" s="3">
        <f t="shared" si="365"/>
        <v>6843.35</v>
      </c>
      <c r="Q2586" s="3">
        <f t="shared" si="366"/>
        <v>0</v>
      </c>
      <c r="R2586" s="3">
        <f>I2586 + M2586*Inputs!$B$9 - N2586/Inputs!$B$10</f>
        <v>158.77939109773115</v>
      </c>
    </row>
    <row r="2587" spans="1:18" x14ac:dyDescent="0.3">
      <c r="A2587" s="4">
        <v>46130.708333333343</v>
      </c>
      <c r="B2587" s="3">
        <v>41.522500000000001</v>
      </c>
      <c r="C2587" s="3">
        <v>1.5</v>
      </c>
      <c r="D2587" s="3">
        <f t="shared" si="360"/>
        <v>31.138645833333332</v>
      </c>
      <c r="E2587" s="3">
        <f>MAX(B2587 - D2587/Inputs!$B$5, 0)</f>
        <v>6.1376751893939456</v>
      </c>
      <c r="F2587" s="3">
        <f>MAX(D2587*Inputs!$B$5 - B2587, 0)</f>
        <v>0</v>
      </c>
      <c r="G2587" s="3">
        <f t="shared" si="361"/>
        <v>1.5</v>
      </c>
      <c r="H2587" t="str">
        <f t="shared" si="362"/>
        <v>Discharge</v>
      </c>
      <c r="I2587" s="3">
        <f t="shared" si="367"/>
        <v>158.77939109773115</v>
      </c>
      <c r="J2587" s="3">
        <f t="shared" si="368"/>
        <v>170</v>
      </c>
      <c r="K2587" s="3">
        <f>MIN(Inputs!$B$2, (Inputs!$B$8 - I2587)/Inputs!$B$9)</f>
        <v>170</v>
      </c>
      <c r="L2587" s="3">
        <f>MAX(MIN(Inputs!$B$2, I2587*Inputs!$B$10, Inputs!$B$8*Inputs!$B$4 - J2587), 0)</f>
        <v>148.94827166799323</v>
      </c>
      <c r="M2587" s="3">
        <f t="shared" si="363"/>
        <v>0</v>
      </c>
      <c r="N2587" s="3">
        <f t="shared" si="364"/>
        <v>148.94827166799323</v>
      </c>
      <c r="O2587" s="3">
        <f>IF(H2587="Reg", MIN(Inputs!$B$2, I2587*Inputs!$B$10, (Inputs!$B$8-I2587)/Inputs!$B$9), 0)</f>
        <v>0</v>
      </c>
      <c r="P2587" s="3">
        <f t="shared" si="365"/>
        <v>6184.7046103342491</v>
      </c>
      <c r="Q2587" s="3">
        <f t="shared" si="366"/>
        <v>0</v>
      </c>
      <c r="R2587" s="3">
        <f>I2587 + M2587*Inputs!$B$9 - N2587/Inputs!$B$10</f>
        <v>0</v>
      </c>
    </row>
    <row r="2588" spans="1:18" x14ac:dyDescent="0.3">
      <c r="A2588" s="4">
        <v>46130.75</v>
      </c>
      <c r="B2588" s="3">
        <v>42.34</v>
      </c>
      <c r="C2588" s="3">
        <v>3.05</v>
      </c>
      <c r="D2588" s="3">
        <f t="shared" si="360"/>
        <v>31.138645833333332</v>
      </c>
      <c r="E2588" s="3">
        <f>MAX(B2588 - D2588/Inputs!$B$5, 0)</f>
        <v>6.9551751893939482</v>
      </c>
      <c r="F2588" s="3">
        <f>MAX(D2588*Inputs!$B$5 - B2588, 0)</f>
        <v>0</v>
      </c>
      <c r="G2588" s="3">
        <f t="shared" si="361"/>
        <v>3.05</v>
      </c>
      <c r="H2588" t="str">
        <f t="shared" si="362"/>
        <v>Discharge</v>
      </c>
      <c r="I2588" s="3">
        <f t="shared" si="367"/>
        <v>0</v>
      </c>
      <c r="J2588" s="3">
        <f t="shared" si="368"/>
        <v>318.94827166799325</v>
      </c>
      <c r="K2588" s="3">
        <f>MIN(Inputs!$B$2, (Inputs!$B$8 - I2588)/Inputs!$B$9)</f>
        <v>170</v>
      </c>
      <c r="L2588" s="3">
        <f>MAX(MIN(Inputs!$B$2, I2588*Inputs!$B$10, Inputs!$B$8*Inputs!$B$4 - J2588), 0)</f>
        <v>0</v>
      </c>
      <c r="M2588" s="3">
        <f t="shared" si="363"/>
        <v>0</v>
      </c>
      <c r="N2588" s="3">
        <f t="shared" si="364"/>
        <v>0</v>
      </c>
      <c r="O2588" s="3">
        <f>IF(H2588="Reg", MIN(Inputs!$B$2, I2588*Inputs!$B$10, (Inputs!$B$8-I2588)/Inputs!$B$9), 0)</f>
        <v>0</v>
      </c>
      <c r="P2588" s="3">
        <f t="shared" si="365"/>
        <v>0</v>
      </c>
      <c r="Q2588" s="3">
        <f t="shared" si="366"/>
        <v>0</v>
      </c>
      <c r="R2588" s="3">
        <f>I2588 + M2588*Inputs!$B$9 - N2588/Inputs!$B$10</f>
        <v>0</v>
      </c>
    </row>
    <row r="2589" spans="1:18" x14ac:dyDescent="0.3">
      <c r="A2589" s="4">
        <v>46130.791666666657</v>
      </c>
      <c r="B2589" s="3">
        <v>66.91749999999999</v>
      </c>
      <c r="C2589" s="3">
        <v>6.45</v>
      </c>
      <c r="D2589" s="3">
        <f t="shared" si="360"/>
        <v>31.138645833333332</v>
      </c>
      <c r="E2589" s="3">
        <f>MAX(B2589 - D2589/Inputs!$B$5, 0)</f>
        <v>31.532675189393935</v>
      </c>
      <c r="F2589" s="3">
        <f>MAX(D2589*Inputs!$B$5 - B2589, 0)</f>
        <v>0</v>
      </c>
      <c r="G2589" s="3">
        <f t="shared" si="361"/>
        <v>6.45</v>
      </c>
      <c r="H2589" t="str">
        <f t="shared" si="362"/>
        <v>Discharge</v>
      </c>
      <c r="I2589" s="3">
        <f t="shared" si="367"/>
        <v>0</v>
      </c>
      <c r="J2589" s="3">
        <f t="shared" si="368"/>
        <v>318.94827166799325</v>
      </c>
      <c r="K2589" s="3">
        <f>MIN(Inputs!$B$2, (Inputs!$B$8 - I2589)/Inputs!$B$9)</f>
        <v>170</v>
      </c>
      <c r="L2589" s="3">
        <f>MAX(MIN(Inputs!$B$2, I2589*Inputs!$B$10, Inputs!$B$8*Inputs!$B$4 - J2589), 0)</f>
        <v>0</v>
      </c>
      <c r="M2589" s="3">
        <f t="shared" si="363"/>
        <v>0</v>
      </c>
      <c r="N2589" s="3">
        <f t="shared" si="364"/>
        <v>0</v>
      </c>
      <c r="O2589" s="3">
        <f>IF(H2589="Reg", MIN(Inputs!$B$2, I2589*Inputs!$B$10, (Inputs!$B$8-I2589)/Inputs!$B$9), 0)</f>
        <v>0</v>
      </c>
      <c r="P2589" s="3">
        <f t="shared" si="365"/>
        <v>0</v>
      </c>
      <c r="Q2589" s="3">
        <f t="shared" si="366"/>
        <v>0</v>
      </c>
      <c r="R2589" s="3">
        <f>I2589 + M2589*Inputs!$B$9 - N2589/Inputs!$B$10</f>
        <v>0</v>
      </c>
    </row>
    <row r="2590" spans="1:18" x14ac:dyDescent="0.3">
      <c r="A2590" s="4">
        <v>46130.833333333343</v>
      </c>
      <c r="B2590" s="3">
        <v>59.517500000000005</v>
      </c>
      <c r="C2590" s="3">
        <v>4.7300000000000004</v>
      </c>
      <c r="D2590" s="3">
        <f t="shared" si="360"/>
        <v>31.138645833333332</v>
      </c>
      <c r="E2590" s="3">
        <f>MAX(B2590 - D2590/Inputs!$B$5, 0)</f>
        <v>24.13267518939395</v>
      </c>
      <c r="F2590" s="3">
        <f>MAX(D2590*Inputs!$B$5 - B2590, 0)</f>
        <v>0</v>
      </c>
      <c r="G2590" s="3">
        <f t="shared" si="361"/>
        <v>4.7300000000000004</v>
      </c>
      <c r="H2590" t="str">
        <f t="shared" si="362"/>
        <v>Discharge</v>
      </c>
      <c r="I2590" s="3">
        <f t="shared" si="367"/>
        <v>0</v>
      </c>
      <c r="J2590" s="3">
        <f t="shared" si="368"/>
        <v>318.94827166799325</v>
      </c>
      <c r="K2590" s="3">
        <f>MIN(Inputs!$B$2, (Inputs!$B$8 - I2590)/Inputs!$B$9)</f>
        <v>170</v>
      </c>
      <c r="L2590" s="3">
        <f>MAX(MIN(Inputs!$B$2, I2590*Inputs!$B$10, Inputs!$B$8*Inputs!$B$4 - J2590), 0)</f>
        <v>0</v>
      </c>
      <c r="M2590" s="3">
        <f t="shared" si="363"/>
        <v>0</v>
      </c>
      <c r="N2590" s="3">
        <f t="shared" si="364"/>
        <v>0</v>
      </c>
      <c r="O2590" s="3">
        <f>IF(H2590="Reg", MIN(Inputs!$B$2, I2590*Inputs!$B$10, (Inputs!$B$8-I2590)/Inputs!$B$9), 0)</f>
        <v>0</v>
      </c>
      <c r="P2590" s="3">
        <f t="shared" si="365"/>
        <v>0</v>
      </c>
      <c r="Q2590" s="3">
        <f t="shared" si="366"/>
        <v>0</v>
      </c>
      <c r="R2590" s="3">
        <f>I2590 + M2590*Inputs!$B$9 - N2590/Inputs!$B$10</f>
        <v>0</v>
      </c>
    </row>
    <row r="2591" spans="1:18" x14ac:dyDescent="0.3">
      <c r="A2591" s="4">
        <v>46130.875</v>
      </c>
      <c r="B2591" s="3">
        <v>38.43</v>
      </c>
      <c r="C2591" s="3">
        <v>1</v>
      </c>
      <c r="D2591" s="3">
        <f t="shared" si="360"/>
        <v>31.138645833333332</v>
      </c>
      <c r="E2591" s="3">
        <f>MAX(B2591 - D2591/Inputs!$B$5, 0)</f>
        <v>3.0451751893939445</v>
      </c>
      <c r="F2591" s="3">
        <f>MAX(D2591*Inputs!$B$5 - B2591, 0)</f>
        <v>0</v>
      </c>
      <c r="G2591" s="3">
        <f t="shared" si="361"/>
        <v>1</v>
      </c>
      <c r="H2591" t="str">
        <f t="shared" si="362"/>
        <v>Discharge</v>
      </c>
      <c r="I2591" s="3">
        <f t="shared" si="367"/>
        <v>0</v>
      </c>
      <c r="J2591" s="3">
        <f t="shared" si="368"/>
        <v>318.94827166799325</v>
      </c>
      <c r="K2591" s="3">
        <f>MIN(Inputs!$B$2, (Inputs!$B$8 - I2591)/Inputs!$B$9)</f>
        <v>170</v>
      </c>
      <c r="L2591" s="3">
        <f>MAX(MIN(Inputs!$B$2, I2591*Inputs!$B$10, Inputs!$B$8*Inputs!$B$4 - J2591), 0)</f>
        <v>0</v>
      </c>
      <c r="M2591" s="3">
        <f t="shared" si="363"/>
        <v>0</v>
      </c>
      <c r="N2591" s="3">
        <f t="shared" si="364"/>
        <v>0</v>
      </c>
      <c r="O2591" s="3">
        <f>IF(H2591="Reg", MIN(Inputs!$B$2, I2591*Inputs!$B$10, (Inputs!$B$8-I2591)/Inputs!$B$9), 0)</f>
        <v>0</v>
      </c>
      <c r="P2591" s="3">
        <f t="shared" si="365"/>
        <v>0</v>
      </c>
      <c r="Q2591" s="3">
        <f t="shared" si="366"/>
        <v>0</v>
      </c>
      <c r="R2591" s="3">
        <f>I2591 + M2591*Inputs!$B$9 - N2591/Inputs!$B$10</f>
        <v>0</v>
      </c>
    </row>
    <row r="2592" spans="1:18" x14ac:dyDescent="0.3">
      <c r="A2592" s="4">
        <v>46130.916666666657</v>
      </c>
      <c r="B2592" s="3">
        <v>28.672499999999999</v>
      </c>
      <c r="C2592" s="3">
        <v>2.76</v>
      </c>
      <c r="D2592" s="3">
        <f t="shared" si="360"/>
        <v>31.138645833333332</v>
      </c>
      <c r="E2592" s="3">
        <f>MAX(B2592 - D2592/Inputs!$B$5, 0)</f>
        <v>0</v>
      </c>
      <c r="F2592" s="3">
        <f>MAX(D2592*Inputs!$B$5 - B2592, 0)</f>
        <v>0</v>
      </c>
      <c r="G2592" s="3">
        <f t="shared" si="361"/>
        <v>2.76</v>
      </c>
      <c r="H2592" t="str">
        <f t="shared" si="362"/>
        <v>Reg</v>
      </c>
      <c r="I2592" s="3">
        <f t="shared" si="367"/>
        <v>0</v>
      </c>
      <c r="J2592" s="3">
        <f t="shared" si="368"/>
        <v>318.94827166799325</v>
      </c>
      <c r="K2592" s="3">
        <f>MIN(Inputs!$B$2, (Inputs!$B$8 - I2592)/Inputs!$B$9)</f>
        <v>170</v>
      </c>
      <c r="L2592" s="3">
        <f>MAX(MIN(Inputs!$B$2, I2592*Inputs!$B$10, Inputs!$B$8*Inputs!$B$4 - J2592), 0)</f>
        <v>0</v>
      </c>
      <c r="M2592" s="3">
        <f t="shared" si="363"/>
        <v>0</v>
      </c>
      <c r="N2592" s="3">
        <f t="shared" si="364"/>
        <v>0</v>
      </c>
      <c r="O2592" s="3">
        <f>IF(H2592="Reg", MIN(Inputs!$B$2, I2592*Inputs!$B$10, (Inputs!$B$8-I2592)/Inputs!$B$9), 0)</f>
        <v>0</v>
      </c>
      <c r="P2592" s="3">
        <f t="shared" si="365"/>
        <v>0</v>
      </c>
      <c r="Q2592" s="3">
        <f t="shared" si="366"/>
        <v>0</v>
      </c>
      <c r="R2592" s="3">
        <f>I2592 + M2592*Inputs!$B$9 - N2592/Inputs!$B$10</f>
        <v>0</v>
      </c>
    </row>
    <row r="2593" spans="1:18" x14ac:dyDescent="0.3">
      <c r="A2593" s="4">
        <v>46130.958333333343</v>
      </c>
      <c r="B2593" s="3">
        <v>23.577500000000001</v>
      </c>
      <c r="C2593" s="3">
        <v>0.06</v>
      </c>
      <c r="D2593" s="3">
        <f t="shared" si="360"/>
        <v>31.138645833333332</v>
      </c>
      <c r="E2593" s="3">
        <f>MAX(B2593 - D2593/Inputs!$B$5, 0)</f>
        <v>0</v>
      </c>
      <c r="F2593" s="3">
        <f>MAX(D2593*Inputs!$B$5 - B2593, 0)</f>
        <v>3.8245083333333305</v>
      </c>
      <c r="G2593" s="3">
        <f t="shared" si="361"/>
        <v>0.06</v>
      </c>
      <c r="H2593" t="str">
        <f t="shared" si="362"/>
        <v>Charge</v>
      </c>
      <c r="I2593" s="3">
        <f t="shared" si="367"/>
        <v>0</v>
      </c>
      <c r="J2593" s="3">
        <f t="shared" si="368"/>
        <v>318.94827166799325</v>
      </c>
      <c r="K2593" s="3">
        <f>MIN(Inputs!$B$2, (Inputs!$B$8 - I2593)/Inputs!$B$9)</f>
        <v>170</v>
      </c>
      <c r="L2593" s="3">
        <f>MAX(MIN(Inputs!$B$2, I2593*Inputs!$B$10, Inputs!$B$8*Inputs!$B$4 - J2593), 0)</f>
        <v>0</v>
      </c>
      <c r="M2593" s="3">
        <f t="shared" si="363"/>
        <v>170</v>
      </c>
      <c r="N2593" s="3">
        <f t="shared" si="364"/>
        <v>0</v>
      </c>
      <c r="O2593" s="3">
        <f>IF(H2593="Reg", MIN(Inputs!$B$2, I2593*Inputs!$B$10, (Inputs!$B$8-I2593)/Inputs!$B$9), 0)</f>
        <v>0</v>
      </c>
      <c r="P2593" s="3">
        <f t="shared" si="365"/>
        <v>-4008.1750000000002</v>
      </c>
      <c r="Q2593" s="3">
        <f t="shared" si="366"/>
        <v>0</v>
      </c>
      <c r="R2593" s="3">
        <f>I2593 + M2593*Inputs!$B$9 - N2593/Inputs!$B$10</f>
        <v>159.4741358339966</v>
      </c>
    </row>
    <row r="2594" spans="1:18" x14ac:dyDescent="0.3">
      <c r="A2594" s="4">
        <v>46131</v>
      </c>
      <c r="B2594" s="3">
        <v>22.572500000000002</v>
      </c>
      <c r="C2594" s="3">
        <v>0.06</v>
      </c>
      <c r="D2594" s="3">
        <f t="shared" si="360"/>
        <v>30.288229166666667</v>
      </c>
      <c r="E2594" s="3">
        <f>MAX(B2594 - D2594/Inputs!$B$5, 0)</f>
        <v>0</v>
      </c>
      <c r="F2594" s="3">
        <f>MAX(D2594*Inputs!$B$5 - B2594, 0)</f>
        <v>4.0811416666666673</v>
      </c>
      <c r="G2594" s="3">
        <f t="shared" si="361"/>
        <v>0.06</v>
      </c>
      <c r="H2594" t="str">
        <f t="shared" si="362"/>
        <v>Charge</v>
      </c>
      <c r="I2594" s="3">
        <f t="shared" si="367"/>
        <v>159.4741358339966</v>
      </c>
      <c r="J2594" s="3">
        <f t="shared" si="368"/>
        <v>0</v>
      </c>
      <c r="K2594" s="3">
        <f>MIN(Inputs!$B$2, (Inputs!$B$8 - I2594)/Inputs!$B$9)</f>
        <v>170</v>
      </c>
      <c r="L2594" s="3">
        <f>MAX(MIN(Inputs!$B$2, I2594*Inputs!$B$10, Inputs!$B$8*Inputs!$B$4 - J2594), 0)</f>
        <v>149.6</v>
      </c>
      <c r="M2594" s="3">
        <f t="shared" si="363"/>
        <v>170</v>
      </c>
      <c r="N2594" s="3">
        <f t="shared" si="364"/>
        <v>0</v>
      </c>
      <c r="O2594" s="3">
        <f>IF(H2594="Reg", MIN(Inputs!$B$2, I2594*Inputs!$B$10, (Inputs!$B$8-I2594)/Inputs!$B$9), 0)</f>
        <v>0</v>
      </c>
      <c r="P2594" s="3">
        <f t="shared" si="365"/>
        <v>-3837.3250000000003</v>
      </c>
      <c r="Q2594" s="3">
        <f t="shared" si="366"/>
        <v>0</v>
      </c>
      <c r="R2594" s="3">
        <f>I2594 + M2594*Inputs!$B$9 - N2594/Inputs!$B$10</f>
        <v>318.9482716679932</v>
      </c>
    </row>
    <row r="2595" spans="1:18" x14ac:dyDescent="0.3">
      <c r="A2595" s="4">
        <v>46131.041666666657</v>
      </c>
      <c r="B2595" s="3">
        <v>24.674999999999997</v>
      </c>
      <c r="C2595" s="3">
        <v>0.06</v>
      </c>
      <c r="D2595" s="3">
        <f t="shared" si="360"/>
        <v>30.288229166666667</v>
      </c>
      <c r="E2595" s="3">
        <f>MAX(B2595 - D2595/Inputs!$B$5, 0)</f>
        <v>0</v>
      </c>
      <c r="F2595" s="3">
        <f>MAX(D2595*Inputs!$B$5 - B2595, 0)</f>
        <v>1.9786416666666717</v>
      </c>
      <c r="G2595" s="3">
        <f t="shared" si="361"/>
        <v>0.06</v>
      </c>
      <c r="H2595" t="str">
        <f t="shared" si="362"/>
        <v>Charge</v>
      </c>
      <c r="I2595" s="3">
        <f t="shared" si="367"/>
        <v>318.9482716679932</v>
      </c>
      <c r="J2595" s="3">
        <f t="shared" si="368"/>
        <v>0</v>
      </c>
      <c r="K2595" s="3">
        <f>MIN(Inputs!$B$2, (Inputs!$B$8 - I2595)/Inputs!$B$9)</f>
        <v>22.44121780453775</v>
      </c>
      <c r="L2595" s="3">
        <f>MAX(MIN(Inputs!$B$2, I2595*Inputs!$B$10, Inputs!$B$8*Inputs!$B$4 - J2595), 0)</f>
        <v>170</v>
      </c>
      <c r="M2595" s="3">
        <f t="shared" si="363"/>
        <v>22.44121780453775</v>
      </c>
      <c r="N2595" s="3">
        <f t="shared" si="364"/>
        <v>0</v>
      </c>
      <c r="O2595" s="3">
        <f>IF(H2595="Reg", MIN(Inputs!$B$2, I2595*Inputs!$B$10, (Inputs!$B$8-I2595)/Inputs!$B$9), 0)</f>
        <v>0</v>
      </c>
      <c r="P2595" s="3">
        <f t="shared" si="365"/>
        <v>-553.73704932696887</v>
      </c>
      <c r="Q2595" s="3">
        <f t="shared" si="366"/>
        <v>0</v>
      </c>
      <c r="R2595" s="3">
        <f>I2595 + M2595*Inputs!$B$9 - N2595/Inputs!$B$10</f>
        <v>340</v>
      </c>
    </row>
    <row r="2596" spans="1:18" x14ac:dyDescent="0.3">
      <c r="A2596" s="4">
        <v>46131.083333333343</v>
      </c>
      <c r="B2596" s="3">
        <v>25.18</v>
      </c>
      <c r="C2596" s="3">
        <v>0.06</v>
      </c>
      <c r="D2596" s="3">
        <f t="shared" si="360"/>
        <v>30.288229166666667</v>
      </c>
      <c r="E2596" s="3">
        <f>MAX(B2596 - D2596/Inputs!$B$5, 0)</f>
        <v>0</v>
      </c>
      <c r="F2596" s="3">
        <f>MAX(D2596*Inputs!$B$5 - B2596, 0)</f>
        <v>1.4736416666666692</v>
      </c>
      <c r="G2596" s="3">
        <f t="shared" si="361"/>
        <v>0.06</v>
      </c>
      <c r="H2596" t="str">
        <f t="shared" si="362"/>
        <v>Charge</v>
      </c>
      <c r="I2596" s="3">
        <f t="shared" si="367"/>
        <v>340</v>
      </c>
      <c r="J2596" s="3">
        <f t="shared" si="368"/>
        <v>0</v>
      </c>
      <c r="K2596" s="3">
        <f>MIN(Inputs!$B$2, (Inputs!$B$8 - I2596)/Inputs!$B$9)</f>
        <v>0</v>
      </c>
      <c r="L2596" s="3">
        <f>MAX(MIN(Inputs!$B$2, I2596*Inputs!$B$10, Inputs!$B$8*Inputs!$B$4 - J2596), 0)</f>
        <v>170</v>
      </c>
      <c r="M2596" s="3">
        <f t="shared" si="363"/>
        <v>0</v>
      </c>
      <c r="N2596" s="3">
        <f t="shared" si="364"/>
        <v>0</v>
      </c>
      <c r="O2596" s="3">
        <f>IF(H2596="Reg", MIN(Inputs!$B$2, I2596*Inputs!$B$10, (Inputs!$B$8-I2596)/Inputs!$B$9), 0)</f>
        <v>0</v>
      </c>
      <c r="P2596" s="3">
        <f t="shared" si="365"/>
        <v>0</v>
      </c>
      <c r="Q2596" s="3">
        <f t="shared" si="366"/>
        <v>0</v>
      </c>
      <c r="R2596" s="3">
        <f>I2596 + M2596*Inputs!$B$9 - N2596/Inputs!$B$10</f>
        <v>340</v>
      </c>
    </row>
    <row r="2597" spans="1:18" x14ac:dyDescent="0.3">
      <c r="A2597" s="4">
        <v>46131.125</v>
      </c>
      <c r="B2597" s="3">
        <v>28.462499999999999</v>
      </c>
      <c r="C2597" s="3">
        <v>0.06</v>
      </c>
      <c r="D2597" s="3">
        <f t="shared" si="360"/>
        <v>30.288229166666667</v>
      </c>
      <c r="E2597" s="3">
        <f>MAX(B2597 - D2597/Inputs!$B$5, 0)</f>
        <v>0</v>
      </c>
      <c r="F2597" s="3">
        <f>MAX(D2597*Inputs!$B$5 - B2597, 0)</f>
        <v>0</v>
      </c>
      <c r="G2597" s="3">
        <f t="shared" si="361"/>
        <v>0.06</v>
      </c>
      <c r="H2597" t="str">
        <f t="shared" si="362"/>
        <v>Reg</v>
      </c>
      <c r="I2597" s="3">
        <f t="shared" si="367"/>
        <v>340</v>
      </c>
      <c r="J2597" s="3">
        <f t="shared" si="368"/>
        <v>0</v>
      </c>
      <c r="K2597" s="3">
        <f>MIN(Inputs!$B$2, (Inputs!$B$8 - I2597)/Inputs!$B$9)</f>
        <v>0</v>
      </c>
      <c r="L2597" s="3">
        <f>MAX(MIN(Inputs!$B$2, I2597*Inputs!$B$10, Inputs!$B$8*Inputs!$B$4 - J2597), 0)</f>
        <v>170</v>
      </c>
      <c r="M2597" s="3">
        <f t="shared" si="363"/>
        <v>0</v>
      </c>
      <c r="N2597" s="3">
        <f t="shared" si="364"/>
        <v>0</v>
      </c>
      <c r="O2597" s="3">
        <f>IF(H2597="Reg", MIN(Inputs!$B$2, I2597*Inputs!$B$10, (Inputs!$B$8-I2597)/Inputs!$B$9), 0)</f>
        <v>0</v>
      </c>
      <c r="P2597" s="3">
        <f t="shared" si="365"/>
        <v>0</v>
      </c>
      <c r="Q2597" s="3">
        <f t="shared" si="366"/>
        <v>0</v>
      </c>
      <c r="R2597" s="3">
        <f>I2597 + M2597*Inputs!$B$9 - N2597/Inputs!$B$10</f>
        <v>340</v>
      </c>
    </row>
    <row r="2598" spans="1:18" x14ac:dyDescent="0.3">
      <c r="A2598" s="4">
        <v>46131.166666666657</v>
      </c>
      <c r="B2598" s="3">
        <v>27.625</v>
      </c>
      <c r="C2598" s="3">
        <v>7.0000000000000007E-2</v>
      </c>
      <c r="D2598" s="3">
        <f t="shared" si="360"/>
        <v>30.288229166666667</v>
      </c>
      <c r="E2598" s="3">
        <f>MAX(B2598 - D2598/Inputs!$B$5, 0)</f>
        <v>0</v>
      </c>
      <c r="F2598" s="3">
        <f>MAX(D2598*Inputs!$B$5 - B2598, 0)</f>
        <v>0</v>
      </c>
      <c r="G2598" s="3">
        <f t="shared" si="361"/>
        <v>7.0000000000000007E-2</v>
      </c>
      <c r="H2598" t="str">
        <f t="shared" si="362"/>
        <v>Reg</v>
      </c>
      <c r="I2598" s="3">
        <f t="shared" si="367"/>
        <v>340</v>
      </c>
      <c r="J2598" s="3">
        <f t="shared" si="368"/>
        <v>0</v>
      </c>
      <c r="K2598" s="3">
        <f>MIN(Inputs!$B$2, (Inputs!$B$8 - I2598)/Inputs!$B$9)</f>
        <v>0</v>
      </c>
      <c r="L2598" s="3">
        <f>MAX(MIN(Inputs!$B$2, I2598*Inputs!$B$10, Inputs!$B$8*Inputs!$B$4 - J2598), 0)</f>
        <v>170</v>
      </c>
      <c r="M2598" s="3">
        <f t="shared" si="363"/>
        <v>0</v>
      </c>
      <c r="N2598" s="3">
        <f t="shared" si="364"/>
        <v>0</v>
      </c>
      <c r="O2598" s="3">
        <f>IF(H2598="Reg", MIN(Inputs!$B$2, I2598*Inputs!$B$10, (Inputs!$B$8-I2598)/Inputs!$B$9), 0)</f>
        <v>0</v>
      </c>
      <c r="P2598" s="3">
        <f t="shared" si="365"/>
        <v>0</v>
      </c>
      <c r="Q2598" s="3">
        <f t="shared" si="366"/>
        <v>0</v>
      </c>
      <c r="R2598" s="3">
        <f>I2598 + M2598*Inputs!$B$9 - N2598/Inputs!$B$10</f>
        <v>340</v>
      </c>
    </row>
    <row r="2599" spans="1:18" x14ac:dyDescent="0.3">
      <c r="A2599" s="4">
        <v>46131.208333333343</v>
      </c>
      <c r="B2599" s="3">
        <v>35.762500000000003</v>
      </c>
      <c r="C2599" s="3">
        <v>0.44</v>
      </c>
      <c r="D2599" s="3">
        <f t="shared" si="360"/>
        <v>30.288229166666667</v>
      </c>
      <c r="E2599" s="3">
        <f>MAX(B2599 - D2599/Inputs!$B$5, 0)</f>
        <v>1.3440577651515184</v>
      </c>
      <c r="F2599" s="3">
        <f>MAX(D2599*Inputs!$B$5 - B2599, 0)</f>
        <v>0</v>
      </c>
      <c r="G2599" s="3">
        <f t="shared" si="361"/>
        <v>0.44</v>
      </c>
      <c r="H2599" t="str">
        <f t="shared" si="362"/>
        <v>Discharge</v>
      </c>
      <c r="I2599" s="3">
        <f t="shared" si="367"/>
        <v>340</v>
      </c>
      <c r="J2599" s="3">
        <f t="shared" si="368"/>
        <v>0</v>
      </c>
      <c r="K2599" s="3">
        <f>MIN(Inputs!$B$2, (Inputs!$B$8 - I2599)/Inputs!$B$9)</f>
        <v>0</v>
      </c>
      <c r="L2599" s="3">
        <f>MAX(MIN(Inputs!$B$2, I2599*Inputs!$B$10, Inputs!$B$8*Inputs!$B$4 - J2599), 0)</f>
        <v>170</v>
      </c>
      <c r="M2599" s="3">
        <f t="shared" si="363"/>
        <v>0</v>
      </c>
      <c r="N2599" s="3">
        <f t="shared" si="364"/>
        <v>170</v>
      </c>
      <c r="O2599" s="3">
        <f>IF(H2599="Reg", MIN(Inputs!$B$2, I2599*Inputs!$B$10, (Inputs!$B$8-I2599)/Inputs!$B$9), 0)</f>
        <v>0</v>
      </c>
      <c r="P2599" s="3">
        <f t="shared" si="365"/>
        <v>6079.6250000000009</v>
      </c>
      <c r="Q2599" s="3">
        <f t="shared" si="366"/>
        <v>0</v>
      </c>
      <c r="R2599" s="3">
        <f>I2599 + M2599*Inputs!$B$9 - N2599/Inputs!$B$10</f>
        <v>158.77939109773115</v>
      </c>
    </row>
    <row r="2600" spans="1:18" x14ac:dyDescent="0.3">
      <c r="A2600" s="4">
        <v>46131.25</v>
      </c>
      <c r="B2600" s="3">
        <v>40.045000000000002</v>
      </c>
      <c r="C2600" s="3">
        <v>1</v>
      </c>
      <c r="D2600" s="3">
        <f t="shared" si="360"/>
        <v>30.288229166666667</v>
      </c>
      <c r="E2600" s="3">
        <f>MAX(B2600 - D2600/Inputs!$B$5, 0)</f>
        <v>5.6265577651515173</v>
      </c>
      <c r="F2600" s="3">
        <f>MAX(D2600*Inputs!$B$5 - B2600, 0)</f>
        <v>0</v>
      </c>
      <c r="G2600" s="3">
        <f t="shared" si="361"/>
        <v>1</v>
      </c>
      <c r="H2600" t="str">
        <f t="shared" si="362"/>
        <v>Discharge</v>
      </c>
      <c r="I2600" s="3">
        <f t="shared" si="367"/>
        <v>158.77939109773115</v>
      </c>
      <c r="J2600" s="3">
        <f t="shared" si="368"/>
        <v>170</v>
      </c>
      <c r="K2600" s="3">
        <f>MIN(Inputs!$B$2, (Inputs!$B$8 - I2600)/Inputs!$B$9)</f>
        <v>170</v>
      </c>
      <c r="L2600" s="3">
        <f>MAX(MIN(Inputs!$B$2, I2600*Inputs!$B$10, Inputs!$B$8*Inputs!$B$4 - J2600), 0)</f>
        <v>148.94827166799323</v>
      </c>
      <c r="M2600" s="3">
        <f t="shared" si="363"/>
        <v>0</v>
      </c>
      <c r="N2600" s="3">
        <f t="shared" si="364"/>
        <v>148.94827166799323</v>
      </c>
      <c r="O2600" s="3">
        <f>IF(H2600="Reg", MIN(Inputs!$B$2, I2600*Inputs!$B$10, (Inputs!$B$8-I2600)/Inputs!$B$9), 0)</f>
        <v>0</v>
      </c>
      <c r="P2600" s="3">
        <f t="shared" si="365"/>
        <v>5964.6335389447886</v>
      </c>
      <c r="Q2600" s="3">
        <f t="shared" si="366"/>
        <v>0</v>
      </c>
      <c r="R2600" s="3">
        <f>I2600 + M2600*Inputs!$B$9 - N2600/Inputs!$B$10</f>
        <v>0</v>
      </c>
    </row>
    <row r="2601" spans="1:18" x14ac:dyDescent="0.3">
      <c r="A2601" s="4">
        <v>46131.291666666657</v>
      </c>
      <c r="B2601" s="3">
        <v>41.207500000000003</v>
      </c>
      <c r="C2601" s="3">
        <v>4.9000000000000004</v>
      </c>
      <c r="D2601" s="3">
        <f t="shared" si="360"/>
        <v>30.288229166666667</v>
      </c>
      <c r="E2601" s="3">
        <f>MAX(B2601 - D2601/Inputs!$B$5, 0)</f>
        <v>6.7890577651515187</v>
      </c>
      <c r="F2601" s="3">
        <f>MAX(D2601*Inputs!$B$5 - B2601, 0)</f>
        <v>0</v>
      </c>
      <c r="G2601" s="3">
        <f t="shared" si="361"/>
        <v>4.9000000000000004</v>
      </c>
      <c r="H2601" t="str">
        <f t="shared" si="362"/>
        <v>Discharge</v>
      </c>
      <c r="I2601" s="3">
        <f t="shared" si="367"/>
        <v>0</v>
      </c>
      <c r="J2601" s="3">
        <f t="shared" si="368"/>
        <v>318.94827166799325</v>
      </c>
      <c r="K2601" s="3">
        <f>MIN(Inputs!$B$2, (Inputs!$B$8 - I2601)/Inputs!$B$9)</f>
        <v>170</v>
      </c>
      <c r="L2601" s="3">
        <f>MAX(MIN(Inputs!$B$2, I2601*Inputs!$B$10, Inputs!$B$8*Inputs!$B$4 - J2601), 0)</f>
        <v>0</v>
      </c>
      <c r="M2601" s="3">
        <f t="shared" si="363"/>
        <v>0</v>
      </c>
      <c r="N2601" s="3">
        <f t="shared" si="364"/>
        <v>0</v>
      </c>
      <c r="O2601" s="3">
        <f>IF(H2601="Reg", MIN(Inputs!$B$2, I2601*Inputs!$B$10, (Inputs!$B$8-I2601)/Inputs!$B$9), 0)</f>
        <v>0</v>
      </c>
      <c r="P2601" s="3">
        <f t="shared" si="365"/>
        <v>0</v>
      </c>
      <c r="Q2601" s="3">
        <f t="shared" si="366"/>
        <v>0</v>
      </c>
      <c r="R2601" s="3">
        <f>I2601 + M2601*Inputs!$B$9 - N2601/Inputs!$B$10</f>
        <v>0</v>
      </c>
    </row>
    <row r="2602" spans="1:18" x14ac:dyDescent="0.3">
      <c r="A2602" s="4">
        <v>46131.333333333343</v>
      </c>
      <c r="B2602" s="3">
        <v>32.015000000000001</v>
      </c>
      <c r="C2602" s="3">
        <v>3.42</v>
      </c>
      <c r="D2602" s="3">
        <f t="shared" si="360"/>
        <v>30.288229166666667</v>
      </c>
      <c r="E2602" s="3">
        <f>MAX(B2602 - D2602/Inputs!$B$5, 0)</f>
        <v>0</v>
      </c>
      <c r="F2602" s="3">
        <f>MAX(D2602*Inputs!$B$5 - B2602, 0)</f>
        <v>0</v>
      </c>
      <c r="G2602" s="3">
        <f t="shared" si="361"/>
        <v>3.42</v>
      </c>
      <c r="H2602" t="str">
        <f t="shared" si="362"/>
        <v>Reg</v>
      </c>
      <c r="I2602" s="3">
        <f t="shared" si="367"/>
        <v>0</v>
      </c>
      <c r="J2602" s="3">
        <f t="shared" si="368"/>
        <v>318.94827166799325</v>
      </c>
      <c r="K2602" s="3">
        <f>MIN(Inputs!$B$2, (Inputs!$B$8 - I2602)/Inputs!$B$9)</f>
        <v>170</v>
      </c>
      <c r="L2602" s="3">
        <f>MAX(MIN(Inputs!$B$2, I2602*Inputs!$B$10, Inputs!$B$8*Inputs!$B$4 - J2602), 0)</f>
        <v>0</v>
      </c>
      <c r="M2602" s="3">
        <f t="shared" si="363"/>
        <v>0</v>
      </c>
      <c r="N2602" s="3">
        <f t="shared" si="364"/>
        <v>0</v>
      </c>
      <c r="O2602" s="3">
        <f>IF(H2602="Reg", MIN(Inputs!$B$2, I2602*Inputs!$B$10, (Inputs!$B$8-I2602)/Inputs!$B$9), 0)</f>
        <v>0</v>
      </c>
      <c r="P2602" s="3">
        <f t="shared" si="365"/>
        <v>0</v>
      </c>
      <c r="Q2602" s="3">
        <f t="shared" si="366"/>
        <v>0</v>
      </c>
      <c r="R2602" s="3">
        <f>I2602 + M2602*Inputs!$B$9 - N2602/Inputs!$B$10</f>
        <v>0</v>
      </c>
    </row>
    <row r="2603" spans="1:18" x14ac:dyDescent="0.3">
      <c r="A2603" s="4">
        <v>46131.375</v>
      </c>
      <c r="B2603" s="3">
        <v>20.38</v>
      </c>
      <c r="C2603" s="3">
        <v>1</v>
      </c>
      <c r="D2603" s="3">
        <f t="shared" si="360"/>
        <v>30.288229166666667</v>
      </c>
      <c r="E2603" s="3">
        <f>MAX(B2603 - D2603/Inputs!$B$5, 0)</f>
        <v>0</v>
      </c>
      <c r="F2603" s="3">
        <f>MAX(D2603*Inputs!$B$5 - B2603, 0)</f>
        <v>6.2736416666666699</v>
      </c>
      <c r="G2603" s="3">
        <f t="shared" si="361"/>
        <v>1</v>
      </c>
      <c r="H2603" t="str">
        <f t="shared" si="362"/>
        <v>Charge</v>
      </c>
      <c r="I2603" s="3">
        <f t="shared" si="367"/>
        <v>0</v>
      </c>
      <c r="J2603" s="3">
        <f t="shared" si="368"/>
        <v>318.94827166799325</v>
      </c>
      <c r="K2603" s="3">
        <f>MIN(Inputs!$B$2, (Inputs!$B$8 - I2603)/Inputs!$B$9)</f>
        <v>170</v>
      </c>
      <c r="L2603" s="3">
        <f>MAX(MIN(Inputs!$B$2, I2603*Inputs!$B$10, Inputs!$B$8*Inputs!$B$4 - J2603), 0)</f>
        <v>0</v>
      </c>
      <c r="M2603" s="3">
        <f t="shared" si="363"/>
        <v>170</v>
      </c>
      <c r="N2603" s="3">
        <f t="shared" si="364"/>
        <v>0</v>
      </c>
      <c r="O2603" s="3">
        <f>IF(H2603="Reg", MIN(Inputs!$B$2, I2603*Inputs!$B$10, (Inputs!$B$8-I2603)/Inputs!$B$9), 0)</f>
        <v>0</v>
      </c>
      <c r="P2603" s="3">
        <f t="shared" si="365"/>
        <v>-3464.6</v>
      </c>
      <c r="Q2603" s="3">
        <f t="shared" si="366"/>
        <v>0</v>
      </c>
      <c r="R2603" s="3">
        <f>I2603 + M2603*Inputs!$B$9 - N2603/Inputs!$B$10</f>
        <v>159.4741358339966</v>
      </c>
    </row>
    <row r="2604" spans="1:18" x14ac:dyDescent="0.3">
      <c r="A2604" s="4">
        <v>46131.416666666657</v>
      </c>
      <c r="B2604" s="3">
        <v>18.597500000000004</v>
      </c>
      <c r="C2604" s="3">
        <v>0.92</v>
      </c>
      <c r="D2604" s="3">
        <f t="shared" si="360"/>
        <v>30.288229166666667</v>
      </c>
      <c r="E2604" s="3">
        <f>MAX(B2604 - D2604/Inputs!$B$5, 0)</f>
        <v>0</v>
      </c>
      <c r="F2604" s="3">
        <f>MAX(D2604*Inputs!$B$5 - B2604, 0)</f>
        <v>8.0561416666666652</v>
      </c>
      <c r="G2604" s="3">
        <f t="shared" si="361"/>
        <v>0.92</v>
      </c>
      <c r="H2604" t="str">
        <f t="shared" si="362"/>
        <v>Charge</v>
      </c>
      <c r="I2604" s="3">
        <f t="shared" si="367"/>
        <v>159.4741358339966</v>
      </c>
      <c r="J2604" s="3">
        <f t="shared" si="368"/>
        <v>318.94827166799325</v>
      </c>
      <c r="K2604" s="3">
        <f>MIN(Inputs!$B$2, (Inputs!$B$8 - I2604)/Inputs!$B$9)</f>
        <v>170</v>
      </c>
      <c r="L2604" s="3">
        <f>MAX(MIN(Inputs!$B$2, I2604*Inputs!$B$10, Inputs!$B$8*Inputs!$B$4 - J2604), 0)</f>
        <v>21.051728332006746</v>
      </c>
      <c r="M2604" s="3">
        <f t="shared" si="363"/>
        <v>170</v>
      </c>
      <c r="N2604" s="3">
        <f t="shared" si="364"/>
        <v>0</v>
      </c>
      <c r="O2604" s="3">
        <f>IF(H2604="Reg", MIN(Inputs!$B$2, I2604*Inputs!$B$10, (Inputs!$B$8-I2604)/Inputs!$B$9), 0)</f>
        <v>0</v>
      </c>
      <c r="P2604" s="3">
        <f t="shared" si="365"/>
        <v>-3161.5750000000007</v>
      </c>
      <c r="Q2604" s="3">
        <f t="shared" si="366"/>
        <v>0</v>
      </c>
      <c r="R2604" s="3">
        <f>I2604 + M2604*Inputs!$B$9 - N2604/Inputs!$B$10</f>
        <v>318.9482716679932</v>
      </c>
    </row>
    <row r="2605" spans="1:18" x14ac:dyDescent="0.3">
      <c r="A2605" s="4">
        <v>46131.458333333343</v>
      </c>
      <c r="B2605" s="3">
        <v>16.36</v>
      </c>
      <c r="C2605" s="3">
        <v>0.51</v>
      </c>
      <c r="D2605" s="3">
        <f t="shared" si="360"/>
        <v>30.288229166666667</v>
      </c>
      <c r="E2605" s="3">
        <f>MAX(B2605 - D2605/Inputs!$B$5, 0)</f>
        <v>0</v>
      </c>
      <c r="F2605" s="3">
        <f>MAX(D2605*Inputs!$B$5 - B2605, 0)</f>
        <v>10.293641666666669</v>
      </c>
      <c r="G2605" s="3">
        <f t="shared" si="361"/>
        <v>0.51</v>
      </c>
      <c r="H2605" t="str">
        <f t="shared" si="362"/>
        <v>Charge</v>
      </c>
      <c r="I2605" s="3">
        <f t="shared" si="367"/>
        <v>318.9482716679932</v>
      </c>
      <c r="J2605" s="3">
        <f t="shared" si="368"/>
        <v>318.94827166799325</v>
      </c>
      <c r="K2605" s="3">
        <f>MIN(Inputs!$B$2, (Inputs!$B$8 - I2605)/Inputs!$B$9)</f>
        <v>22.44121780453775</v>
      </c>
      <c r="L2605" s="3">
        <f>MAX(MIN(Inputs!$B$2, I2605*Inputs!$B$10, Inputs!$B$8*Inputs!$B$4 - J2605), 0)</f>
        <v>21.051728332006746</v>
      </c>
      <c r="M2605" s="3">
        <f t="shared" si="363"/>
        <v>22.44121780453775</v>
      </c>
      <c r="N2605" s="3">
        <f t="shared" si="364"/>
        <v>0</v>
      </c>
      <c r="O2605" s="3">
        <f>IF(H2605="Reg", MIN(Inputs!$B$2, I2605*Inputs!$B$10, (Inputs!$B$8-I2605)/Inputs!$B$9), 0)</f>
        <v>0</v>
      </c>
      <c r="P2605" s="3">
        <f t="shared" si="365"/>
        <v>-367.13832328223759</v>
      </c>
      <c r="Q2605" s="3">
        <f t="shared" si="366"/>
        <v>0</v>
      </c>
      <c r="R2605" s="3">
        <f>I2605 + M2605*Inputs!$B$9 - N2605/Inputs!$B$10</f>
        <v>340</v>
      </c>
    </row>
    <row r="2606" spans="1:18" x14ac:dyDescent="0.3">
      <c r="A2606" s="4">
        <v>46131.5</v>
      </c>
      <c r="B2606" s="3">
        <v>12.500000000000002</v>
      </c>
      <c r="C2606" s="3">
        <v>0.54</v>
      </c>
      <c r="D2606" s="3">
        <f t="shared" si="360"/>
        <v>30.288229166666667</v>
      </c>
      <c r="E2606" s="3">
        <f>MAX(B2606 - D2606/Inputs!$B$5, 0)</f>
        <v>0</v>
      </c>
      <c r="F2606" s="3">
        <f>MAX(D2606*Inputs!$B$5 - B2606, 0)</f>
        <v>14.153641666666667</v>
      </c>
      <c r="G2606" s="3">
        <f t="shared" si="361"/>
        <v>0.54</v>
      </c>
      <c r="H2606" t="str">
        <f t="shared" si="362"/>
        <v>Charge</v>
      </c>
      <c r="I2606" s="3">
        <f t="shared" si="367"/>
        <v>340</v>
      </c>
      <c r="J2606" s="3">
        <f t="shared" si="368"/>
        <v>318.94827166799325</v>
      </c>
      <c r="K2606" s="3">
        <f>MIN(Inputs!$B$2, (Inputs!$B$8 - I2606)/Inputs!$B$9)</f>
        <v>0</v>
      </c>
      <c r="L2606" s="3">
        <f>MAX(MIN(Inputs!$B$2, I2606*Inputs!$B$10, Inputs!$B$8*Inputs!$B$4 - J2606), 0)</f>
        <v>21.051728332006746</v>
      </c>
      <c r="M2606" s="3">
        <f t="shared" si="363"/>
        <v>0</v>
      </c>
      <c r="N2606" s="3">
        <f t="shared" si="364"/>
        <v>0</v>
      </c>
      <c r="O2606" s="3">
        <f>IF(H2606="Reg", MIN(Inputs!$B$2, I2606*Inputs!$B$10, (Inputs!$B$8-I2606)/Inputs!$B$9), 0)</f>
        <v>0</v>
      </c>
      <c r="P2606" s="3">
        <f t="shared" si="365"/>
        <v>0</v>
      </c>
      <c r="Q2606" s="3">
        <f t="shared" si="366"/>
        <v>0</v>
      </c>
      <c r="R2606" s="3">
        <f>I2606 + M2606*Inputs!$B$9 - N2606/Inputs!$B$10</f>
        <v>340</v>
      </c>
    </row>
    <row r="2607" spans="1:18" x14ac:dyDescent="0.3">
      <c r="A2607" s="4">
        <v>46131.541666666657</v>
      </c>
      <c r="B2607" s="3">
        <v>17.84</v>
      </c>
      <c r="C2607" s="3">
        <v>0.99</v>
      </c>
      <c r="D2607" s="3">
        <f t="shared" si="360"/>
        <v>30.288229166666667</v>
      </c>
      <c r="E2607" s="3">
        <f>MAX(B2607 - D2607/Inputs!$B$5, 0)</f>
        <v>0</v>
      </c>
      <c r="F2607" s="3">
        <f>MAX(D2607*Inputs!$B$5 - B2607, 0)</f>
        <v>8.813641666666669</v>
      </c>
      <c r="G2607" s="3">
        <f t="shared" si="361"/>
        <v>0.99</v>
      </c>
      <c r="H2607" t="str">
        <f t="shared" si="362"/>
        <v>Charge</v>
      </c>
      <c r="I2607" s="3">
        <f t="shared" si="367"/>
        <v>340</v>
      </c>
      <c r="J2607" s="3">
        <f t="shared" si="368"/>
        <v>318.94827166799325</v>
      </c>
      <c r="K2607" s="3">
        <f>MIN(Inputs!$B$2, (Inputs!$B$8 - I2607)/Inputs!$B$9)</f>
        <v>0</v>
      </c>
      <c r="L2607" s="3">
        <f>MAX(MIN(Inputs!$B$2, I2607*Inputs!$B$10, Inputs!$B$8*Inputs!$B$4 - J2607), 0)</f>
        <v>21.051728332006746</v>
      </c>
      <c r="M2607" s="3">
        <f t="shared" si="363"/>
        <v>0</v>
      </c>
      <c r="N2607" s="3">
        <f t="shared" si="364"/>
        <v>0</v>
      </c>
      <c r="O2607" s="3">
        <f>IF(H2607="Reg", MIN(Inputs!$B$2, I2607*Inputs!$B$10, (Inputs!$B$8-I2607)/Inputs!$B$9), 0)</f>
        <v>0</v>
      </c>
      <c r="P2607" s="3">
        <f t="shared" si="365"/>
        <v>0</v>
      </c>
      <c r="Q2607" s="3">
        <f t="shared" si="366"/>
        <v>0</v>
      </c>
      <c r="R2607" s="3">
        <f>I2607 + M2607*Inputs!$B$9 - N2607/Inputs!$B$10</f>
        <v>340</v>
      </c>
    </row>
    <row r="2608" spans="1:18" x14ac:dyDescent="0.3">
      <c r="A2608" s="4">
        <v>46131.583333333343</v>
      </c>
      <c r="B2608" s="3">
        <v>19.817499999999999</v>
      </c>
      <c r="C2608" s="3">
        <v>1.2</v>
      </c>
      <c r="D2608" s="3">
        <f t="shared" si="360"/>
        <v>30.288229166666667</v>
      </c>
      <c r="E2608" s="3">
        <f>MAX(B2608 - D2608/Inputs!$B$5, 0)</f>
        <v>0</v>
      </c>
      <c r="F2608" s="3">
        <f>MAX(D2608*Inputs!$B$5 - B2608, 0)</f>
        <v>6.8361416666666699</v>
      </c>
      <c r="G2608" s="3">
        <f t="shared" si="361"/>
        <v>1.2</v>
      </c>
      <c r="H2608" t="str">
        <f t="shared" si="362"/>
        <v>Charge</v>
      </c>
      <c r="I2608" s="3">
        <f t="shared" si="367"/>
        <v>340</v>
      </c>
      <c r="J2608" s="3">
        <f t="shared" si="368"/>
        <v>318.94827166799325</v>
      </c>
      <c r="K2608" s="3">
        <f>MIN(Inputs!$B$2, (Inputs!$B$8 - I2608)/Inputs!$B$9)</f>
        <v>0</v>
      </c>
      <c r="L2608" s="3">
        <f>MAX(MIN(Inputs!$B$2, I2608*Inputs!$B$10, Inputs!$B$8*Inputs!$B$4 - J2608), 0)</f>
        <v>21.051728332006746</v>
      </c>
      <c r="M2608" s="3">
        <f t="shared" si="363"/>
        <v>0</v>
      </c>
      <c r="N2608" s="3">
        <f t="shared" si="364"/>
        <v>0</v>
      </c>
      <c r="O2608" s="3">
        <f>IF(H2608="Reg", MIN(Inputs!$B$2, I2608*Inputs!$B$10, (Inputs!$B$8-I2608)/Inputs!$B$9), 0)</f>
        <v>0</v>
      </c>
      <c r="P2608" s="3">
        <f t="shared" si="365"/>
        <v>0</v>
      </c>
      <c r="Q2608" s="3">
        <f t="shared" si="366"/>
        <v>0</v>
      </c>
      <c r="R2608" s="3">
        <f>I2608 + M2608*Inputs!$B$9 - N2608/Inputs!$B$10</f>
        <v>340</v>
      </c>
    </row>
    <row r="2609" spans="1:18" x14ac:dyDescent="0.3">
      <c r="A2609" s="4">
        <v>46131.625</v>
      </c>
      <c r="B2609" s="3">
        <v>23.784999999999997</v>
      </c>
      <c r="C2609" s="3">
        <v>1.25</v>
      </c>
      <c r="D2609" s="3">
        <f t="shared" si="360"/>
        <v>30.288229166666667</v>
      </c>
      <c r="E2609" s="3">
        <f>MAX(B2609 - D2609/Inputs!$B$5, 0)</f>
        <v>0</v>
      </c>
      <c r="F2609" s="3">
        <f>MAX(D2609*Inputs!$B$5 - B2609, 0)</f>
        <v>2.8686416666666723</v>
      </c>
      <c r="G2609" s="3">
        <f t="shared" si="361"/>
        <v>1.25</v>
      </c>
      <c r="H2609" t="str">
        <f t="shared" si="362"/>
        <v>Charge</v>
      </c>
      <c r="I2609" s="3">
        <f t="shared" si="367"/>
        <v>340</v>
      </c>
      <c r="J2609" s="3">
        <f t="shared" si="368"/>
        <v>318.94827166799325</v>
      </c>
      <c r="K2609" s="3">
        <f>MIN(Inputs!$B$2, (Inputs!$B$8 - I2609)/Inputs!$B$9)</f>
        <v>0</v>
      </c>
      <c r="L2609" s="3">
        <f>MAX(MIN(Inputs!$B$2, I2609*Inputs!$B$10, Inputs!$B$8*Inputs!$B$4 - J2609), 0)</f>
        <v>21.051728332006746</v>
      </c>
      <c r="M2609" s="3">
        <f t="shared" si="363"/>
        <v>0</v>
      </c>
      <c r="N2609" s="3">
        <f t="shared" si="364"/>
        <v>0</v>
      </c>
      <c r="O2609" s="3">
        <f>IF(H2609="Reg", MIN(Inputs!$B$2, I2609*Inputs!$B$10, (Inputs!$B$8-I2609)/Inputs!$B$9), 0)</f>
        <v>0</v>
      </c>
      <c r="P2609" s="3">
        <f t="shared" si="365"/>
        <v>0</v>
      </c>
      <c r="Q2609" s="3">
        <f t="shared" si="366"/>
        <v>0</v>
      </c>
      <c r="R2609" s="3">
        <f>I2609 + M2609*Inputs!$B$9 - N2609/Inputs!$B$10</f>
        <v>340</v>
      </c>
    </row>
    <row r="2610" spans="1:18" x14ac:dyDescent="0.3">
      <c r="A2610" s="4">
        <v>46131.666666666657</v>
      </c>
      <c r="B2610" s="3">
        <v>36.894999999999996</v>
      </c>
      <c r="C2610" s="3">
        <v>1.49</v>
      </c>
      <c r="D2610" s="3">
        <f t="shared" si="360"/>
        <v>30.288229166666667</v>
      </c>
      <c r="E2610" s="3">
        <f>MAX(B2610 - D2610/Inputs!$B$5, 0)</f>
        <v>2.4765577651515116</v>
      </c>
      <c r="F2610" s="3">
        <f>MAX(D2610*Inputs!$B$5 - B2610, 0)</f>
        <v>0</v>
      </c>
      <c r="G2610" s="3">
        <f t="shared" si="361"/>
        <v>1.49</v>
      </c>
      <c r="H2610" t="str">
        <f t="shared" si="362"/>
        <v>Discharge</v>
      </c>
      <c r="I2610" s="3">
        <f t="shared" si="367"/>
        <v>340</v>
      </c>
      <c r="J2610" s="3">
        <f t="shared" si="368"/>
        <v>318.94827166799325</v>
      </c>
      <c r="K2610" s="3">
        <f>MIN(Inputs!$B$2, (Inputs!$B$8 - I2610)/Inputs!$B$9)</f>
        <v>0</v>
      </c>
      <c r="L2610" s="3">
        <f>MAX(MIN(Inputs!$B$2, I2610*Inputs!$B$10, Inputs!$B$8*Inputs!$B$4 - J2610), 0)</f>
        <v>21.051728332006746</v>
      </c>
      <c r="M2610" s="3">
        <f t="shared" si="363"/>
        <v>0</v>
      </c>
      <c r="N2610" s="3">
        <f t="shared" si="364"/>
        <v>21.051728332006746</v>
      </c>
      <c r="O2610" s="3">
        <f>IF(H2610="Reg", MIN(Inputs!$B$2, I2610*Inputs!$B$10, (Inputs!$B$8-I2610)/Inputs!$B$9), 0)</f>
        <v>0</v>
      </c>
      <c r="P2610" s="3">
        <f t="shared" si="365"/>
        <v>776.70351680938882</v>
      </c>
      <c r="Q2610" s="3">
        <f t="shared" si="366"/>
        <v>0</v>
      </c>
      <c r="R2610" s="3">
        <f>I2610 + M2610*Inputs!$B$9 - N2610/Inputs!$B$10</f>
        <v>317.5587821954623</v>
      </c>
    </row>
    <row r="2611" spans="1:18" x14ac:dyDescent="0.3">
      <c r="A2611" s="4">
        <v>46131.708333333343</v>
      </c>
      <c r="B2611" s="3">
        <v>39.822499999999998</v>
      </c>
      <c r="C2611" s="3">
        <v>1.1000000000000001</v>
      </c>
      <c r="D2611" s="3">
        <f t="shared" si="360"/>
        <v>30.288229166666667</v>
      </c>
      <c r="E2611" s="3">
        <f>MAX(B2611 - D2611/Inputs!$B$5, 0)</f>
        <v>5.4040577651515136</v>
      </c>
      <c r="F2611" s="3">
        <f>MAX(D2611*Inputs!$B$5 - B2611, 0)</f>
        <v>0</v>
      </c>
      <c r="G2611" s="3">
        <f t="shared" si="361"/>
        <v>1.1000000000000001</v>
      </c>
      <c r="H2611" t="str">
        <f t="shared" si="362"/>
        <v>Discharge</v>
      </c>
      <c r="I2611" s="3">
        <f t="shared" si="367"/>
        <v>317.5587821954623</v>
      </c>
      <c r="J2611" s="3">
        <f t="shared" si="368"/>
        <v>340</v>
      </c>
      <c r="K2611" s="3">
        <f>MIN(Inputs!$B$2, (Inputs!$B$8 - I2611)/Inputs!$B$9)</f>
        <v>23.922418559098585</v>
      </c>
      <c r="L2611" s="3">
        <f>MAX(MIN(Inputs!$B$2, I2611*Inputs!$B$10, Inputs!$B$8*Inputs!$B$4 - J2611), 0)</f>
        <v>0</v>
      </c>
      <c r="M2611" s="3">
        <f t="shared" si="363"/>
        <v>0</v>
      </c>
      <c r="N2611" s="3">
        <f t="shared" si="364"/>
        <v>0</v>
      </c>
      <c r="O2611" s="3">
        <f>IF(H2611="Reg", MIN(Inputs!$B$2, I2611*Inputs!$B$10, (Inputs!$B$8-I2611)/Inputs!$B$9), 0)</f>
        <v>0</v>
      </c>
      <c r="P2611" s="3">
        <f t="shared" si="365"/>
        <v>0</v>
      </c>
      <c r="Q2611" s="3">
        <f t="shared" si="366"/>
        <v>0</v>
      </c>
      <c r="R2611" s="3">
        <f>I2611 + M2611*Inputs!$B$9 - N2611/Inputs!$B$10</f>
        <v>317.5587821954623</v>
      </c>
    </row>
    <row r="2612" spans="1:18" x14ac:dyDescent="0.3">
      <c r="A2612" s="4">
        <v>46131.75</v>
      </c>
      <c r="B2612" s="3">
        <v>40.78</v>
      </c>
      <c r="C2612" s="3">
        <v>2.41</v>
      </c>
      <c r="D2612" s="3">
        <f t="shared" si="360"/>
        <v>30.288229166666667</v>
      </c>
      <c r="E2612" s="3">
        <f>MAX(B2612 - D2612/Inputs!$B$5, 0)</f>
        <v>6.3615577651515167</v>
      </c>
      <c r="F2612" s="3">
        <f>MAX(D2612*Inputs!$B$5 - B2612, 0)</f>
        <v>0</v>
      </c>
      <c r="G2612" s="3">
        <f t="shared" si="361"/>
        <v>2.41</v>
      </c>
      <c r="H2612" t="str">
        <f t="shared" si="362"/>
        <v>Discharge</v>
      </c>
      <c r="I2612" s="3">
        <f t="shared" si="367"/>
        <v>317.5587821954623</v>
      </c>
      <c r="J2612" s="3">
        <f t="shared" si="368"/>
        <v>340</v>
      </c>
      <c r="K2612" s="3">
        <f>MIN(Inputs!$B$2, (Inputs!$B$8 - I2612)/Inputs!$B$9)</f>
        <v>23.922418559098585</v>
      </c>
      <c r="L2612" s="3">
        <f>MAX(MIN(Inputs!$B$2, I2612*Inputs!$B$10, Inputs!$B$8*Inputs!$B$4 - J2612), 0)</f>
        <v>0</v>
      </c>
      <c r="M2612" s="3">
        <f t="shared" si="363"/>
        <v>0</v>
      </c>
      <c r="N2612" s="3">
        <f t="shared" si="364"/>
        <v>0</v>
      </c>
      <c r="O2612" s="3">
        <f>IF(H2612="Reg", MIN(Inputs!$B$2, I2612*Inputs!$B$10, (Inputs!$B$8-I2612)/Inputs!$B$9), 0)</f>
        <v>0</v>
      </c>
      <c r="P2612" s="3">
        <f t="shared" si="365"/>
        <v>0</v>
      </c>
      <c r="Q2612" s="3">
        <f t="shared" si="366"/>
        <v>0</v>
      </c>
      <c r="R2612" s="3">
        <f>I2612 + M2612*Inputs!$B$9 - N2612/Inputs!$B$10</f>
        <v>317.5587821954623</v>
      </c>
    </row>
    <row r="2613" spans="1:18" x14ac:dyDescent="0.3">
      <c r="A2613" s="4">
        <v>46131.791666666657</v>
      </c>
      <c r="B2613" s="3">
        <v>49.71</v>
      </c>
      <c r="C2613" s="3">
        <v>7.99</v>
      </c>
      <c r="D2613" s="3">
        <f t="shared" si="360"/>
        <v>30.288229166666667</v>
      </c>
      <c r="E2613" s="3">
        <f>MAX(B2613 - D2613/Inputs!$B$5, 0)</f>
        <v>15.291557765151516</v>
      </c>
      <c r="F2613" s="3">
        <f>MAX(D2613*Inputs!$B$5 - B2613, 0)</f>
        <v>0</v>
      </c>
      <c r="G2613" s="3">
        <f t="shared" si="361"/>
        <v>7.99</v>
      </c>
      <c r="H2613" t="str">
        <f t="shared" si="362"/>
        <v>Discharge</v>
      </c>
      <c r="I2613" s="3">
        <f t="shared" si="367"/>
        <v>317.5587821954623</v>
      </c>
      <c r="J2613" s="3">
        <f t="shared" si="368"/>
        <v>340</v>
      </c>
      <c r="K2613" s="3">
        <f>MIN(Inputs!$B$2, (Inputs!$B$8 - I2613)/Inputs!$B$9)</f>
        <v>23.922418559098585</v>
      </c>
      <c r="L2613" s="3">
        <f>MAX(MIN(Inputs!$B$2, I2613*Inputs!$B$10, Inputs!$B$8*Inputs!$B$4 - J2613), 0)</f>
        <v>0</v>
      </c>
      <c r="M2613" s="3">
        <f t="shared" si="363"/>
        <v>0</v>
      </c>
      <c r="N2613" s="3">
        <f t="shared" si="364"/>
        <v>0</v>
      </c>
      <c r="O2613" s="3">
        <f>IF(H2613="Reg", MIN(Inputs!$B$2, I2613*Inputs!$B$10, (Inputs!$B$8-I2613)/Inputs!$B$9), 0)</f>
        <v>0</v>
      </c>
      <c r="P2613" s="3">
        <f t="shared" si="365"/>
        <v>0</v>
      </c>
      <c r="Q2613" s="3">
        <f t="shared" si="366"/>
        <v>0</v>
      </c>
      <c r="R2613" s="3">
        <f>I2613 + M2613*Inputs!$B$9 - N2613/Inputs!$B$10</f>
        <v>317.5587821954623</v>
      </c>
    </row>
    <row r="2614" spans="1:18" x14ac:dyDescent="0.3">
      <c r="A2614" s="4">
        <v>46131.833333333343</v>
      </c>
      <c r="B2614" s="3">
        <v>41.052500000000002</v>
      </c>
      <c r="C2614" s="3">
        <v>8.09</v>
      </c>
      <c r="D2614" s="3">
        <f t="shared" si="360"/>
        <v>30.288229166666667</v>
      </c>
      <c r="E2614" s="3">
        <f>MAX(B2614 - D2614/Inputs!$B$5, 0)</f>
        <v>6.6340577651515176</v>
      </c>
      <c r="F2614" s="3">
        <f>MAX(D2614*Inputs!$B$5 - B2614, 0)</f>
        <v>0</v>
      </c>
      <c r="G2614" s="3">
        <f t="shared" si="361"/>
        <v>8.09</v>
      </c>
      <c r="H2614" t="str">
        <f t="shared" si="362"/>
        <v>Reg</v>
      </c>
      <c r="I2614" s="3">
        <f t="shared" si="367"/>
        <v>317.5587821954623</v>
      </c>
      <c r="J2614" s="3">
        <f t="shared" si="368"/>
        <v>340</v>
      </c>
      <c r="K2614" s="3">
        <f>MIN(Inputs!$B$2, (Inputs!$B$8 - I2614)/Inputs!$B$9)</f>
        <v>23.922418559098585</v>
      </c>
      <c r="L2614" s="3">
        <f>MAX(MIN(Inputs!$B$2, I2614*Inputs!$B$10, Inputs!$B$8*Inputs!$B$4 - J2614), 0)</f>
        <v>0</v>
      </c>
      <c r="M2614" s="3">
        <f t="shared" si="363"/>
        <v>0</v>
      </c>
      <c r="N2614" s="3">
        <f t="shared" si="364"/>
        <v>0</v>
      </c>
      <c r="O2614" s="3">
        <f>IF(H2614="Reg", MIN(Inputs!$B$2, I2614*Inputs!$B$10, (Inputs!$B$8-I2614)/Inputs!$B$9), 0)</f>
        <v>23.922418559098585</v>
      </c>
      <c r="P2614" s="3">
        <f t="shared" si="365"/>
        <v>0</v>
      </c>
      <c r="Q2614" s="3">
        <f t="shared" si="366"/>
        <v>193.53236614310754</v>
      </c>
      <c r="R2614" s="3">
        <f>I2614 + M2614*Inputs!$B$9 - N2614/Inputs!$B$10</f>
        <v>317.5587821954623</v>
      </c>
    </row>
    <row r="2615" spans="1:18" x14ac:dyDescent="0.3">
      <c r="A2615" s="4">
        <v>46131.875</v>
      </c>
      <c r="B2615" s="3">
        <v>39.405000000000001</v>
      </c>
      <c r="C2615" s="3">
        <v>1</v>
      </c>
      <c r="D2615" s="3">
        <f t="shared" si="360"/>
        <v>30.288229166666667</v>
      </c>
      <c r="E2615" s="3">
        <f>MAX(B2615 - D2615/Inputs!$B$5, 0)</f>
        <v>4.9865577651515167</v>
      </c>
      <c r="F2615" s="3">
        <f>MAX(D2615*Inputs!$B$5 - B2615, 0)</f>
        <v>0</v>
      </c>
      <c r="G2615" s="3">
        <f t="shared" si="361"/>
        <v>1</v>
      </c>
      <c r="H2615" t="str">
        <f t="shared" si="362"/>
        <v>Discharge</v>
      </c>
      <c r="I2615" s="3">
        <f t="shared" si="367"/>
        <v>317.5587821954623</v>
      </c>
      <c r="J2615" s="3">
        <f t="shared" si="368"/>
        <v>340</v>
      </c>
      <c r="K2615" s="3">
        <f>MIN(Inputs!$B$2, (Inputs!$B$8 - I2615)/Inputs!$B$9)</f>
        <v>23.922418559098585</v>
      </c>
      <c r="L2615" s="3">
        <f>MAX(MIN(Inputs!$B$2, I2615*Inputs!$B$10, Inputs!$B$8*Inputs!$B$4 - J2615), 0)</f>
        <v>0</v>
      </c>
      <c r="M2615" s="3">
        <f t="shared" si="363"/>
        <v>0</v>
      </c>
      <c r="N2615" s="3">
        <f t="shared" si="364"/>
        <v>0</v>
      </c>
      <c r="O2615" s="3">
        <f>IF(H2615="Reg", MIN(Inputs!$B$2, I2615*Inputs!$B$10, (Inputs!$B$8-I2615)/Inputs!$B$9), 0)</f>
        <v>0</v>
      </c>
      <c r="P2615" s="3">
        <f t="shared" si="365"/>
        <v>0</v>
      </c>
      <c r="Q2615" s="3">
        <f t="shared" si="366"/>
        <v>0</v>
      </c>
      <c r="R2615" s="3">
        <f>I2615 + M2615*Inputs!$B$9 - N2615/Inputs!$B$10</f>
        <v>317.5587821954623</v>
      </c>
    </row>
    <row r="2616" spans="1:18" x14ac:dyDescent="0.3">
      <c r="A2616" s="4">
        <v>46131.916666666657</v>
      </c>
      <c r="B2616" s="3">
        <v>36.112499999999997</v>
      </c>
      <c r="C2616" s="3">
        <v>1</v>
      </c>
      <c r="D2616" s="3">
        <f t="shared" si="360"/>
        <v>30.288229166666667</v>
      </c>
      <c r="E2616" s="3">
        <f>MAX(B2616 - D2616/Inputs!$B$5, 0)</f>
        <v>1.6940577651515127</v>
      </c>
      <c r="F2616" s="3">
        <f>MAX(D2616*Inputs!$B$5 - B2616, 0)</f>
        <v>0</v>
      </c>
      <c r="G2616" s="3">
        <f t="shared" si="361"/>
        <v>1</v>
      </c>
      <c r="H2616" t="str">
        <f t="shared" si="362"/>
        <v>Discharge</v>
      </c>
      <c r="I2616" s="3">
        <f t="shared" si="367"/>
        <v>317.5587821954623</v>
      </c>
      <c r="J2616" s="3">
        <f t="shared" si="368"/>
        <v>340</v>
      </c>
      <c r="K2616" s="3">
        <f>MIN(Inputs!$B$2, (Inputs!$B$8 - I2616)/Inputs!$B$9)</f>
        <v>23.922418559098585</v>
      </c>
      <c r="L2616" s="3">
        <f>MAX(MIN(Inputs!$B$2, I2616*Inputs!$B$10, Inputs!$B$8*Inputs!$B$4 - J2616), 0)</f>
        <v>0</v>
      </c>
      <c r="M2616" s="3">
        <f t="shared" si="363"/>
        <v>0</v>
      </c>
      <c r="N2616" s="3">
        <f t="shared" si="364"/>
        <v>0</v>
      </c>
      <c r="O2616" s="3">
        <f>IF(H2616="Reg", MIN(Inputs!$B$2, I2616*Inputs!$B$10, (Inputs!$B$8-I2616)/Inputs!$B$9), 0)</f>
        <v>0</v>
      </c>
      <c r="P2616" s="3">
        <f t="shared" si="365"/>
        <v>0</v>
      </c>
      <c r="Q2616" s="3">
        <f t="shared" si="366"/>
        <v>0</v>
      </c>
      <c r="R2616" s="3">
        <f>I2616 + M2616*Inputs!$B$9 - N2616/Inputs!$B$10</f>
        <v>317.5587821954623</v>
      </c>
    </row>
    <row r="2617" spans="1:18" x14ac:dyDescent="0.3">
      <c r="A2617" s="4">
        <v>46131.958333333343</v>
      </c>
      <c r="B2617" s="3">
        <v>36.314999999999998</v>
      </c>
      <c r="C2617" s="3">
        <v>0.57999999999999996</v>
      </c>
      <c r="D2617" s="3">
        <f t="shared" si="360"/>
        <v>30.288229166666667</v>
      </c>
      <c r="E2617" s="3">
        <f>MAX(B2617 - D2617/Inputs!$B$5, 0)</f>
        <v>1.8965577651515133</v>
      </c>
      <c r="F2617" s="3">
        <f>MAX(D2617*Inputs!$B$5 - B2617, 0)</f>
        <v>0</v>
      </c>
      <c r="G2617" s="3">
        <f t="shared" si="361"/>
        <v>0.57999999999999996</v>
      </c>
      <c r="H2617" t="str">
        <f t="shared" si="362"/>
        <v>Discharge</v>
      </c>
      <c r="I2617" s="3">
        <f t="shared" si="367"/>
        <v>317.5587821954623</v>
      </c>
      <c r="J2617" s="3">
        <f t="shared" si="368"/>
        <v>340</v>
      </c>
      <c r="K2617" s="3">
        <f>MIN(Inputs!$B$2, (Inputs!$B$8 - I2617)/Inputs!$B$9)</f>
        <v>23.922418559098585</v>
      </c>
      <c r="L2617" s="3">
        <f>MAX(MIN(Inputs!$B$2, I2617*Inputs!$B$10, Inputs!$B$8*Inputs!$B$4 - J2617), 0)</f>
        <v>0</v>
      </c>
      <c r="M2617" s="3">
        <f t="shared" si="363"/>
        <v>0</v>
      </c>
      <c r="N2617" s="3">
        <f t="shared" si="364"/>
        <v>0</v>
      </c>
      <c r="O2617" s="3">
        <f>IF(H2617="Reg", MIN(Inputs!$B$2, I2617*Inputs!$B$10, (Inputs!$B$8-I2617)/Inputs!$B$9), 0)</f>
        <v>0</v>
      </c>
      <c r="P2617" s="3">
        <f t="shared" si="365"/>
        <v>0</v>
      </c>
      <c r="Q2617" s="3">
        <f t="shared" si="366"/>
        <v>0</v>
      </c>
      <c r="R2617" s="3">
        <f>I2617 + M2617*Inputs!$B$9 - N2617/Inputs!$B$10</f>
        <v>317.5587821954623</v>
      </c>
    </row>
    <row r="2618" spans="1:18" x14ac:dyDescent="0.3">
      <c r="A2618" s="4">
        <v>46132</v>
      </c>
      <c r="B2618" s="3">
        <v>28.195</v>
      </c>
      <c r="C2618" s="3">
        <v>0.51</v>
      </c>
      <c r="D2618" s="3">
        <f t="shared" si="360"/>
        <v>34.290416666666665</v>
      </c>
      <c r="E2618" s="3">
        <f>MAX(B2618 - D2618/Inputs!$B$5, 0)</f>
        <v>0</v>
      </c>
      <c r="F2618" s="3">
        <f>MAX(D2618*Inputs!$B$5 - B2618, 0)</f>
        <v>1.9805666666666646</v>
      </c>
      <c r="G2618" s="3">
        <f t="shared" si="361"/>
        <v>0.51</v>
      </c>
      <c r="H2618" t="str">
        <f t="shared" si="362"/>
        <v>Charge</v>
      </c>
      <c r="I2618" s="3">
        <f t="shared" si="367"/>
        <v>317.5587821954623</v>
      </c>
      <c r="J2618" s="3">
        <f t="shared" si="368"/>
        <v>0</v>
      </c>
      <c r="K2618" s="3">
        <f>MIN(Inputs!$B$2, (Inputs!$B$8 - I2618)/Inputs!$B$9)</f>
        <v>23.922418559098585</v>
      </c>
      <c r="L2618" s="3">
        <f>MAX(MIN(Inputs!$B$2, I2618*Inputs!$B$10, Inputs!$B$8*Inputs!$B$4 - J2618), 0)</f>
        <v>170</v>
      </c>
      <c r="M2618" s="3">
        <f t="shared" si="363"/>
        <v>23.922418559098585</v>
      </c>
      <c r="N2618" s="3">
        <f t="shared" si="364"/>
        <v>0</v>
      </c>
      <c r="O2618" s="3">
        <f>IF(H2618="Reg", MIN(Inputs!$B$2, I2618*Inputs!$B$10, (Inputs!$B$8-I2618)/Inputs!$B$9), 0)</f>
        <v>0</v>
      </c>
      <c r="P2618" s="3">
        <f t="shared" si="365"/>
        <v>-674.49259127378457</v>
      </c>
      <c r="Q2618" s="3">
        <f t="shared" si="366"/>
        <v>0</v>
      </c>
      <c r="R2618" s="3">
        <f>I2618 + M2618*Inputs!$B$9 - N2618/Inputs!$B$10</f>
        <v>340</v>
      </c>
    </row>
    <row r="2619" spans="1:18" x14ac:dyDescent="0.3">
      <c r="A2619" s="4">
        <v>46132.041666666657</v>
      </c>
      <c r="B2619" s="3">
        <v>24.577500000000001</v>
      </c>
      <c r="C2619" s="3">
        <v>0.28000000000000003</v>
      </c>
      <c r="D2619" s="3">
        <f t="shared" si="360"/>
        <v>34.290416666666665</v>
      </c>
      <c r="E2619" s="3">
        <f>MAX(B2619 - D2619/Inputs!$B$5, 0)</f>
        <v>0</v>
      </c>
      <c r="F2619" s="3">
        <f>MAX(D2619*Inputs!$B$5 - B2619, 0)</f>
        <v>5.5980666666666643</v>
      </c>
      <c r="G2619" s="3">
        <f t="shared" si="361"/>
        <v>0.28000000000000003</v>
      </c>
      <c r="H2619" t="str">
        <f t="shared" si="362"/>
        <v>Charge</v>
      </c>
      <c r="I2619" s="3">
        <f t="shared" si="367"/>
        <v>340</v>
      </c>
      <c r="J2619" s="3">
        <f t="shared" si="368"/>
        <v>0</v>
      </c>
      <c r="K2619" s="3">
        <f>MIN(Inputs!$B$2, (Inputs!$B$8 - I2619)/Inputs!$B$9)</f>
        <v>0</v>
      </c>
      <c r="L2619" s="3">
        <f>MAX(MIN(Inputs!$B$2, I2619*Inputs!$B$10, Inputs!$B$8*Inputs!$B$4 - J2619), 0)</f>
        <v>170</v>
      </c>
      <c r="M2619" s="3">
        <f t="shared" si="363"/>
        <v>0</v>
      </c>
      <c r="N2619" s="3">
        <f t="shared" si="364"/>
        <v>0</v>
      </c>
      <c r="O2619" s="3">
        <f>IF(H2619="Reg", MIN(Inputs!$B$2, I2619*Inputs!$B$10, (Inputs!$B$8-I2619)/Inputs!$B$9), 0)</f>
        <v>0</v>
      </c>
      <c r="P2619" s="3">
        <f t="shared" si="365"/>
        <v>0</v>
      </c>
      <c r="Q2619" s="3">
        <f t="shared" si="366"/>
        <v>0</v>
      </c>
      <c r="R2619" s="3">
        <f>I2619 + M2619*Inputs!$B$9 - N2619/Inputs!$B$10</f>
        <v>340</v>
      </c>
    </row>
    <row r="2620" spans="1:18" x14ac:dyDescent="0.3">
      <c r="A2620" s="4">
        <v>46132.083333333343</v>
      </c>
      <c r="B2620" s="3">
        <v>21.844999999999999</v>
      </c>
      <c r="C2620" s="3">
        <v>0.96</v>
      </c>
      <c r="D2620" s="3">
        <f t="shared" si="360"/>
        <v>34.290416666666665</v>
      </c>
      <c r="E2620" s="3">
        <f>MAX(B2620 - D2620/Inputs!$B$5, 0)</f>
        <v>0</v>
      </c>
      <c r="F2620" s="3">
        <f>MAX(D2620*Inputs!$B$5 - B2620, 0)</f>
        <v>8.330566666666666</v>
      </c>
      <c r="G2620" s="3">
        <f t="shared" si="361"/>
        <v>0.96</v>
      </c>
      <c r="H2620" t="str">
        <f t="shared" si="362"/>
        <v>Charge</v>
      </c>
      <c r="I2620" s="3">
        <f t="shared" si="367"/>
        <v>340</v>
      </c>
      <c r="J2620" s="3">
        <f t="shared" si="368"/>
        <v>0</v>
      </c>
      <c r="K2620" s="3">
        <f>MIN(Inputs!$B$2, (Inputs!$B$8 - I2620)/Inputs!$B$9)</f>
        <v>0</v>
      </c>
      <c r="L2620" s="3">
        <f>MAX(MIN(Inputs!$B$2, I2620*Inputs!$B$10, Inputs!$B$8*Inputs!$B$4 - J2620), 0)</f>
        <v>170</v>
      </c>
      <c r="M2620" s="3">
        <f t="shared" si="363"/>
        <v>0</v>
      </c>
      <c r="N2620" s="3">
        <f t="shared" si="364"/>
        <v>0</v>
      </c>
      <c r="O2620" s="3">
        <f>IF(H2620="Reg", MIN(Inputs!$B$2, I2620*Inputs!$B$10, (Inputs!$B$8-I2620)/Inputs!$B$9), 0)</f>
        <v>0</v>
      </c>
      <c r="P2620" s="3">
        <f t="shared" si="365"/>
        <v>0</v>
      </c>
      <c r="Q2620" s="3">
        <f t="shared" si="366"/>
        <v>0</v>
      </c>
      <c r="R2620" s="3">
        <f>I2620 + M2620*Inputs!$B$9 - N2620/Inputs!$B$10</f>
        <v>340</v>
      </c>
    </row>
    <row r="2621" spans="1:18" x14ac:dyDescent="0.3">
      <c r="A2621" s="4">
        <v>46132.125</v>
      </c>
      <c r="B2621" s="3">
        <v>20.487499999999997</v>
      </c>
      <c r="C2621" s="3">
        <v>0.94</v>
      </c>
      <c r="D2621" s="3">
        <f t="shared" si="360"/>
        <v>34.290416666666665</v>
      </c>
      <c r="E2621" s="3">
        <f>MAX(B2621 - D2621/Inputs!$B$5, 0)</f>
        <v>0</v>
      </c>
      <c r="F2621" s="3">
        <f>MAX(D2621*Inputs!$B$5 - B2621, 0)</f>
        <v>9.6880666666666677</v>
      </c>
      <c r="G2621" s="3">
        <f t="shared" si="361"/>
        <v>0.94</v>
      </c>
      <c r="H2621" t="str">
        <f t="shared" si="362"/>
        <v>Charge</v>
      </c>
      <c r="I2621" s="3">
        <f t="shared" si="367"/>
        <v>340</v>
      </c>
      <c r="J2621" s="3">
        <f t="shared" si="368"/>
        <v>0</v>
      </c>
      <c r="K2621" s="3">
        <f>MIN(Inputs!$B$2, (Inputs!$B$8 - I2621)/Inputs!$B$9)</f>
        <v>0</v>
      </c>
      <c r="L2621" s="3">
        <f>MAX(MIN(Inputs!$B$2, I2621*Inputs!$B$10, Inputs!$B$8*Inputs!$B$4 - J2621), 0)</f>
        <v>170</v>
      </c>
      <c r="M2621" s="3">
        <f t="shared" si="363"/>
        <v>0</v>
      </c>
      <c r="N2621" s="3">
        <f t="shared" si="364"/>
        <v>0</v>
      </c>
      <c r="O2621" s="3">
        <f>IF(H2621="Reg", MIN(Inputs!$B$2, I2621*Inputs!$B$10, (Inputs!$B$8-I2621)/Inputs!$B$9), 0)</f>
        <v>0</v>
      </c>
      <c r="P2621" s="3">
        <f t="shared" si="365"/>
        <v>0</v>
      </c>
      <c r="Q2621" s="3">
        <f t="shared" si="366"/>
        <v>0</v>
      </c>
      <c r="R2621" s="3">
        <f>I2621 + M2621*Inputs!$B$9 - N2621/Inputs!$B$10</f>
        <v>340</v>
      </c>
    </row>
    <row r="2622" spans="1:18" x14ac:dyDescent="0.3">
      <c r="A2622" s="4">
        <v>46132.166666666657</v>
      </c>
      <c r="B2622" s="3">
        <v>19.517499999999998</v>
      </c>
      <c r="C2622" s="3">
        <v>0.51</v>
      </c>
      <c r="D2622" s="3">
        <f t="shared" si="360"/>
        <v>34.290416666666665</v>
      </c>
      <c r="E2622" s="3">
        <f>MAX(B2622 - D2622/Inputs!$B$5, 0)</f>
        <v>0</v>
      </c>
      <c r="F2622" s="3">
        <f>MAX(D2622*Inputs!$B$5 - B2622, 0)</f>
        <v>10.658066666666667</v>
      </c>
      <c r="G2622" s="3">
        <f t="shared" si="361"/>
        <v>0.51</v>
      </c>
      <c r="H2622" t="str">
        <f t="shared" si="362"/>
        <v>Charge</v>
      </c>
      <c r="I2622" s="3">
        <f t="shared" si="367"/>
        <v>340</v>
      </c>
      <c r="J2622" s="3">
        <f t="shared" si="368"/>
        <v>0</v>
      </c>
      <c r="K2622" s="3">
        <f>MIN(Inputs!$B$2, (Inputs!$B$8 - I2622)/Inputs!$B$9)</f>
        <v>0</v>
      </c>
      <c r="L2622" s="3">
        <f>MAX(MIN(Inputs!$B$2, I2622*Inputs!$B$10, Inputs!$B$8*Inputs!$B$4 - J2622), 0)</f>
        <v>170</v>
      </c>
      <c r="M2622" s="3">
        <f t="shared" si="363"/>
        <v>0</v>
      </c>
      <c r="N2622" s="3">
        <f t="shared" si="364"/>
        <v>0</v>
      </c>
      <c r="O2622" s="3">
        <f>IF(H2622="Reg", MIN(Inputs!$B$2, I2622*Inputs!$B$10, (Inputs!$B$8-I2622)/Inputs!$B$9), 0)</f>
        <v>0</v>
      </c>
      <c r="P2622" s="3">
        <f t="shared" si="365"/>
        <v>0</v>
      </c>
      <c r="Q2622" s="3">
        <f t="shared" si="366"/>
        <v>0</v>
      </c>
      <c r="R2622" s="3">
        <f>I2622 + M2622*Inputs!$B$9 - N2622/Inputs!$B$10</f>
        <v>340</v>
      </c>
    </row>
    <row r="2623" spans="1:18" x14ac:dyDescent="0.3">
      <c r="A2623" s="4">
        <v>46132.208333333343</v>
      </c>
      <c r="B2623" s="3">
        <v>21.522500000000001</v>
      </c>
      <c r="C2623" s="3">
        <v>1</v>
      </c>
      <c r="D2623" s="3">
        <f t="shared" si="360"/>
        <v>34.290416666666665</v>
      </c>
      <c r="E2623" s="3">
        <f>MAX(B2623 - D2623/Inputs!$B$5, 0)</f>
        <v>0</v>
      </c>
      <c r="F2623" s="3">
        <f>MAX(D2623*Inputs!$B$5 - B2623, 0)</f>
        <v>8.653066666666664</v>
      </c>
      <c r="G2623" s="3">
        <f t="shared" si="361"/>
        <v>1</v>
      </c>
      <c r="H2623" t="str">
        <f t="shared" si="362"/>
        <v>Charge</v>
      </c>
      <c r="I2623" s="3">
        <f t="shared" si="367"/>
        <v>340</v>
      </c>
      <c r="J2623" s="3">
        <f t="shared" si="368"/>
        <v>0</v>
      </c>
      <c r="K2623" s="3">
        <f>MIN(Inputs!$B$2, (Inputs!$B$8 - I2623)/Inputs!$B$9)</f>
        <v>0</v>
      </c>
      <c r="L2623" s="3">
        <f>MAX(MIN(Inputs!$B$2, I2623*Inputs!$B$10, Inputs!$B$8*Inputs!$B$4 - J2623), 0)</f>
        <v>170</v>
      </c>
      <c r="M2623" s="3">
        <f t="shared" si="363"/>
        <v>0</v>
      </c>
      <c r="N2623" s="3">
        <f t="shared" si="364"/>
        <v>0</v>
      </c>
      <c r="O2623" s="3">
        <f>IF(H2623="Reg", MIN(Inputs!$B$2, I2623*Inputs!$B$10, (Inputs!$B$8-I2623)/Inputs!$B$9), 0)</f>
        <v>0</v>
      </c>
      <c r="P2623" s="3">
        <f t="shared" si="365"/>
        <v>0</v>
      </c>
      <c r="Q2623" s="3">
        <f t="shared" si="366"/>
        <v>0</v>
      </c>
      <c r="R2623" s="3">
        <f>I2623 + M2623*Inputs!$B$9 - N2623/Inputs!$B$10</f>
        <v>340</v>
      </c>
    </row>
    <row r="2624" spans="1:18" x14ac:dyDescent="0.3">
      <c r="A2624" s="4">
        <v>46132.25</v>
      </c>
      <c r="B2624" s="3">
        <v>22.734999999999999</v>
      </c>
      <c r="C2624" s="3">
        <v>1.5</v>
      </c>
      <c r="D2624" s="3">
        <f t="shared" si="360"/>
        <v>34.290416666666665</v>
      </c>
      <c r="E2624" s="3">
        <f>MAX(B2624 - D2624/Inputs!$B$5, 0)</f>
        <v>0</v>
      </c>
      <c r="F2624" s="3">
        <f>MAX(D2624*Inputs!$B$5 - B2624, 0)</f>
        <v>7.4405666666666654</v>
      </c>
      <c r="G2624" s="3">
        <f t="shared" si="361"/>
        <v>1.5</v>
      </c>
      <c r="H2624" t="str">
        <f t="shared" si="362"/>
        <v>Charge</v>
      </c>
      <c r="I2624" s="3">
        <f t="shared" si="367"/>
        <v>340</v>
      </c>
      <c r="J2624" s="3">
        <f t="shared" si="368"/>
        <v>0</v>
      </c>
      <c r="K2624" s="3">
        <f>MIN(Inputs!$B$2, (Inputs!$B$8 - I2624)/Inputs!$B$9)</f>
        <v>0</v>
      </c>
      <c r="L2624" s="3">
        <f>MAX(MIN(Inputs!$B$2, I2624*Inputs!$B$10, Inputs!$B$8*Inputs!$B$4 - J2624), 0)</f>
        <v>170</v>
      </c>
      <c r="M2624" s="3">
        <f t="shared" si="363"/>
        <v>0</v>
      </c>
      <c r="N2624" s="3">
        <f t="shared" si="364"/>
        <v>0</v>
      </c>
      <c r="O2624" s="3">
        <f>IF(H2624="Reg", MIN(Inputs!$B$2, I2624*Inputs!$B$10, (Inputs!$B$8-I2624)/Inputs!$B$9), 0)</f>
        <v>0</v>
      </c>
      <c r="P2624" s="3">
        <f t="shared" si="365"/>
        <v>0</v>
      </c>
      <c r="Q2624" s="3">
        <f t="shared" si="366"/>
        <v>0</v>
      </c>
      <c r="R2624" s="3">
        <f>I2624 + M2624*Inputs!$B$9 - N2624/Inputs!$B$10</f>
        <v>340</v>
      </c>
    </row>
    <row r="2625" spans="1:18" x14ac:dyDescent="0.3">
      <c r="A2625" s="4">
        <v>46132.291666666657</v>
      </c>
      <c r="B2625" s="3">
        <v>25.1525</v>
      </c>
      <c r="C2625" s="3">
        <v>7.23</v>
      </c>
      <c r="D2625" s="3">
        <f t="shared" si="360"/>
        <v>34.290416666666665</v>
      </c>
      <c r="E2625" s="3">
        <f>MAX(B2625 - D2625/Inputs!$B$5, 0)</f>
        <v>0</v>
      </c>
      <c r="F2625" s="3">
        <f>MAX(D2625*Inputs!$B$5 - B2625, 0)</f>
        <v>5.023066666666665</v>
      </c>
      <c r="G2625" s="3">
        <f t="shared" si="361"/>
        <v>7.23</v>
      </c>
      <c r="H2625" t="str">
        <f t="shared" si="362"/>
        <v>Reg</v>
      </c>
      <c r="I2625" s="3">
        <f t="shared" si="367"/>
        <v>340</v>
      </c>
      <c r="J2625" s="3">
        <f t="shared" si="368"/>
        <v>0</v>
      </c>
      <c r="K2625" s="3">
        <f>MIN(Inputs!$B$2, (Inputs!$B$8 - I2625)/Inputs!$B$9)</f>
        <v>0</v>
      </c>
      <c r="L2625" s="3">
        <f>MAX(MIN(Inputs!$B$2, I2625*Inputs!$B$10, Inputs!$B$8*Inputs!$B$4 - J2625), 0)</f>
        <v>170</v>
      </c>
      <c r="M2625" s="3">
        <f t="shared" si="363"/>
        <v>0</v>
      </c>
      <c r="N2625" s="3">
        <f t="shared" si="364"/>
        <v>0</v>
      </c>
      <c r="O2625" s="3">
        <f>IF(H2625="Reg", MIN(Inputs!$B$2, I2625*Inputs!$B$10, (Inputs!$B$8-I2625)/Inputs!$B$9), 0)</f>
        <v>0</v>
      </c>
      <c r="P2625" s="3">
        <f t="shared" si="365"/>
        <v>0</v>
      </c>
      <c r="Q2625" s="3">
        <f t="shared" si="366"/>
        <v>0</v>
      </c>
      <c r="R2625" s="3">
        <f>I2625 + M2625*Inputs!$B$9 - N2625/Inputs!$B$10</f>
        <v>340</v>
      </c>
    </row>
    <row r="2626" spans="1:18" x14ac:dyDescent="0.3">
      <c r="A2626" s="4">
        <v>46132.333333333343</v>
      </c>
      <c r="B2626" s="3">
        <v>23.357500000000002</v>
      </c>
      <c r="C2626" s="3">
        <v>1.78</v>
      </c>
      <c r="D2626" s="3">
        <f t="shared" ref="D2626:D2689" si="369">AVERAGEIFS(B:B, A:A, "&gt;="&amp;INT(A2626), A:A, "&lt;"&amp;INT(A2626)+1)</f>
        <v>34.290416666666665</v>
      </c>
      <c r="E2626" s="3">
        <f>MAX(B2626 - D2626/Inputs!$B$5, 0)</f>
        <v>0</v>
      </c>
      <c r="F2626" s="3">
        <f>MAX(D2626*Inputs!$B$5 - B2626, 0)</f>
        <v>6.8180666666666632</v>
      </c>
      <c r="G2626" s="3">
        <f t="shared" ref="G2626:G2689" si="370">C2626</f>
        <v>1.78</v>
      </c>
      <c r="H2626" t="str">
        <f t="shared" ref="H2626:H2689" si="371">IF(MAX(E2626, F2626, G2626)&lt;=0, "Idle", IF(AND(G2626&gt;=E2626, G2626&gt;=F2626), "Reg", IF(E2626&gt;=F2626, "Discharge", "Charge")))</f>
        <v>Charge</v>
      </c>
      <c r="I2626" s="3">
        <f t="shared" si="367"/>
        <v>340</v>
      </c>
      <c r="J2626" s="3">
        <f t="shared" si="368"/>
        <v>0</v>
      </c>
      <c r="K2626" s="3">
        <f>MIN(Inputs!$B$2, (Inputs!$B$8 - I2626)/Inputs!$B$9)</f>
        <v>0</v>
      </c>
      <c r="L2626" s="3">
        <f>MAX(MIN(Inputs!$B$2, I2626*Inputs!$B$10, Inputs!$B$8*Inputs!$B$4 - J2626), 0)</f>
        <v>170</v>
      </c>
      <c r="M2626" s="3">
        <f t="shared" ref="M2626:M2689" si="372">IF(H2626="Charge", K2626, 0)</f>
        <v>0</v>
      </c>
      <c r="N2626" s="3">
        <f t="shared" ref="N2626:N2689" si="373">IF(H2626="Discharge", L2626, 0)</f>
        <v>0</v>
      </c>
      <c r="O2626" s="3">
        <f>IF(H2626="Reg", MIN(Inputs!$B$2, I2626*Inputs!$B$10, (Inputs!$B$8-I2626)/Inputs!$B$9), 0)</f>
        <v>0</v>
      </c>
      <c r="P2626" s="3">
        <f t="shared" ref="P2626:P2689" si="374">(N2626 - M2626) * B2626</f>
        <v>0</v>
      </c>
      <c r="Q2626" s="3">
        <f t="shared" ref="Q2626:Q2689" si="375">O2626 * C2626</f>
        <v>0</v>
      </c>
      <c r="R2626" s="3">
        <f>I2626 + M2626*Inputs!$B$9 - N2626/Inputs!$B$10</f>
        <v>340</v>
      </c>
    </row>
    <row r="2627" spans="1:18" x14ac:dyDescent="0.3">
      <c r="A2627" s="4">
        <v>46132.375</v>
      </c>
      <c r="B2627" s="3">
        <v>16.5275</v>
      </c>
      <c r="C2627" s="3">
        <v>0.98</v>
      </c>
      <c r="D2627" s="3">
        <f t="shared" si="369"/>
        <v>34.290416666666665</v>
      </c>
      <c r="E2627" s="3">
        <f>MAX(B2627 - D2627/Inputs!$B$5, 0)</f>
        <v>0</v>
      </c>
      <c r="F2627" s="3">
        <f>MAX(D2627*Inputs!$B$5 - B2627, 0)</f>
        <v>13.648066666666665</v>
      </c>
      <c r="G2627" s="3">
        <f t="shared" si="370"/>
        <v>0.98</v>
      </c>
      <c r="H2627" t="str">
        <f t="shared" si="371"/>
        <v>Charge</v>
      </c>
      <c r="I2627" s="3">
        <f t="shared" ref="I2627:I2690" si="376">R2626</f>
        <v>340</v>
      </c>
      <c r="J2627" s="3">
        <f t="shared" ref="J2627:J2690" si="377">IF(INT(A2627)=INT(A2626), J2626 + N2626, 0)</f>
        <v>0</v>
      </c>
      <c r="K2627" s="3">
        <f>MIN(Inputs!$B$2, (Inputs!$B$8 - I2627)/Inputs!$B$9)</f>
        <v>0</v>
      </c>
      <c r="L2627" s="3">
        <f>MAX(MIN(Inputs!$B$2, I2627*Inputs!$B$10, Inputs!$B$8*Inputs!$B$4 - J2627), 0)</f>
        <v>170</v>
      </c>
      <c r="M2627" s="3">
        <f t="shared" si="372"/>
        <v>0</v>
      </c>
      <c r="N2627" s="3">
        <f t="shared" si="373"/>
        <v>0</v>
      </c>
      <c r="O2627" s="3">
        <f>IF(H2627="Reg", MIN(Inputs!$B$2, I2627*Inputs!$B$10, (Inputs!$B$8-I2627)/Inputs!$B$9), 0)</f>
        <v>0</v>
      </c>
      <c r="P2627" s="3">
        <f t="shared" si="374"/>
        <v>0</v>
      </c>
      <c r="Q2627" s="3">
        <f t="shared" si="375"/>
        <v>0</v>
      </c>
      <c r="R2627" s="3">
        <f>I2627 + M2627*Inputs!$B$9 - N2627/Inputs!$B$10</f>
        <v>340</v>
      </c>
    </row>
    <row r="2628" spans="1:18" x14ac:dyDescent="0.3">
      <c r="A2628" s="4">
        <v>46132.416666666657</v>
      </c>
      <c r="B2628" s="3">
        <v>14.995000000000001</v>
      </c>
      <c r="C2628" s="3">
        <v>0.98</v>
      </c>
      <c r="D2628" s="3">
        <f t="shared" si="369"/>
        <v>34.290416666666665</v>
      </c>
      <c r="E2628" s="3">
        <f>MAX(B2628 - D2628/Inputs!$B$5, 0)</f>
        <v>0</v>
      </c>
      <c r="F2628" s="3">
        <f>MAX(D2628*Inputs!$B$5 - B2628, 0)</f>
        <v>15.180566666666664</v>
      </c>
      <c r="G2628" s="3">
        <f t="shared" si="370"/>
        <v>0.98</v>
      </c>
      <c r="H2628" t="str">
        <f t="shared" si="371"/>
        <v>Charge</v>
      </c>
      <c r="I2628" s="3">
        <f t="shared" si="376"/>
        <v>340</v>
      </c>
      <c r="J2628" s="3">
        <f t="shared" si="377"/>
        <v>0</v>
      </c>
      <c r="K2628" s="3">
        <f>MIN(Inputs!$B$2, (Inputs!$B$8 - I2628)/Inputs!$B$9)</f>
        <v>0</v>
      </c>
      <c r="L2628" s="3">
        <f>MAX(MIN(Inputs!$B$2, I2628*Inputs!$B$10, Inputs!$B$8*Inputs!$B$4 - J2628), 0)</f>
        <v>170</v>
      </c>
      <c r="M2628" s="3">
        <f t="shared" si="372"/>
        <v>0</v>
      </c>
      <c r="N2628" s="3">
        <f t="shared" si="373"/>
        <v>0</v>
      </c>
      <c r="O2628" s="3">
        <f>IF(H2628="Reg", MIN(Inputs!$B$2, I2628*Inputs!$B$10, (Inputs!$B$8-I2628)/Inputs!$B$9), 0)</f>
        <v>0</v>
      </c>
      <c r="P2628" s="3">
        <f t="shared" si="374"/>
        <v>0</v>
      </c>
      <c r="Q2628" s="3">
        <f t="shared" si="375"/>
        <v>0</v>
      </c>
      <c r="R2628" s="3">
        <f>I2628 + M2628*Inputs!$B$9 - N2628/Inputs!$B$10</f>
        <v>340</v>
      </c>
    </row>
    <row r="2629" spans="1:18" x14ac:dyDescent="0.3">
      <c r="A2629" s="4">
        <v>46132.458333333343</v>
      </c>
      <c r="B2629" s="3">
        <v>14.91</v>
      </c>
      <c r="C2629" s="3">
        <v>0.5</v>
      </c>
      <c r="D2629" s="3">
        <f t="shared" si="369"/>
        <v>34.290416666666665</v>
      </c>
      <c r="E2629" s="3">
        <f>MAX(B2629 - D2629/Inputs!$B$5, 0)</f>
        <v>0</v>
      </c>
      <c r="F2629" s="3">
        <f>MAX(D2629*Inputs!$B$5 - B2629, 0)</f>
        <v>15.265566666666665</v>
      </c>
      <c r="G2629" s="3">
        <f t="shared" si="370"/>
        <v>0.5</v>
      </c>
      <c r="H2629" t="str">
        <f t="shared" si="371"/>
        <v>Charge</v>
      </c>
      <c r="I2629" s="3">
        <f t="shared" si="376"/>
        <v>340</v>
      </c>
      <c r="J2629" s="3">
        <f t="shared" si="377"/>
        <v>0</v>
      </c>
      <c r="K2629" s="3">
        <f>MIN(Inputs!$B$2, (Inputs!$B$8 - I2629)/Inputs!$B$9)</f>
        <v>0</v>
      </c>
      <c r="L2629" s="3">
        <f>MAX(MIN(Inputs!$B$2, I2629*Inputs!$B$10, Inputs!$B$8*Inputs!$B$4 - J2629), 0)</f>
        <v>170</v>
      </c>
      <c r="M2629" s="3">
        <f t="shared" si="372"/>
        <v>0</v>
      </c>
      <c r="N2629" s="3">
        <f t="shared" si="373"/>
        <v>0</v>
      </c>
      <c r="O2629" s="3">
        <f>IF(H2629="Reg", MIN(Inputs!$B$2, I2629*Inputs!$B$10, (Inputs!$B$8-I2629)/Inputs!$B$9), 0)</f>
        <v>0</v>
      </c>
      <c r="P2629" s="3">
        <f t="shared" si="374"/>
        <v>0</v>
      </c>
      <c r="Q2629" s="3">
        <f t="shared" si="375"/>
        <v>0</v>
      </c>
      <c r="R2629" s="3">
        <f>I2629 + M2629*Inputs!$B$9 - N2629/Inputs!$B$10</f>
        <v>340</v>
      </c>
    </row>
    <row r="2630" spans="1:18" x14ac:dyDescent="0.3">
      <c r="A2630" s="4">
        <v>46132.5</v>
      </c>
      <c r="B2630" s="3">
        <v>20.587500000000002</v>
      </c>
      <c r="C2630" s="3">
        <v>0.51</v>
      </c>
      <c r="D2630" s="3">
        <f t="shared" si="369"/>
        <v>34.290416666666665</v>
      </c>
      <c r="E2630" s="3">
        <f>MAX(B2630 - D2630/Inputs!$B$5, 0)</f>
        <v>0</v>
      </c>
      <c r="F2630" s="3">
        <f>MAX(D2630*Inputs!$B$5 - B2630, 0)</f>
        <v>9.5880666666666627</v>
      </c>
      <c r="G2630" s="3">
        <f t="shared" si="370"/>
        <v>0.51</v>
      </c>
      <c r="H2630" t="str">
        <f t="shared" si="371"/>
        <v>Charge</v>
      </c>
      <c r="I2630" s="3">
        <f t="shared" si="376"/>
        <v>340</v>
      </c>
      <c r="J2630" s="3">
        <f t="shared" si="377"/>
        <v>0</v>
      </c>
      <c r="K2630" s="3">
        <f>MIN(Inputs!$B$2, (Inputs!$B$8 - I2630)/Inputs!$B$9)</f>
        <v>0</v>
      </c>
      <c r="L2630" s="3">
        <f>MAX(MIN(Inputs!$B$2, I2630*Inputs!$B$10, Inputs!$B$8*Inputs!$B$4 - J2630), 0)</f>
        <v>170</v>
      </c>
      <c r="M2630" s="3">
        <f t="shared" si="372"/>
        <v>0</v>
      </c>
      <c r="N2630" s="3">
        <f t="shared" si="373"/>
        <v>0</v>
      </c>
      <c r="O2630" s="3">
        <f>IF(H2630="Reg", MIN(Inputs!$B$2, I2630*Inputs!$B$10, (Inputs!$B$8-I2630)/Inputs!$B$9), 0)</f>
        <v>0</v>
      </c>
      <c r="P2630" s="3">
        <f t="shared" si="374"/>
        <v>0</v>
      </c>
      <c r="Q2630" s="3">
        <f t="shared" si="375"/>
        <v>0</v>
      </c>
      <c r="R2630" s="3">
        <f>I2630 + M2630*Inputs!$B$9 - N2630/Inputs!$B$10</f>
        <v>340</v>
      </c>
    </row>
    <row r="2631" spans="1:18" x14ac:dyDescent="0.3">
      <c r="A2631" s="4">
        <v>46132.541666666657</v>
      </c>
      <c r="B2631" s="3">
        <v>29.1875</v>
      </c>
      <c r="C2631" s="3">
        <v>0.73</v>
      </c>
      <c r="D2631" s="3">
        <f t="shared" si="369"/>
        <v>34.290416666666665</v>
      </c>
      <c r="E2631" s="3">
        <f>MAX(B2631 - D2631/Inputs!$B$5, 0)</f>
        <v>0</v>
      </c>
      <c r="F2631" s="3">
        <f>MAX(D2631*Inputs!$B$5 - B2631, 0)</f>
        <v>0.98806666666666487</v>
      </c>
      <c r="G2631" s="3">
        <f t="shared" si="370"/>
        <v>0.73</v>
      </c>
      <c r="H2631" t="str">
        <f t="shared" si="371"/>
        <v>Charge</v>
      </c>
      <c r="I2631" s="3">
        <f t="shared" si="376"/>
        <v>340</v>
      </c>
      <c r="J2631" s="3">
        <f t="shared" si="377"/>
        <v>0</v>
      </c>
      <c r="K2631" s="3">
        <f>MIN(Inputs!$B$2, (Inputs!$B$8 - I2631)/Inputs!$B$9)</f>
        <v>0</v>
      </c>
      <c r="L2631" s="3">
        <f>MAX(MIN(Inputs!$B$2, I2631*Inputs!$B$10, Inputs!$B$8*Inputs!$B$4 - J2631), 0)</f>
        <v>170</v>
      </c>
      <c r="M2631" s="3">
        <f t="shared" si="372"/>
        <v>0</v>
      </c>
      <c r="N2631" s="3">
        <f t="shared" si="373"/>
        <v>0</v>
      </c>
      <c r="O2631" s="3">
        <f>IF(H2631="Reg", MIN(Inputs!$B$2, I2631*Inputs!$B$10, (Inputs!$B$8-I2631)/Inputs!$B$9), 0)</f>
        <v>0</v>
      </c>
      <c r="P2631" s="3">
        <f t="shared" si="374"/>
        <v>0</v>
      </c>
      <c r="Q2631" s="3">
        <f t="shared" si="375"/>
        <v>0</v>
      </c>
      <c r="R2631" s="3">
        <f>I2631 + M2631*Inputs!$B$9 - N2631/Inputs!$B$10</f>
        <v>340</v>
      </c>
    </row>
    <row r="2632" spans="1:18" x14ac:dyDescent="0.3">
      <c r="A2632" s="4">
        <v>46132.583333333343</v>
      </c>
      <c r="B2632" s="3">
        <v>35.155000000000001</v>
      </c>
      <c r="C2632" s="3">
        <v>1</v>
      </c>
      <c r="D2632" s="3">
        <f t="shared" si="369"/>
        <v>34.290416666666665</v>
      </c>
      <c r="E2632" s="3">
        <f>MAX(B2632 - D2632/Inputs!$B$5, 0)</f>
        <v>0</v>
      </c>
      <c r="F2632" s="3">
        <f>MAX(D2632*Inputs!$B$5 - B2632, 0)</f>
        <v>0</v>
      </c>
      <c r="G2632" s="3">
        <f t="shared" si="370"/>
        <v>1</v>
      </c>
      <c r="H2632" t="str">
        <f t="shared" si="371"/>
        <v>Reg</v>
      </c>
      <c r="I2632" s="3">
        <f t="shared" si="376"/>
        <v>340</v>
      </c>
      <c r="J2632" s="3">
        <f t="shared" si="377"/>
        <v>0</v>
      </c>
      <c r="K2632" s="3">
        <f>MIN(Inputs!$B$2, (Inputs!$B$8 - I2632)/Inputs!$B$9)</f>
        <v>0</v>
      </c>
      <c r="L2632" s="3">
        <f>MAX(MIN(Inputs!$B$2, I2632*Inputs!$B$10, Inputs!$B$8*Inputs!$B$4 - J2632), 0)</f>
        <v>170</v>
      </c>
      <c r="M2632" s="3">
        <f t="shared" si="372"/>
        <v>0</v>
      </c>
      <c r="N2632" s="3">
        <f t="shared" si="373"/>
        <v>0</v>
      </c>
      <c r="O2632" s="3">
        <f>IF(H2632="Reg", MIN(Inputs!$B$2, I2632*Inputs!$B$10, (Inputs!$B$8-I2632)/Inputs!$B$9), 0)</f>
        <v>0</v>
      </c>
      <c r="P2632" s="3">
        <f t="shared" si="374"/>
        <v>0</v>
      </c>
      <c r="Q2632" s="3">
        <f t="shared" si="375"/>
        <v>0</v>
      </c>
      <c r="R2632" s="3">
        <f>I2632 + M2632*Inputs!$B$9 - N2632/Inputs!$B$10</f>
        <v>340</v>
      </c>
    </row>
    <row r="2633" spans="1:18" x14ac:dyDescent="0.3">
      <c r="A2633" s="4">
        <v>46132.625</v>
      </c>
      <c r="B2633" s="3">
        <v>46.357500000000002</v>
      </c>
      <c r="C2633" s="3">
        <v>1.04</v>
      </c>
      <c r="D2633" s="3">
        <f t="shared" si="369"/>
        <v>34.290416666666665</v>
      </c>
      <c r="E2633" s="3">
        <f>MAX(B2633 - D2633/Inputs!$B$5, 0)</f>
        <v>7.3911174242424309</v>
      </c>
      <c r="F2633" s="3">
        <f>MAX(D2633*Inputs!$B$5 - B2633, 0)</f>
        <v>0</v>
      </c>
      <c r="G2633" s="3">
        <f t="shared" si="370"/>
        <v>1.04</v>
      </c>
      <c r="H2633" t="str">
        <f t="shared" si="371"/>
        <v>Discharge</v>
      </c>
      <c r="I2633" s="3">
        <f t="shared" si="376"/>
        <v>340</v>
      </c>
      <c r="J2633" s="3">
        <f t="shared" si="377"/>
        <v>0</v>
      </c>
      <c r="K2633" s="3">
        <f>MIN(Inputs!$B$2, (Inputs!$B$8 - I2633)/Inputs!$B$9)</f>
        <v>0</v>
      </c>
      <c r="L2633" s="3">
        <f>MAX(MIN(Inputs!$B$2, I2633*Inputs!$B$10, Inputs!$B$8*Inputs!$B$4 - J2633), 0)</f>
        <v>170</v>
      </c>
      <c r="M2633" s="3">
        <f t="shared" si="372"/>
        <v>0</v>
      </c>
      <c r="N2633" s="3">
        <f t="shared" si="373"/>
        <v>170</v>
      </c>
      <c r="O2633" s="3">
        <f>IF(H2633="Reg", MIN(Inputs!$B$2, I2633*Inputs!$B$10, (Inputs!$B$8-I2633)/Inputs!$B$9), 0)</f>
        <v>0</v>
      </c>
      <c r="P2633" s="3">
        <f t="shared" si="374"/>
        <v>7880.7750000000005</v>
      </c>
      <c r="Q2633" s="3">
        <f t="shared" si="375"/>
        <v>0</v>
      </c>
      <c r="R2633" s="3">
        <f>I2633 + M2633*Inputs!$B$9 - N2633/Inputs!$B$10</f>
        <v>158.77939109773115</v>
      </c>
    </row>
    <row r="2634" spans="1:18" x14ac:dyDescent="0.3">
      <c r="A2634" s="4">
        <v>46132.666666666657</v>
      </c>
      <c r="B2634" s="3">
        <v>42.805</v>
      </c>
      <c r="C2634" s="3">
        <v>1.24</v>
      </c>
      <c r="D2634" s="3">
        <f t="shared" si="369"/>
        <v>34.290416666666665</v>
      </c>
      <c r="E2634" s="3">
        <f>MAX(B2634 - D2634/Inputs!$B$5, 0)</f>
        <v>3.8386174242424289</v>
      </c>
      <c r="F2634" s="3">
        <f>MAX(D2634*Inputs!$B$5 - B2634, 0)</f>
        <v>0</v>
      </c>
      <c r="G2634" s="3">
        <f t="shared" si="370"/>
        <v>1.24</v>
      </c>
      <c r="H2634" t="str">
        <f t="shared" si="371"/>
        <v>Discharge</v>
      </c>
      <c r="I2634" s="3">
        <f t="shared" si="376"/>
        <v>158.77939109773115</v>
      </c>
      <c r="J2634" s="3">
        <f t="shared" si="377"/>
        <v>170</v>
      </c>
      <c r="K2634" s="3">
        <f>MIN(Inputs!$B$2, (Inputs!$B$8 - I2634)/Inputs!$B$9)</f>
        <v>170</v>
      </c>
      <c r="L2634" s="3">
        <f>MAX(MIN(Inputs!$B$2, I2634*Inputs!$B$10, Inputs!$B$8*Inputs!$B$4 - J2634), 0)</f>
        <v>148.94827166799323</v>
      </c>
      <c r="M2634" s="3">
        <f t="shared" si="372"/>
        <v>0</v>
      </c>
      <c r="N2634" s="3">
        <f t="shared" si="373"/>
        <v>148.94827166799323</v>
      </c>
      <c r="O2634" s="3">
        <f>IF(H2634="Reg", MIN(Inputs!$B$2, I2634*Inputs!$B$10, (Inputs!$B$8-I2634)/Inputs!$B$9), 0)</f>
        <v>0</v>
      </c>
      <c r="P2634" s="3">
        <f t="shared" si="374"/>
        <v>6375.7307687484499</v>
      </c>
      <c r="Q2634" s="3">
        <f t="shared" si="375"/>
        <v>0</v>
      </c>
      <c r="R2634" s="3">
        <f>I2634 + M2634*Inputs!$B$9 - N2634/Inputs!$B$10</f>
        <v>0</v>
      </c>
    </row>
    <row r="2635" spans="1:18" x14ac:dyDescent="0.3">
      <c r="A2635" s="4">
        <v>46132.708333333343</v>
      </c>
      <c r="B2635" s="3">
        <v>34.032499999999999</v>
      </c>
      <c r="C2635" s="3">
        <v>1.04</v>
      </c>
      <c r="D2635" s="3">
        <f t="shared" si="369"/>
        <v>34.290416666666665</v>
      </c>
      <c r="E2635" s="3">
        <f>MAX(B2635 - D2635/Inputs!$B$5, 0)</f>
        <v>0</v>
      </c>
      <c r="F2635" s="3">
        <f>MAX(D2635*Inputs!$B$5 - B2635, 0)</f>
        <v>0</v>
      </c>
      <c r="G2635" s="3">
        <f t="shared" si="370"/>
        <v>1.04</v>
      </c>
      <c r="H2635" t="str">
        <f t="shared" si="371"/>
        <v>Reg</v>
      </c>
      <c r="I2635" s="3">
        <f t="shared" si="376"/>
        <v>0</v>
      </c>
      <c r="J2635" s="3">
        <f t="shared" si="377"/>
        <v>318.94827166799325</v>
      </c>
      <c r="K2635" s="3">
        <f>MIN(Inputs!$B$2, (Inputs!$B$8 - I2635)/Inputs!$B$9)</f>
        <v>170</v>
      </c>
      <c r="L2635" s="3">
        <f>MAX(MIN(Inputs!$B$2, I2635*Inputs!$B$10, Inputs!$B$8*Inputs!$B$4 - J2635), 0)</f>
        <v>0</v>
      </c>
      <c r="M2635" s="3">
        <f t="shared" si="372"/>
        <v>0</v>
      </c>
      <c r="N2635" s="3">
        <f t="shared" si="373"/>
        <v>0</v>
      </c>
      <c r="O2635" s="3">
        <f>IF(H2635="Reg", MIN(Inputs!$B$2, I2635*Inputs!$B$10, (Inputs!$B$8-I2635)/Inputs!$B$9), 0)</f>
        <v>0</v>
      </c>
      <c r="P2635" s="3">
        <f t="shared" si="374"/>
        <v>0</v>
      </c>
      <c r="Q2635" s="3">
        <f t="shared" si="375"/>
        <v>0</v>
      </c>
      <c r="R2635" s="3">
        <f>I2635 + M2635*Inputs!$B$9 - N2635/Inputs!$B$10</f>
        <v>0</v>
      </c>
    </row>
    <row r="2636" spans="1:18" x14ac:dyDescent="0.3">
      <c r="A2636" s="4">
        <v>46132.75</v>
      </c>
      <c r="B2636" s="3">
        <v>44.522500000000001</v>
      </c>
      <c r="C2636" s="3">
        <v>34.25</v>
      </c>
      <c r="D2636" s="3">
        <f t="shared" si="369"/>
        <v>34.290416666666665</v>
      </c>
      <c r="E2636" s="3">
        <f>MAX(B2636 - D2636/Inputs!$B$5, 0)</f>
        <v>5.55611742424243</v>
      </c>
      <c r="F2636" s="3">
        <f>MAX(D2636*Inputs!$B$5 - B2636, 0)</f>
        <v>0</v>
      </c>
      <c r="G2636" s="3">
        <f t="shared" si="370"/>
        <v>34.25</v>
      </c>
      <c r="H2636" t="str">
        <f t="shared" si="371"/>
        <v>Reg</v>
      </c>
      <c r="I2636" s="3">
        <f t="shared" si="376"/>
        <v>0</v>
      </c>
      <c r="J2636" s="3">
        <f t="shared" si="377"/>
        <v>318.94827166799325</v>
      </c>
      <c r="K2636" s="3">
        <f>MIN(Inputs!$B$2, (Inputs!$B$8 - I2636)/Inputs!$B$9)</f>
        <v>170</v>
      </c>
      <c r="L2636" s="3">
        <f>MAX(MIN(Inputs!$B$2, I2636*Inputs!$B$10, Inputs!$B$8*Inputs!$B$4 - J2636), 0)</f>
        <v>0</v>
      </c>
      <c r="M2636" s="3">
        <f t="shared" si="372"/>
        <v>0</v>
      </c>
      <c r="N2636" s="3">
        <f t="shared" si="373"/>
        <v>0</v>
      </c>
      <c r="O2636" s="3">
        <f>IF(H2636="Reg", MIN(Inputs!$B$2, I2636*Inputs!$B$10, (Inputs!$B$8-I2636)/Inputs!$B$9), 0)</f>
        <v>0</v>
      </c>
      <c r="P2636" s="3">
        <f t="shared" si="374"/>
        <v>0</v>
      </c>
      <c r="Q2636" s="3">
        <f t="shared" si="375"/>
        <v>0</v>
      </c>
      <c r="R2636" s="3">
        <f>I2636 + M2636*Inputs!$B$9 - N2636/Inputs!$B$10</f>
        <v>0</v>
      </c>
    </row>
    <row r="2637" spans="1:18" x14ac:dyDescent="0.3">
      <c r="A2637" s="4">
        <v>46132.791666666657</v>
      </c>
      <c r="B2637" s="3">
        <v>92.857500000000002</v>
      </c>
      <c r="C2637" s="3">
        <v>55.02</v>
      </c>
      <c r="D2637" s="3">
        <f t="shared" si="369"/>
        <v>34.290416666666665</v>
      </c>
      <c r="E2637" s="3">
        <f>MAX(B2637 - D2637/Inputs!$B$5, 0)</f>
        <v>53.891117424242431</v>
      </c>
      <c r="F2637" s="3">
        <f>MAX(D2637*Inputs!$B$5 - B2637, 0)</f>
        <v>0</v>
      </c>
      <c r="G2637" s="3">
        <f t="shared" si="370"/>
        <v>55.02</v>
      </c>
      <c r="H2637" t="str">
        <f t="shared" si="371"/>
        <v>Reg</v>
      </c>
      <c r="I2637" s="3">
        <f t="shared" si="376"/>
        <v>0</v>
      </c>
      <c r="J2637" s="3">
        <f t="shared" si="377"/>
        <v>318.94827166799325</v>
      </c>
      <c r="K2637" s="3">
        <f>MIN(Inputs!$B$2, (Inputs!$B$8 - I2637)/Inputs!$B$9)</f>
        <v>170</v>
      </c>
      <c r="L2637" s="3">
        <f>MAX(MIN(Inputs!$B$2, I2637*Inputs!$B$10, Inputs!$B$8*Inputs!$B$4 - J2637), 0)</f>
        <v>0</v>
      </c>
      <c r="M2637" s="3">
        <f t="shared" si="372"/>
        <v>0</v>
      </c>
      <c r="N2637" s="3">
        <f t="shared" si="373"/>
        <v>0</v>
      </c>
      <c r="O2637" s="3">
        <f>IF(H2637="Reg", MIN(Inputs!$B$2, I2637*Inputs!$B$10, (Inputs!$B$8-I2637)/Inputs!$B$9), 0)</f>
        <v>0</v>
      </c>
      <c r="P2637" s="3">
        <f t="shared" si="374"/>
        <v>0</v>
      </c>
      <c r="Q2637" s="3">
        <f t="shared" si="375"/>
        <v>0</v>
      </c>
      <c r="R2637" s="3">
        <f>I2637 + M2637*Inputs!$B$9 - N2637/Inputs!$B$10</f>
        <v>0</v>
      </c>
    </row>
    <row r="2638" spans="1:18" x14ac:dyDescent="0.3">
      <c r="A2638" s="4">
        <v>46132.833333333343</v>
      </c>
      <c r="B2638" s="3">
        <v>84.977500000000006</v>
      </c>
      <c r="C2638" s="3">
        <v>34.15</v>
      </c>
      <c r="D2638" s="3">
        <f t="shared" si="369"/>
        <v>34.290416666666665</v>
      </c>
      <c r="E2638" s="3">
        <f>MAX(B2638 - D2638/Inputs!$B$5, 0)</f>
        <v>46.011117424242435</v>
      </c>
      <c r="F2638" s="3">
        <f>MAX(D2638*Inputs!$B$5 - B2638, 0)</f>
        <v>0</v>
      </c>
      <c r="G2638" s="3">
        <f t="shared" si="370"/>
        <v>34.15</v>
      </c>
      <c r="H2638" t="str">
        <f t="shared" si="371"/>
        <v>Discharge</v>
      </c>
      <c r="I2638" s="3">
        <f t="shared" si="376"/>
        <v>0</v>
      </c>
      <c r="J2638" s="3">
        <f t="shared" si="377"/>
        <v>318.94827166799325</v>
      </c>
      <c r="K2638" s="3">
        <f>MIN(Inputs!$B$2, (Inputs!$B$8 - I2638)/Inputs!$B$9)</f>
        <v>170</v>
      </c>
      <c r="L2638" s="3">
        <f>MAX(MIN(Inputs!$B$2, I2638*Inputs!$B$10, Inputs!$B$8*Inputs!$B$4 - J2638), 0)</f>
        <v>0</v>
      </c>
      <c r="M2638" s="3">
        <f t="shared" si="372"/>
        <v>0</v>
      </c>
      <c r="N2638" s="3">
        <f t="shared" si="373"/>
        <v>0</v>
      </c>
      <c r="O2638" s="3">
        <f>IF(H2638="Reg", MIN(Inputs!$B$2, I2638*Inputs!$B$10, (Inputs!$B$8-I2638)/Inputs!$B$9), 0)</f>
        <v>0</v>
      </c>
      <c r="P2638" s="3">
        <f t="shared" si="374"/>
        <v>0</v>
      </c>
      <c r="Q2638" s="3">
        <f t="shared" si="375"/>
        <v>0</v>
      </c>
      <c r="R2638" s="3">
        <f>I2638 + M2638*Inputs!$B$9 - N2638/Inputs!$B$10</f>
        <v>0</v>
      </c>
    </row>
    <row r="2639" spans="1:18" x14ac:dyDescent="0.3">
      <c r="A2639" s="4">
        <v>46132.875</v>
      </c>
      <c r="B2639" s="3">
        <v>68.097499999999997</v>
      </c>
      <c r="C2639" s="3">
        <v>14.9</v>
      </c>
      <c r="D2639" s="3">
        <f t="shared" si="369"/>
        <v>34.290416666666665</v>
      </c>
      <c r="E2639" s="3">
        <f>MAX(B2639 - D2639/Inputs!$B$5, 0)</f>
        <v>29.131117424242426</v>
      </c>
      <c r="F2639" s="3">
        <f>MAX(D2639*Inputs!$B$5 - B2639, 0)</f>
        <v>0</v>
      </c>
      <c r="G2639" s="3">
        <f t="shared" si="370"/>
        <v>14.9</v>
      </c>
      <c r="H2639" t="str">
        <f t="shared" si="371"/>
        <v>Discharge</v>
      </c>
      <c r="I2639" s="3">
        <f t="shared" si="376"/>
        <v>0</v>
      </c>
      <c r="J2639" s="3">
        <f t="shared" si="377"/>
        <v>318.94827166799325</v>
      </c>
      <c r="K2639" s="3">
        <f>MIN(Inputs!$B$2, (Inputs!$B$8 - I2639)/Inputs!$B$9)</f>
        <v>170</v>
      </c>
      <c r="L2639" s="3">
        <f>MAX(MIN(Inputs!$B$2, I2639*Inputs!$B$10, Inputs!$B$8*Inputs!$B$4 - J2639), 0)</f>
        <v>0</v>
      </c>
      <c r="M2639" s="3">
        <f t="shared" si="372"/>
        <v>0</v>
      </c>
      <c r="N2639" s="3">
        <f t="shared" si="373"/>
        <v>0</v>
      </c>
      <c r="O2639" s="3">
        <f>IF(H2639="Reg", MIN(Inputs!$B$2, I2639*Inputs!$B$10, (Inputs!$B$8-I2639)/Inputs!$B$9), 0)</f>
        <v>0</v>
      </c>
      <c r="P2639" s="3">
        <f t="shared" si="374"/>
        <v>0</v>
      </c>
      <c r="Q2639" s="3">
        <f t="shared" si="375"/>
        <v>0</v>
      </c>
      <c r="R2639" s="3">
        <f>I2639 + M2639*Inputs!$B$9 - N2639/Inputs!$B$10</f>
        <v>0</v>
      </c>
    </row>
    <row r="2640" spans="1:18" x14ac:dyDescent="0.3">
      <c r="A2640" s="4">
        <v>46132.916666666657</v>
      </c>
      <c r="B2640" s="3">
        <v>44.737499999999997</v>
      </c>
      <c r="C2640" s="3">
        <v>9.67</v>
      </c>
      <c r="D2640" s="3">
        <f t="shared" si="369"/>
        <v>34.290416666666665</v>
      </c>
      <c r="E2640" s="3">
        <f>MAX(B2640 - D2640/Inputs!$B$5, 0)</f>
        <v>5.7711174242424264</v>
      </c>
      <c r="F2640" s="3">
        <f>MAX(D2640*Inputs!$B$5 - B2640, 0)</f>
        <v>0</v>
      </c>
      <c r="G2640" s="3">
        <f t="shared" si="370"/>
        <v>9.67</v>
      </c>
      <c r="H2640" t="str">
        <f t="shared" si="371"/>
        <v>Reg</v>
      </c>
      <c r="I2640" s="3">
        <f t="shared" si="376"/>
        <v>0</v>
      </c>
      <c r="J2640" s="3">
        <f t="shared" si="377"/>
        <v>318.94827166799325</v>
      </c>
      <c r="K2640" s="3">
        <f>MIN(Inputs!$B$2, (Inputs!$B$8 - I2640)/Inputs!$B$9)</f>
        <v>170</v>
      </c>
      <c r="L2640" s="3">
        <f>MAX(MIN(Inputs!$B$2, I2640*Inputs!$B$10, Inputs!$B$8*Inputs!$B$4 - J2640), 0)</f>
        <v>0</v>
      </c>
      <c r="M2640" s="3">
        <f t="shared" si="372"/>
        <v>0</v>
      </c>
      <c r="N2640" s="3">
        <f t="shared" si="373"/>
        <v>0</v>
      </c>
      <c r="O2640" s="3">
        <f>IF(H2640="Reg", MIN(Inputs!$B$2, I2640*Inputs!$B$10, (Inputs!$B$8-I2640)/Inputs!$B$9), 0)</f>
        <v>0</v>
      </c>
      <c r="P2640" s="3">
        <f t="shared" si="374"/>
        <v>0</v>
      </c>
      <c r="Q2640" s="3">
        <f t="shared" si="375"/>
        <v>0</v>
      </c>
      <c r="R2640" s="3">
        <f>I2640 + M2640*Inputs!$B$9 - N2640/Inputs!$B$10</f>
        <v>0</v>
      </c>
    </row>
    <row r="2641" spans="1:18" x14ac:dyDescent="0.3">
      <c r="A2641" s="4">
        <v>46132.958333333343</v>
      </c>
      <c r="B2641" s="3">
        <v>25.83</v>
      </c>
      <c r="C2641" s="3">
        <v>1</v>
      </c>
      <c r="D2641" s="3">
        <f t="shared" si="369"/>
        <v>34.290416666666665</v>
      </c>
      <c r="E2641" s="3">
        <f>MAX(B2641 - D2641/Inputs!$B$5, 0)</f>
        <v>0</v>
      </c>
      <c r="F2641" s="3">
        <f>MAX(D2641*Inputs!$B$5 - B2641, 0)</f>
        <v>4.3455666666666666</v>
      </c>
      <c r="G2641" s="3">
        <f t="shared" si="370"/>
        <v>1</v>
      </c>
      <c r="H2641" t="str">
        <f t="shared" si="371"/>
        <v>Charge</v>
      </c>
      <c r="I2641" s="3">
        <f t="shared" si="376"/>
        <v>0</v>
      </c>
      <c r="J2641" s="3">
        <f t="shared" si="377"/>
        <v>318.94827166799325</v>
      </c>
      <c r="K2641" s="3">
        <f>MIN(Inputs!$B$2, (Inputs!$B$8 - I2641)/Inputs!$B$9)</f>
        <v>170</v>
      </c>
      <c r="L2641" s="3">
        <f>MAX(MIN(Inputs!$B$2, I2641*Inputs!$B$10, Inputs!$B$8*Inputs!$B$4 - J2641), 0)</f>
        <v>0</v>
      </c>
      <c r="M2641" s="3">
        <f t="shared" si="372"/>
        <v>170</v>
      </c>
      <c r="N2641" s="3">
        <f t="shared" si="373"/>
        <v>0</v>
      </c>
      <c r="O2641" s="3">
        <f>IF(H2641="Reg", MIN(Inputs!$B$2, I2641*Inputs!$B$10, (Inputs!$B$8-I2641)/Inputs!$B$9), 0)</f>
        <v>0</v>
      </c>
      <c r="P2641" s="3">
        <f t="shared" si="374"/>
        <v>-4391.0999999999995</v>
      </c>
      <c r="Q2641" s="3">
        <f t="shared" si="375"/>
        <v>0</v>
      </c>
      <c r="R2641" s="3">
        <f>I2641 + M2641*Inputs!$B$9 - N2641/Inputs!$B$10</f>
        <v>159.4741358339966</v>
      </c>
    </row>
    <row r="2642" spans="1:18" x14ac:dyDescent="0.3">
      <c r="A2642" s="4">
        <v>46133</v>
      </c>
      <c r="B2642" s="3">
        <v>22.59</v>
      </c>
      <c r="C2642" s="3">
        <v>1</v>
      </c>
      <c r="D2642" s="3">
        <f t="shared" si="369"/>
        <v>26.725104166666664</v>
      </c>
      <c r="E2642" s="3">
        <f>MAX(B2642 - D2642/Inputs!$B$5, 0)</f>
        <v>0</v>
      </c>
      <c r="F2642" s="3">
        <f>MAX(D2642*Inputs!$B$5 - B2642, 0)</f>
        <v>0.92809166666666343</v>
      </c>
      <c r="G2642" s="3">
        <f t="shared" si="370"/>
        <v>1</v>
      </c>
      <c r="H2642" t="str">
        <f t="shared" si="371"/>
        <v>Reg</v>
      </c>
      <c r="I2642" s="3">
        <f t="shared" si="376"/>
        <v>159.4741358339966</v>
      </c>
      <c r="J2642" s="3">
        <f t="shared" si="377"/>
        <v>0</v>
      </c>
      <c r="K2642" s="3">
        <f>MIN(Inputs!$B$2, (Inputs!$B$8 - I2642)/Inputs!$B$9)</f>
        <v>170</v>
      </c>
      <c r="L2642" s="3">
        <f>MAX(MIN(Inputs!$B$2, I2642*Inputs!$B$10, Inputs!$B$8*Inputs!$B$4 - J2642), 0)</f>
        <v>149.6</v>
      </c>
      <c r="M2642" s="3">
        <f t="shared" si="372"/>
        <v>0</v>
      </c>
      <c r="N2642" s="3">
        <f t="shared" si="373"/>
        <v>0</v>
      </c>
      <c r="O2642" s="3">
        <f>IF(H2642="Reg", MIN(Inputs!$B$2, I2642*Inputs!$B$10, (Inputs!$B$8-I2642)/Inputs!$B$9), 0)</f>
        <v>149.6</v>
      </c>
      <c r="P2642" s="3">
        <f t="shared" si="374"/>
        <v>0</v>
      </c>
      <c r="Q2642" s="3">
        <f t="shared" si="375"/>
        <v>149.6</v>
      </c>
      <c r="R2642" s="3">
        <f>I2642 + M2642*Inputs!$B$9 - N2642/Inputs!$B$10</f>
        <v>159.4741358339966</v>
      </c>
    </row>
    <row r="2643" spans="1:18" x14ac:dyDescent="0.3">
      <c r="A2643" s="4">
        <v>46133.041666666657</v>
      </c>
      <c r="B2643" s="3">
        <v>22.545000000000002</v>
      </c>
      <c r="C2643" s="3">
        <v>1</v>
      </c>
      <c r="D2643" s="3">
        <f t="shared" si="369"/>
        <v>26.725104166666664</v>
      </c>
      <c r="E2643" s="3">
        <f>MAX(B2643 - D2643/Inputs!$B$5, 0)</f>
        <v>0</v>
      </c>
      <c r="F2643" s="3">
        <f>MAX(D2643*Inputs!$B$5 - B2643, 0)</f>
        <v>0.97309166666666158</v>
      </c>
      <c r="G2643" s="3">
        <f t="shared" si="370"/>
        <v>1</v>
      </c>
      <c r="H2643" t="str">
        <f t="shared" si="371"/>
        <v>Reg</v>
      </c>
      <c r="I2643" s="3">
        <f t="shared" si="376"/>
        <v>159.4741358339966</v>
      </c>
      <c r="J2643" s="3">
        <f t="shared" si="377"/>
        <v>0</v>
      </c>
      <c r="K2643" s="3">
        <f>MIN(Inputs!$B$2, (Inputs!$B$8 - I2643)/Inputs!$B$9)</f>
        <v>170</v>
      </c>
      <c r="L2643" s="3">
        <f>MAX(MIN(Inputs!$B$2, I2643*Inputs!$B$10, Inputs!$B$8*Inputs!$B$4 - J2643), 0)</f>
        <v>149.6</v>
      </c>
      <c r="M2643" s="3">
        <f t="shared" si="372"/>
        <v>0</v>
      </c>
      <c r="N2643" s="3">
        <f t="shared" si="373"/>
        <v>0</v>
      </c>
      <c r="O2643" s="3">
        <f>IF(H2643="Reg", MIN(Inputs!$B$2, I2643*Inputs!$B$10, (Inputs!$B$8-I2643)/Inputs!$B$9), 0)</f>
        <v>149.6</v>
      </c>
      <c r="P2643" s="3">
        <f t="shared" si="374"/>
        <v>0</v>
      </c>
      <c r="Q2643" s="3">
        <f t="shared" si="375"/>
        <v>149.6</v>
      </c>
      <c r="R2643" s="3">
        <f>I2643 + M2643*Inputs!$B$9 - N2643/Inputs!$B$10</f>
        <v>159.4741358339966</v>
      </c>
    </row>
    <row r="2644" spans="1:18" x14ac:dyDescent="0.3">
      <c r="A2644" s="4">
        <v>46133.083333333343</v>
      </c>
      <c r="B2644" s="3">
        <v>21.682499999999997</v>
      </c>
      <c r="C2644" s="3">
        <v>1</v>
      </c>
      <c r="D2644" s="3">
        <f t="shared" si="369"/>
        <v>26.725104166666664</v>
      </c>
      <c r="E2644" s="3">
        <f>MAX(B2644 - D2644/Inputs!$B$5, 0)</f>
        <v>0</v>
      </c>
      <c r="F2644" s="3">
        <f>MAX(D2644*Inputs!$B$5 - B2644, 0)</f>
        <v>1.8355916666666658</v>
      </c>
      <c r="G2644" s="3">
        <f t="shared" si="370"/>
        <v>1</v>
      </c>
      <c r="H2644" t="str">
        <f t="shared" si="371"/>
        <v>Charge</v>
      </c>
      <c r="I2644" s="3">
        <f t="shared" si="376"/>
        <v>159.4741358339966</v>
      </c>
      <c r="J2644" s="3">
        <f t="shared" si="377"/>
        <v>0</v>
      </c>
      <c r="K2644" s="3">
        <f>MIN(Inputs!$B$2, (Inputs!$B$8 - I2644)/Inputs!$B$9)</f>
        <v>170</v>
      </c>
      <c r="L2644" s="3">
        <f>MAX(MIN(Inputs!$B$2, I2644*Inputs!$B$10, Inputs!$B$8*Inputs!$B$4 - J2644), 0)</f>
        <v>149.6</v>
      </c>
      <c r="M2644" s="3">
        <f t="shared" si="372"/>
        <v>170</v>
      </c>
      <c r="N2644" s="3">
        <f t="shared" si="373"/>
        <v>0</v>
      </c>
      <c r="O2644" s="3">
        <f>IF(H2644="Reg", MIN(Inputs!$B$2, I2644*Inputs!$B$10, (Inputs!$B$8-I2644)/Inputs!$B$9), 0)</f>
        <v>0</v>
      </c>
      <c r="P2644" s="3">
        <f t="shared" si="374"/>
        <v>-3686.0249999999996</v>
      </c>
      <c r="Q2644" s="3">
        <f t="shared" si="375"/>
        <v>0</v>
      </c>
      <c r="R2644" s="3">
        <f>I2644 + M2644*Inputs!$B$9 - N2644/Inputs!$B$10</f>
        <v>318.9482716679932</v>
      </c>
    </row>
    <row r="2645" spans="1:18" x14ac:dyDescent="0.3">
      <c r="A2645" s="4">
        <v>46133.125</v>
      </c>
      <c r="B2645" s="3">
        <v>21.997499999999999</v>
      </c>
      <c r="C2645" s="3">
        <v>0.57999999999999996</v>
      </c>
      <c r="D2645" s="3">
        <f t="shared" si="369"/>
        <v>26.725104166666664</v>
      </c>
      <c r="E2645" s="3">
        <f>MAX(B2645 - D2645/Inputs!$B$5, 0)</f>
        <v>0</v>
      </c>
      <c r="F2645" s="3">
        <f>MAX(D2645*Inputs!$B$5 - B2645, 0)</f>
        <v>1.5205916666666646</v>
      </c>
      <c r="G2645" s="3">
        <f t="shared" si="370"/>
        <v>0.57999999999999996</v>
      </c>
      <c r="H2645" t="str">
        <f t="shared" si="371"/>
        <v>Charge</v>
      </c>
      <c r="I2645" s="3">
        <f t="shared" si="376"/>
        <v>318.9482716679932</v>
      </c>
      <c r="J2645" s="3">
        <f t="shared" si="377"/>
        <v>0</v>
      </c>
      <c r="K2645" s="3">
        <f>MIN(Inputs!$B$2, (Inputs!$B$8 - I2645)/Inputs!$B$9)</f>
        <v>22.44121780453775</v>
      </c>
      <c r="L2645" s="3">
        <f>MAX(MIN(Inputs!$B$2, I2645*Inputs!$B$10, Inputs!$B$8*Inputs!$B$4 - J2645), 0)</f>
        <v>170</v>
      </c>
      <c r="M2645" s="3">
        <f t="shared" si="372"/>
        <v>22.44121780453775</v>
      </c>
      <c r="N2645" s="3">
        <f t="shared" si="373"/>
        <v>0</v>
      </c>
      <c r="O2645" s="3">
        <f>IF(H2645="Reg", MIN(Inputs!$B$2, I2645*Inputs!$B$10, (Inputs!$B$8-I2645)/Inputs!$B$9), 0)</f>
        <v>0</v>
      </c>
      <c r="P2645" s="3">
        <f t="shared" si="374"/>
        <v>-493.65068865531913</v>
      </c>
      <c r="Q2645" s="3">
        <f t="shared" si="375"/>
        <v>0</v>
      </c>
      <c r="R2645" s="3">
        <f>I2645 + M2645*Inputs!$B$9 - N2645/Inputs!$B$10</f>
        <v>340</v>
      </c>
    </row>
    <row r="2646" spans="1:18" x14ac:dyDescent="0.3">
      <c r="A2646" s="4">
        <v>46133.166666666657</v>
      </c>
      <c r="B2646" s="3">
        <v>21.625</v>
      </c>
      <c r="C2646" s="3">
        <v>0.88</v>
      </c>
      <c r="D2646" s="3">
        <f t="shared" si="369"/>
        <v>26.725104166666664</v>
      </c>
      <c r="E2646" s="3">
        <f>MAX(B2646 - D2646/Inputs!$B$5, 0)</f>
        <v>0</v>
      </c>
      <c r="F2646" s="3">
        <f>MAX(D2646*Inputs!$B$5 - B2646, 0)</f>
        <v>1.8930916666666633</v>
      </c>
      <c r="G2646" s="3">
        <f t="shared" si="370"/>
        <v>0.88</v>
      </c>
      <c r="H2646" t="str">
        <f t="shared" si="371"/>
        <v>Charge</v>
      </c>
      <c r="I2646" s="3">
        <f t="shared" si="376"/>
        <v>340</v>
      </c>
      <c r="J2646" s="3">
        <f t="shared" si="377"/>
        <v>0</v>
      </c>
      <c r="K2646" s="3">
        <f>MIN(Inputs!$B$2, (Inputs!$B$8 - I2646)/Inputs!$B$9)</f>
        <v>0</v>
      </c>
      <c r="L2646" s="3">
        <f>MAX(MIN(Inputs!$B$2, I2646*Inputs!$B$10, Inputs!$B$8*Inputs!$B$4 - J2646), 0)</f>
        <v>170</v>
      </c>
      <c r="M2646" s="3">
        <f t="shared" si="372"/>
        <v>0</v>
      </c>
      <c r="N2646" s="3">
        <f t="shared" si="373"/>
        <v>0</v>
      </c>
      <c r="O2646" s="3">
        <f>IF(H2646="Reg", MIN(Inputs!$B$2, I2646*Inputs!$B$10, (Inputs!$B$8-I2646)/Inputs!$B$9), 0)</f>
        <v>0</v>
      </c>
      <c r="P2646" s="3">
        <f t="shared" si="374"/>
        <v>0</v>
      </c>
      <c r="Q2646" s="3">
        <f t="shared" si="375"/>
        <v>0</v>
      </c>
      <c r="R2646" s="3">
        <f>I2646 + M2646*Inputs!$B$9 - N2646/Inputs!$B$10</f>
        <v>340</v>
      </c>
    </row>
    <row r="2647" spans="1:18" x14ac:dyDescent="0.3">
      <c r="A2647" s="4">
        <v>46133.208333333343</v>
      </c>
      <c r="B2647" s="3">
        <v>21.8</v>
      </c>
      <c r="C2647" s="3">
        <v>4.96</v>
      </c>
      <c r="D2647" s="3">
        <f t="shared" si="369"/>
        <v>26.725104166666664</v>
      </c>
      <c r="E2647" s="3">
        <f>MAX(B2647 - D2647/Inputs!$B$5, 0)</f>
        <v>0</v>
      </c>
      <c r="F2647" s="3">
        <f>MAX(D2647*Inputs!$B$5 - B2647, 0)</f>
        <v>1.7180916666666626</v>
      </c>
      <c r="G2647" s="3">
        <f t="shared" si="370"/>
        <v>4.96</v>
      </c>
      <c r="H2647" t="str">
        <f t="shared" si="371"/>
        <v>Reg</v>
      </c>
      <c r="I2647" s="3">
        <f t="shared" si="376"/>
        <v>340</v>
      </c>
      <c r="J2647" s="3">
        <f t="shared" si="377"/>
        <v>0</v>
      </c>
      <c r="K2647" s="3">
        <f>MIN(Inputs!$B$2, (Inputs!$B$8 - I2647)/Inputs!$B$9)</f>
        <v>0</v>
      </c>
      <c r="L2647" s="3">
        <f>MAX(MIN(Inputs!$B$2, I2647*Inputs!$B$10, Inputs!$B$8*Inputs!$B$4 - J2647), 0)</f>
        <v>170</v>
      </c>
      <c r="M2647" s="3">
        <f t="shared" si="372"/>
        <v>0</v>
      </c>
      <c r="N2647" s="3">
        <f t="shared" si="373"/>
        <v>0</v>
      </c>
      <c r="O2647" s="3">
        <f>IF(H2647="Reg", MIN(Inputs!$B$2, I2647*Inputs!$B$10, (Inputs!$B$8-I2647)/Inputs!$B$9), 0)</f>
        <v>0</v>
      </c>
      <c r="P2647" s="3">
        <f t="shared" si="374"/>
        <v>0</v>
      </c>
      <c r="Q2647" s="3">
        <f t="shared" si="375"/>
        <v>0</v>
      </c>
      <c r="R2647" s="3">
        <f>I2647 + M2647*Inputs!$B$9 - N2647/Inputs!$B$10</f>
        <v>340</v>
      </c>
    </row>
    <row r="2648" spans="1:18" x14ac:dyDescent="0.3">
      <c r="A2648" s="4">
        <v>46133.25</v>
      </c>
      <c r="B2648" s="3">
        <v>22.977499999999999</v>
      </c>
      <c r="C2648" s="3">
        <v>9.85</v>
      </c>
      <c r="D2648" s="3">
        <f t="shared" si="369"/>
        <v>26.725104166666664</v>
      </c>
      <c r="E2648" s="3">
        <f>MAX(B2648 - D2648/Inputs!$B$5, 0)</f>
        <v>0</v>
      </c>
      <c r="F2648" s="3">
        <f>MAX(D2648*Inputs!$B$5 - B2648, 0)</f>
        <v>0.54059166666666414</v>
      </c>
      <c r="G2648" s="3">
        <f t="shared" si="370"/>
        <v>9.85</v>
      </c>
      <c r="H2648" t="str">
        <f t="shared" si="371"/>
        <v>Reg</v>
      </c>
      <c r="I2648" s="3">
        <f t="shared" si="376"/>
        <v>340</v>
      </c>
      <c r="J2648" s="3">
        <f t="shared" si="377"/>
        <v>0</v>
      </c>
      <c r="K2648" s="3">
        <f>MIN(Inputs!$B$2, (Inputs!$B$8 - I2648)/Inputs!$B$9)</f>
        <v>0</v>
      </c>
      <c r="L2648" s="3">
        <f>MAX(MIN(Inputs!$B$2, I2648*Inputs!$B$10, Inputs!$B$8*Inputs!$B$4 - J2648), 0)</f>
        <v>170</v>
      </c>
      <c r="M2648" s="3">
        <f t="shared" si="372"/>
        <v>0</v>
      </c>
      <c r="N2648" s="3">
        <f t="shared" si="373"/>
        <v>0</v>
      </c>
      <c r="O2648" s="3">
        <f>IF(H2648="Reg", MIN(Inputs!$B$2, I2648*Inputs!$B$10, (Inputs!$B$8-I2648)/Inputs!$B$9), 0)</f>
        <v>0</v>
      </c>
      <c r="P2648" s="3">
        <f t="shared" si="374"/>
        <v>0</v>
      </c>
      <c r="Q2648" s="3">
        <f t="shared" si="375"/>
        <v>0</v>
      </c>
      <c r="R2648" s="3">
        <f>I2648 + M2648*Inputs!$B$9 - N2648/Inputs!$B$10</f>
        <v>340</v>
      </c>
    </row>
    <row r="2649" spans="1:18" x14ac:dyDescent="0.3">
      <c r="A2649" s="4">
        <v>46133.291666666657</v>
      </c>
      <c r="B2649" s="3">
        <v>24.39</v>
      </c>
      <c r="C2649" s="3">
        <v>15.5</v>
      </c>
      <c r="D2649" s="3">
        <f t="shared" si="369"/>
        <v>26.725104166666664</v>
      </c>
      <c r="E2649" s="3">
        <f>MAX(B2649 - D2649/Inputs!$B$5, 0)</f>
        <v>0</v>
      </c>
      <c r="F2649" s="3">
        <f>MAX(D2649*Inputs!$B$5 - B2649, 0)</f>
        <v>0</v>
      </c>
      <c r="G2649" s="3">
        <f t="shared" si="370"/>
        <v>15.5</v>
      </c>
      <c r="H2649" t="str">
        <f t="shared" si="371"/>
        <v>Reg</v>
      </c>
      <c r="I2649" s="3">
        <f t="shared" si="376"/>
        <v>340</v>
      </c>
      <c r="J2649" s="3">
        <f t="shared" si="377"/>
        <v>0</v>
      </c>
      <c r="K2649" s="3">
        <f>MIN(Inputs!$B$2, (Inputs!$B$8 - I2649)/Inputs!$B$9)</f>
        <v>0</v>
      </c>
      <c r="L2649" s="3">
        <f>MAX(MIN(Inputs!$B$2, I2649*Inputs!$B$10, Inputs!$B$8*Inputs!$B$4 - J2649), 0)</f>
        <v>170</v>
      </c>
      <c r="M2649" s="3">
        <f t="shared" si="372"/>
        <v>0</v>
      </c>
      <c r="N2649" s="3">
        <f t="shared" si="373"/>
        <v>0</v>
      </c>
      <c r="O2649" s="3">
        <f>IF(H2649="Reg", MIN(Inputs!$B$2, I2649*Inputs!$B$10, (Inputs!$B$8-I2649)/Inputs!$B$9), 0)</f>
        <v>0</v>
      </c>
      <c r="P2649" s="3">
        <f t="shared" si="374"/>
        <v>0</v>
      </c>
      <c r="Q2649" s="3">
        <f t="shared" si="375"/>
        <v>0</v>
      </c>
      <c r="R2649" s="3">
        <f>I2649 + M2649*Inputs!$B$9 - N2649/Inputs!$B$10</f>
        <v>340</v>
      </c>
    </row>
    <row r="2650" spans="1:18" x14ac:dyDescent="0.3">
      <c r="A2650" s="4">
        <v>46133.333333333343</v>
      </c>
      <c r="B2650" s="3">
        <v>22.840000000000003</v>
      </c>
      <c r="C2650" s="3">
        <v>4.99</v>
      </c>
      <c r="D2650" s="3">
        <f t="shared" si="369"/>
        <v>26.725104166666664</v>
      </c>
      <c r="E2650" s="3">
        <f>MAX(B2650 - D2650/Inputs!$B$5, 0)</f>
        <v>0</v>
      </c>
      <c r="F2650" s="3">
        <f>MAX(D2650*Inputs!$B$5 - B2650, 0)</f>
        <v>0.67809166666665988</v>
      </c>
      <c r="G2650" s="3">
        <f t="shared" si="370"/>
        <v>4.99</v>
      </c>
      <c r="H2650" t="str">
        <f t="shared" si="371"/>
        <v>Reg</v>
      </c>
      <c r="I2650" s="3">
        <f t="shared" si="376"/>
        <v>340</v>
      </c>
      <c r="J2650" s="3">
        <f t="shared" si="377"/>
        <v>0</v>
      </c>
      <c r="K2650" s="3">
        <f>MIN(Inputs!$B$2, (Inputs!$B$8 - I2650)/Inputs!$B$9)</f>
        <v>0</v>
      </c>
      <c r="L2650" s="3">
        <f>MAX(MIN(Inputs!$B$2, I2650*Inputs!$B$10, Inputs!$B$8*Inputs!$B$4 - J2650), 0)</f>
        <v>170</v>
      </c>
      <c r="M2650" s="3">
        <f t="shared" si="372"/>
        <v>0</v>
      </c>
      <c r="N2650" s="3">
        <f t="shared" si="373"/>
        <v>0</v>
      </c>
      <c r="O2650" s="3">
        <f>IF(H2650="Reg", MIN(Inputs!$B$2, I2650*Inputs!$B$10, (Inputs!$B$8-I2650)/Inputs!$B$9), 0)</f>
        <v>0</v>
      </c>
      <c r="P2650" s="3">
        <f t="shared" si="374"/>
        <v>0</v>
      </c>
      <c r="Q2650" s="3">
        <f t="shared" si="375"/>
        <v>0</v>
      </c>
      <c r="R2650" s="3">
        <f>I2650 + M2650*Inputs!$B$9 - N2650/Inputs!$B$10</f>
        <v>340</v>
      </c>
    </row>
    <row r="2651" spans="1:18" x14ac:dyDescent="0.3">
      <c r="A2651" s="4">
        <v>46133.375</v>
      </c>
      <c r="B2651" s="3">
        <v>16.297499999999999</v>
      </c>
      <c r="C2651" s="3">
        <v>1.5</v>
      </c>
      <c r="D2651" s="3">
        <f t="shared" si="369"/>
        <v>26.725104166666664</v>
      </c>
      <c r="E2651" s="3">
        <f>MAX(B2651 - D2651/Inputs!$B$5, 0)</f>
        <v>0</v>
      </c>
      <c r="F2651" s="3">
        <f>MAX(D2651*Inputs!$B$5 - B2651, 0)</f>
        <v>7.2205916666666639</v>
      </c>
      <c r="G2651" s="3">
        <f t="shared" si="370"/>
        <v>1.5</v>
      </c>
      <c r="H2651" t="str">
        <f t="shared" si="371"/>
        <v>Charge</v>
      </c>
      <c r="I2651" s="3">
        <f t="shared" si="376"/>
        <v>340</v>
      </c>
      <c r="J2651" s="3">
        <f t="shared" si="377"/>
        <v>0</v>
      </c>
      <c r="K2651" s="3">
        <f>MIN(Inputs!$B$2, (Inputs!$B$8 - I2651)/Inputs!$B$9)</f>
        <v>0</v>
      </c>
      <c r="L2651" s="3">
        <f>MAX(MIN(Inputs!$B$2, I2651*Inputs!$B$10, Inputs!$B$8*Inputs!$B$4 - J2651), 0)</f>
        <v>170</v>
      </c>
      <c r="M2651" s="3">
        <f t="shared" si="372"/>
        <v>0</v>
      </c>
      <c r="N2651" s="3">
        <f t="shared" si="373"/>
        <v>0</v>
      </c>
      <c r="O2651" s="3">
        <f>IF(H2651="Reg", MIN(Inputs!$B$2, I2651*Inputs!$B$10, (Inputs!$B$8-I2651)/Inputs!$B$9), 0)</f>
        <v>0</v>
      </c>
      <c r="P2651" s="3">
        <f t="shared" si="374"/>
        <v>0</v>
      </c>
      <c r="Q2651" s="3">
        <f t="shared" si="375"/>
        <v>0</v>
      </c>
      <c r="R2651" s="3">
        <f>I2651 + M2651*Inputs!$B$9 - N2651/Inputs!$B$10</f>
        <v>340</v>
      </c>
    </row>
    <row r="2652" spans="1:18" x14ac:dyDescent="0.3">
      <c r="A2652" s="4">
        <v>46133.416666666657</v>
      </c>
      <c r="B2652" s="3">
        <v>14.145</v>
      </c>
      <c r="C2652" s="3">
        <v>0.98</v>
      </c>
      <c r="D2652" s="3">
        <f t="shared" si="369"/>
        <v>26.725104166666664</v>
      </c>
      <c r="E2652" s="3">
        <f>MAX(B2652 - D2652/Inputs!$B$5, 0)</f>
        <v>0</v>
      </c>
      <c r="F2652" s="3">
        <f>MAX(D2652*Inputs!$B$5 - B2652, 0)</f>
        <v>9.3730916666666637</v>
      </c>
      <c r="G2652" s="3">
        <f t="shared" si="370"/>
        <v>0.98</v>
      </c>
      <c r="H2652" t="str">
        <f t="shared" si="371"/>
        <v>Charge</v>
      </c>
      <c r="I2652" s="3">
        <f t="shared" si="376"/>
        <v>340</v>
      </c>
      <c r="J2652" s="3">
        <f t="shared" si="377"/>
        <v>0</v>
      </c>
      <c r="K2652" s="3">
        <f>MIN(Inputs!$B$2, (Inputs!$B$8 - I2652)/Inputs!$B$9)</f>
        <v>0</v>
      </c>
      <c r="L2652" s="3">
        <f>MAX(MIN(Inputs!$B$2, I2652*Inputs!$B$10, Inputs!$B$8*Inputs!$B$4 - J2652), 0)</f>
        <v>170</v>
      </c>
      <c r="M2652" s="3">
        <f t="shared" si="372"/>
        <v>0</v>
      </c>
      <c r="N2652" s="3">
        <f t="shared" si="373"/>
        <v>0</v>
      </c>
      <c r="O2652" s="3">
        <f>IF(H2652="Reg", MIN(Inputs!$B$2, I2652*Inputs!$B$10, (Inputs!$B$8-I2652)/Inputs!$B$9), 0)</f>
        <v>0</v>
      </c>
      <c r="P2652" s="3">
        <f t="shared" si="374"/>
        <v>0</v>
      </c>
      <c r="Q2652" s="3">
        <f t="shared" si="375"/>
        <v>0</v>
      </c>
      <c r="R2652" s="3">
        <f>I2652 + M2652*Inputs!$B$9 - N2652/Inputs!$B$10</f>
        <v>340</v>
      </c>
    </row>
    <row r="2653" spans="1:18" x14ac:dyDescent="0.3">
      <c r="A2653" s="4">
        <v>46133.458333333343</v>
      </c>
      <c r="B2653" s="3">
        <v>14.8</v>
      </c>
      <c r="C2653" s="3">
        <v>0.54</v>
      </c>
      <c r="D2653" s="3">
        <f t="shared" si="369"/>
        <v>26.725104166666664</v>
      </c>
      <c r="E2653" s="3">
        <f>MAX(B2653 - D2653/Inputs!$B$5, 0)</f>
        <v>0</v>
      </c>
      <c r="F2653" s="3">
        <f>MAX(D2653*Inputs!$B$5 - B2653, 0)</f>
        <v>8.7180916666666626</v>
      </c>
      <c r="G2653" s="3">
        <f t="shared" si="370"/>
        <v>0.54</v>
      </c>
      <c r="H2653" t="str">
        <f t="shared" si="371"/>
        <v>Charge</v>
      </c>
      <c r="I2653" s="3">
        <f t="shared" si="376"/>
        <v>340</v>
      </c>
      <c r="J2653" s="3">
        <f t="shared" si="377"/>
        <v>0</v>
      </c>
      <c r="K2653" s="3">
        <f>MIN(Inputs!$B$2, (Inputs!$B$8 - I2653)/Inputs!$B$9)</f>
        <v>0</v>
      </c>
      <c r="L2653" s="3">
        <f>MAX(MIN(Inputs!$B$2, I2653*Inputs!$B$10, Inputs!$B$8*Inputs!$B$4 - J2653), 0)</f>
        <v>170</v>
      </c>
      <c r="M2653" s="3">
        <f t="shared" si="372"/>
        <v>0</v>
      </c>
      <c r="N2653" s="3">
        <f t="shared" si="373"/>
        <v>0</v>
      </c>
      <c r="O2653" s="3">
        <f>IF(H2653="Reg", MIN(Inputs!$B$2, I2653*Inputs!$B$10, (Inputs!$B$8-I2653)/Inputs!$B$9), 0)</f>
        <v>0</v>
      </c>
      <c r="P2653" s="3">
        <f t="shared" si="374"/>
        <v>0</v>
      </c>
      <c r="Q2653" s="3">
        <f t="shared" si="375"/>
        <v>0</v>
      </c>
      <c r="R2653" s="3">
        <f>I2653 + M2653*Inputs!$B$9 - N2653/Inputs!$B$10</f>
        <v>340</v>
      </c>
    </row>
    <row r="2654" spans="1:18" x14ac:dyDescent="0.3">
      <c r="A2654" s="4">
        <v>46133.5</v>
      </c>
      <c r="B2654" s="3">
        <v>16.105</v>
      </c>
      <c r="C2654" s="3">
        <v>0.92</v>
      </c>
      <c r="D2654" s="3">
        <f t="shared" si="369"/>
        <v>26.725104166666664</v>
      </c>
      <c r="E2654" s="3">
        <f>MAX(B2654 - D2654/Inputs!$B$5, 0)</f>
        <v>0</v>
      </c>
      <c r="F2654" s="3">
        <f>MAX(D2654*Inputs!$B$5 - B2654, 0)</f>
        <v>7.4130916666666629</v>
      </c>
      <c r="G2654" s="3">
        <f t="shared" si="370"/>
        <v>0.92</v>
      </c>
      <c r="H2654" t="str">
        <f t="shared" si="371"/>
        <v>Charge</v>
      </c>
      <c r="I2654" s="3">
        <f t="shared" si="376"/>
        <v>340</v>
      </c>
      <c r="J2654" s="3">
        <f t="shared" si="377"/>
        <v>0</v>
      </c>
      <c r="K2654" s="3">
        <f>MIN(Inputs!$B$2, (Inputs!$B$8 - I2654)/Inputs!$B$9)</f>
        <v>0</v>
      </c>
      <c r="L2654" s="3">
        <f>MAX(MIN(Inputs!$B$2, I2654*Inputs!$B$10, Inputs!$B$8*Inputs!$B$4 - J2654), 0)</f>
        <v>170</v>
      </c>
      <c r="M2654" s="3">
        <f t="shared" si="372"/>
        <v>0</v>
      </c>
      <c r="N2654" s="3">
        <f t="shared" si="373"/>
        <v>0</v>
      </c>
      <c r="O2654" s="3">
        <f>IF(H2654="Reg", MIN(Inputs!$B$2, I2654*Inputs!$B$10, (Inputs!$B$8-I2654)/Inputs!$B$9), 0)</f>
        <v>0</v>
      </c>
      <c r="P2654" s="3">
        <f t="shared" si="374"/>
        <v>0</v>
      </c>
      <c r="Q2654" s="3">
        <f t="shared" si="375"/>
        <v>0</v>
      </c>
      <c r="R2654" s="3">
        <f>I2654 + M2654*Inputs!$B$9 - N2654/Inputs!$B$10</f>
        <v>340</v>
      </c>
    </row>
    <row r="2655" spans="1:18" x14ac:dyDescent="0.3">
      <c r="A2655" s="4">
        <v>46133.541666666657</v>
      </c>
      <c r="B2655" s="3">
        <v>24.96</v>
      </c>
      <c r="C2655" s="3">
        <v>0.98</v>
      </c>
      <c r="D2655" s="3">
        <f t="shared" si="369"/>
        <v>26.725104166666664</v>
      </c>
      <c r="E2655" s="3">
        <f>MAX(B2655 - D2655/Inputs!$B$5, 0)</f>
        <v>0</v>
      </c>
      <c r="F2655" s="3">
        <f>MAX(D2655*Inputs!$B$5 - B2655, 0)</f>
        <v>0</v>
      </c>
      <c r="G2655" s="3">
        <f t="shared" si="370"/>
        <v>0.98</v>
      </c>
      <c r="H2655" t="str">
        <f t="shared" si="371"/>
        <v>Reg</v>
      </c>
      <c r="I2655" s="3">
        <f t="shared" si="376"/>
        <v>340</v>
      </c>
      <c r="J2655" s="3">
        <f t="shared" si="377"/>
        <v>0</v>
      </c>
      <c r="K2655" s="3">
        <f>MIN(Inputs!$B$2, (Inputs!$B$8 - I2655)/Inputs!$B$9)</f>
        <v>0</v>
      </c>
      <c r="L2655" s="3">
        <f>MAX(MIN(Inputs!$B$2, I2655*Inputs!$B$10, Inputs!$B$8*Inputs!$B$4 - J2655), 0)</f>
        <v>170</v>
      </c>
      <c r="M2655" s="3">
        <f t="shared" si="372"/>
        <v>0</v>
      </c>
      <c r="N2655" s="3">
        <f t="shared" si="373"/>
        <v>0</v>
      </c>
      <c r="O2655" s="3">
        <f>IF(H2655="Reg", MIN(Inputs!$B$2, I2655*Inputs!$B$10, (Inputs!$B$8-I2655)/Inputs!$B$9), 0)</f>
        <v>0</v>
      </c>
      <c r="P2655" s="3">
        <f t="shared" si="374"/>
        <v>0</v>
      </c>
      <c r="Q2655" s="3">
        <f t="shared" si="375"/>
        <v>0</v>
      </c>
      <c r="R2655" s="3">
        <f>I2655 + M2655*Inputs!$B$9 - N2655/Inputs!$B$10</f>
        <v>340</v>
      </c>
    </row>
    <row r="2656" spans="1:18" x14ac:dyDescent="0.3">
      <c r="A2656" s="4">
        <v>46133.583333333343</v>
      </c>
      <c r="B2656" s="3">
        <v>33.907499999999999</v>
      </c>
      <c r="C2656" s="3">
        <v>1</v>
      </c>
      <c r="D2656" s="3">
        <f t="shared" si="369"/>
        <v>26.725104166666664</v>
      </c>
      <c r="E2656" s="3">
        <f>MAX(B2656 - D2656/Inputs!$B$5, 0)</f>
        <v>3.5380634469696979</v>
      </c>
      <c r="F2656" s="3">
        <f>MAX(D2656*Inputs!$B$5 - B2656, 0)</f>
        <v>0</v>
      </c>
      <c r="G2656" s="3">
        <f t="shared" si="370"/>
        <v>1</v>
      </c>
      <c r="H2656" t="str">
        <f t="shared" si="371"/>
        <v>Discharge</v>
      </c>
      <c r="I2656" s="3">
        <f t="shared" si="376"/>
        <v>340</v>
      </c>
      <c r="J2656" s="3">
        <f t="shared" si="377"/>
        <v>0</v>
      </c>
      <c r="K2656" s="3">
        <f>MIN(Inputs!$B$2, (Inputs!$B$8 - I2656)/Inputs!$B$9)</f>
        <v>0</v>
      </c>
      <c r="L2656" s="3">
        <f>MAX(MIN(Inputs!$B$2, I2656*Inputs!$B$10, Inputs!$B$8*Inputs!$B$4 - J2656), 0)</f>
        <v>170</v>
      </c>
      <c r="M2656" s="3">
        <f t="shared" si="372"/>
        <v>0</v>
      </c>
      <c r="N2656" s="3">
        <f t="shared" si="373"/>
        <v>170</v>
      </c>
      <c r="O2656" s="3">
        <f>IF(H2656="Reg", MIN(Inputs!$B$2, I2656*Inputs!$B$10, (Inputs!$B$8-I2656)/Inputs!$B$9), 0)</f>
        <v>0</v>
      </c>
      <c r="P2656" s="3">
        <f t="shared" si="374"/>
        <v>5764.2749999999996</v>
      </c>
      <c r="Q2656" s="3">
        <f t="shared" si="375"/>
        <v>0</v>
      </c>
      <c r="R2656" s="3">
        <f>I2656 + M2656*Inputs!$B$9 - N2656/Inputs!$B$10</f>
        <v>158.77939109773115</v>
      </c>
    </row>
    <row r="2657" spans="1:18" x14ac:dyDescent="0.3">
      <c r="A2657" s="4">
        <v>46133.625</v>
      </c>
      <c r="B2657" s="3">
        <v>21.5425</v>
      </c>
      <c r="C2657" s="3">
        <v>1</v>
      </c>
      <c r="D2657" s="3">
        <f t="shared" si="369"/>
        <v>26.725104166666664</v>
      </c>
      <c r="E2657" s="3">
        <f>MAX(B2657 - D2657/Inputs!$B$5, 0)</f>
        <v>0</v>
      </c>
      <c r="F2657" s="3">
        <f>MAX(D2657*Inputs!$B$5 - B2657, 0)</f>
        <v>1.9755916666666629</v>
      </c>
      <c r="G2657" s="3">
        <f t="shared" si="370"/>
        <v>1</v>
      </c>
      <c r="H2657" t="str">
        <f t="shared" si="371"/>
        <v>Charge</v>
      </c>
      <c r="I2657" s="3">
        <f t="shared" si="376"/>
        <v>158.77939109773115</v>
      </c>
      <c r="J2657" s="3">
        <f t="shared" si="377"/>
        <v>170</v>
      </c>
      <c r="K2657" s="3">
        <f>MIN(Inputs!$B$2, (Inputs!$B$8 - I2657)/Inputs!$B$9)</f>
        <v>170</v>
      </c>
      <c r="L2657" s="3">
        <f>MAX(MIN(Inputs!$B$2, I2657*Inputs!$B$10, Inputs!$B$8*Inputs!$B$4 - J2657), 0)</f>
        <v>148.94827166799323</v>
      </c>
      <c r="M2657" s="3">
        <f t="shared" si="372"/>
        <v>170</v>
      </c>
      <c r="N2657" s="3">
        <f t="shared" si="373"/>
        <v>0</v>
      </c>
      <c r="O2657" s="3">
        <f>IF(H2657="Reg", MIN(Inputs!$B$2, I2657*Inputs!$B$10, (Inputs!$B$8-I2657)/Inputs!$B$9), 0)</f>
        <v>0</v>
      </c>
      <c r="P2657" s="3">
        <f t="shared" si="374"/>
        <v>-3662.2249999999999</v>
      </c>
      <c r="Q2657" s="3">
        <f t="shared" si="375"/>
        <v>0</v>
      </c>
      <c r="R2657" s="3">
        <f>I2657 + M2657*Inputs!$B$9 - N2657/Inputs!$B$10</f>
        <v>318.25352693172772</v>
      </c>
    </row>
    <row r="2658" spans="1:18" x14ac:dyDescent="0.3">
      <c r="A2658" s="4">
        <v>46133.666666666657</v>
      </c>
      <c r="B2658" s="3">
        <v>22.990000000000002</v>
      </c>
      <c r="C2658" s="3">
        <v>1.65</v>
      </c>
      <c r="D2658" s="3">
        <f t="shared" si="369"/>
        <v>26.725104166666664</v>
      </c>
      <c r="E2658" s="3">
        <f>MAX(B2658 - D2658/Inputs!$B$5, 0)</f>
        <v>0</v>
      </c>
      <c r="F2658" s="3">
        <f>MAX(D2658*Inputs!$B$5 - B2658, 0)</f>
        <v>0.5280916666666613</v>
      </c>
      <c r="G2658" s="3">
        <f t="shared" si="370"/>
        <v>1.65</v>
      </c>
      <c r="H2658" t="str">
        <f t="shared" si="371"/>
        <v>Reg</v>
      </c>
      <c r="I2658" s="3">
        <f t="shared" si="376"/>
        <v>318.25352693172772</v>
      </c>
      <c r="J2658" s="3">
        <f t="shared" si="377"/>
        <v>170</v>
      </c>
      <c r="K2658" s="3">
        <f>MIN(Inputs!$B$2, (Inputs!$B$8 - I2658)/Inputs!$B$9)</f>
        <v>23.181818181818198</v>
      </c>
      <c r="L2658" s="3">
        <f>MAX(MIN(Inputs!$B$2, I2658*Inputs!$B$10, Inputs!$B$8*Inputs!$B$4 - J2658), 0)</f>
        <v>170</v>
      </c>
      <c r="M2658" s="3">
        <f t="shared" si="372"/>
        <v>0</v>
      </c>
      <c r="N2658" s="3">
        <f t="shared" si="373"/>
        <v>0</v>
      </c>
      <c r="O2658" s="3">
        <f>IF(H2658="Reg", MIN(Inputs!$B$2, I2658*Inputs!$B$10, (Inputs!$B$8-I2658)/Inputs!$B$9), 0)</f>
        <v>23.181818181818198</v>
      </c>
      <c r="P2658" s="3">
        <f t="shared" si="374"/>
        <v>0</v>
      </c>
      <c r="Q2658" s="3">
        <f t="shared" si="375"/>
        <v>38.250000000000021</v>
      </c>
      <c r="R2658" s="3">
        <f>I2658 + M2658*Inputs!$B$9 - N2658/Inputs!$B$10</f>
        <v>318.25352693172772</v>
      </c>
    </row>
    <row r="2659" spans="1:18" x14ac:dyDescent="0.3">
      <c r="A2659" s="4">
        <v>46133.708333333343</v>
      </c>
      <c r="B2659" s="3">
        <v>21.342500000000001</v>
      </c>
      <c r="C2659" s="3">
        <v>1.07</v>
      </c>
      <c r="D2659" s="3">
        <f t="shared" si="369"/>
        <v>26.725104166666664</v>
      </c>
      <c r="E2659" s="3">
        <f>MAX(B2659 - D2659/Inputs!$B$5, 0)</f>
        <v>0</v>
      </c>
      <c r="F2659" s="3">
        <f>MAX(D2659*Inputs!$B$5 - B2659, 0)</f>
        <v>2.1755916666666621</v>
      </c>
      <c r="G2659" s="3">
        <f t="shared" si="370"/>
        <v>1.07</v>
      </c>
      <c r="H2659" t="str">
        <f t="shared" si="371"/>
        <v>Charge</v>
      </c>
      <c r="I2659" s="3">
        <f t="shared" si="376"/>
        <v>318.25352693172772</v>
      </c>
      <c r="J2659" s="3">
        <f t="shared" si="377"/>
        <v>170</v>
      </c>
      <c r="K2659" s="3">
        <f>MIN(Inputs!$B$2, (Inputs!$B$8 - I2659)/Inputs!$B$9)</f>
        <v>23.181818181818198</v>
      </c>
      <c r="L2659" s="3">
        <f>MAX(MIN(Inputs!$B$2, I2659*Inputs!$B$10, Inputs!$B$8*Inputs!$B$4 - J2659), 0)</f>
        <v>170</v>
      </c>
      <c r="M2659" s="3">
        <f t="shared" si="372"/>
        <v>23.181818181818198</v>
      </c>
      <c r="N2659" s="3">
        <f t="shared" si="373"/>
        <v>0</v>
      </c>
      <c r="O2659" s="3">
        <f>IF(H2659="Reg", MIN(Inputs!$B$2, I2659*Inputs!$B$10, (Inputs!$B$8-I2659)/Inputs!$B$9), 0)</f>
        <v>0</v>
      </c>
      <c r="P2659" s="3">
        <f t="shared" si="374"/>
        <v>-494.75795454545494</v>
      </c>
      <c r="Q2659" s="3">
        <f t="shared" si="375"/>
        <v>0</v>
      </c>
      <c r="R2659" s="3">
        <f>I2659 + M2659*Inputs!$B$9 - N2659/Inputs!$B$10</f>
        <v>340</v>
      </c>
    </row>
    <row r="2660" spans="1:18" x14ac:dyDescent="0.3">
      <c r="A2660" s="4">
        <v>46133.75</v>
      </c>
      <c r="B2660" s="3">
        <v>23.78</v>
      </c>
      <c r="C2660" s="3">
        <v>31.79</v>
      </c>
      <c r="D2660" s="3">
        <f t="shared" si="369"/>
        <v>26.725104166666664</v>
      </c>
      <c r="E2660" s="3">
        <f>MAX(B2660 - D2660/Inputs!$B$5, 0)</f>
        <v>0</v>
      </c>
      <c r="F2660" s="3">
        <f>MAX(D2660*Inputs!$B$5 - B2660, 0)</f>
        <v>0</v>
      </c>
      <c r="G2660" s="3">
        <f t="shared" si="370"/>
        <v>31.79</v>
      </c>
      <c r="H2660" t="str">
        <f t="shared" si="371"/>
        <v>Reg</v>
      </c>
      <c r="I2660" s="3">
        <f t="shared" si="376"/>
        <v>340</v>
      </c>
      <c r="J2660" s="3">
        <f t="shared" si="377"/>
        <v>170</v>
      </c>
      <c r="K2660" s="3">
        <f>MIN(Inputs!$B$2, (Inputs!$B$8 - I2660)/Inputs!$B$9)</f>
        <v>0</v>
      </c>
      <c r="L2660" s="3">
        <f>MAX(MIN(Inputs!$B$2, I2660*Inputs!$B$10, Inputs!$B$8*Inputs!$B$4 - J2660), 0)</f>
        <v>170</v>
      </c>
      <c r="M2660" s="3">
        <f t="shared" si="372"/>
        <v>0</v>
      </c>
      <c r="N2660" s="3">
        <f t="shared" si="373"/>
        <v>0</v>
      </c>
      <c r="O2660" s="3">
        <f>IF(H2660="Reg", MIN(Inputs!$B$2, I2660*Inputs!$B$10, (Inputs!$B$8-I2660)/Inputs!$B$9), 0)</f>
        <v>0</v>
      </c>
      <c r="P2660" s="3">
        <f t="shared" si="374"/>
        <v>0</v>
      </c>
      <c r="Q2660" s="3">
        <f t="shared" si="375"/>
        <v>0</v>
      </c>
      <c r="R2660" s="3">
        <f>I2660 + M2660*Inputs!$B$9 - N2660/Inputs!$B$10</f>
        <v>340</v>
      </c>
    </row>
    <row r="2661" spans="1:18" x14ac:dyDescent="0.3">
      <c r="A2661" s="4">
        <v>46133.791666666657</v>
      </c>
      <c r="B2661" s="3">
        <v>61.915000000000006</v>
      </c>
      <c r="C2661" s="3">
        <v>22.03</v>
      </c>
      <c r="D2661" s="3">
        <f t="shared" si="369"/>
        <v>26.725104166666664</v>
      </c>
      <c r="E2661" s="3">
        <f>MAX(B2661 - D2661/Inputs!$B$5, 0)</f>
        <v>31.545563446969705</v>
      </c>
      <c r="F2661" s="3">
        <f>MAX(D2661*Inputs!$B$5 - B2661, 0)</f>
        <v>0</v>
      </c>
      <c r="G2661" s="3">
        <f t="shared" si="370"/>
        <v>22.03</v>
      </c>
      <c r="H2661" t="str">
        <f t="shared" si="371"/>
        <v>Discharge</v>
      </c>
      <c r="I2661" s="3">
        <f t="shared" si="376"/>
        <v>340</v>
      </c>
      <c r="J2661" s="3">
        <f t="shared" si="377"/>
        <v>170</v>
      </c>
      <c r="K2661" s="3">
        <f>MIN(Inputs!$B$2, (Inputs!$B$8 - I2661)/Inputs!$B$9)</f>
        <v>0</v>
      </c>
      <c r="L2661" s="3">
        <f>MAX(MIN(Inputs!$B$2, I2661*Inputs!$B$10, Inputs!$B$8*Inputs!$B$4 - J2661), 0)</f>
        <v>170</v>
      </c>
      <c r="M2661" s="3">
        <f t="shared" si="372"/>
        <v>0</v>
      </c>
      <c r="N2661" s="3">
        <f t="shared" si="373"/>
        <v>170</v>
      </c>
      <c r="O2661" s="3">
        <f>IF(H2661="Reg", MIN(Inputs!$B$2, I2661*Inputs!$B$10, (Inputs!$B$8-I2661)/Inputs!$B$9), 0)</f>
        <v>0</v>
      </c>
      <c r="P2661" s="3">
        <f t="shared" si="374"/>
        <v>10525.550000000001</v>
      </c>
      <c r="Q2661" s="3">
        <f t="shared" si="375"/>
        <v>0</v>
      </c>
      <c r="R2661" s="3">
        <f>I2661 + M2661*Inputs!$B$9 - N2661/Inputs!$B$10</f>
        <v>158.77939109773115</v>
      </c>
    </row>
    <row r="2662" spans="1:18" x14ac:dyDescent="0.3">
      <c r="A2662" s="4">
        <v>46133.833333333343</v>
      </c>
      <c r="B2662" s="3">
        <v>72.247500000000002</v>
      </c>
      <c r="C2662" s="3">
        <v>9.2799999999999994</v>
      </c>
      <c r="D2662" s="3">
        <f t="shared" si="369"/>
        <v>26.725104166666664</v>
      </c>
      <c r="E2662" s="3">
        <f>MAX(B2662 - D2662/Inputs!$B$5, 0)</f>
        <v>41.878063446969705</v>
      </c>
      <c r="F2662" s="3">
        <f>MAX(D2662*Inputs!$B$5 - B2662, 0)</f>
        <v>0</v>
      </c>
      <c r="G2662" s="3">
        <f t="shared" si="370"/>
        <v>9.2799999999999994</v>
      </c>
      <c r="H2662" t="str">
        <f t="shared" si="371"/>
        <v>Discharge</v>
      </c>
      <c r="I2662" s="3">
        <f t="shared" si="376"/>
        <v>158.77939109773115</v>
      </c>
      <c r="J2662" s="3">
        <f t="shared" si="377"/>
        <v>340</v>
      </c>
      <c r="K2662" s="3">
        <f>MIN(Inputs!$B$2, (Inputs!$B$8 - I2662)/Inputs!$B$9)</f>
        <v>170</v>
      </c>
      <c r="L2662" s="3">
        <f>MAX(MIN(Inputs!$B$2, I2662*Inputs!$B$10, Inputs!$B$8*Inputs!$B$4 - J2662), 0)</f>
        <v>0</v>
      </c>
      <c r="M2662" s="3">
        <f t="shared" si="372"/>
        <v>0</v>
      </c>
      <c r="N2662" s="3">
        <f t="shared" si="373"/>
        <v>0</v>
      </c>
      <c r="O2662" s="3">
        <f>IF(H2662="Reg", MIN(Inputs!$B$2, I2662*Inputs!$B$10, (Inputs!$B$8-I2662)/Inputs!$B$9), 0)</f>
        <v>0</v>
      </c>
      <c r="P2662" s="3">
        <f t="shared" si="374"/>
        <v>0</v>
      </c>
      <c r="Q2662" s="3">
        <f t="shared" si="375"/>
        <v>0</v>
      </c>
      <c r="R2662" s="3">
        <f>I2662 + M2662*Inputs!$B$9 - N2662/Inputs!$B$10</f>
        <v>158.77939109773115</v>
      </c>
    </row>
    <row r="2663" spans="1:18" x14ac:dyDescent="0.3">
      <c r="A2663" s="4">
        <v>46133.875</v>
      </c>
      <c r="B2663" s="3">
        <v>44.857500000000002</v>
      </c>
      <c r="C2663" s="3">
        <v>1.06</v>
      </c>
      <c r="D2663" s="3">
        <f t="shared" si="369"/>
        <v>26.725104166666664</v>
      </c>
      <c r="E2663" s="3">
        <f>MAX(B2663 - D2663/Inputs!$B$5, 0)</f>
        <v>14.488063446969701</v>
      </c>
      <c r="F2663" s="3">
        <f>MAX(D2663*Inputs!$B$5 - B2663, 0)</f>
        <v>0</v>
      </c>
      <c r="G2663" s="3">
        <f t="shared" si="370"/>
        <v>1.06</v>
      </c>
      <c r="H2663" t="str">
        <f t="shared" si="371"/>
        <v>Discharge</v>
      </c>
      <c r="I2663" s="3">
        <f t="shared" si="376"/>
        <v>158.77939109773115</v>
      </c>
      <c r="J2663" s="3">
        <f t="shared" si="377"/>
        <v>340</v>
      </c>
      <c r="K2663" s="3">
        <f>MIN(Inputs!$B$2, (Inputs!$B$8 - I2663)/Inputs!$B$9)</f>
        <v>170</v>
      </c>
      <c r="L2663" s="3">
        <f>MAX(MIN(Inputs!$B$2, I2663*Inputs!$B$10, Inputs!$B$8*Inputs!$B$4 - J2663), 0)</f>
        <v>0</v>
      </c>
      <c r="M2663" s="3">
        <f t="shared" si="372"/>
        <v>0</v>
      </c>
      <c r="N2663" s="3">
        <f t="shared" si="373"/>
        <v>0</v>
      </c>
      <c r="O2663" s="3">
        <f>IF(H2663="Reg", MIN(Inputs!$B$2, I2663*Inputs!$B$10, (Inputs!$B$8-I2663)/Inputs!$B$9), 0)</f>
        <v>0</v>
      </c>
      <c r="P2663" s="3">
        <f t="shared" si="374"/>
        <v>0</v>
      </c>
      <c r="Q2663" s="3">
        <f t="shared" si="375"/>
        <v>0</v>
      </c>
      <c r="R2663" s="3">
        <f>I2663 + M2663*Inputs!$B$9 - N2663/Inputs!$B$10</f>
        <v>158.77939109773115</v>
      </c>
    </row>
    <row r="2664" spans="1:18" x14ac:dyDescent="0.3">
      <c r="A2664" s="4">
        <v>46133.916666666657</v>
      </c>
      <c r="B2664" s="3">
        <v>28.232500000000002</v>
      </c>
      <c r="C2664" s="3">
        <v>1.04</v>
      </c>
      <c r="D2664" s="3">
        <f t="shared" si="369"/>
        <v>26.725104166666664</v>
      </c>
      <c r="E2664" s="3">
        <f>MAX(B2664 - D2664/Inputs!$B$5, 0)</f>
        <v>0</v>
      </c>
      <c r="F2664" s="3">
        <f>MAX(D2664*Inputs!$B$5 - B2664, 0)</f>
        <v>0</v>
      </c>
      <c r="G2664" s="3">
        <f t="shared" si="370"/>
        <v>1.04</v>
      </c>
      <c r="H2664" t="str">
        <f t="shared" si="371"/>
        <v>Reg</v>
      </c>
      <c r="I2664" s="3">
        <f t="shared" si="376"/>
        <v>158.77939109773115</v>
      </c>
      <c r="J2664" s="3">
        <f t="shared" si="377"/>
        <v>340</v>
      </c>
      <c r="K2664" s="3">
        <f>MIN(Inputs!$B$2, (Inputs!$B$8 - I2664)/Inputs!$B$9)</f>
        <v>170</v>
      </c>
      <c r="L2664" s="3">
        <f>MAX(MIN(Inputs!$B$2, I2664*Inputs!$B$10, Inputs!$B$8*Inputs!$B$4 - J2664), 0)</f>
        <v>0</v>
      </c>
      <c r="M2664" s="3">
        <f t="shared" si="372"/>
        <v>0</v>
      </c>
      <c r="N2664" s="3">
        <f t="shared" si="373"/>
        <v>0</v>
      </c>
      <c r="O2664" s="3">
        <f>IF(H2664="Reg", MIN(Inputs!$B$2, I2664*Inputs!$B$10, (Inputs!$B$8-I2664)/Inputs!$B$9), 0)</f>
        <v>148.94827166799323</v>
      </c>
      <c r="P2664" s="3">
        <f t="shared" si="374"/>
        <v>0</v>
      </c>
      <c r="Q2664" s="3">
        <f t="shared" si="375"/>
        <v>154.90620253471295</v>
      </c>
      <c r="R2664" s="3">
        <f>I2664 + M2664*Inputs!$B$9 - N2664/Inputs!$B$10</f>
        <v>158.77939109773115</v>
      </c>
    </row>
    <row r="2665" spans="1:18" x14ac:dyDescent="0.3">
      <c r="A2665" s="4">
        <v>46133.958333333343</v>
      </c>
      <c r="B2665" s="3">
        <v>21.8325</v>
      </c>
      <c r="C2665" s="3">
        <v>0.08</v>
      </c>
      <c r="D2665" s="3">
        <f t="shared" si="369"/>
        <v>26.725104166666664</v>
      </c>
      <c r="E2665" s="3">
        <f>MAX(B2665 - D2665/Inputs!$B$5, 0)</f>
        <v>0</v>
      </c>
      <c r="F2665" s="3">
        <f>MAX(D2665*Inputs!$B$5 - B2665, 0)</f>
        <v>1.6855916666666637</v>
      </c>
      <c r="G2665" s="3">
        <f t="shared" si="370"/>
        <v>0.08</v>
      </c>
      <c r="H2665" t="str">
        <f t="shared" si="371"/>
        <v>Charge</v>
      </c>
      <c r="I2665" s="3">
        <f t="shared" si="376"/>
        <v>158.77939109773115</v>
      </c>
      <c r="J2665" s="3">
        <f t="shared" si="377"/>
        <v>340</v>
      </c>
      <c r="K2665" s="3">
        <f>MIN(Inputs!$B$2, (Inputs!$B$8 - I2665)/Inputs!$B$9)</f>
        <v>170</v>
      </c>
      <c r="L2665" s="3">
        <f>MAX(MIN(Inputs!$B$2, I2665*Inputs!$B$10, Inputs!$B$8*Inputs!$B$4 - J2665), 0)</f>
        <v>0</v>
      </c>
      <c r="M2665" s="3">
        <f t="shared" si="372"/>
        <v>170</v>
      </c>
      <c r="N2665" s="3">
        <f t="shared" si="373"/>
        <v>0</v>
      </c>
      <c r="O2665" s="3">
        <f>IF(H2665="Reg", MIN(Inputs!$B$2, I2665*Inputs!$B$10, (Inputs!$B$8-I2665)/Inputs!$B$9), 0)</f>
        <v>0</v>
      </c>
      <c r="P2665" s="3">
        <f t="shared" si="374"/>
        <v>-3711.5250000000001</v>
      </c>
      <c r="Q2665" s="3">
        <f t="shared" si="375"/>
        <v>0</v>
      </c>
      <c r="R2665" s="3">
        <f>I2665 + M2665*Inputs!$B$9 - N2665/Inputs!$B$10</f>
        <v>318.25352693172772</v>
      </c>
    </row>
    <row r="2666" spans="1:18" x14ac:dyDescent="0.3">
      <c r="A2666" s="4">
        <v>46134</v>
      </c>
      <c r="B2666" s="3">
        <v>20.522500000000001</v>
      </c>
      <c r="C2666" s="3">
        <v>7.0000000000000007E-2</v>
      </c>
      <c r="D2666" s="3">
        <f t="shared" si="369"/>
        <v>27.912604166666664</v>
      </c>
      <c r="E2666" s="3">
        <f>MAX(B2666 - D2666/Inputs!$B$5, 0)</f>
        <v>0</v>
      </c>
      <c r="F2666" s="3">
        <f>MAX(D2666*Inputs!$B$5 - B2666, 0)</f>
        <v>4.0405916666666641</v>
      </c>
      <c r="G2666" s="3">
        <f t="shared" si="370"/>
        <v>7.0000000000000007E-2</v>
      </c>
      <c r="H2666" t="str">
        <f t="shared" si="371"/>
        <v>Charge</v>
      </c>
      <c r="I2666" s="3">
        <f t="shared" si="376"/>
        <v>318.25352693172772</v>
      </c>
      <c r="J2666" s="3">
        <f t="shared" si="377"/>
        <v>0</v>
      </c>
      <c r="K2666" s="3">
        <f>MIN(Inputs!$B$2, (Inputs!$B$8 - I2666)/Inputs!$B$9)</f>
        <v>23.181818181818198</v>
      </c>
      <c r="L2666" s="3">
        <f>MAX(MIN(Inputs!$B$2, I2666*Inputs!$B$10, Inputs!$B$8*Inputs!$B$4 - J2666), 0)</f>
        <v>170</v>
      </c>
      <c r="M2666" s="3">
        <f t="shared" si="372"/>
        <v>23.181818181818198</v>
      </c>
      <c r="N2666" s="3">
        <f t="shared" si="373"/>
        <v>0</v>
      </c>
      <c r="O2666" s="3">
        <f>IF(H2666="Reg", MIN(Inputs!$B$2, I2666*Inputs!$B$10, (Inputs!$B$8-I2666)/Inputs!$B$9), 0)</f>
        <v>0</v>
      </c>
      <c r="P2666" s="3">
        <f t="shared" si="374"/>
        <v>-475.74886363636398</v>
      </c>
      <c r="Q2666" s="3">
        <f t="shared" si="375"/>
        <v>0</v>
      </c>
      <c r="R2666" s="3">
        <f>I2666 + M2666*Inputs!$B$9 - N2666/Inputs!$B$10</f>
        <v>340</v>
      </c>
    </row>
    <row r="2667" spans="1:18" x14ac:dyDescent="0.3">
      <c r="A2667" s="4">
        <v>46134.041666666657</v>
      </c>
      <c r="B2667" s="3">
        <v>24.14</v>
      </c>
      <c r="C2667" s="3">
        <v>0.06</v>
      </c>
      <c r="D2667" s="3">
        <f t="shared" si="369"/>
        <v>27.912604166666664</v>
      </c>
      <c r="E2667" s="3">
        <f>MAX(B2667 - D2667/Inputs!$B$5, 0)</f>
        <v>0</v>
      </c>
      <c r="F2667" s="3">
        <f>MAX(D2667*Inputs!$B$5 - B2667, 0)</f>
        <v>0.42309166666666442</v>
      </c>
      <c r="G2667" s="3">
        <f t="shared" si="370"/>
        <v>0.06</v>
      </c>
      <c r="H2667" t="str">
        <f t="shared" si="371"/>
        <v>Charge</v>
      </c>
      <c r="I2667" s="3">
        <f t="shared" si="376"/>
        <v>340</v>
      </c>
      <c r="J2667" s="3">
        <f t="shared" si="377"/>
        <v>0</v>
      </c>
      <c r="K2667" s="3">
        <f>MIN(Inputs!$B$2, (Inputs!$B$8 - I2667)/Inputs!$B$9)</f>
        <v>0</v>
      </c>
      <c r="L2667" s="3">
        <f>MAX(MIN(Inputs!$B$2, I2667*Inputs!$B$10, Inputs!$B$8*Inputs!$B$4 - J2667), 0)</f>
        <v>170</v>
      </c>
      <c r="M2667" s="3">
        <f t="shared" si="372"/>
        <v>0</v>
      </c>
      <c r="N2667" s="3">
        <f t="shared" si="373"/>
        <v>0</v>
      </c>
      <c r="O2667" s="3">
        <f>IF(H2667="Reg", MIN(Inputs!$B$2, I2667*Inputs!$B$10, (Inputs!$B$8-I2667)/Inputs!$B$9), 0)</f>
        <v>0</v>
      </c>
      <c r="P2667" s="3">
        <f t="shared" si="374"/>
        <v>0</v>
      </c>
      <c r="Q2667" s="3">
        <f t="shared" si="375"/>
        <v>0</v>
      </c>
      <c r="R2667" s="3">
        <f>I2667 + M2667*Inputs!$B$9 - N2667/Inputs!$B$10</f>
        <v>340</v>
      </c>
    </row>
    <row r="2668" spans="1:18" x14ac:dyDescent="0.3">
      <c r="A2668" s="4">
        <v>46134.083333333343</v>
      </c>
      <c r="B2668" s="3">
        <v>22.265000000000001</v>
      </c>
      <c r="C2668" s="3">
        <v>0.08</v>
      </c>
      <c r="D2668" s="3">
        <f t="shared" si="369"/>
        <v>27.912604166666664</v>
      </c>
      <c r="E2668" s="3">
        <f>MAX(B2668 - D2668/Inputs!$B$5, 0)</f>
        <v>0</v>
      </c>
      <c r="F2668" s="3">
        <f>MAX(D2668*Inputs!$B$5 - B2668, 0)</f>
        <v>2.2980916666666644</v>
      </c>
      <c r="G2668" s="3">
        <f t="shared" si="370"/>
        <v>0.08</v>
      </c>
      <c r="H2668" t="str">
        <f t="shared" si="371"/>
        <v>Charge</v>
      </c>
      <c r="I2668" s="3">
        <f t="shared" si="376"/>
        <v>340</v>
      </c>
      <c r="J2668" s="3">
        <f t="shared" si="377"/>
        <v>0</v>
      </c>
      <c r="K2668" s="3">
        <f>MIN(Inputs!$B$2, (Inputs!$B$8 - I2668)/Inputs!$B$9)</f>
        <v>0</v>
      </c>
      <c r="L2668" s="3">
        <f>MAX(MIN(Inputs!$B$2, I2668*Inputs!$B$10, Inputs!$B$8*Inputs!$B$4 - J2668), 0)</f>
        <v>170</v>
      </c>
      <c r="M2668" s="3">
        <f t="shared" si="372"/>
        <v>0</v>
      </c>
      <c r="N2668" s="3">
        <f t="shared" si="373"/>
        <v>0</v>
      </c>
      <c r="O2668" s="3">
        <f>IF(H2668="Reg", MIN(Inputs!$B$2, I2668*Inputs!$B$10, (Inputs!$B$8-I2668)/Inputs!$B$9), 0)</f>
        <v>0</v>
      </c>
      <c r="P2668" s="3">
        <f t="shared" si="374"/>
        <v>0</v>
      </c>
      <c r="Q2668" s="3">
        <f t="shared" si="375"/>
        <v>0</v>
      </c>
      <c r="R2668" s="3">
        <f>I2668 + M2668*Inputs!$B$9 - N2668/Inputs!$B$10</f>
        <v>340</v>
      </c>
    </row>
    <row r="2669" spans="1:18" x14ac:dyDescent="0.3">
      <c r="A2669" s="4">
        <v>46134.125</v>
      </c>
      <c r="B2669" s="3">
        <v>19.852499999999999</v>
      </c>
      <c r="C2669" s="3">
        <v>0.08</v>
      </c>
      <c r="D2669" s="3">
        <f t="shared" si="369"/>
        <v>27.912604166666664</v>
      </c>
      <c r="E2669" s="3">
        <f>MAX(B2669 - D2669/Inputs!$B$5, 0)</f>
        <v>0</v>
      </c>
      <c r="F2669" s="3">
        <f>MAX(D2669*Inputs!$B$5 - B2669, 0)</f>
        <v>4.7105916666666658</v>
      </c>
      <c r="G2669" s="3">
        <f t="shared" si="370"/>
        <v>0.08</v>
      </c>
      <c r="H2669" t="str">
        <f t="shared" si="371"/>
        <v>Charge</v>
      </c>
      <c r="I2669" s="3">
        <f t="shared" si="376"/>
        <v>340</v>
      </c>
      <c r="J2669" s="3">
        <f t="shared" si="377"/>
        <v>0</v>
      </c>
      <c r="K2669" s="3">
        <f>MIN(Inputs!$B$2, (Inputs!$B$8 - I2669)/Inputs!$B$9)</f>
        <v>0</v>
      </c>
      <c r="L2669" s="3">
        <f>MAX(MIN(Inputs!$B$2, I2669*Inputs!$B$10, Inputs!$B$8*Inputs!$B$4 - J2669), 0)</f>
        <v>170</v>
      </c>
      <c r="M2669" s="3">
        <f t="shared" si="372"/>
        <v>0</v>
      </c>
      <c r="N2669" s="3">
        <f t="shared" si="373"/>
        <v>0</v>
      </c>
      <c r="O2669" s="3">
        <f>IF(H2669="Reg", MIN(Inputs!$B$2, I2669*Inputs!$B$10, (Inputs!$B$8-I2669)/Inputs!$B$9), 0)</f>
        <v>0</v>
      </c>
      <c r="P2669" s="3">
        <f t="shared" si="374"/>
        <v>0</v>
      </c>
      <c r="Q2669" s="3">
        <f t="shared" si="375"/>
        <v>0</v>
      </c>
      <c r="R2669" s="3">
        <f>I2669 + M2669*Inputs!$B$9 - N2669/Inputs!$B$10</f>
        <v>340</v>
      </c>
    </row>
    <row r="2670" spans="1:18" x14ac:dyDescent="0.3">
      <c r="A2670" s="4">
        <v>46134.166666666657</v>
      </c>
      <c r="B2670" s="3">
        <v>19.462499999999999</v>
      </c>
      <c r="C2670" s="3">
        <v>0.37</v>
      </c>
      <c r="D2670" s="3">
        <f t="shared" si="369"/>
        <v>27.912604166666664</v>
      </c>
      <c r="E2670" s="3">
        <f>MAX(B2670 - D2670/Inputs!$B$5, 0)</f>
        <v>0</v>
      </c>
      <c r="F2670" s="3">
        <f>MAX(D2670*Inputs!$B$5 - B2670, 0)</f>
        <v>5.1005916666666664</v>
      </c>
      <c r="G2670" s="3">
        <f t="shared" si="370"/>
        <v>0.37</v>
      </c>
      <c r="H2670" t="str">
        <f t="shared" si="371"/>
        <v>Charge</v>
      </c>
      <c r="I2670" s="3">
        <f t="shared" si="376"/>
        <v>340</v>
      </c>
      <c r="J2670" s="3">
        <f t="shared" si="377"/>
        <v>0</v>
      </c>
      <c r="K2670" s="3">
        <f>MIN(Inputs!$B$2, (Inputs!$B$8 - I2670)/Inputs!$B$9)</f>
        <v>0</v>
      </c>
      <c r="L2670" s="3">
        <f>MAX(MIN(Inputs!$B$2, I2670*Inputs!$B$10, Inputs!$B$8*Inputs!$B$4 - J2670), 0)</f>
        <v>170</v>
      </c>
      <c r="M2670" s="3">
        <f t="shared" si="372"/>
        <v>0</v>
      </c>
      <c r="N2670" s="3">
        <f t="shared" si="373"/>
        <v>0</v>
      </c>
      <c r="O2670" s="3">
        <f>IF(H2670="Reg", MIN(Inputs!$B$2, I2670*Inputs!$B$10, (Inputs!$B$8-I2670)/Inputs!$B$9), 0)</f>
        <v>0</v>
      </c>
      <c r="P2670" s="3">
        <f t="shared" si="374"/>
        <v>0</v>
      </c>
      <c r="Q2670" s="3">
        <f t="shared" si="375"/>
        <v>0</v>
      </c>
      <c r="R2670" s="3">
        <f>I2670 + M2670*Inputs!$B$9 - N2670/Inputs!$B$10</f>
        <v>340</v>
      </c>
    </row>
    <row r="2671" spans="1:18" x14ac:dyDescent="0.3">
      <c r="A2671" s="4">
        <v>46134.208333333343</v>
      </c>
      <c r="B2671" s="3">
        <v>20.53</v>
      </c>
      <c r="C2671" s="3">
        <v>1.5</v>
      </c>
      <c r="D2671" s="3">
        <f t="shared" si="369"/>
        <v>27.912604166666664</v>
      </c>
      <c r="E2671" s="3">
        <f>MAX(B2671 - D2671/Inputs!$B$5, 0)</f>
        <v>0</v>
      </c>
      <c r="F2671" s="3">
        <f>MAX(D2671*Inputs!$B$5 - B2671, 0)</f>
        <v>4.0330916666666639</v>
      </c>
      <c r="G2671" s="3">
        <f t="shared" si="370"/>
        <v>1.5</v>
      </c>
      <c r="H2671" t="str">
        <f t="shared" si="371"/>
        <v>Charge</v>
      </c>
      <c r="I2671" s="3">
        <f t="shared" si="376"/>
        <v>340</v>
      </c>
      <c r="J2671" s="3">
        <f t="shared" si="377"/>
        <v>0</v>
      </c>
      <c r="K2671" s="3">
        <f>MIN(Inputs!$B$2, (Inputs!$B$8 - I2671)/Inputs!$B$9)</f>
        <v>0</v>
      </c>
      <c r="L2671" s="3">
        <f>MAX(MIN(Inputs!$B$2, I2671*Inputs!$B$10, Inputs!$B$8*Inputs!$B$4 - J2671), 0)</f>
        <v>170</v>
      </c>
      <c r="M2671" s="3">
        <f t="shared" si="372"/>
        <v>0</v>
      </c>
      <c r="N2671" s="3">
        <f t="shared" si="373"/>
        <v>0</v>
      </c>
      <c r="O2671" s="3">
        <f>IF(H2671="Reg", MIN(Inputs!$B$2, I2671*Inputs!$B$10, (Inputs!$B$8-I2671)/Inputs!$B$9), 0)</f>
        <v>0</v>
      </c>
      <c r="P2671" s="3">
        <f t="shared" si="374"/>
        <v>0</v>
      </c>
      <c r="Q2671" s="3">
        <f t="shared" si="375"/>
        <v>0</v>
      </c>
      <c r="R2671" s="3">
        <f>I2671 + M2671*Inputs!$B$9 - N2671/Inputs!$B$10</f>
        <v>340</v>
      </c>
    </row>
    <row r="2672" spans="1:18" x14ac:dyDescent="0.3">
      <c r="A2672" s="4">
        <v>46134.25</v>
      </c>
      <c r="B2672" s="3">
        <v>23.369999999999997</v>
      </c>
      <c r="C2672" s="3">
        <v>2.12</v>
      </c>
      <c r="D2672" s="3">
        <f t="shared" si="369"/>
        <v>27.912604166666664</v>
      </c>
      <c r="E2672" s="3">
        <f>MAX(B2672 - D2672/Inputs!$B$5, 0)</f>
        <v>0</v>
      </c>
      <c r="F2672" s="3">
        <f>MAX(D2672*Inputs!$B$5 - B2672, 0)</f>
        <v>1.1930916666666675</v>
      </c>
      <c r="G2672" s="3">
        <f t="shared" si="370"/>
        <v>2.12</v>
      </c>
      <c r="H2672" t="str">
        <f t="shared" si="371"/>
        <v>Reg</v>
      </c>
      <c r="I2672" s="3">
        <f t="shared" si="376"/>
        <v>340</v>
      </c>
      <c r="J2672" s="3">
        <f t="shared" si="377"/>
        <v>0</v>
      </c>
      <c r="K2672" s="3">
        <f>MIN(Inputs!$B$2, (Inputs!$B$8 - I2672)/Inputs!$B$9)</f>
        <v>0</v>
      </c>
      <c r="L2672" s="3">
        <f>MAX(MIN(Inputs!$B$2, I2672*Inputs!$B$10, Inputs!$B$8*Inputs!$B$4 - J2672), 0)</f>
        <v>170</v>
      </c>
      <c r="M2672" s="3">
        <f t="shared" si="372"/>
        <v>0</v>
      </c>
      <c r="N2672" s="3">
        <f t="shared" si="373"/>
        <v>0</v>
      </c>
      <c r="O2672" s="3">
        <f>IF(H2672="Reg", MIN(Inputs!$B$2, I2672*Inputs!$B$10, (Inputs!$B$8-I2672)/Inputs!$B$9), 0)</f>
        <v>0</v>
      </c>
      <c r="P2672" s="3">
        <f t="shared" si="374"/>
        <v>0</v>
      </c>
      <c r="Q2672" s="3">
        <f t="shared" si="375"/>
        <v>0</v>
      </c>
      <c r="R2672" s="3">
        <f>I2672 + M2672*Inputs!$B$9 - N2672/Inputs!$B$10</f>
        <v>340</v>
      </c>
    </row>
    <row r="2673" spans="1:18" x14ac:dyDescent="0.3">
      <c r="A2673" s="4">
        <v>46134.291666666657</v>
      </c>
      <c r="B2673" s="3">
        <v>31.887500000000003</v>
      </c>
      <c r="C2673" s="3">
        <v>6.96</v>
      </c>
      <c r="D2673" s="3">
        <f t="shared" si="369"/>
        <v>27.912604166666664</v>
      </c>
      <c r="E2673" s="3">
        <f>MAX(B2673 - D2673/Inputs!$B$5, 0)</f>
        <v>0.16863162878788529</v>
      </c>
      <c r="F2673" s="3">
        <f>MAX(D2673*Inputs!$B$5 - B2673, 0)</f>
        <v>0</v>
      </c>
      <c r="G2673" s="3">
        <f t="shared" si="370"/>
        <v>6.96</v>
      </c>
      <c r="H2673" t="str">
        <f t="shared" si="371"/>
        <v>Reg</v>
      </c>
      <c r="I2673" s="3">
        <f t="shared" si="376"/>
        <v>340</v>
      </c>
      <c r="J2673" s="3">
        <f t="shared" si="377"/>
        <v>0</v>
      </c>
      <c r="K2673" s="3">
        <f>MIN(Inputs!$B$2, (Inputs!$B$8 - I2673)/Inputs!$B$9)</f>
        <v>0</v>
      </c>
      <c r="L2673" s="3">
        <f>MAX(MIN(Inputs!$B$2, I2673*Inputs!$B$10, Inputs!$B$8*Inputs!$B$4 - J2673), 0)</f>
        <v>170</v>
      </c>
      <c r="M2673" s="3">
        <f t="shared" si="372"/>
        <v>0</v>
      </c>
      <c r="N2673" s="3">
        <f t="shared" si="373"/>
        <v>0</v>
      </c>
      <c r="O2673" s="3">
        <f>IF(H2673="Reg", MIN(Inputs!$B$2, I2673*Inputs!$B$10, (Inputs!$B$8-I2673)/Inputs!$B$9), 0)</f>
        <v>0</v>
      </c>
      <c r="P2673" s="3">
        <f t="shared" si="374"/>
        <v>0</v>
      </c>
      <c r="Q2673" s="3">
        <f t="shared" si="375"/>
        <v>0</v>
      </c>
      <c r="R2673" s="3">
        <f>I2673 + M2673*Inputs!$B$9 - N2673/Inputs!$B$10</f>
        <v>340</v>
      </c>
    </row>
    <row r="2674" spans="1:18" x14ac:dyDescent="0.3">
      <c r="A2674" s="4">
        <v>46134.333333333343</v>
      </c>
      <c r="B2674" s="3">
        <v>26.65</v>
      </c>
      <c r="C2674" s="3">
        <v>5.8</v>
      </c>
      <c r="D2674" s="3">
        <f t="shared" si="369"/>
        <v>27.912604166666664</v>
      </c>
      <c r="E2674" s="3">
        <f>MAX(B2674 - D2674/Inputs!$B$5, 0)</f>
        <v>0</v>
      </c>
      <c r="F2674" s="3">
        <f>MAX(D2674*Inputs!$B$5 - B2674, 0)</f>
        <v>0</v>
      </c>
      <c r="G2674" s="3">
        <f t="shared" si="370"/>
        <v>5.8</v>
      </c>
      <c r="H2674" t="str">
        <f t="shared" si="371"/>
        <v>Reg</v>
      </c>
      <c r="I2674" s="3">
        <f t="shared" si="376"/>
        <v>340</v>
      </c>
      <c r="J2674" s="3">
        <f t="shared" si="377"/>
        <v>0</v>
      </c>
      <c r="K2674" s="3">
        <f>MIN(Inputs!$B$2, (Inputs!$B$8 - I2674)/Inputs!$B$9)</f>
        <v>0</v>
      </c>
      <c r="L2674" s="3">
        <f>MAX(MIN(Inputs!$B$2, I2674*Inputs!$B$10, Inputs!$B$8*Inputs!$B$4 - J2674), 0)</f>
        <v>170</v>
      </c>
      <c r="M2674" s="3">
        <f t="shared" si="372"/>
        <v>0</v>
      </c>
      <c r="N2674" s="3">
        <f t="shared" si="373"/>
        <v>0</v>
      </c>
      <c r="O2674" s="3">
        <f>IF(H2674="Reg", MIN(Inputs!$B$2, I2674*Inputs!$B$10, (Inputs!$B$8-I2674)/Inputs!$B$9), 0)</f>
        <v>0</v>
      </c>
      <c r="P2674" s="3">
        <f t="shared" si="374"/>
        <v>0</v>
      </c>
      <c r="Q2674" s="3">
        <f t="shared" si="375"/>
        <v>0</v>
      </c>
      <c r="R2674" s="3">
        <f>I2674 + M2674*Inputs!$B$9 - N2674/Inputs!$B$10</f>
        <v>340</v>
      </c>
    </row>
    <row r="2675" spans="1:18" x14ac:dyDescent="0.3">
      <c r="A2675" s="4">
        <v>46134.375</v>
      </c>
      <c r="B2675" s="3">
        <v>17.164999999999999</v>
      </c>
      <c r="C2675" s="3">
        <v>1.1399999999999999</v>
      </c>
      <c r="D2675" s="3">
        <f t="shared" si="369"/>
        <v>27.912604166666664</v>
      </c>
      <c r="E2675" s="3">
        <f>MAX(B2675 - D2675/Inputs!$B$5, 0)</f>
        <v>0</v>
      </c>
      <c r="F2675" s="3">
        <f>MAX(D2675*Inputs!$B$5 - B2675, 0)</f>
        <v>7.3980916666666658</v>
      </c>
      <c r="G2675" s="3">
        <f t="shared" si="370"/>
        <v>1.1399999999999999</v>
      </c>
      <c r="H2675" t="str">
        <f t="shared" si="371"/>
        <v>Charge</v>
      </c>
      <c r="I2675" s="3">
        <f t="shared" si="376"/>
        <v>340</v>
      </c>
      <c r="J2675" s="3">
        <f t="shared" si="377"/>
        <v>0</v>
      </c>
      <c r="K2675" s="3">
        <f>MIN(Inputs!$B$2, (Inputs!$B$8 - I2675)/Inputs!$B$9)</f>
        <v>0</v>
      </c>
      <c r="L2675" s="3">
        <f>MAX(MIN(Inputs!$B$2, I2675*Inputs!$B$10, Inputs!$B$8*Inputs!$B$4 - J2675), 0)</f>
        <v>170</v>
      </c>
      <c r="M2675" s="3">
        <f t="shared" si="372"/>
        <v>0</v>
      </c>
      <c r="N2675" s="3">
        <f t="shared" si="373"/>
        <v>0</v>
      </c>
      <c r="O2675" s="3">
        <f>IF(H2675="Reg", MIN(Inputs!$B$2, I2675*Inputs!$B$10, (Inputs!$B$8-I2675)/Inputs!$B$9), 0)</f>
        <v>0</v>
      </c>
      <c r="P2675" s="3">
        <f t="shared" si="374"/>
        <v>0</v>
      </c>
      <c r="Q2675" s="3">
        <f t="shared" si="375"/>
        <v>0</v>
      </c>
      <c r="R2675" s="3">
        <f>I2675 + M2675*Inputs!$B$9 - N2675/Inputs!$B$10</f>
        <v>340</v>
      </c>
    </row>
    <row r="2676" spans="1:18" x14ac:dyDescent="0.3">
      <c r="A2676" s="4">
        <v>46134.416666666657</v>
      </c>
      <c r="B2676" s="3">
        <v>15.5375</v>
      </c>
      <c r="C2676" s="3">
        <v>1</v>
      </c>
      <c r="D2676" s="3">
        <f t="shared" si="369"/>
        <v>27.912604166666664</v>
      </c>
      <c r="E2676" s="3">
        <f>MAX(B2676 - D2676/Inputs!$B$5, 0)</f>
        <v>0</v>
      </c>
      <c r="F2676" s="3">
        <f>MAX(D2676*Inputs!$B$5 - B2676, 0)</f>
        <v>9.0255916666666653</v>
      </c>
      <c r="G2676" s="3">
        <f t="shared" si="370"/>
        <v>1</v>
      </c>
      <c r="H2676" t="str">
        <f t="shared" si="371"/>
        <v>Charge</v>
      </c>
      <c r="I2676" s="3">
        <f t="shared" si="376"/>
        <v>340</v>
      </c>
      <c r="J2676" s="3">
        <f t="shared" si="377"/>
        <v>0</v>
      </c>
      <c r="K2676" s="3">
        <f>MIN(Inputs!$B$2, (Inputs!$B$8 - I2676)/Inputs!$B$9)</f>
        <v>0</v>
      </c>
      <c r="L2676" s="3">
        <f>MAX(MIN(Inputs!$B$2, I2676*Inputs!$B$10, Inputs!$B$8*Inputs!$B$4 - J2676), 0)</f>
        <v>170</v>
      </c>
      <c r="M2676" s="3">
        <f t="shared" si="372"/>
        <v>0</v>
      </c>
      <c r="N2676" s="3">
        <f t="shared" si="373"/>
        <v>0</v>
      </c>
      <c r="O2676" s="3">
        <f>IF(H2676="Reg", MIN(Inputs!$B$2, I2676*Inputs!$B$10, (Inputs!$B$8-I2676)/Inputs!$B$9), 0)</f>
        <v>0</v>
      </c>
      <c r="P2676" s="3">
        <f t="shared" si="374"/>
        <v>0</v>
      </c>
      <c r="Q2676" s="3">
        <f t="shared" si="375"/>
        <v>0</v>
      </c>
      <c r="R2676" s="3">
        <f>I2676 + M2676*Inputs!$B$9 - N2676/Inputs!$B$10</f>
        <v>340</v>
      </c>
    </row>
    <row r="2677" spans="1:18" x14ac:dyDescent="0.3">
      <c r="A2677" s="4">
        <v>46134.458333333343</v>
      </c>
      <c r="B2677" s="3">
        <v>11.56</v>
      </c>
      <c r="C2677" s="3">
        <v>0.56999999999999995</v>
      </c>
      <c r="D2677" s="3">
        <f t="shared" si="369"/>
        <v>27.912604166666664</v>
      </c>
      <c r="E2677" s="3">
        <f>MAX(B2677 - D2677/Inputs!$B$5, 0)</f>
        <v>0</v>
      </c>
      <c r="F2677" s="3">
        <f>MAX(D2677*Inputs!$B$5 - B2677, 0)</f>
        <v>13.003091666666664</v>
      </c>
      <c r="G2677" s="3">
        <f t="shared" si="370"/>
        <v>0.56999999999999995</v>
      </c>
      <c r="H2677" t="str">
        <f t="shared" si="371"/>
        <v>Charge</v>
      </c>
      <c r="I2677" s="3">
        <f t="shared" si="376"/>
        <v>340</v>
      </c>
      <c r="J2677" s="3">
        <f t="shared" si="377"/>
        <v>0</v>
      </c>
      <c r="K2677" s="3">
        <f>MIN(Inputs!$B$2, (Inputs!$B$8 - I2677)/Inputs!$B$9)</f>
        <v>0</v>
      </c>
      <c r="L2677" s="3">
        <f>MAX(MIN(Inputs!$B$2, I2677*Inputs!$B$10, Inputs!$B$8*Inputs!$B$4 - J2677), 0)</f>
        <v>170</v>
      </c>
      <c r="M2677" s="3">
        <f t="shared" si="372"/>
        <v>0</v>
      </c>
      <c r="N2677" s="3">
        <f t="shared" si="373"/>
        <v>0</v>
      </c>
      <c r="O2677" s="3">
        <f>IF(H2677="Reg", MIN(Inputs!$B$2, I2677*Inputs!$B$10, (Inputs!$B$8-I2677)/Inputs!$B$9), 0)</f>
        <v>0</v>
      </c>
      <c r="P2677" s="3">
        <f t="shared" si="374"/>
        <v>0</v>
      </c>
      <c r="Q2677" s="3">
        <f t="shared" si="375"/>
        <v>0</v>
      </c>
      <c r="R2677" s="3">
        <f>I2677 + M2677*Inputs!$B$9 - N2677/Inputs!$B$10</f>
        <v>340</v>
      </c>
    </row>
    <row r="2678" spans="1:18" x14ac:dyDescent="0.3">
      <c r="A2678" s="4">
        <v>46134.5</v>
      </c>
      <c r="B2678" s="3">
        <v>18.2925</v>
      </c>
      <c r="C2678" s="3">
        <v>0.81</v>
      </c>
      <c r="D2678" s="3">
        <f t="shared" si="369"/>
        <v>27.912604166666664</v>
      </c>
      <c r="E2678" s="3">
        <f>MAX(B2678 - D2678/Inputs!$B$5, 0)</f>
        <v>0</v>
      </c>
      <c r="F2678" s="3">
        <f>MAX(D2678*Inputs!$B$5 - B2678, 0)</f>
        <v>6.2705916666666646</v>
      </c>
      <c r="G2678" s="3">
        <f t="shared" si="370"/>
        <v>0.81</v>
      </c>
      <c r="H2678" t="str">
        <f t="shared" si="371"/>
        <v>Charge</v>
      </c>
      <c r="I2678" s="3">
        <f t="shared" si="376"/>
        <v>340</v>
      </c>
      <c r="J2678" s="3">
        <f t="shared" si="377"/>
        <v>0</v>
      </c>
      <c r="K2678" s="3">
        <f>MIN(Inputs!$B$2, (Inputs!$B$8 - I2678)/Inputs!$B$9)</f>
        <v>0</v>
      </c>
      <c r="L2678" s="3">
        <f>MAX(MIN(Inputs!$B$2, I2678*Inputs!$B$10, Inputs!$B$8*Inputs!$B$4 - J2678), 0)</f>
        <v>170</v>
      </c>
      <c r="M2678" s="3">
        <f t="shared" si="372"/>
        <v>0</v>
      </c>
      <c r="N2678" s="3">
        <f t="shared" si="373"/>
        <v>0</v>
      </c>
      <c r="O2678" s="3">
        <f>IF(H2678="Reg", MIN(Inputs!$B$2, I2678*Inputs!$B$10, (Inputs!$B$8-I2678)/Inputs!$B$9), 0)</f>
        <v>0</v>
      </c>
      <c r="P2678" s="3">
        <f t="shared" si="374"/>
        <v>0</v>
      </c>
      <c r="Q2678" s="3">
        <f t="shared" si="375"/>
        <v>0</v>
      </c>
      <c r="R2678" s="3">
        <f>I2678 + M2678*Inputs!$B$9 - N2678/Inputs!$B$10</f>
        <v>340</v>
      </c>
    </row>
    <row r="2679" spans="1:18" x14ac:dyDescent="0.3">
      <c r="A2679" s="4">
        <v>46134.541666666657</v>
      </c>
      <c r="B2679" s="3">
        <v>28.6325</v>
      </c>
      <c r="C2679" s="3">
        <v>1</v>
      </c>
      <c r="D2679" s="3">
        <f t="shared" si="369"/>
        <v>27.912604166666664</v>
      </c>
      <c r="E2679" s="3">
        <f>MAX(B2679 - D2679/Inputs!$B$5, 0)</f>
        <v>0</v>
      </c>
      <c r="F2679" s="3">
        <f>MAX(D2679*Inputs!$B$5 - B2679, 0)</f>
        <v>0</v>
      </c>
      <c r="G2679" s="3">
        <f t="shared" si="370"/>
        <v>1</v>
      </c>
      <c r="H2679" t="str">
        <f t="shared" si="371"/>
        <v>Reg</v>
      </c>
      <c r="I2679" s="3">
        <f t="shared" si="376"/>
        <v>340</v>
      </c>
      <c r="J2679" s="3">
        <f t="shared" si="377"/>
        <v>0</v>
      </c>
      <c r="K2679" s="3">
        <f>MIN(Inputs!$B$2, (Inputs!$B$8 - I2679)/Inputs!$B$9)</f>
        <v>0</v>
      </c>
      <c r="L2679" s="3">
        <f>MAX(MIN(Inputs!$B$2, I2679*Inputs!$B$10, Inputs!$B$8*Inputs!$B$4 - J2679), 0)</f>
        <v>170</v>
      </c>
      <c r="M2679" s="3">
        <f t="shared" si="372"/>
        <v>0</v>
      </c>
      <c r="N2679" s="3">
        <f t="shared" si="373"/>
        <v>0</v>
      </c>
      <c r="O2679" s="3">
        <f>IF(H2679="Reg", MIN(Inputs!$B$2, I2679*Inputs!$B$10, (Inputs!$B$8-I2679)/Inputs!$B$9), 0)</f>
        <v>0</v>
      </c>
      <c r="P2679" s="3">
        <f t="shared" si="374"/>
        <v>0</v>
      </c>
      <c r="Q2679" s="3">
        <f t="shared" si="375"/>
        <v>0</v>
      </c>
      <c r="R2679" s="3">
        <f>I2679 + M2679*Inputs!$B$9 - N2679/Inputs!$B$10</f>
        <v>340</v>
      </c>
    </row>
    <row r="2680" spans="1:18" x14ac:dyDescent="0.3">
      <c r="A2680" s="4">
        <v>46134.583333333343</v>
      </c>
      <c r="B2680" s="3">
        <v>26.755000000000003</v>
      </c>
      <c r="C2680" s="3">
        <v>1.1000000000000001</v>
      </c>
      <c r="D2680" s="3">
        <f t="shared" si="369"/>
        <v>27.912604166666664</v>
      </c>
      <c r="E2680" s="3">
        <f>MAX(B2680 - D2680/Inputs!$B$5, 0)</f>
        <v>0</v>
      </c>
      <c r="F2680" s="3">
        <f>MAX(D2680*Inputs!$B$5 - B2680, 0)</f>
        <v>0</v>
      </c>
      <c r="G2680" s="3">
        <f t="shared" si="370"/>
        <v>1.1000000000000001</v>
      </c>
      <c r="H2680" t="str">
        <f t="shared" si="371"/>
        <v>Reg</v>
      </c>
      <c r="I2680" s="3">
        <f t="shared" si="376"/>
        <v>340</v>
      </c>
      <c r="J2680" s="3">
        <f t="shared" si="377"/>
        <v>0</v>
      </c>
      <c r="K2680" s="3">
        <f>MIN(Inputs!$B$2, (Inputs!$B$8 - I2680)/Inputs!$B$9)</f>
        <v>0</v>
      </c>
      <c r="L2680" s="3">
        <f>MAX(MIN(Inputs!$B$2, I2680*Inputs!$B$10, Inputs!$B$8*Inputs!$B$4 - J2680), 0)</f>
        <v>170</v>
      </c>
      <c r="M2680" s="3">
        <f t="shared" si="372"/>
        <v>0</v>
      </c>
      <c r="N2680" s="3">
        <f t="shared" si="373"/>
        <v>0</v>
      </c>
      <c r="O2680" s="3">
        <f>IF(H2680="Reg", MIN(Inputs!$B$2, I2680*Inputs!$B$10, (Inputs!$B$8-I2680)/Inputs!$B$9), 0)</f>
        <v>0</v>
      </c>
      <c r="P2680" s="3">
        <f t="shared" si="374"/>
        <v>0</v>
      </c>
      <c r="Q2680" s="3">
        <f t="shared" si="375"/>
        <v>0</v>
      </c>
      <c r="R2680" s="3">
        <f>I2680 + M2680*Inputs!$B$9 - N2680/Inputs!$B$10</f>
        <v>340</v>
      </c>
    </row>
    <row r="2681" spans="1:18" x14ac:dyDescent="0.3">
      <c r="A2681" s="4">
        <v>46134.625</v>
      </c>
      <c r="B2681" s="3">
        <v>26.247499999999999</v>
      </c>
      <c r="C2681" s="3">
        <v>1.1000000000000001</v>
      </c>
      <c r="D2681" s="3">
        <f t="shared" si="369"/>
        <v>27.912604166666664</v>
      </c>
      <c r="E2681" s="3">
        <f>MAX(B2681 - D2681/Inputs!$B$5, 0)</f>
        <v>0</v>
      </c>
      <c r="F2681" s="3">
        <f>MAX(D2681*Inputs!$B$5 - B2681, 0)</f>
        <v>0</v>
      </c>
      <c r="G2681" s="3">
        <f t="shared" si="370"/>
        <v>1.1000000000000001</v>
      </c>
      <c r="H2681" t="str">
        <f t="shared" si="371"/>
        <v>Reg</v>
      </c>
      <c r="I2681" s="3">
        <f t="shared" si="376"/>
        <v>340</v>
      </c>
      <c r="J2681" s="3">
        <f t="shared" si="377"/>
        <v>0</v>
      </c>
      <c r="K2681" s="3">
        <f>MIN(Inputs!$B$2, (Inputs!$B$8 - I2681)/Inputs!$B$9)</f>
        <v>0</v>
      </c>
      <c r="L2681" s="3">
        <f>MAX(MIN(Inputs!$B$2, I2681*Inputs!$B$10, Inputs!$B$8*Inputs!$B$4 - J2681), 0)</f>
        <v>170</v>
      </c>
      <c r="M2681" s="3">
        <f t="shared" si="372"/>
        <v>0</v>
      </c>
      <c r="N2681" s="3">
        <f t="shared" si="373"/>
        <v>0</v>
      </c>
      <c r="O2681" s="3">
        <f>IF(H2681="Reg", MIN(Inputs!$B$2, I2681*Inputs!$B$10, (Inputs!$B$8-I2681)/Inputs!$B$9), 0)</f>
        <v>0</v>
      </c>
      <c r="P2681" s="3">
        <f t="shared" si="374"/>
        <v>0</v>
      </c>
      <c r="Q2681" s="3">
        <f t="shared" si="375"/>
        <v>0</v>
      </c>
      <c r="R2681" s="3">
        <f>I2681 + M2681*Inputs!$B$9 - N2681/Inputs!$B$10</f>
        <v>340</v>
      </c>
    </row>
    <row r="2682" spans="1:18" x14ac:dyDescent="0.3">
      <c r="A2682" s="4">
        <v>46134.666666666657</v>
      </c>
      <c r="B2682" s="3">
        <v>27.092500000000001</v>
      </c>
      <c r="C2682" s="3">
        <v>1.43</v>
      </c>
      <c r="D2682" s="3">
        <f t="shared" si="369"/>
        <v>27.912604166666664</v>
      </c>
      <c r="E2682" s="3">
        <f>MAX(B2682 - D2682/Inputs!$B$5, 0)</f>
        <v>0</v>
      </c>
      <c r="F2682" s="3">
        <f>MAX(D2682*Inputs!$B$5 - B2682, 0)</f>
        <v>0</v>
      </c>
      <c r="G2682" s="3">
        <f t="shared" si="370"/>
        <v>1.43</v>
      </c>
      <c r="H2682" t="str">
        <f t="shared" si="371"/>
        <v>Reg</v>
      </c>
      <c r="I2682" s="3">
        <f t="shared" si="376"/>
        <v>340</v>
      </c>
      <c r="J2682" s="3">
        <f t="shared" si="377"/>
        <v>0</v>
      </c>
      <c r="K2682" s="3">
        <f>MIN(Inputs!$B$2, (Inputs!$B$8 - I2682)/Inputs!$B$9)</f>
        <v>0</v>
      </c>
      <c r="L2682" s="3">
        <f>MAX(MIN(Inputs!$B$2, I2682*Inputs!$B$10, Inputs!$B$8*Inputs!$B$4 - J2682), 0)</f>
        <v>170</v>
      </c>
      <c r="M2682" s="3">
        <f t="shared" si="372"/>
        <v>0</v>
      </c>
      <c r="N2682" s="3">
        <f t="shared" si="373"/>
        <v>0</v>
      </c>
      <c r="O2682" s="3">
        <f>IF(H2682="Reg", MIN(Inputs!$B$2, I2682*Inputs!$B$10, (Inputs!$B$8-I2682)/Inputs!$B$9), 0)</f>
        <v>0</v>
      </c>
      <c r="P2682" s="3">
        <f t="shared" si="374"/>
        <v>0</v>
      </c>
      <c r="Q2682" s="3">
        <f t="shared" si="375"/>
        <v>0</v>
      </c>
      <c r="R2682" s="3">
        <f>I2682 + M2682*Inputs!$B$9 - N2682/Inputs!$B$10</f>
        <v>340</v>
      </c>
    </row>
    <row r="2683" spans="1:18" x14ac:dyDescent="0.3">
      <c r="A2683" s="4">
        <v>46134.708333333343</v>
      </c>
      <c r="B2683" s="3">
        <v>24.432500000000005</v>
      </c>
      <c r="C2683" s="3">
        <v>1.1000000000000001</v>
      </c>
      <c r="D2683" s="3">
        <f t="shared" si="369"/>
        <v>27.912604166666664</v>
      </c>
      <c r="E2683" s="3">
        <f>MAX(B2683 - D2683/Inputs!$B$5, 0)</f>
        <v>0</v>
      </c>
      <c r="F2683" s="3">
        <f>MAX(D2683*Inputs!$B$5 - B2683, 0)</f>
        <v>0.13059166666666044</v>
      </c>
      <c r="G2683" s="3">
        <f t="shared" si="370"/>
        <v>1.1000000000000001</v>
      </c>
      <c r="H2683" t="str">
        <f t="shared" si="371"/>
        <v>Reg</v>
      </c>
      <c r="I2683" s="3">
        <f t="shared" si="376"/>
        <v>340</v>
      </c>
      <c r="J2683" s="3">
        <f t="shared" si="377"/>
        <v>0</v>
      </c>
      <c r="K2683" s="3">
        <f>MIN(Inputs!$B$2, (Inputs!$B$8 - I2683)/Inputs!$B$9)</f>
        <v>0</v>
      </c>
      <c r="L2683" s="3">
        <f>MAX(MIN(Inputs!$B$2, I2683*Inputs!$B$10, Inputs!$B$8*Inputs!$B$4 - J2683), 0)</f>
        <v>170</v>
      </c>
      <c r="M2683" s="3">
        <f t="shared" si="372"/>
        <v>0</v>
      </c>
      <c r="N2683" s="3">
        <f t="shared" si="373"/>
        <v>0</v>
      </c>
      <c r="O2683" s="3">
        <f>IF(H2683="Reg", MIN(Inputs!$B$2, I2683*Inputs!$B$10, (Inputs!$B$8-I2683)/Inputs!$B$9), 0)</f>
        <v>0</v>
      </c>
      <c r="P2683" s="3">
        <f t="shared" si="374"/>
        <v>0</v>
      </c>
      <c r="Q2683" s="3">
        <f t="shared" si="375"/>
        <v>0</v>
      </c>
      <c r="R2683" s="3">
        <f>I2683 + M2683*Inputs!$B$9 - N2683/Inputs!$B$10</f>
        <v>340</v>
      </c>
    </row>
    <row r="2684" spans="1:18" x14ac:dyDescent="0.3">
      <c r="A2684" s="4">
        <v>46134.75</v>
      </c>
      <c r="B2684" s="3">
        <v>24.430000000000003</v>
      </c>
      <c r="C2684" s="3">
        <v>6.09</v>
      </c>
      <c r="D2684" s="3">
        <f t="shared" si="369"/>
        <v>27.912604166666664</v>
      </c>
      <c r="E2684" s="3">
        <f>MAX(B2684 - D2684/Inputs!$B$5, 0)</f>
        <v>0</v>
      </c>
      <c r="F2684" s="3">
        <f>MAX(D2684*Inputs!$B$5 - B2684, 0)</f>
        <v>0.13309166666666172</v>
      </c>
      <c r="G2684" s="3">
        <f t="shared" si="370"/>
        <v>6.09</v>
      </c>
      <c r="H2684" t="str">
        <f t="shared" si="371"/>
        <v>Reg</v>
      </c>
      <c r="I2684" s="3">
        <f t="shared" si="376"/>
        <v>340</v>
      </c>
      <c r="J2684" s="3">
        <f t="shared" si="377"/>
        <v>0</v>
      </c>
      <c r="K2684" s="3">
        <f>MIN(Inputs!$B$2, (Inputs!$B$8 - I2684)/Inputs!$B$9)</f>
        <v>0</v>
      </c>
      <c r="L2684" s="3">
        <f>MAX(MIN(Inputs!$B$2, I2684*Inputs!$B$10, Inputs!$B$8*Inputs!$B$4 - J2684), 0)</f>
        <v>170</v>
      </c>
      <c r="M2684" s="3">
        <f t="shared" si="372"/>
        <v>0</v>
      </c>
      <c r="N2684" s="3">
        <f t="shared" si="373"/>
        <v>0</v>
      </c>
      <c r="O2684" s="3">
        <f>IF(H2684="Reg", MIN(Inputs!$B$2, I2684*Inputs!$B$10, (Inputs!$B$8-I2684)/Inputs!$B$9), 0)</f>
        <v>0</v>
      </c>
      <c r="P2684" s="3">
        <f t="shared" si="374"/>
        <v>0</v>
      </c>
      <c r="Q2684" s="3">
        <f t="shared" si="375"/>
        <v>0</v>
      </c>
      <c r="R2684" s="3">
        <f>I2684 + M2684*Inputs!$B$9 - N2684/Inputs!$B$10</f>
        <v>340</v>
      </c>
    </row>
    <row r="2685" spans="1:18" x14ac:dyDescent="0.3">
      <c r="A2685" s="4">
        <v>46134.791666666657</v>
      </c>
      <c r="B2685" s="3">
        <v>60.117500000000007</v>
      </c>
      <c r="C2685" s="3">
        <v>15.47</v>
      </c>
      <c r="D2685" s="3">
        <f t="shared" si="369"/>
        <v>27.912604166666664</v>
      </c>
      <c r="E2685" s="3">
        <f>MAX(B2685 - D2685/Inputs!$B$5, 0)</f>
        <v>28.398631628787889</v>
      </c>
      <c r="F2685" s="3">
        <f>MAX(D2685*Inputs!$B$5 - B2685, 0)</f>
        <v>0</v>
      </c>
      <c r="G2685" s="3">
        <f t="shared" si="370"/>
        <v>15.47</v>
      </c>
      <c r="H2685" t="str">
        <f t="shared" si="371"/>
        <v>Discharge</v>
      </c>
      <c r="I2685" s="3">
        <f t="shared" si="376"/>
        <v>340</v>
      </c>
      <c r="J2685" s="3">
        <f t="shared" si="377"/>
        <v>0</v>
      </c>
      <c r="K2685" s="3">
        <f>MIN(Inputs!$B$2, (Inputs!$B$8 - I2685)/Inputs!$B$9)</f>
        <v>0</v>
      </c>
      <c r="L2685" s="3">
        <f>MAX(MIN(Inputs!$B$2, I2685*Inputs!$B$10, Inputs!$B$8*Inputs!$B$4 - J2685), 0)</f>
        <v>170</v>
      </c>
      <c r="M2685" s="3">
        <f t="shared" si="372"/>
        <v>0</v>
      </c>
      <c r="N2685" s="3">
        <f t="shared" si="373"/>
        <v>170</v>
      </c>
      <c r="O2685" s="3">
        <f>IF(H2685="Reg", MIN(Inputs!$B$2, I2685*Inputs!$B$10, (Inputs!$B$8-I2685)/Inputs!$B$9), 0)</f>
        <v>0</v>
      </c>
      <c r="P2685" s="3">
        <f t="shared" si="374"/>
        <v>10219.975</v>
      </c>
      <c r="Q2685" s="3">
        <f t="shared" si="375"/>
        <v>0</v>
      </c>
      <c r="R2685" s="3">
        <f>I2685 + M2685*Inputs!$B$9 - N2685/Inputs!$B$10</f>
        <v>158.77939109773115</v>
      </c>
    </row>
    <row r="2686" spans="1:18" x14ac:dyDescent="0.3">
      <c r="A2686" s="4">
        <v>46134.833333333343</v>
      </c>
      <c r="B2686" s="3">
        <v>76.38000000000001</v>
      </c>
      <c r="C2686" s="3">
        <v>15.71</v>
      </c>
      <c r="D2686" s="3">
        <f t="shared" si="369"/>
        <v>27.912604166666664</v>
      </c>
      <c r="E2686" s="3">
        <f>MAX(B2686 - D2686/Inputs!$B$5, 0)</f>
        <v>44.661131628787892</v>
      </c>
      <c r="F2686" s="3">
        <f>MAX(D2686*Inputs!$B$5 - B2686, 0)</f>
        <v>0</v>
      </c>
      <c r="G2686" s="3">
        <f t="shared" si="370"/>
        <v>15.71</v>
      </c>
      <c r="H2686" t="str">
        <f t="shared" si="371"/>
        <v>Discharge</v>
      </c>
      <c r="I2686" s="3">
        <f t="shared" si="376"/>
        <v>158.77939109773115</v>
      </c>
      <c r="J2686" s="3">
        <f t="shared" si="377"/>
        <v>170</v>
      </c>
      <c r="K2686" s="3">
        <f>MIN(Inputs!$B$2, (Inputs!$B$8 - I2686)/Inputs!$B$9)</f>
        <v>170</v>
      </c>
      <c r="L2686" s="3">
        <f>MAX(MIN(Inputs!$B$2, I2686*Inputs!$B$10, Inputs!$B$8*Inputs!$B$4 - J2686), 0)</f>
        <v>148.94827166799323</v>
      </c>
      <c r="M2686" s="3">
        <f t="shared" si="372"/>
        <v>0</v>
      </c>
      <c r="N2686" s="3">
        <f t="shared" si="373"/>
        <v>148.94827166799323</v>
      </c>
      <c r="O2686" s="3">
        <f>IF(H2686="Reg", MIN(Inputs!$B$2, I2686*Inputs!$B$10, (Inputs!$B$8-I2686)/Inputs!$B$9), 0)</f>
        <v>0</v>
      </c>
      <c r="P2686" s="3">
        <f t="shared" si="374"/>
        <v>11376.668990001324</v>
      </c>
      <c r="Q2686" s="3">
        <f t="shared" si="375"/>
        <v>0</v>
      </c>
      <c r="R2686" s="3">
        <f>I2686 + M2686*Inputs!$B$9 - N2686/Inputs!$B$10</f>
        <v>0</v>
      </c>
    </row>
    <row r="2687" spans="1:18" x14ac:dyDescent="0.3">
      <c r="A2687" s="4">
        <v>46134.875</v>
      </c>
      <c r="B2687" s="3">
        <v>49.900000000000006</v>
      </c>
      <c r="C2687" s="3">
        <v>1.01</v>
      </c>
      <c r="D2687" s="3">
        <f t="shared" si="369"/>
        <v>27.912604166666664</v>
      </c>
      <c r="E2687" s="3">
        <f>MAX(B2687 - D2687/Inputs!$B$5, 0)</f>
        <v>18.181131628787888</v>
      </c>
      <c r="F2687" s="3">
        <f>MAX(D2687*Inputs!$B$5 - B2687, 0)</f>
        <v>0</v>
      </c>
      <c r="G2687" s="3">
        <f t="shared" si="370"/>
        <v>1.01</v>
      </c>
      <c r="H2687" t="str">
        <f t="shared" si="371"/>
        <v>Discharge</v>
      </c>
      <c r="I2687" s="3">
        <f t="shared" si="376"/>
        <v>0</v>
      </c>
      <c r="J2687" s="3">
        <f t="shared" si="377"/>
        <v>318.94827166799325</v>
      </c>
      <c r="K2687" s="3">
        <f>MIN(Inputs!$B$2, (Inputs!$B$8 - I2687)/Inputs!$B$9)</f>
        <v>170</v>
      </c>
      <c r="L2687" s="3">
        <f>MAX(MIN(Inputs!$B$2, I2687*Inputs!$B$10, Inputs!$B$8*Inputs!$B$4 - J2687), 0)</f>
        <v>0</v>
      </c>
      <c r="M2687" s="3">
        <f t="shared" si="372"/>
        <v>0</v>
      </c>
      <c r="N2687" s="3">
        <f t="shared" si="373"/>
        <v>0</v>
      </c>
      <c r="O2687" s="3">
        <f>IF(H2687="Reg", MIN(Inputs!$B$2, I2687*Inputs!$B$10, (Inputs!$B$8-I2687)/Inputs!$B$9), 0)</f>
        <v>0</v>
      </c>
      <c r="P2687" s="3">
        <f t="shared" si="374"/>
        <v>0</v>
      </c>
      <c r="Q2687" s="3">
        <f t="shared" si="375"/>
        <v>0</v>
      </c>
      <c r="R2687" s="3">
        <f>I2687 + M2687*Inputs!$B$9 - N2687/Inputs!$B$10</f>
        <v>0</v>
      </c>
    </row>
    <row r="2688" spans="1:18" x14ac:dyDescent="0.3">
      <c r="A2688" s="4">
        <v>46134.916666666657</v>
      </c>
      <c r="B2688" s="3">
        <v>29.78</v>
      </c>
      <c r="C2688" s="3">
        <v>1</v>
      </c>
      <c r="D2688" s="3">
        <f t="shared" si="369"/>
        <v>27.912604166666664</v>
      </c>
      <c r="E2688" s="3">
        <f>MAX(B2688 - D2688/Inputs!$B$5, 0)</f>
        <v>0</v>
      </c>
      <c r="F2688" s="3">
        <f>MAX(D2688*Inputs!$B$5 - B2688, 0)</f>
        <v>0</v>
      </c>
      <c r="G2688" s="3">
        <f t="shared" si="370"/>
        <v>1</v>
      </c>
      <c r="H2688" t="str">
        <f t="shared" si="371"/>
        <v>Reg</v>
      </c>
      <c r="I2688" s="3">
        <f t="shared" si="376"/>
        <v>0</v>
      </c>
      <c r="J2688" s="3">
        <f t="shared" si="377"/>
        <v>318.94827166799325</v>
      </c>
      <c r="K2688" s="3">
        <f>MIN(Inputs!$B$2, (Inputs!$B$8 - I2688)/Inputs!$B$9)</f>
        <v>170</v>
      </c>
      <c r="L2688" s="3">
        <f>MAX(MIN(Inputs!$B$2, I2688*Inputs!$B$10, Inputs!$B$8*Inputs!$B$4 - J2688), 0)</f>
        <v>0</v>
      </c>
      <c r="M2688" s="3">
        <f t="shared" si="372"/>
        <v>0</v>
      </c>
      <c r="N2688" s="3">
        <f t="shared" si="373"/>
        <v>0</v>
      </c>
      <c r="O2688" s="3">
        <f>IF(H2688="Reg", MIN(Inputs!$B$2, I2688*Inputs!$B$10, (Inputs!$B$8-I2688)/Inputs!$B$9), 0)</f>
        <v>0</v>
      </c>
      <c r="P2688" s="3">
        <f t="shared" si="374"/>
        <v>0</v>
      </c>
      <c r="Q2688" s="3">
        <f t="shared" si="375"/>
        <v>0</v>
      </c>
      <c r="R2688" s="3">
        <f>I2688 + M2688*Inputs!$B$9 - N2688/Inputs!$B$10</f>
        <v>0</v>
      </c>
    </row>
    <row r="2689" spans="1:18" x14ac:dyDescent="0.3">
      <c r="A2689" s="4">
        <v>46134.958333333343</v>
      </c>
      <c r="B2689" s="3">
        <v>24.900000000000002</v>
      </c>
      <c r="C2689" s="3">
        <v>0.08</v>
      </c>
      <c r="D2689" s="3">
        <f t="shared" si="369"/>
        <v>27.912604166666664</v>
      </c>
      <c r="E2689" s="3">
        <f>MAX(B2689 - D2689/Inputs!$B$5, 0)</f>
        <v>0</v>
      </c>
      <c r="F2689" s="3">
        <f>MAX(D2689*Inputs!$B$5 - B2689, 0)</f>
        <v>0</v>
      </c>
      <c r="G2689" s="3">
        <f t="shared" si="370"/>
        <v>0.08</v>
      </c>
      <c r="H2689" t="str">
        <f t="shared" si="371"/>
        <v>Reg</v>
      </c>
      <c r="I2689" s="3">
        <f t="shared" si="376"/>
        <v>0</v>
      </c>
      <c r="J2689" s="3">
        <f t="shared" si="377"/>
        <v>318.94827166799325</v>
      </c>
      <c r="K2689" s="3">
        <f>MIN(Inputs!$B$2, (Inputs!$B$8 - I2689)/Inputs!$B$9)</f>
        <v>170</v>
      </c>
      <c r="L2689" s="3">
        <f>MAX(MIN(Inputs!$B$2, I2689*Inputs!$B$10, Inputs!$B$8*Inputs!$B$4 - J2689), 0)</f>
        <v>0</v>
      </c>
      <c r="M2689" s="3">
        <f t="shared" si="372"/>
        <v>0</v>
      </c>
      <c r="N2689" s="3">
        <f t="shared" si="373"/>
        <v>0</v>
      </c>
      <c r="O2689" s="3">
        <f>IF(H2689="Reg", MIN(Inputs!$B$2, I2689*Inputs!$B$10, (Inputs!$B$8-I2689)/Inputs!$B$9), 0)</f>
        <v>0</v>
      </c>
      <c r="P2689" s="3">
        <f t="shared" si="374"/>
        <v>0</v>
      </c>
      <c r="Q2689" s="3">
        <f t="shared" si="375"/>
        <v>0</v>
      </c>
      <c r="R2689" s="3">
        <f>I2689 + M2689*Inputs!$B$9 - N2689/Inputs!$B$10</f>
        <v>0</v>
      </c>
    </row>
    <row r="2690" spans="1:18" x14ac:dyDescent="0.3">
      <c r="A2690" s="4">
        <v>46135</v>
      </c>
      <c r="B2690" s="3">
        <v>21.942499999999999</v>
      </c>
      <c r="C2690" s="3">
        <v>7.0000000000000007E-2</v>
      </c>
      <c r="D2690" s="3">
        <f t="shared" ref="D2690:D2753" si="378">AVERAGEIFS(B:B, A:A, "&gt;="&amp;INT(A2690), A:A, "&lt;"&amp;INT(A2690)+1)</f>
        <v>29.358229166666664</v>
      </c>
      <c r="E2690" s="3">
        <f>MAX(B2690 - D2690/Inputs!$B$5, 0)</f>
        <v>0</v>
      </c>
      <c r="F2690" s="3">
        <f>MAX(D2690*Inputs!$B$5 - B2690, 0)</f>
        <v>3.8927416666666659</v>
      </c>
      <c r="G2690" s="3">
        <f t="shared" ref="G2690:G2753" si="379">C2690</f>
        <v>7.0000000000000007E-2</v>
      </c>
      <c r="H2690" t="str">
        <f t="shared" ref="H2690:H2753" si="380">IF(MAX(E2690, F2690, G2690)&lt;=0, "Idle", IF(AND(G2690&gt;=E2690, G2690&gt;=F2690), "Reg", IF(E2690&gt;=F2690, "Discharge", "Charge")))</f>
        <v>Charge</v>
      </c>
      <c r="I2690" s="3">
        <f t="shared" si="376"/>
        <v>0</v>
      </c>
      <c r="J2690" s="3">
        <f t="shared" si="377"/>
        <v>0</v>
      </c>
      <c r="K2690" s="3">
        <f>MIN(Inputs!$B$2, (Inputs!$B$8 - I2690)/Inputs!$B$9)</f>
        <v>170</v>
      </c>
      <c r="L2690" s="3">
        <f>MAX(MIN(Inputs!$B$2, I2690*Inputs!$B$10, Inputs!$B$8*Inputs!$B$4 - J2690), 0)</f>
        <v>0</v>
      </c>
      <c r="M2690" s="3">
        <f t="shared" ref="M2690:M2753" si="381">IF(H2690="Charge", K2690, 0)</f>
        <v>170</v>
      </c>
      <c r="N2690" s="3">
        <f t="shared" ref="N2690:N2753" si="382">IF(H2690="Discharge", L2690, 0)</f>
        <v>0</v>
      </c>
      <c r="O2690" s="3">
        <f>IF(H2690="Reg", MIN(Inputs!$B$2, I2690*Inputs!$B$10, (Inputs!$B$8-I2690)/Inputs!$B$9), 0)</f>
        <v>0</v>
      </c>
      <c r="P2690" s="3">
        <f t="shared" ref="P2690:P2753" si="383">(N2690 - M2690) * B2690</f>
        <v>-3730.2249999999999</v>
      </c>
      <c r="Q2690" s="3">
        <f t="shared" ref="Q2690:Q2753" si="384">O2690 * C2690</f>
        <v>0</v>
      </c>
      <c r="R2690" s="3">
        <f>I2690 + M2690*Inputs!$B$9 - N2690/Inputs!$B$10</f>
        <v>159.4741358339966</v>
      </c>
    </row>
    <row r="2691" spans="1:18" x14ac:dyDescent="0.3">
      <c r="A2691" s="4">
        <v>46135.041666666657</v>
      </c>
      <c r="B2691" s="3">
        <v>18.6525</v>
      </c>
      <c r="C2691" s="3">
        <v>0.06</v>
      </c>
      <c r="D2691" s="3">
        <f t="shared" si="378"/>
        <v>29.358229166666664</v>
      </c>
      <c r="E2691" s="3">
        <f>MAX(B2691 - D2691/Inputs!$B$5, 0)</f>
        <v>0</v>
      </c>
      <c r="F2691" s="3">
        <f>MAX(D2691*Inputs!$B$5 - B2691, 0)</f>
        <v>7.182741666666665</v>
      </c>
      <c r="G2691" s="3">
        <f t="shared" si="379"/>
        <v>0.06</v>
      </c>
      <c r="H2691" t="str">
        <f t="shared" si="380"/>
        <v>Charge</v>
      </c>
      <c r="I2691" s="3">
        <f t="shared" ref="I2691:I2754" si="385">R2690</f>
        <v>159.4741358339966</v>
      </c>
      <c r="J2691" s="3">
        <f t="shared" ref="J2691:J2754" si="386">IF(INT(A2691)=INT(A2690), J2690 + N2690, 0)</f>
        <v>0</v>
      </c>
      <c r="K2691" s="3">
        <f>MIN(Inputs!$B$2, (Inputs!$B$8 - I2691)/Inputs!$B$9)</f>
        <v>170</v>
      </c>
      <c r="L2691" s="3">
        <f>MAX(MIN(Inputs!$B$2, I2691*Inputs!$B$10, Inputs!$B$8*Inputs!$B$4 - J2691), 0)</f>
        <v>149.6</v>
      </c>
      <c r="M2691" s="3">
        <f t="shared" si="381"/>
        <v>170</v>
      </c>
      <c r="N2691" s="3">
        <f t="shared" si="382"/>
        <v>0</v>
      </c>
      <c r="O2691" s="3">
        <f>IF(H2691="Reg", MIN(Inputs!$B$2, I2691*Inputs!$B$10, (Inputs!$B$8-I2691)/Inputs!$B$9), 0)</f>
        <v>0</v>
      </c>
      <c r="P2691" s="3">
        <f t="shared" si="383"/>
        <v>-3170.9250000000002</v>
      </c>
      <c r="Q2691" s="3">
        <f t="shared" si="384"/>
        <v>0</v>
      </c>
      <c r="R2691" s="3">
        <f>I2691 + M2691*Inputs!$B$9 - N2691/Inputs!$B$10</f>
        <v>318.9482716679932</v>
      </c>
    </row>
    <row r="2692" spans="1:18" x14ac:dyDescent="0.3">
      <c r="A2692" s="4">
        <v>46135.083333333343</v>
      </c>
      <c r="B2692" s="3">
        <v>17.552499999999998</v>
      </c>
      <c r="C2692" s="3">
        <v>0.08</v>
      </c>
      <c r="D2692" s="3">
        <f t="shared" si="378"/>
        <v>29.358229166666664</v>
      </c>
      <c r="E2692" s="3">
        <f>MAX(B2692 - D2692/Inputs!$B$5, 0)</f>
        <v>0</v>
      </c>
      <c r="F2692" s="3">
        <f>MAX(D2692*Inputs!$B$5 - B2692, 0)</f>
        <v>8.2827416666666664</v>
      </c>
      <c r="G2692" s="3">
        <f t="shared" si="379"/>
        <v>0.08</v>
      </c>
      <c r="H2692" t="str">
        <f t="shared" si="380"/>
        <v>Charge</v>
      </c>
      <c r="I2692" s="3">
        <f t="shared" si="385"/>
        <v>318.9482716679932</v>
      </c>
      <c r="J2692" s="3">
        <f t="shared" si="386"/>
        <v>0</v>
      </c>
      <c r="K2692" s="3">
        <f>MIN(Inputs!$B$2, (Inputs!$B$8 - I2692)/Inputs!$B$9)</f>
        <v>22.44121780453775</v>
      </c>
      <c r="L2692" s="3">
        <f>MAX(MIN(Inputs!$B$2, I2692*Inputs!$B$10, Inputs!$B$8*Inputs!$B$4 - J2692), 0)</f>
        <v>170</v>
      </c>
      <c r="M2692" s="3">
        <f t="shared" si="381"/>
        <v>22.44121780453775</v>
      </c>
      <c r="N2692" s="3">
        <f t="shared" si="382"/>
        <v>0</v>
      </c>
      <c r="O2692" s="3">
        <f>IF(H2692="Reg", MIN(Inputs!$B$2, I2692*Inputs!$B$10, (Inputs!$B$8-I2692)/Inputs!$B$9), 0)</f>
        <v>0</v>
      </c>
      <c r="P2692" s="3">
        <f t="shared" si="383"/>
        <v>-393.89947551414883</v>
      </c>
      <c r="Q2692" s="3">
        <f t="shared" si="384"/>
        <v>0</v>
      </c>
      <c r="R2692" s="3">
        <f>I2692 + M2692*Inputs!$B$9 - N2692/Inputs!$B$10</f>
        <v>340</v>
      </c>
    </row>
    <row r="2693" spans="1:18" x14ac:dyDescent="0.3">
      <c r="A2693" s="4">
        <v>46135.125</v>
      </c>
      <c r="B2693" s="3">
        <v>16.157500000000002</v>
      </c>
      <c r="C2693" s="3">
        <v>0.08</v>
      </c>
      <c r="D2693" s="3">
        <f t="shared" si="378"/>
        <v>29.358229166666664</v>
      </c>
      <c r="E2693" s="3">
        <f>MAX(B2693 - D2693/Inputs!$B$5, 0)</f>
        <v>0</v>
      </c>
      <c r="F2693" s="3">
        <f>MAX(D2693*Inputs!$B$5 - B2693, 0)</f>
        <v>9.6777416666666625</v>
      </c>
      <c r="G2693" s="3">
        <f t="shared" si="379"/>
        <v>0.08</v>
      </c>
      <c r="H2693" t="str">
        <f t="shared" si="380"/>
        <v>Charge</v>
      </c>
      <c r="I2693" s="3">
        <f t="shared" si="385"/>
        <v>340</v>
      </c>
      <c r="J2693" s="3">
        <f t="shared" si="386"/>
        <v>0</v>
      </c>
      <c r="K2693" s="3">
        <f>MIN(Inputs!$B$2, (Inputs!$B$8 - I2693)/Inputs!$B$9)</f>
        <v>0</v>
      </c>
      <c r="L2693" s="3">
        <f>MAX(MIN(Inputs!$B$2, I2693*Inputs!$B$10, Inputs!$B$8*Inputs!$B$4 - J2693), 0)</f>
        <v>170</v>
      </c>
      <c r="M2693" s="3">
        <f t="shared" si="381"/>
        <v>0</v>
      </c>
      <c r="N2693" s="3">
        <f t="shared" si="382"/>
        <v>0</v>
      </c>
      <c r="O2693" s="3">
        <f>IF(H2693="Reg", MIN(Inputs!$B$2, I2693*Inputs!$B$10, (Inputs!$B$8-I2693)/Inputs!$B$9), 0)</f>
        <v>0</v>
      </c>
      <c r="P2693" s="3">
        <f t="shared" si="383"/>
        <v>0</v>
      </c>
      <c r="Q2693" s="3">
        <f t="shared" si="384"/>
        <v>0</v>
      </c>
      <c r="R2693" s="3">
        <f>I2693 + M2693*Inputs!$B$9 - N2693/Inputs!$B$10</f>
        <v>340</v>
      </c>
    </row>
    <row r="2694" spans="1:18" x14ac:dyDescent="0.3">
      <c r="A2694" s="4">
        <v>46135.166666666657</v>
      </c>
      <c r="B2694" s="3">
        <v>15.275</v>
      </c>
      <c r="C2694" s="3">
        <v>0.5</v>
      </c>
      <c r="D2694" s="3">
        <f t="shared" si="378"/>
        <v>29.358229166666664</v>
      </c>
      <c r="E2694" s="3">
        <f>MAX(B2694 - D2694/Inputs!$B$5, 0)</f>
        <v>0</v>
      </c>
      <c r="F2694" s="3">
        <f>MAX(D2694*Inputs!$B$5 - B2694, 0)</f>
        <v>10.560241666666665</v>
      </c>
      <c r="G2694" s="3">
        <f t="shared" si="379"/>
        <v>0.5</v>
      </c>
      <c r="H2694" t="str">
        <f t="shared" si="380"/>
        <v>Charge</v>
      </c>
      <c r="I2694" s="3">
        <f t="shared" si="385"/>
        <v>340</v>
      </c>
      <c r="J2694" s="3">
        <f t="shared" si="386"/>
        <v>0</v>
      </c>
      <c r="K2694" s="3">
        <f>MIN(Inputs!$B$2, (Inputs!$B$8 - I2694)/Inputs!$B$9)</f>
        <v>0</v>
      </c>
      <c r="L2694" s="3">
        <f>MAX(MIN(Inputs!$B$2, I2694*Inputs!$B$10, Inputs!$B$8*Inputs!$B$4 - J2694), 0)</f>
        <v>170</v>
      </c>
      <c r="M2694" s="3">
        <f t="shared" si="381"/>
        <v>0</v>
      </c>
      <c r="N2694" s="3">
        <f t="shared" si="382"/>
        <v>0</v>
      </c>
      <c r="O2694" s="3">
        <f>IF(H2694="Reg", MIN(Inputs!$B$2, I2694*Inputs!$B$10, (Inputs!$B$8-I2694)/Inputs!$B$9), 0)</f>
        <v>0</v>
      </c>
      <c r="P2694" s="3">
        <f t="shared" si="383"/>
        <v>0</v>
      </c>
      <c r="Q2694" s="3">
        <f t="shared" si="384"/>
        <v>0</v>
      </c>
      <c r="R2694" s="3">
        <f>I2694 + M2694*Inputs!$B$9 - N2694/Inputs!$B$10</f>
        <v>340</v>
      </c>
    </row>
    <row r="2695" spans="1:18" x14ac:dyDescent="0.3">
      <c r="A2695" s="4">
        <v>46135.208333333343</v>
      </c>
      <c r="B2695" s="3">
        <v>17.607500000000002</v>
      </c>
      <c r="C2695" s="3">
        <v>0.98</v>
      </c>
      <c r="D2695" s="3">
        <f t="shared" si="378"/>
        <v>29.358229166666664</v>
      </c>
      <c r="E2695" s="3">
        <f>MAX(B2695 - D2695/Inputs!$B$5, 0)</f>
        <v>0</v>
      </c>
      <c r="F2695" s="3">
        <f>MAX(D2695*Inputs!$B$5 - B2695, 0)</f>
        <v>8.2277416666666632</v>
      </c>
      <c r="G2695" s="3">
        <f t="shared" si="379"/>
        <v>0.98</v>
      </c>
      <c r="H2695" t="str">
        <f t="shared" si="380"/>
        <v>Charge</v>
      </c>
      <c r="I2695" s="3">
        <f t="shared" si="385"/>
        <v>340</v>
      </c>
      <c r="J2695" s="3">
        <f t="shared" si="386"/>
        <v>0</v>
      </c>
      <c r="K2695" s="3">
        <f>MIN(Inputs!$B$2, (Inputs!$B$8 - I2695)/Inputs!$B$9)</f>
        <v>0</v>
      </c>
      <c r="L2695" s="3">
        <f>MAX(MIN(Inputs!$B$2, I2695*Inputs!$B$10, Inputs!$B$8*Inputs!$B$4 - J2695), 0)</f>
        <v>170</v>
      </c>
      <c r="M2695" s="3">
        <f t="shared" si="381"/>
        <v>0</v>
      </c>
      <c r="N2695" s="3">
        <f t="shared" si="382"/>
        <v>0</v>
      </c>
      <c r="O2695" s="3">
        <f>IF(H2695="Reg", MIN(Inputs!$B$2, I2695*Inputs!$B$10, (Inputs!$B$8-I2695)/Inputs!$B$9), 0)</f>
        <v>0</v>
      </c>
      <c r="P2695" s="3">
        <f t="shared" si="383"/>
        <v>0</v>
      </c>
      <c r="Q2695" s="3">
        <f t="shared" si="384"/>
        <v>0</v>
      </c>
      <c r="R2695" s="3">
        <f>I2695 + M2695*Inputs!$B$9 - N2695/Inputs!$B$10</f>
        <v>340</v>
      </c>
    </row>
    <row r="2696" spans="1:18" x14ac:dyDescent="0.3">
      <c r="A2696" s="4">
        <v>46135.25</v>
      </c>
      <c r="B2696" s="3">
        <v>22.907500000000002</v>
      </c>
      <c r="C2696" s="3">
        <v>2.9</v>
      </c>
      <c r="D2696" s="3">
        <f t="shared" si="378"/>
        <v>29.358229166666664</v>
      </c>
      <c r="E2696" s="3">
        <f>MAX(B2696 - D2696/Inputs!$B$5, 0)</f>
        <v>0</v>
      </c>
      <c r="F2696" s="3">
        <f>MAX(D2696*Inputs!$B$5 - B2696, 0)</f>
        <v>2.9277416666666625</v>
      </c>
      <c r="G2696" s="3">
        <f t="shared" si="379"/>
        <v>2.9</v>
      </c>
      <c r="H2696" t="str">
        <f t="shared" si="380"/>
        <v>Charge</v>
      </c>
      <c r="I2696" s="3">
        <f t="shared" si="385"/>
        <v>340</v>
      </c>
      <c r="J2696" s="3">
        <f t="shared" si="386"/>
        <v>0</v>
      </c>
      <c r="K2696" s="3">
        <f>MIN(Inputs!$B$2, (Inputs!$B$8 - I2696)/Inputs!$B$9)</f>
        <v>0</v>
      </c>
      <c r="L2696" s="3">
        <f>MAX(MIN(Inputs!$B$2, I2696*Inputs!$B$10, Inputs!$B$8*Inputs!$B$4 - J2696), 0)</f>
        <v>170</v>
      </c>
      <c r="M2696" s="3">
        <f t="shared" si="381"/>
        <v>0</v>
      </c>
      <c r="N2696" s="3">
        <f t="shared" si="382"/>
        <v>0</v>
      </c>
      <c r="O2696" s="3">
        <f>IF(H2696="Reg", MIN(Inputs!$B$2, I2696*Inputs!$B$10, (Inputs!$B$8-I2696)/Inputs!$B$9), 0)</f>
        <v>0</v>
      </c>
      <c r="P2696" s="3">
        <f t="shared" si="383"/>
        <v>0</v>
      </c>
      <c r="Q2696" s="3">
        <f t="shared" si="384"/>
        <v>0</v>
      </c>
      <c r="R2696" s="3">
        <f>I2696 + M2696*Inputs!$B$9 - N2696/Inputs!$B$10</f>
        <v>340</v>
      </c>
    </row>
    <row r="2697" spans="1:18" x14ac:dyDescent="0.3">
      <c r="A2697" s="4">
        <v>46135.291666666657</v>
      </c>
      <c r="B2697" s="3">
        <v>31.354999999999997</v>
      </c>
      <c r="C2697" s="3">
        <v>11.25</v>
      </c>
      <c r="D2697" s="3">
        <f t="shared" si="378"/>
        <v>29.358229166666664</v>
      </c>
      <c r="E2697" s="3">
        <f>MAX(B2697 - D2697/Inputs!$B$5, 0)</f>
        <v>0</v>
      </c>
      <c r="F2697" s="3">
        <f>MAX(D2697*Inputs!$B$5 - B2697, 0)</f>
        <v>0</v>
      </c>
      <c r="G2697" s="3">
        <f t="shared" si="379"/>
        <v>11.25</v>
      </c>
      <c r="H2697" t="str">
        <f t="shared" si="380"/>
        <v>Reg</v>
      </c>
      <c r="I2697" s="3">
        <f t="shared" si="385"/>
        <v>340</v>
      </c>
      <c r="J2697" s="3">
        <f t="shared" si="386"/>
        <v>0</v>
      </c>
      <c r="K2697" s="3">
        <f>MIN(Inputs!$B$2, (Inputs!$B$8 - I2697)/Inputs!$B$9)</f>
        <v>0</v>
      </c>
      <c r="L2697" s="3">
        <f>MAX(MIN(Inputs!$B$2, I2697*Inputs!$B$10, Inputs!$B$8*Inputs!$B$4 - J2697), 0)</f>
        <v>170</v>
      </c>
      <c r="M2697" s="3">
        <f t="shared" si="381"/>
        <v>0</v>
      </c>
      <c r="N2697" s="3">
        <f t="shared" si="382"/>
        <v>0</v>
      </c>
      <c r="O2697" s="3">
        <f>IF(H2697="Reg", MIN(Inputs!$B$2, I2697*Inputs!$B$10, (Inputs!$B$8-I2697)/Inputs!$B$9), 0)</f>
        <v>0</v>
      </c>
      <c r="P2697" s="3">
        <f t="shared" si="383"/>
        <v>0</v>
      </c>
      <c r="Q2697" s="3">
        <f t="shared" si="384"/>
        <v>0</v>
      </c>
      <c r="R2697" s="3">
        <f>I2697 + M2697*Inputs!$B$9 - N2697/Inputs!$B$10</f>
        <v>340</v>
      </c>
    </row>
    <row r="2698" spans="1:18" x14ac:dyDescent="0.3">
      <c r="A2698" s="4">
        <v>46135.333333333343</v>
      </c>
      <c r="B2698" s="3">
        <v>27.282499999999999</v>
      </c>
      <c r="C2698" s="3">
        <v>7.23</v>
      </c>
      <c r="D2698" s="3">
        <f t="shared" si="378"/>
        <v>29.358229166666664</v>
      </c>
      <c r="E2698" s="3">
        <f>MAX(B2698 - D2698/Inputs!$B$5, 0)</f>
        <v>0</v>
      </c>
      <c r="F2698" s="3">
        <f>MAX(D2698*Inputs!$B$5 - B2698, 0)</f>
        <v>0</v>
      </c>
      <c r="G2698" s="3">
        <f t="shared" si="379"/>
        <v>7.23</v>
      </c>
      <c r="H2698" t="str">
        <f t="shared" si="380"/>
        <v>Reg</v>
      </c>
      <c r="I2698" s="3">
        <f t="shared" si="385"/>
        <v>340</v>
      </c>
      <c r="J2698" s="3">
        <f t="shared" si="386"/>
        <v>0</v>
      </c>
      <c r="K2698" s="3">
        <f>MIN(Inputs!$B$2, (Inputs!$B$8 - I2698)/Inputs!$B$9)</f>
        <v>0</v>
      </c>
      <c r="L2698" s="3">
        <f>MAX(MIN(Inputs!$B$2, I2698*Inputs!$B$10, Inputs!$B$8*Inputs!$B$4 - J2698), 0)</f>
        <v>170</v>
      </c>
      <c r="M2698" s="3">
        <f t="shared" si="381"/>
        <v>0</v>
      </c>
      <c r="N2698" s="3">
        <f t="shared" si="382"/>
        <v>0</v>
      </c>
      <c r="O2698" s="3">
        <f>IF(H2698="Reg", MIN(Inputs!$B$2, I2698*Inputs!$B$10, (Inputs!$B$8-I2698)/Inputs!$B$9), 0)</f>
        <v>0</v>
      </c>
      <c r="P2698" s="3">
        <f t="shared" si="383"/>
        <v>0</v>
      </c>
      <c r="Q2698" s="3">
        <f t="shared" si="384"/>
        <v>0</v>
      </c>
      <c r="R2698" s="3">
        <f>I2698 + M2698*Inputs!$B$9 - N2698/Inputs!$B$10</f>
        <v>340</v>
      </c>
    </row>
    <row r="2699" spans="1:18" x14ac:dyDescent="0.3">
      <c r="A2699" s="4">
        <v>46135.375</v>
      </c>
      <c r="B2699" s="3">
        <v>15.599999999999998</v>
      </c>
      <c r="C2699" s="3">
        <v>1.66</v>
      </c>
      <c r="D2699" s="3">
        <f t="shared" si="378"/>
        <v>29.358229166666664</v>
      </c>
      <c r="E2699" s="3">
        <f>MAX(B2699 - D2699/Inputs!$B$5, 0)</f>
        <v>0</v>
      </c>
      <c r="F2699" s="3">
        <f>MAX(D2699*Inputs!$B$5 - B2699, 0)</f>
        <v>10.235241666666667</v>
      </c>
      <c r="G2699" s="3">
        <f t="shared" si="379"/>
        <v>1.66</v>
      </c>
      <c r="H2699" t="str">
        <f t="shared" si="380"/>
        <v>Charge</v>
      </c>
      <c r="I2699" s="3">
        <f t="shared" si="385"/>
        <v>340</v>
      </c>
      <c r="J2699" s="3">
        <f t="shared" si="386"/>
        <v>0</v>
      </c>
      <c r="K2699" s="3">
        <f>MIN(Inputs!$B$2, (Inputs!$B$8 - I2699)/Inputs!$B$9)</f>
        <v>0</v>
      </c>
      <c r="L2699" s="3">
        <f>MAX(MIN(Inputs!$B$2, I2699*Inputs!$B$10, Inputs!$B$8*Inputs!$B$4 - J2699), 0)</f>
        <v>170</v>
      </c>
      <c r="M2699" s="3">
        <f t="shared" si="381"/>
        <v>0</v>
      </c>
      <c r="N2699" s="3">
        <f t="shared" si="382"/>
        <v>0</v>
      </c>
      <c r="O2699" s="3">
        <f>IF(H2699="Reg", MIN(Inputs!$B$2, I2699*Inputs!$B$10, (Inputs!$B$8-I2699)/Inputs!$B$9), 0)</f>
        <v>0</v>
      </c>
      <c r="P2699" s="3">
        <f t="shared" si="383"/>
        <v>0</v>
      </c>
      <c r="Q2699" s="3">
        <f t="shared" si="384"/>
        <v>0</v>
      </c>
      <c r="R2699" s="3">
        <f>I2699 + M2699*Inputs!$B$9 - N2699/Inputs!$B$10</f>
        <v>340</v>
      </c>
    </row>
    <row r="2700" spans="1:18" x14ac:dyDescent="0.3">
      <c r="A2700" s="4">
        <v>46135.416666666657</v>
      </c>
      <c r="B2700" s="3">
        <v>15.7125</v>
      </c>
      <c r="C2700" s="3">
        <v>1</v>
      </c>
      <c r="D2700" s="3">
        <f t="shared" si="378"/>
        <v>29.358229166666664</v>
      </c>
      <c r="E2700" s="3">
        <f>MAX(B2700 - D2700/Inputs!$B$5, 0)</f>
        <v>0</v>
      </c>
      <c r="F2700" s="3">
        <f>MAX(D2700*Inputs!$B$5 - B2700, 0)</f>
        <v>10.122741666666665</v>
      </c>
      <c r="G2700" s="3">
        <f t="shared" si="379"/>
        <v>1</v>
      </c>
      <c r="H2700" t="str">
        <f t="shared" si="380"/>
        <v>Charge</v>
      </c>
      <c r="I2700" s="3">
        <f t="shared" si="385"/>
        <v>340</v>
      </c>
      <c r="J2700" s="3">
        <f t="shared" si="386"/>
        <v>0</v>
      </c>
      <c r="K2700" s="3">
        <f>MIN(Inputs!$B$2, (Inputs!$B$8 - I2700)/Inputs!$B$9)</f>
        <v>0</v>
      </c>
      <c r="L2700" s="3">
        <f>MAX(MIN(Inputs!$B$2, I2700*Inputs!$B$10, Inputs!$B$8*Inputs!$B$4 - J2700), 0)</f>
        <v>170</v>
      </c>
      <c r="M2700" s="3">
        <f t="shared" si="381"/>
        <v>0</v>
      </c>
      <c r="N2700" s="3">
        <f t="shared" si="382"/>
        <v>0</v>
      </c>
      <c r="O2700" s="3">
        <f>IF(H2700="Reg", MIN(Inputs!$B$2, I2700*Inputs!$B$10, (Inputs!$B$8-I2700)/Inputs!$B$9), 0)</f>
        <v>0</v>
      </c>
      <c r="P2700" s="3">
        <f t="shared" si="383"/>
        <v>0</v>
      </c>
      <c r="Q2700" s="3">
        <f t="shared" si="384"/>
        <v>0</v>
      </c>
      <c r="R2700" s="3">
        <f>I2700 + M2700*Inputs!$B$9 - N2700/Inputs!$B$10</f>
        <v>340</v>
      </c>
    </row>
    <row r="2701" spans="1:18" x14ac:dyDescent="0.3">
      <c r="A2701" s="4">
        <v>46135.458333333343</v>
      </c>
      <c r="B2701" s="3">
        <v>15.767499999999998</v>
      </c>
      <c r="C2701" s="3">
        <v>0.84</v>
      </c>
      <c r="D2701" s="3">
        <f t="shared" si="378"/>
        <v>29.358229166666664</v>
      </c>
      <c r="E2701" s="3">
        <f>MAX(B2701 - D2701/Inputs!$B$5, 0)</f>
        <v>0</v>
      </c>
      <c r="F2701" s="3">
        <f>MAX(D2701*Inputs!$B$5 - B2701, 0)</f>
        <v>10.067741666666667</v>
      </c>
      <c r="G2701" s="3">
        <f t="shared" si="379"/>
        <v>0.84</v>
      </c>
      <c r="H2701" t="str">
        <f t="shared" si="380"/>
        <v>Charge</v>
      </c>
      <c r="I2701" s="3">
        <f t="shared" si="385"/>
        <v>340</v>
      </c>
      <c r="J2701" s="3">
        <f t="shared" si="386"/>
        <v>0</v>
      </c>
      <c r="K2701" s="3">
        <f>MIN(Inputs!$B$2, (Inputs!$B$8 - I2701)/Inputs!$B$9)</f>
        <v>0</v>
      </c>
      <c r="L2701" s="3">
        <f>MAX(MIN(Inputs!$B$2, I2701*Inputs!$B$10, Inputs!$B$8*Inputs!$B$4 - J2701), 0)</f>
        <v>170</v>
      </c>
      <c r="M2701" s="3">
        <f t="shared" si="381"/>
        <v>0</v>
      </c>
      <c r="N2701" s="3">
        <f t="shared" si="382"/>
        <v>0</v>
      </c>
      <c r="O2701" s="3">
        <f>IF(H2701="Reg", MIN(Inputs!$B$2, I2701*Inputs!$B$10, (Inputs!$B$8-I2701)/Inputs!$B$9), 0)</f>
        <v>0</v>
      </c>
      <c r="P2701" s="3">
        <f t="shared" si="383"/>
        <v>0</v>
      </c>
      <c r="Q2701" s="3">
        <f t="shared" si="384"/>
        <v>0</v>
      </c>
      <c r="R2701" s="3">
        <f>I2701 + M2701*Inputs!$B$9 - N2701/Inputs!$B$10</f>
        <v>340</v>
      </c>
    </row>
    <row r="2702" spans="1:18" x14ac:dyDescent="0.3">
      <c r="A2702" s="4">
        <v>46135.5</v>
      </c>
      <c r="B2702" s="3">
        <v>20.54</v>
      </c>
      <c r="C2702" s="3">
        <v>0.98</v>
      </c>
      <c r="D2702" s="3">
        <f t="shared" si="378"/>
        <v>29.358229166666664</v>
      </c>
      <c r="E2702" s="3">
        <f>MAX(B2702 - D2702/Inputs!$B$5, 0)</f>
        <v>0</v>
      </c>
      <c r="F2702" s="3">
        <f>MAX(D2702*Inputs!$B$5 - B2702, 0)</f>
        <v>5.2952416666666657</v>
      </c>
      <c r="G2702" s="3">
        <f t="shared" si="379"/>
        <v>0.98</v>
      </c>
      <c r="H2702" t="str">
        <f t="shared" si="380"/>
        <v>Charge</v>
      </c>
      <c r="I2702" s="3">
        <f t="shared" si="385"/>
        <v>340</v>
      </c>
      <c r="J2702" s="3">
        <f t="shared" si="386"/>
        <v>0</v>
      </c>
      <c r="K2702" s="3">
        <f>MIN(Inputs!$B$2, (Inputs!$B$8 - I2702)/Inputs!$B$9)</f>
        <v>0</v>
      </c>
      <c r="L2702" s="3">
        <f>MAX(MIN(Inputs!$B$2, I2702*Inputs!$B$10, Inputs!$B$8*Inputs!$B$4 - J2702), 0)</f>
        <v>170</v>
      </c>
      <c r="M2702" s="3">
        <f t="shared" si="381"/>
        <v>0</v>
      </c>
      <c r="N2702" s="3">
        <f t="shared" si="382"/>
        <v>0</v>
      </c>
      <c r="O2702" s="3">
        <f>IF(H2702="Reg", MIN(Inputs!$B$2, I2702*Inputs!$B$10, (Inputs!$B$8-I2702)/Inputs!$B$9), 0)</f>
        <v>0</v>
      </c>
      <c r="P2702" s="3">
        <f t="shared" si="383"/>
        <v>0</v>
      </c>
      <c r="Q2702" s="3">
        <f t="shared" si="384"/>
        <v>0</v>
      </c>
      <c r="R2702" s="3">
        <f>I2702 + M2702*Inputs!$B$9 - N2702/Inputs!$B$10</f>
        <v>340</v>
      </c>
    </row>
    <row r="2703" spans="1:18" x14ac:dyDescent="0.3">
      <c r="A2703" s="4">
        <v>46135.541666666657</v>
      </c>
      <c r="B2703" s="3">
        <v>25.130000000000003</v>
      </c>
      <c r="C2703" s="3">
        <v>0.99</v>
      </c>
      <c r="D2703" s="3">
        <f t="shared" si="378"/>
        <v>29.358229166666664</v>
      </c>
      <c r="E2703" s="3">
        <f>MAX(B2703 - D2703/Inputs!$B$5, 0)</f>
        <v>0</v>
      </c>
      <c r="F2703" s="3">
        <f>MAX(D2703*Inputs!$B$5 - B2703, 0)</f>
        <v>0.70524166666666233</v>
      </c>
      <c r="G2703" s="3">
        <f t="shared" si="379"/>
        <v>0.99</v>
      </c>
      <c r="H2703" t="str">
        <f t="shared" si="380"/>
        <v>Reg</v>
      </c>
      <c r="I2703" s="3">
        <f t="shared" si="385"/>
        <v>340</v>
      </c>
      <c r="J2703" s="3">
        <f t="shared" si="386"/>
        <v>0</v>
      </c>
      <c r="K2703" s="3">
        <f>MIN(Inputs!$B$2, (Inputs!$B$8 - I2703)/Inputs!$B$9)</f>
        <v>0</v>
      </c>
      <c r="L2703" s="3">
        <f>MAX(MIN(Inputs!$B$2, I2703*Inputs!$B$10, Inputs!$B$8*Inputs!$B$4 - J2703), 0)</f>
        <v>170</v>
      </c>
      <c r="M2703" s="3">
        <f t="shared" si="381"/>
        <v>0</v>
      </c>
      <c r="N2703" s="3">
        <f t="shared" si="382"/>
        <v>0</v>
      </c>
      <c r="O2703" s="3">
        <f>IF(H2703="Reg", MIN(Inputs!$B$2, I2703*Inputs!$B$10, (Inputs!$B$8-I2703)/Inputs!$B$9), 0)</f>
        <v>0</v>
      </c>
      <c r="P2703" s="3">
        <f t="shared" si="383"/>
        <v>0</v>
      </c>
      <c r="Q2703" s="3">
        <f t="shared" si="384"/>
        <v>0</v>
      </c>
      <c r="R2703" s="3">
        <f>I2703 + M2703*Inputs!$B$9 - N2703/Inputs!$B$10</f>
        <v>340</v>
      </c>
    </row>
    <row r="2704" spans="1:18" x14ac:dyDescent="0.3">
      <c r="A2704" s="4">
        <v>46135.583333333343</v>
      </c>
      <c r="B2704" s="3">
        <v>28.82</v>
      </c>
      <c r="C2704" s="3">
        <v>1</v>
      </c>
      <c r="D2704" s="3">
        <f t="shared" si="378"/>
        <v>29.358229166666664</v>
      </c>
      <c r="E2704" s="3">
        <f>MAX(B2704 - D2704/Inputs!$B$5, 0)</f>
        <v>0</v>
      </c>
      <c r="F2704" s="3">
        <f>MAX(D2704*Inputs!$B$5 - B2704, 0)</f>
        <v>0</v>
      </c>
      <c r="G2704" s="3">
        <f t="shared" si="379"/>
        <v>1</v>
      </c>
      <c r="H2704" t="str">
        <f t="shared" si="380"/>
        <v>Reg</v>
      </c>
      <c r="I2704" s="3">
        <f t="shared" si="385"/>
        <v>340</v>
      </c>
      <c r="J2704" s="3">
        <f t="shared" si="386"/>
        <v>0</v>
      </c>
      <c r="K2704" s="3">
        <f>MIN(Inputs!$B$2, (Inputs!$B$8 - I2704)/Inputs!$B$9)</f>
        <v>0</v>
      </c>
      <c r="L2704" s="3">
        <f>MAX(MIN(Inputs!$B$2, I2704*Inputs!$B$10, Inputs!$B$8*Inputs!$B$4 - J2704), 0)</f>
        <v>170</v>
      </c>
      <c r="M2704" s="3">
        <f t="shared" si="381"/>
        <v>0</v>
      </c>
      <c r="N2704" s="3">
        <f t="shared" si="382"/>
        <v>0</v>
      </c>
      <c r="O2704" s="3">
        <f>IF(H2704="Reg", MIN(Inputs!$B$2, I2704*Inputs!$B$10, (Inputs!$B$8-I2704)/Inputs!$B$9), 0)</f>
        <v>0</v>
      </c>
      <c r="P2704" s="3">
        <f t="shared" si="383"/>
        <v>0</v>
      </c>
      <c r="Q2704" s="3">
        <f t="shared" si="384"/>
        <v>0</v>
      </c>
      <c r="R2704" s="3">
        <f>I2704 + M2704*Inputs!$B$9 - N2704/Inputs!$B$10</f>
        <v>340</v>
      </c>
    </row>
    <row r="2705" spans="1:18" x14ac:dyDescent="0.3">
      <c r="A2705" s="4">
        <v>46135.625</v>
      </c>
      <c r="B2705" s="3">
        <v>32.56</v>
      </c>
      <c r="C2705" s="3">
        <v>1.01</v>
      </c>
      <c r="D2705" s="3">
        <f t="shared" si="378"/>
        <v>29.358229166666664</v>
      </c>
      <c r="E2705" s="3">
        <f>MAX(B2705 - D2705/Inputs!$B$5, 0)</f>
        <v>0</v>
      </c>
      <c r="F2705" s="3">
        <f>MAX(D2705*Inputs!$B$5 - B2705, 0)</f>
        <v>0</v>
      </c>
      <c r="G2705" s="3">
        <f t="shared" si="379"/>
        <v>1.01</v>
      </c>
      <c r="H2705" t="str">
        <f t="shared" si="380"/>
        <v>Reg</v>
      </c>
      <c r="I2705" s="3">
        <f t="shared" si="385"/>
        <v>340</v>
      </c>
      <c r="J2705" s="3">
        <f t="shared" si="386"/>
        <v>0</v>
      </c>
      <c r="K2705" s="3">
        <f>MIN(Inputs!$B$2, (Inputs!$B$8 - I2705)/Inputs!$B$9)</f>
        <v>0</v>
      </c>
      <c r="L2705" s="3">
        <f>MAX(MIN(Inputs!$B$2, I2705*Inputs!$B$10, Inputs!$B$8*Inputs!$B$4 - J2705), 0)</f>
        <v>170</v>
      </c>
      <c r="M2705" s="3">
        <f t="shared" si="381"/>
        <v>0</v>
      </c>
      <c r="N2705" s="3">
        <f t="shared" si="382"/>
        <v>0</v>
      </c>
      <c r="O2705" s="3">
        <f>IF(H2705="Reg", MIN(Inputs!$B$2, I2705*Inputs!$B$10, (Inputs!$B$8-I2705)/Inputs!$B$9), 0)</f>
        <v>0</v>
      </c>
      <c r="P2705" s="3">
        <f t="shared" si="383"/>
        <v>0</v>
      </c>
      <c r="Q2705" s="3">
        <f t="shared" si="384"/>
        <v>0</v>
      </c>
      <c r="R2705" s="3">
        <f>I2705 + M2705*Inputs!$B$9 - N2705/Inputs!$B$10</f>
        <v>340</v>
      </c>
    </row>
    <row r="2706" spans="1:18" x14ac:dyDescent="0.3">
      <c r="A2706" s="4">
        <v>46135.666666666657</v>
      </c>
      <c r="B2706" s="3">
        <v>29.272500000000001</v>
      </c>
      <c r="C2706" s="3">
        <v>1.1000000000000001</v>
      </c>
      <c r="D2706" s="3">
        <f t="shared" si="378"/>
        <v>29.358229166666664</v>
      </c>
      <c r="E2706" s="3">
        <f>MAX(B2706 - D2706/Inputs!$B$5, 0)</f>
        <v>0</v>
      </c>
      <c r="F2706" s="3">
        <f>MAX(D2706*Inputs!$B$5 - B2706, 0)</f>
        <v>0</v>
      </c>
      <c r="G2706" s="3">
        <f t="shared" si="379"/>
        <v>1.1000000000000001</v>
      </c>
      <c r="H2706" t="str">
        <f t="shared" si="380"/>
        <v>Reg</v>
      </c>
      <c r="I2706" s="3">
        <f t="shared" si="385"/>
        <v>340</v>
      </c>
      <c r="J2706" s="3">
        <f t="shared" si="386"/>
        <v>0</v>
      </c>
      <c r="K2706" s="3">
        <f>MIN(Inputs!$B$2, (Inputs!$B$8 - I2706)/Inputs!$B$9)</f>
        <v>0</v>
      </c>
      <c r="L2706" s="3">
        <f>MAX(MIN(Inputs!$B$2, I2706*Inputs!$B$10, Inputs!$B$8*Inputs!$B$4 - J2706), 0)</f>
        <v>170</v>
      </c>
      <c r="M2706" s="3">
        <f t="shared" si="381"/>
        <v>0</v>
      </c>
      <c r="N2706" s="3">
        <f t="shared" si="382"/>
        <v>0</v>
      </c>
      <c r="O2706" s="3">
        <f>IF(H2706="Reg", MIN(Inputs!$B$2, I2706*Inputs!$B$10, (Inputs!$B$8-I2706)/Inputs!$B$9), 0)</f>
        <v>0</v>
      </c>
      <c r="P2706" s="3">
        <f t="shared" si="383"/>
        <v>0</v>
      </c>
      <c r="Q2706" s="3">
        <f t="shared" si="384"/>
        <v>0</v>
      </c>
      <c r="R2706" s="3">
        <f>I2706 + M2706*Inputs!$B$9 - N2706/Inputs!$B$10</f>
        <v>340</v>
      </c>
    </row>
    <row r="2707" spans="1:18" x14ac:dyDescent="0.3">
      <c r="A2707" s="4">
        <v>46135.708333333343</v>
      </c>
      <c r="B2707" s="3">
        <v>27.5275</v>
      </c>
      <c r="C2707" s="3">
        <v>1.49</v>
      </c>
      <c r="D2707" s="3">
        <f t="shared" si="378"/>
        <v>29.358229166666664</v>
      </c>
      <c r="E2707" s="3">
        <f>MAX(B2707 - D2707/Inputs!$B$5, 0)</f>
        <v>0</v>
      </c>
      <c r="F2707" s="3">
        <f>MAX(D2707*Inputs!$B$5 - B2707, 0)</f>
        <v>0</v>
      </c>
      <c r="G2707" s="3">
        <f t="shared" si="379"/>
        <v>1.49</v>
      </c>
      <c r="H2707" t="str">
        <f t="shared" si="380"/>
        <v>Reg</v>
      </c>
      <c r="I2707" s="3">
        <f t="shared" si="385"/>
        <v>340</v>
      </c>
      <c r="J2707" s="3">
        <f t="shared" si="386"/>
        <v>0</v>
      </c>
      <c r="K2707" s="3">
        <f>MIN(Inputs!$B$2, (Inputs!$B$8 - I2707)/Inputs!$B$9)</f>
        <v>0</v>
      </c>
      <c r="L2707" s="3">
        <f>MAX(MIN(Inputs!$B$2, I2707*Inputs!$B$10, Inputs!$B$8*Inputs!$B$4 - J2707), 0)</f>
        <v>170</v>
      </c>
      <c r="M2707" s="3">
        <f t="shared" si="381"/>
        <v>0</v>
      </c>
      <c r="N2707" s="3">
        <f t="shared" si="382"/>
        <v>0</v>
      </c>
      <c r="O2707" s="3">
        <f>IF(H2707="Reg", MIN(Inputs!$B$2, I2707*Inputs!$B$10, (Inputs!$B$8-I2707)/Inputs!$B$9), 0)</f>
        <v>0</v>
      </c>
      <c r="P2707" s="3">
        <f t="shared" si="383"/>
        <v>0</v>
      </c>
      <c r="Q2707" s="3">
        <f t="shared" si="384"/>
        <v>0</v>
      </c>
      <c r="R2707" s="3">
        <f>I2707 + M2707*Inputs!$B$9 - N2707/Inputs!$B$10</f>
        <v>340</v>
      </c>
    </row>
    <row r="2708" spans="1:18" x14ac:dyDescent="0.3">
      <c r="A2708" s="4">
        <v>46135.75</v>
      </c>
      <c r="B2708" s="3">
        <v>25.267500000000002</v>
      </c>
      <c r="C2708" s="3">
        <v>5</v>
      </c>
      <c r="D2708" s="3">
        <f t="shared" si="378"/>
        <v>29.358229166666664</v>
      </c>
      <c r="E2708" s="3">
        <f>MAX(B2708 - D2708/Inputs!$B$5, 0)</f>
        <v>0</v>
      </c>
      <c r="F2708" s="3">
        <f>MAX(D2708*Inputs!$B$5 - B2708, 0)</f>
        <v>0.56774166666666304</v>
      </c>
      <c r="G2708" s="3">
        <f t="shared" si="379"/>
        <v>5</v>
      </c>
      <c r="H2708" t="str">
        <f t="shared" si="380"/>
        <v>Reg</v>
      </c>
      <c r="I2708" s="3">
        <f t="shared" si="385"/>
        <v>340</v>
      </c>
      <c r="J2708" s="3">
        <f t="shared" si="386"/>
        <v>0</v>
      </c>
      <c r="K2708" s="3">
        <f>MIN(Inputs!$B$2, (Inputs!$B$8 - I2708)/Inputs!$B$9)</f>
        <v>0</v>
      </c>
      <c r="L2708" s="3">
        <f>MAX(MIN(Inputs!$B$2, I2708*Inputs!$B$10, Inputs!$B$8*Inputs!$B$4 - J2708), 0)</f>
        <v>170</v>
      </c>
      <c r="M2708" s="3">
        <f t="shared" si="381"/>
        <v>0</v>
      </c>
      <c r="N2708" s="3">
        <f t="shared" si="382"/>
        <v>0</v>
      </c>
      <c r="O2708" s="3">
        <f>IF(H2708="Reg", MIN(Inputs!$B$2, I2708*Inputs!$B$10, (Inputs!$B$8-I2708)/Inputs!$B$9), 0)</f>
        <v>0</v>
      </c>
      <c r="P2708" s="3">
        <f t="shared" si="383"/>
        <v>0</v>
      </c>
      <c r="Q2708" s="3">
        <f t="shared" si="384"/>
        <v>0</v>
      </c>
      <c r="R2708" s="3">
        <f>I2708 + M2708*Inputs!$B$9 - N2708/Inputs!$B$10</f>
        <v>340</v>
      </c>
    </row>
    <row r="2709" spans="1:18" x14ac:dyDescent="0.3">
      <c r="A2709" s="4">
        <v>46135.791666666657</v>
      </c>
      <c r="B2709" s="3">
        <v>59.842500000000001</v>
      </c>
      <c r="C2709" s="3">
        <v>6.76</v>
      </c>
      <c r="D2709" s="3">
        <f t="shared" si="378"/>
        <v>29.358229166666664</v>
      </c>
      <c r="E2709" s="3">
        <f>MAX(B2709 - D2709/Inputs!$B$5, 0)</f>
        <v>26.480875946969704</v>
      </c>
      <c r="F2709" s="3">
        <f>MAX(D2709*Inputs!$B$5 - B2709, 0)</f>
        <v>0</v>
      </c>
      <c r="G2709" s="3">
        <f t="shared" si="379"/>
        <v>6.76</v>
      </c>
      <c r="H2709" t="str">
        <f t="shared" si="380"/>
        <v>Discharge</v>
      </c>
      <c r="I2709" s="3">
        <f t="shared" si="385"/>
        <v>340</v>
      </c>
      <c r="J2709" s="3">
        <f t="shared" si="386"/>
        <v>0</v>
      </c>
      <c r="K2709" s="3">
        <f>MIN(Inputs!$B$2, (Inputs!$B$8 - I2709)/Inputs!$B$9)</f>
        <v>0</v>
      </c>
      <c r="L2709" s="3">
        <f>MAX(MIN(Inputs!$B$2, I2709*Inputs!$B$10, Inputs!$B$8*Inputs!$B$4 - J2709), 0)</f>
        <v>170</v>
      </c>
      <c r="M2709" s="3">
        <f t="shared" si="381"/>
        <v>0</v>
      </c>
      <c r="N2709" s="3">
        <f t="shared" si="382"/>
        <v>170</v>
      </c>
      <c r="O2709" s="3">
        <f>IF(H2709="Reg", MIN(Inputs!$B$2, I2709*Inputs!$B$10, (Inputs!$B$8-I2709)/Inputs!$B$9), 0)</f>
        <v>0</v>
      </c>
      <c r="P2709" s="3">
        <f t="shared" si="383"/>
        <v>10173.225</v>
      </c>
      <c r="Q2709" s="3">
        <f t="shared" si="384"/>
        <v>0</v>
      </c>
      <c r="R2709" s="3">
        <f>I2709 + M2709*Inputs!$B$9 - N2709/Inputs!$B$10</f>
        <v>158.77939109773115</v>
      </c>
    </row>
    <row r="2710" spans="1:18" x14ac:dyDescent="0.3">
      <c r="A2710" s="4">
        <v>46135.833333333343</v>
      </c>
      <c r="B2710" s="3">
        <v>100.35499999999999</v>
      </c>
      <c r="C2710" s="3">
        <v>6.92</v>
      </c>
      <c r="D2710" s="3">
        <f t="shared" si="378"/>
        <v>29.358229166666664</v>
      </c>
      <c r="E2710" s="3">
        <f>MAX(B2710 - D2710/Inputs!$B$5, 0)</f>
        <v>66.993375946969692</v>
      </c>
      <c r="F2710" s="3">
        <f>MAX(D2710*Inputs!$B$5 - B2710, 0)</f>
        <v>0</v>
      </c>
      <c r="G2710" s="3">
        <f t="shared" si="379"/>
        <v>6.92</v>
      </c>
      <c r="H2710" t="str">
        <f t="shared" si="380"/>
        <v>Discharge</v>
      </c>
      <c r="I2710" s="3">
        <f t="shared" si="385"/>
        <v>158.77939109773115</v>
      </c>
      <c r="J2710" s="3">
        <f t="shared" si="386"/>
        <v>170</v>
      </c>
      <c r="K2710" s="3">
        <f>MIN(Inputs!$B$2, (Inputs!$B$8 - I2710)/Inputs!$B$9)</f>
        <v>170</v>
      </c>
      <c r="L2710" s="3">
        <f>MAX(MIN(Inputs!$B$2, I2710*Inputs!$B$10, Inputs!$B$8*Inputs!$B$4 - J2710), 0)</f>
        <v>148.94827166799323</v>
      </c>
      <c r="M2710" s="3">
        <f t="shared" si="381"/>
        <v>0</v>
      </c>
      <c r="N2710" s="3">
        <f t="shared" si="382"/>
        <v>148.94827166799323</v>
      </c>
      <c r="O2710" s="3">
        <f>IF(H2710="Reg", MIN(Inputs!$B$2, I2710*Inputs!$B$10, (Inputs!$B$8-I2710)/Inputs!$B$9), 0)</f>
        <v>0</v>
      </c>
      <c r="P2710" s="3">
        <f t="shared" si="383"/>
        <v>14947.703803241458</v>
      </c>
      <c r="Q2710" s="3">
        <f t="shared" si="384"/>
        <v>0</v>
      </c>
      <c r="R2710" s="3">
        <f>I2710 + M2710*Inputs!$B$9 - N2710/Inputs!$B$10</f>
        <v>0</v>
      </c>
    </row>
    <row r="2711" spans="1:18" x14ac:dyDescent="0.3">
      <c r="A2711" s="4">
        <v>46135.875</v>
      </c>
      <c r="B2711" s="3">
        <v>64.599999999999994</v>
      </c>
      <c r="C2711" s="3">
        <v>1</v>
      </c>
      <c r="D2711" s="3">
        <f t="shared" si="378"/>
        <v>29.358229166666664</v>
      </c>
      <c r="E2711" s="3">
        <f>MAX(B2711 - D2711/Inputs!$B$5, 0)</f>
        <v>31.238375946969697</v>
      </c>
      <c r="F2711" s="3">
        <f>MAX(D2711*Inputs!$B$5 - B2711, 0)</f>
        <v>0</v>
      </c>
      <c r="G2711" s="3">
        <f t="shared" si="379"/>
        <v>1</v>
      </c>
      <c r="H2711" t="str">
        <f t="shared" si="380"/>
        <v>Discharge</v>
      </c>
      <c r="I2711" s="3">
        <f t="shared" si="385"/>
        <v>0</v>
      </c>
      <c r="J2711" s="3">
        <f t="shared" si="386"/>
        <v>318.94827166799325</v>
      </c>
      <c r="K2711" s="3">
        <f>MIN(Inputs!$B$2, (Inputs!$B$8 - I2711)/Inputs!$B$9)</f>
        <v>170</v>
      </c>
      <c r="L2711" s="3">
        <f>MAX(MIN(Inputs!$B$2, I2711*Inputs!$B$10, Inputs!$B$8*Inputs!$B$4 - J2711), 0)</f>
        <v>0</v>
      </c>
      <c r="M2711" s="3">
        <f t="shared" si="381"/>
        <v>0</v>
      </c>
      <c r="N2711" s="3">
        <f t="shared" si="382"/>
        <v>0</v>
      </c>
      <c r="O2711" s="3">
        <f>IF(H2711="Reg", MIN(Inputs!$B$2, I2711*Inputs!$B$10, (Inputs!$B$8-I2711)/Inputs!$B$9), 0)</f>
        <v>0</v>
      </c>
      <c r="P2711" s="3">
        <f t="shared" si="383"/>
        <v>0</v>
      </c>
      <c r="Q2711" s="3">
        <f t="shared" si="384"/>
        <v>0</v>
      </c>
      <c r="R2711" s="3">
        <f>I2711 + M2711*Inputs!$B$9 - N2711/Inputs!$B$10</f>
        <v>0</v>
      </c>
    </row>
    <row r="2712" spans="1:18" x14ac:dyDescent="0.3">
      <c r="A2712" s="4">
        <v>46135.916666666657</v>
      </c>
      <c r="B2712" s="3">
        <v>31.35</v>
      </c>
      <c r="C2712" s="3">
        <v>1</v>
      </c>
      <c r="D2712" s="3">
        <f t="shared" si="378"/>
        <v>29.358229166666664</v>
      </c>
      <c r="E2712" s="3">
        <f>MAX(B2712 - D2712/Inputs!$B$5, 0)</f>
        <v>0</v>
      </c>
      <c r="F2712" s="3">
        <f>MAX(D2712*Inputs!$B$5 - B2712, 0)</f>
        <v>0</v>
      </c>
      <c r="G2712" s="3">
        <f t="shared" si="379"/>
        <v>1</v>
      </c>
      <c r="H2712" t="str">
        <f t="shared" si="380"/>
        <v>Reg</v>
      </c>
      <c r="I2712" s="3">
        <f t="shared" si="385"/>
        <v>0</v>
      </c>
      <c r="J2712" s="3">
        <f t="shared" si="386"/>
        <v>318.94827166799325</v>
      </c>
      <c r="K2712" s="3">
        <f>MIN(Inputs!$B$2, (Inputs!$B$8 - I2712)/Inputs!$B$9)</f>
        <v>170</v>
      </c>
      <c r="L2712" s="3">
        <f>MAX(MIN(Inputs!$B$2, I2712*Inputs!$B$10, Inputs!$B$8*Inputs!$B$4 - J2712), 0)</f>
        <v>0</v>
      </c>
      <c r="M2712" s="3">
        <f t="shared" si="381"/>
        <v>0</v>
      </c>
      <c r="N2712" s="3">
        <f t="shared" si="382"/>
        <v>0</v>
      </c>
      <c r="O2712" s="3">
        <f>IF(H2712="Reg", MIN(Inputs!$B$2, I2712*Inputs!$B$10, (Inputs!$B$8-I2712)/Inputs!$B$9), 0)</f>
        <v>0</v>
      </c>
      <c r="P2712" s="3">
        <f t="shared" si="383"/>
        <v>0</v>
      </c>
      <c r="Q2712" s="3">
        <f t="shared" si="384"/>
        <v>0</v>
      </c>
      <c r="R2712" s="3">
        <f>I2712 + M2712*Inputs!$B$9 - N2712/Inputs!$B$10</f>
        <v>0</v>
      </c>
    </row>
    <row r="2713" spans="1:18" x14ac:dyDescent="0.3">
      <c r="A2713" s="4">
        <v>46135.958333333343</v>
      </c>
      <c r="B2713" s="3">
        <v>23.519999999999996</v>
      </c>
      <c r="C2713" s="3">
        <v>0.06</v>
      </c>
      <c r="D2713" s="3">
        <f t="shared" si="378"/>
        <v>29.358229166666664</v>
      </c>
      <c r="E2713" s="3">
        <f>MAX(B2713 - D2713/Inputs!$B$5, 0)</f>
        <v>0</v>
      </c>
      <c r="F2713" s="3">
        <f>MAX(D2713*Inputs!$B$5 - B2713, 0)</f>
        <v>2.3152416666666689</v>
      </c>
      <c r="G2713" s="3">
        <f t="shared" si="379"/>
        <v>0.06</v>
      </c>
      <c r="H2713" t="str">
        <f t="shared" si="380"/>
        <v>Charge</v>
      </c>
      <c r="I2713" s="3">
        <f t="shared" si="385"/>
        <v>0</v>
      </c>
      <c r="J2713" s="3">
        <f t="shared" si="386"/>
        <v>318.94827166799325</v>
      </c>
      <c r="K2713" s="3">
        <f>MIN(Inputs!$B$2, (Inputs!$B$8 - I2713)/Inputs!$B$9)</f>
        <v>170</v>
      </c>
      <c r="L2713" s="3">
        <f>MAX(MIN(Inputs!$B$2, I2713*Inputs!$B$10, Inputs!$B$8*Inputs!$B$4 - J2713), 0)</f>
        <v>0</v>
      </c>
      <c r="M2713" s="3">
        <f t="shared" si="381"/>
        <v>170</v>
      </c>
      <c r="N2713" s="3">
        <f t="shared" si="382"/>
        <v>0</v>
      </c>
      <c r="O2713" s="3">
        <f>IF(H2713="Reg", MIN(Inputs!$B$2, I2713*Inputs!$B$10, (Inputs!$B$8-I2713)/Inputs!$B$9), 0)</f>
        <v>0</v>
      </c>
      <c r="P2713" s="3">
        <f t="shared" si="383"/>
        <v>-3998.3999999999992</v>
      </c>
      <c r="Q2713" s="3">
        <f t="shared" si="384"/>
        <v>0</v>
      </c>
      <c r="R2713" s="3">
        <f>I2713 + M2713*Inputs!$B$9 - N2713/Inputs!$B$10</f>
        <v>159.4741358339966</v>
      </c>
    </row>
    <row r="2714" spans="1:18" x14ac:dyDescent="0.3">
      <c r="A2714" s="4">
        <v>46136</v>
      </c>
      <c r="B2714" s="3">
        <v>20.532499999999999</v>
      </c>
      <c r="C2714" s="3">
        <v>0.06</v>
      </c>
      <c r="D2714" s="3">
        <f t="shared" si="378"/>
        <v>21.665520833333336</v>
      </c>
      <c r="E2714" s="3">
        <f>MAX(B2714 - D2714/Inputs!$B$5, 0)</f>
        <v>0</v>
      </c>
      <c r="F2714" s="3">
        <f>MAX(D2714*Inputs!$B$5 - B2714, 0)</f>
        <v>0</v>
      </c>
      <c r="G2714" s="3">
        <f t="shared" si="379"/>
        <v>0.06</v>
      </c>
      <c r="H2714" t="str">
        <f t="shared" si="380"/>
        <v>Reg</v>
      </c>
      <c r="I2714" s="3">
        <f t="shared" si="385"/>
        <v>159.4741358339966</v>
      </c>
      <c r="J2714" s="3">
        <f t="shared" si="386"/>
        <v>0</v>
      </c>
      <c r="K2714" s="3">
        <f>MIN(Inputs!$B$2, (Inputs!$B$8 - I2714)/Inputs!$B$9)</f>
        <v>170</v>
      </c>
      <c r="L2714" s="3">
        <f>MAX(MIN(Inputs!$B$2, I2714*Inputs!$B$10, Inputs!$B$8*Inputs!$B$4 - J2714), 0)</f>
        <v>149.6</v>
      </c>
      <c r="M2714" s="3">
        <f t="shared" si="381"/>
        <v>0</v>
      </c>
      <c r="N2714" s="3">
        <f t="shared" si="382"/>
        <v>0</v>
      </c>
      <c r="O2714" s="3">
        <f>IF(H2714="Reg", MIN(Inputs!$B$2, I2714*Inputs!$B$10, (Inputs!$B$8-I2714)/Inputs!$B$9), 0)</f>
        <v>149.6</v>
      </c>
      <c r="P2714" s="3">
        <f t="shared" si="383"/>
        <v>0</v>
      </c>
      <c r="Q2714" s="3">
        <f t="shared" si="384"/>
        <v>8.9759999999999991</v>
      </c>
      <c r="R2714" s="3">
        <f>I2714 + M2714*Inputs!$B$9 - N2714/Inputs!$B$10</f>
        <v>159.4741358339966</v>
      </c>
    </row>
    <row r="2715" spans="1:18" x14ac:dyDescent="0.3">
      <c r="A2715" s="4">
        <v>46136.041666666657</v>
      </c>
      <c r="B2715" s="3">
        <v>18.502499999999998</v>
      </c>
      <c r="C2715" s="3">
        <v>0.06</v>
      </c>
      <c r="D2715" s="3">
        <f t="shared" si="378"/>
        <v>21.665520833333336</v>
      </c>
      <c r="E2715" s="3">
        <f>MAX(B2715 - D2715/Inputs!$B$5, 0)</f>
        <v>0</v>
      </c>
      <c r="F2715" s="3">
        <f>MAX(D2715*Inputs!$B$5 - B2715, 0)</f>
        <v>0.56315833333333742</v>
      </c>
      <c r="G2715" s="3">
        <f t="shared" si="379"/>
        <v>0.06</v>
      </c>
      <c r="H2715" t="str">
        <f t="shared" si="380"/>
        <v>Charge</v>
      </c>
      <c r="I2715" s="3">
        <f t="shared" si="385"/>
        <v>159.4741358339966</v>
      </c>
      <c r="J2715" s="3">
        <f t="shared" si="386"/>
        <v>0</v>
      </c>
      <c r="K2715" s="3">
        <f>MIN(Inputs!$B$2, (Inputs!$B$8 - I2715)/Inputs!$B$9)</f>
        <v>170</v>
      </c>
      <c r="L2715" s="3">
        <f>MAX(MIN(Inputs!$B$2, I2715*Inputs!$B$10, Inputs!$B$8*Inputs!$B$4 - J2715), 0)</f>
        <v>149.6</v>
      </c>
      <c r="M2715" s="3">
        <f t="shared" si="381"/>
        <v>170</v>
      </c>
      <c r="N2715" s="3">
        <f t="shared" si="382"/>
        <v>0</v>
      </c>
      <c r="O2715" s="3">
        <f>IF(H2715="Reg", MIN(Inputs!$B$2, I2715*Inputs!$B$10, (Inputs!$B$8-I2715)/Inputs!$B$9), 0)</f>
        <v>0</v>
      </c>
      <c r="P2715" s="3">
        <f t="shared" si="383"/>
        <v>-3145.4249999999997</v>
      </c>
      <c r="Q2715" s="3">
        <f t="shared" si="384"/>
        <v>0</v>
      </c>
      <c r="R2715" s="3">
        <f>I2715 + M2715*Inputs!$B$9 - N2715/Inputs!$B$10</f>
        <v>318.9482716679932</v>
      </c>
    </row>
    <row r="2716" spans="1:18" x14ac:dyDescent="0.3">
      <c r="A2716" s="4">
        <v>46136.083333333343</v>
      </c>
      <c r="B2716" s="3">
        <v>17.89</v>
      </c>
      <c r="C2716" s="3">
        <v>0.06</v>
      </c>
      <c r="D2716" s="3">
        <f t="shared" si="378"/>
        <v>21.665520833333336</v>
      </c>
      <c r="E2716" s="3">
        <f>MAX(B2716 - D2716/Inputs!$B$5, 0)</f>
        <v>0</v>
      </c>
      <c r="F2716" s="3">
        <f>MAX(D2716*Inputs!$B$5 - B2716, 0)</f>
        <v>1.1756583333333346</v>
      </c>
      <c r="G2716" s="3">
        <f t="shared" si="379"/>
        <v>0.06</v>
      </c>
      <c r="H2716" t="str">
        <f t="shared" si="380"/>
        <v>Charge</v>
      </c>
      <c r="I2716" s="3">
        <f t="shared" si="385"/>
        <v>318.9482716679932</v>
      </c>
      <c r="J2716" s="3">
        <f t="shared" si="386"/>
        <v>0</v>
      </c>
      <c r="K2716" s="3">
        <f>MIN(Inputs!$B$2, (Inputs!$B$8 - I2716)/Inputs!$B$9)</f>
        <v>22.44121780453775</v>
      </c>
      <c r="L2716" s="3">
        <f>MAX(MIN(Inputs!$B$2, I2716*Inputs!$B$10, Inputs!$B$8*Inputs!$B$4 - J2716), 0)</f>
        <v>170</v>
      </c>
      <c r="M2716" s="3">
        <f t="shared" si="381"/>
        <v>22.44121780453775</v>
      </c>
      <c r="N2716" s="3">
        <f t="shared" si="382"/>
        <v>0</v>
      </c>
      <c r="O2716" s="3">
        <f>IF(H2716="Reg", MIN(Inputs!$B$2, I2716*Inputs!$B$10, (Inputs!$B$8-I2716)/Inputs!$B$9), 0)</f>
        <v>0</v>
      </c>
      <c r="P2716" s="3">
        <f t="shared" si="383"/>
        <v>-401.47338652318035</v>
      </c>
      <c r="Q2716" s="3">
        <f t="shared" si="384"/>
        <v>0</v>
      </c>
      <c r="R2716" s="3">
        <f>I2716 + M2716*Inputs!$B$9 - N2716/Inputs!$B$10</f>
        <v>340</v>
      </c>
    </row>
    <row r="2717" spans="1:18" x14ac:dyDescent="0.3">
      <c r="A2717" s="4">
        <v>46136.125</v>
      </c>
      <c r="B2717" s="3">
        <v>16.599999999999998</v>
      </c>
      <c r="C2717" s="3">
        <v>0.06</v>
      </c>
      <c r="D2717" s="3">
        <f t="shared" si="378"/>
        <v>21.665520833333336</v>
      </c>
      <c r="E2717" s="3">
        <f>MAX(B2717 - D2717/Inputs!$B$5, 0)</f>
        <v>0</v>
      </c>
      <c r="F2717" s="3">
        <f>MAX(D2717*Inputs!$B$5 - B2717, 0)</f>
        <v>2.4656583333333373</v>
      </c>
      <c r="G2717" s="3">
        <f t="shared" si="379"/>
        <v>0.06</v>
      </c>
      <c r="H2717" t="str">
        <f t="shared" si="380"/>
        <v>Charge</v>
      </c>
      <c r="I2717" s="3">
        <f t="shared" si="385"/>
        <v>340</v>
      </c>
      <c r="J2717" s="3">
        <f t="shared" si="386"/>
        <v>0</v>
      </c>
      <c r="K2717" s="3">
        <f>MIN(Inputs!$B$2, (Inputs!$B$8 - I2717)/Inputs!$B$9)</f>
        <v>0</v>
      </c>
      <c r="L2717" s="3">
        <f>MAX(MIN(Inputs!$B$2, I2717*Inputs!$B$10, Inputs!$B$8*Inputs!$B$4 - J2717), 0)</f>
        <v>170</v>
      </c>
      <c r="M2717" s="3">
        <f t="shared" si="381"/>
        <v>0</v>
      </c>
      <c r="N2717" s="3">
        <f t="shared" si="382"/>
        <v>0</v>
      </c>
      <c r="O2717" s="3">
        <f>IF(H2717="Reg", MIN(Inputs!$B$2, I2717*Inputs!$B$10, (Inputs!$B$8-I2717)/Inputs!$B$9), 0)</f>
        <v>0</v>
      </c>
      <c r="P2717" s="3">
        <f t="shared" si="383"/>
        <v>0</v>
      </c>
      <c r="Q2717" s="3">
        <f t="shared" si="384"/>
        <v>0</v>
      </c>
      <c r="R2717" s="3">
        <f>I2717 + M2717*Inputs!$B$9 - N2717/Inputs!$B$10</f>
        <v>340</v>
      </c>
    </row>
    <row r="2718" spans="1:18" x14ac:dyDescent="0.3">
      <c r="A2718" s="4">
        <v>46136.166666666657</v>
      </c>
      <c r="B2718" s="3">
        <v>14.702500000000001</v>
      </c>
      <c r="C2718" s="3">
        <v>0.1</v>
      </c>
      <c r="D2718" s="3">
        <f t="shared" si="378"/>
        <v>21.665520833333336</v>
      </c>
      <c r="E2718" s="3">
        <f>MAX(B2718 - D2718/Inputs!$B$5, 0)</f>
        <v>0</v>
      </c>
      <c r="F2718" s="3">
        <f>MAX(D2718*Inputs!$B$5 - B2718, 0)</f>
        <v>4.3631583333333346</v>
      </c>
      <c r="G2718" s="3">
        <f t="shared" si="379"/>
        <v>0.1</v>
      </c>
      <c r="H2718" t="str">
        <f t="shared" si="380"/>
        <v>Charge</v>
      </c>
      <c r="I2718" s="3">
        <f t="shared" si="385"/>
        <v>340</v>
      </c>
      <c r="J2718" s="3">
        <f t="shared" si="386"/>
        <v>0</v>
      </c>
      <c r="K2718" s="3">
        <f>MIN(Inputs!$B$2, (Inputs!$B$8 - I2718)/Inputs!$B$9)</f>
        <v>0</v>
      </c>
      <c r="L2718" s="3">
        <f>MAX(MIN(Inputs!$B$2, I2718*Inputs!$B$10, Inputs!$B$8*Inputs!$B$4 - J2718), 0)</f>
        <v>170</v>
      </c>
      <c r="M2718" s="3">
        <f t="shared" si="381"/>
        <v>0</v>
      </c>
      <c r="N2718" s="3">
        <f t="shared" si="382"/>
        <v>0</v>
      </c>
      <c r="O2718" s="3">
        <f>IF(H2718="Reg", MIN(Inputs!$B$2, I2718*Inputs!$B$10, (Inputs!$B$8-I2718)/Inputs!$B$9), 0)</f>
        <v>0</v>
      </c>
      <c r="P2718" s="3">
        <f t="shared" si="383"/>
        <v>0</v>
      </c>
      <c r="Q2718" s="3">
        <f t="shared" si="384"/>
        <v>0</v>
      </c>
      <c r="R2718" s="3">
        <f>I2718 + M2718*Inputs!$B$9 - N2718/Inputs!$B$10</f>
        <v>340</v>
      </c>
    </row>
    <row r="2719" spans="1:18" x14ac:dyDescent="0.3">
      <c r="A2719" s="4">
        <v>46136.208333333343</v>
      </c>
      <c r="B2719" s="3">
        <v>18.119999999999997</v>
      </c>
      <c r="C2719" s="3">
        <v>0.11</v>
      </c>
      <c r="D2719" s="3">
        <f t="shared" si="378"/>
        <v>21.665520833333336</v>
      </c>
      <c r="E2719" s="3">
        <f>MAX(B2719 - D2719/Inputs!$B$5, 0)</f>
        <v>0</v>
      </c>
      <c r="F2719" s="3">
        <f>MAX(D2719*Inputs!$B$5 - B2719, 0)</f>
        <v>0.94565833333333771</v>
      </c>
      <c r="G2719" s="3">
        <f t="shared" si="379"/>
        <v>0.11</v>
      </c>
      <c r="H2719" t="str">
        <f t="shared" si="380"/>
        <v>Charge</v>
      </c>
      <c r="I2719" s="3">
        <f t="shared" si="385"/>
        <v>340</v>
      </c>
      <c r="J2719" s="3">
        <f t="shared" si="386"/>
        <v>0</v>
      </c>
      <c r="K2719" s="3">
        <f>MIN(Inputs!$B$2, (Inputs!$B$8 - I2719)/Inputs!$B$9)</f>
        <v>0</v>
      </c>
      <c r="L2719" s="3">
        <f>MAX(MIN(Inputs!$B$2, I2719*Inputs!$B$10, Inputs!$B$8*Inputs!$B$4 - J2719), 0)</f>
        <v>170</v>
      </c>
      <c r="M2719" s="3">
        <f t="shared" si="381"/>
        <v>0</v>
      </c>
      <c r="N2719" s="3">
        <f t="shared" si="382"/>
        <v>0</v>
      </c>
      <c r="O2719" s="3">
        <f>IF(H2719="Reg", MIN(Inputs!$B$2, I2719*Inputs!$B$10, (Inputs!$B$8-I2719)/Inputs!$B$9), 0)</f>
        <v>0</v>
      </c>
      <c r="P2719" s="3">
        <f t="shared" si="383"/>
        <v>0</v>
      </c>
      <c r="Q2719" s="3">
        <f t="shared" si="384"/>
        <v>0</v>
      </c>
      <c r="R2719" s="3">
        <f>I2719 + M2719*Inputs!$B$9 - N2719/Inputs!$B$10</f>
        <v>340</v>
      </c>
    </row>
    <row r="2720" spans="1:18" x14ac:dyDescent="0.3">
      <c r="A2720" s="4">
        <v>46136.25</v>
      </c>
      <c r="B2720" s="3">
        <v>19.647500000000001</v>
      </c>
      <c r="C2720" s="3">
        <v>0.5</v>
      </c>
      <c r="D2720" s="3">
        <f t="shared" si="378"/>
        <v>21.665520833333336</v>
      </c>
      <c r="E2720" s="3">
        <f>MAX(B2720 - D2720/Inputs!$B$5, 0)</f>
        <v>0</v>
      </c>
      <c r="F2720" s="3">
        <f>MAX(D2720*Inputs!$B$5 - B2720, 0)</f>
        <v>0</v>
      </c>
      <c r="G2720" s="3">
        <f t="shared" si="379"/>
        <v>0.5</v>
      </c>
      <c r="H2720" t="str">
        <f t="shared" si="380"/>
        <v>Reg</v>
      </c>
      <c r="I2720" s="3">
        <f t="shared" si="385"/>
        <v>340</v>
      </c>
      <c r="J2720" s="3">
        <f t="shared" si="386"/>
        <v>0</v>
      </c>
      <c r="K2720" s="3">
        <f>MIN(Inputs!$B$2, (Inputs!$B$8 - I2720)/Inputs!$B$9)</f>
        <v>0</v>
      </c>
      <c r="L2720" s="3">
        <f>MAX(MIN(Inputs!$B$2, I2720*Inputs!$B$10, Inputs!$B$8*Inputs!$B$4 - J2720), 0)</f>
        <v>170</v>
      </c>
      <c r="M2720" s="3">
        <f t="shared" si="381"/>
        <v>0</v>
      </c>
      <c r="N2720" s="3">
        <f t="shared" si="382"/>
        <v>0</v>
      </c>
      <c r="O2720" s="3">
        <f>IF(H2720="Reg", MIN(Inputs!$B$2, I2720*Inputs!$B$10, (Inputs!$B$8-I2720)/Inputs!$B$9), 0)</f>
        <v>0</v>
      </c>
      <c r="P2720" s="3">
        <f t="shared" si="383"/>
        <v>0</v>
      </c>
      <c r="Q2720" s="3">
        <f t="shared" si="384"/>
        <v>0</v>
      </c>
      <c r="R2720" s="3">
        <f>I2720 + M2720*Inputs!$B$9 - N2720/Inputs!$B$10</f>
        <v>340</v>
      </c>
    </row>
    <row r="2721" spans="1:18" x14ac:dyDescent="0.3">
      <c r="A2721" s="4">
        <v>46136.291666666657</v>
      </c>
      <c r="B2721" s="3">
        <v>23.674999999999997</v>
      </c>
      <c r="C2721" s="3">
        <v>4.4000000000000004</v>
      </c>
      <c r="D2721" s="3">
        <f t="shared" si="378"/>
        <v>21.665520833333336</v>
      </c>
      <c r="E2721" s="3">
        <f>MAX(B2721 - D2721/Inputs!$B$5, 0)</f>
        <v>0</v>
      </c>
      <c r="F2721" s="3">
        <f>MAX(D2721*Inputs!$B$5 - B2721, 0)</f>
        <v>0</v>
      </c>
      <c r="G2721" s="3">
        <f t="shared" si="379"/>
        <v>4.4000000000000004</v>
      </c>
      <c r="H2721" t="str">
        <f t="shared" si="380"/>
        <v>Reg</v>
      </c>
      <c r="I2721" s="3">
        <f t="shared" si="385"/>
        <v>340</v>
      </c>
      <c r="J2721" s="3">
        <f t="shared" si="386"/>
        <v>0</v>
      </c>
      <c r="K2721" s="3">
        <f>MIN(Inputs!$B$2, (Inputs!$B$8 - I2721)/Inputs!$B$9)</f>
        <v>0</v>
      </c>
      <c r="L2721" s="3">
        <f>MAX(MIN(Inputs!$B$2, I2721*Inputs!$B$10, Inputs!$B$8*Inputs!$B$4 - J2721), 0)</f>
        <v>170</v>
      </c>
      <c r="M2721" s="3">
        <f t="shared" si="381"/>
        <v>0</v>
      </c>
      <c r="N2721" s="3">
        <f t="shared" si="382"/>
        <v>0</v>
      </c>
      <c r="O2721" s="3">
        <f>IF(H2721="Reg", MIN(Inputs!$B$2, I2721*Inputs!$B$10, (Inputs!$B$8-I2721)/Inputs!$B$9), 0)</f>
        <v>0</v>
      </c>
      <c r="P2721" s="3">
        <f t="shared" si="383"/>
        <v>0</v>
      </c>
      <c r="Q2721" s="3">
        <f t="shared" si="384"/>
        <v>0</v>
      </c>
      <c r="R2721" s="3">
        <f>I2721 + M2721*Inputs!$B$9 - N2721/Inputs!$B$10</f>
        <v>340</v>
      </c>
    </row>
    <row r="2722" spans="1:18" x14ac:dyDescent="0.3">
      <c r="A2722" s="4">
        <v>46136.333333333343</v>
      </c>
      <c r="B2722" s="3">
        <v>19.670000000000002</v>
      </c>
      <c r="C2722" s="3">
        <v>2.97</v>
      </c>
      <c r="D2722" s="3">
        <f t="shared" si="378"/>
        <v>21.665520833333336</v>
      </c>
      <c r="E2722" s="3">
        <f>MAX(B2722 - D2722/Inputs!$B$5, 0)</f>
        <v>0</v>
      </c>
      <c r="F2722" s="3">
        <f>MAX(D2722*Inputs!$B$5 - B2722, 0)</f>
        <v>0</v>
      </c>
      <c r="G2722" s="3">
        <f t="shared" si="379"/>
        <v>2.97</v>
      </c>
      <c r="H2722" t="str">
        <f t="shared" si="380"/>
        <v>Reg</v>
      </c>
      <c r="I2722" s="3">
        <f t="shared" si="385"/>
        <v>340</v>
      </c>
      <c r="J2722" s="3">
        <f t="shared" si="386"/>
        <v>0</v>
      </c>
      <c r="K2722" s="3">
        <f>MIN(Inputs!$B$2, (Inputs!$B$8 - I2722)/Inputs!$B$9)</f>
        <v>0</v>
      </c>
      <c r="L2722" s="3">
        <f>MAX(MIN(Inputs!$B$2, I2722*Inputs!$B$10, Inputs!$B$8*Inputs!$B$4 - J2722), 0)</f>
        <v>170</v>
      </c>
      <c r="M2722" s="3">
        <f t="shared" si="381"/>
        <v>0</v>
      </c>
      <c r="N2722" s="3">
        <f t="shared" si="382"/>
        <v>0</v>
      </c>
      <c r="O2722" s="3">
        <f>IF(H2722="Reg", MIN(Inputs!$B$2, I2722*Inputs!$B$10, (Inputs!$B$8-I2722)/Inputs!$B$9), 0)</f>
        <v>0</v>
      </c>
      <c r="P2722" s="3">
        <f t="shared" si="383"/>
        <v>0</v>
      </c>
      <c r="Q2722" s="3">
        <f t="shared" si="384"/>
        <v>0</v>
      </c>
      <c r="R2722" s="3">
        <f>I2722 + M2722*Inputs!$B$9 - N2722/Inputs!$B$10</f>
        <v>340</v>
      </c>
    </row>
    <row r="2723" spans="1:18" x14ac:dyDescent="0.3">
      <c r="A2723" s="4">
        <v>46136.375</v>
      </c>
      <c r="B2723" s="3">
        <v>9.7149999999999999</v>
      </c>
      <c r="C2723" s="3">
        <v>1</v>
      </c>
      <c r="D2723" s="3">
        <f t="shared" si="378"/>
        <v>21.665520833333336</v>
      </c>
      <c r="E2723" s="3">
        <f>MAX(B2723 - D2723/Inputs!$B$5, 0)</f>
        <v>0</v>
      </c>
      <c r="F2723" s="3">
        <f>MAX(D2723*Inputs!$B$5 - B2723, 0)</f>
        <v>9.3506583333333353</v>
      </c>
      <c r="G2723" s="3">
        <f t="shared" si="379"/>
        <v>1</v>
      </c>
      <c r="H2723" t="str">
        <f t="shared" si="380"/>
        <v>Charge</v>
      </c>
      <c r="I2723" s="3">
        <f t="shared" si="385"/>
        <v>340</v>
      </c>
      <c r="J2723" s="3">
        <f t="shared" si="386"/>
        <v>0</v>
      </c>
      <c r="K2723" s="3">
        <f>MIN(Inputs!$B$2, (Inputs!$B$8 - I2723)/Inputs!$B$9)</f>
        <v>0</v>
      </c>
      <c r="L2723" s="3">
        <f>MAX(MIN(Inputs!$B$2, I2723*Inputs!$B$10, Inputs!$B$8*Inputs!$B$4 - J2723), 0)</f>
        <v>170</v>
      </c>
      <c r="M2723" s="3">
        <f t="shared" si="381"/>
        <v>0</v>
      </c>
      <c r="N2723" s="3">
        <f t="shared" si="382"/>
        <v>0</v>
      </c>
      <c r="O2723" s="3">
        <f>IF(H2723="Reg", MIN(Inputs!$B$2, I2723*Inputs!$B$10, (Inputs!$B$8-I2723)/Inputs!$B$9), 0)</f>
        <v>0</v>
      </c>
      <c r="P2723" s="3">
        <f t="shared" si="383"/>
        <v>0</v>
      </c>
      <c r="Q2723" s="3">
        <f t="shared" si="384"/>
        <v>0</v>
      </c>
      <c r="R2723" s="3">
        <f>I2723 + M2723*Inputs!$B$9 - N2723/Inputs!$B$10</f>
        <v>340</v>
      </c>
    </row>
    <row r="2724" spans="1:18" x14ac:dyDescent="0.3">
      <c r="A2724" s="4">
        <v>46136.416666666657</v>
      </c>
      <c r="B2724" s="3">
        <v>3.5725000000000002</v>
      </c>
      <c r="C2724" s="3">
        <v>0.79</v>
      </c>
      <c r="D2724" s="3">
        <f t="shared" si="378"/>
        <v>21.665520833333336</v>
      </c>
      <c r="E2724" s="3">
        <f>MAX(B2724 - D2724/Inputs!$B$5, 0)</f>
        <v>0</v>
      </c>
      <c r="F2724" s="3">
        <f>MAX(D2724*Inputs!$B$5 - B2724, 0)</f>
        <v>15.493158333333335</v>
      </c>
      <c r="G2724" s="3">
        <f t="shared" si="379"/>
        <v>0.79</v>
      </c>
      <c r="H2724" t="str">
        <f t="shared" si="380"/>
        <v>Charge</v>
      </c>
      <c r="I2724" s="3">
        <f t="shared" si="385"/>
        <v>340</v>
      </c>
      <c r="J2724" s="3">
        <f t="shared" si="386"/>
        <v>0</v>
      </c>
      <c r="K2724" s="3">
        <f>MIN(Inputs!$B$2, (Inputs!$B$8 - I2724)/Inputs!$B$9)</f>
        <v>0</v>
      </c>
      <c r="L2724" s="3">
        <f>MAX(MIN(Inputs!$B$2, I2724*Inputs!$B$10, Inputs!$B$8*Inputs!$B$4 - J2724), 0)</f>
        <v>170</v>
      </c>
      <c r="M2724" s="3">
        <f t="shared" si="381"/>
        <v>0</v>
      </c>
      <c r="N2724" s="3">
        <f t="shared" si="382"/>
        <v>0</v>
      </c>
      <c r="O2724" s="3">
        <f>IF(H2724="Reg", MIN(Inputs!$B$2, I2724*Inputs!$B$10, (Inputs!$B$8-I2724)/Inputs!$B$9), 0)</f>
        <v>0</v>
      </c>
      <c r="P2724" s="3">
        <f t="shared" si="383"/>
        <v>0</v>
      </c>
      <c r="Q2724" s="3">
        <f t="shared" si="384"/>
        <v>0</v>
      </c>
      <c r="R2724" s="3">
        <f>I2724 + M2724*Inputs!$B$9 - N2724/Inputs!$B$10</f>
        <v>340</v>
      </c>
    </row>
    <row r="2725" spans="1:18" x14ac:dyDescent="0.3">
      <c r="A2725" s="4">
        <v>46136.458333333343</v>
      </c>
      <c r="B2725" s="3">
        <v>1.7050000000000001</v>
      </c>
      <c r="C2725" s="3">
        <v>0.5</v>
      </c>
      <c r="D2725" s="3">
        <f t="shared" si="378"/>
        <v>21.665520833333336</v>
      </c>
      <c r="E2725" s="3">
        <f>MAX(B2725 - D2725/Inputs!$B$5, 0)</f>
        <v>0</v>
      </c>
      <c r="F2725" s="3">
        <f>MAX(D2725*Inputs!$B$5 - B2725, 0)</f>
        <v>17.360658333333333</v>
      </c>
      <c r="G2725" s="3">
        <f t="shared" si="379"/>
        <v>0.5</v>
      </c>
      <c r="H2725" t="str">
        <f t="shared" si="380"/>
        <v>Charge</v>
      </c>
      <c r="I2725" s="3">
        <f t="shared" si="385"/>
        <v>340</v>
      </c>
      <c r="J2725" s="3">
        <f t="shared" si="386"/>
        <v>0</v>
      </c>
      <c r="K2725" s="3">
        <f>MIN(Inputs!$B$2, (Inputs!$B$8 - I2725)/Inputs!$B$9)</f>
        <v>0</v>
      </c>
      <c r="L2725" s="3">
        <f>MAX(MIN(Inputs!$B$2, I2725*Inputs!$B$10, Inputs!$B$8*Inputs!$B$4 - J2725), 0)</f>
        <v>170</v>
      </c>
      <c r="M2725" s="3">
        <f t="shared" si="381"/>
        <v>0</v>
      </c>
      <c r="N2725" s="3">
        <f t="shared" si="382"/>
        <v>0</v>
      </c>
      <c r="O2725" s="3">
        <f>IF(H2725="Reg", MIN(Inputs!$B$2, I2725*Inputs!$B$10, (Inputs!$B$8-I2725)/Inputs!$B$9), 0)</f>
        <v>0</v>
      </c>
      <c r="P2725" s="3">
        <f t="shared" si="383"/>
        <v>0</v>
      </c>
      <c r="Q2725" s="3">
        <f t="shared" si="384"/>
        <v>0</v>
      </c>
      <c r="R2725" s="3">
        <f>I2725 + M2725*Inputs!$B$9 - N2725/Inputs!$B$10</f>
        <v>340</v>
      </c>
    </row>
    <row r="2726" spans="1:18" x14ac:dyDescent="0.3">
      <c r="A2726" s="4">
        <v>46136.5</v>
      </c>
      <c r="B2726" s="3">
        <v>12.14</v>
      </c>
      <c r="C2726" s="3">
        <v>0.51</v>
      </c>
      <c r="D2726" s="3">
        <f t="shared" si="378"/>
        <v>21.665520833333336</v>
      </c>
      <c r="E2726" s="3">
        <f>MAX(B2726 - D2726/Inputs!$B$5, 0)</f>
        <v>0</v>
      </c>
      <c r="F2726" s="3">
        <f>MAX(D2726*Inputs!$B$5 - B2726, 0)</f>
        <v>6.9256583333333346</v>
      </c>
      <c r="G2726" s="3">
        <f t="shared" si="379"/>
        <v>0.51</v>
      </c>
      <c r="H2726" t="str">
        <f t="shared" si="380"/>
        <v>Charge</v>
      </c>
      <c r="I2726" s="3">
        <f t="shared" si="385"/>
        <v>340</v>
      </c>
      <c r="J2726" s="3">
        <f t="shared" si="386"/>
        <v>0</v>
      </c>
      <c r="K2726" s="3">
        <f>MIN(Inputs!$B$2, (Inputs!$B$8 - I2726)/Inputs!$B$9)</f>
        <v>0</v>
      </c>
      <c r="L2726" s="3">
        <f>MAX(MIN(Inputs!$B$2, I2726*Inputs!$B$10, Inputs!$B$8*Inputs!$B$4 - J2726), 0)</f>
        <v>170</v>
      </c>
      <c r="M2726" s="3">
        <f t="shared" si="381"/>
        <v>0</v>
      </c>
      <c r="N2726" s="3">
        <f t="shared" si="382"/>
        <v>0</v>
      </c>
      <c r="O2726" s="3">
        <f>IF(H2726="Reg", MIN(Inputs!$B$2, I2726*Inputs!$B$10, (Inputs!$B$8-I2726)/Inputs!$B$9), 0)</f>
        <v>0</v>
      </c>
      <c r="P2726" s="3">
        <f t="shared" si="383"/>
        <v>0</v>
      </c>
      <c r="Q2726" s="3">
        <f t="shared" si="384"/>
        <v>0</v>
      </c>
      <c r="R2726" s="3">
        <f>I2726 + M2726*Inputs!$B$9 - N2726/Inputs!$B$10</f>
        <v>340</v>
      </c>
    </row>
    <row r="2727" spans="1:18" x14ac:dyDescent="0.3">
      <c r="A2727" s="4">
        <v>46136.541666666657</v>
      </c>
      <c r="B2727" s="3">
        <v>17.797499999999999</v>
      </c>
      <c r="C2727" s="3">
        <v>1</v>
      </c>
      <c r="D2727" s="3">
        <f t="shared" si="378"/>
        <v>21.665520833333336</v>
      </c>
      <c r="E2727" s="3">
        <f>MAX(B2727 - D2727/Inputs!$B$5, 0)</f>
        <v>0</v>
      </c>
      <c r="F2727" s="3">
        <f>MAX(D2727*Inputs!$B$5 - B2727, 0)</f>
        <v>1.2681583333333357</v>
      </c>
      <c r="G2727" s="3">
        <f t="shared" si="379"/>
        <v>1</v>
      </c>
      <c r="H2727" t="str">
        <f t="shared" si="380"/>
        <v>Charge</v>
      </c>
      <c r="I2727" s="3">
        <f t="shared" si="385"/>
        <v>340</v>
      </c>
      <c r="J2727" s="3">
        <f t="shared" si="386"/>
        <v>0</v>
      </c>
      <c r="K2727" s="3">
        <f>MIN(Inputs!$B$2, (Inputs!$B$8 - I2727)/Inputs!$B$9)</f>
        <v>0</v>
      </c>
      <c r="L2727" s="3">
        <f>MAX(MIN(Inputs!$B$2, I2727*Inputs!$B$10, Inputs!$B$8*Inputs!$B$4 - J2727), 0)</f>
        <v>170</v>
      </c>
      <c r="M2727" s="3">
        <f t="shared" si="381"/>
        <v>0</v>
      </c>
      <c r="N2727" s="3">
        <f t="shared" si="382"/>
        <v>0</v>
      </c>
      <c r="O2727" s="3">
        <f>IF(H2727="Reg", MIN(Inputs!$B$2, I2727*Inputs!$B$10, (Inputs!$B$8-I2727)/Inputs!$B$9), 0)</f>
        <v>0</v>
      </c>
      <c r="P2727" s="3">
        <f t="shared" si="383"/>
        <v>0</v>
      </c>
      <c r="Q2727" s="3">
        <f t="shared" si="384"/>
        <v>0</v>
      </c>
      <c r="R2727" s="3">
        <f>I2727 + M2727*Inputs!$B$9 - N2727/Inputs!$B$10</f>
        <v>340</v>
      </c>
    </row>
    <row r="2728" spans="1:18" x14ac:dyDescent="0.3">
      <c r="A2728" s="4">
        <v>46136.583333333343</v>
      </c>
      <c r="B2728" s="3">
        <v>20.915000000000003</v>
      </c>
      <c r="C2728" s="3">
        <v>1.1000000000000001</v>
      </c>
      <c r="D2728" s="3">
        <f t="shared" si="378"/>
        <v>21.665520833333336</v>
      </c>
      <c r="E2728" s="3">
        <f>MAX(B2728 - D2728/Inputs!$B$5, 0)</f>
        <v>0</v>
      </c>
      <c r="F2728" s="3">
        <f>MAX(D2728*Inputs!$B$5 - B2728, 0)</f>
        <v>0</v>
      </c>
      <c r="G2728" s="3">
        <f t="shared" si="379"/>
        <v>1.1000000000000001</v>
      </c>
      <c r="H2728" t="str">
        <f t="shared" si="380"/>
        <v>Reg</v>
      </c>
      <c r="I2728" s="3">
        <f t="shared" si="385"/>
        <v>340</v>
      </c>
      <c r="J2728" s="3">
        <f t="shared" si="386"/>
        <v>0</v>
      </c>
      <c r="K2728" s="3">
        <f>MIN(Inputs!$B$2, (Inputs!$B$8 - I2728)/Inputs!$B$9)</f>
        <v>0</v>
      </c>
      <c r="L2728" s="3">
        <f>MAX(MIN(Inputs!$B$2, I2728*Inputs!$B$10, Inputs!$B$8*Inputs!$B$4 - J2728), 0)</f>
        <v>170</v>
      </c>
      <c r="M2728" s="3">
        <f t="shared" si="381"/>
        <v>0</v>
      </c>
      <c r="N2728" s="3">
        <f t="shared" si="382"/>
        <v>0</v>
      </c>
      <c r="O2728" s="3">
        <f>IF(H2728="Reg", MIN(Inputs!$B$2, I2728*Inputs!$B$10, (Inputs!$B$8-I2728)/Inputs!$B$9), 0)</f>
        <v>0</v>
      </c>
      <c r="P2728" s="3">
        <f t="shared" si="383"/>
        <v>0</v>
      </c>
      <c r="Q2728" s="3">
        <f t="shared" si="384"/>
        <v>0</v>
      </c>
      <c r="R2728" s="3">
        <f>I2728 + M2728*Inputs!$B$9 - N2728/Inputs!$B$10</f>
        <v>340</v>
      </c>
    </row>
    <row r="2729" spans="1:18" x14ac:dyDescent="0.3">
      <c r="A2729" s="4">
        <v>46136.625</v>
      </c>
      <c r="B2729" s="3">
        <v>20.574999999999999</v>
      </c>
      <c r="C2729" s="3">
        <v>1.5</v>
      </c>
      <c r="D2729" s="3">
        <f t="shared" si="378"/>
        <v>21.665520833333336</v>
      </c>
      <c r="E2729" s="3">
        <f>MAX(B2729 - D2729/Inputs!$B$5, 0)</f>
        <v>0</v>
      </c>
      <c r="F2729" s="3">
        <f>MAX(D2729*Inputs!$B$5 - B2729, 0)</f>
        <v>0</v>
      </c>
      <c r="G2729" s="3">
        <f t="shared" si="379"/>
        <v>1.5</v>
      </c>
      <c r="H2729" t="str">
        <f t="shared" si="380"/>
        <v>Reg</v>
      </c>
      <c r="I2729" s="3">
        <f t="shared" si="385"/>
        <v>340</v>
      </c>
      <c r="J2729" s="3">
        <f t="shared" si="386"/>
        <v>0</v>
      </c>
      <c r="K2729" s="3">
        <f>MIN(Inputs!$B$2, (Inputs!$B$8 - I2729)/Inputs!$B$9)</f>
        <v>0</v>
      </c>
      <c r="L2729" s="3">
        <f>MAX(MIN(Inputs!$B$2, I2729*Inputs!$B$10, Inputs!$B$8*Inputs!$B$4 - J2729), 0)</f>
        <v>170</v>
      </c>
      <c r="M2729" s="3">
        <f t="shared" si="381"/>
        <v>0</v>
      </c>
      <c r="N2729" s="3">
        <f t="shared" si="382"/>
        <v>0</v>
      </c>
      <c r="O2729" s="3">
        <f>IF(H2729="Reg", MIN(Inputs!$B$2, I2729*Inputs!$B$10, (Inputs!$B$8-I2729)/Inputs!$B$9), 0)</f>
        <v>0</v>
      </c>
      <c r="P2729" s="3">
        <f t="shared" si="383"/>
        <v>0</v>
      </c>
      <c r="Q2729" s="3">
        <f t="shared" si="384"/>
        <v>0</v>
      </c>
      <c r="R2729" s="3">
        <f>I2729 + M2729*Inputs!$B$9 - N2729/Inputs!$B$10</f>
        <v>340</v>
      </c>
    </row>
    <row r="2730" spans="1:18" x14ac:dyDescent="0.3">
      <c r="A2730" s="4">
        <v>46136.666666666657</v>
      </c>
      <c r="B2730" s="3">
        <v>19.685000000000002</v>
      </c>
      <c r="C2730" s="3">
        <v>1.99</v>
      </c>
      <c r="D2730" s="3">
        <f t="shared" si="378"/>
        <v>21.665520833333336</v>
      </c>
      <c r="E2730" s="3">
        <f>MAX(B2730 - D2730/Inputs!$B$5, 0)</f>
        <v>0</v>
      </c>
      <c r="F2730" s="3">
        <f>MAX(D2730*Inputs!$B$5 - B2730, 0)</f>
        <v>0</v>
      </c>
      <c r="G2730" s="3">
        <f t="shared" si="379"/>
        <v>1.99</v>
      </c>
      <c r="H2730" t="str">
        <f t="shared" si="380"/>
        <v>Reg</v>
      </c>
      <c r="I2730" s="3">
        <f t="shared" si="385"/>
        <v>340</v>
      </c>
      <c r="J2730" s="3">
        <f t="shared" si="386"/>
        <v>0</v>
      </c>
      <c r="K2730" s="3">
        <f>MIN(Inputs!$B$2, (Inputs!$B$8 - I2730)/Inputs!$B$9)</f>
        <v>0</v>
      </c>
      <c r="L2730" s="3">
        <f>MAX(MIN(Inputs!$B$2, I2730*Inputs!$B$10, Inputs!$B$8*Inputs!$B$4 - J2730), 0)</f>
        <v>170</v>
      </c>
      <c r="M2730" s="3">
        <f t="shared" si="381"/>
        <v>0</v>
      </c>
      <c r="N2730" s="3">
        <f t="shared" si="382"/>
        <v>0</v>
      </c>
      <c r="O2730" s="3">
        <f>IF(H2730="Reg", MIN(Inputs!$B$2, I2730*Inputs!$B$10, (Inputs!$B$8-I2730)/Inputs!$B$9), 0)</f>
        <v>0</v>
      </c>
      <c r="P2730" s="3">
        <f t="shared" si="383"/>
        <v>0</v>
      </c>
      <c r="Q2730" s="3">
        <f t="shared" si="384"/>
        <v>0</v>
      </c>
      <c r="R2730" s="3">
        <f>I2730 + M2730*Inputs!$B$9 - N2730/Inputs!$B$10</f>
        <v>340</v>
      </c>
    </row>
    <row r="2731" spans="1:18" x14ac:dyDescent="0.3">
      <c r="A2731" s="4">
        <v>46136.708333333343</v>
      </c>
      <c r="B2731" s="3">
        <v>18.649999999999999</v>
      </c>
      <c r="C2731" s="3">
        <v>1.5</v>
      </c>
      <c r="D2731" s="3">
        <f t="shared" si="378"/>
        <v>21.665520833333336</v>
      </c>
      <c r="E2731" s="3">
        <f>MAX(B2731 - D2731/Inputs!$B$5, 0)</f>
        <v>0</v>
      </c>
      <c r="F2731" s="3">
        <f>MAX(D2731*Inputs!$B$5 - B2731, 0)</f>
        <v>0.41565833333333657</v>
      </c>
      <c r="G2731" s="3">
        <f t="shared" si="379"/>
        <v>1.5</v>
      </c>
      <c r="H2731" t="str">
        <f t="shared" si="380"/>
        <v>Reg</v>
      </c>
      <c r="I2731" s="3">
        <f t="shared" si="385"/>
        <v>340</v>
      </c>
      <c r="J2731" s="3">
        <f t="shared" si="386"/>
        <v>0</v>
      </c>
      <c r="K2731" s="3">
        <f>MIN(Inputs!$B$2, (Inputs!$B$8 - I2731)/Inputs!$B$9)</f>
        <v>0</v>
      </c>
      <c r="L2731" s="3">
        <f>MAX(MIN(Inputs!$B$2, I2731*Inputs!$B$10, Inputs!$B$8*Inputs!$B$4 - J2731), 0)</f>
        <v>170</v>
      </c>
      <c r="M2731" s="3">
        <f t="shared" si="381"/>
        <v>0</v>
      </c>
      <c r="N2731" s="3">
        <f t="shared" si="382"/>
        <v>0</v>
      </c>
      <c r="O2731" s="3">
        <f>IF(H2731="Reg", MIN(Inputs!$B$2, I2731*Inputs!$B$10, (Inputs!$B$8-I2731)/Inputs!$B$9), 0)</f>
        <v>0</v>
      </c>
      <c r="P2731" s="3">
        <f t="shared" si="383"/>
        <v>0</v>
      </c>
      <c r="Q2731" s="3">
        <f t="shared" si="384"/>
        <v>0</v>
      </c>
      <c r="R2731" s="3">
        <f>I2731 + M2731*Inputs!$B$9 - N2731/Inputs!$B$10</f>
        <v>340</v>
      </c>
    </row>
    <row r="2732" spans="1:18" x14ac:dyDescent="0.3">
      <c r="A2732" s="4">
        <v>46136.75</v>
      </c>
      <c r="B2732" s="3">
        <v>20.4925</v>
      </c>
      <c r="C2732" s="3">
        <v>10.68</v>
      </c>
      <c r="D2732" s="3">
        <f t="shared" si="378"/>
        <v>21.665520833333336</v>
      </c>
      <c r="E2732" s="3">
        <f>MAX(B2732 - D2732/Inputs!$B$5, 0)</f>
        <v>0</v>
      </c>
      <c r="F2732" s="3">
        <f>MAX(D2732*Inputs!$B$5 - B2732, 0)</f>
        <v>0</v>
      </c>
      <c r="G2732" s="3">
        <f t="shared" si="379"/>
        <v>10.68</v>
      </c>
      <c r="H2732" t="str">
        <f t="shared" si="380"/>
        <v>Reg</v>
      </c>
      <c r="I2732" s="3">
        <f t="shared" si="385"/>
        <v>340</v>
      </c>
      <c r="J2732" s="3">
        <f t="shared" si="386"/>
        <v>0</v>
      </c>
      <c r="K2732" s="3">
        <f>MIN(Inputs!$B$2, (Inputs!$B$8 - I2732)/Inputs!$B$9)</f>
        <v>0</v>
      </c>
      <c r="L2732" s="3">
        <f>MAX(MIN(Inputs!$B$2, I2732*Inputs!$B$10, Inputs!$B$8*Inputs!$B$4 - J2732), 0)</f>
        <v>170</v>
      </c>
      <c r="M2732" s="3">
        <f t="shared" si="381"/>
        <v>0</v>
      </c>
      <c r="N2732" s="3">
        <f t="shared" si="382"/>
        <v>0</v>
      </c>
      <c r="O2732" s="3">
        <f>IF(H2732="Reg", MIN(Inputs!$B$2, I2732*Inputs!$B$10, (Inputs!$B$8-I2732)/Inputs!$B$9), 0)</f>
        <v>0</v>
      </c>
      <c r="P2732" s="3">
        <f t="shared" si="383"/>
        <v>0</v>
      </c>
      <c r="Q2732" s="3">
        <f t="shared" si="384"/>
        <v>0</v>
      </c>
      <c r="R2732" s="3">
        <f>I2732 + M2732*Inputs!$B$9 - N2732/Inputs!$B$10</f>
        <v>340</v>
      </c>
    </row>
    <row r="2733" spans="1:18" x14ac:dyDescent="0.3">
      <c r="A2733" s="4">
        <v>46136.791666666657</v>
      </c>
      <c r="B2733" s="3">
        <v>38.542500000000004</v>
      </c>
      <c r="C2733" s="3">
        <v>18.22</v>
      </c>
      <c r="D2733" s="3">
        <f t="shared" si="378"/>
        <v>21.665520833333336</v>
      </c>
      <c r="E2733" s="3">
        <f>MAX(B2733 - D2733/Inputs!$B$5, 0)</f>
        <v>13.922589962121215</v>
      </c>
      <c r="F2733" s="3">
        <f>MAX(D2733*Inputs!$B$5 - B2733, 0)</f>
        <v>0</v>
      </c>
      <c r="G2733" s="3">
        <f t="shared" si="379"/>
        <v>18.22</v>
      </c>
      <c r="H2733" t="str">
        <f t="shared" si="380"/>
        <v>Reg</v>
      </c>
      <c r="I2733" s="3">
        <f t="shared" si="385"/>
        <v>340</v>
      </c>
      <c r="J2733" s="3">
        <f t="shared" si="386"/>
        <v>0</v>
      </c>
      <c r="K2733" s="3">
        <f>MIN(Inputs!$B$2, (Inputs!$B$8 - I2733)/Inputs!$B$9)</f>
        <v>0</v>
      </c>
      <c r="L2733" s="3">
        <f>MAX(MIN(Inputs!$B$2, I2733*Inputs!$B$10, Inputs!$B$8*Inputs!$B$4 - J2733), 0)</f>
        <v>170</v>
      </c>
      <c r="M2733" s="3">
        <f t="shared" si="381"/>
        <v>0</v>
      </c>
      <c r="N2733" s="3">
        <f t="shared" si="382"/>
        <v>0</v>
      </c>
      <c r="O2733" s="3">
        <f>IF(H2733="Reg", MIN(Inputs!$B$2, I2733*Inputs!$B$10, (Inputs!$B$8-I2733)/Inputs!$B$9), 0)</f>
        <v>0</v>
      </c>
      <c r="P2733" s="3">
        <f t="shared" si="383"/>
        <v>0</v>
      </c>
      <c r="Q2733" s="3">
        <f t="shared" si="384"/>
        <v>0</v>
      </c>
      <c r="R2733" s="3">
        <f>I2733 + M2733*Inputs!$B$9 - N2733/Inputs!$B$10</f>
        <v>340</v>
      </c>
    </row>
    <row r="2734" spans="1:18" x14ac:dyDescent="0.3">
      <c r="A2734" s="4">
        <v>46136.833333333343</v>
      </c>
      <c r="B2734" s="3">
        <v>57.285000000000004</v>
      </c>
      <c r="C2734" s="3">
        <v>11.44</v>
      </c>
      <c r="D2734" s="3">
        <f t="shared" si="378"/>
        <v>21.665520833333336</v>
      </c>
      <c r="E2734" s="3">
        <f>MAX(B2734 - D2734/Inputs!$B$5, 0)</f>
        <v>32.665089962121215</v>
      </c>
      <c r="F2734" s="3">
        <f>MAX(D2734*Inputs!$B$5 - B2734, 0)</f>
        <v>0</v>
      </c>
      <c r="G2734" s="3">
        <f t="shared" si="379"/>
        <v>11.44</v>
      </c>
      <c r="H2734" t="str">
        <f t="shared" si="380"/>
        <v>Discharge</v>
      </c>
      <c r="I2734" s="3">
        <f t="shared" si="385"/>
        <v>340</v>
      </c>
      <c r="J2734" s="3">
        <f t="shared" si="386"/>
        <v>0</v>
      </c>
      <c r="K2734" s="3">
        <f>MIN(Inputs!$B$2, (Inputs!$B$8 - I2734)/Inputs!$B$9)</f>
        <v>0</v>
      </c>
      <c r="L2734" s="3">
        <f>MAX(MIN(Inputs!$B$2, I2734*Inputs!$B$10, Inputs!$B$8*Inputs!$B$4 - J2734), 0)</f>
        <v>170</v>
      </c>
      <c r="M2734" s="3">
        <f t="shared" si="381"/>
        <v>0</v>
      </c>
      <c r="N2734" s="3">
        <f t="shared" si="382"/>
        <v>170</v>
      </c>
      <c r="O2734" s="3">
        <f>IF(H2734="Reg", MIN(Inputs!$B$2, I2734*Inputs!$B$10, (Inputs!$B$8-I2734)/Inputs!$B$9), 0)</f>
        <v>0</v>
      </c>
      <c r="P2734" s="3">
        <f t="shared" si="383"/>
        <v>9738.4500000000007</v>
      </c>
      <c r="Q2734" s="3">
        <f t="shared" si="384"/>
        <v>0</v>
      </c>
      <c r="R2734" s="3">
        <f>I2734 + M2734*Inputs!$B$9 - N2734/Inputs!$B$10</f>
        <v>158.77939109773115</v>
      </c>
    </row>
    <row r="2735" spans="1:18" x14ac:dyDescent="0.3">
      <c r="A2735" s="4">
        <v>46136.875</v>
      </c>
      <c r="B2735" s="3">
        <v>55.965000000000003</v>
      </c>
      <c r="C2735" s="3">
        <v>3.83</v>
      </c>
      <c r="D2735" s="3">
        <f t="shared" si="378"/>
        <v>21.665520833333336</v>
      </c>
      <c r="E2735" s="3">
        <f>MAX(B2735 - D2735/Inputs!$B$5, 0)</f>
        <v>31.345089962121214</v>
      </c>
      <c r="F2735" s="3">
        <f>MAX(D2735*Inputs!$B$5 - B2735, 0)</f>
        <v>0</v>
      </c>
      <c r="G2735" s="3">
        <f t="shared" si="379"/>
        <v>3.83</v>
      </c>
      <c r="H2735" t="str">
        <f t="shared" si="380"/>
        <v>Discharge</v>
      </c>
      <c r="I2735" s="3">
        <f t="shared" si="385"/>
        <v>158.77939109773115</v>
      </c>
      <c r="J2735" s="3">
        <f t="shared" si="386"/>
        <v>170</v>
      </c>
      <c r="K2735" s="3">
        <f>MIN(Inputs!$B$2, (Inputs!$B$8 - I2735)/Inputs!$B$9)</f>
        <v>170</v>
      </c>
      <c r="L2735" s="3">
        <f>MAX(MIN(Inputs!$B$2, I2735*Inputs!$B$10, Inputs!$B$8*Inputs!$B$4 - J2735), 0)</f>
        <v>148.94827166799323</v>
      </c>
      <c r="M2735" s="3">
        <f t="shared" si="381"/>
        <v>0</v>
      </c>
      <c r="N2735" s="3">
        <f t="shared" si="382"/>
        <v>148.94827166799323</v>
      </c>
      <c r="O2735" s="3">
        <f>IF(H2735="Reg", MIN(Inputs!$B$2, I2735*Inputs!$B$10, (Inputs!$B$8-I2735)/Inputs!$B$9), 0)</f>
        <v>0</v>
      </c>
      <c r="P2735" s="3">
        <f t="shared" si="383"/>
        <v>8335.890023899241</v>
      </c>
      <c r="Q2735" s="3">
        <f t="shared" si="384"/>
        <v>0</v>
      </c>
      <c r="R2735" s="3">
        <f>I2735 + M2735*Inputs!$B$9 - N2735/Inputs!$B$10</f>
        <v>0</v>
      </c>
    </row>
    <row r="2736" spans="1:18" x14ac:dyDescent="0.3">
      <c r="A2736" s="4">
        <v>46136.916666666657</v>
      </c>
      <c r="B2736" s="3">
        <v>31.962500000000006</v>
      </c>
      <c r="C2736" s="3">
        <v>2.46</v>
      </c>
      <c r="D2736" s="3">
        <f t="shared" si="378"/>
        <v>21.665520833333336</v>
      </c>
      <c r="E2736" s="3">
        <f>MAX(B2736 - D2736/Inputs!$B$5, 0)</f>
        <v>7.3425899621212167</v>
      </c>
      <c r="F2736" s="3">
        <f>MAX(D2736*Inputs!$B$5 - B2736, 0)</f>
        <v>0</v>
      </c>
      <c r="G2736" s="3">
        <f t="shared" si="379"/>
        <v>2.46</v>
      </c>
      <c r="H2736" t="str">
        <f t="shared" si="380"/>
        <v>Discharge</v>
      </c>
      <c r="I2736" s="3">
        <f t="shared" si="385"/>
        <v>0</v>
      </c>
      <c r="J2736" s="3">
        <f t="shared" si="386"/>
        <v>318.94827166799325</v>
      </c>
      <c r="K2736" s="3">
        <f>MIN(Inputs!$B$2, (Inputs!$B$8 - I2736)/Inputs!$B$9)</f>
        <v>170</v>
      </c>
      <c r="L2736" s="3">
        <f>MAX(MIN(Inputs!$B$2, I2736*Inputs!$B$10, Inputs!$B$8*Inputs!$B$4 - J2736), 0)</f>
        <v>0</v>
      </c>
      <c r="M2736" s="3">
        <f t="shared" si="381"/>
        <v>0</v>
      </c>
      <c r="N2736" s="3">
        <f t="shared" si="382"/>
        <v>0</v>
      </c>
      <c r="O2736" s="3">
        <f>IF(H2736="Reg", MIN(Inputs!$B$2, I2736*Inputs!$B$10, (Inputs!$B$8-I2736)/Inputs!$B$9), 0)</f>
        <v>0</v>
      </c>
      <c r="P2736" s="3">
        <f t="shared" si="383"/>
        <v>0</v>
      </c>
      <c r="Q2736" s="3">
        <f t="shared" si="384"/>
        <v>0</v>
      </c>
      <c r="R2736" s="3">
        <f>I2736 + M2736*Inputs!$B$9 - N2736/Inputs!$B$10</f>
        <v>0</v>
      </c>
    </row>
    <row r="2737" spans="1:18" x14ac:dyDescent="0.3">
      <c r="A2737" s="4">
        <v>46136.958333333343</v>
      </c>
      <c r="B2737" s="3">
        <v>21.630000000000003</v>
      </c>
      <c r="C2737" s="3">
        <v>0.06</v>
      </c>
      <c r="D2737" s="3">
        <f t="shared" si="378"/>
        <v>21.665520833333336</v>
      </c>
      <c r="E2737" s="3">
        <f>MAX(B2737 - D2737/Inputs!$B$5, 0)</f>
        <v>0</v>
      </c>
      <c r="F2737" s="3">
        <f>MAX(D2737*Inputs!$B$5 - B2737, 0)</f>
        <v>0</v>
      </c>
      <c r="G2737" s="3">
        <f t="shared" si="379"/>
        <v>0.06</v>
      </c>
      <c r="H2737" t="str">
        <f t="shared" si="380"/>
        <v>Reg</v>
      </c>
      <c r="I2737" s="3">
        <f t="shared" si="385"/>
        <v>0</v>
      </c>
      <c r="J2737" s="3">
        <f t="shared" si="386"/>
        <v>318.94827166799325</v>
      </c>
      <c r="K2737" s="3">
        <f>MIN(Inputs!$B$2, (Inputs!$B$8 - I2737)/Inputs!$B$9)</f>
        <v>170</v>
      </c>
      <c r="L2737" s="3">
        <f>MAX(MIN(Inputs!$B$2, I2737*Inputs!$B$10, Inputs!$B$8*Inputs!$B$4 - J2737), 0)</f>
        <v>0</v>
      </c>
      <c r="M2737" s="3">
        <f t="shared" si="381"/>
        <v>0</v>
      </c>
      <c r="N2737" s="3">
        <f t="shared" si="382"/>
        <v>0</v>
      </c>
      <c r="O2737" s="3">
        <f>IF(H2737="Reg", MIN(Inputs!$B$2, I2737*Inputs!$B$10, (Inputs!$B$8-I2737)/Inputs!$B$9), 0)</f>
        <v>0</v>
      </c>
      <c r="P2737" s="3">
        <f t="shared" si="383"/>
        <v>0</v>
      </c>
      <c r="Q2737" s="3">
        <f t="shared" si="384"/>
        <v>0</v>
      </c>
      <c r="R2737" s="3">
        <f>I2737 + M2737*Inputs!$B$9 - N2737/Inputs!$B$10</f>
        <v>0</v>
      </c>
    </row>
    <row r="2738" spans="1:18" x14ac:dyDescent="0.3">
      <c r="A2738" s="4">
        <v>46137</v>
      </c>
      <c r="B2738" s="3">
        <v>17.872499999999999</v>
      </c>
      <c r="C2738" s="3">
        <v>0.06</v>
      </c>
      <c r="D2738" s="3">
        <f t="shared" si="378"/>
        <v>19.447187500000002</v>
      </c>
      <c r="E2738" s="3">
        <f>MAX(B2738 - D2738/Inputs!$B$5, 0)</f>
        <v>0</v>
      </c>
      <c r="F2738" s="3">
        <f>MAX(D2738*Inputs!$B$5 - B2738, 0)</f>
        <v>0</v>
      </c>
      <c r="G2738" s="3">
        <f t="shared" si="379"/>
        <v>0.06</v>
      </c>
      <c r="H2738" t="str">
        <f t="shared" si="380"/>
        <v>Reg</v>
      </c>
      <c r="I2738" s="3">
        <f t="shared" si="385"/>
        <v>0</v>
      </c>
      <c r="J2738" s="3">
        <f t="shared" si="386"/>
        <v>0</v>
      </c>
      <c r="K2738" s="3">
        <f>MIN(Inputs!$B$2, (Inputs!$B$8 - I2738)/Inputs!$B$9)</f>
        <v>170</v>
      </c>
      <c r="L2738" s="3">
        <f>MAX(MIN(Inputs!$B$2, I2738*Inputs!$B$10, Inputs!$B$8*Inputs!$B$4 - J2738), 0)</f>
        <v>0</v>
      </c>
      <c r="M2738" s="3">
        <f t="shared" si="381"/>
        <v>0</v>
      </c>
      <c r="N2738" s="3">
        <f t="shared" si="382"/>
        <v>0</v>
      </c>
      <c r="O2738" s="3">
        <f>IF(H2738="Reg", MIN(Inputs!$B$2, I2738*Inputs!$B$10, (Inputs!$B$8-I2738)/Inputs!$B$9), 0)</f>
        <v>0</v>
      </c>
      <c r="P2738" s="3">
        <f t="shared" si="383"/>
        <v>0</v>
      </c>
      <c r="Q2738" s="3">
        <f t="shared" si="384"/>
        <v>0</v>
      </c>
      <c r="R2738" s="3">
        <f>I2738 + M2738*Inputs!$B$9 - N2738/Inputs!$B$10</f>
        <v>0</v>
      </c>
    </row>
    <row r="2739" spans="1:18" x14ac:dyDescent="0.3">
      <c r="A2739" s="4">
        <v>46137.041666666657</v>
      </c>
      <c r="B2739" s="3">
        <v>18.352500000000003</v>
      </c>
      <c r="C2739" s="3">
        <v>0.06</v>
      </c>
      <c r="D2739" s="3">
        <f t="shared" si="378"/>
        <v>19.447187500000002</v>
      </c>
      <c r="E2739" s="3">
        <f>MAX(B2739 - D2739/Inputs!$B$5, 0)</f>
        <v>0</v>
      </c>
      <c r="F2739" s="3">
        <f>MAX(D2739*Inputs!$B$5 - B2739, 0)</f>
        <v>0</v>
      </c>
      <c r="G2739" s="3">
        <f t="shared" si="379"/>
        <v>0.06</v>
      </c>
      <c r="H2739" t="str">
        <f t="shared" si="380"/>
        <v>Reg</v>
      </c>
      <c r="I2739" s="3">
        <f t="shared" si="385"/>
        <v>0</v>
      </c>
      <c r="J2739" s="3">
        <f t="shared" si="386"/>
        <v>0</v>
      </c>
      <c r="K2739" s="3">
        <f>MIN(Inputs!$B$2, (Inputs!$B$8 - I2739)/Inputs!$B$9)</f>
        <v>170</v>
      </c>
      <c r="L2739" s="3">
        <f>MAX(MIN(Inputs!$B$2, I2739*Inputs!$B$10, Inputs!$B$8*Inputs!$B$4 - J2739), 0)</f>
        <v>0</v>
      </c>
      <c r="M2739" s="3">
        <f t="shared" si="381"/>
        <v>0</v>
      </c>
      <c r="N2739" s="3">
        <f t="shared" si="382"/>
        <v>0</v>
      </c>
      <c r="O2739" s="3">
        <f>IF(H2739="Reg", MIN(Inputs!$B$2, I2739*Inputs!$B$10, (Inputs!$B$8-I2739)/Inputs!$B$9), 0)</f>
        <v>0</v>
      </c>
      <c r="P2739" s="3">
        <f t="shared" si="383"/>
        <v>0</v>
      </c>
      <c r="Q2739" s="3">
        <f t="shared" si="384"/>
        <v>0</v>
      </c>
      <c r="R2739" s="3">
        <f>I2739 + M2739*Inputs!$B$9 - N2739/Inputs!$B$10</f>
        <v>0</v>
      </c>
    </row>
    <row r="2740" spans="1:18" x14ac:dyDescent="0.3">
      <c r="A2740" s="4">
        <v>46137.083333333343</v>
      </c>
      <c r="B2740" s="3">
        <v>17.924999999999997</v>
      </c>
      <c r="C2740" s="3">
        <v>0.06</v>
      </c>
      <c r="D2740" s="3">
        <f t="shared" si="378"/>
        <v>19.447187500000002</v>
      </c>
      <c r="E2740" s="3">
        <f>MAX(B2740 - D2740/Inputs!$B$5, 0)</f>
        <v>0</v>
      </c>
      <c r="F2740" s="3">
        <f>MAX(D2740*Inputs!$B$5 - B2740, 0)</f>
        <v>0</v>
      </c>
      <c r="G2740" s="3">
        <f t="shared" si="379"/>
        <v>0.06</v>
      </c>
      <c r="H2740" t="str">
        <f t="shared" si="380"/>
        <v>Reg</v>
      </c>
      <c r="I2740" s="3">
        <f t="shared" si="385"/>
        <v>0</v>
      </c>
      <c r="J2740" s="3">
        <f t="shared" si="386"/>
        <v>0</v>
      </c>
      <c r="K2740" s="3">
        <f>MIN(Inputs!$B$2, (Inputs!$B$8 - I2740)/Inputs!$B$9)</f>
        <v>170</v>
      </c>
      <c r="L2740" s="3">
        <f>MAX(MIN(Inputs!$B$2, I2740*Inputs!$B$10, Inputs!$B$8*Inputs!$B$4 - J2740), 0)</f>
        <v>0</v>
      </c>
      <c r="M2740" s="3">
        <f t="shared" si="381"/>
        <v>0</v>
      </c>
      <c r="N2740" s="3">
        <f t="shared" si="382"/>
        <v>0</v>
      </c>
      <c r="O2740" s="3">
        <f>IF(H2740="Reg", MIN(Inputs!$B$2, I2740*Inputs!$B$10, (Inputs!$B$8-I2740)/Inputs!$B$9), 0)</f>
        <v>0</v>
      </c>
      <c r="P2740" s="3">
        <f t="shared" si="383"/>
        <v>0</v>
      </c>
      <c r="Q2740" s="3">
        <f t="shared" si="384"/>
        <v>0</v>
      </c>
      <c r="R2740" s="3">
        <f>I2740 + M2740*Inputs!$B$9 - N2740/Inputs!$B$10</f>
        <v>0</v>
      </c>
    </row>
    <row r="2741" spans="1:18" x14ac:dyDescent="0.3">
      <c r="A2741" s="4">
        <v>46137.125</v>
      </c>
      <c r="B2741" s="3">
        <v>17.432500000000001</v>
      </c>
      <c r="C2741" s="3">
        <v>0.06</v>
      </c>
      <c r="D2741" s="3">
        <f t="shared" si="378"/>
        <v>19.447187500000002</v>
      </c>
      <c r="E2741" s="3">
        <f>MAX(B2741 - D2741/Inputs!$B$5, 0)</f>
        <v>0</v>
      </c>
      <c r="F2741" s="3">
        <f>MAX(D2741*Inputs!$B$5 - B2741, 0)</f>
        <v>0</v>
      </c>
      <c r="G2741" s="3">
        <f t="shared" si="379"/>
        <v>0.06</v>
      </c>
      <c r="H2741" t="str">
        <f t="shared" si="380"/>
        <v>Reg</v>
      </c>
      <c r="I2741" s="3">
        <f t="shared" si="385"/>
        <v>0</v>
      </c>
      <c r="J2741" s="3">
        <f t="shared" si="386"/>
        <v>0</v>
      </c>
      <c r="K2741" s="3">
        <f>MIN(Inputs!$B$2, (Inputs!$B$8 - I2741)/Inputs!$B$9)</f>
        <v>170</v>
      </c>
      <c r="L2741" s="3">
        <f>MAX(MIN(Inputs!$B$2, I2741*Inputs!$B$10, Inputs!$B$8*Inputs!$B$4 - J2741), 0)</f>
        <v>0</v>
      </c>
      <c r="M2741" s="3">
        <f t="shared" si="381"/>
        <v>0</v>
      </c>
      <c r="N2741" s="3">
        <f t="shared" si="382"/>
        <v>0</v>
      </c>
      <c r="O2741" s="3">
        <f>IF(H2741="Reg", MIN(Inputs!$B$2, I2741*Inputs!$B$10, (Inputs!$B$8-I2741)/Inputs!$B$9), 0)</f>
        <v>0</v>
      </c>
      <c r="P2741" s="3">
        <f t="shared" si="383"/>
        <v>0</v>
      </c>
      <c r="Q2741" s="3">
        <f t="shared" si="384"/>
        <v>0</v>
      </c>
      <c r="R2741" s="3">
        <f>I2741 + M2741*Inputs!$B$9 - N2741/Inputs!$B$10</f>
        <v>0</v>
      </c>
    </row>
    <row r="2742" spans="1:18" x14ac:dyDescent="0.3">
      <c r="A2742" s="4">
        <v>46137.166666666657</v>
      </c>
      <c r="B2742" s="3">
        <v>17.29</v>
      </c>
      <c r="C2742" s="3">
        <v>0.51</v>
      </c>
      <c r="D2742" s="3">
        <f t="shared" si="378"/>
        <v>19.447187500000002</v>
      </c>
      <c r="E2742" s="3">
        <f>MAX(B2742 - D2742/Inputs!$B$5, 0)</f>
        <v>0</v>
      </c>
      <c r="F2742" s="3">
        <f>MAX(D2742*Inputs!$B$5 - B2742, 0)</f>
        <v>0</v>
      </c>
      <c r="G2742" s="3">
        <f t="shared" si="379"/>
        <v>0.51</v>
      </c>
      <c r="H2742" t="str">
        <f t="shared" si="380"/>
        <v>Reg</v>
      </c>
      <c r="I2742" s="3">
        <f t="shared" si="385"/>
        <v>0</v>
      </c>
      <c r="J2742" s="3">
        <f t="shared" si="386"/>
        <v>0</v>
      </c>
      <c r="K2742" s="3">
        <f>MIN(Inputs!$B$2, (Inputs!$B$8 - I2742)/Inputs!$B$9)</f>
        <v>170</v>
      </c>
      <c r="L2742" s="3">
        <f>MAX(MIN(Inputs!$B$2, I2742*Inputs!$B$10, Inputs!$B$8*Inputs!$B$4 - J2742), 0)</f>
        <v>0</v>
      </c>
      <c r="M2742" s="3">
        <f t="shared" si="381"/>
        <v>0</v>
      </c>
      <c r="N2742" s="3">
        <f t="shared" si="382"/>
        <v>0</v>
      </c>
      <c r="O2742" s="3">
        <f>IF(H2742="Reg", MIN(Inputs!$B$2, I2742*Inputs!$B$10, (Inputs!$B$8-I2742)/Inputs!$B$9), 0)</f>
        <v>0</v>
      </c>
      <c r="P2742" s="3">
        <f t="shared" si="383"/>
        <v>0</v>
      </c>
      <c r="Q2742" s="3">
        <f t="shared" si="384"/>
        <v>0</v>
      </c>
      <c r="R2742" s="3">
        <f>I2742 + M2742*Inputs!$B$9 - N2742/Inputs!$B$10</f>
        <v>0</v>
      </c>
    </row>
    <row r="2743" spans="1:18" x14ac:dyDescent="0.3">
      <c r="A2743" s="4">
        <v>46137.208333333343</v>
      </c>
      <c r="B2743" s="3">
        <v>17.73</v>
      </c>
      <c r="C2743" s="3">
        <v>1</v>
      </c>
      <c r="D2743" s="3">
        <f t="shared" si="378"/>
        <v>19.447187500000002</v>
      </c>
      <c r="E2743" s="3">
        <f>MAX(B2743 - D2743/Inputs!$B$5, 0)</f>
        <v>0</v>
      </c>
      <c r="F2743" s="3">
        <f>MAX(D2743*Inputs!$B$5 - B2743, 0)</f>
        <v>0</v>
      </c>
      <c r="G2743" s="3">
        <f t="shared" si="379"/>
        <v>1</v>
      </c>
      <c r="H2743" t="str">
        <f t="shared" si="380"/>
        <v>Reg</v>
      </c>
      <c r="I2743" s="3">
        <f t="shared" si="385"/>
        <v>0</v>
      </c>
      <c r="J2743" s="3">
        <f t="shared" si="386"/>
        <v>0</v>
      </c>
      <c r="K2743" s="3">
        <f>MIN(Inputs!$B$2, (Inputs!$B$8 - I2743)/Inputs!$B$9)</f>
        <v>170</v>
      </c>
      <c r="L2743" s="3">
        <f>MAX(MIN(Inputs!$B$2, I2743*Inputs!$B$10, Inputs!$B$8*Inputs!$B$4 - J2743), 0)</f>
        <v>0</v>
      </c>
      <c r="M2743" s="3">
        <f t="shared" si="381"/>
        <v>0</v>
      </c>
      <c r="N2743" s="3">
        <f t="shared" si="382"/>
        <v>0</v>
      </c>
      <c r="O2743" s="3">
        <f>IF(H2743="Reg", MIN(Inputs!$B$2, I2743*Inputs!$B$10, (Inputs!$B$8-I2743)/Inputs!$B$9), 0)</f>
        <v>0</v>
      </c>
      <c r="P2743" s="3">
        <f t="shared" si="383"/>
        <v>0</v>
      </c>
      <c r="Q2743" s="3">
        <f t="shared" si="384"/>
        <v>0</v>
      </c>
      <c r="R2743" s="3">
        <f>I2743 + M2743*Inputs!$B$9 - N2743/Inputs!$B$10</f>
        <v>0</v>
      </c>
    </row>
    <row r="2744" spans="1:18" x14ac:dyDescent="0.3">
      <c r="A2744" s="4">
        <v>46137.25</v>
      </c>
      <c r="B2744" s="3">
        <v>19.75</v>
      </c>
      <c r="C2744" s="3">
        <v>1.5</v>
      </c>
      <c r="D2744" s="3">
        <f t="shared" si="378"/>
        <v>19.447187500000002</v>
      </c>
      <c r="E2744" s="3">
        <f>MAX(B2744 - D2744/Inputs!$B$5, 0)</f>
        <v>0</v>
      </c>
      <c r="F2744" s="3">
        <f>MAX(D2744*Inputs!$B$5 - B2744, 0)</f>
        <v>0</v>
      </c>
      <c r="G2744" s="3">
        <f t="shared" si="379"/>
        <v>1.5</v>
      </c>
      <c r="H2744" t="str">
        <f t="shared" si="380"/>
        <v>Reg</v>
      </c>
      <c r="I2744" s="3">
        <f t="shared" si="385"/>
        <v>0</v>
      </c>
      <c r="J2744" s="3">
        <f t="shared" si="386"/>
        <v>0</v>
      </c>
      <c r="K2744" s="3">
        <f>MIN(Inputs!$B$2, (Inputs!$B$8 - I2744)/Inputs!$B$9)</f>
        <v>170</v>
      </c>
      <c r="L2744" s="3">
        <f>MAX(MIN(Inputs!$B$2, I2744*Inputs!$B$10, Inputs!$B$8*Inputs!$B$4 - J2744), 0)</f>
        <v>0</v>
      </c>
      <c r="M2744" s="3">
        <f t="shared" si="381"/>
        <v>0</v>
      </c>
      <c r="N2744" s="3">
        <f t="shared" si="382"/>
        <v>0</v>
      </c>
      <c r="O2744" s="3">
        <f>IF(H2744="Reg", MIN(Inputs!$B$2, I2744*Inputs!$B$10, (Inputs!$B$8-I2744)/Inputs!$B$9), 0)</f>
        <v>0</v>
      </c>
      <c r="P2744" s="3">
        <f t="shared" si="383"/>
        <v>0</v>
      </c>
      <c r="Q2744" s="3">
        <f t="shared" si="384"/>
        <v>0</v>
      </c>
      <c r="R2744" s="3">
        <f>I2744 + M2744*Inputs!$B$9 - N2744/Inputs!$B$10</f>
        <v>0</v>
      </c>
    </row>
    <row r="2745" spans="1:18" x14ac:dyDescent="0.3">
      <c r="A2745" s="4">
        <v>46137.291666666657</v>
      </c>
      <c r="B2745" s="3">
        <v>21.380000000000003</v>
      </c>
      <c r="C2745" s="3">
        <v>9.7899999999999991</v>
      </c>
      <c r="D2745" s="3">
        <f t="shared" si="378"/>
        <v>19.447187500000002</v>
      </c>
      <c r="E2745" s="3">
        <f>MAX(B2745 - D2745/Inputs!$B$5, 0)</f>
        <v>0</v>
      </c>
      <c r="F2745" s="3">
        <f>MAX(D2745*Inputs!$B$5 - B2745, 0)</f>
        <v>0</v>
      </c>
      <c r="G2745" s="3">
        <f t="shared" si="379"/>
        <v>9.7899999999999991</v>
      </c>
      <c r="H2745" t="str">
        <f t="shared" si="380"/>
        <v>Reg</v>
      </c>
      <c r="I2745" s="3">
        <f t="shared" si="385"/>
        <v>0</v>
      </c>
      <c r="J2745" s="3">
        <f t="shared" si="386"/>
        <v>0</v>
      </c>
      <c r="K2745" s="3">
        <f>MIN(Inputs!$B$2, (Inputs!$B$8 - I2745)/Inputs!$B$9)</f>
        <v>170</v>
      </c>
      <c r="L2745" s="3">
        <f>MAX(MIN(Inputs!$B$2, I2745*Inputs!$B$10, Inputs!$B$8*Inputs!$B$4 - J2745), 0)</f>
        <v>0</v>
      </c>
      <c r="M2745" s="3">
        <f t="shared" si="381"/>
        <v>0</v>
      </c>
      <c r="N2745" s="3">
        <f t="shared" si="382"/>
        <v>0</v>
      </c>
      <c r="O2745" s="3">
        <f>IF(H2745="Reg", MIN(Inputs!$B$2, I2745*Inputs!$B$10, (Inputs!$B$8-I2745)/Inputs!$B$9), 0)</f>
        <v>0</v>
      </c>
      <c r="P2745" s="3">
        <f t="shared" si="383"/>
        <v>0</v>
      </c>
      <c r="Q2745" s="3">
        <f t="shared" si="384"/>
        <v>0</v>
      </c>
      <c r="R2745" s="3">
        <f>I2745 + M2745*Inputs!$B$9 - N2745/Inputs!$B$10</f>
        <v>0</v>
      </c>
    </row>
    <row r="2746" spans="1:18" x14ac:dyDescent="0.3">
      <c r="A2746" s="4">
        <v>46137.333333333343</v>
      </c>
      <c r="B2746" s="3">
        <v>18.927500000000002</v>
      </c>
      <c r="C2746" s="3">
        <v>1.5</v>
      </c>
      <c r="D2746" s="3">
        <f t="shared" si="378"/>
        <v>19.447187500000002</v>
      </c>
      <c r="E2746" s="3">
        <f>MAX(B2746 - D2746/Inputs!$B$5, 0)</f>
        <v>0</v>
      </c>
      <c r="F2746" s="3">
        <f>MAX(D2746*Inputs!$B$5 - B2746, 0)</f>
        <v>0</v>
      </c>
      <c r="G2746" s="3">
        <f t="shared" si="379"/>
        <v>1.5</v>
      </c>
      <c r="H2746" t="str">
        <f t="shared" si="380"/>
        <v>Reg</v>
      </c>
      <c r="I2746" s="3">
        <f t="shared" si="385"/>
        <v>0</v>
      </c>
      <c r="J2746" s="3">
        <f t="shared" si="386"/>
        <v>0</v>
      </c>
      <c r="K2746" s="3">
        <f>MIN(Inputs!$B$2, (Inputs!$B$8 - I2746)/Inputs!$B$9)</f>
        <v>170</v>
      </c>
      <c r="L2746" s="3">
        <f>MAX(MIN(Inputs!$B$2, I2746*Inputs!$B$10, Inputs!$B$8*Inputs!$B$4 - J2746), 0)</f>
        <v>0</v>
      </c>
      <c r="M2746" s="3">
        <f t="shared" si="381"/>
        <v>0</v>
      </c>
      <c r="N2746" s="3">
        <f t="shared" si="382"/>
        <v>0</v>
      </c>
      <c r="O2746" s="3">
        <f>IF(H2746="Reg", MIN(Inputs!$B$2, I2746*Inputs!$B$10, (Inputs!$B$8-I2746)/Inputs!$B$9), 0)</f>
        <v>0</v>
      </c>
      <c r="P2746" s="3">
        <f t="shared" si="383"/>
        <v>0</v>
      </c>
      <c r="Q2746" s="3">
        <f t="shared" si="384"/>
        <v>0</v>
      </c>
      <c r="R2746" s="3">
        <f>I2746 + M2746*Inputs!$B$9 - N2746/Inputs!$B$10</f>
        <v>0</v>
      </c>
    </row>
    <row r="2747" spans="1:18" x14ac:dyDescent="0.3">
      <c r="A2747" s="4">
        <v>46137.375</v>
      </c>
      <c r="B2747" s="3">
        <v>15.2325</v>
      </c>
      <c r="C2747" s="3">
        <v>1</v>
      </c>
      <c r="D2747" s="3">
        <f t="shared" si="378"/>
        <v>19.447187500000002</v>
      </c>
      <c r="E2747" s="3">
        <f>MAX(B2747 - D2747/Inputs!$B$5, 0)</f>
        <v>0</v>
      </c>
      <c r="F2747" s="3">
        <f>MAX(D2747*Inputs!$B$5 - B2747, 0)</f>
        <v>1.8810250000000028</v>
      </c>
      <c r="G2747" s="3">
        <f t="shared" si="379"/>
        <v>1</v>
      </c>
      <c r="H2747" t="str">
        <f t="shared" si="380"/>
        <v>Charge</v>
      </c>
      <c r="I2747" s="3">
        <f t="shared" si="385"/>
        <v>0</v>
      </c>
      <c r="J2747" s="3">
        <f t="shared" si="386"/>
        <v>0</v>
      </c>
      <c r="K2747" s="3">
        <f>MIN(Inputs!$B$2, (Inputs!$B$8 - I2747)/Inputs!$B$9)</f>
        <v>170</v>
      </c>
      <c r="L2747" s="3">
        <f>MAX(MIN(Inputs!$B$2, I2747*Inputs!$B$10, Inputs!$B$8*Inputs!$B$4 - J2747), 0)</f>
        <v>0</v>
      </c>
      <c r="M2747" s="3">
        <f t="shared" si="381"/>
        <v>170</v>
      </c>
      <c r="N2747" s="3">
        <f t="shared" si="382"/>
        <v>0</v>
      </c>
      <c r="O2747" s="3">
        <f>IF(H2747="Reg", MIN(Inputs!$B$2, I2747*Inputs!$B$10, (Inputs!$B$8-I2747)/Inputs!$B$9), 0)</f>
        <v>0</v>
      </c>
      <c r="P2747" s="3">
        <f t="shared" si="383"/>
        <v>-2589.5250000000001</v>
      </c>
      <c r="Q2747" s="3">
        <f t="shared" si="384"/>
        <v>0</v>
      </c>
      <c r="R2747" s="3">
        <f>I2747 + M2747*Inputs!$B$9 - N2747/Inputs!$B$10</f>
        <v>159.4741358339966</v>
      </c>
    </row>
    <row r="2748" spans="1:18" x14ac:dyDescent="0.3">
      <c r="A2748" s="4">
        <v>46137.416666666657</v>
      </c>
      <c r="B2748" s="3">
        <v>13.324999999999999</v>
      </c>
      <c r="C2748" s="3">
        <v>0.98</v>
      </c>
      <c r="D2748" s="3">
        <f t="shared" si="378"/>
        <v>19.447187500000002</v>
      </c>
      <c r="E2748" s="3">
        <f>MAX(B2748 - D2748/Inputs!$B$5, 0)</f>
        <v>0</v>
      </c>
      <c r="F2748" s="3">
        <f>MAX(D2748*Inputs!$B$5 - B2748, 0)</f>
        <v>3.7885250000000035</v>
      </c>
      <c r="G2748" s="3">
        <f t="shared" si="379"/>
        <v>0.98</v>
      </c>
      <c r="H2748" t="str">
        <f t="shared" si="380"/>
        <v>Charge</v>
      </c>
      <c r="I2748" s="3">
        <f t="shared" si="385"/>
        <v>159.4741358339966</v>
      </c>
      <c r="J2748" s="3">
        <f t="shared" si="386"/>
        <v>0</v>
      </c>
      <c r="K2748" s="3">
        <f>MIN(Inputs!$B$2, (Inputs!$B$8 - I2748)/Inputs!$B$9)</f>
        <v>170</v>
      </c>
      <c r="L2748" s="3">
        <f>MAX(MIN(Inputs!$B$2, I2748*Inputs!$B$10, Inputs!$B$8*Inputs!$B$4 - J2748), 0)</f>
        <v>149.6</v>
      </c>
      <c r="M2748" s="3">
        <f t="shared" si="381"/>
        <v>170</v>
      </c>
      <c r="N2748" s="3">
        <f t="shared" si="382"/>
        <v>0</v>
      </c>
      <c r="O2748" s="3">
        <f>IF(H2748="Reg", MIN(Inputs!$B$2, I2748*Inputs!$B$10, (Inputs!$B$8-I2748)/Inputs!$B$9), 0)</f>
        <v>0</v>
      </c>
      <c r="P2748" s="3">
        <f t="shared" si="383"/>
        <v>-2265.25</v>
      </c>
      <c r="Q2748" s="3">
        <f t="shared" si="384"/>
        <v>0</v>
      </c>
      <c r="R2748" s="3">
        <f>I2748 + M2748*Inputs!$B$9 - N2748/Inputs!$B$10</f>
        <v>318.9482716679932</v>
      </c>
    </row>
    <row r="2749" spans="1:18" x14ac:dyDescent="0.3">
      <c r="A2749" s="4">
        <v>46137.458333333343</v>
      </c>
      <c r="B2749" s="3">
        <v>11.46</v>
      </c>
      <c r="C2749" s="3">
        <v>0.51</v>
      </c>
      <c r="D2749" s="3">
        <f t="shared" si="378"/>
        <v>19.447187500000002</v>
      </c>
      <c r="E2749" s="3">
        <f>MAX(B2749 - D2749/Inputs!$B$5, 0)</f>
        <v>0</v>
      </c>
      <c r="F2749" s="3">
        <f>MAX(D2749*Inputs!$B$5 - B2749, 0)</f>
        <v>5.6535250000000019</v>
      </c>
      <c r="G2749" s="3">
        <f t="shared" si="379"/>
        <v>0.51</v>
      </c>
      <c r="H2749" t="str">
        <f t="shared" si="380"/>
        <v>Charge</v>
      </c>
      <c r="I2749" s="3">
        <f t="shared" si="385"/>
        <v>318.9482716679932</v>
      </c>
      <c r="J2749" s="3">
        <f t="shared" si="386"/>
        <v>0</v>
      </c>
      <c r="K2749" s="3">
        <f>MIN(Inputs!$B$2, (Inputs!$B$8 - I2749)/Inputs!$B$9)</f>
        <v>22.44121780453775</v>
      </c>
      <c r="L2749" s="3">
        <f>MAX(MIN(Inputs!$B$2, I2749*Inputs!$B$10, Inputs!$B$8*Inputs!$B$4 - J2749), 0)</f>
        <v>170</v>
      </c>
      <c r="M2749" s="3">
        <f t="shared" si="381"/>
        <v>22.44121780453775</v>
      </c>
      <c r="N2749" s="3">
        <f t="shared" si="382"/>
        <v>0</v>
      </c>
      <c r="O2749" s="3">
        <f>IF(H2749="Reg", MIN(Inputs!$B$2, I2749*Inputs!$B$10, (Inputs!$B$8-I2749)/Inputs!$B$9), 0)</f>
        <v>0</v>
      </c>
      <c r="P2749" s="3">
        <f t="shared" si="383"/>
        <v>-257.17635604000264</v>
      </c>
      <c r="Q2749" s="3">
        <f t="shared" si="384"/>
        <v>0</v>
      </c>
      <c r="R2749" s="3">
        <f>I2749 + M2749*Inputs!$B$9 - N2749/Inputs!$B$10</f>
        <v>340</v>
      </c>
    </row>
    <row r="2750" spans="1:18" x14ac:dyDescent="0.3">
      <c r="A2750" s="4">
        <v>46137.5</v>
      </c>
      <c r="B2750" s="3">
        <v>9.5250000000000004</v>
      </c>
      <c r="C2750" s="3">
        <v>0.83</v>
      </c>
      <c r="D2750" s="3">
        <f t="shared" si="378"/>
        <v>19.447187500000002</v>
      </c>
      <c r="E2750" s="3">
        <f>MAX(B2750 - D2750/Inputs!$B$5, 0)</f>
        <v>0</v>
      </c>
      <c r="F2750" s="3">
        <f>MAX(D2750*Inputs!$B$5 - B2750, 0)</f>
        <v>7.5885250000000024</v>
      </c>
      <c r="G2750" s="3">
        <f t="shared" si="379"/>
        <v>0.83</v>
      </c>
      <c r="H2750" t="str">
        <f t="shared" si="380"/>
        <v>Charge</v>
      </c>
      <c r="I2750" s="3">
        <f t="shared" si="385"/>
        <v>340</v>
      </c>
      <c r="J2750" s="3">
        <f t="shared" si="386"/>
        <v>0</v>
      </c>
      <c r="K2750" s="3">
        <f>MIN(Inputs!$B$2, (Inputs!$B$8 - I2750)/Inputs!$B$9)</f>
        <v>0</v>
      </c>
      <c r="L2750" s="3">
        <f>MAX(MIN(Inputs!$B$2, I2750*Inputs!$B$10, Inputs!$B$8*Inputs!$B$4 - J2750), 0)</f>
        <v>170</v>
      </c>
      <c r="M2750" s="3">
        <f t="shared" si="381"/>
        <v>0</v>
      </c>
      <c r="N2750" s="3">
        <f t="shared" si="382"/>
        <v>0</v>
      </c>
      <c r="O2750" s="3">
        <f>IF(H2750="Reg", MIN(Inputs!$B$2, I2750*Inputs!$B$10, (Inputs!$B$8-I2750)/Inputs!$B$9), 0)</f>
        <v>0</v>
      </c>
      <c r="P2750" s="3">
        <f t="shared" si="383"/>
        <v>0</v>
      </c>
      <c r="Q2750" s="3">
        <f t="shared" si="384"/>
        <v>0</v>
      </c>
      <c r="R2750" s="3">
        <f>I2750 + M2750*Inputs!$B$9 - N2750/Inputs!$B$10</f>
        <v>340</v>
      </c>
    </row>
    <row r="2751" spans="1:18" x14ac:dyDescent="0.3">
      <c r="A2751" s="4">
        <v>46137.541666666657</v>
      </c>
      <c r="B2751" s="3">
        <v>12.8325</v>
      </c>
      <c r="C2751" s="3">
        <v>0.99</v>
      </c>
      <c r="D2751" s="3">
        <f t="shared" si="378"/>
        <v>19.447187500000002</v>
      </c>
      <c r="E2751" s="3">
        <f>MAX(B2751 - D2751/Inputs!$B$5, 0)</f>
        <v>0</v>
      </c>
      <c r="F2751" s="3">
        <f>MAX(D2751*Inputs!$B$5 - B2751, 0)</f>
        <v>4.2810250000000032</v>
      </c>
      <c r="G2751" s="3">
        <f t="shared" si="379"/>
        <v>0.99</v>
      </c>
      <c r="H2751" t="str">
        <f t="shared" si="380"/>
        <v>Charge</v>
      </c>
      <c r="I2751" s="3">
        <f t="shared" si="385"/>
        <v>340</v>
      </c>
      <c r="J2751" s="3">
        <f t="shared" si="386"/>
        <v>0</v>
      </c>
      <c r="K2751" s="3">
        <f>MIN(Inputs!$B$2, (Inputs!$B$8 - I2751)/Inputs!$B$9)</f>
        <v>0</v>
      </c>
      <c r="L2751" s="3">
        <f>MAX(MIN(Inputs!$B$2, I2751*Inputs!$B$10, Inputs!$B$8*Inputs!$B$4 - J2751), 0)</f>
        <v>170</v>
      </c>
      <c r="M2751" s="3">
        <f t="shared" si="381"/>
        <v>0</v>
      </c>
      <c r="N2751" s="3">
        <f t="shared" si="382"/>
        <v>0</v>
      </c>
      <c r="O2751" s="3">
        <f>IF(H2751="Reg", MIN(Inputs!$B$2, I2751*Inputs!$B$10, (Inputs!$B$8-I2751)/Inputs!$B$9), 0)</f>
        <v>0</v>
      </c>
      <c r="P2751" s="3">
        <f t="shared" si="383"/>
        <v>0</v>
      </c>
      <c r="Q2751" s="3">
        <f t="shared" si="384"/>
        <v>0</v>
      </c>
      <c r="R2751" s="3">
        <f>I2751 + M2751*Inputs!$B$9 - N2751/Inputs!$B$10</f>
        <v>340</v>
      </c>
    </row>
    <row r="2752" spans="1:18" x14ac:dyDescent="0.3">
      <c r="A2752" s="4">
        <v>46137.583333333343</v>
      </c>
      <c r="B2752" s="3">
        <v>14.48</v>
      </c>
      <c r="C2752" s="3">
        <v>1.02</v>
      </c>
      <c r="D2752" s="3">
        <f t="shared" si="378"/>
        <v>19.447187500000002</v>
      </c>
      <c r="E2752" s="3">
        <f>MAX(B2752 - D2752/Inputs!$B$5, 0)</f>
        <v>0</v>
      </c>
      <c r="F2752" s="3">
        <f>MAX(D2752*Inputs!$B$5 - B2752, 0)</f>
        <v>2.6335250000000023</v>
      </c>
      <c r="G2752" s="3">
        <f t="shared" si="379"/>
        <v>1.02</v>
      </c>
      <c r="H2752" t="str">
        <f t="shared" si="380"/>
        <v>Charge</v>
      </c>
      <c r="I2752" s="3">
        <f t="shared" si="385"/>
        <v>340</v>
      </c>
      <c r="J2752" s="3">
        <f t="shared" si="386"/>
        <v>0</v>
      </c>
      <c r="K2752" s="3">
        <f>MIN(Inputs!$B$2, (Inputs!$B$8 - I2752)/Inputs!$B$9)</f>
        <v>0</v>
      </c>
      <c r="L2752" s="3">
        <f>MAX(MIN(Inputs!$B$2, I2752*Inputs!$B$10, Inputs!$B$8*Inputs!$B$4 - J2752), 0)</f>
        <v>170</v>
      </c>
      <c r="M2752" s="3">
        <f t="shared" si="381"/>
        <v>0</v>
      </c>
      <c r="N2752" s="3">
        <f t="shared" si="382"/>
        <v>0</v>
      </c>
      <c r="O2752" s="3">
        <f>IF(H2752="Reg", MIN(Inputs!$B$2, I2752*Inputs!$B$10, (Inputs!$B$8-I2752)/Inputs!$B$9), 0)</f>
        <v>0</v>
      </c>
      <c r="P2752" s="3">
        <f t="shared" si="383"/>
        <v>0</v>
      </c>
      <c r="Q2752" s="3">
        <f t="shared" si="384"/>
        <v>0</v>
      </c>
      <c r="R2752" s="3">
        <f>I2752 + M2752*Inputs!$B$9 - N2752/Inputs!$B$10</f>
        <v>340</v>
      </c>
    </row>
    <row r="2753" spans="1:18" x14ac:dyDescent="0.3">
      <c r="A2753" s="4">
        <v>46137.625</v>
      </c>
      <c r="B2753" s="3">
        <v>16.462499999999999</v>
      </c>
      <c r="C2753" s="3">
        <v>1.03</v>
      </c>
      <c r="D2753" s="3">
        <f t="shared" si="378"/>
        <v>19.447187500000002</v>
      </c>
      <c r="E2753" s="3">
        <f>MAX(B2753 - D2753/Inputs!$B$5, 0)</f>
        <v>0</v>
      </c>
      <c r="F2753" s="3">
        <f>MAX(D2753*Inputs!$B$5 - B2753, 0)</f>
        <v>0.65102500000000418</v>
      </c>
      <c r="G2753" s="3">
        <f t="shared" si="379"/>
        <v>1.03</v>
      </c>
      <c r="H2753" t="str">
        <f t="shared" si="380"/>
        <v>Reg</v>
      </c>
      <c r="I2753" s="3">
        <f t="shared" si="385"/>
        <v>340</v>
      </c>
      <c r="J2753" s="3">
        <f t="shared" si="386"/>
        <v>0</v>
      </c>
      <c r="K2753" s="3">
        <f>MIN(Inputs!$B$2, (Inputs!$B$8 - I2753)/Inputs!$B$9)</f>
        <v>0</v>
      </c>
      <c r="L2753" s="3">
        <f>MAX(MIN(Inputs!$B$2, I2753*Inputs!$B$10, Inputs!$B$8*Inputs!$B$4 - J2753), 0)</f>
        <v>170</v>
      </c>
      <c r="M2753" s="3">
        <f t="shared" si="381"/>
        <v>0</v>
      </c>
      <c r="N2753" s="3">
        <f t="shared" si="382"/>
        <v>0</v>
      </c>
      <c r="O2753" s="3">
        <f>IF(H2753="Reg", MIN(Inputs!$B$2, I2753*Inputs!$B$10, (Inputs!$B$8-I2753)/Inputs!$B$9), 0)</f>
        <v>0</v>
      </c>
      <c r="P2753" s="3">
        <f t="shared" si="383"/>
        <v>0</v>
      </c>
      <c r="Q2753" s="3">
        <f t="shared" si="384"/>
        <v>0</v>
      </c>
      <c r="R2753" s="3">
        <f>I2753 + M2753*Inputs!$B$9 - N2753/Inputs!$B$10</f>
        <v>340</v>
      </c>
    </row>
    <row r="2754" spans="1:18" x14ac:dyDescent="0.3">
      <c r="A2754" s="4">
        <v>46137.666666666657</v>
      </c>
      <c r="B2754" s="3">
        <v>18.422499999999999</v>
      </c>
      <c r="C2754" s="3">
        <v>1.21</v>
      </c>
      <c r="D2754" s="3">
        <f t="shared" ref="D2754:D2817" si="387">AVERAGEIFS(B:B, A:A, "&gt;="&amp;INT(A2754), A:A, "&lt;"&amp;INT(A2754)+1)</f>
        <v>19.447187500000002</v>
      </c>
      <c r="E2754" s="3">
        <f>MAX(B2754 - D2754/Inputs!$B$5, 0)</f>
        <v>0</v>
      </c>
      <c r="F2754" s="3">
        <f>MAX(D2754*Inputs!$B$5 - B2754, 0)</f>
        <v>0</v>
      </c>
      <c r="G2754" s="3">
        <f t="shared" ref="G2754:G2817" si="388">C2754</f>
        <v>1.21</v>
      </c>
      <c r="H2754" t="str">
        <f t="shared" ref="H2754:H2817" si="389">IF(MAX(E2754, F2754, G2754)&lt;=0, "Idle", IF(AND(G2754&gt;=E2754, G2754&gt;=F2754), "Reg", IF(E2754&gt;=F2754, "Discharge", "Charge")))</f>
        <v>Reg</v>
      </c>
      <c r="I2754" s="3">
        <f t="shared" si="385"/>
        <v>340</v>
      </c>
      <c r="J2754" s="3">
        <f t="shared" si="386"/>
        <v>0</v>
      </c>
      <c r="K2754" s="3">
        <f>MIN(Inputs!$B$2, (Inputs!$B$8 - I2754)/Inputs!$B$9)</f>
        <v>0</v>
      </c>
      <c r="L2754" s="3">
        <f>MAX(MIN(Inputs!$B$2, I2754*Inputs!$B$10, Inputs!$B$8*Inputs!$B$4 - J2754), 0)</f>
        <v>170</v>
      </c>
      <c r="M2754" s="3">
        <f t="shared" ref="M2754:M2817" si="390">IF(H2754="Charge", K2754, 0)</f>
        <v>0</v>
      </c>
      <c r="N2754" s="3">
        <f t="shared" ref="N2754:N2817" si="391">IF(H2754="Discharge", L2754, 0)</f>
        <v>0</v>
      </c>
      <c r="O2754" s="3">
        <f>IF(H2754="Reg", MIN(Inputs!$B$2, I2754*Inputs!$B$10, (Inputs!$B$8-I2754)/Inputs!$B$9), 0)</f>
        <v>0</v>
      </c>
      <c r="P2754" s="3">
        <f t="shared" ref="P2754:P2817" si="392">(N2754 - M2754) * B2754</f>
        <v>0</v>
      </c>
      <c r="Q2754" s="3">
        <f t="shared" ref="Q2754:Q2817" si="393">O2754 * C2754</f>
        <v>0</v>
      </c>
      <c r="R2754" s="3">
        <f>I2754 + M2754*Inputs!$B$9 - N2754/Inputs!$B$10</f>
        <v>340</v>
      </c>
    </row>
    <row r="2755" spans="1:18" x14ac:dyDescent="0.3">
      <c r="A2755" s="4">
        <v>46137.708333333343</v>
      </c>
      <c r="B2755" s="3">
        <v>18.517500000000002</v>
      </c>
      <c r="C2755" s="3">
        <v>1</v>
      </c>
      <c r="D2755" s="3">
        <f t="shared" si="387"/>
        <v>19.447187500000002</v>
      </c>
      <c r="E2755" s="3">
        <f>MAX(B2755 - D2755/Inputs!$B$5, 0)</f>
        <v>0</v>
      </c>
      <c r="F2755" s="3">
        <f>MAX(D2755*Inputs!$B$5 - B2755, 0)</f>
        <v>0</v>
      </c>
      <c r="G2755" s="3">
        <f t="shared" si="388"/>
        <v>1</v>
      </c>
      <c r="H2755" t="str">
        <f t="shared" si="389"/>
        <v>Reg</v>
      </c>
      <c r="I2755" s="3">
        <f t="shared" ref="I2755:I2818" si="394">R2754</f>
        <v>340</v>
      </c>
      <c r="J2755" s="3">
        <f t="shared" ref="J2755:J2818" si="395">IF(INT(A2755)=INT(A2754), J2754 + N2754, 0)</f>
        <v>0</v>
      </c>
      <c r="K2755" s="3">
        <f>MIN(Inputs!$B$2, (Inputs!$B$8 - I2755)/Inputs!$B$9)</f>
        <v>0</v>
      </c>
      <c r="L2755" s="3">
        <f>MAX(MIN(Inputs!$B$2, I2755*Inputs!$B$10, Inputs!$B$8*Inputs!$B$4 - J2755), 0)</f>
        <v>170</v>
      </c>
      <c r="M2755" s="3">
        <f t="shared" si="390"/>
        <v>0</v>
      </c>
      <c r="N2755" s="3">
        <f t="shared" si="391"/>
        <v>0</v>
      </c>
      <c r="O2755" s="3">
        <f>IF(H2755="Reg", MIN(Inputs!$B$2, I2755*Inputs!$B$10, (Inputs!$B$8-I2755)/Inputs!$B$9), 0)</f>
        <v>0</v>
      </c>
      <c r="P2755" s="3">
        <f t="shared" si="392"/>
        <v>0</v>
      </c>
      <c r="Q2755" s="3">
        <f t="shared" si="393"/>
        <v>0</v>
      </c>
      <c r="R2755" s="3">
        <f>I2755 + M2755*Inputs!$B$9 - N2755/Inputs!$B$10</f>
        <v>340</v>
      </c>
    </row>
    <row r="2756" spans="1:18" x14ac:dyDescent="0.3">
      <c r="A2756" s="4">
        <v>46137.75</v>
      </c>
      <c r="B2756" s="3">
        <v>21.78</v>
      </c>
      <c r="C2756" s="3">
        <v>8.2899999999999991</v>
      </c>
      <c r="D2756" s="3">
        <f t="shared" si="387"/>
        <v>19.447187500000002</v>
      </c>
      <c r="E2756" s="3">
        <f>MAX(B2756 - D2756/Inputs!$B$5, 0)</f>
        <v>0</v>
      </c>
      <c r="F2756" s="3">
        <f>MAX(D2756*Inputs!$B$5 - B2756, 0)</f>
        <v>0</v>
      </c>
      <c r="G2756" s="3">
        <f t="shared" si="388"/>
        <v>8.2899999999999991</v>
      </c>
      <c r="H2756" t="str">
        <f t="shared" si="389"/>
        <v>Reg</v>
      </c>
      <c r="I2756" s="3">
        <f t="shared" si="394"/>
        <v>340</v>
      </c>
      <c r="J2756" s="3">
        <f t="shared" si="395"/>
        <v>0</v>
      </c>
      <c r="K2756" s="3">
        <f>MIN(Inputs!$B$2, (Inputs!$B$8 - I2756)/Inputs!$B$9)</f>
        <v>0</v>
      </c>
      <c r="L2756" s="3">
        <f>MAX(MIN(Inputs!$B$2, I2756*Inputs!$B$10, Inputs!$B$8*Inputs!$B$4 - J2756), 0)</f>
        <v>170</v>
      </c>
      <c r="M2756" s="3">
        <f t="shared" si="390"/>
        <v>0</v>
      </c>
      <c r="N2756" s="3">
        <f t="shared" si="391"/>
        <v>0</v>
      </c>
      <c r="O2756" s="3">
        <f>IF(H2756="Reg", MIN(Inputs!$B$2, I2756*Inputs!$B$10, (Inputs!$B$8-I2756)/Inputs!$B$9), 0)</f>
        <v>0</v>
      </c>
      <c r="P2756" s="3">
        <f t="shared" si="392"/>
        <v>0</v>
      </c>
      <c r="Q2756" s="3">
        <f t="shared" si="393"/>
        <v>0</v>
      </c>
      <c r="R2756" s="3">
        <f>I2756 + M2756*Inputs!$B$9 - N2756/Inputs!$B$10</f>
        <v>340</v>
      </c>
    </row>
    <row r="2757" spans="1:18" x14ac:dyDescent="0.3">
      <c r="A2757" s="4">
        <v>46137.791666666657</v>
      </c>
      <c r="B2757" s="3">
        <v>36.637500000000003</v>
      </c>
      <c r="C2757" s="3">
        <v>7.99</v>
      </c>
      <c r="D2757" s="3">
        <f t="shared" si="387"/>
        <v>19.447187500000002</v>
      </c>
      <c r="E2757" s="3">
        <f>MAX(B2757 - D2757/Inputs!$B$5, 0)</f>
        <v>14.538423295454546</v>
      </c>
      <c r="F2757" s="3">
        <f>MAX(D2757*Inputs!$B$5 - B2757, 0)</f>
        <v>0</v>
      </c>
      <c r="G2757" s="3">
        <f t="shared" si="388"/>
        <v>7.99</v>
      </c>
      <c r="H2757" t="str">
        <f t="shared" si="389"/>
        <v>Discharge</v>
      </c>
      <c r="I2757" s="3">
        <f t="shared" si="394"/>
        <v>340</v>
      </c>
      <c r="J2757" s="3">
        <f t="shared" si="395"/>
        <v>0</v>
      </c>
      <c r="K2757" s="3">
        <f>MIN(Inputs!$B$2, (Inputs!$B$8 - I2757)/Inputs!$B$9)</f>
        <v>0</v>
      </c>
      <c r="L2757" s="3">
        <f>MAX(MIN(Inputs!$B$2, I2757*Inputs!$B$10, Inputs!$B$8*Inputs!$B$4 - J2757), 0)</f>
        <v>170</v>
      </c>
      <c r="M2757" s="3">
        <f t="shared" si="390"/>
        <v>0</v>
      </c>
      <c r="N2757" s="3">
        <f t="shared" si="391"/>
        <v>170</v>
      </c>
      <c r="O2757" s="3">
        <f>IF(H2757="Reg", MIN(Inputs!$B$2, I2757*Inputs!$B$10, (Inputs!$B$8-I2757)/Inputs!$B$9), 0)</f>
        <v>0</v>
      </c>
      <c r="P2757" s="3">
        <f t="shared" si="392"/>
        <v>6228.3750000000009</v>
      </c>
      <c r="Q2757" s="3">
        <f t="shared" si="393"/>
        <v>0</v>
      </c>
      <c r="R2757" s="3">
        <f>I2757 + M2757*Inputs!$B$9 - N2757/Inputs!$B$10</f>
        <v>158.77939109773115</v>
      </c>
    </row>
    <row r="2758" spans="1:18" x14ac:dyDescent="0.3">
      <c r="A2758" s="4">
        <v>46137.833333333343</v>
      </c>
      <c r="B2758" s="3">
        <v>39.79</v>
      </c>
      <c r="C2758" s="3">
        <v>6.44</v>
      </c>
      <c r="D2758" s="3">
        <f t="shared" si="387"/>
        <v>19.447187500000002</v>
      </c>
      <c r="E2758" s="3">
        <f>MAX(B2758 - D2758/Inputs!$B$5, 0)</f>
        <v>17.690923295454542</v>
      </c>
      <c r="F2758" s="3">
        <f>MAX(D2758*Inputs!$B$5 - B2758, 0)</f>
        <v>0</v>
      </c>
      <c r="G2758" s="3">
        <f t="shared" si="388"/>
        <v>6.44</v>
      </c>
      <c r="H2758" t="str">
        <f t="shared" si="389"/>
        <v>Discharge</v>
      </c>
      <c r="I2758" s="3">
        <f t="shared" si="394"/>
        <v>158.77939109773115</v>
      </c>
      <c r="J2758" s="3">
        <f t="shared" si="395"/>
        <v>170</v>
      </c>
      <c r="K2758" s="3">
        <f>MIN(Inputs!$B$2, (Inputs!$B$8 - I2758)/Inputs!$B$9)</f>
        <v>170</v>
      </c>
      <c r="L2758" s="3">
        <f>MAX(MIN(Inputs!$B$2, I2758*Inputs!$B$10, Inputs!$B$8*Inputs!$B$4 - J2758), 0)</f>
        <v>148.94827166799323</v>
      </c>
      <c r="M2758" s="3">
        <f t="shared" si="390"/>
        <v>0</v>
      </c>
      <c r="N2758" s="3">
        <f t="shared" si="391"/>
        <v>148.94827166799323</v>
      </c>
      <c r="O2758" s="3">
        <f>IF(H2758="Reg", MIN(Inputs!$B$2, I2758*Inputs!$B$10, (Inputs!$B$8-I2758)/Inputs!$B$9), 0)</f>
        <v>0</v>
      </c>
      <c r="P2758" s="3">
        <f t="shared" si="392"/>
        <v>5926.6517296694501</v>
      </c>
      <c r="Q2758" s="3">
        <f t="shared" si="393"/>
        <v>0</v>
      </c>
      <c r="R2758" s="3">
        <f>I2758 + M2758*Inputs!$B$9 - N2758/Inputs!$B$10</f>
        <v>0</v>
      </c>
    </row>
    <row r="2759" spans="1:18" x14ac:dyDescent="0.3">
      <c r="A2759" s="4">
        <v>46137.875</v>
      </c>
      <c r="B2759" s="3">
        <v>29.762499999999999</v>
      </c>
      <c r="C2759" s="3">
        <v>1.49</v>
      </c>
      <c r="D2759" s="3">
        <f t="shared" si="387"/>
        <v>19.447187500000002</v>
      </c>
      <c r="E2759" s="3">
        <f>MAX(B2759 - D2759/Inputs!$B$5, 0)</f>
        <v>7.6634232954545425</v>
      </c>
      <c r="F2759" s="3">
        <f>MAX(D2759*Inputs!$B$5 - B2759, 0)</f>
        <v>0</v>
      </c>
      <c r="G2759" s="3">
        <f t="shared" si="388"/>
        <v>1.49</v>
      </c>
      <c r="H2759" t="str">
        <f t="shared" si="389"/>
        <v>Discharge</v>
      </c>
      <c r="I2759" s="3">
        <f t="shared" si="394"/>
        <v>0</v>
      </c>
      <c r="J2759" s="3">
        <f t="shared" si="395"/>
        <v>318.94827166799325</v>
      </c>
      <c r="K2759" s="3">
        <f>MIN(Inputs!$B$2, (Inputs!$B$8 - I2759)/Inputs!$B$9)</f>
        <v>170</v>
      </c>
      <c r="L2759" s="3">
        <f>MAX(MIN(Inputs!$B$2, I2759*Inputs!$B$10, Inputs!$B$8*Inputs!$B$4 - J2759), 0)</f>
        <v>0</v>
      </c>
      <c r="M2759" s="3">
        <f t="shared" si="390"/>
        <v>0</v>
      </c>
      <c r="N2759" s="3">
        <f t="shared" si="391"/>
        <v>0</v>
      </c>
      <c r="O2759" s="3">
        <f>IF(H2759="Reg", MIN(Inputs!$B$2, I2759*Inputs!$B$10, (Inputs!$B$8-I2759)/Inputs!$B$9), 0)</f>
        <v>0</v>
      </c>
      <c r="P2759" s="3">
        <f t="shared" si="392"/>
        <v>0</v>
      </c>
      <c r="Q2759" s="3">
        <f t="shared" si="393"/>
        <v>0</v>
      </c>
      <c r="R2759" s="3">
        <f>I2759 + M2759*Inputs!$B$9 - N2759/Inputs!$B$10</f>
        <v>0</v>
      </c>
    </row>
    <row r="2760" spans="1:18" x14ac:dyDescent="0.3">
      <c r="A2760" s="4">
        <v>46137.916666666657</v>
      </c>
      <c r="B2760" s="3">
        <v>21.305</v>
      </c>
      <c r="C2760" s="3">
        <v>1</v>
      </c>
      <c r="D2760" s="3">
        <f t="shared" si="387"/>
        <v>19.447187500000002</v>
      </c>
      <c r="E2760" s="3">
        <f>MAX(B2760 - D2760/Inputs!$B$5, 0)</f>
        <v>0</v>
      </c>
      <c r="F2760" s="3">
        <f>MAX(D2760*Inputs!$B$5 - B2760, 0)</f>
        <v>0</v>
      </c>
      <c r="G2760" s="3">
        <f t="shared" si="388"/>
        <v>1</v>
      </c>
      <c r="H2760" t="str">
        <f t="shared" si="389"/>
        <v>Reg</v>
      </c>
      <c r="I2760" s="3">
        <f t="shared" si="394"/>
        <v>0</v>
      </c>
      <c r="J2760" s="3">
        <f t="shared" si="395"/>
        <v>318.94827166799325</v>
      </c>
      <c r="K2760" s="3">
        <f>MIN(Inputs!$B$2, (Inputs!$B$8 - I2760)/Inputs!$B$9)</f>
        <v>170</v>
      </c>
      <c r="L2760" s="3">
        <f>MAX(MIN(Inputs!$B$2, I2760*Inputs!$B$10, Inputs!$B$8*Inputs!$B$4 - J2760), 0)</f>
        <v>0</v>
      </c>
      <c r="M2760" s="3">
        <f t="shared" si="390"/>
        <v>0</v>
      </c>
      <c r="N2760" s="3">
        <f t="shared" si="391"/>
        <v>0</v>
      </c>
      <c r="O2760" s="3">
        <f>IF(H2760="Reg", MIN(Inputs!$B$2, I2760*Inputs!$B$10, (Inputs!$B$8-I2760)/Inputs!$B$9), 0)</f>
        <v>0</v>
      </c>
      <c r="P2760" s="3">
        <f t="shared" si="392"/>
        <v>0</v>
      </c>
      <c r="Q2760" s="3">
        <f t="shared" si="393"/>
        <v>0</v>
      </c>
      <c r="R2760" s="3">
        <f>I2760 + M2760*Inputs!$B$9 - N2760/Inputs!$B$10</f>
        <v>0</v>
      </c>
    </row>
    <row r="2761" spans="1:18" x14ac:dyDescent="0.3">
      <c r="A2761" s="4">
        <v>46137.958333333343</v>
      </c>
      <c r="B2761" s="3">
        <v>20.54</v>
      </c>
      <c r="C2761" s="3">
        <v>0.1</v>
      </c>
      <c r="D2761" s="3">
        <f t="shared" si="387"/>
        <v>19.447187500000002</v>
      </c>
      <c r="E2761" s="3">
        <f>MAX(B2761 - D2761/Inputs!$B$5, 0)</f>
        <v>0</v>
      </c>
      <c r="F2761" s="3">
        <f>MAX(D2761*Inputs!$B$5 - B2761, 0)</f>
        <v>0</v>
      </c>
      <c r="G2761" s="3">
        <f t="shared" si="388"/>
        <v>0.1</v>
      </c>
      <c r="H2761" t="str">
        <f t="shared" si="389"/>
        <v>Reg</v>
      </c>
      <c r="I2761" s="3">
        <f t="shared" si="394"/>
        <v>0</v>
      </c>
      <c r="J2761" s="3">
        <f t="shared" si="395"/>
        <v>318.94827166799325</v>
      </c>
      <c r="K2761" s="3">
        <f>MIN(Inputs!$B$2, (Inputs!$B$8 - I2761)/Inputs!$B$9)</f>
        <v>170</v>
      </c>
      <c r="L2761" s="3">
        <f>MAX(MIN(Inputs!$B$2, I2761*Inputs!$B$10, Inputs!$B$8*Inputs!$B$4 - J2761), 0)</f>
        <v>0</v>
      </c>
      <c r="M2761" s="3">
        <f t="shared" si="390"/>
        <v>0</v>
      </c>
      <c r="N2761" s="3">
        <f t="shared" si="391"/>
        <v>0</v>
      </c>
      <c r="O2761" s="3">
        <f>IF(H2761="Reg", MIN(Inputs!$B$2, I2761*Inputs!$B$10, (Inputs!$B$8-I2761)/Inputs!$B$9), 0)</f>
        <v>0</v>
      </c>
      <c r="P2761" s="3">
        <f t="shared" si="392"/>
        <v>0</v>
      </c>
      <c r="Q2761" s="3">
        <f t="shared" si="393"/>
        <v>0</v>
      </c>
      <c r="R2761" s="3">
        <f>I2761 + M2761*Inputs!$B$9 - N2761/Inputs!$B$10</f>
        <v>0</v>
      </c>
    </row>
    <row r="2762" spans="1:18" x14ac:dyDescent="0.3">
      <c r="A2762" s="4">
        <v>46138</v>
      </c>
      <c r="B2762" s="3">
        <v>26.082499999999996</v>
      </c>
      <c r="C2762" s="3">
        <v>0.1</v>
      </c>
      <c r="D2762" s="3">
        <f t="shared" si="387"/>
        <v>25.683958333333337</v>
      </c>
      <c r="E2762" s="3">
        <f>MAX(B2762 - D2762/Inputs!$B$5, 0)</f>
        <v>0</v>
      </c>
      <c r="F2762" s="3">
        <f>MAX(D2762*Inputs!$B$5 - B2762, 0)</f>
        <v>0</v>
      </c>
      <c r="G2762" s="3">
        <f t="shared" si="388"/>
        <v>0.1</v>
      </c>
      <c r="H2762" t="str">
        <f t="shared" si="389"/>
        <v>Reg</v>
      </c>
      <c r="I2762" s="3">
        <f t="shared" si="394"/>
        <v>0</v>
      </c>
      <c r="J2762" s="3">
        <f t="shared" si="395"/>
        <v>0</v>
      </c>
      <c r="K2762" s="3">
        <f>MIN(Inputs!$B$2, (Inputs!$B$8 - I2762)/Inputs!$B$9)</f>
        <v>170</v>
      </c>
      <c r="L2762" s="3">
        <f>MAX(MIN(Inputs!$B$2, I2762*Inputs!$B$10, Inputs!$B$8*Inputs!$B$4 - J2762), 0)</f>
        <v>0</v>
      </c>
      <c r="M2762" s="3">
        <f t="shared" si="390"/>
        <v>0</v>
      </c>
      <c r="N2762" s="3">
        <f t="shared" si="391"/>
        <v>0</v>
      </c>
      <c r="O2762" s="3">
        <f>IF(H2762="Reg", MIN(Inputs!$B$2, I2762*Inputs!$B$10, (Inputs!$B$8-I2762)/Inputs!$B$9), 0)</f>
        <v>0</v>
      </c>
      <c r="P2762" s="3">
        <f t="shared" si="392"/>
        <v>0</v>
      </c>
      <c r="Q2762" s="3">
        <f t="shared" si="393"/>
        <v>0</v>
      </c>
      <c r="R2762" s="3">
        <f>I2762 + M2762*Inputs!$B$9 - N2762/Inputs!$B$10</f>
        <v>0</v>
      </c>
    </row>
    <row r="2763" spans="1:18" x14ac:dyDescent="0.3">
      <c r="A2763" s="4">
        <v>46138.041666666657</v>
      </c>
      <c r="B2763" s="3">
        <v>38.314999999999998</v>
      </c>
      <c r="C2763" s="3">
        <v>7.0000000000000007E-2</v>
      </c>
      <c r="D2763" s="3">
        <f t="shared" si="387"/>
        <v>25.683958333333337</v>
      </c>
      <c r="E2763" s="3">
        <f>MAX(B2763 - D2763/Inputs!$B$5, 0)</f>
        <v>9.1286837121212052</v>
      </c>
      <c r="F2763" s="3">
        <f>MAX(D2763*Inputs!$B$5 - B2763, 0)</f>
        <v>0</v>
      </c>
      <c r="G2763" s="3">
        <f t="shared" si="388"/>
        <v>7.0000000000000007E-2</v>
      </c>
      <c r="H2763" t="str">
        <f t="shared" si="389"/>
        <v>Discharge</v>
      </c>
      <c r="I2763" s="3">
        <f t="shared" si="394"/>
        <v>0</v>
      </c>
      <c r="J2763" s="3">
        <f t="shared" si="395"/>
        <v>0</v>
      </c>
      <c r="K2763" s="3">
        <f>MIN(Inputs!$B$2, (Inputs!$B$8 - I2763)/Inputs!$B$9)</f>
        <v>170</v>
      </c>
      <c r="L2763" s="3">
        <f>MAX(MIN(Inputs!$B$2, I2763*Inputs!$B$10, Inputs!$B$8*Inputs!$B$4 - J2763), 0)</f>
        <v>0</v>
      </c>
      <c r="M2763" s="3">
        <f t="shared" si="390"/>
        <v>0</v>
      </c>
      <c r="N2763" s="3">
        <f t="shared" si="391"/>
        <v>0</v>
      </c>
      <c r="O2763" s="3">
        <f>IF(H2763="Reg", MIN(Inputs!$B$2, I2763*Inputs!$B$10, (Inputs!$B$8-I2763)/Inputs!$B$9), 0)</f>
        <v>0</v>
      </c>
      <c r="P2763" s="3">
        <f t="shared" si="392"/>
        <v>0</v>
      </c>
      <c r="Q2763" s="3">
        <f t="shared" si="393"/>
        <v>0</v>
      </c>
      <c r="R2763" s="3">
        <f>I2763 + M2763*Inputs!$B$9 - N2763/Inputs!$B$10</f>
        <v>0</v>
      </c>
    </row>
    <row r="2764" spans="1:18" x14ac:dyDescent="0.3">
      <c r="A2764" s="4">
        <v>46138.083333333343</v>
      </c>
      <c r="B2764" s="3">
        <v>31.82</v>
      </c>
      <c r="C2764" s="3">
        <v>0.13</v>
      </c>
      <c r="D2764" s="3">
        <f t="shared" si="387"/>
        <v>25.683958333333337</v>
      </c>
      <c r="E2764" s="3">
        <f>MAX(B2764 - D2764/Inputs!$B$5, 0)</f>
        <v>2.6336837121212078</v>
      </c>
      <c r="F2764" s="3">
        <f>MAX(D2764*Inputs!$B$5 - B2764, 0)</f>
        <v>0</v>
      </c>
      <c r="G2764" s="3">
        <f t="shared" si="388"/>
        <v>0.13</v>
      </c>
      <c r="H2764" t="str">
        <f t="shared" si="389"/>
        <v>Discharge</v>
      </c>
      <c r="I2764" s="3">
        <f t="shared" si="394"/>
        <v>0</v>
      </c>
      <c r="J2764" s="3">
        <f t="shared" si="395"/>
        <v>0</v>
      </c>
      <c r="K2764" s="3">
        <f>MIN(Inputs!$B$2, (Inputs!$B$8 - I2764)/Inputs!$B$9)</f>
        <v>170</v>
      </c>
      <c r="L2764" s="3">
        <f>MAX(MIN(Inputs!$B$2, I2764*Inputs!$B$10, Inputs!$B$8*Inputs!$B$4 - J2764), 0)</f>
        <v>0</v>
      </c>
      <c r="M2764" s="3">
        <f t="shared" si="390"/>
        <v>0</v>
      </c>
      <c r="N2764" s="3">
        <f t="shared" si="391"/>
        <v>0</v>
      </c>
      <c r="O2764" s="3">
        <f>IF(H2764="Reg", MIN(Inputs!$B$2, I2764*Inputs!$B$10, (Inputs!$B$8-I2764)/Inputs!$B$9), 0)</f>
        <v>0</v>
      </c>
      <c r="P2764" s="3">
        <f t="shared" si="392"/>
        <v>0</v>
      </c>
      <c r="Q2764" s="3">
        <f t="shared" si="393"/>
        <v>0</v>
      </c>
      <c r="R2764" s="3">
        <f>I2764 + M2764*Inputs!$B$9 - N2764/Inputs!$B$10</f>
        <v>0</v>
      </c>
    </row>
    <row r="2765" spans="1:18" x14ac:dyDescent="0.3">
      <c r="A2765" s="4">
        <v>46138.125</v>
      </c>
      <c r="B2765" s="3">
        <v>29.305</v>
      </c>
      <c r="C2765" s="3">
        <v>0.1</v>
      </c>
      <c r="D2765" s="3">
        <f t="shared" si="387"/>
        <v>25.683958333333337</v>
      </c>
      <c r="E2765" s="3">
        <f>MAX(B2765 - D2765/Inputs!$B$5, 0)</f>
        <v>0.11868371212120721</v>
      </c>
      <c r="F2765" s="3">
        <f>MAX(D2765*Inputs!$B$5 - B2765, 0)</f>
        <v>0</v>
      </c>
      <c r="G2765" s="3">
        <f t="shared" si="388"/>
        <v>0.1</v>
      </c>
      <c r="H2765" t="str">
        <f t="shared" si="389"/>
        <v>Discharge</v>
      </c>
      <c r="I2765" s="3">
        <f t="shared" si="394"/>
        <v>0</v>
      </c>
      <c r="J2765" s="3">
        <f t="shared" si="395"/>
        <v>0</v>
      </c>
      <c r="K2765" s="3">
        <f>MIN(Inputs!$B$2, (Inputs!$B$8 - I2765)/Inputs!$B$9)</f>
        <v>170</v>
      </c>
      <c r="L2765" s="3">
        <f>MAX(MIN(Inputs!$B$2, I2765*Inputs!$B$10, Inputs!$B$8*Inputs!$B$4 - J2765), 0)</f>
        <v>0</v>
      </c>
      <c r="M2765" s="3">
        <f t="shared" si="390"/>
        <v>0</v>
      </c>
      <c r="N2765" s="3">
        <f t="shared" si="391"/>
        <v>0</v>
      </c>
      <c r="O2765" s="3">
        <f>IF(H2765="Reg", MIN(Inputs!$B$2, I2765*Inputs!$B$10, (Inputs!$B$8-I2765)/Inputs!$B$9), 0)</f>
        <v>0</v>
      </c>
      <c r="P2765" s="3">
        <f t="shared" si="392"/>
        <v>0</v>
      </c>
      <c r="Q2765" s="3">
        <f t="shared" si="393"/>
        <v>0</v>
      </c>
      <c r="R2765" s="3">
        <f>I2765 + M2765*Inputs!$B$9 - N2765/Inputs!$B$10</f>
        <v>0</v>
      </c>
    </row>
    <row r="2766" spans="1:18" x14ac:dyDescent="0.3">
      <c r="A2766" s="4">
        <v>46138.166666666657</v>
      </c>
      <c r="B2766" s="3">
        <v>28.009999999999998</v>
      </c>
      <c r="C2766" s="3">
        <v>0.37</v>
      </c>
      <c r="D2766" s="3">
        <f t="shared" si="387"/>
        <v>25.683958333333337</v>
      </c>
      <c r="E2766" s="3">
        <f>MAX(B2766 - D2766/Inputs!$B$5, 0)</f>
        <v>0</v>
      </c>
      <c r="F2766" s="3">
        <f>MAX(D2766*Inputs!$B$5 - B2766, 0)</f>
        <v>0</v>
      </c>
      <c r="G2766" s="3">
        <f t="shared" si="388"/>
        <v>0.37</v>
      </c>
      <c r="H2766" t="str">
        <f t="shared" si="389"/>
        <v>Reg</v>
      </c>
      <c r="I2766" s="3">
        <f t="shared" si="394"/>
        <v>0</v>
      </c>
      <c r="J2766" s="3">
        <f t="shared" si="395"/>
        <v>0</v>
      </c>
      <c r="K2766" s="3">
        <f>MIN(Inputs!$B$2, (Inputs!$B$8 - I2766)/Inputs!$B$9)</f>
        <v>170</v>
      </c>
      <c r="L2766" s="3">
        <f>MAX(MIN(Inputs!$B$2, I2766*Inputs!$B$10, Inputs!$B$8*Inputs!$B$4 - J2766), 0)</f>
        <v>0</v>
      </c>
      <c r="M2766" s="3">
        <f t="shared" si="390"/>
        <v>0</v>
      </c>
      <c r="N2766" s="3">
        <f t="shared" si="391"/>
        <v>0</v>
      </c>
      <c r="O2766" s="3">
        <f>IF(H2766="Reg", MIN(Inputs!$B$2, I2766*Inputs!$B$10, (Inputs!$B$8-I2766)/Inputs!$B$9), 0)</f>
        <v>0</v>
      </c>
      <c r="P2766" s="3">
        <f t="shared" si="392"/>
        <v>0</v>
      </c>
      <c r="Q2766" s="3">
        <f t="shared" si="393"/>
        <v>0</v>
      </c>
      <c r="R2766" s="3">
        <f>I2766 + M2766*Inputs!$B$9 - N2766/Inputs!$B$10</f>
        <v>0</v>
      </c>
    </row>
    <row r="2767" spans="1:18" x14ac:dyDescent="0.3">
      <c r="A2767" s="4">
        <v>46138.208333333343</v>
      </c>
      <c r="B2767" s="3">
        <v>27.2225</v>
      </c>
      <c r="C2767" s="3">
        <v>0.5</v>
      </c>
      <c r="D2767" s="3">
        <f t="shared" si="387"/>
        <v>25.683958333333337</v>
      </c>
      <c r="E2767" s="3">
        <f>MAX(B2767 - D2767/Inputs!$B$5, 0)</f>
        <v>0</v>
      </c>
      <c r="F2767" s="3">
        <f>MAX(D2767*Inputs!$B$5 - B2767, 0)</f>
        <v>0</v>
      </c>
      <c r="G2767" s="3">
        <f t="shared" si="388"/>
        <v>0.5</v>
      </c>
      <c r="H2767" t="str">
        <f t="shared" si="389"/>
        <v>Reg</v>
      </c>
      <c r="I2767" s="3">
        <f t="shared" si="394"/>
        <v>0</v>
      </c>
      <c r="J2767" s="3">
        <f t="shared" si="395"/>
        <v>0</v>
      </c>
      <c r="K2767" s="3">
        <f>MIN(Inputs!$B$2, (Inputs!$B$8 - I2767)/Inputs!$B$9)</f>
        <v>170</v>
      </c>
      <c r="L2767" s="3">
        <f>MAX(MIN(Inputs!$B$2, I2767*Inputs!$B$10, Inputs!$B$8*Inputs!$B$4 - J2767), 0)</f>
        <v>0</v>
      </c>
      <c r="M2767" s="3">
        <f t="shared" si="390"/>
        <v>0</v>
      </c>
      <c r="N2767" s="3">
        <f t="shared" si="391"/>
        <v>0</v>
      </c>
      <c r="O2767" s="3">
        <f>IF(H2767="Reg", MIN(Inputs!$B$2, I2767*Inputs!$B$10, (Inputs!$B$8-I2767)/Inputs!$B$9), 0)</f>
        <v>0</v>
      </c>
      <c r="P2767" s="3">
        <f t="shared" si="392"/>
        <v>0</v>
      </c>
      <c r="Q2767" s="3">
        <f t="shared" si="393"/>
        <v>0</v>
      </c>
      <c r="R2767" s="3">
        <f>I2767 + M2767*Inputs!$B$9 - N2767/Inputs!$B$10</f>
        <v>0</v>
      </c>
    </row>
    <row r="2768" spans="1:18" x14ac:dyDescent="0.3">
      <c r="A2768" s="4">
        <v>46138.25</v>
      </c>
      <c r="B2768" s="3">
        <v>27.652500000000003</v>
      </c>
      <c r="C2768" s="3">
        <v>1</v>
      </c>
      <c r="D2768" s="3">
        <f t="shared" si="387"/>
        <v>25.683958333333337</v>
      </c>
      <c r="E2768" s="3">
        <f>MAX(B2768 - D2768/Inputs!$B$5, 0)</f>
        <v>0</v>
      </c>
      <c r="F2768" s="3">
        <f>MAX(D2768*Inputs!$B$5 - B2768, 0)</f>
        <v>0</v>
      </c>
      <c r="G2768" s="3">
        <f t="shared" si="388"/>
        <v>1</v>
      </c>
      <c r="H2768" t="str">
        <f t="shared" si="389"/>
        <v>Reg</v>
      </c>
      <c r="I2768" s="3">
        <f t="shared" si="394"/>
        <v>0</v>
      </c>
      <c r="J2768" s="3">
        <f t="shared" si="395"/>
        <v>0</v>
      </c>
      <c r="K2768" s="3">
        <f>MIN(Inputs!$B$2, (Inputs!$B$8 - I2768)/Inputs!$B$9)</f>
        <v>170</v>
      </c>
      <c r="L2768" s="3">
        <f>MAX(MIN(Inputs!$B$2, I2768*Inputs!$B$10, Inputs!$B$8*Inputs!$B$4 - J2768), 0)</f>
        <v>0</v>
      </c>
      <c r="M2768" s="3">
        <f t="shared" si="390"/>
        <v>0</v>
      </c>
      <c r="N2768" s="3">
        <f t="shared" si="391"/>
        <v>0</v>
      </c>
      <c r="O2768" s="3">
        <f>IF(H2768="Reg", MIN(Inputs!$B$2, I2768*Inputs!$B$10, (Inputs!$B$8-I2768)/Inputs!$B$9), 0)</f>
        <v>0</v>
      </c>
      <c r="P2768" s="3">
        <f t="shared" si="392"/>
        <v>0</v>
      </c>
      <c r="Q2768" s="3">
        <f t="shared" si="393"/>
        <v>0</v>
      </c>
      <c r="R2768" s="3">
        <f>I2768 + M2768*Inputs!$B$9 - N2768/Inputs!$B$10</f>
        <v>0</v>
      </c>
    </row>
    <row r="2769" spans="1:18" x14ac:dyDescent="0.3">
      <c r="A2769" s="4">
        <v>46138.291666666657</v>
      </c>
      <c r="B2769" s="3">
        <v>29.345000000000002</v>
      </c>
      <c r="C2769" s="3">
        <v>3.67</v>
      </c>
      <c r="D2769" s="3">
        <f t="shared" si="387"/>
        <v>25.683958333333337</v>
      </c>
      <c r="E2769" s="3">
        <f>MAX(B2769 - D2769/Inputs!$B$5, 0)</f>
        <v>0.15868371212120991</v>
      </c>
      <c r="F2769" s="3">
        <f>MAX(D2769*Inputs!$B$5 - B2769, 0)</f>
        <v>0</v>
      </c>
      <c r="G2769" s="3">
        <f t="shared" si="388"/>
        <v>3.67</v>
      </c>
      <c r="H2769" t="str">
        <f t="shared" si="389"/>
        <v>Reg</v>
      </c>
      <c r="I2769" s="3">
        <f t="shared" si="394"/>
        <v>0</v>
      </c>
      <c r="J2769" s="3">
        <f t="shared" si="395"/>
        <v>0</v>
      </c>
      <c r="K2769" s="3">
        <f>MIN(Inputs!$B$2, (Inputs!$B$8 - I2769)/Inputs!$B$9)</f>
        <v>170</v>
      </c>
      <c r="L2769" s="3">
        <f>MAX(MIN(Inputs!$B$2, I2769*Inputs!$B$10, Inputs!$B$8*Inputs!$B$4 - J2769), 0)</f>
        <v>0</v>
      </c>
      <c r="M2769" s="3">
        <f t="shared" si="390"/>
        <v>0</v>
      </c>
      <c r="N2769" s="3">
        <f t="shared" si="391"/>
        <v>0</v>
      </c>
      <c r="O2769" s="3">
        <f>IF(H2769="Reg", MIN(Inputs!$B$2, I2769*Inputs!$B$10, (Inputs!$B$8-I2769)/Inputs!$B$9), 0)</f>
        <v>0</v>
      </c>
      <c r="P2769" s="3">
        <f t="shared" si="392"/>
        <v>0</v>
      </c>
      <c r="Q2769" s="3">
        <f t="shared" si="393"/>
        <v>0</v>
      </c>
      <c r="R2769" s="3">
        <f>I2769 + M2769*Inputs!$B$9 - N2769/Inputs!$B$10</f>
        <v>0</v>
      </c>
    </row>
    <row r="2770" spans="1:18" x14ac:dyDescent="0.3">
      <c r="A2770" s="4">
        <v>46138.333333333343</v>
      </c>
      <c r="B2770" s="3">
        <v>26.567499999999999</v>
      </c>
      <c r="C2770" s="3">
        <v>1.86</v>
      </c>
      <c r="D2770" s="3">
        <f t="shared" si="387"/>
        <v>25.683958333333337</v>
      </c>
      <c r="E2770" s="3">
        <f>MAX(B2770 - D2770/Inputs!$B$5, 0)</f>
        <v>0</v>
      </c>
      <c r="F2770" s="3">
        <f>MAX(D2770*Inputs!$B$5 - B2770, 0)</f>
        <v>0</v>
      </c>
      <c r="G2770" s="3">
        <f t="shared" si="388"/>
        <v>1.86</v>
      </c>
      <c r="H2770" t="str">
        <f t="shared" si="389"/>
        <v>Reg</v>
      </c>
      <c r="I2770" s="3">
        <f t="shared" si="394"/>
        <v>0</v>
      </c>
      <c r="J2770" s="3">
        <f t="shared" si="395"/>
        <v>0</v>
      </c>
      <c r="K2770" s="3">
        <f>MIN(Inputs!$B$2, (Inputs!$B$8 - I2770)/Inputs!$B$9)</f>
        <v>170</v>
      </c>
      <c r="L2770" s="3">
        <f>MAX(MIN(Inputs!$B$2, I2770*Inputs!$B$10, Inputs!$B$8*Inputs!$B$4 - J2770), 0)</f>
        <v>0</v>
      </c>
      <c r="M2770" s="3">
        <f t="shared" si="390"/>
        <v>0</v>
      </c>
      <c r="N2770" s="3">
        <f t="shared" si="391"/>
        <v>0</v>
      </c>
      <c r="O2770" s="3">
        <f>IF(H2770="Reg", MIN(Inputs!$B$2, I2770*Inputs!$B$10, (Inputs!$B$8-I2770)/Inputs!$B$9), 0)</f>
        <v>0</v>
      </c>
      <c r="P2770" s="3">
        <f t="shared" si="392"/>
        <v>0</v>
      </c>
      <c r="Q2770" s="3">
        <f t="shared" si="393"/>
        <v>0</v>
      </c>
      <c r="R2770" s="3">
        <f>I2770 + M2770*Inputs!$B$9 - N2770/Inputs!$B$10</f>
        <v>0</v>
      </c>
    </row>
    <row r="2771" spans="1:18" x14ac:dyDescent="0.3">
      <c r="A2771" s="4">
        <v>46138.375</v>
      </c>
      <c r="B2771" s="3">
        <v>25.220000000000002</v>
      </c>
      <c r="C2771" s="3">
        <v>1</v>
      </c>
      <c r="D2771" s="3">
        <f t="shared" si="387"/>
        <v>25.683958333333337</v>
      </c>
      <c r="E2771" s="3">
        <f>MAX(B2771 - D2771/Inputs!$B$5, 0)</f>
        <v>0</v>
      </c>
      <c r="F2771" s="3">
        <f>MAX(D2771*Inputs!$B$5 - B2771, 0)</f>
        <v>0</v>
      </c>
      <c r="G2771" s="3">
        <f t="shared" si="388"/>
        <v>1</v>
      </c>
      <c r="H2771" t="str">
        <f t="shared" si="389"/>
        <v>Reg</v>
      </c>
      <c r="I2771" s="3">
        <f t="shared" si="394"/>
        <v>0</v>
      </c>
      <c r="J2771" s="3">
        <f t="shared" si="395"/>
        <v>0</v>
      </c>
      <c r="K2771" s="3">
        <f>MIN(Inputs!$B$2, (Inputs!$B$8 - I2771)/Inputs!$B$9)</f>
        <v>170</v>
      </c>
      <c r="L2771" s="3">
        <f>MAX(MIN(Inputs!$B$2, I2771*Inputs!$B$10, Inputs!$B$8*Inputs!$B$4 - J2771), 0)</f>
        <v>0</v>
      </c>
      <c r="M2771" s="3">
        <f t="shared" si="390"/>
        <v>0</v>
      </c>
      <c r="N2771" s="3">
        <f t="shared" si="391"/>
        <v>0</v>
      </c>
      <c r="O2771" s="3">
        <f>IF(H2771="Reg", MIN(Inputs!$B$2, I2771*Inputs!$B$10, (Inputs!$B$8-I2771)/Inputs!$B$9), 0)</f>
        <v>0</v>
      </c>
      <c r="P2771" s="3">
        <f t="shared" si="392"/>
        <v>0</v>
      </c>
      <c r="Q2771" s="3">
        <f t="shared" si="393"/>
        <v>0</v>
      </c>
      <c r="R2771" s="3">
        <f>I2771 + M2771*Inputs!$B$9 - N2771/Inputs!$B$10</f>
        <v>0</v>
      </c>
    </row>
    <row r="2772" spans="1:18" x14ac:dyDescent="0.3">
      <c r="A2772" s="4">
        <v>46138.416666666657</v>
      </c>
      <c r="B2772" s="3">
        <v>26.107500000000002</v>
      </c>
      <c r="C2772" s="3">
        <v>0.97</v>
      </c>
      <c r="D2772" s="3">
        <f t="shared" si="387"/>
        <v>25.683958333333337</v>
      </c>
      <c r="E2772" s="3">
        <f>MAX(B2772 - D2772/Inputs!$B$5, 0)</f>
        <v>0</v>
      </c>
      <c r="F2772" s="3">
        <f>MAX(D2772*Inputs!$B$5 - B2772, 0)</f>
        <v>0</v>
      </c>
      <c r="G2772" s="3">
        <f t="shared" si="388"/>
        <v>0.97</v>
      </c>
      <c r="H2772" t="str">
        <f t="shared" si="389"/>
        <v>Reg</v>
      </c>
      <c r="I2772" s="3">
        <f t="shared" si="394"/>
        <v>0</v>
      </c>
      <c r="J2772" s="3">
        <f t="shared" si="395"/>
        <v>0</v>
      </c>
      <c r="K2772" s="3">
        <f>MIN(Inputs!$B$2, (Inputs!$B$8 - I2772)/Inputs!$B$9)</f>
        <v>170</v>
      </c>
      <c r="L2772" s="3">
        <f>MAX(MIN(Inputs!$B$2, I2772*Inputs!$B$10, Inputs!$B$8*Inputs!$B$4 - J2772), 0)</f>
        <v>0</v>
      </c>
      <c r="M2772" s="3">
        <f t="shared" si="390"/>
        <v>0</v>
      </c>
      <c r="N2772" s="3">
        <f t="shared" si="391"/>
        <v>0</v>
      </c>
      <c r="O2772" s="3">
        <f>IF(H2772="Reg", MIN(Inputs!$B$2, I2772*Inputs!$B$10, (Inputs!$B$8-I2772)/Inputs!$B$9), 0)</f>
        <v>0</v>
      </c>
      <c r="P2772" s="3">
        <f t="shared" si="392"/>
        <v>0</v>
      </c>
      <c r="Q2772" s="3">
        <f t="shared" si="393"/>
        <v>0</v>
      </c>
      <c r="R2772" s="3">
        <f>I2772 + M2772*Inputs!$B$9 - N2772/Inputs!$B$10</f>
        <v>0</v>
      </c>
    </row>
    <row r="2773" spans="1:18" x14ac:dyDescent="0.3">
      <c r="A2773" s="4">
        <v>46138.458333333343</v>
      </c>
      <c r="B2773" s="3">
        <v>23.524999999999999</v>
      </c>
      <c r="C2773" s="3">
        <v>0.55000000000000004</v>
      </c>
      <c r="D2773" s="3">
        <f t="shared" si="387"/>
        <v>25.683958333333337</v>
      </c>
      <c r="E2773" s="3">
        <f>MAX(B2773 - D2773/Inputs!$B$5, 0)</f>
        <v>0</v>
      </c>
      <c r="F2773" s="3">
        <f>MAX(D2773*Inputs!$B$5 - B2773, 0)</f>
        <v>0</v>
      </c>
      <c r="G2773" s="3">
        <f t="shared" si="388"/>
        <v>0.55000000000000004</v>
      </c>
      <c r="H2773" t="str">
        <f t="shared" si="389"/>
        <v>Reg</v>
      </c>
      <c r="I2773" s="3">
        <f t="shared" si="394"/>
        <v>0</v>
      </c>
      <c r="J2773" s="3">
        <f t="shared" si="395"/>
        <v>0</v>
      </c>
      <c r="K2773" s="3">
        <f>MIN(Inputs!$B$2, (Inputs!$B$8 - I2773)/Inputs!$B$9)</f>
        <v>170</v>
      </c>
      <c r="L2773" s="3">
        <f>MAX(MIN(Inputs!$B$2, I2773*Inputs!$B$10, Inputs!$B$8*Inputs!$B$4 - J2773), 0)</f>
        <v>0</v>
      </c>
      <c r="M2773" s="3">
        <f t="shared" si="390"/>
        <v>0</v>
      </c>
      <c r="N2773" s="3">
        <f t="shared" si="391"/>
        <v>0</v>
      </c>
      <c r="O2773" s="3">
        <f>IF(H2773="Reg", MIN(Inputs!$B$2, I2773*Inputs!$B$10, (Inputs!$B$8-I2773)/Inputs!$B$9), 0)</f>
        <v>0</v>
      </c>
      <c r="P2773" s="3">
        <f t="shared" si="392"/>
        <v>0</v>
      </c>
      <c r="Q2773" s="3">
        <f t="shared" si="393"/>
        <v>0</v>
      </c>
      <c r="R2773" s="3">
        <f>I2773 + M2773*Inputs!$B$9 - N2773/Inputs!$B$10</f>
        <v>0</v>
      </c>
    </row>
    <row r="2774" spans="1:18" x14ac:dyDescent="0.3">
      <c r="A2774" s="4">
        <v>46138.5</v>
      </c>
      <c r="B2774" s="3">
        <v>21.4</v>
      </c>
      <c r="C2774" s="3">
        <v>0.9</v>
      </c>
      <c r="D2774" s="3">
        <f t="shared" si="387"/>
        <v>25.683958333333337</v>
      </c>
      <c r="E2774" s="3">
        <f>MAX(B2774 - D2774/Inputs!$B$5, 0)</f>
        <v>0</v>
      </c>
      <c r="F2774" s="3">
        <f>MAX(D2774*Inputs!$B$5 - B2774, 0)</f>
        <v>1.2018833333333383</v>
      </c>
      <c r="G2774" s="3">
        <f t="shared" si="388"/>
        <v>0.9</v>
      </c>
      <c r="H2774" t="str">
        <f t="shared" si="389"/>
        <v>Charge</v>
      </c>
      <c r="I2774" s="3">
        <f t="shared" si="394"/>
        <v>0</v>
      </c>
      <c r="J2774" s="3">
        <f t="shared" si="395"/>
        <v>0</v>
      </c>
      <c r="K2774" s="3">
        <f>MIN(Inputs!$B$2, (Inputs!$B$8 - I2774)/Inputs!$B$9)</f>
        <v>170</v>
      </c>
      <c r="L2774" s="3">
        <f>MAX(MIN(Inputs!$B$2, I2774*Inputs!$B$10, Inputs!$B$8*Inputs!$B$4 - J2774), 0)</f>
        <v>0</v>
      </c>
      <c r="M2774" s="3">
        <f t="shared" si="390"/>
        <v>170</v>
      </c>
      <c r="N2774" s="3">
        <f t="shared" si="391"/>
        <v>0</v>
      </c>
      <c r="O2774" s="3">
        <f>IF(H2774="Reg", MIN(Inputs!$B$2, I2774*Inputs!$B$10, (Inputs!$B$8-I2774)/Inputs!$B$9), 0)</f>
        <v>0</v>
      </c>
      <c r="P2774" s="3">
        <f t="shared" si="392"/>
        <v>-3637.9999999999995</v>
      </c>
      <c r="Q2774" s="3">
        <f t="shared" si="393"/>
        <v>0</v>
      </c>
      <c r="R2774" s="3">
        <f>I2774 + M2774*Inputs!$B$9 - N2774/Inputs!$B$10</f>
        <v>159.4741358339966</v>
      </c>
    </row>
    <row r="2775" spans="1:18" x14ac:dyDescent="0.3">
      <c r="A2775" s="4">
        <v>46138.541666666657</v>
      </c>
      <c r="B2775" s="3">
        <v>17.247500000000002</v>
      </c>
      <c r="C2775" s="3">
        <v>1</v>
      </c>
      <c r="D2775" s="3">
        <f t="shared" si="387"/>
        <v>25.683958333333337</v>
      </c>
      <c r="E2775" s="3">
        <f>MAX(B2775 - D2775/Inputs!$B$5, 0)</f>
        <v>0</v>
      </c>
      <c r="F2775" s="3">
        <f>MAX(D2775*Inputs!$B$5 - B2775, 0)</f>
        <v>5.3543833333333346</v>
      </c>
      <c r="G2775" s="3">
        <f t="shared" si="388"/>
        <v>1</v>
      </c>
      <c r="H2775" t="str">
        <f t="shared" si="389"/>
        <v>Charge</v>
      </c>
      <c r="I2775" s="3">
        <f t="shared" si="394"/>
        <v>159.4741358339966</v>
      </c>
      <c r="J2775" s="3">
        <f t="shared" si="395"/>
        <v>0</v>
      </c>
      <c r="K2775" s="3">
        <f>MIN(Inputs!$B$2, (Inputs!$B$8 - I2775)/Inputs!$B$9)</f>
        <v>170</v>
      </c>
      <c r="L2775" s="3">
        <f>MAX(MIN(Inputs!$B$2, I2775*Inputs!$B$10, Inputs!$B$8*Inputs!$B$4 - J2775), 0)</f>
        <v>149.6</v>
      </c>
      <c r="M2775" s="3">
        <f t="shared" si="390"/>
        <v>170</v>
      </c>
      <c r="N2775" s="3">
        <f t="shared" si="391"/>
        <v>0</v>
      </c>
      <c r="O2775" s="3">
        <f>IF(H2775="Reg", MIN(Inputs!$B$2, I2775*Inputs!$B$10, (Inputs!$B$8-I2775)/Inputs!$B$9), 0)</f>
        <v>0</v>
      </c>
      <c r="P2775" s="3">
        <f t="shared" si="392"/>
        <v>-2932.0750000000003</v>
      </c>
      <c r="Q2775" s="3">
        <f t="shared" si="393"/>
        <v>0</v>
      </c>
      <c r="R2775" s="3">
        <f>I2775 + M2775*Inputs!$B$9 - N2775/Inputs!$B$10</f>
        <v>318.9482716679932</v>
      </c>
    </row>
    <row r="2776" spans="1:18" x14ac:dyDescent="0.3">
      <c r="A2776" s="4">
        <v>46138.583333333343</v>
      </c>
      <c r="B2776" s="3">
        <v>16.8675</v>
      </c>
      <c r="C2776" s="3">
        <v>1.1299999999999999</v>
      </c>
      <c r="D2776" s="3">
        <f t="shared" si="387"/>
        <v>25.683958333333337</v>
      </c>
      <c r="E2776" s="3">
        <f>MAX(B2776 - D2776/Inputs!$B$5, 0)</f>
        <v>0</v>
      </c>
      <c r="F2776" s="3">
        <f>MAX(D2776*Inputs!$B$5 - B2776, 0)</f>
        <v>5.7343833333333372</v>
      </c>
      <c r="G2776" s="3">
        <f t="shared" si="388"/>
        <v>1.1299999999999999</v>
      </c>
      <c r="H2776" t="str">
        <f t="shared" si="389"/>
        <v>Charge</v>
      </c>
      <c r="I2776" s="3">
        <f t="shared" si="394"/>
        <v>318.9482716679932</v>
      </c>
      <c r="J2776" s="3">
        <f t="shared" si="395"/>
        <v>0</v>
      </c>
      <c r="K2776" s="3">
        <f>MIN(Inputs!$B$2, (Inputs!$B$8 - I2776)/Inputs!$B$9)</f>
        <v>22.44121780453775</v>
      </c>
      <c r="L2776" s="3">
        <f>MAX(MIN(Inputs!$B$2, I2776*Inputs!$B$10, Inputs!$B$8*Inputs!$B$4 - J2776), 0)</f>
        <v>170</v>
      </c>
      <c r="M2776" s="3">
        <f t="shared" si="390"/>
        <v>22.44121780453775</v>
      </c>
      <c r="N2776" s="3">
        <f t="shared" si="391"/>
        <v>0</v>
      </c>
      <c r="O2776" s="3">
        <f>IF(H2776="Reg", MIN(Inputs!$B$2, I2776*Inputs!$B$10, (Inputs!$B$8-I2776)/Inputs!$B$9), 0)</f>
        <v>0</v>
      </c>
      <c r="P2776" s="3">
        <f t="shared" si="392"/>
        <v>-378.52724131804047</v>
      </c>
      <c r="Q2776" s="3">
        <f t="shared" si="393"/>
        <v>0</v>
      </c>
      <c r="R2776" s="3">
        <f>I2776 + M2776*Inputs!$B$9 - N2776/Inputs!$B$10</f>
        <v>340</v>
      </c>
    </row>
    <row r="2777" spans="1:18" x14ac:dyDescent="0.3">
      <c r="A2777" s="4">
        <v>46138.625</v>
      </c>
      <c r="B2777" s="3">
        <v>20.407500000000002</v>
      </c>
      <c r="C2777" s="3">
        <v>1</v>
      </c>
      <c r="D2777" s="3">
        <f t="shared" si="387"/>
        <v>25.683958333333337</v>
      </c>
      <c r="E2777" s="3">
        <f>MAX(B2777 - D2777/Inputs!$B$5, 0)</f>
        <v>0</v>
      </c>
      <c r="F2777" s="3">
        <f>MAX(D2777*Inputs!$B$5 - B2777, 0)</f>
        <v>2.1943833333333345</v>
      </c>
      <c r="G2777" s="3">
        <f t="shared" si="388"/>
        <v>1</v>
      </c>
      <c r="H2777" t="str">
        <f t="shared" si="389"/>
        <v>Charge</v>
      </c>
      <c r="I2777" s="3">
        <f t="shared" si="394"/>
        <v>340</v>
      </c>
      <c r="J2777" s="3">
        <f t="shared" si="395"/>
        <v>0</v>
      </c>
      <c r="K2777" s="3">
        <f>MIN(Inputs!$B$2, (Inputs!$B$8 - I2777)/Inputs!$B$9)</f>
        <v>0</v>
      </c>
      <c r="L2777" s="3">
        <f>MAX(MIN(Inputs!$B$2, I2777*Inputs!$B$10, Inputs!$B$8*Inputs!$B$4 - J2777), 0)</f>
        <v>170</v>
      </c>
      <c r="M2777" s="3">
        <f t="shared" si="390"/>
        <v>0</v>
      </c>
      <c r="N2777" s="3">
        <f t="shared" si="391"/>
        <v>0</v>
      </c>
      <c r="O2777" s="3">
        <f>IF(H2777="Reg", MIN(Inputs!$B$2, I2777*Inputs!$B$10, (Inputs!$B$8-I2777)/Inputs!$B$9), 0)</f>
        <v>0</v>
      </c>
      <c r="P2777" s="3">
        <f t="shared" si="392"/>
        <v>0</v>
      </c>
      <c r="Q2777" s="3">
        <f t="shared" si="393"/>
        <v>0</v>
      </c>
      <c r="R2777" s="3">
        <f>I2777 + M2777*Inputs!$B$9 - N2777/Inputs!$B$10</f>
        <v>340</v>
      </c>
    </row>
    <row r="2778" spans="1:18" x14ac:dyDescent="0.3">
      <c r="A2778" s="4">
        <v>46138.666666666657</v>
      </c>
      <c r="B2778" s="3">
        <v>23.425000000000001</v>
      </c>
      <c r="C2778" s="3">
        <v>1.1299999999999999</v>
      </c>
      <c r="D2778" s="3">
        <f t="shared" si="387"/>
        <v>25.683958333333337</v>
      </c>
      <c r="E2778" s="3">
        <f>MAX(B2778 - D2778/Inputs!$B$5, 0)</f>
        <v>0</v>
      </c>
      <c r="F2778" s="3">
        <f>MAX(D2778*Inputs!$B$5 - B2778, 0)</f>
        <v>0</v>
      </c>
      <c r="G2778" s="3">
        <f t="shared" si="388"/>
        <v>1.1299999999999999</v>
      </c>
      <c r="H2778" t="str">
        <f t="shared" si="389"/>
        <v>Reg</v>
      </c>
      <c r="I2778" s="3">
        <f t="shared" si="394"/>
        <v>340</v>
      </c>
      <c r="J2778" s="3">
        <f t="shared" si="395"/>
        <v>0</v>
      </c>
      <c r="K2778" s="3">
        <f>MIN(Inputs!$B$2, (Inputs!$B$8 - I2778)/Inputs!$B$9)</f>
        <v>0</v>
      </c>
      <c r="L2778" s="3">
        <f>MAX(MIN(Inputs!$B$2, I2778*Inputs!$B$10, Inputs!$B$8*Inputs!$B$4 - J2778), 0)</f>
        <v>170</v>
      </c>
      <c r="M2778" s="3">
        <f t="shared" si="390"/>
        <v>0</v>
      </c>
      <c r="N2778" s="3">
        <f t="shared" si="391"/>
        <v>0</v>
      </c>
      <c r="O2778" s="3">
        <f>IF(H2778="Reg", MIN(Inputs!$B$2, I2778*Inputs!$B$10, (Inputs!$B$8-I2778)/Inputs!$B$9), 0)</f>
        <v>0</v>
      </c>
      <c r="P2778" s="3">
        <f t="shared" si="392"/>
        <v>0</v>
      </c>
      <c r="Q2778" s="3">
        <f t="shared" si="393"/>
        <v>0</v>
      </c>
      <c r="R2778" s="3">
        <f>I2778 + M2778*Inputs!$B$9 - N2778/Inputs!$B$10</f>
        <v>340</v>
      </c>
    </row>
    <row r="2779" spans="1:18" x14ac:dyDescent="0.3">
      <c r="A2779" s="4">
        <v>46138.708333333343</v>
      </c>
      <c r="B2779" s="3">
        <v>22.322500000000002</v>
      </c>
      <c r="C2779" s="3">
        <v>1</v>
      </c>
      <c r="D2779" s="3">
        <f t="shared" si="387"/>
        <v>25.683958333333337</v>
      </c>
      <c r="E2779" s="3">
        <f>MAX(B2779 - D2779/Inputs!$B$5, 0)</f>
        <v>0</v>
      </c>
      <c r="F2779" s="3">
        <f>MAX(D2779*Inputs!$B$5 - B2779, 0)</f>
        <v>0.27938333333333532</v>
      </c>
      <c r="G2779" s="3">
        <f t="shared" si="388"/>
        <v>1</v>
      </c>
      <c r="H2779" t="str">
        <f t="shared" si="389"/>
        <v>Reg</v>
      </c>
      <c r="I2779" s="3">
        <f t="shared" si="394"/>
        <v>340</v>
      </c>
      <c r="J2779" s="3">
        <f t="shared" si="395"/>
        <v>0</v>
      </c>
      <c r="K2779" s="3">
        <f>MIN(Inputs!$B$2, (Inputs!$B$8 - I2779)/Inputs!$B$9)</f>
        <v>0</v>
      </c>
      <c r="L2779" s="3">
        <f>MAX(MIN(Inputs!$B$2, I2779*Inputs!$B$10, Inputs!$B$8*Inputs!$B$4 - J2779), 0)</f>
        <v>170</v>
      </c>
      <c r="M2779" s="3">
        <f t="shared" si="390"/>
        <v>0</v>
      </c>
      <c r="N2779" s="3">
        <f t="shared" si="391"/>
        <v>0</v>
      </c>
      <c r="O2779" s="3">
        <f>IF(H2779="Reg", MIN(Inputs!$B$2, I2779*Inputs!$B$10, (Inputs!$B$8-I2779)/Inputs!$B$9), 0)</f>
        <v>0</v>
      </c>
      <c r="P2779" s="3">
        <f t="shared" si="392"/>
        <v>0</v>
      </c>
      <c r="Q2779" s="3">
        <f t="shared" si="393"/>
        <v>0</v>
      </c>
      <c r="R2779" s="3">
        <f>I2779 + M2779*Inputs!$B$9 - N2779/Inputs!$B$10</f>
        <v>340</v>
      </c>
    </row>
    <row r="2780" spans="1:18" x14ac:dyDescent="0.3">
      <c r="A2780" s="4">
        <v>46138.75</v>
      </c>
      <c r="B2780" s="3">
        <v>22.840000000000003</v>
      </c>
      <c r="C2780" s="3">
        <v>15</v>
      </c>
      <c r="D2780" s="3">
        <f t="shared" si="387"/>
        <v>25.683958333333337</v>
      </c>
      <c r="E2780" s="3">
        <f>MAX(B2780 - D2780/Inputs!$B$5, 0)</f>
        <v>0</v>
      </c>
      <c r="F2780" s="3">
        <f>MAX(D2780*Inputs!$B$5 - B2780, 0)</f>
        <v>0</v>
      </c>
      <c r="G2780" s="3">
        <f t="shared" si="388"/>
        <v>15</v>
      </c>
      <c r="H2780" t="str">
        <f t="shared" si="389"/>
        <v>Reg</v>
      </c>
      <c r="I2780" s="3">
        <f t="shared" si="394"/>
        <v>340</v>
      </c>
      <c r="J2780" s="3">
        <f t="shared" si="395"/>
        <v>0</v>
      </c>
      <c r="K2780" s="3">
        <f>MIN(Inputs!$B$2, (Inputs!$B$8 - I2780)/Inputs!$B$9)</f>
        <v>0</v>
      </c>
      <c r="L2780" s="3">
        <f>MAX(MIN(Inputs!$B$2, I2780*Inputs!$B$10, Inputs!$B$8*Inputs!$B$4 - J2780), 0)</f>
        <v>170</v>
      </c>
      <c r="M2780" s="3">
        <f t="shared" si="390"/>
        <v>0</v>
      </c>
      <c r="N2780" s="3">
        <f t="shared" si="391"/>
        <v>0</v>
      </c>
      <c r="O2780" s="3">
        <f>IF(H2780="Reg", MIN(Inputs!$B$2, I2780*Inputs!$B$10, (Inputs!$B$8-I2780)/Inputs!$B$9), 0)</f>
        <v>0</v>
      </c>
      <c r="P2780" s="3">
        <f t="shared" si="392"/>
        <v>0</v>
      </c>
      <c r="Q2780" s="3">
        <f t="shared" si="393"/>
        <v>0</v>
      </c>
      <c r="R2780" s="3">
        <f>I2780 + M2780*Inputs!$B$9 - N2780/Inputs!$B$10</f>
        <v>340</v>
      </c>
    </row>
    <row r="2781" spans="1:18" x14ac:dyDescent="0.3">
      <c r="A2781" s="4">
        <v>46138.791666666657</v>
      </c>
      <c r="B2781" s="3">
        <v>30.407500000000002</v>
      </c>
      <c r="C2781" s="3">
        <v>19.11</v>
      </c>
      <c r="D2781" s="3">
        <f t="shared" si="387"/>
        <v>25.683958333333337</v>
      </c>
      <c r="E2781" s="3">
        <f>MAX(B2781 - D2781/Inputs!$B$5, 0)</f>
        <v>1.2211837121212099</v>
      </c>
      <c r="F2781" s="3">
        <f>MAX(D2781*Inputs!$B$5 - B2781, 0)</f>
        <v>0</v>
      </c>
      <c r="G2781" s="3">
        <f t="shared" si="388"/>
        <v>19.11</v>
      </c>
      <c r="H2781" t="str">
        <f t="shared" si="389"/>
        <v>Reg</v>
      </c>
      <c r="I2781" s="3">
        <f t="shared" si="394"/>
        <v>340</v>
      </c>
      <c r="J2781" s="3">
        <f t="shared" si="395"/>
        <v>0</v>
      </c>
      <c r="K2781" s="3">
        <f>MIN(Inputs!$B$2, (Inputs!$B$8 - I2781)/Inputs!$B$9)</f>
        <v>0</v>
      </c>
      <c r="L2781" s="3">
        <f>MAX(MIN(Inputs!$B$2, I2781*Inputs!$B$10, Inputs!$B$8*Inputs!$B$4 - J2781), 0)</f>
        <v>170</v>
      </c>
      <c r="M2781" s="3">
        <f t="shared" si="390"/>
        <v>0</v>
      </c>
      <c r="N2781" s="3">
        <f t="shared" si="391"/>
        <v>0</v>
      </c>
      <c r="O2781" s="3">
        <f>IF(H2781="Reg", MIN(Inputs!$B$2, I2781*Inputs!$B$10, (Inputs!$B$8-I2781)/Inputs!$B$9), 0)</f>
        <v>0</v>
      </c>
      <c r="P2781" s="3">
        <f t="shared" si="392"/>
        <v>0</v>
      </c>
      <c r="Q2781" s="3">
        <f t="shared" si="393"/>
        <v>0</v>
      </c>
      <c r="R2781" s="3">
        <f>I2781 + M2781*Inputs!$B$9 - N2781/Inputs!$B$10</f>
        <v>340</v>
      </c>
    </row>
    <row r="2782" spans="1:18" x14ac:dyDescent="0.3">
      <c r="A2782" s="4">
        <v>46138.833333333343</v>
      </c>
      <c r="B2782" s="3">
        <v>30.262499999999999</v>
      </c>
      <c r="C2782" s="3">
        <v>10</v>
      </c>
      <c r="D2782" s="3">
        <f t="shared" si="387"/>
        <v>25.683958333333337</v>
      </c>
      <c r="E2782" s="3">
        <f>MAX(B2782 - D2782/Inputs!$B$5, 0)</f>
        <v>1.0761837121212068</v>
      </c>
      <c r="F2782" s="3">
        <f>MAX(D2782*Inputs!$B$5 - B2782, 0)</f>
        <v>0</v>
      </c>
      <c r="G2782" s="3">
        <f t="shared" si="388"/>
        <v>10</v>
      </c>
      <c r="H2782" t="str">
        <f t="shared" si="389"/>
        <v>Reg</v>
      </c>
      <c r="I2782" s="3">
        <f t="shared" si="394"/>
        <v>340</v>
      </c>
      <c r="J2782" s="3">
        <f t="shared" si="395"/>
        <v>0</v>
      </c>
      <c r="K2782" s="3">
        <f>MIN(Inputs!$B$2, (Inputs!$B$8 - I2782)/Inputs!$B$9)</f>
        <v>0</v>
      </c>
      <c r="L2782" s="3">
        <f>MAX(MIN(Inputs!$B$2, I2782*Inputs!$B$10, Inputs!$B$8*Inputs!$B$4 - J2782), 0)</f>
        <v>170</v>
      </c>
      <c r="M2782" s="3">
        <f t="shared" si="390"/>
        <v>0</v>
      </c>
      <c r="N2782" s="3">
        <f t="shared" si="391"/>
        <v>0</v>
      </c>
      <c r="O2782" s="3">
        <f>IF(H2782="Reg", MIN(Inputs!$B$2, I2782*Inputs!$B$10, (Inputs!$B$8-I2782)/Inputs!$B$9), 0)</f>
        <v>0</v>
      </c>
      <c r="P2782" s="3">
        <f t="shared" si="392"/>
        <v>0</v>
      </c>
      <c r="Q2782" s="3">
        <f t="shared" si="393"/>
        <v>0</v>
      </c>
      <c r="R2782" s="3">
        <f>I2782 + M2782*Inputs!$B$9 - N2782/Inputs!$B$10</f>
        <v>340</v>
      </c>
    </row>
    <row r="2783" spans="1:18" x14ac:dyDescent="0.3">
      <c r="A2783" s="4">
        <v>46138.875</v>
      </c>
      <c r="B2783" s="3">
        <v>27.327500000000001</v>
      </c>
      <c r="C2783" s="3">
        <v>3.92</v>
      </c>
      <c r="D2783" s="3">
        <f t="shared" si="387"/>
        <v>25.683958333333337</v>
      </c>
      <c r="E2783" s="3">
        <f>MAX(B2783 - D2783/Inputs!$B$5, 0)</f>
        <v>0</v>
      </c>
      <c r="F2783" s="3">
        <f>MAX(D2783*Inputs!$B$5 - B2783, 0)</f>
        <v>0</v>
      </c>
      <c r="G2783" s="3">
        <f t="shared" si="388"/>
        <v>3.92</v>
      </c>
      <c r="H2783" t="str">
        <f t="shared" si="389"/>
        <v>Reg</v>
      </c>
      <c r="I2783" s="3">
        <f t="shared" si="394"/>
        <v>340</v>
      </c>
      <c r="J2783" s="3">
        <f t="shared" si="395"/>
        <v>0</v>
      </c>
      <c r="K2783" s="3">
        <f>MIN(Inputs!$B$2, (Inputs!$B$8 - I2783)/Inputs!$B$9)</f>
        <v>0</v>
      </c>
      <c r="L2783" s="3">
        <f>MAX(MIN(Inputs!$B$2, I2783*Inputs!$B$10, Inputs!$B$8*Inputs!$B$4 - J2783), 0)</f>
        <v>170</v>
      </c>
      <c r="M2783" s="3">
        <f t="shared" si="390"/>
        <v>0</v>
      </c>
      <c r="N2783" s="3">
        <f t="shared" si="391"/>
        <v>0</v>
      </c>
      <c r="O2783" s="3">
        <f>IF(H2783="Reg", MIN(Inputs!$B$2, I2783*Inputs!$B$10, (Inputs!$B$8-I2783)/Inputs!$B$9), 0)</f>
        <v>0</v>
      </c>
      <c r="P2783" s="3">
        <f t="shared" si="392"/>
        <v>0</v>
      </c>
      <c r="Q2783" s="3">
        <f t="shared" si="393"/>
        <v>0</v>
      </c>
      <c r="R2783" s="3">
        <f>I2783 + M2783*Inputs!$B$9 - N2783/Inputs!$B$10</f>
        <v>340</v>
      </c>
    </row>
    <row r="2784" spans="1:18" x14ac:dyDescent="0.3">
      <c r="A2784" s="4">
        <v>46138.916666666657</v>
      </c>
      <c r="B2784" s="3">
        <v>23.432500000000001</v>
      </c>
      <c r="C2784" s="3">
        <v>1.35</v>
      </c>
      <c r="D2784" s="3">
        <f t="shared" si="387"/>
        <v>25.683958333333337</v>
      </c>
      <c r="E2784" s="3">
        <f>MAX(B2784 - D2784/Inputs!$B$5, 0)</f>
        <v>0</v>
      </c>
      <c r="F2784" s="3">
        <f>MAX(D2784*Inputs!$B$5 - B2784, 0)</f>
        <v>0</v>
      </c>
      <c r="G2784" s="3">
        <f t="shared" si="388"/>
        <v>1.35</v>
      </c>
      <c r="H2784" t="str">
        <f t="shared" si="389"/>
        <v>Reg</v>
      </c>
      <c r="I2784" s="3">
        <f t="shared" si="394"/>
        <v>340</v>
      </c>
      <c r="J2784" s="3">
        <f t="shared" si="395"/>
        <v>0</v>
      </c>
      <c r="K2784" s="3">
        <f>MIN(Inputs!$B$2, (Inputs!$B$8 - I2784)/Inputs!$B$9)</f>
        <v>0</v>
      </c>
      <c r="L2784" s="3">
        <f>MAX(MIN(Inputs!$B$2, I2784*Inputs!$B$10, Inputs!$B$8*Inputs!$B$4 - J2784), 0)</f>
        <v>170</v>
      </c>
      <c r="M2784" s="3">
        <f t="shared" si="390"/>
        <v>0</v>
      </c>
      <c r="N2784" s="3">
        <f t="shared" si="391"/>
        <v>0</v>
      </c>
      <c r="O2784" s="3">
        <f>IF(H2784="Reg", MIN(Inputs!$B$2, I2784*Inputs!$B$10, (Inputs!$B$8-I2784)/Inputs!$B$9), 0)</f>
        <v>0</v>
      </c>
      <c r="P2784" s="3">
        <f t="shared" si="392"/>
        <v>0</v>
      </c>
      <c r="Q2784" s="3">
        <f t="shared" si="393"/>
        <v>0</v>
      </c>
      <c r="R2784" s="3">
        <f>I2784 + M2784*Inputs!$B$9 - N2784/Inputs!$B$10</f>
        <v>340</v>
      </c>
    </row>
    <row r="2785" spans="1:18" x14ac:dyDescent="0.3">
      <c r="A2785" s="4">
        <v>46138.958333333343</v>
      </c>
      <c r="B2785" s="3">
        <v>21.302499999999998</v>
      </c>
      <c r="C2785" s="3">
        <v>7.0000000000000007E-2</v>
      </c>
      <c r="D2785" s="3">
        <f t="shared" si="387"/>
        <v>25.683958333333337</v>
      </c>
      <c r="E2785" s="3">
        <f>MAX(B2785 - D2785/Inputs!$B$5, 0)</f>
        <v>0</v>
      </c>
      <c r="F2785" s="3">
        <f>MAX(D2785*Inputs!$B$5 - B2785, 0)</f>
        <v>1.2993833333333384</v>
      </c>
      <c r="G2785" s="3">
        <f t="shared" si="388"/>
        <v>7.0000000000000007E-2</v>
      </c>
      <c r="H2785" t="str">
        <f t="shared" si="389"/>
        <v>Charge</v>
      </c>
      <c r="I2785" s="3">
        <f t="shared" si="394"/>
        <v>340</v>
      </c>
      <c r="J2785" s="3">
        <f t="shared" si="395"/>
        <v>0</v>
      </c>
      <c r="K2785" s="3">
        <f>MIN(Inputs!$B$2, (Inputs!$B$8 - I2785)/Inputs!$B$9)</f>
        <v>0</v>
      </c>
      <c r="L2785" s="3">
        <f>MAX(MIN(Inputs!$B$2, I2785*Inputs!$B$10, Inputs!$B$8*Inputs!$B$4 - J2785), 0)</f>
        <v>170</v>
      </c>
      <c r="M2785" s="3">
        <f t="shared" si="390"/>
        <v>0</v>
      </c>
      <c r="N2785" s="3">
        <f t="shared" si="391"/>
        <v>0</v>
      </c>
      <c r="O2785" s="3">
        <f>IF(H2785="Reg", MIN(Inputs!$B$2, I2785*Inputs!$B$10, (Inputs!$B$8-I2785)/Inputs!$B$9), 0)</f>
        <v>0</v>
      </c>
      <c r="P2785" s="3">
        <f t="shared" si="392"/>
        <v>0</v>
      </c>
      <c r="Q2785" s="3">
        <f t="shared" si="393"/>
        <v>0</v>
      </c>
      <c r="R2785" s="3">
        <f>I2785 + M2785*Inputs!$B$9 - N2785/Inputs!$B$10</f>
        <v>340</v>
      </c>
    </row>
    <row r="2786" spans="1:18" x14ac:dyDescent="0.3">
      <c r="A2786" s="4">
        <v>46139</v>
      </c>
      <c r="B2786" s="3">
        <v>22.375</v>
      </c>
      <c r="C2786" s="3">
        <v>7.0000000000000007E-2</v>
      </c>
      <c r="D2786" s="3">
        <f t="shared" si="387"/>
        <v>33.373750000000001</v>
      </c>
      <c r="E2786" s="3">
        <f>MAX(B2786 - D2786/Inputs!$B$5, 0)</f>
        <v>0</v>
      </c>
      <c r="F2786" s="3">
        <f>MAX(D2786*Inputs!$B$5 - B2786, 0)</f>
        <v>6.9939</v>
      </c>
      <c r="G2786" s="3">
        <f t="shared" si="388"/>
        <v>7.0000000000000007E-2</v>
      </c>
      <c r="H2786" t="str">
        <f t="shared" si="389"/>
        <v>Charge</v>
      </c>
      <c r="I2786" s="3">
        <f t="shared" si="394"/>
        <v>340</v>
      </c>
      <c r="J2786" s="3">
        <f t="shared" si="395"/>
        <v>0</v>
      </c>
      <c r="K2786" s="3">
        <f>MIN(Inputs!$B$2, (Inputs!$B$8 - I2786)/Inputs!$B$9)</f>
        <v>0</v>
      </c>
      <c r="L2786" s="3">
        <f>MAX(MIN(Inputs!$B$2, I2786*Inputs!$B$10, Inputs!$B$8*Inputs!$B$4 - J2786), 0)</f>
        <v>170</v>
      </c>
      <c r="M2786" s="3">
        <f t="shared" si="390"/>
        <v>0</v>
      </c>
      <c r="N2786" s="3">
        <f t="shared" si="391"/>
        <v>0</v>
      </c>
      <c r="O2786" s="3">
        <f>IF(H2786="Reg", MIN(Inputs!$B$2, I2786*Inputs!$B$10, (Inputs!$B$8-I2786)/Inputs!$B$9), 0)</f>
        <v>0</v>
      </c>
      <c r="P2786" s="3">
        <f t="shared" si="392"/>
        <v>0</v>
      </c>
      <c r="Q2786" s="3">
        <f t="shared" si="393"/>
        <v>0</v>
      </c>
      <c r="R2786" s="3">
        <f>I2786 + M2786*Inputs!$B$9 - N2786/Inputs!$B$10</f>
        <v>340</v>
      </c>
    </row>
    <row r="2787" spans="1:18" x14ac:dyDescent="0.3">
      <c r="A2787" s="4">
        <v>46139.041666666657</v>
      </c>
      <c r="B2787" s="3">
        <v>32.585000000000001</v>
      </c>
      <c r="C2787" s="3">
        <v>0.06</v>
      </c>
      <c r="D2787" s="3">
        <f t="shared" si="387"/>
        <v>33.373750000000001</v>
      </c>
      <c r="E2787" s="3">
        <f>MAX(B2787 - D2787/Inputs!$B$5, 0)</f>
        <v>0</v>
      </c>
      <c r="F2787" s="3">
        <f>MAX(D2787*Inputs!$B$5 - B2787, 0)</f>
        <v>0</v>
      </c>
      <c r="G2787" s="3">
        <f t="shared" si="388"/>
        <v>0.06</v>
      </c>
      <c r="H2787" t="str">
        <f t="shared" si="389"/>
        <v>Reg</v>
      </c>
      <c r="I2787" s="3">
        <f t="shared" si="394"/>
        <v>340</v>
      </c>
      <c r="J2787" s="3">
        <f t="shared" si="395"/>
        <v>0</v>
      </c>
      <c r="K2787" s="3">
        <f>MIN(Inputs!$B$2, (Inputs!$B$8 - I2787)/Inputs!$B$9)</f>
        <v>0</v>
      </c>
      <c r="L2787" s="3">
        <f>MAX(MIN(Inputs!$B$2, I2787*Inputs!$B$10, Inputs!$B$8*Inputs!$B$4 - J2787), 0)</f>
        <v>170</v>
      </c>
      <c r="M2787" s="3">
        <f t="shared" si="390"/>
        <v>0</v>
      </c>
      <c r="N2787" s="3">
        <f t="shared" si="391"/>
        <v>0</v>
      </c>
      <c r="O2787" s="3">
        <f>IF(H2787="Reg", MIN(Inputs!$B$2, I2787*Inputs!$B$10, (Inputs!$B$8-I2787)/Inputs!$B$9), 0)</f>
        <v>0</v>
      </c>
      <c r="P2787" s="3">
        <f t="shared" si="392"/>
        <v>0</v>
      </c>
      <c r="Q2787" s="3">
        <f t="shared" si="393"/>
        <v>0</v>
      </c>
      <c r="R2787" s="3">
        <f>I2787 + M2787*Inputs!$B$9 - N2787/Inputs!$B$10</f>
        <v>340</v>
      </c>
    </row>
    <row r="2788" spans="1:18" x14ac:dyDescent="0.3">
      <c r="A2788" s="4">
        <v>46139.083333333343</v>
      </c>
      <c r="B2788" s="3">
        <v>29.204999999999998</v>
      </c>
      <c r="C2788" s="3">
        <v>0.08</v>
      </c>
      <c r="D2788" s="3">
        <f t="shared" si="387"/>
        <v>33.373750000000001</v>
      </c>
      <c r="E2788" s="3">
        <f>MAX(B2788 - D2788/Inputs!$B$5, 0)</f>
        <v>0</v>
      </c>
      <c r="F2788" s="3">
        <f>MAX(D2788*Inputs!$B$5 - B2788, 0)</f>
        <v>0.16390000000000171</v>
      </c>
      <c r="G2788" s="3">
        <f t="shared" si="388"/>
        <v>0.08</v>
      </c>
      <c r="H2788" t="str">
        <f t="shared" si="389"/>
        <v>Charge</v>
      </c>
      <c r="I2788" s="3">
        <f t="shared" si="394"/>
        <v>340</v>
      </c>
      <c r="J2788" s="3">
        <f t="shared" si="395"/>
        <v>0</v>
      </c>
      <c r="K2788" s="3">
        <f>MIN(Inputs!$B$2, (Inputs!$B$8 - I2788)/Inputs!$B$9)</f>
        <v>0</v>
      </c>
      <c r="L2788" s="3">
        <f>MAX(MIN(Inputs!$B$2, I2788*Inputs!$B$10, Inputs!$B$8*Inputs!$B$4 - J2788), 0)</f>
        <v>170</v>
      </c>
      <c r="M2788" s="3">
        <f t="shared" si="390"/>
        <v>0</v>
      </c>
      <c r="N2788" s="3">
        <f t="shared" si="391"/>
        <v>0</v>
      </c>
      <c r="O2788" s="3">
        <f>IF(H2788="Reg", MIN(Inputs!$B$2, I2788*Inputs!$B$10, (Inputs!$B$8-I2788)/Inputs!$B$9), 0)</f>
        <v>0</v>
      </c>
      <c r="P2788" s="3">
        <f t="shared" si="392"/>
        <v>0</v>
      </c>
      <c r="Q2788" s="3">
        <f t="shared" si="393"/>
        <v>0</v>
      </c>
      <c r="R2788" s="3">
        <f>I2788 + M2788*Inputs!$B$9 - N2788/Inputs!$B$10</f>
        <v>340</v>
      </c>
    </row>
    <row r="2789" spans="1:18" x14ac:dyDescent="0.3">
      <c r="A2789" s="4">
        <v>46139.125</v>
      </c>
      <c r="B2789" s="3">
        <v>28.662499999999998</v>
      </c>
      <c r="C2789" s="3">
        <v>7.0000000000000007E-2</v>
      </c>
      <c r="D2789" s="3">
        <f t="shared" si="387"/>
        <v>33.373750000000001</v>
      </c>
      <c r="E2789" s="3">
        <f>MAX(B2789 - D2789/Inputs!$B$5, 0)</f>
        <v>0</v>
      </c>
      <c r="F2789" s="3">
        <f>MAX(D2789*Inputs!$B$5 - B2789, 0)</f>
        <v>0.70640000000000214</v>
      </c>
      <c r="G2789" s="3">
        <f t="shared" si="388"/>
        <v>7.0000000000000007E-2</v>
      </c>
      <c r="H2789" t="str">
        <f t="shared" si="389"/>
        <v>Charge</v>
      </c>
      <c r="I2789" s="3">
        <f t="shared" si="394"/>
        <v>340</v>
      </c>
      <c r="J2789" s="3">
        <f t="shared" si="395"/>
        <v>0</v>
      </c>
      <c r="K2789" s="3">
        <f>MIN(Inputs!$B$2, (Inputs!$B$8 - I2789)/Inputs!$B$9)</f>
        <v>0</v>
      </c>
      <c r="L2789" s="3">
        <f>MAX(MIN(Inputs!$B$2, I2789*Inputs!$B$10, Inputs!$B$8*Inputs!$B$4 - J2789), 0)</f>
        <v>170</v>
      </c>
      <c r="M2789" s="3">
        <f t="shared" si="390"/>
        <v>0</v>
      </c>
      <c r="N2789" s="3">
        <f t="shared" si="391"/>
        <v>0</v>
      </c>
      <c r="O2789" s="3">
        <f>IF(H2789="Reg", MIN(Inputs!$B$2, I2789*Inputs!$B$10, (Inputs!$B$8-I2789)/Inputs!$B$9), 0)</f>
        <v>0</v>
      </c>
      <c r="P2789" s="3">
        <f t="shared" si="392"/>
        <v>0</v>
      </c>
      <c r="Q2789" s="3">
        <f t="shared" si="393"/>
        <v>0</v>
      </c>
      <c r="R2789" s="3">
        <f>I2789 + M2789*Inputs!$B$9 - N2789/Inputs!$B$10</f>
        <v>340</v>
      </c>
    </row>
    <row r="2790" spans="1:18" x14ac:dyDescent="0.3">
      <c r="A2790" s="4">
        <v>46139.166666666657</v>
      </c>
      <c r="B2790" s="3">
        <v>27.164999999999999</v>
      </c>
      <c r="C2790" s="3">
        <v>0.09</v>
      </c>
      <c r="D2790" s="3">
        <f t="shared" si="387"/>
        <v>33.373750000000001</v>
      </c>
      <c r="E2790" s="3">
        <f>MAX(B2790 - D2790/Inputs!$B$5, 0)</f>
        <v>0</v>
      </c>
      <c r="F2790" s="3">
        <f>MAX(D2790*Inputs!$B$5 - B2790, 0)</f>
        <v>2.2039000000000009</v>
      </c>
      <c r="G2790" s="3">
        <f t="shared" si="388"/>
        <v>0.09</v>
      </c>
      <c r="H2790" t="str">
        <f t="shared" si="389"/>
        <v>Charge</v>
      </c>
      <c r="I2790" s="3">
        <f t="shared" si="394"/>
        <v>340</v>
      </c>
      <c r="J2790" s="3">
        <f t="shared" si="395"/>
        <v>0</v>
      </c>
      <c r="K2790" s="3">
        <f>MIN(Inputs!$B$2, (Inputs!$B$8 - I2790)/Inputs!$B$9)</f>
        <v>0</v>
      </c>
      <c r="L2790" s="3">
        <f>MAX(MIN(Inputs!$B$2, I2790*Inputs!$B$10, Inputs!$B$8*Inputs!$B$4 - J2790), 0)</f>
        <v>170</v>
      </c>
      <c r="M2790" s="3">
        <f t="shared" si="390"/>
        <v>0</v>
      </c>
      <c r="N2790" s="3">
        <f t="shared" si="391"/>
        <v>0</v>
      </c>
      <c r="O2790" s="3">
        <f>IF(H2790="Reg", MIN(Inputs!$B$2, I2790*Inputs!$B$10, (Inputs!$B$8-I2790)/Inputs!$B$9), 0)</f>
        <v>0</v>
      </c>
      <c r="P2790" s="3">
        <f t="shared" si="392"/>
        <v>0</v>
      </c>
      <c r="Q2790" s="3">
        <f t="shared" si="393"/>
        <v>0</v>
      </c>
      <c r="R2790" s="3">
        <f>I2790 + M2790*Inputs!$B$9 - N2790/Inputs!$B$10</f>
        <v>340</v>
      </c>
    </row>
    <row r="2791" spans="1:18" x14ac:dyDescent="0.3">
      <c r="A2791" s="4">
        <v>46139.208333333343</v>
      </c>
      <c r="B2791" s="3">
        <v>26.262499999999999</v>
      </c>
      <c r="C2791" s="3">
        <v>0.06</v>
      </c>
      <c r="D2791" s="3">
        <f t="shared" si="387"/>
        <v>33.373750000000001</v>
      </c>
      <c r="E2791" s="3">
        <f>MAX(B2791 - D2791/Inputs!$B$5, 0)</f>
        <v>0</v>
      </c>
      <c r="F2791" s="3">
        <f>MAX(D2791*Inputs!$B$5 - B2791, 0)</f>
        <v>3.1064000000000007</v>
      </c>
      <c r="G2791" s="3">
        <f t="shared" si="388"/>
        <v>0.06</v>
      </c>
      <c r="H2791" t="str">
        <f t="shared" si="389"/>
        <v>Charge</v>
      </c>
      <c r="I2791" s="3">
        <f t="shared" si="394"/>
        <v>340</v>
      </c>
      <c r="J2791" s="3">
        <f t="shared" si="395"/>
        <v>0</v>
      </c>
      <c r="K2791" s="3">
        <f>MIN(Inputs!$B$2, (Inputs!$B$8 - I2791)/Inputs!$B$9)</f>
        <v>0</v>
      </c>
      <c r="L2791" s="3">
        <f>MAX(MIN(Inputs!$B$2, I2791*Inputs!$B$10, Inputs!$B$8*Inputs!$B$4 - J2791), 0)</f>
        <v>170</v>
      </c>
      <c r="M2791" s="3">
        <f t="shared" si="390"/>
        <v>0</v>
      </c>
      <c r="N2791" s="3">
        <f t="shared" si="391"/>
        <v>0</v>
      </c>
      <c r="O2791" s="3">
        <f>IF(H2791="Reg", MIN(Inputs!$B$2, I2791*Inputs!$B$10, (Inputs!$B$8-I2791)/Inputs!$B$9), 0)</f>
        <v>0</v>
      </c>
      <c r="P2791" s="3">
        <f t="shared" si="392"/>
        <v>0</v>
      </c>
      <c r="Q2791" s="3">
        <f t="shared" si="393"/>
        <v>0</v>
      </c>
      <c r="R2791" s="3">
        <f>I2791 + M2791*Inputs!$B$9 - N2791/Inputs!$B$10</f>
        <v>340</v>
      </c>
    </row>
    <row r="2792" spans="1:18" x14ac:dyDescent="0.3">
      <c r="A2792" s="4">
        <v>46139.25</v>
      </c>
      <c r="B2792" s="3">
        <v>25.794999999999998</v>
      </c>
      <c r="C2792" s="3">
        <v>0.08</v>
      </c>
      <c r="D2792" s="3">
        <f t="shared" si="387"/>
        <v>33.373750000000001</v>
      </c>
      <c r="E2792" s="3">
        <f>MAX(B2792 - D2792/Inputs!$B$5, 0)</f>
        <v>0</v>
      </c>
      <c r="F2792" s="3">
        <f>MAX(D2792*Inputs!$B$5 - B2792, 0)</f>
        <v>3.5739000000000019</v>
      </c>
      <c r="G2792" s="3">
        <f t="shared" si="388"/>
        <v>0.08</v>
      </c>
      <c r="H2792" t="str">
        <f t="shared" si="389"/>
        <v>Charge</v>
      </c>
      <c r="I2792" s="3">
        <f t="shared" si="394"/>
        <v>340</v>
      </c>
      <c r="J2792" s="3">
        <f t="shared" si="395"/>
        <v>0</v>
      </c>
      <c r="K2792" s="3">
        <f>MIN(Inputs!$B$2, (Inputs!$B$8 - I2792)/Inputs!$B$9)</f>
        <v>0</v>
      </c>
      <c r="L2792" s="3">
        <f>MAX(MIN(Inputs!$B$2, I2792*Inputs!$B$10, Inputs!$B$8*Inputs!$B$4 - J2792), 0)</f>
        <v>170</v>
      </c>
      <c r="M2792" s="3">
        <f t="shared" si="390"/>
        <v>0</v>
      </c>
      <c r="N2792" s="3">
        <f t="shared" si="391"/>
        <v>0</v>
      </c>
      <c r="O2792" s="3">
        <f>IF(H2792="Reg", MIN(Inputs!$B$2, I2792*Inputs!$B$10, (Inputs!$B$8-I2792)/Inputs!$B$9), 0)</f>
        <v>0</v>
      </c>
      <c r="P2792" s="3">
        <f t="shared" si="392"/>
        <v>0</v>
      </c>
      <c r="Q2792" s="3">
        <f t="shared" si="393"/>
        <v>0</v>
      </c>
      <c r="R2792" s="3">
        <f>I2792 + M2792*Inputs!$B$9 - N2792/Inputs!$B$10</f>
        <v>340</v>
      </c>
    </row>
    <row r="2793" spans="1:18" x14ac:dyDescent="0.3">
      <c r="A2793" s="4">
        <v>46139.291666666657</v>
      </c>
      <c r="B2793" s="3">
        <v>27.47</v>
      </c>
      <c r="C2793" s="3">
        <v>2.4700000000000002</v>
      </c>
      <c r="D2793" s="3">
        <f t="shared" si="387"/>
        <v>33.373750000000001</v>
      </c>
      <c r="E2793" s="3">
        <f>MAX(B2793 - D2793/Inputs!$B$5, 0)</f>
        <v>0</v>
      </c>
      <c r="F2793" s="3">
        <f>MAX(D2793*Inputs!$B$5 - B2793, 0)</f>
        <v>1.8989000000000011</v>
      </c>
      <c r="G2793" s="3">
        <f t="shared" si="388"/>
        <v>2.4700000000000002</v>
      </c>
      <c r="H2793" t="str">
        <f t="shared" si="389"/>
        <v>Reg</v>
      </c>
      <c r="I2793" s="3">
        <f t="shared" si="394"/>
        <v>340</v>
      </c>
      <c r="J2793" s="3">
        <f t="shared" si="395"/>
        <v>0</v>
      </c>
      <c r="K2793" s="3">
        <f>MIN(Inputs!$B$2, (Inputs!$B$8 - I2793)/Inputs!$B$9)</f>
        <v>0</v>
      </c>
      <c r="L2793" s="3">
        <f>MAX(MIN(Inputs!$B$2, I2793*Inputs!$B$10, Inputs!$B$8*Inputs!$B$4 - J2793), 0)</f>
        <v>170</v>
      </c>
      <c r="M2793" s="3">
        <f t="shared" si="390"/>
        <v>0</v>
      </c>
      <c r="N2793" s="3">
        <f t="shared" si="391"/>
        <v>0</v>
      </c>
      <c r="O2793" s="3">
        <f>IF(H2793="Reg", MIN(Inputs!$B$2, I2793*Inputs!$B$10, (Inputs!$B$8-I2793)/Inputs!$B$9), 0)</f>
        <v>0</v>
      </c>
      <c r="P2793" s="3">
        <f t="shared" si="392"/>
        <v>0</v>
      </c>
      <c r="Q2793" s="3">
        <f t="shared" si="393"/>
        <v>0</v>
      </c>
      <c r="R2793" s="3">
        <f>I2793 + M2793*Inputs!$B$9 - N2793/Inputs!$B$10</f>
        <v>340</v>
      </c>
    </row>
    <row r="2794" spans="1:18" x14ac:dyDescent="0.3">
      <c r="A2794" s="4">
        <v>46139.333333333343</v>
      </c>
      <c r="B2794" s="3">
        <v>28.290000000000003</v>
      </c>
      <c r="C2794" s="3">
        <v>3</v>
      </c>
      <c r="D2794" s="3">
        <f t="shared" si="387"/>
        <v>33.373750000000001</v>
      </c>
      <c r="E2794" s="3">
        <f>MAX(B2794 - D2794/Inputs!$B$5, 0)</f>
        <v>0</v>
      </c>
      <c r="F2794" s="3">
        <f>MAX(D2794*Inputs!$B$5 - B2794, 0)</f>
        <v>1.0788999999999973</v>
      </c>
      <c r="G2794" s="3">
        <f t="shared" si="388"/>
        <v>3</v>
      </c>
      <c r="H2794" t="str">
        <f t="shared" si="389"/>
        <v>Reg</v>
      </c>
      <c r="I2794" s="3">
        <f t="shared" si="394"/>
        <v>340</v>
      </c>
      <c r="J2794" s="3">
        <f t="shared" si="395"/>
        <v>0</v>
      </c>
      <c r="K2794" s="3">
        <f>MIN(Inputs!$B$2, (Inputs!$B$8 - I2794)/Inputs!$B$9)</f>
        <v>0</v>
      </c>
      <c r="L2794" s="3">
        <f>MAX(MIN(Inputs!$B$2, I2794*Inputs!$B$10, Inputs!$B$8*Inputs!$B$4 - J2794), 0)</f>
        <v>170</v>
      </c>
      <c r="M2794" s="3">
        <f t="shared" si="390"/>
        <v>0</v>
      </c>
      <c r="N2794" s="3">
        <f t="shared" si="391"/>
        <v>0</v>
      </c>
      <c r="O2794" s="3">
        <f>IF(H2794="Reg", MIN(Inputs!$B$2, I2794*Inputs!$B$10, (Inputs!$B$8-I2794)/Inputs!$B$9), 0)</f>
        <v>0</v>
      </c>
      <c r="P2794" s="3">
        <f t="shared" si="392"/>
        <v>0</v>
      </c>
      <c r="Q2794" s="3">
        <f t="shared" si="393"/>
        <v>0</v>
      </c>
      <c r="R2794" s="3">
        <f>I2794 + M2794*Inputs!$B$9 - N2794/Inputs!$B$10</f>
        <v>340</v>
      </c>
    </row>
    <row r="2795" spans="1:18" x14ac:dyDescent="0.3">
      <c r="A2795" s="4">
        <v>46139.375</v>
      </c>
      <c r="B2795" s="3">
        <v>29.372499999999999</v>
      </c>
      <c r="C2795" s="3">
        <v>2.74</v>
      </c>
      <c r="D2795" s="3">
        <f t="shared" si="387"/>
        <v>33.373750000000001</v>
      </c>
      <c r="E2795" s="3">
        <f>MAX(B2795 - D2795/Inputs!$B$5, 0)</f>
        <v>0</v>
      </c>
      <c r="F2795" s="3">
        <f>MAX(D2795*Inputs!$B$5 - B2795, 0)</f>
        <v>0</v>
      </c>
      <c r="G2795" s="3">
        <f t="shared" si="388"/>
        <v>2.74</v>
      </c>
      <c r="H2795" t="str">
        <f t="shared" si="389"/>
        <v>Reg</v>
      </c>
      <c r="I2795" s="3">
        <f t="shared" si="394"/>
        <v>340</v>
      </c>
      <c r="J2795" s="3">
        <f t="shared" si="395"/>
        <v>0</v>
      </c>
      <c r="K2795" s="3">
        <f>MIN(Inputs!$B$2, (Inputs!$B$8 - I2795)/Inputs!$B$9)</f>
        <v>0</v>
      </c>
      <c r="L2795" s="3">
        <f>MAX(MIN(Inputs!$B$2, I2795*Inputs!$B$10, Inputs!$B$8*Inputs!$B$4 - J2795), 0)</f>
        <v>170</v>
      </c>
      <c r="M2795" s="3">
        <f t="shared" si="390"/>
        <v>0</v>
      </c>
      <c r="N2795" s="3">
        <f t="shared" si="391"/>
        <v>0</v>
      </c>
      <c r="O2795" s="3">
        <f>IF(H2795="Reg", MIN(Inputs!$B$2, I2795*Inputs!$B$10, (Inputs!$B$8-I2795)/Inputs!$B$9), 0)</f>
        <v>0</v>
      </c>
      <c r="P2795" s="3">
        <f t="shared" si="392"/>
        <v>0</v>
      </c>
      <c r="Q2795" s="3">
        <f t="shared" si="393"/>
        <v>0</v>
      </c>
      <c r="R2795" s="3">
        <f>I2795 + M2795*Inputs!$B$9 - N2795/Inputs!$B$10</f>
        <v>340</v>
      </c>
    </row>
    <row r="2796" spans="1:18" x14ac:dyDescent="0.3">
      <c r="A2796" s="4">
        <v>46139.416666666657</v>
      </c>
      <c r="B2796" s="3">
        <v>30.484999999999999</v>
      </c>
      <c r="C2796" s="3">
        <v>1.1499999999999999</v>
      </c>
      <c r="D2796" s="3">
        <f t="shared" si="387"/>
        <v>33.373750000000001</v>
      </c>
      <c r="E2796" s="3">
        <f>MAX(B2796 - D2796/Inputs!$B$5, 0)</f>
        <v>0</v>
      </c>
      <c r="F2796" s="3">
        <f>MAX(D2796*Inputs!$B$5 - B2796, 0)</f>
        <v>0</v>
      </c>
      <c r="G2796" s="3">
        <f t="shared" si="388"/>
        <v>1.1499999999999999</v>
      </c>
      <c r="H2796" t="str">
        <f t="shared" si="389"/>
        <v>Reg</v>
      </c>
      <c r="I2796" s="3">
        <f t="shared" si="394"/>
        <v>340</v>
      </c>
      <c r="J2796" s="3">
        <f t="shared" si="395"/>
        <v>0</v>
      </c>
      <c r="K2796" s="3">
        <f>MIN(Inputs!$B$2, (Inputs!$B$8 - I2796)/Inputs!$B$9)</f>
        <v>0</v>
      </c>
      <c r="L2796" s="3">
        <f>MAX(MIN(Inputs!$B$2, I2796*Inputs!$B$10, Inputs!$B$8*Inputs!$B$4 - J2796), 0)</f>
        <v>170</v>
      </c>
      <c r="M2796" s="3">
        <f t="shared" si="390"/>
        <v>0</v>
      </c>
      <c r="N2796" s="3">
        <f t="shared" si="391"/>
        <v>0</v>
      </c>
      <c r="O2796" s="3">
        <f>IF(H2796="Reg", MIN(Inputs!$B$2, I2796*Inputs!$B$10, (Inputs!$B$8-I2796)/Inputs!$B$9), 0)</f>
        <v>0</v>
      </c>
      <c r="P2796" s="3">
        <f t="shared" si="392"/>
        <v>0</v>
      </c>
      <c r="Q2796" s="3">
        <f t="shared" si="393"/>
        <v>0</v>
      </c>
      <c r="R2796" s="3">
        <f>I2796 + M2796*Inputs!$B$9 - N2796/Inputs!$B$10</f>
        <v>340</v>
      </c>
    </row>
    <row r="2797" spans="1:18" x14ac:dyDescent="0.3">
      <c r="A2797" s="4">
        <v>46139.458333333343</v>
      </c>
      <c r="B2797" s="3">
        <v>32.9375</v>
      </c>
      <c r="C2797" s="3">
        <v>0.52</v>
      </c>
      <c r="D2797" s="3">
        <f t="shared" si="387"/>
        <v>33.373750000000001</v>
      </c>
      <c r="E2797" s="3">
        <f>MAX(B2797 - D2797/Inputs!$B$5, 0)</f>
        <v>0</v>
      </c>
      <c r="F2797" s="3">
        <f>MAX(D2797*Inputs!$B$5 - B2797, 0)</f>
        <v>0</v>
      </c>
      <c r="G2797" s="3">
        <f t="shared" si="388"/>
        <v>0.52</v>
      </c>
      <c r="H2797" t="str">
        <f t="shared" si="389"/>
        <v>Reg</v>
      </c>
      <c r="I2797" s="3">
        <f t="shared" si="394"/>
        <v>340</v>
      </c>
      <c r="J2797" s="3">
        <f t="shared" si="395"/>
        <v>0</v>
      </c>
      <c r="K2797" s="3">
        <f>MIN(Inputs!$B$2, (Inputs!$B$8 - I2797)/Inputs!$B$9)</f>
        <v>0</v>
      </c>
      <c r="L2797" s="3">
        <f>MAX(MIN(Inputs!$B$2, I2797*Inputs!$B$10, Inputs!$B$8*Inputs!$B$4 - J2797), 0)</f>
        <v>170</v>
      </c>
      <c r="M2797" s="3">
        <f t="shared" si="390"/>
        <v>0</v>
      </c>
      <c r="N2797" s="3">
        <f t="shared" si="391"/>
        <v>0</v>
      </c>
      <c r="O2797" s="3">
        <f>IF(H2797="Reg", MIN(Inputs!$B$2, I2797*Inputs!$B$10, (Inputs!$B$8-I2797)/Inputs!$B$9), 0)</f>
        <v>0</v>
      </c>
      <c r="P2797" s="3">
        <f t="shared" si="392"/>
        <v>0</v>
      </c>
      <c r="Q2797" s="3">
        <f t="shared" si="393"/>
        <v>0</v>
      </c>
      <c r="R2797" s="3">
        <f>I2797 + M2797*Inputs!$B$9 - N2797/Inputs!$B$10</f>
        <v>340</v>
      </c>
    </row>
    <row r="2798" spans="1:18" x14ac:dyDescent="0.3">
      <c r="A2798" s="4">
        <v>46139.5</v>
      </c>
      <c r="B2798" s="3">
        <v>31.445</v>
      </c>
      <c r="C2798" s="3">
        <v>0.98</v>
      </c>
      <c r="D2798" s="3">
        <f t="shared" si="387"/>
        <v>33.373750000000001</v>
      </c>
      <c r="E2798" s="3">
        <f>MAX(B2798 - D2798/Inputs!$B$5, 0)</f>
        <v>0</v>
      </c>
      <c r="F2798" s="3">
        <f>MAX(D2798*Inputs!$B$5 - B2798, 0)</f>
        <v>0</v>
      </c>
      <c r="G2798" s="3">
        <f t="shared" si="388"/>
        <v>0.98</v>
      </c>
      <c r="H2798" t="str">
        <f t="shared" si="389"/>
        <v>Reg</v>
      </c>
      <c r="I2798" s="3">
        <f t="shared" si="394"/>
        <v>340</v>
      </c>
      <c r="J2798" s="3">
        <f t="shared" si="395"/>
        <v>0</v>
      </c>
      <c r="K2798" s="3">
        <f>MIN(Inputs!$B$2, (Inputs!$B$8 - I2798)/Inputs!$B$9)</f>
        <v>0</v>
      </c>
      <c r="L2798" s="3">
        <f>MAX(MIN(Inputs!$B$2, I2798*Inputs!$B$10, Inputs!$B$8*Inputs!$B$4 - J2798), 0)</f>
        <v>170</v>
      </c>
      <c r="M2798" s="3">
        <f t="shared" si="390"/>
        <v>0</v>
      </c>
      <c r="N2798" s="3">
        <f t="shared" si="391"/>
        <v>0</v>
      </c>
      <c r="O2798" s="3">
        <f>IF(H2798="Reg", MIN(Inputs!$B$2, I2798*Inputs!$B$10, (Inputs!$B$8-I2798)/Inputs!$B$9), 0)</f>
        <v>0</v>
      </c>
      <c r="P2798" s="3">
        <f t="shared" si="392"/>
        <v>0</v>
      </c>
      <c r="Q2798" s="3">
        <f t="shared" si="393"/>
        <v>0</v>
      </c>
      <c r="R2798" s="3">
        <f>I2798 + M2798*Inputs!$B$9 - N2798/Inputs!$B$10</f>
        <v>340</v>
      </c>
    </row>
    <row r="2799" spans="1:18" x14ac:dyDescent="0.3">
      <c r="A2799" s="4">
        <v>46139.541666666657</v>
      </c>
      <c r="B2799" s="3">
        <v>25.907500000000002</v>
      </c>
      <c r="C2799" s="3">
        <v>1</v>
      </c>
      <c r="D2799" s="3">
        <f t="shared" si="387"/>
        <v>33.373750000000001</v>
      </c>
      <c r="E2799" s="3">
        <f>MAX(B2799 - D2799/Inputs!$B$5, 0)</f>
        <v>0</v>
      </c>
      <c r="F2799" s="3">
        <f>MAX(D2799*Inputs!$B$5 - B2799, 0)</f>
        <v>3.4613999999999976</v>
      </c>
      <c r="G2799" s="3">
        <f t="shared" si="388"/>
        <v>1</v>
      </c>
      <c r="H2799" t="str">
        <f t="shared" si="389"/>
        <v>Charge</v>
      </c>
      <c r="I2799" s="3">
        <f t="shared" si="394"/>
        <v>340</v>
      </c>
      <c r="J2799" s="3">
        <f t="shared" si="395"/>
        <v>0</v>
      </c>
      <c r="K2799" s="3">
        <f>MIN(Inputs!$B$2, (Inputs!$B$8 - I2799)/Inputs!$B$9)</f>
        <v>0</v>
      </c>
      <c r="L2799" s="3">
        <f>MAX(MIN(Inputs!$B$2, I2799*Inputs!$B$10, Inputs!$B$8*Inputs!$B$4 - J2799), 0)</f>
        <v>170</v>
      </c>
      <c r="M2799" s="3">
        <f t="shared" si="390"/>
        <v>0</v>
      </c>
      <c r="N2799" s="3">
        <f t="shared" si="391"/>
        <v>0</v>
      </c>
      <c r="O2799" s="3">
        <f>IF(H2799="Reg", MIN(Inputs!$B$2, I2799*Inputs!$B$10, (Inputs!$B$8-I2799)/Inputs!$B$9), 0)</f>
        <v>0</v>
      </c>
      <c r="P2799" s="3">
        <f t="shared" si="392"/>
        <v>0</v>
      </c>
      <c r="Q2799" s="3">
        <f t="shared" si="393"/>
        <v>0</v>
      </c>
      <c r="R2799" s="3">
        <f>I2799 + M2799*Inputs!$B$9 - N2799/Inputs!$B$10</f>
        <v>340</v>
      </c>
    </row>
    <row r="2800" spans="1:18" x14ac:dyDescent="0.3">
      <c r="A2800" s="4">
        <v>46139.583333333343</v>
      </c>
      <c r="B2800" s="3">
        <v>22.95</v>
      </c>
      <c r="C2800" s="3">
        <v>1.1000000000000001</v>
      </c>
      <c r="D2800" s="3">
        <f t="shared" si="387"/>
        <v>33.373750000000001</v>
      </c>
      <c r="E2800" s="3">
        <f>MAX(B2800 - D2800/Inputs!$B$5, 0)</f>
        <v>0</v>
      </c>
      <c r="F2800" s="3">
        <f>MAX(D2800*Inputs!$B$5 - B2800, 0)</f>
        <v>6.4189000000000007</v>
      </c>
      <c r="G2800" s="3">
        <f t="shared" si="388"/>
        <v>1.1000000000000001</v>
      </c>
      <c r="H2800" t="str">
        <f t="shared" si="389"/>
        <v>Charge</v>
      </c>
      <c r="I2800" s="3">
        <f t="shared" si="394"/>
        <v>340</v>
      </c>
      <c r="J2800" s="3">
        <f t="shared" si="395"/>
        <v>0</v>
      </c>
      <c r="K2800" s="3">
        <f>MIN(Inputs!$B$2, (Inputs!$B$8 - I2800)/Inputs!$B$9)</f>
        <v>0</v>
      </c>
      <c r="L2800" s="3">
        <f>MAX(MIN(Inputs!$B$2, I2800*Inputs!$B$10, Inputs!$B$8*Inputs!$B$4 - J2800), 0)</f>
        <v>170</v>
      </c>
      <c r="M2800" s="3">
        <f t="shared" si="390"/>
        <v>0</v>
      </c>
      <c r="N2800" s="3">
        <f t="shared" si="391"/>
        <v>0</v>
      </c>
      <c r="O2800" s="3">
        <f>IF(H2800="Reg", MIN(Inputs!$B$2, I2800*Inputs!$B$10, (Inputs!$B$8-I2800)/Inputs!$B$9), 0)</f>
        <v>0</v>
      </c>
      <c r="P2800" s="3">
        <f t="shared" si="392"/>
        <v>0</v>
      </c>
      <c r="Q2800" s="3">
        <f t="shared" si="393"/>
        <v>0</v>
      </c>
      <c r="R2800" s="3">
        <f>I2800 + M2800*Inputs!$B$9 - N2800/Inputs!$B$10</f>
        <v>340</v>
      </c>
    </row>
    <row r="2801" spans="1:18" x14ac:dyDescent="0.3">
      <c r="A2801" s="4">
        <v>46139.625</v>
      </c>
      <c r="B2801" s="3">
        <v>23.807500000000005</v>
      </c>
      <c r="C2801" s="3">
        <v>0.99</v>
      </c>
      <c r="D2801" s="3">
        <f t="shared" si="387"/>
        <v>33.373750000000001</v>
      </c>
      <c r="E2801" s="3">
        <f>MAX(B2801 - D2801/Inputs!$B$5, 0)</f>
        <v>0</v>
      </c>
      <c r="F2801" s="3">
        <f>MAX(D2801*Inputs!$B$5 - B2801, 0)</f>
        <v>5.5613999999999955</v>
      </c>
      <c r="G2801" s="3">
        <f t="shared" si="388"/>
        <v>0.99</v>
      </c>
      <c r="H2801" t="str">
        <f t="shared" si="389"/>
        <v>Charge</v>
      </c>
      <c r="I2801" s="3">
        <f t="shared" si="394"/>
        <v>340</v>
      </c>
      <c r="J2801" s="3">
        <f t="shared" si="395"/>
        <v>0</v>
      </c>
      <c r="K2801" s="3">
        <f>MIN(Inputs!$B$2, (Inputs!$B$8 - I2801)/Inputs!$B$9)</f>
        <v>0</v>
      </c>
      <c r="L2801" s="3">
        <f>MAX(MIN(Inputs!$B$2, I2801*Inputs!$B$10, Inputs!$B$8*Inputs!$B$4 - J2801), 0)</f>
        <v>170</v>
      </c>
      <c r="M2801" s="3">
        <f t="shared" si="390"/>
        <v>0</v>
      </c>
      <c r="N2801" s="3">
        <f t="shared" si="391"/>
        <v>0</v>
      </c>
      <c r="O2801" s="3">
        <f>IF(H2801="Reg", MIN(Inputs!$B$2, I2801*Inputs!$B$10, (Inputs!$B$8-I2801)/Inputs!$B$9), 0)</f>
        <v>0</v>
      </c>
      <c r="P2801" s="3">
        <f t="shared" si="392"/>
        <v>0</v>
      </c>
      <c r="Q2801" s="3">
        <f t="shared" si="393"/>
        <v>0</v>
      </c>
      <c r="R2801" s="3">
        <f>I2801 + M2801*Inputs!$B$9 - N2801/Inputs!$B$10</f>
        <v>340</v>
      </c>
    </row>
    <row r="2802" spans="1:18" x14ac:dyDescent="0.3">
      <c r="A2802" s="4">
        <v>46139.666666666657</v>
      </c>
      <c r="B2802" s="3">
        <v>31.627499999999998</v>
      </c>
      <c r="C2802" s="3">
        <v>1.02</v>
      </c>
      <c r="D2802" s="3">
        <f t="shared" si="387"/>
        <v>33.373750000000001</v>
      </c>
      <c r="E2802" s="3">
        <f>MAX(B2802 - D2802/Inputs!$B$5, 0)</f>
        <v>0</v>
      </c>
      <c r="F2802" s="3">
        <f>MAX(D2802*Inputs!$B$5 - B2802, 0)</f>
        <v>0</v>
      </c>
      <c r="G2802" s="3">
        <f t="shared" si="388"/>
        <v>1.02</v>
      </c>
      <c r="H2802" t="str">
        <f t="shared" si="389"/>
        <v>Reg</v>
      </c>
      <c r="I2802" s="3">
        <f t="shared" si="394"/>
        <v>340</v>
      </c>
      <c r="J2802" s="3">
        <f t="shared" si="395"/>
        <v>0</v>
      </c>
      <c r="K2802" s="3">
        <f>MIN(Inputs!$B$2, (Inputs!$B$8 - I2802)/Inputs!$B$9)</f>
        <v>0</v>
      </c>
      <c r="L2802" s="3">
        <f>MAX(MIN(Inputs!$B$2, I2802*Inputs!$B$10, Inputs!$B$8*Inputs!$B$4 - J2802), 0)</f>
        <v>170</v>
      </c>
      <c r="M2802" s="3">
        <f t="shared" si="390"/>
        <v>0</v>
      </c>
      <c r="N2802" s="3">
        <f t="shared" si="391"/>
        <v>0</v>
      </c>
      <c r="O2802" s="3">
        <f>IF(H2802="Reg", MIN(Inputs!$B$2, I2802*Inputs!$B$10, (Inputs!$B$8-I2802)/Inputs!$B$9), 0)</f>
        <v>0</v>
      </c>
      <c r="P2802" s="3">
        <f t="shared" si="392"/>
        <v>0</v>
      </c>
      <c r="Q2802" s="3">
        <f t="shared" si="393"/>
        <v>0</v>
      </c>
      <c r="R2802" s="3">
        <f>I2802 + M2802*Inputs!$B$9 - N2802/Inputs!$B$10</f>
        <v>340</v>
      </c>
    </row>
    <row r="2803" spans="1:18" x14ac:dyDescent="0.3">
      <c r="A2803" s="4">
        <v>46139.708333333343</v>
      </c>
      <c r="B2803" s="3">
        <v>45.592500000000001</v>
      </c>
      <c r="C2803" s="3">
        <v>1</v>
      </c>
      <c r="D2803" s="3">
        <f t="shared" si="387"/>
        <v>33.373750000000001</v>
      </c>
      <c r="E2803" s="3">
        <f>MAX(B2803 - D2803/Inputs!$B$5, 0)</f>
        <v>7.6677840909090875</v>
      </c>
      <c r="F2803" s="3">
        <f>MAX(D2803*Inputs!$B$5 - B2803, 0)</f>
        <v>0</v>
      </c>
      <c r="G2803" s="3">
        <f t="shared" si="388"/>
        <v>1</v>
      </c>
      <c r="H2803" t="str">
        <f t="shared" si="389"/>
        <v>Discharge</v>
      </c>
      <c r="I2803" s="3">
        <f t="shared" si="394"/>
        <v>340</v>
      </c>
      <c r="J2803" s="3">
        <f t="shared" si="395"/>
        <v>0</v>
      </c>
      <c r="K2803" s="3">
        <f>MIN(Inputs!$B$2, (Inputs!$B$8 - I2803)/Inputs!$B$9)</f>
        <v>0</v>
      </c>
      <c r="L2803" s="3">
        <f>MAX(MIN(Inputs!$B$2, I2803*Inputs!$B$10, Inputs!$B$8*Inputs!$B$4 - J2803), 0)</f>
        <v>170</v>
      </c>
      <c r="M2803" s="3">
        <f t="shared" si="390"/>
        <v>0</v>
      </c>
      <c r="N2803" s="3">
        <f t="shared" si="391"/>
        <v>170</v>
      </c>
      <c r="O2803" s="3">
        <f>IF(H2803="Reg", MIN(Inputs!$B$2, I2803*Inputs!$B$10, (Inputs!$B$8-I2803)/Inputs!$B$9), 0)</f>
        <v>0</v>
      </c>
      <c r="P2803" s="3">
        <f t="shared" si="392"/>
        <v>7750.7250000000004</v>
      </c>
      <c r="Q2803" s="3">
        <f t="shared" si="393"/>
        <v>0</v>
      </c>
      <c r="R2803" s="3">
        <f>I2803 + M2803*Inputs!$B$9 - N2803/Inputs!$B$10</f>
        <v>158.77939109773115</v>
      </c>
    </row>
    <row r="2804" spans="1:18" x14ac:dyDescent="0.3">
      <c r="A2804" s="4">
        <v>46139.75</v>
      </c>
      <c r="B2804" s="3">
        <v>41.1</v>
      </c>
      <c r="C2804" s="3">
        <v>2.99</v>
      </c>
      <c r="D2804" s="3">
        <f t="shared" si="387"/>
        <v>33.373750000000001</v>
      </c>
      <c r="E2804" s="3">
        <f>MAX(B2804 - D2804/Inputs!$B$5, 0)</f>
        <v>3.1752840909090878</v>
      </c>
      <c r="F2804" s="3">
        <f>MAX(D2804*Inputs!$B$5 - B2804, 0)</f>
        <v>0</v>
      </c>
      <c r="G2804" s="3">
        <f t="shared" si="388"/>
        <v>2.99</v>
      </c>
      <c r="H2804" t="str">
        <f t="shared" si="389"/>
        <v>Discharge</v>
      </c>
      <c r="I2804" s="3">
        <f t="shared" si="394"/>
        <v>158.77939109773115</v>
      </c>
      <c r="J2804" s="3">
        <f t="shared" si="395"/>
        <v>170</v>
      </c>
      <c r="K2804" s="3">
        <f>MIN(Inputs!$B$2, (Inputs!$B$8 - I2804)/Inputs!$B$9)</f>
        <v>170</v>
      </c>
      <c r="L2804" s="3">
        <f>MAX(MIN(Inputs!$B$2, I2804*Inputs!$B$10, Inputs!$B$8*Inputs!$B$4 - J2804), 0)</f>
        <v>148.94827166799323</v>
      </c>
      <c r="M2804" s="3">
        <f t="shared" si="390"/>
        <v>0</v>
      </c>
      <c r="N2804" s="3">
        <f t="shared" si="391"/>
        <v>148.94827166799323</v>
      </c>
      <c r="O2804" s="3">
        <f>IF(H2804="Reg", MIN(Inputs!$B$2, I2804*Inputs!$B$10, (Inputs!$B$8-I2804)/Inputs!$B$9), 0)</f>
        <v>0</v>
      </c>
      <c r="P2804" s="3">
        <f t="shared" si="392"/>
        <v>6121.773965554522</v>
      </c>
      <c r="Q2804" s="3">
        <f t="shared" si="393"/>
        <v>0</v>
      </c>
      <c r="R2804" s="3">
        <f>I2804 + M2804*Inputs!$B$9 - N2804/Inputs!$B$10</f>
        <v>0</v>
      </c>
    </row>
    <row r="2805" spans="1:18" x14ac:dyDescent="0.3">
      <c r="A2805" s="4">
        <v>46139.791666666657</v>
      </c>
      <c r="B2805" s="3">
        <v>50.79</v>
      </c>
      <c r="C2805" s="3">
        <v>4.95</v>
      </c>
      <c r="D2805" s="3">
        <f t="shared" si="387"/>
        <v>33.373750000000001</v>
      </c>
      <c r="E2805" s="3">
        <f>MAX(B2805 - D2805/Inputs!$B$5, 0)</f>
        <v>12.865284090909086</v>
      </c>
      <c r="F2805" s="3">
        <f>MAX(D2805*Inputs!$B$5 - B2805, 0)</f>
        <v>0</v>
      </c>
      <c r="G2805" s="3">
        <f t="shared" si="388"/>
        <v>4.95</v>
      </c>
      <c r="H2805" t="str">
        <f t="shared" si="389"/>
        <v>Discharge</v>
      </c>
      <c r="I2805" s="3">
        <f t="shared" si="394"/>
        <v>0</v>
      </c>
      <c r="J2805" s="3">
        <f t="shared" si="395"/>
        <v>318.94827166799325</v>
      </c>
      <c r="K2805" s="3">
        <f>MIN(Inputs!$B$2, (Inputs!$B$8 - I2805)/Inputs!$B$9)</f>
        <v>170</v>
      </c>
      <c r="L2805" s="3">
        <f>MAX(MIN(Inputs!$B$2, I2805*Inputs!$B$10, Inputs!$B$8*Inputs!$B$4 - J2805), 0)</f>
        <v>0</v>
      </c>
      <c r="M2805" s="3">
        <f t="shared" si="390"/>
        <v>0</v>
      </c>
      <c r="N2805" s="3">
        <f t="shared" si="391"/>
        <v>0</v>
      </c>
      <c r="O2805" s="3">
        <f>IF(H2805="Reg", MIN(Inputs!$B$2, I2805*Inputs!$B$10, (Inputs!$B$8-I2805)/Inputs!$B$9), 0)</f>
        <v>0</v>
      </c>
      <c r="P2805" s="3">
        <f t="shared" si="392"/>
        <v>0</v>
      </c>
      <c r="Q2805" s="3">
        <f t="shared" si="393"/>
        <v>0</v>
      </c>
      <c r="R2805" s="3">
        <f>I2805 + M2805*Inputs!$B$9 - N2805/Inputs!$B$10</f>
        <v>0</v>
      </c>
    </row>
    <row r="2806" spans="1:18" x14ac:dyDescent="0.3">
      <c r="A2806" s="4">
        <v>46139.833333333343</v>
      </c>
      <c r="B2806" s="3">
        <v>44.267499999999998</v>
      </c>
      <c r="C2806" s="3">
        <v>6.06</v>
      </c>
      <c r="D2806" s="3">
        <f t="shared" si="387"/>
        <v>33.373750000000001</v>
      </c>
      <c r="E2806" s="3">
        <f>MAX(B2806 - D2806/Inputs!$B$5, 0)</f>
        <v>6.3427840909090847</v>
      </c>
      <c r="F2806" s="3">
        <f>MAX(D2806*Inputs!$B$5 - B2806, 0)</f>
        <v>0</v>
      </c>
      <c r="G2806" s="3">
        <f t="shared" si="388"/>
        <v>6.06</v>
      </c>
      <c r="H2806" t="str">
        <f t="shared" si="389"/>
        <v>Discharge</v>
      </c>
      <c r="I2806" s="3">
        <f t="shared" si="394"/>
        <v>0</v>
      </c>
      <c r="J2806" s="3">
        <f t="shared" si="395"/>
        <v>318.94827166799325</v>
      </c>
      <c r="K2806" s="3">
        <f>MIN(Inputs!$B$2, (Inputs!$B$8 - I2806)/Inputs!$B$9)</f>
        <v>170</v>
      </c>
      <c r="L2806" s="3">
        <f>MAX(MIN(Inputs!$B$2, I2806*Inputs!$B$10, Inputs!$B$8*Inputs!$B$4 - J2806), 0)</f>
        <v>0</v>
      </c>
      <c r="M2806" s="3">
        <f t="shared" si="390"/>
        <v>0</v>
      </c>
      <c r="N2806" s="3">
        <f t="shared" si="391"/>
        <v>0</v>
      </c>
      <c r="O2806" s="3">
        <f>IF(H2806="Reg", MIN(Inputs!$B$2, I2806*Inputs!$B$10, (Inputs!$B$8-I2806)/Inputs!$B$9), 0)</f>
        <v>0</v>
      </c>
      <c r="P2806" s="3">
        <f t="shared" si="392"/>
        <v>0</v>
      </c>
      <c r="Q2806" s="3">
        <f t="shared" si="393"/>
        <v>0</v>
      </c>
      <c r="R2806" s="3">
        <f>I2806 + M2806*Inputs!$B$9 - N2806/Inputs!$B$10</f>
        <v>0</v>
      </c>
    </row>
    <row r="2807" spans="1:18" x14ac:dyDescent="0.3">
      <c r="A2807" s="4">
        <v>46139.875</v>
      </c>
      <c r="B2807" s="3">
        <v>44.9</v>
      </c>
      <c r="C2807" s="3">
        <v>1.02</v>
      </c>
      <c r="D2807" s="3">
        <f t="shared" si="387"/>
        <v>33.373750000000001</v>
      </c>
      <c r="E2807" s="3">
        <f>MAX(B2807 - D2807/Inputs!$B$5, 0)</f>
        <v>6.975284090909085</v>
      </c>
      <c r="F2807" s="3">
        <f>MAX(D2807*Inputs!$B$5 - B2807, 0)</f>
        <v>0</v>
      </c>
      <c r="G2807" s="3">
        <f t="shared" si="388"/>
        <v>1.02</v>
      </c>
      <c r="H2807" t="str">
        <f t="shared" si="389"/>
        <v>Discharge</v>
      </c>
      <c r="I2807" s="3">
        <f t="shared" si="394"/>
        <v>0</v>
      </c>
      <c r="J2807" s="3">
        <f t="shared" si="395"/>
        <v>318.94827166799325</v>
      </c>
      <c r="K2807" s="3">
        <f>MIN(Inputs!$B$2, (Inputs!$B$8 - I2807)/Inputs!$B$9)</f>
        <v>170</v>
      </c>
      <c r="L2807" s="3">
        <f>MAX(MIN(Inputs!$B$2, I2807*Inputs!$B$10, Inputs!$B$8*Inputs!$B$4 - J2807), 0)</f>
        <v>0</v>
      </c>
      <c r="M2807" s="3">
        <f t="shared" si="390"/>
        <v>0</v>
      </c>
      <c r="N2807" s="3">
        <f t="shared" si="391"/>
        <v>0</v>
      </c>
      <c r="O2807" s="3">
        <f>IF(H2807="Reg", MIN(Inputs!$B$2, I2807*Inputs!$B$10, (Inputs!$B$8-I2807)/Inputs!$B$9), 0)</f>
        <v>0</v>
      </c>
      <c r="P2807" s="3">
        <f t="shared" si="392"/>
        <v>0</v>
      </c>
      <c r="Q2807" s="3">
        <f t="shared" si="393"/>
        <v>0</v>
      </c>
      <c r="R2807" s="3">
        <f>I2807 + M2807*Inputs!$B$9 - N2807/Inputs!$B$10</f>
        <v>0</v>
      </c>
    </row>
    <row r="2808" spans="1:18" x14ac:dyDescent="0.3">
      <c r="A2808" s="4">
        <v>46139.916666666657</v>
      </c>
      <c r="B2808" s="3">
        <v>52.204999999999998</v>
      </c>
      <c r="C2808" s="3">
        <v>1</v>
      </c>
      <c r="D2808" s="3">
        <f t="shared" si="387"/>
        <v>33.373750000000001</v>
      </c>
      <c r="E2808" s="3">
        <f>MAX(B2808 - D2808/Inputs!$B$5, 0)</f>
        <v>14.280284090909085</v>
      </c>
      <c r="F2808" s="3">
        <f>MAX(D2808*Inputs!$B$5 - B2808, 0)</f>
        <v>0</v>
      </c>
      <c r="G2808" s="3">
        <f t="shared" si="388"/>
        <v>1</v>
      </c>
      <c r="H2808" t="str">
        <f t="shared" si="389"/>
        <v>Discharge</v>
      </c>
      <c r="I2808" s="3">
        <f t="shared" si="394"/>
        <v>0</v>
      </c>
      <c r="J2808" s="3">
        <f t="shared" si="395"/>
        <v>318.94827166799325</v>
      </c>
      <c r="K2808" s="3">
        <f>MIN(Inputs!$B$2, (Inputs!$B$8 - I2808)/Inputs!$B$9)</f>
        <v>170</v>
      </c>
      <c r="L2808" s="3">
        <f>MAX(MIN(Inputs!$B$2, I2808*Inputs!$B$10, Inputs!$B$8*Inputs!$B$4 - J2808), 0)</f>
        <v>0</v>
      </c>
      <c r="M2808" s="3">
        <f t="shared" si="390"/>
        <v>0</v>
      </c>
      <c r="N2808" s="3">
        <f t="shared" si="391"/>
        <v>0</v>
      </c>
      <c r="O2808" s="3">
        <f>IF(H2808="Reg", MIN(Inputs!$B$2, I2808*Inputs!$B$10, (Inputs!$B$8-I2808)/Inputs!$B$9), 0)</f>
        <v>0</v>
      </c>
      <c r="P2808" s="3">
        <f t="shared" si="392"/>
        <v>0</v>
      </c>
      <c r="Q2808" s="3">
        <f t="shared" si="393"/>
        <v>0</v>
      </c>
      <c r="R2808" s="3">
        <f>I2808 + M2808*Inputs!$B$9 - N2808/Inputs!$B$10</f>
        <v>0</v>
      </c>
    </row>
    <row r="2809" spans="1:18" x14ac:dyDescent="0.3">
      <c r="A2809" s="4">
        <v>46139.958333333343</v>
      </c>
      <c r="B2809" s="3">
        <v>45.772500000000001</v>
      </c>
      <c r="C2809" s="3">
        <v>0.06</v>
      </c>
      <c r="D2809" s="3">
        <f t="shared" si="387"/>
        <v>33.373750000000001</v>
      </c>
      <c r="E2809" s="3">
        <f>MAX(B2809 - D2809/Inputs!$B$5, 0)</f>
        <v>7.8477840909090872</v>
      </c>
      <c r="F2809" s="3">
        <f>MAX(D2809*Inputs!$B$5 - B2809, 0)</f>
        <v>0</v>
      </c>
      <c r="G2809" s="3">
        <f t="shared" si="388"/>
        <v>0.06</v>
      </c>
      <c r="H2809" t="str">
        <f t="shared" si="389"/>
        <v>Discharge</v>
      </c>
      <c r="I2809" s="3">
        <f t="shared" si="394"/>
        <v>0</v>
      </c>
      <c r="J2809" s="3">
        <f t="shared" si="395"/>
        <v>318.94827166799325</v>
      </c>
      <c r="K2809" s="3">
        <f>MIN(Inputs!$B$2, (Inputs!$B$8 - I2809)/Inputs!$B$9)</f>
        <v>170</v>
      </c>
      <c r="L2809" s="3">
        <f>MAX(MIN(Inputs!$B$2, I2809*Inputs!$B$10, Inputs!$B$8*Inputs!$B$4 - J2809), 0)</f>
        <v>0</v>
      </c>
      <c r="M2809" s="3">
        <f t="shared" si="390"/>
        <v>0</v>
      </c>
      <c r="N2809" s="3">
        <f t="shared" si="391"/>
        <v>0</v>
      </c>
      <c r="O2809" s="3">
        <f>IF(H2809="Reg", MIN(Inputs!$B$2, I2809*Inputs!$B$10, (Inputs!$B$8-I2809)/Inputs!$B$9), 0)</f>
        <v>0</v>
      </c>
      <c r="P2809" s="3">
        <f t="shared" si="392"/>
        <v>0</v>
      </c>
      <c r="Q2809" s="3">
        <f t="shared" si="393"/>
        <v>0</v>
      </c>
      <c r="R2809" s="3">
        <f>I2809 + M2809*Inputs!$B$9 - N2809/Inputs!$B$10</f>
        <v>0</v>
      </c>
    </row>
    <row r="2810" spans="1:18" x14ac:dyDescent="0.3">
      <c r="A2810" s="4">
        <v>46140</v>
      </c>
      <c r="B2810" s="3">
        <v>38.5625</v>
      </c>
      <c r="C2810" s="3">
        <v>0.06</v>
      </c>
      <c r="D2810" s="3">
        <f t="shared" si="387"/>
        <v>29.805833333333336</v>
      </c>
      <c r="E2810" s="3">
        <f>MAX(B2810 - D2810/Inputs!$B$5, 0)</f>
        <v>4.6922348484848442</v>
      </c>
      <c r="F2810" s="3">
        <f>MAX(D2810*Inputs!$B$5 - B2810, 0)</f>
        <v>0</v>
      </c>
      <c r="G2810" s="3">
        <f t="shared" si="388"/>
        <v>0.06</v>
      </c>
      <c r="H2810" t="str">
        <f t="shared" si="389"/>
        <v>Discharge</v>
      </c>
      <c r="I2810" s="3">
        <f t="shared" si="394"/>
        <v>0</v>
      </c>
      <c r="J2810" s="3">
        <f t="shared" si="395"/>
        <v>0</v>
      </c>
      <c r="K2810" s="3">
        <f>MIN(Inputs!$B$2, (Inputs!$B$8 - I2810)/Inputs!$B$9)</f>
        <v>170</v>
      </c>
      <c r="L2810" s="3">
        <f>MAX(MIN(Inputs!$B$2, I2810*Inputs!$B$10, Inputs!$B$8*Inputs!$B$4 - J2810), 0)</f>
        <v>0</v>
      </c>
      <c r="M2810" s="3">
        <f t="shared" si="390"/>
        <v>0</v>
      </c>
      <c r="N2810" s="3">
        <f t="shared" si="391"/>
        <v>0</v>
      </c>
      <c r="O2810" s="3">
        <f>IF(H2810="Reg", MIN(Inputs!$B$2, I2810*Inputs!$B$10, (Inputs!$B$8-I2810)/Inputs!$B$9), 0)</f>
        <v>0</v>
      </c>
      <c r="P2810" s="3">
        <f t="shared" si="392"/>
        <v>0</v>
      </c>
      <c r="Q2810" s="3">
        <f t="shared" si="393"/>
        <v>0</v>
      </c>
      <c r="R2810" s="3">
        <f>I2810 + M2810*Inputs!$B$9 - N2810/Inputs!$B$10</f>
        <v>0</v>
      </c>
    </row>
    <row r="2811" spans="1:18" x14ac:dyDescent="0.3">
      <c r="A2811" s="4">
        <v>46140.041666666657</v>
      </c>
      <c r="B2811" s="3">
        <v>21.085000000000001</v>
      </c>
      <c r="C2811" s="3">
        <v>0.06</v>
      </c>
      <c r="D2811" s="3">
        <f t="shared" si="387"/>
        <v>29.805833333333336</v>
      </c>
      <c r="E2811" s="3">
        <f>MAX(B2811 - D2811/Inputs!$B$5, 0)</f>
        <v>0</v>
      </c>
      <c r="F2811" s="3">
        <f>MAX(D2811*Inputs!$B$5 - B2811, 0)</f>
        <v>5.1441333333333361</v>
      </c>
      <c r="G2811" s="3">
        <f t="shared" si="388"/>
        <v>0.06</v>
      </c>
      <c r="H2811" t="str">
        <f t="shared" si="389"/>
        <v>Charge</v>
      </c>
      <c r="I2811" s="3">
        <f t="shared" si="394"/>
        <v>0</v>
      </c>
      <c r="J2811" s="3">
        <f t="shared" si="395"/>
        <v>0</v>
      </c>
      <c r="K2811" s="3">
        <f>MIN(Inputs!$B$2, (Inputs!$B$8 - I2811)/Inputs!$B$9)</f>
        <v>170</v>
      </c>
      <c r="L2811" s="3">
        <f>MAX(MIN(Inputs!$B$2, I2811*Inputs!$B$10, Inputs!$B$8*Inputs!$B$4 - J2811), 0)</f>
        <v>0</v>
      </c>
      <c r="M2811" s="3">
        <f t="shared" si="390"/>
        <v>170</v>
      </c>
      <c r="N2811" s="3">
        <f t="shared" si="391"/>
        <v>0</v>
      </c>
      <c r="O2811" s="3">
        <f>IF(H2811="Reg", MIN(Inputs!$B$2, I2811*Inputs!$B$10, (Inputs!$B$8-I2811)/Inputs!$B$9), 0)</f>
        <v>0</v>
      </c>
      <c r="P2811" s="3">
        <f t="shared" si="392"/>
        <v>-3584.4500000000003</v>
      </c>
      <c r="Q2811" s="3">
        <f t="shared" si="393"/>
        <v>0</v>
      </c>
      <c r="R2811" s="3">
        <f>I2811 + M2811*Inputs!$B$9 - N2811/Inputs!$B$10</f>
        <v>159.4741358339966</v>
      </c>
    </row>
    <row r="2812" spans="1:18" x14ac:dyDescent="0.3">
      <c r="A2812" s="4">
        <v>46140.083333333343</v>
      </c>
      <c r="B2812" s="3">
        <v>19.647500000000001</v>
      </c>
      <c r="C2812" s="3">
        <v>0.06</v>
      </c>
      <c r="D2812" s="3">
        <f t="shared" si="387"/>
        <v>29.805833333333336</v>
      </c>
      <c r="E2812" s="3">
        <f>MAX(B2812 - D2812/Inputs!$B$5, 0)</f>
        <v>0</v>
      </c>
      <c r="F2812" s="3">
        <f>MAX(D2812*Inputs!$B$5 - B2812, 0)</f>
        <v>6.5816333333333361</v>
      </c>
      <c r="G2812" s="3">
        <f t="shared" si="388"/>
        <v>0.06</v>
      </c>
      <c r="H2812" t="str">
        <f t="shared" si="389"/>
        <v>Charge</v>
      </c>
      <c r="I2812" s="3">
        <f t="shared" si="394"/>
        <v>159.4741358339966</v>
      </c>
      <c r="J2812" s="3">
        <f t="shared" si="395"/>
        <v>0</v>
      </c>
      <c r="K2812" s="3">
        <f>MIN(Inputs!$B$2, (Inputs!$B$8 - I2812)/Inputs!$B$9)</f>
        <v>170</v>
      </c>
      <c r="L2812" s="3">
        <f>MAX(MIN(Inputs!$B$2, I2812*Inputs!$B$10, Inputs!$B$8*Inputs!$B$4 - J2812), 0)</f>
        <v>149.6</v>
      </c>
      <c r="M2812" s="3">
        <f t="shared" si="390"/>
        <v>170</v>
      </c>
      <c r="N2812" s="3">
        <f t="shared" si="391"/>
        <v>0</v>
      </c>
      <c r="O2812" s="3">
        <f>IF(H2812="Reg", MIN(Inputs!$B$2, I2812*Inputs!$B$10, (Inputs!$B$8-I2812)/Inputs!$B$9), 0)</f>
        <v>0</v>
      </c>
      <c r="P2812" s="3">
        <f t="shared" si="392"/>
        <v>-3340.0750000000003</v>
      </c>
      <c r="Q2812" s="3">
        <f t="shared" si="393"/>
        <v>0</v>
      </c>
      <c r="R2812" s="3">
        <f>I2812 + M2812*Inputs!$B$9 - N2812/Inputs!$B$10</f>
        <v>318.9482716679932</v>
      </c>
    </row>
    <row r="2813" spans="1:18" x14ac:dyDescent="0.3">
      <c r="A2813" s="4">
        <v>46140.125</v>
      </c>
      <c r="B2813" s="3">
        <v>19.3825</v>
      </c>
      <c r="C2813" s="3">
        <v>0.06</v>
      </c>
      <c r="D2813" s="3">
        <f t="shared" si="387"/>
        <v>29.805833333333336</v>
      </c>
      <c r="E2813" s="3">
        <f>MAX(B2813 - D2813/Inputs!$B$5, 0)</f>
        <v>0</v>
      </c>
      <c r="F2813" s="3">
        <f>MAX(D2813*Inputs!$B$5 - B2813, 0)</f>
        <v>6.8466333333333367</v>
      </c>
      <c r="G2813" s="3">
        <f t="shared" si="388"/>
        <v>0.06</v>
      </c>
      <c r="H2813" t="str">
        <f t="shared" si="389"/>
        <v>Charge</v>
      </c>
      <c r="I2813" s="3">
        <f t="shared" si="394"/>
        <v>318.9482716679932</v>
      </c>
      <c r="J2813" s="3">
        <f t="shared" si="395"/>
        <v>0</v>
      </c>
      <c r="K2813" s="3">
        <f>MIN(Inputs!$B$2, (Inputs!$B$8 - I2813)/Inputs!$B$9)</f>
        <v>22.44121780453775</v>
      </c>
      <c r="L2813" s="3">
        <f>MAX(MIN(Inputs!$B$2, I2813*Inputs!$B$10, Inputs!$B$8*Inputs!$B$4 - J2813), 0)</f>
        <v>170</v>
      </c>
      <c r="M2813" s="3">
        <f t="shared" si="390"/>
        <v>22.44121780453775</v>
      </c>
      <c r="N2813" s="3">
        <f t="shared" si="391"/>
        <v>0</v>
      </c>
      <c r="O2813" s="3">
        <f>IF(H2813="Reg", MIN(Inputs!$B$2, I2813*Inputs!$B$10, (Inputs!$B$8-I2813)/Inputs!$B$9), 0)</f>
        <v>0</v>
      </c>
      <c r="P2813" s="3">
        <f t="shared" si="392"/>
        <v>-434.96690409645294</v>
      </c>
      <c r="Q2813" s="3">
        <f t="shared" si="393"/>
        <v>0</v>
      </c>
      <c r="R2813" s="3">
        <f>I2813 + M2813*Inputs!$B$9 - N2813/Inputs!$B$10</f>
        <v>340</v>
      </c>
    </row>
    <row r="2814" spans="1:18" x14ac:dyDescent="0.3">
      <c r="A2814" s="4">
        <v>46140.166666666657</v>
      </c>
      <c r="B2814" s="3">
        <v>19.755000000000003</v>
      </c>
      <c r="C2814" s="3">
        <v>0.06</v>
      </c>
      <c r="D2814" s="3">
        <f t="shared" si="387"/>
        <v>29.805833333333336</v>
      </c>
      <c r="E2814" s="3">
        <f>MAX(B2814 - D2814/Inputs!$B$5, 0)</f>
        <v>0</v>
      </c>
      <c r="F2814" s="3">
        <f>MAX(D2814*Inputs!$B$5 - B2814, 0)</f>
        <v>6.4741333333333344</v>
      </c>
      <c r="G2814" s="3">
        <f t="shared" si="388"/>
        <v>0.06</v>
      </c>
      <c r="H2814" t="str">
        <f t="shared" si="389"/>
        <v>Charge</v>
      </c>
      <c r="I2814" s="3">
        <f t="shared" si="394"/>
        <v>340</v>
      </c>
      <c r="J2814" s="3">
        <f t="shared" si="395"/>
        <v>0</v>
      </c>
      <c r="K2814" s="3">
        <f>MIN(Inputs!$B$2, (Inputs!$B$8 - I2814)/Inputs!$B$9)</f>
        <v>0</v>
      </c>
      <c r="L2814" s="3">
        <f>MAX(MIN(Inputs!$B$2, I2814*Inputs!$B$10, Inputs!$B$8*Inputs!$B$4 - J2814), 0)</f>
        <v>170</v>
      </c>
      <c r="M2814" s="3">
        <f t="shared" si="390"/>
        <v>0</v>
      </c>
      <c r="N2814" s="3">
        <f t="shared" si="391"/>
        <v>0</v>
      </c>
      <c r="O2814" s="3">
        <f>IF(H2814="Reg", MIN(Inputs!$B$2, I2814*Inputs!$B$10, (Inputs!$B$8-I2814)/Inputs!$B$9), 0)</f>
        <v>0</v>
      </c>
      <c r="P2814" s="3">
        <f t="shared" si="392"/>
        <v>0</v>
      </c>
      <c r="Q2814" s="3">
        <f t="shared" si="393"/>
        <v>0</v>
      </c>
      <c r="R2814" s="3">
        <f>I2814 + M2814*Inputs!$B$9 - N2814/Inputs!$B$10</f>
        <v>340</v>
      </c>
    </row>
    <row r="2815" spans="1:18" x14ac:dyDescent="0.3">
      <c r="A2815" s="4">
        <v>46140.208333333343</v>
      </c>
      <c r="B2815" s="3">
        <v>20.264999999999997</v>
      </c>
      <c r="C2815" s="3">
        <v>0.06</v>
      </c>
      <c r="D2815" s="3">
        <f t="shared" si="387"/>
        <v>29.805833333333336</v>
      </c>
      <c r="E2815" s="3">
        <f>MAX(B2815 - D2815/Inputs!$B$5, 0)</f>
        <v>0</v>
      </c>
      <c r="F2815" s="3">
        <f>MAX(D2815*Inputs!$B$5 - B2815, 0)</f>
        <v>5.9641333333333399</v>
      </c>
      <c r="G2815" s="3">
        <f t="shared" si="388"/>
        <v>0.06</v>
      </c>
      <c r="H2815" t="str">
        <f t="shared" si="389"/>
        <v>Charge</v>
      </c>
      <c r="I2815" s="3">
        <f t="shared" si="394"/>
        <v>340</v>
      </c>
      <c r="J2815" s="3">
        <f t="shared" si="395"/>
        <v>0</v>
      </c>
      <c r="K2815" s="3">
        <f>MIN(Inputs!$B$2, (Inputs!$B$8 - I2815)/Inputs!$B$9)</f>
        <v>0</v>
      </c>
      <c r="L2815" s="3">
        <f>MAX(MIN(Inputs!$B$2, I2815*Inputs!$B$10, Inputs!$B$8*Inputs!$B$4 - J2815), 0)</f>
        <v>170</v>
      </c>
      <c r="M2815" s="3">
        <f t="shared" si="390"/>
        <v>0</v>
      </c>
      <c r="N2815" s="3">
        <f t="shared" si="391"/>
        <v>0</v>
      </c>
      <c r="O2815" s="3">
        <f>IF(H2815="Reg", MIN(Inputs!$B$2, I2815*Inputs!$B$10, (Inputs!$B$8-I2815)/Inputs!$B$9), 0)</f>
        <v>0</v>
      </c>
      <c r="P2815" s="3">
        <f t="shared" si="392"/>
        <v>0</v>
      </c>
      <c r="Q2815" s="3">
        <f t="shared" si="393"/>
        <v>0</v>
      </c>
      <c r="R2815" s="3">
        <f>I2815 + M2815*Inputs!$B$9 - N2815/Inputs!$B$10</f>
        <v>340</v>
      </c>
    </row>
    <row r="2816" spans="1:18" x14ac:dyDescent="0.3">
      <c r="A2816" s="4">
        <v>46140.25</v>
      </c>
      <c r="B2816" s="3">
        <v>22.04</v>
      </c>
      <c r="C2816" s="3">
        <v>7.0000000000000007E-2</v>
      </c>
      <c r="D2816" s="3">
        <f t="shared" si="387"/>
        <v>29.805833333333336</v>
      </c>
      <c r="E2816" s="3">
        <f>MAX(B2816 - D2816/Inputs!$B$5, 0)</f>
        <v>0</v>
      </c>
      <c r="F2816" s="3">
        <f>MAX(D2816*Inputs!$B$5 - B2816, 0)</f>
        <v>4.1891333333333378</v>
      </c>
      <c r="G2816" s="3">
        <f t="shared" si="388"/>
        <v>7.0000000000000007E-2</v>
      </c>
      <c r="H2816" t="str">
        <f t="shared" si="389"/>
        <v>Charge</v>
      </c>
      <c r="I2816" s="3">
        <f t="shared" si="394"/>
        <v>340</v>
      </c>
      <c r="J2816" s="3">
        <f t="shared" si="395"/>
        <v>0</v>
      </c>
      <c r="K2816" s="3">
        <f>MIN(Inputs!$B$2, (Inputs!$B$8 - I2816)/Inputs!$B$9)</f>
        <v>0</v>
      </c>
      <c r="L2816" s="3">
        <f>MAX(MIN(Inputs!$B$2, I2816*Inputs!$B$10, Inputs!$B$8*Inputs!$B$4 - J2816), 0)</f>
        <v>170</v>
      </c>
      <c r="M2816" s="3">
        <f t="shared" si="390"/>
        <v>0</v>
      </c>
      <c r="N2816" s="3">
        <f t="shared" si="391"/>
        <v>0</v>
      </c>
      <c r="O2816" s="3">
        <f>IF(H2816="Reg", MIN(Inputs!$B$2, I2816*Inputs!$B$10, (Inputs!$B$8-I2816)/Inputs!$B$9), 0)</f>
        <v>0</v>
      </c>
      <c r="P2816" s="3">
        <f t="shared" si="392"/>
        <v>0</v>
      </c>
      <c r="Q2816" s="3">
        <f t="shared" si="393"/>
        <v>0</v>
      </c>
      <c r="R2816" s="3">
        <f>I2816 + M2816*Inputs!$B$9 - N2816/Inputs!$B$10</f>
        <v>340</v>
      </c>
    </row>
    <row r="2817" spans="1:18" x14ac:dyDescent="0.3">
      <c r="A2817" s="4">
        <v>46140.291666666657</v>
      </c>
      <c r="B2817" s="3">
        <v>23.614999999999998</v>
      </c>
      <c r="C2817" s="3">
        <v>4.17</v>
      </c>
      <c r="D2817" s="3">
        <f t="shared" si="387"/>
        <v>29.805833333333336</v>
      </c>
      <c r="E2817" s="3">
        <f>MAX(B2817 - D2817/Inputs!$B$5, 0)</f>
        <v>0</v>
      </c>
      <c r="F2817" s="3">
        <f>MAX(D2817*Inputs!$B$5 - B2817, 0)</f>
        <v>2.6141333333333385</v>
      </c>
      <c r="G2817" s="3">
        <f t="shared" si="388"/>
        <v>4.17</v>
      </c>
      <c r="H2817" t="str">
        <f t="shared" si="389"/>
        <v>Reg</v>
      </c>
      <c r="I2817" s="3">
        <f t="shared" si="394"/>
        <v>340</v>
      </c>
      <c r="J2817" s="3">
        <f t="shared" si="395"/>
        <v>0</v>
      </c>
      <c r="K2817" s="3">
        <f>MIN(Inputs!$B$2, (Inputs!$B$8 - I2817)/Inputs!$B$9)</f>
        <v>0</v>
      </c>
      <c r="L2817" s="3">
        <f>MAX(MIN(Inputs!$B$2, I2817*Inputs!$B$10, Inputs!$B$8*Inputs!$B$4 - J2817), 0)</f>
        <v>170</v>
      </c>
      <c r="M2817" s="3">
        <f t="shared" si="390"/>
        <v>0</v>
      </c>
      <c r="N2817" s="3">
        <f t="shared" si="391"/>
        <v>0</v>
      </c>
      <c r="O2817" s="3">
        <f>IF(H2817="Reg", MIN(Inputs!$B$2, I2817*Inputs!$B$10, (Inputs!$B$8-I2817)/Inputs!$B$9), 0)</f>
        <v>0</v>
      </c>
      <c r="P2817" s="3">
        <f t="shared" si="392"/>
        <v>0</v>
      </c>
      <c r="Q2817" s="3">
        <f t="shared" si="393"/>
        <v>0</v>
      </c>
      <c r="R2817" s="3">
        <f>I2817 + M2817*Inputs!$B$9 - N2817/Inputs!$B$10</f>
        <v>340</v>
      </c>
    </row>
    <row r="2818" spans="1:18" x14ac:dyDescent="0.3">
      <c r="A2818" s="4">
        <v>46140.333333333343</v>
      </c>
      <c r="B2818" s="3">
        <v>22.857499999999998</v>
      </c>
      <c r="C2818" s="3">
        <v>3.38</v>
      </c>
      <c r="D2818" s="3">
        <f t="shared" ref="D2818:D2881" si="396">AVERAGEIFS(B:B, A:A, "&gt;="&amp;INT(A2818), A:A, "&lt;"&amp;INT(A2818)+1)</f>
        <v>29.805833333333336</v>
      </c>
      <c r="E2818" s="3">
        <f>MAX(B2818 - D2818/Inputs!$B$5, 0)</f>
        <v>0</v>
      </c>
      <c r="F2818" s="3">
        <f>MAX(D2818*Inputs!$B$5 - B2818, 0)</f>
        <v>3.3716333333333388</v>
      </c>
      <c r="G2818" s="3">
        <f t="shared" ref="G2818:G2881" si="397">C2818</f>
        <v>3.38</v>
      </c>
      <c r="H2818" t="str">
        <f t="shared" ref="H2818:H2881" si="398">IF(MAX(E2818, F2818, G2818)&lt;=0, "Idle", IF(AND(G2818&gt;=E2818, G2818&gt;=F2818), "Reg", IF(E2818&gt;=F2818, "Discharge", "Charge")))</f>
        <v>Reg</v>
      </c>
      <c r="I2818" s="3">
        <f t="shared" si="394"/>
        <v>340</v>
      </c>
      <c r="J2818" s="3">
        <f t="shared" si="395"/>
        <v>0</v>
      </c>
      <c r="K2818" s="3">
        <f>MIN(Inputs!$B$2, (Inputs!$B$8 - I2818)/Inputs!$B$9)</f>
        <v>0</v>
      </c>
      <c r="L2818" s="3">
        <f>MAX(MIN(Inputs!$B$2, I2818*Inputs!$B$10, Inputs!$B$8*Inputs!$B$4 - J2818), 0)</f>
        <v>170</v>
      </c>
      <c r="M2818" s="3">
        <f t="shared" ref="M2818:M2881" si="399">IF(H2818="Charge", K2818, 0)</f>
        <v>0</v>
      </c>
      <c r="N2818" s="3">
        <f t="shared" ref="N2818:N2881" si="400">IF(H2818="Discharge", L2818, 0)</f>
        <v>0</v>
      </c>
      <c r="O2818" s="3">
        <f>IF(H2818="Reg", MIN(Inputs!$B$2, I2818*Inputs!$B$10, (Inputs!$B$8-I2818)/Inputs!$B$9), 0)</f>
        <v>0</v>
      </c>
      <c r="P2818" s="3">
        <f t="shared" ref="P2818:P2881" si="401">(N2818 - M2818) * B2818</f>
        <v>0</v>
      </c>
      <c r="Q2818" s="3">
        <f t="shared" ref="Q2818:Q2881" si="402">O2818 * C2818</f>
        <v>0</v>
      </c>
      <c r="R2818" s="3">
        <f>I2818 + M2818*Inputs!$B$9 - N2818/Inputs!$B$10</f>
        <v>340</v>
      </c>
    </row>
    <row r="2819" spans="1:18" x14ac:dyDescent="0.3">
      <c r="A2819" s="4">
        <v>46140.375</v>
      </c>
      <c r="B2819" s="3">
        <v>23.267499999999998</v>
      </c>
      <c r="C2819" s="3">
        <v>1.61</v>
      </c>
      <c r="D2819" s="3">
        <f t="shared" si="396"/>
        <v>29.805833333333336</v>
      </c>
      <c r="E2819" s="3">
        <f>MAX(B2819 - D2819/Inputs!$B$5, 0)</f>
        <v>0</v>
      </c>
      <c r="F2819" s="3">
        <f>MAX(D2819*Inputs!$B$5 - B2819, 0)</f>
        <v>2.9616333333333387</v>
      </c>
      <c r="G2819" s="3">
        <f t="shared" si="397"/>
        <v>1.61</v>
      </c>
      <c r="H2819" t="str">
        <f t="shared" si="398"/>
        <v>Charge</v>
      </c>
      <c r="I2819" s="3">
        <f t="shared" ref="I2819:I2882" si="403">R2818</f>
        <v>340</v>
      </c>
      <c r="J2819" s="3">
        <f t="shared" ref="J2819:J2882" si="404">IF(INT(A2819)=INT(A2818), J2818 + N2818, 0)</f>
        <v>0</v>
      </c>
      <c r="K2819" s="3">
        <f>MIN(Inputs!$B$2, (Inputs!$B$8 - I2819)/Inputs!$B$9)</f>
        <v>0</v>
      </c>
      <c r="L2819" s="3">
        <f>MAX(MIN(Inputs!$B$2, I2819*Inputs!$B$10, Inputs!$B$8*Inputs!$B$4 - J2819), 0)</f>
        <v>170</v>
      </c>
      <c r="M2819" s="3">
        <f t="shared" si="399"/>
        <v>0</v>
      </c>
      <c r="N2819" s="3">
        <f t="shared" si="400"/>
        <v>0</v>
      </c>
      <c r="O2819" s="3">
        <f>IF(H2819="Reg", MIN(Inputs!$B$2, I2819*Inputs!$B$10, (Inputs!$B$8-I2819)/Inputs!$B$9), 0)</f>
        <v>0</v>
      </c>
      <c r="P2819" s="3">
        <f t="shared" si="401"/>
        <v>0</v>
      </c>
      <c r="Q2819" s="3">
        <f t="shared" si="402"/>
        <v>0</v>
      </c>
      <c r="R2819" s="3">
        <f>I2819 + M2819*Inputs!$B$9 - N2819/Inputs!$B$10</f>
        <v>340</v>
      </c>
    </row>
    <row r="2820" spans="1:18" x14ac:dyDescent="0.3">
      <c r="A2820" s="4">
        <v>46140.416666666657</v>
      </c>
      <c r="B2820" s="3">
        <v>25.097500000000004</v>
      </c>
      <c r="C2820" s="3">
        <v>1.08</v>
      </c>
      <c r="D2820" s="3">
        <f t="shared" si="396"/>
        <v>29.805833333333336</v>
      </c>
      <c r="E2820" s="3">
        <f>MAX(B2820 - D2820/Inputs!$B$5, 0)</f>
        <v>0</v>
      </c>
      <c r="F2820" s="3">
        <f>MAX(D2820*Inputs!$B$5 - B2820, 0)</f>
        <v>1.1316333333333333</v>
      </c>
      <c r="G2820" s="3">
        <f t="shared" si="397"/>
        <v>1.08</v>
      </c>
      <c r="H2820" t="str">
        <f t="shared" si="398"/>
        <v>Charge</v>
      </c>
      <c r="I2820" s="3">
        <f t="shared" si="403"/>
        <v>340</v>
      </c>
      <c r="J2820" s="3">
        <f t="shared" si="404"/>
        <v>0</v>
      </c>
      <c r="K2820" s="3">
        <f>MIN(Inputs!$B$2, (Inputs!$B$8 - I2820)/Inputs!$B$9)</f>
        <v>0</v>
      </c>
      <c r="L2820" s="3">
        <f>MAX(MIN(Inputs!$B$2, I2820*Inputs!$B$10, Inputs!$B$8*Inputs!$B$4 - J2820), 0)</f>
        <v>170</v>
      </c>
      <c r="M2820" s="3">
        <f t="shared" si="399"/>
        <v>0</v>
      </c>
      <c r="N2820" s="3">
        <f t="shared" si="400"/>
        <v>0</v>
      </c>
      <c r="O2820" s="3">
        <f>IF(H2820="Reg", MIN(Inputs!$B$2, I2820*Inputs!$B$10, (Inputs!$B$8-I2820)/Inputs!$B$9), 0)</f>
        <v>0</v>
      </c>
      <c r="P2820" s="3">
        <f t="shared" si="401"/>
        <v>0</v>
      </c>
      <c r="Q2820" s="3">
        <f t="shared" si="402"/>
        <v>0</v>
      </c>
      <c r="R2820" s="3">
        <f>I2820 + M2820*Inputs!$B$9 - N2820/Inputs!$B$10</f>
        <v>340</v>
      </c>
    </row>
    <row r="2821" spans="1:18" x14ac:dyDescent="0.3">
      <c r="A2821" s="4">
        <v>46140.458333333343</v>
      </c>
      <c r="B2821" s="3">
        <v>26.392500000000002</v>
      </c>
      <c r="C2821" s="3">
        <v>0.51</v>
      </c>
      <c r="D2821" s="3">
        <f t="shared" si="396"/>
        <v>29.805833333333336</v>
      </c>
      <c r="E2821" s="3">
        <f>MAX(B2821 - D2821/Inputs!$B$5, 0)</f>
        <v>0</v>
      </c>
      <c r="F2821" s="3">
        <f>MAX(D2821*Inputs!$B$5 - B2821, 0)</f>
        <v>0</v>
      </c>
      <c r="G2821" s="3">
        <f t="shared" si="397"/>
        <v>0.51</v>
      </c>
      <c r="H2821" t="str">
        <f t="shared" si="398"/>
        <v>Reg</v>
      </c>
      <c r="I2821" s="3">
        <f t="shared" si="403"/>
        <v>340</v>
      </c>
      <c r="J2821" s="3">
        <f t="shared" si="404"/>
        <v>0</v>
      </c>
      <c r="K2821" s="3">
        <f>MIN(Inputs!$B$2, (Inputs!$B$8 - I2821)/Inputs!$B$9)</f>
        <v>0</v>
      </c>
      <c r="L2821" s="3">
        <f>MAX(MIN(Inputs!$B$2, I2821*Inputs!$B$10, Inputs!$B$8*Inputs!$B$4 - J2821), 0)</f>
        <v>170</v>
      </c>
      <c r="M2821" s="3">
        <f t="shared" si="399"/>
        <v>0</v>
      </c>
      <c r="N2821" s="3">
        <f t="shared" si="400"/>
        <v>0</v>
      </c>
      <c r="O2821" s="3">
        <f>IF(H2821="Reg", MIN(Inputs!$B$2, I2821*Inputs!$B$10, (Inputs!$B$8-I2821)/Inputs!$B$9), 0)</f>
        <v>0</v>
      </c>
      <c r="P2821" s="3">
        <f t="shared" si="401"/>
        <v>0</v>
      </c>
      <c r="Q2821" s="3">
        <f t="shared" si="402"/>
        <v>0</v>
      </c>
      <c r="R2821" s="3">
        <f>I2821 + M2821*Inputs!$B$9 - N2821/Inputs!$B$10</f>
        <v>340</v>
      </c>
    </row>
    <row r="2822" spans="1:18" x14ac:dyDescent="0.3">
      <c r="A2822" s="4">
        <v>46140.5</v>
      </c>
      <c r="B2822" s="3">
        <v>30.1675</v>
      </c>
      <c r="C2822" s="3">
        <v>0.51</v>
      </c>
      <c r="D2822" s="3">
        <f t="shared" si="396"/>
        <v>29.805833333333336</v>
      </c>
      <c r="E2822" s="3">
        <f>MAX(B2822 - D2822/Inputs!$B$5, 0)</f>
        <v>0</v>
      </c>
      <c r="F2822" s="3">
        <f>MAX(D2822*Inputs!$B$5 - B2822, 0)</f>
        <v>0</v>
      </c>
      <c r="G2822" s="3">
        <f t="shared" si="397"/>
        <v>0.51</v>
      </c>
      <c r="H2822" t="str">
        <f t="shared" si="398"/>
        <v>Reg</v>
      </c>
      <c r="I2822" s="3">
        <f t="shared" si="403"/>
        <v>340</v>
      </c>
      <c r="J2822" s="3">
        <f t="shared" si="404"/>
        <v>0</v>
      </c>
      <c r="K2822" s="3">
        <f>MIN(Inputs!$B$2, (Inputs!$B$8 - I2822)/Inputs!$B$9)</f>
        <v>0</v>
      </c>
      <c r="L2822" s="3">
        <f>MAX(MIN(Inputs!$B$2, I2822*Inputs!$B$10, Inputs!$B$8*Inputs!$B$4 - J2822), 0)</f>
        <v>170</v>
      </c>
      <c r="M2822" s="3">
        <f t="shared" si="399"/>
        <v>0</v>
      </c>
      <c r="N2822" s="3">
        <f t="shared" si="400"/>
        <v>0</v>
      </c>
      <c r="O2822" s="3">
        <f>IF(H2822="Reg", MIN(Inputs!$B$2, I2822*Inputs!$B$10, (Inputs!$B$8-I2822)/Inputs!$B$9), 0)</f>
        <v>0</v>
      </c>
      <c r="P2822" s="3">
        <f t="shared" si="401"/>
        <v>0</v>
      </c>
      <c r="Q2822" s="3">
        <f t="shared" si="402"/>
        <v>0</v>
      </c>
      <c r="R2822" s="3">
        <f>I2822 + M2822*Inputs!$B$9 - N2822/Inputs!$B$10</f>
        <v>340</v>
      </c>
    </row>
    <row r="2823" spans="1:18" x14ac:dyDescent="0.3">
      <c r="A2823" s="4">
        <v>46140.541666666657</v>
      </c>
      <c r="B2823" s="3">
        <v>26.477499999999999</v>
      </c>
      <c r="C2823" s="3">
        <v>1</v>
      </c>
      <c r="D2823" s="3">
        <f t="shared" si="396"/>
        <v>29.805833333333336</v>
      </c>
      <c r="E2823" s="3">
        <f>MAX(B2823 - D2823/Inputs!$B$5, 0)</f>
        <v>0</v>
      </c>
      <c r="F2823" s="3">
        <f>MAX(D2823*Inputs!$B$5 - B2823, 0)</f>
        <v>0</v>
      </c>
      <c r="G2823" s="3">
        <f t="shared" si="397"/>
        <v>1</v>
      </c>
      <c r="H2823" t="str">
        <f t="shared" si="398"/>
        <v>Reg</v>
      </c>
      <c r="I2823" s="3">
        <f t="shared" si="403"/>
        <v>340</v>
      </c>
      <c r="J2823" s="3">
        <f t="shared" si="404"/>
        <v>0</v>
      </c>
      <c r="K2823" s="3">
        <f>MIN(Inputs!$B$2, (Inputs!$B$8 - I2823)/Inputs!$B$9)</f>
        <v>0</v>
      </c>
      <c r="L2823" s="3">
        <f>MAX(MIN(Inputs!$B$2, I2823*Inputs!$B$10, Inputs!$B$8*Inputs!$B$4 - J2823), 0)</f>
        <v>170</v>
      </c>
      <c r="M2823" s="3">
        <f t="shared" si="399"/>
        <v>0</v>
      </c>
      <c r="N2823" s="3">
        <f t="shared" si="400"/>
        <v>0</v>
      </c>
      <c r="O2823" s="3">
        <f>IF(H2823="Reg", MIN(Inputs!$B$2, I2823*Inputs!$B$10, (Inputs!$B$8-I2823)/Inputs!$B$9), 0)</f>
        <v>0</v>
      </c>
      <c r="P2823" s="3">
        <f t="shared" si="401"/>
        <v>0</v>
      </c>
      <c r="Q2823" s="3">
        <f t="shared" si="402"/>
        <v>0</v>
      </c>
      <c r="R2823" s="3">
        <f>I2823 + M2823*Inputs!$B$9 - N2823/Inputs!$B$10</f>
        <v>340</v>
      </c>
    </row>
    <row r="2824" spans="1:18" x14ac:dyDescent="0.3">
      <c r="A2824" s="4">
        <v>46140.583333333343</v>
      </c>
      <c r="B2824" s="3">
        <v>22.96</v>
      </c>
      <c r="C2824" s="3">
        <v>1.5</v>
      </c>
      <c r="D2824" s="3">
        <f t="shared" si="396"/>
        <v>29.805833333333336</v>
      </c>
      <c r="E2824" s="3">
        <f>MAX(B2824 - D2824/Inputs!$B$5, 0)</f>
        <v>0</v>
      </c>
      <c r="F2824" s="3">
        <f>MAX(D2824*Inputs!$B$5 - B2824, 0)</f>
        <v>3.2691333333333361</v>
      </c>
      <c r="G2824" s="3">
        <f t="shared" si="397"/>
        <v>1.5</v>
      </c>
      <c r="H2824" t="str">
        <f t="shared" si="398"/>
        <v>Charge</v>
      </c>
      <c r="I2824" s="3">
        <f t="shared" si="403"/>
        <v>340</v>
      </c>
      <c r="J2824" s="3">
        <f t="shared" si="404"/>
        <v>0</v>
      </c>
      <c r="K2824" s="3">
        <f>MIN(Inputs!$B$2, (Inputs!$B$8 - I2824)/Inputs!$B$9)</f>
        <v>0</v>
      </c>
      <c r="L2824" s="3">
        <f>MAX(MIN(Inputs!$B$2, I2824*Inputs!$B$10, Inputs!$B$8*Inputs!$B$4 - J2824), 0)</f>
        <v>170</v>
      </c>
      <c r="M2824" s="3">
        <f t="shared" si="399"/>
        <v>0</v>
      </c>
      <c r="N2824" s="3">
        <f t="shared" si="400"/>
        <v>0</v>
      </c>
      <c r="O2824" s="3">
        <f>IF(H2824="Reg", MIN(Inputs!$B$2, I2824*Inputs!$B$10, (Inputs!$B$8-I2824)/Inputs!$B$9), 0)</f>
        <v>0</v>
      </c>
      <c r="P2824" s="3">
        <f t="shared" si="401"/>
        <v>0</v>
      </c>
      <c r="Q2824" s="3">
        <f t="shared" si="402"/>
        <v>0</v>
      </c>
      <c r="R2824" s="3">
        <f>I2824 + M2824*Inputs!$B$9 - N2824/Inputs!$B$10</f>
        <v>340</v>
      </c>
    </row>
    <row r="2825" spans="1:18" x14ac:dyDescent="0.3">
      <c r="A2825" s="4">
        <v>46140.625</v>
      </c>
      <c r="B2825" s="3">
        <v>20.592500000000001</v>
      </c>
      <c r="C2825" s="3">
        <v>1</v>
      </c>
      <c r="D2825" s="3">
        <f t="shared" si="396"/>
        <v>29.805833333333336</v>
      </c>
      <c r="E2825" s="3">
        <f>MAX(B2825 - D2825/Inputs!$B$5, 0)</f>
        <v>0</v>
      </c>
      <c r="F2825" s="3">
        <f>MAX(D2825*Inputs!$B$5 - B2825, 0)</f>
        <v>5.6366333333333358</v>
      </c>
      <c r="G2825" s="3">
        <f t="shared" si="397"/>
        <v>1</v>
      </c>
      <c r="H2825" t="str">
        <f t="shared" si="398"/>
        <v>Charge</v>
      </c>
      <c r="I2825" s="3">
        <f t="shared" si="403"/>
        <v>340</v>
      </c>
      <c r="J2825" s="3">
        <f t="shared" si="404"/>
        <v>0</v>
      </c>
      <c r="K2825" s="3">
        <f>MIN(Inputs!$B$2, (Inputs!$B$8 - I2825)/Inputs!$B$9)</f>
        <v>0</v>
      </c>
      <c r="L2825" s="3">
        <f>MAX(MIN(Inputs!$B$2, I2825*Inputs!$B$10, Inputs!$B$8*Inputs!$B$4 - J2825), 0)</f>
        <v>170</v>
      </c>
      <c r="M2825" s="3">
        <f t="shared" si="399"/>
        <v>0</v>
      </c>
      <c r="N2825" s="3">
        <f t="shared" si="400"/>
        <v>0</v>
      </c>
      <c r="O2825" s="3">
        <f>IF(H2825="Reg", MIN(Inputs!$B$2, I2825*Inputs!$B$10, (Inputs!$B$8-I2825)/Inputs!$B$9), 0)</f>
        <v>0</v>
      </c>
      <c r="P2825" s="3">
        <f t="shared" si="401"/>
        <v>0</v>
      </c>
      <c r="Q2825" s="3">
        <f t="shared" si="402"/>
        <v>0</v>
      </c>
      <c r="R2825" s="3">
        <f>I2825 + M2825*Inputs!$B$9 - N2825/Inputs!$B$10</f>
        <v>340</v>
      </c>
    </row>
    <row r="2826" spans="1:18" x14ac:dyDescent="0.3">
      <c r="A2826" s="4">
        <v>46140.666666666657</v>
      </c>
      <c r="B2826" s="3">
        <v>20.57</v>
      </c>
      <c r="C2826" s="3">
        <v>1.65</v>
      </c>
      <c r="D2826" s="3">
        <f t="shared" si="396"/>
        <v>29.805833333333336</v>
      </c>
      <c r="E2826" s="3">
        <f>MAX(B2826 - D2826/Inputs!$B$5, 0)</f>
        <v>0</v>
      </c>
      <c r="F2826" s="3">
        <f>MAX(D2826*Inputs!$B$5 - B2826, 0)</f>
        <v>5.6591333333333367</v>
      </c>
      <c r="G2826" s="3">
        <f t="shared" si="397"/>
        <v>1.65</v>
      </c>
      <c r="H2826" t="str">
        <f t="shared" si="398"/>
        <v>Charge</v>
      </c>
      <c r="I2826" s="3">
        <f t="shared" si="403"/>
        <v>340</v>
      </c>
      <c r="J2826" s="3">
        <f t="shared" si="404"/>
        <v>0</v>
      </c>
      <c r="K2826" s="3">
        <f>MIN(Inputs!$B$2, (Inputs!$B$8 - I2826)/Inputs!$B$9)</f>
        <v>0</v>
      </c>
      <c r="L2826" s="3">
        <f>MAX(MIN(Inputs!$B$2, I2826*Inputs!$B$10, Inputs!$B$8*Inputs!$B$4 - J2826), 0)</f>
        <v>170</v>
      </c>
      <c r="M2826" s="3">
        <f t="shared" si="399"/>
        <v>0</v>
      </c>
      <c r="N2826" s="3">
        <f t="shared" si="400"/>
        <v>0</v>
      </c>
      <c r="O2826" s="3">
        <f>IF(H2826="Reg", MIN(Inputs!$B$2, I2826*Inputs!$B$10, (Inputs!$B$8-I2826)/Inputs!$B$9), 0)</f>
        <v>0</v>
      </c>
      <c r="P2826" s="3">
        <f t="shared" si="401"/>
        <v>0</v>
      </c>
      <c r="Q2826" s="3">
        <f t="shared" si="402"/>
        <v>0</v>
      </c>
      <c r="R2826" s="3">
        <f>I2826 + M2826*Inputs!$B$9 - N2826/Inputs!$B$10</f>
        <v>340</v>
      </c>
    </row>
    <row r="2827" spans="1:18" x14ac:dyDescent="0.3">
      <c r="A2827" s="4">
        <v>46140.708333333343</v>
      </c>
      <c r="B2827" s="3">
        <v>30.292499999999997</v>
      </c>
      <c r="C2827" s="3">
        <v>1.17</v>
      </c>
      <c r="D2827" s="3">
        <f t="shared" si="396"/>
        <v>29.805833333333336</v>
      </c>
      <c r="E2827" s="3">
        <f>MAX(B2827 - D2827/Inputs!$B$5, 0)</f>
        <v>0</v>
      </c>
      <c r="F2827" s="3">
        <f>MAX(D2827*Inputs!$B$5 - B2827, 0)</f>
        <v>0</v>
      </c>
      <c r="G2827" s="3">
        <f t="shared" si="397"/>
        <v>1.17</v>
      </c>
      <c r="H2827" t="str">
        <f t="shared" si="398"/>
        <v>Reg</v>
      </c>
      <c r="I2827" s="3">
        <f t="shared" si="403"/>
        <v>340</v>
      </c>
      <c r="J2827" s="3">
        <f t="shared" si="404"/>
        <v>0</v>
      </c>
      <c r="K2827" s="3">
        <f>MIN(Inputs!$B$2, (Inputs!$B$8 - I2827)/Inputs!$B$9)</f>
        <v>0</v>
      </c>
      <c r="L2827" s="3">
        <f>MAX(MIN(Inputs!$B$2, I2827*Inputs!$B$10, Inputs!$B$8*Inputs!$B$4 - J2827), 0)</f>
        <v>170</v>
      </c>
      <c r="M2827" s="3">
        <f t="shared" si="399"/>
        <v>0</v>
      </c>
      <c r="N2827" s="3">
        <f t="shared" si="400"/>
        <v>0</v>
      </c>
      <c r="O2827" s="3">
        <f>IF(H2827="Reg", MIN(Inputs!$B$2, I2827*Inputs!$B$10, (Inputs!$B$8-I2827)/Inputs!$B$9), 0)</f>
        <v>0</v>
      </c>
      <c r="P2827" s="3">
        <f t="shared" si="401"/>
        <v>0</v>
      </c>
      <c r="Q2827" s="3">
        <f t="shared" si="402"/>
        <v>0</v>
      </c>
      <c r="R2827" s="3">
        <f>I2827 + M2827*Inputs!$B$9 - N2827/Inputs!$B$10</f>
        <v>340</v>
      </c>
    </row>
    <row r="2828" spans="1:18" x14ac:dyDescent="0.3">
      <c r="A2828" s="4">
        <v>46140.75</v>
      </c>
      <c r="B2828" s="3">
        <v>65.44</v>
      </c>
      <c r="C2828" s="3">
        <v>3.43</v>
      </c>
      <c r="D2828" s="3">
        <f t="shared" si="396"/>
        <v>29.805833333333336</v>
      </c>
      <c r="E2828" s="3">
        <f>MAX(B2828 - D2828/Inputs!$B$5, 0)</f>
        <v>31.569734848484842</v>
      </c>
      <c r="F2828" s="3">
        <f>MAX(D2828*Inputs!$B$5 - B2828, 0)</f>
        <v>0</v>
      </c>
      <c r="G2828" s="3">
        <f t="shared" si="397"/>
        <v>3.43</v>
      </c>
      <c r="H2828" t="str">
        <f t="shared" si="398"/>
        <v>Discharge</v>
      </c>
      <c r="I2828" s="3">
        <f t="shared" si="403"/>
        <v>340</v>
      </c>
      <c r="J2828" s="3">
        <f t="shared" si="404"/>
        <v>0</v>
      </c>
      <c r="K2828" s="3">
        <f>MIN(Inputs!$B$2, (Inputs!$B$8 - I2828)/Inputs!$B$9)</f>
        <v>0</v>
      </c>
      <c r="L2828" s="3">
        <f>MAX(MIN(Inputs!$B$2, I2828*Inputs!$B$10, Inputs!$B$8*Inputs!$B$4 - J2828), 0)</f>
        <v>170</v>
      </c>
      <c r="M2828" s="3">
        <f t="shared" si="399"/>
        <v>0</v>
      </c>
      <c r="N2828" s="3">
        <f t="shared" si="400"/>
        <v>170</v>
      </c>
      <c r="O2828" s="3">
        <f>IF(H2828="Reg", MIN(Inputs!$B$2, I2828*Inputs!$B$10, (Inputs!$B$8-I2828)/Inputs!$B$9), 0)</f>
        <v>0</v>
      </c>
      <c r="P2828" s="3">
        <f t="shared" si="401"/>
        <v>11124.8</v>
      </c>
      <c r="Q2828" s="3">
        <f t="shared" si="402"/>
        <v>0</v>
      </c>
      <c r="R2828" s="3">
        <f>I2828 + M2828*Inputs!$B$9 - N2828/Inputs!$B$10</f>
        <v>158.77939109773115</v>
      </c>
    </row>
    <row r="2829" spans="1:18" x14ac:dyDescent="0.3">
      <c r="A2829" s="4">
        <v>46140.791666666657</v>
      </c>
      <c r="B2829" s="3">
        <v>65.142500000000013</v>
      </c>
      <c r="C2829" s="3">
        <v>9.5299999999999994</v>
      </c>
      <c r="D2829" s="3">
        <f t="shared" si="396"/>
        <v>29.805833333333336</v>
      </c>
      <c r="E2829" s="3">
        <f>MAX(B2829 - D2829/Inputs!$B$5, 0)</f>
        <v>31.272234848484857</v>
      </c>
      <c r="F2829" s="3">
        <f>MAX(D2829*Inputs!$B$5 - B2829, 0)</f>
        <v>0</v>
      </c>
      <c r="G2829" s="3">
        <f t="shared" si="397"/>
        <v>9.5299999999999994</v>
      </c>
      <c r="H2829" t="str">
        <f t="shared" si="398"/>
        <v>Discharge</v>
      </c>
      <c r="I2829" s="3">
        <f t="shared" si="403"/>
        <v>158.77939109773115</v>
      </c>
      <c r="J2829" s="3">
        <f t="shared" si="404"/>
        <v>170</v>
      </c>
      <c r="K2829" s="3">
        <f>MIN(Inputs!$B$2, (Inputs!$B$8 - I2829)/Inputs!$B$9)</f>
        <v>170</v>
      </c>
      <c r="L2829" s="3">
        <f>MAX(MIN(Inputs!$B$2, I2829*Inputs!$B$10, Inputs!$B$8*Inputs!$B$4 - J2829), 0)</f>
        <v>148.94827166799323</v>
      </c>
      <c r="M2829" s="3">
        <f t="shared" si="399"/>
        <v>0</v>
      </c>
      <c r="N2829" s="3">
        <f t="shared" si="400"/>
        <v>148.94827166799323</v>
      </c>
      <c r="O2829" s="3">
        <f>IF(H2829="Reg", MIN(Inputs!$B$2, I2829*Inputs!$B$10, (Inputs!$B$8-I2829)/Inputs!$B$9), 0)</f>
        <v>0</v>
      </c>
      <c r="P2829" s="3">
        <f t="shared" si="401"/>
        <v>9702.8627871322497</v>
      </c>
      <c r="Q2829" s="3">
        <f t="shared" si="402"/>
        <v>0</v>
      </c>
      <c r="R2829" s="3">
        <f>I2829 + M2829*Inputs!$B$9 - N2829/Inputs!$B$10</f>
        <v>0</v>
      </c>
    </row>
    <row r="2830" spans="1:18" x14ac:dyDescent="0.3">
      <c r="A2830" s="4">
        <v>46140.833333333343</v>
      </c>
      <c r="B2830" s="3">
        <v>55.697500000000005</v>
      </c>
      <c r="C2830" s="3">
        <v>10.8</v>
      </c>
      <c r="D2830" s="3">
        <f t="shared" si="396"/>
        <v>29.805833333333336</v>
      </c>
      <c r="E2830" s="3">
        <f>MAX(B2830 - D2830/Inputs!$B$5, 0)</f>
        <v>21.827234848484849</v>
      </c>
      <c r="F2830" s="3">
        <f>MAX(D2830*Inputs!$B$5 - B2830, 0)</f>
        <v>0</v>
      </c>
      <c r="G2830" s="3">
        <f t="shared" si="397"/>
        <v>10.8</v>
      </c>
      <c r="H2830" t="str">
        <f t="shared" si="398"/>
        <v>Discharge</v>
      </c>
      <c r="I2830" s="3">
        <f t="shared" si="403"/>
        <v>0</v>
      </c>
      <c r="J2830" s="3">
        <f t="shared" si="404"/>
        <v>318.94827166799325</v>
      </c>
      <c r="K2830" s="3">
        <f>MIN(Inputs!$B$2, (Inputs!$B$8 - I2830)/Inputs!$B$9)</f>
        <v>170</v>
      </c>
      <c r="L2830" s="3">
        <f>MAX(MIN(Inputs!$B$2, I2830*Inputs!$B$10, Inputs!$B$8*Inputs!$B$4 - J2830), 0)</f>
        <v>0</v>
      </c>
      <c r="M2830" s="3">
        <f t="shared" si="399"/>
        <v>0</v>
      </c>
      <c r="N2830" s="3">
        <f t="shared" si="400"/>
        <v>0</v>
      </c>
      <c r="O2830" s="3">
        <f>IF(H2830="Reg", MIN(Inputs!$B$2, I2830*Inputs!$B$10, (Inputs!$B$8-I2830)/Inputs!$B$9), 0)</f>
        <v>0</v>
      </c>
      <c r="P2830" s="3">
        <f t="shared" si="401"/>
        <v>0</v>
      </c>
      <c r="Q2830" s="3">
        <f t="shared" si="402"/>
        <v>0</v>
      </c>
      <c r="R2830" s="3">
        <f>I2830 + M2830*Inputs!$B$9 - N2830/Inputs!$B$10</f>
        <v>0</v>
      </c>
    </row>
    <row r="2831" spans="1:18" x14ac:dyDescent="0.3">
      <c r="A2831" s="4">
        <v>46140.875</v>
      </c>
      <c r="B2831" s="3">
        <v>39.627499999999998</v>
      </c>
      <c r="C2831" s="3">
        <v>4.1900000000000004</v>
      </c>
      <c r="D2831" s="3">
        <f t="shared" si="396"/>
        <v>29.805833333333336</v>
      </c>
      <c r="E2831" s="3">
        <f>MAX(B2831 - D2831/Inputs!$B$5, 0)</f>
        <v>5.7572348484848419</v>
      </c>
      <c r="F2831" s="3">
        <f>MAX(D2831*Inputs!$B$5 - B2831, 0)</f>
        <v>0</v>
      </c>
      <c r="G2831" s="3">
        <f t="shared" si="397"/>
        <v>4.1900000000000004</v>
      </c>
      <c r="H2831" t="str">
        <f t="shared" si="398"/>
        <v>Discharge</v>
      </c>
      <c r="I2831" s="3">
        <f t="shared" si="403"/>
        <v>0</v>
      </c>
      <c r="J2831" s="3">
        <f t="shared" si="404"/>
        <v>318.94827166799325</v>
      </c>
      <c r="K2831" s="3">
        <f>MIN(Inputs!$B$2, (Inputs!$B$8 - I2831)/Inputs!$B$9)</f>
        <v>170</v>
      </c>
      <c r="L2831" s="3">
        <f>MAX(MIN(Inputs!$B$2, I2831*Inputs!$B$10, Inputs!$B$8*Inputs!$B$4 - J2831), 0)</f>
        <v>0</v>
      </c>
      <c r="M2831" s="3">
        <f t="shared" si="399"/>
        <v>0</v>
      </c>
      <c r="N2831" s="3">
        <f t="shared" si="400"/>
        <v>0</v>
      </c>
      <c r="O2831" s="3">
        <f>IF(H2831="Reg", MIN(Inputs!$B$2, I2831*Inputs!$B$10, (Inputs!$B$8-I2831)/Inputs!$B$9), 0)</f>
        <v>0</v>
      </c>
      <c r="P2831" s="3">
        <f t="shared" si="401"/>
        <v>0</v>
      </c>
      <c r="Q2831" s="3">
        <f t="shared" si="402"/>
        <v>0</v>
      </c>
      <c r="R2831" s="3">
        <f>I2831 + M2831*Inputs!$B$9 - N2831/Inputs!$B$10</f>
        <v>0</v>
      </c>
    </row>
    <row r="2832" spans="1:18" x14ac:dyDescent="0.3">
      <c r="A2832" s="4">
        <v>46140.916666666657</v>
      </c>
      <c r="B2832" s="3">
        <v>30.762500000000003</v>
      </c>
      <c r="C2832" s="3">
        <v>1.05</v>
      </c>
      <c r="D2832" s="3">
        <f t="shared" si="396"/>
        <v>29.805833333333336</v>
      </c>
      <c r="E2832" s="3">
        <f>MAX(B2832 - D2832/Inputs!$B$5, 0)</f>
        <v>0</v>
      </c>
      <c r="F2832" s="3">
        <f>MAX(D2832*Inputs!$B$5 - B2832, 0)</f>
        <v>0</v>
      </c>
      <c r="G2832" s="3">
        <f t="shared" si="397"/>
        <v>1.05</v>
      </c>
      <c r="H2832" t="str">
        <f t="shared" si="398"/>
        <v>Reg</v>
      </c>
      <c r="I2832" s="3">
        <f t="shared" si="403"/>
        <v>0</v>
      </c>
      <c r="J2832" s="3">
        <f t="shared" si="404"/>
        <v>318.94827166799325</v>
      </c>
      <c r="K2832" s="3">
        <f>MIN(Inputs!$B$2, (Inputs!$B$8 - I2832)/Inputs!$B$9)</f>
        <v>170</v>
      </c>
      <c r="L2832" s="3">
        <f>MAX(MIN(Inputs!$B$2, I2832*Inputs!$B$10, Inputs!$B$8*Inputs!$B$4 - J2832), 0)</f>
        <v>0</v>
      </c>
      <c r="M2832" s="3">
        <f t="shared" si="399"/>
        <v>0</v>
      </c>
      <c r="N2832" s="3">
        <f t="shared" si="400"/>
        <v>0</v>
      </c>
      <c r="O2832" s="3">
        <f>IF(H2832="Reg", MIN(Inputs!$B$2, I2832*Inputs!$B$10, (Inputs!$B$8-I2832)/Inputs!$B$9), 0)</f>
        <v>0</v>
      </c>
      <c r="P2832" s="3">
        <f t="shared" si="401"/>
        <v>0</v>
      </c>
      <c r="Q2832" s="3">
        <f t="shared" si="402"/>
        <v>0</v>
      </c>
      <c r="R2832" s="3">
        <f>I2832 + M2832*Inputs!$B$9 - N2832/Inputs!$B$10</f>
        <v>0</v>
      </c>
    </row>
    <row r="2833" spans="1:18" x14ac:dyDescent="0.3">
      <c r="A2833" s="4">
        <v>46140.958333333343</v>
      </c>
      <c r="B2833" s="3">
        <v>25.642500000000002</v>
      </c>
      <c r="C2833" s="3">
        <v>0.92</v>
      </c>
      <c r="D2833" s="3">
        <f t="shared" si="396"/>
        <v>29.805833333333336</v>
      </c>
      <c r="E2833" s="3">
        <f>MAX(B2833 - D2833/Inputs!$B$5, 0)</f>
        <v>0</v>
      </c>
      <c r="F2833" s="3">
        <f>MAX(D2833*Inputs!$B$5 - B2833, 0)</f>
        <v>0.58663333333333512</v>
      </c>
      <c r="G2833" s="3">
        <f t="shared" si="397"/>
        <v>0.92</v>
      </c>
      <c r="H2833" t="str">
        <f t="shared" si="398"/>
        <v>Reg</v>
      </c>
      <c r="I2833" s="3">
        <f t="shared" si="403"/>
        <v>0</v>
      </c>
      <c r="J2833" s="3">
        <f t="shared" si="404"/>
        <v>318.94827166799325</v>
      </c>
      <c r="K2833" s="3">
        <f>MIN(Inputs!$B$2, (Inputs!$B$8 - I2833)/Inputs!$B$9)</f>
        <v>170</v>
      </c>
      <c r="L2833" s="3">
        <f>MAX(MIN(Inputs!$B$2, I2833*Inputs!$B$10, Inputs!$B$8*Inputs!$B$4 - J2833), 0)</f>
        <v>0</v>
      </c>
      <c r="M2833" s="3">
        <f t="shared" si="399"/>
        <v>0</v>
      </c>
      <c r="N2833" s="3">
        <f t="shared" si="400"/>
        <v>0</v>
      </c>
      <c r="O2833" s="3">
        <f>IF(H2833="Reg", MIN(Inputs!$B$2, I2833*Inputs!$B$10, (Inputs!$B$8-I2833)/Inputs!$B$9), 0)</f>
        <v>0</v>
      </c>
      <c r="P2833" s="3">
        <f t="shared" si="401"/>
        <v>0</v>
      </c>
      <c r="Q2833" s="3">
        <f t="shared" si="402"/>
        <v>0</v>
      </c>
      <c r="R2833" s="3">
        <f>I2833 + M2833*Inputs!$B$9 - N2833/Inputs!$B$10</f>
        <v>0</v>
      </c>
    </row>
    <row r="2834" spans="1:18" x14ac:dyDescent="0.3">
      <c r="A2834" s="4">
        <v>46141</v>
      </c>
      <c r="B2834" s="3">
        <v>25.004999999999999</v>
      </c>
      <c r="C2834" s="3">
        <v>0.11</v>
      </c>
      <c r="D2834" s="3">
        <f t="shared" si="396"/>
        <v>28.86677083333333</v>
      </c>
      <c r="E2834" s="3">
        <f>MAX(B2834 - D2834/Inputs!$B$5, 0)</f>
        <v>0</v>
      </c>
      <c r="F2834" s="3">
        <f>MAX(D2834*Inputs!$B$5 - B2834, 0)</f>
        <v>0.3977583333333321</v>
      </c>
      <c r="G2834" s="3">
        <f t="shared" si="397"/>
        <v>0.11</v>
      </c>
      <c r="H2834" t="str">
        <f t="shared" si="398"/>
        <v>Charge</v>
      </c>
      <c r="I2834" s="3">
        <f t="shared" si="403"/>
        <v>0</v>
      </c>
      <c r="J2834" s="3">
        <f t="shared" si="404"/>
        <v>0</v>
      </c>
      <c r="K2834" s="3">
        <f>MIN(Inputs!$B$2, (Inputs!$B$8 - I2834)/Inputs!$B$9)</f>
        <v>170</v>
      </c>
      <c r="L2834" s="3">
        <f>MAX(MIN(Inputs!$B$2, I2834*Inputs!$B$10, Inputs!$B$8*Inputs!$B$4 - J2834), 0)</f>
        <v>0</v>
      </c>
      <c r="M2834" s="3">
        <f t="shared" si="399"/>
        <v>170</v>
      </c>
      <c r="N2834" s="3">
        <f t="shared" si="400"/>
        <v>0</v>
      </c>
      <c r="O2834" s="3">
        <f>IF(H2834="Reg", MIN(Inputs!$B$2, I2834*Inputs!$B$10, (Inputs!$B$8-I2834)/Inputs!$B$9), 0)</f>
        <v>0</v>
      </c>
      <c r="P2834" s="3">
        <f t="shared" si="401"/>
        <v>-4250.8499999999995</v>
      </c>
      <c r="Q2834" s="3">
        <f t="shared" si="402"/>
        <v>0</v>
      </c>
      <c r="R2834" s="3">
        <f>I2834 + M2834*Inputs!$B$9 - N2834/Inputs!$B$10</f>
        <v>159.4741358339966</v>
      </c>
    </row>
    <row r="2835" spans="1:18" x14ac:dyDescent="0.3">
      <c r="A2835" s="4">
        <v>46141.041666666657</v>
      </c>
      <c r="B2835" s="3">
        <v>17.79</v>
      </c>
      <c r="C2835" s="3">
        <v>0.08</v>
      </c>
      <c r="D2835" s="3">
        <f t="shared" si="396"/>
        <v>28.86677083333333</v>
      </c>
      <c r="E2835" s="3">
        <f>MAX(B2835 - D2835/Inputs!$B$5, 0)</f>
        <v>0</v>
      </c>
      <c r="F2835" s="3">
        <f>MAX(D2835*Inputs!$B$5 - B2835, 0)</f>
        <v>7.612758333333332</v>
      </c>
      <c r="G2835" s="3">
        <f t="shared" si="397"/>
        <v>0.08</v>
      </c>
      <c r="H2835" t="str">
        <f t="shared" si="398"/>
        <v>Charge</v>
      </c>
      <c r="I2835" s="3">
        <f t="shared" si="403"/>
        <v>159.4741358339966</v>
      </c>
      <c r="J2835" s="3">
        <f t="shared" si="404"/>
        <v>0</v>
      </c>
      <c r="K2835" s="3">
        <f>MIN(Inputs!$B$2, (Inputs!$B$8 - I2835)/Inputs!$B$9)</f>
        <v>170</v>
      </c>
      <c r="L2835" s="3">
        <f>MAX(MIN(Inputs!$B$2, I2835*Inputs!$B$10, Inputs!$B$8*Inputs!$B$4 - J2835), 0)</f>
        <v>149.6</v>
      </c>
      <c r="M2835" s="3">
        <f t="shared" si="399"/>
        <v>170</v>
      </c>
      <c r="N2835" s="3">
        <f t="shared" si="400"/>
        <v>0</v>
      </c>
      <c r="O2835" s="3">
        <f>IF(H2835="Reg", MIN(Inputs!$B$2, I2835*Inputs!$B$10, (Inputs!$B$8-I2835)/Inputs!$B$9), 0)</f>
        <v>0</v>
      </c>
      <c r="P2835" s="3">
        <f t="shared" si="401"/>
        <v>-3024.2999999999997</v>
      </c>
      <c r="Q2835" s="3">
        <f t="shared" si="402"/>
        <v>0</v>
      </c>
      <c r="R2835" s="3">
        <f>I2835 + M2835*Inputs!$B$9 - N2835/Inputs!$B$10</f>
        <v>318.9482716679932</v>
      </c>
    </row>
    <row r="2836" spans="1:18" x14ac:dyDescent="0.3">
      <c r="A2836" s="4">
        <v>46141.083333333343</v>
      </c>
      <c r="B2836" s="3">
        <v>16.524999999999999</v>
      </c>
      <c r="C2836" s="3">
        <v>0.44</v>
      </c>
      <c r="D2836" s="3">
        <f t="shared" si="396"/>
        <v>28.86677083333333</v>
      </c>
      <c r="E2836" s="3">
        <f>MAX(B2836 - D2836/Inputs!$B$5, 0)</f>
        <v>0</v>
      </c>
      <c r="F2836" s="3">
        <f>MAX(D2836*Inputs!$B$5 - B2836, 0)</f>
        <v>8.8777583333333325</v>
      </c>
      <c r="G2836" s="3">
        <f t="shared" si="397"/>
        <v>0.44</v>
      </c>
      <c r="H2836" t="str">
        <f t="shared" si="398"/>
        <v>Charge</v>
      </c>
      <c r="I2836" s="3">
        <f t="shared" si="403"/>
        <v>318.9482716679932</v>
      </c>
      <c r="J2836" s="3">
        <f t="shared" si="404"/>
        <v>0</v>
      </c>
      <c r="K2836" s="3">
        <f>MIN(Inputs!$B$2, (Inputs!$B$8 - I2836)/Inputs!$B$9)</f>
        <v>22.44121780453775</v>
      </c>
      <c r="L2836" s="3">
        <f>MAX(MIN(Inputs!$B$2, I2836*Inputs!$B$10, Inputs!$B$8*Inputs!$B$4 - J2836), 0)</f>
        <v>170</v>
      </c>
      <c r="M2836" s="3">
        <f t="shared" si="399"/>
        <v>22.44121780453775</v>
      </c>
      <c r="N2836" s="3">
        <f t="shared" si="400"/>
        <v>0</v>
      </c>
      <c r="O2836" s="3">
        <f>IF(H2836="Reg", MIN(Inputs!$B$2, I2836*Inputs!$B$10, (Inputs!$B$8-I2836)/Inputs!$B$9), 0)</f>
        <v>0</v>
      </c>
      <c r="P2836" s="3">
        <f t="shared" si="401"/>
        <v>-370.84112421998628</v>
      </c>
      <c r="Q2836" s="3">
        <f t="shared" si="402"/>
        <v>0</v>
      </c>
      <c r="R2836" s="3">
        <f>I2836 + M2836*Inputs!$B$9 - N2836/Inputs!$B$10</f>
        <v>340</v>
      </c>
    </row>
    <row r="2837" spans="1:18" x14ac:dyDescent="0.3">
      <c r="A2837" s="4">
        <v>46141.125</v>
      </c>
      <c r="B2837" s="3">
        <v>15.372499999999999</v>
      </c>
      <c r="C2837" s="3">
        <v>0.26</v>
      </c>
      <c r="D2837" s="3">
        <f t="shared" si="396"/>
        <v>28.86677083333333</v>
      </c>
      <c r="E2837" s="3">
        <f>MAX(B2837 - D2837/Inputs!$B$5, 0)</f>
        <v>0</v>
      </c>
      <c r="F2837" s="3">
        <f>MAX(D2837*Inputs!$B$5 - B2837, 0)</f>
        <v>10.030258333333332</v>
      </c>
      <c r="G2837" s="3">
        <f t="shared" si="397"/>
        <v>0.26</v>
      </c>
      <c r="H2837" t="str">
        <f t="shared" si="398"/>
        <v>Charge</v>
      </c>
      <c r="I2837" s="3">
        <f t="shared" si="403"/>
        <v>340</v>
      </c>
      <c r="J2837" s="3">
        <f t="shared" si="404"/>
        <v>0</v>
      </c>
      <c r="K2837" s="3">
        <f>MIN(Inputs!$B$2, (Inputs!$B$8 - I2837)/Inputs!$B$9)</f>
        <v>0</v>
      </c>
      <c r="L2837" s="3">
        <f>MAX(MIN(Inputs!$B$2, I2837*Inputs!$B$10, Inputs!$B$8*Inputs!$B$4 - J2837), 0)</f>
        <v>170</v>
      </c>
      <c r="M2837" s="3">
        <f t="shared" si="399"/>
        <v>0</v>
      </c>
      <c r="N2837" s="3">
        <f t="shared" si="400"/>
        <v>0</v>
      </c>
      <c r="O2837" s="3">
        <f>IF(H2837="Reg", MIN(Inputs!$B$2, I2837*Inputs!$B$10, (Inputs!$B$8-I2837)/Inputs!$B$9), 0)</f>
        <v>0</v>
      </c>
      <c r="P2837" s="3">
        <f t="shared" si="401"/>
        <v>0</v>
      </c>
      <c r="Q2837" s="3">
        <f t="shared" si="402"/>
        <v>0</v>
      </c>
      <c r="R2837" s="3">
        <f>I2837 + M2837*Inputs!$B$9 - N2837/Inputs!$B$10</f>
        <v>340</v>
      </c>
    </row>
    <row r="2838" spans="1:18" x14ac:dyDescent="0.3">
      <c r="A2838" s="4">
        <v>46141.166666666657</v>
      </c>
      <c r="B2838" s="3">
        <v>15.567499999999999</v>
      </c>
      <c r="C2838" s="3">
        <v>0.44</v>
      </c>
      <c r="D2838" s="3">
        <f t="shared" si="396"/>
        <v>28.86677083333333</v>
      </c>
      <c r="E2838" s="3">
        <f>MAX(B2838 - D2838/Inputs!$B$5, 0)</f>
        <v>0</v>
      </c>
      <c r="F2838" s="3">
        <f>MAX(D2838*Inputs!$B$5 - B2838, 0)</f>
        <v>9.8352583333333321</v>
      </c>
      <c r="G2838" s="3">
        <f t="shared" si="397"/>
        <v>0.44</v>
      </c>
      <c r="H2838" t="str">
        <f t="shared" si="398"/>
        <v>Charge</v>
      </c>
      <c r="I2838" s="3">
        <f t="shared" si="403"/>
        <v>340</v>
      </c>
      <c r="J2838" s="3">
        <f t="shared" si="404"/>
        <v>0</v>
      </c>
      <c r="K2838" s="3">
        <f>MIN(Inputs!$B$2, (Inputs!$B$8 - I2838)/Inputs!$B$9)</f>
        <v>0</v>
      </c>
      <c r="L2838" s="3">
        <f>MAX(MIN(Inputs!$B$2, I2838*Inputs!$B$10, Inputs!$B$8*Inputs!$B$4 - J2838), 0)</f>
        <v>170</v>
      </c>
      <c r="M2838" s="3">
        <f t="shared" si="399"/>
        <v>0</v>
      </c>
      <c r="N2838" s="3">
        <f t="shared" si="400"/>
        <v>0</v>
      </c>
      <c r="O2838" s="3">
        <f>IF(H2838="Reg", MIN(Inputs!$B$2, I2838*Inputs!$B$10, (Inputs!$B$8-I2838)/Inputs!$B$9), 0)</f>
        <v>0</v>
      </c>
      <c r="P2838" s="3">
        <f t="shared" si="401"/>
        <v>0</v>
      </c>
      <c r="Q2838" s="3">
        <f t="shared" si="402"/>
        <v>0</v>
      </c>
      <c r="R2838" s="3">
        <f>I2838 + M2838*Inputs!$B$9 - N2838/Inputs!$B$10</f>
        <v>340</v>
      </c>
    </row>
    <row r="2839" spans="1:18" x14ac:dyDescent="0.3">
      <c r="A2839" s="4">
        <v>46141.208333333343</v>
      </c>
      <c r="B2839" s="3">
        <v>17.1875</v>
      </c>
      <c r="C2839" s="3">
        <v>0.5</v>
      </c>
      <c r="D2839" s="3">
        <f t="shared" si="396"/>
        <v>28.86677083333333</v>
      </c>
      <c r="E2839" s="3">
        <f>MAX(B2839 - D2839/Inputs!$B$5, 0)</f>
        <v>0</v>
      </c>
      <c r="F2839" s="3">
        <f>MAX(D2839*Inputs!$B$5 - B2839, 0)</f>
        <v>8.2152583333333311</v>
      </c>
      <c r="G2839" s="3">
        <f t="shared" si="397"/>
        <v>0.5</v>
      </c>
      <c r="H2839" t="str">
        <f t="shared" si="398"/>
        <v>Charge</v>
      </c>
      <c r="I2839" s="3">
        <f t="shared" si="403"/>
        <v>340</v>
      </c>
      <c r="J2839" s="3">
        <f t="shared" si="404"/>
        <v>0</v>
      </c>
      <c r="K2839" s="3">
        <f>MIN(Inputs!$B$2, (Inputs!$B$8 - I2839)/Inputs!$B$9)</f>
        <v>0</v>
      </c>
      <c r="L2839" s="3">
        <f>MAX(MIN(Inputs!$B$2, I2839*Inputs!$B$10, Inputs!$B$8*Inputs!$B$4 - J2839), 0)</f>
        <v>170</v>
      </c>
      <c r="M2839" s="3">
        <f t="shared" si="399"/>
        <v>0</v>
      </c>
      <c r="N2839" s="3">
        <f t="shared" si="400"/>
        <v>0</v>
      </c>
      <c r="O2839" s="3">
        <f>IF(H2839="Reg", MIN(Inputs!$B$2, I2839*Inputs!$B$10, (Inputs!$B$8-I2839)/Inputs!$B$9), 0)</f>
        <v>0</v>
      </c>
      <c r="P2839" s="3">
        <f t="shared" si="401"/>
        <v>0</v>
      </c>
      <c r="Q2839" s="3">
        <f t="shared" si="402"/>
        <v>0</v>
      </c>
      <c r="R2839" s="3">
        <f>I2839 + M2839*Inputs!$B$9 - N2839/Inputs!$B$10</f>
        <v>340</v>
      </c>
    </row>
    <row r="2840" spans="1:18" x14ac:dyDescent="0.3">
      <c r="A2840" s="4">
        <v>46141.25</v>
      </c>
      <c r="B2840" s="3">
        <v>19.559999999999999</v>
      </c>
      <c r="C2840" s="3">
        <v>0.53</v>
      </c>
      <c r="D2840" s="3">
        <f t="shared" si="396"/>
        <v>28.86677083333333</v>
      </c>
      <c r="E2840" s="3">
        <f>MAX(B2840 - D2840/Inputs!$B$5, 0)</f>
        <v>0</v>
      </c>
      <c r="F2840" s="3">
        <f>MAX(D2840*Inputs!$B$5 - B2840, 0)</f>
        <v>5.8427583333333324</v>
      </c>
      <c r="G2840" s="3">
        <f t="shared" si="397"/>
        <v>0.53</v>
      </c>
      <c r="H2840" t="str">
        <f t="shared" si="398"/>
        <v>Charge</v>
      </c>
      <c r="I2840" s="3">
        <f t="shared" si="403"/>
        <v>340</v>
      </c>
      <c r="J2840" s="3">
        <f t="shared" si="404"/>
        <v>0</v>
      </c>
      <c r="K2840" s="3">
        <f>MIN(Inputs!$B$2, (Inputs!$B$8 - I2840)/Inputs!$B$9)</f>
        <v>0</v>
      </c>
      <c r="L2840" s="3">
        <f>MAX(MIN(Inputs!$B$2, I2840*Inputs!$B$10, Inputs!$B$8*Inputs!$B$4 - J2840), 0)</f>
        <v>170</v>
      </c>
      <c r="M2840" s="3">
        <f t="shared" si="399"/>
        <v>0</v>
      </c>
      <c r="N2840" s="3">
        <f t="shared" si="400"/>
        <v>0</v>
      </c>
      <c r="O2840" s="3">
        <f>IF(H2840="Reg", MIN(Inputs!$B$2, I2840*Inputs!$B$10, (Inputs!$B$8-I2840)/Inputs!$B$9), 0)</f>
        <v>0</v>
      </c>
      <c r="P2840" s="3">
        <f t="shared" si="401"/>
        <v>0</v>
      </c>
      <c r="Q2840" s="3">
        <f t="shared" si="402"/>
        <v>0</v>
      </c>
      <c r="R2840" s="3">
        <f>I2840 + M2840*Inputs!$B$9 - N2840/Inputs!$B$10</f>
        <v>340</v>
      </c>
    </row>
    <row r="2841" spans="1:18" x14ac:dyDescent="0.3">
      <c r="A2841" s="4">
        <v>46141.291666666657</v>
      </c>
      <c r="B2841" s="3">
        <v>21.1675</v>
      </c>
      <c r="C2841" s="3">
        <v>5.38</v>
      </c>
      <c r="D2841" s="3">
        <f t="shared" si="396"/>
        <v>28.86677083333333</v>
      </c>
      <c r="E2841" s="3">
        <f>MAX(B2841 - D2841/Inputs!$B$5, 0)</f>
        <v>0</v>
      </c>
      <c r="F2841" s="3">
        <f>MAX(D2841*Inputs!$B$5 - B2841, 0)</f>
        <v>4.2352583333333307</v>
      </c>
      <c r="G2841" s="3">
        <f t="shared" si="397"/>
        <v>5.38</v>
      </c>
      <c r="H2841" t="str">
        <f t="shared" si="398"/>
        <v>Reg</v>
      </c>
      <c r="I2841" s="3">
        <f t="shared" si="403"/>
        <v>340</v>
      </c>
      <c r="J2841" s="3">
        <f t="shared" si="404"/>
        <v>0</v>
      </c>
      <c r="K2841" s="3">
        <f>MIN(Inputs!$B$2, (Inputs!$B$8 - I2841)/Inputs!$B$9)</f>
        <v>0</v>
      </c>
      <c r="L2841" s="3">
        <f>MAX(MIN(Inputs!$B$2, I2841*Inputs!$B$10, Inputs!$B$8*Inputs!$B$4 - J2841), 0)</f>
        <v>170</v>
      </c>
      <c r="M2841" s="3">
        <f t="shared" si="399"/>
        <v>0</v>
      </c>
      <c r="N2841" s="3">
        <f t="shared" si="400"/>
        <v>0</v>
      </c>
      <c r="O2841" s="3">
        <f>IF(H2841="Reg", MIN(Inputs!$B$2, I2841*Inputs!$B$10, (Inputs!$B$8-I2841)/Inputs!$B$9), 0)</f>
        <v>0</v>
      </c>
      <c r="P2841" s="3">
        <f t="shared" si="401"/>
        <v>0</v>
      </c>
      <c r="Q2841" s="3">
        <f t="shared" si="402"/>
        <v>0</v>
      </c>
      <c r="R2841" s="3">
        <f>I2841 + M2841*Inputs!$B$9 - N2841/Inputs!$B$10</f>
        <v>340</v>
      </c>
    </row>
    <row r="2842" spans="1:18" x14ac:dyDescent="0.3">
      <c r="A2842" s="4">
        <v>46141.333333333343</v>
      </c>
      <c r="B2842" s="3">
        <v>18.244999999999997</v>
      </c>
      <c r="C2842" s="3">
        <v>3.87</v>
      </c>
      <c r="D2842" s="3">
        <f t="shared" si="396"/>
        <v>28.86677083333333</v>
      </c>
      <c r="E2842" s="3">
        <f>MAX(B2842 - D2842/Inputs!$B$5, 0)</f>
        <v>0</v>
      </c>
      <c r="F2842" s="3">
        <f>MAX(D2842*Inputs!$B$5 - B2842, 0)</f>
        <v>7.1577583333333337</v>
      </c>
      <c r="G2842" s="3">
        <f t="shared" si="397"/>
        <v>3.87</v>
      </c>
      <c r="H2842" t="str">
        <f t="shared" si="398"/>
        <v>Charge</v>
      </c>
      <c r="I2842" s="3">
        <f t="shared" si="403"/>
        <v>340</v>
      </c>
      <c r="J2842" s="3">
        <f t="shared" si="404"/>
        <v>0</v>
      </c>
      <c r="K2842" s="3">
        <f>MIN(Inputs!$B$2, (Inputs!$B$8 - I2842)/Inputs!$B$9)</f>
        <v>0</v>
      </c>
      <c r="L2842" s="3">
        <f>MAX(MIN(Inputs!$B$2, I2842*Inputs!$B$10, Inputs!$B$8*Inputs!$B$4 - J2842), 0)</f>
        <v>170</v>
      </c>
      <c r="M2842" s="3">
        <f t="shared" si="399"/>
        <v>0</v>
      </c>
      <c r="N2842" s="3">
        <f t="shared" si="400"/>
        <v>0</v>
      </c>
      <c r="O2842" s="3">
        <f>IF(H2842="Reg", MIN(Inputs!$B$2, I2842*Inputs!$B$10, (Inputs!$B$8-I2842)/Inputs!$B$9), 0)</f>
        <v>0</v>
      </c>
      <c r="P2842" s="3">
        <f t="shared" si="401"/>
        <v>0</v>
      </c>
      <c r="Q2842" s="3">
        <f t="shared" si="402"/>
        <v>0</v>
      </c>
      <c r="R2842" s="3">
        <f>I2842 + M2842*Inputs!$B$9 - N2842/Inputs!$B$10</f>
        <v>340</v>
      </c>
    </row>
    <row r="2843" spans="1:18" x14ac:dyDescent="0.3">
      <c r="A2843" s="4">
        <v>46141.375</v>
      </c>
      <c r="B2843" s="3">
        <v>9.1</v>
      </c>
      <c r="C2843" s="3">
        <v>1.03</v>
      </c>
      <c r="D2843" s="3">
        <f t="shared" si="396"/>
        <v>28.86677083333333</v>
      </c>
      <c r="E2843" s="3">
        <f>MAX(B2843 - D2843/Inputs!$B$5, 0)</f>
        <v>0</v>
      </c>
      <c r="F2843" s="3">
        <f>MAX(D2843*Inputs!$B$5 - B2843, 0)</f>
        <v>16.30275833333333</v>
      </c>
      <c r="G2843" s="3">
        <f t="shared" si="397"/>
        <v>1.03</v>
      </c>
      <c r="H2843" t="str">
        <f t="shared" si="398"/>
        <v>Charge</v>
      </c>
      <c r="I2843" s="3">
        <f t="shared" si="403"/>
        <v>340</v>
      </c>
      <c r="J2843" s="3">
        <f t="shared" si="404"/>
        <v>0</v>
      </c>
      <c r="K2843" s="3">
        <f>MIN(Inputs!$B$2, (Inputs!$B$8 - I2843)/Inputs!$B$9)</f>
        <v>0</v>
      </c>
      <c r="L2843" s="3">
        <f>MAX(MIN(Inputs!$B$2, I2843*Inputs!$B$10, Inputs!$B$8*Inputs!$B$4 - J2843), 0)</f>
        <v>170</v>
      </c>
      <c r="M2843" s="3">
        <f t="shared" si="399"/>
        <v>0</v>
      </c>
      <c r="N2843" s="3">
        <f t="shared" si="400"/>
        <v>0</v>
      </c>
      <c r="O2843" s="3">
        <f>IF(H2843="Reg", MIN(Inputs!$B$2, I2843*Inputs!$B$10, (Inputs!$B$8-I2843)/Inputs!$B$9), 0)</f>
        <v>0</v>
      </c>
      <c r="P2843" s="3">
        <f t="shared" si="401"/>
        <v>0</v>
      </c>
      <c r="Q2843" s="3">
        <f t="shared" si="402"/>
        <v>0</v>
      </c>
      <c r="R2843" s="3">
        <f>I2843 + M2843*Inputs!$B$9 - N2843/Inputs!$B$10</f>
        <v>340</v>
      </c>
    </row>
    <row r="2844" spans="1:18" x14ac:dyDescent="0.3">
      <c r="A2844" s="4">
        <v>46141.416666666657</v>
      </c>
      <c r="B2844" s="3">
        <v>13.34</v>
      </c>
      <c r="C2844" s="3">
        <v>1</v>
      </c>
      <c r="D2844" s="3">
        <f t="shared" si="396"/>
        <v>28.86677083333333</v>
      </c>
      <c r="E2844" s="3">
        <f>MAX(B2844 - D2844/Inputs!$B$5, 0)</f>
        <v>0</v>
      </c>
      <c r="F2844" s="3">
        <f>MAX(D2844*Inputs!$B$5 - B2844, 0)</f>
        <v>12.062758333333331</v>
      </c>
      <c r="G2844" s="3">
        <f t="shared" si="397"/>
        <v>1</v>
      </c>
      <c r="H2844" t="str">
        <f t="shared" si="398"/>
        <v>Charge</v>
      </c>
      <c r="I2844" s="3">
        <f t="shared" si="403"/>
        <v>340</v>
      </c>
      <c r="J2844" s="3">
        <f t="shared" si="404"/>
        <v>0</v>
      </c>
      <c r="K2844" s="3">
        <f>MIN(Inputs!$B$2, (Inputs!$B$8 - I2844)/Inputs!$B$9)</f>
        <v>0</v>
      </c>
      <c r="L2844" s="3">
        <f>MAX(MIN(Inputs!$B$2, I2844*Inputs!$B$10, Inputs!$B$8*Inputs!$B$4 - J2844), 0)</f>
        <v>170</v>
      </c>
      <c r="M2844" s="3">
        <f t="shared" si="399"/>
        <v>0</v>
      </c>
      <c r="N2844" s="3">
        <f t="shared" si="400"/>
        <v>0</v>
      </c>
      <c r="O2844" s="3">
        <f>IF(H2844="Reg", MIN(Inputs!$B$2, I2844*Inputs!$B$10, (Inputs!$B$8-I2844)/Inputs!$B$9), 0)</f>
        <v>0</v>
      </c>
      <c r="P2844" s="3">
        <f t="shared" si="401"/>
        <v>0</v>
      </c>
      <c r="Q2844" s="3">
        <f t="shared" si="402"/>
        <v>0</v>
      </c>
      <c r="R2844" s="3">
        <f>I2844 + M2844*Inputs!$B$9 - N2844/Inputs!$B$10</f>
        <v>340</v>
      </c>
    </row>
    <row r="2845" spans="1:18" x14ac:dyDescent="0.3">
      <c r="A2845" s="4">
        <v>46141.458333333343</v>
      </c>
      <c r="B2845" s="3">
        <v>14.672499999999999</v>
      </c>
      <c r="C2845" s="3">
        <v>0.64</v>
      </c>
      <c r="D2845" s="3">
        <f t="shared" si="396"/>
        <v>28.86677083333333</v>
      </c>
      <c r="E2845" s="3">
        <f>MAX(B2845 - D2845/Inputs!$B$5, 0)</f>
        <v>0</v>
      </c>
      <c r="F2845" s="3">
        <f>MAX(D2845*Inputs!$B$5 - B2845, 0)</f>
        <v>10.730258333333332</v>
      </c>
      <c r="G2845" s="3">
        <f t="shared" si="397"/>
        <v>0.64</v>
      </c>
      <c r="H2845" t="str">
        <f t="shared" si="398"/>
        <v>Charge</v>
      </c>
      <c r="I2845" s="3">
        <f t="shared" si="403"/>
        <v>340</v>
      </c>
      <c r="J2845" s="3">
        <f t="shared" si="404"/>
        <v>0</v>
      </c>
      <c r="K2845" s="3">
        <f>MIN(Inputs!$B$2, (Inputs!$B$8 - I2845)/Inputs!$B$9)</f>
        <v>0</v>
      </c>
      <c r="L2845" s="3">
        <f>MAX(MIN(Inputs!$B$2, I2845*Inputs!$B$10, Inputs!$B$8*Inputs!$B$4 - J2845), 0)</f>
        <v>170</v>
      </c>
      <c r="M2845" s="3">
        <f t="shared" si="399"/>
        <v>0</v>
      </c>
      <c r="N2845" s="3">
        <f t="shared" si="400"/>
        <v>0</v>
      </c>
      <c r="O2845" s="3">
        <f>IF(H2845="Reg", MIN(Inputs!$B$2, I2845*Inputs!$B$10, (Inputs!$B$8-I2845)/Inputs!$B$9), 0)</f>
        <v>0</v>
      </c>
      <c r="P2845" s="3">
        <f t="shared" si="401"/>
        <v>0</v>
      </c>
      <c r="Q2845" s="3">
        <f t="shared" si="402"/>
        <v>0</v>
      </c>
      <c r="R2845" s="3">
        <f>I2845 + M2845*Inputs!$B$9 - N2845/Inputs!$B$10</f>
        <v>340</v>
      </c>
    </row>
    <row r="2846" spans="1:18" x14ac:dyDescent="0.3">
      <c r="A2846" s="4">
        <v>46141.5</v>
      </c>
      <c r="B2846" s="3">
        <v>16.797499999999999</v>
      </c>
      <c r="C2846" s="3">
        <v>0.94</v>
      </c>
      <c r="D2846" s="3">
        <f t="shared" si="396"/>
        <v>28.86677083333333</v>
      </c>
      <c r="E2846" s="3">
        <f>MAX(B2846 - D2846/Inputs!$B$5, 0)</f>
        <v>0</v>
      </c>
      <c r="F2846" s="3">
        <f>MAX(D2846*Inputs!$B$5 - B2846, 0)</f>
        <v>8.6052583333333317</v>
      </c>
      <c r="G2846" s="3">
        <f t="shared" si="397"/>
        <v>0.94</v>
      </c>
      <c r="H2846" t="str">
        <f t="shared" si="398"/>
        <v>Charge</v>
      </c>
      <c r="I2846" s="3">
        <f t="shared" si="403"/>
        <v>340</v>
      </c>
      <c r="J2846" s="3">
        <f t="shared" si="404"/>
        <v>0</v>
      </c>
      <c r="K2846" s="3">
        <f>MIN(Inputs!$B$2, (Inputs!$B$8 - I2846)/Inputs!$B$9)</f>
        <v>0</v>
      </c>
      <c r="L2846" s="3">
        <f>MAX(MIN(Inputs!$B$2, I2846*Inputs!$B$10, Inputs!$B$8*Inputs!$B$4 - J2846), 0)</f>
        <v>170</v>
      </c>
      <c r="M2846" s="3">
        <f t="shared" si="399"/>
        <v>0</v>
      </c>
      <c r="N2846" s="3">
        <f t="shared" si="400"/>
        <v>0</v>
      </c>
      <c r="O2846" s="3">
        <f>IF(H2846="Reg", MIN(Inputs!$B$2, I2846*Inputs!$B$10, (Inputs!$B$8-I2846)/Inputs!$B$9), 0)</f>
        <v>0</v>
      </c>
      <c r="P2846" s="3">
        <f t="shared" si="401"/>
        <v>0</v>
      </c>
      <c r="Q2846" s="3">
        <f t="shared" si="402"/>
        <v>0</v>
      </c>
      <c r="R2846" s="3">
        <f>I2846 + M2846*Inputs!$B$9 - N2846/Inputs!$B$10</f>
        <v>340</v>
      </c>
    </row>
    <row r="2847" spans="1:18" x14ac:dyDescent="0.3">
      <c r="A2847" s="4">
        <v>46141.541666666657</v>
      </c>
      <c r="B2847" s="3">
        <v>21.092500000000001</v>
      </c>
      <c r="C2847" s="3">
        <v>0.99</v>
      </c>
      <c r="D2847" s="3">
        <f t="shared" si="396"/>
        <v>28.86677083333333</v>
      </c>
      <c r="E2847" s="3">
        <f>MAX(B2847 - D2847/Inputs!$B$5, 0)</f>
        <v>0</v>
      </c>
      <c r="F2847" s="3">
        <f>MAX(D2847*Inputs!$B$5 - B2847, 0)</f>
        <v>4.31025833333333</v>
      </c>
      <c r="G2847" s="3">
        <f t="shared" si="397"/>
        <v>0.99</v>
      </c>
      <c r="H2847" t="str">
        <f t="shared" si="398"/>
        <v>Charge</v>
      </c>
      <c r="I2847" s="3">
        <f t="shared" si="403"/>
        <v>340</v>
      </c>
      <c r="J2847" s="3">
        <f t="shared" si="404"/>
        <v>0</v>
      </c>
      <c r="K2847" s="3">
        <f>MIN(Inputs!$B$2, (Inputs!$B$8 - I2847)/Inputs!$B$9)</f>
        <v>0</v>
      </c>
      <c r="L2847" s="3">
        <f>MAX(MIN(Inputs!$B$2, I2847*Inputs!$B$10, Inputs!$B$8*Inputs!$B$4 - J2847), 0)</f>
        <v>170</v>
      </c>
      <c r="M2847" s="3">
        <f t="shared" si="399"/>
        <v>0</v>
      </c>
      <c r="N2847" s="3">
        <f t="shared" si="400"/>
        <v>0</v>
      </c>
      <c r="O2847" s="3">
        <f>IF(H2847="Reg", MIN(Inputs!$B$2, I2847*Inputs!$B$10, (Inputs!$B$8-I2847)/Inputs!$B$9), 0)</f>
        <v>0</v>
      </c>
      <c r="P2847" s="3">
        <f t="shared" si="401"/>
        <v>0</v>
      </c>
      <c r="Q2847" s="3">
        <f t="shared" si="402"/>
        <v>0</v>
      </c>
      <c r="R2847" s="3">
        <f>I2847 + M2847*Inputs!$B$9 - N2847/Inputs!$B$10</f>
        <v>340</v>
      </c>
    </row>
    <row r="2848" spans="1:18" x14ac:dyDescent="0.3">
      <c r="A2848" s="4">
        <v>46141.583333333343</v>
      </c>
      <c r="B2848" s="3">
        <v>18.829999999999998</v>
      </c>
      <c r="C2848" s="3">
        <v>1.49</v>
      </c>
      <c r="D2848" s="3">
        <f t="shared" si="396"/>
        <v>28.86677083333333</v>
      </c>
      <c r="E2848" s="3">
        <f>MAX(B2848 - D2848/Inputs!$B$5, 0)</f>
        <v>0</v>
      </c>
      <c r="F2848" s="3">
        <f>MAX(D2848*Inputs!$B$5 - B2848, 0)</f>
        <v>6.5727583333333328</v>
      </c>
      <c r="G2848" s="3">
        <f t="shared" si="397"/>
        <v>1.49</v>
      </c>
      <c r="H2848" t="str">
        <f t="shared" si="398"/>
        <v>Charge</v>
      </c>
      <c r="I2848" s="3">
        <f t="shared" si="403"/>
        <v>340</v>
      </c>
      <c r="J2848" s="3">
        <f t="shared" si="404"/>
        <v>0</v>
      </c>
      <c r="K2848" s="3">
        <f>MIN(Inputs!$B$2, (Inputs!$B$8 - I2848)/Inputs!$B$9)</f>
        <v>0</v>
      </c>
      <c r="L2848" s="3">
        <f>MAX(MIN(Inputs!$B$2, I2848*Inputs!$B$10, Inputs!$B$8*Inputs!$B$4 - J2848), 0)</f>
        <v>170</v>
      </c>
      <c r="M2848" s="3">
        <f t="shared" si="399"/>
        <v>0</v>
      </c>
      <c r="N2848" s="3">
        <f t="shared" si="400"/>
        <v>0</v>
      </c>
      <c r="O2848" s="3">
        <f>IF(H2848="Reg", MIN(Inputs!$B$2, I2848*Inputs!$B$10, (Inputs!$B$8-I2848)/Inputs!$B$9), 0)</f>
        <v>0</v>
      </c>
      <c r="P2848" s="3">
        <f t="shared" si="401"/>
        <v>0</v>
      </c>
      <c r="Q2848" s="3">
        <f t="shared" si="402"/>
        <v>0</v>
      </c>
      <c r="R2848" s="3">
        <f>I2848 + M2848*Inputs!$B$9 - N2848/Inputs!$B$10</f>
        <v>340</v>
      </c>
    </row>
    <row r="2849" spans="1:18" x14ac:dyDescent="0.3">
      <c r="A2849" s="4">
        <v>46141.625</v>
      </c>
      <c r="B2849" s="3">
        <v>19.087499999999999</v>
      </c>
      <c r="C2849" s="3">
        <v>1.22</v>
      </c>
      <c r="D2849" s="3">
        <f t="shared" si="396"/>
        <v>28.86677083333333</v>
      </c>
      <c r="E2849" s="3">
        <f>MAX(B2849 - D2849/Inputs!$B$5, 0)</f>
        <v>0</v>
      </c>
      <c r="F2849" s="3">
        <f>MAX(D2849*Inputs!$B$5 - B2849, 0)</f>
        <v>6.3152583333333325</v>
      </c>
      <c r="G2849" s="3">
        <f t="shared" si="397"/>
        <v>1.22</v>
      </c>
      <c r="H2849" t="str">
        <f t="shared" si="398"/>
        <v>Charge</v>
      </c>
      <c r="I2849" s="3">
        <f t="shared" si="403"/>
        <v>340</v>
      </c>
      <c r="J2849" s="3">
        <f t="shared" si="404"/>
        <v>0</v>
      </c>
      <c r="K2849" s="3">
        <f>MIN(Inputs!$B$2, (Inputs!$B$8 - I2849)/Inputs!$B$9)</f>
        <v>0</v>
      </c>
      <c r="L2849" s="3">
        <f>MAX(MIN(Inputs!$B$2, I2849*Inputs!$B$10, Inputs!$B$8*Inputs!$B$4 - J2849), 0)</f>
        <v>170</v>
      </c>
      <c r="M2849" s="3">
        <f t="shared" si="399"/>
        <v>0</v>
      </c>
      <c r="N2849" s="3">
        <f t="shared" si="400"/>
        <v>0</v>
      </c>
      <c r="O2849" s="3">
        <f>IF(H2849="Reg", MIN(Inputs!$B$2, I2849*Inputs!$B$10, (Inputs!$B$8-I2849)/Inputs!$B$9), 0)</f>
        <v>0</v>
      </c>
      <c r="P2849" s="3">
        <f t="shared" si="401"/>
        <v>0</v>
      </c>
      <c r="Q2849" s="3">
        <f t="shared" si="402"/>
        <v>0</v>
      </c>
      <c r="R2849" s="3">
        <f>I2849 + M2849*Inputs!$B$9 - N2849/Inputs!$B$10</f>
        <v>340</v>
      </c>
    </row>
    <row r="2850" spans="1:18" x14ac:dyDescent="0.3">
      <c r="A2850" s="4">
        <v>46141.666666666657</v>
      </c>
      <c r="B2850" s="3">
        <v>19.594999999999999</v>
      </c>
      <c r="C2850" s="3">
        <v>1.98</v>
      </c>
      <c r="D2850" s="3">
        <f t="shared" si="396"/>
        <v>28.86677083333333</v>
      </c>
      <c r="E2850" s="3">
        <f>MAX(B2850 - D2850/Inputs!$B$5, 0)</f>
        <v>0</v>
      </c>
      <c r="F2850" s="3">
        <f>MAX(D2850*Inputs!$B$5 - B2850, 0)</f>
        <v>5.8077583333333322</v>
      </c>
      <c r="G2850" s="3">
        <f t="shared" si="397"/>
        <v>1.98</v>
      </c>
      <c r="H2850" t="str">
        <f t="shared" si="398"/>
        <v>Charge</v>
      </c>
      <c r="I2850" s="3">
        <f t="shared" si="403"/>
        <v>340</v>
      </c>
      <c r="J2850" s="3">
        <f t="shared" si="404"/>
        <v>0</v>
      </c>
      <c r="K2850" s="3">
        <f>MIN(Inputs!$B$2, (Inputs!$B$8 - I2850)/Inputs!$B$9)</f>
        <v>0</v>
      </c>
      <c r="L2850" s="3">
        <f>MAX(MIN(Inputs!$B$2, I2850*Inputs!$B$10, Inputs!$B$8*Inputs!$B$4 - J2850), 0)</f>
        <v>170</v>
      </c>
      <c r="M2850" s="3">
        <f t="shared" si="399"/>
        <v>0</v>
      </c>
      <c r="N2850" s="3">
        <f t="shared" si="400"/>
        <v>0</v>
      </c>
      <c r="O2850" s="3">
        <f>IF(H2850="Reg", MIN(Inputs!$B$2, I2850*Inputs!$B$10, (Inputs!$B$8-I2850)/Inputs!$B$9), 0)</f>
        <v>0</v>
      </c>
      <c r="P2850" s="3">
        <f t="shared" si="401"/>
        <v>0</v>
      </c>
      <c r="Q2850" s="3">
        <f t="shared" si="402"/>
        <v>0</v>
      </c>
      <c r="R2850" s="3">
        <f>I2850 + M2850*Inputs!$B$9 - N2850/Inputs!$B$10</f>
        <v>340</v>
      </c>
    </row>
    <row r="2851" spans="1:18" x14ac:dyDescent="0.3">
      <c r="A2851" s="4">
        <v>46141.708333333343</v>
      </c>
      <c r="B2851" s="3">
        <v>21.087499999999999</v>
      </c>
      <c r="C2851" s="3">
        <v>1.1000000000000001</v>
      </c>
      <c r="D2851" s="3">
        <f t="shared" si="396"/>
        <v>28.86677083333333</v>
      </c>
      <c r="E2851" s="3">
        <f>MAX(B2851 - D2851/Inputs!$B$5, 0)</f>
        <v>0</v>
      </c>
      <c r="F2851" s="3">
        <f>MAX(D2851*Inputs!$B$5 - B2851, 0)</f>
        <v>4.3152583333333325</v>
      </c>
      <c r="G2851" s="3">
        <f t="shared" si="397"/>
        <v>1.1000000000000001</v>
      </c>
      <c r="H2851" t="str">
        <f t="shared" si="398"/>
        <v>Charge</v>
      </c>
      <c r="I2851" s="3">
        <f t="shared" si="403"/>
        <v>340</v>
      </c>
      <c r="J2851" s="3">
        <f t="shared" si="404"/>
        <v>0</v>
      </c>
      <c r="K2851" s="3">
        <f>MIN(Inputs!$B$2, (Inputs!$B$8 - I2851)/Inputs!$B$9)</f>
        <v>0</v>
      </c>
      <c r="L2851" s="3">
        <f>MAX(MIN(Inputs!$B$2, I2851*Inputs!$B$10, Inputs!$B$8*Inputs!$B$4 - J2851), 0)</f>
        <v>170</v>
      </c>
      <c r="M2851" s="3">
        <f t="shared" si="399"/>
        <v>0</v>
      </c>
      <c r="N2851" s="3">
        <f t="shared" si="400"/>
        <v>0</v>
      </c>
      <c r="O2851" s="3">
        <f>IF(H2851="Reg", MIN(Inputs!$B$2, I2851*Inputs!$B$10, (Inputs!$B$8-I2851)/Inputs!$B$9), 0)</f>
        <v>0</v>
      </c>
      <c r="P2851" s="3">
        <f t="shared" si="401"/>
        <v>0</v>
      </c>
      <c r="Q2851" s="3">
        <f t="shared" si="402"/>
        <v>0</v>
      </c>
      <c r="R2851" s="3">
        <f>I2851 + M2851*Inputs!$B$9 - N2851/Inputs!$B$10</f>
        <v>340</v>
      </c>
    </row>
    <row r="2852" spans="1:18" x14ac:dyDescent="0.3">
      <c r="A2852" s="4">
        <v>46141.75</v>
      </c>
      <c r="B2852" s="3">
        <v>31.244999999999997</v>
      </c>
      <c r="C2852" s="3">
        <v>2.99</v>
      </c>
      <c r="D2852" s="3">
        <f t="shared" si="396"/>
        <v>28.86677083333333</v>
      </c>
      <c r="E2852" s="3">
        <f>MAX(B2852 - D2852/Inputs!$B$5, 0)</f>
        <v>0</v>
      </c>
      <c r="F2852" s="3">
        <f>MAX(D2852*Inputs!$B$5 - B2852, 0)</f>
        <v>0</v>
      </c>
      <c r="G2852" s="3">
        <f t="shared" si="397"/>
        <v>2.99</v>
      </c>
      <c r="H2852" t="str">
        <f t="shared" si="398"/>
        <v>Reg</v>
      </c>
      <c r="I2852" s="3">
        <f t="shared" si="403"/>
        <v>340</v>
      </c>
      <c r="J2852" s="3">
        <f t="shared" si="404"/>
        <v>0</v>
      </c>
      <c r="K2852" s="3">
        <f>MIN(Inputs!$B$2, (Inputs!$B$8 - I2852)/Inputs!$B$9)</f>
        <v>0</v>
      </c>
      <c r="L2852" s="3">
        <f>MAX(MIN(Inputs!$B$2, I2852*Inputs!$B$10, Inputs!$B$8*Inputs!$B$4 - J2852), 0)</f>
        <v>170</v>
      </c>
      <c r="M2852" s="3">
        <f t="shared" si="399"/>
        <v>0</v>
      </c>
      <c r="N2852" s="3">
        <f t="shared" si="400"/>
        <v>0</v>
      </c>
      <c r="O2852" s="3">
        <f>IF(H2852="Reg", MIN(Inputs!$B$2, I2852*Inputs!$B$10, (Inputs!$B$8-I2852)/Inputs!$B$9), 0)</f>
        <v>0</v>
      </c>
      <c r="P2852" s="3">
        <f t="shared" si="401"/>
        <v>0</v>
      </c>
      <c r="Q2852" s="3">
        <f t="shared" si="402"/>
        <v>0</v>
      </c>
      <c r="R2852" s="3">
        <f>I2852 + M2852*Inputs!$B$9 - N2852/Inputs!$B$10</f>
        <v>340</v>
      </c>
    </row>
    <row r="2853" spans="1:18" x14ac:dyDescent="0.3">
      <c r="A2853" s="4">
        <v>46141.791666666657</v>
      </c>
      <c r="B2853" s="3">
        <v>131.905</v>
      </c>
      <c r="C2853" s="3">
        <v>17.04</v>
      </c>
      <c r="D2853" s="3">
        <f t="shared" si="396"/>
        <v>28.86677083333333</v>
      </c>
      <c r="E2853" s="3">
        <f>MAX(B2853 - D2853/Inputs!$B$5, 0)</f>
        <v>99.101851325757579</v>
      </c>
      <c r="F2853" s="3">
        <f>MAX(D2853*Inputs!$B$5 - B2853, 0)</f>
        <v>0</v>
      </c>
      <c r="G2853" s="3">
        <f t="shared" si="397"/>
        <v>17.04</v>
      </c>
      <c r="H2853" t="str">
        <f t="shared" si="398"/>
        <v>Discharge</v>
      </c>
      <c r="I2853" s="3">
        <f t="shared" si="403"/>
        <v>340</v>
      </c>
      <c r="J2853" s="3">
        <f t="shared" si="404"/>
        <v>0</v>
      </c>
      <c r="K2853" s="3">
        <f>MIN(Inputs!$B$2, (Inputs!$B$8 - I2853)/Inputs!$B$9)</f>
        <v>0</v>
      </c>
      <c r="L2853" s="3">
        <f>MAX(MIN(Inputs!$B$2, I2853*Inputs!$B$10, Inputs!$B$8*Inputs!$B$4 - J2853), 0)</f>
        <v>170</v>
      </c>
      <c r="M2853" s="3">
        <f t="shared" si="399"/>
        <v>0</v>
      </c>
      <c r="N2853" s="3">
        <f t="shared" si="400"/>
        <v>170</v>
      </c>
      <c r="O2853" s="3">
        <f>IF(H2853="Reg", MIN(Inputs!$B$2, I2853*Inputs!$B$10, (Inputs!$B$8-I2853)/Inputs!$B$9), 0)</f>
        <v>0</v>
      </c>
      <c r="P2853" s="3">
        <f t="shared" si="401"/>
        <v>22423.85</v>
      </c>
      <c r="Q2853" s="3">
        <f t="shared" si="402"/>
        <v>0</v>
      </c>
      <c r="R2853" s="3">
        <f>I2853 + M2853*Inputs!$B$9 - N2853/Inputs!$B$10</f>
        <v>158.77939109773115</v>
      </c>
    </row>
    <row r="2854" spans="1:18" x14ac:dyDescent="0.3">
      <c r="A2854" s="4">
        <v>46141.833333333343</v>
      </c>
      <c r="B2854" s="3">
        <v>100.4075</v>
      </c>
      <c r="C2854" s="3">
        <v>17.149999999999999</v>
      </c>
      <c r="D2854" s="3">
        <f t="shared" si="396"/>
        <v>28.86677083333333</v>
      </c>
      <c r="E2854" s="3">
        <f>MAX(B2854 - D2854/Inputs!$B$5, 0)</f>
        <v>67.604351325757577</v>
      </c>
      <c r="F2854" s="3">
        <f>MAX(D2854*Inputs!$B$5 - B2854, 0)</f>
        <v>0</v>
      </c>
      <c r="G2854" s="3">
        <f t="shared" si="397"/>
        <v>17.149999999999999</v>
      </c>
      <c r="H2854" t="str">
        <f t="shared" si="398"/>
        <v>Discharge</v>
      </c>
      <c r="I2854" s="3">
        <f t="shared" si="403"/>
        <v>158.77939109773115</v>
      </c>
      <c r="J2854" s="3">
        <f t="shared" si="404"/>
        <v>170</v>
      </c>
      <c r="K2854" s="3">
        <f>MIN(Inputs!$B$2, (Inputs!$B$8 - I2854)/Inputs!$B$9)</f>
        <v>170</v>
      </c>
      <c r="L2854" s="3">
        <f>MAX(MIN(Inputs!$B$2, I2854*Inputs!$B$10, Inputs!$B$8*Inputs!$B$4 - J2854), 0)</f>
        <v>148.94827166799323</v>
      </c>
      <c r="M2854" s="3">
        <f t="shared" si="399"/>
        <v>0</v>
      </c>
      <c r="N2854" s="3">
        <f t="shared" si="400"/>
        <v>148.94827166799323</v>
      </c>
      <c r="O2854" s="3">
        <f>IF(H2854="Reg", MIN(Inputs!$B$2, I2854*Inputs!$B$10, (Inputs!$B$8-I2854)/Inputs!$B$9), 0)</f>
        <v>0</v>
      </c>
      <c r="P2854" s="3">
        <f t="shared" si="401"/>
        <v>14955.523587504029</v>
      </c>
      <c r="Q2854" s="3">
        <f t="shared" si="402"/>
        <v>0</v>
      </c>
      <c r="R2854" s="3">
        <f>I2854 + M2854*Inputs!$B$9 - N2854/Inputs!$B$10</f>
        <v>0</v>
      </c>
    </row>
    <row r="2855" spans="1:18" x14ac:dyDescent="0.3">
      <c r="A2855" s="4">
        <v>46141.875</v>
      </c>
      <c r="B2855" s="3">
        <v>51.27</v>
      </c>
      <c r="C2855" s="3">
        <v>5.31</v>
      </c>
      <c r="D2855" s="3">
        <f t="shared" si="396"/>
        <v>28.86677083333333</v>
      </c>
      <c r="E2855" s="3">
        <f>MAX(B2855 - D2855/Inputs!$B$5, 0)</f>
        <v>18.466851325757581</v>
      </c>
      <c r="F2855" s="3">
        <f>MAX(D2855*Inputs!$B$5 - B2855, 0)</f>
        <v>0</v>
      </c>
      <c r="G2855" s="3">
        <f t="shared" si="397"/>
        <v>5.31</v>
      </c>
      <c r="H2855" t="str">
        <f t="shared" si="398"/>
        <v>Discharge</v>
      </c>
      <c r="I2855" s="3">
        <f t="shared" si="403"/>
        <v>0</v>
      </c>
      <c r="J2855" s="3">
        <f t="shared" si="404"/>
        <v>318.94827166799325</v>
      </c>
      <c r="K2855" s="3">
        <f>MIN(Inputs!$B$2, (Inputs!$B$8 - I2855)/Inputs!$B$9)</f>
        <v>170</v>
      </c>
      <c r="L2855" s="3">
        <f>MAX(MIN(Inputs!$B$2, I2855*Inputs!$B$10, Inputs!$B$8*Inputs!$B$4 - J2855), 0)</f>
        <v>0</v>
      </c>
      <c r="M2855" s="3">
        <f t="shared" si="399"/>
        <v>0</v>
      </c>
      <c r="N2855" s="3">
        <f t="shared" si="400"/>
        <v>0</v>
      </c>
      <c r="O2855" s="3">
        <f>IF(H2855="Reg", MIN(Inputs!$B$2, I2855*Inputs!$B$10, (Inputs!$B$8-I2855)/Inputs!$B$9), 0)</f>
        <v>0</v>
      </c>
      <c r="P2855" s="3">
        <f t="shared" si="401"/>
        <v>0</v>
      </c>
      <c r="Q2855" s="3">
        <f t="shared" si="402"/>
        <v>0</v>
      </c>
      <c r="R2855" s="3">
        <f>I2855 + M2855*Inputs!$B$9 - N2855/Inputs!$B$10</f>
        <v>0</v>
      </c>
    </row>
    <row r="2856" spans="1:18" x14ac:dyDescent="0.3">
      <c r="A2856" s="4">
        <v>46141.916666666657</v>
      </c>
      <c r="B2856" s="3">
        <v>31.847500000000004</v>
      </c>
      <c r="C2856" s="3">
        <v>3.57</v>
      </c>
      <c r="D2856" s="3">
        <f t="shared" si="396"/>
        <v>28.86677083333333</v>
      </c>
      <c r="E2856" s="3">
        <f>MAX(B2856 - D2856/Inputs!$B$5, 0)</f>
        <v>0</v>
      </c>
      <c r="F2856" s="3">
        <f>MAX(D2856*Inputs!$B$5 - B2856, 0)</f>
        <v>0</v>
      </c>
      <c r="G2856" s="3">
        <f t="shared" si="397"/>
        <v>3.57</v>
      </c>
      <c r="H2856" t="str">
        <f t="shared" si="398"/>
        <v>Reg</v>
      </c>
      <c r="I2856" s="3">
        <f t="shared" si="403"/>
        <v>0</v>
      </c>
      <c r="J2856" s="3">
        <f t="shared" si="404"/>
        <v>318.94827166799325</v>
      </c>
      <c r="K2856" s="3">
        <f>MIN(Inputs!$B$2, (Inputs!$B$8 - I2856)/Inputs!$B$9)</f>
        <v>170</v>
      </c>
      <c r="L2856" s="3">
        <f>MAX(MIN(Inputs!$B$2, I2856*Inputs!$B$10, Inputs!$B$8*Inputs!$B$4 - J2856), 0)</f>
        <v>0</v>
      </c>
      <c r="M2856" s="3">
        <f t="shared" si="399"/>
        <v>0</v>
      </c>
      <c r="N2856" s="3">
        <f t="shared" si="400"/>
        <v>0</v>
      </c>
      <c r="O2856" s="3">
        <f>IF(H2856="Reg", MIN(Inputs!$B$2, I2856*Inputs!$B$10, (Inputs!$B$8-I2856)/Inputs!$B$9), 0)</f>
        <v>0</v>
      </c>
      <c r="P2856" s="3">
        <f t="shared" si="401"/>
        <v>0</v>
      </c>
      <c r="Q2856" s="3">
        <f t="shared" si="402"/>
        <v>0</v>
      </c>
      <c r="R2856" s="3">
        <f>I2856 + M2856*Inputs!$B$9 - N2856/Inputs!$B$10</f>
        <v>0</v>
      </c>
    </row>
    <row r="2857" spans="1:18" x14ac:dyDescent="0.3">
      <c r="A2857" s="4">
        <v>46141.958333333343</v>
      </c>
      <c r="B2857" s="3">
        <v>26.105</v>
      </c>
      <c r="C2857" s="3">
        <v>0.06</v>
      </c>
      <c r="D2857" s="3">
        <f t="shared" si="396"/>
        <v>28.86677083333333</v>
      </c>
      <c r="E2857" s="3">
        <f>MAX(B2857 - D2857/Inputs!$B$5, 0)</f>
        <v>0</v>
      </c>
      <c r="F2857" s="3">
        <f>MAX(D2857*Inputs!$B$5 - B2857, 0)</f>
        <v>0</v>
      </c>
      <c r="G2857" s="3">
        <f t="shared" si="397"/>
        <v>0.06</v>
      </c>
      <c r="H2857" t="str">
        <f t="shared" si="398"/>
        <v>Reg</v>
      </c>
      <c r="I2857" s="3">
        <f t="shared" si="403"/>
        <v>0</v>
      </c>
      <c r="J2857" s="3">
        <f t="shared" si="404"/>
        <v>318.94827166799325</v>
      </c>
      <c r="K2857" s="3">
        <f>MIN(Inputs!$B$2, (Inputs!$B$8 - I2857)/Inputs!$B$9)</f>
        <v>170</v>
      </c>
      <c r="L2857" s="3">
        <f>MAX(MIN(Inputs!$B$2, I2857*Inputs!$B$10, Inputs!$B$8*Inputs!$B$4 - J2857), 0)</f>
        <v>0</v>
      </c>
      <c r="M2857" s="3">
        <f t="shared" si="399"/>
        <v>0</v>
      </c>
      <c r="N2857" s="3">
        <f t="shared" si="400"/>
        <v>0</v>
      </c>
      <c r="O2857" s="3">
        <f>IF(H2857="Reg", MIN(Inputs!$B$2, I2857*Inputs!$B$10, (Inputs!$B$8-I2857)/Inputs!$B$9), 0)</f>
        <v>0</v>
      </c>
      <c r="P2857" s="3">
        <f t="shared" si="401"/>
        <v>0</v>
      </c>
      <c r="Q2857" s="3">
        <f t="shared" si="402"/>
        <v>0</v>
      </c>
      <c r="R2857" s="3">
        <f>I2857 + M2857*Inputs!$B$9 - N2857/Inputs!$B$10</f>
        <v>0</v>
      </c>
    </row>
    <row r="2858" spans="1:18" x14ac:dyDescent="0.3">
      <c r="A2858" s="4">
        <v>46142</v>
      </c>
      <c r="B2858" s="3">
        <v>25.734999999999999</v>
      </c>
      <c r="C2858" s="3">
        <v>0.06</v>
      </c>
      <c r="D2858" s="3">
        <f t="shared" si="396"/>
        <v>35.545729166666661</v>
      </c>
      <c r="E2858" s="3">
        <f>MAX(B2858 - D2858/Inputs!$B$5, 0)</f>
        <v>0</v>
      </c>
      <c r="F2858" s="3">
        <f>MAX(D2858*Inputs!$B$5 - B2858, 0)</f>
        <v>5.5452416666666622</v>
      </c>
      <c r="G2858" s="3">
        <f t="shared" si="397"/>
        <v>0.06</v>
      </c>
      <c r="H2858" t="str">
        <f t="shared" si="398"/>
        <v>Charge</v>
      </c>
      <c r="I2858" s="3">
        <f t="shared" si="403"/>
        <v>0</v>
      </c>
      <c r="J2858" s="3">
        <f t="shared" si="404"/>
        <v>0</v>
      </c>
      <c r="K2858" s="3">
        <f>MIN(Inputs!$B$2, (Inputs!$B$8 - I2858)/Inputs!$B$9)</f>
        <v>170</v>
      </c>
      <c r="L2858" s="3">
        <f>MAX(MIN(Inputs!$B$2, I2858*Inputs!$B$10, Inputs!$B$8*Inputs!$B$4 - J2858), 0)</f>
        <v>0</v>
      </c>
      <c r="M2858" s="3">
        <f t="shared" si="399"/>
        <v>170</v>
      </c>
      <c r="N2858" s="3">
        <f t="shared" si="400"/>
        <v>0</v>
      </c>
      <c r="O2858" s="3">
        <f>IF(H2858="Reg", MIN(Inputs!$B$2, I2858*Inputs!$B$10, (Inputs!$B$8-I2858)/Inputs!$B$9), 0)</f>
        <v>0</v>
      </c>
      <c r="P2858" s="3">
        <f t="shared" si="401"/>
        <v>-4374.95</v>
      </c>
      <c r="Q2858" s="3">
        <f t="shared" si="402"/>
        <v>0</v>
      </c>
      <c r="R2858" s="3">
        <f>I2858 + M2858*Inputs!$B$9 - N2858/Inputs!$B$10</f>
        <v>159.4741358339966</v>
      </c>
    </row>
    <row r="2859" spans="1:18" x14ac:dyDescent="0.3">
      <c r="A2859" s="4">
        <v>46142.041666666657</v>
      </c>
      <c r="B2859" s="3">
        <v>34.72</v>
      </c>
      <c r="C2859" s="3">
        <v>0.06</v>
      </c>
      <c r="D2859" s="3">
        <f t="shared" si="396"/>
        <v>35.545729166666661</v>
      </c>
      <c r="E2859" s="3">
        <f>MAX(B2859 - D2859/Inputs!$B$5, 0)</f>
        <v>0</v>
      </c>
      <c r="F2859" s="3">
        <f>MAX(D2859*Inputs!$B$5 - B2859, 0)</f>
        <v>0</v>
      </c>
      <c r="G2859" s="3">
        <f t="shared" si="397"/>
        <v>0.06</v>
      </c>
      <c r="H2859" t="str">
        <f t="shared" si="398"/>
        <v>Reg</v>
      </c>
      <c r="I2859" s="3">
        <f t="shared" si="403"/>
        <v>159.4741358339966</v>
      </c>
      <c r="J2859" s="3">
        <f t="shared" si="404"/>
        <v>0</v>
      </c>
      <c r="K2859" s="3">
        <f>MIN(Inputs!$B$2, (Inputs!$B$8 - I2859)/Inputs!$B$9)</f>
        <v>170</v>
      </c>
      <c r="L2859" s="3">
        <f>MAX(MIN(Inputs!$B$2, I2859*Inputs!$B$10, Inputs!$B$8*Inputs!$B$4 - J2859), 0)</f>
        <v>149.6</v>
      </c>
      <c r="M2859" s="3">
        <f t="shared" si="399"/>
        <v>0</v>
      </c>
      <c r="N2859" s="3">
        <f t="shared" si="400"/>
        <v>0</v>
      </c>
      <c r="O2859" s="3">
        <f>IF(H2859="Reg", MIN(Inputs!$B$2, I2859*Inputs!$B$10, (Inputs!$B$8-I2859)/Inputs!$B$9), 0)</f>
        <v>149.6</v>
      </c>
      <c r="P2859" s="3">
        <f t="shared" si="401"/>
        <v>0</v>
      </c>
      <c r="Q2859" s="3">
        <f t="shared" si="402"/>
        <v>8.9759999999999991</v>
      </c>
      <c r="R2859" s="3">
        <f>I2859 + M2859*Inputs!$B$9 - N2859/Inputs!$B$10</f>
        <v>159.4741358339966</v>
      </c>
    </row>
    <row r="2860" spans="1:18" x14ac:dyDescent="0.3">
      <c r="A2860" s="4">
        <v>46142.083333333343</v>
      </c>
      <c r="B2860" s="3">
        <v>33.807499999999997</v>
      </c>
      <c r="C2860" s="3">
        <v>0.06</v>
      </c>
      <c r="D2860" s="3">
        <f t="shared" si="396"/>
        <v>35.545729166666661</v>
      </c>
      <c r="E2860" s="3">
        <f>MAX(B2860 - D2860/Inputs!$B$5, 0)</f>
        <v>0</v>
      </c>
      <c r="F2860" s="3">
        <f>MAX(D2860*Inputs!$B$5 - B2860, 0)</f>
        <v>0</v>
      </c>
      <c r="G2860" s="3">
        <f t="shared" si="397"/>
        <v>0.06</v>
      </c>
      <c r="H2860" t="str">
        <f t="shared" si="398"/>
        <v>Reg</v>
      </c>
      <c r="I2860" s="3">
        <f t="shared" si="403"/>
        <v>159.4741358339966</v>
      </c>
      <c r="J2860" s="3">
        <f t="shared" si="404"/>
        <v>0</v>
      </c>
      <c r="K2860" s="3">
        <f>MIN(Inputs!$B$2, (Inputs!$B$8 - I2860)/Inputs!$B$9)</f>
        <v>170</v>
      </c>
      <c r="L2860" s="3">
        <f>MAX(MIN(Inputs!$B$2, I2860*Inputs!$B$10, Inputs!$B$8*Inputs!$B$4 - J2860), 0)</f>
        <v>149.6</v>
      </c>
      <c r="M2860" s="3">
        <f t="shared" si="399"/>
        <v>0</v>
      </c>
      <c r="N2860" s="3">
        <f t="shared" si="400"/>
        <v>0</v>
      </c>
      <c r="O2860" s="3">
        <f>IF(H2860="Reg", MIN(Inputs!$B$2, I2860*Inputs!$B$10, (Inputs!$B$8-I2860)/Inputs!$B$9), 0)</f>
        <v>149.6</v>
      </c>
      <c r="P2860" s="3">
        <f t="shared" si="401"/>
        <v>0</v>
      </c>
      <c r="Q2860" s="3">
        <f t="shared" si="402"/>
        <v>8.9759999999999991</v>
      </c>
      <c r="R2860" s="3">
        <f>I2860 + M2860*Inputs!$B$9 - N2860/Inputs!$B$10</f>
        <v>159.4741358339966</v>
      </c>
    </row>
    <row r="2861" spans="1:18" x14ac:dyDescent="0.3">
      <c r="A2861" s="4">
        <v>46142.125</v>
      </c>
      <c r="B2861" s="3">
        <v>30.077499999999997</v>
      </c>
      <c r="C2861" s="3">
        <v>0.06</v>
      </c>
      <c r="D2861" s="3">
        <f t="shared" si="396"/>
        <v>35.545729166666661</v>
      </c>
      <c r="E2861" s="3">
        <f>MAX(B2861 - D2861/Inputs!$B$5, 0)</f>
        <v>0</v>
      </c>
      <c r="F2861" s="3">
        <f>MAX(D2861*Inputs!$B$5 - B2861, 0)</f>
        <v>1.2027416666666646</v>
      </c>
      <c r="G2861" s="3">
        <f t="shared" si="397"/>
        <v>0.06</v>
      </c>
      <c r="H2861" t="str">
        <f t="shared" si="398"/>
        <v>Charge</v>
      </c>
      <c r="I2861" s="3">
        <f t="shared" si="403"/>
        <v>159.4741358339966</v>
      </c>
      <c r="J2861" s="3">
        <f t="shared" si="404"/>
        <v>0</v>
      </c>
      <c r="K2861" s="3">
        <f>MIN(Inputs!$B$2, (Inputs!$B$8 - I2861)/Inputs!$B$9)</f>
        <v>170</v>
      </c>
      <c r="L2861" s="3">
        <f>MAX(MIN(Inputs!$B$2, I2861*Inputs!$B$10, Inputs!$B$8*Inputs!$B$4 - J2861), 0)</f>
        <v>149.6</v>
      </c>
      <c r="M2861" s="3">
        <f t="shared" si="399"/>
        <v>170</v>
      </c>
      <c r="N2861" s="3">
        <f t="shared" si="400"/>
        <v>0</v>
      </c>
      <c r="O2861" s="3">
        <f>IF(H2861="Reg", MIN(Inputs!$B$2, I2861*Inputs!$B$10, (Inputs!$B$8-I2861)/Inputs!$B$9), 0)</f>
        <v>0</v>
      </c>
      <c r="P2861" s="3">
        <f t="shared" si="401"/>
        <v>-5113.1749999999993</v>
      </c>
      <c r="Q2861" s="3">
        <f t="shared" si="402"/>
        <v>0</v>
      </c>
      <c r="R2861" s="3">
        <f>I2861 + M2861*Inputs!$B$9 - N2861/Inputs!$B$10</f>
        <v>318.9482716679932</v>
      </c>
    </row>
    <row r="2862" spans="1:18" x14ac:dyDescent="0.3">
      <c r="A2862" s="4">
        <v>46142.166666666657</v>
      </c>
      <c r="B2862" s="3">
        <v>28.724999999999998</v>
      </c>
      <c r="C2862" s="3">
        <v>0.44</v>
      </c>
      <c r="D2862" s="3">
        <f t="shared" si="396"/>
        <v>35.545729166666661</v>
      </c>
      <c r="E2862" s="3">
        <f>MAX(B2862 - D2862/Inputs!$B$5, 0)</f>
        <v>0</v>
      </c>
      <c r="F2862" s="3">
        <f>MAX(D2862*Inputs!$B$5 - B2862, 0)</f>
        <v>2.5552416666666637</v>
      </c>
      <c r="G2862" s="3">
        <f t="shared" si="397"/>
        <v>0.44</v>
      </c>
      <c r="H2862" t="str">
        <f t="shared" si="398"/>
        <v>Charge</v>
      </c>
      <c r="I2862" s="3">
        <f t="shared" si="403"/>
        <v>318.9482716679932</v>
      </c>
      <c r="J2862" s="3">
        <f t="shared" si="404"/>
        <v>0</v>
      </c>
      <c r="K2862" s="3">
        <f>MIN(Inputs!$B$2, (Inputs!$B$8 - I2862)/Inputs!$B$9)</f>
        <v>22.44121780453775</v>
      </c>
      <c r="L2862" s="3">
        <f>MAX(MIN(Inputs!$B$2, I2862*Inputs!$B$10, Inputs!$B$8*Inputs!$B$4 - J2862), 0)</f>
        <v>170</v>
      </c>
      <c r="M2862" s="3">
        <f t="shared" si="399"/>
        <v>22.44121780453775</v>
      </c>
      <c r="N2862" s="3">
        <f t="shared" si="400"/>
        <v>0</v>
      </c>
      <c r="O2862" s="3">
        <f>IF(H2862="Reg", MIN(Inputs!$B$2, I2862*Inputs!$B$10, (Inputs!$B$8-I2862)/Inputs!$B$9), 0)</f>
        <v>0</v>
      </c>
      <c r="P2862" s="3">
        <f t="shared" si="401"/>
        <v>-644.62398143534688</v>
      </c>
      <c r="Q2862" s="3">
        <f t="shared" si="402"/>
        <v>0</v>
      </c>
      <c r="R2862" s="3">
        <f>I2862 + M2862*Inputs!$B$9 - N2862/Inputs!$B$10</f>
        <v>340</v>
      </c>
    </row>
    <row r="2863" spans="1:18" x14ac:dyDescent="0.3">
      <c r="A2863" s="4">
        <v>46142.208333333343</v>
      </c>
      <c r="B2863" s="3">
        <v>30.984999999999999</v>
      </c>
      <c r="C2863" s="3">
        <v>0.98</v>
      </c>
      <c r="D2863" s="3">
        <f t="shared" si="396"/>
        <v>35.545729166666661</v>
      </c>
      <c r="E2863" s="3">
        <f>MAX(B2863 - D2863/Inputs!$B$5, 0)</f>
        <v>0</v>
      </c>
      <c r="F2863" s="3">
        <f>MAX(D2863*Inputs!$B$5 - B2863, 0)</f>
        <v>0.29524166666666218</v>
      </c>
      <c r="G2863" s="3">
        <f t="shared" si="397"/>
        <v>0.98</v>
      </c>
      <c r="H2863" t="str">
        <f t="shared" si="398"/>
        <v>Reg</v>
      </c>
      <c r="I2863" s="3">
        <f t="shared" si="403"/>
        <v>340</v>
      </c>
      <c r="J2863" s="3">
        <f t="shared" si="404"/>
        <v>0</v>
      </c>
      <c r="K2863" s="3">
        <f>MIN(Inputs!$B$2, (Inputs!$B$8 - I2863)/Inputs!$B$9)</f>
        <v>0</v>
      </c>
      <c r="L2863" s="3">
        <f>MAX(MIN(Inputs!$B$2, I2863*Inputs!$B$10, Inputs!$B$8*Inputs!$B$4 - J2863), 0)</f>
        <v>170</v>
      </c>
      <c r="M2863" s="3">
        <f t="shared" si="399"/>
        <v>0</v>
      </c>
      <c r="N2863" s="3">
        <f t="shared" si="400"/>
        <v>0</v>
      </c>
      <c r="O2863" s="3">
        <f>IF(H2863="Reg", MIN(Inputs!$B$2, I2863*Inputs!$B$10, (Inputs!$B$8-I2863)/Inputs!$B$9), 0)</f>
        <v>0</v>
      </c>
      <c r="P2863" s="3">
        <f t="shared" si="401"/>
        <v>0</v>
      </c>
      <c r="Q2863" s="3">
        <f t="shared" si="402"/>
        <v>0</v>
      </c>
      <c r="R2863" s="3">
        <f>I2863 + M2863*Inputs!$B$9 - N2863/Inputs!$B$10</f>
        <v>340</v>
      </c>
    </row>
    <row r="2864" spans="1:18" x14ac:dyDescent="0.3">
      <c r="A2864" s="4">
        <v>46142.25</v>
      </c>
      <c r="B2864" s="3">
        <v>41.660000000000004</v>
      </c>
      <c r="C2864" s="3">
        <v>0.98</v>
      </c>
      <c r="D2864" s="3">
        <f t="shared" si="396"/>
        <v>35.545729166666661</v>
      </c>
      <c r="E2864" s="3">
        <f>MAX(B2864 - D2864/Inputs!$B$5, 0)</f>
        <v>1.2671259469697063</v>
      </c>
      <c r="F2864" s="3">
        <f>MAX(D2864*Inputs!$B$5 - B2864, 0)</f>
        <v>0</v>
      </c>
      <c r="G2864" s="3">
        <f t="shared" si="397"/>
        <v>0.98</v>
      </c>
      <c r="H2864" t="str">
        <f t="shared" si="398"/>
        <v>Discharge</v>
      </c>
      <c r="I2864" s="3">
        <f t="shared" si="403"/>
        <v>340</v>
      </c>
      <c r="J2864" s="3">
        <f t="shared" si="404"/>
        <v>0</v>
      </c>
      <c r="K2864" s="3">
        <f>MIN(Inputs!$B$2, (Inputs!$B$8 - I2864)/Inputs!$B$9)</f>
        <v>0</v>
      </c>
      <c r="L2864" s="3">
        <f>MAX(MIN(Inputs!$B$2, I2864*Inputs!$B$10, Inputs!$B$8*Inputs!$B$4 - J2864), 0)</f>
        <v>170</v>
      </c>
      <c r="M2864" s="3">
        <f t="shared" si="399"/>
        <v>0</v>
      </c>
      <c r="N2864" s="3">
        <f t="shared" si="400"/>
        <v>170</v>
      </c>
      <c r="O2864" s="3">
        <f>IF(H2864="Reg", MIN(Inputs!$B$2, I2864*Inputs!$B$10, (Inputs!$B$8-I2864)/Inputs!$B$9), 0)</f>
        <v>0</v>
      </c>
      <c r="P2864" s="3">
        <f t="shared" si="401"/>
        <v>7082.2000000000007</v>
      </c>
      <c r="Q2864" s="3">
        <f t="shared" si="402"/>
        <v>0</v>
      </c>
      <c r="R2864" s="3">
        <f>I2864 + M2864*Inputs!$B$9 - N2864/Inputs!$B$10</f>
        <v>158.77939109773115</v>
      </c>
    </row>
    <row r="2865" spans="1:18" x14ac:dyDescent="0.3">
      <c r="A2865" s="4">
        <v>46142.291666666657</v>
      </c>
      <c r="B2865" s="3">
        <v>49.595000000000006</v>
      </c>
      <c r="C2865" s="3">
        <v>12.69</v>
      </c>
      <c r="D2865" s="3">
        <f t="shared" si="396"/>
        <v>35.545729166666661</v>
      </c>
      <c r="E2865" s="3">
        <f>MAX(B2865 - D2865/Inputs!$B$5, 0)</f>
        <v>9.2021259469697085</v>
      </c>
      <c r="F2865" s="3">
        <f>MAX(D2865*Inputs!$B$5 - B2865, 0)</f>
        <v>0</v>
      </c>
      <c r="G2865" s="3">
        <f t="shared" si="397"/>
        <v>12.69</v>
      </c>
      <c r="H2865" t="str">
        <f t="shared" si="398"/>
        <v>Reg</v>
      </c>
      <c r="I2865" s="3">
        <f t="shared" si="403"/>
        <v>158.77939109773115</v>
      </c>
      <c r="J2865" s="3">
        <f t="shared" si="404"/>
        <v>170</v>
      </c>
      <c r="K2865" s="3">
        <f>MIN(Inputs!$B$2, (Inputs!$B$8 - I2865)/Inputs!$B$9)</f>
        <v>170</v>
      </c>
      <c r="L2865" s="3">
        <f>MAX(MIN(Inputs!$B$2, I2865*Inputs!$B$10, Inputs!$B$8*Inputs!$B$4 - J2865), 0)</f>
        <v>148.94827166799323</v>
      </c>
      <c r="M2865" s="3">
        <f t="shared" si="399"/>
        <v>0</v>
      </c>
      <c r="N2865" s="3">
        <f t="shared" si="400"/>
        <v>0</v>
      </c>
      <c r="O2865" s="3">
        <f>IF(H2865="Reg", MIN(Inputs!$B$2, I2865*Inputs!$B$10, (Inputs!$B$8-I2865)/Inputs!$B$9), 0)</f>
        <v>148.94827166799323</v>
      </c>
      <c r="P2865" s="3">
        <f t="shared" si="401"/>
        <v>0</v>
      </c>
      <c r="Q2865" s="3">
        <f t="shared" si="402"/>
        <v>1890.1535674668339</v>
      </c>
      <c r="R2865" s="3">
        <f>I2865 + M2865*Inputs!$B$9 - N2865/Inputs!$B$10</f>
        <v>158.77939109773115</v>
      </c>
    </row>
    <row r="2866" spans="1:18" x14ac:dyDescent="0.3">
      <c r="A2866" s="4">
        <v>46142.333333333343</v>
      </c>
      <c r="B2866" s="3">
        <v>30.43</v>
      </c>
      <c r="C2866" s="3">
        <v>11.5</v>
      </c>
      <c r="D2866" s="3">
        <f t="shared" si="396"/>
        <v>35.545729166666661</v>
      </c>
      <c r="E2866" s="3">
        <f>MAX(B2866 - D2866/Inputs!$B$5, 0)</f>
        <v>0</v>
      </c>
      <c r="F2866" s="3">
        <f>MAX(D2866*Inputs!$B$5 - B2866, 0)</f>
        <v>0.8502416666666619</v>
      </c>
      <c r="G2866" s="3">
        <f t="shared" si="397"/>
        <v>11.5</v>
      </c>
      <c r="H2866" t="str">
        <f t="shared" si="398"/>
        <v>Reg</v>
      </c>
      <c r="I2866" s="3">
        <f t="shared" si="403"/>
        <v>158.77939109773115</v>
      </c>
      <c r="J2866" s="3">
        <f t="shared" si="404"/>
        <v>170</v>
      </c>
      <c r="K2866" s="3">
        <f>MIN(Inputs!$B$2, (Inputs!$B$8 - I2866)/Inputs!$B$9)</f>
        <v>170</v>
      </c>
      <c r="L2866" s="3">
        <f>MAX(MIN(Inputs!$B$2, I2866*Inputs!$B$10, Inputs!$B$8*Inputs!$B$4 - J2866), 0)</f>
        <v>148.94827166799323</v>
      </c>
      <c r="M2866" s="3">
        <f t="shared" si="399"/>
        <v>0</v>
      </c>
      <c r="N2866" s="3">
        <f t="shared" si="400"/>
        <v>0</v>
      </c>
      <c r="O2866" s="3">
        <f>IF(H2866="Reg", MIN(Inputs!$B$2, I2866*Inputs!$B$10, (Inputs!$B$8-I2866)/Inputs!$B$9), 0)</f>
        <v>148.94827166799323</v>
      </c>
      <c r="P2866" s="3">
        <f t="shared" si="401"/>
        <v>0</v>
      </c>
      <c r="Q2866" s="3">
        <f t="shared" si="402"/>
        <v>1712.905124181922</v>
      </c>
      <c r="R2866" s="3">
        <f>I2866 + M2866*Inputs!$B$9 - N2866/Inputs!$B$10</f>
        <v>158.77939109773115</v>
      </c>
    </row>
    <row r="2867" spans="1:18" x14ac:dyDescent="0.3">
      <c r="A2867" s="4">
        <v>46142.375</v>
      </c>
      <c r="B2867" s="3">
        <v>19.607500000000002</v>
      </c>
      <c r="C2867" s="3">
        <v>3.4</v>
      </c>
      <c r="D2867" s="3">
        <f t="shared" si="396"/>
        <v>35.545729166666661</v>
      </c>
      <c r="E2867" s="3">
        <f>MAX(B2867 - D2867/Inputs!$B$5, 0)</f>
        <v>0</v>
      </c>
      <c r="F2867" s="3">
        <f>MAX(D2867*Inputs!$B$5 - B2867, 0)</f>
        <v>11.67274166666666</v>
      </c>
      <c r="G2867" s="3">
        <f t="shared" si="397"/>
        <v>3.4</v>
      </c>
      <c r="H2867" t="str">
        <f t="shared" si="398"/>
        <v>Charge</v>
      </c>
      <c r="I2867" s="3">
        <f t="shared" si="403"/>
        <v>158.77939109773115</v>
      </c>
      <c r="J2867" s="3">
        <f t="shared" si="404"/>
        <v>170</v>
      </c>
      <c r="K2867" s="3">
        <f>MIN(Inputs!$B$2, (Inputs!$B$8 - I2867)/Inputs!$B$9)</f>
        <v>170</v>
      </c>
      <c r="L2867" s="3">
        <f>MAX(MIN(Inputs!$B$2, I2867*Inputs!$B$10, Inputs!$B$8*Inputs!$B$4 - J2867), 0)</f>
        <v>148.94827166799323</v>
      </c>
      <c r="M2867" s="3">
        <f t="shared" si="399"/>
        <v>170</v>
      </c>
      <c r="N2867" s="3">
        <f t="shared" si="400"/>
        <v>0</v>
      </c>
      <c r="O2867" s="3">
        <f>IF(H2867="Reg", MIN(Inputs!$B$2, I2867*Inputs!$B$10, (Inputs!$B$8-I2867)/Inputs!$B$9), 0)</f>
        <v>0</v>
      </c>
      <c r="P2867" s="3">
        <f t="shared" si="401"/>
        <v>-3333.2750000000001</v>
      </c>
      <c r="Q2867" s="3">
        <f t="shared" si="402"/>
        <v>0</v>
      </c>
      <c r="R2867" s="3">
        <f>I2867 + M2867*Inputs!$B$9 - N2867/Inputs!$B$10</f>
        <v>318.25352693172772</v>
      </c>
    </row>
    <row r="2868" spans="1:18" x14ac:dyDescent="0.3">
      <c r="A2868" s="4">
        <v>46142.416666666657</v>
      </c>
      <c r="B2868" s="3">
        <v>18.695</v>
      </c>
      <c r="C2868" s="3">
        <v>1.5</v>
      </c>
      <c r="D2868" s="3">
        <f t="shared" si="396"/>
        <v>35.545729166666661</v>
      </c>
      <c r="E2868" s="3">
        <f>MAX(B2868 - D2868/Inputs!$B$5, 0)</f>
        <v>0</v>
      </c>
      <c r="F2868" s="3">
        <f>MAX(D2868*Inputs!$B$5 - B2868, 0)</f>
        <v>12.585241666666661</v>
      </c>
      <c r="G2868" s="3">
        <f t="shared" si="397"/>
        <v>1.5</v>
      </c>
      <c r="H2868" t="str">
        <f t="shared" si="398"/>
        <v>Charge</v>
      </c>
      <c r="I2868" s="3">
        <f t="shared" si="403"/>
        <v>318.25352693172772</v>
      </c>
      <c r="J2868" s="3">
        <f t="shared" si="404"/>
        <v>170</v>
      </c>
      <c r="K2868" s="3">
        <f>MIN(Inputs!$B$2, (Inputs!$B$8 - I2868)/Inputs!$B$9)</f>
        <v>23.181818181818198</v>
      </c>
      <c r="L2868" s="3">
        <f>MAX(MIN(Inputs!$B$2, I2868*Inputs!$B$10, Inputs!$B$8*Inputs!$B$4 - J2868), 0)</f>
        <v>170</v>
      </c>
      <c r="M2868" s="3">
        <f t="shared" si="399"/>
        <v>23.181818181818198</v>
      </c>
      <c r="N2868" s="3">
        <f t="shared" si="400"/>
        <v>0</v>
      </c>
      <c r="O2868" s="3">
        <f>IF(H2868="Reg", MIN(Inputs!$B$2, I2868*Inputs!$B$10, (Inputs!$B$8-I2868)/Inputs!$B$9), 0)</f>
        <v>0</v>
      </c>
      <c r="P2868" s="3">
        <f t="shared" si="401"/>
        <v>-433.38409090909119</v>
      </c>
      <c r="Q2868" s="3">
        <f t="shared" si="402"/>
        <v>0</v>
      </c>
      <c r="R2868" s="3">
        <f>I2868 + M2868*Inputs!$B$9 - N2868/Inputs!$B$10</f>
        <v>340</v>
      </c>
    </row>
    <row r="2869" spans="1:18" x14ac:dyDescent="0.3">
      <c r="A2869" s="4">
        <v>46142.458333333343</v>
      </c>
      <c r="B2869" s="3">
        <v>18.03</v>
      </c>
      <c r="C2869" s="3">
        <v>0.98</v>
      </c>
      <c r="D2869" s="3">
        <f t="shared" si="396"/>
        <v>35.545729166666661</v>
      </c>
      <c r="E2869" s="3">
        <f>MAX(B2869 - D2869/Inputs!$B$5, 0)</f>
        <v>0</v>
      </c>
      <c r="F2869" s="3">
        <f>MAX(D2869*Inputs!$B$5 - B2869, 0)</f>
        <v>13.25024166666666</v>
      </c>
      <c r="G2869" s="3">
        <f t="shared" si="397"/>
        <v>0.98</v>
      </c>
      <c r="H2869" t="str">
        <f t="shared" si="398"/>
        <v>Charge</v>
      </c>
      <c r="I2869" s="3">
        <f t="shared" si="403"/>
        <v>340</v>
      </c>
      <c r="J2869" s="3">
        <f t="shared" si="404"/>
        <v>170</v>
      </c>
      <c r="K2869" s="3">
        <f>MIN(Inputs!$B$2, (Inputs!$B$8 - I2869)/Inputs!$B$9)</f>
        <v>0</v>
      </c>
      <c r="L2869" s="3">
        <f>MAX(MIN(Inputs!$B$2, I2869*Inputs!$B$10, Inputs!$B$8*Inputs!$B$4 - J2869), 0)</f>
        <v>170</v>
      </c>
      <c r="M2869" s="3">
        <f t="shared" si="399"/>
        <v>0</v>
      </c>
      <c r="N2869" s="3">
        <f t="shared" si="400"/>
        <v>0</v>
      </c>
      <c r="O2869" s="3">
        <f>IF(H2869="Reg", MIN(Inputs!$B$2, I2869*Inputs!$B$10, (Inputs!$B$8-I2869)/Inputs!$B$9), 0)</f>
        <v>0</v>
      </c>
      <c r="P2869" s="3">
        <f t="shared" si="401"/>
        <v>0</v>
      </c>
      <c r="Q2869" s="3">
        <f t="shared" si="402"/>
        <v>0</v>
      </c>
      <c r="R2869" s="3">
        <f>I2869 + M2869*Inputs!$B$9 - N2869/Inputs!$B$10</f>
        <v>340</v>
      </c>
    </row>
    <row r="2870" spans="1:18" x14ac:dyDescent="0.3">
      <c r="A2870" s="4">
        <v>46142.5</v>
      </c>
      <c r="B2870" s="3">
        <v>19.964999999999996</v>
      </c>
      <c r="C2870" s="3">
        <v>0.98</v>
      </c>
      <c r="D2870" s="3">
        <f t="shared" si="396"/>
        <v>35.545729166666661</v>
      </c>
      <c r="E2870" s="3">
        <f>MAX(B2870 - D2870/Inputs!$B$5, 0)</f>
        <v>0</v>
      </c>
      <c r="F2870" s="3">
        <f>MAX(D2870*Inputs!$B$5 - B2870, 0)</f>
        <v>11.315241666666665</v>
      </c>
      <c r="G2870" s="3">
        <f t="shared" si="397"/>
        <v>0.98</v>
      </c>
      <c r="H2870" t="str">
        <f t="shared" si="398"/>
        <v>Charge</v>
      </c>
      <c r="I2870" s="3">
        <f t="shared" si="403"/>
        <v>340</v>
      </c>
      <c r="J2870" s="3">
        <f t="shared" si="404"/>
        <v>170</v>
      </c>
      <c r="K2870" s="3">
        <f>MIN(Inputs!$B$2, (Inputs!$B$8 - I2870)/Inputs!$B$9)</f>
        <v>0</v>
      </c>
      <c r="L2870" s="3">
        <f>MAX(MIN(Inputs!$B$2, I2870*Inputs!$B$10, Inputs!$B$8*Inputs!$B$4 - J2870), 0)</f>
        <v>170</v>
      </c>
      <c r="M2870" s="3">
        <f t="shared" si="399"/>
        <v>0</v>
      </c>
      <c r="N2870" s="3">
        <f t="shared" si="400"/>
        <v>0</v>
      </c>
      <c r="O2870" s="3">
        <f>IF(H2870="Reg", MIN(Inputs!$B$2, I2870*Inputs!$B$10, (Inputs!$B$8-I2870)/Inputs!$B$9), 0)</f>
        <v>0</v>
      </c>
      <c r="P2870" s="3">
        <f t="shared" si="401"/>
        <v>0</v>
      </c>
      <c r="Q2870" s="3">
        <f t="shared" si="402"/>
        <v>0</v>
      </c>
      <c r="R2870" s="3">
        <f>I2870 + M2870*Inputs!$B$9 - N2870/Inputs!$B$10</f>
        <v>340</v>
      </c>
    </row>
    <row r="2871" spans="1:18" x14ac:dyDescent="0.3">
      <c r="A2871" s="4">
        <v>46142.541666666657</v>
      </c>
      <c r="B2871" s="3">
        <v>20.079999999999998</v>
      </c>
      <c r="C2871" s="3">
        <v>1</v>
      </c>
      <c r="D2871" s="3">
        <f t="shared" si="396"/>
        <v>35.545729166666661</v>
      </c>
      <c r="E2871" s="3">
        <f>MAX(B2871 - D2871/Inputs!$B$5, 0)</f>
        <v>0</v>
      </c>
      <c r="F2871" s="3">
        <f>MAX(D2871*Inputs!$B$5 - B2871, 0)</f>
        <v>11.200241666666663</v>
      </c>
      <c r="G2871" s="3">
        <f t="shared" si="397"/>
        <v>1</v>
      </c>
      <c r="H2871" t="str">
        <f t="shared" si="398"/>
        <v>Charge</v>
      </c>
      <c r="I2871" s="3">
        <f t="shared" si="403"/>
        <v>340</v>
      </c>
      <c r="J2871" s="3">
        <f t="shared" si="404"/>
        <v>170</v>
      </c>
      <c r="K2871" s="3">
        <f>MIN(Inputs!$B$2, (Inputs!$B$8 - I2871)/Inputs!$B$9)</f>
        <v>0</v>
      </c>
      <c r="L2871" s="3">
        <f>MAX(MIN(Inputs!$B$2, I2871*Inputs!$B$10, Inputs!$B$8*Inputs!$B$4 - J2871), 0)</f>
        <v>170</v>
      </c>
      <c r="M2871" s="3">
        <f t="shared" si="399"/>
        <v>0</v>
      </c>
      <c r="N2871" s="3">
        <f t="shared" si="400"/>
        <v>0</v>
      </c>
      <c r="O2871" s="3">
        <f>IF(H2871="Reg", MIN(Inputs!$B$2, I2871*Inputs!$B$10, (Inputs!$B$8-I2871)/Inputs!$B$9), 0)</f>
        <v>0</v>
      </c>
      <c r="P2871" s="3">
        <f t="shared" si="401"/>
        <v>0</v>
      </c>
      <c r="Q2871" s="3">
        <f t="shared" si="402"/>
        <v>0</v>
      </c>
      <c r="R2871" s="3">
        <f>I2871 + M2871*Inputs!$B$9 - N2871/Inputs!$B$10</f>
        <v>340</v>
      </c>
    </row>
    <row r="2872" spans="1:18" x14ac:dyDescent="0.3">
      <c r="A2872" s="4">
        <v>46142.583333333343</v>
      </c>
      <c r="B2872" s="3">
        <v>21.725000000000001</v>
      </c>
      <c r="C2872" s="3">
        <v>1.1000000000000001</v>
      </c>
      <c r="D2872" s="3">
        <f t="shared" si="396"/>
        <v>35.545729166666661</v>
      </c>
      <c r="E2872" s="3">
        <f>MAX(B2872 - D2872/Inputs!$B$5, 0)</f>
        <v>0</v>
      </c>
      <c r="F2872" s="3">
        <f>MAX(D2872*Inputs!$B$5 - B2872, 0)</f>
        <v>9.5552416666666602</v>
      </c>
      <c r="G2872" s="3">
        <f t="shared" si="397"/>
        <v>1.1000000000000001</v>
      </c>
      <c r="H2872" t="str">
        <f t="shared" si="398"/>
        <v>Charge</v>
      </c>
      <c r="I2872" s="3">
        <f t="shared" si="403"/>
        <v>340</v>
      </c>
      <c r="J2872" s="3">
        <f t="shared" si="404"/>
        <v>170</v>
      </c>
      <c r="K2872" s="3">
        <f>MIN(Inputs!$B$2, (Inputs!$B$8 - I2872)/Inputs!$B$9)</f>
        <v>0</v>
      </c>
      <c r="L2872" s="3">
        <f>MAX(MIN(Inputs!$B$2, I2872*Inputs!$B$10, Inputs!$B$8*Inputs!$B$4 - J2872), 0)</f>
        <v>170</v>
      </c>
      <c r="M2872" s="3">
        <f t="shared" si="399"/>
        <v>0</v>
      </c>
      <c r="N2872" s="3">
        <f t="shared" si="400"/>
        <v>0</v>
      </c>
      <c r="O2872" s="3">
        <f>IF(H2872="Reg", MIN(Inputs!$B$2, I2872*Inputs!$B$10, (Inputs!$B$8-I2872)/Inputs!$B$9), 0)</f>
        <v>0</v>
      </c>
      <c r="P2872" s="3">
        <f t="shared" si="401"/>
        <v>0</v>
      </c>
      <c r="Q2872" s="3">
        <f t="shared" si="402"/>
        <v>0</v>
      </c>
      <c r="R2872" s="3">
        <f>I2872 + M2872*Inputs!$B$9 - N2872/Inputs!$B$10</f>
        <v>340</v>
      </c>
    </row>
    <row r="2873" spans="1:18" x14ac:dyDescent="0.3">
      <c r="A2873" s="4">
        <v>46142.625</v>
      </c>
      <c r="B2873" s="3">
        <v>19.512499999999999</v>
      </c>
      <c r="C2873" s="3">
        <v>1</v>
      </c>
      <c r="D2873" s="3">
        <f t="shared" si="396"/>
        <v>35.545729166666661</v>
      </c>
      <c r="E2873" s="3">
        <f>MAX(B2873 - D2873/Inputs!$B$5, 0)</f>
        <v>0</v>
      </c>
      <c r="F2873" s="3">
        <f>MAX(D2873*Inputs!$B$5 - B2873, 0)</f>
        <v>11.767741666666662</v>
      </c>
      <c r="G2873" s="3">
        <f t="shared" si="397"/>
        <v>1</v>
      </c>
      <c r="H2873" t="str">
        <f t="shared" si="398"/>
        <v>Charge</v>
      </c>
      <c r="I2873" s="3">
        <f t="shared" si="403"/>
        <v>340</v>
      </c>
      <c r="J2873" s="3">
        <f t="shared" si="404"/>
        <v>170</v>
      </c>
      <c r="K2873" s="3">
        <f>MIN(Inputs!$B$2, (Inputs!$B$8 - I2873)/Inputs!$B$9)</f>
        <v>0</v>
      </c>
      <c r="L2873" s="3">
        <f>MAX(MIN(Inputs!$B$2, I2873*Inputs!$B$10, Inputs!$B$8*Inputs!$B$4 - J2873), 0)</f>
        <v>170</v>
      </c>
      <c r="M2873" s="3">
        <f t="shared" si="399"/>
        <v>0</v>
      </c>
      <c r="N2873" s="3">
        <f t="shared" si="400"/>
        <v>0</v>
      </c>
      <c r="O2873" s="3">
        <f>IF(H2873="Reg", MIN(Inputs!$B$2, I2873*Inputs!$B$10, (Inputs!$B$8-I2873)/Inputs!$B$9), 0)</f>
        <v>0</v>
      </c>
      <c r="P2873" s="3">
        <f t="shared" si="401"/>
        <v>0</v>
      </c>
      <c r="Q2873" s="3">
        <f t="shared" si="402"/>
        <v>0</v>
      </c>
      <c r="R2873" s="3">
        <f>I2873 + M2873*Inputs!$B$9 - N2873/Inputs!$B$10</f>
        <v>340</v>
      </c>
    </row>
    <row r="2874" spans="1:18" x14ac:dyDescent="0.3">
      <c r="A2874" s="4">
        <v>46142.666666666657</v>
      </c>
      <c r="B2874" s="3">
        <v>18.8</v>
      </c>
      <c r="C2874" s="3">
        <v>1.1299999999999999</v>
      </c>
      <c r="D2874" s="3">
        <f t="shared" si="396"/>
        <v>35.545729166666661</v>
      </c>
      <c r="E2874" s="3">
        <f>MAX(B2874 - D2874/Inputs!$B$5, 0)</f>
        <v>0</v>
      </c>
      <c r="F2874" s="3">
        <f>MAX(D2874*Inputs!$B$5 - B2874, 0)</f>
        <v>12.480241666666661</v>
      </c>
      <c r="G2874" s="3">
        <f t="shared" si="397"/>
        <v>1.1299999999999999</v>
      </c>
      <c r="H2874" t="str">
        <f t="shared" si="398"/>
        <v>Charge</v>
      </c>
      <c r="I2874" s="3">
        <f t="shared" si="403"/>
        <v>340</v>
      </c>
      <c r="J2874" s="3">
        <f t="shared" si="404"/>
        <v>170</v>
      </c>
      <c r="K2874" s="3">
        <f>MIN(Inputs!$B$2, (Inputs!$B$8 - I2874)/Inputs!$B$9)</f>
        <v>0</v>
      </c>
      <c r="L2874" s="3">
        <f>MAX(MIN(Inputs!$B$2, I2874*Inputs!$B$10, Inputs!$B$8*Inputs!$B$4 - J2874), 0)</f>
        <v>170</v>
      </c>
      <c r="M2874" s="3">
        <f t="shared" si="399"/>
        <v>0</v>
      </c>
      <c r="N2874" s="3">
        <f t="shared" si="400"/>
        <v>0</v>
      </c>
      <c r="O2874" s="3">
        <f>IF(H2874="Reg", MIN(Inputs!$B$2, I2874*Inputs!$B$10, (Inputs!$B$8-I2874)/Inputs!$B$9), 0)</f>
        <v>0</v>
      </c>
      <c r="P2874" s="3">
        <f t="shared" si="401"/>
        <v>0</v>
      </c>
      <c r="Q2874" s="3">
        <f t="shared" si="402"/>
        <v>0</v>
      </c>
      <c r="R2874" s="3">
        <f>I2874 + M2874*Inputs!$B$9 - N2874/Inputs!$B$10</f>
        <v>340</v>
      </c>
    </row>
    <row r="2875" spans="1:18" x14ac:dyDescent="0.3">
      <c r="A2875" s="4">
        <v>46142.708333333343</v>
      </c>
      <c r="B2875" s="3">
        <v>19.524999999999999</v>
      </c>
      <c r="C2875" s="3">
        <v>1</v>
      </c>
      <c r="D2875" s="3">
        <f t="shared" si="396"/>
        <v>35.545729166666661</v>
      </c>
      <c r="E2875" s="3">
        <f>MAX(B2875 - D2875/Inputs!$B$5, 0)</f>
        <v>0</v>
      </c>
      <c r="F2875" s="3">
        <f>MAX(D2875*Inputs!$B$5 - B2875, 0)</f>
        <v>11.755241666666663</v>
      </c>
      <c r="G2875" s="3">
        <f t="shared" si="397"/>
        <v>1</v>
      </c>
      <c r="H2875" t="str">
        <f t="shared" si="398"/>
        <v>Charge</v>
      </c>
      <c r="I2875" s="3">
        <f t="shared" si="403"/>
        <v>340</v>
      </c>
      <c r="J2875" s="3">
        <f t="shared" si="404"/>
        <v>170</v>
      </c>
      <c r="K2875" s="3">
        <f>MIN(Inputs!$B$2, (Inputs!$B$8 - I2875)/Inputs!$B$9)</f>
        <v>0</v>
      </c>
      <c r="L2875" s="3">
        <f>MAX(MIN(Inputs!$B$2, I2875*Inputs!$B$10, Inputs!$B$8*Inputs!$B$4 - J2875), 0)</f>
        <v>170</v>
      </c>
      <c r="M2875" s="3">
        <f t="shared" si="399"/>
        <v>0</v>
      </c>
      <c r="N2875" s="3">
        <f t="shared" si="400"/>
        <v>0</v>
      </c>
      <c r="O2875" s="3">
        <f>IF(H2875="Reg", MIN(Inputs!$B$2, I2875*Inputs!$B$10, (Inputs!$B$8-I2875)/Inputs!$B$9), 0)</f>
        <v>0</v>
      </c>
      <c r="P2875" s="3">
        <f t="shared" si="401"/>
        <v>0</v>
      </c>
      <c r="Q2875" s="3">
        <f t="shared" si="402"/>
        <v>0</v>
      </c>
      <c r="R2875" s="3">
        <f>I2875 + M2875*Inputs!$B$9 - N2875/Inputs!$B$10</f>
        <v>340</v>
      </c>
    </row>
    <row r="2876" spans="1:18" x14ac:dyDescent="0.3">
      <c r="A2876" s="4">
        <v>46142.75</v>
      </c>
      <c r="B2876" s="3">
        <v>23.990000000000002</v>
      </c>
      <c r="C2876" s="3">
        <v>1.5</v>
      </c>
      <c r="D2876" s="3">
        <f t="shared" si="396"/>
        <v>35.545729166666661</v>
      </c>
      <c r="E2876" s="3">
        <f>MAX(B2876 - D2876/Inputs!$B$5, 0)</f>
        <v>0</v>
      </c>
      <c r="F2876" s="3">
        <f>MAX(D2876*Inputs!$B$5 - B2876, 0)</f>
        <v>7.2902416666666596</v>
      </c>
      <c r="G2876" s="3">
        <f t="shared" si="397"/>
        <v>1.5</v>
      </c>
      <c r="H2876" t="str">
        <f t="shared" si="398"/>
        <v>Charge</v>
      </c>
      <c r="I2876" s="3">
        <f t="shared" si="403"/>
        <v>340</v>
      </c>
      <c r="J2876" s="3">
        <f t="shared" si="404"/>
        <v>170</v>
      </c>
      <c r="K2876" s="3">
        <f>MIN(Inputs!$B$2, (Inputs!$B$8 - I2876)/Inputs!$B$9)</f>
        <v>0</v>
      </c>
      <c r="L2876" s="3">
        <f>MAX(MIN(Inputs!$B$2, I2876*Inputs!$B$10, Inputs!$B$8*Inputs!$B$4 - J2876), 0)</f>
        <v>170</v>
      </c>
      <c r="M2876" s="3">
        <f t="shared" si="399"/>
        <v>0</v>
      </c>
      <c r="N2876" s="3">
        <f t="shared" si="400"/>
        <v>0</v>
      </c>
      <c r="O2876" s="3">
        <f>IF(H2876="Reg", MIN(Inputs!$B$2, I2876*Inputs!$B$10, (Inputs!$B$8-I2876)/Inputs!$B$9), 0)</f>
        <v>0</v>
      </c>
      <c r="P2876" s="3">
        <f t="shared" si="401"/>
        <v>0</v>
      </c>
      <c r="Q2876" s="3">
        <f t="shared" si="402"/>
        <v>0</v>
      </c>
      <c r="R2876" s="3">
        <f>I2876 + M2876*Inputs!$B$9 - N2876/Inputs!$B$10</f>
        <v>340</v>
      </c>
    </row>
    <row r="2877" spans="1:18" x14ac:dyDescent="0.3">
      <c r="A2877" s="4">
        <v>46142.791666666657</v>
      </c>
      <c r="B2877" s="3">
        <v>93.322500000000005</v>
      </c>
      <c r="C2877" s="3">
        <v>20.059999999999999</v>
      </c>
      <c r="D2877" s="3">
        <f t="shared" si="396"/>
        <v>35.545729166666661</v>
      </c>
      <c r="E2877" s="3">
        <f>MAX(B2877 - D2877/Inputs!$B$5, 0)</f>
        <v>52.929625946969708</v>
      </c>
      <c r="F2877" s="3">
        <f>MAX(D2877*Inputs!$B$5 - B2877, 0)</f>
        <v>0</v>
      </c>
      <c r="G2877" s="3">
        <f t="shared" si="397"/>
        <v>20.059999999999999</v>
      </c>
      <c r="H2877" t="str">
        <f t="shared" si="398"/>
        <v>Discharge</v>
      </c>
      <c r="I2877" s="3">
        <f t="shared" si="403"/>
        <v>340</v>
      </c>
      <c r="J2877" s="3">
        <f t="shared" si="404"/>
        <v>170</v>
      </c>
      <c r="K2877" s="3">
        <f>MIN(Inputs!$B$2, (Inputs!$B$8 - I2877)/Inputs!$B$9)</f>
        <v>0</v>
      </c>
      <c r="L2877" s="3">
        <f>MAX(MIN(Inputs!$B$2, I2877*Inputs!$B$10, Inputs!$B$8*Inputs!$B$4 - J2877), 0)</f>
        <v>170</v>
      </c>
      <c r="M2877" s="3">
        <f t="shared" si="399"/>
        <v>0</v>
      </c>
      <c r="N2877" s="3">
        <f t="shared" si="400"/>
        <v>170</v>
      </c>
      <c r="O2877" s="3">
        <f>IF(H2877="Reg", MIN(Inputs!$B$2, I2877*Inputs!$B$10, (Inputs!$B$8-I2877)/Inputs!$B$9), 0)</f>
        <v>0</v>
      </c>
      <c r="P2877" s="3">
        <f t="shared" si="401"/>
        <v>15864.825000000001</v>
      </c>
      <c r="Q2877" s="3">
        <f t="shared" si="402"/>
        <v>0</v>
      </c>
      <c r="R2877" s="3">
        <f>I2877 + M2877*Inputs!$B$9 - N2877/Inputs!$B$10</f>
        <v>158.77939109773115</v>
      </c>
    </row>
    <row r="2878" spans="1:18" x14ac:dyDescent="0.3">
      <c r="A2878" s="4">
        <v>46142.833333333343</v>
      </c>
      <c r="B2878" s="3">
        <v>125.16500000000001</v>
      </c>
      <c r="C2878" s="3">
        <v>21.78</v>
      </c>
      <c r="D2878" s="3">
        <f t="shared" si="396"/>
        <v>35.545729166666661</v>
      </c>
      <c r="E2878" s="3">
        <f>MAX(B2878 - D2878/Inputs!$B$5, 0)</f>
        <v>84.772125946969709</v>
      </c>
      <c r="F2878" s="3">
        <f>MAX(D2878*Inputs!$B$5 - B2878, 0)</f>
        <v>0</v>
      </c>
      <c r="G2878" s="3">
        <f t="shared" si="397"/>
        <v>21.78</v>
      </c>
      <c r="H2878" t="str">
        <f t="shared" si="398"/>
        <v>Discharge</v>
      </c>
      <c r="I2878" s="3">
        <f t="shared" si="403"/>
        <v>158.77939109773115</v>
      </c>
      <c r="J2878" s="3">
        <f t="shared" si="404"/>
        <v>340</v>
      </c>
      <c r="K2878" s="3">
        <f>MIN(Inputs!$B$2, (Inputs!$B$8 - I2878)/Inputs!$B$9)</f>
        <v>170</v>
      </c>
      <c r="L2878" s="3">
        <f>MAX(MIN(Inputs!$B$2, I2878*Inputs!$B$10, Inputs!$B$8*Inputs!$B$4 - J2878), 0)</f>
        <v>0</v>
      </c>
      <c r="M2878" s="3">
        <f t="shared" si="399"/>
        <v>0</v>
      </c>
      <c r="N2878" s="3">
        <f t="shared" si="400"/>
        <v>0</v>
      </c>
      <c r="O2878" s="3">
        <f>IF(H2878="Reg", MIN(Inputs!$B$2, I2878*Inputs!$B$10, (Inputs!$B$8-I2878)/Inputs!$B$9), 0)</f>
        <v>0</v>
      </c>
      <c r="P2878" s="3">
        <f t="shared" si="401"/>
        <v>0</v>
      </c>
      <c r="Q2878" s="3">
        <f t="shared" si="402"/>
        <v>0</v>
      </c>
      <c r="R2878" s="3">
        <f>I2878 + M2878*Inputs!$B$9 - N2878/Inputs!$B$10</f>
        <v>158.77939109773115</v>
      </c>
    </row>
    <row r="2879" spans="1:18" x14ac:dyDescent="0.3">
      <c r="A2879" s="4">
        <v>46142.875</v>
      </c>
      <c r="B2879" s="3">
        <v>71.495000000000005</v>
      </c>
      <c r="C2879" s="3">
        <v>6.67</v>
      </c>
      <c r="D2879" s="3">
        <f t="shared" si="396"/>
        <v>35.545729166666661</v>
      </c>
      <c r="E2879" s="3">
        <f>MAX(B2879 - D2879/Inputs!$B$5, 0)</f>
        <v>31.102125946969707</v>
      </c>
      <c r="F2879" s="3">
        <f>MAX(D2879*Inputs!$B$5 - B2879, 0)</f>
        <v>0</v>
      </c>
      <c r="G2879" s="3">
        <f t="shared" si="397"/>
        <v>6.67</v>
      </c>
      <c r="H2879" t="str">
        <f t="shared" si="398"/>
        <v>Discharge</v>
      </c>
      <c r="I2879" s="3">
        <f t="shared" si="403"/>
        <v>158.77939109773115</v>
      </c>
      <c r="J2879" s="3">
        <f t="shared" si="404"/>
        <v>340</v>
      </c>
      <c r="K2879" s="3">
        <f>MIN(Inputs!$B$2, (Inputs!$B$8 - I2879)/Inputs!$B$9)</f>
        <v>170</v>
      </c>
      <c r="L2879" s="3">
        <f>MAX(MIN(Inputs!$B$2, I2879*Inputs!$B$10, Inputs!$B$8*Inputs!$B$4 - J2879), 0)</f>
        <v>0</v>
      </c>
      <c r="M2879" s="3">
        <f t="shared" si="399"/>
        <v>0</v>
      </c>
      <c r="N2879" s="3">
        <f t="shared" si="400"/>
        <v>0</v>
      </c>
      <c r="O2879" s="3">
        <f>IF(H2879="Reg", MIN(Inputs!$B$2, I2879*Inputs!$B$10, (Inputs!$B$8-I2879)/Inputs!$B$9), 0)</f>
        <v>0</v>
      </c>
      <c r="P2879" s="3">
        <f t="shared" si="401"/>
        <v>0</v>
      </c>
      <c r="Q2879" s="3">
        <f t="shared" si="402"/>
        <v>0</v>
      </c>
      <c r="R2879" s="3">
        <f>I2879 + M2879*Inputs!$B$9 - N2879/Inputs!$B$10</f>
        <v>158.77939109773115</v>
      </c>
    </row>
    <row r="2880" spans="1:18" x14ac:dyDescent="0.3">
      <c r="A2880" s="4">
        <v>46142.916666666657</v>
      </c>
      <c r="B2880" s="3">
        <v>32.655000000000001</v>
      </c>
      <c r="C2880" s="3">
        <v>4.04</v>
      </c>
      <c r="D2880" s="3">
        <f t="shared" si="396"/>
        <v>35.545729166666661</v>
      </c>
      <c r="E2880" s="3">
        <f>MAX(B2880 - D2880/Inputs!$B$5, 0)</f>
        <v>0</v>
      </c>
      <c r="F2880" s="3">
        <f>MAX(D2880*Inputs!$B$5 - B2880, 0)</f>
        <v>0</v>
      </c>
      <c r="G2880" s="3">
        <f t="shared" si="397"/>
        <v>4.04</v>
      </c>
      <c r="H2880" t="str">
        <f t="shared" si="398"/>
        <v>Reg</v>
      </c>
      <c r="I2880" s="3">
        <f t="shared" si="403"/>
        <v>158.77939109773115</v>
      </c>
      <c r="J2880" s="3">
        <f t="shared" si="404"/>
        <v>340</v>
      </c>
      <c r="K2880" s="3">
        <f>MIN(Inputs!$B$2, (Inputs!$B$8 - I2880)/Inputs!$B$9)</f>
        <v>170</v>
      </c>
      <c r="L2880" s="3">
        <f>MAX(MIN(Inputs!$B$2, I2880*Inputs!$B$10, Inputs!$B$8*Inputs!$B$4 - J2880), 0)</f>
        <v>0</v>
      </c>
      <c r="M2880" s="3">
        <f t="shared" si="399"/>
        <v>0</v>
      </c>
      <c r="N2880" s="3">
        <f t="shared" si="400"/>
        <v>0</v>
      </c>
      <c r="O2880" s="3">
        <f>IF(H2880="Reg", MIN(Inputs!$B$2, I2880*Inputs!$B$10, (Inputs!$B$8-I2880)/Inputs!$B$9), 0)</f>
        <v>148.94827166799323</v>
      </c>
      <c r="P2880" s="3">
        <f t="shared" si="401"/>
        <v>0</v>
      </c>
      <c r="Q2880" s="3">
        <f t="shared" si="402"/>
        <v>601.75101753869262</v>
      </c>
      <c r="R2880" s="3">
        <f>I2880 + M2880*Inputs!$B$9 - N2880/Inputs!$B$10</f>
        <v>158.77939109773115</v>
      </c>
    </row>
    <row r="2881" spans="1:18" x14ac:dyDescent="0.3">
      <c r="A2881" s="4">
        <v>46142.958333333343</v>
      </c>
      <c r="B2881" s="3">
        <v>24.794999999999998</v>
      </c>
      <c r="C2881" s="3">
        <v>0.25</v>
      </c>
      <c r="D2881" s="3">
        <f t="shared" si="396"/>
        <v>35.545729166666661</v>
      </c>
      <c r="E2881" s="3">
        <f>MAX(B2881 - D2881/Inputs!$B$5, 0)</f>
        <v>0</v>
      </c>
      <c r="F2881" s="3">
        <f>MAX(D2881*Inputs!$B$5 - B2881, 0)</f>
        <v>6.4852416666666635</v>
      </c>
      <c r="G2881" s="3">
        <f t="shared" si="397"/>
        <v>0.25</v>
      </c>
      <c r="H2881" t="str">
        <f t="shared" si="398"/>
        <v>Charge</v>
      </c>
      <c r="I2881" s="3">
        <f t="shared" si="403"/>
        <v>158.77939109773115</v>
      </c>
      <c r="J2881" s="3">
        <f t="shared" si="404"/>
        <v>340</v>
      </c>
      <c r="K2881" s="3">
        <f>MIN(Inputs!$B$2, (Inputs!$B$8 - I2881)/Inputs!$B$9)</f>
        <v>170</v>
      </c>
      <c r="L2881" s="3">
        <f>MAX(MIN(Inputs!$B$2, I2881*Inputs!$B$10, Inputs!$B$8*Inputs!$B$4 - J2881), 0)</f>
        <v>0</v>
      </c>
      <c r="M2881" s="3">
        <f t="shared" si="399"/>
        <v>170</v>
      </c>
      <c r="N2881" s="3">
        <f t="shared" si="400"/>
        <v>0</v>
      </c>
      <c r="O2881" s="3">
        <f>IF(H2881="Reg", MIN(Inputs!$B$2, I2881*Inputs!$B$10, (Inputs!$B$8-I2881)/Inputs!$B$9), 0)</f>
        <v>0</v>
      </c>
      <c r="P2881" s="3">
        <f t="shared" si="401"/>
        <v>-4215.1499999999996</v>
      </c>
      <c r="Q2881" s="3">
        <f t="shared" si="402"/>
        <v>0</v>
      </c>
      <c r="R2881" s="3">
        <f>I2881 + M2881*Inputs!$B$9 - N2881/Inputs!$B$10</f>
        <v>318.25352693172772</v>
      </c>
    </row>
    <row r="2882" spans="1:18" x14ac:dyDescent="0.3">
      <c r="A2882" s="4">
        <v>46143</v>
      </c>
      <c r="B2882" s="3">
        <v>22.0625</v>
      </c>
      <c r="C2882" s="3">
        <v>1</v>
      </c>
      <c r="D2882" s="3">
        <f t="shared" ref="D2882:D2945" si="405">AVERAGEIFS(B:B, A:A, "&gt;="&amp;INT(A2882), A:A, "&lt;"&amp;INT(A2882)+1)</f>
        <v>33.170416666666661</v>
      </c>
      <c r="E2882" s="3">
        <f>MAX(B2882 - D2882/Inputs!$B$5, 0)</f>
        <v>0</v>
      </c>
      <c r="F2882" s="3">
        <f>MAX(D2882*Inputs!$B$5 - B2882, 0)</f>
        <v>7.1274666666666633</v>
      </c>
      <c r="G2882" s="3">
        <f t="shared" ref="G2882:G2945" si="406">C2882</f>
        <v>1</v>
      </c>
      <c r="H2882" t="str">
        <f t="shared" ref="H2882:H2945" si="407">IF(MAX(E2882, F2882, G2882)&lt;=0, "Idle", IF(AND(G2882&gt;=E2882, G2882&gt;=F2882), "Reg", IF(E2882&gt;=F2882, "Discharge", "Charge")))</f>
        <v>Charge</v>
      </c>
      <c r="I2882" s="3">
        <f t="shared" si="403"/>
        <v>318.25352693172772</v>
      </c>
      <c r="J2882" s="3">
        <f t="shared" si="404"/>
        <v>0</v>
      </c>
      <c r="K2882" s="3">
        <f>MIN(Inputs!$B$2, (Inputs!$B$8 - I2882)/Inputs!$B$9)</f>
        <v>23.181818181818198</v>
      </c>
      <c r="L2882" s="3">
        <f>MAX(MIN(Inputs!$B$2, I2882*Inputs!$B$10, Inputs!$B$8*Inputs!$B$4 - J2882), 0)</f>
        <v>170</v>
      </c>
      <c r="M2882" s="3">
        <f t="shared" ref="M2882:M2945" si="408">IF(H2882="Charge", K2882, 0)</f>
        <v>23.181818181818198</v>
      </c>
      <c r="N2882" s="3">
        <f t="shared" ref="N2882:N2945" si="409">IF(H2882="Discharge", L2882, 0)</f>
        <v>0</v>
      </c>
      <c r="O2882" s="3">
        <f>IF(H2882="Reg", MIN(Inputs!$B$2, I2882*Inputs!$B$10, (Inputs!$B$8-I2882)/Inputs!$B$9), 0)</f>
        <v>0</v>
      </c>
      <c r="P2882" s="3">
        <f t="shared" ref="P2882:P2945" si="410">(N2882 - M2882) * B2882</f>
        <v>-511.44886363636397</v>
      </c>
      <c r="Q2882" s="3">
        <f t="shared" ref="Q2882:Q2945" si="411">O2882 * C2882</f>
        <v>0</v>
      </c>
      <c r="R2882" s="3">
        <f>I2882 + M2882*Inputs!$B$9 - N2882/Inputs!$B$10</f>
        <v>340</v>
      </c>
    </row>
    <row r="2883" spans="1:18" x14ac:dyDescent="0.3">
      <c r="A2883" s="4">
        <v>46143.041666666657</v>
      </c>
      <c r="B2883" s="3">
        <v>28.47</v>
      </c>
      <c r="C2883" s="3">
        <v>1</v>
      </c>
      <c r="D2883" s="3">
        <f t="shared" si="405"/>
        <v>33.170416666666661</v>
      </c>
      <c r="E2883" s="3">
        <f>MAX(B2883 - D2883/Inputs!$B$5, 0)</f>
        <v>0</v>
      </c>
      <c r="F2883" s="3">
        <f>MAX(D2883*Inputs!$B$5 - B2883, 0)</f>
        <v>0.71996666666666442</v>
      </c>
      <c r="G2883" s="3">
        <f t="shared" si="406"/>
        <v>1</v>
      </c>
      <c r="H2883" t="str">
        <f t="shared" si="407"/>
        <v>Reg</v>
      </c>
      <c r="I2883" s="3">
        <f t="shared" ref="I2883:I2946" si="412">R2882</f>
        <v>340</v>
      </c>
      <c r="J2883" s="3">
        <f t="shared" ref="J2883:J2946" si="413">IF(INT(A2883)=INT(A2882), J2882 + N2882, 0)</f>
        <v>0</v>
      </c>
      <c r="K2883" s="3">
        <f>MIN(Inputs!$B$2, (Inputs!$B$8 - I2883)/Inputs!$B$9)</f>
        <v>0</v>
      </c>
      <c r="L2883" s="3">
        <f>MAX(MIN(Inputs!$B$2, I2883*Inputs!$B$10, Inputs!$B$8*Inputs!$B$4 - J2883), 0)</f>
        <v>170</v>
      </c>
      <c r="M2883" s="3">
        <f t="shared" si="408"/>
        <v>0</v>
      </c>
      <c r="N2883" s="3">
        <f t="shared" si="409"/>
        <v>0</v>
      </c>
      <c r="O2883" s="3">
        <f>IF(H2883="Reg", MIN(Inputs!$B$2, I2883*Inputs!$B$10, (Inputs!$B$8-I2883)/Inputs!$B$9), 0)</f>
        <v>0</v>
      </c>
      <c r="P2883" s="3">
        <f t="shared" si="410"/>
        <v>0</v>
      </c>
      <c r="Q2883" s="3">
        <f t="shared" si="411"/>
        <v>0</v>
      </c>
      <c r="R2883" s="3">
        <f>I2883 + M2883*Inputs!$B$9 - N2883/Inputs!$B$10</f>
        <v>340</v>
      </c>
    </row>
    <row r="2884" spans="1:18" x14ac:dyDescent="0.3">
      <c r="A2884" s="4">
        <v>46143.083333333343</v>
      </c>
      <c r="B2884" s="3">
        <v>27.4925</v>
      </c>
      <c r="C2884" s="3">
        <v>0.25</v>
      </c>
      <c r="D2884" s="3">
        <f t="shared" si="405"/>
        <v>33.170416666666661</v>
      </c>
      <c r="E2884" s="3">
        <f>MAX(B2884 - D2884/Inputs!$B$5, 0)</f>
        <v>0</v>
      </c>
      <c r="F2884" s="3">
        <f>MAX(D2884*Inputs!$B$5 - B2884, 0)</f>
        <v>1.6974666666666636</v>
      </c>
      <c r="G2884" s="3">
        <f t="shared" si="406"/>
        <v>0.25</v>
      </c>
      <c r="H2884" t="str">
        <f t="shared" si="407"/>
        <v>Charge</v>
      </c>
      <c r="I2884" s="3">
        <f t="shared" si="412"/>
        <v>340</v>
      </c>
      <c r="J2884" s="3">
        <f t="shared" si="413"/>
        <v>0</v>
      </c>
      <c r="K2884" s="3">
        <f>MIN(Inputs!$B$2, (Inputs!$B$8 - I2884)/Inputs!$B$9)</f>
        <v>0</v>
      </c>
      <c r="L2884" s="3">
        <f>MAX(MIN(Inputs!$B$2, I2884*Inputs!$B$10, Inputs!$B$8*Inputs!$B$4 - J2884), 0)</f>
        <v>170</v>
      </c>
      <c r="M2884" s="3">
        <f t="shared" si="408"/>
        <v>0</v>
      </c>
      <c r="N2884" s="3">
        <f t="shared" si="409"/>
        <v>0</v>
      </c>
      <c r="O2884" s="3">
        <f>IF(H2884="Reg", MIN(Inputs!$B$2, I2884*Inputs!$B$10, (Inputs!$B$8-I2884)/Inputs!$B$9), 0)</f>
        <v>0</v>
      </c>
      <c r="P2884" s="3">
        <f t="shared" si="410"/>
        <v>0</v>
      </c>
      <c r="Q2884" s="3">
        <f t="shared" si="411"/>
        <v>0</v>
      </c>
      <c r="R2884" s="3">
        <f>I2884 + M2884*Inputs!$B$9 - N2884/Inputs!$B$10</f>
        <v>340</v>
      </c>
    </row>
    <row r="2885" spans="1:18" x14ac:dyDescent="0.3">
      <c r="A2885" s="4">
        <v>46143.125</v>
      </c>
      <c r="B2885" s="3">
        <v>26.487500000000004</v>
      </c>
      <c r="C2885" s="3">
        <v>0.44</v>
      </c>
      <c r="D2885" s="3">
        <f t="shared" si="405"/>
        <v>33.170416666666661</v>
      </c>
      <c r="E2885" s="3">
        <f>MAX(B2885 - D2885/Inputs!$B$5, 0)</f>
        <v>0</v>
      </c>
      <c r="F2885" s="3">
        <f>MAX(D2885*Inputs!$B$5 - B2885, 0)</f>
        <v>2.702466666666659</v>
      </c>
      <c r="G2885" s="3">
        <f t="shared" si="406"/>
        <v>0.44</v>
      </c>
      <c r="H2885" t="str">
        <f t="shared" si="407"/>
        <v>Charge</v>
      </c>
      <c r="I2885" s="3">
        <f t="shared" si="412"/>
        <v>340</v>
      </c>
      <c r="J2885" s="3">
        <f t="shared" si="413"/>
        <v>0</v>
      </c>
      <c r="K2885" s="3">
        <f>MIN(Inputs!$B$2, (Inputs!$B$8 - I2885)/Inputs!$B$9)</f>
        <v>0</v>
      </c>
      <c r="L2885" s="3">
        <f>MAX(MIN(Inputs!$B$2, I2885*Inputs!$B$10, Inputs!$B$8*Inputs!$B$4 - J2885), 0)</f>
        <v>170</v>
      </c>
      <c r="M2885" s="3">
        <f t="shared" si="408"/>
        <v>0</v>
      </c>
      <c r="N2885" s="3">
        <f t="shared" si="409"/>
        <v>0</v>
      </c>
      <c r="O2885" s="3">
        <f>IF(H2885="Reg", MIN(Inputs!$B$2, I2885*Inputs!$B$10, (Inputs!$B$8-I2885)/Inputs!$B$9), 0)</f>
        <v>0</v>
      </c>
      <c r="P2885" s="3">
        <f t="shared" si="410"/>
        <v>0</v>
      </c>
      <c r="Q2885" s="3">
        <f t="shared" si="411"/>
        <v>0</v>
      </c>
      <c r="R2885" s="3">
        <f>I2885 + M2885*Inputs!$B$9 - N2885/Inputs!$B$10</f>
        <v>340</v>
      </c>
    </row>
    <row r="2886" spans="1:18" x14ac:dyDescent="0.3">
      <c r="A2886" s="4">
        <v>46143.166666666657</v>
      </c>
      <c r="B2886" s="3">
        <v>26.462499999999999</v>
      </c>
      <c r="C2886" s="3">
        <v>0.31</v>
      </c>
      <c r="D2886" s="3">
        <f t="shared" si="405"/>
        <v>33.170416666666661</v>
      </c>
      <c r="E2886" s="3">
        <f>MAX(B2886 - D2886/Inputs!$B$5, 0)</f>
        <v>0</v>
      </c>
      <c r="F2886" s="3">
        <f>MAX(D2886*Inputs!$B$5 - B2886, 0)</f>
        <v>2.7274666666666647</v>
      </c>
      <c r="G2886" s="3">
        <f t="shared" si="406"/>
        <v>0.31</v>
      </c>
      <c r="H2886" t="str">
        <f t="shared" si="407"/>
        <v>Charge</v>
      </c>
      <c r="I2886" s="3">
        <f t="shared" si="412"/>
        <v>340</v>
      </c>
      <c r="J2886" s="3">
        <f t="shared" si="413"/>
        <v>0</v>
      </c>
      <c r="K2886" s="3">
        <f>MIN(Inputs!$B$2, (Inputs!$B$8 - I2886)/Inputs!$B$9)</f>
        <v>0</v>
      </c>
      <c r="L2886" s="3">
        <f>MAX(MIN(Inputs!$B$2, I2886*Inputs!$B$10, Inputs!$B$8*Inputs!$B$4 - J2886), 0)</f>
        <v>170</v>
      </c>
      <c r="M2886" s="3">
        <f t="shared" si="408"/>
        <v>0</v>
      </c>
      <c r="N2886" s="3">
        <f t="shared" si="409"/>
        <v>0</v>
      </c>
      <c r="O2886" s="3">
        <f>IF(H2886="Reg", MIN(Inputs!$B$2, I2886*Inputs!$B$10, (Inputs!$B$8-I2886)/Inputs!$B$9), 0)</f>
        <v>0</v>
      </c>
      <c r="P2886" s="3">
        <f t="shared" si="410"/>
        <v>0</v>
      </c>
      <c r="Q2886" s="3">
        <f t="shared" si="411"/>
        <v>0</v>
      </c>
      <c r="R2886" s="3">
        <f>I2886 + M2886*Inputs!$B$9 - N2886/Inputs!$B$10</f>
        <v>340</v>
      </c>
    </row>
    <row r="2887" spans="1:18" x14ac:dyDescent="0.3">
      <c r="A2887" s="4">
        <v>46143.208333333343</v>
      </c>
      <c r="B2887" s="3">
        <v>26.055</v>
      </c>
      <c r="C2887" s="3">
        <v>1</v>
      </c>
      <c r="D2887" s="3">
        <f t="shared" si="405"/>
        <v>33.170416666666661</v>
      </c>
      <c r="E2887" s="3">
        <f>MAX(B2887 - D2887/Inputs!$B$5, 0)</f>
        <v>0</v>
      </c>
      <c r="F2887" s="3">
        <f>MAX(D2887*Inputs!$B$5 - B2887, 0)</f>
        <v>3.1349666666666636</v>
      </c>
      <c r="G2887" s="3">
        <f t="shared" si="406"/>
        <v>1</v>
      </c>
      <c r="H2887" t="str">
        <f t="shared" si="407"/>
        <v>Charge</v>
      </c>
      <c r="I2887" s="3">
        <f t="shared" si="412"/>
        <v>340</v>
      </c>
      <c r="J2887" s="3">
        <f t="shared" si="413"/>
        <v>0</v>
      </c>
      <c r="K2887" s="3">
        <f>MIN(Inputs!$B$2, (Inputs!$B$8 - I2887)/Inputs!$B$9)</f>
        <v>0</v>
      </c>
      <c r="L2887" s="3">
        <f>MAX(MIN(Inputs!$B$2, I2887*Inputs!$B$10, Inputs!$B$8*Inputs!$B$4 - J2887), 0)</f>
        <v>170</v>
      </c>
      <c r="M2887" s="3">
        <f t="shared" si="408"/>
        <v>0</v>
      </c>
      <c r="N2887" s="3">
        <f t="shared" si="409"/>
        <v>0</v>
      </c>
      <c r="O2887" s="3">
        <f>IF(H2887="Reg", MIN(Inputs!$B$2, I2887*Inputs!$B$10, (Inputs!$B$8-I2887)/Inputs!$B$9), 0)</f>
        <v>0</v>
      </c>
      <c r="P2887" s="3">
        <f t="shared" si="410"/>
        <v>0</v>
      </c>
      <c r="Q2887" s="3">
        <f t="shared" si="411"/>
        <v>0</v>
      </c>
      <c r="R2887" s="3">
        <f>I2887 + M2887*Inputs!$B$9 - N2887/Inputs!$B$10</f>
        <v>340</v>
      </c>
    </row>
    <row r="2888" spans="1:18" x14ac:dyDescent="0.3">
      <c r="A2888" s="4">
        <v>46143.25</v>
      </c>
      <c r="B2888" s="3">
        <v>30.630000000000003</v>
      </c>
      <c r="C2888" s="3">
        <v>13.08</v>
      </c>
      <c r="D2888" s="3">
        <f t="shared" si="405"/>
        <v>33.170416666666661</v>
      </c>
      <c r="E2888" s="3">
        <f>MAX(B2888 - D2888/Inputs!$B$5, 0)</f>
        <v>0</v>
      </c>
      <c r="F2888" s="3">
        <f>MAX(D2888*Inputs!$B$5 - B2888, 0)</f>
        <v>0</v>
      </c>
      <c r="G2888" s="3">
        <f t="shared" si="406"/>
        <v>13.08</v>
      </c>
      <c r="H2888" t="str">
        <f t="shared" si="407"/>
        <v>Reg</v>
      </c>
      <c r="I2888" s="3">
        <f t="shared" si="412"/>
        <v>340</v>
      </c>
      <c r="J2888" s="3">
        <f t="shared" si="413"/>
        <v>0</v>
      </c>
      <c r="K2888" s="3">
        <f>MIN(Inputs!$B$2, (Inputs!$B$8 - I2888)/Inputs!$B$9)</f>
        <v>0</v>
      </c>
      <c r="L2888" s="3">
        <f>MAX(MIN(Inputs!$B$2, I2888*Inputs!$B$10, Inputs!$B$8*Inputs!$B$4 - J2888), 0)</f>
        <v>170</v>
      </c>
      <c r="M2888" s="3">
        <f t="shared" si="408"/>
        <v>0</v>
      </c>
      <c r="N2888" s="3">
        <f t="shared" si="409"/>
        <v>0</v>
      </c>
      <c r="O2888" s="3">
        <f>IF(H2888="Reg", MIN(Inputs!$B$2, I2888*Inputs!$B$10, (Inputs!$B$8-I2888)/Inputs!$B$9), 0)</f>
        <v>0</v>
      </c>
      <c r="P2888" s="3">
        <f t="shared" si="410"/>
        <v>0</v>
      </c>
      <c r="Q2888" s="3">
        <f t="shared" si="411"/>
        <v>0</v>
      </c>
      <c r="R2888" s="3">
        <f>I2888 + M2888*Inputs!$B$9 - N2888/Inputs!$B$10</f>
        <v>340</v>
      </c>
    </row>
    <row r="2889" spans="1:18" x14ac:dyDescent="0.3">
      <c r="A2889" s="4">
        <v>46143.291666666657</v>
      </c>
      <c r="B2889" s="3">
        <v>36.287500000000001</v>
      </c>
      <c r="C2889" s="3">
        <v>10.26</v>
      </c>
      <c r="D2889" s="3">
        <f t="shared" si="405"/>
        <v>33.170416666666661</v>
      </c>
      <c r="E2889" s="3">
        <f>MAX(B2889 - D2889/Inputs!$B$5, 0)</f>
        <v>0</v>
      </c>
      <c r="F2889" s="3">
        <f>MAX(D2889*Inputs!$B$5 - B2889, 0)</f>
        <v>0</v>
      </c>
      <c r="G2889" s="3">
        <f t="shared" si="406"/>
        <v>10.26</v>
      </c>
      <c r="H2889" t="str">
        <f t="shared" si="407"/>
        <v>Reg</v>
      </c>
      <c r="I2889" s="3">
        <f t="shared" si="412"/>
        <v>340</v>
      </c>
      <c r="J2889" s="3">
        <f t="shared" si="413"/>
        <v>0</v>
      </c>
      <c r="K2889" s="3">
        <f>MIN(Inputs!$B$2, (Inputs!$B$8 - I2889)/Inputs!$B$9)</f>
        <v>0</v>
      </c>
      <c r="L2889" s="3">
        <f>MAX(MIN(Inputs!$B$2, I2889*Inputs!$B$10, Inputs!$B$8*Inputs!$B$4 - J2889), 0)</f>
        <v>170</v>
      </c>
      <c r="M2889" s="3">
        <f t="shared" si="408"/>
        <v>0</v>
      </c>
      <c r="N2889" s="3">
        <f t="shared" si="409"/>
        <v>0</v>
      </c>
      <c r="O2889" s="3">
        <f>IF(H2889="Reg", MIN(Inputs!$B$2, I2889*Inputs!$B$10, (Inputs!$B$8-I2889)/Inputs!$B$9), 0)</f>
        <v>0</v>
      </c>
      <c r="P2889" s="3">
        <f t="shared" si="410"/>
        <v>0</v>
      </c>
      <c r="Q2889" s="3">
        <f t="shared" si="411"/>
        <v>0</v>
      </c>
      <c r="R2889" s="3">
        <f>I2889 + M2889*Inputs!$B$9 - N2889/Inputs!$B$10</f>
        <v>340</v>
      </c>
    </row>
    <row r="2890" spans="1:18" x14ac:dyDescent="0.3">
      <c r="A2890" s="4">
        <v>46143.333333333343</v>
      </c>
      <c r="B2890" s="3">
        <v>25.597499999999997</v>
      </c>
      <c r="C2890" s="3">
        <v>2</v>
      </c>
      <c r="D2890" s="3">
        <f t="shared" si="405"/>
        <v>33.170416666666661</v>
      </c>
      <c r="E2890" s="3">
        <f>MAX(B2890 - D2890/Inputs!$B$5, 0)</f>
        <v>0</v>
      </c>
      <c r="F2890" s="3">
        <f>MAX(D2890*Inputs!$B$5 - B2890, 0)</f>
        <v>3.5924666666666667</v>
      </c>
      <c r="G2890" s="3">
        <f t="shared" si="406"/>
        <v>2</v>
      </c>
      <c r="H2890" t="str">
        <f t="shared" si="407"/>
        <v>Charge</v>
      </c>
      <c r="I2890" s="3">
        <f t="shared" si="412"/>
        <v>340</v>
      </c>
      <c r="J2890" s="3">
        <f t="shared" si="413"/>
        <v>0</v>
      </c>
      <c r="K2890" s="3">
        <f>MIN(Inputs!$B$2, (Inputs!$B$8 - I2890)/Inputs!$B$9)</f>
        <v>0</v>
      </c>
      <c r="L2890" s="3">
        <f>MAX(MIN(Inputs!$B$2, I2890*Inputs!$B$10, Inputs!$B$8*Inputs!$B$4 - J2890), 0)</f>
        <v>170</v>
      </c>
      <c r="M2890" s="3">
        <f t="shared" si="408"/>
        <v>0</v>
      </c>
      <c r="N2890" s="3">
        <f t="shared" si="409"/>
        <v>0</v>
      </c>
      <c r="O2890" s="3">
        <f>IF(H2890="Reg", MIN(Inputs!$B$2, I2890*Inputs!$B$10, (Inputs!$B$8-I2890)/Inputs!$B$9), 0)</f>
        <v>0</v>
      </c>
      <c r="P2890" s="3">
        <f t="shared" si="410"/>
        <v>0</v>
      </c>
      <c r="Q2890" s="3">
        <f t="shared" si="411"/>
        <v>0</v>
      </c>
      <c r="R2890" s="3">
        <f>I2890 + M2890*Inputs!$B$9 - N2890/Inputs!$B$10</f>
        <v>340</v>
      </c>
    </row>
    <row r="2891" spans="1:18" x14ac:dyDescent="0.3">
      <c r="A2891" s="4">
        <v>46143.375</v>
      </c>
      <c r="B2891" s="3">
        <v>18.497499999999999</v>
      </c>
      <c r="C2891" s="3">
        <v>2.85</v>
      </c>
      <c r="D2891" s="3">
        <f t="shared" si="405"/>
        <v>33.170416666666661</v>
      </c>
      <c r="E2891" s="3">
        <f>MAX(B2891 - D2891/Inputs!$B$5, 0)</f>
        <v>0</v>
      </c>
      <c r="F2891" s="3">
        <f>MAX(D2891*Inputs!$B$5 - B2891, 0)</f>
        <v>10.692466666666665</v>
      </c>
      <c r="G2891" s="3">
        <f t="shared" si="406"/>
        <v>2.85</v>
      </c>
      <c r="H2891" t="str">
        <f t="shared" si="407"/>
        <v>Charge</v>
      </c>
      <c r="I2891" s="3">
        <f t="shared" si="412"/>
        <v>340</v>
      </c>
      <c r="J2891" s="3">
        <f t="shared" si="413"/>
        <v>0</v>
      </c>
      <c r="K2891" s="3">
        <f>MIN(Inputs!$B$2, (Inputs!$B$8 - I2891)/Inputs!$B$9)</f>
        <v>0</v>
      </c>
      <c r="L2891" s="3">
        <f>MAX(MIN(Inputs!$B$2, I2891*Inputs!$B$10, Inputs!$B$8*Inputs!$B$4 - J2891), 0)</f>
        <v>170</v>
      </c>
      <c r="M2891" s="3">
        <f t="shared" si="408"/>
        <v>0</v>
      </c>
      <c r="N2891" s="3">
        <f t="shared" si="409"/>
        <v>0</v>
      </c>
      <c r="O2891" s="3">
        <f>IF(H2891="Reg", MIN(Inputs!$B$2, I2891*Inputs!$B$10, (Inputs!$B$8-I2891)/Inputs!$B$9), 0)</f>
        <v>0</v>
      </c>
      <c r="P2891" s="3">
        <f t="shared" si="410"/>
        <v>0</v>
      </c>
      <c r="Q2891" s="3">
        <f t="shared" si="411"/>
        <v>0</v>
      </c>
      <c r="R2891" s="3">
        <f>I2891 + M2891*Inputs!$B$9 - N2891/Inputs!$B$10</f>
        <v>340</v>
      </c>
    </row>
    <row r="2892" spans="1:18" x14ac:dyDescent="0.3">
      <c r="A2892" s="4">
        <v>46143.416666666657</v>
      </c>
      <c r="B2892" s="3">
        <v>17.5275</v>
      </c>
      <c r="C2892" s="3">
        <v>2</v>
      </c>
      <c r="D2892" s="3">
        <f t="shared" si="405"/>
        <v>33.170416666666661</v>
      </c>
      <c r="E2892" s="3">
        <f>MAX(B2892 - D2892/Inputs!$B$5, 0)</f>
        <v>0</v>
      </c>
      <c r="F2892" s="3">
        <f>MAX(D2892*Inputs!$B$5 - B2892, 0)</f>
        <v>11.662466666666663</v>
      </c>
      <c r="G2892" s="3">
        <f t="shared" si="406"/>
        <v>2</v>
      </c>
      <c r="H2892" t="str">
        <f t="shared" si="407"/>
        <v>Charge</v>
      </c>
      <c r="I2892" s="3">
        <f t="shared" si="412"/>
        <v>340</v>
      </c>
      <c r="J2892" s="3">
        <f t="shared" si="413"/>
        <v>0</v>
      </c>
      <c r="K2892" s="3">
        <f>MIN(Inputs!$B$2, (Inputs!$B$8 - I2892)/Inputs!$B$9)</f>
        <v>0</v>
      </c>
      <c r="L2892" s="3">
        <f>MAX(MIN(Inputs!$B$2, I2892*Inputs!$B$10, Inputs!$B$8*Inputs!$B$4 - J2892), 0)</f>
        <v>170</v>
      </c>
      <c r="M2892" s="3">
        <f t="shared" si="408"/>
        <v>0</v>
      </c>
      <c r="N2892" s="3">
        <f t="shared" si="409"/>
        <v>0</v>
      </c>
      <c r="O2892" s="3">
        <f>IF(H2892="Reg", MIN(Inputs!$B$2, I2892*Inputs!$B$10, (Inputs!$B$8-I2892)/Inputs!$B$9), 0)</f>
        <v>0</v>
      </c>
      <c r="P2892" s="3">
        <f t="shared" si="410"/>
        <v>0</v>
      </c>
      <c r="Q2892" s="3">
        <f t="shared" si="411"/>
        <v>0</v>
      </c>
      <c r="R2892" s="3">
        <f>I2892 + M2892*Inputs!$B$9 - N2892/Inputs!$B$10</f>
        <v>340</v>
      </c>
    </row>
    <row r="2893" spans="1:18" x14ac:dyDescent="0.3">
      <c r="A2893" s="4">
        <v>46143.458333333343</v>
      </c>
      <c r="B2893" s="3">
        <v>18.4025</v>
      </c>
      <c r="C2893" s="3">
        <v>1.65</v>
      </c>
      <c r="D2893" s="3">
        <f t="shared" si="405"/>
        <v>33.170416666666661</v>
      </c>
      <c r="E2893" s="3">
        <f>MAX(B2893 - D2893/Inputs!$B$5, 0)</f>
        <v>0</v>
      </c>
      <c r="F2893" s="3">
        <f>MAX(D2893*Inputs!$B$5 - B2893, 0)</f>
        <v>10.787466666666663</v>
      </c>
      <c r="G2893" s="3">
        <f t="shared" si="406"/>
        <v>1.65</v>
      </c>
      <c r="H2893" t="str">
        <f t="shared" si="407"/>
        <v>Charge</v>
      </c>
      <c r="I2893" s="3">
        <f t="shared" si="412"/>
        <v>340</v>
      </c>
      <c r="J2893" s="3">
        <f t="shared" si="413"/>
        <v>0</v>
      </c>
      <c r="K2893" s="3">
        <f>MIN(Inputs!$B$2, (Inputs!$B$8 - I2893)/Inputs!$B$9)</f>
        <v>0</v>
      </c>
      <c r="L2893" s="3">
        <f>MAX(MIN(Inputs!$B$2, I2893*Inputs!$B$10, Inputs!$B$8*Inputs!$B$4 - J2893), 0)</f>
        <v>170</v>
      </c>
      <c r="M2893" s="3">
        <f t="shared" si="408"/>
        <v>0</v>
      </c>
      <c r="N2893" s="3">
        <f t="shared" si="409"/>
        <v>0</v>
      </c>
      <c r="O2893" s="3">
        <f>IF(H2893="Reg", MIN(Inputs!$B$2, I2893*Inputs!$B$10, (Inputs!$B$8-I2893)/Inputs!$B$9), 0)</f>
        <v>0</v>
      </c>
      <c r="P2893" s="3">
        <f t="shared" si="410"/>
        <v>0</v>
      </c>
      <c r="Q2893" s="3">
        <f t="shared" si="411"/>
        <v>0</v>
      </c>
      <c r="R2893" s="3">
        <f>I2893 + M2893*Inputs!$B$9 - N2893/Inputs!$B$10</f>
        <v>340</v>
      </c>
    </row>
    <row r="2894" spans="1:18" x14ac:dyDescent="0.3">
      <c r="A2894" s="4">
        <v>46143.5</v>
      </c>
      <c r="B2894" s="3">
        <v>18.872499999999999</v>
      </c>
      <c r="C2894" s="3">
        <v>4.33</v>
      </c>
      <c r="D2894" s="3">
        <f t="shared" si="405"/>
        <v>33.170416666666661</v>
      </c>
      <c r="E2894" s="3">
        <f>MAX(B2894 - D2894/Inputs!$B$5, 0)</f>
        <v>0</v>
      </c>
      <c r="F2894" s="3">
        <f>MAX(D2894*Inputs!$B$5 - B2894, 0)</f>
        <v>10.317466666666665</v>
      </c>
      <c r="G2894" s="3">
        <f t="shared" si="406"/>
        <v>4.33</v>
      </c>
      <c r="H2894" t="str">
        <f t="shared" si="407"/>
        <v>Charge</v>
      </c>
      <c r="I2894" s="3">
        <f t="shared" si="412"/>
        <v>340</v>
      </c>
      <c r="J2894" s="3">
        <f t="shared" si="413"/>
        <v>0</v>
      </c>
      <c r="K2894" s="3">
        <f>MIN(Inputs!$B$2, (Inputs!$B$8 - I2894)/Inputs!$B$9)</f>
        <v>0</v>
      </c>
      <c r="L2894" s="3">
        <f>MAX(MIN(Inputs!$B$2, I2894*Inputs!$B$10, Inputs!$B$8*Inputs!$B$4 - J2894), 0)</f>
        <v>170</v>
      </c>
      <c r="M2894" s="3">
        <f t="shared" si="408"/>
        <v>0</v>
      </c>
      <c r="N2894" s="3">
        <f t="shared" si="409"/>
        <v>0</v>
      </c>
      <c r="O2894" s="3">
        <f>IF(H2894="Reg", MIN(Inputs!$B$2, I2894*Inputs!$B$10, (Inputs!$B$8-I2894)/Inputs!$B$9), 0)</f>
        <v>0</v>
      </c>
      <c r="P2894" s="3">
        <f t="shared" si="410"/>
        <v>0</v>
      </c>
      <c r="Q2894" s="3">
        <f t="shared" si="411"/>
        <v>0</v>
      </c>
      <c r="R2894" s="3">
        <f>I2894 + M2894*Inputs!$B$9 - N2894/Inputs!$B$10</f>
        <v>340</v>
      </c>
    </row>
    <row r="2895" spans="1:18" x14ac:dyDescent="0.3">
      <c r="A2895" s="4">
        <v>46143.541666666657</v>
      </c>
      <c r="B2895" s="3">
        <v>20.244999999999997</v>
      </c>
      <c r="C2895" s="3">
        <v>9.98</v>
      </c>
      <c r="D2895" s="3">
        <f t="shared" si="405"/>
        <v>33.170416666666661</v>
      </c>
      <c r="E2895" s="3">
        <f>MAX(B2895 - D2895/Inputs!$B$5, 0)</f>
        <v>0</v>
      </c>
      <c r="F2895" s="3">
        <f>MAX(D2895*Inputs!$B$5 - B2895, 0)</f>
        <v>8.9449666666666658</v>
      </c>
      <c r="G2895" s="3">
        <f t="shared" si="406"/>
        <v>9.98</v>
      </c>
      <c r="H2895" t="str">
        <f t="shared" si="407"/>
        <v>Reg</v>
      </c>
      <c r="I2895" s="3">
        <f t="shared" si="412"/>
        <v>340</v>
      </c>
      <c r="J2895" s="3">
        <f t="shared" si="413"/>
        <v>0</v>
      </c>
      <c r="K2895" s="3">
        <f>MIN(Inputs!$B$2, (Inputs!$B$8 - I2895)/Inputs!$B$9)</f>
        <v>0</v>
      </c>
      <c r="L2895" s="3">
        <f>MAX(MIN(Inputs!$B$2, I2895*Inputs!$B$10, Inputs!$B$8*Inputs!$B$4 - J2895), 0)</f>
        <v>170</v>
      </c>
      <c r="M2895" s="3">
        <f t="shared" si="408"/>
        <v>0</v>
      </c>
      <c r="N2895" s="3">
        <f t="shared" si="409"/>
        <v>0</v>
      </c>
      <c r="O2895" s="3">
        <f>IF(H2895="Reg", MIN(Inputs!$B$2, I2895*Inputs!$B$10, (Inputs!$B$8-I2895)/Inputs!$B$9), 0)</f>
        <v>0</v>
      </c>
      <c r="P2895" s="3">
        <f t="shared" si="410"/>
        <v>0</v>
      </c>
      <c r="Q2895" s="3">
        <f t="shared" si="411"/>
        <v>0</v>
      </c>
      <c r="R2895" s="3">
        <f>I2895 + M2895*Inputs!$B$9 - N2895/Inputs!$B$10</f>
        <v>340</v>
      </c>
    </row>
    <row r="2896" spans="1:18" x14ac:dyDescent="0.3">
      <c r="A2896" s="4">
        <v>46143.583333333343</v>
      </c>
      <c r="B2896" s="3">
        <v>22.490000000000002</v>
      </c>
      <c r="C2896" s="3">
        <v>11.64</v>
      </c>
      <c r="D2896" s="3">
        <f t="shared" si="405"/>
        <v>33.170416666666661</v>
      </c>
      <c r="E2896" s="3">
        <f>MAX(B2896 - D2896/Inputs!$B$5, 0)</f>
        <v>0</v>
      </c>
      <c r="F2896" s="3">
        <f>MAX(D2896*Inputs!$B$5 - B2896, 0)</f>
        <v>6.6999666666666613</v>
      </c>
      <c r="G2896" s="3">
        <f t="shared" si="406"/>
        <v>11.64</v>
      </c>
      <c r="H2896" t="str">
        <f t="shared" si="407"/>
        <v>Reg</v>
      </c>
      <c r="I2896" s="3">
        <f t="shared" si="412"/>
        <v>340</v>
      </c>
      <c r="J2896" s="3">
        <f t="shared" si="413"/>
        <v>0</v>
      </c>
      <c r="K2896" s="3">
        <f>MIN(Inputs!$B$2, (Inputs!$B$8 - I2896)/Inputs!$B$9)</f>
        <v>0</v>
      </c>
      <c r="L2896" s="3">
        <f>MAX(MIN(Inputs!$B$2, I2896*Inputs!$B$10, Inputs!$B$8*Inputs!$B$4 - J2896), 0)</f>
        <v>170</v>
      </c>
      <c r="M2896" s="3">
        <f t="shared" si="408"/>
        <v>0</v>
      </c>
      <c r="N2896" s="3">
        <f t="shared" si="409"/>
        <v>0</v>
      </c>
      <c r="O2896" s="3">
        <f>IF(H2896="Reg", MIN(Inputs!$B$2, I2896*Inputs!$B$10, (Inputs!$B$8-I2896)/Inputs!$B$9), 0)</f>
        <v>0</v>
      </c>
      <c r="P2896" s="3">
        <f t="shared" si="410"/>
        <v>0</v>
      </c>
      <c r="Q2896" s="3">
        <f t="shared" si="411"/>
        <v>0</v>
      </c>
      <c r="R2896" s="3">
        <f>I2896 + M2896*Inputs!$B$9 - N2896/Inputs!$B$10</f>
        <v>340</v>
      </c>
    </row>
    <row r="2897" spans="1:18" x14ac:dyDescent="0.3">
      <c r="A2897" s="4">
        <v>46143.625</v>
      </c>
      <c r="B2897" s="3">
        <v>21.645</v>
      </c>
      <c r="C2897" s="3">
        <v>19.02</v>
      </c>
      <c r="D2897" s="3">
        <f t="shared" si="405"/>
        <v>33.170416666666661</v>
      </c>
      <c r="E2897" s="3">
        <f>MAX(B2897 - D2897/Inputs!$B$5, 0)</f>
        <v>0</v>
      </c>
      <c r="F2897" s="3">
        <f>MAX(D2897*Inputs!$B$5 - B2897, 0)</f>
        <v>7.5449666666666637</v>
      </c>
      <c r="G2897" s="3">
        <f t="shared" si="406"/>
        <v>19.02</v>
      </c>
      <c r="H2897" t="str">
        <f t="shared" si="407"/>
        <v>Reg</v>
      </c>
      <c r="I2897" s="3">
        <f t="shared" si="412"/>
        <v>340</v>
      </c>
      <c r="J2897" s="3">
        <f t="shared" si="413"/>
        <v>0</v>
      </c>
      <c r="K2897" s="3">
        <f>MIN(Inputs!$B$2, (Inputs!$B$8 - I2897)/Inputs!$B$9)</f>
        <v>0</v>
      </c>
      <c r="L2897" s="3">
        <f>MAX(MIN(Inputs!$B$2, I2897*Inputs!$B$10, Inputs!$B$8*Inputs!$B$4 - J2897), 0)</f>
        <v>170</v>
      </c>
      <c r="M2897" s="3">
        <f t="shared" si="408"/>
        <v>0</v>
      </c>
      <c r="N2897" s="3">
        <f t="shared" si="409"/>
        <v>0</v>
      </c>
      <c r="O2897" s="3">
        <f>IF(H2897="Reg", MIN(Inputs!$B$2, I2897*Inputs!$B$10, (Inputs!$B$8-I2897)/Inputs!$B$9), 0)</f>
        <v>0</v>
      </c>
      <c r="P2897" s="3">
        <f t="shared" si="410"/>
        <v>0</v>
      </c>
      <c r="Q2897" s="3">
        <f t="shared" si="411"/>
        <v>0</v>
      </c>
      <c r="R2897" s="3">
        <f>I2897 + M2897*Inputs!$B$9 - N2897/Inputs!$B$10</f>
        <v>340</v>
      </c>
    </row>
    <row r="2898" spans="1:18" x14ac:dyDescent="0.3">
      <c r="A2898" s="4">
        <v>46143.666666666657</v>
      </c>
      <c r="B2898" s="3">
        <v>20.77</v>
      </c>
      <c r="C2898" s="3">
        <v>25.17</v>
      </c>
      <c r="D2898" s="3">
        <f t="shared" si="405"/>
        <v>33.170416666666661</v>
      </c>
      <c r="E2898" s="3">
        <f>MAX(B2898 - D2898/Inputs!$B$5, 0)</f>
        <v>0</v>
      </c>
      <c r="F2898" s="3">
        <f>MAX(D2898*Inputs!$B$5 - B2898, 0)</f>
        <v>8.4199666666666637</v>
      </c>
      <c r="G2898" s="3">
        <f t="shared" si="406"/>
        <v>25.17</v>
      </c>
      <c r="H2898" t="str">
        <f t="shared" si="407"/>
        <v>Reg</v>
      </c>
      <c r="I2898" s="3">
        <f t="shared" si="412"/>
        <v>340</v>
      </c>
      <c r="J2898" s="3">
        <f t="shared" si="413"/>
        <v>0</v>
      </c>
      <c r="K2898" s="3">
        <f>MIN(Inputs!$B$2, (Inputs!$B$8 - I2898)/Inputs!$B$9)</f>
        <v>0</v>
      </c>
      <c r="L2898" s="3">
        <f>MAX(MIN(Inputs!$B$2, I2898*Inputs!$B$10, Inputs!$B$8*Inputs!$B$4 - J2898), 0)</f>
        <v>170</v>
      </c>
      <c r="M2898" s="3">
        <f t="shared" si="408"/>
        <v>0</v>
      </c>
      <c r="N2898" s="3">
        <f t="shared" si="409"/>
        <v>0</v>
      </c>
      <c r="O2898" s="3">
        <f>IF(H2898="Reg", MIN(Inputs!$B$2, I2898*Inputs!$B$10, (Inputs!$B$8-I2898)/Inputs!$B$9), 0)</f>
        <v>0</v>
      </c>
      <c r="P2898" s="3">
        <f t="shared" si="410"/>
        <v>0</v>
      </c>
      <c r="Q2898" s="3">
        <f t="shared" si="411"/>
        <v>0</v>
      </c>
      <c r="R2898" s="3">
        <f>I2898 + M2898*Inputs!$B$9 - N2898/Inputs!$B$10</f>
        <v>340</v>
      </c>
    </row>
    <row r="2899" spans="1:18" x14ac:dyDescent="0.3">
      <c r="A2899" s="4">
        <v>46143.708333333343</v>
      </c>
      <c r="B2899" s="3">
        <v>20.69</v>
      </c>
      <c r="C2899" s="3">
        <v>21.48</v>
      </c>
      <c r="D2899" s="3">
        <f t="shared" si="405"/>
        <v>33.170416666666661</v>
      </c>
      <c r="E2899" s="3">
        <f>MAX(B2899 - D2899/Inputs!$B$5, 0)</f>
        <v>0</v>
      </c>
      <c r="F2899" s="3">
        <f>MAX(D2899*Inputs!$B$5 - B2899, 0)</f>
        <v>8.499966666666662</v>
      </c>
      <c r="G2899" s="3">
        <f t="shared" si="406"/>
        <v>21.48</v>
      </c>
      <c r="H2899" t="str">
        <f t="shared" si="407"/>
        <v>Reg</v>
      </c>
      <c r="I2899" s="3">
        <f t="shared" si="412"/>
        <v>340</v>
      </c>
      <c r="J2899" s="3">
        <f t="shared" si="413"/>
        <v>0</v>
      </c>
      <c r="K2899" s="3">
        <f>MIN(Inputs!$B$2, (Inputs!$B$8 - I2899)/Inputs!$B$9)</f>
        <v>0</v>
      </c>
      <c r="L2899" s="3">
        <f>MAX(MIN(Inputs!$B$2, I2899*Inputs!$B$10, Inputs!$B$8*Inputs!$B$4 - J2899), 0)</f>
        <v>170</v>
      </c>
      <c r="M2899" s="3">
        <f t="shared" si="408"/>
        <v>0</v>
      </c>
      <c r="N2899" s="3">
        <f t="shared" si="409"/>
        <v>0</v>
      </c>
      <c r="O2899" s="3">
        <f>IF(H2899="Reg", MIN(Inputs!$B$2, I2899*Inputs!$B$10, (Inputs!$B$8-I2899)/Inputs!$B$9), 0)</f>
        <v>0</v>
      </c>
      <c r="P2899" s="3">
        <f t="shared" si="410"/>
        <v>0</v>
      </c>
      <c r="Q2899" s="3">
        <f t="shared" si="411"/>
        <v>0</v>
      </c>
      <c r="R2899" s="3">
        <f>I2899 + M2899*Inputs!$B$9 - N2899/Inputs!$B$10</f>
        <v>340</v>
      </c>
    </row>
    <row r="2900" spans="1:18" x14ac:dyDescent="0.3">
      <c r="A2900" s="4">
        <v>46143.75</v>
      </c>
      <c r="B2900" s="3">
        <v>24.365000000000002</v>
      </c>
      <c r="C2900" s="3">
        <v>68.19</v>
      </c>
      <c r="D2900" s="3">
        <f t="shared" si="405"/>
        <v>33.170416666666661</v>
      </c>
      <c r="E2900" s="3">
        <f>MAX(B2900 - D2900/Inputs!$B$5, 0)</f>
        <v>0</v>
      </c>
      <c r="F2900" s="3">
        <f>MAX(D2900*Inputs!$B$5 - B2900, 0)</f>
        <v>4.8249666666666613</v>
      </c>
      <c r="G2900" s="3">
        <f t="shared" si="406"/>
        <v>68.19</v>
      </c>
      <c r="H2900" t="str">
        <f t="shared" si="407"/>
        <v>Reg</v>
      </c>
      <c r="I2900" s="3">
        <f t="shared" si="412"/>
        <v>340</v>
      </c>
      <c r="J2900" s="3">
        <f t="shared" si="413"/>
        <v>0</v>
      </c>
      <c r="K2900" s="3">
        <f>MIN(Inputs!$B$2, (Inputs!$B$8 - I2900)/Inputs!$B$9)</f>
        <v>0</v>
      </c>
      <c r="L2900" s="3">
        <f>MAX(MIN(Inputs!$B$2, I2900*Inputs!$B$10, Inputs!$B$8*Inputs!$B$4 - J2900), 0)</f>
        <v>170</v>
      </c>
      <c r="M2900" s="3">
        <f t="shared" si="408"/>
        <v>0</v>
      </c>
      <c r="N2900" s="3">
        <f t="shared" si="409"/>
        <v>0</v>
      </c>
      <c r="O2900" s="3">
        <f>IF(H2900="Reg", MIN(Inputs!$B$2, I2900*Inputs!$B$10, (Inputs!$B$8-I2900)/Inputs!$B$9), 0)</f>
        <v>0</v>
      </c>
      <c r="P2900" s="3">
        <f t="shared" si="410"/>
        <v>0</v>
      </c>
      <c r="Q2900" s="3">
        <f t="shared" si="411"/>
        <v>0</v>
      </c>
      <c r="R2900" s="3">
        <f>I2900 + M2900*Inputs!$B$9 - N2900/Inputs!$B$10</f>
        <v>340</v>
      </c>
    </row>
    <row r="2901" spans="1:18" x14ac:dyDescent="0.3">
      <c r="A2901" s="4">
        <v>46143.791666666657</v>
      </c>
      <c r="B2901" s="3">
        <v>52.824999999999996</v>
      </c>
      <c r="C2901" s="3">
        <v>46.82</v>
      </c>
      <c r="D2901" s="3">
        <f t="shared" si="405"/>
        <v>33.170416666666661</v>
      </c>
      <c r="E2901" s="3">
        <f>MAX(B2901 - D2901/Inputs!$B$5, 0)</f>
        <v>15.131344696969698</v>
      </c>
      <c r="F2901" s="3">
        <f>MAX(D2901*Inputs!$B$5 - B2901, 0)</f>
        <v>0</v>
      </c>
      <c r="G2901" s="3">
        <f t="shared" si="406"/>
        <v>46.82</v>
      </c>
      <c r="H2901" t="str">
        <f t="shared" si="407"/>
        <v>Reg</v>
      </c>
      <c r="I2901" s="3">
        <f t="shared" si="412"/>
        <v>340</v>
      </c>
      <c r="J2901" s="3">
        <f t="shared" si="413"/>
        <v>0</v>
      </c>
      <c r="K2901" s="3">
        <f>MIN(Inputs!$B$2, (Inputs!$B$8 - I2901)/Inputs!$B$9)</f>
        <v>0</v>
      </c>
      <c r="L2901" s="3">
        <f>MAX(MIN(Inputs!$B$2, I2901*Inputs!$B$10, Inputs!$B$8*Inputs!$B$4 - J2901), 0)</f>
        <v>170</v>
      </c>
      <c r="M2901" s="3">
        <f t="shared" si="408"/>
        <v>0</v>
      </c>
      <c r="N2901" s="3">
        <f t="shared" si="409"/>
        <v>0</v>
      </c>
      <c r="O2901" s="3">
        <f>IF(H2901="Reg", MIN(Inputs!$B$2, I2901*Inputs!$B$10, (Inputs!$B$8-I2901)/Inputs!$B$9), 0)</f>
        <v>0</v>
      </c>
      <c r="P2901" s="3">
        <f t="shared" si="410"/>
        <v>0</v>
      </c>
      <c r="Q2901" s="3">
        <f t="shared" si="411"/>
        <v>0</v>
      </c>
      <c r="R2901" s="3">
        <f>I2901 + M2901*Inputs!$B$9 - N2901/Inputs!$B$10</f>
        <v>340</v>
      </c>
    </row>
    <row r="2902" spans="1:18" x14ac:dyDescent="0.3">
      <c r="A2902" s="4">
        <v>46143.833333333343</v>
      </c>
      <c r="B2902" s="3">
        <v>94.907499999999999</v>
      </c>
      <c r="C2902" s="3">
        <v>49.96</v>
      </c>
      <c r="D2902" s="3">
        <f t="shared" si="405"/>
        <v>33.170416666666661</v>
      </c>
      <c r="E2902" s="3">
        <f>MAX(B2902 - D2902/Inputs!$B$5, 0)</f>
        <v>57.213844696969701</v>
      </c>
      <c r="F2902" s="3">
        <f>MAX(D2902*Inputs!$B$5 - B2902, 0)</f>
        <v>0</v>
      </c>
      <c r="G2902" s="3">
        <f t="shared" si="406"/>
        <v>49.96</v>
      </c>
      <c r="H2902" t="str">
        <f t="shared" si="407"/>
        <v>Discharge</v>
      </c>
      <c r="I2902" s="3">
        <f t="shared" si="412"/>
        <v>340</v>
      </c>
      <c r="J2902" s="3">
        <f t="shared" si="413"/>
        <v>0</v>
      </c>
      <c r="K2902" s="3">
        <f>MIN(Inputs!$B$2, (Inputs!$B$8 - I2902)/Inputs!$B$9)</f>
        <v>0</v>
      </c>
      <c r="L2902" s="3">
        <f>MAX(MIN(Inputs!$B$2, I2902*Inputs!$B$10, Inputs!$B$8*Inputs!$B$4 - J2902), 0)</f>
        <v>170</v>
      </c>
      <c r="M2902" s="3">
        <f t="shared" si="408"/>
        <v>0</v>
      </c>
      <c r="N2902" s="3">
        <f t="shared" si="409"/>
        <v>170</v>
      </c>
      <c r="O2902" s="3">
        <f>IF(H2902="Reg", MIN(Inputs!$B$2, I2902*Inputs!$B$10, (Inputs!$B$8-I2902)/Inputs!$B$9), 0)</f>
        <v>0</v>
      </c>
      <c r="P2902" s="3">
        <f t="shared" si="410"/>
        <v>16134.275</v>
      </c>
      <c r="Q2902" s="3">
        <f t="shared" si="411"/>
        <v>0</v>
      </c>
      <c r="R2902" s="3">
        <f>I2902 + M2902*Inputs!$B$9 - N2902/Inputs!$B$10</f>
        <v>158.77939109773115</v>
      </c>
    </row>
    <row r="2903" spans="1:18" x14ac:dyDescent="0.3">
      <c r="A2903" s="4">
        <v>46143.875</v>
      </c>
      <c r="B2903" s="3">
        <v>82.43</v>
      </c>
      <c r="C2903" s="3">
        <v>8.75</v>
      </c>
      <c r="D2903" s="3">
        <f t="shared" si="405"/>
        <v>33.170416666666661</v>
      </c>
      <c r="E2903" s="3">
        <f>MAX(B2903 - D2903/Inputs!$B$5, 0)</f>
        <v>44.736344696969709</v>
      </c>
      <c r="F2903" s="3">
        <f>MAX(D2903*Inputs!$B$5 - B2903, 0)</f>
        <v>0</v>
      </c>
      <c r="G2903" s="3">
        <f t="shared" si="406"/>
        <v>8.75</v>
      </c>
      <c r="H2903" t="str">
        <f t="shared" si="407"/>
        <v>Discharge</v>
      </c>
      <c r="I2903" s="3">
        <f t="shared" si="412"/>
        <v>158.77939109773115</v>
      </c>
      <c r="J2903" s="3">
        <f t="shared" si="413"/>
        <v>170</v>
      </c>
      <c r="K2903" s="3">
        <f>MIN(Inputs!$B$2, (Inputs!$B$8 - I2903)/Inputs!$B$9)</f>
        <v>170</v>
      </c>
      <c r="L2903" s="3">
        <f>MAX(MIN(Inputs!$B$2, I2903*Inputs!$B$10, Inputs!$B$8*Inputs!$B$4 - J2903), 0)</f>
        <v>148.94827166799323</v>
      </c>
      <c r="M2903" s="3">
        <f t="shared" si="408"/>
        <v>0</v>
      </c>
      <c r="N2903" s="3">
        <f t="shared" si="409"/>
        <v>148.94827166799323</v>
      </c>
      <c r="O2903" s="3">
        <f>IF(H2903="Reg", MIN(Inputs!$B$2, I2903*Inputs!$B$10, (Inputs!$B$8-I2903)/Inputs!$B$9), 0)</f>
        <v>0</v>
      </c>
      <c r="P2903" s="3">
        <f t="shared" si="410"/>
        <v>12277.806033592682</v>
      </c>
      <c r="Q2903" s="3">
        <f t="shared" si="411"/>
        <v>0</v>
      </c>
      <c r="R2903" s="3">
        <f>I2903 + M2903*Inputs!$B$9 - N2903/Inputs!$B$10</f>
        <v>0</v>
      </c>
    </row>
    <row r="2904" spans="1:18" x14ac:dyDescent="0.3">
      <c r="A2904" s="4">
        <v>46143.916666666657</v>
      </c>
      <c r="B2904" s="3">
        <v>73.467500000000001</v>
      </c>
      <c r="C2904" s="3">
        <v>1</v>
      </c>
      <c r="D2904" s="3">
        <f t="shared" si="405"/>
        <v>33.170416666666661</v>
      </c>
      <c r="E2904" s="3">
        <f>MAX(B2904 - D2904/Inputs!$B$5, 0)</f>
        <v>35.773844696969704</v>
      </c>
      <c r="F2904" s="3">
        <f>MAX(D2904*Inputs!$B$5 - B2904, 0)</f>
        <v>0</v>
      </c>
      <c r="G2904" s="3">
        <f t="shared" si="406"/>
        <v>1</v>
      </c>
      <c r="H2904" t="str">
        <f t="shared" si="407"/>
        <v>Discharge</v>
      </c>
      <c r="I2904" s="3">
        <f t="shared" si="412"/>
        <v>0</v>
      </c>
      <c r="J2904" s="3">
        <f t="shared" si="413"/>
        <v>318.94827166799325</v>
      </c>
      <c r="K2904" s="3">
        <f>MIN(Inputs!$B$2, (Inputs!$B$8 - I2904)/Inputs!$B$9)</f>
        <v>170</v>
      </c>
      <c r="L2904" s="3">
        <f>MAX(MIN(Inputs!$B$2, I2904*Inputs!$B$10, Inputs!$B$8*Inputs!$B$4 - J2904), 0)</f>
        <v>0</v>
      </c>
      <c r="M2904" s="3">
        <f t="shared" si="408"/>
        <v>0</v>
      </c>
      <c r="N2904" s="3">
        <f t="shared" si="409"/>
        <v>0</v>
      </c>
      <c r="O2904" s="3">
        <f>IF(H2904="Reg", MIN(Inputs!$B$2, I2904*Inputs!$B$10, (Inputs!$B$8-I2904)/Inputs!$B$9), 0)</f>
        <v>0</v>
      </c>
      <c r="P2904" s="3">
        <f t="shared" si="410"/>
        <v>0</v>
      </c>
      <c r="Q2904" s="3">
        <f t="shared" si="411"/>
        <v>0</v>
      </c>
      <c r="R2904" s="3">
        <f>I2904 + M2904*Inputs!$B$9 - N2904/Inputs!$B$10</f>
        <v>0</v>
      </c>
    </row>
    <row r="2905" spans="1:18" x14ac:dyDescent="0.3">
      <c r="A2905" s="4">
        <v>46143.958333333343</v>
      </c>
      <c r="B2905" s="3">
        <v>39.409999999999997</v>
      </c>
      <c r="C2905" s="3">
        <v>0.06</v>
      </c>
      <c r="D2905" s="3">
        <f t="shared" si="405"/>
        <v>33.170416666666661</v>
      </c>
      <c r="E2905" s="3">
        <f>MAX(B2905 - D2905/Inputs!$B$5, 0)</f>
        <v>1.7163446969696992</v>
      </c>
      <c r="F2905" s="3">
        <f>MAX(D2905*Inputs!$B$5 - B2905, 0)</f>
        <v>0</v>
      </c>
      <c r="G2905" s="3">
        <f t="shared" si="406"/>
        <v>0.06</v>
      </c>
      <c r="H2905" t="str">
        <f t="shared" si="407"/>
        <v>Discharge</v>
      </c>
      <c r="I2905" s="3">
        <f t="shared" si="412"/>
        <v>0</v>
      </c>
      <c r="J2905" s="3">
        <f t="shared" si="413"/>
        <v>318.94827166799325</v>
      </c>
      <c r="K2905" s="3">
        <f>MIN(Inputs!$B$2, (Inputs!$B$8 - I2905)/Inputs!$B$9)</f>
        <v>170</v>
      </c>
      <c r="L2905" s="3">
        <f>MAX(MIN(Inputs!$B$2, I2905*Inputs!$B$10, Inputs!$B$8*Inputs!$B$4 - J2905), 0)</f>
        <v>0</v>
      </c>
      <c r="M2905" s="3">
        <f t="shared" si="408"/>
        <v>0</v>
      </c>
      <c r="N2905" s="3">
        <f t="shared" si="409"/>
        <v>0</v>
      </c>
      <c r="O2905" s="3">
        <f>IF(H2905="Reg", MIN(Inputs!$B$2, I2905*Inputs!$B$10, (Inputs!$B$8-I2905)/Inputs!$B$9), 0)</f>
        <v>0</v>
      </c>
      <c r="P2905" s="3">
        <f t="shared" si="410"/>
        <v>0</v>
      </c>
      <c r="Q2905" s="3">
        <f t="shared" si="411"/>
        <v>0</v>
      </c>
      <c r="R2905" s="3">
        <f>I2905 + M2905*Inputs!$B$9 - N2905/Inputs!$B$10</f>
        <v>0</v>
      </c>
    </row>
    <row r="2906" spans="1:18" x14ac:dyDescent="0.3">
      <c r="A2906" s="4">
        <v>46144</v>
      </c>
      <c r="B2906" s="3">
        <v>35.800000000000004</v>
      </c>
      <c r="C2906" s="3">
        <v>7.0000000000000007E-2</v>
      </c>
      <c r="D2906" s="3">
        <f t="shared" si="405"/>
        <v>31.570104166666667</v>
      </c>
      <c r="E2906" s="3">
        <f>MAX(B2906 - D2906/Inputs!$B$5, 0)</f>
        <v>0</v>
      </c>
      <c r="F2906" s="3">
        <f>MAX(D2906*Inputs!$B$5 - B2906, 0)</f>
        <v>0</v>
      </c>
      <c r="G2906" s="3">
        <f t="shared" si="406"/>
        <v>7.0000000000000007E-2</v>
      </c>
      <c r="H2906" t="str">
        <f t="shared" si="407"/>
        <v>Reg</v>
      </c>
      <c r="I2906" s="3">
        <f t="shared" si="412"/>
        <v>0</v>
      </c>
      <c r="J2906" s="3">
        <f t="shared" si="413"/>
        <v>0</v>
      </c>
      <c r="K2906" s="3">
        <f>MIN(Inputs!$B$2, (Inputs!$B$8 - I2906)/Inputs!$B$9)</f>
        <v>170</v>
      </c>
      <c r="L2906" s="3">
        <f>MAX(MIN(Inputs!$B$2, I2906*Inputs!$B$10, Inputs!$B$8*Inputs!$B$4 - J2906), 0)</f>
        <v>0</v>
      </c>
      <c r="M2906" s="3">
        <f t="shared" si="408"/>
        <v>0</v>
      </c>
      <c r="N2906" s="3">
        <f t="shared" si="409"/>
        <v>0</v>
      </c>
      <c r="O2906" s="3">
        <f>IF(H2906="Reg", MIN(Inputs!$B$2, I2906*Inputs!$B$10, (Inputs!$B$8-I2906)/Inputs!$B$9), 0)</f>
        <v>0</v>
      </c>
      <c r="P2906" s="3">
        <f t="shared" si="410"/>
        <v>0</v>
      </c>
      <c r="Q2906" s="3">
        <f t="shared" si="411"/>
        <v>0</v>
      </c>
      <c r="R2906" s="3">
        <f>I2906 + M2906*Inputs!$B$9 - N2906/Inputs!$B$10</f>
        <v>0</v>
      </c>
    </row>
    <row r="2907" spans="1:18" x14ac:dyDescent="0.3">
      <c r="A2907" s="4">
        <v>46144.041666666657</v>
      </c>
      <c r="B2907" s="3">
        <v>33.462499999999999</v>
      </c>
      <c r="C2907" s="3">
        <v>0.08</v>
      </c>
      <c r="D2907" s="3">
        <f t="shared" si="405"/>
        <v>31.570104166666667</v>
      </c>
      <c r="E2907" s="3">
        <f>MAX(B2907 - D2907/Inputs!$B$5, 0)</f>
        <v>0</v>
      </c>
      <c r="F2907" s="3">
        <f>MAX(D2907*Inputs!$B$5 - B2907, 0)</f>
        <v>0</v>
      </c>
      <c r="G2907" s="3">
        <f t="shared" si="406"/>
        <v>0.08</v>
      </c>
      <c r="H2907" t="str">
        <f t="shared" si="407"/>
        <v>Reg</v>
      </c>
      <c r="I2907" s="3">
        <f t="shared" si="412"/>
        <v>0</v>
      </c>
      <c r="J2907" s="3">
        <f t="shared" si="413"/>
        <v>0</v>
      </c>
      <c r="K2907" s="3">
        <f>MIN(Inputs!$B$2, (Inputs!$B$8 - I2907)/Inputs!$B$9)</f>
        <v>170</v>
      </c>
      <c r="L2907" s="3">
        <f>MAX(MIN(Inputs!$B$2, I2907*Inputs!$B$10, Inputs!$B$8*Inputs!$B$4 - J2907), 0)</f>
        <v>0</v>
      </c>
      <c r="M2907" s="3">
        <f t="shared" si="408"/>
        <v>0</v>
      </c>
      <c r="N2907" s="3">
        <f t="shared" si="409"/>
        <v>0</v>
      </c>
      <c r="O2907" s="3">
        <f>IF(H2907="Reg", MIN(Inputs!$B$2, I2907*Inputs!$B$10, (Inputs!$B$8-I2907)/Inputs!$B$9), 0)</f>
        <v>0</v>
      </c>
      <c r="P2907" s="3">
        <f t="shared" si="410"/>
        <v>0</v>
      </c>
      <c r="Q2907" s="3">
        <f t="shared" si="411"/>
        <v>0</v>
      </c>
      <c r="R2907" s="3">
        <f>I2907 + M2907*Inputs!$B$9 - N2907/Inputs!$B$10</f>
        <v>0</v>
      </c>
    </row>
    <row r="2908" spans="1:18" x14ac:dyDescent="0.3">
      <c r="A2908" s="4">
        <v>46144.083333333343</v>
      </c>
      <c r="B2908" s="3">
        <v>32.587500000000006</v>
      </c>
      <c r="C2908" s="3">
        <v>0.06</v>
      </c>
      <c r="D2908" s="3">
        <f t="shared" si="405"/>
        <v>31.570104166666667</v>
      </c>
      <c r="E2908" s="3">
        <f>MAX(B2908 - D2908/Inputs!$B$5, 0)</f>
        <v>0</v>
      </c>
      <c r="F2908" s="3">
        <f>MAX(D2908*Inputs!$B$5 - B2908, 0)</f>
        <v>0</v>
      </c>
      <c r="G2908" s="3">
        <f t="shared" si="406"/>
        <v>0.06</v>
      </c>
      <c r="H2908" t="str">
        <f t="shared" si="407"/>
        <v>Reg</v>
      </c>
      <c r="I2908" s="3">
        <f t="shared" si="412"/>
        <v>0</v>
      </c>
      <c r="J2908" s="3">
        <f t="shared" si="413"/>
        <v>0</v>
      </c>
      <c r="K2908" s="3">
        <f>MIN(Inputs!$B$2, (Inputs!$B$8 - I2908)/Inputs!$B$9)</f>
        <v>170</v>
      </c>
      <c r="L2908" s="3">
        <f>MAX(MIN(Inputs!$B$2, I2908*Inputs!$B$10, Inputs!$B$8*Inputs!$B$4 - J2908), 0)</f>
        <v>0</v>
      </c>
      <c r="M2908" s="3">
        <f t="shared" si="408"/>
        <v>0</v>
      </c>
      <c r="N2908" s="3">
        <f t="shared" si="409"/>
        <v>0</v>
      </c>
      <c r="O2908" s="3">
        <f>IF(H2908="Reg", MIN(Inputs!$B$2, I2908*Inputs!$B$10, (Inputs!$B$8-I2908)/Inputs!$B$9), 0)</f>
        <v>0</v>
      </c>
      <c r="P2908" s="3">
        <f t="shared" si="410"/>
        <v>0</v>
      </c>
      <c r="Q2908" s="3">
        <f t="shared" si="411"/>
        <v>0</v>
      </c>
      <c r="R2908" s="3">
        <f>I2908 + M2908*Inputs!$B$9 - N2908/Inputs!$B$10</f>
        <v>0</v>
      </c>
    </row>
    <row r="2909" spans="1:18" x14ac:dyDescent="0.3">
      <c r="A2909" s="4">
        <v>46144.125</v>
      </c>
      <c r="B2909" s="3">
        <v>28.58</v>
      </c>
      <c r="C2909" s="3">
        <v>0.28999999999999998</v>
      </c>
      <c r="D2909" s="3">
        <f t="shared" si="405"/>
        <v>31.570104166666667</v>
      </c>
      <c r="E2909" s="3">
        <f>MAX(B2909 - D2909/Inputs!$B$5, 0)</f>
        <v>0</v>
      </c>
      <c r="F2909" s="3">
        <f>MAX(D2909*Inputs!$B$5 - B2909, 0)</f>
        <v>0</v>
      </c>
      <c r="G2909" s="3">
        <f t="shared" si="406"/>
        <v>0.28999999999999998</v>
      </c>
      <c r="H2909" t="str">
        <f t="shared" si="407"/>
        <v>Reg</v>
      </c>
      <c r="I2909" s="3">
        <f t="shared" si="412"/>
        <v>0</v>
      </c>
      <c r="J2909" s="3">
        <f t="shared" si="413"/>
        <v>0</v>
      </c>
      <c r="K2909" s="3">
        <f>MIN(Inputs!$B$2, (Inputs!$B$8 - I2909)/Inputs!$B$9)</f>
        <v>170</v>
      </c>
      <c r="L2909" s="3">
        <f>MAX(MIN(Inputs!$B$2, I2909*Inputs!$B$10, Inputs!$B$8*Inputs!$B$4 - J2909), 0)</f>
        <v>0</v>
      </c>
      <c r="M2909" s="3">
        <f t="shared" si="408"/>
        <v>0</v>
      </c>
      <c r="N2909" s="3">
        <f t="shared" si="409"/>
        <v>0</v>
      </c>
      <c r="O2909" s="3">
        <f>IF(H2909="Reg", MIN(Inputs!$B$2, I2909*Inputs!$B$10, (Inputs!$B$8-I2909)/Inputs!$B$9), 0)</f>
        <v>0</v>
      </c>
      <c r="P2909" s="3">
        <f t="shared" si="410"/>
        <v>0</v>
      </c>
      <c r="Q2909" s="3">
        <f t="shared" si="411"/>
        <v>0</v>
      </c>
      <c r="R2909" s="3">
        <f>I2909 + M2909*Inputs!$B$9 - N2909/Inputs!$B$10</f>
        <v>0</v>
      </c>
    </row>
    <row r="2910" spans="1:18" x14ac:dyDescent="0.3">
      <c r="A2910" s="4">
        <v>46144.166666666657</v>
      </c>
      <c r="B2910" s="3">
        <v>28.927499999999998</v>
      </c>
      <c r="C2910" s="3">
        <v>0.06</v>
      </c>
      <c r="D2910" s="3">
        <f t="shared" si="405"/>
        <v>31.570104166666667</v>
      </c>
      <c r="E2910" s="3">
        <f>MAX(B2910 - D2910/Inputs!$B$5, 0)</f>
        <v>0</v>
      </c>
      <c r="F2910" s="3">
        <f>MAX(D2910*Inputs!$B$5 - B2910, 0)</f>
        <v>0</v>
      </c>
      <c r="G2910" s="3">
        <f t="shared" si="406"/>
        <v>0.06</v>
      </c>
      <c r="H2910" t="str">
        <f t="shared" si="407"/>
        <v>Reg</v>
      </c>
      <c r="I2910" s="3">
        <f t="shared" si="412"/>
        <v>0</v>
      </c>
      <c r="J2910" s="3">
        <f t="shared" si="413"/>
        <v>0</v>
      </c>
      <c r="K2910" s="3">
        <f>MIN(Inputs!$B$2, (Inputs!$B$8 - I2910)/Inputs!$B$9)</f>
        <v>170</v>
      </c>
      <c r="L2910" s="3">
        <f>MAX(MIN(Inputs!$B$2, I2910*Inputs!$B$10, Inputs!$B$8*Inputs!$B$4 - J2910), 0)</f>
        <v>0</v>
      </c>
      <c r="M2910" s="3">
        <f t="shared" si="408"/>
        <v>0</v>
      </c>
      <c r="N2910" s="3">
        <f t="shared" si="409"/>
        <v>0</v>
      </c>
      <c r="O2910" s="3">
        <f>IF(H2910="Reg", MIN(Inputs!$B$2, I2910*Inputs!$B$10, (Inputs!$B$8-I2910)/Inputs!$B$9), 0)</f>
        <v>0</v>
      </c>
      <c r="P2910" s="3">
        <f t="shared" si="410"/>
        <v>0</v>
      </c>
      <c r="Q2910" s="3">
        <f t="shared" si="411"/>
        <v>0</v>
      </c>
      <c r="R2910" s="3">
        <f>I2910 + M2910*Inputs!$B$9 - N2910/Inputs!$B$10</f>
        <v>0</v>
      </c>
    </row>
    <row r="2911" spans="1:18" x14ac:dyDescent="0.3">
      <c r="A2911" s="4">
        <v>46144.208333333343</v>
      </c>
      <c r="B2911" s="3">
        <v>28.195</v>
      </c>
      <c r="C2911" s="3">
        <v>0.41</v>
      </c>
      <c r="D2911" s="3">
        <f t="shared" si="405"/>
        <v>31.570104166666667</v>
      </c>
      <c r="E2911" s="3">
        <f>MAX(B2911 - D2911/Inputs!$B$5, 0)</f>
        <v>0</v>
      </c>
      <c r="F2911" s="3">
        <f>MAX(D2911*Inputs!$B$5 - B2911, 0)</f>
        <v>0</v>
      </c>
      <c r="G2911" s="3">
        <f t="shared" si="406"/>
        <v>0.41</v>
      </c>
      <c r="H2911" t="str">
        <f t="shared" si="407"/>
        <v>Reg</v>
      </c>
      <c r="I2911" s="3">
        <f t="shared" si="412"/>
        <v>0</v>
      </c>
      <c r="J2911" s="3">
        <f t="shared" si="413"/>
        <v>0</v>
      </c>
      <c r="K2911" s="3">
        <f>MIN(Inputs!$B$2, (Inputs!$B$8 - I2911)/Inputs!$B$9)</f>
        <v>170</v>
      </c>
      <c r="L2911" s="3">
        <f>MAX(MIN(Inputs!$B$2, I2911*Inputs!$B$10, Inputs!$B$8*Inputs!$B$4 - J2911), 0)</f>
        <v>0</v>
      </c>
      <c r="M2911" s="3">
        <f t="shared" si="408"/>
        <v>0</v>
      </c>
      <c r="N2911" s="3">
        <f t="shared" si="409"/>
        <v>0</v>
      </c>
      <c r="O2911" s="3">
        <f>IF(H2911="Reg", MIN(Inputs!$B$2, I2911*Inputs!$B$10, (Inputs!$B$8-I2911)/Inputs!$B$9), 0)</f>
        <v>0</v>
      </c>
      <c r="P2911" s="3">
        <f t="shared" si="410"/>
        <v>0</v>
      </c>
      <c r="Q2911" s="3">
        <f t="shared" si="411"/>
        <v>0</v>
      </c>
      <c r="R2911" s="3">
        <f>I2911 + M2911*Inputs!$B$9 - N2911/Inputs!$B$10</f>
        <v>0</v>
      </c>
    </row>
    <row r="2912" spans="1:18" x14ac:dyDescent="0.3">
      <c r="A2912" s="4">
        <v>46144.25</v>
      </c>
      <c r="B2912" s="3">
        <v>27.68</v>
      </c>
      <c r="C2912" s="3">
        <v>6.69</v>
      </c>
      <c r="D2912" s="3">
        <f t="shared" si="405"/>
        <v>31.570104166666667</v>
      </c>
      <c r="E2912" s="3">
        <f>MAX(B2912 - D2912/Inputs!$B$5, 0)</f>
        <v>0</v>
      </c>
      <c r="F2912" s="3">
        <f>MAX(D2912*Inputs!$B$5 - B2912, 0)</f>
        <v>0.1016916666666674</v>
      </c>
      <c r="G2912" s="3">
        <f t="shared" si="406"/>
        <v>6.69</v>
      </c>
      <c r="H2912" t="str">
        <f t="shared" si="407"/>
        <v>Reg</v>
      </c>
      <c r="I2912" s="3">
        <f t="shared" si="412"/>
        <v>0</v>
      </c>
      <c r="J2912" s="3">
        <f t="shared" si="413"/>
        <v>0</v>
      </c>
      <c r="K2912" s="3">
        <f>MIN(Inputs!$B$2, (Inputs!$B$8 - I2912)/Inputs!$B$9)</f>
        <v>170</v>
      </c>
      <c r="L2912" s="3">
        <f>MAX(MIN(Inputs!$B$2, I2912*Inputs!$B$10, Inputs!$B$8*Inputs!$B$4 - J2912), 0)</f>
        <v>0</v>
      </c>
      <c r="M2912" s="3">
        <f t="shared" si="408"/>
        <v>0</v>
      </c>
      <c r="N2912" s="3">
        <f t="shared" si="409"/>
        <v>0</v>
      </c>
      <c r="O2912" s="3">
        <f>IF(H2912="Reg", MIN(Inputs!$B$2, I2912*Inputs!$B$10, (Inputs!$B$8-I2912)/Inputs!$B$9), 0)</f>
        <v>0</v>
      </c>
      <c r="P2912" s="3">
        <f t="shared" si="410"/>
        <v>0</v>
      </c>
      <c r="Q2912" s="3">
        <f t="shared" si="411"/>
        <v>0</v>
      </c>
      <c r="R2912" s="3">
        <f>I2912 + M2912*Inputs!$B$9 - N2912/Inputs!$B$10</f>
        <v>0</v>
      </c>
    </row>
    <row r="2913" spans="1:18" x14ac:dyDescent="0.3">
      <c r="A2913" s="4">
        <v>46144.291666666657</v>
      </c>
      <c r="B2913" s="3">
        <v>27.002500000000001</v>
      </c>
      <c r="C2913" s="3">
        <v>7</v>
      </c>
      <c r="D2913" s="3">
        <f t="shared" si="405"/>
        <v>31.570104166666667</v>
      </c>
      <c r="E2913" s="3">
        <f>MAX(B2913 - D2913/Inputs!$B$5, 0)</f>
        <v>0</v>
      </c>
      <c r="F2913" s="3">
        <f>MAX(D2913*Inputs!$B$5 - B2913, 0)</f>
        <v>0.77919166666666584</v>
      </c>
      <c r="G2913" s="3">
        <f t="shared" si="406"/>
        <v>7</v>
      </c>
      <c r="H2913" t="str">
        <f t="shared" si="407"/>
        <v>Reg</v>
      </c>
      <c r="I2913" s="3">
        <f t="shared" si="412"/>
        <v>0</v>
      </c>
      <c r="J2913" s="3">
        <f t="shared" si="413"/>
        <v>0</v>
      </c>
      <c r="K2913" s="3">
        <f>MIN(Inputs!$B$2, (Inputs!$B$8 - I2913)/Inputs!$B$9)</f>
        <v>170</v>
      </c>
      <c r="L2913" s="3">
        <f>MAX(MIN(Inputs!$B$2, I2913*Inputs!$B$10, Inputs!$B$8*Inputs!$B$4 - J2913), 0)</f>
        <v>0</v>
      </c>
      <c r="M2913" s="3">
        <f t="shared" si="408"/>
        <v>0</v>
      </c>
      <c r="N2913" s="3">
        <f t="shared" si="409"/>
        <v>0</v>
      </c>
      <c r="O2913" s="3">
        <f>IF(H2913="Reg", MIN(Inputs!$B$2, I2913*Inputs!$B$10, (Inputs!$B$8-I2913)/Inputs!$B$9), 0)</f>
        <v>0</v>
      </c>
      <c r="P2913" s="3">
        <f t="shared" si="410"/>
        <v>0</v>
      </c>
      <c r="Q2913" s="3">
        <f t="shared" si="411"/>
        <v>0</v>
      </c>
      <c r="R2913" s="3">
        <f>I2913 + M2913*Inputs!$B$9 - N2913/Inputs!$B$10</f>
        <v>0</v>
      </c>
    </row>
    <row r="2914" spans="1:18" x14ac:dyDescent="0.3">
      <c r="A2914" s="4">
        <v>46144.333333333343</v>
      </c>
      <c r="B2914" s="3">
        <v>23.772500000000001</v>
      </c>
      <c r="C2914" s="3">
        <v>2.99</v>
      </c>
      <c r="D2914" s="3">
        <f t="shared" si="405"/>
        <v>31.570104166666667</v>
      </c>
      <c r="E2914" s="3">
        <f>MAX(B2914 - D2914/Inputs!$B$5, 0)</f>
        <v>0</v>
      </c>
      <c r="F2914" s="3">
        <f>MAX(D2914*Inputs!$B$5 - B2914, 0)</f>
        <v>4.0091916666666663</v>
      </c>
      <c r="G2914" s="3">
        <f t="shared" si="406"/>
        <v>2.99</v>
      </c>
      <c r="H2914" t="str">
        <f t="shared" si="407"/>
        <v>Charge</v>
      </c>
      <c r="I2914" s="3">
        <f t="shared" si="412"/>
        <v>0</v>
      </c>
      <c r="J2914" s="3">
        <f t="shared" si="413"/>
        <v>0</v>
      </c>
      <c r="K2914" s="3">
        <f>MIN(Inputs!$B$2, (Inputs!$B$8 - I2914)/Inputs!$B$9)</f>
        <v>170</v>
      </c>
      <c r="L2914" s="3">
        <f>MAX(MIN(Inputs!$B$2, I2914*Inputs!$B$10, Inputs!$B$8*Inputs!$B$4 - J2914), 0)</f>
        <v>0</v>
      </c>
      <c r="M2914" s="3">
        <f t="shared" si="408"/>
        <v>170</v>
      </c>
      <c r="N2914" s="3">
        <f t="shared" si="409"/>
        <v>0</v>
      </c>
      <c r="O2914" s="3">
        <f>IF(H2914="Reg", MIN(Inputs!$B$2, I2914*Inputs!$B$10, (Inputs!$B$8-I2914)/Inputs!$B$9), 0)</f>
        <v>0</v>
      </c>
      <c r="P2914" s="3">
        <f t="shared" si="410"/>
        <v>-4041.3250000000003</v>
      </c>
      <c r="Q2914" s="3">
        <f t="shared" si="411"/>
        <v>0</v>
      </c>
      <c r="R2914" s="3">
        <f>I2914 + M2914*Inputs!$B$9 - N2914/Inputs!$B$10</f>
        <v>159.4741358339966</v>
      </c>
    </row>
    <row r="2915" spans="1:18" x14ac:dyDescent="0.3">
      <c r="A2915" s="4">
        <v>46144.375</v>
      </c>
      <c r="B2915" s="3">
        <v>20.092499999999998</v>
      </c>
      <c r="C2915" s="3">
        <v>2.4500000000000002</v>
      </c>
      <c r="D2915" s="3">
        <f t="shared" si="405"/>
        <v>31.570104166666667</v>
      </c>
      <c r="E2915" s="3">
        <f>MAX(B2915 - D2915/Inputs!$B$5, 0)</f>
        <v>0</v>
      </c>
      <c r="F2915" s="3">
        <f>MAX(D2915*Inputs!$B$5 - B2915, 0)</f>
        <v>7.6891916666666695</v>
      </c>
      <c r="G2915" s="3">
        <f t="shared" si="406"/>
        <v>2.4500000000000002</v>
      </c>
      <c r="H2915" t="str">
        <f t="shared" si="407"/>
        <v>Charge</v>
      </c>
      <c r="I2915" s="3">
        <f t="shared" si="412"/>
        <v>159.4741358339966</v>
      </c>
      <c r="J2915" s="3">
        <f t="shared" si="413"/>
        <v>0</v>
      </c>
      <c r="K2915" s="3">
        <f>MIN(Inputs!$B$2, (Inputs!$B$8 - I2915)/Inputs!$B$9)</f>
        <v>170</v>
      </c>
      <c r="L2915" s="3">
        <f>MAX(MIN(Inputs!$B$2, I2915*Inputs!$B$10, Inputs!$B$8*Inputs!$B$4 - J2915), 0)</f>
        <v>149.6</v>
      </c>
      <c r="M2915" s="3">
        <f t="shared" si="408"/>
        <v>170</v>
      </c>
      <c r="N2915" s="3">
        <f t="shared" si="409"/>
        <v>0</v>
      </c>
      <c r="O2915" s="3">
        <f>IF(H2915="Reg", MIN(Inputs!$B$2, I2915*Inputs!$B$10, (Inputs!$B$8-I2915)/Inputs!$B$9), 0)</f>
        <v>0</v>
      </c>
      <c r="P2915" s="3">
        <f t="shared" si="410"/>
        <v>-3415.7249999999995</v>
      </c>
      <c r="Q2915" s="3">
        <f t="shared" si="411"/>
        <v>0</v>
      </c>
      <c r="R2915" s="3">
        <f>I2915 + M2915*Inputs!$B$9 - N2915/Inputs!$B$10</f>
        <v>318.9482716679932</v>
      </c>
    </row>
    <row r="2916" spans="1:18" x14ac:dyDescent="0.3">
      <c r="A2916" s="4">
        <v>46144.416666666657</v>
      </c>
      <c r="B2916" s="3">
        <v>19.5</v>
      </c>
      <c r="C2916" s="3">
        <v>1.59</v>
      </c>
      <c r="D2916" s="3">
        <f t="shared" si="405"/>
        <v>31.570104166666667</v>
      </c>
      <c r="E2916" s="3">
        <f>MAX(B2916 - D2916/Inputs!$B$5, 0)</f>
        <v>0</v>
      </c>
      <c r="F2916" s="3">
        <f>MAX(D2916*Inputs!$B$5 - B2916, 0)</f>
        <v>8.2816916666666671</v>
      </c>
      <c r="G2916" s="3">
        <f t="shared" si="406"/>
        <v>1.59</v>
      </c>
      <c r="H2916" t="str">
        <f t="shared" si="407"/>
        <v>Charge</v>
      </c>
      <c r="I2916" s="3">
        <f t="shared" si="412"/>
        <v>318.9482716679932</v>
      </c>
      <c r="J2916" s="3">
        <f t="shared" si="413"/>
        <v>0</v>
      </c>
      <c r="K2916" s="3">
        <f>MIN(Inputs!$B$2, (Inputs!$B$8 - I2916)/Inputs!$B$9)</f>
        <v>22.44121780453775</v>
      </c>
      <c r="L2916" s="3">
        <f>MAX(MIN(Inputs!$B$2, I2916*Inputs!$B$10, Inputs!$B$8*Inputs!$B$4 - J2916), 0)</f>
        <v>170</v>
      </c>
      <c r="M2916" s="3">
        <f t="shared" si="408"/>
        <v>22.44121780453775</v>
      </c>
      <c r="N2916" s="3">
        <f t="shared" si="409"/>
        <v>0</v>
      </c>
      <c r="O2916" s="3">
        <f>IF(H2916="Reg", MIN(Inputs!$B$2, I2916*Inputs!$B$10, (Inputs!$B$8-I2916)/Inputs!$B$9), 0)</f>
        <v>0</v>
      </c>
      <c r="P2916" s="3">
        <f t="shared" si="410"/>
        <v>-437.60374718848612</v>
      </c>
      <c r="Q2916" s="3">
        <f t="shared" si="411"/>
        <v>0</v>
      </c>
      <c r="R2916" s="3">
        <f>I2916 + M2916*Inputs!$B$9 - N2916/Inputs!$B$10</f>
        <v>340</v>
      </c>
    </row>
    <row r="2917" spans="1:18" x14ac:dyDescent="0.3">
      <c r="A2917" s="4">
        <v>46144.458333333343</v>
      </c>
      <c r="B2917" s="3">
        <v>21.39</v>
      </c>
      <c r="C2917" s="3">
        <v>1.51</v>
      </c>
      <c r="D2917" s="3">
        <f t="shared" si="405"/>
        <v>31.570104166666667</v>
      </c>
      <c r="E2917" s="3">
        <f>MAX(B2917 - D2917/Inputs!$B$5, 0)</f>
        <v>0</v>
      </c>
      <c r="F2917" s="3">
        <f>MAX(D2917*Inputs!$B$5 - B2917, 0)</f>
        <v>6.3916916666666665</v>
      </c>
      <c r="G2917" s="3">
        <f t="shared" si="406"/>
        <v>1.51</v>
      </c>
      <c r="H2917" t="str">
        <f t="shared" si="407"/>
        <v>Charge</v>
      </c>
      <c r="I2917" s="3">
        <f t="shared" si="412"/>
        <v>340</v>
      </c>
      <c r="J2917" s="3">
        <f t="shared" si="413"/>
        <v>0</v>
      </c>
      <c r="K2917" s="3">
        <f>MIN(Inputs!$B$2, (Inputs!$B$8 - I2917)/Inputs!$B$9)</f>
        <v>0</v>
      </c>
      <c r="L2917" s="3">
        <f>MAX(MIN(Inputs!$B$2, I2917*Inputs!$B$10, Inputs!$B$8*Inputs!$B$4 - J2917), 0)</f>
        <v>170</v>
      </c>
      <c r="M2917" s="3">
        <f t="shared" si="408"/>
        <v>0</v>
      </c>
      <c r="N2917" s="3">
        <f t="shared" si="409"/>
        <v>0</v>
      </c>
      <c r="O2917" s="3">
        <f>IF(H2917="Reg", MIN(Inputs!$B$2, I2917*Inputs!$B$10, (Inputs!$B$8-I2917)/Inputs!$B$9), 0)</f>
        <v>0</v>
      </c>
      <c r="P2917" s="3">
        <f t="shared" si="410"/>
        <v>0</v>
      </c>
      <c r="Q2917" s="3">
        <f t="shared" si="411"/>
        <v>0</v>
      </c>
      <c r="R2917" s="3">
        <f>I2917 + M2917*Inputs!$B$9 - N2917/Inputs!$B$10</f>
        <v>340</v>
      </c>
    </row>
    <row r="2918" spans="1:18" x14ac:dyDescent="0.3">
      <c r="A2918" s="4">
        <v>46144.5</v>
      </c>
      <c r="B2918" s="3">
        <v>22.2425</v>
      </c>
      <c r="C2918" s="3">
        <v>1.63</v>
      </c>
      <c r="D2918" s="3">
        <f t="shared" si="405"/>
        <v>31.570104166666667</v>
      </c>
      <c r="E2918" s="3">
        <f>MAX(B2918 - D2918/Inputs!$B$5, 0)</f>
        <v>0</v>
      </c>
      <c r="F2918" s="3">
        <f>MAX(D2918*Inputs!$B$5 - B2918, 0)</f>
        <v>5.5391916666666674</v>
      </c>
      <c r="G2918" s="3">
        <f t="shared" si="406"/>
        <v>1.63</v>
      </c>
      <c r="H2918" t="str">
        <f t="shared" si="407"/>
        <v>Charge</v>
      </c>
      <c r="I2918" s="3">
        <f t="shared" si="412"/>
        <v>340</v>
      </c>
      <c r="J2918" s="3">
        <f t="shared" si="413"/>
        <v>0</v>
      </c>
      <c r="K2918" s="3">
        <f>MIN(Inputs!$B$2, (Inputs!$B$8 - I2918)/Inputs!$B$9)</f>
        <v>0</v>
      </c>
      <c r="L2918" s="3">
        <f>MAX(MIN(Inputs!$B$2, I2918*Inputs!$B$10, Inputs!$B$8*Inputs!$B$4 - J2918), 0)</f>
        <v>170</v>
      </c>
      <c r="M2918" s="3">
        <f t="shared" si="408"/>
        <v>0</v>
      </c>
      <c r="N2918" s="3">
        <f t="shared" si="409"/>
        <v>0</v>
      </c>
      <c r="O2918" s="3">
        <f>IF(H2918="Reg", MIN(Inputs!$B$2, I2918*Inputs!$B$10, (Inputs!$B$8-I2918)/Inputs!$B$9), 0)</f>
        <v>0</v>
      </c>
      <c r="P2918" s="3">
        <f t="shared" si="410"/>
        <v>0</v>
      </c>
      <c r="Q2918" s="3">
        <f t="shared" si="411"/>
        <v>0</v>
      </c>
      <c r="R2918" s="3">
        <f>I2918 + M2918*Inputs!$B$9 - N2918/Inputs!$B$10</f>
        <v>340</v>
      </c>
    </row>
    <row r="2919" spans="1:18" x14ac:dyDescent="0.3">
      <c r="A2919" s="4">
        <v>46144.541666666657</v>
      </c>
      <c r="B2919" s="3">
        <v>23.490000000000002</v>
      </c>
      <c r="C2919" s="3">
        <v>3.6</v>
      </c>
      <c r="D2919" s="3">
        <f t="shared" si="405"/>
        <v>31.570104166666667</v>
      </c>
      <c r="E2919" s="3">
        <f>MAX(B2919 - D2919/Inputs!$B$5, 0)</f>
        <v>0</v>
      </c>
      <c r="F2919" s="3">
        <f>MAX(D2919*Inputs!$B$5 - B2919, 0)</f>
        <v>4.2916916666666651</v>
      </c>
      <c r="G2919" s="3">
        <f t="shared" si="406"/>
        <v>3.6</v>
      </c>
      <c r="H2919" t="str">
        <f t="shared" si="407"/>
        <v>Charge</v>
      </c>
      <c r="I2919" s="3">
        <f t="shared" si="412"/>
        <v>340</v>
      </c>
      <c r="J2919" s="3">
        <f t="shared" si="413"/>
        <v>0</v>
      </c>
      <c r="K2919" s="3">
        <f>MIN(Inputs!$B$2, (Inputs!$B$8 - I2919)/Inputs!$B$9)</f>
        <v>0</v>
      </c>
      <c r="L2919" s="3">
        <f>MAX(MIN(Inputs!$B$2, I2919*Inputs!$B$10, Inputs!$B$8*Inputs!$B$4 - J2919), 0)</f>
        <v>170</v>
      </c>
      <c r="M2919" s="3">
        <f t="shared" si="408"/>
        <v>0</v>
      </c>
      <c r="N2919" s="3">
        <f t="shared" si="409"/>
        <v>0</v>
      </c>
      <c r="O2919" s="3">
        <f>IF(H2919="Reg", MIN(Inputs!$B$2, I2919*Inputs!$B$10, (Inputs!$B$8-I2919)/Inputs!$B$9), 0)</f>
        <v>0</v>
      </c>
      <c r="P2919" s="3">
        <f t="shared" si="410"/>
        <v>0</v>
      </c>
      <c r="Q2919" s="3">
        <f t="shared" si="411"/>
        <v>0</v>
      </c>
      <c r="R2919" s="3">
        <f>I2919 + M2919*Inputs!$B$9 - N2919/Inputs!$B$10</f>
        <v>340</v>
      </c>
    </row>
    <row r="2920" spans="1:18" x14ac:dyDescent="0.3">
      <c r="A2920" s="4">
        <v>46144.583333333343</v>
      </c>
      <c r="B2920" s="3">
        <v>23.862499999999997</v>
      </c>
      <c r="C2920" s="3">
        <v>4.83</v>
      </c>
      <c r="D2920" s="3">
        <f t="shared" si="405"/>
        <v>31.570104166666667</v>
      </c>
      <c r="E2920" s="3">
        <f>MAX(B2920 - D2920/Inputs!$B$5, 0)</f>
        <v>0</v>
      </c>
      <c r="F2920" s="3">
        <f>MAX(D2920*Inputs!$B$5 - B2920, 0)</f>
        <v>3.91919166666667</v>
      </c>
      <c r="G2920" s="3">
        <f t="shared" si="406"/>
        <v>4.83</v>
      </c>
      <c r="H2920" t="str">
        <f t="shared" si="407"/>
        <v>Reg</v>
      </c>
      <c r="I2920" s="3">
        <f t="shared" si="412"/>
        <v>340</v>
      </c>
      <c r="J2920" s="3">
        <f t="shared" si="413"/>
        <v>0</v>
      </c>
      <c r="K2920" s="3">
        <f>MIN(Inputs!$B$2, (Inputs!$B$8 - I2920)/Inputs!$B$9)</f>
        <v>0</v>
      </c>
      <c r="L2920" s="3">
        <f>MAX(MIN(Inputs!$B$2, I2920*Inputs!$B$10, Inputs!$B$8*Inputs!$B$4 - J2920), 0)</f>
        <v>170</v>
      </c>
      <c r="M2920" s="3">
        <f t="shared" si="408"/>
        <v>0</v>
      </c>
      <c r="N2920" s="3">
        <f t="shared" si="409"/>
        <v>0</v>
      </c>
      <c r="O2920" s="3">
        <f>IF(H2920="Reg", MIN(Inputs!$B$2, I2920*Inputs!$B$10, (Inputs!$B$8-I2920)/Inputs!$B$9), 0)</f>
        <v>0</v>
      </c>
      <c r="P2920" s="3">
        <f t="shared" si="410"/>
        <v>0</v>
      </c>
      <c r="Q2920" s="3">
        <f t="shared" si="411"/>
        <v>0</v>
      </c>
      <c r="R2920" s="3">
        <f>I2920 + M2920*Inputs!$B$9 - N2920/Inputs!$B$10</f>
        <v>340</v>
      </c>
    </row>
    <row r="2921" spans="1:18" x14ac:dyDescent="0.3">
      <c r="A2921" s="4">
        <v>46144.625</v>
      </c>
      <c r="B2921" s="3">
        <v>21.997499999999999</v>
      </c>
      <c r="C2921" s="3">
        <v>3.34</v>
      </c>
      <c r="D2921" s="3">
        <f t="shared" si="405"/>
        <v>31.570104166666667</v>
      </c>
      <c r="E2921" s="3">
        <f>MAX(B2921 - D2921/Inputs!$B$5, 0)</f>
        <v>0</v>
      </c>
      <c r="F2921" s="3">
        <f>MAX(D2921*Inputs!$B$5 - B2921, 0)</f>
        <v>5.7841916666666684</v>
      </c>
      <c r="G2921" s="3">
        <f t="shared" si="406"/>
        <v>3.34</v>
      </c>
      <c r="H2921" t="str">
        <f t="shared" si="407"/>
        <v>Charge</v>
      </c>
      <c r="I2921" s="3">
        <f t="shared" si="412"/>
        <v>340</v>
      </c>
      <c r="J2921" s="3">
        <f t="shared" si="413"/>
        <v>0</v>
      </c>
      <c r="K2921" s="3">
        <f>MIN(Inputs!$B$2, (Inputs!$B$8 - I2921)/Inputs!$B$9)</f>
        <v>0</v>
      </c>
      <c r="L2921" s="3">
        <f>MAX(MIN(Inputs!$B$2, I2921*Inputs!$B$10, Inputs!$B$8*Inputs!$B$4 - J2921), 0)</f>
        <v>170</v>
      </c>
      <c r="M2921" s="3">
        <f t="shared" si="408"/>
        <v>0</v>
      </c>
      <c r="N2921" s="3">
        <f t="shared" si="409"/>
        <v>0</v>
      </c>
      <c r="O2921" s="3">
        <f>IF(H2921="Reg", MIN(Inputs!$B$2, I2921*Inputs!$B$10, (Inputs!$B$8-I2921)/Inputs!$B$9), 0)</f>
        <v>0</v>
      </c>
      <c r="P2921" s="3">
        <f t="shared" si="410"/>
        <v>0</v>
      </c>
      <c r="Q2921" s="3">
        <f t="shared" si="411"/>
        <v>0</v>
      </c>
      <c r="R2921" s="3">
        <f>I2921 + M2921*Inputs!$B$9 - N2921/Inputs!$B$10</f>
        <v>340</v>
      </c>
    </row>
    <row r="2922" spans="1:18" x14ac:dyDescent="0.3">
      <c r="A2922" s="4">
        <v>46144.666666666657</v>
      </c>
      <c r="B2922" s="3">
        <v>24.797499999999999</v>
      </c>
      <c r="C2922" s="3">
        <v>4.1399999999999997</v>
      </c>
      <c r="D2922" s="3">
        <f t="shared" si="405"/>
        <v>31.570104166666667</v>
      </c>
      <c r="E2922" s="3">
        <f>MAX(B2922 - D2922/Inputs!$B$5, 0)</f>
        <v>0</v>
      </c>
      <c r="F2922" s="3">
        <f>MAX(D2922*Inputs!$B$5 - B2922, 0)</f>
        <v>2.9841916666666677</v>
      </c>
      <c r="G2922" s="3">
        <f t="shared" si="406"/>
        <v>4.1399999999999997</v>
      </c>
      <c r="H2922" t="str">
        <f t="shared" si="407"/>
        <v>Reg</v>
      </c>
      <c r="I2922" s="3">
        <f t="shared" si="412"/>
        <v>340</v>
      </c>
      <c r="J2922" s="3">
        <f t="shared" si="413"/>
        <v>0</v>
      </c>
      <c r="K2922" s="3">
        <f>MIN(Inputs!$B$2, (Inputs!$B$8 - I2922)/Inputs!$B$9)</f>
        <v>0</v>
      </c>
      <c r="L2922" s="3">
        <f>MAX(MIN(Inputs!$B$2, I2922*Inputs!$B$10, Inputs!$B$8*Inputs!$B$4 - J2922), 0)</f>
        <v>170</v>
      </c>
      <c r="M2922" s="3">
        <f t="shared" si="408"/>
        <v>0</v>
      </c>
      <c r="N2922" s="3">
        <f t="shared" si="409"/>
        <v>0</v>
      </c>
      <c r="O2922" s="3">
        <f>IF(H2922="Reg", MIN(Inputs!$B$2, I2922*Inputs!$B$10, (Inputs!$B$8-I2922)/Inputs!$B$9), 0)</f>
        <v>0</v>
      </c>
      <c r="P2922" s="3">
        <f t="shared" si="410"/>
        <v>0</v>
      </c>
      <c r="Q2922" s="3">
        <f t="shared" si="411"/>
        <v>0</v>
      </c>
      <c r="R2922" s="3">
        <f>I2922 + M2922*Inputs!$B$9 - N2922/Inputs!$B$10</f>
        <v>340</v>
      </c>
    </row>
    <row r="2923" spans="1:18" x14ac:dyDescent="0.3">
      <c r="A2923" s="4">
        <v>46144.708333333343</v>
      </c>
      <c r="B2923" s="3">
        <v>23.267500000000002</v>
      </c>
      <c r="C2923" s="3">
        <v>4.1399999999999997</v>
      </c>
      <c r="D2923" s="3">
        <f t="shared" si="405"/>
        <v>31.570104166666667</v>
      </c>
      <c r="E2923" s="3">
        <f>MAX(B2923 - D2923/Inputs!$B$5, 0)</f>
        <v>0</v>
      </c>
      <c r="F2923" s="3">
        <f>MAX(D2923*Inputs!$B$5 - B2923, 0)</f>
        <v>4.5141916666666653</v>
      </c>
      <c r="G2923" s="3">
        <f t="shared" si="406"/>
        <v>4.1399999999999997</v>
      </c>
      <c r="H2923" t="str">
        <f t="shared" si="407"/>
        <v>Charge</v>
      </c>
      <c r="I2923" s="3">
        <f t="shared" si="412"/>
        <v>340</v>
      </c>
      <c r="J2923" s="3">
        <f t="shared" si="413"/>
        <v>0</v>
      </c>
      <c r="K2923" s="3">
        <f>MIN(Inputs!$B$2, (Inputs!$B$8 - I2923)/Inputs!$B$9)</f>
        <v>0</v>
      </c>
      <c r="L2923" s="3">
        <f>MAX(MIN(Inputs!$B$2, I2923*Inputs!$B$10, Inputs!$B$8*Inputs!$B$4 - J2923), 0)</f>
        <v>170</v>
      </c>
      <c r="M2923" s="3">
        <f t="shared" si="408"/>
        <v>0</v>
      </c>
      <c r="N2923" s="3">
        <f t="shared" si="409"/>
        <v>0</v>
      </c>
      <c r="O2923" s="3">
        <f>IF(H2923="Reg", MIN(Inputs!$B$2, I2923*Inputs!$B$10, (Inputs!$B$8-I2923)/Inputs!$B$9), 0)</f>
        <v>0</v>
      </c>
      <c r="P2923" s="3">
        <f t="shared" si="410"/>
        <v>0</v>
      </c>
      <c r="Q2923" s="3">
        <f t="shared" si="411"/>
        <v>0</v>
      </c>
      <c r="R2923" s="3">
        <f>I2923 + M2923*Inputs!$B$9 - N2923/Inputs!$B$10</f>
        <v>340</v>
      </c>
    </row>
    <row r="2924" spans="1:18" x14ac:dyDescent="0.3">
      <c r="A2924" s="4">
        <v>46144.75</v>
      </c>
      <c r="B2924" s="3">
        <v>27.839999999999996</v>
      </c>
      <c r="C2924" s="3">
        <v>1.5</v>
      </c>
      <c r="D2924" s="3">
        <f t="shared" si="405"/>
        <v>31.570104166666667</v>
      </c>
      <c r="E2924" s="3">
        <f>MAX(B2924 - D2924/Inputs!$B$5, 0)</f>
        <v>0</v>
      </c>
      <c r="F2924" s="3">
        <f>MAX(D2924*Inputs!$B$5 - B2924, 0)</f>
        <v>0</v>
      </c>
      <c r="G2924" s="3">
        <f t="shared" si="406"/>
        <v>1.5</v>
      </c>
      <c r="H2924" t="str">
        <f t="shared" si="407"/>
        <v>Reg</v>
      </c>
      <c r="I2924" s="3">
        <f t="shared" si="412"/>
        <v>340</v>
      </c>
      <c r="J2924" s="3">
        <f t="shared" si="413"/>
        <v>0</v>
      </c>
      <c r="K2924" s="3">
        <f>MIN(Inputs!$B$2, (Inputs!$B$8 - I2924)/Inputs!$B$9)</f>
        <v>0</v>
      </c>
      <c r="L2924" s="3">
        <f>MAX(MIN(Inputs!$B$2, I2924*Inputs!$B$10, Inputs!$B$8*Inputs!$B$4 - J2924), 0)</f>
        <v>170</v>
      </c>
      <c r="M2924" s="3">
        <f t="shared" si="408"/>
        <v>0</v>
      </c>
      <c r="N2924" s="3">
        <f t="shared" si="409"/>
        <v>0</v>
      </c>
      <c r="O2924" s="3">
        <f>IF(H2924="Reg", MIN(Inputs!$B$2, I2924*Inputs!$B$10, (Inputs!$B$8-I2924)/Inputs!$B$9), 0)</f>
        <v>0</v>
      </c>
      <c r="P2924" s="3">
        <f t="shared" si="410"/>
        <v>0</v>
      </c>
      <c r="Q2924" s="3">
        <f t="shared" si="411"/>
        <v>0</v>
      </c>
      <c r="R2924" s="3">
        <f>I2924 + M2924*Inputs!$B$9 - N2924/Inputs!$B$10</f>
        <v>340</v>
      </c>
    </row>
    <row r="2925" spans="1:18" x14ac:dyDescent="0.3">
      <c r="A2925" s="4">
        <v>46144.791666666657</v>
      </c>
      <c r="B2925" s="3">
        <v>55.037500000000001</v>
      </c>
      <c r="C2925" s="3">
        <v>11.23</v>
      </c>
      <c r="D2925" s="3">
        <f t="shared" si="405"/>
        <v>31.570104166666667</v>
      </c>
      <c r="E2925" s="3">
        <f>MAX(B2925 - D2925/Inputs!$B$5, 0)</f>
        <v>19.162381628787877</v>
      </c>
      <c r="F2925" s="3">
        <f>MAX(D2925*Inputs!$B$5 - B2925, 0)</f>
        <v>0</v>
      </c>
      <c r="G2925" s="3">
        <f t="shared" si="406"/>
        <v>11.23</v>
      </c>
      <c r="H2925" t="str">
        <f t="shared" si="407"/>
        <v>Discharge</v>
      </c>
      <c r="I2925" s="3">
        <f t="shared" si="412"/>
        <v>340</v>
      </c>
      <c r="J2925" s="3">
        <f t="shared" si="413"/>
        <v>0</v>
      </c>
      <c r="K2925" s="3">
        <f>MIN(Inputs!$B$2, (Inputs!$B$8 - I2925)/Inputs!$B$9)</f>
        <v>0</v>
      </c>
      <c r="L2925" s="3">
        <f>MAX(MIN(Inputs!$B$2, I2925*Inputs!$B$10, Inputs!$B$8*Inputs!$B$4 - J2925), 0)</f>
        <v>170</v>
      </c>
      <c r="M2925" s="3">
        <f t="shared" si="408"/>
        <v>0</v>
      </c>
      <c r="N2925" s="3">
        <f t="shared" si="409"/>
        <v>170</v>
      </c>
      <c r="O2925" s="3">
        <f>IF(H2925="Reg", MIN(Inputs!$B$2, I2925*Inputs!$B$10, (Inputs!$B$8-I2925)/Inputs!$B$9), 0)</f>
        <v>0</v>
      </c>
      <c r="P2925" s="3">
        <f t="shared" si="410"/>
        <v>9356.375</v>
      </c>
      <c r="Q2925" s="3">
        <f t="shared" si="411"/>
        <v>0</v>
      </c>
      <c r="R2925" s="3">
        <f>I2925 + M2925*Inputs!$B$9 - N2925/Inputs!$B$10</f>
        <v>158.77939109773115</v>
      </c>
    </row>
    <row r="2926" spans="1:18" x14ac:dyDescent="0.3">
      <c r="A2926" s="4">
        <v>46144.833333333343</v>
      </c>
      <c r="B2926" s="3">
        <v>67.157499999999999</v>
      </c>
      <c r="C2926" s="3">
        <v>13.99</v>
      </c>
      <c r="D2926" s="3">
        <f t="shared" si="405"/>
        <v>31.570104166666667</v>
      </c>
      <c r="E2926" s="3">
        <f>MAX(B2926 - D2926/Inputs!$B$5, 0)</f>
        <v>31.282381628787874</v>
      </c>
      <c r="F2926" s="3">
        <f>MAX(D2926*Inputs!$B$5 - B2926, 0)</f>
        <v>0</v>
      </c>
      <c r="G2926" s="3">
        <f t="shared" si="406"/>
        <v>13.99</v>
      </c>
      <c r="H2926" t="str">
        <f t="shared" si="407"/>
        <v>Discharge</v>
      </c>
      <c r="I2926" s="3">
        <f t="shared" si="412"/>
        <v>158.77939109773115</v>
      </c>
      <c r="J2926" s="3">
        <f t="shared" si="413"/>
        <v>170</v>
      </c>
      <c r="K2926" s="3">
        <f>MIN(Inputs!$B$2, (Inputs!$B$8 - I2926)/Inputs!$B$9)</f>
        <v>170</v>
      </c>
      <c r="L2926" s="3">
        <f>MAX(MIN(Inputs!$B$2, I2926*Inputs!$B$10, Inputs!$B$8*Inputs!$B$4 - J2926), 0)</f>
        <v>148.94827166799323</v>
      </c>
      <c r="M2926" s="3">
        <f t="shared" si="408"/>
        <v>0</v>
      </c>
      <c r="N2926" s="3">
        <f t="shared" si="409"/>
        <v>148.94827166799323</v>
      </c>
      <c r="O2926" s="3">
        <f>IF(H2926="Reg", MIN(Inputs!$B$2, I2926*Inputs!$B$10, (Inputs!$B$8-I2926)/Inputs!$B$9), 0)</f>
        <v>0</v>
      </c>
      <c r="P2926" s="3">
        <f t="shared" si="410"/>
        <v>10002.993554543255</v>
      </c>
      <c r="Q2926" s="3">
        <f t="shared" si="411"/>
        <v>0</v>
      </c>
      <c r="R2926" s="3">
        <f>I2926 + M2926*Inputs!$B$9 - N2926/Inputs!$B$10</f>
        <v>0</v>
      </c>
    </row>
    <row r="2927" spans="1:18" x14ac:dyDescent="0.3">
      <c r="A2927" s="4">
        <v>46144.875</v>
      </c>
      <c r="B2927" s="3">
        <v>60.65</v>
      </c>
      <c r="C2927" s="3">
        <v>1</v>
      </c>
      <c r="D2927" s="3">
        <f t="shared" si="405"/>
        <v>31.570104166666667</v>
      </c>
      <c r="E2927" s="3">
        <f>MAX(B2927 - D2927/Inputs!$B$5, 0)</f>
        <v>24.774881628787874</v>
      </c>
      <c r="F2927" s="3">
        <f>MAX(D2927*Inputs!$B$5 - B2927, 0)</f>
        <v>0</v>
      </c>
      <c r="G2927" s="3">
        <f t="shared" si="406"/>
        <v>1</v>
      </c>
      <c r="H2927" t="str">
        <f t="shared" si="407"/>
        <v>Discharge</v>
      </c>
      <c r="I2927" s="3">
        <f t="shared" si="412"/>
        <v>0</v>
      </c>
      <c r="J2927" s="3">
        <f t="shared" si="413"/>
        <v>318.94827166799325</v>
      </c>
      <c r="K2927" s="3">
        <f>MIN(Inputs!$B$2, (Inputs!$B$8 - I2927)/Inputs!$B$9)</f>
        <v>170</v>
      </c>
      <c r="L2927" s="3">
        <f>MAX(MIN(Inputs!$B$2, I2927*Inputs!$B$10, Inputs!$B$8*Inputs!$B$4 - J2927), 0)</f>
        <v>0</v>
      </c>
      <c r="M2927" s="3">
        <f t="shared" si="408"/>
        <v>0</v>
      </c>
      <c r="N2927" s="3">
        <f t="shared" si="409"/>
        <v>0</v>
      </c>
      <c r="O2927" s="3">
        <f>IF(H2927="Reg", MIN(Inputs!$B$2, I2927*Inputs!$B$10, (Inputs!$B$8-I2927)/Inputs!$B$9), 0)</f>
        <v>0</v>
      </c>
      <c r="P2927" s="3">
        <f t="shared" si="410"/>
        <v>0</v>
      </c>
      <c r="Q2927" s="3">
        <f t="shared" si="411"/>
        <v>0</v>
      </c>
      <c r="R2927" s="3">
        <f>I2927 + M2927*Inputs!$B$9 - N2927/Inputs!$B$10</f>
        <v>0</v>
      </c>
    </row>
    <row r="2928" spans="1:18" x14ac:dyDescent="0.3">
      <c r="A2928" s="4">
        <v>46144.916666666657</v>
      </c>
      <c r="B2928" s="3">
        <v>42.064999999999998</v>
      </c>
      <c r="C2928" s="3">
        <v>2.48</v>
      </c>
      <c r="D2928" s="3">
        <f t="shared" si="405"/>
        <v>31.570104166666667</v>
      </c>
      <c r="E2928" s="3">
        <f>MAX(B2928 - D2928/Inputs!$B$5, 0)</f>
        <v>6.1898816287878731</v>
      </c>
      <c r="F2928" s="3">
        <f>MAX(D2928*Inputs!$B$5 - B2928, 0)</f>
        <v>0</v>
      </c>
      <c r="G2928" s="3">
        <f t="shared" si="406"/>
        <v>2.48</v>
      </c>
      <c r="H2928" t="str">
        <f t="shared" si="407"/>
        <v>Discharge</v>
      </c>
      <c r="I2928" s="3">
        <f t="shared" si="412"/>
        <v>0</v>
      </c>
      <c r="J2928" s="3">
        <f t="shared" si="413"/>
        <v>318.94827166799325</v>
      </c>
      <c r="K2928" s="3">
        <f>MIN(Inputs!$B$2, (Inputs!$B$8 - I2928)/Inputs!$B$9)</f>
        <v>170</v>
      </c>
      <c r="L2928" s="3">
        <f>MAX(MIN(Inputs!$B$2, I2928*Inputs!$B$10, Inputs!$B$8*Inputs!$B$4 - J2928), 0)</f>
        <v>0</v>
      </c>
      <c r="M2928" s="3">
        <f t="shared" si="408"/>
        <v>0</v>
      </c>
      <c r="N2928" s="3">
        <f t="shared" si="409"/>
        <v>0</v>
      </c>
      <c r="O2928" s="3">
        <f>IF(H2928="Reg", MIN(Inputs!$B$2, I2928*Inputs!$B$10, (Inputs!$B$8-I2928)/Inputs!$B$9), 0)</f>
        <v>0</v>
      </c>
      <c r="P2928" s="3">
        <f t="shared" si="410"/>
        <v>0</v>
      </c>
      <c r="Q2928" s="3">
        <f t="shared" si="411"/>
        <v>0</v>
      </c>
      <c r="R2928" s="3">
        <f>I2928 + M2928*Inputs!$B$9 - N2928/Inputs!$B$10</f>
        <v>0</v>
      </c>
    </row>
    <row r="2929" spans="1:18" x14ac:dyDescent="0.3">
      <c r="A2929" s="4">
        <v>46144.958333333343</v>
      </c>
      <c r="B2929" s="3">
        <v>38.284999999999997</v>
      </c>
      <c r="C2929" s="3">
        <v>0.06</v>
      </c>
      <c r="D2929" s="3">
        <f t="shared" si="405"/>
        <v>31.570104166666667</v>
      </c>
      <c r="E2929" s="3">
        <f>MAX(B2929 - D2929/Inputs!$B$5, 0)</f>
        <v>2.4098816287878719</v>
      </c>
      <c r="F2929" s="3">
        <f>MAX(D2929*Inputs!$B$5 - B2929, 0)</f>
        <v>0</v>
      </c>
      <c r="G2929" s="3">
        <f t="shared" si="406"/>
        <v>0.06</v>
      </c>
      <c r="H2929" t="str">
        <f t="shared" si="407"/>
        <v>Discharge</v>
      </c>
      <c r="I2929" s="3">
        <f t="shared" si="412"/>
        <v>0</v>
      </c>
      <c r="J2929" s="3">
        <f t="shared" si="413"/>
        <v>318.94827166799325</v>
      </c>
      <c r="K2929" s="3">
        <f>MIN(Inputs!$B$2, (Inputs!$B$8 - I2929)/Inputs!$B$9)</f>
        <v>170</v>
      </c>
      <c r="L2929" s="3">
        <f>MAX(MIN(Inputs!$B$2, I2929*Inputs!$B$10, Inputs!$B$8*Inputs!$B$4 - J2929), 0)</f>
        <v>0</v>
      </c>
      <c r="M2929" s="3">
        <f t="shared" si="408"/>
        <v>0</v>
      </c>
      <c r="N2929" s="3">
        <f t="shared" si="409"/>
        <v>0</v>
      </c>
      <c r="O2929" s="3">
        <f>IF(H2929="Reg", MIN(Inputs!$B$2, I2929*Inputs!$B$10, (Inputs!$B$8-I2929)/Inputs!$B$9), 0)</f>
        <v>0</v>
      </c>
      <c r="P2929" s="3">
        <f t="shared" si="410"/>
        <v>0</v>
      </c>
      <c r="Q2929" s="3">
        <f t="shared" si="411"/>
        <v>0</v>
      </c>
      <c r="R2929" s="3">
        <f>I2929 + M2929*Inputs!$B$9 - N2929/Inputs!$B$10</f>
        <v>0</v>
      </c>
    </row>
    <row r="2930" spans="1:18" x14ac:dyDescent="0.3">
      <c r="A2930" s="4">
        <v>46145</v>
      </c>
      <c r="B2930" s="3">
        <v>31.027499999999996</v>
      </c>
      <c r="C2930" s="3">
        <v>7.0000000000000007E-2</v>
      </c>
      <c r="D2930" s="3">
        <f t="shared" si="405"/>
        <v>27.681458333333335</v>
      </c>
      <c r="E2930" s="3">
        <f>MAX(B2930 - D2930/Inputs!$B$5, 0)</f>
        <v>0</v>
      </c>
      <c r="F2930" s="3">
        <f>MAX(D2930*Inputs!$B$5 - B2930, 0)</f>
        <v>0</v>
      </c>
      <c r="G2930" s="3">
        <f t="shared" si="406"/>
        <v>7.0000000000000007E-2</v>
      </c>
      <c r="H2930" t="str">
        <f t="shared" si="407"/>
        <v>Reg</v>
      </c>
      <c r="I2930" s="3">
        <f t="shared" si="412"/>
        <v>0</v>
      </c>
      <c r="J2930" s="3">
        <f t="shared" si="413"/>
        <v>0</v>
      </c>
      <c r="K2930" s="3">
        <f>MIN(Inputs!$B$2, (Inputs!$B$8 - I2930)/Inputs!$B$9)</f>
        <v>170</v>
      </c>
      <c r="L2930" s="3">
        <f>MAX(MIN(Inputs!$B$2, I2930*Inputs!$B$10, Inputs!$B$8*Inputs!$B$4 - J2930), 0)</f>
        <v>0</v>
      </c>
      <c r="M2930" s="3">
        <f t="shared" si="408"/>
        <v>0</v>
      </c>
      <c r="N2930" s="3">
        <f t="shared" si="409"/>
        <v>0</v>
      </c>
      <c r="O2930" s="3">
        <f>IF(H2930="Reg", MIN(Inputs!$B$2, I2930*Inputs!$B$10, (Inputs!$B$8-I2930)/Inputs!$B$9), 0)</f>
        <v>0</v>
      </c>
      <c r="P2930" s="3">
        <f t="shared" si="410"/>
        <v>0</v>
      </c>
      <c r="Q2930" s="3">
        <f t="shared" si="411"/>
        <v>0</v>
      </c>
      <c r="R2930" s="3">
        <f>I2930 + M2930*Inputs!$B$9 - N2930/Inputs!$B$10</f>
        <v>0</v>
      </c>
    </row>
    <row r="2931" spans="1:18" x14ac:dyDescent="0.3">
      <c r="A2931" s="4">
        <v>46145.041666666657</v>
      </c>
      <c r="B2931" s="3">
        <v>29.9725</v>
      </c>
      <c r="C2931" s="3">
        <v>0.44</v>
      </c>
      <c r="D2931" s="3">
        <f t="shared" si="405"/>
        <v>27.681458333333335</v>
      </c>
      <c r="E2931" s="3">
        <f>MAX(B2931 - D2931/Inputs!$B$5, 0)</f>
        <v>0</v>
      </c>
      <c r="F2931" s="3">
        <f>MAX(D2931*Inputs!$B$5 - B2931, 0)</f>
        <v>0</v>
      </c>
      <c r="G2931" s="3">
        <f t="shared" si="406"/>
        <v>0.44</v>
      </c>
      <c r="H2931" t="str">
        <f t="shared" si="407"/>
        <v>Reg</v>
      </c>
      <c r="I2931" s="3">
        <f t="shared" si="412"/>
        <v>0</v>
      </c>
      <c r="J2931" s="3">
        <f t="shared" si="413"/>
        <v>0</v>
      </c>
      <c r="K2931" s="3">
        <f>MIN(Inputs!$B$2, (Inputs!$B$8 - I2931)/Inputs!$B$9)</f>
        <v>170</v>
      </c>
      <c r="L2931" s="3">
        <f>MAX(MIN(Inputs!$B$2, I2931*Inputs!$B$10, Inputs!$B$8*Inputs!$B$4 - J2931), 0)</f>
        <v>0</v>
      </c>
      <c r="M2931" s="3">
        <f t="shared" si="408"/>
        <v>0</v>
      </c>
      <c r="N2931" s="3">
        <f t="shared" si="409"/>
        <v>0</v>
      </c>
      <c r="O2931" s="3">
        <f>IF(H2931="Reg", MIN(Inputs!$B$2, I2931*Inputs!$B$10, (Inputs!$B$8-I2931)/Inputs!$B$9), 0)</f>
        <v>0</v>
      </c>
      <c r="P2931" s="3">
        <f t="shared" si="410"/>
        <v>0</v>
      </c>
      <c r="Q2931" s="3">
        <f t="shared" si="411"/>
        <v>0</v>
      </c>
      <c r="R2931" s="3">
        <f>I2931 + M2931*Inputs!$B$9 - N2931/Inputs!$B$10</f>
        <v>0</v>
      </c>
    </row>
    <row r="2932" spans="1:18" x14ac:dyDescent="0.3">
      <c r="A2932" s="4">
        <v>46145.083333333343</v>
      </c>
      <c r="B2932" s="3">
        <v>29.572499999999998</v>
      </c>
      <c r="C2932" s="3">
        <v>0.06</v>
      </c>
      <c r="D2932" s="3">
        <f t="shared" si="405"/>
        <v>27.681458333333335</v>
      </c>
      <c r="E2932" s="3">
        <f>MAX(B2932 - D2932/Inputs!$B$5, 0)</f>
        <v>0</v>
      </c>
      <c r="F2932" s="3">
        <f>MAX(D2932*Inputs!$B$5 - B2932, 0)</f>
        <v>0</v>
      </c>
      <c r="G2932" s="3">
        <f t="shared" si="406"/>
        <v>0.06</v>
      </c>
      <c r="H2932" t="str">
        <f t="shared" si="407"/>
        <v>Reg</v>
      </c>
      <c r="I2932" s="3">
        <f t="shared" si="412"/>
        <v>0</v>
      </c>
      <c r="J2932" s="3">
        <f t="shared" si="413"/>
        <v>0</v>
      </c>
      <c r="K2932" s="3">
        <f>MIN(Inputs!$B$2, (Inputs!$B$8 - I2932)/Inputs!$B$9)</f>
        <v>170</v>
      </c>
      <c r="L2932" s="3">
        <f>MAX(MIN(Inputs!$B$2, I2932*Inputs!$B$10, Inputs!$B$8*Inputs!$B$4 - J2932), 0)</f>
        <v>0</v>
      </c>
      <c r="M2932" s="3">
        <f t="shared" si="408"/>
        <v>0</v>
      </c>
      <c r="N2932" s="3">
        <f t="shared" si="409"/>
        <v>0</v>
      </c>
      <c r="O2932" s="3">
        <f>IF(H2932="Reg", MIN(Inputs!$B$2, I2932*Inputs!$B$10, (Inputs!$B$8-I2932)/Inputs!$B$9), 0)</f>
        <v>0</v>
      </c>
      <c r="P2932" s="3">
        <f t="shared" si="410"/>
        <v>0</v>
      </c>
      <c r="Q2932" s="3">
        <f t="shared" si="411"/>
        <v>0</v>
      </c>
      <c r="R2932" s="3">
        <f>I2932 + M2932*Inputs!$B$9 - N2932/Inputs!$B$10</f>
        <v>0</v>
      </c>
    </row>
    <row r="2933" spans="1:18" x14ac:dyDescent="0.3">
      <c r="A2933" s="4">
        <v>46145.125</v>
      </c>
      <c r="B2933" s="3">
        <v>27.682499999999997</v>
      </c>
      <c r="C2933" s="3">
        <v>0.44</v>
      </c>
      <c r="D2933" s="3">
        <f t="shared" si="405"/>
        <v>27.681458333333335</v>
      </c>
      <c r="E2933" s="3">
        <f>MAX(B2933 - D2933/Inputs!$B$5, 0)</f>
        <v>0</v>
      </c>
      <c r="F2933" s="3">
        <f>MAX(D2933*Inputs!$B$5 - B2933, 0)</f>
        <v>0</v>
      </c>
      <c r="G2933" s="3">
        <f t="shared" si="406"/>
        <v>0.44</v>
      </c>
      <c r="H2933" t="str">
        <f t="shared" si="407"/>
        <v>Reg</v>
      </c>
      <c r="I2933" s="3">
        <f t="shared" si="412"/>
        <v>0</v>
      </c>
      <c r="J2933" s="3">
        <f t="shared" si="413"/>
        <v>0</v>
      </c>
      <c r="K2933" s="3">
        <f>MIN(Inputs!$B$2, (Inputs!$B$8 - I2933)/Inputs!$B$9)</f>
        <v>170</v>
      </c>
      <c r="L2933" s="3">
        <f>MAX(MIN(Inputs!$B$2, I2933*Inputs!$B$10, Inputs!$B$8*Inputs!$B$4 - J2933), 0)</f>
        <v>0</v>
      </c>
      <c r="M2933" s="3">
        <f t="shared" si="408"/>
        <v>0</v>
      </c>
      <c r="N2933" s="3">
        <f t="shared" si="409"/>
        <v>0</v>
      </c>
      <c r="O2933" s="3">
        <f>IF(H2933="Reg", MIN(Inputs!$B$2, I2933*Inputs!$B$10, (Inputs!$B$8-I2933)/Inputs!$B$9), 0)</f>
        <v>0</v>
      </c>
      <c r="P2933" s="3">
        <f t="shared" si="410"/>
        <v>0</v>
      </c>
      <c r="Q2933" s="3">
        <f t="shared" si="411"/>
        <v>0</v>
      </c>
      <c r="R2933" s="3">
        <f>I2933 + M2933*Inputs!$B$9 - N2933/Inputs!$B$10</f>
        <v>0</v>
      </c>
    </row>
    <row r="2934" spans="1:18" x14ac:dyDescent="0.3">
      <c r="A2934" s="4">
        <v>46145.166666666657</v>
      </c>
      <c r="B2934" s="3">
        <v>26.77</v>
      </c>
      <c r="C2934" s="3">
        <v>0.06</v>
      </c>
      <c r="D2934" s="3">
        <f t="shared" si="405"/>
        <v>27.681458333333335</v>
      </c>
      <c r="E2934" s="3">
        <f>MAX(B2934 - D2934/Inputs!$B$5, 0)</f>
        <v>0</v>
      </c>
      <c r="F2934" s="3">
        <f>MAX(D2934*Inputs!$B$5 - B2934, 0)</f>
        <v>0</v>
      </c>
      <c r="G2934" s="3">
        <f t="shared" si="406"/>
        <v>0.06</v>
      </c>
      <c r="H2934" t="str">
        <f t="shared" si="407"/>
        <v>Reg</v>
      </c>
      <c r="I2934" s="3">
        <f t="shared" si="412"/>
        <v>0</v>
      </c>
      <c r="J2934" s="3">
        <f t="shared" si="413"/>
        <v>0</v>
      </c>
      <c r="K2934" s="3">
        <f>MIN(Inputs!$B$2, (Inputs!$B$8 - I2934)/Inputs!$B$9)</f>
        <v>170</v>
      </c>
      <c r="L2934" s="3">
        <f>MAX(MIN(Inputs!$B$2, I2934*Inputs!$B$10, Inputs!$B$8*Inputs!$B$4 - J2934), 0)</f>
        <v>0</v>
      </c>
      <c r="M2934" s="3">
        <f t="shared" si="408"/>
        <v>0</v>
      </c>
      <c r="N2934" s="3">
        <f t="shared" si="409"/>
        <v>0</v>
      </c>
      <c r="O2934" s="3">
        <f>IF(H2934="Reg", MIN(Inputs!$B$2, I2934*Inputs!$B$10, (Inputs!$B$8-I2934)/Inputs!$B$9), 0)</f>
        <v>0</v>
      </c>
      <c r="P2934" s="3">
        <f t="shared" si="410"/>
        <v>0</v>
      </c>
      <c r="Q2934" s="3">
        <f t="shared" si="411"/>
        <v>0</v>
      </c>
      <c r="R2934" s="3">
        <f>I2934 + M2934*Inputs!$B$9 - N2934/Inputs!$B$10</f>
        <v>0</v>
      </c>
    </row>
    <row r="2935" spans="1:18" x14ac:dyDescent="0.3">
      <c r="A2935" s="4">
        <v>46145.208333333343</v>
      </c>
      <c r="B2935" s="3">
        <v>27.555</v>
      </c>
      <c r="C2935" s="3">
        <v>1</v>
      </c>
      <c r="D2935" s="3">
        <f t="shared" si="405"/>
        <v>27.681458333333335</v>
      </c>
      <c r="E2935" s="3">
        <f>MAX(B2935 - D2935/Inputs!$B$5, 0)</f>
        <v>0</v>
      </c>
      <c r="F2935" s="3">
        <f>MAX(D2935*Inputs!$B$5 - B2935, 0)</f>
        <v>0</v>
      </c>
      <c r="G2935" s="3">
        <f t="shared" si="406"/>
        <v>1</v>
      </c>
      <c r="H2935" t="str">
        <f t="shared" si="407"/>
        <v>Reg</v>
      </c>
      <c r="I2935" s="3">
        <f t="shared" si="412"/>
        <v>0</v>
      </c>
      <c r="J2935" s="3">
        <f t="shared" si="413"/>
        <v>0</v>
      </c>
      <c r="K2935" s="3">
        <f>MIN(Inputs!$B$2, (Inputs!$B$8 - I2935)/Inputs!$B$9)</f>
        <v>170</v>
      </c>
      <c r="L2935" s="3">
        <f>MAX(MIN(Inputs!$B$2, I2935*Inputs!$B$10, Inputs!$B$8*Inputs!$B$4 - J2935), 0)</f>
        <v>0</v>
      </c>
      <c r="M2935" s="3">
        <f t="shared" si="408"/>
        <v>0</v>
      </c>
      <c r="N2935" s="3">
        <f t="shared" si="409"/>
        <v>0</v>
      </c>
      <c r="O2935" s="3">
        <f>IF(H2935="Reg", MIN(Inputs!$B$2, I2935*Inputs!$B$10, (Inputs!$B$8-I2935)/Inputs!$B$9), 0)</f>
        <v>0</v>
      </c>
      <c r="P2935" s="3">
        <f t="shared" si="410"/>
        <v>0</v>
      </c>
      <c r="Q2935" s="3">
        <f t="shared" si="411"/>
        <v>0</v>
      </c>
      <c r="R2935" s="3">
        <f>I2935 + M2935*Inputs!$B$9 - N2935/Inputs!$B$10</f>
        <v>0</v>
      </c>
    </row>
    <row r="2936" spans="1:18" x14ac:dyDescent="0.3">
      <c r="A2936" s="4">
        <v>46145.25</v>
      </c>
      <c r="B2936" s="3">
        <v>27.267499999999998</v>
      </c>
      <c r="C2936" s="3">
        <v>8</v>
      </c>
      <c r="D2936" s="3">
        <f t="shared" si="405"/>
        <v>27.681458333333335</v>
      </c>
      <c r="E2936" s="3">
        <f>MAX(B2936 - D2936/Inputs!$B$5, 0)</f>
        <v>0</v>
      </c>
      <c r="F2936" s="3">
        <f>MAX(D2936*Inputs!$B$5 - B2936, 0)</f>
        <v>0</v>
      </c>
      <c r="G2936" s="3">
        <f t="shared" si="406"/>
        <v>8</v>
      </c>
      <c r="H2936" t="str">
        <f t="shared" si="407"/>
        <v>Reg</v>
      </c>
      <c r="I2936" s="3">
        <f t="shared" si="412"/>
        <v>0</v>
      </c>
      <c r="J2936" s="3">
        <f t="shared" si="413"/>
        <v>0</v>
      </c>
      <c r="K2936" s="3">
        <f>MIN(Inputs!$B$2, (Inputs!$B$8 - I2936)/Inputs!$B$9)</f>
        <v>170</v>
      </c>
      <c r="L2936" s="3">
        <f>MAX(MIN(Inputs!$B$2, I2936*Inputs!$B$10, Inputs!$B$8*Inputs!$B$4 - J2936), 0)</f>
        <v>0</v>
      </c>
      <c r="M2936" s="3">
        <f t="shared" si="408"/>
        <v>0</v>
      </c>
      <c r="N2936" s="3">
        <f t="shared" si="409"/>
        <v>0</v>
      </c>
      <c r="O2936" s="3">
        <f>IF(H2936="Reg", MIN(Inputs!$B$2, I2936*Inputs!$B$10, (Inputs!$B$8-I2936)/Inputs!$B$9), 0)</f>
        <v>0</v>
      </c>
      <c r="P2936" s="3">
        <f t="shared" si="410"/>
        <v>0</v>
      </c>
      <c r="Q2936" s="3">
        <f t="shared" si="411"/>
        <v>0</v>
      </c>
      <c r="R2936" s="3">
        <f>I2936 + M2936*Inputs!$B$9 - N2936/Inputs!$B$10</f>
        <v>0</v>
      </c>
    </row>
    <row r="2937" spans="1:18" x14ac:dyDescent="0.3">
      <c r="A2937" s="4">
        <v>46145.291666666657</v>
      </c>
      <c r="B2937" s="3">
        <v>27.104999999999997</v>
      </c>
      <c r="C2937" s="3">
        <v>6.78</v>
      </c>
      <c r="D2937" s="3">
        <f t="shared" si="405"/>
        <v>27.681458333333335</v>
      </c>
      <c r="E2937" s="3">
        <f>MAX(B2937 - D2937/Inputs!$B$5, 0)</f>
        <v>0</v>
      </c>
      <c r="F2937" s="3">
        <f>MAX(D2937*Inputs!$B$5 - B2937, 0)</f>
        <v>0</v>
      </c>
      <c r="G2937" s="3">
        <f t="shared" si="406"/>
        <v>6.78</v>
      </c>
      <c r="H2937" t="str">
        <f t="shared" si="407"/>
        <v>Reg</v>
      </c>
      <c r="I2937" s="3">
        <f t="shared" si="412"/>
        <v>0</v>
      </c>
      <c r="J2937" s="3">
        <f t="shared" si="413"/>
        <v>0</v>
      </c>
      <c r="K2937" s="3">
        <f>MIN(Inputs!$B$2, (Inputs!$B$8 - I2937)/Inputs!$B$9)</f>
        <v>170</v>
      </c>
      <c r="L2937" s="3">
        <f>MAX(MIN(Inputs!$B$2, I2937*Inputs!$B$10, Inputs!$B$8*Inputs!$B$4 - J2937), 0)</f>
        <v>0</v>
      </c>
      <c r="M2937" s="3">
        <f t="shared" si="408"/>
        <v>0</v>
      </c>
      <c r="N2937" s="3">
        <f t="shared" si="409"/>
        <v>0</v>
      </c>
      <c r="O2937" s="3">
        <f>IF(H2937="Reg", MIN(Inputs!$B$2, I2937*Inputs!$B$10, (Inputs!$B$8-I2937)/Inputs!$B$9), 0)</f>
        <v>0</v>
      </c>
      <c r="P2937" s="3">
        <f t="shared" si="410"/>
        <v>0</v>
      </c>
      <c r="Q2937" s="3">
        <f t="shared" si="411"/>
        <v>0</v>
      </c>
      <c r="R2937" s="3">
        <f>I2937 + M2937*Inputs!$B$9 - N2937/Inputs!$B$10</f>
        <v>0</v>
      </c>
    </row>
    <row r="2938" spans="1:18" x14ac:dyDescent="0.3">
      <c r="A2938" s="4">
        <v>46145.333333333343</v>
      </c>
      <c r="B2938" s="3">
        <v>26.172500000000003</v>
      </c>
      <c r="C2938" s="3">
        <v>3.88</v>
      </c>
      <c r="D2938" s="3">
        <f t="shared" si="405"/>
        <v>27.681458333333335</v>
      </c>
      <c r="E2938" s="3">
        <f>MAX(B2938 - D2938/Inputs!$B$5, 0)</f>
        <v>0</v>
      </c>
      <c r="F2938" s="3">
        <f>MAX(D2938*Inputs!$B$5 - B2938, 0)</f>
        <v>0</v>
      </c>
      <c r="G2938" s="3">
        <f t="shared" si="406"/>
        <v>3.88</v>
      </c>
      <c r="H2938" t="str">
        <f t="shared" si="407"/>
        <v>Reg</v>
      </c>
      <c r="I2938" s="3">
        <f t="shared" si="412"/>
        <v>0</v>
      </c>
      <c r="J2938" s="3">
        <f t="shared" si="413"/>
        <v>0</v>
      </c>
      <c r="K2938" s="3">
        <f>MIN(Inputs!$B$2, (Inputs!$B$8 - I2938)/Inputs!$B$9)</f>
        <v>170</v>
      </c>
      <c r="L2938" s="3">
        <f>MAX(MIN(Inputs!$B$2, I2938*Inputs!$B$10, Inputs!$B$8*Inputs!$B$4 - J2938), 0)</f>
        <v>0</v>
      </c>
      <c r="M2938" s="3">
        <f t="shared" si="408"/>
        <v>0</v>
      </c>
      <c r="N2938" s="3">
        <f t="shared" si="409"/>
        <v>0</v>
      </c>
      <c r="O2938" s="3">
        <f>IF(H2938="Reg", MIN(Inputs!$B$2, I2938*Inputs!$B$10, (Inputs!$B$8-I2938)/Inputs!$B$9), 0)</f>
        <v>0</v>
      </c>
      <c r="P2938" s="3">
        <f t="shared" si="410"/>
        <v>0</v>
      </c>
      <c r="Q2938" s="3">
        <f t="shared" si="411"/>
        <v>0</v>
      </c>
      <c r="R2938" s="3">
        <f>I2938 + M2938*Inputs!$B$9 - N2938/Inputs!$B$10</f>
        <v>0</v>
      </c>
    </row>
    <row r="2939" spans="1:18" x14ac:dyDescent="0.3">
      <c r="A2939" s="4">
        <v>46145.375</v>
      </c>
      <c r="B2939" s="3">
        <v>25.092500000000001</v>
      </c>
      <c r="C2939" s="3">
        <v>3.64</v>
      </c>
      <c r="D2939" s="3">
        <f t="shared" si="405"/>
        <v>27.681458333333335</v>
      </c>
      <c r="E2939" s="3">
        <f>MAX(B2939 - D2939/Inputs!$B$5, 0)</f>
        <v>0</v>
      </c>
      <c r="F2939" s="3">
        <f>MAX(D2939*Inputs!$B$5 - B2939, 0)</f>
        <v>0</v>
      </c>
      <c r="G2939" s="3">
        <f t="shared" si="406"/>
        <v>3.64</v>
      </c>
      <c r="H2939" t="str">
        <f t="shared" si="407"/>
        <v>Reg</v>
      </c>
      <c r="I2939" s="3">
        <f t="shared" si="412"/>
        <v>0</v>
      </c>
      <c r="J2939" s="3">
        <f t="shared" si="413"/>
        <v>0</v>
      </c>
      <c r="K2939" s="3">
        <f>MIN(Inputs!$B$2, (Inputs!$B$8 - I2939)/Inputs!$B$9)</f>
        <v>170</v>
      </c>
      <c r="L2939" s="3">
        <f>MAX(MIN(Inputs!$B$2, I2939*Inputs!$B$10, Inputs!$B$8*Inputs!$B$4 - J2939), 0)</f>
        <v>0</v>
      </c>
      <c r="M2939" s="3">
        <f t="shared" si="408"/>
        <v>0</v>
      </c>
      <c r="N2939" s="3">
        <f t="shared" si="409"/>
        <v>0</v>
      </c>
      <c r="O2939" s="3">
        <f>IF(H2939="Reg", MIN(Inputs!$B$2, I2939*Inputs!$B$10, (Inputs!$B$8-I2939)/Inputs!$B$9), 0)</f>
        <v>0</v>
      </c>
      <c r="P2939" s="3">
        <f t="shared" si="410"/>
        <v>0</v>
      </c>
      <c r="Q2939" s="3">
        <f t="shared" si="411"/>
        <v>0</v>
      </c>
      <c r="R2939" s="3">
        <f>I2939 + M2939*Inputs!$B$9 - N2939/Inputs!$B$10</f>
        <v>0</v>
      </c>
    </row>
    <row r="2940" spans="1:18" x14ac:dyDescent="0.3">
      <c r="A2940" s="4">
        <v>46145.416666666657</v>
      </c>
      <c r="B2940" s="3">
        <v>23.995000000000001</v>
      </c>
      <c r="C2940" s="3">
        <v>1.54</v>
      </c>
      <c r="D2940" s="3">
        <f t="shared" si="405"/>
        <v>27.681458333333335</v>
      </c>
      <c r="E2940" s="3">
        <f>MAX(B2940 - D2940/Inputs!$B$5, 0)</f>
        <v>0</v>
      </c>
      <c r="F2940" s="3">
        <f>MAX(D2940*Inputs!$B$5 - B2940, 0)</f>
        <v>0.36468333333333547</v>
      </c>
      <c r="G2940" s="3">
        <f t="shared" si="406"/>
        <v>1.54</v>
      </c>
      <c r="H2940" t="str">
        <f t="shared" si="407"/>
        <v>Reg</v>
      </c>
      <c r="I2940" s="3">
        <f t="shared" si="412"/>
        <v>0</v>
      </c>
      <c r="J2940" s="3">
        <f t="shared" si="413"/>
        <v>0</v>
      </c>
      <c r="K2940" s="3">
        <f>MIN(Inputs!$B$2, (Inputs!$B$8 - I2940)/Inputs!$B$9)</f>
        <v>170</v>
      </c>
      <c r="L2940" s="3">
        <f>MAX(MIN(Inputs!$B$2, I2940*Inputs!$B$10, Inputs!$B$8*Inputs!$B$4 - J2940), 0)</f>
        <v>0</v>
      </c>
      <c r="M2940" s="3">
        <f t="shared" si="408"/>
        <v>0</v>
      </c>
      <c r="N2940" s="3">
        <f t="shared" si="409"/>
        <v>0</v>
      </c>
      <c r="O2940" s="3">
        <f>IF(H2940="Reg", MIN(Inputs!$B$2, I2940*Inputs!$B$10, (Inputs!$B$8-I2940)/Inputs!$B$9), 0)</f>
        <v>0</v>
      </c>
      <c r="P2940" s="3">
        <f t="shared" si="410"/>
        <v>0</v>
      </c>
      <c r="Q2940" s="3">
        <f t="shared" si="411"/>
        <v>0</v>
      </c>
      <c r="R2940" s="3">
        <f>I2940 + M2940*Inputs!$B$9 - N2940/Inputs!$B$10</f>
        <v>0</v>
      </c>
    </row>
    <row r="2941" spans="1:18" x14ac:dyDescent="0.3">
      <c r="A2941" s="4">
        <v>46145.458333333343</v>
      </c>
      <c r="B2941" s="3">
        <v>21.767500000000002</v>
      </c>
      <c r="C2941" s="3">
        <v>1.1000000000000001</v>
      </c>
      <c r="D2941" s="3">
        <f t="shared" si="405"/>
        <v>27.681458333333335</v>
      </c>
      <c r="E2941" s="3">
        <f>MAX(B2941 - D2941/Inputs!$B$5, 0)</f>
        <v>0</v>
      </c>
      <c r="F2941" s="3">
        <f>MAX(D2941*Inputs!$B$5 - B2941, 0)</f>
        <v>2.5921833333333346</v>
      </c>
      <c r="G2941" s="3">
        <f t="shared" si="406"/>
        <v>1.1000000000000001</v>
      </c>
      <c r="H2941" t="str">
        <f t="shared" si="407"/>
        <v>Charge</v>
      </c>
      <c r="I2941" s="3">
        <f t="shared" si="412"/>
        <v>0</v>
      </c>
      <c r="J2941" s="3">
        <f t="shared" si="413"/>
        <v>0</v>
      </c>
      <c r="K2941" s="3">
        <f>MIN(Inputs!$B$2, (Inputs!$B$8 - I2941)/Inputs!$B$9)</f>
        <v>170</v>
      </c>
      <c r="L2941" s="3">
        <f>MAX(MIN(Inputs!$B$2, I2941*Inputs!$B$10, Inputs!$B$8*Inputs!$B$4 - J2941), 0)</f>
        <v>0</v>
      </c>
      <c r="M2941" s="3">
        <f t="shared" si="408"/>
        <v>170</v>
      </c>
      <c r="N2941" s="3">
        <f t="shared" si="409"/>
        <v>0</v>
      </c>
      <c r="O2941" s="3">
        <f>IF(H2941="Reg", MIN(Inputs!$B$2, I2941*Inputs!$B$10, (Inputs!$B$8-I2941)/Inputs!$B$9), 0)</f>
        <v>0</v>
      </c>
      <c r="P2941" s="3">
        <f t="shared" si="410"/>
        <v>-3700.4750000000004</v>
      </c>
      <c r="Q2941" s="3">
        <f t="shared" si="411"/>
        <v>0</v>
      </c>
      <c r="R2941" s="3">
        <f>I2941 + M2941*Inputs!$B$9 - N2941/Inputs!$B$10</f>
        <v>159.4741358339966</v>
      </c>
    </row>
    <row r="2942" spans="1:18" x14ac:dyDescent="0.3">
      <c r="A2942" s="4">
        <v>46145.5</v>
      </c>
      <c r="B2942" s="3">
        <v>21.192500000000003</v>
      </c>
      <c r="C2942" s="3">
        <v>1</v>
      </c>
      <c r="D2942" s="3">
        <f t="shared" si="405"/>
        <v>27.681458333333335</v>
      </c>
      <c r="E2942" s="3">
        <f>MAX(B2942 - D2942/Inputs!$B$5, 0)</f>
        <v>0</v>
      </c>
      <c r="F2942" s="3">
        <f>MAX(D2942*Inputs!$B$5 - B2942, 0)</f>
        <v>3.1671833333333339</v>
      </c>
      <c r="G2942" s="3">
        <f t="shared" si="406"/>
        <v>1</v>
      </c>
      <c r="H2942" t="str">
        <f t="shared" si="407"/>
        <v>Charge</v>
      </c>
      <c r="I2942" s="3">
        <f t="shared" si="412"/>
        <v>159.4741358339966</v>
      </c>
      <c r="J2942" s="3">
        <f t="shared" si="413"/>
        <v>0</v>
      </c>
      <c r="K2942" s="3">
        <f>MIN(Inputs!$B$2, (Inputs!$B$8 - I2942)/Inputs!$B$9)</f>
        <v>170</v>
      </c>
      <c r="L2942" s="3">
        <f>MAX(MIN(Inputs!$B$2, I2942*Inputs!$B$10, Inputs!$B$8*Inputs!$B$4 - J2942), 0)</f>
        <v>149.6</v>
      </c>
      <c r="M2942" s="3">
        <f t="shared" si="408"/>
        <v>170</v>
      </c>
      <c r="N2942" s="3">
        <f t="shared" si="409"/>
        <v>0</v>
      </c>
      <c r="O2942" s="3">
        <f>IF(H2942="Reg", MIN(Inputs!$B$2, I2942*Inputs!$B$10, (Inputs!$B$8-I2942)/Inputs!$B$9), 0)</f>
        <v>0</v>
      </c>
      <c r="P2942" s="3">
        <f t="shared" si="410"/>
        <v>-3602.7250000000004</v>
      </c>
      <c r="Q2942" s="3">
        <f t="shared" si="411"/>
        <v>0</v>
      </c>
      <c r="R2942" s="3">
        <f>I2942 + M2942*Inputs!$B$9 - N2942/Inputs!$B$10</f>
        <v>318.9482716679932</v>
      </c>
    </row>
    <row r="2943" spans="1:18" x14ac:dyDescent="0.3">
      <c r="A2943" s="4">
        <v>46145.541666666657</v>
      </c>
      <c r="B2943" s="3">
        <v>21.702499999999997</v>
      </c>
      <c r="C2943" s="3">
        <v>1.1299999999999999</v>
      </c>
      <c r="D2943" s="3">
        <f t="shared" si="405"/>
        <v>27.681458333333335</v>
      </c>
      <c r="E2943" s="3">
        <f>MAX(B2943 - D2943/Inputs!$B$5, 0)</f>
        <v>0</v>
      </c>
      <c r="F2943" s="3">
        <f>MAX(D2943*Inputs!$B$5 - B2943, 0)</f>
        <v>2.6571833333333394</v>
      </c>
      <c r="G2943" s="3">
        <f t="shared" si="406"/>
        <v>1.1299999999999999</v>
      </c>
      <c r="H2943" t="str">
        <f t="shared" si="407"/>
        <v>Charge</v>
      </c>
      <c r="I2943" s="3">
        <f t="shared" si="412"/>
        <v>318.9482716679932</v>
      </c>
      <c r="J2943" s="3">
        <f t="shared" si="413"/>
        <v>0</v>
      </c>
      <c r="K2943" s="3">
        <f>MIN(Inputs!$B$2, (Inputs!$B$8 - I2943)/Inputs!$B$9)</f>
        <v>22.44121780453775</v>
      </c>
      <c r="L2943" s="3">
        <f>MAX(MIN(Inputs!$B$2, I2943*Inputs!$B$10, Inputs!$B$8*Inputs!$B$4 - J2943), 0)</f>
        <v>170</v>
      </c>
      <c r="M2943" s="3">
        <f t="shared" si="408"/>
        <v>22.44121780453775</v>
      </c>
      <c r="N2943" s="3">
        <f t="shared" si="409"/>
        <v>0</v>
      </c>
      <c r="O2943" s="3">
        <f>IF(H2943="Reg", MIN(Inputs!$B$2, I2943*Inputs!$B$10, (Inputs!$B$8-I2943)/Inputs!$B$9), 0)</f>
        <v>0</v>
      </c>
      <c r="P2943" s="3">
        <f t="shared" si="410"/>
        <v>-487.03052940298045</v>
      </c>
      <c r="Q2943" s="3">
        <f t="shared" si="411"/>
        <v>0</v>
      </c>
      <c r="R2943" s="3">
        <f>I2943 + M2943*Inputs!$B$9 - N2943/Inputs!$B$10</f>
        <v>340</v>
      </c>
    </row>
    <row r="2944" spans="1:18" x14ac:dyDescent="0.3">
      <c r="A2944" s="4">
        <v>46145.583333333343</v>
      </c>
      <c r="B2944" s="3">
        <v>23.154999999999998</v>
      </c>
      <c r="C2944" s="3">
        <v>1.57</v>
      </c>
      <c r="D2944" s="3">
        <f t="shared" si="405"/>
        <v>27.681458333333335</v>
      </c>
      <c r="E2944" s="3">
        <f>MAX(B2944 - D2944/Inputs!$B$5, 0)</f>
        <v>0</v>
      </c>
      <c r="F2944" s="3">
        <f>MAX(D2944*Inputs!$B$5 - B2944, 0)</f>
        <v>1.2046833333333389</v>
      </c>
      <c r="G2944" s="3">
        <f t="shared" si="406"/>
        <v>1.57</v>
      </c>
      <c r="H2944" t="str">
        <f t="shared" si="407"/>
        <v>Reg</v>
      </c>
      <c r="I2944" s="3">
        <f t="shared" si="412"/>
        <v>340</v>
      </c>
      <c r="J2944" s="3">
        <f t="shared" si="413"/>
        <v>0</v>
      </c>
      <c r="K2944" s="3">
        <f>MIN(Inputs!$B$2, (Inputs!$B$8 - I2944)/Inputs!$B$9)</f>
        <v>0</v>
      </c>
      <c r="L2944" s="3">
        <f>MAX(MIN(Inputs!$B$2, I2944*Inputs!$B$10, Inputs!$B$8*Inputs!$B$4 - J2944), 0)</f>
        <v>170</v>
      </c>
      <c r="M2944" s="3">
        <f t="shared" si="408"/>
        <v>0</v>
      </c>
      <c r="N2944" s="3">
        <f t="shared" si="409"/>
        <v>0</v>
      </c>
      <c r="O2944" s="3">
        <f>IF(H2944="Reg", MIN(Inputs!$B$2, I2944*Inputs!$B$10, (Inputs!$B$8-I2944)/Inputs!$B$9), 0)</f>
        <v>0</v>
      </c>
      <c r="P2944" s="3">
        <f t="shared" si="410"/>
        <v>0</v>
      </c>
      <c r="Q2944" s="3">
        <f t="shared" si="411"/>
        <v>0</v>
      </c>
      <c r="R2944" s="3">
        <f>I2944 + M2944*Inputs!$B$9 - N2944/Inputs!$B$10</f>
        <v>340</v>
      </c>
    </row>
    <row r="2945" spans="1:18" x14ac:dyDescent="0.3">
      <c r="A2945" s="4">
        <v>46145.625</v>
      </c>
      <c r="B2945" s="3">
        <v>23.857500000000002</v>
      </c>
      <c r="C2945" s="3">
        <v>1.25</v>
      </c>
      <c r="D2945" s="3">
        <f t="shared" si="405"/>
        <v>27.681458333333335</v>
      </c>
      <c r="E2945" s="3">
        <f>MAX(B2945 - D2945/Inputs!$B$5, 0)</f>
        <v>0</v>
      </c>
      <c r="F2945" s="3">
        <f>MAX(D2945*Inputs!$B$5 - B2945, 0)</f>
        <v>0.50218333333333476</v>
      </c>
      <c r="G2945" s="3">
        <f t="shared" si="406"/>
        <v>1.25</v>
      </c>
      <c r="H2945" t="str">
        <f t="shared" si="407"/>
        <v>Reg</v>
      </c>
      <c r="I2945" s="3">
        <f t="shared" si="412"/>
        <v>340</v>
      </c>
      <c r="J2945" s="3">
        <f t="shared" si="413"/>
        <v>0</v>
      </c>
      <c r="K2945" s="3">
        <f>MIN(Inputs!$B$2, (Inputs!$B$8 - I2945)/Inputs!$B$9)</f>
        <v>0</v>
      </c>
      <c r="L2945" s="3">
        <f>MAX(MIN(Inputs!$B$2, I2945*Inputs!$B$10, Inputs!$B$8*Inputs!$B$4 - J2945), 0)</f>
        <v>170</v>
      </c>
      <c r="M2945" s="3">
        <f t="shared" si="408"/>
        <v>0</v>
      </c>
      <c r="N2945" s="3">
        <f t="shared" si="409"/>
        <v>0</v>
      </c>
      <c r="O2945" s="3">
        <f>IF(H2945="Reg", MIN(Inputs!$B$2, I2945*Inputs!$B$10, (Inputs!$B$8-I2945)/Inputs!$B$9), 0)</f>
        <v>0</v>
      </c>
      <c r="P2945" s="3">
        <f t="shared" si="410"/>
        <v>0</v>
      </c>
      <c r="Q2945" s="3">
        <f t="shared" si="411"/>
        <v>0</v>
      </c>
      <c r="R2945" s="3">
        <f>I2945 + M2945*Inputs!$B$9 - N2945/Inputs!$B$10</f>
        <v>340</v>
      </c>
    </row>
    <row r="2946" spans="1:18" x14ac:dyDescent="0.3">
      <c r="A2946" s="4">
        <v>46145.666666666657</v>
      </c>
      <c r="B2946" s="3">
        <v>23.285000000000004</v>
      </c>
      <c r="C2946" s="3">
        <v>1.1000000000000001</v>
      </c>
      <c r="D2946" s="3">
        <f t="shared" ref="D2946:D3009" si="414">AVERAGEIFS(B:B, A:A, "&gt;="&amp;INT(A2946), A:A, "&lt;"&amp;INT(A2946)+1)</f>
        <v>27.681458333333335</v>
      </c>
      <c r="E2946" s="3">
        <f>MAX(B2946 - D2946/Inputs!$B$5, 0)</f>
        <v>0</v>
      </c>
      <c r="F2946" s="3">
        <f>MAX(D2946*Inputs!$B$5 - B2946, 0)</f>
        <v>1.0746833333333328</v>
      </c>
      <c r="G2946" s="3">
        <f t="shared" ref="G2946:G3009" si="415">C2946</f>
        <v>1.1000000000000001</v>
      </c>
      <c r="H2946" t="str">
        <f t="shared" ref="H2946:H3009" si="416">IF(MAX(E2946, F2946, G2946)&lt;=0, "Idle", IF(AND(G2946&gt;=E2946, G2946&gt;=F2946), "Reg", IF(E2946&gt;=F2946, "Discharge", "Charge")))</f>
        <v>Reg</v>
      </c>
      <c r="I2946" s="3">
        <f t="shared" si="412"/>
        <v>340</v>
      </c>
      <c r="J2946" s="3">
        <f t="shared" si="413"/>
        <v>0</v>
      </c>
      <c r="K2946" s="3">
        <f>MIN(Inputs!$B$2, (Inputs!$B$8 - I2946)/Inputs!$B$9)</f>
        <v>0</v>
      </c>
      <c r="L2946" s="3">
        <f>MAX(MIN(Inputs!$B$2, I2946*Inputs!$B$10, Inputs!$B$8*Inputs!$B$4 - J2946), 0)</f>
        <v>170</v>
      </c>
      <c r="M2946" s="3">
        <f t="shared" ref="M2946:M3009" si="417">IF(H2946="Charge", K2946, 0)</f>
        <v>0</v>
      </c>
      <c r="N2946" s="3">
        <f t="shared" ref="N2946:N3009" si="418">IF(H2946="Discharge", L2946, 0)</f>
        <v>0</v>
      </c>
      <c r="O2946" s="3">
        <f>IF(H2946="Reg", MIN(Inputs!$B$2, I2946*Inputs!$B$10, (Inputs!$B$8-I2946)/Inputs!$B$9), 0)</f>
        <v>0</v>
      </c>
      <c r="P2946" s="3">
        <f t="shared" ref="P2946:P3009" si="419">(N2946 - M2946) * B2946</f>
        <v>0</v>
      </c>
      <c r="Q2946" s="3">
        <f t="shared" ref="Q2946:Q3009" si="420">O2946 * C2946</f>
        <v>0</v>
      </c>
      <c r="R2946" s="3">
        <f>I2946 + M2946*Inputs!$B$9 - N2946/Inputs!$B$10</f>
        <v>340</v>
      </c>
    </row>
    <row r="2947" spans="1:18" x14ac:dyDescent="0.3">
      <c r="A2947" s="4">
        <v>46145.708333333343</v>
      </c>
      <c r="B2947" s="3">
        <v>27.002499999999998</v>
      </c>
      <c r="C2947" s="3">
        <v>1.41</v>
      </c>
      <c r="D2947" s="3">
        <f t="shared" si="414"/>
        <v>27.681458333333335</v>
      </c>
      <c r="E2947" s="3">
        <f>MAX(B2947 - D2947/Inputs!$B$5, 0)</f>
        <v>0</v>
      </c>
      <c r="F2947" s="3">
        <f>MAX(D2947*Inputs!$B$5 - B2947, 0)</f>
        <v>0</v>
      </c>
      <c r="G2947" s="3">
        <f t="shared" si="415"/>
        <v>1.41</v>
      </c>
      <c r="H2947" t="str">
        <f t="shared" si="416"/>
        <v>Reg</v>
      </c>
      <c r="I2947" s="3">
        <f t="shared" ref="I2947:I3010" si="421">R2946</f>
        <v>340</v>
      </c>
      <c r="J2947" s="3">
        <f t="shared" ref="J2947:J3010" si="422">IF(INT(A2947)=INT(A2946), J2946 + N2946, 0)</f>
        <v>0</v>
      </c>
      <c r="K2947" s="3">
        <f>MIN(Inputs!$B$2, (Inputs!$B$8 - I2947)/Inputs!$B$9)</f>
        <v>0</v>
      </c>
      <c r="L2947" s="3">
        <f>MAX(MIN(Inputs!$B$2, I2947*Inputs!$B$10, Inputs!$B$8*Inputs!$B$4 - J2947), 0)</f>
        <v>170</v>
      </c>
      <c r="M2947" s="3">
        <f t="shared" si="417"/>
        <v>0</v>
      </c>
      <c r="N2947" s="3">
        <f t="shared" si="418"/>
        <v>0</v>
      </c>
      <c r="O2947" s="3">
        <f>IF(H2947="Reg", MIN(Inputs!$B$2, I2947*Inputs!$B$10, (Inputs!$B$8-I2947)/Inputs!$B$9), 0)</f>
        <v>0</v>
      </c>
      <c r="P2947" s="3">
        <f t="shared" si="419"/>
        <v>0</v>
      </c>
      <c r="Q2947" s="3">
        <f t="shared" si="420"/>
        <v>0</v>
      </c>
      <c r="R2947" s="3">
        <f>I2947 + M2947*Inputs!$B$9 - N2947/Inputs!$B$10</f>
        <v>340</v>
      </c>
    </row>
    <row r="2948" spans="1:18" x14ac:dyDescent="0.3">
      <c r="A2948" s="4">
        <v>46145.75</v>
      </c>
      <c r="B2948" s="3">
        <v>27.19</v>
      </c>
      <c r="C2948" s="3">
        <v>14.82</v>
      </c>
      <c r="D2948" s="3">
        <f t="shared" si="414"/>
        <v>27.681458333333335</v>
      </c>
      <c r="E2948" s="3">
        <f>MAX(B2948 - D2948/Inputs!$B$5, 0)</f>
        <v>0</v>
      </c>
      <c r="F2948" s="3">
        <f>MAX(D2948*Inputs!$B$5 - B2948, 0)</f>
        <v>0</v>
      </c>
      <c r="G2948" s="3">
        <f t="shared" si="415"/>
        <v>14.82</v>
      </c>
      <c r="H2948" t="str">
        <f t="shared" si="416"/>
        <v>Reg</v>
      </c>
      <c r="I2948" s="3">
        <f t="shared" si="421"/>
        <v>340</v>
      </c>
      <c r="J2948" s="3">
        <f t="shared" si="422"/>
        <v>0</v>
      </c>
      <c r="K2948" s="3">
        <f>MIN(Inputs!$B$2, (Inputs!$B$8 - I2948)/Inputs!$B$9)</f>
        <v>0</v>
      </c>
      <c r="L2948" s="3">
        <f>MAX(MIN(Inputs!$B$2, I2948*Inputs!$B$10, Inputs!$B$8*Inputs!$B$4 - J2948), 0)</f>
        <v>170</v>
      </c>
      <c r="M2948" s="3">
        <f t="shared" si="417"/>
        <v>0</v>
      </c>
      <c r="N2948" s="3">
        <f t="shared" si="418"/>
        <v>0</v>
      </c>
      <c r="O2948" s="3">
        <f>IF(H2948="Reg", MIN(Inputs!$B$2, I2948*Inputs!$B$10, (Inputs!$B$8-I2948)/Inputs!$B$9), 0)</f>
        <v>0</v>
      </c>
      <c r="P2948" s="3">
        <f t="shared" si="419"/>
        <v>0</v>
      </c>
      <c r="Q2948" s="3">
        <f t="shared" si="420"/>
        <v>0</v>
      </c>
      <c r="R2948" s="3">
        <f>I2948 + M2948*Inputs!$B$9 - N2948/Inputs!$B$10</f>
        <v>340</v>
      </c>
    </row>
    <row r="2949" spans="1:18" x14ac:dyDescent="0.3">
      <c r="A2949" s="4">
        <v>46145.791666666657</v>
      </c>
      <c r="B2949" s="3">
        <v>30.1875</v>
      </c>
      <c r="C2949" s="3">
        <v>31.54</v>
      </c>
      <c r="D2949" s="3">
        <f t="shared" si="414"/>
        <v>27.681458333333335</v>
      </c>
      <c r="E2949" s="3">
        <f>MAX(B2949 - D2949/Inputs!$B$5, 0)</f>
        <v>0</v>
      </c>
      <c r="F2949" s="3">
        <f>MAX(D2949*Inputs!$B$5 - B2949, 0)</f>
        <v>0</v>
      </c>
      <c r="G2949" s="3">
        <f t="shared" si="415"/>
        <v>31.54</v>
      </c>
      <c r="H2949" t="str">
        <f t="shared" si="416"/>
        <v>Reg</v>
      </c>
      <c r="I2949" s="3">
        <f t="shared" si="421"/>
        <v>340</v>
      </c>
      <c r="J2949" s="3">
        <f t="shared" si="422"/>
        <v>0</v>
      </c>
      <c r="K2949" s="3">
        <f>MIN(Inputs!$B$2, (Inputs!$B$8 - I2949)/Inputs!$B$9)</f>
        <v>0</v>
      </c>
      <c r="L2949" s="3">
        <f>MAX(MIN(Inputs!$B$2, I2949*Inputs!$B$10, Inputs!$B$8*Inputs!$B$4 - J2949), 0)</f>
        <v>170</v>
      </c>
      <c r="M2949" s="3">
        <f t="shared" si="417"/>
        <v>0</v>
      </c>
      <c r="N2949" s="3">
        <f t="shared" si="418"/>
        <v>0</v>
      </c>
      <c r="O2949" s="3">
        <f>IF(H2949="Reg", MIN(Inputs!$B$2, I2949*Inputs!$B$10, (Inputs!$B$8-I2949)/Inputs!$B$9), 0)</f>
        <v>0</v>
      </c>
      <c r="P2949" s="3">
        <f t="shared" si="419"/>
        <v>0</v>
      </c>
      <c r="Q2949" s="3">
        <f t="shared" si="420"/>
        <v>0</v>
      </c>
      <c r="R2949" s="3">
        <f>I2949 + M2949*Inputs!$B$9 - N2949/Inputs!$B$10</f>
        <v>340</v>
      </c>
    </row>
    <row r="2950" spans="1:18" x14ac:dyDescent="0.3">
      <c r="A2950" s="4">
        <v>46145.833333333343</v>
      </c>
      <c r="B2950" s="3">
        <v>31.79</v>
      </c>
      <c r="C2950" s="3">
        <v>20.69</v>
      </c>
      <c r="D2950" s="3">
        <f t="shared" si="414"/>
        <v>27.681458333333335</v>
      </c>
      <c r="E2950" s="3">
        <f>MAX(B2950 - D2950/Inputs!$B$5, 0)</f>
        <v>0.33379734848484688</v>
      </c>
      <c r="F2950" s="3">
        <f>MAX(D2950*Inputs!$B$5 - B2950, 0)</f>
        <v>0</v>
      </c>
      <c r="G2950" s="3">
        <f t="shared" si="415"/>
        <v>20.69</v>
      </c>
      <c r="H2950" t="str">
        <f t="shared" si="416"/>
        <v>Reg</v>
      </c>
      <c r="I2950" s="3">
        <f t="shared" si="421"/>
        <v>340</v>
      </c>
      <c r="J2950" s="3">
        <f t="shared" si="422"/>
        <v>0</v>
      </c>
      <c r="K2950" s="3">
        <f>MIN(Inputs!$B$2, (Inputs!$B$8 - I2950)/Inputs!$B$9)</f>
        <v>0</v>
      </c>
      <c r="L2950" s="3">
        <f>MAX(MIN(Inputs!$B$2, I2950*Inputs!$B$10, Inputs!$B$8*Inputs!$B$4 - J2950), 0)</f>
        <v>170</v>
      </c>
      <c r="M2950" s="3">
        <f t="shared" si="417"/>
        <v>0</v>
      </c>
      <c r="N2950" s="3">
        <f t="shared" si="418"/>
        <v>0</v>
      </c>
      <c r="O2950" s="3">
        <f>IF(H2950="Reg", MIN(Inputs!$B$2, I2950*Inputs!$B$10, (Inputs!$B$8-I2950)/Inputs!$B$9), 0)</f>
        <v>0</v>
      </c>
      <c r="P2950" s="3">
        <f t="shared" si="419"/>
        <v>0</v>
      </c>
      <c r="Q2950" s="3">
        <f t="shared" si="420"/>
        <v>0</v>
      </c>
      <c r="R2950" s="3">
        <f>I2950 + M2950*Inputs!$B$9 - N2950/Inputs!$B$10</f>
        <v>340</v>
      </c>
    </row>
    <row r="2951" spans="1:18" x14ac:dyDescent="0.3">
      <c r="A2951" s="4">
        <v>46145.875</v>
      </c>
      <c r="B2951" s="3">
        <v>35.782499999999999</v>
      </c>
      <c r="C2951" s="3">
        <v>1</v>
      </c>
      <c r="D2951" s="3">
        <f t="shared" si="414"/>
        <v>27.681458333333335</v>
      </c>
      <c r="E2951" s="3">
        <f>MAX(B2951 - D2951/Inputs!$B$5, 0)</f>
        <v>4.3262973484848466</v>
      </c>
      <c r="F2951" s="3">
        <f>MAX(D2951*Inputs!$B$5 - B2951, 0)</f>
        <v>0</v>
      </c>
      <c r="G2951" s="3">
        <f t="shared" si="415"/>
        <v>1</v>
      </c>
      <c r="H2951" t="str">
        <f t="shared" si="416"/>
        <v>Discharge</v>
      </c>
      <c r="I2951" s="3">
        <f t="shared" si="421"/>
        <v>340</v>
      </c>
      <c r="J2951" s="3">
        <f t="shared" si="422"/>
        <v>0</v>
      </c>
      <c r="K2951" s="3">
        <f>MIN(Inputs!$B$2, (Inputs!$B$8 - I2951)/Inputs!$B$9)</f>
        <v>0</v>
      </c>
      <c r="L2951" s="3">
        <f>MAX(MIN(Inputs!$B$2, I2951*Inputs!$B$10, Inputs!$B$8*Inputs!$B$4 - J2951), 0)</f>
        <v>170</v>
      </c>
      <c r="M2951" s="3">
        <f t="shared" si="417"/>
        <v>0</v>
      </c>
      <c r="N2951" s="3">
        <f t="shared" si="418"/>
        <v>170</v>
      </c>
      <c r="O2951" s="3">
        <f>IF(H2951="Reg", MIN(Inputs!$B$2, I2951*Inputs!$B$10, (Inputs!$B$8-I2951)/Inputs!$B$9), 0)</f>
        <v>0</v>
      </c>
      <c r="P2951" s="3">
        <f t="shared" si="419"/>
        <v>6083.0249999999996</v>
      </c>
      <c r="Q2951" s="3">
        <f t="shared" si="420"/>
        <v>0</v>
      </c>
      <c r="R2951" s="3">
        <f>I2951 + M2951*Inputs!$B$9 - N2951/Inputs!$B$10</f>
        <v>158.77939109773115</v>
      </c>
    </row>
    <row r="2952" spans="1:18" x14ac:dyDescent="0.3">
      <c r="A2952" s="4">
        <v>46145.916666666657</v>
      </c>
      <c r="B2952" s="3">
        <v>37.717500000000001</v>
      </c>
      <c r="C2952" s="3">
        <v>2.38</v>
      </c>
      <c r="D2952" s="3">
        <f t="shared" si="414"/>
        <v>27.681458333333335</v>
      </c>
      <c r="E2952" s="3">
        <f>MAX(B2952 - D2952/Inputs!$B$5, 0)</f>
        <v>6.2612973484848489</v>
      </c>
      <c r="F2952" s="3">
        <f>MAX(D2952*Inputs!$B$5 - B2952, 0)</f>
        <v>0</v>
      </c>
      <c r="G2952" s="3">
        <f t="shared" si="415"/>
        <v>2.38</v>
      </c>
      <c r="H2952" t="str">
        <f t="shared" si="416"/>
        <v>Discharge</v>
      </c>
      <c r="I2952" s="3">
        <f t="shared" si="421"/>
        <v>158.77939109773115</v>
      </c>
      <c r="J2952" s="3">
        <f t="shared" si="422"/>
        <v>170</v>
      </c>
      <c r="K2952" s="3">
        <f>MIN(Inputs!$B$2, (Inputs!$B$8 - I2952)/Inputs!$B$9)</f>
        <v>170</v>
      </c>
      <c r="L2952" s="3">
        <f>MAX(MIN(Inputs!$B$2, I2952*Inputs!$B$10, Inputs!$B$8*Inputs!$B$4 - J2952), 0)</f>
        <v>148.94827166799323</v>
      </c>
      <c r="M2952" s="3">
        <f t="shared" si="417"/>
        <v>0</v>
      </c>
      <c r="N2952" s="3">
        <f t="shared" si="418"/>
        <v>148.94827166799323</v>
      </c>
      <c r="O2952" s="3">
        <f>IF(H2952="Reg", MIN(Inputs!$B$2, I2952*Inputs!$B$10, (Inputs!$B$8-I2952)/Inputs!$B$9), 0)</f>
        <v>0</v>
      </c>
      <c r="P2952" s="3">
        <f t="shared" si="419"/>
        <v>5617.9564366375344</v>
      </c>
      <c r="Q2952" s="3">
        <f t="shared" si="420"/>
        <v>0</v>
      </c>
      <c r="R2952" s="3">
        <f>I2952 + M2952*Inputs!$B$9 - N2952/Inputs!$B$10</f>
        <v>0</v>
      </c>
    </row>
    <row r="2953" spans="1:18" x14ac:dyDescent="0.3">
      <c r="A2953" s="4">
        <v>46145.958333333343</v>
      </c>
      <c r="B2953" s="3">
        <v>37.512500000000003</v>
      </c>
      <c r="C2953" s="3">
        <v>0.06</v>
      </c>
      <c r="D2953" s="3">
        <f t="shared" si="414"/>
        <v>27.681458333333335</v>
      </c>
      <c r="E2953" s="3">
        <f>MAX(B2953 - D2953/Inputs!$B$5, 0)</f>
        <v>6.0562973484848506</v>
      </c>
      <c r="F2953" s="3">
        <f>MAX(D2953*Inputs!$B$5 - B2953, 0)</f>
        <v>0</v>
      </c>
      <c r="G2953" s="3">
        <f t="shared" si="415"/>
        <v>0.06</v>
      </c>
      <c r="H2953" t="str">
        <f t="shared" si="416"/>
        <v>Discharge</v>
      </c>
      <c r="I2953" s="3">
        <f t="shared" si="421"/>
        <v>0</v>
      </c>
      <c r="J2953" s="3">
        <f t="shared" si="422"/>
        <v>318.94827166799325</v>
      </c>
      <c r="K2953" s="3">
        <f>MIN(Inputs!$B$2, (Inputs!$B$8 - I2953)/Inputs!$B$9)</f>
        <v>170</v>
      </c>
      <c r="L2953" s="3">
        <f>MAX(MIN(Inputs!$B$2, I2953*Inputs!$B$10, Inputs!$B$8*Inputs!$B$4 - J2953), 0)</f>
        <v>0</v>
      </c>
      <c r="M2953" s="3">
        <f t="shared" si="417"/>
        <v>0</v>
      </c>
      <c r="N2953" s="3">
        <f t="shared" si="418"/>
        <v>0</v>
      </c>
      <c r="O2953" s="3">
        <f>IF(H2953="Reg", MIN(Inputs!$B$2, I2953*Inputs!$B$10, (Inputs!$B$8-I2953)/Inputs!$B$9), 0)</f>
        <v>0</v>
      </c>
      <c r="P2953" s="3">
        <f t="shared" si="419"/>
        <v>0</v>
      </c>
      <c r="Q2953" s="3">
        <f t="shared" si="420"/>
        <v>0</v>
      </c>
      <c r="R2953" s="3">
        <f>I2953 + M2953*Inputs!$B$9 - N2953/Inputs!$B$10</f>
        <v>0</v>
      </c>
    </row>
    <row r="2954" spans="1:18" x14ac:dyDescent="0.3">
      <c r="A2954" s="4">
        <v>46146</v>
      </c>
      <c r="B2954" s="3">
        <v>34.015000000000001</v>
      </c>
      <c r="C2954" s="3">
        <v>7.0000000000000007E-2</v>
      </c>
      <c r="D2954" s="3">
        <f t="shared" si="414"/>
        <v>27.194687499999997</v>
      </c>
      <c r="E2954" s="3">
        <f>MAX(B2954 - D2954/Inputs!$B$5, 0)</f>
        <v>3.1119460227272775</v>
      </c>
      <c r="F2954" s="3">
        <f>MAX(D2954*Inputs!$B$5 - B2954, 0)</f>
        <v>0</v>
      </c>
      <c r="G2954" s="3">
        <f t="shared" si="415"/>
        <v>7.0000000000000007E-2</v>
      </c>
      <c r="H2954" t="str">
        <f t="shared" si="416"/>
        <v>Discharge</v>
      </c>
      <c r="I2954" s="3">
        <f t="shared" si="421"/>
        <v>0</v>
      </c>
      <c r="J2954" s="3">
        <f t="shared" si="422"/>
        <v>0</v>
      </c>
      <c r="K2954" s="3">
        <f>MIN(Inputs!$B$2, (Inputs!$B$8 - I2954)/Inputs!$B$9)</f>
        <v>170</v>
      </c>
      <c r="L2954" s="3">
        <f>MAX(MIN(Inputs!$B$2, I2954*Inputs!$B$10, Inputs!$B$8*Inputs!$B$4 - J2954), 0)</f>
        <v>0</v>
      </c>
      <c r="M2954" s="3">
        <f t="shared" si="417"/>
        <v>0</v>
      </c>
      <c r="N2954" s="3">
        <f t="shared" si="418"/>
        <v>0</v>
      </c>
      <c r="O2954" s="3">
        <f>IF(H2954="Reg", MIN(Inputs!$B$2, I2954*Inputs!$B$10, (Inputs!$B$8-I2954)/Inputs!$B$9), 0)</f>
        <v>0</v>
      </c>
      <c r="P2954" s="3">
        <f t="shared" si="419"/>
        <v>0</v>
      </c>
      <c r="Q2954" s="3">
        <f t="shared" si="420"/>
        <v>0</v>
      </c>
      <c r="R2954" s="3">
        <f>I2954 + M2954*Inputs!$B$9 - N2954/Inputs!$B$10</f>
        <v>0</v>
      </c>
    </row>
    <row r="2955" spans="1:18" x14ac:dyDescent="0.3">
      <c r="A2955" s="4">
        <v>46146.041666666657</v>
      </c>
      <c r="B2955" s="3">
        <v>31.907499999999999</v>
      </c>
      <c r="C2955" s="3">
        <v>0.27</v>
      </c>
      <c r="D2955" s="3">
        <f t="shared" si="414"/>
        <v>27.194687499999997</v>
      </c>
      <c r="E2955" s="3">
        <f>MAX(B2955 - D2955/Inputs!$B$5, 0)</f>
        <v>1.0044460227272758</v>
      </c>
      <c r="F2955" s="3">
        <f>MAX(D2955*Inputs!$B$5 - B2955, 0)</f>
        <v>0</v>
      </c>
      <c r="G2955" s="3">
        <f t="shared" si="415"/>
        <v>0.27</v>
      </c>
      <c r="H2955" t="str">
        <f t="shared" si="416"/>
        <v>Discharge</v>
      </c>
      <c r="I2955" s="3">
        <f t="shared" si="421"/>
        <v>0</v>
      </c>
      <c r="J2955" s="3">
        <f t="shared" si="422"/>
        <v>0</v>
      </c>
      <c r="K2955" s="3">
        <f>MIN(Inputs!$B$2, (Inputs!$B$8 - I2955)/Inputs!$B$9)</f>
        <v>170</v>
      </c>
      <c r="L2955" s="3">
        <f>MAX(MIN(Inputs!$B$2, I2955*Inputs!$B$10, Inputs!$B$8*Inputs!$B$4 - J2955), 0)</f>
        <v>0</v>
      </c>
      <c r="M2955" s="3">
        <f t="shared" si="417"/>
        <v>0</v>
      </c>
      <c r="N2955" s="3">
        <f t="shared" si="418"/>
        <v>0</v>
      </c>
      <c r="O2955" s="3">
        <f>IF(H2955="Reg", MIN(Inputs!$B$2, I2955*Inputs!$B$10, (Inputs!$B$8-I2955)/Inputs!$B$9), 0)</f>
        <v>0</v>
      </c>
      <c r="P2955" s="3">
        <f t="shared" si="419"/>
        <v>0</v>
      </c>
      <c r="Q2955" s="3">
        <f t="shared" si="420"/>
        <v>0</v>
      </c>
      <c r="R2955" s="3">
        <f>I2955 + M2955*Inputs!$B$9 - N2955/Inputs!$B$10</f>
        <v>0</v>
      </c>
    </row>
    <row r="2956" spans="1:18" x14ac:dyDescent="0.3">
      <c r="A2956" s="4">
        <v>46146.083333333343</v>
      </c>
      <c r="B2956" s="3">
        <v>26.96</v>
      </c>
      <c r="C2956" s="3">
        <v>7.0000000000000007E-2</v>
      </c>
      <c r="D2956" s="3">
        <f t="shared" si="414"/>
        <v>27.194687499999997</v>
      </c>
      <c r="E2956" s="3">
        <f>MAX(B2956 - D2956/Inputs!$B$5, 0)</f>
        <v>0</v>
      </c>
      <c r="F2956" s="3">
        <f>MAX(D2956*Inputs!$B$5 - B2956, 0)</f>
        <v>0</v>
      </c>
      <c r="G2956" s="3">
        <f t="shared" si="415"/>
        <v>7.0000000000000007E-2</v>
      </c>
      <c r="H2956" t="str">
        <f t="shared" si="416"/>
        <v>Reg</v>
      </c>
      <c r="I2956" s="3">
        <f t="shared" si="421"/>
        <v>0</v>
      </c>
      <c r="J2956" s="3">
        <f t="shared" si="422"/>
        <v>0</v>
      </c>
      <c r="K2956" s="3">
        <f>MIN(Inputs!$B$2, (Inputs!$B$8 - I2956)/Inputs!$B$9)</f>
        <v>170</v>
      </c>
      <c r="L2956" s="3">
        <f>MAX(MIN(Inputs!$B$2, I2956*Inputs!$B$10, Inputs!$B$8*Inputs!$B$4 - J2956), 0)</f>
        <v>0</v>
      </c>
      <c r="M2956" s="3">
        <f t="shared" si="417"/>
        <v>0</v>
      </c>
      <c r="N2956" s="3">
        <f t="shared" si="418"/>
        <v>0</v>
      </c>
      <c r="O2956" s="3">
        <f>IF(H2956="Reg", MIN(Inputs!$B$2, I2956*Inputs!$B$10, (Inputs!$B$8-I2956)/Inputs!$B$9), 0)</f>
        <v>0</v>
      </c>
      <c r="P2956" s="3">
        <f t="shared" si="419"/>
        <v>0</v>
      </c>
      <c r="Q2956" s="3">
        <f t="shared" si="420"/>
        <v>0</v>
      </c>
      <c r="R2956" s="3">
        <f>I2956 + M2956*Inputs!$B$9 - N2956/Inputs!$B$10</f>
        <v>0</v>
      </c>
    </row>
    <row r="2957" spans="1:18" x14ac:dyDescent="0.3">
      <c r="A2957" s="4">
        <v>46146.125</v>
      </c>
      <c r="B2957" s="3">
        <v>24.292500000000004</v>
      </c>
      <c r="C2957" s="3">
        <v>0.08</v>
      </c>
      <c r="D2957" s="3">
        <f t="shared" si="414"/>
        <v>27.194687499999997</v>
      </c>
      <c r="E2957" s="3">
        <f>MAX(B2957 - D2957/Inputs!$B$5, 0)</f>
        <v>0</v>
      </c>
      <c r="F2957" s="3">
        <f>MAX(D2957*Inputs!$B$5 - B2957, 0)</f>
        <v>0</v>
      </c>
      <c r="G2957" s="3">
        <f t="shared" si="415"/>
        <v>0.08</v>
      </c>
      <c r="H2957" t="str">
        <f t="shared" si="416"/>
        <v>Reg</v>
      </c>
      <c r="I2957" s="3">
        <f t="shared" si="421"/>
        <v>0</v>
      </c>
      <c r="J2957" s="3">
        <f t="shared" si="422"/>
        <v>0</v>
      </c>
      <c r="K2957" s="3">
        <f>MIN(Inputs!$B$2, (Inputs!$B$8 - I2957)/Inputs!$B$9)</f>
        <v>170</v>
      </c>
      <c r="L2957" s="3">
        <f>MAX(MIN(Inputs!$B$2, I2957*Inputs!$B$10, Inputs!$B$8*Inputs!$B$4 - J2957), 0)</f>
        <v>0</v>
      </c>
      <c r="M2957" s="3">
        <f t="shared" si="417"/>
        <v>0</v>
      </c>
      <c r="N2957" s="3">
        <f t="shared" si="418"/>
        <v>0</v>
      </c>
      <c r="O2957" s="3">
        <f>IF(H2957="Reg", MIN(Inputs!$B$2, I2957*Inputs!$B$10, (Inputs!$B$8-I2957)/Inputs!$B$9), 0)</f>
        <v>0</v>
      </c>
      <c r="P2957" s="3">
        <f t="shared" si="419"/>
        <v>0</v>
      </c>
      <c r="Q2957" s="3">
        <f t="shared" si="420"/>
        <v>0</v>
      </c>
      <c r="R2957" s="3">
        <f>I2957 + M2957*Inputs!$B$9 - N2957/Inputs!$B$10</f>
        <v>0</v>
      </c>
    </row>
    <row r="2958" spans="1:18" x14ac:dyDescent="0.3">
      <c r="A2958" s="4">
        <v>46146.166666666657</v>
      </c>
      <c r="B2958" s="3">
        <v>24.4175</v>
      </c>
      <c r="C2958" s="3">
        <v>0.06</v>
      </c>
      <c r="D2958" s="3">
        <f t="shared" si="414"/>
        <v>27.194687499999997</v>
      </c>
      <c r="E2958" s="3">
        <f>MAX(B2958 - D2958/Inputs!$B$5, 0)</f>
        <v>0</v>
      </c>
      <c r="F2958" s="3">
        <f>MAX(D2958*Inputs!$B$5 - B2958, 0)</f>
        <v>0</v>
      </c>
      <c r="G2958" s="3">
        <f t="shared" si="415"/>
        <v>0.06</v>
      </c>
      <c r="H2958" t="str">
        <f t="shared" si="416"/>
        <v>Reg</v>
      </c>
      <c r="I2958" s="3">
        <f t="shared" si="421"/>
        <v>0</v>
      </c>
      <c r="J2958" s="3">
        <f t="shared" si="422"/>
        <v>0</v>
      </c>
      <c r="K2958" s="3">
        <f>MIN(Inputs!$B$2, (Inputs!$B$8 - I2958)/Inputs!$B$9)</f>
        <v>170</v>
      </c>
      <c r="L2958" s="3">
        <f>MAX(MIN(Inputs!$B$2, I2958*Inputs!$B$10, Inputs!$B$8*Inputs!$B$4 - J2958), 0)</f>
        <v>0</v>
      </c>
      <c r="M2958" s="3">
        <f t="shared" si="417"/>
        <v>0</v>
      </c>
      <c r="N2958" s="3">
        <f t="shared" si="418"/>
        <v>0</v>
      </c>
      <c r="O2958" s="3">
        <f>IF(H2958="Reg", MIN(Inputs!$B$2, I2958*Inputs!$B$10, (Inputs!$B$8-I2958)/Inputs!$B$9), 0)</f>
        <v>0</v>
      </c>
      <c r="P2958" s="3">
        <f t="shared" si="419"/>
        <v>0</v>
      </c>
      <c r="Q2958" s="3">
        <f t="shared" si="420"/>
        <v>0</v>
      </c>
      <c r="R2958" s="3">
        <f>I2958 + M2958*Inputs!$B$9 - N2958/Inputs!$B$10</f>
        <v>0</v>
      </c>
    </row>
    <row r="2959" spans="1:18" x14ac:dyDescent="0.3">
      <c r="A2959" s="4">
        <v>46146.208333333343</v>
      </c>
      <c r="B2959" s="3">
        <v>25.279999999999998</v>
      </c>
      <c r="C2959" s="3">
        <v>0.08</v>
      </c>
      <c r="D2959" s="3">
        <f t="shared" si="414"/>
        <v>27.194687499999997</v>
      </c>
      <c r="E2959" s="3">
        <f>MAX(B2959 - D2959/Inputs!$B$5, 0)</f>
        <v>0</v>
      </c>
      <c r="F2959" s="3">
        <f>MAX(D2959*Inputs!$B$5 - B2959, 0)</f>
        <v>0</v>
      </c>
      <c r="G2959" s="3">
        <f t="shared" si="415"/>
        <v>0.08</v>
      </c>
      <c r="H2959" t="str">
        <f t="shared" si="416"/>
        <v>Reg</v>
      </c>
      <c r="I2959" s="3">
        <f t="shared" si="421"/>
        <v>0</v>
      </c>
      <c r="J2959" s="3">
        <f t="shared" si="422"/>
        <v>0</v>
      </c>
      <c r="K2959" s="3">
        <f>MIN(Inputs!$B$2, (Inputs!$B$8 - I2959)/Inputs!$B$9)</f>
        <v>170</v>
      </c>
      <c r="L2959" s="3">
        <f>MAX(MIN(Inputs!$B$2, I2959*Inputs!$B$10, Inputs!$B$8*Inputs!$B$4 - J2959), 0)</f>
        <v>0</v>
      </c>
      <c r="M2959" s="3">
        <f t="shared" si="417"/>
        <v>0</v>
      </c>
      <c r="N2959" s="3">
        <f t="shared" si="418"/>
        <v>0</v>
      </c>
      <c r="O2959" s="3">
        <f>IF(H2959="Reg", MIN(Inputs!$B$2, I2959*Inputs!$B$10, (Inputs!$B$8-I2959)/Inputs!$B$9), 0)</f>
        <v>0</v>
      </c>
      <c r="P2959" s="3">
        <f t="shared" si="419"/>
        <v>0</v>
      </c>
      <c r="Q2959" s="3">
        <f t="shared" si="420"/>
        <v>0</v>
      </c>
      <c r="R2959" s="3">
        <f>I2959 + M2959*Inputs!$B$9 - N2959/Inputs!$B$10</f>
        <v>0</v>
      </c>
    </row>
    <row r="2960" spans="1:18" x14ac:dyDescent="0.3">
      <c r="A2960" s="4">
        <v>46146.25</v>
      </c>
      <c r="B2960" s="3">
        <v>24.2775</v>
      </c>
      <c r="C2960" s="3">
        <v>4.3499999999999996</v>
      </c>
      <c r="D2960" s="3">
        <f t="shared" si="414"/>
        <v>27.194687499999997</v>
      </c>
      <c r="E2960" s="3">
        <f>MAX(B2960 - D2960/Inputs!$B$5, 0)</f>
        <v>0</v>
      </c>
      <c r="F2960" s="3">
        <f>MAX(D2960*Inputs!$B$5 - B2960, 0)</f>
        <v>0</v>
      </c>
      <c r="G2960" s="3">
        <f t="shared" si="415"/>
        <v>4.3499999999999996</v>
      </c>
      <c r="H2960" t="str">
        <f t="shared" si="416"/>
        <v>Reg</v>
      </c>
      <c r="I2960" s="3">
        <f t="shared" si="421"/>
        <v>0</v>
      </c>
      <c r="J2960" s="3">
        <f t="shared" si="422"/>
        <v>0</v>
      </c>
      <c r="K2960" s="3">
        <f>MIN(Inputs!$B$2, (Inputs!$B$8 - I2960)/Inputs!$B$9)</f>
        <v>170</v>
      </c>
      <c r="L2960" s="3">
        <f>MAX(MIN(Inputs!$B$2, I2960*Inputs!$B$10, Inputs!$B$8*Inputs!$B$4 - J2960), 0)</f>
        <v>0</v>
      </c>
      <c r="M2960" s="3">
        <f t="shared" si="417"/>
        <v>0</v>
      </c>
      <c r="N2960" s="3">
        <f t="shared" si="418"/>
        <v>0</v>
      </c>
      <c r="O2960" s="3">
        <f>IF(H2960="Reg", MIN(Inputs!$B$2, I2960*Inputs!$B$10, (Inputs!$B$8-I2960)/Inputs!$B$9), 0)</f>
        <v>0</v>
      </c>
      <c r="P2960" s="3">
        <f t="shared" si="419"/>
        <v>0</v>
      </c>
      <c r="Q2960" s="3">
        <f t="shared" si="420"/>
        <v>0</v>
      </c>
      <c r="R2960" s="3">
        <f>I2960 + M2960*Inputs!$B$9 - N2960/Inputs!$B$10</f>
        <v>0</v>
      </c>
    </row>
    <row r="2961" spans="1:18" x14ac:dyDescent="0.3">
      <c r="A2961" s="4">
        <v>46146.291666666657</v>
      </c>
      <c r="B2961" s="3">
        <v>23.737500000000001</v>
      </c>
      <c r="C2961" s="3">
        <v>5.35</v>
      </c>
      <c r="D2961" s="3">
        <f t="shared" si="414"/>
        <v>27.194687499999997</v>
      </c>
      <c r="E2961" s="3">
        <f>MAX(B2961 - D2961/Inputs!$B$5, 0)</f>
        <v>0</v>
      </c>
      <c r="F2961" s="3">
        <f>MAX(D2961*Inputs!$B$5 - B2961, 0)</f>
        <v>0.19382499999999681</v>
      </c>
      <c r="G2961" s="3">
        <f t="shared" si="415"/>
        <v>5.35</v>
      </c>
      <c r="H2961" t="str">
        <f t="shared" si="416"/>
        <v>Reg</v>
      </c>
      <c r="I2961" s="3">
        <f t="shared" si="421"/>
        <v>0</v>
      </c>
      <c r="J2961" s="3">
        <f t="shared" si="422"/>
        <v>0</v>
      </c>
      <c r="K2961" s="3">
        <f>MIN(Inputs!$B$2, (Inputs!$B$8 - I2961)/Inputs!$B$9)</f>
        <v>170</v>
      </c>
      <c r="L2961" s="3">
        <f>MAX(MIN(Inputs!$B$2, I2961*Inputs!$B$10, Inputs!$B$8*Inputs!$B$4 - J2961), 0)</f>
        <v>0</v>
      </c>
      <c r="M2961" s="3">
        <f t="shared" si="417"/>
        <v>0</v>
      </c>
      <c r="N2961" s="3">
        <f t="shared" si="418"/>
        <v>0</v>
      </c>
      <c r="O2961" s="3">
        <f>IF(H2961="Reg", MIN(Inputs!$B$2, I2961*Inputs!$B$10, (Inputs!$B$8-I2961)/Inputs!$B$9), 0)</f>
        <v>0</v>
      </c>
      <c r="P2961" s="3">
        <f t="shared" si="419"/>
        <v>0</v>
      </c>
      <c r="Q2961" s="3">
        <f t="shared" si="420"/>
        <v>0</v>
      </c>
      <c r="R2961" s="3">
        <f>I2961 + M2961*Inputs!$B$9 - N2961/Inputs!$B$10</f>
        <v>0</v>
      </c>
    </row>
    <row r="2962" spans="1:18" x14ac:dyDescent="0.3">
      <c r="A2962" s="4">
        <v>46146.333333333343</v>
      </c>
      <c r="B2962" s="3">
        <v>22.635000000000002</v>
      </c>
      <c r="C2962" s="3">
        <v>3.85</v>
      </c>
      <c r="D2962" s="3">
        <f t="shared" si="414"/>
        <v>27.194687499999997</v>
      </c>
      <c r="E2962" s="3">
        <f>MAX(B2962 - D2962/Inputs!$B$5, 0)</f>
        <v>0</v>
      </c>
      <c r="F2962" s="3">
        <f>MAX(D2962*Inputs!$B$5 - B2962, 0)</f>
        <v>1.296324999999996</v>
      </c>
      <c r="G2962" s="3">
        <f t="shared" si="415"/>
        <v>3.85</v>
      </c>
      <c r="H2962" t="str">
        <f t="shared" si="416"/>
        <v>Reg</v>
      </c>
      <c r="I2962" s="3">
        <f t="shared" si="421"/>
        <v>0</v>
      </c>
      <c r="J2962" s="3">
        <f t="shared" si="422"/>
        <v>0</v>
      </c>
      <c r="K2962" s="3">
        <f>MIN(Inputs!$B$2, (Inputs!$B$8 - I2962)/Inputs!$B$9)</f>
        <v>170</v>
      </c>
      <c r="L2962" s="3">
        <f>MAX(MIN(Inputs!$B$2, I2962*Inputs!$B$10, Inputs!$B$8*Inputs!$B$4 - J2962), 0)</f>
        <v>0</v>
      </c>
      <c r="M2962" s="3">
        <f t="shared" si="417"/>
        <v>0</v>
      </c>
      <c r="N2962" s="3">
        <f t="shared" si="418"/>
        <v>0</v>
      </c>
      <c r="O2962" s="3">
        <f>IF(H2962="Reg", MIN(Inputs!$B$2, I2962*Inputs!$B$10, (Inputs!$B$8-I2962)/Inputs!$B$9), 0)</f>
        <v>0</v>
      </c>
      <c r="P2962" s="3">
        <f t="shared" si="419"/>
        <v>0</v>
      </c>
      <c r="Q2962" s="3">
        <f t="shared" si="420"/>
        <v>0</v>
      </c>
      <c r="R2962" s="3">
        <f>I2962 + M2962*Inputs!$B$9 - N2962/Inputs!$B$10</f>
        <v>0</v>
      </c>
    </row>
    <row r="2963" spans="1:18" x14ac:dyDescent="0.3">
      <c r="A2963" s="4">
        <v>46146.375</v>
      </c>
      <c r="B2963" s="3">
        <v>21.734999999999999</v>
      </c>
      <c r="C2963" s="3">
        <v>4.93</v>
      </c>
      <c r="D2963" s="3">
        <f t="shared" si="414"/>
        <v>27.194687499999997</v>
      </c>
      <c r="E2963" s="3">
        <f>MAX(B2963 - D2963/Inputs!$B$5, 0)</f>
        <v>0</v>
      </c>
      <c r="F2963" s="3">
        <f>MAX(D2963*Inputs!$B$5 - B2963, 0)</f>
        <v>2.1963249999999981</v>
      </c>
      <c r="G2963" s="3">
        <f t="shared" si="415"/>
        <v>4.93</v>
      </c>
      <c r="H2963" t="str">
        <f t="shared" si="416"/>
        <v>Reg</v>
      </c>
      <c r="I2963" s="3">
        <f t="shared" si="421"/>
        <v>0</v>
      </c>
      <c r="J2963" s="3">
        <f t="shared" si="422"/>
        <v>0</v>
      </c>
      <c r="K2963" s="3">
        <f>MIN(Inputs!$B$2, (Inputs!$B$8 - I2963)/Inputs!$B$9)</f>
        <v>170</v>
      </c>
      <c r="L2963" s="3">
        <f>MAX(MIN(Inputs!$B$2, I2963*Inputs!$B$10, Inputs!$B$8*Inputs!$B$4 - J2963), 0)</f>
        <v>0</v>
      </c>
      <c r="M2963" s="3">
        <f t="shared" si="417"/>
        <v>0</v>
      </c>
      <c r="N2963" s="3">
        <f t="shared" si="418"/>
        <v>0</v>
      </c>
      <c r="O2963" s="3">
        <f>IF(H2963="Reg", MIN(Inputs!$B$2, I2963*Inputs!$B$10, (Inputs!$B$8-I2963)/Inputs!$B$9), 0)</f>
        <v>0</v>
      </c>
      <c r="P2963" s="3">
        <f t="shared" si="419"/>
        <v>0</v>
      </c>
      <c r="Q2963" s="3">
        <f t="shared" si="420"/>
        <v>0</v>
      </c>
      <c r="R2963" s="3">
        <f>I2963 + M2963*Inputs!$B$9 - N2963/Inputs!$B$10</f>
        <v>0</v>
      </c>
    </row>
    <row r="2964" spans="1:18" x14ac:dyDescent="0.3">
      <c r="A2964" s="4">
        <v>46146.416666666657</v>
      </c>
      <c r="B2964" s="3">
        <v>21.334999999999997</v>
      </c>
      <c r="C2964" s="3">
        <v>3.16</v>
      </c>
      <c r="D2964" s="3">
        <f t="shared" si="414"/>
        <v>27.194687499999997</v>
      </c>
      <c r="E2964" s="3">
        <f>MAX(B2964 - D2964/Inputs!$B$5, 0)</f>
        <v>0</v>
      </c>
      <c r="F2964" s="3">
        <f>MAX(D2964*Inputs!$B$5 - B2964, 0)</f>
        <v>2.5963250000000002</v>
      </c>
      <c r="G2964" s="3">
        <f t="shared" si="415"/>
        <v>3.16</v>
      </c>
      <c r="H2964" t="str">
        <f t="shared" si="416"/>
        <v>Reg</v>
      </c>
      <c r="I2964" s="3">
        <f t="shared" si="421"/>
        <v>0</v>
      </c>
      <c r="J2964" s="3">
        <f t="shared" si="422"/>
        <v>0</v>
      </c>
      <c r="K2964" s="3">
        <f>MIN(Inputs!$B$2, (Inputs!$B$8 - I2964)/Inputs!$B$9)</f>
        <v>170</v>
      </c>
      <c r="L2964" s="3">
        <f>MAX(MIN(Inputs!$B$2, I2964*Inputs!$B$10, Inputs!$B$8*Inputs!$B$4 - J2964), 0)</f>
        <v>0</v>
      </c>
      <c r="M2964" s="3">
        <f t="shared" si="417"/>
        <v>0</v>
      </c>
      <c r="N2964" s="3">
        <f t="shared" si="418"/>
        <v>0</v>
      </c>
      <c r="O2964" s="3">
        <f>IF(H2964="Reg", MIN(Inputs!$B$2, I2964*Inputs!$B$10, (Inputs!$B$8-I2964)/Inputs!$B$9), 0)</f>
        <v>0</v>
      </c>
      <c r="P2964" s="3">
        <f t="shared" si="419"/>
        <v>0</v>
      </c>
      <c r="Q2964" s="3">
        <f t="shared" si="420"/>
        <v>0</v>
      </c>
      <c r="R2964" s="3">
        <f>I2964 + M2964*Inputs!$B$9 - N2964/Inputs!$B$10</f>
        <v>0</v>
      </c>
    </row>
    <row r="2965" spans="1:18" x14ac:dyDescent="0.3">
      <c r="A2965" s="4">
        <v>46146.458333333343</v>
      </c>
      <c r="B2965" s="3">
        <v>23.7925</v>
      </c>
      <c r="C2965" s="3">
        <v>1.5</v>
      </c>
      <c r="D2965" s="3">
        <f t="shared" si="414"/>
        <v>27.194687499999997</v>
      </c>
      <c r="E2965" s="3">
        <f>MAX(B2965 - D2965/Inputs!$B$5, 0)</f>
        <v>0</v>
      </c>
      <c r="F2965" s="3">
        <f>MAX(D2965*Inputs!$B$5 - B2965, 0)</f>
        <v>0.13882499999999709</v>
      </c>
      <c r="G2965" s="3">
        <f t="shared" si="415"/>
        <v>1.5</v>
      </c>
      <c r="H2965" t="str">
        <f t="shared" si="416"/>
        <v>Reg</v>
      </c>
      <c r="I2965" s="3">
        <f t="shared" si="421"/>
        <v>0</v>
      </c>
      <c r="J2965" s="3">
        <f t="shared" si="422"/>
        <v>0</v>
      </c>
      <c r="K2965" s="3">
        <f>MIN(Inputs!$B$2, (Inputs!$B$8 - I2965)/Inputs!$B$9)</f>
        <v>170</v>
      </c>
      <c r="L2965" s="3">
        <f>MAX(MIN(Inputs!$B$2, I2965*Inputs!$B$10, Inputs!$B$8*Inputs!$B$4 - J2965), 0)</f>
        <v>0</v>
      </c>
      <c r="M2965" s="3">
        <f t="shared" si="417"/>
        <v>0</v>
      </c>
      <c r="N2965" s="3">
        <f t="shared" si="418"/>
        <v>0</v>
      </c>
      <c r="O2965" s="3">
        <f>IF(H2965="Reg", MIN(Inputs!$B$2, I2965*Inputs!$B$10, (Inputs!$B$8-I2965)/Inputs!$B$9), 0)</f>
        <v>0</v>
      </c>
      <c r="P2965" s="3">
        <f t="shared" si="419"/>
        <v>0</v>
      </c>
      <c r="Q2965" s="3">
        <f t="shared" si="420"/>
        <v>0</v>
      </c>
      <c r="R2965" s="3">
        <f>I2965 + M2965*Inputs!$B$9 - N2965/Inputs!$B$10</f>
        <v>0</v>
      </c>
    </row>
    <row r="2966" spans="1:18" x14ac:dyDescent="0.3">
      <c r="A2966" s="4">
        <v>46146.5</v>
      </c>
      <c r="B2966" s="3">
        <v>24.74</v>
      </c>
      <c r="C2966" s="3">
        <v>1.1499999999999999</v>
      </c>
      <c r="D2966" s="3">
        <f t="shared" si="414"/>
        <v>27.194687499999997</v>
      </c>
      <c r="E2966" s="3">
        <f>MAX(B2966 - D2966/Inputs!$B$5, 0)</f>
        <v>0</v>
      </c>
      <c r="F2966" s="3">
        <f>MAX(D2966*Inputs!$B$5 - B2966, 0)</f>
        <v>0</v>
      </c>
      <c r="G2966" s="3">
        <f t="shared" si="415"/>
        <v>1.1499999999999999</v>
      </c>
      <c r="H2966" t="str">
        <f t="shared" si="416"/>
        <v>Reg</v>
      </c>
      <c r="I2966" s="3">
        <f t="shared" si="421"/>
        <v>0</v>
      </c>
      <c r="J2966" s="3">
        <f t="shared" si="422"/>
        <v>0</v>
      </c>
      <c r="K2966" s="3">
        <f>MIN(Inputs!$B$2, (Inputs!$B$8 - I2966)/Inputs!$B$9)</f>
        <v>170</v>
      </c>
      <c r="L2966" s="3">
        <f>MAX(MIN(Inputs!$B$2, I2966*Inputs!$B$10, Inputs!$B$8*Inputs!$B$4 - J2966), 0)</f>
        <v>0</v>
      </c>
      <c r="M2966" s="3">
        <f t="shared" si="417"/>
        <v>0</v>
      </c>
      <c r="N2966" s="3">
        <f t="shared" si="418"/>
        <v>0</v>
      </c>
      <c r="O2966" s="3">
        <f>IF(H2966="Reg", MIN(Inputs!$B$2, I2966*Inputs!$B$10, (Inputs!$B$8-I2966)/Inputs!$B$9), 0)</f>
        <v>0</v>
      </c>
      <c r="P2966" s="3">
        <f t="shared" si="419"/>
        <v>0</v>
      </c>
      <c r="Q2966" s="3">
        <f t="shared" si="420"/>
        <v>0</v>
      </c>
      <c r="R2966" s="3">
        <f>I2966 + M2966*Inputs!$B$9 - N2966/Inputs!$B$10</f>
        <v>0</v>
      </c>
    </row>
    <row r="2967" spans="1:18" x14ac:dyDescent="0.3">
      <c r="A2967" s="4">
        <v>46146.541666666657</v>
      </c>
      <c r="B2967" s="3">
        <v>24.434999999999999</v>
      </c>
      <c r="C2967" s="3">
        <v>1.1000000000000001</v>
      </c>
      <c r="D2967" s="3">
        <f t="shared" si="414"/>
        <v>27.194687499999997</v>
      </c>
      <c r="E2967" s="3">
        <f>MAX(B2967 - D2967/Inputs!$B$5, 0)</f>
        <v>0</v>
      </c>
      <c r="F2967" s="3">
        <f>MAX(D2967*Inputs!$B$5 - B2967, 0)</f>
        <v>0</v>
      </c>
      <c r="G2967" s="3">
        <f t="shared" si="415"/>
        <v>1.1000000000000001</v>
      </c>
      <c r="H2967" t="str">
        <f t="shared" si="416"/>
        <v>Reg</v>
      </c>
      <c r="I2967" s="3">
        <f t="shared" si="421"/>
        <v>0</v>
      </c>
      <c r="J2967" s="3">
        <f t="shared" si="422"/>
        <v>0</v>
      </c>
      <c r="K2967" s="3">
        <f>MIN(Inputs!$B$2, (Inputs!$B$8 - I2967)/Inputs!$B$9)</f>
        <v>170</v>
      </c>
      <c r="L2967" s="3">
        <f>MAX(MIN(Inputs!$B$2, I2967*Inputs!$B$10, Inputs!$B$8*Inputs!$B$4 - J2967), 0)</f>
        <v>0</v>
      </c>
      <c r="M2967" s="3">
        <f t="shared" si="417"/>
        <v>0</v>
      </c>
      <c r="N2967" s="3">
        <f t="shared" si="418"/>
        <v>0</v>
      </c>
      <c r="O2967" s="3">
        <f>IF(H2967="Reg", MIN(Inputs!$B$2, I2967*Inputs!$B$10, (Inputs!$B$8-I2967)/Inputs!$B$9), 0)</f>
        <v>0</v>
      </c>
      <c r="P2967" s="3">
        <f t="shared" si="419"/>
        <v>0</v>
      </c>
      <c r="Q2967" s="3">
        <f t="shared" si="420"/>
        <v>0</v>
      </c>
      <c r="R2967" s="3">
        <f>I2967 + M2967*Inputs!$B$9 - N2967/Inputs!$B$10</f>
        <v>0</v>
      </c>
    </row>
    <row r="2968" spans="1:18" x14ac:dyDescent="0.3">
      <c r="A2968" s="4">
        <v>46146.583333333343</v>
      </c>
      <c r="B2968" s="3">
        <v>23.585000000000001</v>
      </c>
      <c r="C2968" s="3">
        <v>1.1000000000000001</v>
      </c>
      <c r="D2968" s="3">
        <f t="shared" si="414"/>
        <v>27.194687499999997</v>
      </c>
      <c r="E2968" s="3">
        <f>MAX(B2968 - D2968/Inputs!$B$5, 0)</f>
        <v>0</v>
      </c>
      <c r="F2968" s="3">
        <f>MAX(D2968*Inputs!$B$5 - B2968, 0)</f>
        <v>0.34632499999999666</v>
      </c>
      <c r="G2968" s="3">
        <f t="shared" si="415"/>
        <v>1.1000000000000001</v>
      </c>
      <c r="H2968" t="str">
        <f t="shared" si="416"/>
        <v>Reg</v>
      </c>
      <c r="I2968" s="3">
        <f t="shared" si="421"/>
        <v>0</v>
      </c>
      <c r="J2968" s="3">
        <f t="shared" si="422"/>
        <v>0</v>
      </c>
      <c r="K2968" s="3">
        <f>MIN(Inputs!$B$2, (Inputs!$B$8 - I2968)/Inputs!$B$9)</f>
        <v>170</v>
      </c>
      <c r="L2968" s="3">
        <f>MAX(MIN(Inputs!$B$2, I2968*Inputs!$B$10, Inputs!$B$8*Inputs!$B$4 - J2968), 0)</f>
        <v>0</v>
      </c>
      <c r="M2968" s="3">
        <f t="shared" si="417"/>
        <v>0</v>
      </c>
      <c r="N2968" s="3">
        <f t="shared" si="418"/>
        <v>0</v>
      </c>
      <c r="O2968" s="3">
        <f>IF(H2968="Reg", MIN(Inputs!$B$2, I2968*Inputs!$B$10, (Inputs!$B$8-I2968)/Inputs!$B$9), 0)</f>
        <v>0</v>
      </c>
      <c r="P2968" s="3">
        <f t="shared" si="419"/>
        <v>0</v>
      </c>
      <c r="Q2968" s="3">
        <f t="shared" si="420"/>
        <v>0</v>
      </c>
      <c r="R2968" s="3">
        <f>I2968 + M2968*Inputs!$B$9 - N2968/Inputs!$B$10</f>
        <v>0</v>
      </c>
    </row>
    <row r="2969" spans="1:18" x14ac:dyDescent="0.3">
      <c r="A2969" s="4">
        <v>46146.625</v>
      </c>
      <c r="B2969" s="3">
        <v>24.922499999999999</v>
      </c>
      <c r="C2969" s="3">
        <v>2.5</v>
      </c>
      <c r="D2969" s="3">
        <f t="shared" si="414"/>
        <v>27.194687499999997</v>
      </c>
      <c r="E2969" s="3">
        <f>MAX(B2969 - D2969/Inputs!$B$5, 0)</f>
        <v>0</v>
      </c>
      <c r="F2969" s="3">
        <f>MAX(D2969*Inputs!$B$5 - B2969, 0)</f>
        <v>0</v>
      </c>
      <c r="G2969" s="3">
        <f t="shared" si="415"/>
        <v>2.5</v>
      </c>
      <c r="H2969" t="str">
        <f t="shared" si="416"/>
        <v>Reg</v>
      </c>
      <c r="I2969" s="3">
        <f t="shared" si="421"/>
        <v>0</v>
      </c>
      <c r="J2969" s="3">
        <f t="shared" si="422"/>
        <v>0</v>
      </c>
      <c r="K2969" s="3">
        <f>MIN(Inputs!$B$2, (Inputs!$B$8 - I2969)/Inputs!$B$9)</f>
        <v>170</v>
      </c>
      <c r="L2969" s="3">
        <f>MAX(MIN(Inputs!$B$2, I2969*Inputs!$B$10, Inputs!$B$8*Inputs!$B$4 - J2969), 0)</f>
        <v>0</v>
      </c>
      <c r="M2969" s="3">
        <f t="shared" si="417"/>
        <v>0</v>
      </c>
      <c r="N2969" s="3">
        <f t="shared" si="418"/>
        <v>0</v>
      </c>
      <c r="O2969" s="3">
        <f>IF(H2969="Reg", MIN(Inputs!$B$2, I2969*Inputs!$B$10, (Inputs!$B$8-I2969)/Inputs!$B$9), 0)</f>
        <v>0</v>
      </c>
      <c r="P2969" s="3">
        <f t="shared" si="419"/>
        <v>0</v>
      </c>
      <c r="Q2969" s="3">
        <f t="shared" si="420"/>
        <v>0</v>
      </c>
      <c r="R2969" s="3">
        <f>I2969 + M2969*Inputs!$B$9 - N2969/Inputs!$B$10</f>
        <v>0</v>
      </c>
    </row>
    <row r="2970" spans="1:18" x14ac:dyDescent="0.3">
      <c r="A2970" s="4">
        <v>46146.666666666657</v>
      </c>
      <c r="B2970" s="3">
        <v>25.877499999999998</v>
      </c>
      <c r="C2970" s="3">
        <v>2.38</v>
      </c>
      <c r="D2970" s="3">
        <f t="shared" si="414"/>
        <v>27.194687499999997</v>
      </c>
      <c r="E2970" s="3">
        <f>MAX(B2970 - D2970/Inputs!$B$5, 0)</f>
        <v>0</v>
      </c>
      <c r="F2970" s="3">
        <f>MAX(D2970*Inputs!$B$5 - B2970, 0)</f>
        <v>0</v>
      </c>
      <c r="G2970" s="3">
        <f t="shared" si="415"/>
        <v>2.38</v>
      </c>
      <c r="H2970" t="str">
        <f t="shared" si="416"/>
        <v>Reg</v>
      </c>
      <c r="I2970" s="3">
        <f t="shared" si="421"/>
        <v>0</v>
      </c>
      <c r="J2970" s="3">
        <f t="shared" si="422"/>
        <v>0</v>
      </c>
      <c r="K2970" s="3">
        <f>MIN(Inputs!$B$2, (Inputs!$B$8 - I2970)/Inputs!$B$9)</f>
        <v>170</v>
      </c>
      <c r="L2970" s="3">
        <f>MAX(MIN(Inputs!$B$2, I2970*Inputs!$B$10, Inputs!$B$8*Inputs!$B$4 - J2970), 0)</f>
        <v>0</v>
      </c>
      <c r="M2970" s="3">
        <f t="shared" si="417"/>
        <v>0</v>
      </c>
      <c r="N2970" s="3">
        <f t="shared" si="418"/>
        <v>0</v>
      </c>
      <c r="O2970" s="3">
        <f>IF(H2970="Reg", MIN(Inputs!$B$2, I2970*Inputs!$B$10, (Inputs!$B$8-I2970)/Inputs!$B$9), 0)</f>
        <v>0</v>
      </c>
      <c r="P2970" s="3">
        <f t="shared" si="419"/>
        <v>0</v>
      </c>
      <c r="Q2970" s="3">
        <f t="shared" si="420"/>
        <v>0</v>
      </c>
      <c r="R2970" s="3">
        <f>I2970 + M2970*Inputs!$B$9 - N2970/Inputs!$B$10</f>
        <v>0</v>
      </c>
    </row>
    <row r="2971" spans="1:18" x14ac:dyDescent="0.3">
      <c r="A2971" s="4">
        <v>46146.708333333343</v>
      </c>
      <c r="B2971" s="3">
        <v>27.475000000000001</v>
      </c>
      <c r="C2971" s="3">
        <v>1.35</v>
      </c>
      <c r="D2971" s="3">
        <f t="shared" si="414"/>
        <v>27.194687499999997</v>
      </c>
      <c r="E2971" s="3">
        <f>MAX(B2971 - D2971/Inputs!$B$5, 0)</f>
        <v>0</v>
      </c>
      <c r="F2971" s="3">
        <f>MAX(D2971*Inputs!$B$5 - B2971, 0)</f>
        <v>0</v>
      </c>
      <c r="G2971" s="3">
        <f t="shared" si="415"/>
        <v>1.35</v>
      </c>
      <c r="H2971" t="str">
        <f t="shared" si="416"/>
        <v>Reg</v>
      </c>
      <c r="I2971" s="3">
        <f t="shared" si="421"/>
        <v>0</v>
      </c>
      <c r="J2971" s="3">
        <f t="shared" si="422"/>
        <v>0</v>
      </c>
      <c r="K2971" s="3">
        <f>MIN(Inputs!$B$2, (Inputs!$B$8 - I2971)/Inputs!$B$9)</f>
        <v>170</v>
      </c>
      <c r="L2971" s="3">
        <f>MAX(MIN(Inputs!$B$2, I2971*Inputs!$B$10, Inputs!$B$8*Inputs!$B$4 - J2971), 0)</f>
        <v>0</v>
      </c>
      <c r="M2971" s="3">
        <f t="shared" si="417"/>
        <v>0</v>
      </c>
      <c r="N2971" s="3">
        <f t="shared" si="418"/>
        <v>0</v>
      </c>
      <c r="O2971" s="3">
        <f>IF(H2971="Reg", MIN(Inputs!$B$2, I2971*Inputs!$B$10, (Inputs!$B$8-I2971)/Inputs!$B$9), 0)</f>
        <v>0</v>
      </c>
      <c r="P2971" s="3">
        <f t="shared" si="419"/>
        <v>0</v>
      </c>
      <c r="Q2971" s="3">
        <f t="shared" si="420"/>
        <v>0</v>
      </c>
      <c r="R2971" s="3">
        <f>I2971 + M2971*Inputs!$B$9 - N2971/Inputs!$B$10</f>
        <v>0</v>
      </c>
    </row>
    <row r="2972" spans="1:18" x14ac:dyDescent="0.3">
      <c r="A2972" s="4">
        <v>46146.75</v>
      </c>
      <c r="B2972" s="3">
        <v>28.527500000000003</v>
      </c>
      <c r="C2972" s="3">
        <v>1.65</v>
      </c>
      <c r="D2972" s="3">
        <f t="shared" si="414"/>
        <v>27.194687499999997</v>
      </c>
      <c r="E2972" s="3">
        <f>MAX(B2972 - D2972/Inputs!$B$5, 0)</f>
        <v>0</v>
      </c>
      <c r="F2972" s="3">
        <f>MAX(D2972*Inputs!$B$5 - B2972, 0)</f>
        <v>0</v>
      </c>
      <c r="G2972" s="3">
        <f t="shared" si="415"/>
        <v>1.65</v>
      </c>
      <c r="H2972" t="str">
        <f t="shared" si="416"/>
        <v>Reg</v>
      </c>
      <c r="I2972" s="3">
        <f t="shared" si="421"/>
        <v>0</v>
      </c>
      <c r="J2972" s="3">
        <f t="shared" si="422"/>
        <v>0</v>
      </c>
      <c r="K2972" s="3">
        <f>MIN(Inputs!$B$2, (Inputs!$B$8 - I2972)/Inputs!$B$9)</f>
        <v>170</v>
      </c>
      <c r="L2972" s="3">
        <f>MAX(MIN(Inputs!$B$2, I2972*Inputs!$B$10, Inputs!$B$8*Inputs!$B$4 - J2972), 0)</f>
        <v>0</v>
      </c>
      <c r="M2972" s="3">
        <f t="shared" si="417"/>
        <v>0</v>
      </c>
      <c r="N2972" s="3">
        <f t="shared" si="418"/>
        <v>0</v>
      </c>
      <c r="O2972" s="3">
        <f>IF(H2972="Reg", MIN(Inputs!$B$2, I2972*Inputs!$B$10, (Inputs!$B$8-I2972)/Inputs!$B$9), 0)</f>
        <v>0</v>
      </c>
      <c r="P2972" s="3">
        <f t="shared" si="419"/>
        <v>0</v>
      </c>
      <c r="Q2972" s="3">
        <f t="shared" si="420"/>
        <v>0</v>
      </c>
      <c r="R2972" s="3">
        <f>I2972 + M2972*Inputs!$B$9 - N2972/Inputs!$B$10</f>
        <v>0</v>
      </c>
    </row>
    <row r="2973" spans="1:18" x14ac:dyDescent="0.3">
      <c r="A2973" s="4">
        <v>46146.791666666657</v>
      </c>
      <c r="B2973" s="3">
        <v>40.78</v>
      </c>
      <c r="C2973" s="3">
        <v>4.9400000000000004</v>
      </c>
      <c r="D2973" s="3">
        <f t="shared" si="414"/>
        <v>27.194687499999997</v>
      </c>
      <c r="E2973" s="3">
        <f>MAX(B2973 - D2973/Inputs!$B$5, 0)</f>
        <v>9.8769460227272781</v>
      </c>
      <c r="F2973" s="3">
        <f>MAX(D2973*Inputs!$B$5 - B2973, 0)</f>
        <v>0</v>
      </c>
      <c r="G2973" s="3">
        <f t="shared" si="415"/>
        <v>4.9400000000000004</v>
      </c>
      <c r="H2973" t="str">
        <f t="shared" si="416"/>
        <v>Discharge</v>
      </c>
      <c r="I2973" s="3">
        <f t="shared" si="421"/>
        <v>0</v>
      </c>
      <c r="J2973" s="3">
        <f t="shared" si="422"/>
        <v>0</v>
      </c>
      <c r="K2973" s="3">
        <f>MIN(Inputs!$B$2, (Inputs!$B$8 - I2973)/Inputs!$B$9)</f>
        <v>170</v>
      </c>
      <c r="L2973" s="3">
        <f>MAX(MIN(Inputs!$B$2, I2973*Inputs!$B$10, Inputs!$B$8*Inputs!$B$4 - J2973), 0)</f>
        <v>0</v>
      </c>
      <c r="M2973" s="3">
        <f t="shared" si="417"/>
        <v>0</v>
      </c>
      <c r="N2973" s="3">
        <f t="shared" si="418"/>
        <v>0</v>
      </c>
      <c r="O2973" s="3">
        <f>IF(H2973="Reg", MIN(Inputs!$B$2, I2973*Inputs!$B$10, (Inputs!$B$8-I2973)/Inputs!$B$9), 0)</f>
        <v>0</v>
      </c>
      <c r="P2973" s="3">
        <f t="shared" si="419"/>
        <v>0</v>
      </c>
      <c r="Q2973" s="3">
        <f t="shared" si="420"/>
        <v>0</v>
      </c>
      <c r="R2973" s="3">
        <f>I2973 + M2973*Inputs!$B$9 - N2973/Inputs!$B$10</f>
        <v>0</v>
      </c>
    </row>
    <row r="2974" spans="1:18" x14ac:dyDescent="0.3">
      <c r="A2974" s="4">
        <v>46146.833333333343</v>
      </c>
      <c r="B2974" s="3">
        <v>32.65</v>
      </c>
      <c r="C2974" s="3">
        <v>10.84</v>
      </c>
      <c r="D2974" s="3">
        <f t="shared" si="414"/>
        <v>27.194687499999997</v>
      </c>
      <c r="E2974" s="3">
        <f>MAX(B2974 - D2974/Inputs!$B$5, 0)</f>
        <v>1.7469460227272755</v>
      </c>
      <c r="F2974" s="3">
        <f>MAX(D2974*Inputs!$B$5 - B2974, 0)</f>
        <v>0</v>
      </c>
      <c r="G2974" s="3">
        <f t="shared" si="415"/>
        <v>10.84</v>
      </c>
      <c r="H2974" t="str">
        <f t="shared" si="416"/>
        <v>Reg</v>
      </c>
      <c r="I2974" s="3">
        <f t="shared" si="421"/>
        <v>0</v>
      </c>
      <c r="J2974" s="3">
        <f t="shared" si="422"/>
        <v>0</v>
      </c>
      <c r="K2974" s="3">
        <f>MIN(Inputs!$B$2, (Inputs!$B$8 - I2974)/Inputs!$B$9)</f>
        <v>170</v>
      </c>
      <c r="L2974" s="3">
        <f>MAX(MIN(Inputs!$B$2, I2974*Inputs!$B$10, Inputs!$B$8*Inputs!$B$4 - J2974), 0)</f>
        <v>0</v>
      </c>
      <c r="M2974" s="3">
        <f t="shared" si="417"/>
        <v>0</v>
      </c>
      <c r="N2974" s="3">
        <f t="shared" si="418"/>
        <v>0</v>
      </c>
      <c r="O2974" s="3">
        <f>IF(H2974="Reg", MIN(Inputs!$B$2, I2974*Inputs!$B$10, (Inputs!$B$8-I2974)/Inputs!$B$9), 0)</f>
        <v>0</v>
      </c>
      <c r="P2974" s="3">
        <f t="shared" si="419"/>
        <v>0</v>
      </c>
      <c r="Q2974" s="3">
        <f t="shared" si="420"/>
        <v>0</v>
      </c>
      <c r="R2974" s="3">
        <f>I2974 + M2974*Inputs!$B$9 - N2974/Inputs!$B$10</f>
        <v>0</v>
      </c>
    </row>
    <row r="2975" spans="1:18" x14ac:dyDescent="0.3">
      <c r="A2975" s="4">
        <v>46146.875</v>
      </c>
      <c r="B2975" s="3">
        <v>31.204999999999998</v>
      </c>
      <c r="C2975" s="3">
        <v>0.16</v>
      </c>
      <c r="D2975" s="3">
        <f t="shared" si="414"/>
        <v>27.194687499999997</v>
      </c>
      <c r="E2975" s="3">
        <f>MAX(B2975 - D2975/Inputs!$B$5, 0)</f>
        <v>0.30194602272727522</v>
      </c>
      <c r="F2975" s="3">
        <f>MAX(D2975*Inputs!$B$5 - B2975, 0)</f>
        <v>0</v>
      </c>
      <c r="G2975" s="3">
        <f t="shared" si="415"/>
        <v>0.16</v>
      </c>
      <c r="H2975" t="str">
        <f t="shared" si="416"/>
        <v>Discharge</v>
      </c>
      <c r="I2975" s="3">
        <f t="shared" si="421"/>
        <v>0</v>
      </c>
      <c r="J2975" s="3">
        <f t="shared" si="422"/>
        <v>0</v>
      </c>
      <c r="K2975" s="3">
        <f>MIN(Inputs!$B$2, (Inputs!$B$8 - I2975)/Inputs!$B$9)</f>
        <v>170</v>
      </c>
      <c r="L2975" s="3">
        <f>MAX(MIN(Inputs!$B$2, I2975*Inputs!$B$10, Inputs!$B$8*Inputs!$B$4 - J2975), 0)</f>
        <v>0</v>
      </c>
      <c r="M2975" s="3">
        <f t="shared" si="417"/>
        <v>0</v>
      </c>
      <c r="N2975" s="3">
        <f t="shared" si="418"/>
        <v>0</v>
      </c>
      <c r="O2975" s="3">
        <f>IF(H2975="Reg", MIN(Inputs!$B$2, I2975*Inputs!$B$10, (Inputs!$B$8-I2975)/Inputs!$B$9), 0)</f>
        <v>0</v>
      </c>
      <c r="P2975" s="3">
        <f t="shared" si="419"/>
        <v>0</v>
      </c>
      <c r="Q2975" s="3">
        <f t="shared" si="420"/>
        <v>0</v>
      </c>
      <c r="R2975" s="3">
        <f>I2975 + M2975*Inputs!$B$9 - N2975/Inputs!$B$10</f>
        <v>0</v>
      </c>
    </row>
    <row r="2976" spans="1:18" x14ac:dyDescent="0.3">
      <c r="A2976" s="4">
        <v>46146.916666666657</v>
      </c>
      <c r="B2976" s="3">
        <v>33.18</v>
      </c>
      <c r="C2976" s="3">
        <v>1</v>
      </c>
      <c r="D2976" s="3">
        <f t="shared" si="414"/>
        <v>27.194687499999997</v>
      </c>
      <c r="E2976" s="3">
        <f>MAX(B2976 - D2976/Inputs!$B$5, 0)</f>
        <v>2.2769460227272766</v>
      </c>
      <c r="F2976" s="3">
        <f>MAX(D2976*Inputs!$B$5 - B2976, 0)</f>
        <v>0</v>
      </c>
      <c r="G2976" s="3">
        <f t="shared" si="415"/>
        <v>1</v>
      </c>
      <c r="H2976" t="str">
        <f t="shared" si="416"/>
        <v>Discharge</v>
      </c>
      <c r="I2976" s="3">
        <f t="shared" si="421"/>
        <v>0</v>
      </c>
      <c r="J2976" s="3">
        <f t="shared" si="422"/>
        <v>0</v>
      </c>
      <c r="K2976" s="3">
        <f>MIN(Inputs!$B$2, (Inputs!$B$8 - I2976)/Inputs!$B$9)</f>
        <v>170</v>
      </c>
      <c r="L2976" s="3">
        <f>MAX(MIN(Inputs!$B$2, I2976*Inputs!$B$10, Inputs!$B$8*Inputs!$B$4 - J2976), 0)</f>
        <v>0</v>
      </c>
      <c r="M2976" s="3">
        <f t="shared" si="417"/>
        <v>0</v>
      </c>
      <c r="N2976" s="3">
        <f t="shared" si="418"/>
        <v>0</v>
      </c>
      <c r="O2976" s="3">
        <f>IF(H2976="Reg", MIN(Inputs!$B$2, I2976*Inputs!$B$10, (Inputs!$B$8-I2976)/Inputs!$B$9), 0)</f>
        <v>0</v>
      </c>
      <c r="P2976" s="3">
        <f t="shared" si="419"/>
        <v>0</v>
      </c>
      <c r="Q2976" s="3">
        <f t="shared" si="420"/>
        <v>0</v>
      </c>
      <c r="R2976" s="3">
        <f>I2976 + M2976*Inputs!$B$9 - N2976/Inputs!$B$10</f>
        <v>0</v>
      </c>
    </row>
    <row r="2977" spans="1:18" x14ac:dyDescent="0.3">
      <c r="A2977" s="4">
        <v>46146.958333333343</v>
      </c>
      <c r="B2977" s="3">
        <v>30.91</v>
      </c>
      <c r="C2977" s="3">
        <v>0.06</v>
      </c>
      <c r="D2977" s="3">
        <f t="shared" si="414"/>
        <v>27.194687499999997</v>
      </c>
      <c r="E2977" s="3">
        <f>MAX(B2977 - D2977/Inputs!$B$5, 0)</f>
        <v>6.946022727277068E-3</v>
      </c>
      <c r="F2977" s="3">
        <f>MAX(D2977*Inputs!$B$5 - B2977, 0)</f>
        <v>0</v>
      </c>
      <c r="G2977" s="3">
        <f t="shared" si="415"/>
        <v>0.06</v>
      </c>
      <c r="H2977" t="str">
        <f t="shared" si="416"/>
        <v>Reg</v>
      </c>
      <c r="I2977" s="3">
        <f t="shared" si="421"/>
        <v>0</v>
      </c>
      <c r="J2977" s="3">
        <f t="shared" si="422"/>
        <v>0</v>
      </c>
      <c r="K2977" s="3">
        <f>MIN(Inputs!$B$2, (Inputs!$B$8 - I2977)/Inputs!$B$9)</f>
        <v>170</v>
      </c>
      <c r="L2977" s="3">
        <f>MAX(MIN(Inputs!$B$2, I2977*Inputs!$B$10, Inputs!$B$8*Inputs!$B$4 - J2977), 0)</f>
        <v>0</v>
      </c>
      <c r="M2977" s="3">
        <f t="shared" si="417"/>
        <v>0</v>
      </c>
      <c r="N2977" s="3">
        <f t="shared" si="418"/>
        <v>0</v>
      </c>
      <c r="O2977" s="3">
        <f>IF(H2977="Reg", MIN(Inputs!$B$2, I2977*Inputs!$B$10, (Inputs!$B$8-I2977)/Inputs!$B$9), 0)</f>
        <v>0</v>
      </c>
      <c r="P2977" s="3">
        <f t="shared" si="419"/>
        <v>0</v>
      </c>
      <c r="Q2977" s="3">
        <f t="shared" si="420"/>
        <v>0</v>
      </c>
      <c r="R2977" s="3">
        <f>I2977 + M2977*Inputs!$B$9 - N2977/Inputs!$B$10</f>
        <v>0</v>
      </c>
    </row>
    <row r="2978" spans="1:18" x14ac:dyDescent="0.3">
      <c r="A2978" s="4">
        <v>46147</v>
      </c>
      <c r="B2978" s="3">
        <v>28.362500000000001</v>
      </c>
      <c r="C2978" s="3">
        <v>7.0000000000000007E-2</v>
      </c>
      <c r="D2978" s="3">
        <f t="shared" si="414"/>
        <v>31.730208333333334</v>
      </c>
      <c r="E2978" s="3">
        <f>MAX(B2978 - D2978/Inputs!$B$5, 0)</f>
        <v>0</v>
      </c>
      <c r="F2978" s="3">
        <f>MAX(D2978*Inputs!$B$5 - B2978, 0)</f>
        <v>0</v>
      </c>
      <c r="G2978" s="3">
        <f t="shared" si="415"/>
        <v>7.0000000000000007E-2</v>
      </c>
      <c r="H2978" t="str">
        <f t="shared" si="416"/>
        <v>Reg</v>
      </c>
      <c r="I2978" s="3">
        <f t="shared" si="421"/>
        <v>0</v>
      </c>
      <c r="J2978" s="3">
        <f t="shared" si="422"/>
        <v>0</v>
      </c>
      <c r="K2978" s="3">
        <f>MIN(Inputs!$B$2, (Inputs!$B$8 - I2978)/Inputs!$B$9)</f>
        <v>170</v>
      </c>
      <c r="L2978" s="3">
        <f>MAX(MIN(Inputs!$B$2, I2978*Inputs!$B$10, Inputs!$B$8*Inputs!$B$4 - J2978), 0)</f>
        <v>0</v>
      </c>
      <c r="M2978" s="3">
        <f t="shared" si="417"/>
        <v>0</v>
      </c>
      <c r="N2978" s="3">
        <f t="shared" si="418"/>
        <v>0</v>
      </c>
      <c r="O2978" s="3">
        <f>IF(H2978="Reg", MIN(Inputs!$B$2, I2978*Inputs!$B$10, (Inputs!$B$8-I2978)/Inputs!$B$9), 0)</f>
        <v>0</v>
      </c>
      <c r="P2978" s="3">
        <f t="shared" si="419"/>
        <v>0</v>
      </c>
      <c r="Q2978" s="3">
        <f t="shared" si="420"/>
        <v>0</v>
      </c>
      <c r="R2978" s="3">
        <f>I2978 + M2978*Inputs!$B$9 - N2978/Inputs!$B$10</f>
        <v>0</v>
      </c>
    </row>
    <row r="2979" spans="1:18" x14ac:dyDescent="0.3">
      <c r="A2979" s="4">
        <v>46147.041666666657</v>
      </c>
      <c r="B2979" s="3">
        <v>27.090000000000003</v>
      </c>
      <c r="C2979" s="3">
        <v>0.69</v>
      </c>
      <c r="D2979" s="3">
        <f t="shared" si="414"/>
        <v>31.730208333333334</v>
      </c>
      <c r="E2979" s="3">
        <f>MAX(B2979 - D2979/Inputs!$B$5, 0)</f>
        <v>0</v>
      </c>
      <c r="F2979" s="3">
        <f>MAX(D2979*Inputs!$B$5 - B2979, 0)</f>
        <v>0.83258333333332857</v>
      </c>
      <c r="G2979" s="3">
        <f t="shared" si="415"/>
        <v>0.69</v>
      </c>
      <c r="H2979" t="str">
        <f t="shared" si="416"/>
        <v>Charge</v>
      </c>
      <c r="I2979" s="3">
        <f t="shared" si="421"/>
        <v>0</v>
      </c>
      <c r="J2979" s="3">
        <f t="shared" si="422"/>
        <v>0</v>
      </c>
      <c r="K2979" s="3">
        <f>MIN(Inputs!$B$2, (Inputs!$B$8 - I2979)/Inputs!$B$9)</f>
        <v>170</v>
      </c>
      <c r="L2979" s="3">
        <f>MAX(MIN(Inputs!$B$2, I2979*Inputs!$B$10, Inputs!$B$8*Inputs!$B$4 - J2979), 0)</f>
        <v>0</v>
      </c>
      <c r="M2979" s="3">
        <f t="shared" si="417"/>
        <v>170</v>
      </c>
      <c r="N2979" s="3">
        <f t="shared" si="418"/>
        <v>0</v>
      </c>
      <c r="O2979" s="3">
        <f>IF(H2979="Reg", MIN(Inputs!$B$2, I2979*Inputs!$B$10, (Inputs!$B$8-I2979)/Inputs!$B$9), 0)</f>
        <v>0</v>
      </c>
      <c r="P2979" s="3">
        <f t="shared" si="419"/>
        <v>-4605.3</v>
      </c>
      <c r="Q2979" s="3">
        <f t="shared" si="420"/>
        <v>0</v>
      </c>
      <c r="R2979" s="3">
        <f>I2979 + M2979*Inputs!$B$9 - N2979/Inputs!$B$10</f>
        <v>159.4741358339966</v>
      </c>
    </row>
    <row r="2980" spans="1:18" x14ac:dyDescent="0.3">
      <c r="A2980" s="4">
        <v>46147.083333333343</v>
      </c>
      <c r="B2980" s="3">
        <v>30.150000000000002</v>
      </c>
      <c r="C2980" s="3">
        <v>0.44</v>
      </c>
      <c r="D2980" s="3">
        <f t="shared" si="414"/>
        <v>31.730208333333334</v>
      </c>
      <c r="E2980" s="3">
        <f>MAX(B2980 - D2980/Inputs!$B$5, 0)</f>
        <v>0</v>
      </c>
      <c r="F2980" s="3">
        <f>MAX(D2980*Inputs!$B$5 - B2980, 0)</f>
        <v>0</v>
      </c>
      <c r="G2980" s="3">
        <f t="shared" si="415"/>
        <v>0.44</v>
      </c>
      <c r="H2980" t="str">
        <f t="shared" si="416"/>
        <v>Reg</v>
      </c>
      <c r="I2980" s="3">
        <f t="shared" si="421"/>
        <v>159.4741358339966</v>
      </c>
      <c r="J2980" s="3">
        <f t="shared" si="422"/>
        <v>0</v>
      </c>
      <c r="K2980" s="3">
        <f>MIN(Inputs!$B$2, (Inputs!$B$8 - I2980)/Inputs!$B$9)</f>
        <v>170</v>
      </c>
      <c r="L2980" s="3">
        <f>MAX(MIN(Inputs!$B$2, I2980*Inputs!$B$10, Inputs!$B$8*Inputs!$B$4 - J2980), 0)</f>
        <v>149.6</v>
      </c>
      <c r="M2980" s="3">
        <f t="shared" si="417"/>
        <v>0</v>
      </c>
      <c r="N2980" s="3">
        <f t="shared" si="418"/>
        <v>0</v>
      </c>
      <c r="O2980" s="3">
        <f>IF(H2980="Reg", MIN(Inputs!$B$2, I2980*Inputs!$B$10, (Inputs!$B$8-I2980)/Inputs!$B$9), 0)</f>
        <v>149.6</v>
      </c>
      <c r="P2980" s="3">
        <f t="shared" si="419"/>
        <v>0</v>
      </c>
      <c r="Q2980" s="3">
        <f t="shared" si="420"/>
        <v>65.823999999999998</v>
      </c>
      <c r="R2980" s="3">
        <f>I2980 + M2980*Inputs!$B$9 - N2980/Inputs!$B$10</f>
        <v>159.4741358339966</v>
      </c>
    </row>
    <row r="2981" spans="1:18" x14ac:dyDescent="0.3">
      <c r="A2981" s="4">
        <v>46147.125</v>
      </c>
      <c r="B2981" s="3">
        <v>31.895</v>
      </c>
      <c r="C2981" s="3">
        <v>0.52</v>
      </c>
      <c r="D2981" s="3">
        <f t="shared" si="414"/>
        <v>31.730208333333334</v>
      </c>
      <c r="E2981" s="3">
        <f>MAX(B2981 - D2981/Inputs!$B$5, 0)</f>
        <v>0</v>
      </c>
      <c r="F2981" s="3">
        <f>MAX(D2981*Inputs!$B$5 - B2981, 0)</f>
        <v>0</v>
      </c>
      <c r="G2981" s="3">
        <f t="shared" si="415"/>
        <v>0.52</v>
      </c>
      <c r="H2981" t="str">
        <f t="shared" si="416"/>
        <v>Reg</v>
      </c>
      <c r="I2981" s="3">
        <f t="shared" si="421"/>
        <v>159.4741358339966</v>
      </c>
      <c r="J2981" s="3">
        <f t="shared" si="422"/>
        <v>0</v>
      </c>
      <c r="K2981" s="3">
        <f>MIN(Inputs!$B$2, (Inputs!$B$8 - I2981)/Inputs!$B$9)</f>
        <v>170</v>
      </c>
      <c r="L2981" s="3">
        <f>MAX(MIN(Inputs!$B$2, I2981*Inputs!$B$10, Inputs!$B$8*Inputs!$B$4 - J2981), 0)</f>
        <v>149.6</v>
      </c>
      <c r="M2981" s="3">
        <f t="shared" si="417"/>
        <v>0</v>
      </c>
      <c r="N2981" s="3">
        <f t="shared" si="418"/>
        <v>0</v>
      </c>
      <c r="O2981" s="3">
        <f>IF(H2981="Reg", MIN(Inputs!$B$2, I2981*Inputs!$B$10, (Inputs!$B$8-I2981)/Inputs!$B$9), 0)</f>
        <v>149.6</v>
      </c>
      <c r="P2981" s="3">
        <f t="shared" si="419"/>
        <v>0</v>
      </c>
      <c r="Q2981" s="3">
        <f t="shared" si="420"/>
        <v>77.792000000000002</v>
      </c>
      <c r="R2981" s="3">
        <f>I2981 + M2981*Inputs!$B$9 - N2981/Inputs!$B$10</f>
        <v>159.4741358339966</v>
      </c>
    </row>
    <row r="2982" spans="1:18" x14ac:dyDescent="0.3">
      <c r="A2982" s="4">
        <v>46147.166666666657</v>
      </c>
      <c r="B2982" s="3">
        <v>30.715</v>
      </c>
      <c r="C2982" s="3">
        <v>0.08</v>
      </c>
      <c r="D2982" s="3">
        <f t="shared" si="414"/>
        <v>31.730208333333334</v>
      </c>
      <c r="E2982" s="3">
        <f>MAX(B2982 - D2982/Inputs!$B$5, 0)</f>
        <v>0</v>
      </c>
      <c r="F2982" s="3">
        <f>MAX(D2982*Inputs!$B$5 - B2982, 0)</f>
        <v>0</v>
      </c>
      <c r="G2982" s="3">
        <f t="shared" si="415"/>
        <v>0.08</v>
      </c>
      <c r="H2982" t="str">
        <f t="shared" si="416"/>
        <v>Reg</v>
      </c>
      <c r="I2982" s="3">
        <f t="shared" si="421"/>
        <v>159.4741358339966</v>
      </c>
      <c r="J2982" s="3">
        <f t="shared" si="422"/>
        <v>0</v>
      </c>
      <c r="K2982" s="3">
        <f>MIN(Inputs!$B$2, (Inputs!$B$8 - I2982)/Inputs!$B$9)</f>
        <v>170</v>
      </c>
      <c r="L2982" s="3">
        <f>MAX(MIN(Inputs!$B$2, I2982*Inputs!$B$10, Inputs!$B$8*Inputs!$B$4 - J2982), 0)</f>
        <v>149.6</v>
      </c>
      <c r="M2982" s="3">
        <f t="shared" si="417"/>
        <v>0</v>
      </c>
      <c r="N2982" s="3">
        <f t="shared" si="418"/>
        <v>0</v>
      </c>
      <c r="O2982" s="3">
        <f>IF(H2982="Reg", MIN(Inputs!$B$2, I2982*Inputs!$B$10, (Inputs!$B$8-I2982)/Inputs!$B$9), 0)</f>
        <v>149.6</v>
      </c>
      <c r="P2982" s="3">
        <f t="shared" si="419"/>
        <v>0</v>
      </c>
      <c r="Q2982" s="3">
        <f t="shared" si="420"/>
        <v>11.968</v>
      </c>
      <c r="R2982" s="3">
        <f>I2982 + M2982*Inputs!$B$9 - N2982/Inputs!$B$10</f>
        <v>159.4741358339966</v>
      </c>
    </row>
    <row r="2983" spans="1:18" x14ac:dyDescent="0.3">
      <c r="A2983" s="4">
        <v>46147.208333333343</v>
      </c>
      <c r="B2983" s="3">
        <v>36.89</v>
      </c>
      <c r="C2983" s="3">
        <v>0.98</v>
      </c>
      <c r="D2983" s="3">
        <f t="shared" si="414"/>
        <v>31.730208333333334</v>
      </c>
      <c r="E2983" s="3">
        <f>MAX(B2983 - D2983/Inputs!$B$5, 0)</f>
        <v>0.83294507575757848</v>
      </c>
      <c r="F2983" s="3">
        <f>MAX(D2983*Inputs!$B$5 - B2983, 0)</f>
        <v>0</v>
      </c>
      <c r="G2983" s="3">
        <f t="shared" si="415"/>
        <v>0.98</v>
      </c>
      <c r="H2983" t="str">
        <f t="shared" si="416"/>
        <v>Reg</v>
      </c>
      <c r="I2983" s="3">
        <f t="shared" si="421"/>
        <v>159.4741358339966</v>
      </c>
      <c r="J2983" s="3">
        <f t="shared" si="422"/>
        <v>0</v>
      </c>
      <c r="K2983" s="3">
        <f>MIN(Inputs!$B$2, (Inputs!$B$8 - I2983)/Inputs!$B$9)</f>
        <v>170</v>
      </c>
      <c r="L2983" s="3">
        <f>MAX(MIN(Inputs!$B$2, I2983*Inputs!$B$10, Inputs!$B$8*Inputs!$B$4 - J2983), 0)</f>
        <v>149.6</v>
      </c>
      <c r="M2983" s="3">
        <f t="shared" si="417"/>
        <v>0</v>
      </c>
      <c r="N2983" s="3">
        <f t="shared" si="418"/>
        <v>0</v>
      </c>
      <c r="O2983" s="3">
        <f>IF(H2983="Reg", MIN(Inputs!$B$2, I2983*Inputs!$B$10, (Inputs!$B$8-I2983)/Inputs!$B$9), 0)</f>
        <v>149.6</v>
      </c>
      <c r="P2983" s="3">
        <f t="shared" si="419"/>
        <v>0</v>
      </c>
      <c r="Q2983" s="3">
        <f t="shared" si="420"/>
        <v>146.608</v>
      </c>
      <c r="R2983" s="3">
        <f>I2983 + M2983*Inputs!$B$9 - N2983/Inputs!$B$10</f>
        <v>159.4741358339966</v>
      </c>
    </row>
    <row r="2984" spans="1:18" x14ac:dyDescent="0.3">
      <c r="A2984" s="4">
        <v>46147.25</v>
      </c>
      <c r="B2984" s="3">
        <v>42.25</v>
      </c>
      <c r="C2984" s="3">
        <v>5.9</v>
      </c>
      <c r="D2984" s="3">
        <f t="shared" si="414"/>
        <v>31.730208333333334</v>
      </c>
      <c r="E2984" s="3">
        <f>MAX(B2984 - D2984/Inputs!$B$5, 0)</f>
        <v>6.1929450757575779</v>
      </c>
      <c r="F2984" s="3">
        <f>MAX(D2984*Inputs!$B$5 - B2984, 0)</f>
        <v>0</v>
      </c>
      <c r="G2984" s="3">
        <f t="shared" si="415"/>
        <v>5.9</v>
      </c>
      <c r="H2984" t="str">
        <f t="shared" si="416"/>
        <v>Discharge</v>
      </c>
      <c r="I2984" s="3">
        <f t="shared" si="421"/>
        <v>159.4741358339966</v>
      </c>
      <c r="J2984" s="3">
        <f t="shared" si="422"/>
        <v>0</v>
      </c>
      <c r="K2984" s="3">
        <f>MIN(Inputs!$B$2, (Inputs!$B$8 - I2984)/Inputs!$B$9)</f>
        <v>170</v>
      </c>
      <c r="L2984" s="3">
        <f>MAX(MIN(Inputs!$B$2, I2984*Inputs!$B$10, Inputs!$B$8*Inputs!$B$4 - J2984), 0)</f>
        <v>149.6</v>
      </c>
      <c r="M2984" s="3">
        <f t="shared" si="417"/>
        <v>0</v>
      </c>
      <c r="N2984" s="3">
        <f t="shared" si="418"/>
        <v>149.6</v>
      </c>
      <c r="O2984" s="3">
        <f>IF(H2984="Reg", MIN(Inputs!$B$2, I2984*Inputs!$B$10, (Inputs!$B$8-I2984)/Inputs!$B$9), 0)</f>
        <v>0</v>
      </c>
      <c r="P2984" s="3">
        <f t="shared" si="419"/>
        <v>6320.5999999999995</v>
      </c>
      <c r="Q2984" s="3">
        <f t="shared" si="420"/>
        <v>0</v>
      </c>
      <c r="R2984" s="3">
        <f>I2984 + M2984*Inputs!$B$9 - N2984/Inputs!$B$10</f>
        <v>0</v>
      </c>
    </row>
    <row r="2985" spans="1:18" x14ac:dyDescent="0.3">
      <c r="A2985" s="4">
        <v>46147.291666666657</v>
      </c>
      <c r="B2985" s="3">
        <v>37.254999999999995</v>
      </c>
      <c r="C2985" s="3">
        <v>8.25</v>
      </c>
      <c r="D2985" s="3">
        <f t="shared" si="414"/>
        <v>31.730208333333334</v>
      </c>
      <c r="E2985" s="3">
        <f>MAX(B2985 - D2985/Inputs!$B$5, 0)</f>
        <v>1.1979450757575734</v>
      </c>
      <c r="F2985" s="3">
        <f>MAX(D2985*Inputs!$B$5 - B2985, 0)</f>
        <v>0</v>
      </c>
      <c r="G2985" s="3">
        <f t="shared" si="415"/>
        <v>8.25</v>
      </c>
      <c r="H2985" t="str">
        <f t="shared" si="416"/>
        <v>Reg</v>
      </c>
      <c r="I2985" s="3">
        <f t="shared" si="421"/>
        <v>0</v>
      </c>
      <c r="J2985" s="3">
        <f t="shared" si="422"/>
        <v>149.6</v>
      </c>
      <c r="K2985" s="3">
        <f>MIN(Inputs!$B$2, (Inputs!$B$8 - I2985)/Inputs!$B$9)</f>
        <v>170</v>
      </c>
      <c r="L2985" s="3">
        <f>MAX(MIN(Inputs!$B$2, I2985*Inputs!$B$10, Inputs!$B$8*Inputs!$B$4 - J2985), 0)</f>
        <v>0</v>
      </c>
      <c r="M2985" s="3">
        <f t="shared" si="417"/>
        <v>0</v>
      </c>
      <c r="N2985" s="3">
        <f t="shared" si="418"/>
        <v>0</v>
      </c>
      <c r="O2985" s="3">
        <f>IF(H2985="Reg", MIN(Inputs!$B$2, I2985*Inputs!$B$10, (Inputs!$B$8-I2985)/Inputs!$B$9), 0)</f>
        <v>0</v>
      </c>
      <c r="P2985" s="3">
        <f t="shared" si="419"/>
        <v>0</v>
      </c>
      <c r="Q2985" s="3">
        <f t="shared" si="420"/>
        <v>0</v>
      </c>
      <c r="R2985" s="3">
        <f>I2985 + M2985*Inputs!$B$9 - N2985/Inputs!$B$10</f>
        <v>0</v>
      </c>
    </row>
    <row r="2986" spans="1:18" x14ac:dyDescent="0.3">
      <c r="A2986" s="4">
        <v>46147.333333333343</v>
      </c>
      <c r="B2986" s="3">
        <v>33.869999999999997</v>
      </c>
      <c r="C2986" s="3">
        <v>4.41</v>
      </c>
      <c r="D2986" s="3">
        <f t="shared" si="414"/>
        <v>31.730208333333334</v>
      </c>
      <c r="E2986" s="3">
        <f>MAX(B2986 - D2986/Inputs!$B$5, 0)</f>
        <v>0</v>
      </c>
      <c r="F2986" s="3">
        <f>MAX(D2986*Inputs!$B$5 - B2986, 0)</f>
        <v>0</v>
      </c>
      <c r="G2986" s="3">
        <f t="shared" si="415"/>
        <v>4.41</v>
      </c>
      <c r="H2986" t="str">
        <f t="shared" si="416"/>
        <v>Reg</v>
      </c>
      <c r="I2986" s="3">
        <f t="shared" si="421"/>
        <v>0</v>
      </c>
      <c r="J2986" s="3">
        <f t="shared" si="422"/>
        <v>149.6</v>
      </c>
      <c r="K2986" s="3">
        <f>MIN(Inputs!$B$2, (Inputs!$B$8 - I2986)/Inputs!$B$9)</f>
        <v>170</v>
      </c>
      <c r="L2986" s="3">
        <f>MAX(MIN(Inputs!$B$2, I2986*Inputs!$B$10, Inputs!$B$8*Inputs!$B$4 - J2986), 0)</f>
        <v>0</v>
      </c>
      <c r="M2986" s="3">
        <f t="shared" si="417"/>
        <v>0</v>
      </c>
      <c r="N2986" s="3">
        <f t="shared" si="418"/>
        <v>0</v>
      </c>
      <c r="O2986" s="3">
        <f>IF(H2986="Reg", MIN(Inputs!$B$2, I2986*Inputs!$B$10, (Inputs!$B$8-I2986)/Inputs!$B$9), 0)</f>
        <v>0</v>
      </c>
      <c r="P2986" s="3">
        <f t="shared" si="419"/>
        <v>0</v>
      </c>
      <c r="Q2986" s="3">
        <f t="shared" si="420"/>
        <v>0</v>
      </c>
      <c r="R2986" s="3">
        <f>I2986 + M2986*Inputs!$B$9 - N2986/Inputs!$B$10</f>
        <v>0</v>
      </c>
    </row>
    <row r="2987" spans="1:18" x14ac:dyDescent="0.3">
      <c r="A2987" s="4">
        <v>46147.375</v>
      </c>
      <c r="B2987" s="3">
        <v>26.227499999999999</v>
      </c>
      <c r="C2987" s="3">
        <v>5</v>
      </c>
      <c r="D2987" s="3">
        <f t="shared" si="414"/>
        <v>31.730208333333334</v>
      </c>
      <c r="E2987" s="3">
        <f>MAX(B2987 - D2987/Inputs!$B$5, 0)</f>
        <v>0</v>
      </c>
      <c r="F2987" s="3">
        <f>MAX(D2987*Inputs!$B$5 - B2987, 0)</f>
        <v>1.6950833333333328</v>
      </c>
      <c r="G2987" s="3">
        <f t="shared" si="415"/>
        <v>5</v>
      </c>
      <c r="H2987" t="str">
        <f t="shared" si="416"/>
        <v>Reg</v>
      </c>
      <c r="I2987" s="3">
        <f t="shared" si="421"/>
        <v>0</v>
      </c>
      <c r="J2987" s="3">
        <f t="shared" si="422"/>
        <v>149.6</v>
      </c>
      <c r="K2987" s="3">
        <f>MIN(Inputs!$B$2, (Inputs!$B$8 - I2987)/Inputs!$B$9)</f>
        <v>170</v>
      </c>
      <c r="L2987" s="3">
        <f>MAX(MIN(Inputs!$B$2, I2987*Inputs!$B$10, Inputs!$B$8*Inputs!$B$4 - J2987), 0)</f>
        <v>0</v>
      </c>
      <c r="M2987" s="3">
        <f t="shared" si="417"/>
        <v>0</v>
      </c>
      <c r="N2987" s="3">
        <f t="shared" si="418"/>
        <v>0</v>
      </c>
      <c r="O2987" s="3">
        <f>IF(H2987="Reg", MIN(Inputs!$B$2, I2987*Inputs!$B$10, (Inputs!$B$8-I2987)/Inputs!$B$9), 0)</f>
        <v>0</v>
      </c>
      <c r="P2987" s="3">
        <f t="shared" si="419"/>
        <v>0</v>
      </c>
      <c r="Q2987" s="3">
        <f t="shared" si="420"/>
        <v>0</v>
      </c>
      <c r="R2987" s="3">
        <f>I2987 + M2987*Inputs!$B$9 - N2987/Inputs!$B$10</f>
        <v>0</v>
      </c>
    </row>
    <row r="2988" spans="1:18" x14ac:dyDescent="0.3">
      <c r="A2988" s="4">
        <v>46147.416666666657</v>
      </c>
      <c r="B2988" s="3">
        <v>26.892500000000002</v>
      </c>
      <c r="C2988" s="3">
        <v>3</v>
      </c>
      <c r="D2988" s="3">
        <f t="shared" si="414"/>
        <v>31.730208333333334</v>
      </c>
      <c r="E2988" s="3">
        <f>MAX(B2988 - D2988/Inputs!$B$5, 0)</f>
        <v>0</v>
      </c>
      <c r="F2988" s="3">
        <f>MAX(D2988*Inputs!$B$5 - B2988, 0)</f>
        <v>1.0300833333333301</v>
      </c>
      <c r="G2988" s="3">
        <f t="shared" si="415"/>
        <v>3</v>
      </c>
      <c r="H2988" t="str">
        <f t="shared" si="416"/>
        <v>Reg</v>
      </c>
      <c r="I2988" s="3">
        <f t="shared" si="421"/>
        <v>0</v>
      </c>
      <c r="J2988" s="3">
        <f t="shared" si="422"/>
        <v>149.6</v>
      </c>
      <c r="K2988" s="3">
        <f>MIN(Inputs!$B$2, (Inputs!$B$8 - I2988)/Inputs!$B$9)</f>
        <v>170</v>
      </c>
      <c r="L2988" s="3">
        <f>MAX(MIN(Inputs!$B$2, I2988*Inputs!$B$10, Inputs!$B$8*Inputs!$B$4 - J2988), 0)</f>
        <v>0</v>
      </c>
      <c r="M2988" s="3">
        <f t="shared" si="417"/>
        <v>0</v>
      </c>
      <c r="N2988" s="3">
        <f t="shared" si="418"/>
        <v>0</v>
      </c>
      <c r="O2988" s="3">
        <f>IF(H2988="Reg", MIN(Inputs!$B$2, I2988*Inputs!$B$10, (Inputs!$B$8-I2988)/Inputs!$B$9), 0)</f>
        <v>0</v>
      </c>
      <c r="P2988" s="3">
        <f t="shared" si="419"/>
        <v>0</v>
      </c>
      <c r="Q2988" s="3">
        <f t="shared" si="420"/>
        <v>0</v>
      </c>
      <c r="R2988" s="3">
        <f>I2988 + M2988*Inputs!$B$9 - N2988/Inputs!$B$10</f>
        <v>0</v>
      </c>
    </row>
    <row r="2989" spans="1:18" x14ac:dyDescent="0.3">
      <c r="A2989" s="4">
        <v>46147.458333333343</v>
      </c>
      <c r="B2989" s="3">
        <v>26.465</v>
      </c>
      <c r="C2989" s="3">
        <v>2.2200000000000002</v>
      </c>
      <c r="D2989" s="3">
        <f t="shared" si="414"/>
        <v>31.730208333333334</v>
      </c>
      <c r="E2989" s="3">
        <f>MAX(B2989 - D2989/Inputs!$B$5, 0)</f>
        <v>0</v>
      </c>
      <c r="F2989" s="3">
        <f>MAX(D2989*Inputs!$B$5 - B2989, 0)</f>
        <v>1.4575833333333321</v>
      </c>
      <c r="G2989" s="3">
        <f t="shared" si="415"/>
        <v>2.2200000000000002</v>
      </c>
      <c r="H2989" t="str">
        <f t="shared" si="416"/>
        <v>Reg</v>
      </c>
      <c r="I2989" s="3">
        <f t="shared" si="421"/>
        <v>0</v>
      </c>
      <c r="J2989" s="3">
        <f t="shared" si="422"/>
        <v>149.6</v>
      </c>
      <c r="K2989" s="3">
        <f>MIN(Inputs!$B$2, (Inputs!$B$8 - I2989)/Inputs!$B$9)</f>
        <v>170</v>
      </c>
      <c r="L2989" s="3">
        <f>MAX(MIN(Inputs!$B$2, I2989*Inputs!$B$10, Inputs!$B$8*Inputs!$B$4 - J2989), 0)</f>
        <v>0</v>
      </c>
      <c r="M2989" s="3">
        <f t="shared" si="417"/>
        <v>0</v>
      </c>
      <c r="N2989" s="3">
        <f t="shared" si="418"/>
        <v>0</v>
      </c>
      <c r="O2989" s="3">
        <f>IF(H2989="Reg", MIN(Inputs!$B$2, I2989*Inputs!$B$10, (Inputs!$B$8-I2989)/Inputs!$B$9), 0)</f>
        <v>0</v>
      </c>
      <c r="P2989" s="3">
        <f t="shared" si="419"/>
        <v>0</v>
      </c>
      <c r="Q2989" s="3">
        <f t="shared" si="420"/>
        <v>0</v>
      </c>
      <c r="R2989" s="3">
        <f>I2989 + M2989*Inputs!$B$9 - N2989/Inputs!$B$10</f>
        <v>0</v>
      </c>
    </row>
    <row r="2990" spans="1:18" x14ac:dyDescent="0.3">
      <c r="A2990" s="4">
        <v>46147.5</v>
      </c>
      <c r="B2990" s="3">
        <v>28.457499999999996</v>
      </c>
      <c r="C2990" s="3">
        <v>2.25</v>
      </c>
      <c r="D2990" s="3">
        <f t="shared" si="414"/>
        <v>31.730208333333334</v>
      </c>
      <c r="E2990" s="3">
        <f>MAX(B2990 - D2990/Inputs!$B$5, 0)</f>
        <v>0</v>
      </c>
      <c r="F2990" s="3">
        <f>MAX(D2990*Inputs!$B$5 - B2990, 0)</f>
        <v>0</v>
      </c>
      <c r="G2990" s="3">
        <f t="shared" si="415"/>
        <v>2.25</v>
      </c>
      <c r="H2990" t="str">
        <f t="shared" si="416"/>
        <v>Reg</v>
      </c>
      <c r="I2990" s="3">
        <f t="shared" si="421"/>
        <v>0</v>
      </c>
      <c r="J2990" s="3">
        <f t="shared" si="422"/>
        <v>149.6</v>
      </c>
      <c r="K2990" s="3">
        <f>MIN(Inputs!$B$2, (Inputs!$B$8 - I2990)/Inputs!$B$9)</f>
        <v>170</v>
      </c>
      <c r="L2990" s="3">
        <f>MAX(MIN(Inputs!$B$2, I2990*Inputs!$B$10, Inputs!$B$8*Inputs!$B$4 - J2990), 0)</f>
        <v>0</v>
      </c>
      <c r="M2990" s="3">
        <f t="shared" si="417"/>
        <v>0</v>
      </c>
      <c r="N2990" s="3">
        <f t="shared" si="418"/>
        <v>0</v>
      </c>
      <c r="O2990" s="3">
        <f>IF(H2990="Reg", MIN(Inputs!$B$2, I2990*Inputs!$B$10, (Inputs!$B$8-I2990)/Inputs!$B$9), 0)</f>
        <v>0</v>
      </c>
      <c r="P2990" s="3">
        <f t="shared" si="419"/>
        <v>0</v>
      </c>
      <c r="Q2990" s="3">
        <f t="shared" si="420"/>
        <v>0</v>
      </c>
      <c r="R2990" s="3">
        <f>I2990 + M2990*Inputs!$B$9 - N2990/Inputs!$B$10</f>
        <v>0</v>
      </c>
    </row>
    <row r="2991" spans="1:18" x14ac:dyDescent="0.3">
      <c r="A2991" s="4">
        <v>46147.541666666657</v>
      </c>
      <c r="B2991" s="3">
        <v>33.142499999999998</v>
      </c>
      <c r="C2991" s="3">
        <v>5</v>
      </c>
      <c r="D2991" s="3">
        <f t="shared" si="414"/>
        <v>31.730208333333334</v>
      </c>
      <c r="E2991" s="3">
        <f>MAX(B2991 - D2991/Inputs!$B$5, 0)</f>
        <v>0</v>
      </c>
      <c r="F2991" s="3">
        <f>MAX(D2991*Inputs!$B$5 - B2991, 0)</f>
        <v>0</v>
      </c>
      <c r="G2991" s="3">
        <f t="shared" si="415"/>
        <v>5</v>
      </c>
      <c r="H2991" t="str">
        <f t="shared" si="416"/>
        <v>Reg</v>
      </c>
      <c r="I2991" s="3">
        <f t="shared" si="421"/>
        <v>0</v>
      </c>
      <c r="J2991" s="3">
        <f t="shared" si="422"/>
        <v>149.6</v>
      </c>
      <c r="K2991" s="3">
        <f>MIN(Inputs!$B$2, (Inputs!$B$8 - I2991)/Inputs!$B$9)</f>
        <v>170</v>
      </c>
      <c r="L2991" s="3">
        <f>MAX(MIN(Inputs!$B$2, I2991*Inputs!$B$10, Inputs!$B$8*Inputs!$B$4 - J2991), 0)</f>
        <v>0</v>
      </c>
      <c r="M2991" s="3">
        <f t="shared" si="417"/>
        <v>0</v>
      </c>
      <c r="N2991" s="3">
        <f t="shared" si="418"/>
        <v>0</v>
      </c>
      <c r="O2991" s="3">
        <f>IF(H2991="Reg", MIN(Inputs!$B$2, I2991*Inputs!$B$10, (Inputs!$B$8-I2991)/Inputs!$B$9), 0)</f>
        <v>0</v>
      </c>
      <c r="P2991" s="3">
        <f t="shared" si="419"/>
        <v>0</v>
      </c>
      <c r="Q2991" s="3">
        <f t="shared" si="420"/>
        <v>0</v>
      </c>
      <c r="R2991" s="3">
        <f>I2991 + M2991*Inputs!$B$9 - N2991/Inputs!$B$10</f>
        <v>0</v>
      </c>
    </row>
    <row r="2992" spans="1:18" x14ac:dyDescent="0.3">
      <c r="A2992" s="4">
        <v>46147.583333333343</v>
      </c>
      <c r="B2992" s="3">
        <v>29.927499999999998</v>
      </c>
      <c r="C2992" s="3">
        <v>9.77</v>
      </c>
      <c r="D2992" s="3">
        <f t="shared" si="414"/>
        <v>31.730208333333334</v>
      </c>
      <c r="E2992" s="3">
        <f>MAX(B2992 - D2992/Inputs!$B$5, 0)</f>
        <v>0</v>
      </c>
      <c r="F2992" s="3">
        <f>MAX(D2992*Inputs!$B$5 - B2992, 0)</f>
        <v>0</v>
      </c>
      <c r="G2992" s="3">
        <f t="shared" si="415"/>
        <v>9.77</v>
      </c>
      <c r="H2992" t="str">
        <f t="shared" si="416"/>
        <v>Reg</v>
      </c>
      <c r="I2992" s="3">
        <f t="shared" si="421"/>
        <v>0</v>
      </c>
      <c r="J2992" s="3">
        <f t="shared" si="422"/>
        <v>149.6</v>
      </c>
      <c r="K2992" s="3">
        <f>MIN(Inputs!$B$2, (Inputs!$B$8 - I2992)/Inputs!$B$9)</f>
        <v>170</v>
      </c>
      <c r="L2992" s="3">
        <f>MAX(MIN(Inputs!$B$2, I2992*Inputs!$B$10, Inputs!$B$8*Inputs!$B$4 - J2992), 0)</f>
        <v>0</v>
      </c>
      <c r="M2992" s="3">
        <f t="shared" si="417"/>
        <v>0</v>
      </c>
      <c r="N2992" s="3">
        <f t="shared" si="418"/>
        <v>0</v>
      </c>
      <c r="O2992" s="3">
        <f>IF(H2992="Reg", MIN(Inputs!$B$2, I2992*Inputs!$B$10, (Inputs!$B$8-I2992)/Inputs!$B$9), 0)</f>
        <v>0</v>
      </c>
      <c r="P2992" s="3">
        <f t="shared" si="419"/>
        <v>0</v>
      </c>
      <c r="Q2992" s="3">
        <f t="shared" si="420"/>
        <v>0</v>
      </c>
      <c r="R2992" s="3">
        <f>I2992 + M2992*Inputs!$B$9 - N2992/Inputs!$B$10</f>
        <v>0</v>
      </c>
    </row>
    <row r="2993" spans="1:18" x14ac:dyDescent="0.3">
      <c r="A2993" s="4">
        <v>46147.625</v>
      </c>
      <c r="B2993" s="3">
        <v>31.677499999999998</v>
      </c>
      <c r="C2993" s="3">
        <v>11</v>
      </c>
      <c r="D2993" s="3">
        <f t="shared" si="414"/>
        <v>31.730208333333334</v>
      </c>
      <c r="E2993" s="3">
        <f>MAX(B2993 - D2993/Inputs!$B$5, 0)</f>
        <v>0</v>
      </c>
      <c r="F2993" s="3">
        <f>MAX(D2993*Inputs!$B$5 - B2993, 0)</f>
        <v>0</v>
      </c>
      <c r="G2993" s="3">
        <f t="shared" si="415"/>
        <v>11</v>
      </c>
      <c r="H2993" t="str">
        <f t="shared" si="416"/>
        <v>Reg</v>
      </c>
      <c r="I2993" s="3">
        <f t="shared" si="421"/>
        <v>0</v>
      </c>
      <c r="J2993" s="3">
        <f t="shared" si="422"/>
        <v>149.6</v>
      </c>
      <c r="K2993" s="3">
        <f>MIN(Inputs!$B$2, (Inputs!$B$8 - I2993)/Inputs!$B$9)</f>
        <v>170</v>
      </c>
      <c r="L2993" s="3">
        <f>MAX(MIN(Inputs!$B$2, I2993*Inputs!$B$10, Inputs!$B$8*Inputs!$B$4 - J2993), 0)</f>
        <v>0</v>
      </c>
      <c r="M2993" s="3">
        <f t="shared" si="417"/>
        <v>0</v>
      </c>
      <c r="N2993" s="3">
        <f t="shared" si="418"/>
        <v>0</v>
      </c>
      <c r="O2993" s="3">
        <f>IF(H2993="Reg", MIN(Inputs!$B$2, I2993*Inputs!$B$10, (Inputs!$B$8-I2993)/Inputs!$B$9), 0)</f>
        <v>0</v>
      </c>
      <c r="P2993" s="3">
        <f t="shared" si="419"/>
        <v>0</v>
      </c>
      <c r="Q2993" s="3">
        <f t="shared" si="420"/>
        <v>0</v>
      </c>
      <c r="R2993" s="3">
        <f>I2993 + M2993*Inputs!$B$9 - N2993/Inputs!$B$10</f>
        <v>0</v>
      </c>
    </row>
    <row r="2994" spans="1:18" x14ac:dyDescent="0.3">
      <c r="A2994" s="4">
        <v>46147.666666666657</v>
      </c>
      <c r="B2994" s="3">
        <v>24.037499999999998</v>
      </c>
      <c r="C2994" s="3">
        <v>5.8</v>
      </c>
      <c r="D2994" s="3">
        <f t="shared" si="414"/>
        <v>31.730208333333334</v>
      </c>
      <c r="E2994" s="3">
        <f>MAX(B2994 - D2994/Inputs!$B$5, 0)</f>
        <v>0</v>
      </c>
      <c r="F2994" s="3">
        <f>MAX(D2994*Inputs!$B$5 - B2994, 0)</f>
        <v>3.8850833333333341</v>
      </c>
      <c r="G2994" s="3">
        <f t="shared" si="415"/>
        <v>5.8</v>
      </c>
      <c r="H2994" t="str">
        <f t="shared" si="416"/>
        <v>Reg</v>
      </c>
      <c r="I2994" s="3">
        <f t="shared" si="421"/>
        <v>0</v>
      </c>
      <c r="J2994" s="3">
        <f t="shared" si="422"/>
        <v>149.6</v>
      </c>
      <c r="K2994" s="3">
        <f>MIN(Inputs!$B$2, (Inputs!$B$8 - I2994)/Inputs!$B$9)</f>
        <v>170</v>
      </c>
      <c r="L2994" s="3">
        <f>MAX(MIN(Inputs!$B$2, I2994*Inputs!$B$10, Inputs!$B$8*Inputs!$B$4 - J2994), 0)</f>
        <v>0</v>
      </c>
      <c r="M2994" s="3">
        <f t="shared" si="417"/>
        <v>0</v>
      </c>
      <c r="N2994" s="3">
        <f t="shared" si="418"/>
        <v>0</v>
      </c>
      <c r="O2994" s="3">
        <f>IF(H2994="Reg", MIN(Inputs!$B$2, I2994*Inputs!$B$10, (Inputs!$B$8-I2994)/Inputs!$B$9), 0)</f>
        <v>0</v>
      </c>
      <c r="P2994" s="3">
        <f t="shared" si="419"/>
        <v>0</v>
      </c>
      <c r="Q2994" s="3">
        <f t="shared" si="420"/>
        <v>0</v>
      </c>
      <c r="R2994" s="3">
        <f>I2994 + M2994*Inputs!$B$9 - N2994/Inputs!$B$10</f>
        <v>0</v>
      </c>
    </row>
    <row r="2995" spans="1:18" x14ac:dyDescent="0.3">
      <c r="A2995" s="4">
        <v>46147.708333333343</v>
      </c>
      <c r="B2995" s="3">
        <v>22.71</v>
      </c>
      <c r="C2995" s="3">
        <v>2.2000000000000002</v>
      </c>
      <c r="D2995" s="3">
        <f t="shared" si="414"/>
        <v>31.730208333333334</v>
      </c>
      <c r="E2995" s="3">
        <f>MAX(B2995 - D2995/Inputs!$B$5, 0)</f>
        <v>0</v>
      </c>
      <c r="F2995" s="3">
        <f>MAX(D2995*Inputs!$B$5 - B2995, 0)</f>
        <v>5.2125833333333311</v>
      </c>
      <c r="G2995" s="3">
        <f t="shared" si="415"/>
        <v>2.2000000000000002</v>
      </c>
      <c r="H2995" t="str">
        <f t="shared" si="416"/>
        <v>Charge</v>
      </c>
      <c r="I2995" s="3">
        <f t="shared" si="421"/>
        <v>0</v>
      </c>
      <c r="J2995" s="3">
        <f t="shared" si="422"/>
        <v>149.6</v>
      </c>
      <c r="K2995" s="3">
        <f>MIN(Inputs!$B$2, (Inputs!$B$8 - I2995)/Inputs!$B$9)</f>
        <v>170</v>
      </c>
      <c r="L2995" s="3">
        <f>MAX(MIN(Inputs!$B$2, I2995*Inputs!$B$10, Inputs!$B$8*Inputs!$B$4 - J2995), 0)</f>
        <v>0</v>
      </c>
      <c r="M2995" s="3">
        <f t="shared" si="417"/>
        <v>170</v>
      </c>
      <c r="N2995" s="3">
        <f t="shared" si="418"/>
        <v>0</v>
      </c>
      <c r="O2995" s="3">
        <f>IF(H2995="Reg", MIN(Inputs!$B$2, I2995*Inputs!$B$10, (Inputs!$B$8-I2995)/Inputs!$B$9), 0)</f>
        <v>0</v>
      </c>
      <c r="P2995" s="3">
        <f t="shared" si="419"/>
        <v>-3860.7000000000003</v>
      </c>
      <c r="Q2995" s="3">
        <f t="shared" si="420"/>
        <v>0</v>
      </c>
      <c r="R2995" s="3">
        <f>I2995 + M2995*Inputs!$B$9 - N2995/Inputs!$B$10</f>
        <v>159.4741358339966</v>
      </c>
    </row>
    <row r="2996" spans="1:18" x14ac:dyDescent="0.3">
      <c r="A2996" s="4">
        <v>46147.75</v>
      </c>
      <c r="B2996" s="3">
        <v>31.410000000000004</v>
      </c>
      <c r="C2996" s="3">
        <v>2.61</v>
      </c>
      <c r="D2996" s="3">
        <f t="shared" si="414"/>
        <v>31.730208333333334</v>
      </c>
      <c r="E2996" s="3">
        <f>MAX(B2996 - D2996/Inputs!$B$5, 0)</f>
        <v>0</v>
      </c>
      <c r="F2996" s="3">
        <f>MAX(D2996*Inputs!$B$5 - B2996, 0)</f>
        <v>0</v>
      </c>
      <c r="G2996" s="3">
        <f t="shared" si="415"/>
        <v>2.61</v>
      </c>
      <c r="H2996" t="str">
        <f t="shared" si="416"/>
        <v>Reg</v>
      </c>
      <c r="I2996" s="3">
        <f t="shared" si="421"/>
        <v>159.4741358339966</v>
      </c>
      <c r="J2996" s="3">
        <f t="shared" si="422"/>
        <v>149.6</v>
      </c>
      <c r="K2996" s="3">
        <f>MIN(Inputs!$B$2, (Inputs!$B$8 - I2996)/Inputs!$B$9)</f>
        <v>170</v>
      </c>
      <c r="L2996" s="3">
        <f>MAX(MIN(Inputs!$B$2, I2996*Inputs!$B$10, Inputs!$B$8*Inputs!$B$4 - J2996), 0)</f>
        <v>149.6</v>
      </c>
      <c r="M2996" s="3">
        <f t="shared" si="417"/>
        <v>0</v>
      </c>
      <c r="N2996" s="3">
        <f t="shared" si="418"/>
        <v>0</v>
      </c>
      <c r="O2996" s="3">
        <f>IF(H2996="Reg", MIN(Inputs!$B$2, I2996*Inputs!$B$10, (Inputs!$B$8-I2996)/Inputs!$B$9), 0)</f>
        <v>149.6</v>
      </c>
      <c r="P2996" s="3">
        <f t="shared" si="419"/>
        <v>0</v>
      </c>
      <c r="Q2996" s="3">
        <f t="shared" si="420"/>
        <v>390.45599999999996</v>
      </c>
      <c r="R2996" s="3">
        <f>I2996 + M2996*Inputs!$B$9 - N2996/Inputs!$B$10</f>
        <v>159.4741358339966</v>
      </c>
    </row>
    <row r="2997" spans="1:18" x14ac:dyDescent="0.3">
      <c r="A2997" s="4">
        <v>46147.791666666657</v>
      </c>
      <c r="B2997" s="3">
        <v>43.957500000000003</v>
      </c>
      <c r="C2997" s="3">
        <v>6.76</v>
      </c>
      <c r="D2997" s="3">
        <f t="shared" si="414"/>
        <v>31.730208333333334</v>
      </c>
      <c r="E2997" s="3">
        <f>MAX(B2997 - D2997/Inputs!$B$5, 0)</f>
        <v>7.900445075757581</v>
      </c>
      <c r="F2997" s="3">
        <f>MAX(D2997*Inputs!$B$5 - B2997, 0)</f>
        <v>0</v>
      </c>
      <c r="G2997" s="3">
        <f t="shared" si="415"/>
        <v>6.76</v>
      </c>
      <c r="H2997" t="str">
        <f t="shared" si="416"/>
        <v>Discharge</v>
      </c>
      <c r="I2997" s="3">
        <f t="shared" si="421"/>
        <v>159.4741358339966</v>
      </c>
      <c r="J2997" s="3">
        <f t="shared" si="422"/>
        <v>149.6</v>
      </c>
      <c r="K2997" s="3">
        <f>MIN(Inputs!$B$2, (Inputs!$B$8 - I2997)/Inputs!$B$9)</f>
        <v>170</v>
      </c>
      <c r="L2997" s="3">
        <f>MAX(MIN(Inputs!$B$2, I2997*Inputs!$B$10, Inputs!$B$8*Inputs!$B$4 - J2997), 0)</f>
        <v>149.6</v>
      </c>
      <c r="M2997" s="3">
        <f t="shared" si="417"/>
        <v>0</v>
      </c>
      <c r="N2997" s="3">
        <f t="shared" si="418"/>
        <v>149.6</v>
      </c>
      <c r="O2997" s="3">
        <f>IF(H2997="Reg", MIN(Inputs!$B$2, I2997*Inputs!$B$10, (Inputs!$B$8-I2997)/Inputs!$B$9), 0)</f>
        <v>0</v>
      </c>
      <c r="P2997" s="3">
        <f t="shared" si="419"/>
        <v>6576.0420000000004</v>
      </c>
      <c r="Q2997" s="3">
        <f t="shared" si="420"/>
        <v>0</v>
      </c>
      <c r="R2997" s="3">
        <f>I2997 + M2997*Inputs!$B$9 - N2997/Inputs!$B$10</f>
        <v>0</v>
      </c>
    </row>
    <row r="2998" spans="1:18" x14ac:dyDescent="0.3">
      <c r="A2998" s="4">
        <v>46147.833333333343</v>
      </c>
      <c r="B2998" s="3">
        <v>35.272500000000001</v>
      </c>
      <c r="C2998" s="3">
        <v>9.84</v>
      </c>
      <c r="D2998" s="3">
        <f t="shared" si="414"/>
        <v>31.730208333333334</v>
      </c>
      <c r="E2998" s="3">
        <f>MAX(B2998 - D2998/Inputs!$B$5, 0)</f>
        <v>0</v>
      </c>
      <c r="F2998" s="3">
        <f>MAX(D2998*Inputs!$B$5 - B2998, 0)</f>
        <v>0</v>
      </c>
      <c r="G2998" s="3">
        <f t="shared" si="415"/>
        <v>9.84</v>
      </c>
      <c r="H2998" t="str">
        <f t="shared" si="416"/>
        <v>Reg</v>
      </c>
      <c r="I2998" s="3">
        <f t="shared" si="421"/>
        <v>0</v>
      </c>
      <c r="J2998" s="3">
        <f t="shared" si="422"/>
        <v>299.2</v>
      </c>
      <c r="K2998" s="3">
        <f>MIN(Inputs!$B$2, (Inputs!$B$8 - I2998)/Inputs!$B$9)</f>
        <v>170</v>
      </c>
      <c r="L2998" s="3">
        <f>MAX(MIN(Inputs!$B$2, I2998*Inputs!$B$10, Inputs!$B$8*Inputs!$B$4 - J2998), 0)</f>
        <v>0</v>
      </c>
      <c r="M2998" s="3">
        <f t="shared" si="417"/>
        <v>0</v>
      </c>
      <c r="N2998" s="3">
        <f t="shared" si="418"/>
        <v>0</v>
      </c>
      <c r="O2998" s="3">
        <f>IF(H2998="Reg", MIN(Inputs!$B$2, I2998*Inputs!$B$10, (Inputs!$B$8-I2998)/Inputs!$B$9), 0)</f>
        <v>0</v>
      </c>
      <c r="P2998" s="3">
        <f t="shared" si="419"/>
        <v>0</v>
      </c>
      <c r="Q2998" s="3">
        <f t="shared" si="420"/>
        <v>0</v>
      </c>
      <c r="R2998" s="3">
        <f>I2998 + M2998*Inputs!$B$9 - N2998/Inputs!$B$10</f>
        <v>0</v>
      </c>
    </row>
    <row r="2999" spans="1:18" x14ac:dyDescent="0.3">
      <c r="A2999" s="4">
        <v>46147.875</v>
      </c>
      <c r="B2999" s="3">
        <v>35.052500000000002</v>
      </c>
      <c r="C2999" s="3">
        <v>1</v>
      </c>
      <c r="D2999" s="3">
        <f t="shared" si="414"/>
        <v>31.730208333333334</v>
      </c>
      <c r="E2999" s="3">
        <f>MAX(B2999 - D2999/Inputs!$B$5, 0)</f>
        <v>0</v>
      </c>
      <c r="F2999" s="3">
        <f>MAX(D2999*Inputs!$B$5 - B2999, 0)</f>
        <v>0</v>
      </c>
      <c r="G2999" s="3">
        <f t="shared" si="415"/>
        <v>1</v>
      </c>
      <c r="H2999" t="str">
        <f t="shared" si="416"/>
        <v>Reg</v>
      </c>
      <c r="I2999" s="3">
        <f t="shared" si="421"/>
        <v>0</v>
      </c>
      <c r="J2999" s="3">
        <f t="shared" si="422"/>
        <v>299.2</v>
      </c>
      <c r="K2999" s="3">
        <f>MIN(Inputs!$B$2, (Inputs!$B$8 - I2999)/Inputs!$B$9)</f>
        <v>170</v>
      </c>
      <c r="L2999" s="3">
        <f>MAX(MIN(Inputs!$B$2, I2999*Inputs!$B$10, Inputs!$B$8*Inputs!$B$4 - J2999), 0)</f>
        <v>0</v>
      </c>
      <c r="M2999" s="3">
        <f t="shared" si="417"/>
        <v>0</v>
      </c>
      <c r="N2999" s="3">
        <f t="shared" si="418"/>
        <v>0</v>
      </c>
      <c r="O2999" s="3">
        <f>IF(H2999="Reg", MIN(Inputs!$B$2, I2999*Inputs!$B$10, (Inputs!$B$8-I2999)/Inputs!$B$9), 0)</f>
        <v>0</v>
      </c>
      <c r="P2999" s="3">
        <f t="shared" si="419"/>
        <v>0</v>
      </c>
      <c r="Q2999" s="3">
        <f t="shared" si="420"/>
        <v>0</v>
      </c>
      <c r="R2999" s="3">
        <f>I2999 + M2999*Inputs!$B$9 - N2999/Inputs!$B$10</f>
        <v>0</v>
      </c>
    </row>
    <row r="3000" spans="1:18" x14ac:dyDescent="0.3">
      <c r="A3000" s="4">
        <v>46147.916666666657</v>
      </c>
      <c r="B3000" s="3">
        <v>35.25</v>
      </c>
      <c r="C3000" s="3">
        <v>1</v>
      </c>
      <c r="D3000" s="3">
        <f t="shared" si="414"/>
        <v>31.730208333333334</v>
      </c>
      <c r="E3000" s="3">
        <f>MAX(B3000 - D3000/Inputs!$B$5, 0)</f>
        <v>0</v>
      </c>
      <c r="F3000" s="3">
        <f>MAX(D3000*Inputs!$B$5 - B3000, 0)</f>
        <v>0</v>
      </c>
      <c r="G3000" s="3">
        <f t="shared" si="415"/>
        <v>1</v>
      </c>
      <c r="H3000" t="str">
        <f t="shared" si="416"/>
        <v>Reg</v>
      </c>
      <c r="I3000" s="3">
        <f t="shared" si="421"/>
        <v>0</v>
      </c>
      <c r="J3000" s="3">
        <f t="shared" si="422"/>
        <v>299.2</v>
      </c>
      <c r="K3000" s="3">
        <f>MIN(Inputs!$B$2, (Inputs!$B$8 - I3000)/Inputs!$B$9)</f>
        <v>170</v>
      </c>
      <c r="L3000" s="3">
        <f>MAX(MIN(Inputs!$B$2, I3000*Inputs!$B$10, Inputs!$B$8*Inputs!$B$4 - J3000), 0)</f>
        <v>0</v>
      </c>
      <c r="M3000" s="3">
        <f t="shared" si="417"/>
        <v>0</v>
      </c>
      <c r="N3000" s="3">
        <f t="shared" si="418"/>
        <v>0</v>
      </c>
      <c r="O3000" s="3">
        <f>IF(H3000="Reg", MIN(Inputs!$B$2, I3000*Inputs!$B$10, (Inputs!$B$8-I3000)/Inputs!$B$9), 0)</f>
        <v>0</v>
      </c>
      <c r="P3000" s="3">
        <f t="shared" si="419"/>
        <v>0</v>
      </c>
      <c r="Q3000" s="3">
        <f t="shared" si="420"/>
        <v>0</v>
      </c>
      <c r="R3000" s="3">
        <f>I3000 + M3000*Inputs!$B$9 - N3000/Inputs!$B$10</f>
        <v>0</v>
      </c>
    </row>
    <row r="3001" spans="1:18" x14ac:dyDescent="0.3">
      <c r="A3001" s="4">
        <v>46147.958333333343</v>
      </c>
      <c r="B3001" s="3">
        <v>32.567500000000003</v>
      </c>
      <c r="C3001" s="3">
        <v>7.0000000000000007E-2</v>
      </c>
      <c r="D3001" s="3">
        <f t="shared" si="414"/>
        <v>31.730208333333334</v>
      </c>
      <c r="E3001" s="3">
        <f>MAX(B3001 - D3001/Inputs!$B$5, 0)</f>
        <v>0</v>
      </c>
      <c r="F3001" s="3">
        <f>MAX(D3001*Inputs!$B$5 - B3001, 0)</f>
        <v>0</v>
      </c>
      <c r="G3001" s="3">
        <f t="shared" si="415"/>
        <v>7.0000000000000007E-2</v>
      </c>
      <c r="H3001" t="str">
        <f t="shared" si="416"/>
        <v>Reg</v>
      </c>
      <c r="I3001" s="3">
        <f t="shared" si="421"/>
        <v>0</v>
      </c>
      <c r="J3001" s="3">
        <f t="shared" si="422"/>
        <v>299.2</v>
      </c>
      <c r="K3001" s="3">
        <f>MIN(Inputs!$B$2, (Inputs!$B$8 - I3001)/Inputs!$B$9)</f>
        <v>170</v>
      </c>
      <c r="L3001" s="3">
        <f>MAX(MIN(Inputs!$B$2, I3001*Inputs!$B$10, Inputs!$B$8*Inputs!$B$4 - J3001), 0)</f>
        <v>0</v>
      </c>
      <c r="M3001" s="3">
        <f t="shared" si="417"/>
        <v>0</v>
      </c>
      <c r="N3001" s="3">
        <f t="shared" si="418"/>
        <v>0</v>
      </c>
      <c r="O3001" s="3">
        <f>IF(H3001="Reg", MIN(Inputs!$B$2, I3001*Inputs!$B$10, (Inputs!$B$8-I3001)/Inputs!$B$9), 0)</f>
        <v>0</v>
      </c>
      <c r="P3001" s="3">
        <f t="shared" si="419"/>
        <v>0</v>
      </c>
      <c r="Q3001" s="3">
        <f t="shared" si="420"/>
        <v>0</v>
      </c>
      <c r="R3001" s="3">
        <f>I3001 + M3001*Inputs!$B$9 - N3001/Inputs!$B$10</f>
        <v>0</v>
      </c>
    </row>
    <row r="3002" spans="1:18" x14ac:dyDescent="0.3">
      <c r="A3002" s="4">
        <v>46148</v>
      </c>
      <c r="B3002" s="3">
        <v>28.85</v>
      </c>
      <c r="C3002" s="3">
        <v>0.44</v>
      </c>
      <c r="D3002" s="3">
        <f t="shared" si="414"/>
        <v>34.208333333333336</v>
      </c>
      <c r="E3002" s="3">
        <f>MAX(B3002 - D3002/Inputs!$B$5, 0)</f>
        <v>0</v>
      </c>
      <c r="F3002" s="3">
        <f>MAX(D3002*Inputs!$B$5 - B3002, 0)</f>
        <v>1.2533333333333339</v>
      </c>
      <c r="G3002" s="3">
        <f t="shared" si="415"/>
        <v>0.44</v>
      </c>
      <c r="H3002" t="str">
        <f t="shared" si="416"/>
        <v>Charge</v>
      </c>
      <c r="I3002" s="3">
        <f t="shared" si="421"/>
        <v>0</v>
      </c>
      <c r="J3002" s="3">
        <f t="shared" si="422"/>
        <v>0</v>
      </c>
      <c r="K3002" s="3">
        <f>MIN(Inputs!$B$2, (Inputs!$B$8 - I3002)/Inputs!$B$9)</f>
        <v>170</v>
      </c>
      <c r="L3002" s="3">
        <f>MAX(MIN(Inputs!$B$2, I3002*Inputs!$B$10, Inputs!$B$8*Inputs!$B$4 - J3002), 0)</f>
        <v>0</v>
      </c>
      <c r="M3002" s="3">
        <f t="shared" si="417"/>
        <v>170</v>
      </c>
      <c r="N3002" s="3">
        <f t="shared" si="418"/>
        <v>0</v>
      </c>
      <c r="O3002" s="3">
        <f>IF(H3002="Reg", MIN(Inputs!$B$2, I3002*Inputs!$B$10, (Inputs!$B$8-I3002)/Inputs!$B$9), 0)</f>
        <v>0</v>
      </c>
      <c r="P3002" s="3">
        <f t="shared" si="419"/>
        <v>-4904.5</v>
      </c>
      <c r="Q3002" s="3">
        <f t="shared" si="420"/>
        <v>0</v>
      </c>
      <c r="R3002" s="3">
        <f>I3002 + M3002*Inputs!$B$9 - N3002/Inputs!$B$10</f>
        <v>159.4741358339966</v>
      </c>
    </row>
    <row r="3003" spans="1:18" x14ac:dyDescent="0.3">
      <c r="A3003" s="4">
        <v>46148.041666666657</v>
      </c>
      <c r="B3003" s="3">
        <v>21.757499999999997</v>
      </c>
      <c r="C3003" s="3">
        <v>0.86</v>
      </c>
      <c r="D3003" s="3">
        <f t="shared" si="414"/>
        <v>34.208333333333336</v>
      </c>
      <c r="E3003" s="3">
        <f>MAX(B3003 - D3003/Inputs!$B$5, 0)</f>
        <v>0</v>
      </c>
      <c r="F3003" s="3">
        <f>MAX(D3003*Inputs!$B$5 - B3003, 0)</f>
        <v>8.3458333333333385</v>
      </c>
      <c r="G3003" s="3">
        <f t="shared" si="415"/>
        <v>0.86</v>
      </c>
      <c r="H3003" t="str">
        <f t="shared" si="416"/>
        <v>Charge</v>
      </c>
      <c r="I3003" s="3">
        <f t="shared" si="421"/>
        <v>159.4741358339966</v>
      </c>
      <c r="J3003" s="3">
        <f t="shared" si="422"/>
        <v>0</v>
      </c>
      <c r="K3003" s="3">
        <f>MIN(Inputs!$B$2, (Inputs!$B$8 - I3003)/Inputs!$B$9)</f>
        <v>170</v>
      </c>
      <c r="L3003" s="3">
        <f>MAX(MIN(Inputs!$B$2, I3003*Inputs!$B$10, Inputs!$B$8*Inputs!$B$4 - J3003), 0)</f>
        <v>149.6</v>
      </c>
      <c r="M3003" s="3">
        <f t="shared" si="417"/>
        <v>170</v>
      </c>
      <c r="N3003" s="3">
        <f t="shared" si="418"/>
        <v>0</v>
      </c>
      <c r="O3003" s="3">
        <f>IF(H3003="Reg", MIN(Inputs!$B$2, I3003*Inputs!$B$10, (Inputs!$B$8-I3003)/Inputs!$B$9), 0)</f>
        <v>0</v>
      </c>
      <c r="P3003" s="3">
        <f t="shared" si="419"/>
        <v>-3698.7749999999996</v>
      </c>
      <c r="Q3003" s="3">
        <f t="shared" si="420"/>
        <v>0</v>
      </c>
      <c r="R3003" s="3">
        <f>I3003 + M3003*Inputs!$B$9 - N3003/Inputs!$B$10</f>
        <v>318.9482716679932</v>
      </c>
    </row>
    <row r="3004" spans="1:18" x14ac:dyDescent="0.3">
      <c r="A3004" s="4">
        <v>46148.083333333343</v>
      </c>
      <c r="B3004" s="3">
        <v>19.922499999999999</v>
      </c>
      <c r="C3004" s="3">
        <v>0.3</v>
      </c>
      <c r="D3004" s="3">
        <f t="shared" si="414"/>
        <v>34.208333333333336</v>
      </c>
      <c r="E3004" s="3">
        <f>MAX(B3004 - D3004/Inputs!$B$5, 0)</f>
        <v>0</v>
      </c>
      <c r="F3004" s="3">
        <f>MAX(D3004*Inputs!$B$5 - B3004, 0)</f>
        <v>10.180833333333336</v>
      </c>
      <c r="G3004" s="3">
        <f t="shared" si="415"/>
        <v>0.3</v>
      </c>
      <c r="H3004" t="str">
        <f t="shared" si="416"/>
        <v>Charge</v>
      </c>
      <c r="I3004" s="3">
        <f t="shared" si="421"/>
        <v>318.9482716679932</v>
      </c>
      <c r="J3004" s="3">
        <f t="shared" si="422"/>
        <v>0</v>
      </c>
      <c r="K3004" s="3">
        <f>MIN(Inputs!$B$2, (Inputs!$B$8 - I3004)/Inputs!$B$9)</f>
        <v>22.44121780453775</v>
      </c>
      <c r="L3004" s="3">
        <f>MAX(MIN(Inputs!$B$2, I3004*Inputs!$B$10, Inputs!$B$8*Inputs!$B$4 - J3004), 0)</f>
        <v>170</v>
      </c>
      <c r="M3004" s="3">
        <f t="shared" si="417"/>
        <v>22.44121780453775</v>
      </c>
      <c r="N3004" s="3">
        <f t="shared" si="418"/>
        <v>0</v>
      </c>
      <c r="O3004" s="3">
        <f>IF(H3004="Reg", MIN(Inputs!$B$2, I3004*Inputs!$B$10, (Inputs!$B$8-I3004)/Inputs!$B$9), 0)</f>
        <v>0</v>
      </c>
      <c r="P3004" s="3">
        <f t="shared" si="419"/>
        <v>-447.08516171090332</v>
      </c>
      <c r="Q3004" s="3">
        <f t="shared" si="420"/>
        <v>0</v>
      </c>
      <c r="R3004" s="3">
        <f>I3004 + M3004*Inputs!$B$9 - N3004/Inputs!$B$10</f>
        <v>340</v>
      </c>
    </row>
    <row r="3005" spans="1:18" x14ac:dyDescent="0.3">
      <c r="A3005" s="4">
        <v>46148.125</v>
      </c>
      <c r="B3005" s="3">
        <v>18.36</v>
      </c>
      <c r="C3005" s="3">
        <v>0.51</v>
      </c>
      <c r="D3005" s="3">
        <f t="shared" si="414"/>
        <v>34.208333333333336</v>
      </c>
      <c r="E3005" s="3">
        <f>MAX(B3005 - D3005/Inputs!$B$5, 0)</f>
        <v>0</v>
      </c>
      <c r="F3005" s="3">
        <f>MAX(D3005*Inputs!$B$5 - B3005, 0)</f>
        <v>11.743333333333336</v>
      </c>
      <c r="G3005" s="3">
        <f t="shared" si="415"/>
        <v>0.51</v>
      </c>
      <c r="H3005" t="str">
        <f t="shared" si="416"/>
        <v>Charge</v>
      </c>
      <c r="I3005" s="3">
        <f t="shared" si="421"/>
        <v>340</v>
      </c>
      <c r="J3005" s="3">
        <f t="shared" si="422"/>
        <v>0</v>
      </c>
      <c r="K3005" s="3">
        <f>MIN(Inputs!$B$2, (Inputs!$B$8 - I3005)/Inputs!$B$9)</f>
        <v>0</v>
      </c>
      <c r="L3005" s="3">
        <f>MAX(MIN(Inputs!$B$2, I3005*Inputs!$B$10, Inputs!$B$8*Inputs!$B$4 - J3005), 0)</f>
        <v>170</v>
      </c>
      <c r="M3005" s="3">
        <f t="shared" si="417"/>
        <v>0</v>
      </c>
      <c r="N3005" s="3">
        <f t="shared" si="418"/>
        <v>0</v>
      </c>
      <c r="O3005" s="3">
        <f>IF(H3005="Reg", MIN(Inputs!$B$2, I3005*Inputs!$B$10, (Inputs!$B$8-I3005)/Inputs!$B$9), 0)</f>
        <v>0</v>
      </c>
      <c r="P3005" s="3">
        <f t="shared" si="419"/>
        <v>0</v>
      </c>
      <c r="Q3005" s="3">
        <f t="shared" si="420"/>
        <v>0</v>
      </c>
      <c r="R3005" s="3">
        <f>I3005 + M3005*Inputs!$B$9 - N3005/Inputs!$B$10</f>
        <v>340</v>
      </c>
    </row>
    <row r="3006" spans="1:18" x14ac:dyDescent="0.3">
      <c r="A3006" s="4">
        <v>46148.166666666657</v>
      </c>
      <c r="B3006" s="3">
        <v>17.504999999999999</v>
      </c>
      <c r="C3006" s="3">
        <v>0.08</v>
      </c>
      <c r="D3006" s="3">
        <f t="shared" si="414"/>
        <v>34.208333333333336</v>
      </c>
      <c r="E3006" s="3">
        <f>MAX(B3006 - D3006/Inputs!$B$5, 0)</f>
        <v>0</v>
      </c>
      <c r="F3006" s="3">
        <f>MAX(D3006*Inputs!$B$5 - B3006, 0)</f>
        <v>12.598333333333336</v>
      </c>
      <c r="G3006" s="3">
        <f t="shared" si="415"/>
        <v>0.08</v>
      </c>
      <c r="H3006" t="str">
        <f t="shared" si="416"/>
        <v>Charge</v>
      </c>
      <c r="I3006" s="3">
        <f t="shared" si="421"/>
        <v>340</v>
      </c>
      <c r="J3006" s="3">
        <f t="shared" si="422"/>
        <v>0</v>
      </c>
      <c r="K3006" s="3">
        <f>MIN(Inputs!$B$2, (Inputs!$B$8 - I3006)/Inputs!$B$9)</f>
        <v>0</v>
      </c>
      <c r="L3006" s="3">
        <f>MAX(MIN(Inputs!$B$2, I3006*Inputs!$B$10, Inputs!$B$8*Inputs!$B$4 - J3006), 0)</f>
        <v>170</v>
      </c>
      <c r="M3006" s="3">
        <f t="shared" si="417"/>
        <v>0</v>
      </c>
      <c r="N3006" s="3">
        <f t="shared" si="418"/>
        <v>0</v>
      </c>
      <c r="O3006" s="3">
        <f>IF(H3006="Reg", MIN(Inputs!$B$2, I3006*Inputs!$B$10, (Inputs!$B$8-I3006)/Inputs!$B$9), 0)</f>
        <v>0</v>
      </c>
      <c r="P3006" s="3">
        <f t="shared" si="419"/>
        <v>0</v>
      </c>
      <c r="Q3006" s="3">
        <f t="shared" si="420"/>
        <v>0</v>
      </c>
      <c r="R3006" s="3">
        <f>I3006 + M3006*Inputs!$B$9 - N3006/Inputs!$B$10</f>
        <v>340</v>
      </c>
    </row>
    <row r="3007" spans="1:18" x14ac:dyDescent="0.3">
      <c r="A3007" s="4">
        <v>46148.208333333343</v>
      </c>
      <c r="B3007" s="3">
        <v>17.6675</v>
      </c>
      <c r="C3007" s="3">
        <v>0.45</v>
      </c>
      <c r="D3007" s="3">
        <f t="shared" si="414"/>
        <v>34.208333333333336</v>
      </c>
      <c r="E3007" s="3">
        <f>MAX(B3007 - D3007/Inputs!$B$5, 0)</f>
        <v>0</v>
      </c>
      <c r="F3007" s="3">
        <f>MAX(D3007*Inputs!$B$5 - B3007, 0)</f>
        <v>12.435833333333335</v>
      </c>
      <c r="G3007" s="3">
        <f t="shared" si="415"/>
        <v>0.45</v>
      </c>
      <c r="H3007" t="str">
        <f t="shared" si="416"/>
        <v>Charge</v>
      </c>
      <c r="I3007" s="3">
        <f t="shared" si="421"/>
        <v>340</v>
      </c>
      <c r="J3007" s="3">
        <f t="shared" si="422"/>
        <v>0</v>
      </c>
      <c r="K3007" s="3">
        <f>MIN(Inputs!$B$2, (Inputs!$B$8 - I3007)/Inputs!$B$9)</f>
        <v>0</v>
      </c>
      <c r="L3007" s="3">
        <f>MAX(MIN(Inputs!$B$2, I3007*Inputs!$B$10, Inputs!$B$8*Inputs!$B$4 - J3007), 0)</f>
        <v>170</v>
      </c>
      <c r="M3007" s="3">
        <f t="shared" si="417"/>
        <v>0</v>
      </c>
      <c r="N3007" s="3">
        <f t="shared" si="418"/>
        <v>0</v>
      </c>
      <c r="O3007" s="3">
        <f>IF(H3007="Reg", MIN(Inputs!$B$2, I3007*Inputs!$B$10, (Inputs!$B$8-I3007)/Inputs!$B$9), 0)</f>
        <v>0</v>
      </c>
      <c r="P3007" s="3">
        <f t="shared" si="419"/>
        <v>0</v>
      </c>
      <c r="Q3007" s="3">
        <f t="shared" si="420"/>
        <v>0</v>
      </c>
      <c r="R3007" s="3">
        <f>I3007 + M3007*Inputs!$B$9 - N3007/Inputs!$B$10</f>
        <v>340</v>
      </c>
    </row>
    <row r="3008" spans="1:18" x14ac:dyDescent="0.3">
      <c r="A3008" s="4">
        <v>46148.25</v>
      </c>
      <c r="B3008" s="3">
        <v>19.32</v>
      </c>
      <c r="C3008" s="3">
        <v>5.05</v>
      </c>
      <c r="D3008" s="3">
        <f t="shared" si="414"/>
        <v>34.208333333333336</v>
      </c>
      <c r="E3008" s="3">
        <f>MAX(B3008 - D3008/Inputs!$B$5, 0)</f>
        <v>0</v>
      </c>
      <c r="F3008" s="3">
        <f>MAX(D3008*Inputs!$B$5 - B3008, 0)</f>
        <v>10.783333333333335</v>
      </c>
      <c r="G3008" s="3">
        <f t="shared" si="415"/>
        <v>5.05</v>
      </c>
      <c r="H3008" t="str">
        <f t="shared" si="416"/>
        <v>Charge</v>
      </c>
      <c r="I3008" s="3">
        <f t="shared" si="421"/>
        <v>340</v>
      </c>
      <c r="J3008" s="3">
        <f t="shared" si="422"/>
        <v>0</v>
      </c>
      <c r="K3008" s="3">
        <f>MIN(Inputs!$B$2, (Inputs!$B$8 - I3008)/Inputs!$B$9)</f>
        <v>0</v>
      </c>
      <c r="L3008" s="3">
        <f>MAX(MIN(Inputs!$B$2, I3008*Inputs!$B$10, Inputs!$B$8*Inputs!$B$4 - J3008), 0)</f>
        <v>170</v>
      </c>
      <c r="M3008" s="3">
        <f t="shared" si="417"/>
        <v>0</v>
      </c>
      <c r="N3008" s="3">
        <f t="shared" si="418"/>
        <v>0</v>
      </c>
      <c r="O3008" s="3">
        <f>IF(H3008="Reg", MIN(Inputs!$B$2, I3008*Inputs!$B$10, (Inputs!$B$8-I3008)/Inputs!$B$9), 0)</f>
        <v>0</v>
      </c>
      <c r="P3008" s="3">
        <f t="shared" si="419"/>
        <v>0</v>
      </c>
      <c r="Q3008" s="3">
        <f t="shared" si="420"/>
        <v>0</v>
      </c>
      <c r="R3008" s="3">
        <f>I3008 + M3008*Inputs!$B$9 - N3008/Inputs!$B$10</f>
        <v>340</v>
      </c>
    </row>
    <row r="3009" spans="1:18" x14ac:dyDescent="0.3">
      <c r="A3009" s="4">
        <v>46148.291666666657</v>
      </c>
      <c r="B3009" s="3">
        <v>20.297499999999999</v>
      </c>
      <c r="C3009" s="3">
        <v>9.0299999999999994</v>
      </c>
      <c r="D3009" s="3">
        <f t="shared" si="414"/>
        <v>34.208333333333336</v>
      </c>
      <c r="E3009" s="3">
        <f>MAX(B3009 - D3009/Inputs!$B$5, 0)</f>
        <v>0</v>
      </c>
      <c r="F3009" s="3">
        <f>MAX(D3009*Inputs!$B$5 - B3009, 0)</f>
        <v>9.8058333333333358</v>
      </c>
      <c r="G3009" s="3">
        <f t="shared" si="415"/>
        <v>9.0299999999999994</v>
      </c>
      <c r="H3009" t="str">
        <f t="shared" si="416"/>
        <v>Charge</v>
      </c>
      <c r="I3009" s="3">
        <f t="shared" si="421"/>
        <v>340</v>
      </c>
      <c r="J3009" s="3">
        <f t="shared" si="422"/>
        <v>0</v>
      </c>
      <c r="K3009" s="3">
        <f>MIN(Inputs!$B$2, (Inputs!$B$8 - I3009)/Inputs!$B$9)</f>
        <v>0</v>
      </c>
      <c r="L3009" s="3">
        <f>MAX(MIN(Inputs!$B$2, I3009*Inputs!$B$10, Inputs!$B$8*Inputs!$B$4 - J3009), 0)</f>
        <v>170</v>
      </c>
      <c r="M3009" s="3">
        <f t="shared" si="417"/>
        <v>0</v>
      </c>
      <c r="N3009" s="3">
        <f t="shared" si="418"/>
        <v>0</v>
      </c>
      <c r="O3009" s="3">
        <f>IF(H3009="Reg", MIN(Inputs!$B$2, I3009*Inputs!$B$10, (Inputs!$B$8-I3009)/Inputs!$B$9), 0)</f>
        <v>0</v>
      </c>
      <c r="P3009" s="3">
        <f t="shared" si="419"/>
        <v>0</v>
      </c>
      <c r="Q3009" s="3">
        <f t="shared" si="420"/>
        <v>0</v>
      </c>
      <c r="R3009" s="3">
        <f>I3009 + M3009*Inputs!$B$9 - N3009/Inputs!$B$10</f>
        <v>340</v>
      </c>
    </row>
    <row r="3010" spans="1:18" x14ac:dyDescent="0.3">
      <c r="A3010" s="4">
        <v>46148.333333333343</v>
      </c>
      <c r="B3010" s="3">
        <v>18.009999999999998</v>
      </c>
      <c r="C3010" s="3">
        <v>4.0599999999999996</v>
      </c>
      <c r="D3010" s="3">
        <f t="shared" ref="D3010:D3073" si="423">AVERAGEIFS(B:B, A:A, "&gt;="&amp;INT(A3010), A:A, "&lt;"&amp;INT(A3010)+1)</f>
        <v>34.208333333333336</v>
      </c>
      <c r="E3010" s="3">
        <f>MAX(B3010 - D3010/Inputs!$B$5, 0)</f>
        <v>0</v>
      </c>
      <c r="F3010" s="3">
        <f>MAX(D3010*Inputs!$B$5 - B3010, 0)</f>
        <v>12.093333333333337</v>
      </c>
      <c r="G3010" s="3">
        <f t="shared" ref="G3010:G3073" si="424">C3010</f>
        <v>4.0599999999999996</v>
      </c>
      <c r="H3010" t="str">
        <f t="shared" ref="H3010:H3073" si="425">IF(MAX(E3010, F3010, G3010)&lt;=0, "Idle", IF(AND(G3010&gt;=E3010, G3010&gt;=F3010), "Reg", IF(E3010&gt;=F3010, "Discharge", "Charge")))</f>
        <v>Charge</v>
      </c>
      <c r="I3010" s="3">
        <f t="shared" si="421"/>
        <v>340</v>
      </c>
      <c r="J3010" s="3">
        <f t="shared" si="422"/>
        <v>0</v>
      </c>
      <c r="K3010" s="3">
        <f>MIN(Inputs!$B$2, (Inputs!$B$8 - I3010)/Inputs!$B$9)</f>
        <v>0</v>
      </c>
      <c r="L3010" s="3">
        <f>MAX(MIN(Inputs!$B$2, I3010*Inputs!$B$10, Inputs!$B$8*Inputs!$B$4 - J3010), 0)</f>
        <v>170</v>
      </c>
      <c r="M3010" s="3">
        <f t="shared" ref="M3010:M3073" si="426">IF(H3010="Charge", K3010, 0)</f>
        <v>0</v>
      </c>
      <c r="N3010" s="3">
        <f t="shared" ref="N3010:N3073" si="427">IF(H3010="Discharge", L3010, 0)</f>
        <v>0</v>
      </c>
      <c r="O3010" s="3">
        <f>IF(H3010="Reg", MIN(Inputs!$B$2, I3010*Inputs!$B$10, (Inputs!$B$8-I3010)/Inputs!$B$9), 0)</f>
        <v>0</v>
      </c>
      <c r="P3010" s="3">
        <f t="shared" ref="P3010:P3073" si="428">(N3010 - M3010) * B3010</f>
        <v>0</v>
      </c>
      <c r="Q3010" s="3">
        <f t="shared" ref="Q3010:Q3073" si="429">O3010 * C3010</f>
        <v>0</v>
      </c>
      <c r="R3010" s="3">
        <f>I3010 + M3010*Inputs!$B$9 - N3010/Inputs!$B$10</f>
        <v>340</v>
      </c>
    </row>
    <row r="3011" spans="1:18" x14ac:dyDescent="0.3">
      <c r="A3011" s="4">
        <v>46148.375</v>
      </c>
      <c r="B3011" s="3">
        <v>13.27</v>
      </c>
      <c r="C3011" s="3">
        <v>3.56</v>
      </c>
      <c r="D3011" s="3">
        <f t="shared" si="423"/>
        <v>34.208333333333336</v>
      </c>
      <c r="E3011" s="3">
        <f>MAX(B3011 - D3011/Inputs!$B$5, 0)</f>
        <v>0</v>
      </c>
      <c r="F3011" s="3">
        <f>MAX(D3011*Inputs!$B$5 - B3011, 0)</f>
        <v>16.833333333333336</v>
      </c>
      <c r="G3011" s="3">
        <f t="shared" si="424"/>
        <v>3.56</v>
      </c>
      <c r="H3011" t="str">
        <f t="shared" si="425"/>
        <v>Charge</v>
      </c>
      <c r="I3011" s="3">
        <f t="shared" ref="I3011:I3074" si="430">R3010</f>
        <v>340</v>
      </c>
      <c r="J3011" s="3">
        <f t="shared" ref="J3011:J3074" si="431">IF(INT(A3011)=INT(A3010), J3010 + N3010, 0)</f>
        <v>0</v>
      </c>
      <c r="K3011" s="3">
        <f>MIN(Inputs!$B$2, (Inputs!$B$8 - I3011)/Inputs!$B$9)</f>
        <v>0</v>
      </c>
      <c r="L3011" s="3">
        <f>MAX(MIN(Inputs!$B$2, I3011*Inputs!$B$10, Inputs!$B$8*Inputs!$B$4 - J3011), 0)</f>
        <v>170</v>
      </c>
      <c r="M3011" s="3">
        <f t="shared" si="426"/>
        <v>0</v>
      </c>
      <c r="N3011" s="3">
        <f t="shared" si="427"/>
        <v>0</v>
      </c>
      <c r="O3011" s="3">
        <f>IF(H3011="Reg", MIN(Inputs!$B$2, I3011*Inputs!$B$10, (Inputs!$B$8-I3011)/Inputs!$B$9), 0)</f>
        <v>0</v>
      </c>
      <c r="P3011" s="3">
        <f t="shared" si="428"/>
        <v>0</v>
      </c>
      <c r="Q3011" s="3">
        <f t="shared" si="429"/>
        <v>0</v>
      </c>
      <c r="R3011" s="3">
        <f>I3011 + M3011*Inputs!$B$9 - N3011/Inputs!$B$10</f>
        <v>340</v>
      </c>
    </row>
    <row r="3012" spans="1:18" x14ac:dyDescent="0.3">
      <c r="A3012" s="4">
        <v>46148.416666666657</v>
      </c>
      <c r="B3012" s="3">
        <v>12.1525</v>
      </c>
      <c r="C3012" s="3">
        <v>1.99</v>
      </c>
      <c r="D3012" s="3">
        <f t="shared" si="423"/>
        <v>34.208333333333336</v>
      </c>
      <c r="E3012" s="3">
        <f>MAX(B3012 - D3012/Inputs!$B$5, 0)</f>
        <v>0</v>
      </c>
      <c r="F3012" s="3">
        <f>MAX(D3012*Inputs!$B$5 - B3012, 0)</f>
        <v>17.950833333333335</v>
      </c>
      <c r="G3012" s="3">
        <f t="shared" si="424"/>
        <v>1.99</v>
      </c>
      <c r="H3012" t="str">
        <f t="shared" si="425"/>
        <v>Charge</v>
      </c>
      <c r="I3012" s="3">
        <f t="shared" si="430"/>
        <v>340</v>
      </c>
      <c r="J3012" s="3">
        <f t="shared" si="431"/>
        <v>0</v>
      </c>
      <c r="K3012" s="3">
        <f>MIN(Inputs!$B$2, (Inputs!$B$8 - I3012)/Inputs!$B$9)</f>
        <v>0</v>
      </c>
      <c r="L3012" s="3">
        <f>MAX(MIN(Inputs!$B$2, I3012*Inputs!$B$10, Inputs!$B$8*Inputs!$B$4 - J3012), 0)</f>
        <v>170</v>
      </c>
      <c r="M3012" s="3">
        <f t="shared" si="426"/>
        <v>0</v>
      </c>
      <c r="N3012" s="3">
        <f t="shared" si="427"/>
        <v>0</v>
      </c>
      <c r="O3012" s="3">
        <f>IF(H3012="Reg", MIN(Inputs!$B$2, I3012*Inputs!$B$10, (Inputs!$B$8-I3012)/Inputs!$B$9), 0)</f>
        <v>0</v>
      </c>
      <c r="P3012" s="3">
        <f t="shared" si="428"/>
        <v>0</v>
      </c>
      <c r="Q3012" s="3">
        <f t="shared" si="429"/>
        <v>0</v>
      </c>
      <c r="R3012" s="3">
        <f>I3012 + M3012*Inputs!$B$9 - N3012/Inputs!$B$10</f>
        <v>340</v>
      </c>
    </row>
    <row r="3013" spans="1:18" x14ac:dyDescent="0.3">
      <c r="A3013" s="4">
        <v>46148.458333333343</v>
      </c>
      <c r="B3013" s="3">
        <v>13.4575</v>
      </c>
      <c r="C3013" s="3">
        <v>1.65</v>
      </c>
      <c r="D3013" s="3">
        <f t="shared" si="423"/>
        <v>34.208333333333336</v>
      </c>
      <c r="E3013" s="3">
        <f>MAX(B3013 - D3013/Inputs!$B$5, 0)</f>
        <v>0</v>
      </c>
      <c r="F3013" s="3">
        <f>MAX(D3013*Inputs!$B$5 - B3013, 0)</f>
        <v>16.645833333333336</v>
      </c>
      <c r="G3013" s="3">
        <f t="shared" si="424"/>
        <v>1.65</v>
      </c>
      <c r="H3013" t="str">
        <f t="shared" si="425"/>
        <v>Charge</v>
      </c>
      <c r="I3013" s="3">
        <f t="shared" si="430"/>
        <v>340</v>
      </c>
      <c r="J3013" s="3">
        <f t="shared" si="431"/>
        <v>0</v>
      </c>
      <c r="K3013" s="3">
        <f>MIN(Inputs!$B$2, (Inputs!$B$8 - I3013)/Inputs!$B$9)</f>
        <v>0</v>
      </c>
      <c r="L3013" s="3">
        <f>MAX(MIN(Inputs!$B$2, I3013*Inputs!$B$10, Inputs!$B$8*Inputs!$B$4 - J3013), 0)</f>
        <v>170</v>
      </c>
      <c r="M3013" s="3">
        <f t="shared" si="426"/>
        <v>0</v>
      </c>
      <c r="N3013" s="3">
        <f t="shared" si="427"/>
        <v>0</v>
      </c>
      <c r="O3013" s="3">
        <f>IF(H3013="Reg", MIN(Inputs!$B$2, I3013*Inputs!$B$10, (Inputs!$B$8-I3013)/Inputs!$B$9), 0)</f>
        <v>0</v>
      </c>
      <c r="P3013" s="3">
        <f t="shared" si="428"/>
        <v>0</v>
      </c>
      <c r="Q3013" s="3">
        <f t="shared" si="429"/>
        <v>0</v>
      </c>
      <c r="R3013" s="3">
        <f>I3013 + M3013*Inputs!$B$9 - N3013/Inputs!$B$10</f>
        <v>340</v>
      </c>
    </row>
    <row r="3014" spans="1:18" x14ac:dyDescent="0.3">
      <c r="A3014" s="4">
        <v>46148.5</v>
      </c>
      <c r="B3014" s="3">
        <v>15.342499999999999</v>
      </c>
      <c r="C3014" s="3">
        <v>1.54</v>
      </c>
      <c r="D3014" s="3">
        <f t="shared" si="423"/>
        <v>34.208333333333336</v>
      </c>
      <c r="E3014" s="3">
        <f>MAX(B3014 - D3014/Inputs!$B$5, 0)</f>
        <v>0</v>
      </c>
      <c r="F3014" s="3">
        <f>MAX(D3014*Inputs!$B$5 - B3014, 0)</f>
        <v>14.760833333333336</v>
      </c>
      <c r="G3014" s="3">
        <f t="shared" si="424"/>
        <v>1.54</v>
      </c>
      <c r="H3014" t="str">
        <f t="shared" si="425"/>
        <v>Charge</v>
      </c>
      <c r="I3014" s="3">
        <f t="shared" si="430"/>
        <v>340</v>
      </c>
      <c r="J3014" s="3">
        <f t="shared" si="431"/>
        <v>0</v>
      </c>
      <c r="K3014" s="3">
        <f>MIN(Inputs!$B$2, (Inputs!$B$8 - I3014)/Inputs!$B$9)</f>
        <v>0</v>
      </c>
      <c r="L3014" s="3">
        <f>MAX(MIN(Inputs!$B$2, I3014*Inputs!$B$10, Inputs!$B$8*Inputs!$B$4 - J3014), 0)</f>
        <v>170</v>
      </c>
      <c r="M3014" s="3">
        <f t="shared" si="426"/>
        <v>0</v>
      </c>
      <c r="N3014" s="3">
        <f t="shared" si="427"/>
        <v>0</v>
      </c>
      <c r="O3014" s="3">
        <f>IF(H3014="Reg", MIN(Inputs!$B$2, I3014*Inputs!$B$10, (Inputs!$B$8-I3014)/Inputs!$B$9), 0)</f>
        <v>0</v>
      </c>
      <c r="P3014" s="3">
        <f t="shared" si="428"/>
        <v>0</v>
      </c>
      <c r="Q3014" s="3">
        <f t="shared" si="429"/>
        <v>0</v>
      </c>
      <c r="R3014" s="3">
        <f>I3014 + M3014*Inputs!$B$9 - N3014/Inputs!$B$10</f>
        <v>340</v>
      </c>
    </row>
    <row r="3015" spans="1:18" x14ac:dyDescent="0.3">
      <c r="A3015" s="4">
        <v>46148.541666666657</v>
      </c>
      <c r="B3015" s="3">
        <v>19.767499999999998</v>
      </c>
      <c r="C3015" s="3">
        <v>2.6</v>
      </c>
      <c r="D3015" s="3">
        <f t="shared" si="423"/>
        <v>34.208333333333336</v>
      </c>
      <c r="E3015" s="3">
        <f>MAX(B3015 - D3015/Inputs!$B$5, 0)</f>
        <v>0</v>
      </c>
      <c r="F3015" s="3">
        <f>MAX(D3015*Inputs!$B$5 - B3015, 0)</f>
        <v>10.335833333333337</v>
      </c>
      <c r="G3015" s="3">
        <f t="shared" si="424"/>
        <v>2.6</v>
      </c>
      <c r="H3015" t="str">
        <f t="shared" si="425"/>
        <v>Charge</v>
      </c>
      <c r="I3015" s="3">
        <f t="shared" si="430"/>
        <v>340</v>
      </c>
      <c r="J3015" s="3">
        <f t="shared" si="431"/>
        <v>0</v>
      </c>
      <c r="K3015" s="3">
        <f>MIN(Inputs!$B$2, (Inputs!$B$8 - I3015)/Inputs!$B$9)</f>
        <v>0</v>
      </c>
      <c r="L3015" s="3">
        <f>MAX(MIN(Inputs!$B$2, I3015*Inputs!$B$10, Inputs!$B$8*Inputs!$B$4 - J3015), 0)</f>
        <v>170</v>
      </c>
      <c r="M3015" s="3">
        <f t="shared" si="426"/>
        <v>0</v>
      </c>
      <c r="N3015" s="3">
        <f t="shared" si="427"/>
        <v>0</v>
      </c>
      <c r="O3015" s="3">
        <f>IF(H3015="Reg", MIN(Inputs!$B$2, I3015*Inputs!$B$10, (Inputs!$B$8-I3015)/Inputs!$B$9), 0)</f>
        <v>0</v>
      </c>
      <c r="P3015" s="3">
        <f t="shared" si="428"/>
        <v>0</v>
      </c>
      <c r="Q3015" s="3">
        <f t="shared" si="429"/>
        <v>0</v>
      </c>
      <c r="R3015" s="3">
        <f>I3015 + M3015*Inputs!$B$9 - N3015/Inputs!$B$10</f>
        <v>340</v>
      </c>
    </row>
    <row r="3016" spans="1:18" x14ac:dyDescent="0.3">
      <c r="A3016" s="4">
        <v>46148.583333333343</v>
      </c>
      <c r="B3016" s="3">
        <v>50.902499999999989</v>
      </c>
      <c r="C3016" s="3">
        <v>3.64</v>
      </c>
      <c r="D3016" s="3">
        <f t="shared" si="423"/>
        <v>34.208333333333336</v>
      </c>
      <c r="E3016" s="3">
        <f>MAX(B3016 - D3016/Inputs!$B$5, 0)</f>
        <v>12.029393939393927</v>
      </c>
      <c r="F3016" s="3">
        <f>MAX(D3016*Inputs!$B$5 - B3016, 0)</f>
        <v>0</v>
      </c>
      <c r="G3016" s="3">
        <f t="shared" si="424"/>
        <v>3.64</v>
      </c>
      <c r="H3016" t="str">
        <f t="shared" si="425"/>
        <v>Discharge</v>
      </c>
      <c r="I3016" s="3">
        <f t="shared" si="430"/>
        <v>340</v>
      </c>
      <c r="J3016" s="3">
        <f t="shared" si="431"/>
        <v>0</v>
      </c>
      <c r="K3016" s="3">
        <f>MIN(Inputs!$B$2, (Inputs!$B$8 - I3016)/Inputs!$B$9)</f>
        <v>0</v>
      </c>
      <c r="L3016" s="3">
        <f>MAX(MIN(Inputs!$B$2, I3016*Inputs!$B$10, Inputs!$B$8*Inputs!$B$4 - J3016), 0)</f>
        <v>170</v>
      </c>
      <c r="M3016" s="3">
        <f t="shared" si="426"/>
        <v>0</v>
      </c>
      <c r="N3016" s="3">
        <f t="shared" si="427"/>
        <v>170</v>
      </c>
      <c r="O3016" s="3">
        <f>IF(H3016="Reg", MIN(Inputs!$B$2, I3016*Inputs!$B$10, (Inputs!$B$8-I3016)/Inputs!$B$9), 0)</f>
        <v>0</v>
      </c>
      <c r="P3016" s="3">
        <f t="shared" si="428"/>
        <v>8653.4249999999975</v>
      </c>
      <c r="Q3016" s="3">
        <f t="shared" si="429"/>
        <v>0</v>
      </c>
      <c r="R3016" s="3">
        <f>I3016 + M3016*Inputs!$B$9 - N3016/Inputs!$B$10</f>
        <v>158.77939109773115</v>
      </c>
    </row>
    <row r="3017" spans="1:18" x14ac:dyDescent="0.3">
      <c r="A3017" s="4">
        <v>46148.625</v>
      </c>
      <c r="B3017" s="3">
        <v>92.17</v>
      </c>
      <c r="C3017" s="3">
        <v>5</v>
      </c>
      <c r="D3017" s="3">
        <f t="shared" si="423"/>
        <v>34.208333333333336</v>
      </c>
      <c r="E3017" s="3">
        <f>MAX(B3017 - D3017/Inputs!$B$5, 0)</f>
        <v>53.296893939393939</v>
      </c>
      <c r="F3017" s="3">
        <f>MAX(D3017*Inputs!$B$5 - B3017, 0)</f>
        <v>0</v>
      </c>
      <c r="G3017" s="3">
        <f t="shared" si="424"/>
        <v>5</v>
      </c>
      <c r="H3017" t="str">
        <f t="shared" si="425"/>
        <v>Discharge</v>
      </c>
      <c r="I3017" s="3">
        <f t="shared" si="430"/>
        <v>158.77939109773115</v>
      </c>
      <c r="J3017" s="3">
        <f t="shared" si="431"/>
        <v>170</v>
      </c>
      <c r="K3017" s="3">
        <f>MIN(Inputs!$B$2, (Inputs!$B$8 - I3017)/Inputs!$B$9)</f>
        <v>170</v>
      </c>
      <c r="L3017" s="3">
        <f>MAX(MIN(Inputs!$B$2, I3017*Inputs!$B$10, Inputs!$B$8*Inputs!$B$4 - J3017), 0)</f>
        <v>148.94827166799323</v>
      </c>
      <c r="M3017" s="3">
        <f t="shared" si="426"/>
        <v>0</v>
      </c>
      <c r="N3017" s="3">
        <f t="shared" si="427"/>
        <v>148.94827166799323</v>
      </c>
      <c r="O3017" s="3">
        <f>IF(H3017="Reg", MIN(Inputs!$B$2, I3017*Inputs!$B$10, (Inputs!$B$8-I3017)/Inputs!$B$9), 0)</f>
        <v>0</v>
      </c>
      <c r="P3017" s="3">
        <f t="shared" si="428"/>
        <v>13728.562199638936</v>
      </c>
      <c r="Q3017" s="3">
        <f t="shared" si="429"/>
        <v>0</v>
      </c>
      <c r="R3017" s="3">
        <f>I3017 + M3017*Inputs!$B$9 - N3017/Inputs!$B$10</f>
        <v>0</v>
      </c>
    </row>
    <row r="3018" spans="1:18" x14ac:dyDescent="0.3">
      <c r="A3018" s="4">
        <v>46148.666666666657</v>
      </c>
      <c r="B3018" s="3">
        <v>91.33</v>
      </c>
      <c r="C3018" s="3">
        <v>5</v>
      </c>
      <c r="D3018" s="3">
        <f t="shared" si="423"/>
        <v>34.208333333333336</v>
      </c>
      <c r="E3018" s="3">
        <f>MAX(B3018 - D3018/Inputs!$B$5, 0)</f>
        <v>52.456893939393936</v>
      </c>
      <c r="F3018" s="3">
        <f>MAX(D3018*Inputs!$B$5 - B3018, 0)</f>
        <v>0</v>
      </c>
      <c r="G3018" s="3">
        <f t="shared" si="424"/>
        <v>5</v>
      </c>
      <c r="H3018" t="str">
        <f t="shared" si="425"/>
        <v>Discharge</v>
      </c>
      <c r="I3018" s="3">
        <f t="shared" si="430"/>
        <v>0</v>
      </c>
      <c r="J3018" s="3">
        <f t="shared" si="431"/>
        <v>318.94827166799325</v>
      </c>
      <c r="K3018" s="3">
        <f>MIN(Inputs!$B$2, (Inputs!$B$8 - I3018)/Inputs!$B$9)</f>
        <v>170</v>
      </c>
      <c r="L3018" s="3">
        <f>MAX(MIN(Inputs!$B$2, I3018*Inputs!$B$10, Inputs!$B$8*Inputs!$B$4 - J3018), 0)</f>
        <v>0</v>
      </c>
      <c r="M3018" s="3">
        <f t="shared" si="426"/>
        <v>0</v>
      </c>
      <c r="N3018" s="3">
        <f t="shared" si="427"/>
        <v>0</v>
      </c>
      <c r="O3018" s="3">
        <f>IF(H3018="Reg", MIN(Inputs!$B$2, I3018*Inputs!$B$10, (Inputs!$B$8-I3018)/Inputs!$B$9), 0)</f>
        <v>0</v>
      </c>
      <c r="P3018" s="3">
        <f t="shared" si="428"/>
        <v>0</v>
      </c>
      <c r="Q3018" s="3">
        <f t="shared" si="429"/>
        <v>0</v>
      </c>
      <c r="R3018" s="3">
        <f>I3018 + M3018*Inputs!$B$9 - N3018/Inputs!$B$10</f>
        <v>0</v>
      </c>
    </row>
    <row r="3019" spans="1:18" x14ac:dyDescent="0.3">
      <c r="A3019" s="4">
        <v>46148.708333333343</v>
      </c>
      <c r="B3019" s="3">
        <v>81.632499999999993</v>
      </c>
      <c r="C3019" s="3">
        <v>2.33</v>
      </c>
      <c r="D3019" s="3">
        <f t="shared" si="423"/>
        <v>34.208333333333336</v>
      </c>
      <c r="E3019" s="3">
        <f>MAX(B3019 - D3019/Inputs!$B$5, 0)</f>
        <v>42.759393939393931</v>
      </c>
      <c r="F3019" s="3">
        <f>MAX(D3019*Inputs!$B$5 - B3019, 0)</f>
        <v>0</v>
      </c>
      <c r="G3019" s="3">
        <f t="shared" si="424"/>
        <v>2.33</v>
      </c>
      <c r="H3019" t="str">
        <f t="shared" si="425"/>
        <v>Discharge</v>
      </c>
      <c r="I3019" s="3">
        <f t="shared" si="430"/>
        <v>0</v>
      </c>
      <c r="J3019" s="3">
        <f t="shared" si="431"/>
        <v>318.94827166799325</v>
      </c>
      <c r="K3019" s="3">
        <f>MIN(Inputs!$B$2, (Inputs!$B$8 - I3019)/Inputs!$B$9)</f>
        <v>170</v>
      </c>
      <c r="L3019" s="3">
        <f>MAX(MIN(Inputs!$B$2, I3019*Inputs!$B$10, Inputs!$B$8*Inputs!$B$4 - J3019), 0)</f>
        <v>0</v>
      </c>
      <c r="M3019" s="3">
        <f t="shared" si="426"/>
        <v>0</v>
      </c>
      <c r="N3019" s="3">
        <f t="shared" si="427"/>
        <v>0</v>
      </c>
      <c r="O3019" s="3">
        <f>IF(H3019="Reg", MIN(Inputs!$B$2, I3019*Inputs!$B$10, (Inputs!$B$8-I3019)/Inputs!$B$9), 0)</f>
        <v>0</v>
      </c>
      <c r="P3019" s="3">
        <f t="shared" si="428"/>
        <v>0</v>
      </c>
      <c r="Q3019" s="3">
        <f t="shared" si="429"/>
        <v>0</v>
      </c>
      <c r="R3019" s="3">
        <f>I3019 + M3019*Inputs!$B$9 - N3019/Inputs!$B$10</f>
        <v>0</v>
      </c>
    </row>
    <row r="3020" spans="1:18" x14ac:dyDescent="0.3">
      <c r="A3020" s="4">
        <v>46148.75</v>
      </c>
      <c r="B3020" s="3">
        <v>37.704999999999998</v>
      </c>
      <c r="C3020" s="3">
        <v>6.06</v>
      </c>
      <c r="D3020" s="3">
        <f t="shared" si="423"/>
        <v>34.208333333333336</v>
      </c>
      <c r="E3020" s="3">
        <f>MAX(B3020 - D3020/Inputs!$B$5, 0)</f>
        <v>0</v>
      </c>
      <c r="F3020" s="3">
        <f>MAX(D3020*Inputs!$B$5 - B3020, 0)</f>
        <v>0</v>
      </c>
      <c r="G3020" s="3">
        <f t="shared" si="424"/>
        <v>6.06</v>
      </c>
      <c r="H3020" t="str">
        <f t="shared" si="425"/>
        <v>Reg</v>
      </c>
      <c r="I3020" s="3">
        <f t="shared" si="430"/>
        <v>0</v>
      </c>
      <c r="J3020" s="3">
        <f t="shared" si="431"/>
        <v>318.94827166799325</v>
      </c>
      <c r="K3020" s="3">
        <f>MIN(Inputs!$B$2, (Inputs!$B$8 - I3020)/Inputs!$B$9)</f>
        <v>170</v>
      </c>
      <c r="L3020" s="3">
        <f>MAX(MIN(Inputs!$B$2, I3020*Inputs!$B$10, Inputs!$B$8*Inputs!$B$4 - J3020), 0)</f>
        <v>0</v>
      </c>
      <c r="M3020" s="3">
        <f t="shared" si="426"/>
        <v>0</v>
      </c>
      <c r="N3020" s="3">
        <f t="shared" si="427"/>
        <v>0</v>
      </c>
      <c r="O3020" s="3">
        <f>IF(H3020="Reg", MIN(Inputs!$B$2, I3020*Inputs!$B$10, (Inputs!$B$8-I3020)/Inputs!$B$9), 0)</f>
        <v>0</v>
      </c>
      <c r="P3020" s="3">
        <f t="shared" si="428"/>
        <v>0</v>
      </c>
      <c r="Q3020" s="3">
        <f t="shared" si="429"/>
        <v>0</v>
      </c>
      <c r="R3020" s="3">
        <f>I3020 + M3020*Inputs!$B$9 - N3020/Inputs!$B$10</f>
        <v>0</v>
      </c>
    </row>
    <row r="3021" spans="1:18" x14ac:dyDescent="0.3">
      <c r="A3021" s="4">
        <v>46148.791666666657</v>
      </c>
      <c r="B3021" s="3">
        <v>52.225000000000001</v>
      </c>
      <c r="C3021" s="3">
        <v>56.92</v>
      </c>
      <c r="D3021" s="3">
        <f t="shared" si="423"/>
        <v>34.208333333333336</v>
      </c>
      <c r="E3021" s="3">
        <f>MAX(B3021 - D3021/Inputs!$B$5, 0)</f>
        <v>13.351893939393939</v>
      </c>
      <c r="F3021" s="3">
        <f>MAX(D3021*Inputs!$B$5 - B3021, 0)</f>
        <v>0</v>
      </c>
      <c r="G3021" s="3">
        <f t="shared" si="424"/>
        <v>56.92</v>
      </c>
      <c r="H3021" t="str">
        <f t="shared" si="425"/>
        <v>Reg</v>
      </c>
      <c r="I3021" s="3">
        <f t="shared" si="430"/>
        <v>0</v>
      </c>
      <c r="J3021" s="3">
        <f t="shared" si="431"/>
        <v>318.94827166799325</v>
      </c>
      <c r="K3021" s="3">
        <f>MIN(Inputs!$B$2, (Inputs!$B$8 - I3021)/Inputs!$B$9)</f>
        <v>170</v>
      </c>
      <c r="L3021" s="3">
        <f>MAX(MIN(Inputs!$B$2, I3021*Inputs!$B$10, Inputs!$B$8*Inputs!$B$4 - J3021), 0)</f>
        <v>0</v>
      </c>
      <c r="M3021" s="3">
        <f t="shared" si="426"/>
        <v>0</v>
      </c>
      <c r="N3021" s="3">
        <f t="shared" si="427"/>
        <v>0</v>
      </c>
      <c r="O3021" s="3">
        <f>IF(H3021="Reg", MIN(Inputs!$B$2, I3021*Inputs!$B$10, (Inputs!$B$8-I3021)/Inputs!$B$9), 0)</f>
        <v>0</v>
      </c>
      <c r="P3021" s="3">
        <f t="shared" si="428"/>
        <v>0</v>
      </c>
      <c r="Q3021" s="3">
        <f t="shared" si="429"/>
        <v>0</v>
      </c>
      <c r="R3021" s="3">
        <f>I3021 + M3021*Inputs!$B$9 - N3021/Inputs!$B$10</f>
        <v>0</v>
      </c>
    </row>
    <row r="3022" spans="1:18" x14ac:dyDescent="0.3">
      <c r="A3022" s="4">
        <v>46148.833333333343</v>
      </c>
      <c r="B3022" s="3">
        <v>66.28</v>
      </c>
      <c r="C3022" s="3">
        <v>71.2</v>
      </c>
      <c r="D3022" s="3">
        <f t="shared" si="423"/>
        <v>34.208333333333336</v>
      </c>
      <c r="E3022" s="3">
        <f>MAX(B3022 - D3022/Inputs!$B$5, 0)</f>
        <v>27.406893939393939</v>
      </c>
      <c r="F3022" s="3">
        <f>MAX(D3022*Inputs!$B$5 - B3022, 0)</f>
        <v>0</v>
      </c>
      <c r="G3022" s="3">
        <f t="shared" si="424"/>
        <v>71.2</v>
      </c>
      <c r="H3022" t="str">
        <f t="shared" si="425"/>
        <v>Reg</v>
      </c>
      <c r="I3022" s="3">
        <f t="shared" si="430"/>
        <v>0</v>
      </c>
      <c r="J3022" s="3">
        <f t="shared" si="431"/>
        <v>318.94827166799325</v>
      </c>
      <c r="K3022" s="3">
        <f>MIN(Inputs!$B$2, (Inputs!$B$8 - I3022)/Inputs!$B$9)</f>
        <v>170</v>
      </c>
      <c r="L3022" s="3">
        <f>MAX(MIN(Inputs!$B$2, I3022*Inputs!$B$10, Inputs!$B$8*Inputs!$B$4 - J3022), 0)</f>
        <v>0</v>
      </c>
      <c r="M3022" s="3">
        <f t="shared" si="426"/>
        <v>0</v>
      </c>
      <c r="N3022" s="3">
        <f t="shared" si="427"/>
        <v>0</v>
      </c>
      <c r="O3022" s="3">
        <f>IF(H3022="Reg", MIN(Inputs!$B$2, I3022*Inputs!$B$10, (Inputs!$B$8-I3022)/Inputs!$B$9), 0)</f>
        <v>0</v>
      </c>
      <c r="P3022" s="3">
        <f t="shared" si="428"/>
        <v>0</v>
      </c>
      <c r="Q3022" s="3">
        <f t="shared" si="429"/>
        <v>0</v>
      </c>
      <c r="R3022" s="3">
        <f>I3022 + M3022*Inputs!$B$9 - N3022/Inputs!$B$10</f>
        <v>0</v>
      </c>
    </row>
    <row r="3023" spans="1:18" x14ac:dyDescent="0.3">
      <c r="A3023" s="4">
        <v>46148.875</v>
      </c>
      <c r="B3023" s="3">
        <v>41.805000000000007</v>
      </c>
      <c r="C3023" s="3">
        <v>19.18</v>
      </c>
      <c r="D3023" s="3">
        <f t="shared" si="423"/>
        <v>34.208333333333336</v>
      </c>
      <c r="E3023" s="3">
        <f>MAX(B3023 - D3023/Inputs!$B$5, 0)</f>
        <v>2.9318939393939445</v>
      </c>
      <c r="F3023" s="3">
        <f>MAX(D3023*Inputs!$B$5 - B3023, 0)</f>
        <v>0</v>
      </c>
      <c r="G3023" s="3">
        <f t="shared" si="424"/>
        <v>19.18</v>
      </c>
      <c r="H3023" t="str">
        <f t="shared" si="425"/>
        <v>Reg</v>
      </c>
      <c r="I3023" s="3">
        <f t="shared" si="430"/>
        <v>0</v>
      </c>
      <c r="J3023" s="3">
        <f t="shared" si="431"/>
        <v>318.94827166799325</v>
      </c>
      <c r="K3023" s="3">
        <f>MIN(Inputs!$B$2, (Inputs!$B$8 - I3023)/Inputs!$B$9)</f>
        <v>170</v>
      </c>
      <c r="L3023" s="3">
        <f>MAX(MIN(Inputs!$B$2, I3023*Inputs!$B$10, Inputs!$B$8*Inputs!$B$4 - J3023), 0)</f>
        <v>0</v>
      </c>
      <c r="M3023" s="3">
        <f t="shared" si="426"/>
        <v>0</v>
      </c>
      <c r="N3023" s="3">
        <f t="shared" si="427"/>
        <v>0</v>
      </c>
      <c r="O3023" s="3">
        <f>IF(H3023="Reg", MIN(Inputs!$B$2, I3023*Inputs!$B$10, (Inputs!$B$8-I3023)/Inputs!$B$9), 0)</f>
        <v>0</v>
      </c>
      <c r="P3023" s="3">
        <f t="shared" si="428"/>
        <v>0</v>
      </c>
      <c r="Q3023" s="3">
        <f t="shared" si="429"/>
        <v>0</v>
      </c>
      <c r="R3023" s="3">
        <f>I3023 + M3023*Inputs!$B$9 - N3023/Inputs!$B$10</f>
        <v>0</v>
      </c>
    </row>
    <row r="3024" spans="1:18" x14ac:dyDescent="0.3">
      <c r="A3024" s="4">
        <v>46148.916666666657</v>
      </c>
      <c r="B3024" s="3">
        <v>27.422499999999999</v>
      </c>
      <c r="C3024" s="3">
        <v>11.54</v>
      </c>
      <c r="D3024" s="3">
        <f t="shared" si="423"/>
        <v>34.208333333333336</v>
      </c>
      <c r="E3024" s="3">
        <f>MAX(B3024 - D3024/Inputs!$B$5, 0)</f>
        <v>0</v>
      </c>
      <c r="F3024" s="3">
        <f>MAX(D3024*Inputs!$B$5 - B3024, 0)</f>
        <v>2.6808333333333358</v>
      </c>
      <c r="G3024" s="3">
        <f t="shared" si="424"/>
        <v>11.54</v>
      </c>
      <c r="H3024" t="str">
        <f t="shared" si="425"/>
        <v>Reg</v>
      </c>
      <c r="I3024" s="3">
        <f t="shared" si="430"/>
        <v>0</v>
      </c>
      <c r="J3024" s="3">
        <f t="shared" si="431"/>
        <v>318.94827166799325</v>
      </c>
      <c r="K3024" s="3">
        <f>MIN(Inputs!$B$2, (Inputs!$B$8 - I3024)/Inputs!$B$9)</f>
        <v>170</v>
      </c>
      <c r="L3024" s="3">
        <f>MAX(MIN(Inputs!$B$2, I3024*Inputs!$B$10, Inputs!$B$8*Inputs!$B$4 - J3024), 0)</f>
        <v>0</v>
      </c>
      <c r="M3024" s="3">
        <f t="shared" si="426"/>
        <v>0</v>
      </c>
      <c r="N3024" s="3">
        <f t="shared" si="427"/>
        <v>0</v>
      </c>
      <c r="O3024" s="3">
        <f>IF(H3024="Reg", MIN(Inputs!$B$2, I3024*Inputs!$B$10, (Inputs!$B$8-I3024)/Inputs!$B$9), 0)</f>
        <v>0</v>
      </c>
      <c r="P3024" s="3">
        <f t="shared" si="428"/>
        <v>0</v>
      </c>
      <c r="Q3024" s="3">
        <f t="shared" si="429"/>
        <v>0</v>
      </c>
      <c r="R3024" s="3">
        <f>I3024 + M3024*Inputs!$B$9 - N3024/Inputs!$B$10</f>
        <v>0</v>
      </c>
    </row>
    <row r="3025" spans="1:18" x14ac:dyDescent="0.3">
      <c r="A3025" s="4">
        <v>46148.958333333343</v>
      </c>
      <c r="B3025" s="3">
        <v>23.8475</v>
      </c>
      <c r="C3025" s="3">
        <v>0.06</v>
      </c>
      <c r="D3025" s="3">
        <f t="shared" si="423"/>
        <v>34.208333333333336</v>
      </c>
      <c r="E3025" s="3">
        <f>MAX(B3025 - D3025/Inputs!$B$5, 0)</f>
        <v>0</v>
      </c>
      <c r="F3025" s="3">
        <f>MAX(D3025*Inputs!$B$5 - B3025, 0)</f>
        <v>6.2558333333333351</v>
      </c>
      <c r="G3025" s="3">
        <f t="shared" si="424"/>
        <v>0.06</v>
      </c>
      <c r="H3025" t="str">
        <f t="shared" si="425"/>
        <v>Charge</v>
      </c>
      <c r="I3025" s="3">
        <f t="shared" si="430"/>
        <v>0</v>
      </c>
      <c r="J3025" s="3">
        <f t="shared" si="431"/>
        <v>318.94827166799325</v>
      </c>
      <c r="K3025" s="3">
        <f>MIN(Inputs!$B$2, (Inputs!$B$8 - I3025)/Inputs!$B$9)</f>
        <v>170</v>
      </c>
      <c r="L3025" s="3">
        <f>MAX(MIN(Inputs!$B$2, I3025*Inputs!$B$10, Inputs!$B$8*Inputs!$B$4 - J3025), 0)</f>
        <v>0</v>
      </c>
      <c r="M3025" s="3">
        <f t="shared" si="426"/>
        <v>170</v>
      </c>
      <c r="N3025" s="3">
        <f t="shared" si="427"/>
        <v>0</v>
      </c>
      <c r="O3025" s="3">
        <f>IF(H3025="Reg", MIN(Inputs!$B$2, I3025*Inputs!$B$10, (Inputs!$B$8-I3025)/Inputs!$B$9), 0)</f>
        <v>0</v>
      </c>
      <c r="P3025" s="3">
        <f t="shared" si="428"/>
        <v>-4054.0749999999998</v>
      </c>
      <c r="Q3025" s="3">
        <f t="shared" si="429"/>
        <v>0</v>
      </c>
      <c r="R3025" s="3">
        <f>I3025 + M3025*Inputs!$B$9 - N3025/Inputs!$B$10</f>
        <v>159.4741358339966</v>
      </c>
    </row>
    <row r="3026" spans="1:18" x14ac:dyDescent="0.3">
      <c r="A3026" s="4">
        <v>46149</v>
      </c>
      <c r="B3026" s="3">
        <v>26.802499999999998</v>
      </c>
      <c r="C3026" s="3">
        <v>7.0000000000000007E-2</v>
      </c>
      <c r="D3026" s="3">
        <f t="shared" si="423"/>
        <v>39.763333333333335</v>
      </c>
      <c r="E3026" s="3">
        <f>MAX(B3026 - D3026/Inputs!$B$5, 0)</f>
        <v>0</v>
      </c>
      <c r="F3026" s="3">
        <f>MAX(D3026*Inputs!$B$5 - B3026, 0)</f>
        <v>8.1892333333333376</v>
      </c>
      <c r="G3026" s="3">
        <f t="shared" si="424"/>
        <v>7.0000000000000007E-2</v>
      </c>
      <c r="H3026" t="str">
        <f t="shared" si="425"/>
        <v>Charge</v>
      </c>
      <c r="I3026" s="3">
        <f t="shared" si="430"/>
        <v>159.4741358339966</v>
      </c>
      <c r="J3026" s="3">
        <f t="shared" si="431"/>
        <v>0</v>
      </c>
      <c r="K3026" s="3">
        <f>MIN(Inputs!$B$2, (Inputs!$B$8 - I3026)/Inputs!$B$9)</f>
        <v>170</v>
      </c>
      <c r="L3026" s="3">
        <f>MAX(MIN(Inputs!$B$2, I3026*Inputs!$B$10, Inputs!$B$8*Inputs!$B$4 - J3026), 0)</f>
        <v>149.6</v>
      </c>
      <c r="M3026" s="3">
        <f t="shared" si="426"/>
        <v>170</v>
      </c>
      <c r="N3026" s="3">
        <f t="shared" si="427"/>
        <v>0</v>
      </c>
      <c r="O3026" s="3">
        <f>IF(H3026="Reg", MIN(Inputs!$B$2, I3026*Inputs!$B$10, (Inputs!$B$8-I3026)/Inputs!$B$9), 0)</f>
        <v>0</v>
      </c>
      <c r="P3026" s="3">
        <f t="shared" si="428"/>
        <v>-4556.4250000000002</v>
      </c>
      <c r="Q3026" s="3">
        <f t="shared" si="429"/>
        <v>0</v>
      </c>
      <c r="R3026" s="3">
        <f>I3026 + M3026*Inputs!$B$9 - N3026/Inputs!$B$10</f>
        <v>318.9482716679932</v>
      </c>
    </row>
    <row r="3027" spans="1:18" x14ac:dyDescent="0.3">
      <c r="A3027" s="4">
        <v>46149.041666666657</v>
      </c>
      <c r="B3027" s="3">
        <v>25.827500000000001</v>
      </c>
      <c r="C3027" s="3">
        <v>0.31</v>
      </c>
      <c r="D3027" s="3">
        <f t="shared" si="423"/>
        <v>39.763333333333335</v>
      </c>
      <c r="E3027" s="3">
        <f>MAX(B3027 - D3027/Inputs!$B$5, 0)</f>
        <v>0</v>
      </c>
      <c r="F3027" s="3">
        <f>MAX(D3027*Inputs!$B$5 - B3027, 0)</f>
        <v>9.1642333333333355</v>
      </c>
      <c r="G3027" s="3">
        <f t="shared" si="424"/>
        <v>0.31</v>
      </c>
      <c r="H3027" t="str">
        <f t="shared" si="425"/>
        <v>Charge</v>
      </c>
      <c r="I3027" s="3">
        <f t="shared" si="430"/>
        <v>318.9482716679932</v>
      </c>
      <c r="J3027" s="3">
        <f t="shared" si="431"/>
        <v>0</v>
      </c>
      <c r="K3027" s="3">
        <f>MIN(Inputs!$B$2, (Inputs!$B$8 - I3027)/Inputs!$B$9)</f>
        <v>22.44121780453775</v>
      </c>
      <c r="L3027" s="3">
        <f>MAX(MIN(Inputs!$B$2, I3027*Inputs!$B$10, Inputs!$B$8*Inputs!$B$4 - J3027), 0)</f>
        <v>170</v>
      </c>
      <c r="M3027" s="3">
        <f t="shared" si="426"/>
        <v>22.44121780453775</v>
      </c>
      <c r="N3027" s="3">
        <f t="shared" si="427"/>
        <v>0</v>
      </c>
      <c r="O3027" s="3">
        <f>IF(H3027="Reg", MIN(Inputs!$B$2, I3027*Inputs!$B$10, (Inputs!$B$8-I3027)/Inputs!$B$9), 0)</f>
        <v>0</v>
      </c>
      <c r="P3027" s="3">
        <f t="shared" si="428"/>
        <v>-579.60055284669875</v>
      </c>
      <c r="Q3027" s="3">
        <f t="shared" si="429"/>
        <v>0</v>
      </c>
      <c r="R3027" s="3">
        <f>I3027 + M3027*Inputs!$B$9 - N3027/Inputs!$B$10</f>
        <v>340</v>
      </c>
    </row>
    <row r="3028" spans="1:18" x14ac:dyDescent="0.3">
      <c r="A3028" s="4">
        <v>46149.083333333343</v>
      </c>
      <c r="B3028" s="3">
        <v>25.6175</v>
      </c>
      <c r="C3028" s="3">
        <v>7.0000000000000007E-2</v>
      </c>
      <c r="D3028" s="3">
        <f t="shared" si="423"/>
        <v>39.763333333333335</v>
      </c>
      <c r="E3028" s="3">
        <f>MAX(B3028 - D3028/Inputs!$B$5, 0)</f>
        <v>0</v>
      </c>
      <c r="F3028" s="3">
        <f>MAX(D3028*Inputs!$B$5 - B3028, 0)</f>
        <v>9.3742333333333363</v>
      </c>
      <c r="G3028" s="3">
        <f t="shared" si="424"/>
        <v>7.0000000000000007E-2</v>
      </c>
      <c r="H3028" t="str">
        <f t="shared" si="425"/>
        <v>Charge</v>
      </c>
      <c r="I3028" s="3">
        <f t="shared" si="430"/>
        <v>340</v>
      </c>
      <c r="J3028" s="3">
        <f t="shared" si="431"/>
        <v>0</v>
      </c>
      <c r="K3028" s="3">
        <f>MIN(Inputs!$B$2, (Inputs!$B$8 - I3028)/Inputs!$B$9)</f>
        <v>0</v>
      </c>
      <c r="L3028" s="3">
        <f>MAX(MIN(Inputs!$B$2, I3028*Inputs!$B$10, Inputs!$B$8*Inputs!$B$4 - J3028), 0)</f>
        <v>170</v>
      </c>
      <c r="M3028" s="3">
        <f t="shared" si="426"/>
        <v>0</v>
      </c>
      <c r="N3028" s="3">
        <f t="shared" si="427"/>
        <v>0</v>
      </c>
      <c r="O3028" s="3">
        <f>IF(H3028="Reg", MIN(Inputs!$B$2, I3028*Inputs!$B$10, (Inputs!$B$8-I3028)/Inputs!$B$9), 0)</f>
        <v>0</v>
      </c>
      <c r="P3028" s="3">
        <f t="shared" si="428"/>
        <v>0</v>
      </c>
      <c r="Q3028" s="3">
        <f t="shared" si="429"/>
        <v>0</v>
      </c>
      <c r="R3028" s="3">
        <f>I3028 + M3028*Inputs!$B$9 - N3028/Inputs!$B$10</f>
        <v>340</v>
      </c>
    </row>
    <row r="3029" spans="1:18" x14ac:dyDescent="0.3">
      <c r="A3029" s="4">
        <v>46149.125</v>
      </c>
      <c r="B3029" s="3">
        <v>25.6675</v>
      </c>
      <c r="C3029" s="3">
        <v>0.31</v>
      </c>
      <c r="D3029" s="3">
        <f t="shared" si="423"/>
        <v>39.763333333333335</v>
      </c>
      <c r="E3029" s="3">
        <f>MAX(B3029 - D3029/Inputs!$B$5, 0)</f>
        <v>0</v>
      </c>
      <c r="F3029" s="3">
        <f>MAX(D3029*Inputs!$B$5 - B3029, 0)</f>
        <v>9.3242333333333356</v>
      </c>
      <c r="G3029" s="3">
        <f t="shared" si="424"/>
        <v>0.31</v>
      </c>
      <c r="H3029" t="str">
        <f t="shared" si="425"/>
        <v>Charge</v>
      </c>
      <c r="I3029" s="3">
        <f t="shared" si="430"/>
        <v>340</v>
      </c>
      <c r="J3029" s="3">
        <f t="shared" si="431"/>
        <v>0</v>
      </c>
      <c r="K3029" s="3">
        <f>MIN(Inputs!$B$2, (Inputs!$B$8 - I3029)/Inputs!$B$9)</f>
        <v>0</v>
      </c>
      <c r="L3029" s="3">
        <f>MAX(MIN(Inputs!$B$2, I3029*Inputs!$B$10, Inputs!$B$8*Inputs!$B$4 - J3029), 0)</f>
        <v>170</v>
      </c>
      <c r="M3029" s="3">
        <f t="shared" si="426"/>
        <v>0</v>
      </c>
      <c r="N3029" s="3">
        <f t="shared" si="427"/>
        <v>0</v>
      </c>
      <c r="O3029" s="3">
        <f>IF(H3029="Reg", MIN(Inputs!$B$2, I3029*Inputs!$B$10, (Inputs!$B$8-I3029)/Inputs!$B$9), 0)</f>
        <v>0</v>
      </c>
      <c r="P3029" s="3">
        <f t="shared" si="428"/>
        <v>0</v>
      </c>
      <c r="Q3029" s="3">
        <f t="shared" si="429"/>
        <v>0</v>
      </c>
      <c r="R3029" s="3">
        <f>I3029 + M3029*Inputs!$B$9 - N3029/Inputs!$B$10</f>
        <v>340</v>
      </c>
    </row>
    <row r="3030" spans="1:18" x14ac:dyDescent="0.3">
      <c r="A3030" s="4">
        <v>46149.166666666657</v>
      </c>
      <c r="B3030" s="3">
        <v>27.607500000000002</v>
      </c>
      <c r="C3030" s="3">
        <v>0.06</v>
      </c>
      <c r="D3030" s="3">
        <f t="shared" si="423"/>
        <v>39.763333333333335</v>
      </c>
      <c r="E3030" s="3">
        <f>MAX(B3030 - D3030/Inputs!$B$5, 0)</f>
        <v>0</v>
      </c>
      <c r="F3030" s="3">
        <f>MAX(D3030*Inputs!$B$5 - B3030, 0)</f>
        <v>7.3842333333333343</v>
      </c>
      <c r="G3030" s="3">
        <f t="shared" si="424"/>
        <v>0.06</v>
      </c>
      <c r="H3030" t="str">
        <f t="shared" si="425"/>
        <v>Charge</v>
      </c>
      <c r="I3030" s="3">
        <f t="shared" si="430"/>
        <v>340</v>
      </c>
      <c r="J3030" s="3">
        <f t="shared" si="431"/>
        <v>0</v>
      </c>
      <c r="K3030" s="3">
        <f>MIN(Inputs!$B$2, (Inputs!$B$8 - I3030)/Inputs!$B$9)</f>
        <v>0</v>
      </c>
      <c r="L3030" s="3">
        <f>MAX(MIN(Inputs!$B$2, I3030*Inputs!$B$10, Inputs!$B$8*Inputs!$B$4 - J3030), 0)</f>
        <v>170</v>
      </c>
      <c r="M3030" s="3">
        <f t="shared" si="426"/>
        <v>0</v>
      </c>
      <c r="N3030" s="3">
        <f t="shared" si="427"/>
        <v>0</v>
      </c>
      <c r="O3030" s="3">
        <f>IF(H3030="Reg", MIN(Inputs!$B$2, I3030*Inputs!$B$10, (Inputs!$B$8-I3030)/Inputs!$B$9), 0)</f>
        <v>0</v>
      </c>
      <c r="P3030" s="3">
        <f t="shared" si="428"/>
        <v>0</v>
      </c>
      <c r="Q3030" s="3">
        <f t="shared" si="429"/>
        <v>0</v>
      </c>
      <c r="R3030" s="3">
        <f>I3030 + M3030*Inputs!$B$9 - N3030/Inputs!$B$10</f>
        <v>340</v>
      </c>
    </row>
    <row r="3031" spans="1:18" x14ac:dyDescent="0.3">
      <c r="A3031" s="4">
        <v>46149.208333333343</v>
      </c>
      <c r="B3031" s="3">
        <v>30.52</v>
      </c>
      <c r="C3031" s="3">
        <v>0.24</v>
      </c>
      <c r="D3031" s="3">
        <f t="shared" si="423"/>
        <v>39.763333333333335</v>
      </c>
      <c r="E3031" s="3">
        <f>MAX(B3031 - D3031/Inputs!$B$5, 0)</f>
        <v>0</v>
      </c>
      <c r="F3031" s="3">
        <f>MAX(D3031*Inputs!$B$5 - B3031, 0)</f>
        <v>4.4717333333333364</v>
      </c>
      <c r="G3031" s="3">
        <f t="shared" si="424"/>
        <v>0.24</v>
      </c>
      <c r="H3031" t="str">
        <f t="shared" si="425"/>
        <v>Charge</v>
      </c>
      <c r="I3031" s="3">
        <f t="shared" si="430"/>
        <v>340</v>
      </c>
      <c r="J3031" s="3">
        <f t="shared" si="431"/>
        <v>0</v>
      </c>
      <c r="K3031" s="3">
        <f>MIN(Inputs!$B$2, (Inputs!$B$8 - I3031)/Inputs!$B$9)</f>
        <v>0</v>
      </c>
      <c r="L3031" s="3">
        <f>MAX(MIN(Inputs!$B$2, I3031*Inputs!$B$10, Inputs!$B$8*Inputs!$B$4 - J3031), 0)</f>
        <v>170</v>
      </c>
      <c r="M3031" s="3">
        <f t="shared" si="426"/>
        <v>0</v>
      </c>
      <c r="N3031" s="3">
        <f t="shared" si="427"/>
        <v>0</v>
      </c>
      <c r="O3031" s="3">
        <f>IF(H3031="Reg", MIN(Inputs!$B$2, I3031*Inputs!$B$10, (Inputs!$B$8-I3031)/Inputs!$B$9), 0)</f>
        <v>0</v>
      </c>
      <c r="P3031" s="3">
        <f t="shared" si="428"/>
        <v>0</v>
      </c>
      <c r="Q3031" s="3">
        <f t="shared" si="429"/>
        <v>0</v>
      </c>
      <c r="R3031" s="3">
        <f>I3031 + M3031*Inputs!$B$9 - N3031/Inputs!$B$10</f>
        <v>340</v>
      </c>
    </row>
    <row r="3032" spans="1:18" x14ac:dyDescent="0.3">
      <c r="A3032" s="4">
        <v>46149.25</v>
      </c>
      <c r="B3032" s="3">
        <v>35.822500000000005</v>
      </c>
      <c r="C3032" s="3">
        <v>11.02</v>
      </c>
      <c r="D3032" s="3">
        <f t="shared" si="423"/>
        <v>39.763333333333335</v>
      </c>
      <c r="E3032" s="3">
        <f>MAX(B3032 - D3032/Inputs!$B$5, 0)</f>
        <v>0</v>
      </c>
      <c r="F3032" s="3">
        <f>MAX(D3032*Inputs!$B$5 - B3032, 0)</f>
        <v>0</v>
      </c>
      <c r="G3032" s="3">
        <f t="shared" si="424"/>
        <v>11.02</v>
      </c>
      <c r="H3032" t="str">
        <f t="shared" si="425"/>
        <v>Reg</v>
      </c>
      <c r="I3032" s="3">
        <f t="shared" si="430"/>
        <v>340</v>
      </c>
      <c r="J3032" s="3">
        <f t="shared" si="431"/>
        <v>0</v>
      </c>
      <c r="K3032" s="3">
        <f>MIN(Inputs!$B$2, (Inputs!$B$8 - I3032)/Inputs!$B$9)</f>
        <v>0</v>
      </c>
      <c r="L3032" s="3">
        <f>MAX(MIN(Inputs!$B$2, I3032*Inputs!$B$10, Inputs!$B$8*Inputs!$B$4 - J3032), 0)</f>
        <v>170</v>
      </c>
      <c r="M3032" s="3">
        <f t="shared" si="426"/>
        <v>0</v>
      </c>
      <c r="N3032" s="3">
        <f t="shared" si="427"/>
        <v>0</v>
      </c>
      <c r="O3032" s="3">
        <f>IF(H3032="Reg", MIN(Inputs!$B$2, I3032*Inputs!$B$10, (Inputs!$B$8-I3032)/Inputs!$B$9), 0)</f>
        <v>0</v>
      </c>
      <c r="P3032" s="3">
        <f t="shared" si="428"/>
        <v>0</v>
      </c>
      <c r="Q3032" s="3">
        <f t="shared" si="429"/>
        <v>0</v>
      </c>
      <c r="R3032" s="3">
        <f>I3032 + M3032*Inputs!$B$9 - N3032/Inputs!$B$10</f>
        <v>340</v>
      </c>
    </row>
    <row r="3033" spans="1:18" x14ac:dyDescent="0.3">
      <c r="A3033" s="4">
        <v>46149.291666666657</v>
      </c>
      <c r="B3033" s="3">
        <v>56.79</v>
      </c>
      <c r="C3033" s="3">
        <v>7.77</v>
      </c>
      <c r="D3033" s="3">
        <f t="shared" si="423"/>
        <v>39.763333333333335</v>
      </c>
      <c r="E3033" s="3">
        <f>MAX(B3033 - D3033/Inputs!$B$5, 0)</f>
        <v>11.604393939393937</v>
      </c>
      <c r="F3033" s="3">
        <f>MAX(D3033*Inputs!$B$5 - B3033, 0)</f>
        <v>0</v>
      </c>
      <c r="G3033" s="3">
        <f t="shared" si="424"/>
        <v>7.77</v>
      </c>
      <c r="H3033" t="str">
        <f t="shared" si="425"/>
        <v>Discharge</v>
      </c>
      <c r="I3033" s="3">
        <f t="shared" si="430"/>
        <v>340</v>
      </c>
      <c r="J3033" s="3">
        <f t="shared" si="431"/>
        <v>0</v>
      </c>
      <c r="K3033" s="3">
        <f>MIN(Inputs!$B$2, (Inputs!$B$8 - I3033)/Inputs!$B$9)</f>
        <v>0</v>
      </c>
      <c r="L3033" s="3">
        <f>MAX(MIN(Inputs!$B$2, I3033*Inputs!$B$10, Inputs!$B$8*Inputs!$B$4 - J3033), 0)</f>
        <v>170</v>
      </c>
      <c r="M3033" s="3">
        <f t="shared" si="426"/>
        <v>0</v>
      </c>
      <c r="N3033" s="3">
        <f t="shared" si="427"/>
        <v>170</v>
      </c>
      <c r="O3033" s="3">
        <f>IF(H3033="Reg", MIN(Inputs!$B$2, I3033*Inputs!$B$10, (Inputs!$B$8-I3033)/Inputs!$B$9), 0)</f>
        <v>0</v>
      </c>
      <c r="P3033" s="3">
        <f t="shared" si="428"/>
        <v>9654.2999999999993</v>
      </c>
      <c r="Q3033" s="3">
        <f t="shared" si="429"/>
        <v>0</v>
      </c>
      <c r="R3033" s="3">
        <f>I3033 + M3033*Inputs!$B$9 - N3033/Inputs!$B$10</f>
        <v>158.77939109773115</v>
      </c>
    </row>
    <row r="3034" spans="1:18" x14ac:dyDescent="0.3">
      <c r="A3034" s="4">
        <v>46149.333333333343</v>
      </c>
      <c r="B3034" s="3">
        <v>57.204999999999998</v>
      </c>
      <c r="C3034" s="3">
        <v>2.25</v>
      </c>
      <c r="D3034" s="3">
        <f t="shared" si="423"/>
        <v>39.763333333333335</v>
      </c>
      <c r="E3034" s="3">
        <f>MAX(B3034 - D3034/Inputs!$B$5, 0)</f>
        <v>12.019393939393936</v>
      </c>
      <c r="F3034" s="3">
        <f>MAX(D3034*Inputs!$B$5 - B3034, 0)</f>
        <v>0</v>
      </c>
      <c r="G3034" s="3">
        <f t="shared" si="424"/>
        <v>2.25</v>
      </c>
      <c r="H3034" t="str">
        <f t="shared" si="425"/>
        <v>Discharge</v>
      </c>
      <c r="I3034" s="3">
        <f t="shared" si="430"/>
        <v>158.77939109773115</v>
      </c>
      <c r="J3034" s="3">
        <f t="shared" si="431"/>
        <v>170</v>
      </c>
      <c r="K3034" s="3">
        <f>MIN(Inputs!$B$2, (Inputs!$B$8 - I3034)/Inputs!$B$9)</f>
        <v>170</v>
      </c>
      <c r="L3034" s="3">
        <f>MAX(MIN(Inputs!$B$2, I3034*Inputs!$B$10, Inputs!$B$8*Inputs!$B$4 - J3034), 0)</f>
        <v>148.94827166799323</v>
      </c>
      <c r="M3034" s="3">
        <f t="shared" si="426"/>
        <v>0</v>
      </c>
      <c r="N3034" s="3">
        <f t="shared" si="427"/>
        <v>148.94827166799323</v>
      </c>
      <c r="O3034" s="3">
        <f>IF(H3034="Reg", MIN(Inputs!$B$2, I3034*Inputs!$B$10, (Inputs!$B$8-I3034)/Inputs!$B$9), 0)</f>
        <v>0</v>
      </c>
      <c r="P3034" s="3">
        <f t="shared" si="428"/>
        <v>8520.5858807675522</v>
      </c>
      <c r="Q3034" s="3">
        <f t="shared" si="429"/>
        <v>0</v>
      </c>
      <c r="R3034" s="3">
        <f>I3034 + M3034*Inputs!$B$9 - N3034/Inputs!$B$10</f>
        <v>0</v>
      </c>
    </row>
    <row r="3035" spans="1:18" x14ac:dyDescent="0.3">
      <c r="A3035" s="4">
        <v>46149.375</v>
      </c>
      <c r="B3035" s="3">
        <v>24.577500000000001</v>
      </c>
      <c r="C3035" s="3">
        <v>1.88</v>
      </c>
      <c r="D3035" s="3">
        <f t="shared" si="423"/>
        <v>39.763333333333335</v>
      </c>
      <c r="E3035" s="3">
        <f>MAX(B3035 - D3035/Inputs!$B$5, 0)</f>
        <v>0</v>
      </c>
      <c r="F3035" s="3">
        <f>MAX(D3035*Inputs!$B$5 - B3035, 0)</f>
        <v>10.414233333333335</v>
      </c>
      <c r="G3035" s="3">
        <f t="shared" si="424"/>
        <v>1.88</v>
      </c>
      <c r="H3035" t="str">
        <f t="shared" si="425"/>
        <v>Charge</v>
      </c>
      <c r="I3035" s="3">
        <f t="shared" si="430"/>
        <v>0</v>
      </c>
      <c r="J3035" s="3">
        <f t="shared" si="431"/>
        <v>318.94827166799325</v>
      </c>
      <c r="K3035" s="3">
        <f>MIN(Inputs!$B$2, (Inputs!$B$8 - I3035)/Inputs!$B$9)</f>
        <v>170</v>
      </c>
      <c r="L3035" s="3">
        <f>MAX(MIN(Inputs!$B$2, I3035*Inputs!$B$10, Inputs!$B$8*Inputs!$B$4 - J3035), 0)</f>
        <v>0</v>
      </c>
      <c r="M3035" s="3">
        <f t="shared" si="426"/>
        <v>170</v>
      </c>
      <c r="N3035" s="3">
        <f t="shared" si="427"/>
        <v>0</v>
      </c>
      <c r="O3035" s="3">
        <f>IF(H3035="Reg", MIN(Inputs!$B$2, I3035*Inputs!$B$10, (Inputs!$B$8-I3035)/Inputs!$B$9), 0)</f>
        <v>0</v>
      </c>
      <c r="P3035" s="3">
        <f t="shared" si="428"/>
        <v>-4178.1750000000002</v>
      </c>
      <c r="Q3035" s="3">
        <f t="shared" si="429"/>
        <v>0</v>
      </c>
      <c r="R3035" s="3">
        <f>I3035 + M3035*Inputs!$B$9 - N3035/Inputs!$B$10</f>
        <v>159.4741358339966</v>
      </c>
    </row>
    <row r="3036" spans="1:18" x14ac:dyDescent="0.3">
      <c r="A3036" s="4">
        <v>46149.416666666657</v>
      </c>
      <c r="B3036" s="3">
        <v>22.977499999999999</v>
      </c>
      <c r="C3036" s="3">
        <v>1</v>
      </c>
      <c r="D3036" s="3">
        <f t="shared" si="423"/>
        <v>39.763333333333335</v>
      </c>
      <c r="E3036" s="3">
        <f>MAX(B3036 - D3036/Inputs!$B$5, 0)</f>
        <v>0</v>
      </c>
      <c r="F3036" s="3">
        <f>MAX(D3036*Inputs!$B$5 - B3036, 0)</f>
        <v>12.014233333333337</v>
      </c>
      <c r="G3036" s="3">
        <f t="shared" si="424"/>
        <v>1</v>
      </c>
      <c r="H3036" t="str">
        <f t="shared" si="425"/>
        <v>Charge</v>
      </c>
      <c r="I3036" s="3">
        <f t="shared" si="430"/>
        <v>159.4741358339966</v>
      </c>
      <c r="J3036" s="3">
        <f t="shared" si="431"/>
        <v>318.94827166799325</v>
      </c>
      <c r="K3036" s="3">
        <f>MIN(Inputs!$B$2, (Inputs!$B$8 - I3036)/Inputs!$B$9)</f>
        <v>170</v>
      </c>
      <c r="L3036" s="3">
        <f>MAX(MIN(Inputs!$B$2, I3036*Inputs!$B$10, Inputs!$B$8*Inputs!$B$4 - J3036), 0)</f>
        <v>21.051728332006746</v>
      </c>
      <c r="M3036" s="3">
        <f t="shared" si="426"/>
        <v>170</v>
      </c>
      <c r="N3036" s="3">
        <f t="shared" si="427"/>
        <v>0</v>
      </c>
      <c r="O3036" s="3">
        <f>IF(H3036="Reg", MIN(Inputs!$B$2, I3036*Inputs!$B$10, (Inputs!$B$8-I3036)/Inputs!$B$9), 0)</f>
        <v>0</v>
      </c>
      <c r="P3036" s="3">
        <f t="shared" si="428"/>
        <v>-3906.1749999999997</v>
      </c>
      <c r="Q3036" s="3">
        <f t="shared" si="429"/>
        <v>0</v>
      </c>
      <c r="R3036" s="3">
        <f>I3036 + M3036*Inputs!$B$9 - N3036/Inputs!$B$10</f>
        <v>318.9482716679932</v>
      </c>
    </row>
    <row r="3037" spans="1:18" x14ac:dyDescent="0.3">
      <c r="A3037" s="4">
        <v>46149.458333333343</v>
      </c>
      <c r="B3037" s="3">
        <v>22.480000000000004</v>
      </c>
      <c r="C3037" s="3">
        <v>1.1000000000000001</v>
      </c>
      <c r="D3037" s="3">
        <f t="shared" si="423"/>
        <v>39.763333333333335</v>
      </c>
      <c r="E3037" s="3">
        <f>MAX(B3037 - D3037/Inputs!$B$5, 0)</f>
        <v>0</v>
      </c>
      <c r="F3037" s="3">
        <f>MAX(D3037*Inputs!$B$5 - B3037, 0)</f>
        <v>12.511733333333332</v>
      </c>
      <c r="G3037" s="3">
        <f t="shared" si="424"/>
        <v>1.1000000000000001</v>
      </c>
      <c r="H3037" t="str">
        <f t="shared" si="425"/>
        <v>Charge</v>
      </c>
      <c r="I3037" s="3">
        <f t="shared" si="430"/>
        <v>318.9482716679932</v>
      </c>
      <c r="J3037" s="3">
        <f t="shared" si="431"/>
        <v>318.94827166799325</v>
      </c>
      <c r="K3037" s="3">
        <f>MIN(Inputs!$B$2, (Inputs!$B$8 - I3037)/Inputs!$B$9)</f>
        <v>22.44121780453775</v>
      </c>
      <c r="L3037" s="3">
        <f>MAX(MIN(Inputs!$B$2, I3037*Inputs!$B$10, Inputs!$B$8*Inputs!$B$4 - J3037), 0)</f>
        <v>21.051728332006746</v>
      </c>
      <c r="M3037" s="3">
        <f t="shared" si="426"/>
        <v>22.44121780453775</v>
      </c>
      <c r="N3037" s="3">
        <f t="shared" si="427"/>
        <v>0</v>
      </c>
      <c r="O3037" s="3">
        <f>IF(H3037="Reg", MIN(Inputs!$B$2, I3037*Inputs!$B$10, (Inputs!$B$8-I3037)/Inputs!$B$9), 0)</f>
        <v>0</v>
      </c>
      <c r="P3037" s="3">
        <f t="shared" si="428"/>
        <v>-504.47857624600869</v>
      </c>
      <c r="Q3037" s="3">
        <f t="shared" si="429"/>
        <v>0</v>
      </c>
      <c r="R3037" s="3">
        <f>I3037 + M3037*Inputs!$B$9 - N3037/Inputs!$B$10</f>
        <v>340</v>
      </c>
    </row>
    <row r="3038" spans="1:18" x14ac:dyDescent="0.3">
      <c r="A3038" s="4">
        <v>46149.5</v>
      </c>
      <c r="B3038" s="3">
        <v>24.567499999999999</v>
      </c>
      <c r="C3038" s="3">
        <v>1</v>
      </c>
      <c r="D3038" s="3">
        <f t="shared" si="423"/>
        <v>39.763333333333335</v>
      </c>
      <c r="E3038" s="3">
        <f>MAX(B3038 - D3038/Inputs!$B$5, 0)</f>
        <v>0</v>
      </c>
      <c r="F3038" s="3">
        <f>MAX(D3038*Inputs!$B$5 - B3038, 0)</f>
        <v>10.424233333333337</v>
      </c>
      <c r="G3038" s="3">
        <f t="shared" si="424"/>
        <v>1</v>
      </c>
      <c r="H3038" t="str">
        <f t="shared" si="425"/>
        <v>Charge</v>
      </c>
      <c r="I3038" s="3">
        <f t="shared" si="430"/>
        <v>340</v>
      </c>
      <c r="J3038" s="3">
        <f t="shared" si="431"/>
        <v>318.94827166799325</v>
      </c>
      <c r="K3038" s="3">
        <f>MIN(Inputs!$B$2, (Inputs!$B$8 - I3038)/Inputs!$B$9)</f>
        <v>0</v>
      </c>
      <c r="L3038" s="3">
        <f>MAX(MIN(Inputs!$B$2, I3038*Inputs!$B$10, Inputs!$B$8*Inputs!$B$4 - J3038), 0)</f>
        <v>21.051728332006746</v>
      </c>
      <c r="M3038" s="3">
        <f t="shared" si="426"/>
        <v>0</v>
      </c>
      <c r="N3038" s="3">
        <f t="shared" si="427"/>
        <v>0</v>
      </c>
      <c r="O3038" s="3">
        <f>IF(H3038="Reg", MIN(Inputs!$B$2, I3038*Inputs!$B$10, (Inputs!$B$8-I3038)/Inputs!$B$9), 0)</f>
        <v>0</v>
      </c>
      <c r="P3038" s="3">
        <f t="shared" si="428"/>
        <v>0</v>
      </c>
      <c r="Q3038" s="3">
        <f t="shared" si="429"/>
        <v>0</v>
      </c>
      <c r="R3038" s="3">
        <f>I3038 + M3038*Inputs!$B$9 - N3038/Inputs!$B$10</f>
        <v>340</v>
      </c>
    </row>
    <row r="3039" spans="1:18" x14ac:dyDescent="0.3">
      <c r="A3039" s="4">
        <v>46149.541666666657</v>
      </c>
      <c r="B3039" s="3">
        <v>25.1875</v>
      </c>
      <c r="C3039" s="3">
        <v>1.57</v>
      </c>
      <c r="D3039" s="3">
        <f t="shared" si="423"/>
        <v>39.763333333333335</v>
      </c>
      <c r="E3039" s="3">
        <f>MAX(B3039 - D3039/Inputs!$B$5, 0)</f>
        <v>0</v>
      </c>
      <c r="F3039" s="3">
        <f>MAX(D3039*Inputs!$B$5 - B3039, 0)</f>
        <v>9.804233333333336</v>
      </c>
      <c r="G3039" s="3">
        <f t="shared" si="424"/>
        <v>1.57</v>
      </c>
      <c r="H3039" t="str">
        <f t="shared" si="425"/>
        <v>Charge</v>
      </c>
      <c r="I3039" s="3">
        <f t="shared" si="430"/>
        <v>340</v>
      </c>
      <c r="J3039" s="3">
        <f t="shared" si="431"/>
        <v>318.94827166799325</v>
      </c>
      <c r="K3039" s="3">
        <f>MIN(Inputs!$B$2, (Inputs!$B$8 - I3039)/Inputs!$B$9)</f>
        <v>0</v>
      </c>
      <c r="L3039" s="3">
        <f>MAX(MIN(Inputs!$B$2, I3039*Inputs!$B$10, Inputs!$B$8*Inputs!$B$4 - J3039), 0)</f>
        <v>21.051728332006746</v>
      </c>
      <c r="M3039" s="3">
        <f t="shared" si="426"/>
        <v>0</v>
      </c>
      <c r="N3039" s="3">
        <f t="shared" si="427"/>
        <v>0</v>
      </c>
      <c r="O3039" s="3">
        <f>IF(H3039="Reg", MIN(Inputs!$B$2, I3039*Inputs!$B$10, (Inputs!$B$8-I3039)/Inputs!$B$9), 0)</f>
        <v>0</v>
      </c>
      <c r="P3039" s="3">
        <f t="shared" si="428"/>
        <v>0</v>
      </c>
      <c r="Q3039" s="3">
        <f t="shared" si="429"/>
        <v>0</v>
      </c>
      <c r="R3039" s="3">
        <f>I3039 + M3039*Inputs!$B$9 - N3039/Inputs!$B$10</f>
        <v>340</v>
      </c>
    </row>
    <row r="3040" spans="1:18" x14ac:dyDescent="0.3">
      <c r="A3040" s="4">
        <v>46149.583333333343</v>
      </c>
      <c r="B3040" s="3">
        <v>31.827499999999997</v>
      </c>
      <c r="C3040" s="3">
        <v>2.04</v>
      </c>
      <c r="D3040" s="3">
        <f t="shared" si="423"/>
        <v>39.763333333333335</v>
      </c>
      <c r="E3040" s="3">
        <f>MAX(B3040 - D3040/Inputs!$B$5, 0)</f>
        <v>0</v>
      </c>
      <c r="F3040" s="3">
        <f>MAX(D3040*Inputs!$B$5 - B3040, 0)</f>
        <v>3.164233333333339</v>
      </c>
      <c r="G3040" s="3">
        <f t="shared" si="424"/>
        <v>2.04</v>
      </c>
      <c r="H3040" t="str">
        <f t="shared" si="425"/>
        <v>Charge</v>
      </c>
      <c r="I3040" s="3">
        <f t="shared" si="430"/>
        <v>340</v>
      </c>
      <c r="J3040" s="3">
        <f t="shared" si="431"/>
        <v>318.94827166799325</v>
      </c>
      <c r="K3040" s="3">
        <f>MIN(Inputs!$B$2, (Inputs!$B$8 - I3040)/Inputs!$B$9)</f>
        <v>0</v>
      </c>
      <c r="L3040" s="3">
        <f>MAX(MIN(Inputs!$B$2, I3040*Inputs!$B$10, Inputs!$B$8*Inputs!$B$4 - J3040), 0)</f>
        <v>21.051728332006746</v>
      </c>
      <c r="M3040" s="3">
        <f t="shared" si="426"/>
        <v>0</v>
      </c>
      <c r="N3040" s="3">
        <f t="shared" si="427"/>
        <v>0</v>
      </c>
      <c r="O3040" s="3">
        <f>IF(H3040="Reg", MIN(Inputs!$B$2, I3040*Inputs!$B$10, (Inputs!$B$8-I3040)/Inputs!$B$9), 0)</f>
        <v>0</v>
      </c>
      <c r="P3040" s="3">
        <f t="shared" si="428"/>
        <v>0</v>
      </c>
      <c r="Q3040" s="3">
        <f t="shared" si="429"/>
        <v>0</v>
      </c>
      <c r="R3040" s="3">
        <f>I3040 + M3040*Inputs!$B$9 - N3040/Inputs!$B$10</f>
        <v>340</v>
      </c>
    </row>
    <row r="3041" spans="1:18" x14ac:dyDescent="0.3">
      <c r="A3041" s="4">
        <v>46149.625</v>
      </c>
      <c r="B3041" s="3">
        <v>46.127500000000005</v>
      </c>
      <c r="C3041" s="3">
        <v>2.14</v>
      </c>
      <c r="D3041" s="3">
        <f t="shared" si="423"/>
        <v>39.763333333333335</v>
      </c>
      <c r="E3041" s="3">
        <f>MAX(B3041 - D3041/Inputs!$B$5, 0)</f>
        <v>0.9418939393939425</v>
      </c>
      <c r="F3041" s="3">
        <f>MAX(D3041*Inputs!$B$5 - B3041, 0)</f>
        <v>0</v>
      </c>
      <c r="G3041" s="3">
        <f t="shared" si="424"/>
        <v>2.14</v>
      </c>
      <c r="H3041" t="str">
        <f t="shared" si="425"/>
        <v>Reg</v>
      </c>
      <c r="I3041" s="3">
        <f t="shared" si="430"/>
        <v>340</v>
      </c>
      <c r="J3041" s="3">
        <f t="shared" si="431"/>
        <v>318.94827166799325</v>
      </c>
      <c r="K3041" s="3">
        <f>MIN(Inputs!$B$2, (Inputs!$B$8 - I3041)/Inputs!$B$9)</f>
        <v>0</v>
      </c>
      <c r="L3041" s="3">
        <f>MAX(MIN(Inputs!$B$2, I3041*Inputs!$B$10, Inputs!$B$8*Inputs!$B$4 - J3041), 0)</f>
        <v>21.051728332006746</v>
      </c>
      <c r="M3041" s="3">
        <f t="shared" si="426"/>
        <v>0</v>
      </c>
      <c r="N3041" s="3">
        <f t="shared" si="427"/>
        <v>0</v>
      </c>
      <c r="O3041" s="3">
        <f>IF(H3041="Reg", MIN(Inputs!$B$2, I3041*Inputs!$B$10, (Inputs!$B$8-I3041)/Inputs!$B$9), 0)</f>
        <v>0</v>
      </c>
      <c r="P3041" s="3">
        <f t="shared" si="428"/>
        <v>0</v>
      </c>
      <c r="Q3041" s="3">
        <f t="shared" si="429"/>
        <v>0</v>
      </c>
      <c r="R3041" s="3">
        <f>I3041 + M3041*Inputs!$B$9 - N3041/Inputs!$B$10</f>
        <v>340</v>
      </c>
    </row>
    <row r="3042" spans="1:18" x14ac:dyDescent="0.3">
      <c r="A3042" s="4">
        <v>46149.666666666657</v>
      </c>
      <c r="B3042" s="3">
        <v>62.252499999999998</v>
      </c>
      <c r="C3042" s="3">
        <v>3.32</v>
      </c>
      <c r="D3042" s="3">
        <f t="shared" si="423"/>
        <v>39.763333333333335</v>
      </c>
      <c r="E3042" s="3">
        <f>MAX(B3042 - D3042/Inputs!$B$5, 0)</f>
        <v>17.066893939393935</v>
      </c>
      <c r="F3042" s="3">
        <f>MAX(D3042*Inputs!$B$5 - B3042, 0)</f>
        <v>0</v>
      </c>
      <c r="G3042" s="3">
        <f t="shared" si="424"/>
        <v>3.32</v>
      </c>
      <c r="H3042" t="str">
        <f t="shared" si="425"/>
        <v>Discharge</v>
      </c>
      <c r="I3042" s="3">
        <f t="shared" si="430"/>
        <v>340</v>
      </c>
      <c r="J3042" s="3">
        <f t="shared" si="431"/>
        <v>318.94827166799325</v>
      </c>
      <c r="K3042" s="3">
        <f>MIN(Inputs!$B$2, (Inputs!$B$8 - I3042)/Inputs!$B$9)</f>
        <v>0</v>
      </c>
      <c r="L3042" s="3">
        <f>MAX(MIN(Inputs!$B$2, I3042*Inputs!$B$10, Inputs!$B$8*Inputs!$B$4 - J3042), 0)</f>
        <v>21.051728332006746</v>
      </c>
      <c r="M3042" s="3">
        <f t="shared" si="426"/>
        <v>0</v>
      </c>
      <c r="N3042" s="3">
        <f t="shared" si="427"/>
        <v>21.051728332006746</v>
      </c>
      <c r="O3042" s="3">
        <f>IF(H3042="Reg", MIN(Inputs!$B$2, I3042*Inputs!$B$10, (Inputs!$B$8-I3042)/Inputs!$B$9), 0)</f>
        <v>0</v>
      </c>
      <c r="P3042" s="3">
        <f t="shared" si="428"/>
        <v>1310.52271798825</v>
      </c>
      <c r="Q3042" s="3">
        <f t="shared" si="429"/>
        <v>0</v>
      </c>
      <c r="R3042" s="3">
        <f>I3042 + M3042*Inputs!$B$9 - N3042/Inputs!$B$10</f>
        <v>317.5587821954623</v>
      </c>
    </row>
    <row r="3043" spans="1:18" x14ac:dyDescent="0.3">
      <c r="A3043" s="4">
        <v>46149.708333333343</v>
      </c>
      <c r="B3043" s="3">
        <v>56.460000000000008</v>
      </c>
      <c r="C3043" s="3">
        <v>2.56</v>
      </c>
      <c r="D3043" s="3">
        <f t="shared" si="423"/>
        <v>39.763333333333335</v>
      </c>
      <c r="E3043" s="3">
        <f>MAX(B3043 - D3043/Inputs!$B$5, 0)</f>
        <v>11.274393939393946</v>
      </c>
      <c r="F3043" s="3">
        <f>MAX(D3043*Inputs!$B$5 - B3043, 0)</f>
        <v>0</v>
      </c>
      <c r="G3043" s="3">
        <f t="shared" si="424"/>
        <v>2.56</v>
      </c>
      <c r="H3043" t="str">
        <f t="shared" si="425"/>
        <v>Discharge</v>
      </c>
      <c r="I3043" s="3">
        <f t="shared" si="430"/>
        <v>317.5587821954623</v>
      </c>
      <c r="J3043" s="3">
        <f t="shared" si="431"/>
        <v>340</v>
      </c>
      <c r="K3043" s="3">
        <f>MIN(Inputs!$B$2, (Inputs!$B$8 - I3043)/Inputs!$B$9)</f>
        <v>23.922418559098585</v>
      </c>
      <c r="L3043" s="3">
        <f>MAX(MIN(Inputs!$B$2, I3043*Inputs!$B$10, Inputs!$B$8*Inputs!$B$4 - J3043), 0)</f>
        <v>0</v>
      </c>
      <c r="M3043" s="3">
        <f t="shared" si="426"/>
        <v>0</v>
      </c>
      <c r="N3043" s="3">
        <f t="shared" si="427"/>
        <v>0</v>
      </c>
      <c r="O3043" s="3">
        <f>IF(H3043="Reg", MIN(Inputs!$B$2, I3043*Inputs!$B$10, (Inputs!$B$8-I3043)/Inputs!$B$9), 0)</f>
        <v>0</v>
      </c>
      <c r="P3043" s="3">
        <f t="shared" si="428"/>
        <v>0</v>
      </c>
      <c r="Q3043" s="3">
        <f t="shared" si="429"/>
        <v>0</v>
      </c>
      <c r="R3043" s="3">
        <f>I3043 + M3043*Inputs!$B$9 - N3043/Inputs!$B$10</f>
        <v>317.5587821954623</v>
      </c>
    </row>
    <row r="3044" spans="1:18" x14ac:dyDescent="0.3">
      <c r="A3044" s="4">
        <v>46149.75</v>
      </c>
      <c r="B3044" s="3">
        <v>42.472499999999997</v>
      </c>
      <c r="C3044" s="3">
        <v>10.039999999999999</v>
      </c>
      <c r="D3044" s="3">
        <f t="shared" si="423"/>
        <v>39.763333333333335</v>
      </c>
      <c r="E3044" s="3">
        <f>MAX(B3044 - D3044/Inputs!$B$5, 0)</f>
        <v>0</v>
      </c>
      <c r="F3044" s="3">
        <f>MAX(D3044*Inputs!$B$5 - B3044, 0)</f>
        <v>0</v>
      </c>
      <c r="G3044" s="3">
        <f t="shared" si="424"/>
        <v>10.039999999999999</v>
      </c>
      <c r="H3044" t="str">
        <f t="shared" si="425"/>
        <v>Reg</v>
      </c>
      <c r="I3044" s="3">
        <f t="shared" si="430"/>
        <v>317.5587821954623</v>
      </c>
      <c r="J3044" s="3">
        <f t="shared" si="431"/>
        <v>340</v>
      </c>
      <c r="K3044" s="3">
        <f>MIN(Inputs!$B$2, (Inputs!$B$8 - I3044)/Inputs!$B$9)</f>
        <v>23.922418559098585</v>
      </c>
      <c r="L3044" s="3">
        <f>MAX(MIN(Inputs!$B$2, I3044*Inputs!$B$10, Inputs!$B$8*Inputs!$B$4 - J3044), 0)</f>
        <v>0</v>
      </c>
      <c r="M3044" s="3">
        <f t="shared" si="426"/>
        <v>0</v>
      </c>
      <c r="N3044" s="3">
        <f t="shared" si="427"/>
        <v>0</v>
      </c>
      <c r="O3044" s="3">
        <f>IF(H3044="Reg", MIN(Inputs!$B$2, I3044*Inputs!$B$10, (Inputs!$B$8-I3044)/Inputs!$B$9), 0)</f>
        <v>23.922418559098585</v>
      </c>
      <c r="P3044" s="3">
        <f t="shared" si="428"/>
        <v>0</v>
      </c>
      <c r="Q3044" s="3">
        <f t="shared" si="429"/>
        <v>240.18108233334976</v>
      </c>
      <c r="R3044" s="3">
        <f>I3044 + M3044*Inputs!$B$9 - N3044/Inputs!$B$10</f>
        <v>317.5587821954623</v>
      </c>
    </row>
    <row r="3045" spans="1:18" x14ac:dyDescent="0.3">
      <c r="A3045" s="4">
        <v>46149.791666666657</v>
      </c>
      <c r="B3045" s="3">
        <v>67.155000000000001</v>
      </c>
      <c r="C3045" s="3">
        <v>37.96</v>
      </c>
      <c r="D3045" s="3">
        <f t="shared" si="423"/>
        <v>39.763333333333335</v>
      </c>
      <c r="E3045" s="3">
        <f>MAX(B3045 - D3045/Inputs!$B$5, 0)</f>
        <v>21.969393939393939</v>
      </c>
      <c r="F3045" s="3">
        <f>MAX(D3045*Inputs!$B$5 - B3045, 0)</f>
        <v>0</v>
      </c>
      <c r="G3045" s="3">
        <f t="shared" si="424"/>
        <v>37.96</v>
      </c>
      <c r="H3045" t="str">
        <f t="shared" si="425"/>
        <v>Reg</v>
      </c>
      <c r="I3045" s="3">
        <f t="shared" si="430"/>
        <v>317.5587821954623</v>
      </c>
      <c r="J3045" s="3">
        <f t="shared" si="431"/>
        <v>340</v>
      </c>
      <c r="K3045" s="3">
        <f>MIN(Inputs!$B$2, (Inputs!$B$8 - I3045)/Inputs!$B$9)</f>
        <v>23.922418559098585</v>
      </c>
      <c r="L3045" s="3">
        <f>MAX(MIN(Inputs!$B$2, I3045*Inputs!$B$10, Inputs!$B$8*Inputs!$B$4 - J3045), 0)</f>
        <v>0</v>
      </c>
      <c r="M3045" s="3">
        <f t="shared" si="426"/>
        <v>0</v>
      </c>
      <c r="N3045" s="3">
        <f t="shared" si="427"/>
        <v>0</v>
      </c>
      <c r="O3045" s="3">
        <f>IF(H3045="Reg", MIN(Inputs!$B$2, I3045*Inputs!$B$10, (Inputs!$B$8-I3045)/Inputs!$B$9), 0)</f>
        <v>23.922418559098585</v>
      </c>
      <c r="P3045" s="3">
        <f t="shared" si="428"/>
        <v>0</v>
      </c>
      <c r="Q3045" s="3">
        <f t="shared" si="429"/>
        <v>908.09500850338225</v>
      </c>
      <c r="R3045" s="3">
        <f>I3045 + M3045*Inputs!$B$9 - N3045/Inputs!$B$10</f>
        <v>317.5587821954623</v>
      </c>
    </row>
    <row r="3046" spans="1:18" x14ac:dyDescent="0.3">
      <c r="A3046" s="4">
        <v>46149.833333333343</v>
      </c>
      <c r="B3046" s="3">
        <v>64.587500000000006</v>
      </c>
      <c r="C3046" s="3">
        <v>51.9</v>
      </c>
      <c r="D3046" s="3">
        <f t="shared" si="423"/>
        <v>39.763333333333335</v>
      </c>
      <c r="E3046" s="3">
        <f>MAX(B3046 - D3046/Inputs!$B$5, 0)</f>
        <v>19.401893939393943</v>
      </c>
      <c r="F3046" s="3">
        <f>MAX(D3046*Inputs!$B$5 - B3046, 0)</f>
        <v>0</v>
      </c>
      <c r="G3046" s="3">
        <f t="shared" si="424"/>
        <v>51.9</v>
      </c>
      <c r="H3046" t="str">
        <f t="shared" si="425"/>
        <v>Reg</v>
      </c>
      <c r="I3046" s="3">
        <f t="shared" si="430"/>
        <v>317.5587821954623</v>
      </c>
      <c r="J3046" s="3">
        <f t="shared" si="431"/>
        <v>340</v>
      </c>
      <c r="K3046" s="3">
        <f>MIN(Inputs!$B$2, (Inputs!$B$8 - I3046)/Inputs!$B$9)</f>
        <v>23.922418559098585</v>
      </c>
      <c r="L3046" s="3">
        <f>MAX(MIN(Inputs!$B$2, I3046*Inputs!$B$10, Inputs!$B$8*Inputs!$B$4 - J3046), 0)</f>
        <v>0</v>
      </c>
      <c r="M3046" s="3">
        <f t="shared" si="426"/>
        <v>0</v>
      </c>
      <c r="N3046" s="3">
        <f t="shared" si="427"/>
        <v>0</v>
      </c>
      <c r="O3046" s="3">
        <f>IF(H3046="Reg", MIN(Inputs!$B$2, I3046*Inputs!$B$10, (Inputs!$B$8-I3046)/Inputs!$B$9), 0)</f>
        <v>23.922418559098585</v>
      </c>
      <c r="P3046" s="3">
        <f t="shared" si="428"/>
        <v>0</v>
      </c>
      <c r="Q3046" s="3">
        <f t="shared" si="429"/>
        <v>1241.5735232172165</v>
      </c>
      <c r="R3046" s="3">
        <f>I3046 + M3046*Inputs!$B$9 - N3046/Inputs!$B$10</f>
        <v>317.5587821954623</v>
      </c>
    </row>
    <row r="3047" spans="1:18" x14ac:dyDescent="0.3">
      <c r="A3047" s="4">
        <v>46149.875</v>
      </c>
      <c r="B3047" s="3">
        <v>76.36</v>
      </c>
      <c r="C3047" s="3">
        <v>8.2799999999999994</v>
      </c>
      <c r="D3047" s="3">
        <f t="shared" si="423"/>
        <v>39.763333333333335</v>
      </c>
      <c r="E3047" s="3">
        <f>MAX(B3047 - D3047/Inputs!$B$5, 0)</f>
        <v>31.174393939393937</v>
      </c>
      <c r="F3047" s="3">
        <f>MAX(D3047*Inputs!$B$5 - B3047, 0)</f>
        <v>0</v>
      </c>
      <c r="G3047" s="3">
        <f t="shared" si="424"/>
        <v>8.2799999999999994</v>
      </c>
      <c r="H3047" t="str">
        <f t="shared" si="425"/>
        <v>Discharge</v>
      </c>
      <c r="I3047" s="3">
        <f t="shared" si="430"/>
        <v>317.5587821954623</v>
      </c>
      <c r="J3047" s="3">
        <f t="shared" si="431"/>
        <v>340</v>
      </c>
      <c r="K3047" s="3">
        <f>MIN(Inputs!$B$2, (Inputs!$B$8 - I3047)/Inputs!$B$9)</f>
        <v>23.922418559098585</v>
      </c>
      <c r="L3047" s="3">
        <f>MAX(MIN(Inputs!$B$2, I3047*Inputs!$B$10, Inputs!$B$8*Inputs!$B$4 - J3047), 0)</f>
        <v>0</v>
      </c>
      <c r="M3047" s="3">
        <f t="shared" si="426"/>
        <v>0</v>
      </c>
      <c r="N3047" s="3">
        <f t="shared" si="427"/>
        <v>0</v>
      </c>
      <c r="O3047" s="3">
        <f>IF(H3047="Reg", MIN(Inputs!$B$2, I3047*Inputs!$B$10, (Inputs!$B$8-I3047)/Inputs!$B$9), 0)</f>
        <v>0</v>
      </c>
      <c r="P3047" s="3">
        <f t="shared" si="428"/>
        <v>0</v>
      </c>
      <c r="Q3047" s="3">
        <f t="shared" si="429"/>
        <v>0</v>
      </c>
      <c r="R3047" s="3">
        <f>I3047 + M3047*Inputs!$B$9 - N3047/Inputs!$B$10</f>
        <v>317.5587821954623</v>
      </c>
    </row>
    <row r="3048" spans="1:18" x14ac:dyDescent="0.3">
      <c r="A3048" s="4">
        <v>46149.916666666657</v>
      </c>
      <c r="B3048" s="3">
        <v>44.34</v>
      </c>
      <c r="C3048" s="3">
        <v>6.02</v>
      </c>
      <c r="D3048" s="3">
        <f t="shared" si="423"/>
        <v>39.763333333333335</v>
      </c>
      <c r="E3048" s="3">
        <f>MAX(B3048 - D3048/Inputs!$B$5, 0)</f>
        <v>0</v>
      </c>
      <c r="F3048" s="3">
        <f>MAX(D3048*Inputs!$B$5 - B3048, 0)</f>
        <v>0</v>
      </c>
      <c r="G3048" s="3">
        <f t="shared" si="424"/>
        <v>6.02</v>
      </c>
      <c r="H3048" t="str">
        <f t="shared" si="425"/>
        <v>Reg</v>
      </c>
      <c r="I3048" s="3">
        <f t="shared" si="430"/>
        <v>317.5587821954623</v>
      </c>
      <c r="J3048" s="3">
        <f t="shared" si="431"/>
        <v>340</v>
      </c>
      <c r="K3048" s="3">
        <f>MIN(Inputs!$B$2, (Inputs!$B$8 - I3048)/Inputs!$B$9)</f>
        <v>23.922418559098585</v>
      </c>
      <c r="L3048" s="3">
        <f>MAX(MIN(Inputs!$B$2, I3048*Inputs!$B$10, Inputs!$B$8*Inputs!$B$4 - J3048), 0)</f>
        <v>0</v>
      </c>
      <c r="M3048" s="3">
        <f t="shared" si="426"/>
        <v>0</v>
      </c>
      <c r="N3048" s="3">
        <f t="shared" si="427"/>
        <v>0</v>
      </c>
      <c r="O3048" s="3">
        <f>IF(H3048="Reg", MIN(Inputs!$B$2, I3048*Inputs!$B$10, (Inputs!$B$8-I3048)/Inputs!$B$9), 0)</f>
        <v>23.922418559098585</v>
      </c>
      <c r="P3048" s="3">
        <f t="shared" si="428"/>
        <v>0</v>
      </c>
      <c r="Q3048" s="3">
        <f t="shared" si="429"/>
        <v>144.01295972577347</v>
      </c>
      <c r="R3048" s="3">
        <f>I3048 + M3048*Inputs!$B$9 - N3048/Inputs!$B$10</f>
        <v>317.5587821954623</v>
      </c>
    </row>
    <row r="3049" spans="1:18" x14ac:dyDescent="0.3">
      <c r="A3049" s="4">
        <v>46149.958333333343</v>
      </c>
      <c r="B3049" s="3">
        <v>31.087499999999999</v>
      </c>
      <c r="C3049" s="3">
        <v>7.0000000000000007E-2</v>
      </c>
      <c r="D3049" s="3">
        <f t="shared" si="423"/>
        <v>39.763333333333335</v>
      </c>
      <c r="E3049" s="3">
        <f>MAX(B3049 - D3049/Inputs!$B$5, 0)</f>
        <v>0</v>
      </c>
      <c r="F3049" s="3">
        <f>MAX(D3049*Inputs!$B$5 - B3049, 0)</f>
        <v>3.9042333333333374</v>
      </c>
      <c r="G3049" s="3">
        <f t="shared" si="424"/>
        <v>7.0000000000000007E-2</v>
      </c>
      <c r="H3049" t="str">
        <f t="shared" si="425"/>
        <v>Charge</v>
      </c>
      <c r="I3049" s="3">
        <f t="shared" si="430"/>
        <v>317.5587821954623</v>
      </c>
      <c r="J3049" s="3">
        <f t="shared" si="431"/>
        <v>340</v>
      </c>
      <c r="K3049" s="3">
        <f>MIN(Inputs!$B$2, (Inputs!$B$8 - I3049)/Inputs!$B$9)</f>
        <v>23.922418559098585</v>
      </c>
      <c r="L3049" s="3">
        <f>MAX(MIN(Inputs!$B$2, I3049*Inputs!$B$10, Inputs!$B$8*Inputs!$B$4 - J3049), 0)</f>
        <v>0</v>
      </c>
      <c r="M3049" s="3">
        <f t="shared" si="426"/>
        <v>23.922418559098585</v>
      </c>
      <c r="N3049" s="3">
        <f t="shared" si="427"/>
        <v>0</v>
      </c>
      <c r="O3049" s="3">
        <f>IF(H3049="Reg", MIN(Inputs!$B$2, I3049*Inputs!$B$10, (Inputs!$B$8-I3049)/Inputs!$B$9), 0)</f>
        <v>0</v>
      </c>
      <c r="P3049" s="3">
        <f t="shared" si="428"/>
        <v>-743.68818695597724</v>
      </c>
      <c r="Q3049" s="3">
        <f t="shared" si="429"/>
        <v>0</v>
      </c>
      <c r="R3049" s="3">
        <f>I3049 + M3049*Inputs!$B$9 - N3049/Inputs!$B$10</f>
        <v>340</v>
      </c>
    </row>
    <row r="3050" spans="1:18" x14ac:dyDescent="0.3">
      <c r="A3050" s="4">
        <v>46150</v>
      </c>
      <c r="B3050" s="3">
        <v>24.2575</v>
      </c>
      <c r="C3050" s="3">
        <v>0.09</v>
      </c>
      <c r="D3050" s="3">
        <f t="shared" si="423"/>
        <v>38.779583333333335</v>
      </c>
      <c r="E3050" s="3">
        <f>MAX(B3050 - D3050/Inputs!$B$5, 0)</f>
        <v>0</v>
      </c>
      <c r="F3050" s="3">
        <f>MAX(D3050*Inputs!$B$5 - B3050, 0)</f>
        <v>9.8685333333333318</v>
      </c>
      <c r="G3050" s="3">
        <f t="shared" si="424"/>
        <v>0.09</v>
      </c>
      <c r="H3050" t="str">
        <f t="shared" si="425"/>
        <v>Charge</v>
      </c>
      <c r="I3050" s="3">
        <f t="shared" si="430"/>
        <v>340</v>
      </c>
      <c r="J3050" s="3">
        <f t="shared" si="431"/>
        <v>0</v>
      </c>
      <c r="K3050" s="3">
        <f>MIN(Inputs!$B$2, (Inputs!$B$8 - I3050)/Inputs!$B$9)</f>
        <v>0</v>
      </c>
      <c r="L3050" s="3">
        <f>MAX(MIN(Inputs!$B$2, I3050*Inputs!$B$10, Inputs!$B$8*Inputs!$B$4 - J3050), 0)</f>
        <v>170</v>
      </c>
      <c r="M3050" s="3">
        <f t="shared" si="426"/>
        <v>0</v>
      </c>
      <c r="N3050" s="3">
        <f t="shared" si="427"/>
        <v>0</v>
      </c>
      <c r="O3050" s="3">
        <f>IF(H3050="Reg", MIN(Inputs!$B$2, I3050*Inputs!$B$10, (Inputs!$B$8-I3050)/Inputs!$B$9), 0)</f>
        <v>0</v>
      </c>
      <c r="P3050" s="3">
        <f t="shared" si="428"/>
        <v>0</v>
      </c>
      <c r="Q3050" s="3">
        <f t="shared" si="429"/>
        <v>0</v>
      </c>
      <c r="R3050" s="3">
        <f>I3050 + M3050*Inputs!$B$9 - N3050/Inputs!$B$10</f>
        <v>340</v>
      </c>
    </row>
    <row r="3051" spans="1:18" x14ac:dyDescent="0.3">
      <c r="A3051" s="4">
        <v>46150.041666666657</v>
      </c>
      <c r="B3051" s="3">
        <v>23.692500000000003</v>
      </c>
      <c r="C3051" s="3">
        <v>0.3</v>
      </c>
      <c r="D3051" s="3">
        <f t="shared" si="423"/>
        <v>38.779583333333335</v>
      </c>
      <c r="E3051" s="3">
        <f>MAX(B3051 - D3051/Inputs!$B$5, 0)</f>
        <v>0</v>
      </c>
      <c r="F3051" s="3">
        <f>MAX(D3051*Inputs!$B$5 - B3051, 0)</f>
        <v>10.43353333333333</v>
      </c>
      <c r="G3051" s="3">
        <f t="shared" si="424"/>
        <v>0.3</v>
      </c>
      <c r="H3051" t="str">
        <f t="shared" si="425"/>
        <v>Charge</v>
      </c>
      <c r="I3051" s="3">
        <f t="shared" si="430"/>
        <v>340</v>
      </c>
      <c r="J3051" s="3">
        <f t="shared" si="431"/>
        <v>0</v>
      </c>
      <c r="K3051" s="3">
        <f>MIN(Inputs!$B$2, (Inputs!$B$8 - I3051)/Inputs!$B$9)</f>
        <v>0</v>
      </c>
      <c r="L3051" s="3">
        <f>MAX(MIN(Inputs!$B$2, I3051*Inputs!$B$10, Inputs!$B$8*Inputs!$B$4 - J3051), 0)</f>
        <v>170</v>
      </c>
      <c r="M3051" s="3">
        <f t="shared" si="426"/>
        <v>0</v>
      </c>
      <c r="N3051" s="3">
        <f t="shared" si="427"/>
        <v>0</v>
      </c>
      <c r="O3051" s="3">
        <f>IF(H3051="Reg", MIN(Inputs!$B$2, I3051*Inputs!$B$10, (Inputs!$B$8-I3051)/Inputs!$B$9), 0)</f>
        <v>0</v>
      </c>
      <c r="P3051" s="3">
        <f t="shared" si="428"/>
        <v>0</v>
      </c>
      <c r="Q3051" s="3">
        <f t="shared" si="429"/>
        <v>0</v>
      </c>
      <c r="R3051" s="3">
        <f>I3051 + M3051*Inputs!$B$9 - N3051/Inputs!$B$10</f>
        <v>340</v>
      </c>
    </row>
    <row r="3052" spans="1:18" x14ac:dyDescent="0.3">
      <c r="A3052" s="4">
        <v>46150.083333333343</v>
      </c>
      <c r="B3052" s="3">
        <v>23.962500000000002</v>
      </c>
      <c r="C3052" s="3">
        <v>0.09</v>
      </c>
      <c r="D3052" s="3">
        <f t="shared" si="423"/>
        <v>38.779583333333335</v>
      </c>
      <c r="E3052" s="3">
        <f>MAX(B3052 - D3052/Inputs!$B$5, 0)</f>
        <v>0</v>
      </c>
      <c r="F3052" s="3">
        <f>MAX(D3052*Inputs!$B$5 - B3052, 0)</f>
        <v>10.16353333333333</v>
      </c>
      <c r="G3052" s="3">
        <f t="shared" si="424"/>
        <v>0.09</v>
      </c>
      <c r="H3052" t="str">
        <f t="shared" si="425"/>
        <v>Charge</v>
      </c>
      <c r="I3052" s="3">
        <f t="shared" si="430"/>
        <v>340</v>
      </c>
      <c r="J3052" s="3">
        <f t="shared" si="431"/>
        <v>0</v>
      </c>
      <c r="K3052" s="3">
        <f>MIN(Inputs!$B$2, (Inputs!$B$8 - I3052)/Inputs!$B$9)</f>
        <v>0</v>
      </c>
      <c r="L3052" s="3">
        <f>MAX(MIN(Inputs!$B$2, I3052*Inputs!$B$10, Inputs!$B$8*Inputs!$B$4 - J3052), 0)</f>
        <v>170</v>
      </c>
      <c r="M3052" s="3">
        <f t="shared" si="426"/>
        <v>0</v>
      </c>
      <c r="N3052" s="3">
        <f t="shared" si="427"/>
        <v>0</v>
      </c>
      <c r="O3052" s="3">
        <f>IF(H3052="Reg", MIN(Inputs!$B$2, I3052*Inputs!$B$10, (Inputs!$B$8-I3052)/Inputs!$B$9), 0)</f>
        <v>0</v>
      </c>
      <c r="P3052" s="3">
        <f t="shared" si="428"/>
        <v>0</v>
      </c>
      <c r="Q3052" s="3">
        <f t="shared" si="429"/>
        <v>0</v>
      </c>
      <c r="R3052" s="3">
        <f>I3052 + M3052*Inputs!$B$9 - N3052/Inputs!$B$10</f>
        <v>340</v>
      </c>
    </row>
    <row r="3053" spans="1:18" x14ac:dyDescent="0.3">
      <c r="A3053" s="4">
        <v>46150.125</v>
      </c>
      <c r="B3053" s="3">
        <v>24.202500000000001</v>
      </c>
      <c r="C3053" s="3">
        <v>0.3</v>
      </c>
      <c r="D3053" s="3">
        <f t="shared" si="423"/>
        <v>38.779583333333335</v>
      </c>
      <c r="E3053" s="3">
        <f>MAX(B3053 - D3053/Inputs!$B$5, 0)</f>
        <v>0</v>
      </c>
      <c r="F3053" s="3">
        <f>MAX(D3053*Inputs!$B$5 - B3053, 0)</f>
        <v>9.9235333333333315</v>
      </c>
      <c r="G3053" s="3">
        <f t="shared" si="424"/>
        <v>0.3</v>
      </c>
      <c r="H3053" t="str">
        <f t="shared" si="425"/>
        <v>Charge</v>
      </c>
      <c r="I3053" s="3">
        <f t="shared" si="430"/>
        <v>340</v>
      </c>
      <c r="J3053" s="3">
        <f t="shared" si="431"/>
        <v>0</v>
      </c>
      <c r="K3053" s="3">
        <f>MIN(Inputs!$B$2, (Inputs!$B$8 - I3053)/Inputs!$B$9)</f>
        <v>0</v>
      </c>
      <c r="L3053" s="3">
        <f>MAX(MIN(Inputs!$B$2, I3053*Inputs!$B$10, Inputs!$B$8*Inputs!$B$4 - J3053), 0)</f>
        <v>170</v>
      </c>
      <c r="M3053" s="3">
        <f t="shared" si="426"/>
        <v>0</v>
      </c>
      <c r="N3053" s="3">
        <f t="shared" si="427"/>
        <v>0</v>
      </c>
      <c r="O3053" s="3">
        <f>IF(H3053="Reg", MIN(Inputs!$B$2, I3053*Inputs!$B$10, (Inputs!$B$8-I3053)/Inputs!$B$9), 0)</f>
        <v>0</v>
      </c>
      <c r="P3053" s="3">
        <f t="shared" si="428"/>
        <v>0</v>
      </c>
      <c r="Q3053" s="3">
        <f t="shared" si="429"/>
        <v>0</v>
      </c>
      <c r="R3053" s="3">
        <f>I3053 + M3053*Inputs!$B$9 - N3053/Inputs!$B$10</f>
        <v>340</v>
      </c>
    </row>
    <row r="3054" spans="1:18" x14ac:dyDescent="0.3">
      <c r="A3054" s="4">
        <v>46150.166666666657</v>
      </c>
      <c r="B3054" s="3">
        <v>24.532500000000002</v>
      </c>
      <c r="C3054" s="3">
        <v>0.08</v>
      </c>
      <c r="D3054" s="3">
        <f t="shared" si="423"/>
        <v>38.779583333333335</v>
      </c>
      <c r="E3054" s="3">
        <f>MAX(B3054 - D3054/Inputs!$B$5, 0)</f>
        <v>0</v>
      </c>
      <c r="F3054" s="3">
        <f>MAX(D3054*Inputs!$B$5 - B3054, 0)</f>
        <v>9.5935333333333297</v>
      </c>
      <c r="G3054" s="3">
        <f t="shared" si="424"/>
        <v>0.08</v>
      </c>
      <c r="H3054" t="str">
        <f t="shared" si="425"/>
        <v>Charge</v>
      </c>
      <c r="I3054" s="3">
        <f t="shared" si="430"/>
        <v>340</v>
      </c>
      <c r="J3054" s="3">
        <f t="shared" si="431"/>
        <v>0</v>
      </c>
      <c r="K3054" s="3">
        <f>MIN(Inputs!$B$2, (Inputs!$B$8 - I3054)/Inputs!$B$9)</f>
        <v>0</v>
      </c>
      <c r="L3054" s="3">
        <f>MAX(MIN(Inputs!$B$2, I3054*Inputs!$B$10, Inputs!$B$8*Inputs!$B$4 - J3054), 0)</f>
        <v>170</v>
      </c>
      <c r="M3054" s="3">
        <f t="shared" si="426"/>
        <v>0</v>
      </c>
      <c r="N3054" s="3">
        <f t="shared" si="427"/>
        <v>0</v>
      </c>
      <c r="O3054" s="3">
        <f>IF(H3054="Reg", MIN(Inputs!$B$2, I3054*Inputs!$B$10, (Inputs!$B$8-I3054)/Inputs!$B$9), 0)</f>
        <v>0</v>
      </c>
      <c r="P3054" s="3">
        <f t="shared" si="428"/>
        <v>0</v>
      </c>
      <c r="Q3054" s="3">
        <f t="shared" si="429"/>
        <v>0</v>
      </c>
      <c r="R3054" s="3">
        <f>I3054 + M3054*Inputs!$B$9 - N3054/Inputs!$B$10</f>
        <v>340</v>
      </c>
    </row>
    <row r="3055" spans="1:18" x14ac:dyDescent="0.3">
      <c r="A3055" s="4">
        <v>46150.208333333343</v>
      </c>
      <c r="B3055" s="3">
        <v>25.647500000000001</v>
      </c>
      <c r="C3055" s="3">
        <v>0.42</v>
      </c>
      <c r="D3055" s="3">
        <f t="shared" si="423"/>
        <v>38.779583333333335</v>
      </c>
      <c r="E3055" s="3">
        <f>MAX(B3055 - D3055/Inputs!$B$5, 0)</f>
        <v>0</v>
      </c>
      <c r="F3055" s="3">
        <f>MAX(D3055*Inputs!$B$5 - B3055, 0)</f>
        <v>8.4785333333333313</v>
      </c>
      <c r="G3055" s="3">
        <f t="shared" si="424"/>
        <v>0.42</v>
      </c>
      <c r="H3055" t="str">
        <f t="shared" si="425"/>
        <v>Charge</v>
      </c>
      <c r="I3055" s="3">
        <f t="shared" si="430"/>
        <v>340</v>
      </c>
      <c r="J3055" s="3">
        <f t="shared" si="431"/>
        <v>0</v>
      </c>
      <c r="K3055" s="3">
        <f>MIN(Inputs!$B$2, (Inputs!$B$8 - I3055)/Inputs!$B$9)</f>
        <v>0</v>
      </c>
      <c r="L3055" s="3">
        <f>MAX(MIN(Inputs!$B$2, I3055*Inputs!$B$10, Inputs!$B$8*Inputs!$B$4 - J3055), 0)</f>
        <v>170</v>
      </c>
      <c r="M3055" s="3">
        <f t="shared" si="426"/>
        <v>0</v>
      </c>
      <c r="N3055" s="3">
        <f t="shared" si="427"/>
        <v>0</v>
      </c>
      <c r="O3055" s="3">
        <f>IF(H3055="Reg", MIN(Inputs!$B$2, I3055*Inputs!$B$10, (Inputs!$B$8-I3055)/Inputs!$B$9), 0)</f>
        <v>0</v>
      </c>
      <c r="P3055" s="3">
        <f t="shared" si="428"/>
        <v>0</v>
      </c>
      <c r="Q3055" s="3">
        <f t="shared" si="429"/>
        <v>0</v>
      </c>
      <c r="R3055" s="3">
        <f>I3055 + M3055*Inputs!$B$9 - N3055/Inputs!$B$10</f>
        <v>340</v>
      </c>
    </row>
    <row r="3056" spans="1:18" x14ac:dyDescent="0.3">
      <c r="A3056" s="4">
        <v>46150.25</v>
      </c>
      <c r="B3056" s="3">
        <v>30.689999999999998</v>
      </c>
      <c r="C3056" s="3">
        <v>7.88</v>
      </c>
      <c r="D3056" s="3">
        <f t="shared" si="423"/>
        <v>38.779583333333335</v>
      </c>
      <c r="E3056" s="3">
        <f>MAX(B3056 - D3056/Inputs!$B$5, 0)</f>
        <v>0</v>
      </c>
      <c r="F3056" s="3">
        <f>MAX(D3056*Inputs!$B$5 - B3056, 0)</f>
        <v>3.4360333333333344</v>
      </c>
      <c r="G3056" s="3">
        <f t="shared" si="424"/>
        <v>7.88</v>
      </c>
      <c r="H3056" t="str">
        <f t="shared" si="425"/>
        <v>Reg</v>
      </c>
      <c r="I3056" s="3">
        <f t="shared" si="430"/>
        <v>340</v>
      </c>
      <c r="J3056" s="3">
        <f t="shared" si="431"/>
        <v>0</v>
      </c>
      <c r="K3056" s="3">
        <f>MIN(Inputs!$B$2, (Inputs!$B$8 - I3056)/Inputs!$B$9)</f>
        <v>0</v>
      </c>
      <c r="L3056" s="3">
        <f>MAX(MIN(Inputs!$B$2, I3056*Inputs!$B$10, Inputs!$B$8*Inputs!$B$4 - J3056), 0)</f>
        <v>170</v>
      </c>
      <c r="M3056" s="3">
        <f t="shared" si="426"/>
        <v>0</v>
      </c>
      <c r="N3056" s="3">
        <f t="shared" si="427"/>
        <v>0</v>
      </c>
      <c r="O3056" s="3">
        <f>IF(H3056="Reg", MIN(Inputs!$B$2, I3056*Inputs!$B$10, (Inputs!$B$8-I3056)/Inputs!$B$9), 0)</f>
        <v>0</v>
      </c>
      <c r="P3056" s="3">
        <f t="shared" si="428"/>
        <v>0</v>
      </c>
      <c r="Q3056" s="3">
        <f t="shared" si="429"/>
        <v>0</v>
      </c>
      <c r="R3056" s="3">
        <f>I3056 + M3056*Inputs!$B$9 - N3056/Inputs!$B$10</f>
        <v>340</v>
      </c>
    </row>
    <row r="3057" spans="1:18" x14ac:dyDescent="0.3">
      <c r="A3057" s="4">
        <v>46150.291666666657</v>
      </c>
      <c r="B3057" s="3">
        <v>45.24</v>
      </c>
      <c r="C3057" s="3">
        <v>4.9800000000000004</v>
      </c>
      <c r="D3057" s="3">
        <f t="shared" si="423"/>
        <v>38.779583333333335</v>
      </c>
      <c r="E3057" s="3">
        <f>MAX(B3057 - D3057/Inputs!$B$5, 0)</f>
        <v>1.1722916666666663</v>
      </c>
      <c r="F3057" s="3">
        <f>MAX(D3057*Inputs!$B$5 - B3057, 0)</f>
        <v>0</v>
      </c>
      <c r="G3057" s="3">
        <f t="shared" si="424"/>
        <v>4.9800000000000004</v>
      </c>
      <c r="H3057" t="str">
        <f t="shared" si="425"/>
        <v>Reg</v>
      </c>
      <c r="I3057" s="3">
        <f t="shared" si="430"/>
        <v>340</v>
      </c>
      <c r="J3057" s="3">
        <f t="shared" si="431"/>
        <v>0</v>
      </c>
      <c r="K3057" s="3">
        <f>MIN(Inputs!$B$2, (Inputs!$B$8 - I3057)/Inputs!$B$9)</f>
        <v>0</v>
      </c>
      <c r="L3057" s="3">
        <f>MAX(MIN(Inputs!$B$2, I3057*Inputs!$B$10, Inputs!$B$8*Inputs!$B$4 - J3057), 0)</f>
        <v>170</v>
      </c>
      <c r="M3057" s="3">
        <f t="shared" si="426"/>
        <v>0</v>
      </c>
      <c r="N3057" s="3">
        <f t="shared" si="427"/>
        <v>0</v>
      </c>
      <c r="O3057" s="3">
        <f>IF(H3057="Reg", MIN(Inputs!$B$2, I3057*Inputs!$B$10, (Inputs!$B$8-I3057)/Inputs!$B$9), 0)</f>
        <v>0</v>
      </c>
      <c r="P3057" s="3">
        <f t="shared" si="428"/>
        <v>0</v>
      </c>
      <c r="Q3057" s="3">
        <f t="shared" si="429"/>
        <v>0</v>
      </c>
      <c r="R3057" s="3">
        <f>I3057 + M3057*Inputs!$B$9 - N3057/Inputs!$B$10</f>
        <v>340</v>
      </c>
    </row>
    <row r="3058" spans="1:18" x14ac:dyDescent="0.3">
      <c r="A3058" s="4">
        <v>46150.333333333343</v>
      </c>
      <c r="B3058" s="3">
        <v>41.84</v>
      </c>
      <c r="C3058" s="3">
        <v>2.39</v>
      </c>
      <c r="D3058" s="3">
        <f t="shared" si="423"/>
        <v>38.779583333333335</v>
      </c>
      <c r="E3058" s="3">
        <f>MAX(B3058 - D3058/Inputs!$B$5, 0)</f>
        <v>0</v>
      </c>
      <c r="F3058" s="3">
        <f>MAX(D3058*Inputs!$B$5 - B3058, 0)</f>
        <v>0</v>
      </c>
      <c r="G3058" s="3">
        <f t="shared" si="424"/>
        <v>2.39</v>
      </c>
      <c r="H3058" t="str">
        <f t="shared" si="425"/>
        <v>Reg</v>
      </c>
      <c r="I3058" s="3">
        <f t="shared" si="430"/>
        <v>340</v>
      </c>
      <c r="J3058" s="3">
        <f t="shared" si="431"/>
        <v>0</v>
      </c>
      <c r="K3058" s="3">
        <f>MIN(Inputs!$B$2, (Inputs!$B$8 - I3058)/Inputs!$B$9)</f>
        <v>0</v>
      </c>
      <c r="L3058" s="3">
        <f>MAX(MIN(Inputs!$B$2, I3058*Inputs!$B$10, Inputs!$B$8*Inputs!$B$4 - J3058), 0)</f>
        <v>170</v>
      </c>
      <c r="M3058" s="3">
        <f t="shared" si="426"/>
        <v>0</v>
      </c>
      <c r="N3058" s="3">
        <f t="shared" si="427"/>
        <v>0</v>
      </c>
      <c r="O3058" s="3">
        <f>IF(H3058="Reg", MIN(Inputs!$B$2, I3058*Inputs!$B$10, (Inputs!$B$8-I3058)/Inputs!$B$9), 0)</f>
        <v>0</v>
      </c>
      <c r="P3058" s="3">
        <f t="shared" si="428"/>
        <v>0</v>
      </c>
      <c r="Q3058" s="3">
        <f t="shared" si="429"/>
        <v>0</v>
      </c>
      <c r="R3058" s="3">
        <f>I3058 + M3058*Inputs!$B$9 - N3058/Inputs!$B$10</f>
        <v>340</v>
      </c>
    </row>
    <row r="3059" spans="1:18" x14ac:dyDescent="0.3">
      <c r="A3059" s="4">
        <v>46150.375</v>
      </c>
      <c r="B3059" s="3">
        <v>24.284999999999997</v>
      </c>
      <c r="C3059" s="3">
        <v>2.72</v>
      </c>
      <c r="D3059" s="3">
        <f t="shared" si="423"/>
        <v>38.779583333333335</v>
      </c>
      <c r="E3059" s="3">
        <f>MAX(B3059 - D3059/Inputs!$B$5, 0)</f>
        <v>0</v>
      </c>
      <c r="F3059" s="3">
        <f>MAX(D3059*Inputs!$B$5 - B3059, 0)</f>
        <v>9.8410333333333355</v>
      </c>
      <c r="G3059" s="3">
        <f t="shared" si="424"/>
        <v>2.72</v>
      </c>
      <c r="H3059" t="str">
        <f t="shared" si="425"/>
        <v>Charge</v>
      </c>
      <c r="I3059" s="3">
        <f t="shared" si="430"/>
        <v>340</v>
      </c>
      <c r="J3059" s="3">
        <f t="shared" si="431"/>
        <v>0</v>
      </c>
      <c r="K3059" s="3">
        <f>MIN(Inputs!$B$2, (Inputs!$B$8 - I3059)/Inputs!$B$9)</f>
        <v>0</v>
      </c>
      <c r="L3059" s="3">
        <f>MAX(MIN(Inputs!$B$2, I3059*Inputs!$B$10, Inputs!$B$8*Inputs!$B$4 - J3059), 0)</f>
        <v>170</v>
      </c>
      <c r="M3059" s="3">
        <f t="shared" si="426"/>
        <v>0</v>
      </c>
      <c r="N3059" s="3">
        <f t="shared" si="427"/>
        <v>0</v>
      </c>
      <c r="O3059" s="3">
        <f>IF(H3059="Reg", MIN(Inputs!$B$2, I3059*Inputs!$B$10, (Inputs!$B$8-I3059)/Inputs!$B$9), 0)</f>
        <v>0</v>
      </c>
      <c r="P3059" s="3">
        <f t="shared" si="428"/>
        <v>0</v>
      </c>
      <c r="Q3059" s="3">
        <f t="shared" si="429"/>
        <v>0</v>
      </c>
      <c r="R3059" s="3">
        <f>I3059 + M3059*Inputs!$B$9 - N3059/Inputs!$B$10</f>
        <v>340</v>
      </c>
    </row>
    <row r="3060" spans="1:18" x14ac:dyDescent="0.3">
      <c r="A3060" s="4">
        <v>46150.416666666657</v>
      </c>
      <c r="B3060" s="3">
        <v>23.395</v>
      </c>
      <c r="C3060" s="3">
        <v>1.59</v>
      </c>
      <c r="D3060" s="3">
        <f t="shared" si="423"/>
        <v>38.779583333333335</v>
      </c>
      <c r="E3060" s="3">
        <f>MAX(B3060 - D3060/Inputs!$B$5, 0)</f>
        <v>0</v>
      </c>
      <c r="F3060" s="3">
        <f>MAX(D3060*Inputs!$B$5 - B3060, 0)</f>
        <v>10.731033333333333</v>
      </c>
      <c r="G3060" s="3">
        <f t="shared" si="424"/>
        <v>1.59</v>
      </c>
      <c r="H3060" t="str">
        <f t="shared" si="425"/>
        <v>Charge</v>
      </c>
      <c r="I3060" s="3">
        <f t="shared" si="430"/>
        <v>340</v>
      </c>
      <c r="J3060" s="3">
        <f t="shared" si="431"/>
        <v>0</v>
      </c>
      <c r="K3060" s="3">
        <f>MIN(Inputs!$B$2, (Inputs!$B$8 - I3060)/Inputs!$B$9)</f>
        <v>0</v>
      </c>
      <c r="L3060" s="3">
        <f>MAX(MIN(Inputs!$B$2, I3060*Inputs!$B$10, Inputs!$B$8*Inputs!$B$4 - J3060), 0)</f>
        <v>170</v>
      </c>
      <c r="M3060" s="3">
        <f t="shared" si="426"/>
        <v>0</v>
      </c>
      <c r="N3060" s="3">
        <f t="shared" si="427"/>
        <v>0</v>
      </c>
      <c r="O3060" s="3">
        <f>IF(H3060="Reg", MIN(Inputs!$B$2, I3060*Inputs!$B$10, (Inputs!$B$8-I3060)/Inputs!$B$9), 0)</f>
        <v>0</v>
      </c>
      <c r="P3060" s="3">
        <f t="shared" si="428"/>
        <v>0</v>
      </c>
      <c r="Q3060" s="3">
        <f t="shared" si="429"/>
        <v>0</v>
      </c>
      <c r="R3060" s="3">
        <f>I3060 + M3060*Inputs!$B$9 - N3060/Inputs!$B$10</f>
        <v>340</v>
      </c>
    </row>
    <row r="3061" spans="1:18" x14ac:dyDescent="0.3">
      <c r="A3061" s="4">
        <v>46150.458333333343</v>
      </c>
      <c r="B3061" s="3">
        <v>23.587500000000002</v>
      </c>
      <c r="C3061" s="3">
        <v>1.1200000000000001</v>
      </c>
      <c r="D3061" s="3">
        <f t="shared" si="423"/>
        <v>38.779583333333335</v>
      </c>
      <c r="E3061" s="3">
        <f>MAX(B3061 - D3061/Inputs!$B$5, 0)</f>
        <v>0</v>
      </c>
      <c r="F3061" s="3">
        <f>MAX(D3061*Inputs!$B$5 - B3061, 0)</f>
        <v>10.53853333333333</v>
      </c>
      <c r="G3061" s="3">
        <f t="shared" si="424"/>
        <v>1.1200000000000001</v>
      </c>
      <c r="H3061" t="str">
        <f t="shared" si="425"/>
        <v>Charge</v>
      </c>
      <c r="I3061" s="3">
        <f t="shared" si="430"/>
        <v>340</v>
      </c>
      <c r="J3061" s="3">
        <f t="shared" si="431"/>
        <v>0</v>
      </c>
      <c r="K3061" s="3">
        <f>MIN(Inputs!$B$2, (Inputs!$B$8 - I3061)/Inputs!$B$9)</f>
        <v>0</v>
      </c>
      <c r="L3061" s="3">
        <f>MAX(MIN(Inputs!$B$2, I3061*Inputs!$B$10, Inputs!$B$8*Inputs!$B$4 - J3061), 0)</f>
        <v>170</v>
      </c>
      <c r="M3061" s="3">
        <f t="shared" si="426"/>
        <v>0</v>
      </c>
      <c r="N3061" s="3">
        <f t="shared" si="427"/>
        <v>0</v>
      </c>
      <c r="O3061" s="3">
        <f>IF(H3061="Reg", MIN(Inputs!$B$2, I3061*Inputs!$B$10, (Inputs!$B$8-I3061)/Inputs!$B$9), 0)</f>
        <v>0</v>
      </c>
      <c r="P3061" s="3">
        <f t="shared" si="428"/>
        <v>0</v>
      </c>
      <c r="Q3061" s="3">
        <f t="shared" si="429"/>
        <v>0</v>
      </c>
      <c r="R3061" s="3">
        <f>I3061 + M3061*Inputs!$B$9 - N3061/Inputs!$B$10</f>
        <v>340</v>
      </c>
    </row>
    <row r="3062" spans="1:18" x14ac:dyDescent="0.3">
      <c r="A3062" s="4">
        <v>46150.5</v>
      </c>
      <c r="B3062" s="3">
        <v>25.917499999999997</v>
      </c>
      <c r="C3062" s="3">
        <v>1.25</v>
      </c>
      <c r="D3062" s="3">
        <f t="shared" si="423"/>
        <v>38.779583333333335</v>
      </c>
      <c r="E3062" s="3">
        <f>MAX(B3062 - D3062/Inputs!$B$5, 0)</f>
        <v>0</v>
      </c>
      <c r="F3062" s="3">
        <f>MAX(D3062*Inputs!$B$5 - B3062, 0)</f>
        <v>8.2085333333333352</v>
      </c>
      <c r="G3062" s="3">
        <f t="shared" si="424"/>
        <v>1.25</v>
      </c>
      <c r="H3062" t="str">
        <f t="shared" si="425"/>
        <v>Charge</v>
      </c>
      <c r="I3062" s="3">
        <f t="shared" si="430"/>
        <v>340</v>
      </c>
      <c r="J3062" s="3">
        <f t="shared" si="431"/>
        <v>0</v>
      </c>
      <c r="K3062" s="3">
        <f>MIN(Inputs!$B$2, (Inputs!$B$8 - I3062)/Inputs!$B$9)</f>
        <v>0</v>
      </c>
      <c r="L3062" s="3">
        <f>MAX(MIN(Inputs!$B$2, I3062*Inputs!$B$10, Inputs!$B$8*Inputs!$B$4 - J3062), 0)</f>
        <v>170</v>
      </c>
      <c r="M3062" s="3">
        <f t="shared" si="426"/>
        <v>0</v>
      </c>
      <c r="N3062" s="3">
        <f t="shared" si="427"/>
        <v>0</v>
      </c>
      <c r="O3062" s="3">
        <f>IF(H3062="Reg", MIN(Inputs!$B$2, I3062*Inputs!$B$10, (Inputs!$B$8-I3062)/Inputs!$B$9), 0)</f>
        <v>0</v>
      </c>
      <c r="P3062" s="3">
        <f t="shared" si="428"/>
        <v>0</v>
      </c>
      <c r="Q3062" s="3">
        <f t="shared" si="429"/>
        <v>0</v>
      </c>
      <c r="R3062" s="3">
        <f>I3062 + M3062*Inputs!$B$9 - N3062/Inputs!$B$10</f>
        <v>340</v>
      </c>
    </row>
    <row r="3063" spans="1:18" x14ac:dyDescent="0.3">
      <c r="A3063" s="4">
        <v>46150.541666666657</v>
      </c>
      <c r="B3063" s="3">
        <v>39.484999999999999</v>
      </c>
      <c r="C3063" s="3">
        <v>1.5</v>
      </c>
      <c r="D3063" s="3">
        <f t="shared" si="423"/>
        <v>38.779583333333335</v>
      </c>
      <c r="E3063" s="3">
        <f>MAX(B3063 - D3063/Inputs!$B$5, 0)</f>
        <v>0</v>
      </c>
      <c r="F3063" s="3">
        <f>MAX(D3063*Inputs!$B$5 - B3063, 0)</f>
        <v>0</v>
      </c>
      <c r="G3063" s="3">
        <f t="shared" si="424"/>
        <v>1.5</v>
      </c>
      <c r="H3063" t="str">
        <f t="shared" si="425"/>
        <v>Reg</v>
      </c>
      <c r="I3063" s="3">
        <f t="shared" si="430"/>
        <v>340</v>
      </c>
      <c r="J3063" s="3">
        <f t="shared" si="431"/>
        <v>0</v>
      </c>
      <c r="K3063" s="3">
        <f>MIN(Inputs!$B$2, (Inputs!$B$8 - I3063)/Inputs!$B$9)</f>
        <v>0</v>
      </c>
      <c r="L3063" s="3">
        <f>MAX(MIN(Inputs!$B$2, I3063*Inputs!$B$10, Inputs!$B$8*Inputs!$B$4 - J3063), 0)</f>
        <v>170</v>
      </c>
      <c r="M3063" s="3">
        <f t="shared" si="426"/>
        <v>0</v>
      </c>
      <c r="N3063" s="3">
        <f t="shared" si="427"/>
        <v>0</v>
      </c>
      <c r="O3063" s="3">
        <f>IF(H3063="Reg", MIN(Inputs!$B$2, I3063*Inputs!$B$10, (Inputs!$B$8-I3063)/Inputs!$B$9), 0)</f>
        <v>0</v>
      </c>
      <c r="P3063" s="3">
        <f t="shared" si="428"/>
        <v>0</v>
      </c>
      <c r="Q3063" s="3">
        <f t="shared" si="429"/>
        <v>0</v>
      </c>
      <c r="R3063" s="3">
        <f>I3063 + M3063*Inputs!$B$9 - N3063/Inputs!$B$10</f>
        <v>340</v>
      </c>
    </row>
    <row r="3064" spans="1:18" x14ac:dyDescent="0.3">
      <c r="A3064" s="4">
        <v>46150.583333333343</v>
      </c>
      <c r="B3064" s="3">
        <v>48.255000000000003</v>
      </c>
      <c r="C3064" s="3">
        <v>2.04</v>
      </c>
      <c r="D3064" s="3">
        <f t="shared" si="423"/>
        <v>38.779583333333335</v>
      </c>
      <c r="E3064" s="3">
        <f>MAX(B3064 - D3064/Inputs!$B$5, 0)</f>
        <v>4.1872916666666669</v>
      </c>
      <c r="F3064" s="3">
        <f>MAX(D3064*Inputs!$B$5 - B3064, 0)</f>
        <v>0</v>
      </c>
      <c r="G3064" s="3">
        <f t="shared" si="424"/>
        <v>2.04</v>
      </c>
      <c r="H3064" t="str">
        <f t="shared" si="425"/>
        <v>Discharge</v>
      </c>
      <c r="I3064" s="3">
        <f t="shared" si="430"/>
        <v>340</v>
      </c>
      <c r="J3064" s="3">
        <f t="shared" si="431"/>
        <v>0</v>
      </c>
      <c r="K3064" s="3">
        <f>MIN(Inputs!$B$2, (Inputs!$B$8 - I3064)/Inputs!$B$9)</f>
        <v>0</v>
      </c>
      <c r="L3064" s="3">
        <f>MAX(MIN(Inputs!$B$2, I3064*Inputs!$B$10, Inputs!$B$8*Inputs!$B$4 - J3064), 0)</f>
        <v>170</v>
      </c>
      <c r="M3064" s="3">
        <f t="shared" si="426"/>
        <v>0</v>
      </c>
      <c r="N3064" s="3">
        <f t="shared" si="427"/>
        <v>170</v>
      </c>
      <c r="O3064" s="3">
        <f>IF(H3064="Reg", MIN(Inputs!$B$2, I3064*Inputs!$B$10, (Inputs!$B$8-I3064)/Inputs!$B$9), 0)</f>
        <v>0</v>
      </c>
      <c r="P3064" s="3">
        <f t="shared" si="428"/>
        <v>8203.35</v>
      </c>
      <c r="Q3064" s="3">
        <f t="shared" si="429"/>
        <v>0</v>
      </c>
      <c r="R3064" s="3">
        <f>I3064 + M3064*Inputs!$B$9 - N3064/Inputs!$B$10</f>
        <v>158.77939109773115</v>
      </c>
    </row>
    <row r="3065" spans="1:18" x14ac:dyDescent="0.3">
      <c r="A3065" s="4">
        <v>46150.625</v>
      </c>
      <c r="B3065" s="3">
        <v>51.752499999999998</v>
      </c>
      <c r="C3065" s="3">
        <v>3.28</v>
      </c>
      <c r="D3065" s="3">
        <f t="shared" si="423"/>
        <v>38.779583333333335</v>
      </c>
      <c r="E3065" s="3">
        <f>MAX(B3065 - D3065/Inputs!$B$5, 0)</f>
        <v>7.684791666666662</v>
      </c>
      <c r="F3065" s="3">
        <f>MAX(D3065*Inputs!$B$5 - B3065, 0)</f>
        <v>0</v>
      </c>
      <c r="G3065" s="3">
        <f t="shared" si="424"/>
        <v>3.28</v>
      </c>
      <c r="H3065" t="str">
        <f t="shared" si="425"/>
        <v>Discharge</v>
      </c>
      <c r="I3065" s="3">
        <f t="shared" si="430"/>
        <v>158.77939109773115</v>
      </c>
      <c r="J3065" s="3">
        <f t="shared" si="431"/>
        <v>170</v>
      </c>
      <c r="K3065" s="3">
        <f>MIN(Inputs!$B$2, (Inputs!$B$8 - I3065)/Inputs!$B$9)</f>
        <v>170</v>
      </c>
      <c r="L3065" s="3">
        <f>MAX(MIN(Inputs!$B$2, I3065*Inputs!$B$10, Inputs!$B$8*Inputs!$B$4 - J3065), 0)</f>
        <v>148.94827166799323</v>
      </c>
      <c r="M3065" s="3">
        <f t="shared" si="426"/>
        <v>0</v>
      </c>
      <c r="N3065" s="3">
        <f t="shared" si="427"/>
        <v>148.94827166799323</v>
      </c>
      <c r="O3065" s="3">
        <f>IF(H3065="Reg", MIN(Inputs!$B$2, I3065*Inputs!$B$10, (Inputs!$B$8-I3065)/Inputs!$B$9), 0)</f>
        <v>0</v>
      </c>
      <c r="P3065" s="3">
        <f t="shared" si="428"/>
        <v>7708.4454294978186</v>
      </c>
      <c r="Q3065" s="3">
        <f t="shared" si="429"/>
        <v>0</v>
      </c>
      <c r="R3065" s="3">
        <f>I3065 + M3065*Inputs!$B$9 - N3065/Inputs!$B$10</f>
        <v>0</v>
      </c>
    </row>
    <row r="3066" spans="1:18" x14ac:dyDescent="0.3">
      <c r="A3066" s="4">
        <v>46150.666666666657</v>
      </c>
      <c r="B3066" s="3">
        <v>58.982500000000002</v>
      </c>
      <c r="C3066" s="3">
        <v>5</v>
      </c>
      <c r="D3066" s="3">
        <f t="shared" si="423"/>
        <v>38.779583333333335</v>
      </c>
      <c r="E3066" s="3">
        <f>MAX(B3066 - D3066/Inputs!$B$5, 0)</f>
        <v>14.914791666666666</v>
      </c>
      <c r="F3066" s="3">
        <f>MAX(D3066*Inputs!$B$5 - B3066, 0)</f>
        <v>0</v>
      </c>
      <c r="G3066" s="3">
        <f t="shared" si="424"/>
        <v>5</v>
      </c>
      <c r="H3066" t="str">
        <f t="shared" si="425"/>
        <v>Discharge</v>
      </c>
      <c r="I3066" s="3">
        <f t="shared" si="430"/>
        <v>0</v>
      </c>
      <c r="J3066" s="3">
        <f t="shared" si="431"/>
        <v>318.94827166799325</v>
      </c>
      <c r="K3066" s="3">
        <f>MIN(Inputs!$B$2, (Inputs!$B$8 - I3066)/Inputs!$B$9)</f>
        <v>170</v>
      </c>
      <c r="L3066" s="3">
        <f>MAX(MIN(Inputs!$B$2, I3066*Inputs!$B$10, Inputs!$B$8*Inputs!$B$4 - J3066), 0)</f>
        <v>0</v>
      </c>
      <c r="M3066" s="3">
        <f t="shared" si="426"/>
        <v>0</v>
      </c>
      <c r="N3066" s="3">
        <f t="shared" si="427"/>
        <v>0</v>
      </c>
      <c r="O3066" s="3">
        <f>IF(H3066="Reg", MIN(Inputs!$B$2, I3066*Inputs!$B$10, (Inputs!$B$8-I3066)/Inputs!$B$9), 0)</f>
        <v>0</v>
      </c>
      <c r="P3066" s="3">
        <f t="shared" si="428"/>
        <v>0</v>
      </c>
      <c r="Q3066" s="3">
        <f t="shared" si="429"/>
        <v>0</v>
      </c>
      <c r="R3066" s="3">
        <f>I3066 + M3066*Inputs!$B$9 - N3066/Inputs!$B$10</f>
        <v>0</v>
      </c>
    </row>
    <row r="3067" spans="1:18" x14ac:dyDescent="0.3">
      <c r="A3067" s="4">
        <v>46150.708333333343</v>
      </c>
      <c r="B3067" s="3">
        <v>47.024999999999999</v>
      </c>
      <c r="C3067" s="3">
        <v>1.61</v>
      </c>
      <c r="D3067" s="3">
        <f t="shared" si="423"/>
        <v>38.779583333333335</v>
      </c>
      <c r="E3067" s="3">
        <f>MAX(B3067 - D3067/Inputs!$B$5, 0)</f>
        <v>2.9572916666666629</v>
      </c>
      <c r="F3067" s="3">
        <f>MAX(D3067*Inputs!$B$5 - B3067, 0)</f>
        <v>0</v>
      </c>
      <c r="G3067" s="3">
        <f t="shared" si="424"/>
        <v>1.61</v>
      </c>
      <c r="H3067" t="str">
        <f t="shared" si="425"/>
        <v>Discharge</v>
      </c>
      <c r="I3067" s="3">
        <f t="shared" si="430"/>
        <v>0</v>
      </c>
      <c r="J3067" s="3">
        <f t="shared" si="431"/>
        <v>318.94827166799325</v>
      </c>
      <c r="K3067" s="3">
        <f>MIN(Inputs!$B$2, (Inputs!$B$8 - I3067)/Inputs!$B$9)</f>
        <v>170</v>
      </c>
      <c r="L3067" s="3">
        <f>MAX(MIN(Inputs!$B$2, I3067*Inputs!$B$10, Inputs!$B$8*Inputs!$B$4 - J3067), 0)</f>
        <v>0</v>
      </c>
      <c r="M3067" s="3">
        <f t="shared" si="426"/>
        <v>0</v>
      </c>
      <c r="N3067" s="3">
        <f t="shared" si="427"/>
        <v>0</v>
      </c>
      <c r="O3067" s="3">
        <f>IF(H3067="Reg", MIN(Inputs!$B$2, I3067*Inputs!$B$10, (Inputs!$B$8-I3067)/Inputs!$B$9), 0)</f>
        <v>0</v>
      </c>
      <c r="P3067" s="3">
        <f t="shared" si="428"/>
        <v>0</v>
      </c>
      <c r="Q3067" s="3">
        <f t="shared" si="429"/>
        <v>0</v>
      </c>
      <c r="R3067" s="3">
        <f>I3067 + M3067*Inputs!$B$9 - N3067/Inputs!$B$10</f>
        <v>0</v>
      </c>
    </row>
    <row r="3068" spans="1:18" x14ac:dyDescent="0.3">
      <c r="A3068" s="4">
        <v>46150.75</v>
      </c>
      <c r="B3068" s="3">
        <v>53.61</v>
      </c>
      <c r="C3068" s="3">
        <v>22.05</v>
      </c>
      <c r="D3068" s="3">
        <f t="shared" si="423"/>
        <v>38.779583333333335</v>
      </c>
      <c r="E3068" s="3">
        <f>MAX(B3068 - D3068/Inputs!$B$5, 0)</f>
        <v>9.5422916666666637</v>
      </c>
      <c r="F3068" s="3">
        <f>MAX(D3068*Inputs!$B$5 - B3068, 0)</f>
        <v>0</v>
      </c>
      <c r="G3068" s="3">
        <f t="shared" si="424"/>
        <v>22.05</v>
      </c>
      <c r="H3068" t="str">
        <f t="shared" si="425"/>
        <v>Reg</v>
      </c>
      <c r="I3068" s="3">
        <f t="shared" si="430"/>
        <v>0</v>
      </c>
      <c r="J3068" s="3">
        <f t="shared" si="431"/>
        <v>318.94827166799325</v>
      </c>
      <c r="K3068" s="3">
        <f>MIN(Inputs!$B$2, (Inputs!$B$8 - I3068)/Inputs!$B$9)</f>
        <v>170</v>
      </c>
      <c r="L3068" s="3">
        <f>MAX(MIN(Inputs!$B$2, I3068*Inputs!$B$10, Inputs!$B$8*Inputs!$B$4 - J3068), 0)</f>
        <v>0</v>
      </c>
      <c r="M3068" s="3">
        <f t="shared" si="426"/>
        <v>0</v>
      </c>
      <c r="N3068" s="3">
        <f t="shared" si="427"/>
        <v>0</v>
      </c>
      <c r="O3068" s="3">
        <f>IF(H3068="Reg", MIN(Inputs!$B$2, I3068*Inputs!$B$10, (Inputs!$B$8-I3068)/Inputs!$B$9), 0)</f>
        <v>0</v>
      </c>
      <c r="P3068" s="3">
        <f t="shared" si="428"/>
        <v>0</v>
      </c>
      <c r="Q3068" s="3">
        <f t="shared" si="429"/>
        <v>0</v>
      </c>
      <c r="R3068" s="3">
        <f>I3068 + M3068*Inputs!$B$9 - N3068/Inputs!$B$10</f>
        <v>0</v>
      </c>
    </row>
    <row r="3069" spans="1:18" x14ac:dyDescent="0.3">
      <c r="A3069" s="4">
        <v>46150.791666666657</v>
      </c>
      <c r="B3069" s="3">
        <v>54.25</v>
      </c>
      <c r="C3069" s="3">
        <v>58.07</v>
      </c>
      <c r="D3069" s="3">
        <f t="shared" si="423"/>
        <v>38.779583333333335</v>
      </c>
      <c r="E3069" s="3">
        <f>MAX(B3069 - D3069/Inputs!$B$5, 0)</f>
        <v>10.182291666666664</v>
      </c>
      <c r="F3069" s="3">
        <f>MAX(D3069*Inputs!$B$5 - B3069, 0)</f>
        <v>0</v>
      </c>
      <c r="G3069" s="3">
        <f t="shared" si="424"/>
        <v>58.07</v>
      </c>
      <c r="H3069" t="str">
        <f t="shared" si="425"/>
        <v>Reg</v>
      </c>
      <c r="I3069" s="3">
        <f t="shared" si="430"/>
        <v>0</v>
      </c>
      <c r="J3069" s="3">
        <f t="shared" si="431"/>
        <v>318.94827166799325</v>
      </c>
      <c r="K3069" s="3">
        <f>MIN(Inputs!$B$2, (Inputs!$B$8 - I3069)/Inputs!$B$9)</f>
        <v>170</v>
      </c>
      <c r="L3069" s="3">
        <f>MAX(MIN(Inputs!$B$2, I3069*Inputs!$B$10, Inputs!$B$8*Inputs!$B$4 - J3069), 0)</f>
        <v>0</v>
      </c>
      <c r="M3069" s="3">
        <f t="shared" si="426"/>
        <v>0</v>
      </c>
      <c r="N3069" s="3">
        <f t="shared" si="427"/>
        <v>0</v>
      </c>
      <c r="O3069" s="3">
        <f>IF(H3069="Reg", MIN(Inputs!$B$2, I3069*Inputs!$B$10, (Inputs!$B$8-I3069)/Inputs!$B$9), 0)</f>
        <v>0</v>
      </c>
      <c r="P3069" s="3">
        <f t="shared" si="428"/>
        <v>0</v>
      </c>
      <c r="Q3069" s="3">
        <f t="shared" si="429"/>
        <v>0</v>
      </c>
      <c r="R3069" s="3">
        <f>I3069 + M3069*Inputs!$B$9 - N3069/Inputs!$B$10</f>
        <v>0</v>
      </c>
    </row>
    <row r="3070" spans="1:18" x14ac:dyDescent="0.3">
      <c r="A3070" s="4">
        <v>46150.833333333343</v>
      </c>
      <c r="B3070" s="3">
        <v>52.694999999999993</v>
      </c>
      <c r="C3070" s="3">
        <v>35.869999999999997</v>
      </c>
      <c r="D3070" s="3">
        <f t="shared" si="423"/>
        <v>38.779583333333335</v>
      </c>
      <c r="E3070" s="3">
        <f>MAX(B3070 - D3070/Inputs!$B$5, 0)</f>
        <v>8.6272916666666575</v>
      </c>
      <c r="F3070" s="3">
        <f>MAX(D3070*Inputs!$B$5 - B3070, 0)</f>
        <v>0</v>
      </c>
      <c r="G3070" s="3">
        <f t="shared" si="424"/>
        <v>35.869999999999997</v>
      </c>
      <c r="H3070" t="str">
        <f t="shared" si="425"/>
        <v>Reg</v>
      </c>
      <c r="I3070" s="3">
        <f t="shared" si="430"/>
        <v>0</v>
      </c>
      <c r="J3070" s="3">
        <f t="shared" si="431"/>
        <v>318.94827166799325</v>
      </c>
      <c r="K3070" s="3">
        <f>MIN(Inputs!$B$2, (Inputs!$B$8 - I3070)/Inputs!$B$9)</f>
        <v>170</v>
      </c>
      <c r="L3070" s="3">
        <f>MAX(MIN(Inputs!$B$2, I3070*Inputs!$B$10, Inputs!$B$8*Inputs!$B$4 - J3070), 0)</f>
        <v>0</v>
      </c>
      <c r="M3070" s="3">
        <f t="shared" si="426"/>
        <v>0</v>
      </c>
      <c r="N3070" s="3">
        <f t="shared" si="427"/>
        <v>0</v>
      </c>
      <c r="O3070" s="3">
        <f>IF(H3070="Reg", MIN(Inputs!$B$2, I3070*Inputs!$B$10, (Inputs!$B$8-I3070)/Inputs!$B$9), 0)</f>
        <v>0</v>
      </c>
      <c r="P3070" s="3">
        <f t="shared" si="428"/>
        <v>0</v>
      </c>
      <c r="Q3070" s="3">
        <f t="shared" si="429"/>
        <v>0</v>
      </c>
      <c r="R3070" s="3">
        <f>I3070 + M3070*Inputs!$B$9 - N3070/Inputs!$B$10</f>
        <v>0</v>
      </c>
    </row>
    <row r="3071" spans="1:18" x14ac:dyDescent="0.3">
      <c r="A3071" s="4">
        <v>46150.875</v>
      </c>
      <c r="B3071" s="3">
        <v>77.174999999999997</v>
      </c>
      <c r="C3071" s="3">
        <v>10.38</v>
      </c>
      <c r="D3071" s="3">
        <f t="shared" si="423"/>
        <v>38.779583333333335</v>
      </c>
      <c r="E3071" s="3">
        <f>MAX(B3071 - D3071/Inputs!$B$5, 0)</f>
        <v>33.107291666666661</v>
      </c>
      <c r="F3071" s="3">
        <f>MAX(D3071*Inputs!$B$5 - B3071, 0)</f>
        <v>0</v>
      </c>
      <c r="G3071" s="3">
        <f t="shared" si="424"/>
        <v>10.38</v>
      </c>
      <c r="H3071" t="str">
        <f t="shared" si="425"/>
        <v>Discharge</v>
      </c>
      <c r="I3071" s="3">
        <f t="shared" si="430"/>
        <v>0</v>
      </c>
      <c r="J3071" s="3">
        <f t="shared" si="431"/>
        <v>318.94827166799325</v>
      </c>
      <c r="K3071" s="3">
        <f>MIN(Inputs!$B$2, (Inputs!$B$8 - I3071)/Inputs!$B$9)</f>
        <v>170</v>
      </c>
      <c r="L3071" s="3">
        <f>MAX(MIN(Inputs!$B$2, I3071*Inputs!$B$10, Inputs!$B$8*Inputs!$B$4 - J3071), 0)</f>
        <v>0</v>
      </c>
      <c r="M3071" s="3">
        <f t="shared" si="426"/>
        <v>0</v>
      </c>
      <c r="N3071" s="3">
        <f t="shared" si="427"/>
        <v>0</v>
      </c>
      <c r="O3071" s="3">
        <f>IF(H3071="Reg", MIN(Inputs!$B$2, I3071*Inputs!$B$10, (Inputs!$B$8-I3071)/Inputs!$B$9), 0)</f>
        <v>0</v>
      </c>
      <c r="P3071" s="3">
        <f t="shared" si="428"/>
        <v>0</v>
      </c>
      <c r="Q3071" s="3">
        <f t="shared" si="429"/>
        <v>0</v>
      </c>
      <c r="R3071" s="3">
        <f>I3071 + M3071*Inputs!$B$9 - N3071/Inputs!$B$10</f>
        <v>0</v>
      </c>
    </row>
    <row r="3072" spans="1:18" x14ac:dyDescent="0.3">
      <c r="A3072" s="4">
        <v>46150.916666666657</v>
      </c>
      <c r="B3072" s="3">
        <v>50.392499999999998</v>
      </c>
      <c r="C3072" s="3">
        <v>11.63</v>
      </c>
      <c r="D3072" s="3">
        <f t="shared" si="423"/>
        <v>38.779583333333335</v>
      </c>
      <c r="E3072" s="3">
        <f>MAX(B3072 - D3072/Inputs!$B$5, 0)</f>
        <v>6.3247916666666626</v>
      </c>
      <c r="F3072" s="3">
        <f>MAX(D3072*Inputs!$B$5 - B3072, 0)</f>
        <v>0</v>
      </c>
      <c r="G3072" s="3">
        <f t="shared" si="424"/>
        <v>11.63</v>
      </c>
      <c r="H3072" t="str">
        <f t="shared" si="425"/>
        <v>Reg</v>
      </c>
      <c r="I3072" s="3">
        <f t="shared" si="430"/>
        <v>0</v>
      </c>
      <c r="J3072" s="3">
        <f t="shared" si="431"/>
        <v>318.94827166799325</v>
      </c>
      <c r="K3072" s="3">
        <f>MIN(Inputs!$B$2, (Inputs!$B$8 - I3072)/Inputs!$B$9)</f>
        <v>170</v>
      </c>
      <c r="L3072" s="3">
        <f>MAX(MIN(Inputs!$B$2, I3072*Inputs!$B$10, Inputs!$B$8*Inputs!$B$4 - J3072), 0)</f>
        <v>0</v>
      </c>
      <c r="M3072" s="3">
        <f t="shared" si="426"/>
        <v>0</v>
      </c>
      <c r="N3072" s="3">
        <f t="shared" si="427"/>
        <v>0</v>
      </c>
      <c r="O3072" s="3">
        <f>IF(H3072="Reg", MIN(Inputs!$B$2, I3072*Inputs!$B$10, (Inputs!$B$8-I3072)/Inputs!$B$9), 0)</f>
        <v>0</v>
      </c>
      <c r="P3072" s="3">
        <f t="shared" si="428"/>
        <v>0</v>
      </c>
      <c r="Q3072" s="3">
        <f t="shared" si="429"/>
        <v>0</v>
      </c>
      <c r="R3072" s="3">
        <f>I3072 + M3072*Inputs!$B$9 - N3072/Inputs!$B$10</f>
        <v>0</v>
      </c>
    </row>
    <row r="3073" spans="1:18" x14ac:dyDescent="0.3">
      <c r="A3073" s="4">
        <v>46150.958333333343</v>
      </c>
      <c r="B3073" s="3">
        <v>35.837500000000006</v>
      </c>
      <c r="C3073" s="3">
        <v>0.37</v>
      </c>
      <c r="D3073" s="3">
        <f t="shared" si="423"/>
        <v>38.779583333333335</v>
      </c>
      <c r="E3073" s="3">
        <f>MAX(B3073 - D3073/Inputs!$B$5, 0)</f>
        <v>0</v>
      </c>
      <c r="F3073" s="3">
        <f>MAX(D3073*Inputs!$B$5 - B3073, 0)</f>
        <v>0</v>
      </c>
      <c r="G3073" s="3">
        <f t="shared" si="424"/>
        <v>0.37</v>
      </c>
      <c r="H3073" t="str">
        <f t="shared" si="425"/>
        <v>Reg</v>
      </c>
      <c r="I3073" s="3">
        <f t="shared" si="430"/>
        <v>0</v>
      </c>
      <c r="J3073" s="3">
        <f t="shared" si="431"/>
        <v>318.94827166799325</v>
      </c>
      <c r="K3073" s="3">
        <f>MIN(Inputs!$B$2, (Inputs!$B$8 - I3073)/Inputs!$B$9)</f>
        <v>170</v>
      </c>
      <c r="L3073" s="3">
        <f>MAX(MIN(Inputs!$B$2, I3073*Inputs!$B$10, Inputs!$B$8*Inputs!$B$4 - J3073), 0)</f>
        <v>0</v>
      </c>
      <c r="M3073" s="3">
        <f t="shared" si="426"/>
        <v>0</v>
      </c>
      <c r="N3073" s="3">
        <f t="shared" si="427"/>
        <v>0</v>
      </c>
      <c r="O3073" s="3">
        <f>IF(H3073="Reg", MIN(Inputs!$B$2, I3073*Inputs!$B$10, (Inputs!$B$8-I3073)/Inputs!$B$9), 0)</f>
        <v>0</v>
      </c>
      <c r="P3073" s="3">
        <f t="shared" si="428"/>
        <v>0</v>
      </c>
      <c r="Q3073" s="3">
        <f t="shared" si="429"/>
        <v>0</v>
      </c>
      <c r="R3073" s="3">
        <f>I3073 + M3073*Inputs!$B$9 - N3073/Inputs!$B$10</f>
        <v>0</v>
      </c>
    </row>
    <row r="3074" spans="1:18" x14ac:dyDescent="0.3">
      <c r="A3074" s="4">
        <v>46151</v>
      </c>
      <c r="B3074" s="3">
        <v>28.07</v>
      </c>
      <c r="C3074" s="3">
        <v>1</v>
      </c>
      <c r="D3074" s="3">
        <f t="shared" ref="D3074:D3137" si="432">AVERAGEIFS(B:B, A:A, "&gt;="&amp;INT(A3074), A:A, "&lt;"&amp;INT(A3074)+1)</f>
        <v>30.353750000000002</v>
      </c>
      <c r="E3074" s="3">
        <f>MAX(B3074 - D3074/Inputs!$B$5, 0)</f>
        <v>0</v>
      </c>
      <c r="F3074" s="3">
        <f>MAX(D3074*Inputs!$B$5 - B3074, 0)</f>
        <v>0</v>
      </c>
      <c r="G3074" s="3">
        <f t="shared" ref="G3074:G3137" si="433">C3074</f>
        <v>1</v>
      </c>
      <c r="H3074" t="str">
        <f t="shared" ref="H3074:H3137" si="434">IF(MAX(E3074, F3074, G3074)&lt;=0, "Idle", IF(AND(G3074&gt;=E3074, G3074&gt;=F3074), "Reg", IF(E3074&gt;=F3074, "Discharge", "Charge")))</f>
        <v>Reg</v>
      </c>
      <c r="I3074" s="3">
        <f t="shared" si="430"/>
        <v>0</v>
      </c>
      <c r="J3074" s="3">
        <f t="shared" si="431"/>
        <v>0</v>
      </c>
      <c r="K3074" s="3">
        <f>MIN(Inputs!$B$2, (Inputs!$B$8 - I3074)/Inputs!$B$9)</f>
        <v>170</v>
      </c>
      <c r="L3074" s="3">
        <f>MAX(MIN(Inputs!$B$2, I3074*Inputs!$B$10, Inputs!$B$8*Inputs!$B$4 - J3074), 0)</f>
        <v>0</v>
      </c>
      <c r="M3074" s="3">
        <f t="shared" ref="M3074:M3137" si="435">IF(H3074="Charge", K3074, 0)</f>
        <v>0</v>
      </c>
      <c r="N3074" s="3">
        <f t="shared" ref="N3074:N3137" si="436">IF(H3074="Discharge", L3074, 0)</f>
        <v>0</v>
      </c>
      <c r="O3074" s="3">
        <f>IF(H3074="Reg", MIN(Inputs!$B$2, I3074*Inputs!$B$10, (Inputs!$B$8-I3074)/Inputs!$B$9), 0)</f>
        <v>0</v>
      </c>
      <c r="P3074" s="3">
        <f t="shared" ref="P3074:P3137" si="437">(N3074 - M3074) * B3074</f>
        <v>0</v>
      </c>
      <c r="Q3074" s="3">
        <f t="shared" ref="Q3074:Q3137" si="438">O3074 * C3074</f>
        <v>0</v>
      </c>
      <c r="R3074" s="3">
        <f>I3074 + M3074*Inputs!$B$9 - N3074/Inputs!$B$10</f>
        <v>0</v>
      </c>
    </row>
    <row r="3075" spans="1:18" x14ac:dyDescent="0.3">
      <c r="A3075" s="4">
        <v>46151.041666666657</v>
      </c>
      <c r="B3075" s="3">
        <v>24.919999999999998</v>
      </c>
      <c r="C3075" s="3">
        <v>1</v>
      </c>
      <c r="D3075" s="3">
        <f t="shared" si="432"/>
        <v>30.353750000000002</v>
      </c>
      <c r="E3075" s="3">
        <f>MAX(B3075 - D3075/Inputs!$B$5, 0)</f>
        <v>0</v>
      </c>
      <c r="F3075" s="3">
        <f>MAX(D3075*Inputs!$B$5 - B3075, 0)</f>
        <v>1.7913000000000032</v>
      </c>
      <c r="G3075" s="3">
        <f t="shared" si="433"/>
        <v>1</v>
      </c>
      <c r="H3075" t="str">
        <f t="shared" si="434"/>
        <v>Charge</v>
      </c>
      <c r="I3075" s="3">
        <f t="shared" ref="I3075:I3138" si="439">R3074</f>
        <v>0</v>
      </c>
      <c r="J3075" s="3">
        <f t="shared" ref="J3075:J3138" si="440">IF(INT(A3075)=INT(A3074), J3074 + N3074, 0)</f>
        <v>0</v>
      </c>
      <c r="K3075" s="3">
        <f>MIN(Inputs!$B$2, (Inputs!$B$8 - I3075)/Inputs!$B$9)</f>
        <v>170</v>
      </c>
      <c r="L3075" s="3">
        <f>MAX(MIN(Inputs!$B$2, I3075*Inputs!$B$10, Inputs!$B$8*Inputs!$B$4 - J3075), 0)</f>
        <v>0</v>
      </c>
      <c r="M3075" s="3">
        <f t="shared" si="435"/>
        <v>170</v>
      </c>
      <c r="N3075" s="3">
        <f t="shared" si="436"/>
        <v>0</v>
      </c>
      <c r="O3075" s="3">
        <f>IF(H3075="Reg", MIN(Inputs!$B$2, I3075*Inputs!$B$10, (Inputs!$B$8-I3075)/Inputs!$B$9), 0)</f>
        <v>0</v>
      </c>
      <c r="P3075" s="3">
        <f t="shared" si="437"/>
        <v>-4236.3999999999996</v>
      </c>
      <c r="Q3075" s="3">
        <f t="shared" si="438"/>
        <v>0</v>
      </c>
      <c r="R3075" s="3">
        <f>I3075 + M3075*Inputs!$B$9 - N3075/Inputs!$B$10</f>
        <v>159.4741358339966</v>
      </c>
    </row>
    <row r="3076" spans="1:18" x14ac:dyDescent="0.3">
      <c r="A3076" s="4">
        <v>46151.083333333343</v>
      </c>
      <c r="B3076" s="3">
        <v>23.752499999999998</v>
      </c>
      <c r="C3076" s="3">
        <v>0.13</v>
      </c>
      <c r="D3076" s="3">
        <f t="shared" si="432"/>
        <v>30.353750000000002</v>
      </c>
      <c r="E3076" s="3">
        <f>MAX(B3076 - D3076/Inputs!$B$5, 0)</f>
        <v>0</v>
      </c>
      <c r="F3076" s="3">
        <f>MAX(D3076*Inputs!$B$5 - B3076, 0)</f>
        <v>2.9588000000000036</v>
      </c>
      <c r="G3076" s="3">
        <f t="shared" si="433"/>
        <v>0.13</v>
      </c>
      <c r="H3076" t="str">
        <f t="shared" si="434"/>
        <v>Charge</v>
      </c>
      <c r="I3076" s="3">
        <f t="shared" si="439"/>
        <v>159.4741358339966</v>
      </c>
      <c r="J3076" s="3">
        <f t="shared" si="440"/>
        <v>0</v>
      </c>
      <c r="K3076" s="3">
        <f>MIN(Inputs!$B$2, (Inputs!$B$8 - I3076)/Inputs!$B$9)</f>
        <v>170</v>
      </c>
      <c r="L3076" s="3">
        <f>MAX(MIN(Inputs!$B$2, I3076*Inputs!$B$10, Inputs!$B$8*Inputs!$B$4 - J3076), 0)</f>
        <v>149.6</v>
      </c>
      <c r="M3076" s="3">
        <f t="shared" si="435"/>
        <v>170</v>
      </c>
      <c r="N3076" s="3">
        <f t="shared" si="436"/>
        <v>0</v>
      </c>
      <c r="O3076" s="3">
        <f>IF(H3076="Reg", MIN(Inputs!$B$2, I3076*Inputs!$B$10, (Inputs!$B$8-I3076)/Inputs!$B$9), 0)</f>
        <v>0</v>
      </c>
      <c r="P3076" s="3">
        <f t="shared" si="437"/>
        <v>-4037.9249999999997</v>
      </c>
      <c r="Q3076" s="3">
        <f t="shared" si="438"/>
        <v>0</v>
      </c>
      <c r="R3076" s="3">
        <f>I3076 + M3076*Inputs!$B$9 - N3076/Inputs!$B$10</f>
        <v>318.9482716679932</v>
      </c>
    </row>
    <row r="3077" spans="1:18" x14ac:dyDescent="0.3">
      <c r="A3077" s="4">
        <v>46151.125</v>
      </c>
      <c r="B3077" s="3">
        <v>23.414999999999999</v>
      </c>
      <c r="C3077" s="3">
        <v>0.37</v>
      </c>
      <c r="D3077" s="3">
        <f t="shared" si="432"/>
        <v>30.353750000000002</v>
      </c>
      <c r="E3077" s="3">
        <f>MAX(B3077 - D3077/Inputs!$B$5, 0)</f>
        <v>0</v>
      </c>
      <c r="F3077" s="3">
        <f>MAX(D3077*Inputs!$B$5 - B3077, 0)</f>
        <v>3.2963000000000022</v>
      </c>
      <c r="G3077" s="3">
        <f t="shared" si="433"/>
        <v>0.37</v>
      </c>
      <c r="H3077" t="str">
        <f t="shared" si="434"/>
        <v>Charge</v>
      </c>
      <c r="I3077" s="3">
        <f t="shared" si="439"/>
        <v>318.9482716679932</v>
      </c>
      <c r="J3077" s="3">
        <f t="shared" si="440"/>
        <v>0</v>
      </c>
      <c r="K3077" s="3">
        <f>MIN(Inputs!$B$2, (Inputs!$B$8 - I3077)/Inputs!$B$9)</f>
        <v>22.44121780453775</v>
      </c>
      <c r="L3077" s="3">
        <f>MAX(MIN(Inputs!$B$2, I3077*Inputs!$B$10, Inputs!$B$8*Inputs!$B$4 - J3077), 0)</f>
        <v>170</v>
      </c>
      <c r="M3077" s="3">
        <f t="shared" si="435"/>
        <v>22.44121780453775</v>
      </c>
      <c r="N3077" s="3">
        <f t="shared" si="436"/>
        <v>0</v>
      </c>
      <c r="O3077" s="3">
        <f>IF(H3077="Reg", MIN(Inputs!$B$2, I3077*Inputs!$B$10, (Inputs!$B$8-I3077)/Inputs!$B$9), 0)</f>
        <v>0</v>
      </c>
      <c r="P3077" s="3">
        <f t="shared" si="437"/>
        <v>-525.46111489325142</v>
      </c>
      <c r="Q3077" s="3">
        <f t="shared" si="438"/>
        <v>0</v>
      </c>
      <c r="R3077" s="3">
        <f>I3077 + M3077*Inputs!$B$9 - N3077/Inputs!$B$10</f>
        <v>340</v>
      </c>
    </row>
    <row r="3078" spans="1:18" x14ac:dyDescent="0.3">
      <c r="A3078" s="4">
        <v>46151.166666666657</v>
      </c>
      <c r="B3078" s="3">
        <v>23.555</v>
      </c>
      <c r="C3078" s="3">
        <v>0.1</v>
      </c>
      <c r="D3078" s="3">
        <f t="shared" si="432"/>
        <v>30.353750000000002</v>
      </c>
      <c r="E3078" s="3">
        <f>MAX(B3078 - D3078/Inputs!$B$5, 0)</f>
        <v>0</v>
      </c>
      <c r="F3078" s="3">
        <f>MAX(D3078*Inputs!$B$5 - B3078, 0)</f>
        <v>3.1563000000000017</v>
      </c>
      <c r="G3078" s="3">
        <f t="shared" si="433"/>
        <v>0.1</v>
      </c>
      <c r="H3078" t="str">
        <f t="shared" si="434"/>
        <v>Charge</v>
      </c>
      <c r="I3078" s="3">
        <f t="shared" si="439"/>
        <v>340</v>
      </c>
      <c r="J3078" s="3">
        <f t="shared" si="440"/>
        <v>0</v>
      </c>
      <c r="K3078" s="3">
        <f>MIN(Inputs!$B$2, (Inputs!$B$8 - I3078)/Inputs!$B$9)</f>
        <v>0</v>
      </c>
      <c r="L3078" s="3">
        <f>MAX(MIN(Inputs!$B$2, I3078*Inputs!$B$10, Inputs!$B$8*Inputs!$B$4 - J3078), 0)</f>
        <v>170</v>
      </c>
      <c r="M3078" s="3">
        <f t="shared" si="435"/>
        <v>0</v>
      </c>
      <c r="N3078" s="3">
        <f t="shared" si="436"/>
        <v>0</v>
      </c>
      <c r="O3078" s="3">
        <f>IF(H3078="Reg", MIN(Inputs!$B$2, I3078*Inputs!$B$10, (Inputs!$B$8-I3078)/Inputs!$B$9), 0)</f>
        <v>0</v>
      </c>
      <c r="P3078" s="3">
        <f t="shared" si="437"/>
        <v>0</v>
      </c>
      <c r="Q3078" s="3">
        <f t="shared" si="438"/>
        <v>0</v>
      </c>
      <c r="R3078" s="3">
        <f>I3078 + M3078*Inputs!$B$9 - N3078/Inputs!$B$10</f>
        <v>340</v>
      </c>
    </row>
    <row r="3079" spans="1:18" x14ac:dyDescent="0.3">
      <c r="A3079" s="4">
        <v>46151.208333333343</v>
      </c>
      <c r="B3079" s="3">
        <v>23.53</v>
      </c>
      <c r="C3079" s="3">
        <v>0.44</v>
      </c>
      <c r="D3079" s="3">
        <f t="shared" si="432"/>
        <v>30.353750000000002</v>
      </c>
      <c r="E3079" s="3">
        <f>MAX(B3079 - D3079/Inputs!$B$5, 0)</f>
        <v>0</v>
      </c>
      <c r="F3079" s="3">
        <f>MAX(D3079*Inputs!$B$5 - B3079, 0)</f>
        <v>3.1813000000000002</v>
      </c>
      <c r="G3079" s="3">
        <f t="shared" si="433"/>
        <v>0.44</v>
      </c>
      <c r="H3079" t="str">
        <f t="shared" si="434"/>
        <v>Charge</v>
      </c>
      <c r="I3079" s="3">
        <f t="shared" si="439"/>
        <v>340</v>
      </c>
      <c r="J3079" s="3">
        <f t="shared" si="440"/>
        <v>0</v>
      </c>
      <c r="K3079" s="3">
        <f>MIN(Inputs!$B$2, (Inputs!$B$8 - I3079)/Inputs!$B$9)</f>
        <v>0</v>
      </c>
      <c r="L3079" s="3">
        <f>MAX(MIN(Inputs!$B$2, I3079*Inputs!$B$10, Inputs!$B$8*Inputs!$B$4 - J3079), 0)</f>
        <v>170</v>
      </c>
      <c r="M3079" s="3">
        <f t="shared" si="435"/>
        <v>0</v>
      </c>
      <c r="N3079" s="3">
        <f t="shared" si="436"/>
        <v>0</v>
      </c>
      <c r="O3079" s="3">
        <f>IF(H3079="Reg", MIN(Inputs!$B$2, I3079*Inputs!$B$10, (Inputs!$B$8-I3079)/Inputs!$B$9), 0)</f>
        <v>0</v>
      </c>
      <c r="P3079" s="3">
        <f t="shared" si="437"/>
        <v>0</v>
      </c>
      <c r="Q3079" s="3">
        <f t="shared" si="438"/>
        <v>0</v>
      </c>
      <c r="R3079" s="3">
        <f>I3079 + M3079*Inputs!$B$9 - N3079/Inputs!$B$10</f>
        <v>340</v>
      </c>
    </row>
    <row r="3080" spans="1:18" x14ac:dyDescent="0.3">
      <c r="A3080" s="4">
        <v>46151.25</v>
      </c>
      <c r="B3080" s="3">
        <v>24.324999999999999</v>
      </c>
      <c r="C3080" s="3">
        <v>5.21</v>
      </c>
      <c r="D3080" s="3">
        <f t="shared" si="432"/>
        <v>30.353750000000002</v>
      </c>
      <c r="E3080" s="3">
        <f>MAX(B3080 - D3080/Inputs!$B$5, 0)</f>
        <v>0</v>
      </c>
      <c r="F3080" s="3">
        <f>MAX(D3080*Inputs!$B$5 - B3080, 0)</f>
        <v>2.3863000000000021</v>
      </c>
      <c r="G3080" s="3">
        <f t="shared" si="433"/>
        <v>5.21</v>
      </c>
      <c r="H3080" t="str">
        <f t="shared" si="434"/>
        <v>Reg</v>
      </c>
      <c r="I3080" s="3">
        <f t="shared" si="439"/>
        <v>340</v>
      </c>
      <c r="J3080" s="3">
        <f t="shared" si="440"/>
        <v>0</v>
      </c>
      <c r="K3080" s="3">
        <f>MIN(Inputs!$B$2, (Inputs!$B$8 - I3080)/Inputs!$B$9)</f>
        <v>0</v>
      </c>
      <c r="L3080" s="3">
        <f>MAX(MIN(Inputs!$B$2, I3080*Inputs!$B$10, Inputs!$B$8*Inputs!$B$4 - J3080), 0)</f>
        <v>170</v>
      </c>
      <c r="M3080" s="3">
        <f t="shared" si="435"/>
        <v>0</v>
      </c>
      <c r="N3080" s="3">
        <f t="shared" si="436"/>
        <v>0</v>
      </c>
      <c r="O3080" s="3">
        <f>IF(H3080="Reg", MIN(Inputs!$B$2, I3080*Inputs!$B$10, (Inputs!$B$8-I3080)/Inputs!$B$9), 0)</f>
        <v>0</v>
      </c>
      <c r="P3080" s="3">
        <f t="shared" si="437"/>
        <v>0</v>
      </c>
      <c r="Q3080" s="3">
        <f t="shared" si="438"/>
        <v>0</v>
      </c>
      <c r="R3080" s="3">
        <f>I3080 + M3080*Inputs!$B$9 - N3080/Inputs!$B$10</f>
        <v>340</v>
      </c>
    </row>
    <row r="3081" spans="1:18" x14ac:dyDescent="0.3">
      <c r="A3081" s="4">
        <v>46151.291666666657</v>
      </c>
      <c r="B3081" s="3">
        <v>25.842500000000001</v>
      </c>
      <c r="C3081" s="3">
        <v>7.14</v>
      </c>
      <c r="D3081" s="3">
        <f t="shared" si="432"/>
        <v>30.353750000000002</v>
      </c>
      <c r="E3081" s="3">
        <f>MAX(B3081 - D3081/Inputs!$B$5, 0)</f>
        <v>0</v>
      </c>
      <c r="F3081" s="3">
        <f>MAX(D3081*Inputs!$B$5 - B3081, 0)</f>
        <v>0.86880000000000024</v>
      </c>
      <c r="G3081" s="3">
        <f t="shared" si="433"/>
        <v>7.14</v>
      </c>
      <c r="H3081" t="str">
        <f t="shared" si="434"/>
        <v>Reg</v>
      </c>
      <c r="I3081" s="3">
        <f t="shared" si="439"/>
        <v>340</v>
      </c>
      <c r="J3081" s="3">
        <f t="shared" si="440"/>
        <v>0</v>
      </c>
      <c r="K3081" s="3">
        <f>MIN(Inputs!$B$2, (Inputs!$B$8 - I3081)/Inputs!$B$9)</f>
        <v>0</v>
      </c>
      <c r="L3081" s="3">
        <f>MAX(MIN(Inputs!$B$2, I3081*Inputs!$B$10, Inputs!$B$8*Inputs!$B$4 - J3081), 0)</f>
        <v>170</v>
      </c>
      <c r="M3081" s="3">
        <f t="shared" si="435"/>
        <v>0</v>
      </c>
      <c r="N3081" s="3">
        <f t="shared" si="436"/>
        <v>0</v>
      </c>
      <c r="O3081" s="3">
        <f>IF(H3081="Reg", MIN(Inputs!$B$2, I3081*Inputs!$B$10, (Inputs!$B$8-I3081)/Inputs!$B$9), 0)</f>
        <v>0</v>
      </c>
      <c r="P3081" s="3">
        <f t="shared" si="437"/>
        <v>0</v>
      </c>
      <c r="Q3081" s="3">
        <f t="shared" si="438"/>
        <v>0</v>
      </c>
      <c r="R3081" s="3">
        <f>I3081 + M3081*Inputs!$B$9 - N3081/Inputs!$B$10</f>
        <v>340</v>
      </c>
    </row>
    <row r="3082" spans="1:18" x14ac:dyDescent="0.3">
      <c r="A3082" s="4">
        <v>46151.333333333343</v>
      </c>
      <c r="B3082" s="3">
        <v>23.742499999999996</v>
      </c>
      <c r="C3082" s="3">
        <v>2.5</v>
      </c>
      <c r="D3082" s="3">
        <f t="shared" si="432"/>
        <v>30.353750000000002</v>
      </c>
      <c r="E3082" s="3">
        <f>MAX(B3082 - D3082/Inputs!$B$5, 0)</f>
        <v>0</v>
      </c>
      <c r="F3082" s="3">
        <f>MAX(D3082*Inputs!$B$5 - B3082, 0)</f>
        <v>2.9688000000000052</v>
      </c>
      <c r="G3082" s="3">
        <f t="shared" si="433"/>
        <v>2.5</v>
      </c>
      <c r="H3082" t="str">
        <f t="shared" si="434"/>
        <v>Charge</v>
      </c>
      <c r="I3082" s="3">
        <f t="shared" si="439"/>
        <v>340</v>
      </c>
      <c r="J3082" s="3">
        <f t="shared" si="440"/>
        <v>0</v>
      </c>
      <c r="K3082" s="3">
        <f>MIN(Inputs!$B$2, (Inputs!$B$8 - I3082)/Inputs!$B$9)</f>
        <v>0</v>
      </c>
      <c r="L3082" s="3">
        <f>MAX(MIN(Inputs!$B$2, I3082*Inputs!$B$10, Inputs!$B$8*Inputs!$B$4 - J3082), 0)</f>
        <v>170</v>
      </c>
      <c r="M3082" s="3">
        <f t="shared" si="435"/>
        <v>0</v>
      </c>
      <c r="N3082" s="3">
        <f t="shared" si="436"/>
        <v>0</v>
      </c>
      <c r="O3082" s="3">
        <f>IF(H3082="Reg", MIN(Inputs!$B$2, I3082*Inputs!$B$10, (Inputs!$B$8-I3082)/Inputs!$B$9), 0)</f>
        <v>0</v>
      </c>
      <c r="P3082" s="3">
        <f t="shared" si="437"/>
        <v>0</v>
      </c>
      <c r="Q3082" s="3">
        <f t="shared" si="438"/>
        <v>0</v>
      </c>
      <c r="R3082" s="3">
        <f>I3082 + M3082*Inputs!$B$9 - N3082/Inputs!$B$10</f>
        <v>340</v>
      </c>
    </row>
    <row r="3083" spans="1:18" x14ac:dyDescent="0.3">
      <c r="A3083" s="4">
        <v>46151.375</v>
      </c>
      <c r="B3083" s="3">
        <v>20.262499999999999</v>
      </c>
      <c r="C3083" s="3">
        <v>1.54</v>
      </c>
      <c r="D3083" s="3">
        <f t="shared" si="432"/>
        <v>30.353750000000002</v>
      </c>
      <c r="E3083" s="3">
        <f>MAX(B3083 - D3083/Inputs!$B$5, 0)</f>
        <v>0</v>
      </c>
      <c r="F3083" s="3">
        <f>MAX(D3083*Inputs!$B$5 - B3083, 0)</f>
        <v>6.4488000000000021</v>
      </c>
      <c r="G3083" s="3">
        <f t="shared" si="433"/>
        <v>1.54</v>
      </c>
      <c r="H3083" t="str">
        <f t="shared" si="434"/>
        <v>Charge</v>
      </c>
      <c r="I3083" s="3">
        <f t="shared" si="439"/>
        <v>340</v>
      </c>
      <c r="J3083" s="3">
        <f t="shared" si="440"/>
        <v>0</v>
      </c>
      <c r="K3083" s="3">
        <f>MIN(Inputs!$B$2, (Inputs!$B$8 - I3083)/Inputs!$B$9)</f>
        <v>0</v>
      </c>
      <c r="L3083" s="3">
        <f>MAX(MIN(Inputs!$B$2, I3083*Inputs!$B$10, Inputs!$B$8*Inputs!$B$4 - J3083), 0)</f>
        <v>170</v>
      </c>
      <c r="M3083" s="3">
        <f t="shared" si="435"/>
        <v>0</v>
      </c>
      <c r="N3083" s="3">
        <f t="shared" si="436"/>
        <v>0</v>
      </c>
      <c r="O3083" s="3">
        <f>IF(H3083="Reg", MIN(Inputs!$B$2, I3083*Inputs!$B$10, (Inputs!$B$8-I3083)/Inputs!$B$9), 0)</f>
        <v>0</v>
      </c>
      <c r="P3083" s="3">
        <f t="shared" si="437"/>
        <v>0</v>
      </c>
      <c r="Q3083" s="3">
        <f t="shared" si="438"/>
        <v>0</v>
      </c>
      <c r="R3083" s="3">
        <f>I3083 + M3083*Inputs!$B$9 - N3083/Inputs!$B$10</f>
        <v>340</v>
      </c>
    </row>
    <row r="3084" spans="1:18" x14ac:dyDescent="0.3">
      <c r="A3084" s="4">
        <v>46151.416666666657</v>
      </c>
      <c r="B3084" s="3">
        <v>19.797499999999999</v>
      </c>
      <c r="C3084" s="3">
        <v>1</v>
      </c>
      <c r="D3084" s="3">
        <f t="shared" si="432"/>
        <v>30.353750000000002</v>
      </c>
      <c r="E3084" s="3">
        <f>MAX(B3084 - D3084/Inputs!$B$5, 0)</f>
        <v>0</v>
      </c>
      <c r="F3084" s="3">
        <f>MAX(D3084*Inputs!$B$5 - B3084, 0)</f>
        <v>6.9138000000000019</v>
      </c>
      <c r="G3084" s="3">
        <f t="shared" si="433"/>
        <v>1</v>
      </c>
      <c r="H3084" t="str">
        <f t="shared" si="434"/>
        <v>Charge</v>
      </c>
      <c r="I3084" s="3">
        <f t="shared" si="439"/>
        <v>340</v>
      </c>
      <c r="J3084" s="3">
        <f t="shared" si="440"/>
        <v>0</v>
      </c>
      <c r="K3084" s="3">
        <f>MIN(Inputs!$B$2, (Inputs!$B$8 - I3084)/Inputs!$B$9)</f>
        <v>0</v>
      </c>
      <c r="L3084" s="3">
        <f>MAX(MIN(Inputs!$B$2, I3084*Inputs!$B$10, Inputs!$B$8*Inputs!$B$4 - J3084), 0)</f>
        <v>170</v>
      </c>
      <c r="M3084" s="3">
        <f t="shared" si="435"/>
        <v>0</v>
      </c>
      <c r="N3084" s="3">
        <f t="shared" si="436"/>
        <v>0</v>
      </c>
      <c r="O3084" s="3">
        <f>IF(H3084="Reg", MIN(Inputs!$B$2, I3084*Inputs!$B$10, (Inputs!$B$8-I3084)/Inputs!$B$9), 0)</f>
        <v>0</v>
      </c>
      <c r="P3084" s="3">
        <f t="shared" si="437"/>
        <v>0</v>
      </c>
      <c r="Q3084" s="3">
        <f t="shared" si="438"/>
        <v>0</v>
      </c>
      <c r="R3084" s="3">
        <f>I3084 + M3084*Inputs!$B$9 - N3084/Inputs!$B$10</f>
        <v>340</v>
      </c>
    </row>
    <row r="3085" spans="1:18" x14ac:dyDescent="0.3">
      <c r="A3085" s="4">
        <v>46151.458333333343</v>
      </c>
      <c r="B3085" s="3">
        <v>20.397500000000001</v>
      </c>
      <c r="C3085" s="3">
        <v>1</v>
      </c>
      <c r="D3085" s="3">
        <f t="shared" si="432"/>
        <v>30.353750000000002</v>
      </c>
      <c r="E3085" s="3">
        <f>MAX(B3085 - D3085/Inputs!$B$5, 0)</f>
        <v>0</v>
      </c>
      <c r="F3085" s="3">
        <f>MAX(D3085*Inputs!$B$5 - B3085, 0)</f>
        <v>6.3138000000000005</v>
      </c>
      <c r="G3085" s="3">
        <f t="shared" si="433"/>
        <v>1</v>
      </c>
      <c r="H3085" t="str">
        <f t="shared" si="434"/>
        <v>Charge</v>
      </c>
      <c r="I3085" s="3">
        <f t="shared" si="439"/>
        <v>340</v>
      </c>
      <c r="J3085" s="3">
        <f t="shared" si="440"/>
        <v>0</v>
      </c>
      <c r="K3085" s="3">
        <f>MIN(Inputs!$B$2, (Inputs!$B$8 - I3085)/Inputs!$B$9)</f>
        <v>0</v>
      </c>
      <c r="L3085" s="3">
        <f>MAX(MIN(Inputs!$B$2, I3085*Inputs!$B$10, Inputs!$B$8*Inputs!$B$4 - J3085), 0)</f>
        <v>170</v>
      </c>
      <c r="M3085" s="3">
        <f t="shared" si="435"/>
        <v>0</v>
      </c>
      <c r="N3085" s="3">
        <f t="shared" si="436"/>
        <v>0</v>
      </c>
      <c r="O3085" s="3">
        <f>IF(H3085="Reg", MIN(Inputs!$B$2, I3085*Inputs!$B$10, (Inputs!$B$8-I3085)/Inputs!$B$9), 0)</f>
        <v>0</v>
      </c>
      <c r="P3085" s="3">
        <f t="shared" si="437"/>
        <v>0</v>
      </c>
      <c r="Q3085" s="3">
        <f t="shared" si="438"/>
        <v>0</v>
      </c>
      <c r="R3085" s="3">
        <f>I3085 + M3085*Inputs!$B$9 - N3085/Inputs!$B$10</f>
        <v>340</v>
      </c>
    </row>
    <row r="3086" spans="1:18" x14ac:dyDescent="0.3">
      <c r="A3086" s="4">
        <v>46151.5</v>
      </c>
      <c r="B3086" s="3">
        <v>24.897500000000001</v>
      </c>
      <c r="C3086" s="3">
        <v>1</v>
      </c>
      <c r="D3086" s="3">
        <f t="shared" si="432"/>
        <v>30.353750000000002</v>
      </c>
      <c r="E3086" s="3">
        <f>MAX(B3086 - D3086/Inputs!$B$5, 0)</f>
        <v>0</v>
      </c>
      <c r="F3086" s="3">
        <f>MAX(D3086*Inputs!$B$5 - B3086, 0)</f>
        <v>1.8138000000000005</v>
      </c>
      <c r="G3086" s="3">
        <f t="shared" si="433"/>
        <v>1</v>
      </c>
      <c r="H3086" t="str">
        <f t="shared" si="434"/>
        <v>Charge</v>
      </c>
      <c r="I3086" s="3">
        <f t="shared" si="439"/>
        <v>340</v>
      </c>
      <c r="J3086" s="3">
        <f t="shared" si="440"/>
        <v>0</v>
      </c>
      <c r="K3086" s="3">
        <f>MIN(Inputs!$B$2, (Inputs!$B$8 - I3086)/Inputs!$B$9)</f>
        <v>0</v>
      </c>
      <c r="L3086" s="3">
        <f>MAX(MIN(Inputs!$B$2, I3086*Inputs!$B$10, Inputs!$B$8*Inputs!$B$4 - J3086), 0)</f>
        <v>170</v>
      </c>
      <c r="M3086" s="3">
        <f t="shared" si="435"/>
        <v>0</v>
      </c>
      <c r="N3086" s="3">
        <f t="shared" si="436"/>
        <v>0</v>
      </c>
      <c r="O3086" s="3">
        <f>IF(H3086="Reg", MIN(Inputs!$B$2, I3086*Inputs!$B$10, (Inputs!$B$8-I3086)/Inputs!$B$9), 0)</f>
        <v>0</v>
      </c>
      <c r="P3086" s="3">
        <f t="shared" si="437"/>
        <v>0</v>
      </c>
      <c r="Q3086" s="3">
        <f t="shared" si="438"/>
        <v>0</v>
      </c>
      <c r="R3086" s="3">
        <f>I3086 + M3086*Inputs!$B$9 - N3086/Inputs!$B$10</f>
        <v>340</v>
      </c>
    </row>
    <row r="3087" spans="1:18" x14ac:dyDescent="0.3">
      <c r="A3087" s="4">
        <v>46151.541666666657</v>
      </c>
      <c r="B3087" s="3">
        <v>27.704999999999998</v>
      </c>
      <c r="C3087" s="3">
        <v>1.1000000000000001</v>
      </c>
      <c r="D3087" s="3">
        <f t="shared" si="432"/>
        <v>30.353750000000002</v>
      </c>
      <c r="E3087" s="3">
        <f>MAX(B3087 - D3087/Inputs!$B$5, 0)</f>
        <v>0</v>
      </c>
      <c r="F3087" s="3">
        <f>MAX(D3087*Inputs!$B$5 - B3087, 0)</f>
        <v>0</v>
      </c>
      <c r="G3087" s="3">
        <f t="shared" si="433"/>
        <v>1.1000000000000001</v>
      </c>
      <c r="H3087" t="str">
        <f t="shared" si="434"/>
        <v>Reg</v>
      </c>
      <c r="I3087" s="3">
        <f t="shared" si="439"/>
        <v>340</v>
      </c>
      <c r="J3087" s="3">
        <f t="shared" si="440"/>
        <v>0</v>
      </c>
      <c r="K3087" s="3">
        <f>MIN(Inputs!$B$2, (Inputs!$B$8 - I3087)/Inputs!$B$9)</f>
        <v>0</v>
      </c>
      <c r="L3087" s="3">
        <f>MAX(MIN(Inputs!$B$2, I3087*Inputs!$B$10, Inputs!$B$8*Inputs!$B$4 - J3087), 0)</f>
        <v>170</v>
      </c>
      <c r="M3087" s="3">
        <f t="shared" si="435"/>
        <v>0</v>
      </c>
      <c r="N3087" s="3">
        <f t="shared" si="436"/>
        <v>0</v>
      </c>
      <c r="O3087" s="3">
        <f>IF(H3087="Reg", MIN(Inputs!$B$2, I3087*Inputs!$B$10, (Inputs!$B$8-I3087)/Inputs!$B$9), 0)</f>
        <v>0</v>
      </c>
      <c r="P3087" s="3">
        <f t="shared" si="437"/>
        <v>0</v>
      </c>
      <c r="Q3087" s="3">
        <f t="shared" si="438"/>
        <v>0</v>
      </c>
      <c r="R3087" s="3">
        <f>I3087 + M3087*Inputs!$B$9 - N3087/Inputs!$B$10</f>
        <v>340</v>
      </c>
    </row>
    <row r="3088" spans="1:18" x14ac:dyDescent="0.3">
      <c r="A3088" s="4">
        <v>46151.583333333343</v>
      </c>
      <c r="B3088" s="3">
        <v>33.145000000000003</v>
      </c>
      <c r="C3088" s="3">
        <v>1.5</v>
      </c>
      <c r="D3088" s="3">
        <f t="shared" si="432"/>
        <v>30.353750000000002</v>
      </c>
      <c r="E3088" s="3">
        <f>MAX(B3088 - D3088/Inputs!$B$5, 0)</f>
        <v>0</v>
      </c>
      <c r="F3088" s="3">
        <f>MAX(D3088*Inputs!$B$5 - B3088, 0)</f>
        <v>0</v>
      </c>
      <c r="G3088" s="3">
        <f t="shared" si="433"/>
        <v>1.5</v>
      </c>
      <c r="H3088" t="str">
        <f t="shared" si="434"/>
        <v>Reg</v>
      </c>
      <c r="I3088" s="3">
        <f t="shared" si="439"/>
        <v>340</v>
      </c>
      <c r="J3088" s="3">
        <f t="shared" si="440"/>
        <v>0</v>
      </c>
      <c r="K3088" s="3">
        <f>MIN(Inputs!$B$2, (Inputs!$B$8 - I3088)/Inputs!$B$9)</f>
        <v>0</v>
      </c>
      <c r="L3088" s="3">
        <f>MAX(MIN(Inputs!$B$2, I3088*Inputs!$B$10, Inputs!$B$8*Inputs!$B$4 - J3088), 0)</f>
        <v>170</v>
      </c>
      <c r="M3088" s="3">
        <f t="shared" si="435"/>
        <v>0</v>
      </c>
      <c r="N3088" s="3">
        <f t="shared" si="436"/>
        <v>0</v>
      </c>
      <c r="O3088" s="3">
        <f>IF(H3088="Reg", MIN(Inputs!$B$2, I3088*Inputs!$B$10, (Inputs!$B$8-I3088)/Inputs!$B$9), 0)</f>
        <v>0</v>
      </c>
      <c r="P3088" s="3">
        <f t="shared" si="437"/>
        <v>0</v>
      </c>
      <c r="Q3088" s="3">
        <f t="shared" si="438"/>
        <v>0</v>
      </c>
      <c r="R3088" s="3">
        <f>I3088 + M3088*Inputs!$B$9 - N3088/Inputs!$B$10</f>
        <v>340</v>
      </c>
    </row>
    <row r="3089" spans="1:18" x14ac:dyDescent="0.3">
      <c r="A3089" s="4">
        <v>46151.625</v>
      </c>
      <c r="B3089" s="3">
        <v>33.307499999999997</v>
      </c>
      <c r="C3089" s="3">
        <v>1.85</v>
      </c>
      <c r="D3089" s="3">
        <f t="shared" si="432"/>
        <v>30.353750000000002</v>
      </c>
      <c r="E3089" s="3">
        <f>MAX(B3089 - D3089/Inputs!$B$5, 0)</f>
        <v>0</v>
      </c>
      <c r="F3089" s="3">
        <f>MAX(D3089*Inputs!$B$5 - B3089, 0)</f>
        <v>0</v>
      </c>
      <c r="G3089" s="3">
        <f t="shared" si="433"/>
        <v>1.85</v>
      </c>
      <c r="H3089" t="str">
        <f t="shared" si="434"/>
        <v>Reg</v>
      </c>
      <c r="I3089" s="3">
        <f t="shared" si="439"/>
        <v>340</v>
      </c>
      <c r="J3089" s="3">
        <f t="shared" si="440"/>
        <v>0</v>
      </c>
      <c r="K3089" s="3">
        <f>MIN(Inputs!$B$2, (Inputs!$B$8 - I3089)/Inputs!$B$9)</f>
        <v>0</v>
      </c>
      <c r="L3089" s="3">
        <f>MAX(MIN(Inputs!$B$2, I3089*Inputs!$B$10, Inputs!$B$8*Inputs!$B$4 - J3089), 0)</f>
        <v>170</v>
      </c>
      <c r="M3089" s="3">
        <f t="shared" si="435"/>
        <v>0</v>
      </c>
      <c r="N3089" s="3">
        <f t="shared" si="436"/>
        <v>0</v>
      </c>
      <c r="O3089" s="3">
        <f>IF(H3089="Reg", MIN(Inputs!$B$2, I3089*Inputs!$B$10, (Inputs!$B$8-I3089)/Inputs!$B$9), 0)</f>
        <v>0</v>
      </c>
      <c r="P3089" s="3">
        <f t="shared" si="437"/>
        <v>0</v>
      </c>
      <c r="Q3089" s="3">
        <f t="shared" si="438"/>
        <v>0</v>
      </c>
      <c r="R3089" s="3">
        <f>I3089 + M3089*Inputs!$B$9 - N3089/Inputs!$B$10</f>
        <v>340</v>
      </c>
    </row>
    <row r="3090" spans="1:18" x14ac:dyDescent="0.3">
      <c r="A3090" s="4">
        <v>46151.666666666657</v>
      </c>
      <c r="B3090" s="3">
        <v>28.857500000000002</v>
      </c>
      <c r="C3090" s="3">
        <v>1.82</v>
      </c>
      <c r="D3090" s="3">
        <f t="shared" si="432"/>
        <v>30.353750000000002</v>
      </c>
      <c r="E3090" s="3">
        <f>MAX(B3090 - D3090/Inputs!$B$5, 0)</f>
        <v>0</v>
      </c>
      <c r="F3090" s="3">
        <f>MAX(D3090*Inputs!$B$5 - B3090, 0)</f>
        <v>0</v>
      </c>
      <c r="G3090" s="3">
        <f t="shared" si="433"/>
        <v>1.82</v>
      </c>
      <c r="H3090" t="str">
        <f t="shared" si="434"/>
        <v>Reg</v>
      </c>
      <c r="I3090" s="3">
        <f t="shared" si="439"/>
        <v>340</v>
      </c>
      <c r="J3090" s="3">
        <f t="shared" si="440"/>
        <v>0</v>
      </c>
      <c r="K3090" s="3">
        <f>MIN(Inputs!$B$2, (Inputs!$B$8 - I3090)/Inputs!$B$9)</f>
        <v>0</v>
      </c>
      <c r="L3090" s="3">
        <f>MAX(MIN(Inputs!$B$2, I3090*Inputs!$B$10, Inputs!$B$8*Inputs!$B$4 - J3090), 0)</f>
        <v>170</v>
      </c>
      <c r="M3090" s="3">
        <f t="shared" si="435"/>
        <v>0</v>
      </c>
      <c r="N3090" s="3">
        <f t="shared" si="436"/>
        <v>0</v>
      </c>
      <c r="O3090" s="3">
        <f>IF(H3090="Reg", MIN(Inputs!$B$2, I3090*Inputs!$B$10, (Inputs!$B$8-I3090)/Inputs!$B$9), 0)</f>
        <v>0</v>
      </c>
      <c r="P3090" s="3">
        <f t="shared" si="437"/>
        <v>0</v>
      </c>
      <c r="Q3090" s="3">
        <f t="shared" si="438"/>
        <v>0</v>
      </c>
      <c r="R3090" s="3">
        <f>I3090 + M3090*Inputs!$B$9 - N3090/Inputs!$B$10</f>
        <v>340</v>
      </c>
    </row>
    <row r="3091" spans="1:18" x14ac:dyDescent="0.3">
      <c r="A3091" s="4">
        <v>46151.708333333343</v>
      </c>
      <c r="B3091" s="3">
        <v>29.594999999999999</v>
      </c>
      <c r="C3091" s="3">
        <v>1.31</v>
      </c>
      <c r="D3091" s="3">
        <f t="shared" si="432"/>
        <v>30.353750000000002</v>
      </c>
      <c r="E3091" s="3">
        <f>MAX(B3091 - D3091/Inputs!$B$5, 0)</f>
        <v>0</v>
      </c>
      <c r="F3091" s="3">
        <f>MAX(D3091*Inputs!$B$5 - B3091, 0)</f>
        <v>0</v>
      </c>
      <c r="G3091" s="3">
        <f t="shared" si="433"/>
        <v>1.31</v>
      </c>
      <c r="H3091" t="str">
        <f t="shared" si="434"/>
        <v>Reg</v>
      </c>
      <c r="I3091" s="3">
        <f t="shared" si="439"/>
        <v>340</v>
      </c>
      <c r="J3091" s="3">
        <f t="shared" si="440"/>
        <v>0</v>
      </c>
      <c r="K3091" s="3">
        <f>MIN(Inputs!$B$2, (Inputs!$B$8 - I3091)/Inputs!$B$9)</f>
        <v>0</v>
      </c>
      <c r="L3091" s="3">
        <f>MAX(MIN(Inputs!$B$2, I3091*Inputs!$B$10, Inputs!$B$8*Inputs!$B$4 - J3091), 0)</f>
        <v>170</v>
      </c>
      <c r="M3091" s="3">
        <f t="shared" si="435"/>
        <v>0</v>
      </c>
      <c r="N3091" s="3">
        <f t="shared" si="436"/>
        <v>0</v>
      </c>
      <c r="O3091" s="3">
        <f>IF(H3091="Reg", MIN(Inputs!$B$2, I3091*Inputs!$B$10, (Inputs!$B$8-I3091)/Inputs!$B$9), 0)</f>
        <v>0</v>
      </c>
      <c r="P3091" s="3">
        <f t="shared" si="437"/>
        <v>0</v>
      </c>
      <c r="Q3091" s="3">
        <f t="shared" si="438"/>
        <v>0</v>
      </c>
      <c r="R3091" s="3">
        <f>I3091 + M3091*Inputs!$B$9 - N3091/Inputs!$B$10</f>
        <v>340</v>
      </c>
    </row>
    <row r="3092" spans="1:18" x14ac:dyDescent="0.3">
      <c r="A3092" s="4">
        <v>46151.75</v>
      </c>
      <c r="B3092" s="3">
        <v>37.450000000000003</v>
      </c>
      <c r="C3092" s="3">
        <v>1.1000000000000001</v>
      </c>
      <c r="D3092" s="3">
        <f t="shared" si="432"/>
        <v>30.353750000000002</v>
      </c>
      <c r="E3092" s="3">
        <f>MAX(B3092 - D3092/Inputs!$B$5, 0)</f>
        <v>2.9571022727272762</v>
      </c>
      <c r="F3092" s="3">
        <f>MAX(D3092*Inputs!$B$5 - B3092, 0)</f>
        <v>0</v>
      </c>
      <c r="G3092" s="3">
        <f t="shared" si="433"/>
        <v>1.1000000000000001</v>
      </c>
      <c r="H3092" t="str">
        <f t="shared" si="434"/>
        <v>Discharge</v>
      </c>
      <c r="I3092" s="3">
        <f t="shared" si="439"/>
        <v>340</v>
      </c>
      <c r="J3092" s="3">
        <f t="shared" si="440"/>
        <v>0</v>
      </c>
      <c r="K3092" s="3">
        <f>MIN(Inputs!$B$2, (Inputs!$B$8 - I3092)/Inputs!$B$9)</f>
        <v>0</v>
      </c>
      <c r="L3092" s="3">
        <f>MAX(MIN(Inputs!$B$2, I3092*Inputs!$B$10, Inputs!$B$8*Inputs!$B$4 - J3092), 0)</f>
        <v>170</v>
      </c>
      <c r="M3092" s="3">
        <f t="shared" si="435"/>
        <v>0</v>
      </c>
      <c r="N3092" s="3">
        <f t="shared" si="436"/>
        <v>170</v>
      </c>
      <c r="O3092" s="3">
        <f>IF(H3092="Reg", MIN(Inputs!$B$2, I3092*Inputs!$B$10, (Inputs!$B$8-I3092)/Inputs!$B$9), 0)</f>
        <v>0</v>
      </c>
      <c r="P3092" s="3">
        <f t="shared" si="437"/>
        <v>6366.5000000000009</v>
      </c>
      <c r="Q3092" s="3">
        <f t="shared" si="438"/>
        <v>0</v>
      </c>
      <c r="R3092" s="3">
        <f>I3092 + M3092*Inputs!$B$9 - N3092/Inputs!$B$10</f>
        <v>158.77939109773115</v>
      </c>
    </row>
    <row r="3093" spans="1:18" x14ac:dyDescent="0.3">
      <c r="A3093" s="4">
        <v>46151.791666666657</v>
      </c>
      <c r="B3093" s="3">
        <v>66.055000000000007</v>
      </c>
      <c r="C3093" s="3">
        <v>5</v>
      </c>
      <c r="D3093" s="3">
        <f t="shared" si="432"/>
        <v>30.353750000000002</v>
      </c>
      <c r="E3093" s="3">
        <f>MAX(B3093 - D3093/Inputs!$B$5, 0)</f>
        <v>31.56210227272728</v>
      </c>
      <c r="F3093" s="3">
        <f>MAX(D3093*Inputs!$B$5 - B3093, 0)</f>
        <v>0</v>
      </c>
      <c r="G3093" s="3">
        <f t="shared" si="433"/>
        <v>5</v>
      </c>
      <c r="H3093" t="str">
        <f t="shared" si="434"/>
        <v>Discharge</v>
      </c>
      <c r="I3093" s="3">
        <f t="shared" si="439"/>
        <v>158.77939109773115</v>
      </c>
      <c r="J3093" s="3">
        <f t="shared" si="440"/>
        <v>170</v>
      </c>
      <c r="K3093" s="3">
        <f>MIN(Inputs!$B$2, (Inputs!$B$8 - I3093)/Inputs!$B$9)</f>
        <v>170</v>
      </c>
      <c r="L3093" s="3">
        <f>MAX(MIN(Inputs!$B$2, I3093*Inputs!$B$10, Inputs!$B$8*Inputs!$B$4 - J3093), 0)</f>
        <v>148.94827166799323</v>
      </c>
      <c r="M3093" s="3">
        <f t="shared" si="435"/>
        <v>0</v>
      </c>
      <c r="N3093" s="3">
        <f t="shared" si="436"/>
        <v>148.94827166799323</v>
      </c>
      <c r="O3093" s="3">
        <f>IF(H3093="Reg", MIN(Inputs!$B$2, I3093*Inputs!$B$10, (Inputs!$B$8-I3093)/Inputs!$B$9), 0)</f>
        <v>0</v>
      </c>
      <c r="P3093" s="3">
        <f t="shared" si="437"/>
        <v>9838.7780850292929</v>
      </c>
      <c r="Q3093" s="3">
        <f t="shared" si="438"/>
        <v>0</v>
      </c>
      <c r="R3093" s="3">
        <f>I3093 + M3093*Inputs!$B$9 - N3093/Inputs!$B$10</f>
        <v>0</v>
      </c>
    </row>
    <row r="3094" spans="1:18" x14ac:dyDescent="0.3">
      <c r="A3094" s="4">
        <v>46151.833333333343</v>
      </c>
      <c r="B3094" s="3">
        <v>66.849999999999994</v>
      </c>
      <c r="C3094" s="3">
        <v>22.86</v>
      </c>
      <c r="D3094" s="3">
        <f t="shared" si="432"/>
        <v>30.353750000000002</v>
      </c>
      <c r="E3094" s="3">
        <f>MAX(B3094 - D3094/Inputs!$B$5, 0)</f>
        <v>32.357102272727268</v>
      </c>
      <c r="F3094" s="3">
        <f>MAX(D3094*Inputs!$B$5 - B3094, 0)</f>
        <v>0</v>
      </c>
      <c r="G3094" s="3">
        <f t="shared" si="433"/>
        <v>22.86</v>
      </c>
      <c r="H3094" t="str">
        <f t="shared" si="434"/>
        <v>Discharge</v>
      </c>
      <c r="I3094" s="3">
        <f t="shared" si="439"/>
        <v>0</v>
      </c>
      <c r="J3094" s="3">
        <f t="shared" si="440"/>
        <v>318.94827166799325</v>
      </c>
      <c r="K3094" s="3">
        <f>MIN(Inputs!$B$2, (Inputs!$B$8 - I3094)/Inputs!$B$9)</f>
        <v>170</v>
      </c>
      <c r="L3094" s="3">
        <f>MAX(MIN(Inputs!$B$2, I3094*Inputs!$B$10, Inputs!$B$8*Inputs!$B$4 - J3094), 0)</f>
        <v>0</v>
      </c>
      <c r="M3094" s="3">
        <f t="shared" si="435"/>
        <v>0</v>
      </c>
      <c r="N3094" s="3">
        <f t="shared" si="436"/>
        <v>0</v>
      </c>
      <c r="O3094" s="3">
        <f>IF(H3094="Reg", MIN(Inputs!$B$2, I3094*Inputs!$B$10, (Inputs!$B$8-I3094)/Inputs!$B$9), 0)</f>
        <v>0</v>
      </c>
      <c r="P3094" s="3">
        <f t="shared" si="437"/>
        <v>0</v>
      </c>
      <c r="Q3094" s="3">
        <f t="shared" si="438"/>
        <v>0</v>
      </c>
      <c r="R3094" s="3">
        <f>I3094 + M3094*Inputs!$B$9 - N3094/Inputs!$B$10</f>
        <v>0</v>
      </c>
    </row>
    <row r="3095" spans="1:18" x14ac:dyDescent="0.3">
      <c r="A3095" s="4">
        <v>46151.875</v>
      </c>
      <c r="B3095" s="3">
        <v>42.205000000000005</v>
      </c>
      <c r="C3095" s="3">
        <v>1</v>
      </c>
      <c r="D3095" s="3">
        <f t="shared" si="432"/>
        <v>30.353750000000002</v>
      </c>
      <c r="E3095" s="3">
        <f>MAX(B3095 - D3095/Inputs!$B$5, 0)</f>
        <v>7.7121022727272788</v>
      </c>
      <c r="F3095" s="3">
        <f>MAX(D3095*Inputs!$B$5 - B3095, 0)</f>
        <v>0</v>
      </c>
      <c r="G3095" s="3">
        <f t="shared" si="433"/>
        <v>1</v>
      </c>
      <c r="H3095" t="str">
        <f t="shared" si="434"/>
        <v>Discharge</v>
      </c>
      <c r="I3095" s="3">
        <f t="shared" si="439"/>
        <v>0</v>
      </c>
      <c r="J3095" s="3">
        <f t="shared" si="440"/>
        <v>318.94827166799325</v>
      </c>
      <c r="K3095" s="3">
        <f>MIN(Inputs!$B$2, (Inputs!$B$8 - I3095)/Inputs!$B$9)</f>
        <v>170</v>
      </c>
      <c r="L3095" s="3">
        <f>MAX(MIN(Inputs!$B$2, I3095*Inputs!$B$10, Inputs!$B$8*Inputs!$B$4 - J3095), 0)</f>
        <v>0</v>
      </c>
      <c r="M3095" s="3">
        <f t="shared" si="435"/>
        <v>0</v>
      </c>
      <c r="N3095" s="3">
        <f t="shared" si="436"/>
        <v>0</v>
      </c>
      <c r="O3095" s="3">
        <f>IF(H3095="Reg", MIN(Inputs!$B$2, I3095*Inputs!$B$10, (Inputs!$B$8-I3095)/Inputs!$B$9), 0)</f>
        <v>0</v>
      </c>
      <c r="P3095" s="3">
        <f t="shared" si="437"/>
        <v>0</v>
      </c>
      <c r="Q3095" s="3">
        <f t="shared" si="438"/>
        <v>0</v>
      </c>
      <c r="R3095" s="3">
        <f>I3095 + M3095*Inputs!$B$9 - N3095/Inputs!$B$10</f>
        <v>0</v>
      </c>
    </row>
    <row r="3096" spans="1:18" x14ac:dyDescent="0.3">
      <c r="A3096" s="4">
        <v>46151.916666666657</v>
      </c>
      <c r="B3096" s="3">
        <v>29.537500000000001</v>
      </c>
      <c r="C3096" s="3">
        <v>2</v>
      </c>
      <c r="D3096" s="3">
        <f t="shared" si="432"/>
        <v>30.353750000000002</v>
      </c>
      <c r="E3096" s="3">
        <f>MAX(B3096 - D3096/Inputs!$B$5, 0)</f>
        <v>0</v>
      </c>
      <c r="F3096" s="3">
        <f>MAX(D3096*Inputs!$B$5 - B3096, 0)</f>
        <v>0</v>
      </c>
      <c r="G3096" s="3">
        <f t="shared" si="433"/>
        <v>2</v>
      </c>
      <c r="H3096" t="str">
        <f t="shared" si="434"/>
        <v>Reg</v>
      </c>
      <c r="I3096" s="3">
        <f t="shared" si="439"/>
        <v>0</v>
      </c>
      <c r="J3096" s="3">
        <f t="shared" si="440"/>
        <v>318.94827166799325</v>
      </c>
      <c r="K3096" s="3">
        <f>MIN(Inputs!$B$2, (Inputs!$B$8 - I3096)/Inputs!$B$9)</f>
        <v>170</v>
      </c>
      <c r="L3096" s="3">
        <f>MAX(MIN(Inputs!$B$2, I3096*Inputs!$B$10, Inputs!$B$8*Inputs!$B$4 - J3096), 0)</f>
        <v>0</v>
      </c>
      <c r="M3096" s="3">
        <f t="shared" si="435"/>
        <v>0</v>
      </c>
      <c r="N3096" s="3">
        <f t="shared" si="436"/>
        <v>0</v>
      </c>
      <c r="O3096" s="3">
        <f>IF(H3096="Reg", MIN(Inputs!$B$2, I3096*Inputs!$B$10, (Inputs!$B$8-I3096)/Inputs!$B$9), 0)</f>
        <v>0</v>
      </c>
      <c r="P3096" s="3">
        <f t="shared" si="437"/>
        <v>0</v>
      </c>
      <c r="Q3096" s="3">
        <f t="shared" si="438"/>
        <v>0</v>
      </c>
      <c r="R3096" s="3">
        <f>I3096 + M3096*Inputs!$B$9 - N3096/Inputs!$B$10</f>
        <v>0</v>
      </c>
    </row>
    <row r="3097" spans="1:18" x14ac:dyDescent="0.3">
      <c r="A3097" s="4">
        <v>46151.958333333343</v>
      </c>
      <c r="B3097" s="3">
        <v>27.274999999999999</v>
      </c>
      <c r="C3097" s="3">
        <v>7.0000000000000007E-2</v>
      </c>
      <c r="D3097" s="3">
        <f t="shared" si="432"/>
        <v>30.353750000000002</v>
      </c>
      <c r="E3097" s="3">
        <f>MAX(B3097 - D3097/Inputs!$B$5, 0)</f>
        <v>0</v>
      </c>
      <c r="F3097" s="3">
        <f>MAX(D3097*Inputs!$B$5 - B3097, 0)</f>
        <v>0</v>
      </c>
      <c r="G3097" s="3">
        <f t="shared" si="433"/>
        <v>7.0000000000000007E-2</v>
      </c>
      <c r="H3097" t="str">
        <f t="shared" si="434"/>
        <v>Reg</v>
      </c>
      <c r="I3097" s="3">
        <f t="shared" si="439"/>
        <v>0</v>
      </c>
      <c r="J3097" s="3">
        <f t="shared" si="440"/>
        <v>318.94827166799325</v>
      </c>
      <c r="K3097" s="3">
        <f>MIN(Inputs!$B$2, (Inputs!$B$8 - I3097)/Inputs!$B$9)</f>
        <v>170</v>
      </c>
      <c r="L3097" s="3">
        <f>MAX(MIN(Inputs!$B$2, I3097*Inputs!$B$10, Inputs!$B$8*Inputs!$B$4 - J3097), 0)</f>
        <v>0</v>
      </c>
      <c r="M3097" s="3">
        <f t="shared" si="435"/>
        <v>0</v>
      </c>
      <c r="N3097" s="3">
        <f t="shared" si="436"/>
        <v>0</v>
      </c>
      <c r="O3097" s="3">
        <f>IF(H3097="Reg", MIN(Inputs!$B$2, I3097*Inputs!$B$10, (Inputs!$B$8-I3097)/Inputs!$B$9), 0)</f>
        <v>0</v>
      </c>
      <c r="P3097" s="3">
        <f t="shared" si="437"/>
        <v>0</v>
      </c>
      <c r="Q3097" s="3">
        <f t="shared" si="438"/>
        <v>0</v>
      </c>
      <c r="R3097" s="3">
        <f>I3097 + M3097*Inputs!$B$9 - N3097/Inputs!$B$10</f>
        <v>0</v>
      </c>
    </row>
    <row r="3098" spans="1:18" x14ac:dyDescent="0.3">
      <c r="A3098" s="4">
        <v>46152</v>
      </c>
      <c r="B3098" s="3">
        <v>29.045000000000002</v>
      </c>
      <c r="C3098" s="3">
        <v>0.11</v>
      </c>
      <c r="D3098" s="3">
        <f t="shared" si="432"/>
        <v>43.348645833333336</v>
      </c>
      <c r="E3098" s="3">
        <f>MAX(B3098 - D3098/Inputs!$B$5, 0)</f>
        <v>0</v>
      </c>
      <c r="F3098" s="3">
        <f>MAX(D3098*Inputs!$B$5 - B3098, 0)</f>
        <v>9.1018083333333308</v>
      </c>
      <c r="G3098" s="3">
        <f t="shared" si="433"/>
        <v>0.11</v>
      </c>
      <c r="H3098" t="str">
        <f t="shared" si="434"/>
        <v>Charge</v>
      </c>
      <c r="I3098" s="3">
        <f t="shared" si="439"/>
        <v>0</v>
      </c>
      <c r="J3098" s="3">
        <f t="shared" si="440"/>
        <v>0</v>
      </c>
      <c r="K3098" s="3">
        <f>MIN(Inputs!$B$2, (Inputs!$B$8 - I3098)/Inputs!$B$9)</f>
        <v>170</v>
      </c>
      <c r="L3098" s="3">
        <f>MAX(MIN(Inputs!$B$2, I3098*Inputs!$B$10, Inputs!$B$8*Inputs!$B$4 - J3098), 0)</f>
        <v>0</v>
      </c>
      <c r="M3098" s="3">
        <f t="shared" si="435"/>
        <v>170</v>
      </c>
      <c r="N3098" s="3">
        <f t="shared" si="436"/>
        <v>0</v>
      </c>
      <c r="O3098" s="3">
        <f>IF(H3098="Reg", MIN(Inputs!$B$2, I3098*Inputs!$B$10, (Inputs!$B$8-I3098)/Inputs!$B$9), 0)</f>
        <v>0</v>
      </c>
      <c r="P3098" s="3">
        <f t="shared" si="437"/>
        <v>-4937.6500000000005</v>
      </c>
      <c r="Q3098" s="3">
        <f t="shared" si="438"/>
        <v>0</v>
      </c>
      <c r="R3098" s="3">
        <f>I3098 + M3098*Inputs!$B$9 - N3098/Inputs!$B$10</f>
        <v>159.4741358339966</v>
      </c>
    </row>
    <row r="3099" spans="1:18" x14ac:dyDescent="0.3">
      <c r="A3099" s="4">
        <v>46152.041666666657</v>
      </c>
      <c r="B3099" s="3">
        <v>36.519999999999996</v>
      </c>
      <c r="C3099" s="3">
        <v>0.12</v>
      </c>
      <c r="D3099" s="3">
        <f t="shared" si="432"/>
        <v>43.348645833333336</v>
      </c>
      <c r="E3099" s="3">
        <f>MAX(B3099 - D3099/Inputs!$B$5, 0)</f>
        <v>0</v>
      </c>
      <c r="F3099" s="3">
        <f>MAX(D3099*Inputs!$B$5 - B3099, 0)</f>
        <v>1.6268083333333365</v>
      </c>
      <c r="G3099" s="3">
        <f t="shared" si="433"/>
        <v>0.12</v>
      </c>
      <c r="H3099" t="str">
        <f t="shared" si="434"/>
        <v>Charge</v>
      </c>
      <c r="I3099" s="3">
        <f t="shared" si="439"/>
        <v>159.4741358339966</v>
      </c>
      <c r="J3099" s="3">
        <f t="shared" si="440"/>
        <v>0</v>
      </c>
      <c r="K3099" s="3">
        <f>MIN(Inputs!$B$2, (Inputs!$B$8 - I3099)/Inputs!$B$9)</f>
        <v>170</v>
      </c>
      <c r="L3099" s="3">
        <f>MAX(MIN(Inputs!$B$2, I3099*Inputs!$B$10, Inputs!$B$8*Inputs!$B$4 - J3099), 0)</f>
        <v>149.6</v>
      </c>
      <c r="M3099" s="3">
        <f t="shared" si="435"/>
        <v>170</v>
      </c>
      <c r="N3099" s="3">
        <f t="shared" si="436"/>
        <v>0</v>
      </c>
      <c r="O3099" s="3">
        <f>IF(H3099="Reg", MIN(Inputs!$B$2, I3099*Inputs!$B$10, (Inputs!$B$8-I3099)/Inputs!$B$9), 0)</f>
        <v>0</v>
      </c>
      <c r="P3099" s="3">
        <f t="shared" si="437"/>
        <v>-6208.4</v>
      </c>
      <c r="Q3099" s="3">
        <f t="shared" si="438"/>
        <v>0</v>
      </c>
      <c r="R3099" s="3">
        <f>I3099 + M3099*Inputs!$B$9 - N3099/Inputs!$B$10</f>
        <v>318.9482716679932</v>
      </c>
    </row>
    <row r="3100" spans="1:18" x14ac:dyDescent="0.3">
      <c r="A3100" s="4">
        <v>46152.083333333343</v>
      </c>
      <c r="B3100" s="3">
        <v>29.127499999999998</v>
      </c>
      <c r="C3100" s="3">
        <v>0.1</v>
      </c>
      <c r="D3100" s="3">
        <f t="shared" si="432"/>
        <v>43.348645833333336</v>
      </c>
      <c r="E3100" s="3">
        <f>MAX(B3100 - D3100/Inputs!$B$5, 0)</f>
        <v>0</v>
      </c>
      <c r="F3100" s="3">
        <f>MAX(D3100*Inputs!$B$5 - B3100, 0)</f>
        <v>9.0193083333333348</v>
      </c>
      <c r="G3100" s="3">
        <f t="shared" si="433"/>
        <v>0.1</v>
      </c>
      <c r="H3100" t="str">
        <f t="shared" si="434"/>
        <v>Charge</v>
      </c>
      <c r="I3100" s="3">
        <f t="shared" si="439"/>
        <v>318.9482716679932</v>
      </c>
      <c r="J3100" s="3">
        <f t="shared" si="440"/>
        <v>0</v>
      </c>
      <c r="K3100" s="3">
        <f>MIN(Inputs!$B$2, (Inputs!$B$8 - I3100)/Inputs!$B$9)</f>
        <v>22.44121780453775</v>
      </c>
      <c r="L3100" s="3">
        <f>MAX(MIN(Inputs!$B$2, I3100*Inputs!$B$10, Inputs!$B$8*Inputs!$B$4 - J3100), 0)</f>
        <v>170</v>
      </c>
      <c r="M3100" s="3">
        <f t="shared" si="435"/>
        <v>22.44121780453775</v>
      </c>
      <c r="N3100" s="3">
        <f t="shared" si="436"/>
        <v>0</v>
      </c>
      <c r="O3100" s="3">
        <f>IF(H3100="Reg", MIN(Inputs!$B$2, I3100*Inputs!$B$10, (Inputs!$B$8-I3100)/Inputs!$B$9), 0)</f>
        <v>0</v>
      </c>
      <c r="P3100" s="3">
        <f t="shared" si="437"/>
        <v>-653.65657160167325</v>
      </c>
      <c r="Q3100" s="3">
        <f t="shared" si="438"/>
        <v>0</v>
      </c>
      <c r="R3100" s="3">
        <f>I3100 + M3100*Inputs!$B$9 - N3100/Inputs!$B$10</f>
        <v>340</v>
      </c>
    </row>
    <row r="3101" spans="1:18" x14ac:dyDescent="0.3">
      <c r="A3101" s="4">
        <v>46152.125</v>
      </c>
      <c r="B3101" s="3">
        <v>28.525000000000002</v>
      </c>
      <c r="C3101" s="3">
        <v>0.09</v>
      </c>
      <c r="D3101" s="3">
        <f t="shared" si="432"/>
        <v>43.348645833333336</v>
      </c>
      <c r="E3101" s="3">
        <f>MAX(B3101 - D3101/Inputs!$B$5, 0)</f>
        <v>0</v>
      </c>
      <c r="F3101" s="3">
        <f>MAX(D3101*Inputs!$B$5 - B3101, 0)</f>
        <v>9.6218083333333304</v>
      </c>
      <c r="G3101" s="3">
        <f t="shared" si="433"/>
        <v>0.09</v>
      </c>
      <c r="H3101" t="str">
        <f t="shared" si="434"/>
        <v>Charge</v>
      </c>
      <c r="I3101" s="3">
        <f t="shared" si="439"/>
        <v>340</v>
      </c>
      <c r="J3101" s="3">
        <f t="shared" si="440"/>
        <v>0</v>
      </c>
      <c r="K3101" s="3">
        <f>MIN(Inputs!$B$2, (Inputs!$B$8 - I3101)/Inputs!$B$9)</f>
        <v>0</v>
      </c>
      <c r="L3101" s="3">
        <f>MAX(MIN(Inputs!$B$2, I3101*Inputs!$B$10, Inputs!$B$8*Inputs!$B$4 - J3101), 0)</f>
        <v>170</v>
      </c>
      <c r="M3101" s="3">
        <f t="shared" si="435"/>
        <v>0</v>
      </c>
      <c r="N3101" s="3">
        <f t="shared" si="436"/>
        <v>0</v>
      </c>
      <c r="O3101" s="3">
        <f>IF(H3101="Reg", MIN(Inputs!$B$2, I3101*Inputs!$B$10, (Inputs!$B$8-I3101)/Inputs!$B$9), 0)</f>
        <v>0</v>
      </c>
      <c r="P3101" s="3">
        <f t="shared" si="437"/>
        <v>0</v>
      </c>
      <c r="Q3101" s="3">
        <f t="shared" si="438"/>
        <v>0</v>
      </c>
      <c r="R3101" s="3">
        <f>I3101 + M3101*Inputs!$B$9 - N3101/Inputs!$B$10</f>
        <v>340</v>
      </c>
    </row>
    <row r="3102" spans="1:18" x14ac:dyDescent="0.3">
      <c r="A3102" s="4">
        <v>46152.166666666657</v>
      </c>
      <c r="B3102" s="3">
        <v>27.639999999999997</v>
      </c>
      <c r="C3102" s="3">
        <v>0.06</v>
      </c>
      <c r="D3102" s="3">
        <f t="shared" si="432"/>
        <v>43.348645833333336</v>
      </c>
      <c r="E3102" s="3">
        <f>MAX(B3102 - D3102/Inputs!$B$5, 0)</f>
        <v>0</v>
      </c>
      <c r="F3102" s="3">
        <f>MAX(D3102*Inputs!$B$5 - B3102, 0)</f>
        <v>10.506808333333336</v>
      </c>
      <c r="G3102" s="3">
        <f t="shared" si="433"/>
        <v>0.06</v>
      </c>
      <c r="H3102" t="str">
        <f t="shared" si="434"/>
        <v>Charge</v>
      </c>
      <c r="I3102" s="3">
        <f t="shared" si="439"/>
        <v>340</v>
      </c>
      <c r="J3102" s="3">
        <f t="shared" si="440"/>
        <v>0</v>
      </c>
      <c r="K3102" s="3">
        <f>MIN(Inputs!$B$2, (Inputs!$B$8 - I3102)/Inputs!$B$9)</f>
        <v>0</v>
      </c>
      <c r="L3102" s="3">
        <f>MAX(MIN(Inputs!$B$2, I3102*Inputs!$B$10, Inputs!$B$8*Inputs!$B$4 - J3102), 0)</f>
        <v>170</v>
      </c>
      <c r="M3102" s="3">
        <f t="shared" si="435"/>
        <v>0</v>
      </c>
      <c r="N3102" s="3">
        <f t="shared" si="436"/>
        <v>0</v>
      </c>
      <c r="O3102" s="3">
        <f>IF(H3102="Reg", MIN(Inputs!$B$2, I3102*Inputs!$B$10, (Inputs!$B$8-I3102)/Inputs!$B$9), 0)</f>
        <v>0</v>
      </c>
      <c r="P3102" s="3">
        <f t="shared" si="437"/>
        <v>0</v>
      </c>
      <c r="Q3102" s="3">
        <f t="shared" si="438"/>
        <v>0</v>
      </c>
      <c r="R3102" s="3">
        <f>I3102 + M3102*Inputs!$B$9 - N3102/Inputs!$B$10</f>
        <v>340</v>
      </c>
    </row>
    <row r="3103" spans="1:18" x14ac:dyDescent="0.3">
      <c r="A3103" s="4">
        <v>46152.208333333343</v>
      </c>
      <c r="B3103" s="3">
        <v>27.669999999999998</v>
      </c>
      <c r="C3103" s="3">
        <v>0.1</v>
      </c>
      <c r="D3103" s="3">
        <f t="shared" si="432"/>
        <v>43.348645833333336</v>
      </c>
      <c r="E3103" s="3">
        <f>MAX(B3103 - D3103/Inputs!$B$5, 0)</f>
        <v>0</v>
      </c>
      <c r="F3103" s="3">
        <f>MAX(D3103*Inputs!$B$5 - B3103, 0)</f>
        <v>10.476808333333334</v>
      </c>
      <c r="G3103" s="3">
        <f t="shared" si="433"/>
        <v>0.1</v>
      </c>
      <c r="H3103" t="str">
        <f t="shared" si="434"/>
        <v>Charge</v>
      </c>
      <c r="I3103" s="3">
        <f t="shared" si="439"/>
        <v>340</v>
      </c>
      <c r="J3103" s="3">
        <f t="shared" si="440"/>
        <v>0</v>
      </c>
      <c r="K3103" s="3">
        <f>MIN(Inputs!$B$2, (Inputs!$B$8 - I3103)/Inputs!$B$9)</f>
        <v>0</v>
      </c>
      <c r="L3103" s="3">
        <f>MAX(MIN(Inputs!$B$2, I3103*Inputs!$B$10, Inputs!$B$8*Inputs!$B$4 - J3103), 0)</f>
        <v>170</v>
      </c>
      <c r="M3103" s="3">
        <f t="shared" si="435"/>
        <v>0</v>
      </c>
      <c r="N3103" s="3">
        <f t="shared" si="436"/>
        <v>0</v>
      </c>
      <c r="O3103" s="3">
        <f>IF(H3103="Reg", MIN(Inputs!$B$2, I3103*Inputs!$B$10, (Inputs!$B$8-I3103)/Inputs!$B$9), 0)</f>
        <v>0</v>
      </c>
      <c r="P3103" s="3">
        <f t="shared" si="437"/>
        <v>0</v>
      </c>
      <c r="Q3103" s="3">
        <f t="shared" si="438"/>
        <v>0</v>
      </c>
      <c r="R3103" s="3">
        <f>I3103 + M3103*Inputs!$B$9 - N3103/Inputs!$B$10</f>
        <v>340</v>
      </c>
    </row>
    <row r="3104" spans="1:18" x14ac:dyDescent="0.3">
      <c r="A3104" s="4">
        <v>46152.25</v>
      </c>
      <c r="B3104" s="3">
        <v>27.427500000000002</v>
      </c>
      <c r="C3104" s="3">
        <v>3.98</v>
      </c>
      <c r="D3104" s="3">
        <f t="shared" si="432"/>
        <v>43.348645833333336</v>
      </c>
      <c r="E3104" s="3">
        <f>MAX(B3104 - D3104/Inputs!$B$5, 0)</f>
        <v>0</v>
      </c>
      <c r="F3104" s="3">
        <f>MAX(D3104*Inputs!$B$5 - B3104, 0)</f>
        <v>10.719308333333331</v>
      </c>
      <c r="G3104" s="3">
        <f t="shared" si="433"/>
        <v>3.98</v>
      </c>
      <c r="H3104" t="str">
        <f t="shared" si="434"/>
        <v>Charge</v>
      </c>
      <c r="I3104" s="3">
        <f t="shared" si="439"/>
        <v>340</v>
      </c>
      <c r="J3104" s="3">
        <f t="shared" si="440"/>
        <v>0</v>
      </c>
      <c r="K3104" s="3">
        <f>MIN(Inputs!$B$2, (Inputs!$B$8 - I3104)/Inputs!$B$9)</f>
        <v>0</v>
      </c>
      <c r="L3104" s="3">
        <f>MAX(MIN(Inputs!$B$2, I3104*Inputs!$B$10, Inputs!$B$8*Inputs!$B$4 - J3104), 0)</f>
        <v>170</v>
      </c>
      <c r="M3104" s="3">
        <f t="shared" si="435"/>
        <v>0</v>
      </c>
      <c r="N3104" s="3">
        <f t="shared" si="436"/>
        <v>0</v>
      </c>
      <c r="O3104" s="3">
        <f>IF(H3104="Reg", MIN(Inputs!$B$2, I3104*Inputs!$B$10, (Inputs!$B$8-I3104)/Inputs!$B$9), 0)</f>
        <v>0</v>
      </c>
      <c r="P3104" s="3">
        <f t="shared" si="437"/>
        <v>0</v>
      </c>
      <c r="Q3104" s="3">
        <f t="shared" si="438"/>
        <v>0</v>
      </c>
      <c r="R3104" s="3">
        <f>I3104 + M3104*Inputs!$B$9 - N3104/Inputs!$B$10</f>
        <v>340</v>
      </c>
    </row>
    <row r="3105" spans="1:18" x14ac:dyDescent="0.3">
      <c r="A3105" s="4">
        <v>46152.291666666657</v>
      </c>
      <c r="B3105" s="3">
        <v>27.3</v>
      </c>
      <c r="C3105" s="3">
        <v>4.7</v>
      </c>
      <c r="D3105" s="3">
        <f t="shared" si="432"/>
        <v>43.348645833333336</v>
      </c>
      <c r="E3105" s="3">
        <f>MAX(B3105 - D3105/Inputs!$B$5, 0)</f>
        <v>0</v>
      </c>
      <c r="F3105" s="3">
        <f>MAX(D3105*Inputs!$B$5 - B3105, 0)</f>
        <v>10.846808333333332</v>
      </c>
      <c r="G3105" s="3">
        <f t="shared" si="433"/>
        <v>4.7</v>
      </c>
      <c r="H3105" t="str">
        <f t="shared" si="434"/>
        <v>Charge</v>
      </c>
      <c r="I3105" s="3">
        <f t="shared" si="439"/>
        <v>340</v>
      </c>
      <c r="J3105" s="3">
        <f t="shared" si="440"/>
        <v>0</v>
      </c>
      <c r="K3105" s="3">
        <f>MIN(Inputs!$B$2, (Inputs!$B$8 - I3105)/Inputs!$B$9)</f>
        <v>0</v>
      </c>
      <c r="L3105" s="3">
        <f>MAX(MIN(Inputs!$B$2, I3105*Inputs!$B$10, Inputs!$B$8*Inputs!$B$4 - J3105), 0)</f>
        <v>170</v>
      </c>
      <c r="M3105" s="3">
        <f t="shared" si="435"/>
        <v>0</v>
      </c>
      <c r="N3105" s="3">
        <f t="shared" si="436"/>
        <v>0</v>
      </c>
      <c r="O3105" s="3">
        <f>IF(H3105="Reg", MIN(Inputs!$B$2, I3105*Inputs!$B$10, (Inputs!$B$8-I3105)/Inputs!$B$9), 0)</f>
        <v>0</v>
      </c>
      <c r="P3105" s="3">
        <f t="shared" si="437"/>
        <v>0</v>
      </c>
      <c r="Q3105" s="3">
        <f t="shared" si="438"/>
        <v>0</v>
      </c>
      <c r="R3105" s="3">
        <f>I3105 + M3105*Inputs!$B$9 - N3105/Inputs!$B$10</f>
        <v>340</v>
      </c>
    </row>
    <row r="3106" spans="1:18" x14ac:dyDescent="0.3">
      <c r="A3106" s="4">
        <v>46152.333333333343</v>
      </c>
      <c r="B3106" s="3">
        <v>22.512500000000003</v>
      </c>
      <c r="C3106" s="3">
        <v>2.0499999999999998</v>
      </c>
      <c r="D3106" s="3">
        <f t="shared" si="432"/>
        <v>43.348645833333336</v>
      </c>
      <c r="E3106" s="3">
        <f>MAX(B3106 - D3106/Inputs!$B$5, 0)</f>
        <v>0</v>
      </c>
      <c r="F3106" s="3">
        <f>MAX(D3106*Inputs!$B$5 - B3106, 0)</f>
        <v>15.63430833333333</v>
      </c>
      <c r="G3106" s="3">
        <f t="shared" si="433"/>
        <v>2.0499999999999998</v>
      </c>
      <c r="H3106" t="str">
        <f t="shared" si="434"/>
        <v>Charge</v>
      </c>
      <c r="I3106" s="3">
        <f t="shared" si="439"/>
        <v>340</v>
      </c>
      <c r="J3106" s="3">
        <f t="shared" si="440"/>
        <v>0</v>
      </c>
      <c r="K3106" s="3">
        <f>MIN(Inputs!$B$2, (Inputs!$B$8 - I3106)/Inputs!$B$9)</f>
        <v>0</v>
      </c>
      <c r="L3106" s="3">
        <f>MAX(MIN(Inputs!$B$2, I3106*Inputs!$B$10, Inputs!$B$8*Inputs!$B$4 - J3106), 0)</f>
        <v>170</v>
      </c>
      <c r="M3106" s="3">
        <f t="shared" si="435"/>
        <v>0</v>
      </c>
      <c r="N3106" s="3">
        <f t="shared" si="436"/>
        <v>0</v>
      </c>
      <c r="O3106" s="3">
        <f>IF(H3106="Reg", MIN(Inputs!$B$2, I3106*Inputs!$B$10, (Inputs!$B$8-I3106)/Inputs!$B$9), 0)</f>
        <v>0</v>
      </c>
      <c r="P3106" s="3">
        <f t="shared" si="437"/>
        <v>0</v>
      </c>
      <c r="Q3106" s="3">
        <f t="shared" si="438"/>
        <v>0</v>
      </c>
      <c r="R3106" s="3">
        <f>I3106 + M3106*Inputs!$B$9 - N3106/Inputs!$B$10</f>
        <v>340</v>
      </c>
    </row>
    <row r="3107" spans="1:18" x14ac:dyDescent="0.3">
      <c r="A3107" s="4">
        <v>46152.375</v>
      </c>
      <c r="B3107" s="3">
        <v>18.102499999999999</v>
      </c>
      <c r="C3107" s="3">
        <v>1.51</v>
      </c>
      <c r="D3107" s="3">
        <f t="shared" si="432"/>
        <v>43.348645833333336</v>
      </c>
      <c r="E3107" s="3">
        <f>MAX(B3107 - D3107/Inputs!$B$5, 0)</f>
        <v>0</v>
      </c>
      <c r="F3107" s="3">
        <f>MAX(D3107*Inputs!$B$5 - B3107, 0)</f>
        <v>20.044308333333333</v>
      </c>
      <c r="G3107" s="3">
        <f t="shared" si="433"/>
        <v>1.51</v>
      </c>
      <c r="H3107" t="str">
        <f t="shared" si="434"/>
        <v>Charge</v>
      </c>
      <c r="I3107" s="3">
        <f t="shared" si="439"/>
        <v>340</v>
      </c>
      <c r="J3107" s="3">
        <f t="shared" si="440"/>
        <v>0</v>
      </c>
      <c r="K3107" s="3">
        <f>MIN(Inputs!$B$2, (Inputs!$B$8 - I3107)/Inputs!$B$9)</f>
        <v>0</v>
      </c>
      <c r="L3107" s="3">
        <f>MAX(MIN(Inputs!$B$2, I3107*Inputs!$B$10, Inputs!$B$8*Inputs!$B$4 - J3107), 0)</f>
        <v>170</v>
      </c>
      <c r="M3107" s="3">
        <f t="shared" si="435"/>
        <v>0</v>
      </c>
      <c r="N3107" s="3">
        <f t="shared" si="436"/>
        <v>0</v>
      </c>
      <c r="O3107" s="3">
        <f>IF(H3107="Reg", MIN(Inputs!$B$2, I3107*Inputs!$B$10, (Inputs!$B$8-I3107)/Inputs!$B$9), 0)</f>
        <v>0</v>
      </c>
      <c r="P3107" s="3">
        <f t="shared" si="437"/>
        <v>0</v>
      </c>
      <c r="Q3107" s="3">
        <f t="shared" si="438"/>
        <v>0</v>
      </c>
      <c r="R3107" s="3">
        <f>I3107 + M3107*Inputs!$B$9 - N3107/Inputs!$B$10</f>
        <v>340</v>
      </c>
    </row>
    <row r="3108" spans="1:18" x14ac:dyDescent="0.3">
      <c r="A3108" s="4">
        <v>46152.416666666657</v>
      </c>
      <c r="B3108" s="3">
        <v>17.115000000000002</v>
      </c>
      <c r="C3108" s="3">
        <v>1.02</v>
      </c>
      <c r="D3108" s="3">
        <f t="shared" si="432"/>
        <v>43.348645833333336</v>
      </c>
      <c r="E3108" s="3">
        <f>MAX(B3108 - D3108/Inputs!$B$5, 0)</f>
        <v>0</v>
      </c>
      <c r="F3108" s="3">
        <f>MAX(D3108*Inputs!$B$5 - B3108, 0)</f>
        <v>21.031808333333331</v>
      </c>
      <c r="G3108" s="3">
        <f t="shared" si="433"/>
        <v>1.02</v>
      </c>
      <c r="H3108" t="str">
        <f t="shared" si="434"/>
        <v>Charge</v>
      </c>
      <c r="I3108" s="3">
        <f t="shared" si="439"/>
        <v>340</v>
      </c>
      <c r="J3108" s="3">
        <f t="shared" si="440"/>
        <v>0</v>
      </c>
      <c r="K3108" s="3">
        <f>MIN(Inputs!$B$2, (Inputs!$B$8 - I3108)/Inputs!$B$9)</f>
        <v>0</v>
      </c>
      <c r="L3108" s="3">
        <f>MAX(MIN(Inputs!$B$2, I3108*Inputs!$B$10, Inputs!$B$8*Inputs!$B$4 - J3108), 0)</f>
        <v>170</v>
      </c>
      <c r="M3108" s="3">
        <f t="shared" si="435"/>
        <v>0</v>
      </c>
      <c r="N3108" s="3">
        <f t="shared" si="436"/>
        <v>0</v>
      </c>
      <c r="O3108" s="3">
        <f>IF(H3108="Reg", MIN(Inputs!$B$2, I3108*Inputs!$B$10, (Inputs!$B$8-I3108)/Inputs!$B$9), 0)</f>
        <v>0</v>
      </c>
      <c r="P3108" s="3">
        <f t="shared" si="437"/>
        <v>0</v>
      </c>
      <c r="Q3108" s="3">
        <f t="shared" si="438"/>
        <v>0</v>
      </c>
      <c r="R3108" s="3">
        <f>I3108 + M3108*Inputs!$B$9 - N3108/Inputs!$B$10</f>
        <v>340</v>
      </c>
    </row>
    <row r="3109" spans="1:18" x14ac:dyDescent="0.3">
      <c r="A3109" s="4">
        <v>46152.458333333343</v>
      </c>
      <c r="B3109" s="3">
        <v>17.260000000000002</v>
      </c>
      <c r="C3109" s="3">
        <v>1</v>
      </c>
      <c r="D3109" s="3">
        <f t="shared" si="432"/>
        <v>43.348645833333336</v>
      </c>
      <c r="E3109" s="3">
        <f>MAX(B3109 - D3109/Inputs!$B$5, 0)</f>
        <v>0</v>
      </c>
      <c r="F3109" s="3">
        <f>MAX(D3109*Inputs!$B$5 - B3109, 0)</f>
        <v>20.886808333333331</v>
      </c>
      <c r="G3109" s="3">
        <f t="shared" si="433"/>
        <v>1</v>
      </c>
      <c r="H3109" t="str">
        <f t="shared" si="434"/>
        <v>Charge</v>
      </c>
      <c r="I3109" s="3">
        <f t="shared" si="439"/>
        <v>340</v>
      </c>
      <c r="J3109" s="3">
        <f t="shared" si="440"/>
        <v>0</v>
      </c>
      <c r="K3109" s="3">
        <f>MIN(Inputs!$B$2, (Inputs!$B$8 - I3109)/Inputs!$B$9)</f>
        <v>0</v>
      </c>
      <c r="L3109" s="3">
        <f>MAX(MIN(Inputs!$B$2, I3109*Inputs!$B$10, Inputs!$B$8*Inputs!$B$4 - J3109), 0)</f>
        <v>170</v>
      </c>
      <c r="M3109" s="3">
        <f t="shared" si="435"/>
        <v>0</v>
      </c>
      <c r="N3109" s="3">
        <f t="shared" si="436"/>
        <v>0</v>
      </c>
      <c r="O3109" s="3">
        <f>IF(H3109="Reg", MIN(Inputs!$B$2, I3109*Inputs!$B$10, (Inputs!$B$8-I3109)/Inputs!$B$9), 0)</f>
        <v>0</v>
      </c>
      <c r="P3109" s="3">
        <f t="shared" si="437"/>
        <v>0</v>
      </c>
      <c r="Q3109" s="3">
        <f t="shared" si="438"/>
        <v>0</v>
      </c>
      <c r="R3109" s="3">
        <f>I3109 + M3109*Inputs!$B$9 - N3109/Inputs!$B$10</f>
        <v>340</v>
      </c>
    </row>
    <row r="3110" spans="1:18" x14ac:dyDescent="0.3">
      <c r="A3110" s="4">
        <v>46152.5</v>
      </c>
      <c r="B3110" s="3">
        <v>20.844999999999999</v>
      </c>
      <c r="C3110" s="3">
        <v>1</v>
      </c>
      <c r="D3110" s="3">
        <f t="shared" si="432"/>
        <v>43.348645833333336</v>
      </c>
      <c r="E3110" s="3">
        <f>MAX(B3110 - D3110/Inputs!$B$5, 0)</f>
        <v>0</v>
      </c>
      <c r="F3110" s="3">
        <f>MAX(D3110*Inputs!$B$5 - B3110, 0)</f>
        <v>17.301808333333334</v>
      </c>
      <c r="G3110" s="3">
        <f t="shared" si="433"/>
        <v>1</v>
      </c>
      <c r="H3110" t="str">
        <f t="shared" si="434"/>
        <v>Charge</v>
      </c>
      <c r="I3110" s="3">
        <f t="shared" si="439"/>
        <v>340</v>
      </c>
      <c r="J3110" s="3">
        <f t="shared" si="440"/>
        <v>0</v>
      </c>
      <c r="K3110" s="3">
        <f>MIN(Inputs!$B$2, (Inputs!$B$8 - I3110)/Inputs!$B$9)</f>
        <v>0</v>
      </c>
      <c r="L3110" s="3">
        <f>MAX(MIN(Inputs!$B$2, I3110*Inputs!$B$10, Inputs!$B$8*Inputs!$B$4 - J3110), 0)</f>
        <v>170</v>
      </c>
      <c r="M3110" s="3">
        <f t="shared" si="435"/>
        <v>0</v>
      </c>
      <c r="N3110" s="3">
        <f t="shared" si="436"/>
        <v>0</v>
      </c>
      <c r="O3110" s="3">
        <f>IF(H3110="Reg", MIN(Inputs!$B$2, I3110*Inputs!$B$10, (Inputs!$B$8-I3110)/Inputs!$B$9), 0)</f>
        <v>0</v>
      </c>
      <c r="P3110" s="3">
        <f t="shared" si="437"/>
        <v>0</v>
      </c>
      <c r="Q3110" s="3">
        <f t="shared" si="438"/>
        <v>0</v>
      </c>
      <c r="R3110" s="3">
        <f>I3110 + M3110*Inputs!$B$9 - N3110/Inputs!$B$10</f>
        <v>340</v>
      </c>
    </row>
    <row r="3111" spans="1:18" x14ac:dyDescent="0.3">
      <c r="A3111" s="4">
        <v>46152.541666666657</v>
      </c>
      <c r="B3111" s="3">
        <v>30.250000000000004</v>
      </c>
      <c r="C3111" s="3">
        <v>1.06</v>
      </c>
      <c r="D3111" s="3">
        <f t="shared" si="432"/>
        <v>43.348645833333336</v>
      </c>
      <c r="E3111" s="3">
        <f>MAX(B3111 - D3111/Inputs!$B$5, 0)</f>
        <v>0</v>
      </c>
      <c r="F3111" s="3">
        <f>MAX(D3111*Inputs!$B$5 - B3111, 0)</f>
        <v>7.896808333333329</v>
      </c>
      <c r="G3111" s="3">
        <f t="shared" si="433"/>
        <v>1.06</v>
      </c>
      <c r="H3111" t="str">
        <f t="shared" si="434"/>
        <v>Charge</v>
      </c>
      <c r="I3111" s="3">
        <f t="shared" si="439"/>
        <v>340</v>
      </c>
      <c r="J3111" s="3">
        <f t="shared" si="440"/>
        <v>0</v>
      </c>
      <c r="K3111" s="3">
        <f>MIN(Inputs!$B$2, (Inputs!$B$8 - I3111)/Inputs!$B$9)</f>
        <v>0</v>
      </c>
      <c r="L3111" s="3">
        <f>MAX(MIN(Inputs!$B$2, I3111*Inputs!$B$10, Inputs!$B$8*Inputs!$B$4 - J3111), 0)</f>
        <v>170</v>
      </c>
      <c r="M3111" s="3">
        <f t="shared" si="435"/>
        <v>0</v>
      </c>
      <c r="N3111" s="3">
        <f t="shared" si="436"/>
        <v>0</v>
      </c>
      <c r="O3111" s="3">
        <f>IF(H3111="Reg", MIN(Inputs!$B$2, I3111*Inputs!$B$10, (Inputs!$B$8-I3111)/Inputs!$B$9), 0)</f>
        <v>0</v>
      </c>
      <c r="P3111" s="3">
        <f t="shared" si="437"/>
        <v>0</v>
      </c>
      <c r="Q3111" s="3">
        <f t="shared" si="438"/>
        <v>0</v>
      </c>
      <c r="R3111" s="3">
        <f>I3111 + M3111*Inputs!$B$9 - N3111/Inputs!$B$10</f>
        <v>340</v>
      </c>
    </row>
    <row r="3112" spans="1:18" x14ac:dyDescent="0.3">
      <c r="A3112" s="4">
        <v>46152.583333333343</v>
      </c>
      <c r="B3112" s="3">
        <v>35.630000000000003</v>
      </c>
      <c r="C3112" s="3">
        <v>1.1599999999999999</v>
      </c>
      <c r="D3112" s="3">
        <f t="shared" si="432"/>
        <v>43.348645833333336</v>
      </c>
      <c r="E3112" s="3">
        <f>MAX(B3112 - D3112/Inputs!$B$5, 0)</f>
        <v>0</v>
      </c>
      <c r="F3112" s="3">
        <f>MAX(D3112*Inputs!$B$5 - B3112, 0)</f>
        <v>2.51680833333333</v>
      </c>
      <c r="G3112" s="3">
        <f t="shared" si="433"/>
        <v>1.1599999999999999</v>
      </c>
      <c r="H3112" t="str">
        <f t="shared" si="434"/>
        <v>Charge</v>
      </c>
      <c r="I3112" s="3">
        <f t="shared" si="439"/>
        <v>340</v>
      </c>
      <c r="J3112" s="3">
        <f t="shared" si="440"/>
        <v>0</v>
      </c>
      <c r="K3112" s="3">
        <f>MIN(Inputs!$B$2, (Inputs!$B$8 - I3112)/Inputs!$B$9)</f>
        <v>0</v>
      </c>
      <c r="L3112" s="3">
        <f>MAX(MIN(Inputs!$B$2, I3112*Inputs!$B$10, Inputs!$B$8*Inputs!$B$4 - J3112), 0)</f>
        <v>170</v>
      </c>
      <c r="M3112" s="3">
        <f t="shared" si="435"/>
        <v>0</v>
      </c>
      <c r="N3112" s="3">
        <f t="shared" si="436"/>
        <v>0</v>
      </c>
      <c r="O3112" s="3">
        <f>IF(H3112="Reg", MIN(Inputs!$B$2, I3112*Inputs!$B$10, (Inputs!$B$8-I3112)/Inputs!$B$9), 0)</f>
        <v>0</v>
      </c>
      <c r="P3112" s="3">
        <f t="shared" si="437"/>
        <v>0</v>
      </c>
      <c r="Q3112" s="3">
        <f t="shared" si="438"/>
        <v>0</v>
      </c>
      <c r="R3112" s="3">
        <f>I3112 + M3112*Inputs!$B$9 - N3112/Inputs!$B$10</f>
        <v>340</v>
      </c>
    </row>
    <row r="3113" spans="1:18" x14ac:dyDescent="0.3">
      <c r="A3113" s="4">
        <v>46152.625</v>
      </c>
      <c r="B3113" s="3">
        <v>38.252499999999998</v>
      </c>
      <c r="C3113" s="3">
        <v>1.5</v>
      </c>
      <c r="D3113" s="3">
        <f t="shared" si="432"/>
        <v>43.348645833333336</v>
      </c>
      <c r="E3113" s="3">
        <f>MAX(B3113 - D3113/Inputs!$B$5, 0)</f>
        <v>0</v>
      </c>
      <c r="F3113" s="3">
        <f>MAX(D3113*Inputs!$B$5 - B3113, 0)</f>
        <v>0</v>
      </c>
      <c r="G3113" s="3">
        <f t="shared" si="433"/>
        <v>1.5</v>
      </c>
      <c r="H3113" t="str">
        <f t="shared" si="434"/>
        <v>Reg</v>
      </c>
      <c r="I3113" s="3">
        <f t="shared" si="439"/>
        <v>340</v>
      </c>
      <c r="J3113" s="3">
        <f t="shared" si="440"/>
        <v>0</v>
      </c>
      <c r="K3113" s="3">
        <f>MIN(Inputs!$B$2, (Inputs!$B$8 - I3113)/Inputs!$B$9)</f>
        <v>0</v>
      </c>
      <c r="L3113" s="3">
        <f>MAX(MIN(Inputs!$B$2, I3113*Inputs!$B$10, Inputs!$B$8*Inputs!$B$4 - J3113), 0)</f>
        <v>170</v>
      </c>
      <c r="M3113" s="3">
        <f t="shared" si="435"/>
        <v>0</v>
      </c>
      <c r="N3113" s="3">
        <f t="shared" si="436"/>
        <v>0</v>
      </c>
      <c r="O3113" s="3">
        <f>IF(H3113="Reg", MIN(Inputs!$B$2, I3113*Inputs!$B$10, (Inputs!$B$8-I3113)/Inputs!$B$9), 0)</f>
        <v>0</v>
      </c>
      <c r="P3113" s="3">
        <f t="shared" si="437"/>
        <v>0</v>
      </c>
      <c r="Q3113" s="3">
        <f t="shared" si="438"/>
        <v>0</v>
      </c>
      <c r="R3113" s="3">
        <f>I3113 + M3113*Inputs!$B$9 - N3113/Inputs!$B$10</f>
        <v>340</v>
      </c>
    </row>
    <row r="3114" spans="1:18" x14ac:dyDescent="0.3">
      <c r="A3114" s="4">
        <v>46152.666666666657</v>
      </c>
      <c r="B3114" s="3">
        <v>40.35</v>
      </c>
      <c r="C3114" s="3">
        <v>1.5</v>
      </c>
      <c r="D3114" s="3">
        <f t="shared" si="432"/>
        <v>43.348645833333336</v>
      </c>
      <c r="E3114" s="3">
        <f>MAX(B3114 - D3114/Inputs!$B$5, 0)</f>
        <v>0</v>
      </c>
      <c r="F3114" s="3">
        <f>MAX(D3114*Inputs!$B$5 - B3114, 0)</f>
        <v>0</v>
      </c>
      <c r="G3114" s="3">
        <f t="shared" si="433"/>
        <v>1.5</v>
      </c>
      <c r="H3114" t="str">
        <f t="shared" si="434"/>
        <v>Reg</v>
      </c>
      <c r="I3114" s="3">
        <f t="shared" si="439"/>
        <v>340</v>
      </c>
      <c r="J3114" s="3">
        <f t="shared" si="440"/>
        <v>0</v>
      </c>
      <c r="K3114" s="3">
        <f>MIN(Inputs!$B$2, (Inputs!$B$8 - I3114)/Inputs!$B$9)</f>
        <v>0</v>
      </c>
      <c r="L3114" s="3">
        <f>MAX(MIN(Inputs!$B$2, I3114*Inputs!$B$10, Inputs!$B$8*Inputs!$B$4 - J3114), 0)</f>
        <v>170</v>
      </c>
      <c r="M3114" s="3">
        <f t="shared" si="435"/>
        <v>0</v>
      </c>
      <c r="N3114" s="3">
        <f t="shared" si="436"/>
        <v>0</v>
      </c>
      <c r="O3114" s="3">
        <f>IF(H3114="Reg", MIN(Inputs!$B$2, I3114*Inputs!$B$10, (Inputs!$B$8-I3114)/Inputs!$B$9), 0)</f>
        <v>0</v>
      </c>
      <c r="P3114" s="3">
        <f t="shared" si="437"/>
        <v>0</v>
      </c>
      <c r="Q3114" s="3">
        <f t="shared" si="438"/>
        <v>0</v>
      </c>
      <c r="R3114" s="3">
        <f>I3114 + M3114*Inputs!$B$9 - N3114/Inputs!$B$10</f>
        <v>340</v>
      </c>
    </row>
    <row r="3115" spans="1:18" x14ac:dyDescent="0.3">
      <c r="A3115" s="4">
        <v>46152.708333333343</v>
      </c>
      <c r="B3115" s="3">
        <v>45.3675</v>
      </c>
      <c r="C3115" s="3">
        <v>1</v>
      </c>
      <c r="D3115" s="3">
        <f t="shared" si="432"/>
        <v>43.348645833333336</v>
      </c>
      <c r="E3115" s="3">
        <f>MAX(B3115 - D3115/Inputs!$B$5, 0)</f>
        <v>0</v>
      </c>
      <c r="F3115" s="3">
        <f>MAX(D3115*Inputs!$B$5 - B3115, 0)</f>
        <v>0</v>
      </c>
      <c r="G3115" s="3">
        <f t="shared" si="433"/>
        <v>1</v>
      </c>
      <c r="H3115" t="str">
        <f t="shared" si="434"/>
        <v>Reg</v>
      </c>
      <c r="I3115" s="3">
        <f t="shared" si="439"/>
        <v>340</v>
      </c>
      <c r="J3115" s="3">
        <f t="shared" si="440"/>
        <v>0</v>
      </c>
      <c r="K3115" s="3">
        <f>MIN(Inputs!$B$2, (Inputs!$B$8 - I3115)/Inputs!$B$9)</f>
        <v>0</v>
      </c>
      <c r="L3115" s="3">
        <f>MAX(MIN(Inputs!$B$2, I3115*Inputs!$B$10, Inputs!$B$8*Inputs!$B$4 - J3115), 0)</f>
        <v>170</v>
      </c>
      <c r="M3115" s="3">
        <f t="shared" si="435"/>
        <v>0</v>
      </c>
      <c r="N3115" s="3">
        <f t="shared" si="436"/>
        <v>0</v>
      </c>
      <c r="O3115" s="3">
        <f>IF(H3115="Reg", MIN(Inputs!$B$2, I3115*Inputs!$B$10, (Inputs!$B$8-I3115)/Inputs!$B$9), 0)</f>
        <v>0</v>
      </c>
      <c r="P3115" s="3">
        <f t="shared" si="437"/>
        <v>0</v>
      </c>
      <c r="Q3115" s="3">
        <f t="shared" si="438"/>
        <v>0</v>
      </c>
      <c r="R3115" s="3">
        <f>I3115 + M3115*Inputs!$B$9 - N3115/Inputs!$B$10</f>
        <v>340</v>
      </c>
    </row>
    <row r="3116" spans="1:18" x14ac:dyDescent="0.3">
      <c r="A3116" s="4">
        <v>46152.75</v>
      </c>
      <c r="B3116" s="3">
        <v>37.114999999999995</v>
      </c>
      <c r="C3116" s="3">
        <v>1.32</v>
      </c>
      <c r="D3116" s="3">
        <f t="shared" si="432"/>
        <v>43.348645833333336</v>
      </c>
      <c r="E3116" s="3">
        <f>MAX(B3116 - D3116/Inputs!$B$5, 0)</f>
        <v>0</v>
      </c>
      <c r="F3116" s="3">
        <f>MAX(D3116*Inputs!$B$5 - B3116, 0)</f>
        <v>1.0318083333333377</v>
      </c>
      <c r="G3116" s="3">
        <f t="shared" si="433"/>
        <v>1.32</v>
      </c>
      <c r="H3116" t="str">
        <f t="shared" si="434"/>
        <v>Reg</v>
      </c>
      <c r="I3116" s="3">
        <f t="shared" si="439"/>
        <v>340</v>
      </c>
      <c r="J3116" s="3">
        <f t="shared" si="440"/>
        <v>0</v>
      </c>
      <c r="K3116" s="3">
        <f>MIN(Inputs!$B$2, (Inputs!$B$8 - I3116)/Inputs!$B$9)</f>
        <v>0</v>
      </c>
      <c r="L3116" s="3">
        <f>MAX(MIN(Inputs!$B$2, I3116*Inputs!$B$10, Inputs!$B$8*Inputs!$B$4 - J3116), 0)</f>
        <v>170</v>
      </c>
      <c r="M3116" s="3">
        <f t="shared" si="435"/>
        <v>0</v>
      </c>
      <c r="N3116" s="3">
        <f t="shared" si="436"/>
        <v>0</v>
      </c>
      <c r="O3116" s="3">
        <f>IF(H3116="Reg", MIN(Inputs!$B$2, I3116*Inputs!$B$10, (Inputs!$B$8-I3116)/Inputs!$B$9), 0)</f>
        <v>0</v>
      </c>
      <c r="P3116" s="3">
        <f t="shared" si="437"/>
        <v>0</v>
      </c>
      <c r="Q3116" s="3">
        <f t="shared" si="438"/>
        <v>0</v>
      </c>
      <c r="R3116" s="3">
        <f>I3116 + M3116*Inputs!$B$9 - N3116/Inputs!$B$10</f>
        <v>340</v>
      </c>
    </row>
    <row r="3117" spans="1:18" x14ac:dyDescent="0.3">
      <c r="A3117" s="4">
        <v>46152.791666666657</v>
      </c>
      <c r="B3117" s="3">
        <v>128.04250000000002</v>
      </c>
      <c r="C3117" s="3">
        <v>17.5</v>
      </c>
      <c r="D3117" s="3">
        <f t="shared" si="432"/>
        <v>43.348645833333336</v>
      </c>
      <c r="E3117" s="3">
        <f>MAX(B3117 - D3117/Inputs!$B$5, 0)</f>
        <v>78.782675189393956</v>
      </c>
      <c r="F3117" s="3">
        <f>MAX(D3117*Inputs!$B$5 - B3117, 0)</f>
        <v>0</v>
      </c>
      <c r="G3117" s="3">
        <f t="shared" si="433"/>
        <v>17.5</v>
      </c>
      <c r="H3117" t="str">
        <f t="shared" si="434"/>
        <v>Discharge</v>
      </c>
      <c r="I3117" s="3">
        <f t="shared" si="439"/>
        <v>340</v>
      </c>
      <c r="J3117" s="3">
        <f t="shared" si="440"/>
        <v>0</v>
      </c>
      <c r="K3117" s="3">
        <f>MIN(Inputs!$B$2, (Inputs!$B$8 - I3117)/Inputs!$B$9)</f>
        <v>0</v>
      </c>
      <c r="L3117" s="3">
        <f>MAX(MIN(Inputs!$B$2, I3117*Inputs!$B$10, Inputs!$B$8*Inputs!$B$4 - J3117), 0)</f>
        <v>170</v>
      </c>
      <c r="M3117" s="3">
        <f t="shared" si="435"/>
        <v>0</v>
      </c>
      <c r="N3117" s="3">
        <f t="shared" si="436"/>
        <v>170</v>
      </c>
      <c r="O3117" s="3">
        <f>IF(H3117="Reg", MIN(Inputs!$B$2, I3117*Inputs!$B$10, (Inputs!$B$8-I3117)/Inputs!$B$9), 0)</f>
        <v>0</v>
      </c>
      <c r="P3117" s="3">
        <f t="shared" si="437"/>
        <v>21767.225000000002</v>
      </c>
      <c r="Q3117" s="3">
        <f t="shared" si="438"/>
        <v>0</v>
      </c>
      <c r="R3117" s="3">
        <f>I3117 + M3117*Inputs!$B$9 - N3117/Inputs!$B$10</f>
        <v>158.77939109773115</v>
      </c>
    </row>
    <row r="3118" spans="1:18" x14ac:dyDescent="0.3">
      <c r="A3118" s="4">
        <v>46152.833333333343</v>
      </c>
      <c r="B3118" s="3">
        <v>110.40749999999998</v>
      </c>
      <c r="C3118" s="3">
        <v>17.5</v>
      </c>
      <c r="D3118" s="3">
        <f t="shared" si="432"/>
        <v>43.348645833333336</v>
      </c>
      <c r="E3118" s="3">
        <f>MAX(B3118 - D3118/Inputs!$B$5, 0)</f>
        <v>61.147675189393922</v>
      </c>
      <c r="F3118" s="3">
        <f>MAX(D3118*Inputs!$B$5 - B3118, 0)</f>
        <v>0</v>
      </c>
      <c r="G3118" s="3">
        <f t="shared" si="433"/>
        <v>17.5</v>
      </c>
      <c r="H3118" t="str">
        <f t="shared" si="434"/>
        <v>Discharge</v>
      </c>
      <c r="I3118" s="3">
        <f t="shared" si="439"/>
        <v>158.77939109773115</v>
      </c>
      <c r="J3118" s="3">
        <f t="shared" si="440"/>
        <v>170</v>
      </c>
      <c r="K3118" s="3">
        <f>MIN(Inputs!$B$2, (Inputs!$B$8 - I3118)/Inputs!$B$9)</f>
        <v>170</v>
      </c>
      <c r="L3118" s="3">
        <f>MAX(MIN(Inputs!$B$2, I3118*Inputs!$B$10, Inputs!$B$8*Inputs!$B$4 - J3118), 0)</f>
        <v>148.94827166799323</v>
      </c>
      <c r="M3118" s="3">
        <f t="shared" si="435"/>
        <v>0</v>
      </c>
      <c r="N3118" s="3">
        <f t="shared" si="436"/>
        <v>148.94827166799323</v>
      </c>
      <c r="O3118" s="3">
        <f>IF(H3118="Reg", MIN(Inputs!$B$2, I3118*Inputs!$B$10, (Inputs!$B$8-I3118)/Inputs!$B$9), 0)</f>
        <v>0</v>
      </c>
      <c r="P3118" s="3">
        <f t="shared" si="437"/>
        <v>16445.00630418396</v>
      </c>
      <c r="Q3118" s="3">
        <f t="shared" si="438"/>
        <v>0</v>
      </c>
      <c r="R3118" s="3">
        <f>I3118 + M3118*Inputs!$B$9 - N3118/Inputs!$B$10</f>
        <v>0</v>
      </c>
    </row>
    <row r="3119" spans="1:18" x14ac:dyDescent="0.3">
      <c r="A3119" s="4">
        <v>46152.875</v>
      </c>
      <c r="B3119" s="3">
        <v>129.80250000000001</v>
      </c>
      <c r="C3119" s="3">
        <v>0.19</v>
      </c>
      <c r="D3119" s="3">
        <f t="shared" si="432"/>
        <v>43.348645833333336</v>
      </c>
      <c r="E3119" s="3">
        <f>MAX(B3119 - D3119/Inputs!$B$5, 0)</f>
        <v>80.542675189393947</v>
      </c>
      <c r="F3119" s="3">
        <f>MAX(D3119*Inputs!$B$5 - B3119, 0)</f>
        <v>0</v>
      </c>
      <c r="G3119" s="3">
        <f t="shared" si="433"/>
        <v>0.19</v>
      </c>
      <c r="H3119" t="str">
        <f t="shared" si="434"/>
        <v>Discharge</v>
      </c>
      <c r="I3119" s="3">
        <f t="shared" si="439"/>
        <v>0</v>
      </c>
      <c r="J3119" s="3">
        <f t="shared" si="440"/>
        <v>318.94827166799325</v>
      </c>
      <c r="K3119" s="3">
        <f>MIN(Inputs!$B$2, (Inputs!$B$8 - I3119)/Inputs!$B$9)</f>
        <v>170</v>
      </c>
      <c r="L3119" s="3">
        <f>MAX(MIN(Inputs!$B$2, I3119*Inputs!$B$10, Inputs!$B$8*Inputs!$B$4 - J3119), 0)</f>
        <v>0</v>
      </c>
      <c r="M3119" s="3">
        <f t="shared" si="435"/>
        <v>0</v>
      </c>
      <c r="N3119" s="3">
        <f t="shared" si="436"/>
        <v>0</v>
      </c>
      <c r="O3119" s="3">
        <f>IF(H3119="Reg", MIN(Inputs!$B$2, I3119*Inputs!$B$10, (Inputs!$B$8-I3119)/Inputs!$B$9), 0)</f>
        <v>0</v>
      </c>
      <c r="P3119" s="3">
        <f t="shared" si="437"/>
        <v>0</v>
      </c>
      <c r="Q3119" s="3">
        <f t="shared" si="438"/>
        <v>0</v>
      </c>
      <c r="R3119" s="3">
        <f>I3119 + M3119*Inputs!$B$9 - N3119/Inputs!$B$10</f>
        <v>0</v>
      </c>
    </row>
    <row r="3120" spans="1:18" x14ac:dyDescent="0.3">
      <c r="A3120" s="4">
        <v>46152.916666666657</v>
      </c>
      <c r="B3120" s="3">
        <v>78.489999999999995</v>
      </c>
      <c r="C3120" s="3">
        <v>2.61</v>
      </c>
      <c r="D3120" s="3">
        <f t="shared" si="432"/>
        <v>43.348645833333336</v>
      </c>
      <c r="E3120" s="3">
        <f>MAX(B3120 - D3120/Inputs!$B$5, 0)</f>
        <v>29.230175189393933</v>
      </c>
      <c r="F3120" s="3">
        <f>MAX(D3120*Inputs!$B$5 - B3120, 0)</f>
        <v>0</v>
      </c>
      <c r="G3120" s="3">
        <f t="shared" si="433"/>
        <v>2.61</v>
      </c>
      <c r="H3120" t="str">
        <f t="shared" si="434"/>
        <v>Discharge</v>
      </c>
      <c r="I3120" s="3">
        <f t="shared" si="439"/>
        <v>0</v>
      </c>
      <c r="J3120" s="3">
        <f t="shared" si="440"/>
        <v>318.94827166799325</v>
      </c>
      <c r="K3120" s="3">
        <f>MIN(Inputs!$B$2, (Inputs!$B$8 - I3120)/Inputs!$B$9)</f>
        <v>170</v>
      </c>
      <c r="L3120" s="3">
        <f>MAX(MIN(Inputs!$B$2, I3120*Inputs!$B$10, Inputs!$B$8*Inputs!$B$4 - J3120), 0)</f>
        <v>0</v>
      </c>
      <c r="M3120" s="3">
        <f t="shared" si="435"/>
        <v>0</v>
      </c>
      <c r="N3120" s="3">
        <f t="shared" si="436"/>
        <v>0</v>
      </c>
      <c r="O3120" s="3">
        <f>IF(H3120="Reg", MIN(Inputs!$B$2, I3120*Inputs!$B$10, (Inputs!$B$8-I3120)/Inputs!$B$9), 0)</f>
        <v>0</v>
      </c>
      <c r="P3120" s="3">
        <f t="shared" si="437"/>
        <v>0</v>
      </c>
      <c r="Q3120" s="3">
        <f t="shared" si="438"/>
        <v>0</v>
      </c>
      <c r="R3120" s="3">
        <f>I3120 + M3120*Inputs!$B$9 - N3120/Inputs!$B$10</f>
        <v>0</v>
      </c>
    </row>
    <row r="3121" spans="1:18" x14ac:dyDescent="0.3">
      <c r="A3121" s="4">
        <v>46152.958333333343</v>
      </c>
      <c r="B3121" s="3">
        <v>37.569999999999993</v>
      </c>
      <c r="C3121" s="3">
        <v>7.0000000000000007E-2</v>
      </c>
      <c r="D3121" s="3">
        <f t="shared" si="432"/>
        <v>43.348645833333336</v>
      </c>
      <c r="E3121" s="3">
        <f>MAX(B3121 - D3121/Inputs!$B$5, 0)</f>
        <v>0</v>
      </c>
      <c r="F3121" s="3">
        <f>MAX(D3121*Inputs!$B$5 - B3121, 0)</f>
        <v>0.57680833333333936</v>
      </c>
      <c r="G3121" s="3">
        <f t="shared" si="433"/>
        <v>7.0000000000000007E-2</v>
      </c>
      <c r="H3121" t="str">
        <f t="shared" si="434"/>
        <v>Charge</v>
      </c>
      <c r="I3121" s="3">
        <f t="shared" si="439"/>
        <v>0</v>
      </c>
      <c r="J3121" s="3">
        <f t="shared" si="440"/>
        <v>318.94827166799325</v>
      </c>
      <c r="K3121" s="3">
        <f>MIN(Inputs!$B$2, (Inputs!$B$8 - I3121)/Inputs!$B$9)</f>
        <v>170</v>
      </c>
      <c r="L3121" s="3">
        <f>MAX(MIN(Inputs!$B$2, I3121*Inputs!$B$10, Inputs!$B$8*Inputs!$B$4 - J3121), 0)</f>
        <v>0</v>
      </c>
      <c r="M3121" s="3">
        <f t="shared" si="435"/>
        <v>170</v>
      </c>
      <c r="N3121" s="3">
        <f t="shared" si="436"/>
        <v>0</v>
      </c>
      <c r="O3121" s="3">
        <f>IF(H3121="Reg", MIN(Inputs!$B$2, I3121*Inputs!$B$10, (Inputs!$B$8-I3121)/Inputs!$B$9), 0)</f>
        <v>0</v>
      </c>
      <c r="P3121" s="3">
        <f t="shared" si="437"/>
        <v>-6386.8999999999987</v>
      </c>
      <c r="Q3121" s="3">
        <f t="shared" si="438"/>
        <v>0</v>
      </c>
      <c r="R3121" s="3">
        <f>I3121 + M3121*Inputs!$B$9 - N3121/Inputs!$B$10</f>
        <v>159.4741358339966</v>
      </c>
    </row>
    <row r="3122" spans="1:18" x14ac:dyDescent="0.3">
      <c r="A3122" s="4">
        <v>46153</v>
      </c>
      <c r="B3122" s="3">
        <v>28.502500000000001</v>
      </c>
      <c r="C3122" s="3">
        <v>0.1</v>
      </c>
      <c r="D3122" s="3">
        <f t="shared" si="432"/>
        <v>35.943437499999995</v>
      </c>
      <c r="E3122" s="3">
        <f>MAX(B3122 - D3122/Inputs!$B$5, 0)</f>
        <v>0</v>
      </c>
      <c r="F3122" s="3">
        <f>MAX(D3122*Inputs!$B$5 - B3122, 0)</f>
        <v>3.1277249999999945</v>
      </c>
      <c r="G3122" s="3">
        <f t="shared" si="433"/>
        <v>0.1</v>
      </c>
      <c r="H3122" t="str">
        <f t="shared" si="434"/>
        <v>Charge</v>
      </c>
      <c r="I3122" s="3">
        <f t="shared" si="439"/>
        <v>159.4741358339966</v>
      </c>
      <c r="J3122" s="3">
        <f t="shared" si="440"/>
        <v>0</v>
      </c>
      <c r="K3122" s="3">
        <f>MIN(Inputs!$B$2, (Inputs!$B$8 - I3122)/Inputs!$B$9)</f>
        <v>170</v>
      </c>
      <c r="L3122" s="3">
        <f>MAX(MIN(Inputs!$B$2, I3122*Inputs!$B$10, Inputs!$B$8*Inputs!$B$4 - J3122), 0)</f>
        <v>149.6</v>
      </c>
      <c r="M3122" s="3">
        <f t="shared" si="435"/>
        <v>170</v>
      </c>
      <c r="N3122" s="3">
        <f t="shared" si="436"/>
        <v>0</v>
      </c>
      <c r="O3122" s="3">
        <f>IF(H3122="Reg", MIN(Inputs!$B$2, I3122*Inputs!$B$10, (Inputs!$B$8-I3122)/Inputs!$B$9), 0)</f>
        <v>0</v>
      </c>
      <c r="P3122" s="3">
        <f t="shared" si="437"/>
        <v>-4845.4250000000002</v>
      </c>
      <c r="Q3122" s="3">
        <f t="shared" si="438"/>
        <v>0</v>
      </c>
      <c r="R3122" s="3">
        <f>I3122 + M3122*Inputs!$B$9 - N3122/Inputs!$B$10</f>
        <v>318.9482716679932</v>
      </c>
    </row>
    <row r="3123" spans="1:18" x14ac:dyDescent="0.3">
      <c r="A3123" s="4">
        <v>46153.041666666657</v>
      </c>
      <c r="B3123" s="3">
        <v>27.352500000000003</v>
      </c>
      <c r="C3123" s="3">
        <v>0.12</v>
      </c>
      <c r="D3123" s="3">
        <f t="shared" si="432"/>
        <v>35.943437499999995</v>
      </c>
      <c r="E3123" s="3">
        <f>MAX(B3123 - D3123/Inputs!$B$5, 0)</f>
        <v>0</v>
      </c>
      <c r="F3123" s="3">
        <f>MAX(D3123*Inputs!$B$5 - B3123, 0)</f>
        <v>4.2777249999999931</v>
      </c>
      <c r="G3123" s="3">
        <f t="shared" si="433"/>
        <v>0.12</v>
      </c>
      <c r="H3123" t="str">
        <f t="shared" si="434"/>
        <v>Charge</v>
      </c>
      <c r="I3123" s="3">
        <f t="shared" si="439"/>
        <v>318.9482716679932</v>
      </c>
      <c r="J3123" s="3">
        <f t="shared" si="440"/>
        <v>0</v>
      </c>
      <c r="K3123" s="3">
        <f>MIN(Inputs!$B$2, (Inputs!$B$8 - I3123)/Inputs!$B$9)</f>
        <v>22.44121780453775</v>
      </c>
      <c r="L3123" s="3">
        <f>MAX(MIN(Inputs!$B$2, I3123*Inputs!$B$10, Inputs!$B$8*Inputs!$B$4 - J3123), 0)</f>
        <v>170</v>
      </c>
      <c r="M3123" s="3">
        <f t="shared" si="435"/>
        <v>22.44121780453775</v>
      </c>
      <c r="N3123" s="3">
        <f t="shared" si="436"/>
        <v>0</v>
      </c>
      <c r="O3123" s="3">
        <f>IF(H3123="Reg", MIN(Inputs!$B$2, I3123*Inputs!$B$10, (Inputs!$B$8-I3123)/Inputs!$B$9), 0)</f>
        <v>0</v>
      </c>
      <c r="P3123" s="3">
        <f t="shared" si="437"/>
        <v>-613.8234099986189</v>
      </c>
      <c r="Q3123" s="3">
        <f t="shared" si="438"/>
        <v>0</v>
      </c>
      <c r="R3123" s="3">
        <f>I3123 + M3123*Inputs!$B$9 - N3123/Inputs!$B$10</f>
        <v>340</v>
      </c>
    </row>
    <row r="3124" spans="1:18" x14ac:dyDescent="0.3">
      <c r="A3124" s="4">
        <v>46153.083333333343</v>
      </c>
      <c r="B3124" s="3">
        <v>26.142500000000002</v>
      </c>
      <c r="C3124" s="3">
        <v>0.09</v>
      </c>
      <c r="D3124" s="3">
        <f t="shared" si="432"/>
        <v>35.943437499999995</v>
      </c>
      <c r="E3124" s="3">
        <f>MAX(B3124 - D3124/Inputs!$B$5, 0)</f>
        <v>0</v>
      </c>
      <c r="F3124" s="3">
        <f>MAX(D3124*Inputs!$B$5 - B3124, 0)</f>
        <v>5.487724999999994</v>
      </c>
      <c r="G3124" s="3">
        <f t="shared" si="433"/>
        <v>0.09</v>
      </c>
      <c r="H3124" t="str">
        <f t="shared" si="434"/>
        <v>Charge</v>
      </c>
      <c r="I3124" s="3">
        <f t="shared" si="439"/>
        <v>340</v>
      </c>
      <c r="J3124" s="3">
        <f t="shared" si="440"/>
        <v>0</v>
      </c>
      <c r="K3124" s="3">
        <f>MIN(Inputs!$B$2, (Inputs!$B$8 - I3124)/Inputs!$B$9)</f>
        <v>0</v>
      </c>
      <c r="L3124" s="3">
        <f>MAX(MIN(Inputs!$B$2, I3124*Inputs!$B$10, Inputs!$B$8*Inputs!$B$4 - J3124), 0)</f>
        <v>170</v>
      </c>
      <c r="M3124" s="3">
        <f t="shared" si="435"/>
        <v>0</v>
      </c>
      <c r="N3124" s="3">
        <f t="shared" si="436"/>
        <v>0</v>
      </c>
      <c r="O3124" s="3">
        <f>IF(H3124="Reg", MIN(Inputs!$B$2, I3124*Inputs!$B$10, (Inputs!$B$8-I3124)/Inputs!$B$9), 0)</f>
        <v>0</v>
      </c>
      <c r="P3124" s="3">
        <f t="shared" si="437"/>
        <v>0</v>
      </c>
      <c r="Q3124" s="3">
        <f t="shared" si="438"/>
        <v>0</v>
      </c>
      <c r="R3124" s="3">
        <f>I3124 + M3124*Inputs!$B$9 - N3124/Inputs!$B$10</f>
        <v>340</v>
      </c>
    </row>
    <row r="3125" spans="1:18" x14ac:dyDescent="0.3">
      <c r="A3125" s="4">
        <v>46153.125</v>
      </c>
      <c r="B3125" s="3">
        <v>26.024999999999999</v>
      </c>
      <c r="C3125" s="3">
        <v>0.14000000000000001</v>
      </c>
      <c r="D3125" s="3">
        <f t="shared" si="432"/>
        <v>35.943437499999995</v>
      </c>
      <c r="E3125" s="3">
        <f>MAX(B3125 - D3125/Inputs!$B$5, 0)</f>
        <v>0</v>
      </c>
      <c r="F3125" s="3">
        <f>MAX(D3125*Inputs!$B$5 - B3125, 0)</f>
        <v>5.6052249999999972</v>
      </c>
      <c r="G3125" s="3">
        <f t="shared" si="433"/>
        <v>0.14000000000000001</v>
      </c>
      <c r="H3125" t="str">
        <f t="shared" si="434"/>
        <v>Charge</v>
      </c>
      <c r="I3125" s="3">
        <f t="shared" si="439"/>
        <v>340</v>
      </c>
      <c r="J3125" s="3">
        <f t="shared" si="440"/>
        <v>0</v>
      </c>
      <c r="K3125" s="3">
        <f>MIN(Inputs!$B$2, (Inputs!$B$8 - I3125)/Inputs!$B$9)</f>
        <v>0</v>
      </c>
      <c r="L3125" s="3">
        <f>MAX(MIN(Inputs!$B$2, I3125*Inputs!$B$10, Inputs!$B$8*Inputs!$B$4 - J3125), 0)</f>
        <v>170</v>
      </c>
      <c r="M3125" s="3">
        <f t="shared" si="435"/>
        <v>0</v>
      </c>
      <c r="N3125" s="3">
        <f t="shared" si="436"/>
        <v>0</v>
      </c>
      <c r="O3125" s="3">
        <f>IF(H3125="Reg", MIN(Inputs!$B$2, I3125*Inputs!$B$10, (Inputs!$B$8-I3125)/Inputs!$B$9), 0)</f>
        <v>0</v>
      </c>
      <c r="P3125" s="3">
        <f t="shared" si="437"/>
        <v>0</v>
      </c>
      <c r="Q3125" s="3">
        <f t="shared" si="438"/>
        <v>0</v>
      </c>
      <c r="R3125" s="3">
        <f>I3125 + M3125*Inputs!$B$9 - N3125/Inputs!$B$10</f>
        <v>340</v>
      </c>
    </row>
    <row r="3126" spans="1:18" x14ac:dyDescent="0.3">
      <c r="A3126" s="4">
        <v>46153.166666666657</v>
      </c>
      <c r="B3126" s="3">
        <v>26.815000000000001</v>
      </c>
      <c r="C3126" s="3">
        <v>0.09</v>
      </c>
      <c r="D3126" s="3">
        <f t="shared" si="432"/>
        <v>35.943437499999995</v>
      </c>
      <c r="E3126" s="3">
        <f>MAX(B3126 - D3126/Inputs!$B$5, 0)</f>
        <v>0</v>
      </c>
      <c r="F3126" s="3">
        <f>MAX(D3126*Inputs!$B$5 - B3126, 0)</f>
        <v>4.8152249999999945</v>
      </c>
      <c r="G3126" s="3">
        <f t="shared" si="433"/>
        <v>0.09</v>
      </c>
      <c r="H3126" t="str">
        <f t="shared" si="434"/>
        <v>Charge</v>
      </c>
      <c r="I3126" s="3">
        <f t="shared" si="439"/>
        <v>340</v>
      </c>
      <c r="J3126" s="3">
        <f t="shared" si="440"/>
        <v>0</v>
      </c>
      <c r="K3126" s="3">
        <f>MIN(Inputs!$B$2, (Inputs!$B$8 - I3126)/Inputs!$B$9)</f>
        <v>0</v>
      </c>
      <c r="L3126" s="3">
        <f>MAX(MIN(Inputs!$B$2, I3126*Inputs!$B$10, Inputs!$B$8*Inputs!$B$4 - J3126), 0)</f>
        <v>170</v>
      </c>
      <c r="M3126" s="3">
        <f t="shared" si="435"/>
        <v>0</v>
      </c>
      <c r="N3126" s="3">
        <f t="shared" si="436"/>
        <v>0</v>
      </c>
      <c r="O3126" s="3">
        <f>IF(H3126="Reg", MIN(Inputs!$B$2, I3126*Inputs!$B$10, (Inputs!$B$8-I3126)/Inputs!$B$9), 0)</f>
        <v>0</v>
      </c>
      <c r="P3126" s="3">
        <f t="shared" si="437"/>
        <v>0</v>
      </c>
      <c r="Q3126" s="3">
        <f t="shared" si="438"/>
        <v>0</v>
      </c>
      <c r="R3126" s="3">
        <f>I3126 + M3126*Inputs!$B$9 - N3126/Inputs!$B$10</f>
        <v>340</v>
      </c>
    </row>
    <row r="3127" spans="1:18" x14ac:dyDescent="0.3">
      <c r="A3127" s="4">
        <v>46153.208333333343</v>
      </c>
      <c r="B3127" s="3">
        <v>26.770000000000003</v>
      </c>
      <c r="C3127" s="3">
        <v>0.16</v>
      </c>
      <c r="D3127" s="3">
        <f t="shared" si="432"/>
        <v>35.943437499999995</v>
      </c>
      <c r="E3127" s="3">
        <f>MAX(B3127 - D3127/Inputs!$B$5, 0)</f>
        <v>0</v>
      </c>
      <c r="F3127" s="3">
        <f>MAX(D3127*Inputs!$B$5 - B3127, 0)</f>
        <v>4.8602249999999927</v>
      </c>
      <c r="G3127" s="3">
        <f t="shared" si="433"/>
        <v>0.16</v>
      </c>
      <c r="H3127" t="str">
        <f t="shared" si="434"/>
        <v>Charge</v>
      </c>
      <c r="I3127" s="3">
        <f t="shared" si="439"/>
        <v>340</v>
      </c>
      <c r="J3127" s="3">
        <f t="shared" si="440"/>
        <v>0</v>
      </c>
      <c r="K3127" s="3">
        <f>MIN(Inputs!$B$2, (Inputs!$B$8 - I3127)/Inputs!$B$9)</f>
        <v>0</v>
      </c>
      <c r="L3127" s="3">
        <f>MAX(MIN(Inputs!$B$2, I3127*Inputs!$B$10, Inputs!$B$8*Inputs!$B$4 - J3127), 0)</f>
        <v>170</v>
      </c>
      <c r="M3127" s="3">
        <f t="shared" si="435"/>
        <v>0</v>
      </c>
      <c r="N3127" s="3">
        <f t="shared" si="436"/>
        <v>0</v>
      </c>
      <c r="O3127" s="3">
        <f>IF(H3127="Reg", MIN(Inputs!$B$2, I3127*Inputs!$B$10, (Inputs!$B$8-I3127)/Inputs!$B$9), 0)</f>
        <v>0</v>
      </c>
      <c r="P3127" s="3">
        <f t="shared" si="437"/>
        <v>0</v>
      </c>
      <c r="Q3127" s="3">
        <f t="shared" si="438"/>
        <v>0</v>
      </c>
      <c r="R3127" s="3">
        <f>I3127 + M3127*Inputs!$B$9 - N3127/Inputs!$B$10</f>
        <v>340</v>
      </c>
    </row>
    <row r="3128" spans="1:18" x14ac:dyDescent="0.3">
      <c r="A3128" s="4">
        <v>46153.25</v>
      </c>
      <c r="B3128" s="3">
        <v>27.135000000000002</v>
      </c>
      <c r="C3128" s="3">
        <v>3.03</v>
      </c>
      <c r="D3128" s="3">
        <f t="shared" si="432"/>
        <v>35.943437499999995</v>
      </c>
      <c r="E3128" s="3">
        <f>MAX(B3128 - D3128/Inputs!$B$5, 0)</f>
        <v>0</v>
      </c>
      <c r="F3128" s="3">
        <f>MAX(D3128*Inputs!$B$5 - B3128, 0)</f>
        <v>4.4952249999999943</v>
      </c>
      <c r="G3128" s="3">
        <f t="shared" si="433"/>
        <v>3.03</v>
      </c>
      <c r="H3128" t="str">
        <f t="shared" si="434"/>
        <v>Charge</v>
      </c>
      <c r="I3128" s="3">
        <f t="shared" si="439"/>
        <v>340</v>
      </c>
      <c r="J3128" s="3">
        <f t="shared" si="440"/>
        <v>0</v>
      </c>
      <c r="K3128" s="3">
        <f>MIN(Inputs!$B$2, (Inputs!$B$8 - I3128)/Inputs!$B$9)</f>
        <v>0</v>
      </c>
      <c r="L3128" s="3">
        <f>MAX(MIN(Inputs!$B$2, I3128*Inputs!$B$10, Inputs!$B$8*Inputs!$B$4 - J3128), 0)</f>
        <v>170</v>
      </c>
      <c r="M3128" s="3">
        <f t="shared" si="435"/>
        <v>0</v>
      </c>
      <c r="N3128" s="3">
        <f t="shared" si="436"/>
        <v>0</v>
      </c>
      <c r="O3128" s="3">
        <f>IF(H3128="Reg", MIN(Inputs!$B$2, I3128*Inputs!$B$10, (Inputs!$B$8-I3128)/Inputs!$B$9), 0)</f>
        <v>0</v>
      </c>
      <c r="P3128" s="3">
        <f t="shared" si="437"/>
        <v>0</v>
      </c>
      <c r="Q3128" s="3">
        <f t="shared" si="438"/>
        <v>0</v>
      </c>
      <c r="R3128" s="3">
        <f>I3128 + M3128*Inputs!$B$9 - N3128/Inputs!$B$10</f>
        <v>340</v>
      </c>
    </row>
    <row r="3129" spans="1:18" x14ac:dyDescent="0.3">
      <c r="A3129" s="4">
        <v>46153.291666666657</v>
      </c>
      <c r="B3129" s="3">
        <v>26.92</v>
      </c>
      <c r="C3129" s="3">
        <v>4.6500000000000004</v>
      </c>
      <c r="D3129" s="3">
        <f t="shared" si="432"/>
        <v>35.943437499999995</v>
      </c>
      <c r="E3129" s="3">
        <f>MAX(B3129 - D3129/Inputs!$B$5, 0)</f>
        <v>0</v>
      </c>
      <c r="F3129" s="3">
        <f>MAX(D3129*Inputs!$B$5 - B3129, 0)</f>
        <v>4.7102249999999941</v>
      </c>
      <c r="G3129" s="3">
        <f t="shared" si="433"/>
        <v>4.6500000000000004</v>
      </c>
      <c r="H3129" t="str">
        <f t="shared" si="434"/>
        <v>Charge</v>
      </c>
      <c r="I3129" s="3">
        <f t="shared" si="439"/>
        <v>340</v>
      </c>
      <c r="J3129" s="3">
        <f t="shared" si="440"/>
        <v>0</v>
      </c>
      <c r="K3129" s="3">
        <f>MIN(Inputs!$B$2, (Inputs!$B$8 - I3129)/Inputs!$B$9)</f>
        <v>0</v>
      </c>
      <c r="L3129" s="3">
        <f>MAX(MIN(Inputs!$B$2, I3129*Inputs!$B$10, Inputs!$B$8*Inputs!$B$4 - J3129), 0)</f>
        <v>170</v>
      </c>
      <c r="M3129" s="3">
        <f t="shared" si="435"/>
        <v>0</v>
      </c>
      <c r="N3129" s="3">
        <f t="shared" si="436"/>
        <v>0</v>
      </c>
      <c r="O3129" s="3">
        <f>IF(H3129="Reg", MIN(Inputs!$B$2, I3129*Inputs!$B$10, (Inputs!$B$8-I3129)/Inputs!$B$9), 0)</f>
        <v>0</v>
      </c>
      <c r="P3129" s="3">
        <f t="shared" si="437"/>
        <v>0</v>
      </c>
      <c r="Q3129" s="3">
        <f t="shared" si="438"/>
        <v>0</v>
      </c>
      <c r="R3129" s="3">
        <f>I3129 + M3129*Inputs!$B$9 - N3129/Inputs!$B$10</f>
        <v>340</v>
      </c>
    </row>
    <row r="3130" spans="1:18" x14ac:dyDescent="0.3">
      <c r="A3130" s="4">
        <v>46153.333333333343</v>
      </c>
      <c r="B3130" s="3">
        <v>23.049999999999997</v>
      </c>
      <c r="C3130" s="3">
        <v>2.04</v>
      </c>
      <c r="D3130" s="3">
        <f t="shared" si="432"/>
        <v>35.943437499999995</v>
      </c>
      <c r="E3130" s="3">
        <f>MAX(B3130 - D3130/Inputs!$B$5, 0)</f>
        <v>0</v>
      </c>
      <c r="F3130" s="3">
        <f>MAX(D3130*Inputs!$B$5 - B3130, 0)</f>
        <v>8.5802249999999987</v>
      </c>
      <c r="G3130" s="3">
        <f t="shared" si="433"/>
        <v>2.04</v>
      </c>
      <c r="H3130" t="str">
        <f t="shared" si="434"/>
        <v>Charge</v>
      </c>
      <c r="I3130" s="3">
        <f t="shared" si="439"/>
        <v>340</v>
      </c>
      <c r="J3130" s="3">
        <f t="shared" si="440"/>
        <v>0</v>
      </c>
      <c r="K3130" s="3">
        <f>MIN(Inputs!$B$2, (Inputs!$B$8 - I3130)/Inputs!$B$9)</f>
        <v>0</v>
      </c>
      <c r="L3130" s="3">
        <f>MAX(MIN(Inputs!$B$2, I3130*Inputs!$B$10, Inputs!$B$8*Inputs!$B$4 - J3130), 0)</f>
        <v>170</v>
      </c>
      <c r="M3130" s="3">
        <f t="shared" si="435"/>
        <v>0</v>
      </c>
      <c r="N3130" s="3">
        <f t="shared" si="436"/>
        <v>0</v>
      </c>
      <c r="O3130" s="3">
        <f>IF(H3130="Reg", MIN(Inputs!$B$2, I3130*Inputs!$B$10, (Inputs!$B$8-I3130)/Inputs!$B$9), 0)</f>
        <v>0</v>
      </c>
      <c r="P3130" s="3">
        <f t="shared" si="437"/>
        <v>0</v>
      </c>
      <c r="Q3130" s="3">
        <f t="shared" si="438"/>
        <v>0</v>
      </c>
      <c r="R3130" s="3">
        <f>I3130 + M3130*Inputs!$B$9 - N3130/Inputs!$B$10</f>
        <v>340</v>
      </c>
    </row>
    <row r="3131" spans="1:18" x14ac:dyDescent="0.3">
      <c r="A3131" s="4">
        <v>46153.375</v>
      </c>
      <c r="B3131" s="3">
        <v>18.145</v>
      </c>
      <c r="C3131" s="3">
        <v>1.1499999999999999</v>
      </c>
      <c r="D3131" s="3">
        <f t="shared" si="432"/>
        <v>35.943437499999995</v>
      </c>
      <c r="E3131" s="3">
        <f>MAX(B3131 - D3131/Inputs!$B$5, 0)</f>
        <v>0</v>
      </c>
      <c r="F3131" s="3">
        <f>MAX(D3131*Inputs!$B$5 - B3131, 0)</f>
        <v>13.485224999999996</v>
      </c>
      <c r="G3131" s="3">
        <f t="shared" si="433"/>
        <v>1.1499999999999999</v>
      </c>
      <c r="H3131" t="str">
        <f t="shared" si="434"/>
        <v>Charge</v>
      </c>
      <c r="I3131" s="3">
        <f t="shared" si="439"/>
        <v>340</v>
      </c>
      <c r="J3131" s="3">
        <f t="shared" si="440"/>
        <v>0</v>
      </c>
      <c r="K3131" s="3">
        <f>MIN(Inputs!$B$2, (Inputs!$B$8 - I3131)/Inputs!$B$9)</f>
        <v>0</v>
      </c>
      <c r="L3131" s="3">
        <f>MAX(MIN(Inputs!$B$2, I3131*Inputs!$B$10, Inputs!$B$8*Inputs!$B$4 - J3131), 0)</f>
        <v>170</v>
      </c>
      <c r="M3131" s="3">
        <f t="shared" si="435"/>
        <v>0</v>
      </c>
      <c r="N3131" s="3">
        <f t="shared" si="436"/>
        <v>0</v>
      </c>
      <c r="O3131" s="3">
        <f>IF(H3131="Reg", MIN(Inputs!$B$2, I3131*Inputs!$B$10, (Inputs!$B$8-I3131)/Inputs!$B$9), 0)</f>
        <v>0</v>
      </c>
      <c r="P3131" s="3">
        <f t="shared" si="437"/>
        <v>0</v>
      </c>
      <c r="Q3131" s="3">
        <f t="shared" si="438"/>
        <v>0</v>
      </c>
      <c r="R3131" s="3">
        <f>I3131 + M3131*Inputs!$B$9 - N3131/Inputs!$B$10</f>
        <v>340</v>
      </c>
    </row>
    <row r="3132" spans="1:18" x14ac:dyDescent="0.3">
      <c r="A3132" s="4">
        <v>46153.416666666657</v>
      </c>
      <c r="B3132" s="3">
        <v>17.775000000000002</v>
      </c>
      <c r="C3132" s="3">
        <v>1</v>
      </c>
      <c r="D3132" s="3">
        <f t="shared" si="432"/>
        <v>35.943437499999995</v>
      </c>
      <c r="E3132" s="3">
        <f>MAX(B3132 - D3132/Inputs!$B$5, 0)</f>
        <v>0</v>
      </c>
      <c r="F3132" s="3">
        <f>MAX(D3132*Inputs!$B$5 - B3132, 0)</f>
        <v>13.855224999999994</v>
      </c>
      <c r="G3132" s="3">
        <f t="shared" si="433"/>
        <v>1</v>
      </c>
      <c r="H3132" t="str">
        <f t="shared" si="434"/>
        <v>Charge</v>
      </c>
      <c r="I3132" s="3">
        <f t="shared" si="439"/>
        <v>340</v>
      </c>
      <c r="J3132" s="3">
        <f t="shared" si="440"/>
        <v>0</v>
      </c>
      <c r="K3132" s="3">
        <f>MIN(Inputs!$B$2, (Inputs!$B$8 - I3132)/Inputs!$B$9)</f>
        <v>0</v>
      </c>
      <c r="L3132" s="3">
        <f>MAX(MIN(Inputs!$B$2, I3132*Inputs!$B$10, Inputs!$B$8*Inputs!$B$4 - J3132), 0)</f>
        <v>170</v>
      </c>
      <c r="M3132" s="3">
        <f t="shared" si="435"/>
        <v>0</v>
      </c>
      <c r="N3132" s="3">
        <f t="shared" si="436"/>
        <v>0</v>
      </c>
      <c r="O3132" s="3">
        <f>IF(H3132="Reg", MIN(Inputs!$B$2, I3132*Inputs!$B$10, (Inputs!$B$8-I3132)/Inputs!$B$9), 0)</f>
        <v>0</v>
      </c>
      <c r="P3132" s="3">
        <f t="shared" si="437"/>
        <v>0</v>
      </c>
      <c r="Q3132" s="3">
        <f t="shared" si="438"/>
        <v>0</v>
      </c>
      <c r="R3132" s="3">
        <f>I3132 + M3132*Inputs!$B$9 - N3132/Inputs!$B$10</f>
        <v>340</v>
      </c>
    </row>
    <row r="3133" spans="1:18" x14ac:dyDescent="0.3">
      <c r="A3133" s="4">
        <v>46153.458333333343</v>
      </c>
      <c r="B3133" s="3">
        <v>18.702500000000001</v>
      </c>
      <c r="C3133" s="3">
        <v>0.98</v>
      </c>
      <c r="D3133" s="3">
        <f t="shared" si="432"/>
        <v>35.943437499999995</v>
      </c>
      <c r="E3133" s="3">
        <f>MAX(B3133 - D3133/Inputs!$B$5, 0)</f>
        <v>0</v>
      </c>
      <c r="F3133" s="3">
        <f>MAX(D3133*Inputs!$B$5 - B3133, 0)</f>
        <v>12.927724999999995</v>
      </c>
      <c r="G3133" s="3">
        <f t="shared" si="433"/>
        <v>0.98</v>
      </c>
      <c r="H3133" t="str">
        <f t="shared" si="434"/>
        <v>Charge</v>
      </c>
      <c r="I3133" s="3">
        <f t="shared" si="439"/>
        <v>340</v>
      </c>
      <c r="J3133" s="3">
        <f t="shared" si="440"/>
        <v>0</v>
      </c>
      <c r="K3133" s="3">
        <f>MIN(Inputs!$B$2, (Inputs!$B$8 - I3133)/Inputs!$B$9)</f>
        <v>0</v>
      </c>
      <c r="L3133" s="3">
        <f>MAX(MIN(Inputs!$B$2, I3133*Inputs!$B$10, Inputs!$B$8*Inputs!$B$4 - J3133), 0)</f>
        <v>170</v>
      </c>
      <c r="M3133" s="3">
        <f t="shared" si="435"/>
        <v>0</v>
      </c>
      <c r="N3133" s="3">
        <f t="shared" si="436"/>
        <v>0</v>
      </c>
      <c r="O3133" s="3">
        <f>IF(H3133="Reg", MIN(Inputs!$B$2, I3133*Inputs!$B$10, (Inputs!$B$8-I3133)/Inputs!$B$9), 0)</f>
        <v>0</v>
      </c>
      <c r="P3133" s="3">
        <f t="shared" si="437"/>
        <v>0</v>
      </c>
      <c r="Q3133" s="3">
        <f t="shared" si="438"/>
        <v>0</v>
      </c>
      <c r="R3133" s="3">
        <f>I3133 + M3133*Inputs!$B$9 - N3133/Inputs!$B$10</f>
        <v>340</v>
      </c>
    </row>
    <row r="3134" spans="1:18" x14ac:dyDescent="0.3">
      <c r="A3134" s="4">
        <v>46153.5</v>
      </c>
      <c r="B3134" s="3">
        <v>21.55</v>
      </c>
      <c r="C3134" s="3">
        <v>0.99</v>
      </c>
      <c r="D3134" s="3">
        <f t="shared" si="432"/>
        <v>35.943437499999995</v>
      </c>
      <c r="E3134" s="3">
        <f>MAX(B3134 - D3134/Inputs!$B$5, 0)</f>
        <v>0</v>
      </c>
      <c r="F3134" s="3">
        <f>MAX(D3134*Inputs!$B$5 - B3134, 0)</f>
        <v>10.080224999999995</v>
      </c>
      <c r="G3134" s="3">
        <f t="shared" si="433"/>
        <v>0.99</v>
      </c>
      <c r="H3134" t="str">
        <f t="shared" si="434"/>
        <v>Charge</v>
      </c>
      <c r="I3134" s="3">
        <f t="shared" si="439"/>
        <v>340</v>
      </c>
      <c r="J3134" s="3">
        <f t="shared" si="440"/>
        <v>0</v>
      </c>
      <c r="K3134" s="3">
        <f>MIN(Inputs!$B$2, (Inputs!$B$8 - I3134)/Inputs!$B$9)</f>
        <v>0</v>
      </c>
      <c r="L3134" s="3">
        <f>MAX(MIN(Inputs!$B$2, I3134*Inputs!$B$10, Inputs!$B$8*Inputs!$B$4 - J3134), 0)</f>
        <v>170</v>
      </c>
      <c r="M3134" s="3">
        <f t="shared" si="435"/>
        <v>0</v>
      </c>
      <c r="N3134" s="3">
        <f t="shared" si="436"/>
        <v>0</v>
      </c>
      <c r="O3134" s="3">
        <f>IF(H3134="Reg", MIN(Inputs!$B$2, I3134*Inputs!$B$10, (Inputs!$B$8-I3134)/Inputs!$B$9), 0)</f>
        <v>0</v>
      </c>
      <c r="P3134" s="3">
        <f t="shared" si="437"/>
        <v>0</v>
      </c>
      <c r="Q3134" s="3">
        <f t="shared" si="438"/>
        <v>0</v>
      </c>
      <c r="R3134" s="3">
        <f>I3134 + M3134*Inputs!$B$9 - N3134/Inputs!$B$10</f>
        <v>340</v>
      </c>
    </row>
    <row r="3135" spans="1:18" x14ac:dyDescent="0.3">
      <c r="A3135" s="4">
        <v>46153.541666666657</v>
      </c>
      <c r="B3135" s="3">
        <v>22.555</v>
      </c>
      <c r="C3135" s="3">
        <v>1</v>
      </c>
      <c r="D3135" s="3">
        <f t="shared" si="432"/>
        <v>35.943437499999995</v>
      </c>
      <c r="E3135" s="3">
        <f>MAX(B3135 - D3135/Inputs!$B$5, 0)</f>
        <v>0</v>
      </c>
      <c r="F3135" s="3">
        <f>MAX(D3135*Inputs!$B$5 - B3135, 0)</f>
        <v>9.0752249999999961</v>
      </c>
      <c r="G3135" s="3">
        <f t="shared" si="433"/>
        <v>1</v>
      </c>
      <c r="H3135" t="str">
        <f t="shared" si="434"/>
        <v>Charge</v>
      </c>
      <c r="I3135" s="3">
        <f t="shared" si="439"/>
        <v>340</v>
      </c>
      <c r="J3135" s="3">
        <f t="shared" si="440"/>
        <v>0</v>
      </c>
      <c r="K3135" s="3">
        <f>MIN(Inputs!$B$2, (Inputs!$B$8 - I3135)/Inputs!$B$9)</f>
        <v>0</v>
      </c>
      <c r="L3135" s="3">
        <f>MAX(MIN(Inputs!$B$2, I3135*Inputs!$B$10, Inputs!$B$8*Inputs!$B$4 - J3135), 0)</f>
        <v>170</v>
      </c>
      <c r="M3135" s="3">
        <f t="shared" si="435"/>
        <v>0</v>
      </c>
      <c r="N3135" s="3">
        <f t="shared" si="436"/>
        <v>0</v>
      </c>
      <c r="O3135" s="3">
        <f>IF(H3135="Reg", MIN(Inputs!$B$2, I3135*Inputs!$B$10, (Inputs!$B$8-I3135)/Inputs!$B$9), 0)</f>
        <v>0</v>
      </c>
      <c r="P3135" s="3">
        <f t="shared" si="437"/>
        <v>0</v>
      </c>
      <c r="Q3135" s="3">
        <f t="shared" si="438"/>
        <v>0</v>
      </c>
      <c r="R3135" s="3">
        <f>I3135 + M3135*Inputs!$B$9 - N3135/Inputs!$B$10</f>
        <v>340</v>
      </c>
    </row>
    <row r="3136" spans="1:18" x14ac:dyDescent="0.3">
      <c r="A3136" s="4">
        <v>46153.583333333343</v>
      </c>
      <c r="B3136" s="3">
        <v>24.765000000000001</v>
      </c>
      <c r="C3136" s="3">
        <v>1.02</v>
      </c>
      <c r="D3136" s="3">
        <f t="shared" si="432"/>
        <v>35.943437499999995</v>
      </c>
      <c r="E3136" s="3">
        <f>MAX(B3136 - D3136/Inputs!$B$5, 0)</f>
        <v>0</v>
      </c>
      <c r="F3136" s="3">
        <f>MAX(D3136*Inputs!$B$5 - B3136, 0)</f>
        <v>6.8652249999999952</v>
      </c>
      <c r="G3136" s="3">
        <f t="shared" si="433"/>
        <v>1.02</v>
      </c>
      <c r="H3136" t="str">
        <f t="shared" si="434"/>
        <v>Charge</v>
      </c>
      <c r="I3136" s="3">
        <f t="shared" si="439"/>
        <v>340</v>
      </c>
      <c r="J3136" s="3">
        <f t="shared" si="440"/>
        <v>0</v>
      </c>
      <c r="K3136" s="3">
        <f>MIN(Inputs!$B$2, (Inputs!$B$8 - I3136)/Inputs!$B$9)</f>
        <v>0</v>
      </c>
      <c r="L3136" s="3">
        <f>MAX(MIN(Inputs!$B$2, I3136*Inputs!$B$10, Inputs!$B$8*Inputs!$B$4 - J3136), 0)</f>
        <v>170</v>
      </c>
      <c r="M3136" s="3">
        <f t="shared" si="435"/>
        <v>0</v>
      </c>
      <c r="N3136" s="3">
        <f t="shared" si="436"/>
        <v>0</v>
      </c>
      <c r="O3136" s="3">
        <f>IF(H3136="Reg", MIN(Inputs!$B$2, I3136*Inputs!$B$10, (Inputs!$B$8-I3136)/Inputs!$B$9), 0)</f>
        <v>0</v>
      </c>
      <c r="P3136" s="3">
        <f t="shared" si="437"/>
        <v>0</v>
      </c>
      <c r="Q3136" s="3">
        <f t="shared" si="438"/>
        <v>0</v>
      </c>
      <c r="R3136" s="3">
        <f>I3136 + M3136*Inputs!$B$9 - N3136/Inputs!$B$10</f>
        <v>340</v>
      </c>
    </row>
    <row r="3137" spans="1:18" x14ac:dyDescent="0.3">
      <c r="A3137" s="4">
        <v>46153.625</v>
      </c>
      <c r="B3137" s="3">
        <v>23.097499999999997</v>
      </c>
      <c r="C3137" s="3">
        <v>1.1000000000000001</v>
      </c>
      <c r="D3137" s="3">
        <f t="shared" si="432"/>
        <v>35.943437499999995</v>
      </c>
      <c r="E3137" s="3">
        <f>MAX(B3137 - D3137/Inputs!$B$5, 0)</f>
        <v>0</v>
      </c>
      <c r="F3137" s="3">
        <f>MAX(D3137*Inputs!$B$5 - B3137, 0)</f>
        <v>8.5327249999999992</v>
      </c>
      <c r="G3137" s="3">
        <f t="shared" si="433"/>
        <v>1.1000000000000001</v>
      </c>
      <c r="H3137" t="str">
        <f t="shared" si="434"/>
        <v>Charge</v>
      </c>
      <c r="I3137" s="3">
        <f t="shared" si="439"/>
        <v>340</v>
      </c>
      <c r="J3137" s="3">
        <f t="shared" si="440"/>
        <v>0</v>
      </c>
      <c r="K3137" s="3">
        <f>MIN(Inputs!$B$2, (Inputs!$B$8 - I3137)/Inputs!$B$9)</f>
        <v>0</v>
      </c>
      <c r="L3137" s="3">
        <f>MAX(MIN(Inputs!$B$2, I3137*Inputs!$B$10, Inputs!$B$8*Inputs!$B$4 - J3137), 0)</f>
        <v>170</v>
      </c>
      <c r="M3137" s="3">
        <f t="shared" si="435"/>
        <v>0</v>
      </c>
      <c r="N3137" s="3">
        <f t="shared" si="436"/>
        <v>0</v>
      </c>
      <c r="O3137" s="3">
        <f>IF(H3137="Reg", MIN(Inputs!$B$2, I3137*Inputs!$B$10, (Inputs!$B$8-I3137)/Inputs!$B$9), 0)</f>
        <v>0</v>
      </c>
      <c r="P3137" s="3">
        <f t="shared" si="437"/>
        <v>0</v>
      </c>
      <c r="Q3137" s="3">
        <f t="shared" si="438"/>
        <v>0</v>
      </c>
      <c r="R3137" s="3">
        <f>I3137 + M3137*Inputs!$B$9 - N3137/Inputs!$B$10</f>
        <v>340</v>
      </c>
    </row>
    <row r="3138" spans="1:18" x14ac:dyDescent="0.3">
      <c r="A3138" s="4">
        <v>46153.666666666657</v>
      </c>
      <c r="B3138" s="3">
        <v>31.737500000000001</v>
      </c>
      <c r="C3138" s="3">
        <v>1.5</v>
      </c>
      <c r="D3138" s="3">
        <f t="shared" ref="D3138:D3201" si="441">AVERAGEIFS(B:B, A:A, "&gt;="&amp;INT(A3138), A:A, "&lt;"&amp;INT(A3138)+1)</f>
        <v>35.943437499999995</v>
      </c>
      <c r="E3138" s="3">
        <f>MAX(B3138 - D3138/Inputs!$B$5, 0)</f>
        <v>0</v>
      </c>
      <c r="F3138" s="3">
        <f>MAX(D3138*Inputs!$B$5 - B3138, 0)</f>
        <v>0</v>
      </c>
      <c r="G3138" s="3">
        <f t="shared" ref="G3138:G3201" si="442">C3138</f>
        <v>1.5</v>
      </c>
      <c r="H3138" t="str">
        <f t="shared" ref="H3138:H3201" si="443">IF(MAX(E3138, F3138, G3138)&lt;=0, "Idle", IF(AND(G3138&gt;=E3138, G3138&gt;=F3138), "Reg", IF(E3138&gt;=F3138, "Discharge", "Charge")))</f>
        <v>Reg</v>
      </c>
      <c r="I3138" s="3">
        <f t="shared" si="439"/>
        <v>340</v>
      </c>
      <c r="J3138" s="3">
        <f t="shared" si="440"/>
        <v>0</v>
      </c>
      <c r="K3138" s="3">
        <f>MIN(Inputs!$B$2, (Inputs!$B$8 - I3138)/Inputs!$B$9)</f>
        <v>0</v>
      </c>
      <c r="L3138" s="3">
        <f>MAX(MIN(Inputs!$B$2, I3138*Inputs!$B$10, Inputs!$B$8*Inputs!$B$4 - J3138), 0)</f>
        <v>170</v>
      </c>
      <c r="M3138" s="3">
        <f t="shared" ref="M3138:M3201" si="444">IF(H3138="Charge", K3138, 0)</f>
        <v>0</v>
      </c>
      <c r="N3138" s="3">
        <f t="shared" ref="N3138:N3201" si="445">IF(H3138="Discharge", L3138, 0)</f>
        <v>0</v>
      </c>
      <c r="O3138" s="3">
        <f>IF(H3138="Reg", MIN(Inputs!$B$2, I3138*Inputs!$B$10, (Inputs!$B$8-I3138)/Inputs!$B$9), 0)</f>
        <v>0</v>
      </c>
      <c r="P3138" s="3">
        <f t="shared" ref="P3138:P3201" si="446">(N3138 - M3138) * B3138</f>
        <v>0</v>
      </c>
      <c r="Q3138" s="3">
        <f t="shared" ref="Q3138:Q3201" si="447">O3138 * C3138</f>
        <v>0</v>
      </c>
      <c r="R3138" s="3">
        <f>I3138 + M3138*Inputs!$B$9 - N3138/Inputs!$B$10</f>
        <v>340</v>
      </c>
    </row>
    <row r="3139" spans="1:18" x14ac:dyDescent="0.3">
      <c r="A3139" s="4">
        <v>46153.708333333343</v>
      </c>
      <c r="B3139" s="3">
        <v>24.645</v>
      </c>
      <c r="C3139" s="3">
        <v>1</v>
      </c>
      <c r="D3139" s="3">
        <f t="shared" si="441"/>
        <v>35.943437499999995</v>
      </c>
      <c r="E3139" s="3">
        <f>MAX(B3139 - D3139/Inputs!$B$5, 0)</f>
        <v>0</v>
      </c>
      <c r="F3139" s="3">
        <f>MAX(D3139*Inputs!$B$5 - B3139, 0)</f>
        <v>6.9852249999999962</v>
      </c>
      <c r="G3139" s="3">
        <f t="shared" si="442"/>
        <v>1</v>
      </c>
      <c r="H3139" t="str">
        <f t="shared" si="443"/>
        <v>Charge</v>
      </c>
      <c r="I3139" s="3">
        <f t="shared" ref="I3139:I3202" si="448">R3138</f>
        <v>340</v>
      </c>
      <c r="J3139" s="3">
        <f t="shared" ref="J3139:J3202" si="449">IF(INT(A3139)=INT(A3138), J3138 + N3138, 0)</f>
        <v>0</v>
      </c>
      <c r="K3139" s="3">
        <f>MIN(Inputs!$B$2, (Inputs!$B$8 - I3139)/Inputs!$B$9)</f>
        <v>0</v>
      </c>
      <c r="L3139" s="3">
        <f>MAX(MIN(Inputs!$B$2, I3139*Inputs!$B$10, Inputs!$B$8*Inputs!$B$4 - J3139), 0)</f>
        <v>170</v>
      </c>
      <c r="M3139" s="3">
        <f t="shared" si="444"/>
        <v>0</v>
      </c>
      <c r="N3139" s="3">
        <f t="shared" si="445"/>
        <v>0</v>
      </c>
      <c r="O3139" s="3">
        <f>IF(H3139="Reg", MIN(Inputs!$B$2, I3139*Inputs!$B$10, (Inputs!$B$8-I3139)/Inputs!$B$9), 0)</f>
        <v>0</v>
      </c>
      <c r="P3139" s="3">
        <f t="shared" si="446"/>
        <v>0</v>
      </c>
      <c r="Q3139" s="3">
        <f t="shared" si="447"/>
        <v>0</v>
      </c>
      <c r="R3139" s="3">
        <f>I3139 + M3139*Inputs!$B$9 - N3139/Inputs!$B$10</f>
        <v>340</v>
      </c>
    </row>
    <row r="3140" spans="1:18" x14ac:dyDescent="0.3">
      <c r="A3140" s="4">
        <v>46153.75</v>
      </c>
      <c r="B3140" s="3">
        <v>24.315000000000001</v>
      </c>
      <c r="C3140" s="3">
        <v>1.39</v>
      </c>
      <c r="D3140" s="3">
        <f t="shared" si="441"/>
        <v>35.943437499999995</v>
      </c>
      <c r="E3140" s="3">
        <f>MAX(B3140 - D3140/Inputs!$B$5, 0)</f>
        <v>0</v>
      </c>
      <c r="F3140" s="3">
        <f>MAX(D3140*Inputs!$B$5 - B3140, 0)</f>
        <v>7.3152249999999945</v>
      </c>
      <c r="G3140" s="3">
        <f t="shared" si="442"/>
        <v>1.39</v>
      </c>
      <c r="H3140" t="str">
        <f t="shared" si="443"/>
        <v>Charge</v>
      </c>
      <c r="I3140" s="3">
        <f t="shared" si="448"/>
        <v>340</v>
      </c>
      <c r="J3140" s="3">
        <f t="shared" si="449"/>
        <v>0</v>
      </c>
      <c r="K3140" s="3">
        <f>MIN(Inputs!$B$2, (Inputs!$B$8 - I3140)/Inputs!$B$9)</f>
        <v>0</v>
      </c>
      <c r="L3140" s="3">
        <f>MAX(MIN(Inputs!$B$2, I3140*Inputs!$B$10, Inputs!$B$8*Inputs!$B$4 - J3140), 0)</f>
        <v>170</v>
      </c>
      <c r="M3140" s="3">
        <f t="shared" si="444"/>
        <v>0</v>
      </c>
      <c r="N3140" s="3">
        <f t="shared" si="445"/>
        <v>0</v>
      </c>
      <c r="O3140" s="3">
        <f>IF(H3140="Reg", MIN(Inputs!$B$2, I3140*Inputs!$B$10, (Inputs!$B$8-I3140)/Inputs!$B$9), 0)</f>
        <v>0</v>
      </c>
      <c r="P3140" s="3">
        <f t="shared" si="446"/>
        <v>0</v>
      </c>
      <c r="Q3140" s="3">
        <f t="shared" si="447"/>
        <v>0</v>
      </c>
      <c r="R3140" s="3">
        <f>I3140 + M3140*Inputs!$B$9 - N3140/Inputs!$B$10</f>
        <v>340</v>
      </c>
    </row>
    <row r="3141" spans="1:18" x14ac:dyDescent="0.3">
      <c r="A3141" s="4">
        <v>46153.791666666657</v>
      </c>
      <c r="B3141" s="3">
        <v>54.06</v>
      </c>
      <c r="C3141" s="3">
        <v>22</v>
      </c>
      <c r="D3141" s="3">
        <f t="shared" si="441"/>
        <v>35.943437499999995</v>
      </c>
      <c r="E3141" s="3">
        <f>MAX(B3141 - D3141/Inputs!$B$5, 0)</f>
        <v>13.215184659090916</v>
      </c>
      <c r="F3141" s="3">
        <f>MAX(D3141*Inputs!$B$5 - B3141, 0)</f>
        <v>0</v>
      </c>
      <c r="G3141" s="3">
        <f t="shared" si="442"/>
        <v>22</v>
      </c>
      <c r="H3141" t="str">
        <f t="shared" si="443"/>
        <v>Reg</v>
      </c>
      <c r="I3141" s="3">
        <f t="shared" si="448"/>
        <v>340</v>
      </c>
      <c r="J3141" s="3">
        <f t="shared" si="449"/>
        <v>0</v>
      </c>
      <c r="K3141" s="3">
        <f>MIN(Inputs!$B$2, (Inputs!$B$8 - I3141)/Inputs!$B$9)</f>
        <v>0</v>
      </c>
      <c r="L3141" s="3">
        <f>MAX(MIN(Inputs!$B$2, I3141*Inputs!$B$10, Inputs!$B$8*Inputs!$B$4 - J3141), 0)</f>
        <v>170</v>
      </c>
      <c r="M3141" s="3">
        <f t="shared" si="444"/>
        <v>0</v>
      </c>
      <c r="N3141" s="3">
        <f t="shared" si="445"/>
        <v>0</v>
      </c>
      <c r="O3141" s="3">
        <f>IF(H3141="Reg", MIN(Inputs!$B$2, I3141*Inputs!$B$10, (Inputs!$B$8-I3141)/Inputs!$B$9), 0)</f>
        <v>0</v>
      </c>
      <c r="P3141" s="3">
        <f t="shared" si="446"/>
        <v>0</v>
      </c>
      <c r="Q3141" s="3">
        <f t="shared" si="447"/>
        <v>0</v>
      </c>
      <c r="R3141" s="3">
        <f>I3141 + M3141*Inputs!$B$9 - N3141/Inputs!$B$10</f>
        <v>340</v>
      </c>
    </row>
    <row r="3142" spans="1:18" x14ac:dyDescent="0.3">
      <c r="A3142" s="4">
        <v>46153.833333333343</v>
      </c>
      <c r="B3142" s="3">
        <v>118.89</v>
      </c>
      <c r="C3142" s="3">
        <v>29.53</v>
      </c>
      <c r="D3142" s="3">
        <f t="shared" si="441"/>
        <v>35.943437499999995</v>
      </c>
      <c r="E3142" s="3">
        <f>MAX(B3142 - D3142/Inputs!$B$5, 0)</f>
        <v>78.045184659090921</v>
      </c>
      <c r="F3142" s="3">
        <f>MAX(D3142*Inputs!$B$5 - B3142, 0)</f>
        <v>0</v>
      </c>
      <c r="G3142" s="3">
        <f t="shared" si="442"/>
        <v>29.53</v>
      </c>
      <c r="H3142" t="str">
        <f t="shared" si="443"/>
        <v>Discharge</v>
      </c>
      <c r="I3142" s="3">
        <f t="shared" si="448"/>
        <v>340</v>
      </c>
      <c r="J3142" s="3">
        <f t="shared" si="449"/>
        <v>0</v>
      </c>
      <c r="K3142" s="3">
        <f>MIN(Inputs!$B$2, (Inputs!$B$8 - I3142)/Inputs!$B$9)</f>
        <v>0</v>
      </c>
      <c r="L3142" s="3">
        <f>MAX(MIN(Inputs!$B$2, I3142*Inputs!$B$10, Inputs!$B$8*Inputs!$B$4 - J3142), 0)</f>
        <v>170</v>
      </c>
      <c r="M3142" s="3">
        <f t="shared" si="444"/>
        <v>0</v>
      </c>
      <c r="N3142" s="3">
        <f t="shared" si="445"/>
        <v>170</v>
      </c>
      <c r="O3142" s="3">
        <f>IF(H3142="Reg", MIN(Inputs!$B$2, I3142*Inputs!$B$10, (Inputs!$B$8-I3142)/Inputs!$B$9), 0)</f>
        <v>0</v>
      </c>
      <c r="P3142" s="3">
        <f t="shared" si="446"/>
        <v>20211.3</v>
      </c>
      <c r="Q3142" s="3">
        <f t="shared" si="447"/>
        <v>0</v>
      </c>
      <c r="R3142" s="3">
        <f>I3142 + M3142*Inputs!$B$9 - N3142/Inputs!$B$10</f>
        <v>158.77939109773115</v>
      </c>
    </row>
    <row r="3143" spans="1:18" x14ac:dyDescent="0.3">
      <c r="A3143" s="4">
        <v>46153.875</v>
      </c>
      <c r="B3143" s="3">
        <v>94.877499999999998</v>
      </c>
      <c r="C3143" s="3">
        <v>6.63</v>
      </c>
      <c r="D3143" s="3">
        <f t="shared" si="441"/>
        <v>35.943437499999995</v>
      </c>
      <c r="E3143" s="3">
        <f>MAX(B3143 - D3143/Inputs!$B$5, 0)</f>
        <v>54.032684659090911</v>
      </c>
      <c r="F3143" s="3">
        <f>MAX(D3143*Inputs!$B$5 - B3143, 0)</f>
        <v>0</v>
      </c>
      <c r="G3143" s="3">
        <f t="shared" si="442"/>
        <v>6.63</v>
      </c>
      <c r="H3143" t="str">
        <f t="shared" si="443"/>
        <v>Discharge</v>
      </c>
      <c r="I3143" s="3">
        <f t="shared" si="448"/>
        <v>158.77939109773115</v>
      </c>
      <c r="J3143" s="3">
        <f t="shared" si="449"/>
        <v>170</v>
      </c>
      <c r="K3143" s="3">
        <f>MIN(Inputs!$B$2, (Inputs!$B$8 - I3143)/Inputs!$B$9)</f>
        <v>170</v>
      </c>
      <c r="L3143" s="3">
        <f>MAX(MIN(Inputs!$B$2, I3143*Inputs!$B$10, Inputs!$B$8*Inputs!$B$4 - J3143), 0)</f>
        <v>148.94827166799323</v>
      </c>
      <c r="M3143" s="3">
        <f t="shared" si="444"/>
        <v>0</v>
      </c>
      <c r="N3143" s="3">
        <f t="shared" si="445"/>
        <v>148.94827166799323</v>
      </c>
      <c r="O3143" s="3">
        <f>IF(H3143="Reg", MIN(Inputs!$B$2, I3143*Inputs!$B$10, (Inputs!$B$8-I3143)/Inputs!$B$9), 0)</f>
        <v>0</v>
      </c>
      <c r="P3143" s="3">
        <f t="shared" si="446"/>
        <v>14131.839645180027</v>
      </c>
      <c r="Q3143" s="3">
        <f t="shared" si="447"/>
        <v>0</v>
      </c>
      <c r="R3143" s="3">
        <f>I3143 + M3143*Inputs!$B$9 - N3143/Inputs!$B$10</f>
        <v>0</v>
      </c>
    </row>
    <row r="3144" spans="1:18" x14ac:dyDescent="0.3">
      <c r="A3144" s="4">
        <v>46153.916666666657</v>
      </c>
      <c r="B3144" s="3">
        <v>79.965000000000003</v>
      </c>
      <c r="C3144" s="3">
        <v>4.7699999999999996</v>
      </c>
      <c r="D3144" s="3">
        <f t="shared" si="441"/>
        <v>35.943437499999995</v>
      </c>
      <c r="E3144" s="3">
        <f>MAX(B3144 - D3144/Inputs!$B$5, 0)</f>
        <v>39.120184659090917</v>
      </c>
      <c r="F3144" s="3">
        <f>MAX(D3144*Inputs!$B$5 - B3144, 0)</f>
        <v>0</v>
      </c>
      <c r="G3144" s="3">
        <f t="shared" si="442"/>
        <v>4.7699999999999996</v>
      </c>
      <c r="H3144" t="str">
        <f t="shared" si="443"/>
        <v>Discharge</v>
      </c>
      <c r="I3144" s="3">
        <f t="shared" si="448"/>
        <v>0</v>
      </c>
      <c r="J3144" s="3">
        <f t="shared" si="449"/>
        <v>318.94827166799325</v>
      </c>
      <c r="K3144" s="3">
        <f>MIN(Inputs!$B$2, (Inputs!$B$8 - I3144)/Inputs!$B$9)</f>
        <v>170</v>
      </c>
      <c r="L3144" s="3">
        <f>MAX(MIN(Inputs!$B$2, I3144*Inputs!$B$10, Inputs!$B$8*Inputs!$B$4 - J3144), 0)</f>
        <v>0</v>
      </c>
      <c r="M3144" s="3">
        <f t="shared" si="444"/>
        <v>0</v>
      </c>
      <c r="N3144" s="3">
        <f t="shared" si="445"/>
        <v>0</v>
      </c>
      <c r="O3144" s="3">
        <f>IF(H3144="Reg", MIN(Inputs!$B$2, I3144*Inputs!$B$10, (Inputs!$B$8-I3144)/Inputs!$B$9), 0)</f>
        <v>0</v>
      </c>
      <c r="P3144" s="3">
        <f t="shared" si="446"/>
        <v>0</v>
      </c>
      <c r="Q3144" s="3">
        <f t="shared" si="447"/>
        <v>0</v>
      </c>
      <c r="R3144" s="3">
        <f>I3144 + M3144*Inputs!$B$9 - N3144/Inputs!$B$10</f>
        <v>0</v>
      </c>
    </row>
    <row r="3145" spans="1:18" x14ac:dyDescent="0.3">
      <c r="A3145" s="4">
        <v>46153.958333333343</v>
      </c>
      <c r="B3145" s="3">
        <v>48.85</v>
      </c>
      <c r="C3145" s="3">
        <v>7.0000000000000007E-2</v>
      </c>
      <c r="D3145" s="3">
        <f t="shared" si="441"/>
        <v>35.943437499999995</v>
      </c>
      <c r="E3145" s="3">
        <f>MAX(B3145 - D3145/Inputs!$B$5, 0)</f>
        <v>8.005184659090915</v>
      </c>
      <c r="F3145" s="3">
        <f>MAX(D3145*Inputs!$B$5 - B3145, 0)</f>
        <v>0</v>
      </c>
      <c r="G3145" s="3">
        <f t="shared" si="442"/>
        <v>7.0000000000000007E-2</v>
      </c>
      <c r="H3145" t="str">
        <f t="shared" si="443"/>
        <v>Discharge</v>
      </c>
      <c r="I3145" s="3">
        <f t="shared" si="448"/>
        <v>0</v>
      </c>
      <c r="J3145" s="3">
        <f t="shared" si="449"/>
        <v>318.94827166799325</v>
      </c>
      <c r="K3145" s="3">
        <f>MIN(Inputs!$B$2, (Inputs!$B$8 - I3145)/Inputs!$B$9)</f>
        <v>170</v>
      </c>
      <c r="L3145" s="3">
        <f>MAX(MIN(Inputs!$B$2, I3145*Inputs!$B$10, Inputs!$B$8*Inputs!$B$4 - J3145), 0)</f>
        <v>0</v>
      </c>
      <c r="M3145" s="3">
        <f t="shared" si="444"/>
        <v>0</v>
      </c>
      <c r="N3145" s="3">
        <f t="shared" si="445"/>
        <v>0</v>
      </c>
      <c r="O3145" s="3">
        <f>IF(H3145="Reg", MIN(Inputs!$B$2, I3145*Inputs!$B$10, (Inputs!$B$8-I3145)/Inputs!$B$9), 0)</f>
        <v>0</v>
      </c>
      <c r="P3145" s="3">
        <f t="shared" si="446"/>
        <v>0</v>
      </c>
      <c r="Q3145" s="3">
        <f t="shared" si="447"/>
        <v>0</v>
      </c>
      <c r="R3145" s="3">
        <f>I3145 + M3145*Inputs!$B$9 - N3145/Inputs!$B$10</f>
        <v>0</v>
      </c>
    </row>
    <row r="3146" spans="1:18" x14ac:dyDescent="0.3">
      <c r="A3146" s="4">
        <v>46154</v>
      </c>
      <c r="B3146" s="3">
        <v>32.1175</v>
      </c>
      <c r="C3146" s="3">
        <v>0.1</v>
      </c>
      <c r="D3146" s="3">
        <f t="shared" si="441"/>
        <v>33.885937499999997</v>
      </c>
      <c r="E3146" s="3">
        <f>MAX(B3146 - D3146/Inputs!$B$5, 0)</f>
        <v>0</v>
      </c>
      <c r="F3146" s="3">
        <f>MAX(D3146*Inputs!$B$5 - B3146, 0)</f>
        <v>0</v>
      </c>
      <c r="G3146" s="3">
        <f t="shared" si="442"/>
        <v>0.1</v>
      </c>
      <c r="H3146" t="str">
        <f t="shared" si="443"/>
        <v>Reg</v>
      </c>
      <c r="I3146" s="3">
        <f t="shared" si="448"/>
        <v>0</v>
      </c>
      <c r="J3146" s="3">
        <f t="shared" si="449"/>
        <v>0</v>
      </c>
      <c r="K3146" s="3">
        <f>MIN(Inputs!$B$2, (Inputs!$B$8 - I3146)/Inputs!$B$9)</f>
        <v>170</v>
      </c>
      <c r="L3146" s="3">
        <f>MAX(MIN(Inputs!$B$2, I3146*Inputs!$B$10, Inputs!$B$8*Inputs!$B$4 - J3146), 0)</f>
        <v>0</v>
      </c>
      <c r="M3146" s="3">
        <f t="shared" si="444"/>
        <v>0</v>
      </c>
      <c r="N3146" s="3">
        <f t="shared" si="445"/>
        <v>0</v>
      </c>
      <c r="O3146" s="3">
        <f>IF(H3146="Reg", MIN(Inputs!$B$2, I3146*Inputs!$B$10, (Inputs!$B$8-I3146)/Inputs!$B$9), 0)</f>
        <v>0</v>
      </c>
      <c r="P3146" s="3">
        <f t="shared" si="446"/>
        <v>0</v>
      </c>
      <c r="Q3146" s="3">
        <f t="shared" si="447"/>
        <v>0</v>
      </c>
      <c r="R3146" s="3">
        <f>I3146 + M3146*Inputs!$B$9 - N3146/Inputs!$B$10</f>
        <v>0</v>
      </c>
    </row>
    <row r="3147" spans="1:18" x14ac:dyDescent="0.3">
      <c r="A3147" s="4">
        <v>46154.041666666657</v>
      </c>
      <c r="B3147" s="3">
        <v>28.484999999999999</v>
      </c>
      <c r="C3147" s="3">
        <v>0.12</v>
      </c>
      <c r="D3147" s="3">
        <f t="shared" si="441"/>
        <v>33.885937499999997</v>
      </c>
      <c r="E3147" s="3">
        <f>MAX(B3147 - D3147/Inputs!$B$5, 0)</f>
        <v>0</v>
      </c>
      <c r="F3147" s="3">
        <f>MAX(D3147*Inputs!$B$5 - B3147, 0)</f>
        <v>1.3346249999999991</v>
      </c>
      <c r="G3147" s="3">
        <f t="shared" si="442"/>
        <v>0.12</v>
      </c>
      <c r="H3147" t="str">
        <f t="shared" si="443"/>
        <v>Charge</v>
      </c>
      <c r="I3147" s="3">
        <f t="shared" si="448"/>
        <v>0</v>
      </c>
      <c r="J3147" s="3">
        <f t="shared" si="449"/>
        <v>0</v>
      </c>
      <c r="K3147" s="3">
        <f>MIN(Inputs!$B$2, (Inputs!$B$8 - I3147)/Inputs!$B$9)</f>
        <v>170</v>
      </c>
      <c r="L3147" s="3">
        <f>MAX(MIN(Inputs!$B$2, I3147*Inputs!$B$10, Inputs!$B$8*Inputs!$B$4 - J3147), 0)</f>
        <v>0</v>
      </c>
      <c r="M3147" s="3">
        <f t="shared" si="444"/>
        <v>170</v>
      </c>
      <c r="N3147" s="3">
        <f t="shared" si="445"/>
        <v>0</v>
      </c>
      <c r="O3147" s="3">
        <f>IF(H3147="Reg", MIN(Inputs!$B$2, I3147*Inputs!$B$10, (Inputs!$B$8-I3147)/Inputs!$B$9), 0)</f>
        <v>0</v>
      </c>
      <c r="P3147" s="3">
        <f t="shared" si="446"/>
        <v>-4842.45</v>
      </c>
      <c r="Q3147" s="3">
        <f t="shared" si="447"/>
        <v>0</v>
      </c>
      <c r="R3147" s="3">
        <f>I3147 + M3147*Inputs!$B$9 - N3147/Inputs!$B$10</f>
        <v>159.4741358339966</v>
      </c>
    </row>
    <row r="3148" spans="1:18" x14ac:dyDescent="0.3">
      <c r="A3148" s="4">
        <v>46154.083333333343</v>
      </c>
      <c r="B3148" s="3">
        <v>29.137499999999999</v>
      </c>
      <c r="C3148" s="3">
        <v>0.1</v>
      </c>
      <c r="D3148" s="3">
        <f t="shared" si="441"/>
        <v>33.885937499999997</v>
      </c>
      <c r="E3148" s="3">
        <f>MAX(B3148 - D3148/Inputs!$B$5, 0)</f>
        <v>0</v>
      </c>
      <c r="F3148" s="3">
        <f>MAX(D3148*Inputs!$B$5 - B3148, 0)</f>
        <v>0.6821249999999992</v>
      </c>
      <c r="G3148" s="3">
        <f t="shared" si="442"/>
        <v>0.1</v>
      </c>
      <c r="H3148" t="str">
        <f t="shared" si="443"/>
        <v>Charge</v>
      </c>
      <c r="I3148" s="3">
        <f t="shared" si="448"/>
        <v>159.4741358339966</v>
      </c>
      <c r="J3148" s="3">
        <f t="shared" si="449"/>
        <v>0</v>
      </c>
      <c r="K3148" s="3">
        <f>MIN(Inputs!$B$2, (Inputs!$B$8 - I3148)/Inputs!$B$9)</f>
        <v>170</v>
      </c>
      <c r="L3148" s="3">
        <f>MAX(MIN(Inputs!$B$2, I3148*Inputs!$B$10, Inputs!$B$8*Inputs!$B$4 - J3148), 0)</f>
        <v>149.6</v>
      </c>
      <c r="M3148" s="3">
        <f t="shared" si="444"/>
        <v>170</v>
      </c>
      <c r="N3148" s="3">
        <f t="shared" si="445"/>
        <v>0</v>
      </c>
      <c r="O3148" s="3">
        <f>IF(H3148="Reg", MIN(Inputs!$B$2, I3148*Inputs!$B$10, (Inputs!$B$8-I3148)/Inputs!$B$9), 0)</f>
        <v>0</v>
      </c>
      <c r="P3148" s="3">
        <f t="shared" si="446"/>
        <v>-4953.375</v>
      </c>
      <c r="Q3148" s="3">
        <f t="shared" si="447"/>
        <v>0</v>
      </c>
      <c r="R3148" s="3">
        <f>I3148 + M3148*Inputs!$B$9 - N3148/Inputs!$B$10</f>
        <v>318.9482716679932</v>
      </c>
    </row>
    <row r="3149" spans="1:18" x14ac:dyDescent="0.3">
      <c r="A3149" s="4">
        <v>46154.125</v>
      </c>
      <c r="B3149" s="3">
        <v>28.137500000000003</v>
      </c>
      <c r="C3149" s="3">
        <v>0.14000000000000001</v>
      </c>
      <c r="D3149" s="3">
        <f t="shared" si="441"/>
        <v>33.885937499999997</v>
      </c>
      <c r="E3149" s="3">
        <f>MAX(B3149 - D3149/Inputs!$B$5, 0)</f>
        <v>0</v>
      </c>
      <c r="F3149" s="3">
        <f>MAX(D3149*Inputs!$B$5 - B3149, 0)</f>
        <v>1.6821249999999957</v>
      </c>
      <c r="G3149" s="3">
        <f t="shared" si="442"/>
        <v>0.14000000000000001</v>
      </c>
      <c r="H3149" t="str">
        <f t="shared" si="443"/>
        <v>Charge</v>
      </c>
      <c r="I3149" s="3">
        <f t="shared" si="448"/>
        <v>318.9482716679932</v>
      </c>
      <c r="J3149" s="3">
        <f t="shared" si="449"/>
        <v>0</v>
      </c>
      <c r="K3149" s="3">
        <f>MIN(Inputs!$B$2, (Inputs!$B$8 - I3149)/Inputs!$B$9)</f>
        <v>22.44121780453775</v>
      </c>
      <c r="L3149" s="3">
        <f>MAX(MIN(Inputs!$B$2, I3149*Inputs!$B$10, Inputs!$B$8*Inputs!$B$4 - J3149), 0)</f>
        <v>170</v>
      </c>
      <c r="M3149" s="3">
        <f t="shared" si="444"/>
        <v>22.44121780453775</v>
      </c>
      <c r="N3149" s="3">
        <f t="shared" si="445"/>
        <v>0</v>
      </c>
      <c r="O3149" s="3">
        <f>IF(H3149="Reg", MIN(Inputs!$B$2, I3149*Inputs!$B$10, (Inputs!$B$8-I3149)/Inputs!$B$9), 0)</f>
        <v>0</v>
      </c>
      <c r="P3149" s="3">
        <f t="shared" si="446"/>
        <v>-631.43976597518099</v>
      </c>
      <c r="Q3149" s="3">
        <f t="shared" si="447"/>
        <v>0</v>
      </c>
      <c r="R3149" s="3">
        <f>I3149 + M3149*Inputs!$B$9 - N3149/Inputs!$B$10</f>
        <v>340</v>
      </c>
    </row>
    <row r="3150" spans="1:18" x14ac:dyDescent="0.3">
      <c r="A3150" s="4">
        <v>46154.166666666657</v>
      </c>
      <c r="B3150" s="3">
        <v>28.344999999999999</v>
      </c>
      <c r="C3150" s="3">
        <v>0.09</v>
      </c>
      <c r="D3150" s="3">
        <f t="shared" si="441"/>
        <v>33.885937499999997</v>
      </c>
      <c r="E3150" s="3">
        <f>MAX(B3150 - D3150/Inputs!$B$5, 0)</f>
        <v>0</v>
      </c>
      <c r="F3150" s="3">
        <f>MAX(D3150*Inputs!$B$5 - B3150, 0)</f>
        <v>1.4746249999999996</v>
      </c>
      <c r="G3150" s="3">
        <f t="shared" si="442"/>
        <v>0.09</v>
      </c>
      <c r="H3150" t="str">
        <f t="shared" si="443"/>
        <v>Charge</v>
      </c>
      <c r="I3150" s="3">
        <f t="shared" si="448"/>
        <v>340</v>
      </c>
      <c r="J3150" s="3">
        <f t="shared" si="449"/>
        <v>0</v>
      </c>
      <c r="K3150" s="3">
        <f>MIN(Inputs!$B$2, (Inputs!$B$8 - I3150)/Inputs!$B$9)</f>
        <v>0</v>
      </c>
      <c r="L3150" s="3">
        <f>MAX(MIN(Inputs!$B$2, I3150*Inputs!$B$10, Inputs!$B$8*Inputs!$B$4 - J3150), 0)</f>
        <v>170</v>
      </c>
      <c r="M3150" s="3">
        <f t="shared" si="444"/>
        <v>0</v>
      </c>
      <c r="N3150" s="3">
        <f t="shared" si="445"/>
        <v>0</v>
      </c>
      <c r="O3150" s="3">
        <f>IF(H3150="Reg", MIN(Inputs!$B$2, I3150*Inputs!$B$10, (Inputs!$B$8-I3150)/Inputs!$B$9), 0)</f>
        <v>0</v>
      </c>
      <c r="P3150" s="3">
        <f t="shared" si="446"/>
        <v>0</v>
      </c>
      <c r="Q3150" s="3">
        <f t="shared" si="447"/>
        <v>0</v>
      </c>
      <c r="R3150" s="3">
        <f>I3150 + M3150*Inputs!$B$9 - N3150/Inputs!$B$10</f>
        <v>340</v>
      </c>
    </row>
    <row r="3151" spans="1:18" x14ac:dyDescent="0.3">
      <c r="A3151" s="4">
        <v>46154.208333333343</v>
      </c>
      <c r="B3151" s="3">
        <v>30.685000000000002</v>
      </c>
      <c r="C3151" s="3">
        <v>0.16</v>
      </c>
      <c r="D3151" s="3">
        <f t="shared" si="441"/>
        <v>33.885937499999997</v>
      </c>
      <c r="E3151" s="3">
        <f>MAX(B3151 - D3151/Inputs!$B$5, 0)</f>
        <v>0</v>
      </c>
      <c r="F3151" s="3">
        <f>MAX(D3151*Inputs!$B$5 - B3151, 0)</f>
        <v>0</v>
      </c>
      <c r="G3151" s="3">
        <f t="shared" si="442"/>
        <v>0.16</v>
      </c>
      <c r="H3151" t="str">
        <f t="shared" si="443"/>
        <v>Reg</v>
      </c>
      <c r="I3151" s="3">
        <f t="shared" si="448"/>
        <v>340</v>
      </c>
      <c r="J3151" s="3">
        <f t="shared" si="449"/>
        <v>0</v>
      </c>
      <c r="K3151" s="3">
        <f>MIN(Inputs!$B$2, (Inputs!$B$8 - I3151)/Inputs!$B$9)</f>
        <v>0</v>
      </c>
      <c r="L3151" s="3">
        <f>MAX(MIN(Inputs!$B$2, I3151*Inputs!$B$10, Inputs!$B$8*Inputs!$B$4 - J3151), 0)</f>
        <v>170</v>
      </c>
      <c r="M3151" s="3">
        <f t="shared" si="444"/>
        <v>0</v>
      </c>
      <c r="N3151" s="3">
        <f t="shared" si="445"/>
        <v>0</v>
      </c>
      <c r="O3151" s="3">
        <f>IF(H3151="Reg", MIN(Inputs!$B$2, I3151*Inputs!$B$10, (Inputs!$B$8-I3151)/Inputs!$B$9), 0)</f>
        <v>0</v>
      </c>
      <c r="P3151" s="3">
        <f t="shared" si="446"/>
        <v>0</v>
      </c>
      <c r="Q3151" s="3">
        <f t="shared" si="447"/>
        <v>0</v>
      </c>
      <c r="R3151" s="3">
        <f>I3151 + M3151*Inputs!$B$9 - N3151/Inputs!$B$10</f>
        <v>340</v>
      </c>
    </row>
    <row r="3152" spans="1:18" x14ac:dyDescent="0.3">
      <c r="A3152" s="4">
        <v>46154.25</v>
      </c>
      <c r="B3152" s="3">
        <v>33.447499999999998</v>
      </c>
      <c r="C3152" s="3">
        <v>8.9600000000000009</v>
      </c>
      <c r="D3152" s="3">
        <f t="shared" si="441"/>
        <v>33.885937499999997</v>
      </c>
      <c r="E3152" s="3">
        <f>MAX(B3152 - D3152/Inputs!$B$5, 0)</f>
        <v>0</v>
      </c>
      <c r="F3152" s="3">
        <f>MAX(D3152*Inputs!$B$5 - B3152, 0)</f>
        <v>0</v>
      </c>
      <c r="G3152" s="3">
        <f t="shared" si="442"/>
        <v>8.9600000000000009</v>
      </c>
      <c r="H3152" t="str">
        <f t="shared" si="443"/>
        <v>Reg</v>
      </c>
      <c r="I3152" s="3">
        <f t="shared" si="448"/>
        <v>340</v>
      </c>
      <c r="J3152" s="3">
        <f t="shared" si="449"/>
        <v>0</v>
      </c>
      <c r="K3152" s="3">
        <f>MIN(Inputs!$B$2, (Inputs!$B$8 - I3152)/Inputs!$B$9)</f>
        <v>0</v>
      </c>
      <c r="L3152" s="3">
        <f>MAX(MIN(Inputs!$B$2, I3152*Inputs!$B$10, Inputs!$B$8*Inputs!$B$4 - J3152), 0)</f>
        <v>170</v>
      </c>
      <c r="M3152" s="3">
        <f t="shared" si="444"/>
        <v>0</v>
      </c>
      <c r="N3152" s="3">
        <f t="shared" si="445"/>
        <v>0</v>
      </c>
      <c r="O3152" s="3">
        <f>IF(H3152="Reg", MIN(Inputs!$B$2, I3152*Inputs!$B$10, (Inputs!$B$8-I3152)/Inputs!$B$9), 0)</f>
        <v>0</v>
      </c>
      <c r="P3152" s="3">
        <f t="shared" si="446"/>
        <v>0</v>
      </c>
      <c r="Q3152" s="3">
        <f t="shared" si="447"/>
        <v>0</v>
      </c>
      <c r="R3152" s="3">
        <f>I3152 + M3152*Inputs!$B$9 - N3152/Inputs!$B$10</f>
        <v>340</v>
      </c>
    </row>
    <row r="3153" spans="1:18" x14ac:dyDescent="0.3">
      <c r="A3153" s="4">
        <v>46154.291666666657</v>
      </c>
      <c r="B3153" s="3">
        <v>37.89</v>
      </c>
      <c r="C3153" s="3">
        <v>15</v>
      </c>
      <c r="D3153" s="3">
        <f t="shared" si="441"/>
        <v>33.885937499999997</v>
      </c>
      <c r="E3153" s="3">
        <f>MAX(B3153 - D3153/Inputs!$B$5, 0)</f>
        <v>0</v>
      </c>
      <c r="F3153" s="3">
        <f>MAX(D3153*Inputs!$B$5 - B3153, 0)</f>
        <v>0</v>
      </c>
      <c r="G3153" s="3">
        <f t="shared" si="442"/>
        <v>15</v>
      </c>
      <c r="H3153" t="str">
        <f t="shared" si="443"/>
        <v>Reg</v>
      </c>
      <c r="I3153" s="3">
        <f t="shared" si="448"/>
        <v>340</v>
      </c>
      <c r="J3153" s="3">
        <f t="shared" si="449"/>
        <v>0</v>
      </c>
      <c r="K3153" s="3">
        <f>MIN(Inputs!$B$2, (Inputs!$B$8 - I3153)/Inputs!$B$9)</f>
        <v>0</v>
      </c>
      <c r="L3153" s="3">
        <f>MAX(MIN(Inputs!$B$2, I3153*Inputs!$B$10, Inputs!$B$8*Inputs!$B$4 - J3153), 0)</f>
        <v>170</v>
      </c>
      <c r="M3153" s="3">
        <f t="shared" si="444"/>
        <v>0</v>
      </c>
      <c r="N3153" s="3">
        <f t="shared" si="445"/>
        <v>0</v>
      </c>
      <c r="O3153" s="3">
        <f>IF(H3153="Reg", MIN(Inputs!$B$2, I3153*Inputs!$B$10, (Inputs!$B$8-I3153)/Inputs!$B$9), 0)</f>
        <v>0</v>
      </c>
      <c r="P3153" s="3">
        <f t="shared" si="446"/>
        <v>0</v>
      </c>
      <c r="Q3153" s="3">
        <f t="shared" si="447"/>
        <v>0</v>
      </c>
      <c r="R3153" s="3">
        <f>I3153 + M3153*Inputs!$B$9 - N3153/Inputs!$B$10</f>
        <v>340</v>
      </c>
    </row>
    <row r="3154" spans="1:18" x14ac:dyDescent="0.3">
      <c r="A3154" s="4">
        <v>46154.333333333343</v>
      </c>
      <c r="B3154" s="3">
        <v>32.08</v>
      </c>
      <c r="C3154" s="3">
        <v>2.16</v>
      </c>
      <c r="D3154" s="3">
        <f t="shared" si="441"/>
        <v>33.885937499999997</v>
      </c>
      <c r="E3154" s="3">
        <f>MAX(B3154 - D3154/Inputs!$B$5, 0)</f>
        <v>0</v>
      </c>
      <c r="F3154" s="3">
        <f>MAX(D3154*Inputs!$B$5 - B3154, 0)</f>
        <v>0</v>
      </c>
      <c r="G3154" s="3">
        <f t="shared" si="442"/>
        <v>2.16</v>
      </c>
      <c r="H3154" t="str">
        <f t="shared" si="443"/>
        <v>Reg</v>
      </c>
      <c r="I3154" s="3">
        <f t="shared" si="448"/>
        <v>340</v>
      </c>
      <c r="J3154" s="3">
        <f t="shared" si="449"/>
        <v>0</v>
      </c>
      <c r="K3154" s="3">
        <f>MIN(Inputs!$B$2, (Inputs!$B$8 - I3154)/Inputs!$B$9)</f>
        <v>0</v>
      </c>
      <c r="L3154" s="3">
        <f>MAX(MIN(Inputs!$B$2, I3154*Inputs!$B$10, Inputs!$B$8*Inputs!$B$4 - J3154), 0)</f>
        <v>170</v>
      </c>
      <c r="M3154" s="3">
        <f t="shared" si="444"/>
        <v>0</v>
      </c>
      <c r="N3154" s="3">
        <f t="shared" si="445"/>
        <v>0</v>
      </c>
      <c r="O3154" s="3">
        <f>IF(H3154="Reg", MIN(Inputs!$B$2, I3154*Inputs!$B$10, (Inputs!$B$8-I3154)/Inputs!$B$9), 0)</f>
        <v>0</v>
      </c>
      <c r="P3154" s="3">
        <f t="shared" si="446"/>
        <v>0</v>
      </c>
      <c r="Q3154" s="3">
        <f t="shared" si="447"/>
        <v>0</v>
      </c>
      <c r="R3154" s="3">
        <f>I3154 + M3154*Inputs!$B$9 - N3154/Inputs!$B$10</f>
        <v>340</v>
      </c>
    </row>
    <row r="3155" spans="1:18" x14ac:dyDescent="0.3">
      <c r="A3155" s="4">
        <v>46154.375</v>
      </c>
      <c r="B3155" s="3">
        <v>21.782499999999999</v>
      </c>
      <c r="C3155" s="3">
        <v>1.5</v>
      </c>
      <c r="D3155" s="3">
        <f t="shared" si="441"/>
        <v>33.885937499999997</v>
      </c>
      <c r="E3155" s="3">
        <f>MAX(B3155 - D3155/Inputs!$B$5, 0)</f>
        <v>0</v>
      </c>
      <c r="F3155" s="3">
        <f>MAX(D3155*Inputs!$B$5 - B3155, 0)</f>
        <v>8.0371249999999996</v>
      </c>
      <c r="G3155" s="3">
        <f t="shared" si="442"/>
        <v>1.5</v>
      </c>
      <c r="H3155" t="str">
        <f t="shared" si="443"/>
        <v>Charge</v>
      </c>
      <c r="I3155" s="3">
        <f t="shared" si="448"/>
        <v>340</v>
      </c>
      <c r="J3155" s="3">
        <f t="shared" si="449"/>
        <v>0</v>
      </c>
      <c r="K3155" s="3">
        <f>MIN(Inputs!$B$2, (Inputs!$B$8 - I3155)/Inputs!$B$9)</f>
        <v>0</v>
      </c>
      <c r="L3155" s="3">
        <f>MAX(MIN(Inputs!$B$2, I3155*Inputs!$B$10, Inputs!$B$8*Inputs!$B$4 - J3155), 0)</f>
        <v>170</v>
      </c>
      <c r="M3155" s="3">
        <f t="shared" si="444"/>
        <v>0</v>
      </c>
      <c r="N3155" s="3">
        <f t="shared" si="445"/>
        <v>0</v>
      </c>
      <c r="O3155" s="3">
        <f>IF(H3155="Reg", MIN(Inputs!$B$2, I3155*Inputs!$B$10, (Inputs!$B$8-I3155)/Inputs!$B$9), 0)</f>
        <v>0</v>
      </c>
      <c r="P3155" s="3">
        <f t="shared" si="446"/>
        <v>0</v>
      </c>
      <c r="Q3155" s="3">
        <f t="shared" si="447"/>
        <v>0</v>
      </c>
      <c r="R3155" s="3">
        <f>I3155 + M3155*Inputs!$B$9 - N3155/Inputs!$B$10</f>
        <v>340</v>
      </c>
    </row>
    <row r="3156" spans="1:18" x14ac:dyDescent="0.3">
      <c r="A3156" s="4">
        <v>46154.416666666657</v>
      </c>
      <c r="B3156" s="3">
        <v>20.785</v>
      </c>
      <c r="C3156" s="3">
        <v>1.1000000000000001</v>
      </c>
      <c r="D3156" s="3">
        <f t="shared" si="441"/>
        <v>33.885937499999997</v>
      </c>
      <c r="E3156" s="3">
        <f>MAX(B3156 - D3156/Inputs!$B$5, 0)</f>
        <v>0</v>
      </c>
      <c r="F3156" s="3">
        <f>MAX(D3156*Inputs!$B$5 - B3156, 0)</f>
        <v>9.0346249999999984</v>
      </c>
      <c r="G3156" s="3">
        <f t="shared" si="442"/>
        <v>1.1000000000000001</v>
      </c>
      <c r="H3156" t="str">
        <f t="shared" si="443"/>
        <v>Charge</v>
      </c>
      <c r="I3156" s="3">
        <f t="shared" si="448"/>
        <v>340</v>
      </c>
      <c r="J3156" s="3">
        <f t="shared" si="449"/>
        <v>0</v>
      </c>
      <c r="K3156" s="3">
        <f>MIN(Inputs!$B$2, (Inputs!$B$8 - I3156)/Inputs!$B$9)</f>
        <v>0</v>
      </c>
      <c r="L3156" s="3">
        <f>MAX(MIN(Inputs!$B$2, I3156*Inputs!$B$10, Inputs!$B$8*Inputs!$B$4 - J3156), 0)</f>
        <v>170</v>
      </c>
      <c r="M3156" s="3">
        <f t="shared" si="444"/>
        <v>0</v>
      </c>
      <c r="N3156" s="3">
        <f t="shared" si="445"/>
        <v>0</v>
      </c>
      <c r="O3156" s="3">
        <f>IF(H3156="Reg", MIN(Inputs!$B$2, I3156*Inputs!$B$10, (Inputs!$B$8-I3156)/Inputs!$B$9), 0)</f>
        <v>0</v>
      </c>
      <c r="P3156" s="3">
        <f t="shared" si="446"/>
        <v>0</v>
      </c>
      <c r="Q3156" s="3">
        <f t="shared" si="447"/>
        <v>0</v>
      </c>
      <c r="R3156" s="3">
        <f>I3156 + M3156*Inputs!$B$9 - N3156/Inputs!$B$10</f>
        <v>340</v>
      </c>
    </row>
    <row r="3157" spans="1:18" x14ac:dyDescent="0.3">
      <c r="A3157" s="4">
        <v>46154.458333333343</v>
      </c>
      <c r="B3157" s="3">
        <v>21.39</v>
      </c>
      <c r="C3157" s="3">
        <v>1.02</v>
      </c>
      <c r="D3157" s="3">
        <f t="shared" si="441"/>
        <v>33.885937499999997</v>
      </c>
      <c r="E3157" s="3">
        <f>MAX(B3157 - D3157/Inputs!$B$5, 0)</f>
        <v>0</v>
      </c>
      <c r="F3157" s="3">
        <f>MAX(D3157*Inputs!$B$5 - B3157, 0)</f>
        <v>8.4296249999999979</v>
      </c>
      <c r="G3157" s="3">
        <f t="shared" si="442"/>
        <v>1.02</v>
      </c>
      <c r="H3157" t="str">
        <f t="shared" si="443"/>
        <v>Charge</v>
      </c>
      <c r="I3157" s="3">
        <f t="shared" si="448"/>
        <v>340</v>
      </c>
      <c r="J3157" s="3">
        <f t="shared" si="449"/>
        <v>0</v>
      </c>
      <c r="K3157" s="3">
        <f>MIN(Inputs!$B$2, (Inputs!$B$8 - I3157)/Inputs!$B$9)</f>
        <v>0</v>
      </c>
      <c r="L3157" s="3">
        <f>MAX(MIN(Inputs!$B$2, I3157*Inputs!$B$10, Inputs!$B$8*Inputs!$B$4 - J3157), 0)</f>
        <v>170</v>
      </c>
      <c r="M3157" s="3">
        <f t="shared" si="444"/>
        <v>0</v>
      </c>
      <c r="N3157" s="3">
        <f t="shared" si="445"/>
        <v>0</v>
      </c>
      <c r="O3157" s="3">
        <f>IF(H3157="Reg", MIN(Inputs!$B$2, I3157*Inputs!$B$10, (Inputs!$B$8-I3157)/Inputs!$B$9), 0)</f>
        <v>0</v>
      </c>
      <c r="P3157" s="3">
        <f t="shared" si="446"/>
        <v>0</v>
      </c>
      <c r="Q3157" s="3">
        <f t="shared" si="447"/>
        <v>0</v>
      </c>
      <c r="R3157" s="3">
        <f>I3157 + M3157*Inputs!$B$9 - N3157/Inputs!$B$10</f>
        <v>340</v>
      </c>
    </row>
    <row r="3158" spans="1:18" x14ac:dyDescent="0.3">
      <c r="A3158" s="4">
        <v>46154.5</v>
      </c>
      <c r="B3158" s="3">
        <v>24.055</v>
      </c>
      <c r="C3158" s="3">
        <v>1</v>
      </c>
      <c r="D3158" s="3">
        <f t="shared" si="441"/>
        <v>33.885937499999997</v>
      </c>
      <c r="E3158" s="3">
        <f>MAX(B3158 - D3158/Inputs!$B$5, 0)</f>
        <v>0</v>
      </c>
      <c r="F3158" s="3">
        <f>MAX(D3158*Inputs!$B$5 - B3158, 0)</f>
        <v>5.7646249999999988</v>
      </c>
      <c r="G3158" s="3">
        <f t="shared" si="442"/>
        <v>1</v>
      </c>
      <c r="H3158" t="str">
        <f t="shared" si="443"/>
        <v>Charge</v>
      </c>
      <c r="I3158" s="3">
        <f t="shared" si="448"/>
        <v>340</v>
      </c>
      <c r="J3158" s="3">
        <f t="shared" si="449"/>
        <v>0</v>
      </c>
      <c r="K3158" s="3">
        <f>MIN(Inputs!$B$2, (Inputs!$B$8 - I3158)/Inputs!$B$9)</f>
        <v>0</v>
      </c>
      <c r="L3158" s="3">
        <f>MAX(MIN(Inputs!$B$2, I3158*Inputs!$B$10, Inputs!$B$8*Inputs!$B$4 - J3158), 0)</f>
        <v>170</v>
      </c>
      <c r="M3158" s="3">
        <f t="shared" si="444"/>
        <v>0</v>
      </c>
      <c r="N3158" s="3">
        <f t="shared" si="445"/>
        <v>0</v>
      </c>
      <c r="O3158" s="3">
        <f>IF(H3158="Reg", MIN(Inputs!$B$2, I3158*Inputs!$B$10, (Inputs!$B$8-I3158)/Inputs!$B$9), 0)</f>
        <v>0</v>
      </c>
      <c r="P3158" s="3">
        <f t="shared" si="446"/>
        <v>0</v>
      </c>
      <c r="Q3158" s="3">
        <f t="shared" si="447"/>
        <v>0</v>
      </c>
      <c r="R3158" s="3">
        <f>I3158 + M3158*Inputs!$B$9 - N3158/Inputs!$B$10</f>
        <v>340</v>
      </c>
    </row>
    <row r="3159" spans="1:18" x14ac:dyDescent="0.3">
      <c r="A3159" s="4">
        <v>46154.541666666657</v>
      </c>
      <c r="B3159" s="3">
        <v>25.335000000000001</v>
      </c>
      <c r="C3159" s="3">
        <v>1.1000000000000001</v>
      </c>
      <c r="D3159" s="3">
        <f t="shared" si="441"/>
        <v>33.885937499999997</v>
      </c>
      <c r="E3159" s="3">
        <f>MAX(B3159 - D3159/Inputs!$B$5, 0)</f>
        <v>0</v>
      </c>
      <c r="F3159" s="3">
        <f>MAX(D3159*Inputs!$B$5 - B3159, 0)</f>
        <v>4.4846249999999976</v>
      </c>
      <c r="G3159" s="3">
        <f t="shared" si="442"/>
        <v>1.1000000000000001</v>
      </c>
      <c r="H3159" t="str">
        <f t="shared" si="443"/>
        <v>Charge</v>
      </c>
      <c r="I3159" s="3">
        <f t="shared" si="448"/>
        <v>340</v>
      </c>
      <c r="J3159" s="3">
        <f t="shared" si="449"/>
        <v>0</v>
      </c>
      <c r="K3159" s="3">
        <f>MIN(Inputs!$B$2, (Inputs!$B$8 - I3159)/Inputs!$B$9)</f>
        <v>0</v>
      </c>
      <c r="L3159" s="3">
        <f>MAX(MIN(Inputs!$B$2, I3159*Inputs!$B$10, Inputs!$B$8*Inputs!$B$4 - J3159), 0)</f>
        <v>170</v>
      </c>
      <c r="M3159" s="3">
        <f t="shared" si="444"/>
        <v>0</v>
      </c>
      <c r="N3159" s="3">
        <f t="shared" si="445"/>
        <v>0</v>
      </c>
      <c r="O3159" s="3">
        <f>IF(H3159="Reg", MIN(Inputs!$B$2, I3159*Inputs!$B$10, (Inputs!$B$8-I3159)/Inputs!$B$9), 0)</f>
        <v>0</v>
      </c>
      <c r="P3159" s="3">
        <f t="shared" si="446"/>
        <v>0</v>
      </c>
      <c r="Q3159" s="3">
        <f t="shared" si="447"/>
        <v>0</v>
      </c>
      <c r="R3159" s="3">
        <f>I3159 + M3159*Inputs!$B$9 - N3159/Inputs!$B$10</f>
        <v>340</v>
      </c>
    </row>
    <row r="3160" spans="1:18" x14ac:dyDescent="0.3">
      <c r="A3160" s="4">
        <v>46154.583333333343</v>
      </c>
      <c r="B3160" s="3">
        <v>29.152500000000003</v>
      </c>
      <c r="C3160" s="3">
        <v>1.5</v>
      </c>
      <c r="D3160" s="3">
        <f t="shared" si="441"/>
        <v>33.885937499999997</v>
      </c>
      <c r="E3160" s="3">
        <f>MAX(B3160 - D3160/Inputs!$B$5, 0)</f>
        <v>0</v>
      </c>
      <c r="F3160" s="3">
        <f>MAX(D3160*Inputs!$B$5 - B3160, 0)</f>
        <v>0.66712499999999508</v>
      </c>
      <c r="G3160" s="3">
        <f t="shared" si="442"/>
        <v>1.5</v>
      </c>
      <c r="H3160" t="str">
        <f t="shared" si="443"/>
        <v>Reg</v>
      </c>
      <c r="I3160" s="3">
        <f t="shared" si="448"/>
        <v>340</v>
      </c>
      <c r="J3160" s="3">
        <f t="shared" si="449"/>
        <v>0</v>
      </c>
      <c r="K3160" s="3">
        <f>MIN(Inputs!$B$2, (Inputs!$B$8 - I3160)/Inputs!$B$9)</f>
        <v>0</v>
      </c>
      <c r="L3160" s="3">
        <f>MAX(MIN(Inputs!$B$2, I3160*Inputs!$B$10, Inputs!$B$8*Inputs!$B$4 - J3160), 0)</f>
        <v>170</v>
      </c>
      <c r="M3160" s="3">
        <f t="shared" si="444"/>
        <v>0</v>
      </c>
      <c r="N3160" s="3">
        <f t="shared" si="445"/>
        <v>0</v>
      </c>
      <c r="O3160" s="3">
        <f>IF(H3160="Reg", MIN(Inputs!$B$2, I3160*Inputs!$B$10, (Inputs!$B$8-I3160)/Inputs!$B$9), 0)</f>
        <v>0</v>
      </c>
      <c r="P3160" s="3">
        <f t="shared" si="446"/>
        <v>0</v>
      </c>
      <c r="Q3160" s="3">
        <f t="shared" si="447"/>
        <v>0</v>
      </c>
      <c r="R3160" s="3">
        <f>I3160 + M3160*Inputs!$B$9 - N3160/Inputs!$B$10</f>
        <v>340</v>
      </c>
    </row>
    <row r="3161" spans="1:18" x14ac:dyDescent="0.3">
      <c r="A3161" s="4">
        <v>46154.625</v>
      </c>
      <c r="B3161" s="3">
        <v>26.782499999999999</v>
      </c>
      <c r="C3161" s="3">
        <v>2</v>
      </c>
      <c r="D3161" s="3">
        <f t="shared" si="441"/>
        <v>33.885937499999997</v>
      </c>
      <c r="E3161" s="3">
        <f>MAX(B3161 - D3161/Inputs!$B$5, 0)</f>
        <v>0</v>
      </c>
      <c r="F3161" s="3">
        <f>MAX(D3161*Inputs!$B$5 - B3161, 0)</f>
        <v>3.0371249999999996</v>
      </c>
      <c r="G3161" s="3">
        <f t="shared" si="442"/>
        <v>2</v>
      </c>
      <c r="H3161" t="str">
        <f t="shared" si="443"/>
        <v>Charge</v>
      </c>
      <c r="I3161" s="3">
        <f t="shared" si="448"/>
        <v>340</v>
      </c>
      <c r="J3161" s="3">
        <f t="shared" si="449"/>
        <v>0</v>
      </c>
      <c r="K3161" s="3">
        <f>MIN(Inputs!$B$2, (Inputs!$B$8 - I3161)/Inputs!$B$9)</f>
        <v>0</v>
      </c>
      <c r="L3161" s="3">
        <f>MAX(MIN(Inputs!$B$2, I3161*Inputs!$B$10, Inputs!$B$8*Inputs!$B$4 - J3161), 0)</f>
        <v>170</v>
      </c>
      <c r="M3161" s="3">
        <f t="shared" si="444"/>
        <v>0</v>
      </c>
      <c r="N3161" s="3">
        <f t="shared" si="445"/>
        <v>0</v>
      </c>
      <c r="O3161" s="3">
        <f>IF(H3161="Reg", MIN(Inputs!$B$2, I3161*Inputs!$B$10, (Inputs!$B$8-I3161)/Inputs!$B$9), 0)</f>
        <v>0</v>
      </c>
      <c r="P3161" s="3">
        <f t="shared" si="446"/>
        <v>0</v>
      </c>
      <c r="Q3161" s="3">
        <f t="shared" si="447"/>
        <v>0</v>
      </c>
      <c r="R3161" s="3">
        <f>I3161 + M3161*Inputs!$B$9 - N3161/Inputs!$B$10</f>
        <v>340</v>
      </c>
    </row>
    <row r="3162" spans="1:18" x14ac:dyDescent="0.3">
      <c r="A3162" s="4">
        <v>46154.666666666657</v>
      </c>
      <c r="B3162" s="3">
        <v>25.087499999999999</v>
      </c>
      <c r="C3162" s="3">
        <v>2.04</v>
      </c>
      <c r="D3162" s="3">
        <f t="shared" si="441"/>
        <v>33.885937499999997</v>
      </c>
      <c r="E3162" s="3">
        <f>MAX(B3162 - D3162/Inputs!$B$5, 0)</f>
        <v>0</v>
      </c>
      <c r="F3162" s="3">
        <f>MAX(D3162*Inputs!$B$5 - B3162, 0)</f>
        <v>4.7321249999999999</v>
      </c>
      <c r="G3162" s="3">
        <f t="shared" si="442"/>
        <v>2.04</v>
      </c>
      <c r="H3162" t="str">
        <f t="shared" si="443"/>
        <v>Charge</v>
      </c>
      <c r="I3162" s="3">
        <f t="shared" si="448"/>
        <v>340</v>
      </c>
      <c r="J3162" s="3">
        <f t="shared" si="449"/>
        <v>0</v>
      </c>
      <c r="K3162" s="3">
        <f>MIN(Inputs!$B$2, (Inputs!$B$8 - I3162)/Inputs!$B$9)</f>
        <v>0</v>
      </c>
      <c r="L3162" s="3">
        <f>MAX(MIN(Inputs!$B$2, I3162*Inputs!$B$10, Inputs!$B$8*Inputs!$B$4 - J3162), 0)</f>
        <v>170</v>
      </c>
      <c r="M3162" s="3">
        <f t="shared" si="444"/>
        <v>0</v>
      </c>
      <c r="N3162" s="3">
        <f t="shared" si="445"/>
        <v>0</v>
      </c>
      <c r="O3162" s="3">
        <f>IF(H3162="Reg", MIN(Inputs!$B$2, I3162*Inputs!$B$10, (Inputs!$B$8-I3162)/Inputs!$B$9), 0)</f>
        <v>0</v>
      </c>
      <c r="P3162" s="3">
        <f t="shared" si="446"/>
        <v>0</v>
      </c>
      <c r="Q3162" s="3">
        <f t="shared" si="447"/>
        <v>0</v>
      </c>
      <c r="R3162" s="3">
        <f>I3162 + M3162*Inputs!$B$9 - N3162/Inputs!$B$10</f>
        <v>340</v>
      </c>
    </row>
    <row r="3163" spans="1:18" x14ac:dyDescent="0.3">
      <c r="A3163" s="4">
        <v>46154.708333333343</v>
      </c>
      <c r="B3163" s="3">
        <v>37.297499999999999</v>
      </c>
      <c r="C3163" s="3">
        <v>5</v>
      </c>
      <c r="D3163" s="3">
        <f t="shared" si="441"/>
        <v>33.885937499999997</v>
      </c>
      <c r="E3163" s="3">
        <f>MAX(B3163 - D3163/Inputs!$B$5, 0)</f>
        <v>0</v>
      </c>
      <c r="F3163" s="3">
        <f>MAX(D3163*Inputs!$B$5 - B3163, 0)</f>
        <v>0</v>
      </c>
      <c r="G3163" s="3">
        <f t="shared" si="442"/>
        <v>5</v>
      </c>
      <c r="H3163" t="str">
        <f t="shared" si="443"/>
        <v>Reg</v>
      </c>
      <c r="I3163" s="3">
        <f t="shared" si="448"/>
        <v>340</v>
      </c>
      <c r="J3163" s="3">
        <f t="shared" si="449"/>
        <v>0</v>
      </c>
      <c r="K3163" s="3">
        <f>MIN(Inputs!$B$2, (Inputs!$B$8 - I3163)/Inputs!$B$9)</f>
        <v>0</v>
      </c>
      <c r="L3163" s="3">
        <f>MAX(MIN(Inputs!$B$2, I3163*Inputs!$B$10, Inputs!$B$8*Inputs!$B$4 - J3163), 0)</f>
        <v>170</v>
      </c>
      <c r="M3163" s="3">
        <f t="shared" si="444"/>
        <v>0</v>
      </c>
      <c r="N3163" s="3">
        <f t="shared" si="445"/>
        <v>0</v>
      </c>
      <c r="O3163" s="3">
        <f>IF(H3163="Reg", MIN(Inputs!$B$2, I3163*Inputs!$B$10, (Inputs!$B$8-I3163)/Inputs!$B$9), 0)</f>
        <v>0</v>
      </c>
      <c r="P3163" s="3">
        <f t="shared" si="446"/>
        <v>0</v>
      </c>
      <c r="Q3163" s="3">
        <f t="shared" si="447"/>
        <v>0</v>
      </c>
      <c r="R3163" s="3">
        <f>I3163 + M3163*Inputs!$B$9 - N3163/Inputs!$B$10</f>
        <v>340</v>
      </c>
    </row>
    <row r="3164" spans="1:18" x14ac:dyDescent="0.3">
      <c r="A3164" s="4">
        <v>46154.75</v>
      </c>
      <c r="B3164" s="3">
        <v>37.752500000000005</v>
      </c>
      <c r="C3164" s="3">
        <v>30.58</v>
      </c>
      <c r="D3164" s="3">
        <f t="shared" si="441"/>
        <v>33.885937499999997</v>
      </c>
      <c r="E3164" s="3">
        <f>MAX(B3164 - D3164/Inputs!$B$5, 0)</f>
        <v>0</v>
      </c>
      <c r="F3164" s="3">
        <f>MAX(D3164*Inputs!$B$5 - B3164, 0)</f>
        <v>0</v>
      </c>
      <c r="G3164" s="3">
        <f t="shared" si="442"/>
        <v>30.58</v>
      </c>
      <c r="H3164" t="str">
        <f t="shared" si="443"/>
        <v>Reg</v>
      </c>
      <c r="I3164" s="3">
        <f t="shared" si="448"/>
        <v>340</v>
      </c>
      <c r="J3164" s="3">
        <f t="shared" si="449"/>
        <v>0</v>
      </c>
      <c r="K3164" s="3">
        <f>MIN(Inputs!$B$2, (Inputs!$B$8 - I3164)/Inputs!$B$9)</f>
        <v>0</v>
      </c>
      <c r="L3164" s="3">
        <f>MAX(MIN(Inputs!$B$2, I3164*Inputs!$B$10, Inputs!$B$8*Inputs!$B$4 - J3164), 0)</f>
        <v>170</v>
      </c>
      <c r="M3164" s="3">
        <f t="shared" si="444"/>
        <v>0</v>
      </c>
      <c r="N3164" s="3">
        <f t="shared" si="445"/>
        <v>0</v>
      </c>
      <c r="O3164" s="3">
        <f>IF(H3164="Reg", MIN(Inputs!$B$2, I3164*Inputs!$B$10, (Inputs!$B$8-I3164)/Inputs!$B$9), 0)</f>
        <v>0</v>
      </c>
      <c r="P3164" s="3">
        <f t="shared" si="446"/>
        <v>0</v>
      </c>
      <c r="Q3164" s="3">
        <f t="shared" si="447"/>
        <v>0</v>
      </c>
      <c r="R3164" s="3">
        <f>I3164 + M3164*Inputs!$B$9 - N3164/Inputs!$B$10</f>
        <v>340</v>
      </c>
    </row>
    <row r="3165" spans="1:18" x14ac:dyDescent="0.3">
      <c r="A3165" s="4">
        <v>46154.791666666657</v>
      </c>
      <c r="B3165" s="3">
        <v>52.167500000000004</v>
      </c>
      <c r="C3165" s="3">
        <v>31.5</v>
      </c>
      <c r="D3165" s="3">
        <f t="shared" si="441"/>
        <v>33.885937499999997</v>
      </c>
      <c r="E3165" s="3">
        <f>MAX(B3165 - D3165/Inputs!$B$5, 0)</f>
        <v>13.660752840909097</v>
      </c>
      <c r="F3165" s="3">
        <f>MAX(D3165*Inputs!$B$5 - B3165, 0)</f>
        <v>0</v>
      </c>
      <c r="G3165" s="3">
        <f t="shared" si="442"/>
        <v>31.5</v>
      </c>
      <c r="H3165" t="str">
        <f t="shared" si="443"/>
        <v>Reg</v>
      </c>
      <c r="I3165" s="3">
        <f t="shared" si="448"/>
        <v>340</v>
      </c>
      <c r="J3165" s="3">
        <f t="shared" si="449"/>
        <v>0</v>
      </c>
      <c r="K3165" s="3">
        <f>MIN(Inputs!$B$2, (Inputs!$B$8 - I3165)/Inputs!$B$9)</f>
        <v>0</v>
      </c>
      <c r="L3165" s="3">
        <f>MAX(MIN(Inputs!$B$2, I3165*Inputs!$B$10, Inputs!$B$8*Inputs!$B$4 - J3165), 0)</f>
        <v>170</v>
      </c>
      <c r="M3165" s="3">
        <f t="shared" si="444"/>
        <v>0</v>
      </c>
      <c r="N3165" s="3">
        <f t="shared" si="445"/>
        <v>0</v>
      </c>
      <c r="O3165" s="3">
        <f>IF(H3165="Reg", MIN(Inputs!$B$2, I3165*Inputs!$B$10, (Inputs!$B$8-I3165)/Inputs!$B$9), 0)</f>
        <v>0</v>
      </c>
      <c r="P3165" s="3">
        <f t="shared" si="446"/>
        <v>0</v>
      </c>
      <c r="Q3165" s="3">
        <f t="shared" si="447"/>
        <v>0</v>
      </c>
      <c r="R3165" s="3">
        <f>I3165 + M3165*Inputs!$B$9 - N3165/Inputs!$B$10</f>
        <v>340</v>
      </c>
    </row>
    <row r="3166" spans="1:18" x14ac:dyDescent="0.3">
      <c r="A3166" s="4">
        <v>46154.833333333343</v>
      </c>
      <c r="B3166" s="3">
        <v>84.1875</v>
      </c>
      <c r="C3166" s="3">
        <v>19.399999999999999</v>
      </c>
      <c r="D3166" s="3">
        <f t="shared" si="441"/>
        <v>33.885937499999997</v>
      </c>
      <c r="E3166" s="3">
        <f>MAX(B3166 - D3166/Inputs!$B$5, 0)</f>
        <v>45.680752840909093</v>
      </c>
      <c r="F3166" s="3">
        <f>MAX(D3166*Inputs!$B$5 - B3166, 0)</f>
        <v>0</v>
      </c>
      <c r="G3166" s="3">
        <f t="shared" si="442"/>
        <v>19.399999999999999</v>
      </c>
      <c r="H3166" t="str">
        <f t="shared" si="443"/>
        <v>Discharge</v>
      </c>
      <c r="I3166" s="3">
        <f t="shared" si="448"/>
        <v>340</v>
      </c>
      <c r="J3166" s="3">
        <f t="shared" si="449"/>
        <v>0</v>
      </c>
      <c r="K3166" s="3">
        <f>MIN(Inputs!$B$2, (Inputs!$B$8 - I3166)/Inputs!$B$9)</f>
        <v>0</v>
      </c>
      <c r="L3166" s="3">
        <f>MAX(MIN(Inputs!$B$2, I3166*Inputs!$B$10, Inputs!$B$8*Inputs!$B$4 - J3166), 0)</f>
        <v>170</v>
      </c>
      <c r="M3166" s="3">
        <f t="shared" si="444"/>
        <v>0</v>
      </c>
      <c r="N3166" s="3">
        <f t="shared" si="445"/>
        <v>170</v>
      </c>
      <c r="O3166" s="3">
        <f>IF(H3166="Reg", MIN(Inputs!$B$2, I3166*Inputs!$B$10, (Inputs!$B$8-I3166)/Inputs!$B$9), 0)</f>
        <v>0</v>
      </c>
      <c r="P3166" s="3">
        <f t="shared" si="446"/>
        <v>14311.875</v>
      </c>
      <c r="Q3166" s="3">
        <f t="shared" si="447"/>
        <v>0</v>
      </c>
      <c r="R3166" s="3">
        <f>I3166 + M3166*Inputs!$B$9 - N3166/Inputs!$B$10</f>
        <v>158.77939109773115</v>
      </c>
    </row>
    <row r="3167" spans="1:18" x14ac:dyDescent="0.3">
      <c r="A3167" s="4">
        <v>46154.875</v>
      </c>
      <c r="B3167" s="3">
        <v>59.139999999999993</v>
      </c>
      <c r="C3167" s="3">
        <v>0.24</v>
      </c>
      <c r="D3167" s="3">
        <f t="shared" si="441"/>
        <v>33.885937499999997</v>
      </c>
      <c r="E3167" s="3">
        <f>MAX(B3167 - D3167/Inputs!$B$5, 0)</f>
        <v>20.633252840909087</v>
      </c>
      <c r="F3167" s="3">
        <f>MAX(D3167*Inputs!$B$5 - B3167, 0)</f>
        <v>0</v>
      </c>
      <c r="G3167" s="3">
        <f t="shared" si="442"/>
        <v>0.24</v>
      </c>
      <c r="H3167" t="str">
        <f t="shared" si="443"/>
        <v>Discharge</v>
      </c>
      <c r="I3167" s="3">
        <f t="shared" si="448"/>
        <v>158.77939109773115</v>
      </c>
      <c r="J3167" s="3">
        <f t="shared" si="449"/>
        <v>170</v>
      </c>
      <c r="K3167" s="3">
        <f>MIN(Inputs!$B$2, (Inputs!$B$8 - I3167)/Inputs!$B$9)</f>
        <v>170</v>
      </c>
      <c r="L3167" s="3">
        <f>MAX(MIN(Inputs!$B$2, I3167*Inputs!$B$10, Inputs!$B$8*Inputs!$B$4 - J3167), 0)</f>
        <v>148.94827166799323</v>
      </c>
      <c r="M3167" s="3">
        <f t="shared" si="444"/>
        <v>0</v>
      </c>
      <c r="N3167" s="3">
        <f t="shared" si="445"/>
        <v>148.94827166799323</v>
      </c>
      <c r="O3167" s="3">
        <f>IF(H3167="Reg", MIN(Inputs!$B$2, I3167*Inputs!$B$10, (Inputs!$B$8-I3167)/Inputs!$B$9), 0)</f>
        <v>0</v>
      </c>
      <c r="P3167" s="3">
        <f t="shared" si="446"/>
        <v>8808.8007864451192</v>
      </c>
      <c r="Q3167" s="3">
        <f t="shared" si="447"/>
        <v>0</v>
      </c>
      <c r="R3167" s="3">
        <f>I3167 + M3167*Inputs!$B$9 - N3167/Inputs!$B$10</f>
        <v>0</v>
      </c>
    </row>
    <row r="3168" spans="1:18" x14ac:dyDescent="0.3">
      <c r="A3168" s="4">
        <v>46154.916666666657</v>
      </c>
      <c r="B3168" s="3">
        <v>35.722500000000004</v>
      </c>
      <c r="C3168" s="3">
        <v>1</v>
      </c>
      <c r="D3168" s="3">
        <f t="shared" si="441"/>
        <v>33.885937499999997</v>
      </c>
      <c r="E3168" s="3">
        <f>MAX(B3168 - D3168/Inputs!$B$5, 0)</f>
        <v>0</v>
      </c>
      <c r="F3168" s="3">
        <f>MAX(D3168*Inputs!$B$5 - B3168, 0)</f>
        <v>0</v>
      </c>
      <c r="G3168" s="3">
        <f t="shared" si="442"/>
        <v>1</v>
      </c>
      <c r="H3168" t="str">
        <f t="shared" si="443"/>
        <v>Reg</v>
      </c>
      <c r="I3168" s="3">
        <f t="shared" si="448"/>
        <v>0</v>
      </c>
      <c r="J3168" s="3">
        <f t="shared" si="449"/>
        <v>318.94827166799325</v>
      </c>
      <c r="K3168" s="3">
        <f>MIN(Inputs!$B$2, (Inputs!$B$8 - I3168)/Inputs!$B$9)</f>
        <v>170</v>
      </c>
      <c r="L3168" s="3">
        <f>MAX(MIN(Inputs!$B$2, I3168*Inputs!$B$10, Inputs!$B$8*Inputs!$B$4 - J3168), 0)</f>
        <v>0</v>
      </c>
      <c r="M3168" s="3">
        <f t="shared" si="444"/>
        <v>0</v>
      </c>
      <c r="N3168" s="3">
        <f t="shared" si="445"/>
        <v>0</v>
      </c>
      <c r="O3168" s="3">
        <f>IF(H3168="Reg", MIN(Inputs!$B$2, I3168*Inputs!$B$10, (Inputs!$B$8-I3168)/Inputs!$B$9), 0)</f>
        <v>0</v>
      </c>
      <c r="P3168" s="3">
        <f t="shared" si="446"/>
        <v>0</v>
      </c>
      <c r="Q3168" s="3">
        <f t="shared" si="447"/>
        <v>0</v>
      </c>
      <c r="R3168" s="3">
        <f>I3168 + M3168*Inputs!$B$9 - N3168/Inputs!$B$10</f>
        <v>0</v>
      </c>
    </row>
    <row r="3169" spans="1:18" x14ac:dyDescent="0.3">
      <c r="A3169" s="4">
        <v>46154.958333333343</v>
      </c>
      <c r="B3169" s="3">
        <v>32.299999999999997</v>
      </c>
      <c r="C3169" s="3">
        <v>0.05</v>
      </c>
      <c r="D3169" s="3">
        <f t="shared" si="441"/>
        <v>33.885937499999997</v>
      </c>
      <c r="E3169" s="3">
        <f>MAX(B3169 - D3169/Inputs!$B$5, 0)</f>
        <v>0</v>
      </c>
      <c r="F3169" s="3">
        <f>MAX(D3169*Inputs!$B$5 - B3169, 0)</f>
        <v>0</v>
      </c>
      <c r="G3169" s="3">
        <f t="shared" si="442"/>
        <v>0.05</v>
      </c>
      <c r="H3169" t="str">
        <f t="shared" si="443"/>
        <v>Reg</v>
      </c>
      <c r="I3169" s="3">
        <f t="shared" si="448"/>
        <v>0</v>
      </c>
      <c r="J3169" s="3">
        <f t="shared" si="449"/>
        <v>318.94827166799325</v>
      </c>
      <c r="K3169" s="3">
        <f>MIN(Inputs!$B$2, (Inputs!$B$8 - I3169)/Inputs!$B$9)</f>
        <v>170</v>
      </c>
      <c r="L3169" s="3">
        <f>MAX(MIN(Inputs!$B$2, I3169*Inputs!$B$10, Inputs!$B$8*Inputs!$B$4 - J3169), 0)</f>
        <v>0</v>
      </c>
      <c r="M3169" s="3">
        <f t="shared" si="444"/>
        <v>0</v>
      </c>
      <c r="N3169" s="3">
        <f t="shared" si="445"/>
        <v>0</v>
      </c>
      <c r="O3169" s="3">
        <f>IF(H3169="Reg", MIN(Inputs!$B$2, I3169*Inputs!$B$10, (Inputs!$B$8-I3169)/Inputs!$B$9), 0)</f>
        <v>0</v>
      </c>
      <c r="P3169" s="3">
        <f t="shared" si="446"/>
        <v>0</v>
      </c>
      <c r="Q3169" s="3">
        <f t="shared" si="447"/>
        <v>0</v>
      </c>
      <c r="R3169" s="3">
        <f>I3169 + M3169*Inputs!$B$9 - N3169/Inputs!$B$10</f>
        <v>0</v>
      </c>
    </row>
    <row r="3170" spans="1:18" x14ac:dyDescent="0.3">
      <c r="A3170" s="4">
        <v>46155</v>
      </c>
      <c r="B3170" s="3">
        <v>30.91</v>
      </c>
      <c r="C3170" s="3">
        <v>0.06</v>
      </c>
      <c r="D3170" s="3">
        <f t="shared" si="441"/>
        <v>39.020624999999995</v>
      </c>
      <c r="E3170" s="3">
        <f>MAX(B3170 - D3170/Inputs!$B$5, 0)</f>
        <v>0</v>
      </c>
      <c r="F3170" s="3">
        <f>MAX(D3170*Inputs!$B$5 - B3170, 0)</f>
        <v>3.4281499999999987</v>
      </c>
      <c r="G3170" s="3">
        <f t="shared" si="442"/>
        <v>0.06</v>
      </c>
      <c r="H3170" t="str">
        <f t="shared" si="443"/>
        <v>Charge</v>
      </c>
      <c r="I3170" s="3">
        <f t="shared" si="448"/>
        <v>0</v>
      </c>
      <c r="J3170" s="3">
        <f t="shared" si="449"/>
        <v>0</v>
      </c>
      <c r="K3170" s="3">
        <f>MIN(Inputs!$B$2, (Inputs!$B$8 - I3170)/Inputs!$B$9)</f>
        <v>170</v>
      </c>
      <c r="L3170" s="3">
        <f>MAX(MIN(Inputs!$B$2, I3170*Inputs!$B$10, Inputs!$B$8*Inputs!$B$4 - J3170), 0)</f>
        <v>0</v>
      </c>
      <c r="M3170" s="3">
        <f t="shared" si="444"/>
        <v>170</v>
      </c>
      <c r="N3170" s="3">
        <f t="shared" si="445"/>
        <v>0</v>
      </c>
      <c r="O3170" s="3">
        <f>IF(H3170="Reg", MIN(Inputs!$B$2, I3170*Inputs!$B$10, (Inputs!$B$8-I3170)/Inputs!$B$9), 0)</f>
        <v>0</v>
      </c>
      <c r="P3170" s="3">
        <f t="shared" si="446"/>
        <v>-5254.7</v>
      </c>
      <c r="Q3170" s="3">
        <f t="shared" si="447"/>
        <v>0</v>
      </c>
      <c r="R3170" s="3">
        <f>I3170 + M3170*Inputs!$B$9 - N3170/Inputs!$B$10</f>
        <v>159.4741358339966</v>
      </c>
    </row>
    <row r="3171" spans="1:18" x14ac:dyDescent="0.3">
      <c r="A3171" s="4">
        <v>46155.041666666657</v>
      </c>
      <c r="B3171" s="3">
        <v>39.33</v>
      </c>
      <c r="C3171" s="3">
        <v>0.08</v>
      </c>
      <c r="D3171" s="3">
        <f t="shared" si="441"/>
        <v>39.020624999999995</v>
      </c>
      <c r="E3171" s="3">
        <f>MAX(B3171 - D3171/Inputs!$B$5, 0)</f>
        <v>0</v>
      </c>
      <c r="F3171" s="3">
        <f>MAX(D3171*Inputs!$B$5 - B3171, 0)</f>
        <v>0</v>
      </c>
      <c r="G3171" s="3">
        <f t="shared" si="442"/>
        <v>0.08</v>
      </c>
      <c r="H3171" t="str">
        <f t="shared" si="443"/>
        <v>Reg</v>
      </c>
      <c r="I3171" s="3">
        <f t="shared" si="448"/>
        <v>159.4741358339966</v>
      </c>
      <c r="J3171" s="3">
        <f t="shared" si="449"/>
        <v>0</v>
      </c>
      <c r="K3171" s="3">
        <f>MIN(Inputs!$B$2, (Inputs!$B$8 - I3171)/Inputs!$B$9)</f>
        <v>170</v>
      </c>
      <c r="L3171" s="3">
        <f>MAX(MIN(Inputs!$B$2, I3171*Inputs!$B$10, Inputs!$B$8*Inputs!$B$4 - J3171), 0)</f>
        <v>149.6</v>
      </c>
      <c r="M3171" s="3">
        <f t="shared" si="444"/>
        <v>0</v>
      </c>
      <c r="N3171" s="3">
        <f t="shared" si="445"/>
        <v>0</v>
      </c>
      <c r="O3171" s="3">
        <f>IF(H3171="Reg", MIN(Inputs!$B$2, I3171*Inputs!$B$10, (Inputs!$B$8-I3171)/Inputs!$B$9), 0)</f>
        <v>149.6</v>
      </c>
      <c r="P3171" s="3">
        <f t="shared" si="446"/>
        <v>0</v>
      </c>
      <c r="Q3171" s="3">
        <f t="shared" si="447"/>
        <v>11.968</v>
      </c>
      <c r="R3171" s="3">
        <f>I3171 + M3171*Inputs!$B$9 - N3171/Inputs!$B$10</f>
        <v>159.4741358339966</v>
      </c>
    </row>
    <row r="3172" spans="1:18" x14ac:dyDescent="0.3">
      <c r="A3172" s="4">
        <v>46155.083333333343</v>
      </c>
      <c r="B3172" s="3">
        <v>34.852499999999999</v>
      </c>
      <c r="C3172" s="3">
        <v>0.06</v>
      </c>
      <c r="D3172" s="3">
        <f t="shared" si="441"/>
        <v>39.020624999999995</v>
      </c>
      <c r="E3172" s="3">
        <f>MAX(B3172 - D3172/Inputs!$B$5, 0)</f>
        <v>0</v>
      </c>
      <c r="F3172" s="3">
        <f>MAX(D3172*Inputs!$B$5 - B3172, 0)</f>
        <v>0</v>
      </c>
      <c r="G3172" s="3">
        <f t="shared" si="442"/>
        <v>0.06</v>
      </c>
      <c r="H3172" t="str">
        <f t="shared" si="443"/>
        <v>Reg</v>
      </c>
      <c r="I3172" s="3">
        <f t="shared" si="448"/>
        <v>159.4741358339966</v>
      </c>
      <c r="J3172" s="3">
        <f t="shared" si="449"/>
        <v>0</v>
      </c>
      <c r="K3172" s="3">
        <f>MIN(Inputs!$B$2, (Inputs!$B$8 - I3172)/Inputs!$B$9)</f>
        <v>170</v>
      </c>
      <c r="L3172" s="3">
        <f>MAX(MIN(Inputs!$B$2, I3172*Inputs!$B$10, Inputs!$B$8*Inputs!$B$4 - J3172), 0)</f>
        <v>149.6</v>
      </c>
      <c r="M3172" s="3">
        <f t="shared" si="444"/>
        <v>0</v>
      </c>
      <c r="N3172" s="3">
        <f t="shared" si="445"/>
        <v>0</v>
      </c>
      <c r="O3172" s="3">
        <f>IF(H3172="Reg", MIN(Inputs!$B$2, I3172*Inputs!$B$10, (Inputs!$B$8-I3172)/Inputs!$B$9), 0)</f>
        <v>149.6</v>
      </c>
      <c r="P3172" s="3">
        <f t="shared" si="446"/>
        <v>0</v>
      </c>
      <c r="Q3172" s="3">
        <f t="shared" si="447"/>
        <v>8.9759999999999991</v>
      </c>
      <c r="R3172" s="3">
        <f>I3172 + M3172*Inputs!$B$9 - N3172/Inputs!$B$10</f>
        <v>159.4741358339966</v>
      </c>
    </row>
    <row r="3173" spans="1:18" x14ac:dyDescent="0.3">
      <c r="A3173" s="4">
        <v>46155.125</v>
      </c>
      <c r="B3173" s="3">
        <v>31.914999999999999</v>
      </c>
      <c r="C3173" s="3">
        <v>0.09</v>
      </c>
      <c r="D3173" s="3">
        <f t="shared" si="441"/>
        <v>39.020624999999995</v>
      </c>
      <c r="E3173" s="3">
        <f>MAX(B3173 - D3173/Inputs!$B$5, 0)</f>
        <v>0</v>
      </c>
      <c r="F3173" s="3">
        <f>MAX(D3173*Inputs!$B$5 - B3173, 0)</f>
        <v>2.4231499999999997</v>
      </c>
      <c r="G3173" s="3">
        <f t="shared" si="442"/>
        <v>0.09</v>
      </c>
      <c r="H3173" t="str">
        <f t="shared" si="443"/>
        <v>Charge</v>
      </c>
      <c r="I3173" s="3">
        <f t="shared" si="448"/>
        <v>159.4741358339966</v>
      </c>
      <c r="J3173" s="3">
        <f t="shared" si="449"/>
        <v>0</v>
      </c>
      <c r="K3173" s="3">
        <f>MIN(Inputs!$B$2, (Inputs!$B$8 - I3173)/Inputs!$B$9)</f>
        <v>170</v>
      </c>
      <c r="L3173" s="3">
        <f>MAX(MIN(Inputs!$B$2, I3173*Inputs!$B$10, Inputs!$B$8*Inputs!$B$4 - J3173), 0)</f>
        <v>149.6</v>
      </c>
      <c r="M3173" s="3">
        <f t="shared" si="444"/>
        <v>170</v>
      </c>
      <c r="N3173" s="3">
        <f t="shared" si="445"/>
        <v>0</v>
      </c>
      <c r="O3173" s="3">
        <f>IF(H3173="Reg", MIN(Inputs!$B$2, I3173*Inputs!$B$10, (Inputs!$B$8-I3173)/Inputs!$B$9), 0)</f>
        <v>0</v>
      </c>
      <c r="P3173" s="3">
        <f t="shared" si="446"/>
        <v>-5425.55</v>
      </c>
      <c r="Q3173" s="3">
        <f t="shared" si="447"/>
        <v>0</v>
      </c>
      <c r="R3173" s="3">
        <f>I3173 + M3173*Inputs!$B$9 - N3173/Inputs!$B$10</f>
        <v>318.9482716679932</v>
      </c>
    </row>
    <row r="3174" spans="1:18" x14ac:dyDescent="0.3">
      <c r="A3174" s="4">
        <v>46155.166666666657</v>
      </c>
      <c r="B3174" s="3">
        <v>27.974999999999998</v>
      </c>
      <c r="C3174" s="3">
        <v>0.06</v>
      </c>
      <c r="D3174" s="3">
        <f t="shared" si="441"/>
        <v>39.020624999999995</v>
      </c>
      <c r="E3174" s="3">
        <f>MAX(B3174 - D3174/Inputs!$B$5, 0)</f>
        <v>0</v>
      </c>
      <c r="F3174" s="3">
        <f>MAX(D3174*Inputs!$B$5 - B3174, 0)</f>
        <v>6.363150000000001</v>
      </c>
      <c r="G3174" s="3">
        <f t="shared" si="442"/>
        <v>0.06</v>
      </c>
      <c r="H3174" t="str">
        <f t="shared" si="443"/>
        <v>Charge</v>
      </c>
      <c r="I3174" s="3">
        <f t="shared" si="448"/>
        <v>318.9482716679932</v>
      </c>
      <c r="J3174" s="3">
        <f t="shared" si="449"/>
        <v>0</v>
      </c>
      <c r="K3174" s="3">
        <f>MIN(Inputs!$B$2, (Inputs!$B$8 - I3174)/Inputs!$B$9)</f>
        <v>22.44121780453775</v>
      </c>
      <c r="L3174" s="3">
        <f>MAX(MIN(Inputs!$B$2, I3174*Inputs!$B$10, Inputs!$B$8*Inputs!$B$4 - J3174), 0)</f>
        <v>170</v>
      </c>
      <c r="M3174" s="3">
        <f t="shared" si="444"/>
        <v>22.44121780453775</v>
      </c>
      <c r="N3174" s="3">
        <f t="shared" si="445"/>
        <v>0</v>
      </c>
      <c r="O3174" s="3">
        <f>IF(H3174="Reg", MIN(Inputs!$B$2, I3174*Inputs!$B$10, (Inputs!$B$8-I3174)/Inputs!$B$9), 0)</f>
        <v>0</v>
      </c>
      <c r="P3174" s="3">
        <f t="shared" si="446"/>
        <v>-627.79306808194349</v>
      </c>
      <c r="Q3174" s="3">
        <f t="shared" si="447"/>
        <v>0</v>
      </c>
      <c r="R3174" s="3">
        <f>I3174 + M3174*Inputs!$B$9 - N3174/Inputs!$B$10</f>
        <v>340</v>
      </c>
    </row>
    <row r="3175" spans="1:18" x14ac:dyDescent="0.3">
      <c r="A3175" s="4">
        <v>46155.208333333343</v>
      </c>
      <c r="B3175" s="3">
        <v>30.174999999999997</v>
      </c>
      <c r="C3175" s="3">
        <v>0.09</v>
      </c>
      <c r="D3175" s="3">
        <f t="shared" si="441"/>
        <v>39.020624999999995</v>
      </c>
      <c r="E3175" s="3">
        <f>MAX(B3175 - D3175/Inputs!$B$5, 0)</f>
        <v>0</v>
      </c>
      <c r="F3175" s="3">
        <f>MAX(D3175*Inputs!$B$5 - B3175, 0)</f>
        <v>4.1631500000000017</v>
      </c>
      <c r="G3175" s="3">
        <f t="shared" si="442"/>
        <v>0.09</v>
      </c>
      <c r="H3175" t="str">
        <f t="shared" si="443"/>
        <v>Charge</v>
      </c>
      <c r="I3175" s="3">
        <f t="shared" si="448"/>
        <v>340</v>
      </c>
      <c r="J3175" s="3">
        <f t="shared" si="449"/>
        <v>0</v>
      </c>
      <c r="K3175" s="3">
        <f>MIN(Inputs!$B$2, (Inputs!$B$8 - I3175)/Inputs!$B$9)</f>
        <v>0</v>
      </c>
      <c r="L3175" s="3">
        <f>MAX(MIN(Inputs!$B$2, I3175*Inputs!$B$10, Inputs!$B$8*Inputs!$B$4 - J3175), 0)</f>
        <v>170</v>
      </c>
      <c r="M3175" s="3">
        <f t="shared" si="444"/>
        <v>0</v>
      </c>
      <c r="N3175" s="3">
        <f t="shared" si="445"/>
        <v>0</v>
      </c>
      <c r="O3175" s="3">
        <f>IF(H3175="Reg", MIN(Inputs!$B$2, I3175*Inputs!$B$10, (Inputs!$B$8-I3175)/Inputs!$B$9), 0)</f>
        <v>0</v>
      </c>
      <c r="P3175" s="3">
        <f t="shared" si="446"/>
        <v>0</v>
      </c>
      <c r="Q3175" s="3">
        <f t="shared" si="447"/>
        <v>0</v>
      </c>
      <c r="R3175" s="3">
        <f>I3175 + M3175*Inputs!$B$9 - N3175/Inputs!$B$10</f>
        <v>340</v>
      </c>
    </row>
    <row r="3176" spans="1:18" x14ac:dyDescent="0.3">
      <c r="A3176" s="4">
        <v>46155.25</v>
      </c>
      <c r="B3176" s="3">
        <v>35.964999999999996</v>
      </c>
      <c r="C3176" s="3">
        <v>5.36</v>
      </c>
      <c r="D3176" s="3">
        <f t="shared" si="441"/>
        <v>39.020624999999995</v>
      </c>
      <c r="E3176" s="3">
        <f>MAX(B3176 - D3176/Inputs!$B$5, 0)</f>
        <v>0</v>
      </c>
      <c r="F3176" s="3">
        <f>MAX(D3176*Inputs!$B$5 - B3176, 0)</f>
        <v>0</v>
      </c>
      <c r="G3176" s="3">
        <f t="shared" si="442"/>
        <v>5.36</v>
      </c>
      <c r="H3176" t="str">
        <f t="shared" si="443"/>
        <v>Reg</v>
      </c>
      <c r="I3176" s="3">
        <f t="shared" si="448"/>
        <v>340</v>
      </c>
      <c r="J3176" s="3">
        <f t="shared" si="449"/>
        <v>0</v>
      </c>
      <c r="K3176" s="3">
        <f>MIN(Inputs!$B$2, (Inputs!$B$8 - I3176)/Inputs!$B$9)</f>
        <v>0</v>
      </c>
      <c r="L3176" s="3">
        <f>MAX(MIN(Inputs!$B$2, I3176*Inputs!$B$10, Inputs!$B$8*Inputs!$B$4 - J3176), 0)</f>
        <v>170</v>
      </c>
      <c r="M3176" s="3">
        <f t="shared" si="444"/>
        <v>0</v>
      </c>
      <c r="N3176" s="3">
        <f t="shared" si="445"/>
        <v>0</v>
      </c>
      <c r="O3176" s="3">
        <f>IF(H3176="Reg", MIN(Inputs!$B$2, I3176*Inputs!$B$10, (Inputs!$B$8-I3176)/Inputs!$B$9), 0)</f>
        <v>0</v>
      </c>
      <c r="P3176" s="3">
        <f t="shared" si="446"/>
        <v>0</v>
      </c>
      <c r="Q3176" s="3">
        <f t="shared" si="447"/>
        <v>0</v>
      </c>
      <c r="R3176" s="3">
        <f>I3176 + M3176*Inputs!$B$9 - N3176/Inputs!$B$10</f>
        <v>340</v>
      </c>
    </row>
    <row r="3177" spans="1:18" x14ac:dyDescent="0.3">
      <c r="A3177" s="4">
        <v>46155.291666666657</v>
      </c>
      <c r="B3177" s="3">
        <v>47.727499999999992</v>
      </c>
      <c r="C3177" s="3">
        <v>9.19</v>
      </c>
      <c r="D3177" s="3">
        <f t="shared" si="441"/>
        <v>39.020624999999995</v>
      </c>
      <c r="E3177" s="3">
        <f>MAX(B3177 - D3177/Inputs!$B$5, 0)</f>
        <v>3.385880681818179</v>
      </c>
      <c r="F3177" s="3">
        <f>MAX(D3177*Inputs!$B$5 - B3177, 0)</f>
        <v>0</v>
      </c>
      <c r="G3177" s="3">
        <f t="shared" si="442"/>
        <v>9.19</v>
      </c>
      <c r="H3177" t="str">
        <f t="shared" si="443"/>
        <v>Reg</v>
      </c>
      <c r="I3177" s="3">
        <f t="shared" si="448"/>
        <v>340</v>
      </c>
      <c r="J3177" s="3">
        <f t="shared" si="449"/>
        <v>0</v>
      </c>
      <c r="K3177" s="3">
        <f>MIN(Inputs!$B$2, (Inputs!$B$8 - I3177)/Inputs!$B$9)</f>
        <v>0</v>
      </c>
      <c r="L3177" s="3">
        <f>MAX(MIN(Inputs!$B$2, I3177*Inputs!$B$10, Inputs!$B$8*Inputs!$B$4 - J3177), 0)</f>
        <v>170</v>
      </c>
      <c r="M3177" s="3">
        <f t="shared" si="444"/>
        <v>0</v>
      </c>
      <c r="N3177" s="3">
        <f t="shared" si="445"/>
        <v>0</v>
      </c>
      <c r="O3177" s="3">
        <f>IF(H3177="Reg", MIN(Inputs!$B$2, I3177*Inputs!$B$10, (Inputs!$B$8-I3177)/Inputs!$B$9), 0)</f>
        <v>0</v>
      </c>
      <c r="P3177" s="3">
        <f t="shared" si="446"/>
        <v>0</v>
      </c>
      <c r="Q3177" s="3">
        <f t="shared" si="447"/>
        <v>0</v>
      </c>
      <c r="R3177" s="3">
        <f>I3177 + M3177*Inputs!$B$9 - N3177/Inputs!$B$10</f>
        <v>340</v>
      </c>
    </row>
    <row r="3178" spans="1:18" x14ac:dyDescent="0.3">
      <c r="A3178" s="4">
        <v>46155.333333333343</v>
      </c>
      <c r="B3178" s="3">
        <v>33.349999999999994</v>
      </c>
      <c r="C3178" s="3">
        <v>1.93</v>
      </c>
      <c r="D3178" s="3">
        <f t="shared" si="441"/>
        <v>39.020624999999995</v>
      </c>
      <c r="E3178" s="3">
        <f>MAX(B3178 - D3178/Inputs!$B$5, 0)</f>
        <v>0</v>
      </c>
      <c r="F3178" s="3">
        <f>MAX(D3178*Inputs!$B$5 - B3178, 0)</f>
        <v>0.98815000000000452</v>
      </c>
      <c r="G3178" s="3">
        <f t="shared" si="442"/>
        <v>1.93</v>
      </c>
      <c r="H3178" t="str">
        <f t="shared" si="443"/>
        <v>Reg</v>
      </c>
      <c r="I3178" s="3">
        <f t="shared" si="448"/>
        <v>340</v>
      </c>
      <c r="J3178" s="3">
        <f t="shared" si="449"/>
        <v>0</v>
      </c>
      <c r="K3178" s="3">
        <f>MIN(Inputs!$B$2, (Inputs!$B$8 - I3178)/Inputs!$B$9)</f>
        <v>0</v>
      </c>
      <c r="L3178" s="3">
        <f>MAX(MIN(Inputs!$B$2, I3178*Inputs!$B$10, Inputs!$B$8*Inputs!$B$4 - J3178), 0)</f>
        <v>170</v>
      </c>
      <c r="M3178" s="3">
        <f t="shared" si="444"/>
        <v>0</v>
      </c>
      <c r="N3178" s="3">
        <f t="shared" si="445"/>
        <v>0</v>
      </c>
      <c r="O3178" s="3">
        <f>IF(H3178="Reg", MIN(Inputs!$B$2, I3178*Inputs!$B$10, (Inputs!$B$8-I3178)/Inputs!$B$9), 0)</f>
        <v>0</v>
      </c>
      <c r="P3178" s="3">
        <f t="shared" si="446"/>
        <v>0</v>
      </c>
      <c r="Q3178" s="3">
        <f t="shared" si="447"/>
        <v>0</v>
      </c>
      <c r="R3178" s="3">
        <f>I3178 + M3178*Inputs!$B$9 - N3178/Inputs!$B$10</f>
        <v>340</v>
      </c>
    </row>
    <row r="3179" spans="1:18" x14ac:dyDescent="0.3">
      <c r="A3179" s="4">
        <v>46155.375</v>
      </c>
      <c r="B3179" s="3">
        <v>23.1525</v>
      </c>
      <c r="C3179" s="3">
        <v>1.1000000000000001</v>
      </c>
      <c r="D3179" s="3">
        <f t="shared" si="441"/>
        <v>39.020624999999995</v>
      </c>
      <c r="E3179" s="3">
        <f>MAX(B3179 - D3179/Inputs!$B$5, 0)</f>
        <v>0</v>
      </c>
      <c r="F3179" s="3">
        <f>MAX(D3179*Inputs!$B$5 - B3179, 0)</f>
        <v>11.185649999999999</v>
      </c>
      <c r="G3179" s="3">
        <f t="shared" si="442"/>
        <v>1.1000000000000001</v>
      </c>
      <c r="H3179" t="str">
        <f t="shared" si="443"/>
        <v>Charge</v>
      </c>
      <c r="I3179" s="3">
        <f t="shared" si="448"/>
        <v>340</v>
      </c>
      <c r="J3179" s="3">
        <f t="shared" si="449"/>
        <v>0</v>
      </c>
      <c r="K3179" s="3">
        <f>MIN(Inputs!$B$2, (Inputs!$B$8 - I3179)/Inputs!$B$9)</f>
        <v>0</v>
      </c>
      <c r="L3179" s="3">
        <f>MAX(MIN(Inputs!$B$2, I3179*Inputs!$B$10, Inputs!$B$8*Inputs!$B$4 - J3179), 0)</f>
        <v>170</v>
      </c>
      <c r="M3179" s="3">
        <f t="shared" si="444"/>
        <v>0</v>
      </c>
      <c r="N3179" s="3">
        <f t="shared" si="445"/>
        <v>0</v>
      </c>
      <c r="O3179" s="3">
        <f>IF(H3179="Reg", MIN(Inputs!$B$2, I3179*Inputs!$B$10, (Inputs!$B$8-I3179)/Inputs!$B$9), 0)</f>
        <v>0</v>
      </c>
      <c r="P3179" s="3">
        <f t="shared" si="446"/>
        <v>0</v>
      </c>
      <c r="Q3179" s="3">
        <f t="shared" si="447"/>
        <v>0</v>
      </c>
      <c r="R3179" s="3">
        <f>I3179 + M3179*Inputs!$B$9 - N3179/Inputs!$B$10</f>
        <v>340</v>
      </c>
    </row>
    <row r="3180" spans="1:18" x14ac:dyDescent="0.3">
      <c r="A3180" s="4">
        <v>46155.416666666657</v>
      </c>
      <c r="B3180" s="3">
        <v>21.807500000000001</v>
      </c>
      <c r="C3180" s="3">
        <v>1</v>
      </c>
      <c r="D3180" s="3">
        <f t="shared" si="441"/>
        <v>39.020624999999995</v>
      </c>
      <c r="E3180" s="3">
        <f>MAX(B3180 - D3180/Inputs!$B$5, 0)</f>
        <v>0</v>
      </c>
      <c r="F3180" s="3">
        <f>MAX(D3180*Inputs!$B$5 - B3180, 0)</f>
        <v>12.530649999999998</v>
      </c>
      <c r="G3180" s="3">
        <f t="shared" si="442"/>
        <v>1</v>
      </c>
      <c r="H3180" t="str">
        <f t="shared" si="443"/>
        <v>Charge</v>
      </c>
      <c r="I3180" s="3">
        <f t="shared" si="448"/>
        <v>340</v>
      </c>
      <c r="J3180" s="3">
        <f t="shared" si="449"/>
        <v>0</v>
      </c>
      <c r="K3180" s="3">
        <f>MIN(Inputs!$B$2, (Inputs!$B$8 - I3180)/Inputs!$B$9)</f>
        <v>0</v>
      </c>
      <c r="L3180" s="3">
        <f>MAX(MIN(Inputs!$B$2, I3180*Inputs!$B$10, Inputs!$B$8*Inputs!$B$4 - J3180), 0)</f>
        <v>170</v>
      </c>
      <c r="M3180" s="3">
        <f t="shared" si="444"/>
        <v>0</v>
      </c>
      <c r="N3180" s="3">
        <f t="shared" si="445"/>
        <v>0</v>
      </c>
      <c r="O3180" s="3">
        <f>IF(H3180="Reg", MIN(Inputs!$B$2, I3180*Inputs!$B$10, (Inputs!$B$8-I3180)/Inputs!$B$9), 0)</f>
        <v>0</v>
      </c>
      <c r="P3180" s="3">
        <f t="shared" si="446"/>
        <v>0</v>
      </c>
      <c r="Q3180" s="3">
        <f t="shared" si="447"/>
        <v>0</v>
      </c>
      <c r="R3180" s="3">
        <f>I3180 + M3180*Inputs!$B$9 - N3180/Inputs!$B$10</f>
        <v>340</v>
      </c>
    </row>
    <row r="3181" spans="1:18" x14ac:dyDescent="0.3">
      <c r="A3181" s="4">
        <v>46155.458333333343</v>
      </c>
      <c r="B3181" s="3">
        <v>23.9725</v>
      </c>
      <c r="C3181" s="3">
        <v>1</v>
      </c>
      <c r="D3181" s="3">
        <f t="shared" si="441"/>
        <v>39.020624999999995</v>
      </c>
      <c r="E3181" s="3">
        <f>MAX(B3181 - D3181/Inputs!$B$5, 0)</f>
        <v>0</v>
      </c>
      <c r="F3181" s="3">
        <f>MAX(D3181*Inputs!$B$5 - B3181, 0)</f>
        <v>10.365649999999999</v>
      </c>
      <c r="G3181" s="3">
        <f t="shared" si="442"/>
        <v>1</v>
      </c>
      <c r="H3181" t="str">
        <f t="shared" si="443"/>
        <v>Charge</v>
      </c>
      <c r="I3181" s="3">
        <f t="shared" si="448"/>
        <v>340</v>
      </c>
      <c r="J3181" s="3">
        <f t="shared" si="449"/>
        <v>0</v>
      </c>
      <c r="K3181" s="3">
        <f>MIN(Inputs!$B$2, (Inputs!$B$8 - I3181)/Inputs!$B$9)</f>
        <v>0</v>
      </c>
      <c r="L3181" s="3">
        <f>MAX(MIN(Inputs!$B$2, I3181*Inputs!$B$10, Inputs!$B$8*Inputs!$B$4 - J3181), 0)</f>
        <v>170</v>
      </c>
      <c r="M3181" s="3">
        <f t="shared" si="444"/>
        <v>0</v>
      </c>
      <c r="N3181" s="3">
        <f t="shared" si="445"/>
        <v>0</v>
      </c>
      <c r="O3181" s="3">
        <f>IF(H3181="Reg", MIN(Inputs!$B$2, I3181*Inputs!$B$10, (Inputs!$B$8-I3181)/Inputs!$B$9), 0)</f>
        <v>0</v>
      </c>
      <c r="P3181" s="3">
        <f t="shared" si="446"/>
        <v>0</v>
      </c>
      <c r="Q3181" s="3">
        <f t="shared" si="447"/>
        <v>0</v>
      </c>
      <c r="R3181" s="3">
        <f>I3181 + M3181*Inputs!$B$9 - N3181/Inputs!$B$10</f>
        <v>340</v>
      </c>
    </row>
    <row r="3182" spans="1:18" x14ac:dyDescent="0.3">
      <c r="A3182" s="4">
        <v>46155.5</v>
      </c>
      <c r="B3182" s="3">
        <v>33.077500000000001</v>
      </c>
      <c r="C3182" s="3">
        <v>1</v>
      </c>
      <c r="D3182" s="3">
        <f t="shared" si="441"/>
        <v>39.020624999999995</v>
      </c>
      <c r="E3182" s="3">
        <f>MAX(B3182 - D3182/Inputs!$B$5, 0)</f>
        <v>0</v>
      </c>
      <c r="F3182" s="3">
        <f>MAX(D3182*Inputs!$B$5 - B3182, 0)</f>
        <v>1.2606499999999983</v>
      </c>
      <c r="G3182" s="3">
        <f t="shared" si="442"/>
        <v>1</v>
      </c>
      <c r="H3182" t="str">
        <f t="shared" si="443"/>
        <v>Charge</v>
      </c>
      <c r="I3182" s="3">
        <f t="shared" si="448"/>
        <v>340</v>
      </c>
      <c r="J3182" s="3">
        <f t="shared" si="449"/>
        <v>0</v>
      </c>
      <c r="K3182" s="3">
        <f>MIN(Inputs!$B$2, (Inputs!$B$8 - I3182)/Inputs!$B$9)</f>
        <v>0</v>
      </c>
      <c r="L3182" s="3">
        <f>MAX(MIN(Inputs!$B$2, I3182*Inputs!$B$10, Inputs!$B$8*Inputs!$B$4 - J3182), 0)</f>
        <v>170</v>
      </c>
      <c r="M3182" s="3">
        <f t="shared" si="444"/>
        <v>0</v>
      </c>
      <c r="N3182" s="3">
        <f t="shared" si="445"/>
        <v>0</v>
      </c>
      <c r="O3182" s="3">
        <f>IF(H3182="Reg", MIN(Inputs!$B$2, I3182*Inputs!$B$10, (Inputs!$B$8-I3182)/Inputs!$B$9), 0)</f>
        <v>0</v>
      </c>
      <c r="P3182" s="3">
        <f t="shared" si="446"/>
        <v>0</v>
      </c>
      <c r="Q3182" s="3">
        <f t="shared" si="447"/>
        <v>0</v>
      </c>
      <c r="R3182" s="3">
        <f>I3182 + M3182*Inputs!$B$9 - N3182/Inputs!$B$10</f>
        <v>340</v>
      </c>
    </row>
    <row r="3183" spans="1:18" x14ac:dyDescent="0.3">
      <c r="A3183" s="4">
        <v>46155.541666666657</v>
      </c>
      <c r="B3183" s="3">
        <v>50.162500000000001</v>
      </c>
      <c r="C3183" s="3">
        <v>1.66</v>
      </c>
      <c r="D3183" s="3">
        <f t="shared" si="441"/>
        <v>39.020624999999995</v>
      </c>
      <c r="E3183" s="3">
        <f>MAX(B3183 - D3183/Inputs!$B$5, 0)</f>
        <v>5.8208806818181884</v>
      </c>
      <c r="F3183" s="3">
        <f>MAX(D3183*Inputs!$B$5 - B3183, 0)</f>
        <v>0</v>
      </c>
      <c r="G3183" s="3">
        <f t="shared" si="442"/>
        <v>1.66</v>
      </c>
      <c r="H3183" t="str">
        <f t="shared" si="443"/>
        <v>Discharge</v>
      </c>
      <c r="I3183" s="3">
        <f t="shared" si="448"/>
        <v>340</v>
      </c>
      <c r="J3183" s="3">
        <f t="shared" si="449"/>
        <v>0</v>
      </c>
      <c r="K3183" s="3">
        <f>MIN(Inputs!$B$2, (Inputs!$B$8 - I3183)/Inputs!$B$9)</f>
        <v>0</v>
      </c>
      <c r="L3183" s="3">
        <f>MAX(MIN(Inputs!$B$2, I3183*Inputs!$B$10, Inputs!$B$8*Inputs!$B$4 - J3183), 0)</f>
        <v>170</v>
      </c>
      <c r="M3183" s="3">
        <f t="shared" si="444"/>
        <v>0</v>
      </c>
      <c r="N3183" s="3">
        <f t="shared" si="445"/>
        <v>170</v>
      </c>
      <c r="O3183" s="3">
        <f>IF(H3183="Reg", MIN(Inputs!$B$2, I3183*Inputs!$B$10, (Inputs!$B$8-I3183)/Inputs!$B$9), 0)</f>
        <v>0</v>
      </c>
      <c r="P3183" s="3">
        <f t="shared" si="446"/>
        <v>8527.625</v>
      </c>
      <c r="Q3183" s="3">
        <f t="shared" si="447"/>
        <v>0</v>
      </c>
      <c r="R3183" s="3">
        <f>I3183 + M3183*Inputs!$B$9 - N3183/Inputs!$B$10</f>
        <v>158.77939109773115</v>
      </c>
    </row>
    <row r="3184" spans="1:18" x14ac:dyDescent="0.3">
      <c r="A3184" s="4">
        <v>46155.583333333343</v>
      </c>
      <c r="B3184" s="3">
        <v>48.315000000000005</v>
      </c>
      <c r="C3184" s="3">
        <v>2.2400000000000002</v>
      </c>
      <c r="D3184" s="3">
        <f t="shared" si="441"/>
        <v>39.020624999999995</v>
      </c>
      <c r="E3184" s="3">
        <f>MAX(B3184 - D3184/Inputs!$B$5, 0)</f>
        <v>3.9733806818181918</v>
      </c>
      <c r="F3184" s="3">
        <f>MAX(D3184*Inputs!$B$5 - B3184, 0)</f>
        <v>0</v>
      </c>
      <c r="G3184" s="3">
        <f t="shared" si="442"/>
        <v>2.2400000000000002</v>
      </c>
      <c r="H3184" t="str">
        <f t="shared" si="443"/>
        <v>Discharge</v>
      </c>
      <c r="I3184" s="3">
        <f t="shared" si="448"/>
        <v>158.77939109773115</v>
      </c>
      <c r="J3184" s="3">
        <f t="shared" si="449"/>
        <v>170</v>
      </c>
      <c r="K3184" s="3">
        <f>MIN(Inputs!$B$2, (Inputs!$B$8 - I3184)/Inputs!$B$9)</f>
        <v>170</v>
      </c>
      <c r="L3184" s="3">
        <f>MAX(MIN(Inputs!$B$2, I3184*Inputs!$B$10, Inputs!$B$8*Inputs!$B$4 - J3184), 0)</f>
        <v>148.94827166799323</v>
      </c>
      <c r="M3184" s="3">
        <f t="shared" si="444"/>
        <v>0</v>
      </c>
      <c r="N3184" s="3">
        <f t="shared" si="445"/>
        <v>148.94827166799323</v>
      </c>
      <c r="O3184" s="3">
        <f>IF(H3184="Reg", MIN(Inputs!$B$2, I3184*Inputs!$B$10, (Inputs!$B$8-I3184)/Inputs!$B$9), 0)</f>
        <v>0</v>
      </c>
      <c r="P3184" s="3">
        <f t="shared" si="446"/>
        <v>7196.4357456390935</v>
      </c>
      <c r="Q3184" s="3">
        <f t="shared" si="447"/>
        <v>0</v>
      </c>
      <c r="R3184" s="3">
        <f>I3184 + M3184*Inputs!$B$9 - N3184/Inputs!$B$10</f>
        <v>0</v>
      </c>
    </row>
    <row r="3185" spans="1:18" x14ac:dyDescent="0.3">
      <c r="A3185" s="4">
        <v>46155.625</v>
      </c>
      <c r="B3185" s="3">
        <v>40.577500000000001</v>
      </c>
      <c r="C3185" s="3">
        <v>5.0599999999999996</v>
      </c>
      <c r="D3185" s="3">
        <f t="shared" si="441"/>
        <v>39.020624999999995</v>
      </c>
      <c r="E3185" s="3">
        <f>MAX(B3185 - D3185/Inputs!$B$5, 0)</f>
        <v>0</v>
      </c>
      <c r="F3185" s="3">
        <f>MAX(D3185*Inputs!$B$5 - B3185, 0)</f>
        <v>0</v>
      </c>
      <c r="G3185" s="3">
        <f t="shared" si="442"/>
        <v>5.0599999999999996</v>
      </c>
      <c r="H3185" t="str">
        <f t="shared" si="443"/>
        <v>Reg</v>
      </c>
      <c r="I3185" s="3">
        <f t="shared" si="448"/>
        <v>0</v>
      </c>
      <c r="J3185" s="3">
        <f t="shared" si="449"/>
        <v>318.94827166799325</v>
      </c>
      <c r="K3185" s="3">
        <f>MIN(Inputs!$B$2, (Inputs!$B$8 - I3185)/Inputs!$B$9)</f>
        <v>170</v>
      </c>
      <c r="L3185" s="3">
        <f>MAX(MIN(Inputs!$B$2, I3185*Inputs!$B$10, Inputs!$B$8*Inputs!$B$4 - J3185), 0)</f>
        <v>0</v>
      </c>
      <c r="M3185" s="3">
        <f t="shared" si="444"/>
        <v>0</v>
      </c>
      <c r="N3185" s="3">
        <f t="shared" si="445"/>
        <v>0</v>
      </c>
      <c r="O3185" s="3">
        <f>IF(H3185="Reg", MIN(Inputs!$B$2, I3185*Inputs!$B$10, (Inputs!$B$8-I3185)/Inputs!$B$9), 0)</f>
        <v>0</v>
      </c>
      <c r="P3185" s="3">
        <f t="shared" si="446"/>
        <v>0</v>
      </c>
      <c r="Q3185" s="3">
        <f t="shared" si="447"/>
        <v>0</v>
      </c>
      <c r="R3185" s="3">
        <f>I3185 + M3185*Inputs!$B$9 - N3185/Inputs!$B$10</f>
        <v>0</v>
      </c>
    </row>
    <row r="3186" spans="1:18" x14ac:dyDescent="0.3">
      <c r="A3186" s="4">
        <v>46155.666666666657</v>
      </c>
      <c r="B3186" s="3">
        <v>40.92</v>
      </c>
      <c r="C3186" s="3">
        <v>7.83</v>
      </c>
      <c r="D3186" s="3">
        <f t="shared" si="441"/>
        <v>39.020624999999995</v>
      </c>
      <c r="E3186" s="3">
        <f>MAX(B3186 - D3186/Inputs!$B$5, 0)</f>
        <v>0</v>
      </c>
      <c r="F3186" s="3">
        <f>MAX(D3186*Inputs!$B$5 - B3186, 0)</f>
        <v>0</v>
      </c>
      <c r="G3186" s="3">
        <f t="shared" si="442"/>
        <v>7.83</v>
      </c>
      <c r="H3186" t="str">
        <f t="shared" si="443"/>
        <v>Reg</v>
      </c>
      <c r="I3186" s="3">
        <f t="shared" si="448"/>
        <v>0</v>
      </c>
      <c r="J3186" s="3">
        <f t="shared" si="449"/>
        <v>318.94827166799325</v>
      </c>
      <c r="K3186" s="3">
        <f>MIN(Inputs!$B$2, (Inputs!$B$8 - I3186)/Inputs!$B$9)</f>
        <v>170</v>
      </c>
      <c r="L3186" s="3">
        <f>MAX(MIN(Inputs!$B$2, I3186*Inputs!$B$10, Inputs!$B$8*Inputs!$B$4 - J3186), 0)</f>
        <v>0</v>
      </c>
      <c r="M3186" s="3">
        <f t="shared" si="444"/>
        <v>0</v>
      </c>
      <c r="N3186" s="3">
        <f t="shared" si="445"/>
        <v>0</v>
      </c>
      <c r="O3186" s="3">
        <f>IF(H3186="Reg", MIN(Inputs!$B$2, I3186*Inputs!$B$10, (Inputs!$B$8-I3186)/Inputs!$B$9), 0)</f>
        <v>0</v>
      </c>
      <c r="P3186" s="3">
        <f t="shared" si="446"/>
        <v>0</v>
      </c>
      <c r="Q3186" s="3">
        <f t="shared" si="447"/>
        <v>0</v>
      </c>
      <c r="R3186" s="3">
        <f>I3186 + M3186*Inputs!$B$9 - N3186/Inputs!$B$10</f>
        <v>0</v>
      </c>
    </row>
    <row r="3187" spans="1:18" x14ac:dyDescent="0.3">
      <c r="A3187" s="4">
        <v>46155.708333333343</v>
      </c>
      <c r="B3187" s="3">
        <v>41.14</v>
      </c>
      <c r="C3187" s="3">
        <v>3.6</v>
      </c>
      <c r="D3187" s="3">
        <f t="shared" si="441"/>
        <v>39.020624999999995</v>
      </c>
      <c r="E3187" s="3">
        <f>MAX(B3187 - D3187/Inputs!$B$5, 0)</f>
        <v>0</v>
      </c>
      <c r="F3187" s="3">
        <f>MAX(D3187*Inputs!$B$5 - B3187, 0)</f>
        <v>0</v>
      </c>
      <c r="G3187" s="3">
        <f t="shared" si="442"/>
        <v>3.6</v>
      </c>
      <c r="H3187" t="str">
        <f t="shared" si="443"/>
        <v>Reg</v>
      </c>
      <c r="I3187" s="3">
        <f t="shared" si="448"/>
        <v>0</v>
      </c>
      <c r="J3187" s="3">
        <f t="shared" si="449"/>
        <v>318.94827166799325</v>
      </c>
      <c r="K3187" s="3">
        <f>MIN(Inputs!$B$2, (Inputs!$B$8 - I3187)/Inputs!$B$9)</f>
        <v>170</v>
      </c>
      <c r="L3187" s="3">
        <f>MAX(MIN(Inputs!$B$2, I3187*Inputs!$B$10, Inputs!$B$8*Inputs!$B$4 - J3187), 0)</f>
        <v>0</v>
      </c>
      <c r="M3187" s="3">
        <f t="shared" si="444"/>
        <v>0</v>
      </c>
      <c r="N3187" s="3">
        <f t="shared" si="445"/>
        <v>0</v>
      </c>
      <c r="O3187" s="3">
        <f>IF(H3187="Reg", MIN(Inputs!$B$2, I3187*Inputs!$B$10, (Inputs!$B$8-I3187)/Inputs!$B$9), 0)</f>
        <v>0</v>
      </c>
      <c r="P3187" s="3">
        <f t="shared" si="446"/>
        <v>0</v>
      </c>
      <c r="Q3187" s="3">
        <f t="shared" si="447"/>
        <v>0</v>
      </c>
      <c r="R3187" s="3">
        <f>I3187 + M3187*Inputs!$B$9 - N3187/Inputs!$B$10</f>
        <v>0</v>
      </c>
    </row>
    <row r="3188" spans="1:18" x14ac:dyDescent="0.3">
      <c r="A3188" s="4">
        <v>46155.75</v>
      </c>
      <c r="B3188" s="3">
        <v>35.67</v>
      </c>
      <c r="C3188" s="3">
        <v>6.94</v>
      </c>
      <c r="D3188" s="3">
        <f t="shared" si="441"/>
        <v>39.020624999999995</v>
      </c>
      <c r="E3188" s="3">
        <f>MAX(B3188 - D3188/Inputs!$B$5, 0)</f>
        <v>0</v>
      </c>
      <c r="F3188" s="3">
        <f>MAX(D3188*Inputs!$B$5 - B3188, 0)</f>
        <v>0</v>
      </c>
      <c r="G3188" s="3">
        <f t="shared" si="442"/>
        <v>6.94</v>
      </c>
      <c r="H3188" t="str">
        <f t="shared" si="443"/>
        <v>Reg</v>
      </c>
      <c r="I3188" s="3">
        <f t="shared" si="448"/>
        <v>0</v>
      </c>
      <c r="J3188" s="3">
        <f t="shared" si="449"/>
        <v>318.94827166799325</v>
      </c>
      <c r="K3188" s="3">
        <f>MIN(Inputs!$B$2, (Inputs!$B$8 - I3188)/Inputs!$B$9)</f>
        <v>170</v>
      </c>
      <c r="L3188" s="3">
        <f>MAX(MIN(Inputs!$B$2, I3188*Inputs!$B$10, Inputs!$B$8*Inputs!$B$4 - J3188), 0)</f>
        <v>0</v>
      </c>
      <c r="M3188" s="3">
        <f t="shared" si="444"/>
        <v>0</v>
      </c>
      <c r="N3188" s="3">
        <f t="shared" si="445"/>
        <v>0</v>
      </c>
      <c r="O3188" s="3">
        <f>IF(H3188="Reg", MIN(Inputs!$B$2, I3188*Inputs!$B$10, (Inputs!$B$8-I3188)/Inputs!$B$9), 0)</f>
        <v>0</v>
      </c>
      <c r="P3188" s="3">
        <f t="shared" si="446"/>
        <v>0</v>
      </c>
      <c r="Q3188" s="3">
        <f t="shared" si="447"/>
        <v>0</v>
      </c>
      <c r="R3188" s="3">
        <f>I3188 + M3188*Inputs!$B$9 - N3188/Inputs!$B$10</f>
        <v>0</v>
      </c>
    </row>
    <row r="3189" spans="1:18" x14ac:dyDescent="0.3">
      <c r="A3189" s="4">
        <v>46155.791666666657</v>
      </c>
      <c r="B3189" s="3">
        <v>70.8</v>
      </c>
      <c r="C3189" s="3">
        <v>35.69</v>
      </c>
      <c r="D3189" s="3">
        <f t="shared" si="441"/>
        <v>39.020624999999995</v>
      </c>
      <c r="E3189" s="3">
        <f>MAX(B3189 - D3189/Inputs!$B$5, 0)</f>
        <v>26.458380681818184</v>
      </c>
      <c r="F3189" s="3">
        <f>MAX(D3189*Inputs!$B$5 - B3189, 0)</f>
        <v>0</v>
      </c>
      <c r="G3189" s="3">
        <f t="shared" si="442"/>
        <v>35.69</v>
      </c>
      <c r="H3189" t="str">
        <f t="shared" si="443"/>
        <v>Reg</v>
      </c>
      <c r="I3189" s="3">
        <f t="shared" si="448"/>
        <v>0</v>
      </c>
      <c r="J3189" s="3">
        <f t="shared" si="449"/>
        <v>318.94827166799325</v>
      </c>
      <c r="K3189" s="3">
        <f>MIN(Inputs!$B$2, (Inputs!$B$8 - I3189)/Inputs!$B$9)</f>
        <v>170</v>
      </c>
      <c r="L3189" s="3">
        <f>MAX(MIN(Inputs!$B$2, I3189*Inputs!$B$10, Inputs!$B$8*Inputs!$B$4 - J3189), 0)</f>
        <v>0</v>
      </c>
      <c r="M3189" s="3">
        <f t="shared" si="444"/>
        <v>0</v>
      </c>
      <c r="N3189" s="3">
        <f t="shared" si="445"/>
        <v>0</v>
      </c>
      <c r="O3189" s="3">
        <f>IF(H3189="Reg", MIN(Inputs!$B$2, I3189*Inputs!$B$10, (Inputs!$B$8-I3189)/Inputs!$B$9), 0)</f>
        <v>0</v>
      </c>
      <c r="P3189" s="3">
        <f t="shared" si="446"/>
        <v>0</v>
      </c>
      <c r="Q3189" s="3">
        <f t="shared" si="447"/>
        <v>0</v>
      </c>
      <c r="R3189" s="3">
        <f>I3189 + M3189*Inputs!$B$9 - N3189/Inputs!$B$10</f>
        <v>0</v>
      </c>
    </row>
    <row r="3190" spans="1:18" x14ac:dyDescent="0.3">
      <c r="A3190" s="4">
        <v>46155.833333333343</v>
      </c>
      <c r="B3190" s="3">
        <v>71.392499999999998</v>
      </c>
      <c r="C3190" s="3">
        <v>38.880000000000003</v>
      </c>
      <c r="D3190" s="3">
        <f t="shared" si="441"/>
        <v>39.020624999999995</v>
      </c>
      <c r="E3190" s="3">
        <f>MAX(B3190 - D3190/Inputs!$B$5, 0)</f>
        <v>27.050880681818185</v>
      </c>
      <c r="F3190" s="3">
        <f>MAX(D3190*Inputs!$B$5 - B3190, 0)</f>
        <v>0</v>
      </c>
      <c r="G3190" s="3">
        <f t="shared" si="442"/>
        <v>38.880000000000003</v>
      </c>
      <c r="H3190" t="str">
        <f t="shared" si="443"/>
        <v>Reg</v>
      </c>
      <c r="I3190" s="3">
        <f t="shared" si="448"/>
        <v>0</v>
      </c>
      <c r="J3190" s="3">
        <f t="shared" si="449"/>
        <v>318.94827166799325</v>
      </c>
      <c r="K3190" s="3">
        <f>MIN(Inputs!$B$2, (Inputs!$B$8 - I3190)/Inputs!$B$9)</f>
        <v>170</v>
      </c>
      <c r="L3190" s="3">
        <f>MAX(MIN(Inputs!$B$2, I3190*Inputs!$B$10, Inputs!$B$8*Inputs!$B$4 - J3190), 0)</f>
        <v>0</v>
      </c>
      <c r="M3190" s="3">
        <f t="shared" si="444"/>
        <v>0</v>
      </c>
      <c r="N3190" s="3">
        <f t="shared" si="445"/>
        <v>0</v>
      </c>
      <c r="O3190" s="3">
        <f>IF(H3190="Reg", MIN(Inputs!$B$2, I3190*Inputs!$B$10, (Inputs!$B$8-I3190)/Inputs!$B$9), 0)</f>
        <v>0</v>
      </c>
      <c r="P3190" s="3">
        <f t="shared" si="446"/>
        <v>0</v>
      </c>
      <c r="Q3190" s="3">
        <f t="shared" si="447"/>
        <v>0</v>
      </c>
      <c r="R3190" s="3">
        <f>I3190 + M3190*Inputs!$B$9 - N3190/Inputs!$B$10</f>
        <v>0</v>
      </c>
    </row>
    <row r="3191" spans="1:18" x14ac:dyDescent="0.3">
      <c r="A3191" s="4">
        <v>46155.875</v>
      </c>
      <c r="B3191" s="3">
        <v>48.545000000000002</v>
      </c>
      <c r="C3191" s="3">
        <v>8.1199999999999992</v>
      </c>
      <c r="D3191" s="3">
        <f t="shared" si="441"/>
        <v>39.020624999999995</v>
      </c>
      <c r="E3191" s="3">
        <f>MAX(B3191 - D3191/Inputs!$B$5, 0)</f>
        <v>4.2033806818181887</v>
      </c>
      <c r="F3191" s="3">
        <f>MAX(D3191*Inputs!$B$5 - B3191, 0)</f>
        <v>0</v>
      </c>
      <c r="G3191" s="3">
        <f t="shared" si="442"/>
        <v>8.1199999999999992</v>
      </c>
      <c r="H3191" t="str">
        <f t="shared" si="443"/>
        <v>Reg</v>
      </c>
      <c r="I3191" s="3">
        <f t="shared" si="448"/>
        <v>0</v>
      </c>
      <c r="J3191" s="3">
        <f t="shared" si="449"/>
        <v>318.94827166799325</v>
      </c>
      <c r="K3191" s="3">
        <f>MIN(Inputs!$B$2, (Inputs!$B$8 - I3191)/Inputs!$B$9)</f>
        <v>170</v>
      </c>
      <c r="L3191" s="3">
        <f>MAX(MIN(Inputs!$B$2, I3191*Inputs!$B$10, Inputs!$B$8*Inputs!$B$4 - J3191), 0)</f>
        <v>0</v>
      </c>
      <c r="M3191" s="3">
        <f t="shared" si="444"/>
        <v>0</v>
      </c>
      <c r="N3191" s="3">
        <f t="shared" si="445"/>
        <v>0</v>
      </c>
      <c r="O3191" s="3">
        <f>IF(H3191="Reg", MIN(Inputs!$B$2, I3191*Inputs!$B$10, (Inputs!$B$8-I3191)/Inputs!$B$9), 0)</f>
        <v>0</v>
      </c>
      <c r="P3191" s="3">
        <f t="shared" si="446"/>
        <v>0</v>
      </c>
      <c r="Q3191" s="3">
        <f t="shared" si="447"/>
        <v>0</v>
      </c>
      <c r="R3191" s="3">
        <f>I3191 + M3191*Inputs!$B$9 - N3191/Inputs!$B$10</f>
        <v>0</v>
      </c>
    </row>
    <row r="3192" spans="1:18" x14ac:dyDescent="0.3">
      <c r="A3192" s="4">
        <v>46155.916666666657</v>
      </c>
      <c r="B3192" s="3">
        <v>39.754999999999995</v>
      </c>
      <c r="C3192" s="3">
        <v>5.93</v>
      </c>
      <c r="D3192" s="3">
        <f t="shared" si="441"/>
        <v>39.020624999999995</v>
      </c>
      <c r="E3192" s="3">
        <f>MAX(B3192 - D3192/Inputs!$B$5, 0)</f>
        <v>0</v>
      </c>
      <c r="F3192" s="3">
        <f>MAX(D3192*Inputs!$B$5 - B3192, 0)</f>
        <v>0</v>
      </c>
      <c r="G3192" s="3">
        <f t="shared" si="442"/>
        <v>5.93</v>
      </c>
      <c r="H3192" t="str">
        <f t="shared" si="443"/>
        <v>Reg</v>
      </c>
      <c r="I3192" s="3">
        <f t="shared" si="448"/>
        <v>0</v>
      </c>
      <c r="J3192" s="3">
        <f t="shared" si="449"/>
        <v>318.94827166799325</v>
      </c>
      <c r="K3192" s="3">
        <f>MIN(Inputs!$B$2, (Inputs!$B$8 - I3192)/Inputs!$B$9)</f>
        <v>170</v>
      </c>
      <c r="L3192" s="3">
        <f>MAX(MIN(Inputs!$B$2, I3192*Inputs!$B$10, Inputs!$B$8*Inputs!$B$4 - J3192), 0)</f>
        <v>0</v>
      </c>
      <c r="M3192" s="3">
        <f t="shared" si="444"/>
        <v>0</v>
      </c>
      <c r="N3192" s="3">
        <f t="shared" si="445"/>
        <v>0</v>
      </c>
      <c r="O3192" s="3">
        <f>IF(H3192="Reg", MIN(Inputs!$B$2, I3192*Inputs!$B$10, (Inputs!$B$8-I3192)/Inputs!$B$9), 0)</f>
        <v>0</v>
      </c>
      <c r="P3192" s="3">
        <f t="shared" si="446"/>
        <v>0</v>
      </c>
      <c r="Q3192" s="3">
        <f t="shared" si="447"/>
        <v>0</v>
      </c>
      <c r="R3192" s="3">
        <f>I3192 + M3192*Inputs!$B$9 - N3192/Inputs!$B$10</f>
        <v>0</v>
      </c>
    </row>
    <row r="3193" spans="1:18" x14ac:dyDescent="0.3">
      <c r="A3193" s="4">
        <v>46155.958333333343</v>
      </c>
      <c r="B3193" s="3">
        <v>35.007500000000007</v>
      </c>
      <c r="C3193" s="3">
        <v>0.05</v>
      </c>
      <c r="D3193" s="3">
        <f t="shared" si="441"/>
        <v>39.020624999999995</v>
      </c>
      <c r="E3193" s="3">
        <f>MAX(B3193 - D3193/Inputs!$B$5, 0)</f>
        <v>0</v>
      </c>
      <c r="F3193" s="3">
        <f>MAX(D3193*Inputs!$B$5 - B3193, 0)</f>
        <v>0</v>
      </c>
      <c r="G3193" s="3">
        <f t="shared" si="442"/>
        <v>0.05</v>
      </c>
      <c r="H3193" t="str">
        <f t="shared" si="443"/>
        <v>Reg</v>
      </c>
      <c r="I3193" s="3">
        <f t="shared" si="448"/>
        <v>0</v>
      </c>
      <c r="J3193" s="3">
        <f t="shared" si="449"/>
        <v>318.94827166799325</v>
      </c>
      <c r="K3193" s="3">
        <f>MIN(Inputs!$B$2, (Inputs!$B$8 - I3193)/Inputs!$B$9)</f>
        <v>170</v>
      </c>
      <c r="L3193" s="3">
        <f>MAX(MIN(Inputs!$B$2, I3193*Inputs!$B$10, Inputs!$B$8*Inputs!$B$4 - J3193), 0)</f>
        <v>0</v>
      </c>
      <c r="M3193" s="3">
        <f t="shared" si="444"/>
        <v>0</v>
      </c>
      <c r="N3193" s="3">
        <f t="shared" si="445"/>
        <v>0</v>
      </c>
      <c r="O3193" s="3">
        <f>IF(H3193="Reg", MIN(Inputs!$B$2, I3193*Inputs!$B$10, (Inputs!$B$8-I3193)/Inputs!$B$9), 0)</f>
        <v>0</v>
      </c>
      <c r="P3193" s="3">
        <f t="shared" si="446"/>
        <v>0</v>
      </c>
      <c r="Q3193" s="3">
        <f t="shared" si="447"/>
        <v>0</v>
      </c>
      <c r="R3193" s="3">
        <f>I3193 + M3193*Inputs!$B$9 - N3193/Inputs!$B$10</f>
        <v>0</v>
      </c>
    </row>
    <row r="3194" spans="1:18" x14ac:dyDescent="0.3">
      <c r="A3194" s="4">
        <v>46156</v>
      </c>
      <c r="B3194" s="3">
        <v>30.267499999999998</v>
      </c>
      <c r="C3194" s="3">
        <v>0.06</v>
      </c>
      <c r="D3194" s="3">
        <f t="shared" si="441"/>
        <v>48.450937500000002</v>
      </c>
      <c r="E3194" s="3">
        <f>MAX(B3194 - D3194/Inputs!$B$5, 0)</f>
        <v>0</v>
      </c>
      <c r="F3194" s="3">
        <f>MAX(D3194*Inputs!$B$5 - B3194, 0)</f>
        <v>12.369325000000003</v>
      </c>
      <c r="G3194" s="3">
        <f t="shared" si="442"/>
        <v>0.06</v>
      </c>
      <c r="H3194" t="str">
        <f t="shared" si="443"/>
        <v>Charge</v>
      </c>
      <c r="I3194" s="3">
        <f t="shared" si="448"/>
        <v>0</v>
      </c>
      <c r="J3194" s="3">
        <f t="shared" si="449"/>
        <v>0</v>
      </c>
      <c r="K3194" s="3">
        <f>MIN(Inputs!$B$2, (Inputs!$B$8 - I3194)/Inputs!$B$9)</f>
        <v>170</v>
      </c>
      <c r="L3194" s="3">
        <f>MAX(MIN(Inputs!$B$2, I3194*Inputs!$B$10, Inputs!$B$8*Inputs!$B$4 - J3194), 0)</f>
        <v>0</v>
      </c>
      <c r="M3194" s="3">
        <f t="shared" si="444"/>
        <v>170</v>
      </c>
      <c r="N3194" s="3">
        <f t="shared" si="445"/>
        <v>0</v>
      </c>
      <c r="O3194" s="3">
        <f>IF(H3194="Reg", MIN(Inputs!$B$2, I3194*Inputs!$B$10, (Inputs!$B$8-I3194)/Inputs!$B$9), 0)</f>
        <v>0</v>
      </c>
      <c r="P3194" s="3">
        <f t="shared" si="446"/>
        <v>-5145.4749999999995</v>
      </c>
      <c r="Q3194" s="3">
        <f t="shared" si="447"/>
        <v>0</v>
      </c>
      <c r="R3194" s="3">
        <f>I3194 + M3194*Inputs!$B$9 - N3194/Inputs!$B$10</f>
        <v>159.4741358339966</v>
      </c>
    </row>
    <row r="3195" spans="1:18" x14ac:dyDescent="0.3">
      <c r="A3195" s="4">
        <v>46156.041666666657</v>
      </c>
      <c r="B3195" s="3">
        <v>35.75</v>
      </c>
      <c r="C3195" s="3">
        <v>0.08</v>
      </c>
      <c r="D3195" s="3">
        <f t="shared" si="441"/>
        <v>48.450937500000002</v>
      </c>
      <c r="E3195" s="3">
        <f>MAX(B3195 - D3195/Inputs!$B$5, 0)</f>
        <v>0</v>
      </c>
      <c r="F3195" s="3">
        <f>MAX(D3195*Inputs!$B$5 - B3195, 0)</f>
        <v>6.8868250000000018</v>
      </c>
      <c r="G3195" s="3">
        <f t="shared" si="442"/>
        <v>0.08</v>
      </c>
      <c r="H3195" t="str">
        <f t="shared" si="443"/>
        <v>Charge</v>
      </c>
      <c r="I3195" s="3">
        <f t="shared" si="448"/>
        <v>159.4741358339966</v>
      </c>
      <c r="J3195" s="3">
        <f t="shared" si="449"/>
        <v>0</v>
      </c>
      <c r="K3195" s="3">
        <f>MIN(Inputs!$B$2, (Inputs!$B$8 - I3195)/Inputs!$B$9)</f>
        <v>170</v>
      </c>
      <c r="L3195" s="3">
        <f>MAX(MIN(Inputs!$B$2, I3195*Inputs!$B$10, Inputs!$B$8*Inputs!$B$4 - J3195), 0)</f>
        <v>149.6</v>
      </c>
      <c r="M3195" s="3">
        <f t="shared" si="444"/>
        <v>170</v>
      </c>
      <c r="N3195" s="3">
        <f t="shared" si="445"/>
        <v>0</v>
      </c>
      <c r="O3195" s="3">
        <f>IF(H3195="Reg", MIN(Inputs!$B$2, I3195*Inputs!$B$10, (Inputs!$B$8-I3195)/Inputs!$B$9), 0)</f>
        <v>0</v>
      </c>
      <c r="P3195" s="3">
        <f t="shared" si="446"/>
        <v>-6077.5</v>
      </c>
      <c r="Q3195" s="3">
        <f t="shared" si="447"/>
        <v>0</v>
      </c>
      <c r="R3195" s="3">
        <f>I3195 + M3195*Inputs!$B$9 - N3195/Inputs!$B$10</f>
        <v>318.9482716679932</v>
      </c>
    </row>
    <row r="3196" spans="1:18" x14ac:dyDescent="0.3">
      <c r="A3196" s="4">
        <v>46156.083333333343</v>
      </c>
      <c r="B3196" s="3">
        <v>32.905000000000001</v>
      </c>
      <c r="C3196" s="3">
        <v>0.06</v>
      </c>
      <c r="D3196" s="3">
        <f t="shared" si="441"/>
        <v>48.450937500000002</v>
      </c>
      <c r="E3196" s="3">
        <f>MAX(B3196 - D3196/Inputs!$B$5, 0)</f>
        <v>0</v>
      </c>
      <c r="F3196" s="3">
        <f>MAX(D3196*Inputs!$B$5 - B3196, 0)</f>
        <v>9.7318250000000006</v>
      </c>
      <c r="G3196" s="3">
        <f t="shared" si="442"/>
        <v>0.06</v>
      </c>
      <c r="H3196" t="str">
        <f t="shared" si="443"/>
        <v>Charge</v>
      </c>
      <c r="I3196" s="3">
        <f t="shared" si="448"/>
        <v>318.9482716679932</v>
      </c>
      <c r="J3196" s="3">
        <f t="shared" si="449"/>
        <v>0</v>
      </c>
      <c r="K3196" s="3">
        <f>MIN(Inputs!$B$2, (Inputs!$B$8 - I3196)/Inputs!$B$9)</f>
        <v>22.44121780453775</v>
      </c>
      <c r="L3196" s="3">
        <f>MAX(MIN(Inputs!$B$2, I3196*Inputs!$B$10, Inputs!$B$8*Inputs!$B$4 - J3196), 0)</f>
        <v>170</v>
      </c>
      <c r="M3196" s="3">
        <f t="shared" si="444"/>
        <v>22.44121780453775</v>
      </c>
      <c r="N3196" s="3">
        <f t="shared" si="445"/>
        <v>0</v>
      </c>
      <c r="O3196" s="3">
        <f>IF(H3196="Reg", MIN(Inputs!$B$2, I3196*Inputs!$B$10, (Inputs!$B$8-I3196)/Inputs!$B$9), 0)</f>
        <v>0</v>
      </c>
      <c r="P3196" s="3">
        <f t="shared" si="446"/>
        <v>-738.4282718583147</v>
      </c>
      <c r="Q3196" s="3">
        <f t="shared" si="447"/>
        <v>0</v>
      </c>
      <c r="R3196" s="3">
        <f>I3196 + M3196*Inputs!$B$9 - N3196/Inputs!$B$10</f>
        <v>340</v>
      </c>
    </row>
    <row r="3197" spans="1:18" x14ac:dyDescent="0.3">
      <c r="A3197" s="4">
        <v>46156.125</v>
      </c>
      <c r="B3197" s="3">
        <v>30.352499999999999</v>
      </c>
      <c r="C3197" s="3">
        <v>0.09</v>
      </c>
      <c r="D3197" s="3">
        <f t="shared" si="441"/>
        <v>48.450937500000002</v>
      </c>
      <c r="E3197" s="3">
        <f>MAX(B3197 - D3197/Inputs!$B$5, 0)</f>
        <v>0</v>
      </c>
      <c r="F3197" s="3">
        <f>MAX(D3197*Inputs!$B$5 - B3197, 0)</f>
        <v>12.284325000000003</v>
      </c>
      <c r="G3197" s="3">
        <f t="shared" si="442"/>
        <v>0.09</v>
      </c>
      <c r="H3197" t="str">
        <f t="shared" si="443"/>
        <v>Charge</v>
      </c>
      <c r="I3197" s="3">
        <f t="shared" si="448"/>
        <v>340</v>
      </c>
      <c r="J3197" s="3">
        <f t="shared" si="449"/>
        <v>0</v>
      </c>
      <c r="K3197" s="3">
        <f>MIN(Inputs!$B$2, (Inputs!$B$8 - I3197)/Inputs!$B$9)</f>
        <v>0</v>
      </c>
      <c r="L3197" s="3">
        <f>MAX(MIN(Inputs!$B$2, I3197*Inputs!$B$10, Inputs!$B$8*Inputs!$B$4 - J3197), 0)</f>
        <v>170</v>
      </c>
      <c r="M3197" s="3">
        <f t="shared" si="444"/>
        <v>0</v>
      </c>
      <c r="N3197" s="3">
        <f t="shared" si="445"/>
        <v>0</v>
      </c>
      <c r="O3197" s="3">
        <f>IF(H3197="Reg", MIN(Inputs!$B$2, I3197*Inputs!$B$10, (Inputs!$B$8-I3197)/Inputs!$B$9), 0)</f>
        <v>0</v>
      </c>
      <c r="P3197" s="3">
        <f t="shared" si="446"/>
        <v>0</v>
      </c>
      <c r="Q3197" s="3">
        <f t="shared" si="447"/>
        <v>0</v>
      </c>
      <c r="R3197" s="3">
        <f>I3197 + M3197*Inputs!$B$9 - N3197/Inputs!$B$10</f>
        <v>340</v>
      </c>
    </row>
    <row r="3198" spans="1:18" x14ac:dyDescent="0.3">
      <c r="A3198" s="4">
        <v>46156.166666666657</v>
      </c>
      <c r="B3198" s="3">
        <v>29.22</v>
      </c>
      <c r="C3198" s="3">
        <v>0.05</v>
      </c>
      <c r="D3198" s="3">
        <f t="shared" si="441"/>
        <v>48.450937500000002</v>
      </c>
      <c r="E3198" s="3">
        <f>MAX(B3198 - D3198/Inputs!$B$5, 0)</f>
        <v>0</v>
      </c>
      <c r="F3198" s="3">
        <f>MAX(D3198*Inputs!$B$5 - B3198, 0)</f>
        <v>13.416825000000003</v>
      </c>
      <c r="G3198" s="3">
        <f t="shared" si="442"/>
        <v>0.05</v>
      </c>
      <c r="H3198" t="str">
        <f t="shared" si="443"/>
        <v>Charge</v>
      </c>
      <c r="I3198" s="3">
        <f t="shared" si="448"/>
        <v>340</v>
      </c>
      <c r="J3198" s="3">
        <f t="shared" si="449"/>
        <v>0</v>
      </c>
      <c r="K3198" s="3">
        <f>MIN(Inputs!$B$2, (Inputs!$B$8 - I3198)/Inputs!$B$9)</f>
        <v>0</v>
      </c>
      <c r="L3198" s="3">
        <f>MAX(MIN(Inputs!$B$2, I3198*Inputs!$B$10, Inputs!$B$8*Inputs!$B$4 - J3198), 0)</f>
        <v>170</v>
      </c>
      <c r="M3198" s="3">
        <f t="shared" si="444"/>
        <v>0</v>
      </c>
      <c r="N3198" s="3">
        <f t="shared" si="445"/>
        <v>0</v>
      </c>
      <c r="O3198" s="3">
        <f>IF(H3198="Reg", MIN(Inputs!$B$2, I3198*Inputs!$B$10, (Inputs!$B$8-I3198)/Inputs!$B$9), 0)</f>
        <v>0</v>
      </c>
      <c r="P3198" s="3">
        <f t="shared" si="446"/>
        <v>0</v>
      </c>
      <c r="Q3198" s="3">
        <f t="shared" si="447"/>
        <v>0</v>
      </c>
      <c r="R3198" s="3">
        <f>I3198 + M3198*Inputs!$B$9 - N3198/Inputs!$B$10</f>
        <v>340</v>
      </c>
    </row>
    <row r="3199" spans="1:18" x14ac:dyDescent="0.3">
      <c r="A3199" s="4">
        <v>46156.208333333343</v>
      </c>
      <c r="B3199" s="3">
        <v>26.2425</v>
      </c>
      <c r="C3199" s="3">
        <v>0.09</v>
      </c>
      <c r="D3199" s="3">
        <f t="shared" si="441"/>
        <v>48.450937500000002</v>
      </c>
      <c r="E3199" s="3">
        <f>MAX(B3199 - D3199/Inputs!$B$5, 0)</f>
        <v>0</v>
      </c>
      <c r="F3199" s="3">
        <f>MAX(D3199*Inputs!$B$5 - B3199, 0)</f>
        <v>16.394325000000002</v>
      </c>
      <c r="G3199" s="3">
        <f t="shared" si="442"/>
        <v>0.09</v>
      </c>
      <c r="H3199" t="str">
        <f t="shared" si="443"/>
        <v>Charge</v>
      </c>
      <c r="I3199" s="3">
        <f t="shared" si="448"/>
        <v>340</v>
      </c>
      <c r="J3199" s="3">
        <f t="shared" si="449"/>
        <v>0</v>
      </c>
      <c r="K3199" s="3">
        <f>MIN(Inputs!$B$2, (Inputs!$B$8 - I3199)/Inputs!$B$9)</f>
        <v>0</v>
      </c>
      <c r="L3199" s="3">
        <f>MAX(MIN(Inputs!$B$2, I3199*Inputs!$B$10, Inputs!$B$8*Inputs!$B$4 - J3199), 0)</f>
        <v>170</v>
      </c>
      <c r="M3199" s="3">
        <f t="shared" si="444"/>
        <v>0</v>
      </c>
      <c r="N3199" s="3">
        <f t="shared" si="445"/>
        <v>0</v>
      </c>
      <c r="O3199" s="3">
        <f>IF(H3199="Reg", MIN(Inputs!$B$2, I3199*Inputs!$B$10, (Inputs!$B$8-I3199)/Inputs!$B$9), 0)</f>
        <v>0</v>
      </c>
      <c r="P3199" s="3">
        <f t="shared" si="446"/>
        <v>0</v>
      </c>
      <c r="Q3199" s="3">
        <f t="shared" si="447"/>
        <v>0</v>
      </c>
      <c r="R3199" s="3">
        <f>I3199 + M3199*Inputs!$B$9 - N3199/Inputs!$B$10</f>
        <v>340</v>
      </c>
    </row>
    <row r="3200" spans="1:18" x14ac:dyDescent="0.3">
      <c r="A3200" s="4">
        <v>46156.25</v>
      </c>
      <c r="B3200" s="3">
        <v>26.035</v>
      </c>
      <c r="C3200" s="3">
        <v>1.37</v>
      </c>
      <c r="D3200" s="3">
        <f t="shared" si="441"/>
        <v>48.450937500000002</v>
      </c>
      <c r="E3200" s="3">
        <f>MAX(B3200 - D3200/Inputs!$B$5, 0)</f>
        <v>0</v>
      </c>
      <c r="F3200" s="3">
        <f>MAX(D3200*Inputs!$B$5 - B3200, 0)</f>
        <v>16.601825000000002</v>
      </c>
      <c r="G3200" s="3">
        <f t="shared" si="442"/>
        <v>1.37</v>
      </c>
      <c r="H3200" t="str">
        <f t="shared" si="443"/>
        <v>Charge</v>
      </c>
      <c r="I3200" s="3">
        <f t="shared" si="448"/>
        <v>340</v>
      </c>
      <c r="J3200" s="3">
        <f t="shared" si="449"/>
        <v>0</v>
      </c>
      <c r="K3200" s="3">
        <f>MIN(Inputs!$B$2, (Inputs!$B$8 - I3200)/Inputs!$B$9)</f>
        <v>0</v>
      </c>
      <c r="L3200" s="3">
        <f>MAX(MIN(Inputs!$B$2, I3200*Inputs!$B$10, Inputs!$B$8*Inputs!$B$4 - J3200), 0)</f>
        <v>170</v>
      </c>
      <c r="M3200" s="3">
        <f t="shared" si="444"/>
        <v>0</v>
      </c>
      <c r="N3200" s="3">
        <f t="shared" si="445"/>
        <v>0</v>
      </c>
      <c r="O3200" s="3">
        <f>IF(H3200="Reg", MIN(Inputs!$B$2, I3200*Inputs!$B$10, (Inputs!$B$8-I3200)/Inputs!$B$9), 0)</f>
        <v>0</v>
      </c>
      <c r="P3200" s="3">
        <f t="shared" si="446"/>
        <v>0</v>
      </c>
      <c r="Q3200" s="3">
        <f t="shared" si="447"/>
        <v>0</v>
      </c>
      <c r="R3200" s="3">
        <f>I3200 + M3200*Inputs!$B$9 - N3200/Inputs!$B$10</f>
        <v>340</v>
      </c>
    </row>
    <row r="3201" spans="1:18" x14ac:dyDescent="0.3">
      <c r="A3201" s="4">
        <v>46156.291666666657</v>
      </c>
      <c r="B3201" s="3">
        <v>26.185000000000002</v>
      </c>
      <c r="C3201" s="3">
        <v>2</v>
      </c>
      <c r="D3201" s="3">
        <f t="shared" si="441"/>
        <v>48.450937500000002</v>
      </c>
      <c r="E3201" s="3">
        <f>MAX(B3201 - D3201/Inputs!$B$5, 0)</f>
        <v>0</v>
      </c>
      <c r="F3201" s="3">
        <f>MAX(D3201*Inputs!$B$5 - B3201, 0)</f>
        <v>16.451824999999999</v>
      </c>
      <c r="G3201" s="3">
        <f t="shared" si="442"/>
        <v>2</v>
      </c>
      <c r="H3201" t="str">
        <f t="shared" si="443"/>
        <v>Charge</v>
      </c>
      <c r="I3201" s="3">
        <f t="shared" si="448"/>
        <v>340</v>
      </c>
      <c r="J3201" s="3">
        <f t="shared" si="449"/>
        <v>0</v>
      </c>
      <c r="K3201" s="3">
        <f>MIN(Inputs!$B$2, (Inputs!$B$8 - I3201)/Inputs!$B$9)</f>
        <v>0</v>
      </c>
      <c r="L3201" s="3">
        <f>MAX(MIN(Inputs!$B$2, I3201*Inputs!$B$10, Inputs!$B$8*Inputs!$B$4 - J3201), 0)</f>
        <v>170</v>
      </c>
      <c r="M3201" s="3">
        <f t="shared" si="444"/>
        <v>0</v>
      </c>
      <c r="N3201" s="3">
        <f t="shared" si="445"/>
        <v>0</v>
      </c>
      <c r="O3201" s="3">
        <f>IF(H3201="Reg", MIN(Inputs!$B$2, I3201*Inputs!$B$10, (Inputs!$B$8-I3201)/Inputs!$B$9), 0)</f>
        <v>0</v>
      </c>
      <c r="P3201" s="3">
        <f t="shared" si="446"/>
        <v>0</v>
      </c>
      <c r="Q3201" s="3">
        <f t="shared" si="447"/>
        <v>0</v>
      </c>
      <c r="R3201" s="3">
        <f>I3201 + M3201*Inputs!$B$9 - N3201/Inputs!$B$10</f>
        <v>340</v>
      </c>
    </row>
    <row r="3202" spans="1:18" x14ac:dyDescent="0.3">
      <c r="A3202" s="4">
        <v>46156.333333333343</v>
      </c>
      <c r="B3202" s="3">
        <v>23.712500000000002</v>
      </c>
      <c r="C3202" s="3">
        <v>1.23</v>
      </c>
      <c r="D3202" s="3">
        <f t="shared" ref="D3202:D3265" si="450">AVERAGEIFS(B:B, A:A, "&gt;="&amp;INT(A3202), A:A, "&lt;"&amp;INT(A3202)+1)</f>
        <v>48.450937500000002</v>
      </c>
      <c r="E3202" s="3">
        <f>MAX(B3202 - D3202/Inputs!$B$5, 0)</f>
        <v>0</v>
      </c>
      <c r="F3202" s="3">
        <f>MAX(D3202*Inputs!$B$5 - B3202, 0)</f>
        <v>18.924325</v>
      </c>
      <c r="G3202" s="3">
        <f t="shared" ref="G3202:G3265" si="451">C3202</f>
        <v>1.23</v>
      </c>
      <c r="H3202" t="str">
        <f t="shared" ref="H3202:H3265" si="452">IF(MAX(E3202, F3202, G3202)&lt;=0, "Idle", IF(AND(G3202&gt;=E3202, G3202&gt;=F3202), "Reg", IF(E3202&gt;=F3202, "Discharge", "Charge")))</f>
        <v>Charge</v>
      </c>
      <c r="I3202" s="3">
        <f t="shared" si="448"/>
        <v>340</v>
      </c>
      <c r="J3202" s="3">
        <f t="shared" si="449"/>
        <v>0</v>
      </c>
      <c r="K3202" s="3">
        <f>MIN(Inputs!$B$2, (Inputs!$B$8 - I3202)/Inputs!$B$9)</f>
        <v>0</v>
      </c>
      <c r="L3202" s="3">
        <f>MAX(MIN(Inputs!$B$2, I3202*Inputs!$B$10, Inputs!$B$8*Inputs!$B$4 - J3202), 0)</f>
        <v>170</v>
      </c>
      <c r="M3202" s="3">
        <f t="shared" ref="M3202:M3265" si="453">IF(H3202="Charge", K3202, 0)</f>
        <v>0</v>
      </c>
      <c r="N3202" s="3">
        <f t="shared" ref="N3202:N3265" si="454">IF(H3202="Discharge", L3202, 0)</f>
        <v>0</v>
      </c>
      <c r="O3202" s="3">
        <f>IF(H3202="Reg", MIN(Inputs!$B$2, I3202*Inputs!$B$10, (Inputs!$B$8-I3202)/Inputs!$B$9), 0)</f>
        <v>0</v>
      </c>
      <c r="P3202" s="3">
        <f t="shared" ref="P3202:P3265" si="455">(N3202 - M3202) * B3202</f>
        <v>0</v>
      </c>
      <c r="Q3202" s="3">
        <f t="shared" ref="Q3202:Q3265" si="456">O3202 * C3202</f>
        <v>0</v>
      </c>
      <c r="R3202" s="3">
        <f>I3202 + M3202*Inputs!$B$9 - N3202/Inputs!$B$10</f>
        <v>340</v>
      </c>
    </row>
    <row r="3203" spans="1:18" x14ac:dyDescent="0.3">
      <c r="A3203" s="4">
        <v>46156.375</v>
      </c>
      <c r="B3203" s="3">
        <v>19.482500000000002</v>
      </c>
      <c r="C3203" s="3">
        <v>1.5</v>
      </c>
      <c r="D3203" s="3">
        <f t="shared" si="450"/>
        <v>48.450937500000002</v>
      </c>
      <c r="E3203" s="3">
        <f>MAX(B3203 - D3203/Inputs!$B$5, 0)</f>
        <v>0</v>
      </c>
      <c r="F3203" s="3">
        <f>MAX(D3203*Inputs!$B$5 - B3203, 0)</f>
        <v>23.154325</v>
      </c>
      <c r="G3203" s="3">
        <f t="shared" si="451"/>
        <v>1.5</v>
      </c>
      <c r="H3203" t="str">
        <f t="shared" si="452"/>
        <v>Charge</v>
      </c>
      <c r="I3203" s="3">
        <f t="shared" ref="I3203:I3266" si="457">R3202</f>
        <v>340</v>
      </c>
      <c r="J3203" s="3">
        <f t="shared" ref="J3203:J3266" si="458">IF(INT(A3203)=INT(A3202), J3202 + N3202, 0)</f>
        <v>0</v>
      </c>
      <c r="K3203" s="3">
        <f>MIN(Inputs!$B$2, (Inputs!$B$8 - I3203)/Inputs!$B$9)</f>
        <v>0</v>
      </c>
      <c r="L3203" s="3">
        <f>MAX(MIN(Inputs!$B$2, I3203*Inputs!$B$10, Inputs!$B$8*Inputs!$B$4 - J3203), 0)</f>
        <v>170</v>
      </c>
      <c r="M3203" s="3">
        <f t="shared" si="453"/>
        <v>0</v>
      </c>
      <c r="N3203" s="3">
        <f t="shared" si="454"/>
        <v>0</v>
      </c>
      <c r="O3203" s="3">
        <f>IF(H3203="Reg", MIN(Inputs!$B$2, I3203*Inputs!$B$10, (Inputs!$B$8-I3203)/Inputs!$B$9), 0)</f>
        <v>0</v>
      </c>
      <c r="P3203" s="3">
        <f t="shared" si="455"/>
        <v>0</v>
      </c>
      <c r="Q3203" s="3">
        <f t="shared" si="456"/>
        <v>0</v>
      </c>
      <c r="R3203" s="3">
        <f>I3203 + M3203*Inputs!$B$9 - N3203/Inputs!$B$10</f>
        <v>340</v>
      </c>
    </row>
    <row r="3204" spans="1:18" x14ac:dyDescent="0.3">
      <c r="A3204" s="4">
        <v>46156.416666666657</v>
      </c>
      <c r="B3204" s="3">
        <v>16.645</v>
      </c>
      <c r="C3204" s="3">
        <v>1.5</v>
      </c>
      <c r="D3204" s="3">
        <f t="shared" si="450"/>
        <v>48.450937500000002</v>
      </c>
      <c r="E3204" s="3">
        <f>MAX(B3204 - D3204/Inputs!$B$5, 0)</f>
        <v>0</v>
      </c>
      <c r="F3204" s="3">
        <f>MAX(D3204*Inputs!$B$5 - B3204, 0)</f>
        <v>25.991825000000002</v>
      </c>
      <c r="G3204" s="3">
        <f t="shared" si="451"/>
        <v>1.5</v>
      </c>
      <c r="H3204" t="str">
        <f t="shared" si="452"/>
        <v>Charge</v>
      </c>
      <c r="I3204" s="3">
        <f t="shared" si="457"/>
        <v>340</v>
      </c>
      <c r="J3204" s="3">
        <f t="shared" si="458"/>
        <v>0</v>
      </c>
      <c r="K3204" s="3">
        <f>MIN(Inputs!$B$2, (Inputs!$B$8 - I3204)/Inputs!$B$9)</f>
        <v>0</v>
      </c>
      <c r="L3204" s="3">
        <f>MAX(MIN(Inputs!$B$2, I3204*Inputs!$B$10, Inputs!$B$8*Inputs!$B$4 - J3204), 0)</f>
        <v>170</v>
      </c>
      <c r="M3204" s="3">
        <f t="shared" si="453"/>
        <v>0</v>
      </c>
      <c r="N3204" s="3">
        <f t="shared" si="454"/>
        <v>0</v>
      </c>
      <c r="O3204" s="3">
        <f>IF(H3204="Reg", MIN(Inputs!$B$2, I3204*Inputs!$B$10, (Inputs!$B$8-I3204)/Inputs!$B$9), 0)</f>
        <v>0</v>
      </c>
      <c r="P3204" s="3">
        <f t="shared" si="455"/>
        <v>0</v>
      </c>
      <c r="Q3204" s="3">
        <f t="shared" si="456"/>
        <v>0</v>
      </c>
      <c r="R3204" s="3">
        <f>I3204 + M3204*Inputs!$B$9 - N3204/Inputs!$B$10</f>
        <v>340</v>
      </c>
    </row>
    <row r="3205" spans="1:18" x14ac:dyDescent="0.3">
      <c r="A3205" s="4">
        <v>46156.458333333343</v>
      </c>
      <c r="B3205" s="3">
        <v>17.309999999999999</v>
      </c>
      <c r="C3205" s="3">
        <v>1.5</v>
      </c>
      <c r="D3205" s="3">
        <f t="shared" si="450"/>
        <v>48.450937500000002</v>
      </c>
      <c r="E3205" s="3">
        <f>MAX(B3205 - D3205/Inputs!$B$5, 0)</f>
        <v>0</v>
      </c>
      <c r="F3205" s="3">
        <f>MAX(D3205*Inputs!$B$5 - B3205, 0)</f>
        <v>25.326825000000003</v>
      </c>
      <c r="G3205" s="3">
        <f t="shared" si="451"/>
        <v>1.5</v>
      </c>
      <c r="H3205" t="str">
        <f t="shared" si="452"/>
        <v>Charge</v>
      </c>
      <c r="I3205" s="3">
        <f t="shared" si="457"/>
        <v>340</v>
      </c>
      <c r="J3205" s="3">
        <f t="shared" si="458"/>
        <v>0</v>
      </c>
      <c r="K3205" s="3">
        <f>MIN(Inputs!$B$2, (Inputs!$B$8 - I3205)/Inputs!$B$9)</f>
        <v>0</v>
      </c>
      <c r="L3205" s="3">
        <f>MAX(MIN(Inputs!$B$2, I3205*Inputs!$B$10, Inputs!$B$8*Inputs!$B$4 - J3205), 0)</f>
        <v>170</v>
      </c>
      <c r="M3205" s="3">
        <f t="shared" si="453"/>
        <v>0</v>
      </c>
      <c r="N3205" s="3">
        <f t="shared" si="454"/>
        <v>0</v>
      </c>
      <c r="O3205" s="3">
        <f>IF(H3205="Reg", MIN(Inputs!$B$2, I3205*Inputs!$B$10, (Inputs!$B$8-I3205)/Inputs!$B$9), 0)</f>
        <v>0</v>
      </c>
      <c r="P3205" s="3">
        <f t="shared" si="455"/>
        <v>0</v>
      </c>
      <c r="Q3205" s="3">
        <f t="shared" si="456"/>
        <v>0</v>
      </c>
      <c r="R3205" s="3">
        <f>I3205 + M3205*Inputs!$B$9 - N3205/Inputs!$B$10</f>
        <v>340</v>
      </c>
    </row>
    <row r="3206" spans="1:18" x14ac:dyDescent="0.3">
      <c r="A3206" s="4">
        <v>46156.5</v>
      </c>
      <c r="B3206" s="3">
        <v>25.537499999999998</v>
      </c>
      <c r="C3206" s="3">
        <v>1.36</v>
      </c>
      <c r="D3206" s="3">
        <f t="shared" si="450"/>
        <v>48.450937500000002</v>
      </c>
      <c r="E3206" s="3">
        <f>MAX(B3206 - D3206/Inputs!$B$5, 0)</f>
        <v>0</v>
      </c>
      <c r="F3206" s="3">
        <f>MAX(D3206*Inputs!$B$5 - B3206, 0)</f>
        <v>17.099325000000004</v>
      </c>
      <c r="G3206" s="3">
        <f t="shared" si="451"/>
        <v>1.36</v>
      </c>
      <c r="H3206" t="str">
        <f t="shared" si="452"/>
        <v>Charge</v>
      </c>
      <c r="I3206" s="3">
        <f t="shared" si="457"/>
        <v>340</v>
      </c>
      <c r="J3206" s="3">
        <f t="shared" si="458"/>
        <v>0</v>
      </c>
      <c r="K3206" s="3">
        <f>MIN(Inputs!$B$2, (Inputs!$B$8 - I3206)/Inputs!$B$9)</f>
        <v>0</v>
      </c>
      <c r="L3206" s="3">
        <f>MAX(MIN(Inputs!$B$2, I3206*Inputs!$B$10, Inputs!$B$8*Inputs!$B$4 - J3206), 0)</f>
        <v>170</v>
      </c>
      <c r="M3206" s="3">
        <f t="shared" si="453"/>
        <v>0</v>
      </c>
      <c r="N3206" s="3">
        <f t="shared" si="454"/>
        <v>0</v>
      </c>
      <c r="O3206" s="3">
        <f>IF(H3206="Reg", MIN(Inputs!$B$2, I3206*Inputs!$B$10, (Inputs!$B$8-I3206)/Inputs!$B$9), 0)</f>
        <v>0</v>
      </c>
      <c r="P3206" s="3">
        <f t="shared" si="455"/>
        <v>0</v>
      </c>
      <c r="Q3206" s="3">
        <f t="shared" si="456"/>
        <v>0</v>
      </c>
      <c r="R3206" s="3">
        <f>I3206 + M3206*Inputs!$B$9 - N3206/Inputs!$B$10</f>
        <v>340</v>
      </c>
    </row>
    <row r="3207" spans="1:18" x14ac:dyDescent="0.3">
      <c r="A3207" s="4">
        <v>46156.541666666657</v>
      </c>
      <c r="B3207" s="3">
        <v>13.585000000000001</v>
      </c>
      <c r="C3207" s="3">
        <v>5</v>
      </c>
      <c r="D3207" s="3">
        <f t="shared" si="450"/>
        <v>48.450937500000002</v>
      </c>
      <c r="E3207" s="3">
        <f>MAX(B3207 - D3207/Inputs!$B$5, 0)</f>
        <v>0</v>
      </c>
      <c r="F3207" s="3">
        <f>MAX(D3207*Inputs!$B$5 - B3207, 0)</f>
        <v>29.051825000000001</v>
      </c>
      <c r="G3207" s="3">
        <f t="shared" si="451"/>
        <v>5</v>
      </c>
      <c r="H3207" t="str">
        <f t="shared" si="452"/>
        <v>Charge</v>
      </c>
      <c r="I3207" s="3">
        <f t="shared" si="457"/>
        <v>340</v>
      </c>
      <c r="J3207" s="3">
        <f t="shared" si="458"/>
        <v>0</v>
      </c>
      <c r="K3207" s="3">
        <f>MIN(Inputs!$B$2, (Inputs!$B$8 - I3207)/Inputs!$B$9)</f>
        <v>0</v>
      </c>
      <c r="L3207" s="3">
        <f>MAX(MIN(Inputs!$B$2, I3207*Inputs!$B$10, Inputs!$B$8*Inputs!$B$4 - J3207), 0)</f>
        <v>170</v>
      </c>
      <c r="M3207" s="3">
        <f t="shared" si="453"/>
        <v>0</v>
      </c>
      <c r="N3207" s="3">
        <f t="shared" si="454"/>
        <v>0</v>
      </c>
      <c r="O3207" s="3">
        <f>IF(H3207="Reg", MIN(Inputs!$B$2, I3207*Inputs!$B$10, (Inputs!$B$8-I3207)/Inputs!$B$9), 0)</f>
        <v>0</v>
      </c>
      <c r="P3207" s="3">
        <f t="shared" si="455"/>
        <v>0</v>
      </c>
      <c r="Q3207" s="3">
        <f t="shared" si="456"/>
        <v>0</v>
      </c>
      <c r="R3207" s="3">
        <f>I3207 + M3207*Inputs!$B$9 - N3207/Inputs!$B$10</f>
        <v>340</v>
      </c>
    </row>
    <row r="3208" spans="1:18" x14ac:dyDescent="0.3">
      <c r="A3208" s="4">
        <v>46156.583333333343</v>
      </c>
      <c r="B3208" s="3">
        <v>17.512499999999999</v>
      </c>
      <c r="C3208" s="3">
        <v>10.65</v>
      </c>
      <c r="D3208" s="3">
        <f t="shared" si="450"/>
        <v>48.450937500000002</v>
      </c>
      <c r="E3208" s="3">
        <f>MAX(B3208 - D3208/Inputs!$B$5, 0)</f>
        <v>0</v>
      </c>
      <c r="F3208" s="3">
        <f>MAX(D3208*Inputs!$B$5 - B3208, 0)</f>
        <v>25.124325000000002</v>
      </c>
      <c r="G3208" s="3">
        <f t="shared" si="451"/>
        <v>10.65</v>
      </c>
      <c r="H3208" t="str">
        <f t="shared" si="452"/>
        <v>Charge</v>
      </c>
      <c r="I3208" s="3">
        <f t="shared" si="457"/>
        <v>340</v>
      </c>
      <c r="J3208" s="3">
        <f t="shared" si="458"/>
        <v>0</v>
      </c>
      <c r="K3208" s="3">
        <f>MIN(Inputs!$B$2, (Inputs!$B$8 - I3208)/Inputs!$B$9)</f>
        <v>0</v>
      </c>
      <c r="L3208" s="3">
        <f>MAX(MIN(Inputs!$B$2, I3208*Inputs!$B$10, Inputs!$B$8*Inputs!$B$4 - J3208), 0)</f>
        <v>170</v>
      </c>
      <c r="M3208" s="3">
        <f t="shared" si="453"/>
        <v>0</v>
      </c>
      <c r="N3208" s="3">
        <f t="shared" si="454"/>
        <v>0</v>
      </c>
      <c r="O3208" s="3">
        <f>IF(H3208="Reg", MIN(Inputs!$B$2, I3208*Inputs!$B$10, (Inputs!$B$8-I3208)/Inputs!$B$9), 0)</f>
        <v>0</v>
      </c>
      <c r="P3208" s="3">
        <f t="shared" si="455"/>
        <v>0</v>
      </c>
      <c r="Q3208" s="3">
        <f t="shared" si="456"/>
        <v>0</v>
      </c>
      <c r="R3208" s="3">
        <f>I3208 + M3208*Inputs!$B$9 - N3208/Inputs!$B$10</f>
        <v>340</v>
      </c>
    </row>
    <row r="3209" spans="1:18" x14ac:dyDescent="0.3">
      <c r="A3209" s="4">
        <v>46156.625</v>
      </c>
      <c r="B3209" s="3">
        <v>25.8325</v>
      </c>
      <c r="C3209" s="3">
        <v>6.69</v>
      </c>
      <c r="D3209" s="3">
        <f t="shared" si="450"/>
        <v>48.450937500000002</v>
      </c>
      <c r="E3209" s="3">
        <f>MAX(B3209 - D3209/Inputs!$B$5, 0)</f>
        <v>0</v>
      </c>
      <c r="F3209" s="3">
        <f>MAX(D3209*Inputs!$B$5 - B3209, 0)</f>
        <v>16.804325000000002</v>
      </c>
      <c r="G3209" s="3">
        <f t="shared" si="451"/>
        <v>6.69</v>
      </c>
      <c r="H3209" t="str">
        <f t="shared" si="452"/>
        <v>Charge</v>
      </c>
      <c r="I3209" s="3">
        <f t="shared" si="457"/>
        <v>340</v>
      </c>
      <c r="J3209" s="3">
        <f t="shared" si="458"/>
        <v>0</v>
      </c>
      <c r="K3209" s="3">
        <f>MIN(Inputs!$B$2, (Inputs!$B$8 - I3209)/Inputs!$B$9)</f>
        <v>0</v>
      </c>
      <c r="L3209" s="3">
        <f>MAX(MIN(Inputs!$B$2, I3209*Inputs!$B$10, Inputs!$B$8*Inputs!$B$4 - J3209), 0)</f>
        <v>170</v>
      </c>
      <c r="M3209" s="3">
        <f t="shared" si="453"/>
        <v>0</v>
      </c>
      <c r="N3209" s="3">
        <f t="shared" si="454"/>
        <v>0</v>
      </c>
      <c r="O3209" s="3">
        <f>IF(H3209="Reg", MIN(Inputs!$B$2, I3209*Inputs!$B$10, (Inputs!$B$8-I3209)/Inputs!$B$9), 0)</f>
        <v>0</v>
      </c>
      <c r="P3209" s="3">
        <f t="shared" si="455"/>
        <v>0</v>
      </c>
      <c r="Q3209" s="3">
        <f t="shared" si="456"/>
        <v>0</v>
      </c>
      <c r="R3209" s="3">
        <f>I3209 + M3209*Inputs!$B$9 - N3209/Inputs!$B$10</f>
        <v>340</v>
      </c>
    </row>
    <row r="3210" spans="1:18" x14ac:dyDescent="0.3">
      <c r="A3210" s="4">
        <v>46156.666666666657</v>
      </c>
      <c r="B3210" s="3">
        <v>30.659999999999997</v>
      </c>
      <c r="C3210" s="3">
        <v>12.85</v>
      </c>
      <c r="D3210" s="3">
        <f t="shared" si="450"/>
        <v>48.450937500000002</v>
      </c>
      <c r="E3210" s="3">
        <f>MAX(B3210 - D3210/Inputs!$B$5, 0)</f>
        <v>0</v>
      </c>
      <c r="F3210" s="3">
        <f>MAX(D3210*Inputs!$B$5 - B3210, 0)</f>
        <v>11.976825000000005</v>
      </c>
      <c r="G3210" s="3">
        <f t="shared" si="451"/>
        <v>12.85</v>
      </c>
      <c r="H3210" t="str">
        <f t="shared" si="452"/>
        <v>Reg</v>
      </c>
      <c r="I3210" s="3">
        <f t="shared" si="457"/>
        <v>340</v>
      </c>
      <c r="J3210" s="3">
        <f t="shared" si="458"/>
        <v>0</v>
      </c>
      <c r="K3210" s="3">
        <f>MIN(Inputs!$B$2, (Inputs!$B$8 - I3210)/Inputs!$B$9)</f>
        <v>0</v>
      </c>
      <c r="L3210" s="3">
        <f>MAX(MIN(Inputs!$B$2, I3210*Inputs!$B$10, Inputs!$B$8*Inputs!$B$4 - J3210), 0)</f>
        <v>170</v>
      </c>
      <c r="M3210" s="3">
        <f t="shared" si="453"/>
        <v>0</v>
      </c>
      <c r="N3210" s="3">
        <f t="shared" si="454"/>
        <v>0</v>
      </c>
      <c r="O3210" s="3">
        <f>IF(H3210="Reg", MIN(Inputs!$B$2, I3210*Inputs!$B$10, (Inputs!$B$8-I3210)/Inputs!$B$9), 0)</f>
        <v>0</v>
      </c>
      <c r="P3210" s="3">
        <f t="shared" si="455"/>
        <v>0</v>
      </c>
      <c r="Q3210" s="3">
        <f t="shared" si="456"/>
        <v>0</v>
      </c>
      <c r="R3210" s="3">
        <f>I3210 + M3210*Inputs!$B$9 - N3210/Inputs!$B$10</f>
        <v>340</v>
      </c>
    </row>
    <row r="3211" spans="1:18" x14ac:dyDescent="0.3">
      <c r="A3211" s="4">
        <v>46156.708333333343</v>
      </c>
      <c r="B3211" s="3">
        <v>61.820000000000007</v>
      </c>
      <c r="C3211" s="3">
        <v>5.2</v>
      </c>
      <c r="D3211" s="3">
        <f t="shared" si="450"/>
        <v>48.450937500000002</v>
      </c>
      <c r="E3211" s="3">
        <f>MAX(B3211 - D3211/Inputs!$B$5, 0)</f>
        <v>6.762116477272734</v>
      </c>
      <c r="F3211" s="3">
        <f>MAX(D3211*Inputs!$B$5 - B3211, 0)</f>
        <v>0</v>
      </c>
      <c r="G3211" s="3">
        <f t="shared" si="451"/>
        <v>5.2</v>
      </c>
      <c r="H3211" t="str">
        <f t="shared" si="452"/>
        <v>Discharge</v>
      </c>
      <c r="I3211" s="3">
        <f t="shared" si="457"/>
        <v>340</v>
      </c>
      <c r="J3211" s="3">
        <f t="shared" si="458"/>
        <v>0</v>
      </c>
      <c r="K3211" s="3">
        <f>MIN(Inputs!$B$2, (Inputs!$B$8 - I3211)/Inputs!$B$9)</f>
        <v>0</v>
      </c>
      <c r="L3211" s="3">
        <f>MAX(MIN(Inputs!$B$2, I3211*Inputs!$B$10, Inputs!$B$8*Inputs!$B$4 - J3211), 0)</f>
        <v>170</v>
      </c>
      <c r="M3211" s="3">
        <f t="shared" si="453"/>
        <v>0</v>
      </c>
      <c r="N3211" s="3">
        <f t="shared" si="454"/>
        <v>170</v>
      </c>
      <c r="O3211" s="3">
        <f>IF(H3211="Reg", MIN(Inputs!$B$2, I3211*Inputs!$B$10, (Inputs!$B$8-I3211)/Inputs!$B$9), 0)</f>
        <v>0</v>
      </c>
      <c r="P3211" s="3">
        <f t="shared" si="455"/>
        <v>10509.400000000001</v>
      </c>
      <c r="Q3211" s="3">
        <f t="shared" si="456"/>
        <v>0</v>
      </c>
      <c r="R3211" s="3">
        <f>I3211 + M3211*Inputs!$B$9 - N3211/Inputs!$B$10</f>
        <v>158.77939109773115</v>
      </c>
    </row>
    <row r="3212" spans="1:18" x14ac:dyDescent="0.3">
      <c r="A3212" s="4">
        <v>46156.75</v>
      </c>
      <c r="B3212" s="3">
        <v>52.295000000000002</v>
      </c>
      <c r="C3212" s="3">
        <v>18.43</v>
      </c>
      <c r="D3212" s="3">
        <f t="shared" si="450"/>
        <v>48.450937500000002</v>
      </c>
      <c r="E3212" s="3">
        <f>MAX(B3212 - D3212/Inputs!$B$5, 0)</f>
        <v>0</v>
      </c>
      <c r="F3212" s="3">
        <f>MAX(D3212*Inputs!$B$5 - B3212, 0)</f>
        <v>0</v>
      </c>
      <c r="G3212" s="3">
        <f t="shared" si="451"/>
        <v>18.43</v>
      </c>
      <c r="H3212" t="str">
        <f t="shared" si="452"/>
        <v>Reg</v>
      </c>
      <c r="I3212" s="3">
        <f t="shared" si="457"/>
        <v>158.77939109773115</v>
      </c>
      <c r="J3212" s="3">
        <f t="shared" si="458"/>
        <v>170</v>
      </c>
      <c r="K3212" s="3">
        <f>MIN(Inputs!$B$2, (Inputs!$B$8 - I3212)/Inputs!$B$9)</f>
        <v>170</v>
      </c>
      <c r="L3212" s="3">
        <f>MAX(MIN(Inputs!$B$2, I3212*Inputs!$B$10, Inputs!$B$8*Inputs!$B$4 - J3212), 0)</f>
        <v>148.94827166799323</v>
      </c>
      <c r="M3212" s="3">
        <f t="shared" si="453"/>
        <v>0</v>
      </c>
      <c r="N3212" s="3">
        <f t="shared" si="454"/>
        <v>0</v>
      </c>
      <c r="O3212" s="3">
        <f>IF(H3212="Reg", MIN(Inputs!$B$2, I3212*Inputs!$B$10, (Inputs!$B$8-I3212)/Inputs!$B$9), 0)</f>
        <v>148.94827166799323</v>
      </c>
      <c r="P3212" s="3">
        <f t="shared" si="455"/>
        <v>0</v>
      </c>
      <c r="Q3212" s="3">
        <f t="shared" si="456"/>
        <v>2745.1166468411152</v>
      </c>
      <c r="R3212" s="3">
        <f>I3212 + M3212*Inputs!$B$9 - N3212/Inputs!$B$10</f>
        <v>158.77939109773115</v>
      </c>
    </row>
    <row r="3213" spans="1:18" x14ac:dyDescent="0.3">
      <c r="A3213" s="4">
        <v>46156.791666666657</v>
      </c>
      <c r="B3213" s="3">
        <v>75.349999999999994</v>
      </c>
      <c r="C3213" s="3">
        <v>48.26</v>
      </c>
      <c r="D3213" s="3">
        <f t="shared" si="450"/>
        <v>48.450937500000002</v>
      </c>
      <c r="E3213" s="3">
        <f>MAX(B3213 - D3213/Inputs!$B$5, 0)</f>
        <v>20.292116477272721</v>
      </c>
      <c r="F3213" s="3">
        <f>MAX(D3213*Inputs!$B$5 - B3213, 0)</f>
        <v>0</v>
      </c>
      <c r="G3213" s="3">
        <f t="shared" si="451"/>
        <v>48.26</v>
      </c>
      <c r="H3213" t="str">
        <f t="shared" si="452"/>
        <v>Reg</v>
      </c>
      <c r="I3213" s="3">
        <f t="shared" si="457"/>
        <v>158.77939109773115</v>
      </c>
      <c r="J3213" s="3">
        <f t="shared" si="458"/>
        <v>170</v>
      </c>
      <c r="K3213" s="3">
        <f>MIN(Inputs!$B$2, (Inputs!$B$8 - I3213)/Inputs!$B$9)</f>
        <v>170</v>
      </c>
      <c r="L3213" s="3">
        <f>MAX(MIN(Inputs!$B$2, I3213*Inputs!$B$10, Inputs!$B$8*Inputs!$B$4 - J3213), 0)</f>
        <v>148.94827166799323</v>
      </c>
      <c r="M3213" s="3">
        <f t="shared" si="453"/>
        <v>0</v>
      </c>
      <c r="N3213" s="3">
        <f t="shared" si="454"/>
        <v>0</v>
      </c>
      <c r="O3213" s="3">
        <f>IF(H3213="Reg", MIN(Inputs!$B$2, I3213*Inputs!$B$10, (Inputs!$B$8-I3213)/Inputs!$B$9), 0)</f>
        <v>148.94827166799323</v>
      </c>
      <c r="P3213" s="3">
        <f t="shared" si="455"/>
        <v>0</v>
      </c>
      <c r="Q3213" s="3">
        <f t="shared" si="456"/>
        <v>7188.2435906973524</v>
      </c>
      <c r="R3213" s="3">
        <f>I3213 + M3213*Inputs!$B$9 - N3213/Inputs!$B$10</f>
        <v>158.77939109773115</v>
      </c>
    </row>
    <row r="3214" spans="1:18" x14ac:dyDescent="0.3">
      <c r="A3214" s="4">
        <v>46156.833333333343</v>
      </c>
      <c r="B3214" s="3">
        <v>115.6</v>
      </c>
      <c r="C3214" s="3">
        <v>59.39</v>
      </c>
      <c r="D3214" s="3">
        <f t="shared" si="450"/>
        <v>48.450937500000002</v>
      </c>
      <c r="E3214" s="3">
        <f>MAX(B3214 - D3214/Inputs!$B$5, 0)</f>
        <v>60.542116477272721</v>
      </c>
      <c r="F3214" s="3">
        <f>MAX(D3214*Inputs!$B$5 - B3214, 0)</f>
        <v>0</v>
      </c>
      <c r="G3214" s="3">
        <f t="shared" si="451"/>
        <v>59.39</v>
      </c>
      <c r="H3214" t="str">
        <f t="shared" si="452"/>
        <v>Discharge</v>
      </c>
      <c r="I3214" s="3">
        <f t="shared" si="457"/>
        <v>158.77939109773115</v>
      </c>
      <c r="J3214" s="3">
        <f t="shared" si="458"/>
        <v>170</v>
      </c>
      <c r="K3214" s="3">
        <f>MIN(Inputs!$B$2, (Inputs!$B$8 - I3214)/Inputs!$B$9)</f>
        <v>170</v>
      </c>
      <c r="L3214" s="3">
        <f>MAX(MIN(Inputs!$B$2, I3214*Inputs!$B$10, Inputs!$B$8*Inputs!$B$4 - J3214), 0)</f>
        <v>148.94827166799323</v>
      </c>
      <c r="M3214" s="3">
        <f t="shared" si="453"/>
        <v>0</v>
      </c>
      <c r="N3214" s="3">
        <f t="shared" si="454"/>
        <v>148.94827166799323</v>
      </c>
      <c r="O3214" s="3">
        <f>IF(H3214="Reg", MIN(Inputs!$B$2, I3214*Inputs!$B$10, (Inputs!$B$8-I3214)/Inputs!$B$9), 0)</f>
        <v>0</v>
      </c>
      <c r="P3214" s="3">
        <f t="shared" si="455"/>
        <v>17218.420204820017</v>
      </c>
      <c r="Q3214" s="3">
        <f t="shared" si="456"/>
        <v>0</v>
      </c>
      <c r="R3214" s="3">
        <f>I3214 + M3214*Inputs!$B$9 - N3214/Inputs!$B$10</f>
        <v>0</v>
      </c>
    </row>
    <row r="3215" spans="1:18" x14ac:dyDescent="0.3">
      <c r="A3215" s="4">
        <v>46156.875</v>
      </c>
      <c r="B3215" s="3">
        <v>207.72499999999999</v>
      </c>
      <c r="C3215" s="3">
        <v>10.6</v>
      </c>
      <c r="D3215" s="3">
        <f t="shared" si="450"/>
        <v>48.450937500000002</v>
      </c>
      <c r="E3215" s="3">
        <f>MAX(B3215 - D3215/Inputs!$B$5, 0)</f>
        <v>152.66711647727271</v>
      </c>
      <c r="F3215" s="3">
        <f>MAX(D3215*Inputs!$B$5 - B3215, 0)</f>
        <v>0</v>
      </c>
      <c r="G3215" s="3">
        <f t="shared" si="451"/>
        <v>10.6</v>
      </c>
      <c r="H3215" t="str">
        <f t="shared" si="452"/>
        <v>Discharge</v>
      </c>
      <c r="I3215" s="3">
        <f t="shared" si="457"/>
        <v>0</v>
      </c>
      <c r="J3215" s="3">
        <f t="shared" si="458"/>
        <v>318.94827166799325</v>
      </c>
      <c r="K3215" s="3">
        <f>MIN(Inputs!$B$2, (Inputs!$B$8 - I3215)/Inputs!$B$9)</f>
        <v>170</v>
      </c>
      <c r="L3215" s="3">
        <f>MAX(MIN(Inputs!$B$2, I3215*Inputs!$B$10, Inputs!$B$8*Inputs!$B$4 - J3215), 0)</f>
        <v>0</v>
      </c>
      <c r="M3215" s="3">
        <f t="shared" si="453"/>
        <v>0</v>
      </c>
      <c r="N3215" s="3">
        <f t="shared" si="454"/>
        <v>0</v>
      </c>
      <c r="O3215" s="3">
        <f>IF(H3215="Reg", MIN(Inputs!$B$2, I3215*Inputs!$B$10, (Inputs!$B$8-I3215)/Inputs!$B$9), 0)</f>
        <v>0</v>
      </c>
      <c r="P3215" s="3">
        <f t="shared" si="455"/>
        <v>0</v>
      </c>
      <c r="Q3215" s="3">
        <f t="shared" si="456"/>
        <v>0</v>
      </c>
      <c r="R3215" s="3">
        <f>I3215 + M3215*Inputs!$B$9 - N3215/Inputs!$B$10</f>
        <v>0</v>
      </c>
    </row>
    <row r="3216" spans="1:18" x14ac:dyDescent="0.3">
      <c r="A3216" s="4">
        <v>46156.916666666657</v>
      </c>
      <c r="B3216" s="3">
        <v>119.45249999999999</v>
      </c>
      <c r="C3216" s="3">
        <v>10</v>
      </c>
      <c r="D3216" s="3">
        <f t="shared" si="450"/>
        <v>48.450937500000002</v>
      </c>
      <c r="E3216" s="3">
        <f>MAX(B3216 - D3216/Inputs!$B$5, 0)</f>
        <v>64.394616477272706</v>
      </c>
      <c r="F3216" s="3">
        <f>MAX(D3216*Inputs!$B$5 - B3216, 0)</f>
        <v>0</v>
      </c>
      <c r="G3216" s="3">
        <f t="shared" si="451"/>
        <v>10</v>
      </c>
      <c r="H3216" t="str">
        <f t="shared" si="452"/>
        <v>Discharge</v>
      </c>
      <c r="I3216" s="3">
        <f t="shared" si="457"/>
        <v>0</v>
      </c>
      <c r="J3216" s="3">
        <f t="shared" si="458"/>
        <v>318.94827166799325</v>
      </c>
      <c r="K3216" s="3">
        <f>MIN(Inputs!$B$2, (Inputs!$B$8 - I3216)/Inputs!$B$9)</f>
        <v>170</v>
      </c>
      <c r="L3216" s="3">
        <f>MAX(MIN(Inputs!$B$2, I3216*Inputs!$B$10, Inputs!$B$8*Inputs!$B$4 - J3216), 0)</f>
        <v>0</v>
      </c>
      <c r="M3216" s="3">
        <f t="shared" si="453"/>
        <v>0</v>
      </c>
      <c r="N3216" s="3">
        <f t="shared" si="454"/>
        <v>0</v>
      </c>
      <c r="O3216" s="3">
        <f>IF(H3216="Reg", MIN(Inputs!$B$2, I3216*Inputs!$B$10, (Inputs!$B$8-I3216)/Inputs!$B$9), 0)</f>
        <v>0</v>
      </c>
      <c r="P3216" s="3">
        <f t="shared" si="455"/>
        <v>0</v>
      </c>
      <c r="Q3216" s="3">
        <f t="shared" si="456"/>
        <v>0</v>
      </c>
      <c r="R3216" s="3">
        <f>I3216 + M3216*Inputs!$B$9 - N3216/Inputs!$B$10</f>
        <v>0</v>
      </c>
    </row>
    <row r="3217" spans="1:18" x14ac:dyDescent="0.3">
      <c r="A3217" s="4">
        <v>46156.958333333343</v>
      </c>
      <c r="B3217" s="3">
        <v>103.345</v>
      </c>
      <c r="C3217" s="3">
        <v>0.05</v>
      </c>
      <c r="D3217" s="3">
        <f t="shared" si="450"/>
        <v>48.450937500000002</v>
      </c>
      <c r="E3217" s="3">
        <f>MAX(B3217 - D3217/Inputs!$B$5, 0)</f>
        <v>48.287116477272725</v>
      </c>
      <c r="F3217" s="3">
        <f>MAX(D3217*Inputs!$B$5 - B3217, 0)</f>
        <v>0</v>
      </c>
      <c r="G3217" s="3">
        <f t="shared" si="451"/>
        <v>0.05</v>
      </c>
      <c r="H3217" t="str">
        <f t="shared" si="452"/>
        <v>Discharge</v>
      </c>
      <c r="I3217" s="3">
        <f t="shared" si="457"/>
        <v>0</v>
      </c>
      <c r="J3217" s="3">
        <f t="shared" si="458"/>
        <v>318.94827166799325</v>
      </c>
      <c r="K3217" s="3">
        <f>MIN(Inputs!$B$2, (Inputs!$B$8 - I3217)/Inputs!$B$9)</f>
        <v>170</v>
      </c>
      <c r="L3217" s="3">
        <f>MAX(MIN(Inputs!$B$2, I3217*Inputs!$B$10, Inputs!$B$8*Inputs!$B$4 - J3217), 0)</f>
        <v>0</v>
      </c>
      <c r="M3217" s="3">
        <f t="shared" si="453"/>
        <v>0</v>
      </c>
      <c r="N3217" s="3">
        <f t="shared" si="454"/>
        <v>0</v>
      </c>
      <c r="O3217" s="3">
        <f>IF(H3217="Reg", MIN(Inputs!$B$2, I3217*Inputs!$B$10, (Inputs!$B$8-I3217)/Inputs!$B$9), 0)</f>
        <v>0</v>
      </c>
      <c r="P3217" s="3">
        <f t="shared" si="455"/>
        <v>0</v>
      </c>
      <c r="Q3217" s="3">
        <f t="shared" si="456"/>
        <v>0</v>
      </c>
      <c r="R3217" s="3">
        <f>I3217 + M3217*Inputs!$B$9 - N3217/Inputs!$B$10</f>
        <v>0</v>
      </c>
    </row>
    <row r="3218" spans="1:18" x14ac:dyDescent="0.3">
      <c r="A3218" s="4">
        <v>46157</v>
      </c>
      <c r="B3218" s="3">
        <v>50.13</v>
      </c>
      <c r="C3218" s="3">
        <v>0.06</v>
      </c>
      <c r="D3218" s="3">
        <f t="shared" si="450"/>
        <v>72.262500000000003</v>
      </c>
      <c r="E3218" s="3">
        <f>MAX(B3218 - D3218/Inputs!$B$5, 0)</f>
        <v>0</v>
      </c>
      <c r="F3218" s="3">
        <f>MAX(D3218*Inputs!$B$5 - B3218, 0)</f>
        <v>13.460999999999999</v>
      </c>
      <c r="G3218" s="3">
        <f t="shared" si="451"/>
        <v>0.06</v>
      </c>
      <c r="H3218" t="str">
        <f t="shared" si="452"/>
        <v>Charge</v>
      </c>
      <c r="I3218" s="3">
        <f t="shared" si="457"/>
        <v>0</v>
      </c>
      <c r="J3218" s="3">
        <f t="shared" si="458"/>
        <v>0</v>
      </c>
      <c r="K3218" s="3">
        <f>MIN(Inputs!$B$2, (Inputs!$B$8 - I3218)/Inputs!$B$9)</f>
        <v>170</v>
      </c>
      <c r="L3218" s="3">
        <f>MAX(MIN(Inputs!$B$2, I3218*Inputs!$B$10, Inputs!$B$8*Inputs!$B$4 - J3218), 0)</f>
        <v>0</v>
      </c>
      <c r="M3218" s="3">
        <f t="shared" si="453"/>
        <v>170</v>
      </c>
      <c r="N3218" s="3">
        <f t="shared" si="454"/>
        <v>0</v>
      </c>
      <c r="O3218" s="3">
        <f>IF(H3218="Reg", MIN(Inputs!$B$2, I3218*Inputs!$B$10, (Inputs!$B$8-I3218)/Inputs!$B$9), 0)</f>
        <v>0</v>
      </c>
      <c r="P3218" s="3">
        <f t="shared" si="455"/>
        <v>-8522.1</v>
      </c>
      <c r="Q3218" s="3">
        <f t="shared" si="456"/>
        <v>0</v>
      </c>
      <c r="R3218" s="3">
        <f>I3218 + M3218*Inputs!$B$9 - N3218/Inputs!$B$10</f>
        <v>159.4741358339966</v>
      </c>
    </row>
    <row r="3219" spans="1:18" x14ac:dyDescent="0.3">
      <c r="A3219" s="4">
        <v>46157.041666666657</v>
      </c>
      <c r="B3219" s="3">
        <v>40.954999999999998</v>
      </c>
      <c r="C3219" s="3">
        <v>0.08</v>
      </c>
      <c r="D3219" s="3">
        <f t="shared" si="450"/>
        <v>72.262500000000003</v>
      </c>
      <c r="E3219" s="3">
        <f>MAX(B3219 - D3219/Inputs!$B$5, 0)</f>
        <v>0</v>
      </c>
      <c r="F3219" s="3">
        <f>MAX(D3219*Inputs!$B$5 - B3219, 0)</f>
        <v>22.636000000000003</v>
      </c>
      <c r="G3219" s="3">
        <f t="shared" si="451"/>
        <v>0.08</v>
      </c>
      <c r="H3219" t="str">
        <f t="shared" si="452"/>
        <v>Charge</v>
      </c>
      <c r="I3219" s="3">
        <f t="shared" si="457"/>
        <v>159.4741358339966</v>
      </c>
      <c r="J3219" s="3">
        <f t="shared" si="458"/>
        <v>0</v>
      </c>
      <c r="K3219" s="3">
        <f>MIN(Inputs!$B$2, (Inputs!$B$8 - I3219)/Inputs!$B$9)</f>
        <v>170</v>
      </c>
      <c r="L3219" s="3">
        <f>MAX(MIN(Inputs!$B$2, I3219*Inputs!$B$10, Inputs!$B$8*Inputs!$B$4 - J3219), 0)</f>
        <v>149.6</v>
      </c>
      <c r="M3219" s="3">
        <f t="shared" si="453"/>
        <v>170</v>
      </c>
      <c r="N3219" s="3">
        <f t="shared" si="454"/>
        <v>0</v>
      </c>
      <c r="O3219" s="3">
        <f>IF(H3219="Reg", MIN(Inputs!$B$2, I3219*Inputs!$B$10, (Inputs!$B$8-I3219)/Inputs!$B$9), 0)</f>
        <v>0</v>
      </c>
      <c r="P3219" s="3">
        <f t="shared" si="455"/>
        <v>-6962.3499999999995</v>
      </c>
      <c r="Q3219" s="3">
        <f t="shared" si="456"/>
        <v>0</v>
      </c>
      <c r="R3219" s="3">
        <f>I3219 + M3219*Inputs!$B$9 - N3219/Inputs!$B$10</f>
        <v>318.9482716679932</v>
      </c>
    </row>
    <row r="3220" spans="1:18" x14ac:dyDescent="0.3">
      <c r="A3220" s="4">
        <v>46157.083333333343</v>
      </c>
      <c r="B3220" s="3">
        <v>40.245000000000005</v>
      </c>
      <c r="C3220" s="3">
        <v>0.06</v>
      </c>
      <c r="D3220" s="3">
        <f t="shared" si="450"/>
        <v>72.262500000000003</v>
      </c>
      <c r="E3220" s="3">
        <f>MAX(B3220 - D3220/Inputs!$B$5, 0)</f>
        <v>0</v>
      </c>
      <c r="F3220" s="3">
        <f>MAX(D3220*Inputs!$B$5 - B3220, 0)</f>
        <v>23.345999999999997</v>
      </c>
      <c r="G3220" s="3">
        <f t="shared" si="451"/>
        <v>0.06</v>
      </c>
      <c r="H3220" t="str">
        <f t="shared" si="452"/>
        <v>Charge</v>
      </c>
      <c r="I3220" s="3">
        <f t="shared" si="457"/>
        <v>318.9482716679932</v>
      </c>
      <c r="J3220" s="3">
        <f t="shared" si="458"/>
        <v>0</v>
      </c>
      <c r="K3220" s="3">
        <f>MIN(Inputs!$B$2, (Inputs!$B$8 - I3220)/Inputs!$B$9)</f>
        <v>22.44121780453775</v>
      </c>
      <c r="L3220" s="3">
        <f>MAX(MIN(Inputs!$B$2, I3220*Inputs!$B$10, Inputs!$B$8*Inputs!$B$4 - J3220), 0)</f>
        <v>170</v>
      </c>
      <c r="M3220" s="3">
        <f t="shared" si="453"/>
        <v>22.44121780453775</v>
      </c>
      <c r="N3220" s="3">
        <f t="shared" si="454"/>
        <v>0</v>
      </c>
      <c r="O3220" s="3">
        <f>IF(H3220="Reg", MIN(Inputs!$B$2, I3220*Inputs!$B$10, (Inputs!$B$8-I3220)/Inputs!$B$9), 0)</f>
        <v>0</v>
      </c>
      <c r="P3220" s="3">
        <f t="shared" si="455"/>
        <v>-903.14681054362188</v>
      </c>
      <c r="Q3220" s="3">
        <f t="shared" si="456"/>
        <v>0</v>
      </c>
      <c r="R3220" s="3">
        <f>I3220 + M3220*Inputs!$B$9 - N3220/Inputs!$B$10</f>
        <v>340</v>
      </c>
    </row>
    <row r="3221" spans="1:18" x14ac:dyDescent="0.3">
      <c r="A3221" s="4">
        <v>46157.125</v>
      </c>
      <c r="B3221" s="3">
        <v>37.6875</v>
      </c>
      <c r="C3221" s="3">
        <v>0.09</v>
      </c>
      <c r="D3221" s="3">
        <f t="shared" si="450"/>
        <v>72.262500000000003</v>
      </c>
      <c r="E3221" s="3">
        <f>MAX(B3221 - D3221/Inputs!$B$5, 0)</f>
        <v>0</v>
      </c>
      <c r="F3221" s="3">
        <f>MAX(D3221*Inputs!$B$5 - B3221, 0)</f>
        <v>25.903500000000001</v>
      </c>
      <c r="G3221" s="3">
        <f t="shared" si="451"/>
        <v>0.09</v>
      </c>
      <c r="H3221" t="str">
        <f t="shared" si="452"/>
        <v>Charge</v>
      </c>
      <c r="I3221" s="3">
        <f t="shared" si="457"/>
        <v>340</v>
      </c>
      <c r="J3221" s="3">
        <f t="shared" si="458"/>
        <v>0</v>
      </c>
      <c r="K3221" s="3">
        <f>MIN(Inputs!$B$2, (Inputs!$B$8 - I3221)/Inputs!$B$9)</f>
        <v>0</v>
      </c>
      <c r="L3221" s="3">
        <f>MAX(MIN(Inputs!$B$2, I3221*Inputs!$B$10, Inputs!$B$8*Inputs!$B$4 - J3221), 0)</f>
        <v>170</v>
      </c>
      <c r="M3221" s="3">
        <f t="shared" si="453"/>
        <v>0</v>
      </c>
      <c r="N3221" s="3">
        <f t="shared" si="454"/>
        <v>0</v>
      </c>
      <c r="O3221" s="3">
        <f>IF(H3221="Reg", MIN(Inputs!$B$2, I3221*Inputs!$B$10, (Inputs!$B$8-I3221)/Inputs!$B$9), 0)</f>
        <v>0</v>
      </c>
      <c r="P3221" s="3">
        <f t="shared" si="455"/>
        <v>0</v>
      </c>
      <c r="Q3221" s="3">
        <f t="shared" si="456"/>
        <v>0</v>
      </c>
      <c r="R3221" s="3">
        <f>I3221 + M3221*Inputs!$B$9 - N3221/Inputs!$B$10</f>
        <v>340</v>
      </c>
    </row>
    <row r="3222" spans="1:18" x14ac:dyDescent="0.3">
      <c r="A3222" s="4">
        <v>46157.166666666657</v>
      </c>
      <c r="B3222" s="3">
        <v>39.31</v>
      </c>
      <c r="C3222" s="3">
        <v>0.05</v>
      </c>
      <c r="D3222" s="3">
        <f t="shared" si="450"/>
        <v>72.262500000000003</v>
      </c>
      <c r="E3222" s="3">
        <f>MAX(B3222 - D3222/Inputs!$B$5, 0)</f>
        <v>0</v>
      </c>
      <c r="F3222" s="3">
        <f>MAX(D3222*Inputs!$B$5 - B3222, 0)</f>
        <v>24.280999999999999</v>
      </c>
      <c r="G3222" s="3">
        <f t="shared" si="451"/>
        <v>0.05</v>
      </c>
      <c r="H3222" t="str">
        <f t="shared" si="452"/>
        <v>Charge</v>
      </c>
      <c r="I3222" s="3">
        <f t="shared" si="457"/>
        <v>340</v>
      </c>
      <c r="J3222" s="3">
        <f t="shared" si="458"/>
        <v>0</v>
      </c>
      <c r="K3222" s="3">
        <f>MIN(Inputs!$B$2, (Inputs!$B$8 - I3222)/Inputs!$B$9)</f>
        <v>0</v>
      </c>
      <c r="L3222" s="3">
        <f>MAX(MIN(Inputs!$B$2, I3222*Inputs!$B$10, Inputs!$B$8*Inputs!$B$4 - J3222), 0)</f>
        <v>170</v>
      </c>
      <c r="M3222" s="3">
        <f t="shared" si="453"/>
        <v>0</v>
      </c>
      <c r="N3222" s="3">
        <f t="shared" si="454"/>
        <v>0</v>
      </c>
      <c r="O3222" s="3">
        <f>IF(H3222="Reg", MIN(Inputs!$B$2, I3222*Inputs!$B$10, (Inputs!$B$8-I3222)/Inputs!$B$9), 0)</f>
        <v>0</v>
      </c>
      <c r="P3222" s="3">
        <f t="shared" si="455"/>
        <v>0</v>
      </c>
      <c r="Q3222" s="3">
        <f t="shared" si="456"/>
        <v>0</v>
      </c>
      <c r="R3222" s="3">
        <f>I3222 + M3222*Inputs!$B$9 - N3222/Inputs!$B$10</f>
        <v>340</v>
      </c>
    </row>
    <row r="3223" spans="1:18" x14ac:dyDescent="0.3">
      <c r="A3223" s="4">
        <v>46157.208333333343</v>
      </c>
      <c r="B3223" s="3">
        <v>38.092500000000001</v>
      </c>
      <c r="C3223" s="3">
        <v>0.1</v>
      </c>
      <c r="D3223" s="3">
        <f t="shared" si="450"/>
        <v>72.262500000000003</v>
      </c>
      <c r="E3223" s="3">
        <f>MAX(B3223 - D3223/Inputs!$B$5, 0)</f>
        <v>0</v>
      </c>
      <c r="F3223" s="3">
        <f>MAX(D3223*Inputs!$B$5 - B3223, 0)</f>
        <v>25.4985</v>
      </c>
      <c r="G3223" s="3">
        <f t="shared" si="451"/>
        <v>0.1</v>
      </c>
      <c r="H3223" t="str">
        <f t="shared" si="452"/>
        <v>Charge</v>
      </c>
      <c r="I3223" s="3">
        <f t="shared" si="457"/>
        <v>340</v>
      </c>
      <c r="J3223" s="3">
        <f t="shared" si="458"/>
        <v>0</v>
      </c>
      <c r="K3223" s="3">
        <f>MIN(Inputs!$B$2, (Inputs!$B$8 - I3223)/Inputs!$B$9)</f>
        <v>0</v>
      </c>
      <c r="L3223" s="3">
        <f>MAX(MIN(Inputs!$B$2, I3223*Inputs!$B$10, Inputs!$B$8*Inputs!$B$4 - J3223), 0)</f>
        <v>170</v>
      </c>
      <c r="M3223" s="3">
        <f t="shared" si="453"/>
        <v>0</v>
      </c>
      <c r="N3223" s="3">
        <f t="shared" si="454"/>
        <v>0</v>
      </c>
      <c r="O3223" s="3">
        <f>IF(H3223="Reg", MIN(Inputs!$B$2, I3223*Inputs!$B$10, (Inputs!$B$8-I3223)/Inputs!$B$9), 0)</f>
        <v>0</v>
      </c>
      <c r="P3223" s="3">
        <f t="shared" si="455"/>
        <v>0</v>
      </c>
      <c r="Q3223" s="3">
        <f t="shared" si="456"/>
        <v>0</v>
      </c>
      <c r="R3223" s="3">
        <f>I3223 + M3223*Inputs!$B$9 - N3223/Inputs!$B$10</f>
        <v>340</v>
      </c>
    </row>
    <row r="3224" spans="1:18" x14ac:dyDescent="0.3">
      <c r="A3224" s="4">
        <v>46157.25</v>
      </c>
      <c r="B3224" s="3">
        <v>58.252499999999998</v>
      </c>
      <c r="C3224" s="3">
        <v>1.1299999999999999</v>
      </c>
      <c r="D3224" s="3">
        <f t="shared" si="450"/>
        <v>72.262500000000003</v>
      </c>
      <c r="E3224" s="3">
        <f>MAX(B3224 - D3224/Inputs!$B$5, 0)</f>
        <v>0</v>
      </c>
      <c r="F3224" s="3">
        <f>MAX(D3224*Inputs!$B$5 - B3224, 0)</f>
        <v>5.3385000000000034</v>
      </c>
      <c r="G3224" s="3">
        <f t="shared" si="451"/>
        <v>1.1299999999999999</v>
      </c>
      <c r="H3224" t="str">
        <f t="shared" si="452"/>
        <v>Charge</v>
      </c>
      <c r="I3224" s="3">
        <f t="shared" si="457"/>
        <v>340</v>
      </c>
      <c r="J3224" s="3">
        <f t="shared" si="458"/>
        <v>0</v>
      </c>
      <c r="K3224" s="3">
        <f>MIN(Inputs!$B$2, (Inputs!$B$8 - I3224)/Inputs!$B$9)</f>
        <v>0</v>
      </c>
      <c r="L3224" s="3">
        <f>MAX(MIN(Inputs!$B$2, I3224*Inputs!$B$10, Inputs!$B$8*Inputs!$B$4 - J3224), 0)</f>
        <v>170</v>
      </c>
      <c r="M3224" s="3">
        <f t="shared" si="453"/>
        <v>0</v>
      </c>
      <c r="N3224" s="3">
        <f t="shared" si="454"/>
        <v>0</v>
      </c>
      <c r="O3224" s="3">
        <f>IF(H3224="Reg", MIN(Inputs!$B$2, I3224*Inputs!$B$10, (Inputs!$B$8-I3224)/Inputs!$B$9), 0)</f>
        <v>0</v>
      </c>
      <c r="P3224" s="3">
        <f t="shared" si="455"/>
        <v>0</v>
      </c>
      <c r="Q3224" s="3">
        <f t="shared" si="456"/>
        <v>0</v>
      </c>
      <c r="R3224" s="3">
        <f>I3224 + M3224*Inputs!$B$9 - N3224/Inputs!$B$10</f>
        <v>340</v>
      </c>
    </row>
    <row r="3225" spans="1:18" x14ac:dyDescent="0.3">
      <c r="A3225" s="4">
        <v>46157.291666666657</v>
      </c>
      <c r="B3225" s="3">
        <v>79.3125</v>
      </c>
      <c r="C3225" s="3">
        <v>1.43</v>
      </c>
      <c r="D3225" s="3">
        <f t="shared" si="450"/>
        <v>72.262500000000003</v>
      </c>
      <c r="E3225" s="3">
        <f>MAX(B3225 - D3225/Inputs!$B$5, 0)</f>
        <v>0</v>
      </c>
      <c r="F3225" s="3">
        <f>MAX(D3225*Inputs!$B$5 - B3225, 0)</f>
        <v>0</v>
      </c>
      <c r="G3225" s="3">
        <f t="shared" si="451"/>
        <v>1.43</v>
      </c>
      <c r="H3225" t="str">
        <f t="shared" si="452"/>
        <v>Reg</v>
      </c>
      <c r="I3225" s="3">
        <f t="shared" si="457"/>
        <v>340</v>
      </c>
      <c r="J3225" s="3">
        <f t="shared" si="458"/>
        <v>0</v>
      </c>
      <c r="K3225" s="3">
        <f>MIN(Inputs!$B$2, (Inputs!$B$8 - I3225)/Inputs!$B$9)</f>
        <v>0</v>
      </c>
      <c r="L3225" s="3">
        <f>MAX(MIN(Inputs!$B$2, I3225*Inputs!$B$10, Inputs!$B$8*Inputs!$B$4 - J3225), 0)</f>
        <v>170</v>
      </c>
      <c r="M3225" s="3">
        <f t="shared" si="453"/>
        <v>0</v>
      </c>
      <c r="N3225" s="3">
        <f t="shared" si="454"/>
        <v>0</v>
      </c>
      <c r="O3225" s="3">
        <f>IF(H3225="Reg", MIN(Inputs!$B$2, I3225*Inputs!$B$10, (Inputs!$B$8-I3225)/Inputs!$B$9), 0)</f>
        <v>0</v>
      </c>
      <c r="P3225" s="3">
        <f t="shared" si="455"/>
        <v>0</v>
      </c>
      <c r="Q3225" s="3">
        <f t="shared" si="456"/>
        <v>0</v>
      </c>
      <c r="R3225" s="3">
        <f>I3225 + M3225*Inputs!$B$9 - N3225/Inputs!$B$10</f>
        <v>340</v>
      </c>
    </row>
    <row r="3226" spans="1:18" x14ac:dyDescent="0.3">
      <c r="A3226" s="4">
        <v>46157.333333333343</v>
      </c>
      <c r="B3226" s="3">
        <v>40.5625</v>
      </c>
      <c r="C3226" s="3">
        <v>1</v>
      </c>
      <c r="D3226" s="3">
        <f t="shared" si="450"/>
        <v>72.262500000000003</v>
      </c>
      <c r="E3226" s="3">
        <f>MAX(B3226 - D3226/Inputs!$B$5, 0)</f>
        <v>0</v>
      </c>
      <c r="F3226" s="3">
        <f>MAX(D3226*Inputs!$B$5 - B3226, 0)</f>
        <v>23.028500000000001</v>
      </c>
      <c r="G3226" s="3">
        <f t="shared" si="451"/>
        <v>1</v>
      </c>
      <c r="H3226" t="str">
        <f t="shared" si="452"/>
        <v>Charge</v>
      </c>
      <c r="I3226" s="3">
        <f t="shared" si="457"/>
        <v>340</v>
      </c>
      <c r="J3226" s="3">
        <f t="shared" si="458"/>
        <v>0</v>
      </c>
      <c r="K3226" s="3">
        <f>MIN(Inputs!$B$2, (Inputs!$B$8 - I3226)/Inputs!$B$9)</f>
        <v>0</v>
      </c>
      <c r="L3226" s="3">
        <f>MAX(MIN(Inputs!$B$2, I3226*Inputs!$B$10, Inputs!$B$8*Inputs!$B$4 - J3226), 0)</f>
        <v>170</v>
      </c>
      <c r="M3226" s="3">
        <f t="shared" si="453"/>
        <v>0</v>
      </c>
      <c r="N3226" s="3">
        <f t="shared" si="454"/>
        <v>0</v>
      </c>
      <c r="O3226" s="3">
        <f>IF(H3226="Reg", MIN(Inputs!$B$2, I3226*Inputs!$B$10, (Inputs!$B$8-I3226)/Inputs!$B$9), 0)</f>
        <v>0</v>
      </c>
      <c r="P3226" s="3">
        <f t="shared" si="455"/>
        <v>0</v>
      </c>
      <c r="Q3226" s="3">
        <f t="shared" si="456"/>
        <v>0</v>
      </c>
      <c r="R3226" s="3">
        <f>I3226 + M3226*Inputs!$B$9 - N3226/Inputs!$B$10</f>
        <v>340</v>
      </c>
    </row>
    <row r="3227" spans="1:18" x14ac:dyDescent="0.3">
      <c r="A3227" s="4">
        <v>46157.375</v>
      </c>
      <c r="B3227" s="3">
        <v>30.79</v>
      </c>
      <c r="C3227" s="3">
        <v>1</v>
      </c>
      <c r="D3227" s="3">
        <f t="shared" si="450"/>
        <v>72.262500000000003</v>
      </c>
      <c r="E3227" s="3">
        <f>MAX(B3227 - D3227/Inputs!$B$5, 0)</f>
        <v>0</v>
      </c>
      <c r="F3227" s="3">
        <f>MAX(D3227*Inputs!$B$5 - B3227, 0)</f>
        <v>32.801000000000002</v>
      </c>
      <c r="G3227" s="3">
        <f t="shared" si="451"/>
        <v>1</v>
      </c>
      <c r="H3227" t="str">
        <f t="shared" si="452"/>
        <v>Charge</v>
      </c>
      <c r="I3227" s="3">
        <f t="shared" si="457"/>
        <v>340</v>
      </c>
      <c r="J3227" s="3">
        <f t="shared" si="458"/>
        <v>0</v>
      </c>
      <c r="K3227" s="3">
        <f>MIN(Inputs!$B$2, (Inputs!$B$8 - I3227)/Inputs!$B$9)</f>
        <v>0</v>
      </c>
      <c r="L3227" s="3">
        <f>MAX(MIN(Inputs!$B$2, I3227*Inputs!$B$10, Inputs!$B$8*Inputs!$B$4 - J3227), 0)</f>
        <v>170</v>
      </c>
      <c r="M3227" s="3">
        <f t="shared" si="453"/>
        <v>0</v>
      </c>
      <c r="N3227" s="3">
        <f t="shared" si="454"/>
        <v>0</v>
      </c>
      <c r="O3227" s="3">
        <f>IF(H3227="Reg", MIN(Inputs!$B$2, I3227*Inputs!$B$10, (Inputs!$B$8-I3227)/Inputs!$B$9), 0)</f>
        <v>0</v>
      </c>
      <c r="P3227" s="3">
        <f t="shared" si="455"/>
        <v>0</v>
      </c>
      <c r="Q3227" s="3">
        <f t="shared" si="456"/>
        <v>0</v>
      </c>
      <c r="R3227" s="3">
        <f>I3227 + M3227*Inputs!$B$9 - N3227/Inputs!$B$10</f>
        <v>340</v>
      </c>
    </row>
    <row r="3228" spans="1:18" x14ac:dyDescent="0.3">
      <c r="A3228" s="4">
        <v>46157.416666666657</v>
      </c>
      <c r="B3228" s="3">
        <v>37.512500000000003</v>
      </c>
      <c r="C3228" s="3">
        <v>1</v>
      </c>
      <c r="D3228" s="3">
        <f t="shared" si="450"/>
        <v>72.262500000000003</v>
      </c>
      <c r="E3228" s="3">
        <f>MAX(B3228 - D3228/Inputs!$B$5, 0)</f>
        <v>0</v>
      </c>
      <c r="F3228" s="3">
        <f>MAX(D3228*Inputs!$B$5 - B3228, 0)</f>
        <v>26.078499999999998</v>
      </c>
      <c r="G3228" s="3">
        <f t="shared" si="451"/>
        <v>1</v>
      </c>
      <c r="H3228" t="str">
        <f t="shared" si="452"/>
        <v>Charge</v>
      </c>
      <c r="I3228" s="3">
        <f t="shared" si="457"/>
        <v>340</v>
      </c>
      <c r="J3228" s="3">
        <f t="shared" si="458"/>
        <v>0</v>
      </c>
      <c r="K3228" s="3">
        <f>MIN(Inputs!$B$2, (Inputs!$B$8 - I3228)/Inputs!$B$9)</f>
        <v>0</v>
      </c>
      <c r="L3228" s="3">
        <f>MAX(MIN(Inputs!$B$2, I3228*Inputs!$B$10, Inputs!$B$8*Inputs!$B$4 - J3228), 0)</f>
        <v>170</v>
      </c>
      <c r="M3228" s="3">
        <f t="shared" si="453"/>
        <v>0</v>
      </c>
      <c r="N3228" s="3">
        <f t="shared" si="454"/>
        <v>0</v>
      </c>
      <c r="O3228" s="3">
        <f>IF(H3228="Reg", MIN(Inputs!$B$2, I3228*Inputs!$B$10, (Inputs!$B$8-I3228)/Inputs!$B$9), 0)</f>
        <v>0</v>
      </c>
      <c r="P3228" s="3">
        <f t="shared" si="455"/>
        <v>0</v>
      </c>
      <c r="Q3228" s="3">
        <f t="shared" si="456"/>
        <v>0</v>
      </c>
      <c r="R3228" s="3">
        <f>I3228 + M3228*Inputs!$B$9 - N3228/Inputs!$B$10</f>
        <v>340</v>
      </c>
    </row>
    <row r="3229" spans="1:18" x14ac:dyDescent="0.3">
      <c r="A3229" s="4">
        <v>46157.458333333343</v>
      </c>
      <c r="B3229" s="3">
        <v>42.65</v>
      </c>
      <c r="C3229" s="3">
        <v>1</v>
      </c>
      <c r="D3229" s="3">
        <f t="shared" si="450"/>
        <v>72.262500000000003</v>
      </c>
      <c r="E3229" s="3">
        <f>MAX(B3229 - D3229/Inputs!$B$5, 0)</f>
        <v>0</v>
      </c>
      <c r="F3229" s="3">
        <f>MAX(D3229*Inputs!$B$5 - B3229, 0)</f>
        <v>20.941000000000003</v>
      </c>
      <c r="G3229" s="3">
        <f t="shared" si="451"/>
        <v>1</v>
      </c>
      <c r="H3229" t="str">
        <f t="shared" si="452"/>
        <v>Charge</v>
      </c>
      <c r="I3229" s="3">
        <f t="shared" si="457"/>
        <v>340</v>
      </c>
      <c r="J3229" s="3">
        <f t="shared" si="458"/>
        <v>0</v>
      </c>
      <c r="K3229" s="3">
        <f>MIN(Inputs!$B$2, (Inputs!$B$8 - I3229)/Inputs!$B$9)</f>
        <v>0</v>
      </c>
      <c r="L3229" s="3">
        <f>MAX(MIN(Inputs!$B$2, I3229*Inputs!$B$10, Inputs!$B$8*Inputs!$B$4 - J3229), 0)</f>
        <v>170</v>
      </c>
      <c r="M3229" s="3">
        <f t="shared" si="453"/>
        <v>0</v>
      </c>
      <c r="N3229" s="3">
        <f t="shared" si="454"/>
        <v>0</v>
      </c>
      <c r="O3229" s="3">
        <f>IF(H3229="Reg", MIN(Inputs!$B$2, I3229*Inputs!$B$10, (Inputs!$B$8-I3229)/Inputs!$B$9), 0)</f>
        <v>0</v>
      </c>
      <c r="P3229" s="3">
        <f t="shared" si="455"/>
        <v>0</v>
      </c>
      <c r="Q3229" s="3">
        <f t="shared" si="456"/>
        <v>0</v>
      </c>
      <c r="R3229" s="3">
        <f>I3229 + M3229*Inputs!$B$9 - N3229/Inputs!$B$10</f>
        <v>340</v>
      </c>
    </row>
    <row r="3230" spans="1:18" x14ac:dyDescent="0.3">
      <c r="A3230" s="4">
        <v>46157.5</v>
      </c>
      <c r="B3230" s="3">
        <v>46.862499999999997</v>
      </c>
      <c r="C3230" s="3">
        <v>1</v>
      </c>
      <c r="D3230" s="3">
        <f t="shared" si="450"/>
        <v>72.262500000000003</v>
      </c>
      <c r="E3230" s="3">
        <f>MAX(B3230 - D3230/Inputs!$B$5, 0)</f>
        <v>0</v>
      </c>
      <c r="F3230" s="3">
        <f>MAX(D3230*Inputs!$B$5 - B3230, 0)</f>
        <v>16.728500000000004</v>
      </c>
      <c r="G3230" s="3">
        <f t="shared" si="451"/>
        <v>1</v>
      </c>
      <c r="H3230" t="str">
        <f t="shared" si="452"/>
        <v>Charge</v>
      </c>
      <c r="I3230" s="3">
        <f t="shared" si="457"/>
        <v>340</v>
      </c>
      <c r="J3230" s="3">
        <f t="shared" si="458"/>
        <v>0</v>
      </c>
      <c r="K3230" s="3">
        <f>MIN(Inputs!$B$2, (Inputs!$B$8 - I3230)/Inputs!$B$9)</f>
        <v>0</v>
      </c>
      <c r="L3230" s="3">
        <f>MAX(MIN(Inputs!$B$2, I3230*Inputs!$B$10, Inputs!$B$8*Inputs!$B$4 - J3230), 0)</f>
        <v>170</v>
      </c>
      <c r="M3230" s="3">
        <f t="shared" si="453"/>
        <v>0</v>
      </c>
      <c r="N3230" s="3">
        <f t="shared" si="454"/>
        <v>0</v>
      </c>
      <c r="O3230" s="3">
        <f>IF(H3230="Reg", MIN(Inputs!$B$2, I3230*Inputs!$B$10, (Inputs!$B$8-I3230)/Inputs!$B$9), 0)</f>
        <v>0</v>
      </c>
      <c r="P3230" s="3">
        <f t="shared" si="455"/>
        <v>0</v>
      </c>
      <c r="Q3230" s="3">
        <f t="shared" si="456"/>
        <v>0</v>
      </c>
      <c r="R3230" s="3">
        <f>I3230 + M3230*Inputs!$B$9 - N3230/Inputs!$B$10</f>
        <v>340</v>
      </c>
    </row>
    <row r="3231" spans="1:18" x14ac:dyDescent="0.3">
      <c r="A3231" s="4">
        <v>46157.541666666657</v>
      </c>
      <c r="B3231" s="3">
        <v>74.464999999999989</v>
      </c>
      <c r="C3231" s="3">
        <v>5</v>
      </c>
      <c r="D3231" s="3">
        <f t="shared" si="450"/>
        <v>72.262500000000003</v>
      </c>
      <c r="E3231" s="3">
        <f>MAX(B3231 - D3231/Inputs!$B$5, 0)</f>
        <v>0</v>
      </c>
      <c r="F3231" s="3">
        <f>MAX(D3231*Inputs!$B$5 - B3231, 0)</f>
        <v>0</v>
      </c>
      <c r="G3231" s="3">
        <f t="shared" si="451"/>
        <v>5</v>
      </c>
      <c r="H3231" t="str">
        <f t="shared" si="452"/>
        <v>Reg</v>
      </c>
      <c r="I3231" s="3">
        <f t="shared" si="457"/>
        <v>340</v>
      </c>
      <c r="J3231" s="3">
        <f t="shared" si="458"/>
        <v>0</v>
      </c>
      <c r="K3231" s="3">
        <f>MIN(Inputs!$B$2, (Inputs!$B$8 - I3231)/Inputs!$B$9)</f>
        <v>0</v>
      </c>
      <c r="L3231" s="3">
        <f>MAX(MIN(Inputs!$B$2, I3231*Inputs!$B$10, Inputs!$B$8*Inputs!$B$4 - J3231), 0)</f>
        <v>170</v>
      </c>
      <c r="M3231" s="3">
        <f t="shared" si="453"/>
        <v>0</v>
      </c>
      <c r="N3231" s="3">
        <f t="shared" si="454"/>
        <v>0</v>
      </c>
      <c r="O3231" s="3">
        <f>IF(H3231="Reg", MIN(Inputs!$B$2, I3231*Inputs!$B$10, (Inputs!$B$8-I3231)/Inputs!$B$9), 0)</f>
        <v>0</v>
      </c>
      <c r="P3231" s="3">
        <f t="shared" si="455"/>
        <v>0</v>
      </c>
      <c r="Q3231" s="3">
        <f t="shared" si="456"/>
        <v>0</v>
      </c>
      <c r="R3231" s="3">
        <f>I3231 + M3231*Inputs!$B$9 - N3231/Inputs!$B$10</f>
        <v>340</v>
      </c>
    </row>
    <row r="3232" spans="1:18" x14ac:dyDescent="0.3">
      <c r="A3232" s="4">
        <v>46157.583333333343</v>
      </c>
      <c r="B3232" s="3">
        <v>91.664999999999992</v>
      </c>
      <c r="C3232" s="3">
        <v>10.49</v>
      </c>
      <c r="D3232" s="3">
        <f t="shared" si="450"/>
        <v>72.262500000000003</v>
      </c>
      <c r="E3232" s="3">
        <f>MAX(B3232 - D3232/Inputs!$B$5, 0)</f>
        <v>9.5485227272727116</v>
      </c>
      <c r="F3232" s="3">
        <f>MAX(D3232*Inputs!$B$5 - B3232, 0)</f>
        <v>0</v>
      </c>
      <c r="G3232" s="3">
        <f t="shared" si="451"/>
        <v>10.49</v>
      </c>
      <c r="H3232" t="str">
        <f t="shared" si="452"/>
        <v>Reg</v>
      </c>
      <c r="I3232" s="3">
        <f t="shared" si="457"/>
        <v>340</v>
      </c>
      <c r="J3232" s="3">
        <f t="shared" si="458"/>
        <v>0</v>
      </c>
      <c r="K3232" s="3">
        <f>MIN(Inputs!$B$2, (Inputs!$B$8 - I3232)/Inputs!$B$9)</f>
        <v>0</v>
      </c>
      <c r="L3232" s="3">
        <f>MAX(MIN(Inputs!$B$2, I3232*Inputs!$B$10, Inputs!$B$8*Inputs!$B$4 - J3232), 0)</f>
        <v>170</v>
      </c>
      <c r="M3232" s="3">
        <f t="shared" si="453"/>
        <v>0</v>
      </c>
      <c r="N3232" s="3">
        <f t="shared" si="454"/>
        <v>0</v>
      </c>
      <c r="O3232" s="3">
        <f>IF(H3232="Reg", MIN(Inputs!$B$2, I3232*Inputs!$B$10, (Inputs!$B$8-I3232)/Inputs!$B$9), 0)</f>
        <v>0</v>
      </c>
      <c r="P3232" s="3">
        <f t="shared" si="455"/>
        <v>0</v>
      </c>
      <c r="Q3232" s="3">
        <f t="shared" si="456"/>
        <v>0</v>
      </c>
      <c r="R3232" s="3">
        <f>I3232 + M3232*Inputs!$B$9 - N3232/Inputs!$B$10</f>
        <v>340</v>
      </c>
    </row>
    <row r="3233" spans="1:18" x14ac:dyDescent="0.3">
      <c r="A3233" s="4">
        <v>46157.625</v>
      </c>
      <c r="B3233" s="3">
        <v>101.41749999999999</v>
      </c>
      <c r="C3233" s="3">
        <v>18.73</v>
      </c>
      <c r="D3233" s="3">
        <f t="shared" si="450"/>
        <v>72.262500000000003</v>
      </c>
      <c r="E3233" s="3">
        <f>MAX(B3233 - D3233/Inputs!$B$5, 0)</f>
        <v>19.301022727272709</v>
      </c>
      <c r="F3233" s="3">
        <f>MAX(D3233*Inputs!$B$5 - B3233, 0)</f>
        <v>0</v>
      </c>
      <c r="G3233" s="3">
        <f t="shared" si="451"/>
        <v>18.73</v>
      </c>
      <c r="H3233" t="str">
        <f t="shared" si="452"/>
        <v>Discharge</v>
      </c>
      <c r="I3233" s="3">
        <f t="shared" si="457"/>
        <v>340</v>
      </c>
      <c r="J3233" s="3">
        <f t="shared" si="458"/>
        <v>0</v>
      </c>
      <c r="K3233" s="3">
        <f>MIN(Inputs!$B$2, (Inputs!$B$8 - I3233)/Inputs!$B$9)</f>
        <v>0</v>
      </c>
      <c r="L3233" s="3">
        <f>MAX(MIN(Inputs!$B$2, I3233*Inputs!$B$10, Inputs!$B$8*Inputs!$B$4 - J3233), 0)</f>
        <v>170</v>
      </c>
      <c r="M3233" s="3">
        <f t="shared" si="453"/>
        <v>0</v>
      </c>
      <c r="N3233" s="3">
        <f t="shared" si="454"/>
        <v>170</v>
      </c>
      <c r="O3233" s="3">
        <f>IF(H3233="Reg", MIN(Inputs!$B$2, I3233*Inputs!$B$10, (Inputs!$B$8-I3233)/Inputs!$B$9), 0)</f>
        <v>0</v>
      </c>
      <c r="P3233" s="3">
        <f t="shared" si="455"/>
        <v>17240.974999999999</v>
      </c>
      <c r="Q3233" s="3">
        <f t="shared" si="456"/>
        <v>0</v>
      </c>
      <c r="R3233" s="3">
        <f>I3233 + M3233*Inputs!$B$9 - N3233/Inputs!$B$10</f>
        <v>158.77939109773115</v>
      </c>
    </row>
    <row r="3234" spans="1:18" x14ac:dyDescent="0.3">
      <c r="A3234" s="4">
        <v>46157.666666666657</v>
      </c>
      <c r="B3234" s="3">
        <v>127.22</v>
      </c>
      <c r="C3234" s="3">
        <v>19.5</v>
      </c>
      <c r="D3234" s="3">
        <f t="shared" si="450"/>
        <v>72.262500000000003</v>
      </c>
      <c r="E3234" s="3">
        <f>MAX(B3234 - D3234/Inputs!$B$5, 0)</f>
        <v>45.103522727272718</v>
      </c>
      <c r="F3234" s="3">
        <f>MAX(D3234*Inputs!$B$5 - B3234, 0)</f>
        <v>0</v>
      </c>
      <c r="G3234" s="3">
        <f t="shared" si="451"/>
        <v>19.5</v>
      </c>
      <c r="H3234" t="str">
        <f t="shared" si="452"/>
        <v>Discharge</v>
      </c>
      <c r="I3234" s="3">
        <f t="shared" si="457"/>
        <v>158.77939109773115</v>
      </c>
      <c r="J3234" s="3">
        <f t="shared" si="458"/>
        <v>170</v>
      </c>
      <c r="K3234" s="3">
        <f>MIN(Inputs!$B$2, (Inputs!$B$8 - I3234)/Inputs!$B$9)</f>
        <v>170</v>
      </c>
      <c r="L3234" s="3">
        <f>MAX(MIN(Inputs!$B$2, I3234*Inputs!$B$10, Inputs!$B$8*Inputs!$B$4 - J3234), 0)</f>
        <v>148.94827166799323</v>
      </c>
      <c r="M3234" s="3">
        <f t="shared" si="453"/>
        <v>0</v>
      </c>
      <c r="N3234" s="3">
        <f t="shared" si="454"/>
        <v>148.94827166799323</v>
      </c>
      <c r="O3234" s="3">
        <f>IF(H3234="Reg", MIN(Inputs!$B$2, I3234*Inputs!$B$10, (Inputs!$B$8-I3234)/Inputs!$B$9), 0)</f>
        <v>0</v>
      </c>
      <c r="P3234" s="3">
        <f t="shared" si="455"/>
        <v>18949.199121602098</v>
      </c>
      <c r="Q3234" s="3">
        <f t="shared" si="456"/>
        <v>0</v>
      </c>
      <c r="R3234" s="3">
        <f>I3234 + M3234*Inputs!$B$9 - N3234/Inputs!$B$10</f>
        <v>0</v>
      </c>
    </row>
    <row r="3235" spans="1:18" x14ac:dyDescent="0.3">
      <c r="A3235" s="4">
        <v>46157.708333333343</v>
      </c>
      <c r="B3235" s="3">
        <v>157.63</v>
      </c>
      <c r="C3235" s="3">
        <v>5.34</v>
      </c>
      <c r="D3235" s="3">
        <f t="shared" si="450"/>
        <v>72.262500000000003</v>
      </c>
      <c r="E3235" s="3">
        <f>MAX(B3235 - D3235/Inputs!$B$5, 0)</f>
        <v>75.513522727272715</v>
      </c>
      <c r="F3235" s="3">
        <f>MAX(D3235*Inputs!$B$5 - B3235, 0)</f>
        <v>0</v>
      </c>
      <c r="G3235" s="3">
        <f t="shared" si="451"/>
        <v>5.34</v>
      </c>
      <c r="H3235" t="str">
        <f t="shared" si="452"/>
        <v>Discharge</v>
      </c>
      <c r="I3235" s="3">
        <f t="shared" si="457"/>
        <v>0</v>
      </c>
      <c r="J3235" s="3">
        <f t="shared" si="458"/>
        <v>318.94827166799325</v>
      </c>
      <c r="K3235" s="3">
        <f>MIN(Inputs!$B$2, (Inputs!$B$8 - I3235)/Inputs!$B$9)</f>
        <v>170</v>
      </c>
      <c r="L3235" s="3">
        <f>MAX(MIN(Inputs!$B$2, I3235*Inputs!$B$10, Inputs!$B$8*Inputs!$B$4 - J3235), 0)</f>
        <v>0</v>
      </c>
      <c r="M3235" s="3">
        <f t="shared" si="453"/>
        <v>0</v>
      </c>
      <c r="N3235" s="3">
        <f t="shared" si="454"/>
        <v>0</v>
      </c>
      <c r="O3235" s="3">
        <f>IF(H3235="Reg", MIN(Inputs!$B$2, I3235*Inputs!$B$10, (Inputs!$B$8-I3235)/Inputs!$B$9), 0)</f>
        <v>0</v>
      </c>
      <c r="P3235" s="3">
        <f t="shared" si="455"/>
        <v>0</v>
      </c>
      <c r="Q3235" s="3">
        <f t="shared" si="456"/>
        <v>0</v>
      </c>
      <c r="R3235" s="3">
        <f>I3235 + M3235*Inputs!$B$9 - N3235/Inputs!$B$10</f>
        <v>0</v>
      </c>
    </row>
    <row r="3236" spans="1:18" x14ac:dyDescent="0.3">
      <c r="A3236" s="4">
        <v>46157.75</v>
      </c>
      <c r="B3236" s="3">
        <v>116.43</v>
      </c>
      <c r="C3236" s="3">
        <v>32.81</v>
      </c>
      <c r="D3236" s="3">
        <f t="shared" si="450"/>
        <v>72.262500000000003</v>
      </c>
      <c r="E3236" s="3">
        <f>MAX(B3236 - D3236/Inputs!$B$5, 0)</f>
        <v>34.313522727272726</v>
      </c>
      <c r="F3236" s="3">
        <f>MAX(D3236*Inputs!$B$5 - B3236, 0)</f>
        <v>0</v>
      </c>
      <c r="G3236" s="3">
        <f t="shared" si="451"/>
        <v>32.81</v>
      </c>
      <c r="H3236" t="str">
        <f t="shared" si="452"/>
        <v>Discharge</v>
      </c>
      <c r="I3236" s="3">
        <f t="shared" si="457"/>
        <v>0</v>
      </c>
      <c r="J3236" s="3">
        <f t="shared" si="458"/>
        <v>318.94827166799325</v>
      </c>
      <c r="K3236" s="3">
        <f>MIN(Inputs!$B$2, (Inputs!$B$8 - I3236)/Inputs!$B$9)</f>
        <v>170</v>
      </c>
      <c r="L3236" s="3">
        <f>MAX(MIN(Inputs!$B$2, I3236*Inputs!$B$10, Inputs!$B$8*Inputs!$B$4 - J3236), 0)</f>
        <v>0</v>
      </c>
      <c r="M3236" s="3">
        <f t="shared" si="453"/>
        <v>0</v>
      </c>
      <c r="N3236" s="3">
        <f t="shared" si="454"/>
        <v>0</v>
      </c>
      <c r="O3236" s="3">
        <f>IF(H3236="Reg", MIN(Inputs!$B$2, I3236*Inputs!$B$10, (Inputs!$B$8-I3236)/Inputs!$B$9), 0)</f>
        <v>0</v>
      </c>
      <c r="P3236" s="3">
        <f t="shared" si="455"/>
        <v>0</v>
      </c>
      <c r="Q3236" s="3">
        <f t="shared" si="456"/>
        <v>0</v>
      </c>
      <c r="R3236" s="3">
        <f>I3236 + M3236*Inputs!$B$9 - N3236/Inputs!$B$10</f>
        <v>0</v>
      </c>
    </row>
    <row r="3237" spans="1:18" x14ac:dyDescent="0.3">
      <c r="A3237" s="4">
        <v>46157.791666666657</v>
      </c>
      <c r="B3237" s="3">
        <v>128.33750000000001</v>
      </c>
      <c r="C3237" s="3">
        <v>80.44</v>
      </c>
      <c r="D3237" s="3">
        <f t="shared" si="450"/>
        <v>72.262500000000003</v>
      </c>
      <c r="E3237" s="3">
        <f>MAX(B3237 - D3237/Inputs!$B$5, 0)</f>
        <v>46.221022727272725</v>
      </c>
      <c r="F3237" s="3">
        <f>MAX(D3237*Inputs!$B$5 - B3237, 0)</f>
        <v>0</v>
      </c>
      <c r="G3237" s="3">
        <f t="shared" si="451"/>
        <v>80.44</v>
      </c>
      <c r="H3237" t="str">
        <f t="shared" si="452"/>
        <v>Reg</v>
      </c>
      <c r="I3237" s="3">
        <f t="shared" si="457"/>
        <v>0</v>
      </c>
      <c r="J3237" s="3">
        <f t="shared" si="458"/>
        <v>318.94827166799325</v>
      </c>
      <c r="K3237" s="3">
        <f>MIN(Inputs!$B$2, (Inputs!$B$8 - I3237)/Inputs!$B$9)</f>
        <v>170</v>
      </c>
      <c r="L3237" s="3">
        <f>MAX(MIN(Inputs!$B$2, I3237*Inputs!$B$10, Inputs!$B$8*Inputs!$B$4 - J3237), 0)</f>
        <v>0</v>
      </c>
      <c r="M3237" s="3">
        <f t="shared" si="453"/>
        <v>0</v>
      </c>
      <c r="N3237" s="3">
        <f t="shared" si="454"/>
        <v>0</v>
      </c>
      <c r="O3237" s="3">
        <f>IF(H3237="Reg", MIN(Inputs!$B$2, I3237*Inputs!$B$10, (Inputs!$B$8-I3237)/Inputs!$B$9), 0)</f>
        <v>0</v>
      </c>
      <c r="P3237" s="3">
        <f t="shared" si="455"/>
        <v>0</v>
      </c>
      <c r="Q3237" s="3">
        <f t="shared" si="456"/>
        <v>0</v>
      </c>
      <c r="R3237" s="3">
        <f>I3237 + M3237*Inputs!$B$9 - N3237/Inputs!$B$10</f>
        <v>0</v>
      </c>
    </row>
    <row r="3238" spans="1:18" x14ac:dyDescent="0.3">
      <c r="A3238" s="4">
        <v>46157.833333333343</v>
      </c>
      <c r="B3238" s="3">
        <v>128.21249999999998</v>
      </c>
      <c r="C3238" s="3">
        <v>96.06</v>
      </c>
      <c r="D3238" s="3">
        <f t="shared" si="450"/>
        <v>72.262500000000003</v>
      </c>
      <c r="E3238" s="3">
        <f>MAX(B3238 - D3238/Inputs!$B$5, 0)</f>
        <v>46.096022727272697</v>
      </c>
      <c r="F3238" s="3">
        <f>MAX(D3238*Inputs!$B$5 - B3238, 0)</f>
        <v>0</v>
      </c>
      <c r="G3238" s="3">
        <f t="shared" si="451"/>
        <v>96.06</v>
      </c>
      <c r="H3238" t="str">
        <f t="shared" si="452"/>
        <v>Reg</v>
      </c>
      <c r="I3238" s="3">
        <f t="shared" si="457"/>
        <v>0</v>
      </c>
      <c r="J3238" s="3">
        <f t="shared" si="458"/>
        <v>318.94827166799325</v>
      </c>
      <c r="K3238" s="3">
        <f>MIN(Inputs!$B$2, (Inputs!$B$8 - I3238)/Inputs!$B$9)</f>
        <v>170</v>
      </c>
      <c r="L3238" s="3">
        <f>MAX(MIN(Inputs!$B$2, I3238*Inputs!$B$10, Inputs!$B$8*Inputs!$B$4 - J3238), 0)</f>
        <v>0</v>
      </c>
      <c r="M3238" s="3">
        <f t="shared" si="453"/>
        <v>0</v>
      </c>
      <c r="N3238" s="3">
        <f t="shared" si="454"/>
        <v>0</v>
      </c>
      <c r="O3238" s="3">
        <f>IF(H3238="Reg", MIN(Inputs!$B$2, I3238*Inputs!$B$10, (Inputs!$B$8-I3238)/Inputs!$B$9), 0)</f>
        <v>0</v>
      </c>
      <c r="P3238" s="3">
        <f t="shared" si="455"/>
        <v>0</v>
      </c>
      <c r="Q3238" s="3">
        <f t="shared" si="456"/>
        <v>0</v>
      </c>
      <c r="R3238" s="3">
        <f>I3238 + M3238*Inputs!$B$9 - N3238/Inputs!$B$10</f>
        <v>0</v>
      </c>
    </row>
    <row r="3239" spans="1:18" x14ac:dyDescent="0.3">
      <c r="A3239" s="4">
        <v>46157.875</v>
      </c>
      <c r="B3239" s="3">
        <v>81.564999999999998</v>
      </c>
      <c r="C3239" s="3">
        <v>20.9</v>
      </c>
      <c r="D3239" s="3">
        <f t="shared" si="450"/>
        <v>72.262500000000003</v>
      </c>
      <c r="E3239" s="3">
        <f>MAX(B3239 - D3239/Inputs!$B$5, 0)</f>
        <v>0</v>
      </c>
      <c r="F3239" s="3">
        <f>MAX(D3239*Inputs!$B$5 - B3239, 0)</f>
        <v>0</v>
      </c>
      <c r="G3239" s="3">
        <f t="shared" si="451"/>
        <v>20.9</v>
      </c>
      <c r="H3239" t="str">
        <f t="shared" si="452"/>
        <v>Reg</v>
      </c>
      <c r="I3239" s="3">
        <f t="shared" si="457"/>
        <v>0</v>
      </c>
      <c r="J3239" s="3">
        <f t="shared" si="458"/>
        <v>318.94827166799325</v>
      </c>
      <c r="K3239" s="3">
        <f>MIN(Inputs!$B$2, (Inputs!$B$8 - I3239)/Inputs!$B$9)</f>
        <v>170</v>
      </c>
      <c r="L3239" s="3">
        <f>MAX(MIN(Inputs!$B$2, I3239*Inputs!$B$10, Inputs!$B$8*Inputs!$B$4 - J3239), 0)</f>
        <v>0</v>
      </c>
      <c r="M3239" s="3">
        <f t="shared" si="453"/>
        <v>0</v>
      </c>
      <c r="N3239" s="3">
        <f t="shared" si="454"/>
        <v>0</v>
      </c>
      <c r="O3239" s="3">
        <f>IF(H3239="Reg", MIN(Inputs!$B$2, I3239*Inputs!$B$10, (Inputs!$B$8-I3239)/Inputs!$B$9), 0)</f>
        <v>0</v>
      </c>
      <c r="P3239" s="3">
        <f t="shared" si="455"/>
        <v>0</v>
      </c>
      <c r="Q3239" s="3">
        <f t="shared" si="456"/>
        <v>0</v>
      </c>
      <c r="R3239" s="3">
        <f>I3239 + M3239*Inputs!$B$9 - N3239/Inputs!$B$10</f>
        <v>0</v>
      </c>
    </row>
    <row r="3240" spans="1:18" x14ac:dyDescent="0.3">
      <c r="A3240" s="4">
        <v>46157.916666666657</v>
      </c>
      <c r="B3240" s="3">
        <v>81.010000000000005</v>
      </c>
      <c r="C3240" s="3">
        <v>10.66</v>
      </c>
      <c r="D3240" s="3">
        <f t="shared" si="450"/>
        <v>72.262500000000003</v>
      </c>
      <c r="E3240" s="3">
        <f>MAX(B3240 - D3240/Inputs!$B$5, 0)</f>
        <v>0</v>
      </c>
      <c r="F3240" s="3">
        <f>MAX(D3240*Inputs!$B$5 - B3240, 0)</f>
        <v>0</v>
      </c>
      <c r="G3240" s="3">
        <f t="shared" si="451"/>
        <v>10.66</v>
      </c>
      <c r="H3240" t="str">
        <f t="shared" si="452"/>
        <v>Reg</v>
      </c>
      <c r="I3240" s="3">
        <f t="shared" si="457"/>
        <v>0</v>
      </c>
      <c r="J3240" s="3">
        <f t="shared" si="458"/>
        <v>318.94827166799325</v>
      </c>
      <c r="K3240" s="3">
        <f>MIN(Inputs!$B$2, (Inputs!$B$8 - I3240)/Inputs!$B$9)</f>
        <v>170</v>
      </c>
      <c r="L3240" s="3">
        <f>MAX(MIN(Inputs!$B$2, I3240*Inputs!$B$10, Inputs!$B$8*Inputs!$B$4 - J3240), 0)</f>
        <v>0</v>
      </c>
      <c r="M3240" s="3">
        <f t="shared" si="453"/>
        <v>0</v>
      </c>
      <c r="N3240" s="3">
        <f t="shared" si="454"/>
        <v>0</v>
      </c>
      <c r="O3240" s="3">
        <f>IF(H3240="Reg", MIN(Inputs!$B$2, I3240*Inputs!$B$10, (Inputs!$B$8-I3240)/Inputs!$B$9), 0)</f>
        <v>0</v>
      </c>
      <c r="P3240" s="3">
        <f t="shared" si="455"/>
        <v>0</v>
      </c>
      <c r="Q3240" s="3">
        <f t="shared" si="456"/>
        <v>0</v>
      </c>
      <c r="R3240" s="3">
        <f>I3240 + M3240*Inputs!$B$9 - N3240/Inputs!$B$10</f>
        <v>0</v>
      </c>
    </row>
    <row r="3241" spans="1:18" x14ac:dyDescent="0.3">
      <c r="A3241" s="4">
        <v>46157.958333333343</v>
      </c>
      <c r="B3241" s="3">
        <v>63.985000000000007</v>
      </c>
      <c r="C3241" s="3">
        <v>0.05</v>
      </c>
      <c r="D3241" s="3">
        <f t="shared" si="450"/>
        <v>72.262500000000003</v>
      </c>
      <c r="E3241" s="3">
        <f>MAX(B3241 - D3241/Inputs!$B$5, 0)</f>
        <v>0</v>
      </c>
      <c r="F3241" s="3">
        <f>MAX(D3241*Inputs!$B$5 - B3241, 0)</f>
        <v>0</v>
      </c>
      <c r="G3241" s="3">
        <f t="shared" si="451"/>
        <v>0.05</v>
      </c>
      <c r="H3241" t="str">
        <f t="shared" si="452"/>
        <v>Reg</v>
      </c>
      <c r="I3241" s="3">
        <f t="shared" si="457"/>
        <v>0</v>
      </c>
      <c r="J3241" s="3">
        <f t="shared" si="458"/>
        <v>318.94827166799325</v>
      </c>
      <c r="K3241" s="3">
        <f>MIN(Inputs!$B$2, (Inputs!$B$8 - I3241)/Inputs!$B$9)</f>
        <v>170</v>
      </c>
      <c r="L3241" s="3">
        <f>MAX(MIN(Inputs!$B$2, I3241*Inputs!$B$10, Inputs!$B$8*Inputs!$B$4 - J3241), 0)</f>
        <v>0</v>
      </c>
      <c r="M3241" s="3">
        <f t="shared" si="453"/>
        <v>0</v>
      </c>
      <c r="N3241" s="3">
        <f t="shared" si="454"/>
        <v>0</v>
      </c>
      <c r="O3241" s="3">
        <f>IF(H3241="Reg", MIN(Inputs!$B$2, I3241*Inputs!$B$10, (Inputs!$B$8-I3241)/Inputs!$B$9), 0)</f>
        <v>0</v>
      </c>
      <c r="P3241" s="3">
        <f t="shared" si="455"/>
        <v>0</v>
      </c>
      <c r="Q3241" s="3">
        <f t="shared" si="456"/>
        <v>0</v>
      </c>
      <c r="R3241" s="3">
        <f>I3241 + M3241*Inputs!$B$9 - N3241/Inputs!$B$10</f>
        <v>0</v>
      </c>
    </row>
    <row r="3242" spans="1:18" x14ac:dyDescent="0.3">
      <c r="A3242" s="4">
        <v>46158</v>
      </c>
      <c r="B3242" s="3">
        <v>38.232500000000002</v>
      </c>
      <c r="C3242" s="3">
        <v>0.06</v>
      </c>
      <c r="D3242" s="3">
        <f t="shared" si="450"/>
        <v>42.858750000000008</v>
      </c>
      <c r="E3242" s="3">
        <f>MAX(B3242 - D3242/Inputs!$B$5, 0)</f>
        <v>0</v>
      </c>
      <c r="F3242" s="3">
        <f>MAX(D3242*Inputs!$B$5 - B3242, 0)</f>
        <v>0</v>
      </c>
      <c r="G3242" s="3">
        <f t="shared" si="451"/>
        <v>0.06</v>
      </c>
      <c r="H3242" t="str">
        <f t="shared" si="452"/>
        <v>Reg</v>
      </c>
      <c r="I3242" s="3">
        <f t="shared" si="457"/>
        <v>0</v>
      </c>
      <c r="J3242" s="3">
        <f t="shared" si="458"/>
        <v>0</v>
      </c>
      <c r="K3242" s="3">
        <f>MIN(Inputs!$B$2, (Inputs!$B$8 - I3242)/Inputs!$B$9)</f>
        <v>170</v>
      </c>
      <c r="L3242" s="3">
        <f>MAX(MIN(Inputs!$B$2, I3242*Inputs!$B$10, Inputs!$B$8*Inputs!$B$4 - J3242), 0)</f>
        <v>0</v>
      </c>
      <c r="M3242" s="3">
        <f t="shared" si="453"/>
        <v>0</v>
      </c>
      <c r="N3242" s="3">
        <f t="shared" si="454"/>
        <v>0</v>
      </c>
      <c r="O3242" s="3">
        <f>IF(H3242="Reg", MIN(Inputs!$B$2, I3242*Inputs!$B$10, (Inputs!$B$8-I3242)/Inputs!$B$9), 0)</f>
        <v>0</v>
      </c>
      <c r="P3242" s="3">
        <f t="shared" si="455"/>
        <v>0</v>
      </c>
      <c r="Q3242" s="3">
        <f t="shared" si="456"/>
        <v>0</v>
      </c>
      <c r="R3242" s="3">
        <f>I3242 + M3242*Inputs!$B$9 - N3242/Inputs!$B$10</f>
        <v>0</v>
      </c>
    </row>
    <row r="3243" spans="1:18" x14ac:dyDescent="0.3">
      <c r="A3243" s="4">
        <v>46158.041666666657</v>
      </c>
      <c r="B3243" s="3">
        <v>26.75</v>
      </c>
      <c r="C3243" s="3">
        <v>7.0000000000000007E-2</v>
      </c>
      <c r="D3243" s="3">
        <f t="shared" si="450"/>
        <v>42.858750000000008</v>
      </c>
      <c r="E3243" s="3">
        <f>MAX(B3243 - D3243/Inputs!$B$5, 0)</f>
        <v>0</v>
      </c>
      <c r="F3243" s="3">
        <f>MAX(D3243*Inputs!$B$5 - B3243, 0)</f>
        <v>10.965700000000005</v>
      </c>
      <c r="G3243" s="3">
        <f t="shared" si="451"/>
        <v>7.0000000000000007E-2</v>
      </c>
      <c r="H3243" t="str">
        <f t="shared" si="452"/>
        <v>Charge</v>
      </c>
      <c r="I3243" s="3">
        <f t="shared" si="457"/>
        <v>0</v>
      </c>
      <c r="J3243" s="3">
        <f t="shared" si="458"/>
        <v>0</v>
      </c>
      <c r="K3243" s="3">
        <f>MIN(Inputs!$B$2, (Inputs!$B$8 - I3243)/Inputs!$B$9)</f>
        <v>170</v>
      </c>
      <c r="L3243" s="3">
        <f>MAX(MIN(Inputs!$B$2, I3243*Inputs!$B$10, Inputs!$B$8*Inputs!$B$4 - J3243), 0)</f>
        <v>0</v>
      </c>
      <c r="M3243" s="3">
        <f t="shared" si="453"/>
        <v>170</v>
      </c>
      <c r="N3243" s="3">
        <f t="shared" si="454"/>
        <v>0</v>
      </c>
      <c r="O3243" s="3">
        <f>IF(H3243="Reg", MIN(Inputs!$B$2, I3243*Inputs!$B$10, (Inputs!$B$8-I3243)/Inputs!$B$9), 0)</f>
        <v>0</v>
      </c>
      <c r="P3243" s="3">
        <f t="shared" si="455"/>
        <v>-4547.5</v>
      </c>
      <c r="Q3243" s="3">
        <f t="shared" si="456"/>
        <v>0</v>
      </c>
      <c r="R3243" s="3">
        <f>I3243 + M3243*Inputs!$B$9 - N3243/Inputs!$B$10</f>
        <v>159.4741358339966</v>
      </c>
    </row>
    <row r="3244" spans="1:18" x14ac:dyDescent="0.3">
      <c r="A3244" s="4">
        <v>46158.083333333343</v>
      </c>
      <c r="B3244" s="3">
        <v>24.627500000000001</v>
      </c>
      <c r="C3244" s="3">
        <v>0.05</v>
      </c>
      <c r="D3244" s="3">
        <f t="shared" si="450"/>
        <v>42.858750000000008</v>
      </c>
      <c r="E3244" s="3">
        <f>MAX(B3244 - D3244/Inputs!$B$5, 0)</f>
        <v>0</v>
      </c>
      <c r="F3244" s="3">
        <f>MAX(D3244*Inputs!$B$5 - B3244, 0)</f>
        <v>13.088200000000004</v>
      </c>
      <c r="G3244" s="3">
        <f t="shared" si="451"/>
        <v>0.05</v>
      </c>
      <c r="H3244" t="str">
        <f t="shared" si="452"/>
        <v>Charge</v>
      </c>
      <c r="I3244" s="3">
        <f t="shared" si="457"/>
        <v>159.4741358339966</v>
      </c>
      <c r="J3244" s="3">
        <f t="shared" si="458"/>
        <v>0</v>
      </c>
      <c r="K3244" s="3">
        <f>MIN(Inputs!$B$2, (Inputs!$B$8 - I3244)/Inputs!$B$9)</f>
        <v>170</v>
      </c>
      <c r="L3244" s="3">
        <f>MAX(MIN(Inputs!$B$2, I3244*Inputs!$B$10, Inputs!$B$8*Inputs!$B$4 - J3244), 0)</f>
        <v>149.6</v>
      </c>
      <c r="M3244" s="3">
        <f t="shared" si="453"/>
        <v>170</v>
      </c>
      <c r="N3244" s="3">
        <f t="shared" si="454"/>
        <v>0</v>
      </c>
      <c r="O3244" s="3">
        <f>IF(H3244="Reg", MIN(Inputs!$B$2, I3244*Inputs!$B$10, (Inputs!$B$8-I3244)/Inputs!$B$9), 0)</f>
        <v>0</v>
      </c>
      <c r="P3244" s="3">
        <f t="shared" si="455"/>
        <v>-4186.6750000000002</v>
      </c>
      <c r="Q3244" s="3">
        <f t="shared" si="456"/>
        <v>0</v>
      </c>
      <c r="R3244" s="3">
        <f>I3244 + M3244*Inputs!$B$9 - N3244/Inputs!$B$10</f>
        <v>318.9482716679932</v>
      </c>
    </row>
    <row r="3245" spans="1:18" x14ac:dyDescent="0.3">
      <c r="A3245" s="4">
        <v>46158.125</v>
      </c>
      <c r="B3245" s="3">
        <v>23.727499999999999</v>
      </c>
      <c r="C3245" s="3">
        <v>7.0000000000000007E-2</v>
      </c>
      <c r="D3245" s="3">
        <f t="shared" si="450"/>
        <v>42.858750000000008</v>
      </c>
      <c r="E3245" s="3">
        <f>MAX(B3245 - D3245/Inputs!$B$5, 0)</f>
        <v>0</v>
      </c>
      <c r="F3245" s="3">
        <f>MAX(D3245*Inputs!$B$5 - B3245, 0)</f>
        <v>13.988200000000006</v>
      </c>
      <c r="G3245" s="3">
        <f t="shared" si="451"/>
        <v>7.0000000000000007E-2</v>
      </c>
      <c r="H3245" t="str">
        <f t="shared" si="452"/>
        <v>Charge</v>
      </c>
      <c r="I3245" s="3">
        <f t="shared" si="457"/>
        <v>318.9482716679932</v>
      </c>
      <c r="J3245" s="3">
        <f t="shared" si="458"/>
        <v>0</v>
      </c>
      <c r="K3245" s="3">
        <f>MIN(Inputs!$B$2, (Inputs!$B$8 - I3245)/Inputs!$B$9)</f>
        <v>22.44121780453775</v>
      </c>
      <c r="L3245" s="3">
        <f>MAX(MIN(Inputs!$B$2, I3245*Inputs!$B$10, Inputs!$B$8*Inputs!$B$4 - J3245), 0)</f>
        <v>170</v>
      </c>
      <c r="M3245" s="3">
        <f t="shared" si="453"/>
        <v>22.44121780453775</v>
      </c>
      <c r="N3245" s="3">
        <f t="shared" si="454"/>
        <v>0</v>
      </c>
      <c r="O3245" s="3">
        <f>IF(H3245="Reg", MIN(Inputs!$B$2, I3245*Inputs!$B$10, (Inputs!$B$8-I3245)/Inputs!$B$9), 0)</f>
        <v>0</v>
      </c>
      <c r="P3245" s="3">
        <f t="shared" si="455"/>
        <v>-532.47399545716939</v>
      </c>
      <c r="Q3245" s="3">
        <f t="shared" si="456"/>
        <v>0</v>
      </c>
      <c r="R3245" s="3">
        <f>I3245 + M3245*Inputs!$B$9 - N3245/Inputs!$B$10</f>
        <v>340</v>
      </c>
    </row>
    <row r="3246" spans="1:18" x14ac:dyDescent="0.3">
      <c r="A3246" s="4">
        <v>46158.166666666657</v>
      </c>
      <c r="B3246" s="3">
        <v>23.885000000000002</v>
      </c>
      <c r="C3246" s="3">
        <v>0.05</v>
      </c>
      <c r="D3246" s="3">
        <f t="shared" si="450"/>
        <v>42.858750000000008</v>
      </c>
      <c r="E3246" s="3">
        <f>MAX(B3246 - D3246/Inputs!$B$5, 0)</f>
        <v>0</v>
      </c>
      <c r="F3246" s="3">
        <f>MAX(D3246*Inputs!$B$5 - B3246, 0)</f>
        <v>13.830700000000004</v>
      </c>
      <c r="G3246" s="3">
        <f t="shared" si="451"/>
        <v>0.05</v>
      </c>
      <c r="H3246" t="str">
        <f t="shared" si="452"/>
        <v>Charge</v>
      </c>
      <c r="I3246" s="3">
        <f t="shared" si="457"/>
        <v>340</v>
      </c>
      <c r="J3246" s="3">
        <f t="shared" si="458"/>
        <v>0</v>
      </c>
      <c r="K3246" s="3">
        <f>MIN(Inputs!$B$2, (Inputs!$B$8 - I3246)/Inputs!$B$9)</f>
        <v>0</v>
      </c>
      <c r="L3246" s="3">
        <f>MAX(MIN(Inputs!$B$2, I3246*Inputs!$B$10, Inputs!$B$8*Inputs!$B$4 - J3246), 0)</f>
        <v>170</v>
      </c>
      <c r="M3246" s="3">
        <f t="shared" si="453"/>
        <v>0</v>
      </c>
      <c r="N3246" s="3">
        <f t="shared" si="454"/>
        <v>0</v>
      </c>
      <c r="O3246" s="3">
        <f>IF(H3246="Reg", MIN(Inputs!$B$2, I3246*Inputs!$B$10, (Inputs!$B$8-I3246)/Inputs!$B$9), 0)</f>
        <v>0</v>
      </c>
      <c r="P3246" s="3">
        <f t="shared" si="455"/>
        <v>0</v>
      </c>
      <c r="Q3246" s="3">
        <f t="shared" si="456"/>
        <v>0</v>
      </c>
      <c r="R3246" s="3">
        <f>I3246 + M3246*Inputs!$B$9 - N3246/Inputs!$B$10</f>
        <v>340</v>
      </c>
    </row>
    <row r="3247" spans="1:18" x14ac:dyDescent="0.3">
      <c r="A3247" s="4">
        <v>46158.208333333343</v>
      </c>
      <c r="B3247" s="3">
        <v>25.3825</v>
      </c>
      <c r="C3247" s="3">
        <v>0.08</v>
      </c>
      <c r="D3247" s="3">
        <f t="shared" si="450"/>
        <v>42.858750000000008</v>
      </c>
      <c r="E3247" s="3">
        <f>MAX(B3247 - D3247/Inputs!$B$5, 0)</f>
        <v>0</v>
      </c>
      <c r="F3247" s="3">
        <f>MAX(D3247*Inputs!$B$5 - B3247, 0)</f>
        <v>12.333200000000005</v>
      </c>
      <c r="G3247" s="3">
        <f t="shared" si="451"/>
        <v>0.08</v>
      </c>
      <c r="H3247" t="str">
        <f t="shared" si="452"/>
        <v>Charge</v>
      </c>
      <c r="I3247" s="3">
        <f t="shared" si="457"/>
        <v>340</v>
      </c>
      <c r="J3247" s="3">
        <f t="shared" si="458"/>
        <v>0</v>
      </c>
      <c r="K3247" s="3">
        <f>MIN(Inputs!$B$2, (Inputs!$B$8 - I3247)/Inputs!$B$9)</f>
        <v>0</v>
      </c>
      <c r="L3247" s="3">
        <f>MAX(MIN(Inputs!$B$2, I3247*Inputs!$B$10, Inputs!$B$8*Inputs!$B$4 - J3247), 0)</f>
        <v>170</v>
      </c>
      <c r="M3247" s="3">
        <f t="shared" si="453"/>
        <v>0</v>
      </c>
      <c r="N3247" s="3">
        <f t="shared" si="454"/>
        <v>0</v>
      </c>
      <c r="O3247" s="3">
        <f>IF(H3247="Reg", MIN(Inputs!$B$2, I3247*Inputs!$B$10, (Inputs!$B$8-I3247)/Inputs!$B$9), 0)</f>
        <v>0</v>
      </c>
      <c r="P3247" s="3">
        <f t="shared" si="455"/>
        <v>0</v>
      </c>
      <c r="Q3247" s="3">
        <f t="shared" si="456"/>
        <v>0</v>
      </c>
      <c r="R3247" s="3">
        <f>I3247 + M3247*Inputs!$B$9 - N3247/Inputs!$B$10</f>
        <v>340</v>
      </c>
    </row>
    <row r="3248" spans="1:18" x14ac:dyDescent="0.3">
      <c r="A3248" s="4">
        <v>46158.25</v>
      </c>
      <c r="B3248" s="3">
        <v>28.6325</v>
      </c>
      <c r="C3248" s="3">
        <v>1.4</v>
      </c>
      <c r="D3248" s="3">
        <f t="shared" si="450"/>
        <v>42.858750000000008</v>
      </c>
      <c r="E3248" s="3">
        <f>MAX(B3248 - D3248/Inputs!$B$5, 0)</f>
        <v>0</v>
      </c>
      <c r="F3248" s="3">
        <f>MAX(D3248*Inputs!$B$5 - B3248, 0)</f>
        <v>9.083200000000005</v>
      </c>
      <c r="G3248" s="3">
        <f t="shared" si="451"/>
        <v>1.4</v>
      </c>
      <c r="H3248" t="str">
        <f t="shared" si="452"/>
        <v>Charge</v>
      </c>
      <c r="I3248" s="3">
        <f t="shared" si="457"/>
        <v>340</v>
      </c>
      <c r="J3248" s="3">
        <f t="shared" si="458"/>
        <v>0</v>
      </c>
      <c r="K3248" s="3">
        <f>MIN(Inputs!$B$2, (Inputs!$B$8 - I3248)/Inputs!$B$9)</f>
        <v>0</v>
      </c>
      <c r="L3248" s="3">
        <f>MAX(MIN(Inputs!$B$2, I3248*Inputs!$B$10, Inputs!$B$8*Inputs!$B$4 - J3248), 0)</f>
        <v>170</v>
      </c>
      <c r="M3248" s="3">
        <f t="shared" si="453"/>
        <v>0</v>
      </c>
      <c r="N3248" s="3">
        <f t="shared" si="454"/>
        <v>0</v>
      </c>
      <c r="O3248" s="3">
        <f>IF(H3248="Reg", MIN(Inputs!$B$2, I3248*Inputs!$B$10, (Inputs!$B$8-I3248)/Inputs!$B$9), 0)</f>
        <v>0</v>
      </c>
      <c r="P3248" s="3">
        <f t="shared" si="455"/>
        <v>0</v>
      </c>
      <c r="Q3248" s="3">
        <f t="shared" si="456"/>
        <v>0</v>
      </c>
      <c r="R3248" s="3">
        <f>I3248 + M3248*Inputs!$B$9 - N3248/Inputs!$B$10</f>
        <v>340</v>
      </c>
    </row>
    <row r="3249" spans="1:18" x14ac:dyDescent="0.3">
      <c r="A3249" s="4">
        <v>46158.291666666657</v>
      </c>
      <c r="B3249" s="3">
        <v>39.747500000000002</v>
      </c>
      <c r="C3249" s="3">
        <v>1.17</v>
      </c>
      <c r="D3249" s="3">
        <f t="shared" si="450"/>
        <v>42.858750000000008</v>
      </c>
      <c r="E3249" s="3">
        <f>MAX(B3249 - D3249/Inputs!$B$5, 0)</f>
        <v>0</v>
      </c>
      <c r="F3249" s="3">
        <f>MAX(D3249*Inputs!$B$5 - B3249, 0)</f>
        <v>0</v>
      </c>
      <c r="G3249" s="3">
        <f t="shared" si="451"/>
        <v>1.17</v>
      </c>
      <c r="H3249" t="str">
        <f t="shared" si="452"/>
        <v>Reg</v>
      </c>
      <c r="I3249" s="3">
        <f t="shared" si="457"/>
        <v>340</v>
      </c>
      <c r="J3249" s="3">
        <f t="shared" si="458"/>
        <v>0</v>
      </c>
      <c r="K3249" s="3">
        <f>MIN(Inputs!$B$2, (Inputs!$B$8 - I3249)/Inputs!$B$9)</f>
        <v>0</v>
      </c>
      <c r="L3249" s="3">
        <f>MAX(MIN(Inputs!$B$2, I3249*Inputs!$B$10, Inputs!$B$8*Inputs!$B$4 - J3249), 0)</f>
        <v>170</v>
      </c>
      <c r="M3249" s="3">
        <f t="shared" si="453"/>
        <v>0</v>
      </c>
      <c r="N3249" s="3">
        <f t="shared" si="454"/>
        <v>0</v>
      </c>
      <c r="O3249" s="3">
        <f>IF(H3249="Reg", MIN(Inputs!$B$2, I3249*Inputs!$B$10, (Inputs!$B$8-I3249)/Inputs!$B$9), 0)</f>
        <v>0</v>
      </c>
      <c r="P3249" s="3">
        <f t="shared" si="455"/>
        <v>0</v>
      </c>
      <c r="Q3249" s="3">
        <f t="shared" si="456"/>
        <v>0</v>
      </c>
      <c r="R3249" s="3">
        <f>I3249 + M3249*Inputs!$B$9 - N3249/Inputs!$B$10</f>
        <v>340</v>
      </c>
    </row>
    <row r="3250" spans="1:18" x14ac:dyDescent="0.3">
      <c r="A3250" s="4">
        <v>46158.333333333343</v>
      </c>
      <c r="B3250" s="3">
        <v>27.2575</v>
      </c>
      <c r="C3250" s="3">
        <v>0.82</v>
      </c>
      <c r="D3250" s="3">
        <f t="shared" si="450"/>
        <v>42.858750000000008</v>
      </c>
      <c r="E3250" s="3">
        <f>MAX(B3250 - D3250/Inputs!$B$5, 0)</f>
        <v>0</v>
      </c>
      <c r="F3250" s="3">
        <f>MAX(D3250*Inputs!$B$5 - B3250, 0)</f>
        <v>10.458200000000005</v>
      </c>
      <c r="G3250" s="3">
        <f t="shared" si="451"/>
        <v>0.82</v>
      </c>
      <c r="H3250" t="str">
        <f t="shared" si="452"/>
        <v>Charge</v>
      </c>
      <c r="I3250" s="3">
        <f t="shared" si="457"/>
        <v>340</v>
      </c>
      <c r="J3250" s="3">
        <f t="shared" si="458"/>
        <v>0</v>
      </c>
      <c r="K3250" s="3">
        <f>MIN(Inputs!$B$2, (Inputs!$B$8 - I3250)/Inputs!$B$9)</f>
        <v>0</v>
      </c>
      <c r="L3250" s="3">
        <f>MAX(MIN(Inputs!$B$2, I3250*Inputs!$B$10, Inputs!$B$8*Inputs!$B$4 - J3250), 0)</f>
        <v>170</v>
      </c>
      <c r="M3250" s="3">
        <f t="shared" si="453"/>
        <v>0</v>
      </c>
      <c r="N3250" s="3">
        <f t="shared" si="454"/>
        <v>0</v>
      </c>
      <c r="O3250" s="3">
        <f>IF(H3250="Reg", MIN(Inputs!$B$2, I3250*Inputs!$B$10, (Inputs!$B$8-I3250)/Inputs!$B$9), 0)</f>
        <v>0</v>
      </c>
      <c r="P3250" s="3">
        <f t="shared" si="455"/>
        <v>0</v>
      </c>
      <c r="Q3250" s="3">
        <f t="shared" si="456"/>
        <v>0</v>
      </c>
      <c r="R3250" s="3">
        <f>I3250 + M3250*Inputs!$B$9 - N3250/Inputs!$B$10</f>
        <v>340</v>
      </c>
    </row>
    <row r="3251" spans="1:18" x14ac:dyDescent="0.3">
      <c r="A3251" s="4">
        <v>46158.375</v>
      </c>
      <c r="B3251" s="3">
        <v>20.672499999999999</v>
      </c>
      <c r="C3251" s="3">
        <v>0.76</v>
      </c>
      <c r="D3251" s="3">
        <f t="shared" si="450"/>
        <v>42.858750000000008</v>
      </c>
      <c r="E3251" s="3">
        <f>MAX(B3251 - D3251/Inputs!$B$5, 0)</f>
        <v>0</v>
      </c>
      <c r="F3251" s="3">
        <f>MAX(D3251*Inputs!$B$5 - B3251, 0)</f>
        <v>17.043200000000006</v>
      </c>
      <c r="G3251" s="3">
        <f t="shared" si="451"/>
        <v>0.76</v>
      </c>
      <c r="H3251" t="str">
        <f t="shared" si="452"/>
        <v>Charge</v>
      </c>
      <c r="I3251" s="3">
        <f t="shared" si="457"/>
        <v>340</v>
      </c>
      <c r="J3251" s="3">
        <f t="shared" si="458"/>
        <v>0</v>
      </c>
      <c r="K3251" s="3">
        <f>MIN(Inputs!$B$2, (Inputs!$B$8 - I3251)/Inputs!$B$9)</f>
        <v>0</v>
      </c>
      <c r="L3251" s="3">
        <f>MAX(MIN(Inputs!$B$2, I3251*Inputs!$B$10, Inputs!$B$8*Inputs!$B$4 - J3251), 0)</f>
        <v>170</v>
      </c>
      <c r="M3251" s="3">
        <f t="shared" si="453"/>
        <v>0</v>
      </c>
      <c r="N3251" s="3">
        <f t="shared" si="454"/>
        <v>0</v>
      </c>
      <c r="O3251" s="3">
        <f>IF(H3251="Reg", MIN(Inputs!$B$2, I3251*Inputs!$B$10, (Inputs!$B$8-I3251)/Inputs!$B$9), 0)</f>
        <v>0</v>
      </c>
      <c r="P3251" s="3">
        <f t="shared" si="455"/>
        <v>0</v>
      </c>
      <c r="Q3251" s="3">
        <f t="shared" si="456"/>
        <v>0</v>
      </c>
      <c r="R3251" s="3">
        <f>I3251 + M3251*Inputs!$B$9 - N3251/Inputs!$B$10</f>
        <v>340</v>
      </c>
    </row>
    <row r="3252" spans="1:18" x14ac:dyDescent="0.3">
      <c r="A3252" s="4">
        <v>46158.416666666657</v>
      </c>
      <c r="B3252" s="3">
        <v>19.32</v>
      </c>
      <c r="C3252" s="3">
        <v>0.72</v>
      </c>
      <c r="D3252" s="3">
        <f t="shared" si="450"/>
        <v>42.858750000000008</v>
      </c>
      <c r="E3252" s="3">
        <f>MAX(B3252 - D3252/Inputs!$B$5, 0)</f>
        <v>0</v>
      </c>
      <c r="F3252" s="3">
        <f>MAX(D3252*Inputs!$B$5 - B3252, 0)</f>
        <v>18.395700000000005</v>
      </c>
      <c r="G3252" s="3">
        <f t="shared" si="451"/>
        <v>0.72</v>
      </c>
      <c r="H3252" t="str">
        <f t="shared" si="452"/>
        <v>Charge</v>
      </c>
      <c r="I3252" s="3">
        <f t="shared" si="457"/>
        <v>340</v>
      </c>
      <c r="J3252" s="3">
        <f t="shared" si="458"/>
        <v>0</v>
      </c>
      <c r="K3252" s="3">
        <f>MIN(Inputs!$B$2, (Inputs!$B$8 - I3252)/Inputs!$B$9)</f>
        <v>0</v>
      </c>
      <c r="L3252" s="3">
        <f>MAX(MIN(Inputs!$B$2, I3252*Inputs!$B$10, Inputs!$B$8*Inputs!$B$4 - J3252), 0)</f>
        <v>170</v>
      </c>
      <c r="M3252" s="3">
        <f t="shared" si="453"/>
        <v>0</v>
      </c>
      <c r="N3252" s="3">
        <f t="shared" si="454"/>
        <v>0</v>
      </c>
      <c r="O3252" s="3">
        <f>IF(H3252="Reg", MIN(Inputs!$B$2, I3252*Inputs!$B$10, (Inputs!$B$8-I3252)/Inputs!$B$9), 0)</f>
        <v>0</v>
      </c>
      <c r="P3252" s="3">
        <f t="shared" si="455"/>
        <v>0</v>
      </c>
      <c r="Q3252" s="3">
        <f t="shared" si="456"/>
        <v>0</v>
      </c>
      <c r="R3252" s="3">
        <f>I3252 + M3252*Inputs!$B$9 - N3252/Inputs!$B$10</f>
        <v>340</v>
      </c>
    </row>
    <row r="3253" spans="1:18" x14ac:dyDescent="0.3">
      <c r="A3253" s="4">
        <v>46158.458333333343</v>
      </c>
      <c r="B3253" s="3">
        <v>19.732500000000002</v>
      </c>
      <c r="C3253" s="3">
        <v>0.87</v>
      </c>
      <c r="D3253" s="3">
        <f t="shared" si="450"/>
        <v>42.858750000000008</v>
      </c>
      <c r="E3253" s="3">
        <f>MAX(B3253 - D3253/Inputs!$B$5, 0)</f>
        <v>0</v>
      </c>
      <c r="F3253" s="3">
        <f>MAX(D3253*Inputs!$B$5 - B3253, 0)</f>
        <v>17.983200000000004</v>
      </c>
      <c r="G3253" s="3">
        <f t="shared" si="451"/>
        <v>0.87</v>
      </c>
      <c r="H3253" t="str">
        <f t="shared" si="452"/>
        <v>Charge</v>
      </c>
      <c r="I3253" s="3">
        <f t="shared" si="457"/>
        <v>340</v>
      </c>
      <c r="J3253" s="3">
        <f t="shared" si="458"/>
        <v>0</v>
      </c>
      <c r="K3253" s="3">
        <f>MIN(Inputs!$B$2, (Inputs!$B$8 - I3253)/Inputs!$B$9)</f>
        <v>0</v>
      </c>
      <c r="L3253" s="3">
        <f>MAX(MIN(Inputs!$B$2, I3253*Inputs!$B$10, Inputs!$B$8*Inputs!$B$4 - J3253), 0)</f>
        <v>170</v>
      </c>
      <c r="M3253" s="3">
        <f t="shared" si="453"/>
        <v>0</v>
      </c>
      <c r="N3253" s="3">
        <f t="shared" si="454"/>
        <v>0</v>
      </c>
      <c r="O3253" s="3">
        <f>IF(H3253="Reg", MIN(Inputs!$B$2, I3253*Inputs!$B$10, (Inputs!$B$8-I3253)/Inputs!$B$9), 0)</f>
        <v>0</v>
      </c>
      <c r="P3253" s="3">
        <f t="shared" si="455"/>
        <v>0</v>
      </c>
      <c r="Q3253" s="3">
        <f t="shared" si="456"/>
        <v>0</v>
      </c>
      <c r="R3253" s="3">
        <f>I3253 + M3253*Inputs!$B$9 - N3253/Inputs!$B$10</f>
        <v>340</v>
      </c>
    </row>
    <row r="3254" spans="1:18" x14ac:dyDescent="0.3">
      <c r="A3254" s="4">
        <v>46158.5</v>
      </c>
      <c r="B3254" s="3">
        <v>26.9175</v>
      </c>
      <c r="C3254" s="3">
        <v>1</v>
      </c>
      <c r="D3254" s="3">
        <f t="shared" si="450"/>
        <v>42.858750000000008</v>
      </c>
      <c r="E3254" s="3">
        <f>MAX(B3254 - D3254/Inputs!$B$5, 0)</f>
        <v>0</v>
      </c>
      <c r="F3254" s="3">
        <f>MAX(D3254*Inputs!$B$5 - B3254, 0)</f>
        <v>10.798200000000005</v>
      </c>
      <c r="G3254" s="3">
        <f t="shared" si="451"/>
        <v>1</v>
      </c>
      <c r="H3254" t="str">
        <f t="shared" si="452"/>
        <v>Charge</v>
      </c>
      <c r="I3254" s="3">
        <f t="shared" si="457"/>
        <v>340</v>
      </c>
      <c r="J3254" s="3">
        <f t="shared" si="458"/>
        <v>0</v>
      </c>
      <c r="K3254" s="3">
        <f>MIN(Inputs!$B$2, (Inputs!$B$8 - I3254)/Inputs!$B$9)</f>
        <v>0</v>
      </c>
      <c r="L3254" s="3">
        <f>MAX(MIN(Inputs!$B$2, I3254*Inputs!$B$10, Inputs!$B$8*Inputs!$B$4 - J3254), 0)</f>
        <v>170</v>
      </c>
      <c r="M3254" s="3">
        <f t="shared" si="453"/>
        <v>0</v>
      </c>
      <c r="N3254" s="3">
        <f t="shared" si="454"/>
        <v>0</v>
      </c>
      <c r="O3254" s="3">
        <f>IF(H3254="Reg", MIN(Inputs!$B$2, I3254*Inputs!$B$10, (Inputs!$B$8-I3254)/Inputs!$B$9), 0)</f>
        <v>0</v>
      </c>
      <c r="P3254" s="3">
        <f t="shared" si="455"/>
        <v>0</v>
      </c>
      <c r="Q3254" s="3">
        <f t="shared" si="456"/>
        <v>0</v>
      </c>
      <c r="R3254" s="3">
        <f>I3254 + M3254*Inputs!$B$9 - N3254/Inputs!$B$10</f>
        <v>340</v>
      </c>
    </row>
    <row r="3255" spans="1:18" x14ac:dyDescent="0.3">
      <c r="A3255" s="4">
        <v>46158.541666666657</v>
      </c>
      <c r="B3255" s="3">
        <v>30.022500000000001</v>
      </c>
      <c r="C3255" s="3">
        <v>1.5</v>
      </c>
      <c r="D3255" s="3">
        <f t="shared" si="450"/>
        <v>42.858750000000008</v>
      </c>
      <c r="E3255" s="3">
        <f>MAX(B3255 - D3255/Inputs!$B$5, 0)</f>
        <v>0</v>
      </c>
      <c r="F3255" s="3">
        <f>MAX(D3255*Inputs!$B$5 - B3255, 0)</f>
        <v>7.6932000000000045</v>
      </c>
      <c r="G3255" s="3">
        <f t="shared" si="451"/>
        <v>1.5</v>
      </c>
      <c r="H3255" t="str">
        <f t="shared" si="452"/>
        <v>Charge</v>
      </c>
      <c r="I3255" s="3">
        <f t="shared" si="457"/>
        <v>340</v>
      </c>
      <c r="J3255" s="3">
        <f t="shared" si="458"/>
        <v>0</v>
      </c>
      <c r="K3255" s="3">
        <f>MIN(Inputs!$B$2, (Inputs!$B$8 - I3255)/Inputs!$B$9)</f>
        <v>0</v>
      </c>
      <c r="L3255" s="3">
        <f>MAX(MIN(Inputs!$B$2, I3255*Inputs!$B$10, Inputs!$B$8*Inputs!$B$4 - J3255), 0)</f>
        <v>170</v>
      </c>
      <c r="M3255" s="3">
        <f t="shared" si="453"/>
        <v>0</v>
      </c>
      <c r="N3255" s="3">
        <f t="shared" si="454"/>
        <v>0</v>
      </c>
      <c r="O3255" s="3">
        <f>IF(H3255="Reg", MIN(Inputs!$B$2, I3255*Inputs!$B$10, (Inputs!$B$8-I3255)/Inputs!$B$9), 0)</f>
        <v>0</v>
      </c>
      <c r="P3255" s="3">
        <f t="shared" si="455"/>
        <v>0</v>
      </c>
      <c r="Q3255" s="3">
        <f t="shared" si="456"/>
        <v>0</v>
      </c>
      <c r="R3255" s="3">
        <f>I3255 + M3255*Inputs!$B$9 - N3255/Inputs!$B$10</f>
        <v>340</v>
      </c>
    </row>
    <row r="3256" spans="1:18" x14ac:dyDescent="0.3">
      <c r="A3256" s="4">
        <v>46158.583333333343</v>
      </c>
      <c r="B3256" s="3">
        <v>21.887500000000003</v>
      </c>
      <c r="C3256" s="3">
        <v>4.99</v>
      </c>
      <c r="D3256" s="3">
        <f t="shared" si="450"/>
        <v>42.858750000000008</v>
      </c>
      <c r="E3256" s="3">
        <f>MAX(B3256 - D3256/Inputs!$B$5, 0)</f>
        <v>0</v>
      </c>
      <c r="F3256" s="3">
        <f>MAX(D3256*Inputs!$B$5 - B3256, 0)</f>
        <v>15.828200000000002</v>
      </c>
      <c r="G3256" s="3">
        <f t="shared" si="451"/>
        <v>4.99</v>
      </c>
      <c r="H3256" t="str">
        <f t="shared" si="452"/>
        <v>Charge</v>
      </c>
      <c r="I3256" s="3">
        <f t="shared" si="457"/>
        <v>340</v>
      </c>
      <c r="J3256" s="3">
        <f t="shared" si="458"/>
        <v>0</v>
      </c>
      <c r="K3256" s="3">
        <f>MIN(Inputs!$B$2, (Inputs!$B$8 - I3256)/Inputs!$B$9)</f>
        <v>0</v>
      </c>
      <c r="L3256" s="3">
        <f>MAX(MIN(Inputs!$B$2, I3256*Inputs!$B$10, Inputs!$B$8*Inputs!$B$4 - J3256), 0)</f>
        <v>170</v>
      </c>
      <c r="M3256" s="3">
        <f t="shared" si="453"/>
        <v>0</v>
      </c>
      <c r="N3256" s="3">
        <f t="shared" si="454"/>
        <v>0</v>
      </c>
      <c r="O3256" s="3">
        <f>IF(H3256="Reg", MIN(Inputs!$B$2, I3256*Inputs!$B$10, (Inputs!$B$8-I3256)/Inputs!$B$9), 0)</f>
        <v>0</v>
      </c>
      <c r="P3256" s="3">
        <f t="shared" si="455"/>
        <v>0</v>
      </c>
      <c r="Q3256" s="3">
        <f t="shared" si="456"/>
        <v>0</v>
      </c>
      <c r="R3256" s="3">
        <f>I3256 + M3256*Inputs!$B$9 - N3256/Inputs!$B$10</f>
        <v>340</v>
      </c>
    </row>
    <row r="3257" spans="1:18" x14ac:dyDescent="0.3">
      <c r="A3257" s="4">
        <v>46158.625</v>
      </c>
      <c r="B3257" s="3">
        <v>20.784999999999997</v>
      </c>
      <c r="C3257" s="3">
        <v>9.59</v>
      </c>
      <c r="D3257" s="3">
        <f t="shared" si="450"/>
        <v>42.858750000000008</v>
      </c>
      <c r="E3257" s="3">
        <f>MAX(B3257 - D3257/Inputs!$B$5, 0)</f>
        <v>0</v>
      </c>
      <c r="F3257" s="3">
        <f>MAX(D3257*Inputs!$B$5 - B3257, 0)</f>
        <v>16.930700000000009</v>
      </c>
      <c r="G3257" s="3">
        <f t="shared" si="451"/>
        <v>9.59</v>
      </c>
      <c r="H3257" t="str">
        <f t="shared" si="452"/>
        <v>Charge</v>
      </c>
      <c r="I3257" s="3">
        <f t="shared" si="457"/>
        <v>340</v>
      </c>
      <c r="J3257" s="3">
        <f t="shared" si="458"/>
        <v>0</v>
      </c>
      <c r="K3257" s="3">
        <f>MIN(Inputs!$B$2, (Inputs!$B$8 - I3257)/Inputs!$B$9)</f>
        <v>0</v>
      </c>
      <c r="L3257" s="3">
        <f>MAX(MIN(Inputs!$B$2, I3257*Inputs!$B$10, Inputs!$B$8*Inputs!$B$4 - J3257), 0)</f>
        <v>170</v>
      </c>
      <c r="M3257" s="3">
        <f t="shared" si="453"/>
        <v>0</v>
      </c>
      <c r="N3257" s="3">
        <f t="shared" si="454"/>
        <v>0</v>
      </c>
      <c r="O3257" s="3">
        <f>IF(H3257="Reg", MIN(Inputs!$B$2, I3257*Inputs!$B$10, (Inputs!$B$8-I3257)/Inputs!$B$9), 0)</f>
        <v>0</v>
      </c>
      <c r="P3257" s="3">
        <f t="shared" si="455"/>
        <v>0</v>
      </c>
      <c r="Q3257" s="3">
        <f t="shared" si="456"/>
        <v>0</v>
      </c>
      <c r="R3257" s="3">
        <f>I3257 + M3257*Inputs!$B$9 - N3257/Inputs!$B$10</f>
        <v>340</v>
      </c>
    </row>
    <row r="3258" spans="1:18" x14ac:dyDescent="0.3">
      <c r="A3258" s="4">
        <v>46158.666666666657</v>
      </c>
      <c r="B3258" s="3">
        <v>24.384999999999998</v>
      </c>
      <c r="C3258" s="3">
        <v>10.49</v>
      </c>
      <c r="D3258" s="3">
        <f t="shared" si="450"/>
        <v>42.858750000000008</v>
      </c>
      <c r="E3258" s="3">
        <f>MAX(B3258 - D3258/Inputs!$B$5, 0)</f>
        <v>0</v>
      </c>
      <c r="F3258" s="3">
        <f>MAX(D3258*Inputs!$B$5 - B3258, 0)</f>
        <v>13.330700000000007</v>
      </c>
      <c r="G3258" s="3">
        <f t="shared" si="451"/>
        <v>10.49</v>
      </c>
      <c r="H3258" t="str">
        <f t="shared" si="452"/>
        <v>Charge</v>
      </c>
      <c r="I3258" s="3">
        <f t="shared" si="457"/>
        <v>340</v>
      </c>
      <c r="J3258" s="3">
        <f t="shared" si="458"/>
        <v>0</v>
      </c>
      <c r="K3258" s="3">
        <f>MIN(Inputs!$B$2, (Inputs!$B$8 - I3258)/Inputs!$B$9)</f>
        <v>0</v>
      </c>
      <c r="L3258" s="3">
        <f>MAX(MIN(Inputs!$B$2, I3258*Inputs!$B$10, Inputs!$B$8*Inputs!$B$4 - J3258), 0)</f>
        <v>170</v>
      </c>
      <c r="M3258" s="3">
        <f t="shared" si="453"/>
        <v>0</v>
      </c>
      <c r="N3258" s="3">
        <f t="shared" si="454"/>
        <v>0</v>
      </c>
      <c r="O3258" s="3">
        <f>IF(H3258="Reg", MIN(Inputs!$B$2, I3258*Inputs!$B$10, (Inputs!$B$8-I3258)/Inputs!$B$9), 0)</f>
        <v>0</v>
      </c>
      <c r="P3258" s="3">
        <f t="shared" si="455"/>
        <v>0</v>
      </c>
      <c r="Q3258" s="3">
        <f t="shared" si="456"/>
        <v>0</v>
      </c>
      <c r="R3258" s="3">
        <f>I3258 + M3258*Inputs!$B$9 - N3258/Inputs!$B$10</f>
        <v>340</v>
      </c>
    </row>
    <row r="3259" spans="1:18" x14ac:dyDescent="0.3">
      <c r="A3259" s="4">
        <v>46158.708333333343</v>
      </c>
      <c r="B3259" s="3">
        <v>23.997500000000002</v>
      </c>
      <c r="C3259" s="3">
        <v>2</v>
      </c>
      <c r="D3259" s="3">
        <f t="shared" si="450"/>
        <v>42.858750000000008</v>
      </c>
      <c r="E3259" s="3">
        <f>MAX(B3259 - D3259/Inputs!$B$5, 0)</f>
        <v>0</v>
      </c>
      <c r="F3259" s="3">
        <f>MAX(D3259*Inputs!$B$5 - B3259, 0)</f>
        <v>13.718200000000003</v>
      </c>
      <c r="G3259" s="3">
        <f t="shared" si="451"/>
        <v>2</v>
      </c>
      <c r="H3259" t="str">
        <f t="shared" si="452"/>
        <v>Charge</v>
      </c>
      <c r="I3259" s="3">
        <f t="shared" si="457"/>
        <v>340</v>
      </c>
      <c r="J3259" s="3">
        <f t="shared" si="458"/>
        <v>0</v>
      </c>
      <c r="K3259" s="3">
        <f>MIN(Inputs!$B$2, (Inputs!$B$8 - I3259)/Inputs!$B$9)</f>
        <v>0</v>
      </c>
      <c r="L3259" s="3">
        <f>MAX(MIN(Inputs!$B$2, I3259*Inputs!$B$10, Inputs!$B$8*Inputs!$B$4 - J3259), 0)</f>
        <v>170</v>
      </c>
      <c r="M3259" s="3">
        <f t="shared" si="453"/>
        <v>0</v>
      </c>
      <c r="N3259" s="3">
        <f t="shared" si="454"/>
        <v>0</v>
      </c>
      <c r="O3259" s="3">
        <f>IF(H3259="Reg", MIN(Inputs!$B$2, I3259*Inputs!$B$10, (Inputs!$B$8-I3259)/Inputs!$B$9), 0)</f>
        <v>0</v>
      </c>
      <c r="P3259" s="3">
        <f t="shared" si="455"/>
        <v>0</v>
      </c>
      <c r="Q3259" s="3">
        <f t="shared" si="456"/>
        <v>0</v>
      </c>
      <c r="R3259" s="3">
        <f>I3259 + M3259*Inputs!$B$9 - N3259/Inputs!$B$10</f>
        <v>340</v>
      </c>
    </row>
    <row r="3260" spans="1:18" x14ac:dyDescent="0.3">
      <c r="A3260" s="4">
        <v>46158.75</v>
      </c>
      <c r="B3260" s="3">
        <v>25.369999999999997</v>
      </c>
      <c r="C3260" s="3">
        <v>32.950000000000003</v>
      </c>
      <c r="D3260" s="3">
        <f t="shared" si="450"/>
        <v>42.858750000000008</v>
      </c>
      <c r="E3260" s="3">
        <f>MAX(B3260 - D3260/Inputs!$B$5, 0)</f>
        <v>0</v>
      </c>
      <c r="F3260" s="3">
        <f>MAX(D3260*Inputs!$B$5 - B3260, 0)</f>
        <v>12.345700000000008</v>
      </c>
      <c r="G3260" s="3">
        <f t="shared" si="451"/>
        <v>32.950000000000003</v>
      </c>
      <c r="H3260" t="str">
        <f t="shared" si="452"/>
        <v>Reg</v>
      </c>
      <c r="I3260" s="3">
        <f t="shared" si="457"/>
        <v>340</v>
      </c>
      <c r="J3260" s="3">
        <f t="shared" si="458"/>
        <v>0</v>
      </c>
      <c r="K3260" s="3">
        <f>MIN(Inputs!$B$2, (Inputs!$B$8 - I3260)/Inputs!$B$9)</f>
        <v>0</v>
      </c>
      <c r="L3260" s="3">
        <f>MAX(MIN(Inputs!$B$2, I3260*Inputs!$B$10, Inputs!$B$8*Inputs!$B$4 - J3260), 0)</f>
        <v>170</v>
      </c>
      <c r="M3260" s="3">
        <f t="shared" si="453"/>
        <v>0</v>
      </c>
      <c r="N3260" s="3">
        <f t="shared" si="454"/>
        <v>0</v>
      </c>
      <c r="O3260" s="3">
        <f>IF(H3260="Reg", MIN(Inputs!$B$2, I3260*Inputs!$B$10, (Inputs!$B$8-I3260)/Inputs!$B$9), 0)</f>
        <v>0</v>
      </c>
      <c r="P3260" s="3">
        <f t="shared" si="455"/>
        <v>0</v>
      </c>
      <c r="Q3260" s="3">
        <f t="shared" si="456"/>
        <v>0</v>
      </c>
      <c r="R3260" s="3">
        <f>I3260 + M3260*Inputs!$B$9 - N3260/Inputs!$B$10</f>
        <v>340</v>
      </c>
    </row>
    <row r="3261" spans="1:18" x14ac:dyDescent="0.3">
      <c r="A3261" s="4">
        <v>46158.791666666657</v>
      </c>
      <c r="B3261" s="3">
        <v>150.14000000000001</v>
      </c>
      <c r="C3261" s="3">
        <v>67.180000000000007</v>
      </c>
      <c r="D3261" s="3">
        <f t="shared" si="450"/>
        <v>42.858750000000008</v>
      </c>
      <c r="E3261" s="3">
        <f>MAX(B3261 - D3261/Inputs!$B$5, 0)</f>
        <v>101.43687500000001</v>
      </c>
      <c r="F3261" s="3">
        <f>MAX(D3261*Inputs!$B$5 - B3261, 0)</f>
        <v>0</v>
      </c>
      <c r="G3261" s="3">
        <f t="shared" si="451"/>
        <v>67.180000000000007</v>
      </c>
      <c r="H3261" t="str">
        <f t="shared" si="452"/>
        <v>Discharge</v>
      </c>
      <c r="I3261" s="3">
        <f t="shared" si="457"/>
        <v>340</v>
      </c>
      <c r="J3261" s="3">
        <f t="shared" si="458"/>
        <v>0</v>
      </c>
      <c r="K3261" s="3">
        <f>MIN(Inputs!$B$2, (Inputs!$B$8 - I3261)/Inputs!$B$9)</f>
        <v>0</v>
      </c>
      <c r="L3261" s="3">
        <f>MAX(MIN(Inputs!$B$2, I3261*Inputs!$B$10, Inputs!$B$8*Inputs!$B$4 - J3261), 0)</f>
        <v>170</v>
      </c>
      <c r="M3261" s="3">
        <f t="shared" si="453"/>
        <v>0</v>
      </c>
      <c r="N3261" s="3">
        <f t="shared" si="454"/>
        <v>170</v>
      </c>
      <c r="O3261" s="3">
        <f>IF(H3261="Reg", MIN(Inputs!$B$2, I3261*Inputs!$B$10, (Inputs!$B$8-I3261)/Inputs!$B$9), 0)</f>
        <v>0</v>
      </c>
      <c r="P3261" s="3">
        <f t="shared" si="455"/>
        <v>25523.800000000003</v>
      </c>
      <c r="Q3261" s="3">
        <f t="shared" si="456"/>
        <v>0</v>
      </c>
      <c r="R3261" s="3">
        <f>I3261 + M3261*Inputs!$B$9 - N3261/Inputs!$B$10</f>
        <v>158.77939109773115</v>
      </c>
    </row>
    <row r="3262" spans="1:18" x14ac:dyDescent="0.3">
      <c r="A3262" s="4">
        <v>46158.833333333343</v>
      </c>
      <c r="B3262" s="3">
        <v>89.56</v>
      </c>
      <c r="C3262" s="3">
        <v>81.7</v>
      </c>
      <c r="D3262" s="3">
        <f t="shared" si="450"/>
        <v>42.858750000000008</v>
      </c>
      <c r="E3262" s="3">
        <f>MAX(B3262 - D3262/Inputs!$B$5, 0)</f>
        <v>40.856874999999995</v>
      </c>
      <c r="F3262" s="3">
        <f>MAX(D3262*Inputs!$B$5 - B3262, 0)</f>
        <v>0</v>
      </c>
      <c r="G3262" s="3">
        <f t="shared" si="451"/>
        <v>81.7</v>
      </c>
      <c r="H3262" t="str">
        <f t="shared" si="452"/>
        <v>Reg</v>
      </c>
      <c r="I3262" s="3">
        <f t="shared" si="457"/>
        <v>158.77939109773115</v>
      </c>
      <c r="J3262" s="3">
        <f t="shared" si="458"/>
        <v>170</v>
      </c>
      <c r="K3262" s="3">
        <f>MIN(Inputs!$B$2, (Inputs!$B$8 - I3262)/Inputs!$B$9)</f>
        <v>170</v>
      </c>
      <c r="L3262" s="3">
        <f>MAX(MIN(Inputs!$B$2, I3262*Inputs!$B$10, Inputs!$B$8*Inputs!$B$4 - J3262), 0)</f>
        <v>148.94827166799323</v>
      </c>
      <c r="M3262" s="3">
        <f t="shared" si="453"/>
        <v>0</v>
      </c>
      <c r="N3262" s="3">
        <f t="shared" si="454"/>
        <v>0</v>
      </c>
      <c r="O3262" s="3">
        <f>IF(H3262="Reg", MIN(Inputs!$B$2, I3262*Inputs!$B$10, (Inputs!$B$8-I3262)/Inputs!$B$9), 0)</f>
        <v>148.94827166799323</v>
      </c>
      <c r="P3262" s="3">
        <f t="shared" si="455"/>
        <v>0</v>
      </c>
      <c r="Q3262" s="3">
        <f t="shared" si="456"/>
        <v>12169.073795275048</v>
      </c>
      <c r="R3262" s="3">
        <f>I3262 + M3262*Inputs!$B$9 - N3262/Inputs!$B$10</f>
        <v>158.77939109773115</v>
      </c>
    </row>
    <row r="3263" spans="1:18" x14ac:dyDescent="0.3">
      <c r="A3263" s="4">
        <v>46158.875</v>
      </c>
      <c r="B3263" s="3">
        <v>100.9675</v>
      </c>
      <c r="C3263" s="3">
        <v>18.91</v>
      </c>
      <c r="D3263" s="3">
        <f t="shared" si="450"/>
        <v>42.858750000000008</v>
      </c>
      <c r="E3263" s="3">
        <f>MAX(B3263 - D3263/Inputs!$B$5, 0)</f>
        <v>52.264374999999994</v>
      </c>
      <c r="F3263" s="3">
        <f>MAX(D3263*Inputs!$B$5 - B3263, 0)</f>
        <v>0</v>
      </c>
      <c r="G3263" s="3">
        <f t="shared" si="451"/>
        <v>18.91</v>
      </c>
      <c r="H3263" t="str">
        <f t="shared" si="452"/>
        <v>Discharge</v>
      </c>
      <c r="I3263" s="3">
        <f t="shared" si="457"/>
        <v>158.77939109773115</v>
      </c>
      <c r="J3263" s="3">
        <f t="shared" si="458"/>
        <v>170</v>
      </c>
      <c r="K3263" s="3">
        <f>MIN(Inputs!$B$2, (Inputs!$B$8 - I3263)/Inputs!$B$9)</f>
        <v>170</v>
      </c>
      <c r="L3263" s="3">
        <f>MAX(MIN(Inputs!$B$2, I3263*Inputs!$B$10, Inputs!$B$8*Inputs!$B$4 - J3263), 0)</f>
        <v>148.94827166799323</v>
      </c>
      <c r="M3263" s="3">
        <f t="shared" si="453"/>
        <v>0</v>
      </c>
      <c r="N3263" s="3">
        <f t="shared" si="454"/>
        <v>148.94827166799323</v>
      </c>
      <c r="O3263" s="3">
        <f>IF(H3263="Reg", MIN(Inputs!$B$2, I3263*Inputs!$B$10, (Inputs!$B$8-I3263)/Inputs!$B$9), 0)</f>
        <v>0</v>
      </c>
      <c r="P3263" s="3">
        <f t="shared" si="455"/>
        <v>15038.934619638107</v>
      </c>
      <c r="Q3263" s="3">
        <f t="shared" si="456"/>
        <v>0</v>
      </c>
      <c r="R3263" s="3">
        <f>I3263 + M3263*Inputs!$B$9 - N3263/Inputs!$B$10</f>
        <v>0</v>
      </c>
    </row>
    <row r="3264" spans="1:18" x14ac:dyDescent="0.3">
      <c r="A3264" s="4">
        <v>46158.916666666657</v>
      </c>
      <c r="B3264" s="3">
        <v>122.48000000000002</v>
      </c>
      <c r="C3264" s="3">
        <v>8.69</v>
      </c>
      <c r="D3264" s="3">
        <f t="shared" si="450"/>
        <v>42.858750000000008</v>
      </c>
      <c r="E3264" s="3">
        <f>MAX(B3264 - D3264/Inputs!$B$5, 0)</f>
        <v>73.776875000000018</v>
      </c>
      <c r="F3264" s="3">
        <f>MAX(D3264*Inputs!$B$5 - B3264, 0)</f>
        <v>0</v>
      </c>
      <c r="G3264" s="3">
        <f t="shared" si="451"/>
        <v>8.69</v>
      </c>
      <c r="H3264" t="str">
        <f t="shared" si="452"/>
        <v>Discharge</v>
      </c>
      <c r="I3264" s="3">
        <f t="shared" si="457"/>
        <v>0</v>
      </c>
      <c r="J3264" s="3">
        <f t="shared" si="458"/>
        <v>318.94827166799325</v>
      </c>
      <c r="K3264" s="3">
        <f>MIN(Inputs!$B$2, (Inputs!$B$8 - I3264)/Inputs!$B$9)</f>
        <v>170</v>
      </c>
      <c r="L3264" s="3">
        <f>MAX(MIN(Inputs!$B$2, I3264*Inputs!$B$10, Inputs!$B$8*Inputs!$B$4 - J3264), 0)</f>
        <v>0</v>
      </c>
      <c r="M3264" s="3">
        <f t="shared" si="453"/>
        <v>0</v>
      </c>
      <c r="N3264" s="3">
        <f t="shared" si="454"/>
        <v>0</v>
      </c>
      <c r="O3264" s="3">
        <f>IF(H3264="Reg", MIN(Inputs!$B$2, I3264*Inputs!$B$10, (Inputs!$B$8-I3264)/Inputs!$B$9), 0)</f>
        <v>0</v>
      </c>
      <c r="P3264" s="3">
        <f t="shared" si="455"/>
        <v>0</v>
      </c>
      <c r="Q3264" s="3">
        <f t="shared" si="456"/>
        <v>0</v>
      </c>
      <c r="R3264" s="3">
        <f>I3264 + M3264*Inputs!$B$9 - N3264/Inputs!$B$10</f>
        <v>0</v>
      </c>
    </row>
    <row r="3265" spans="1:18" x14ac:dyDescent="0.3">
      <c r="A3265" s="4">
        <v>46158.958333333343</v>
      </c>
      <c r="B3265" s="3">
        <v>74.13</v>
      </c>
      <c r="C3265" s="3">
        <v>0.05</v>
      </c>
      <c r="D3265" s="3">
        <f t="shared" si="450"/>
        <v>42.858750000000008</v>
      </c>
      <c r="E3265" s="3">
        <f>MAX(B3265 - D3265/Inputs!$B$5, 0)</f>
        <v>25.426874999999988</v>
      </c>
      <c r="F3265" s="3">
        <f>MAX(D3265*Inputs!$B$5 - B3265, 0)</f>
        <v>0</v>
      </c>
      <c r="G3265" s="3">
        <f t="shared" si="451"/>
        <v>0.05</v>
      </c>
      <c r="H3265" t="str">
        <f t="shared" si="452"/>
        <v>Discharge</v>
      </c>
      <c r="I3265" s="3">
        <f t="shared" si="457"/>
        <v>0</v>
      </c>
      <c r="J3265" s="3">
        <f t="shared" si="458"/>
        <v>318.94827166799325</v>
      </c>
      <c r="K3265" s="3">
        <f>MIN(Inputs!$B$2, (Inputs!$B$8 - I3265)/Inputs!$B$9)</f>
        <v>170</v>
      </c>
      <c r="L3265" s="3">
        <f>MAX(MIN(Inputs!$B$2, I3265*Inputs!$B$10, Inputs!$B$8*Inputs!$B$4 - J3265), 0)</f>
        <v>0</v>
      </c>
      <c r="M3265" s="3">
        <f t="shared" si="453"/>
        <v>0</v>
      </c>
      <c r="N3265" s="3">
        <f t="shared" si="454"/>
        <v>0</v>
      </c>
      <c r="O3265" s="3">
        <f>IF(H3265="Reg", MIN(Inputs!$B$2, I3265*Inputs!$B$10, (Inputs!$B$8-I3265)/Inputs!$B$9), 0)</f>
        <v>0</v>
      </c>
      <c r="P3265" s="3">
        <f t="shared" si="455"/>
        <v>0</v>
      </c>
      <c r="Q3265" s="3">
        <f t="shared" si="456"/>
        <v>0</v>
      </c>
      <c r="R3265" s="3">
        <f>I3265 + M3265*Inputs!$B$9 - N3265/Inputs!$B$10</f>
        <v>0</v>
      </c>
    </row>
    <row r="3266" spans="1:18" x14ac:dyDescent="0.3">
      <c r="A3266" s="4">
        <v>46159</v>
      </c>
      <c r="B3266" s="3">
        <v>40.129999999999995</v>
      </c>
      <c r="C3266" s="3">
        <v>0.06</v>
      </c>
      <c r="D3266" s="3">
        <f t="shared" ref="D3266:D3329" si="459">AVERAGEIFS(B:B, A:A, "&gt;="&amp;INT(A3266), A:A, "&lt;"&amp;INT(A3266)+1)</f>
        <v>31.533958333333342</v>
      </c>
      <c r="E3266" s="3">
        <f>MAX(B3266 - D3266/Inputs!$B$5, 0)</f>
        <v>4.295956439393926</v>
      </c>
      <c r="F3266" s="3">
        <f>MAX(D3266*Inputs!$B$5 - B3266, 0)</f>
        <v>0</v>
      </c>
      <c r="G3266" s="3">
        <f t="shared" ref="G3266:G3329" si="460">C3266</f>
        <v>0.06</v>
      </c>
      <c r="H3266" t="str">
        <f t="shared" ref="H3266:H3329" si="461">IF(MAX(E3266, F3266, G3266)&lt;=0, "Idle", IF(AND(G3266&gt;=E3266, G3266&gt;=F3266), "Reg", IF(E3266&gt;=F3266, "Discharge", "Charge")))</f>
        <v>Discharge</v>
      </c>
      <c r="I3266" s="3">
        <f t="shared" si="457"/>
        <v>0</v>
      </c>
      <c r="J3266" s="3">
        <f t="shared" si="458"/>
        <v>0</v>
      </c>
      <c r="K3266" s="3">
        <f>MIN(Inputs!$B$2, (Inputs!$B$8 - I3266)/Inputs!$B$9)</f>
        <v>170</v>
      </c>
      <c r="L3266" s="3">
        <f>MAX(MIN(Inputs!$B$2, I3266*Inputs!$B$10, Inputs!$B$8*Inputs!$B$4 - J3266), 0)</f>
        <v>0</v>
      </c>
      <c r="M3266" s="3">
        <f t="shared" ref="M3266:M3329" si="462">IF(H3266="Charge", K3266, 0)</f>
        <v>0</v>
      </c>
      <c r="N3266" s="3">
        <f t="shared" ref="N3266:N3329" si="463">IF(H3266="Discharge", L3266, 0)</f>
        <v>0</v>
      </c>
      <c r="O3266" s="3">
        <f>IF(H3266="Reg", MIN(Inputs!$B$2, I3266*Inputs!$B$10, (Inputs!$B$8-I3266)/Inputs!$B$9), 0)</f>
        <v>0</v>
      </c>
      <c r="P3266" s="3">
        <f t="shared" ref="P3266:P3329" si="464">(N3266 - M3266) * B3266</f>
        <v>0</v>
      </c>
      <c r="Q3266" s="3">
        <f t="shared" ref="Q3266:Q3329" si="465">O3266 * C3266</f>
        <v>0</v>
      </c>
      <c r="R3266" s="3">
        <f>I3266 + M3266*Inputs!$B$9 - N3266/Inputs!$B$10</f>
        <v>0</v>
      </c>
    </row>
    <row r="3267" spans="1:18" x14ac:dyDescent="0.3">
      <c r="A3267" s="4">
        <v>46159.041666666657</v>
      </c>
      <c r="B3267" s="3">
        <v>32.127499999999998</v>
      </c>
      <c r="C3267" s="3">
        <v>7.0000000000000007E-2</v>
      </c>
      <c r="D3267" s="3">
        <f t="shared" si="459"/>
        <v>31.533958333333342</v>
      </c>
      <c r="E3267" s="3">
        <f>MAX(B3267 - D3267/Inputs!$B$5, 0)</f>
        <v>0</v>
      </c>
      <c r="F3267" s="3">
        <f>MAX(D3267*Inputs!$B$5 - B3267, 0)</f>
        <v>0</v>
      </c>
      <c r="G3267" s="3">
        <f t="shared" si="460"/>
        <v>7.0000000000000007E-2</v>
      </c>
      <c r="H3267" t="str">
        <f t="shared" si="461"/>
        <v>Reg</v>
      </c>
      <c r="I3267" s="3">
        <f t="shared" ref="I3267:I3330" si="466">R3266</f>
        <v>0</v>
      </c>
      <c r="J3267" s="3">
        <f t="shared" ref="J3267:J3330" si="467">IF(INT(A3267)=INT(A3266), J3266 + N3266, 0)</f>
        <v>0</v>
      </c>
      <c r="K3267" s="3">
        <f>MIN(Inputs!$B$2, (Inputs!$B$8 - I3267)/Inputs!$B$9)</f>
        <v>170</v>
      </c>
      <c r="L3267" s="3">
        <f>MAX(MIN(Inputs!$B$2, I3267*Inputs!$B$10, Inputs!$B$8*Inputs!$B$4 - J3267), 0)</f>
        <v>0</v>
      </c>
      <c r="M3267" s="3">
        <f t="shared" si="462"/>
        <v>0</v>
      </c>
      <c r="N3267" s="3">
        <f t="shared" si="463"/>
        <v>0</v>
      </c>
      <c r="O3267" s="3">
        <f>IF(H3267="Reg", MIN(Inputs!$B$2, I3267*Inputs!$B$10, (Inputs!$B$8-I3267)/Inputs!$B$9), 0)</f>
        <v>0</v>
      </c>
      <c r="P3267" s="3">
        <f t="shared" si="464"/>
        <v>0</v>
      </c>
      <c r="Q3267" s="3">
        <f t="shared" si="465"/>
        <v>0</v>
      </c>
      <c r="R3267" s="3">
        <f>I3267 + M3267*Inputs!$B$9 - N3267/Inputs!$B$10</f>
        <v>0</v>
      </c>
    </row>
    <row r="3268" spans="1:18" x14ac:dyDescent="0.3">
      <c r="A3268" s="4">
        <v>46159.083333333343</v>
      </c>
      <c r="B3268" s="3">
        <v>26.78</v>
      </c>
      <c r="C3268" s="3">
        <v>0.06</v>
      </c>
      <c r="D3268" s="3">
        <f t="shared" si="459"/>
        <v>31.533958333333342</v>
      </c>
      <c r="E3268" s="3">
        <f>MAX(B3268 - D3268/Inputs!$B$5, 0)</f>
        <v>0</v>
      </c>
      <c r="F3268" s="3">
        <f>MAX(D3268*Inputs!$B$5 - B3268, 0)</f>
        <v>0.96988333333333898</v>
      </c>
      <c r="G3268" s="3">
        <f t="shared" si="460"/>
        <v>0.06</v>
      </c>
      <c r="H3268" t="str">
        <f t="shared" si="461"/>
        <v>Charge</v>
      </c>
      <c r="I3268" s="3">
        <f t="shared" si="466"/>
        <v>0</v>
      </c>
      <c r="J3268" s="3">
        <f t="shared" si="467"/>
        <v>0</v>
      </c>
      <c r="K3268" s="3">
        <f>MIN(Inputs!$B$2, (Inputs!$B$8 - I3268)/Inputs!$B$9)</f>
        <v>170</v>
      </c>
      <c r="L3268" s="3">
        <f>MAX(MIN(Inputs!$B$2, I3268*Inputs!$B$10, Inputs!$B$8*Inputs!$B$4 - J3268), 0)</f>
        <v>0</v>
      </c>
      <c r="M3268" s="3">
        <f t="shared" si="462"/>
        <v>170</v>
      </c>
      <c r="N3268" s="3">
        <f t="shared" si="463"/>
        <v>0</v>
      </c>
      <c r="O3268" s="3">
        <f>IF(H3268="Reg", MIN(Inputs!$B$2, I3268*Inputs!$B$10, (Inputs!$B$8-I3268)/Inputs!$B$9), 0)</f>
        <v>0</v>
      </c>
      <c r="P3268" s="3">
        <f t="shared" si="464"/>
        <v>-4552.6000000000004</v>
      </c>
      <c r="Q3268" s="3">
        <f t="shared" si="465"/>
        <v>0</v>
      </c>
      <c r="R3268" s="3">
        <f>I3268 + M3268*Inputs!$B$9 - N3268/Inputs!$B$10</f>
        <v>159.4741358339966</v>
      </c>
    </row>
    <row r="3269" spans="1:18" x14ac:dyDescent="0.3">
      <c r="A3269" s="4">
        <v>46159.125</v>
      </c>
      <c r="B3269" s="3">
        <v>25.255000000000003</v>
      </c>
      <c r="C3269" s="3">
        <v>7.0000000000000007E-2</v>
      </c>
      <c r="D3269" s="3">
        <f t="shared" si="459"/>
        <v>31.533958333333342</v>
      </c>
      <c r="E3269" s="3">
        <f>MAX(B3269 - D3269/Inputs!$B$5, 0)</f>
        <v>0</v>
      </c>
      <c r="F3269" s="3">
        <f>MAX(D3269*Inputs!$B$5 - B3269, 0)</f>
        <v>2.4948833333333376</v>
      </c>
      <c r="G3269" s="3">
        <f t="shared" si="460"/>
        <v>7.0000000000000007E-2</v>
      </c>
      <c r="H3269" t="str">
        <f t="shared" si="461"/>
        <v>Charge</v>
      </c>
      <c r="I3269" s="3">
        <f t="shared" si="466"/>
        <v>159.4741358339966</v>
      </c>
      <c r="J3269" s="3">
        <f t="shared" si="467"/>
        <v>0</v>
      </c>
      <c r="K3269" s="3">
        <f>MIN(Inputs!$B$2, (Inputs!$B$8 - I3269)/Inputs!$B$9)</f>
        <v>170</v>
      </c>
      <c r="L3269" s="3">
        <f>MAX(MIN(Inputs!$B$2, I3269*Inputs!$B$10, Inputs!$B$8*Inputs!$B$4 - J3269), 0)</f>
        <v>149.6</v>
      </c>
      <c r="M3269" s="3">
        <f t="shared" si="462"/>
        <v>170</v>
      </c>
      <c r="N3269" s="3">
        <f t="shared" si="463"/>
        <v>0</v>
      </c>
      <c r="O3269" s="3">
        <f>IF(H3269="Reg", MIN(Inputs!$B$2, I3269*Inputs!$B$10, (Inputs!$B$8-I3269)/Inputs!$B$9), 0)</f>
        <v>0</v>
      </c>
      <c r="P3269" s="3">
        <f t="shared" si="464"/>
        <v>-4293.3500000000004</v>
      </c>
      <c r="Q3269" s="3">
        <f t="shared" si="465"/>
        <v>0</v>
      </c>
      <c r="R3269" s="3">
        <f>I3269 + M3269*Inputs!$B$9 - N3269/Inputs!$B$10</f>
        <v>318.9482716679932</v>
      </c>
    </row>
    <row r="3270" spans="1:18" x14ac:dyDescent="0.3">
      <c r="A3270" s="4">
        <v>46159.166666666657</v>
      </c>
      <c r="B3270" s="3">
        <v>21.754999999999995</v>
      </c>
      <c r="C3270" s="3">
        <v>0.05</v>
      </c>
      <c r="D3270" s="3">
        <f t="shared" si="459"/>
        <v>31.533958333333342</v>
      </c>
      <c r="E3270" s="3">
        <f>MAX(B3270 - D3270/Inputs!$B$5, 0)</f>
        <v>0</v>
      </c>
      <c r="F3270" s="3">
        <f>MAX(D3270*Inputs!$B$5 - B3270, 0)</f>
        <v>5.9948833333333447</v>
      </c>
      <c r="G3270" s="3">
        <f t="shared" si="460"/>
        <v>0.05</v>
      </c>
      <c r="H3270" t="str">
        <f t="shared" si="461"/>
        <v>Charge</v>
      </c>
      <c r="I3270" s="3">
        <f t="shared" si="466"/>
        <v>318.9482716679932</v>
      </c>
      <c r="J3270" s="3">
        <f t="shared" si="467"/>
        <v>0</v>
      </c>
      <c r="K3270" s="3">
        <f>MIN(Inputs!$B$2, (Inputs!$B$8 - I3270)/Inputs!$B$9)</f>
        <v>22.44121780453775</v>
      </c>
      <c r="L3270" s="3">
        <f>MAX(MIN(Inputs!$B$2, I3270*Inputs!$B$10, Inputs!$B$8*Inputs!$B$4 - J3270), 0)</f>
        <v>170</v>
      </c>
      <c r="M3270" s="3">
        <f t="shared" si="462"/>
        <v>22.44121780453775</v>
      </c>
      <c r="N3270" s="3">
        <f t="shared" si="463"/>
        <v>0</v>
      </c>
      <c r="O3270" s="3">
        <f>IF(H3270="Reg", MIN(Inputs!$B$2, I3270*Inputs!$B$10, (Inputs!$B$8-I3270)/Inputs!$B$9), 0)</f>
        <v>0</v>
      </c>
      <c r="P3270" s="3">
        <f t="shared" si="464"/>
        <v>-488.20869333771867</v>
      </c>
      <c r="Q3270" s="3">
        <f t="shared" si="465"/>
        <v>0</v>
      </c>
      <c r="R3270" s="3">
        <f>I3270 + M3270*Inputs!$B$9 - N3270/Inputs!$B$10</f>
        <v>340</v>
      </c>
    </row>
    <row r="3271" spans="1:18" x14ac:dyDescent="0.3">
      <c r="A3271" s="4">
        <v>46159.208333333343</v>
      </c>
      <c r="B3271" s="3">
        <v>22.0275</v>
      </c>
      <c r="C3271" s="3">
        <v>7.0000000000000007E-2</v>
      </c>
      <c r="D3271" s="3">
        <f t="shared" si="459"/>
        <v>31.533958333333342</v>
      </c>
      <c r="E3271" s="3">
        <f>MAX(B3271 - D3271/Inputs!$B$5, 0)</f>
        <v>0</v>
      </c>
      <c r="F3271" s="3">
        <f>MAX(D3271*Inputs!$B$5 - B3271, 0)</f>
        <v>5.7223833333333403</v>
      </c>
      <c r="G3271" s="3">
        <f t="shared" si="460"/>
        <v>7.0000000000000007E-2</v>
      </c>
      <c r="H3271" t="str">
        <f t="shared" si="461"/>
        <v>Charge</v>
      </c>
      <c r="I3271" s="3">
        <f t="shared" si="466"/>
        <v>340</v>
      </c>
      <c r="J3271" s="3">
        <f t="shared" si="467"/>
        <v>0</v>
      </c>
      <c r="K3271" s="3">
        <f>MIN(Inputs!$B$2, (Inputs!$B$8 - I3271)/Inputs!$B$9)</f>
        <v>0</v>
      </c>
      <c r="L3271" s="3">
        <f>MAX(MIN(Inputs!$B$2, I3271*Inputs!$B$10, Inputs!$B$8*Inputs!$B$4 - J3271), 0)</f>
        <v>170</v>
      </c>
      <c r="M3271" s="3">
        <f t="shared" si="462"/>
        <v>0</v>
      </c>
      <c r="N3271" s="3">
        <f t="shared" si="463"/>
        <v>0</v>
      </c>
      <c r="O3271" s="3">
        <f>IF(H3271="Reg", MIN(Inputs!$B$2, I3271*Inputs!$B$10, (Inputs!$B$8-I3271)/Inputs!$B$9), 0)</f>
        <v>0</v>
      </c>
      <c r="P3271" s="3">
        <f t="shared" si="464"/>
        <v>0</v>
      </c>
      <c r="Q3271" s="3">
        <f t="shared" si="465"/>
        <v>0</v>
      </c>
      <c r="R3271" s="3">
        <f>I3271 + M3271*Inputs!$B$9 - N3271/Inputs!$B$10</f>
        <v>340</v>
      </c>
    </row>
    <row r="3272" spans="1:18" x14ac:dyDescent="0.3">
      <c r="A3272" s="4">
        <v>46159.25</v>
      </c>
      <c r="B3272" s="3">
        <v>22.295000000000002</v>
      </c>
      <c r="C3272" s="3">
        <v>1.1000000000000001</v>
      </c>
      <c r="D3272" s="3">
        <f t="shared" si="459"/>
        <v>31.533958333333342</v>
      </c>
      <c r="E3272" s="3">
        <f>MAX(B3272 - D3272/Inputs!$B$5, 0)</f>
        <v>0</v>
      </c>
      <c r="F3272" s="3">
        <f>MAX(D3272*Inputs!$B$5 - B3272, 0)</f>
        <v>5.4548833333333384</v>
      </c>
      <c r="G3272" s="3">
        <f t="shared" si="460"/>
        <v>1.1000000000000001</v>
      </c>
      <c r="H3272" t="str">
        <f t="shared" si="461"/>
        <v>Charge</v>
      </c>
      <c r="I3272" s="3">
        <f t="shared" si="466"/>
        <v>340</v>
      </c>
      <c r="J3272" s="3">
        <f t="shared" si="467"/>
        <v>0</v>
      </c>
      <c r="K3272" s="3">
        <f>MIN(Inputs!$B$2, (Inputs!$B$8 - I3272)/Inputs!$B$9)</f>
        <v>0</v>
      </c>
      <c r="L3272" s="3">
        <f>MAX(MIN(Inputs!$B$2, I3272*Inputs!$B$10, Inputs!$B$8*Inputs!$B$4 - J3272), 0)</f>
        <v>170</v>
      </c>
      <c r="M3272" s="3">
        <f t="shared" si="462"/>
        <v>0</v>
      </c>
      <c r="N3272" s="3">
        <f t="shared" si="463"/>
        <v>0</v>
      </c>
      <c r="O3272" s="3">
        <f>IF(H3272="Reg", MIN(Inputs!$B$2, I3272*Inputs!$B$10, (Inputs!$B$8-I3272)/Inputs!$B$9), 0)</f>
        <v>0</v>
      </c>
      <c r="P3272" s="3">
        <f t="shared" si="464"/>
        <v>0</v>
      </c>
      <c r="Q3272" s="3">
        <f t="shared" si="465"/>
        <v>0</v>
      </c>
      <c r="R3272" s="3">
        <f>I3272 + M3272*Inputs!$B$9 - N3272/Inputs!$B$10</f>
        <v>340</v>
      </c>
    </row>
    <row r="3273" spans="1:18" x14ac:dyDescent="0.3">
      <c r="A3273" s="4">
        <v>46159.291666666657</v>
      </c>
      <c r="B3273" s="3">
        <v>22.157499999999999</v>
      </c>
      <c r="C3273" s="3">
        <v>2</v>
      </c>
      <c r="D3273" s="3">
        <f t="shared" si="459"/>
        <v>31.533958333333342</v>
      </c>
      <c r="E3273" s="3">
        <f>MAX(B3273 - D3273/Inputs!$B$5, 0)</f>
        <v>0</v>
      </c>
      <c r="F3273" s="3">
        <f>MAX(D3273*Inputs!$B$5 - B3273, 0)</f>
        <v>5.5923833333333413</v>
      </c>
      <c r="G3273" s="3">
        <f t="shared" si="460"/>
        <v>2</v>
      </c>
      <c r="H3273" t="str">
        <f t="shared" si="461"/>
        <v>Charge</v>
      </c>
      <c r="I3273" s="3">
        <f t="shared" si="466"/>
        <v>340</v>
      </c>
      <c r="J3273" s="3">
        <f t="shared" si="467"/>
        <v>0</v>
      </c>
      <c r="K3273" s="3">
        <f>MIN(Inputs!$B$2, (Inputs!$B$8 - I3273)/Inputs!$B$9)</f>
        <v>0</v>
      </c>
      <c r="L3273" s="3">
        <f>MAX(MIN(Inputs!$B$2, I3273*Inputs!$B$10, Inputs!$B$8*Inputs!$B$4 - J3273), 0)</f>
        <v>170</v>
      </c>
      <c r="M3273" s="3">
        <f t="shared" si="462"/>
        <v>0</v>
      </c>
      <c r="N3273" s="3">
        <f t="shared" si="463"/>
        <v>0</v>
      </c>
      <c r="O3273" s="3">
        <f>IF(H3273="Reg", MIN(Inputs!$B$2, I3273*Inputs!$B$10, (Inputs!$B$8-I3273)/Inputs!$B$9), 0)</f>
        <v>0</v>
      </c>
      <c r="P3273" s="3">
        <f t="shared" si="464"/>
        <v>0</v>
      </c>
      <c r="Q3273" s="3">
        <f t="shared" si="465"/>
        <v>0</v>
      </c>
      <c r="R3273" s="3">
        <f>I3273 + M3273*Inputs!$B$9 - N3273/Inputs!$B$10</f>
        <v>340</v>
      </c>
    </row>
    <row r="3274" spans="1:18" x14ac:dyDescent="0.3">
      <c r="A3274" s="4">
        <v>46159.333333333343</v>
      </c>
      <c r="B3274" s="3">
        <v>19.932499999999997</v>
      </c>
      <c r="C3274" s="3">
        <v>1</v>
      </c>
      <c r="D3274" s="3">
        <f t="shared" si="459"/>
        <v>31.533958333333342</v>
      </c>
      <c r="E3274" s="3">
        <f>MAX(B3274 - D3274/Inputs!$B$5, 0)</f>
        <v>0</v>
      </c>
      <c r="F3274" s="3">
        <f>MAX(D3274*Inputs!$B$5 - B3274, 0)</f>
        <v>7.8173833333333427</v>
      </c>
      <c r="G3274" s="3">
        <f t="shared" si="460"/>
        <v>1</v>
      </c>
      <c r="H3274" t="str">
        <f t="shared" si="461"/>
        <v>Charge</v>
      </c>
      <c r="I3274" s="3">
        <f t="shared" si="466"/>
        <v>340</v>
      </c>
      <c r="J3274" s="3">
        <f t="shared" si="467"/>
        <v>0</v>
      </c>
      <c r="K3274" s="3">
        <f>MIN(Inputs!$B$2, (Inputs!$B$8 - I3274)/Inputs!$B$9)</f>
        <v>0</v>
      </c>
      <c r="L3274" s="3">
        <f>MAX(MIN(Inputs!$B$2, I3274*Inputs!$B$10, Inputs!$B$8*Inputs!$B$4 - J3274), 0)</f>
        <v>170</v>
      </c>
      <c r="M3274" s="3">
        <f t="shared" si="462"/>
        <v>0</v>
      </c>
      <c r="N3274" s="3">
        <f t="shared" si="463"/>
        <v>0</v>
      </c>
      <c r="O3274" s="3">
        <f>IF(H3274="Reg", MIN(Inputs!$B$2, I3274*Inputs!$B$10, (Inputs!$B$8-I3274)/Inputs!$B$9), 0)</f>
        <v>0</v>
      </c>
      <c r="P3274" s="3">
        <f t="shared" si="464"/>
        <v>0</v>
      </c>
      <c r="Q3274" s="3">
        <f t="shared" si="465"/>
        <v>0</v>
      </c>
      <c r="R3274" s="3">
        <f>I3274 + M3274*Inputs!$B$9 - N3274/Inputs!$B$10</f>
        <v>340</v>
      </c>
    </row>
    <row r="3275" spans="1:18" x14ac:dyDescent="0.3">
      <c r="A3275" s="4">
        <v>46159.375</v>
      </c>
      <c r="B3275" s="3">
        <v>15.742499999999998</v>
      </c>
      <c r="C3275" s="3">
        <v>1</v>
      </c>
      <c r="D3275" s="3">
        <f t="shared" si="459"/>
        <v>31.533958333333342</v>
      </c>
      <c r="E3275" s="3">
        <f>MAX(B3275 - D3275/Inputs!$B$5, 0)</f>
        <v>0</v>
      </c>
      <c r="F3275" s="3">
        <f>MAX(D3275*Inputs!$B$5 - B3275, 0)</f>
        <v>12.007383333333342</v>
      </c>
      <c r="G3275" s="3">
        <f t="shared" si="460"/>
        <v>1</v>
      </c>
      <c r="H3275" t="str">
        <f t="shared" si="461"/>
        <v>Charge</v>
      </c>
      <c r="I3275" s="3">
        <f t="shared" si="466"/>
        <v>340</v>
      </c>
      <c r="J3275" s="3">
        <f t="shared" si="467"/>
        <v>0</v>
      </c>
      <c r="K3275" s="3">
        <f>MIN(Inputs!$B$2, (Inputs!$B$8 - I3275)/Inputs!$B$9)</f>
        <v>0</v>
      </c>
      <c r="L3275" s="3">
        <f>MAX(MIN(Inputs!$B$2, I3275*Inputs!$B$10, Inputs!$B$8*Inputs!$B$4 - J3275), 0)</f>
        <v>170</v>
      </c>
      <c r="M3275" s="3">
        <f t="shared" si="462"/>
        <v>0</v>
      </c>
      <c r="N3275" s="3">
        <f t="shared" si="463"/>
        <v>0</v>
      </c>
      <c r="O3275" s="3">
        <f>IF(H3275="Reg", MIN(Inputs!$B$2, I3275*Inputs!$B$10, (Inputs!$B$8-I3275)/Inputs!$B$9), 0)</f>
        <v>0</v>
      </c>
      <c r="P3275" s="3">
        <f t="shared" si="464"/>
        <v>0</v>
      </c>
      <c r="Q3275" s="3">
        <f t="shared" si="465"/>
        <v>0</v>
      </c>
      <c r="R3275" s="3">
        <f>I3275 + M3275*Inputs!$B$9 - N3275/Inputs!$B$10</f>
        <v>340</v>
      </c>
    </row>
    <row r="3276" spans="1:18" x14ac:dyDescent="0.3">
      <c r="A3276" s="4">
        <v>46159.416666666657</v>
      </c>
      <c r="B3276" s="3">
        <v>13.57</v>
      </c>
      <c r="C3276" s="3">
        <v>0.95</v>
      </c>
      <c r="D3276" s="3">
        <f t="shared" si="459"/>
        <v>31.533958333333342</v>
      </c>
      <c r="E3276" s="3">
        <f>MAX(B3276 - D3276/Inputs!$B$5, 0)</f>
        <v>0</v>
      </c>
      <c r="F3276" s="3">
        <f>MAX(D3276*Inputs!$B$5 - B3276, 0)</f>
        <v>14.17988333333334</v>
      </c>
      <c r="G3276" s="3">
        <f t="shared" si="460"/>
        <v>0.95</v>
      </c>
      <c r="H3276" t="str">
        <f t="shared" si="461"/>
        <v>Charge</v>
      </c>
      <c r="I3276" s="3">
        <f t="shared" si="466"/>
        <v>340</v>
      </c>
      <c r="J3276" s="3">
        <f t="shared" si="467"/>
        <v>0</v>
      </c>
      <c r="K3276" s="3">
        <f>MIN(Inputs!$B$2, (Inputs!$B$8 - I3276)/Inputs!$B$9)</f>
        <v>0</v>
      </c>
      <c r="L3276" s="3">
        <f>MAX(MIN(Inputs!$B$2, I3276*Inputs!$B$10, Inputs!$B$8*Inputs!$B$4 - J3276), 0)</f>
        <v>170</v>
      </c>
      <c r="M3276" s="3">
        <f t="shared" si="462"/>
        <v>0</v>
      </c>
      <c r="N3276" s="3">
        <f t="shared" si="463"/>
        <v>0</v>
      </c>
      <c r="O3276" s="3">
        <f>IF(H3276="Reg", MIN(Inputs!$B$2, I3276*Inputs!$B$10, (Inputs!$B$8-I3276)/Inputs!$B$9), 0)</f>
        <v>0</v>
      </c>
      <c r="P3276" s="3">
        <f t="shared" si="464"/>
        <v>0</v>
      </c>
      <c r="Q3276" s="3">
        <f t="shared" si="465"/>
        <v>0</v>
      </c>
      <c r="R3276" s="3">
        <f>I3276 + M3276*Inputs!$B$9 - N3276/Inputs!$B$10</f>
        <v>340</v>
      </c>
    </row>
    <row r="3277" spans="1:18" x14ac:dyDescent="0.3">
      <c r="A3277" s="4">
        <v>46159.458333333343</v>
      </c>
      <c r="B3277" s="3">
        <v>5.5324999999999998</v>
      </c>
      <c r="C3277" s="3">
        <v>0.97</v>
      </c>
      <c r="D3277" s="3">
        <f t="shared" si="459"/>
        <v>31.533958333333342</v>
      </c>
      <c r="E3277" s="3">
        <f>MAX(B3277 - D3277/Inputs!$B$5, 0)</f>
        <v>0</v>
      </c>
      <c r="F3277" s="3">
        <f>MAX(D3277*Inputs!$B$5 - B3277, 0)</f>
        <v>22.217383333333341</v>
      </c>
      <c r="G3277" s="3">
        <f t="shared" si="460"/>
        <v>0.97</v>
      </c>
      <c r="H3277" t="str">
        <f t="shared" si="461"/>
        <v>Charge</v>
      </c>
      <c r="I3277" s="3">
        <f t="shared" si="466"/>
        <v>340</v>
      </c>
      <c r="J3277" s="3">
        <f t="shared" si="467"/>
        <v>0</v>
      </c>
      <c r="K3277" s="3">
        <f>MIN(Inputs!$B$2, (Inputs!$B$8 - I3277)/Inputs!$B$9)</f>
        <v>0</v>
      </c>
      <c r="L3277" s="3">
        <f>MAX(MIN(Inputs!$B$2, I3277*Inputs!$B$10, Inputs!$B$8*Inputs!$B$4 - J3277), 0)</f>
        <v>170</v>
      </c>
      <c r="M3277" s="3">
        <f t="shared" si="462"/>
        <v>0</v>
      </c>
      <c r="N3277" s="3">
        <f t="shared" si="463"/>
        <v>0</v>
      </c>
      <c r="O3277" s="3">
        <f>IF(H3277="Reg", MIN(Inputs!$B$2, I3277*Inputs!$B$10, (Inputs!$B$8-I3277)/Inputs!$B$9), 0)</f>
        <v>0</v>
      </c>
      <c r="P3277" s="3">
        <f t="shared" si="464"/>
        <v>0</v>
      </c>
      <c r="Q3277" s="3">
        <f t="shared" si="465"/>
        <v>0</v>
      </c>
      <c r="R3277" s="3">
        <f>I3277 + M3277*Inputs!$B$9 - N3277/Inputs!$B$10</f>
        <v>340</v>
      </c>
    </row>
    <row r="3278" spans="1:18" x14ac:dyDescent="0.3">
      <c r="A3278" s="4">
        <v>46159.5</v>
      </c>
      <c r="B3278" s="3">
        <v>15.8575</v>
      </c>
      <c r="C3278" s="3">
        <v>1</v>
      </c>
      <c r="D3278" s="3">
        <f t="shared" si="459"/>
        <v>31.533958333333342</v>
      </c>
      <c r="E3278" s="3">
        <f>MAX(B3278 - D3278/Inputs!$B$5, 0)</f>
        <v>0</v>
      </c>
      <c r="F3278" s="3">
        <f>MAX(D3278*Inputs!$B$5 - B3278, 0)</f>
        <v>11.89238333333334</v>
      </c>
      <c r="G3278" s="3">
        <f t="shared" si="460"/>
        <v>1</v>
      </c>
      <c r="H3278" t="str">
        <f t="shared" si="461"/>
        <v>Charge</v>
      </c>
      <c r="I3278" s="3">
        <f t="shared" si="466"/>
        <v>340</v>
      </c>
      <c r="J3278" s="3">
        <f t="shared" si="467"/>
        <v>0</v>
      </c>
      <c r="K3278" s="3">
        <f>MIN(Inputs!$B$2, (Inputs!$B$8 - I3278)/Inputs!$B$9)</f>
        <v>0</v>
      </c>
      <c r="L3278" s="3">
        <f>MAX(MIN(Inputs!$B$2, I3278*Inputs!$B$10, Inputs!$B$8*Inputs!$B$4 - J3278), 0)</f>
        <v>170</v>
      </c>
      <c r="M3278" s="3">
        <f t="shared" si="462"/>
        <v>0</v>
      </c>
      <c r="N3278" s="3">
        <f t="shared" si="463"/>
        <v>0</v>
      </c>
      <c r="O3278" s="3">
        <f>IF(H3278="Reg", MIN(Inputs!$B$2, I3278*Inputs!$B$10, (Inputs!$B$8-I3278)/Inputs!$B$9), 0)</f>
        <v>0</v>
      </c>
      <c r="P3278" s="3">
        <f t="shared" si="464"/>
        <v>0</v>
      </c>
      <c r="Q3278" s="3">
        <f t="shared" si="465"/>
        <v>0</v>
      </c>
      <c r="R3278" s="3">
        <f>I3278 + M3278*Inputs!$B$9 - N3278/Inputs!$B$10</f>
        <v>340</v>
      </c>
    </row>
    <row r="3279" spans="1:18" x14ac:dyDescent="0.3">
      <c r="A3279" s="4">
        <v>46159.541666666657</v>
      </c>
      <c r="B3279" s="3">
        <v>24.47</v>
      </c>
      <c r="C3279" s="3">
        <v>2</v>
      </c>
      <c r="D3279" s="3">
        <f t="shared" si="459"/>
        <v>31.533958333333342</v>
      </c>
      <c r="E3279" s="3">
        <f>MAX(B3279 - D3279/Inputs!$B$5, 0)</f>
        <v>0</v>
      </c>
      <c r="F3279" s="3">
        <f>MAX(D3279*Inputs!$B$5 - B3279, 0)</f>
        <v>3.2798833333333413</v>
      </c>
      <c r="G3279" s="3">
        <f t="shared" si="460"/>
        <v>2</v>
      </c>
      <c r="H3279" t="str">
        <f t="shared" si="461"/>
        <v>Charge</v>
      </c>
      <c r="I3279" s="3">
        <f t="shared" si="466"/>
        <v>340</v>
      </c>
      <c r="J3279" s="3">
        <f t="shared" si="467"/>
        <v>0</v>
      </c>
      <c r="K3279" s="3">
        <f>MIN(Inputs!$B$2, (Inputs!$B$8 - I3279)/Inputs!$B$9)</f>
        <v>0</v>
      </c>
      <c r="L3279" s="3">
        <f>MAX(MIN(Inputs!$B$2, I3279*Inputs!$B$10, Inputs!$B$8*Inputs!$B$4 - J3279), 0)</f>
        <v>170</v>
      </c>
      <c r="M3279" s="3">
        <f t="shared" si="462"/>
        <v>0</v>
      </c>
      <c r="N3279" s="3">
        <f t="shared" si="463"/>
        <v>0</v>
      </c>
      <c r="O3279" s="3">
        <f>IF(H3279="Reg", MIN(Inputs!$B$2, I3279*Inputs!$B$10, (Inputs!$B$8-I3279)/Inputs!$B$9), 0)</f>
        <v>0</v>
      </c>
      <c r="P3279" s="3">
        <f t="shared" si="464"/>
        <v>0</v>
      </c>
      <c r="Q3279" s="3">
        <f t="shared" si="465"/>
        <v>0</v>
      </c>
      <c r="R3279" s="3">
        <f>I3279 + M3279*Inputs!$B$9 - N3279/Inputs!$B$10</f>
        <v>340</v>
      </c>
    </row>
    <row r="3280" spans="1:18" x14ac:dyDescent="0.3">
      <c r="A3280" s="4">
        <v>46159.583333333343</v>
      </c>
      <c r="B3280" s="3">
        <v>24.119999999999997</v>
      </c>
      <c r="C3280" s="3">
        <v>2.14</v>
      </c>
      <c r="D3280" s="3">
        <f t="shared" si="459"/>
        <v>31.533958333333342</v>
      </c>
      <c r="E3280" s="3">
        <f>MAX(B3280 - D3280/Inputs!$B$5, 0)</f>
        <v>0</v>
      </c>
      <c r="F3280" s="3">
        <f>MAX(D3280*Inputs!$B$5 - B3280, 0)</f>
        <v>3.6298833333333427</v>
      </c>
      <c r="G3280" s="3">
        <f t="shared" si="460"/>
        <v>2.14</v>
      </c>
      <c r="H3280" t="str">
        <f t="shared" si="461"/>
        <v>Charge</v>
      </c>
      <c r="I3280" s="3">
        <f t="shared" si="466"/>
        <v>340</v>
      </c>
      <c r="J3280" s="3">
        <f t="shared" si="467"/>
        <v>0</v>
      </c>
      <c r="K3280" s="3">
        <f>MIN(Inputs!$B$2, (Inputs!$B$8 - I3280)/Inputs!$B$9)</f>
        <v>0</v>
      </c>
      <c r="L3280" s="3">
        <f>MAX(MIN(Inputs!$B$2, I3280*Inputs!$B$10, Inputs!$B$8*Inputs!$B$4 - J3280), 0)</f>
        <v>170</v>
      </c>
      <c r="M3280" s="3">
        <f t="shared" si="462"/>
        <v>0</v>
      </c>
      <c r="N3280" s="3">
        <f t="shared" si="463"/>
        <v>0</v>
      </c>
      <c r="O3280" s="3">
        <f>IF(H3280="Reg", MIN(Inputs!$B$2, I3280*Inputs!$B$10, (Inputs!$B$8-I3280)/Inputs!$B$9), 0)</f>
        <v>0</v>
      </c>
      <c r="P3280" s="3">
        <f t="shared" si="464"/>
        <v>0</v>
      </c>
      <c r="Q3280" s="3">
        <f t="shared" si="465"/>
        <v>0</v>
      </c>
      <c r="R3280" s="3">
        <f>I3280 + M3280*Inputs!$B$9 - N3280/Inputs!$B$10</f>
        <v>340</v>
      </c>
    </row>
    <row r="3281" spans="1:18" x14ac:dyDescent="0.3">
      <c r="A3281" s="4">
        <v>46159.625</v>
      </c>
      <c r="B3281" s="3">
        <v>22.707500000000003</v>
      </c>
      <c r="C3281" s="3">
        <v>2.25</v>
      </c>
      <c r="D3281" s="3">
        <f t="shared" si="459"/>
        <v>31.533958333333342</v>
      </c>
      <c r="E3281" s="3">
        <f>MAX(B3281 - D3281/Inputs!$B$5, 0)</f>
        <v>0</v>
      </c>
      <c r="F3281" s="3">
        <f>MAX(D3281*Inputs!$B$5 - B3281, 0)</f>
        <v>5.042383333333337</v>
      </c>
      <c r="G3281" s="3">
        <f t="shared" si="460"/>
        <v>2.25</v>
      </c>
      <c r="H3281" t="str">
        <f t="shared" si="461"/>
        <v>Charge</v>
      </c>
      <c r="I3281" s="3">
        <f t="shared" si="466"/>
        <v>340</v>
      </c>
      <c r="J3281" s="3">
        <f t="shared" si="467"/>
        <v>0</v>
      </c>
      <c r="K3281" s="3">
        <f>MIN(Inputs!$B$2, (Inputs!$B$8 - I3281)/Inputs!$B$9)</f>
        <v>0</v>
      </c>
      <c r="L3281" s="3">
        <f>MAX(MIN(Inputs!$B$2, I3281*Inputs!$B$10, Inputs!$B$8*Inputs!$B$4 - J3281), 0)</f>
        <v>170</v>
      </c>
      <c r="M3281" s="3">
        <f t="shared" si="462"/>
        <v>0</v>
      </c>
      <c r="N3281" s="3">
        <f t="shared" si="463"/>
        <v>0</v>
      </c>
      <c r="O3281" s="3">
        <f>IF(H3281="Reg", MIN(Inputs!$B$2, I3281*Inputs!$B$10, (Inputs!$B$8-I3281)/Inputs!$B$9), 0)</f>
        <v>0</v>
      </c>
      <c r="P3281" s="3">
        <f t="shared" si="464"/>
        <v>0</v>
      </c>
      <c r="Q3281" s="3">
        <f t="shared" si="465"/>
        <v>0</v>
      </c>
      <c r="R3281" s="3">
        <f>I3281 + M3281*Inputs!$B$9 - N3281/Inputs!$B$10</f>
        <v>340</v>
      </c>
    </row>
    <row r="3282" spans="1:18" x14ac:dyDescent="0.3">
      <c r="A3282" s="4">
        <v>46159.666666666657</v>
      </c>
      <c r="B3282" s="3">
        <v>22.537500000000001</v>
      </c>
      <c r="C3282" s="3">
        <v>3.32</v>
      </c>
      <c r="D3282" s="3">
        <f t="shared" si="459"/>
        <v>31.533958333333342</v>
      </c>
      <c r="E3282" s="3">
        <f>MAX(B3282 - D3282/Inputs!$B$5, 0)</f>
        <v>0</v>
      </c>
      <c r="F3282" s="3">
        <f>MAX(D3282*Inputs!$B$5 - B3282, 0)</f>
        <v>5.2123833333333387</v>
      </c>
      <c r="G3282" s="3">
        <f t="shared" si="460"/>
        <v>3.32</v>
      </c>
      <c r="H3282" t="str">
        <f t="shared" si="461"/>
        <v>Charge</v>
      </c>
      <c r="I3282" s="3">
        <f t="shared" si="466"/>
        <v>340</v>
      </c>
      <c r="J3282" s="3">
        <f t="shared" si="467"/>
        <v>0</v>
      </c>
      <c r="K3282" s="3">
        <f>MIN(Inputs!$B$2, (Inputs!$B$8 - I3282)/Inputs!$B$9)</f>
        <v>0</v>
      </c>
      <c r="L3282" s="3">
        <f>MAX(MIN(Inputs!$B$2, I3282*Inputs!$B$10, Inputs!$B$8*Inputs!$B$4 - J3282), 0)</f>
        <v>170</v>
      </c>
      <c r="M3282" s="3">
        <f t="shared" si="462"/>
        <v>0</v>
      </c>
      <c r="N3282" s="3">
        <f t="shared" si="463"/>
        <v>0</v>
      </c>
      <c r="O3282" s="3">
        <f>IF(H3282="Reg", MIN(Inputs!$B$2, I3282*Inputs!$B$10, (Inputs!$B$8-I3282)/Inputs!$B$9), 0)</f>
        <v>0</v>
      </c>
      <c r="P3282" s="3">
        <f t="shared" si="464"/>
        <v>0</v>
      </c>
      <c r="Q3282" s="3">
        <f t="shared" si="465"/>
        <v>0</v>
      </c>
      <c r="R3282" s="3">
        <f>I3282 + M3282*Inputs!$B$9 - N3282/Inputs!$B$10</f>
        <v>340</v>
      </c>
    </row>
    <row r="3283" spans="1:18" x14ac:dyDescent="0.3">
      <c r="A3283" s="4">
        <v>46159.708333333343</v>
      </c>
      <c r="B3283" s="3">
        <v>29.805</v>
      </c>
      <c r="C3283" s="3">
        <v>1.69</v>
      </c>
      <c r="D3283" s="3">
        <f t="shared" si="459"/>
        <v>31.533958333333342</v>
      </c>
      <c r="E3283" s="3">
        <f>MAX(B3283 - D3283/Inputs!$B$5, 0)</f>
        <v>0</v>
      </c>
      <c r="F3283" s="3">
        <f>MAX(D3283*Inputs!$B$5 - B3283, 0)</f>
        <v>0</v>
      </c>
      <c r="G3283" s="3">
        <f t="shared" si="460"/>
        <v>1.69</v>
      </c>
      <c r="H3283" t="str">
        <f t="shared" si="461"/>
        <v>Reg</v>
      </c>
      <c r="I3283" s="3">
        <f t="shared" si="466"/>
        <v>340</v>
      </c>
      <c r="J3283" s="3">
        <f t="shared" si="467"/>
        <v>0</v>
      </c>
      <c r="K3283" s="3">
        <f>MIN(Inputs!$B$2, (Inputs!$B$8 - I3283)/Inputs!$B$9)</f>
        <v>0</v>
      </c>
      <c r="L3283" s="3">
        <f>MAX(MIN(Inputs!$B$2, I3283*Inputs!$B$10, Inputs!$B$8*Inputs!$B$4 - J3283), 0)</f>
        <v>170</v>
      </c>
      <c r="M3283" s="3">
        <f t="shared" si="462"/>
        <v>0</v>
      </c>
      <c r="N3283" s="3">
        <f t="shared" si="463"/>
        <v>0</v>
      </c>
      <c r="O3283" s="3">
        <f>IF(H3283="Reg", MIN(Inputs!$B$2, I3283*Inputs!$B$10, (Inputs!$B$8-I3283)/Inputs!$B$9), 0)</f>
        <v>0</v>
      </c>
      <c r="P3283" s="3">
        <f t="shared" si="464"/>
        <v>0</v>
      </c>
      <c r="Q3283" s="3">
        <f t="shared" si="465"/>
        <v>0</v>
      </c>
      <c r="R3283" s="3">
        <f>I3283 + M3283*Inputs!$B$9 - N3283/Inputs!$B$10</f>
        <v>340</v>
      </c>
    </row>
    <row r="3284" spans="1:18" x14ac:dyDescent="0.3">
      <c r="A3284" s="4">
        <v>46159.75</v>
      </c>
      <c r="B3284" s="3">
        <v>27.642499999999998</v>
      </c>
      <c r="C3284" s="3">
        <v>4.92</v>
      </c>
      <c r="D3284" s="3">
        <f t="shared" si="459"/>
        <v>31.533958333333342</v>
      </c>
      <c r="E3284" s="3">
        <f>MAX(B3284 - D3284/Inputs!$B$5, 0)</f>
        <v>0</v>
      </c>
      <c r="F3284" s="3">
        <f>MAX(D3284*Inputs!$B$5 - B3284, 0)</f>
        <v>0.10738333333334182</v>
      </c>
      <c r="G3284" s="3">
        <f t="shared" si="460"/>
        <v>4.92</v>
      </c>
      <c r="H3284" t="str">
        <f t="shared" si="461"/>
        <v>Reg</v>
      </c>
      <c r="I3284" s="3">
        <f t="shared" si="466"/>
        <v>340</v>
      </c>
      <c r="J3284" s="3">
        <f t="shared" si="467"/>
        <v>0</v>
      </c>
      <c r="K3284" s="3">
        <f>MIN(Inputs!$B$2, (Inputs!$B$8 - I3284)/Inputs!$B$9)</f>
        <v>0</v>
      </c>
      <c r="L3284" s="3">
        <f>MAX(MIN(Inputs!$B$2, I3284*Inputs!$B$10, Inputs!$B$8*Inputs!$B$4 - J3284), 0)</f>
        <v>170</v>
      </c>
      <c r="M3284" s="3">
        <f t="shared" si="462"/>
        <v>0</v>
      </c>
      <c r="N3284" s="3">
        <f t="shared" si="463"/>
        <v>0</v>
      </c>
      <c r="O3284" s="3">
        <f>IF(H3284="Reg", MIN(Inputs!$B$2, I3284*Inputs!$B$10, (Inputs!$B$8-I3284)/Inputs!$B$9), 0)</f>
        <v>0</v>
      </c>
      <c r="P3284" s="3">
        <f t="shared" si="464"/>
        <v>0</v>
      </c>
      <c r="Q3284" s="3">
        <f t="shared" si="465"/>
        <v>0</v>
      </c>
      <c r="R3284" s="3">
        <f>I3284 + M3284*Inputs!$B$9 - N3284/Inputs!$B$10</f>
        <v>340</v>
      </c>
    </row>
    <row r="3285" spans="1:18" x14ac:dyDescent="0.3">
      <c r="A3285" s="4">
        <v>46159.791666666657</v>
      </c>
      <c r="B3285" s="3">
        <v>61.225000000000001</v>
      </c>
      <c r="C3285" s="3">
        <v>8.4600000000000009</v>
      </c>
      <c r="D3285" s="3">
        <f t="shared" si="459"/>
        <v>31.533958333333342</v>
      </c>
      <c r="E3285" s="3">
        <f>MAX(B3285 - D3285/Inputs!$B$5, 0)</f>
        <v>25.390956439393932</v>
      </c>
      <c r="F3285" s="3">
        <f>MAX(D3285*Inputs!$B$5 - B3285, 0)</f>
        <v>0</v>
      </c>
      <c r="G3285" s="3">
        <f t="shared" si="460"/>
        <v>8.4600000000000009</v>
      </c>
      <c r="H3285" t="str">
        <f t="shared" si="461"/>
        <v>Discharge</v>
      </c>
      <c r="I3285" s="3">
        <f t="shared" si="466"/>
        <v>340</v>
      </c>
      <c r="J3285" s="3">
        <f t="shared" si="467"/>
        <v>0</v>
      </c>
      <c r="K3285" s="3">
        <f>MIN(Inputs!$B$2, (Inputs!$B$8 - I3285)/Inputs!$B$9)</f>
        <v>0</v>
      </c>
      <c r="L3285" s="3">
        <f>MAX(MIN(Inputs!$B$2, I3285*Inputs!$B$10, Inputs!$B$8*Inputs!$B$4 - J3285), 0)</f>
        <v>170</v>
      </c>
      <c r="M3285" s="3">
        <f t="shared" si="462"/>
        <v>0</v>
      </c>
      <c r="N3285" s="3">
        <f t="shared" si="463"/>
        <v>170</v>
      </c>
      <c r="O3285" s="3">
        <f>IF(H3285="Reg", MIN(Inputs!$B$2, I3285*Inputs!$B$10, (Inputs!$B$8-I3285)/Inputs!$B$9), 0)</f>
        <v>0</v>
      </c>
      <c r="P3285" s="3">
        <f t="shared" si="464"/>
        <v>10408.25</v>
      </c>
      <c r="Q3285" s="3">
        <f t="shared" si="465"/>
        <v>0</v>
      </c>
      <c r="R3285" s="3">
        <f>I3285 + M3285*Inputs!$B$9 - N3285/Inputs!$B$10</f>
        <v>158.77939109773115</v>
      </c>
    </row>
    <row r="3286" spans="1:18" x14ac:dyDescent="0.3">
      <c r="A3286" s="4">
        <v>46159.833333333343</v>
      </c>
      <c r="B3286" s="3">
        <v>74.132500000000007</v>
      </c>
      <c r="C3286" s="3">
        <v>9.8000000000000007</v>
      </c>
      <c r="D3286" s="3">
        <f t="shared" si="459"/>
        <v>31.533958333333342</v>
      </c>
      <c r="E3286" s="3">
        <f>MAX(B3286 - D3286/Inputs!$B$5, 0)</f>
        <v>38.298456439393938</v>
      </c>
      <c r="F3286" s="3">
        <f>MAX(D3286*Inputs!$B$5 - B3286, 0)</f>
        <v>0</v>
      </c>
      <c r="G3286" s="3">
        <f t="shared" si="460"/>
        <v>9.8000000000000007</v>
      </c>
      <c r="H3286" t="str">
        <f t="shared" si="461"/>
        <v>Discharge</v>
      </c>
      <c r="I3286" s="3">
        <f t="shared" si="466"/>
        <v>158.77939109773115</v>
      </c>
      <c r="J3286" s="3">
        <f t="shared" si="467"/>
        <v>170</v>
      </c>
      <c r="K3286" s="3">
        <f>MIN(Inputs!$B$2, (Inputs!$B$8 - I3286)/Inputs!$B$9)</f>
        <v>170</v>
      </c>
      <c r="L3286" s="3">
        <f>MAX(MIN(Inputs!$B$2, I3286*Inputs!$B$10, Inputs!$B$8*Inputs!$B$4 - J3286), 0)</f>
        <v>148.94827166799323</v>
      </c>
      <c r="M3286" s="3">
        <f t="shared" si="462"/>
        <v>0</v>
      </c>
      <c r="N3286" s="3">
        <f t="shared" si="463"/>
        <v>148.94827166799323</v>
      </c>
      <c r="O3286" s="3">
        <f>IF(H3286="Reg", MIN(Inputs!$B$2, I3286*Inputs!$B$10, (Inputs!$B$8-I3286)/Inputs!$B$9), 0)</f>
        <v>0</v>
      </c>
      <c r="P3286" s="3">
        <f t="shared" si="464"/>
        <v>11041.90774942751</v>
      </c>
      <c r="Q3286" s="3">
        <f t="shared" si="465"/>
        <v>0</v>
      </c>
      <c r="R3286" s="3">
        <f>I3286 + M3286*Inputs!$B$9 - N3286/Inputs!$B$10</f>
        <v>0</v>
      </c>
    </row>
    <row r="3287" spans="1:18" x14ac:dyDescent="0.3">
      <c r="A3287" s="4">
        <v>46159.875</v>
      </c>
      <c r="B3287" s="3">
        <v>75.234999999999999</v>
      </c>
      <c r="C3287" s="3">
        <v>0.08</v>
      </c>
      <c r="D3287" s="3">
        <f t="shared" si="459"/>
        <v>31.533958333333342</v>
      </c>
      <c r="E3287" s="3">
        <f>MAX(B3287 - D3287/Inputs!$B$5, 0)</f>
        <v>39.40095643939393</v>
      </c>
      <c r="F3287" s="3">
        <f>MAX(D3287*Inputs!$B$5 - B3287, 0)</f>
        <v>0</v>
      </c>
      <c r="G3287" s="3">
        <f t="shared" si="460"/>
        <v>0.08</v>
      </c>
      <c r="H3287" t="str">
        <f t="shared" si="461"/>
        <v>Discharge</v>
      </c>
      <c r="I3287" s="3">
        <f t="shared" si="466"/>
        <v>0</v>
      </c>
      <c r="J3287" s="3">
        <f t="shared" si="467"/>
        <v>318.94827166799325</v>
      </c>
      <c r="K3287" s="3">
        <f>MIN(Inputs!$B$2, (Inputs!$B$8 - I3287)/Inputs!$B$9)</f>
        <v>170</v>
      </c>
      <c r="L3287" s="3">
        <f>MAX(MIN(Inputs!$B$2, I3287*Inputs!$B$10, Inputs!$B$8*Inputs!$B$4 - J3287), 0)</f>
        <v>0</v>
      </c>
      <c r="M3287" s="3">
        <f t="shared" si="462"/>
        <v>0</v>
      </c>
      <c r="N3287" s="3">
        <f t="shared" si="463"/>
        <v>0</v>
      </c>
      <c r="O3287" s="3">
        <f>IF(H3287="Reg", MIN(Inputs!$B$2, I3287*Inputs!$B$10, (Inputs!$B$8-I3287)/Inputs!$B$9), 0)</f>
        <v>0</v>
      </c>
      <c r="P3287" s="3">
        <f t="shared" si="464"/>
        <v>0</v>
      </c>
      <c r="Q3287" s="3">
        <f t="shared" si="465"/>
        <v>0</v>
      </c>
      <c r="R3287" s="3">
        <f>I3287 + M3287*Inputs!$B$9 - N3287/Inputs!$B$10</f>
        <v>0</v>
      </c>
    </row>
    <row r="3288" spans="1:18" x14ac:dyDescent="0.3">
      <c r="A3288" s="4">
        <v>46159.916666666657</v>
      </c>
      <c r="B3288" s="3">
        <v>68.167500000000004</v>
      </c>
      <c r="C3288" s="3">
        <v>0.23</v>
      </c>
      <c r="D3288" s="3">
        <f t="shared" si="459"/>
        <v>31.533958333333342</v>
      </c>
      <c r="E3288" s="3">
        <f>MAX(B3288 - D3288/Inputs!$B$5, 0)</f>
        <v>32.333456439393935</v>
      </c>
      <c r="F3288" s="3">
        <f>MAX(D3288*Inputs!$B$5 - B3288, 0)</f>
        <v>0</v>
      </c>
      <c r="G3288" s="3">
        <f t="shared" si="460"/>
        <v>0.23</v>
      </c>
      <c r="H3288" t="str">
        <f t="shared" si="461"/>
        <v>Discharge</v>
      </c>
      <c r="I3288" s="3">
        <f t="shared" si="466"/>
        <v>0</v>
      </c>
      <c r="J3288" s="3">
        <f t="shared" si="467"/>
        <v>318.94827166799325</v>
      </c>
      <c r="K3288" s="3">
        <f>MIN(Inputs!$B$2, (Inputs!$B$8 - I3288)/Inputs!$B$9)</f>
        <v>170</v>
      </c>
      <c r="L3288" s="3">
        <f>MAX(MIN(Inputs!$B$2, I3288*Inputs!$B$10, Inputs!$B$8*Inputs!$B$4 - J3288), 0)</f>
        <v>0</v>
      </c>
      <c r="M3288" s="3">
        <f t="shared" si="462"/>
        <v>0</v>
      </c>
      <c r="N3288" s="3">
        <f t="shared" si="463"/>
        <v>0</v>
      </c>
      <c r="O3288" s="3">
        <f>IF(H3288="Reg", MIN(Inputs!$B$2, I3288*Inputs!$B$10, (Inputs!$B$8-I3288)/Inputs!$B$9), 0)</f>
        <v>0</v>
      </c>
      <c r="P3288" s="3">
        <f t="shared" si="464"/>
        <v>0</v>
      </c>
      <c r="Q3288" s="3">
        <f t="shared" si="465"/>
        <v>0</v>
      </c>
      <c r="R3288" s="3">
        <f>I3288 + M3288*Inputs!$B$9 - N3288/Inputs!$B$10</f>
        <v>0</v>
      </c>
    </row>
    <row r="3289" spans="1:18" x14ac:dyDescent="0.3">
      <c r="A3289" s="4">
        <v>46159.958333333343</v>
      </c>
      <c r="B3289" s="3">
        <v>43.610000000000007</v>
      </c>
      <c r="C3289" s="3">
        <v>0.04</v>
      </c>
      <c r="D3289" s="3">
        <f t="shared" si="459"/>
        <v>31.533958333333342</v>
      </c>
      <c r="E3289" s="3">
        <f>MAX(B3289 - D3289/Inputs!$B$5, 0)</f>
        <v>7.7759564393939371</v>
      </c>
      <c r="F3289" s="3">
        <f>MAX(D3289*Inputs!$B$5 - B3289, 0)</f>
        <v>0</v>
      </c>
      <c r="G3289" s="3">
        <f t="shared" si="460"/>
        <v>0.04</v>
      </c>
      <c r="H3289" t="str">
        <f t="shared" si="461"/>
        <v>Discharge</v>
      </c>
      <c r="I3289" s="3">
        <f t="shared" si="466"/>
        <v>0</v>
      </c>
      <c r="J3289" s="3">
        <f t="shared" si="467"/>
        <v>318.94827166799325</v>
      </c>
      <c r="K3289" s="3">
        <f>MIN(Inputs!$B$2, (Inputs!$B$8 - I3289)/Inputs!$B$9)</f>
        <v>170</v>
      </c>
      <c r="L3289" s="3">
        <f>MAX(MIN(Inputs!$B$2, I3289*Inputs!$B$10, Inputs!$B$8*Inputs!$B$4 - J3289), 0)</f>
        <v>0</v>
      </c>
      <c r="M3289" s="3">
        <f t="shared" si="462"/>
        <v>0</v>
      </c>
      <c r="N3289" s="3">
        <f t="shared" si="463"/>
        <v>0</v>
      </c>
      <c r="O3289" s="3">
        <f>IF(H3289="Reg", MIN(Inputs!$B$2, I3289*Inputs!$B$10, (Inputs!$B$8-I3289)/Inputs!$B$9), 0)</f>
        <v>0</v>
      </c>
      <c r="P3289" s="3">
        <f t="shared" si="464"/>
        <v>0</v>
      </c>
      <c r="Q3289" s="3">
        <f t="shared" si="465"/>
        <v>0</v>
      </c>
      <c r="R3289" s="3">
        <f>I3289 + M3289*Inputs!$B$9 - N3289/Inputs!$B$10</f>
        <v>0</v>
      </c>
    </row>
    <row r="3290" spans="1:18" x14ac:dyDescent="0.3">
      <c r="A3290" s="4">
        <v>46160</v>
      </c>
      <c r="B3290" s="3">
        <v>27.564999999999998</v>
      </c>
      <c r="C3290" s="3">
        <v>0.05</v>
      </c>
      <c r="D3290" s="3">
        <f t="shared" si="459"/>
        <v>33.192812499999995</v>
      </c>
      <c r="E3290" s="3">
        <f>MAX(B3290 - D3290/Inputs!$B$5, 0)</f>
        <v>0</v>
      </c>
      <c r="F3290" s="3">
        <f>MAX(D3290*Inputs!$B$5 - B3290, 0)</f>
        <v>1.6446749999999994</v>
      </c>
      <c r="G3290" s="3">
        <f t="shared" si="460"/>
        <v>0.05</v>
      </c>
      <c r="H3290" t="str">
        <f t="shared" si="461"/>
        <v>Charge</v>
      </c>
      <c r="I3290" s="3">
        <f t="shared" si="466"/>
        <v>0</v>
      </c>
      <c r="J3290" s="3">
        <f t="shared" si="467"/>
        <v>0</v>
      </c>
      <c r="K3290" s="3">
        <f>MIN(Inputs!$B$2, (Inputs!$B$8 - I3290)/Inputs!$B$9)</f>
        <v>170</v>
      </c>
      <c r="L3290" s="3">
        <f>MAX(MIN(Inputs!$B$2, I3290*Inputs!$B$10, Inputs!$B$8*Inputs!$B$4 - J3290), 0)</f>
        <v>0</v>
      </c>
      <c r="M3290" s="3">
        <f t="shared" si="462"/>
        <v>170</v>
      </c>
      <c r="N3290" s="3">
        <f t="shared" si="463"/>
        <v>0</v>
      </c>
      <c r="O3290" s="3">
        <f>IF(H3290="Reg", MIN(Inputs!$B$2, I3290*Inputs!$B$10, (Inputs!$B$8-I3290)/Inputs!$B$9), 0)</f>
        <v>0</v>
      </c>
      <c r="P3290" s="3">
        <f t="shared" si="464"/>
        <v>-4686.0499999999993</v>
      </c>
      <c r="Q3290" s="3">
        <f t="shared" si="465"/>
        <v>0</v>
      </c>
      <c r="R3290" s="3">
        <f>I3290 + M3290*Inputs!$B$9 - N3290/Inputs!$B$10</f>
        <v>159.4741358339966</v>
      </c>
    </row>
    <row r="3291" spans="1:18" x14ac:dyDescent="0.3">
      <c r="A3291" s="4">
        <v>46160.041666666657</v>
      </c>
      <c r="B3291" s="3">
        <v>20.65</v>
      </c>
      <c r="C3291" s="3">
        <v>0.06</v>
      </c>
      <c r="D3291" s="3">
        <f t="shared" si="459"/>
        <v>33.192812499999995</v>
      </c>
      <c r="E3291" s="3">
        <f>MAX(B3291 - D3291/Inputs!$B$5, 0)</f>
        <v>0</v>
      </c>
      <c r="F3291" s="3">
        <f>MAX(D3291*Inputs!$B$5 - B3291, 0)</f>
        <v>8.5596749999999986</v>
      </c>
      <c r="G3291" s="3">
        <f t="shared" si="460"/>
        <v>0.06</v>
      </c>
      <c r="H3291" t="str">
        <f t="shared" si="461"/>
        <v>Charge</v>
      </c>
      <c r="I3291" s="3">
        <f t="shared" si="466"/>
        <v>159.4741358339966</v>
      </c>
      <c r="J3291" s="3">
        <f t="shared" si="467"/>
        <v>0</v>
      </c>
      <c r="K3291" s="3">
        <f>MIN(Inputs!$B$2, (Inputs!$B$8 - I3291)/Inputs!$B$9)</f>
        <v>170</v>
      </c>
      <c r="L3291" s="3">
        <f>MAX(MIN(Inputs!$B$2, I3291*Inputs!$B$10, Inputs!$B$8*Inputs!$B$4 - J3291), 0)</f>
        <v>149.6</v>
      </c>
      <c r="M3291" s="3">
        <f t="shared" si="462"/>
        <v>170</v>
      </c>
      <c r="N3291" s="3">
        <f t="shared" si="463"/>
        <v>0</v>
      </c>
      <c r="O3291" s="3">
        <f>IF(H3291="Reg", MIN(Inputs!$B$2, I3291*Inputs!$B$10, (Inputs!$B$8-I3291)/Inputs!$B$9), 0)</f>
        <v>0</v>
      </c>
      <c r="P3291" s="3">
        <f t="shared" si="464"/>
        <v>-3510.4999999999995</v>
      </c>
      <c r="Q3291" s="3">
        <f t="shared" si="465"/>
        <v>0</v>
      </c>
      <c r="R3291" s="3">
        <f>I3291 + M3291*Inputs!$B$9 - N3291/Inputs!$B$10</f>
        <v>318.9482716679932</v>
      </c>
    </row>
    <row r="3292" spans="1:18" x14ac:dyDescent="0.3">
      <c r="A3292" s="4">
        <v>46160.083333333343</v>
      </c>
      <c r="B3292" s="3">
        <v>20.395</v>
      </c>
      <c r="C3292" s="3">
        <v>0.05</v>
      </c>
      <c r="D3292" s="3">
        <f t="shared" si="459"/>
        <v>33.192812499999995</v>
      </c>
      <c r="E3292" s="3">
        <f>MAX(B3292 - D3292/Inputs!$B$5, 0)</f>
        <v>0</v>
      </c>
      <c r="F3292" s="3">
        <f>MAX(D3292*Inputs!$B$5 - B3292, 0)</f>
        <v>8.8146749999999976</v>
      </c>
      <c r="G3292" s="3">
        <f t="shared" si="460"/>
        <v>0.05</v>
      </c>
      <c r="H3292" t="str">
        <f t="shared" si="461"/>
        <v>Charge</v>
      </c>
      <c r="I3292" s="3">
        <f t="shared" si="466"/>
        <v>318.9482716679932</v>
      </c>
      <c r="J3292" s="3">
        <f t="shared" si="467"/>
        <v>0</v>
      </c>
      <c r="K3292" s="3">
        <f>MIN(Inputs!$B$2, (Inputs!$B$8 - I3292)/Inputs!$B$9)</f>
        <v>22.44121780453775</v>
      </c>
      <c r="L3292" s="3">
        <f>MAX(MIN(Inputs!$B$2, I3292*Inputs!$B$10, Inputs!$B$8*Inputs!$B$4 - J3292), 0)</f>
        <v>170</v>
      </c>
      <c r="M3292" s="3">
        <f t="shared" si="462"/>
        <v>22.44121780453775</v>
      </c>
      <c r="N3292" s="3">
        <f t="shared" si="463"/>
        <v>0</v>
      </c>
      <c r="O3292" s="3">
        <f>IF(H3292="Reg", MIN(Inputs!$B$2, I3292*Inputs!$B$10, (Inputs!$B$8-I3292)/Inputs!$B$9), 0)</f>
        <v>0</v>
      </c>
      <c r="P3292" s="3">
        <f t="shared" si="464"/>
        <v>-457.68863712354738</v>
      </c>
      <c r="Q3292" s="3">
        <f t="shared" si="465"/>
        <v>0</v>
      </c>
      <c r="R3292" s="3">
        <f>I3292 + M3292*Inputs!$B$9 - N3292/Inputs!$B$10</f>
        <v>340</v>
      </c>
    </row>
    <row r="3293" spans="1:18" x14ac:dyDescent="0.3">
      <c r="A3293" s="4">
        <v>46160.125</v>
      </c>
      <c r="B3293" s="3">
        <v>20.664999999999999</v>
      </c>
      <c r="C3293" s="3">
        <v>0.06</v>
      </c>
      <c r="D3293" s="3">
        <f t="shared" si="459"/>
        <v>33.192812499999995</v>
      </c>
      <c r="E3293" s="3">
        <f>MAX(B3293 - D3293/Inputs!$B$5, 0)</f>
        <v>0</v>
      </c>
      <c r="F3293" s="3">
        <f>MAX(D3293*Inputs!$B$5 - B3293, 0)</f>
        <v>8.544674999999998</v>
      </c>
      <c r="G3293" s="3">
        <f t="shared" si="460"/>
        <v>0.06</v>
      </c>
      <c r="H3293" t="str">
        <f t="shared" si="461"/>
        <v>Charge</v>
      </c>
      <c r="I3293" s="3">
        <f t="shared" si="466"/>
        <v>340</v>
      </c>
      <c r="J3293" s="3">
        <f t="shared" si="467"/>
        <v>0</v>
      </c>
      <c r="K3293" s="3">
        <f>MIN(Inputs!$B$2, (Inputs!$B$8 - I3293)/Inputs!$B$9)</f>
        <v>0</v>
      </c>
      <c r="L3293" s="3">
        <f>MAX(MIN(Inputs!$B$2, I3293*Inputs!$B$10, Inputs!$B$8*Inputs!$B$4 - J3293), 0)</f>
        <v>170</v>
      </c>
      <c r="M3293" s="3">
        <f t="shared" si="462"/>
        <v>0</v>
      </c>
      <c r="N3293" s="3">
        <f t="shared" si="463"/>
        <v>0</v>
      </c>
      <c r="O3293" s="3">
        <f>IF(H3293="Reg", MIN(Inputs!$B$2, I3293*Inputs!$B$10, (Inputs!$B$8-I3293)/Inputs!$B$9), 0)</f>
        <v>0</v>
      </c>
      <c r="P3293" s="3">
        <f t="shared" si="464"/>
        <v>0</v>
      </c>
      <c r="Q3293" s="3">
        <f t="shared" si="465"/>
        <v>0</v>
      </c>
      <c r="R3293" s="3">
        <f>I3293 + M3293*Inputs!$B$9 - N3293/Inputs!$B$10</f>
        <v>340</v>
      </c>
    </row>
    <row r="3294" spans="1:18" x14ac:dyDescent="0.3">
      <c r="A3294" s="4">
        <v>46160.166666666657</v>
      </c>
      <c r="B3294" s="3">
        <v>21.587500000000002</v>
      </c>
      <c r="C3294" s="3">
        <v>0.04</v>
      </c>
      <c r="D3294" s="3">
        <f t="shared" si="459"/>
        <v>33.192812499999995</v>
      </c>
      <c r="E3294" s="3">
        <f>MAX(B3294 - D3294/Inputs!$B$5, 0)</f>
        <v>0</v>
      </c>
      <c r="F3294" s="3">
        <f>MAX(D3294*Inputs!$B$5 - B3294, 0)</f>
        <v>7.622174999999995</v>
      </c>
      <c r="G3294" s="3">
        <f t="shared" si="460"/>
        <v>0.04</v>
      </c>
      <c r="H3294" t="str">
        <f t="shared" si="461"/>
        <v>Charge</v>
      </c>
      <c r="I3294" s="3">
        <f t="shared" si="466"/>
        <v>340</v>
      </c>
      <c r="J3294" s="3">
        <f t="shared" si="467"/>
        <v>0</v>
      </c>
      <c r="K3294" s="3">
        <f>MIN(Inputs!$B$2, (Inputs!$B$8 - I3294)/Inputs!$B$9)</f>
        <v>0</v>
      </c>
      <c r="L3294" s="3">
        <f>MAX(MIN(Inputs!$B$2, I3294*Inputs!$B$10, Inputs!$B$8*Inputs!$B$4 - J3294), 0)</f>
        <v>170</v>
      </c>
      <c r="M3294" s="3">
        <f t="shared" si="462"/>
        <v>0</v>
      </c>
      <c r="N3294" s="3">
        <f t="shared" si="463"/>
        <v>0</v>
      </c>
      <c r="O3294" s="3">
        <f>IF(H3294="Reg", MIN(Inputs!$B$2, I3294*Inputs!$B$10, (Inputs!$B$8-I3294)/Inputs!$B$9), 0)</f>
        <v>0</v>
      </c>
      <c r="P3294" s="3">
        <f t="shared" si="464"/>
        <v>0</v>
      </c>
      <c r="Q3294" s="3">
        <f t="shared" si="465"/>
        <v>0</v>
      </c>
      <c r="R3294" s="3">
        <f>I3294 + M3294*Inputs!$B$9 - N3294/Inputs!$B$10</f>
        <v>340</v>
      </c>
    </row>
    <row r="3295" spans="1:18" x14ac:dyDescent="0.3">
      <c r="A3295" s="4">
        <v>46160.208333333343</v>
      </c>
      <c r="B3295" s="3">
        <v>21.922499999999999</v>
      </c>
      <c r="C3295" s="3">
        <v>0.06</v>
      </c>
      <c r="D3295" s="3">
        <f t="shared" si="459"/>
        <v>33.192812499999995</v>
      </c>
      <c r="E3295" s="3">
        <f>MAX(B3295 - D3295/Inputs!$B$5, 0)</f>
        <v>0</v>
      </c>
      <c r="F3295" s="3">
        <f>MAX(D3295*Inputs!$B$5 - B3295, 0)</f>
        <v>7.2871749999999977</v>
      </c>
      <c r="G3295" s="3">
        <f t="shared" si="460"/>
        <v>0.06</v>
      </c>
      <c r="H3295" t="str">
        <f t="shared" si="461"/>
        <v>Charge</v>
      </c>
      <c r="I3295" s="3">
        <f t="shared" si="466"/>
        <v>340</v>
      </c>
      <c r="J3295" s="3">
        <f t="shared" si="467"/>
        <v>0</v>
      </c>
      <c r="K3295" s="3">
        <f>MIN(Inputs!$B$2, (Inputs!$B$8 - I3295)/Inputs!$B$9)</f>
        <v>0</v>
      </c>
      <c r="L3295" s="3">
        <f>MAX(MIN(Inputs!$B$2, I3295*Inputs!$B$10, Inputs!$B$8*Inputs!$B$4 - J3295), 0)</f>
        <v>170</v>
      </c>
      <c r="M3295" s="3">
        <f t="shared" si="462"/>
        <v>0</v>
      </c>
      <c r="N3295" s="3">
        <f t="shared" si="463"/>
        <v>0</v>
      </c>
      <c r="O3295" s="3">
        <f>IF(H3295="Reg", MIN(Inputs!$B$2, I3295*Inputs!$B$10, (Inputs!$B$8-I3295)/Inputs!$B$9), 0)</f>
        <v>0</v>
      </c>
      <c r="P3295" s="3">
        <f t="shared" si="464"/>
        <v>0</v>
      </c>
      <c r="Q3295" s="3">
        <f t="shared" si="465"/>
        <v>0</v>
      </c>
      <c r="R3295" s="3">
        <f>I3295 + M3295*Inputs!$B$9 - N3295/Inputs!$B$10</f>
        <v>340</v>
      </c>
    </row>
    <row r="3296" spans="1:18" x14ac:dyDescent="0.3">
      <c r="A3296" s="4">
        <v>46160.25</v>
      </c>
      <c r="B3296" s="3">
        <v>24.227500000000003</v>
      </c>
      <c r="C3296" s="3">
        <v>1.69</v>
      </c>
      <c r="D3296" s="3">
        <f t="shared" si="459"/>
        <v>33.192812499999995</v>
      </c>
      <c r="E3296" s="3">
        <f>MAX(B3296 - D3296/Inputs!$B$5, 0)</f>
        <v>0</v>
      </c>
      <c r="F3296" s="3">
        <f>MAX(D3296*Inputs!$B$5 - B3296, 0)</f>
        <v>4.9821749999999945</v>
      </c>
      <c r="G3296" s="3">
        <f t="shared" si="460"/>
        <v>1.69</v>
      </c>
      <c r="H3296" t="str">
        <f t="shared" si="461"/>
        <v>Charge</v>
      </c>
      <c r="I3296" s="3">
        <f t="shared" si="466"/>
        <v>340</v>
      </c>
      <c r="J3296" s="3">
        <f t="shared" si="467"/>
        <v>0</v>
      </c>
      <c r="K3296" s="3">
        <f>MIN(Inputs!$B$2, (Inputs!$B$8 - I3296)/Inputs!$B$9)</f>
        <v>0</v>
      </c>
      <c r="L3296" s="3">
        <f>MAX(MIN(Inputs!$B$2, I3296*Inputs!$B$10, Inputs!$B$8*Inputs!$B$4 - J3296), 0)</f>
        <v>170</v>
      </c>
      <c r="M3296" s="3">
        <f t="shared" si="462"/>
        <v>0</v>
      </c>
      <c r="N3296" s="3">
        <f t="shared" si="463"/>
        <v>0</v>
      </c>
      <c r="O3296" s="3">
        <f>IF(H3296="Reg", MIN(Inputs!$B$2, I3296*Inputs!$B$10, (Inputs!$B$8-I3296)/Inputs!$B$9), 0)</f>
        <v>0</v>
      </c>
      <c r="P3296" s="3">
        <f t="shared" si="464"/>
        <v>0</v>
      </c>
      <c r="Q3296" s="3">
        <f t="shared" si="465"/>
        <v>0</v>
      </c>
      <c r="R3296" s="3">
        <f>I3296 + M3296*Inputs!$B$9 - N3296/Inputs!$B$10</f>
        <v>340</v>
      </c>
    </row>
    <row r="3297" spans="1:18" x14ac:dyDescent="0.3">
      <c r="A3297" s="4">
        <v>46160.291666666657</v>
      </c>
      <c r="B3297" s="3">
        <v>25.422499999999999</v>
      </c>
      <c r="C3297" s="3">
        <v>4.9800000000000004</v>
      </c>
      <c r="D3297" s="3">
        <f t="shared" si="459"/>
        <v>33.192812499999995</v>
      </c>
      <c r="E3297" s="3">
        <f>MAX(B3297 - D3297/Inputs!$B$5, 0)</f>
        <v>0</v>
      </c>
      <c r="F3297" s="3">
        <f>MAX(D3297*Inputs!$B$5 - B3297, 0)</f>
        <v>3.7871749999999977</v>
      </c>
      <c r="G3297" s="3">
        <f t="shared" si="460"/>
        <v>4.9800000000000004</v>
      </c>
      <c r="H3297" t="str">
        <f t="shared" si="461"/>
        <v>Reg</v>
      </c>
      <c r="I3297" s="3">
        <f t="shared" si="466"/>
        <v>340</v>
      </c>
      <c r="J3297" s="3">
        <f t="shared" si="467"/>
        <v>0</v>
      </c>
      <c r="K3297" s="3">
        <f>MIN(Inputs!$B$2, (Inputs!$B$8 - I3297)/Inputs!$B$9)</f>
        <v>0</v>
      </c>
      <c r="L3297" s="3">
        <f>MAX(MIN(Inputs!$B$2, I3297*Inputs!$B$10, Inputs!$B$8*Inputs!$B$4 - J3297), 0)</f>
        <v>170</v>
      </c>
      <c r="M3297" s="3">
        <f t="shared" si="462"/>
        <v>0</v>
      </c>
      <c r="N3297" s="3">
        <f t="shared" si="463"/>
        <v>0</v>
      </c>
      <c r="O3297" s="3">
        <f>IF(H3297="Reg", MIN(Inputs!$B$2, I3297*Inputs!$B$10, (Inputs!$B$8-I3297)/Inputs!$B$9), 0)</f>
        <v>0</v>
      </c>
      <c r="P3297" s="3">
        <f t="shared" si="464"/>
        <v>0</v>
      </c>
      <c r="Q3297" s="3">
        <f t="shared" si="465"/>
        <v>0</v>
      </c>
      <c r="R3297" s="3">
        <f>I3297 + M3297*Inputs!$B$9 - N3297/Inputs!$B$10</f>
        <v>340</v>
      </c>
    </row>
    <row r="3298" spans="1:18" x14ac:dyDescent="0.3">
      <c r="A3298" s="4">
        <v>46160.333333333343</v>
      </c>
      <c r="B3298" s="3">
        <v>21.830000000000002</v>
      </c>
      <c r="C3298" s="3">
        <v>1.36</v>
      </c>
      <c r="D3298" s="3">
        <f t="shared" si="459"/>
        <v>33.192812499999995</v>
      </c>
      <c r="E3298" s="3">
        <f>MAX(B3298 - D3298/Inputs!$B$5, 0)</f>
        <v>0</v>
      </c>
      <c r="F3298" s="3">
        <f>MAX(D3298*Inputs!$B$5 - B3298, 0)</f>
        <v>7.3796749999999953</v>
      </c>
      <c r="G3298" s="3">
        <f t="shared" si="460"/>
        <v>1.36</v>
      </c>
      <c r="H3298" t="str">
        <f t="shared" si="461"/>
        <v>Charge</v>
      </c>
      <c r="I3298" s="3">
        <f t="shared" si="466"/>
        <v>340</v>
      </c>
      <c r="J3298" s="3">
        <f t="shared" si="467"/>
        <v>0</v>
      </c>
      <c r="K3298" s="3">
        <f>MIN(Inputs!$B$2, (Inputs!$B$8 - I3298)/Inputs!$B$9)</f>
        <v>0</v>
      </c>
      <c r="L3298" s="3">
        <f>MAX(MIN(Inputs!$B$2, I3298*Inputs!$B$10, Inputs!$B$8*Inputs!$B$4 - J3298), 0)</f>
        <v>170</v>
      </c>
      <c r="M3298" s="3">
        <f t="shared" si="462"/>
        <v>0</v>
      </c>
      <c r="N3298" s="3">
        <f t="shared" si="463"/>
        <v>0</v>
      </c>
      <c r="O3298" s="3">
        <f>IF(H3298="Reg", MIN(Inputs!$B$2, I3298*Inputs!$B$10, (Inputs!$B$8-I3298)/Inputs!$B$9), 0)</f>
        <v>0</v>
      </c>
      <c r="P3298" s="3">
        <f t="shared" si="464"/>
        <v>0</v>
      </c>
      <c r="Q3298" s="3">
        <f t="shared" si="465"/>
        <v>0</v>
      </c>
      <c r="R3298" s="3">
        <f>I3298 + M3298*Inputs!$B$9 - N3298/Inputs!$B$10</f>
        <v>340</v>
      </c>
    </row>
    <row r="3299" spans="1:18" x14ac:dyDescent="0.3">
      <c r="A3299" s="4">
        <v>46160.375</v>
      </c>
      <c r="B3299" s="3">
        <v>19.649999999999999</v>
      </c>
      <c r="C3299" s="3">
        <v>1</v>
      </c>
      <c r="D3299" s="3">
        <f t="shared" si="459"/>
        <v>33.192812499999995</v>
      </c>
      <c r="E3299" s="3">
        <f>MAX(B3299 - D3299/Inputs!$B$5, 0)</f>
        <v>0</v>
      </c>
      <c r="F3299" s="3">
        <f>MAX(D3299*Inputs!$B$5 - B3299, 0)</f>
        <v>9.5596749999999986</v>
      </c>
      <c r="G3299" s="3">
        <f t="shared" si="460"/>
        <v>1</v>
      </c>
      <c r="H3299" t="str">
        <f t="shared" si="461"/>
        <v>Charge</v>
      </c>
      <c r="I3299" s="3">
        <f t="shared" si="466"/>
        <v>340</v>
      </c>
      <c r="J3299" s="3">
        <f t="shared" si="467"/>
        <v>0</v>
      </c>
      <c r="K3299" s="3">
        <f>MIN(Inputs!$B$2, (Inputs!$B$8 - I3299)/Inputs!$B$9)</f>
        <v>0</v>
      </c>
      <c r="L3299" s="3">
        <f>MAX(MIN(Inputs!$B$2, I3299*Inputs!$B$10, Inputs!$B$8*Inputs!$B$4 - J3299), 0)</f>
        <v>170</v>
      </c>
      <c r="M3299" s="3">
        <f t="shared" si="462"/>
        <v>0</v>
      </c>
      <c r="N3299" s="3">
        <f t="shared" si="463"/>
        <v>0</v>
      </c>
      <c r="O3299" s="3">
        <f>IF(H3299="Reg", MIN(Inputs!$B$2, I3299*Inputs!$B$10, (Inputs!$B$8-I3299)/Inputs!$B$9), 0)</f>
        <v>0</v>
      </c>
      <c r="P3299" s="3">
        <f t="shared" si="464"/>
        <v>0</v>
      </c>
      <c r="Q3299" s="3">
        <f t="shared" si="465"/>
        <v>0</v>
      </c>
      <c r="R3299" s="3">
        <f>I3299 + M3299*Inputs!$B$9 - N3299/Inputs!$B$10</f>
        <v>340</v>
      </c>
    </row>
    <row r="3300" spans="1:18" x14ac:dyDescent="0.3">
      <c r="A3300" s="4">
        <v>46160.416666666657</v>
      </c>
      <c r="B3300" s="3">
        <v>19.525000000000002</v>
      </c>
      <c r="C3300" s="3">
        <v>1</v>
      </c>
      <c r="D3300" s="3">
        <f t="shared" si="459"/>
        <v>33.192812499999995</v>
      </c>
      <c r="E3300" s="3">
        <f>MAX(B3300 - D3300/Inputs!$B$5, 0)</f>
        <v>0</v>
      </c>
      <c r="F3300" s="3">
        <f>MAX(D3300*Inputs!$B$5 - B3300, 0)</f>
        <v>9.684674999999995</v>
      </c>
      <c r="G3300" s="3">
        <f t="shared" si="460"/>
        <v>1</v>
      </c>
      <c r="H3300" t="str">
        <f t="shared" si="461"/>
        <v>Charge</v>
      </c>
      <c r="I3300" s="3">
        <f t="shared" si="466"/>
        <v>340</v>
      </c>
      <c r="J3300" s="3">
        <f t="shared" si="467"/>
        <v>0</v>
      </c>
      <c r="K3300" s="3">
        <f>MIN(Inputs!$B$2, (Inputs!$B$8 - I3300)/Inputs!$B$9)</f>
        <v>0</v>
      </c>
      <c r="L3300" s="3">
        <f>MAX(MIN(Inputs!$B$2, I3300*Inputs!$B$10, Inputs!$B$8*Inputs!$B$4 - J3300), 0)</f>
        <v>170</v>
      </c>
      <c r="M3300" s="3">
        <f t="shared" si="462"/>
        <v>0</v>
      </c>
      <c r="N3300" s="3">
        <f t="shared" si="463"/>
        <v>0</v>
      </c>
      <c r="O3300" s="3">
        <f>IF(H3300="Reg", MIN(Inputs!$B$2, I3300*Inputs!$B$10, (Inputs!$B$8-I3300)/Inputs!$B$9), 0)</f>
        <v>0</v>
      </c>
      <c r="P3300" s="3">
        <f t="shared" si="464"/>
        <v>0</v>
      </c>
      <c r="Q3300" s="3">
        <f t="shared" si="465"/>
        <v>0</v>
      </c>
      <c r="R3300" s="3">
        <f>I3300 + M3300*Inputs!$B$9 - N3300/Inputs!$B$10</f>
        <v>340</v>
      </c>
    </row>
    <row r="3301" spans="1:18" x14ac:dyDescent="0.3">
      <c r="A3301" s="4">
        <v>46160.458333333343</v>
      </c>
      <c r="B3301" s="3">
        <v>21.212499999999999</v>
      </c>
      <c r="C3301" s="3">
        <v>0.95</v>
      </c>
      <c r="D3301" s="3">
        <f t="shared" si="459"/>
        <v>33.192812499999995</v>
      </c>
      <c r="E3301" s="3">
        <f>MAX(B3301 - D3301/Inputs!$B$5, 0)</f>
        <v>0</v>
      </c>
      <c r="F3301" s="3">
        <f>MAX(D3301*Inputs!$B$5 - B3301, 0)</f>
        <v>7.9971749999999986</v>
      </c>
      <c r="G3301" s="3">
        <f t="shared" si="460"/>
        <v>0.95</v>
      </c>
      <c r="H3301" t="str">
        <f t="shared" si="461"/>
        <v>Charge</v>
      </c>
      <c r="I3301" s="3">
        <f t="shared" si="466"/>
        <v>340</v>
      </c>
      <c r="J3301" s="3">
        <f t="shared" si="467"/>
        <v>0</v>
      </c>
      <c r="K3301" s="3">
        <f>MIN(Inputs!$B$2, (Inputs!$B$8 - I3301)/Inputs!$B$9)</f>
        <v>0</v>
      </c>
      <c r="L3301" s="3">
        <f>MAX(MIN(Inputs!$B$2, I3301*Inputs!$B$10, Inputs!$B$8*Inputs!$B$4 - J3301), 0)</f>
        <v>170</v>
      </c>
      <c r="M3301" s="3">
        <f t="shared" si="462"/>
        <v>0</v>
      </c>
      <c r="N3301" s="3">
        <f t="shared" si="463"/>
        <v>0</v>
      </c>
      <c r="O3301" s="3">
        <f>IF(H3301="Reg", MIN(Inputs!$B$2, I3301*Inputs!$B$10, (Inputs!$B$8-I3301)/Inputs!$B$9), 0)</f>
        <v>0</v>
      </c>
      <c r="P3301" s="3">
        <f t="shared" si="464"/>
        <v>0</v>
      </c>
      <c r="Q3301" s="3">
        <f t="shared" si="465"/>
        <v>0</v>
      </c>
      <c r="R3301" s="3">
        <f>I3301 + M3301*Inputs!$B$9 - N3301/Inputs!$B$10</f>
        <v>340</v>
      </c>
    </row>
    <row r="3302" spans="1:18" x14ac:dyDescent="0.3">
      <c r="A3302" s="4">
        <v>46160.5</v>
      </c>
      <c r="B3302" s="3">
        <v>25.76</v>
      </c>
      <c r="C3302" s="3">
        <v>0.99</v>
      </c>
      <c r="D3302" s="3">
        <f t="shared" si="459"/>
        <v>33.192812499999995</v>
      </c>
      <c r="E3302" s="3">
        <f>MAX(B3302 - D3302/Inputs!$B$5, 0)</f>
        <v>0</v>
      </c>
      <c r="F3302" s="3">
        <f>MAX(D3302*Inputs!$B$5 - B3302, 0)</f>
        <v>3.4496749999999956</v>
      </c>
      <c r="G3302" s="3">
        <f t="shared" si="460"/>
        <v>0.99</v>
      </c>
      <c r="H3302" t="str">
        <f t="shared" si="461"/>
        <v>Charge</v>
      </c>
      <c r="I3302" s="3">
        <f t="shared" si="466"/>
        <v>340</v>
      </c>
      <c r="J3302" s="3">
        <f t="shared" si="467"/>
        <v>0</v>
      </c>
      <c r="K3302" s="3">
        <f>MIN(Inputs!$B$2, (Inputs!$B$8 - I3302)/Inputs!$B$9)</f>
        <v>0</v>
      </c>
      <c r="L3302" s="3">
        <f>MAX(MIN(Inputs!$B$2, I3302*Inputs!$B$10, Inputs!$B$8*Inputs!$B$4 - J3302), 0)</f>
        <v>170</v>
      </c>
      <c r="M3302" s="3">
        <f t="shared" si="462"/>
        <v>0</v>
      </c>
      <c r="N3302" s="3">
        <f t="shared" si="463"/>
        <v>0</v>
      </c>
      <c r="O3302" s="3">
        <f>IF(H3302="Reg", MIN(Inputs!$B$2, I3302*Inputs!$B$10, (Inputs!$B$8-I3302)/Inputs!$B$9), 0)</f>
        <v>0</v>
      </c>
      <c r="P3302" s="3">
        <f t="shared" si="464"/>
        <v>0</v>
      </c>
      <c r="Q3302" s="3">
        <f t="shared" si="465"/>
        <v>0</v>
      </c>
      <c r="R3302" s="3">
        <f>I3302 + M3302*Inputs!$B$9 - N3302/Inputs!$B$10</f>
        <v>340</v>
      </c>
    </row>
    <row r="3303" spans="1:18" x14ac:dyDescent="0.3">
      <c r="A3303" s="4">
        <v>46160.541666666657</v>
      </c>
      <c r="B3303" s="3">
        <v>28.810000000000002</v>
      </c>
      <c r="C3303" s="3">
        <v>1</v>
      </c>
      <c r="D3303" s="3">
        <f t="shared" si="459"/>
        <v>33.192812499999995</v>
      </c>
      <c r="E3303" s="3">
        <f>MAX(B3303 - D3303/Inputs!$B$5, 0)</f>
        <v>0</v>
      </c>
      <c r="F3303" s="3">
        <f>MAX(D3303*Inputs!$B$5 - B3303, 0)</f>
        <v>0.3996749999999949</v>
      </c>
      <c r="G3303" s="3">
        <f t="shared" si="460"/>
        <v>1</v>
      </c>
      <c r="H3303" t="str">
        <f t="shared" si="461"/>
        <v>Reg</v>
      </c>
      <c r="I3303" s="3">
        <f t="shared" si="466"/>
        <v>340</v>
      </c>
      <c r="J3303" s="3">
        <f t="shared" si="467"/>
        <v>0</v>
      </c>
      <c r="K3303" s="3">
        <f>MIN(Inputs!$B$2, (Inputs!$B$8 - I3303)/Inputs!$B$9)</f>
        <v>0</v>
      </c>
      <c r="L3303" s="3">
        <f>MAX(MIN(Inputs!$B$2, I3303*Inputs!$B$10, Inputs!$B$8*Inputs!$B$4 - J3303), 0)</f>
        <v>170</v>
      </c>
      <c r="M3303" s="3">
        <f t="shared" si="462"/>
        <v>0</v>
      </c>
      <c r="N3303" s="3">
        <f t="shared" si="463"/>
        <v>0</v>
      </c>
      <c r="O3303" s="3">
        <f>IF(H3303="Reg", MIN(Inputs!$B$2, I3303*Inputs!$B$10, (Inputs!$B$8-I3303)/Inputs!$B$9), 0)</f>
        <v>0</v>
      </c>
      <c r="P3303" s="3">
        <f t="shared" si="464"/>
        <v>0</v>
      </c>
      <c r="Q3303" s="3">
        <f t="shared" si="465"/>
        <v>0</v>
      </c>
      <c r="R3303" s="3">
        <f>I3303 + M3303*Inputs!$B$9 - N3303/Inputs!$B$10</f>
        <v>340</v>
      </c>
    </row>
    <row r="3304" spans="1:18" x14ac:dyDescent="0.3">
      <c r="A3304" s="4">
        <v>46160.583333333343</v>
      </c>
      <c r="B3304" s="3">
        <v>35.64</v>
      </c>
      <c r="C3304" s="3">
        <v>1.55</v>
      </c>
      <c r="D3304" s="3">
        <f t="shared" si="459"/>
        <v>33.192812499999995</v>
      </c>
      <c r="E3304" s="3">
        <f>MAX(B3304 - D3304/Inputs!$B$5, 0)</f>
        <v>0</v>
      </c>
      <c r="F3304" s="3">
        <f>MAX(D3304*Inputs!$B$5 - B3304, 0)</f>
        <v>0</v>
      </c>
      <c r="G3304" s="3">
        <f t="shared" si="460"/>
        <v>1.55</v>
      </c>
      <c r="H3304" t="str">
        <f t="shared" si="461"/>
        <v>Reg</v>
      </c>
      <c r="I3304" s="3">
        <f t="shared" si="466"/>
        <v>340</v>
      </c>
      <c r="J3304" s="3">
        <f t="shared" si="467"/>
        <v>0</v>
      </c>
      <c r="K3304" s="3">
        <f>MIN(Inputs!$B$2, (Inputs!$B$8 - I3304)/Inputs!$B$9)</f>
        <v>0</v>
      </c>
      <c r="L3304" s="3">
        <f>MAX(MIN(Inputs!$B$2, I3304*Inputs!$B$10, Inputs!$B$8*Inputs!$B$4 - J3304), 0)</f>
        <v>170</v>
      </c>
      <c r="M3304" s="3">
        <f t="shared" si="462"/>
        <v>0</v>
      </c>
      <c r="N3304" s="3">
        <f t="shared" si="463"/>
        <v>0</v>
      </c>
      <c r="O3304" s="3">
        <f>IF(H3304="Reg", MIN(Inputs!$B$2, I3304*Inputs!$B$10, (Inputs!$B$8-I3304)/Inputs!$B$9), 0)</f>
        <v>0</v>
      </c>
      <c r="P3304" s="3">
        <f t="shared" si="464"/>
        <v>0</v>
      </c>
      <c r="Q3304" s="3">
        <f t="shared" si="465"/>
        <v>0</v>
      </c>
      <c r="R3304" s="3">
        <f>I3304 + M3304*Inputs!$B$9 - N3304/Inputs!$B$10</f>
        <v>340</v>
      </c>
    </row>
    <row r="3305" spans="1:18" x14ac:dyDescent="0.3">
      <c r="A3305" s="4">
        <v>46160.625</v>
      </c>
      <c r="B3305" s="3">
        <v>42.655000000000001</v>
      </c>
      <c r="C3305" s="3">
        <v>2.15</v>
      </c>
      <c r="D3305" s="3">
        <f t="shared" si="459"/>
        <v>33.192812499999995</v>
      </c>
      <c r="E3305" s="3">
        <f>MAX(B3305 - D3305/Inputs!$B$5, 0)</f>
        <v>4.9358948863636414</v>
      </c>
      <c r="F3305" s="3">
        <f>MAX(D3305*Inputs!$B$5 - B3305, 0)</f>
        <v>0</v>
      </c>
      <c r="G3305" s="3">
        <f t="shared" si="460"/>
        <v>2.15</v>
      </c>
      <c r="H3305" t="str">
        <f t="shared" si="461"/>
        <v>Discharge</v>
      </c>
      <c r="I3305" s="3">
        <f t="shared" si="466"/>
        <v>340</v>
      </c>
      <c r="J3305" s="3">
        <f t="shared" si="467"/>
        <v>0</v>
      </c>
      <c r="K3305" s="3">
        <f>MIN(Inputs!$B$2, (Inputs!$B$8 - I3305)/Inputs!$B$9)</f>
        <v>0</v>
      </c>
      <c r="L3305" s="3">
        <f>MAX(MIN(Inputs!$B$2, I3305*Inputs!$B$10, Inputs!$B$8*Inputs!$B$4 - J3305), 0)</f>
        <v>170</v>
      </c>
      <c r="M3305" s="3">
        <f t="shared" si="462"/>
        <v>0</v>
      </c>
      <c r="N3305" s="3">
        <f t="shared" si="463"/>
        <v>170</v>
      </c>
      <c r="O3305" s="3">
        <f>IF(H3305="Reg", MIN(Inputs!$B$2, I3305*Inputs!$B$10, (Inputs!$B$8-I3305)/Inputs!$B$9), 0)</f>
        <v>0</v>
      </c>
      <c r="P3305" s="3">
        <f t="shared" si="464"/>
        <v>7251.35</v>
      </c>
      <c r="Q3305" s="3">
        <f t="shared" si="465"/>
        <v>0</v>
      </c>
      <c r="R3305" s="3">
        <f>I3305 + M3305*Inputs!$B$9 - N3305/Inputs!$B$10</f>
        <v>158.77939109773115</v>
      </c>
    </row>
    <row r="3306" spans="1:18" x14ac:dyDescent="0.3">
      <c r="A3306" s="4">
        <v>46160.666666666657</v>
      </c>
      <c r="B3306" s="3">
        <v>41.837499999999999</v>
      </c>
      <c r="C3306" s="3">
        <v>2.64</v>
      </c>
      <c r="D3306" s="3">
        <f t="shared" si="459"/>
        <v>33.192812499999995</v>
      </c>
      <c r="E3306" s="3">
        <f>MAX(B3306 - D3306/Inputs!$B$5, 0)</f>
        <v>4.1183948863636388</v>
      </c>
      <c r="F3306" s="3">
        <f>MAX(D3306*Inputs!$B$5 - B3306, 0)</f>
        <v>0</v>
      </c>
      <c r="G3306" s="3">
        <f t="shared" si="460"/>
        <v>2.64</v>
      </c>
      <c r="H3306" t="str">
        <f t="shared" si="461"/>
        <v>Discharge</v>
      </c>
      <c r="I3306" s="3">
        <f t="shared" si="466"/>
        <v>158.77939109773115</v>
      </c>
      <c r="J3306" s="3">
        <f t="shared" si="467"/>
        <v>170</v>
      </c>
      <c r="K3306" s="3">
        <f>MIN(Inputs!$B$2, (Inputs!$B$8 - I3306)/Inputs!$B$9)</f>
        <v>170</v>
      </c>
      <c r="L3306" s="3">
        <f>MAX(MIN(Inputs!$B$2, I3306*Inputs!$B$10, Inputs!$B$8*Inputs!$B$4 - J3306), 0)</f>
        <v>148.94827166799323</v>
      </c>
      <c r="M3306" s="3">
        <f t="shared" si="462"/>
        <v>0</v>
      </c>
      <c r="N3306" s="3">
        <f t="shared" si="463"/>
        <v>148.94827166799323</v>
      </c>
      <c r="O3306" s="3">
        <f>IF(H3306="Reg", MIN(Inputs!$B$2, I3306*Inputs!$B$10, (Inputs!$B$8-I3306)/Inputs!$B$9), 0)</f>
        <v>0</v>
      </c>
      <c r="P3306" s="3">
        <f t="shared" si="464"/>
        <v>6231.6233159096664</v>
      </c>
      <c r="Q3306" s="3">
        <f t="shared" si="465"/>
        <v>0</v>
      </c>
      <c r="R3306" s="3">
        <f>I3306 + M3306*Inputs!$B$9 - N3306/Inputs!$B$10</f>
        <v>0</v>
      </c>
    </row>
    <row r="3307" spans="1:18" x14ac:dyDescent="0.3">
      <c r="A3307" s="4">
        <v>46160.708333333343</v>
      </c>
      <c r="B3307" s="3">
        <v>38.962500000000006</v>
      </c>
      <c r="C3307" s="3">
        <v>1.18</v>
      </c>
      <c r="D3307" s="3">
        <f t="shared" si="459"/>
        <v>33.192812499999995</v>
      </c>
      <c r="E3307" s="3">
        <f>MAX(B3307 - D3307/Inputs!$B$5, 0)</f>
        <v>1.2433948863636459</v>
      </c>
      <c r="F3307" s="3">
        <f>MAX(D3307*Inputs!$B$5 - B3307, 0)</f>
        <v>0</v>
      </c>
      <c r="G3307" s="3">
        <f t="shared" si="460"/>
        <v>1.18</v>
      </c>
      <c r="H3307" t="str">
        <f t="shared" si="461"/>
        <v>Discharge</v>
      </c>
      <c r="I3307" s="3">
        <f t="shared" si="466"/>
        <v>0</v>
      </c>
      <c r="J3307" s="3">
        <f t="shared" si="467"/>
        <v>318.94827166799325</v>
      </c>
      <c r="K3307" s="3">
        <f>MIN(Inputs!$B$2, (Inputs!$B$8 - I3307)/Inputs!$B$9)</f>
        <v>170</v>
      </c>
      <c r="L3307" s="3">
        <f>MAX(MIN(Inputs!$B$2, I3307*Inputs!$B$10, Inputs!$B$8*Inputs!$B$4 - J3307), 0)</f>
        <v>0</v>
      </c>
      <c r="M3307" s="3">
        <f t="shared" si="462"/>
        <v>0</v>
      </c>
      <c r="N3307" s="3">
        <f t="shared" si="463"/>
        <v>0</v>
      </c>
      <c r="O3307" s="3">
        <f>IF(H3307="Reg", MIN(Inputs!$B$2, I3307*Inputs!$B$10, (Inputs!$B$8-I3307)/Inputs!$B$9), 0)</f>
        <v>0</v>
      </c>
      <c r="P3307" s="3">
        <f t="shared" si="464"/>
        <v>0</v>
      </c>
      <c r="Q3307" s="3">
        <f t="shared" si="465"/>
        <v>0</v>
      </c>
      <c r="R3307" s="3">
        <f>I3307 + M3307*Inputs!$B$9 - N3307/Inputs!$B$10</f>
        <v>0</v>
      </c>
    </row>
    <row r="3308" spans="1:18" x14ac:dyDescent="0.3">
      <c r="A3308" s="4">
        <v>46160.75</v>
      </c>
      <c r="B3308" s="3">
        <v>30.56</v>
      </c>
      <c r="C3308" s="3">
        <v>4.9000000000000004</v>
      </c>
      <c r="D3308" s="3">
        <f t="shared" si="459"/>
        <v>33.192812499999995</v>
      </c>
      <c r="E3308" s="3">
        <f>MAX(B3308 - D3308/Inputs!$B$5, 0)</f>
        <v>0</v>
      </c>
      <c r="F3308" s="3">
        <f>MAX(D3308*Inputs!$B$5 - B3308, 0)</f>
        <v>0</v>
      </c>
      <c r="G3308" s="3">
        <f t="shared" si="460"/>
        <v>4.9000000000000004</v>
      </c>
      <c r="H3308" t="str">
        <f t="shared" si="461"/>
        <v>Reg</v>
      </c>
      <c r="I3308" s="3">
        <f t="shared" si="466"/>
        <v>0</v>
      </c>
      <c r="J3308" s="3">
        <f t="shared" si="467"/>
        <v>318.94827166799325</v>
      </c>
      <c r="K3308" s="3">
        <f>MIN(Inputs!$B$2, (Inputs!$B$8 - I3308)/Inputs!$B$9)</f>
        <v>170</v>
      </c>
      <c r="L3308" s="3">
        <f>MAX(MIN(Inputs!$B$2, I3308*Inputs!$B$10, Inputs!$B$8*Inputs!$B$4 - J3308), 0)</f>
        <v>0</v>
      </c>
      <c r="M3308" s="3">
        <f t="shared" si="462"/>
        <v>0</v>
      </c>
      <c r="N3308" s="3">
        <f t="shared" si="463"/>
        <v>0</v>
      </c>
      <c r="O3308" s="3">
        <f>IF(H3308="Reg", MIN(Inputs!$B$2, I3308*Inputs!$B$10, (Inputs!$B$8-I3308)/Inputs!$B$9), 0)</f>
        <v>0</v>
      </c>
      <c r="P3308" s="3">
        <f t="shared" si="464"/>
        <v>0</v>
      </c>
      <c r="Q3308" s="3">
        <f t="shared" si="465"/>
        <v>0</v>
      </c>
      <c r="R3308" s="3">
        <f>I3308 + M3308*Inputs!$B$9 - N3308/Inputs!$B$10</f>
        <v>0</v>
      </c>
    </row>
    <row r="3309" spans="1:18" x14ac:dyDescent="0.3">
      <c r="A3309" s="4">
        <v>46160.791666666657</v>
      </c>
      <c r="B3309" s="3">
        <v>48.737499999999997</v>
      </c>
      <c r="C3309" s="3">
        <v>6.06</v>
      </c>
      <c r="D3309" s="3">
        <f t="shared" si="459"/>
        <v>33.192812499999995</v>
      </c>
      <c r="E3309" s="3">
        <f>MAX(B3309 - D3309/Inputs!$B$5, 0)</f>
        <v>11.018394886363637</v>
      </c>
      <c r="F3309" s="3">
        <f>MAX(D3309*Inputs!$B$5 - B3309, 0)</f>
        <v>0</v>
      </c>
      <c r="G3309" s="3">
        <f t="shared" si="460"/>
        <v>6.06</v>
      </c>
      <c r="H3309" t="str">
        <f t="shared" si="461"/>
        <v>Discharge</v>
      </c>
      <c r="I3309" s="3">
        <f t="shared" si="466"/>
        <v>0</v>
      </c>
      <c r="J3309" s="3">
        <f t="shared" si="467"/>
        <v>318.94827166799325</v>
      </c>
      <c r="K3309" s="3">
        <f>MIN(Inputs!$B$2, (Inputs!$B$8 - I3309)/Inputs!$B$9)</f>
        <v>170</v>
      </c>
      <c r="L3309" s="3">
        <f>MAX(MIN(Inputs!$B$2, I3309*Inputs!$B$10, Inputs!$B$8*Inputs!$B$4 - J3309), 0)</f>
        <v>0</v>
      </c>
      <c r="M3309" s="3">
        <f t="shared" si="462"/>
        <v>0</v>
      </c>
      <c r="N3309" s="3">
        <f t="shared" si="463"/>
        <v>0</v>
      </c>
      <c r="O3309" s="3">
        <f>IF(H3309="Reg", MIN(Inputs!$B$2, I3309*Inputs!$B$10, (Inputs!$B$8-I3309)/Inputs!$B$9), 0)</f>
        <v>0</v>
      </c>
      <c r="P3309" s="3">
        <f t="shared" si="464"/>
        <v>0</v>
      </c>
      <c r="Q3309" s="3">
        <f t="shared" si="465"/>
        <v>0</v>
      </c>
      <c r="R3309" s="3">
        <f>I3309 + M3309*Inputs!$B$9 - N3309/Inputs!$B$10</f>
        <v>0</v>
      </c>
    </row>
    <row r="3310" spans="1:18" x14ac:dyDescent="0.3">
      <c r="A3310" s="4">
        <v>46160.833333333343</v>
      </c>
      <c r="B3310" s="3">
        <v>73.727499999999992</v>
      </c>
      <c r="C3310" s="3">
        <v>8.24</v>
      </c>
      <c r="D3310" s="3">
        <f t="shared" si="459"/>
        <v>33.192812499999995</v>
      </c>
      <c r="E3310" s="3">
        <f>MAX(B3310 - D3310/Inputs!$B$5, 0)</f>
        <v>36.008394886363632</v>
      </c>
      <c r="F3310" s="3">
        <f>MAX(D3310*Inputs!$B$5 - B3310, 0)</f>
        <v>0</v>
      </c>
      <c r="G3310" s="3">
        <f t="shared" si="460"/>
        <v>8.24</v>
      </c>
      <c r="H3310" t="str">
        <f t="shared" si="461"/>
        <v>Discharge</v>
      </c>
      <c r="I3310" s="3">
        <f t="shared" si="466"/>
        <v>0</v>
      </c>
      <c r="J3310" s="3">
        <f t="shared" si="467"/>
        <v>318.94827166799325</v>
      </c>
      <c r="K3310" s="3">
        <f>MIN(Inputs!$B$2, (Inputs!$B$8 - I3310)/Inputs!$B$9)</f>
        <v>170</v>
      </c>
      <c r="L3310" s="3">
        <f>MAX(MIN(Inputs!$B$2, I3310*Inputs!$B$10, Inputs!$B$8*Inputs!$B$4 - J3310), 0)</f>
        <v>0</v>
      </c>
      <c r="M3310" s="3">
        <f t="shared" si="462"/>
        <v>0</v>
      </c>
      <c r="N3310" s="3">
        <f t="shared" si="463"/>
        <v>0</v>
      </c>
      <c r="O3310" s="3">
        <f>IF(H3310="Reg", MIN(Inputs!$B$2, I3310*Inputs!$B$10, (Inputs!$B$8-I3310)/Inputs!$B$9), 0)</f>
        <v>0</v>
      </c>
      <c r="P3310" s="3">
        <f t="shared" si="464"/>
        <v>0</v>
      </c>
      <c r="Q3310" s="3">
        <f t="shared" si="465"/>
        <v>0</v>
      </c>
      <c r="R3310" s="3">
        <f>I3310 + M3310*Inputs!$B$9 - N3310/Inputs!$B$10</f>
        <v>0</v>
      </c>
    </row>
    <row r="3311" spans="1:18" x14ac:dyDescent="0.3">
      <c r="A3311" s="4">
        <v>46160.875</v>
      </c>
      <c r="B3311" s="3">
        <v>75.179999999999993</v>
      </c>
      <c r="C3311" s="3">
        <v>7.0000000000000007E-2</v>
      </c>
      <c r="D3311" s="3">
        <f t="shared" si="459"/>
        <v>33.192812499999995</v>
      </c>
      <c r="E3311" s="3">
        <f>MAX(B3311 - D3311/Inputs!$B$5, 0)</f>
        <v>37.460894886363633</v>
      </c>
      <c r="F3311" s="3">
        <f>MAX(D3311*Inputs!$B$5 - B3311, 0)</f>
        <v>0</v>
      </c>
      <c r="G3311" s="3">
        <f t="shared" si="460"/>
        <v>7.0000000000000007E-2</v>
      </c>
      <c r="H3311" t="str">
        <f t="shared" si="461"/>
        <v>Discharge</v>
      </c>
      <c r="I3311" s="3">
        <f t="shared" si="466"/>
        <v>0</v>
      </c>
      <c r="J3311" s="3">
        <f t="shared" si="467"/>
        <v>318.94827166799325</v>
      </c>
      <c r="K3311" s="3">
        <f>MIN(Inputs!$B$2, (Inputs!$B$8 - I3311)/Inputs!$B$9)</f>
        <v>170</v>
      </c>
      <c r="L3311" s="3">
        <f>MAX(MIN(Inputs!$B$2, I3311*Inputs!$B$10, Inputs!$B$8*Inputs!$B$4 - J3311), 0)</f>
        <v>0</v>
      </c>
      <c r="M3311" s="3">
        <f t="shared" si="462"/>
        <v>0</v>
      </c>
      <c r="N3311" s="3">
        <f t="shared" si="463"/>
        <v>0</v>
      </c>
      <c r="O3311" s="3">
        <f>IF(H3311="Reg", MIN(Inputs!$B$2, I3311*Inputs!$B$10, (Inputs!$B$8-I3311)/Inputs!$B$9), 0)</f>
        <v>0</v>
      </c>
      <c r="P3311" s="3">
        <f t="shared" si="464"/>
        <v>0</v>
      </c>
      <c r="Q3311" s="3">
        <f t="shared" si="465"/>
        <v>0</v>
      </c>
      <c r="R3311" s="3">
        <f>I3311 + M3311*Inputs!$B$9 - N3311/Inputs!$B$10</f>
        <v>0</v>
      </c>
    </row>
    <row r="3312" spans="1:18" x14ac:dyDescent="0.3">
      <c r="A3312" s="4">
        <v>46160.916666666657</v>
      </c>
      <c r="B3312" s="3">
        <v>56.65</v>
      </c>
      <c r="C3312" s="3">
        <v>0.08</v>
      </c>
      <c r="D3312" s="3">
        <f t="shared" si="459"/>
        <v>33.192812499999995</v>
      </c>
      <c r="E3312" s="3">
        <f>MAX(B3312 - D3312/Inputs!$B$5, 0)</f>
        <v>18.930894886363639</v>
      </c>
      <c r="F3312" s="3">
        <f>MAX(D3312*Inputs!$B$5 - B3312, 0)</f>
        <v>0</v>
      </c>
      <c r="G3312" s="3">
        <f t="shared" si="460"/>
        <v>0.08</v>
      </c>
      <c r="H3312" t="str">
        <f t="shared" si="461"/>
        <v>Discharge</v>
      </c>
      <c r="I3312" s="3">
        <f t="shared" si="466"/>
        <v>0</v>
      </c>
      <c r="J3312" s="3">
        <f t="shared" si="467"/>
        <v>318.94827166799325</v>
      </c>
      <c r="K3312" s="3">
        <f>MIN(Inputs!$B$2, (Inputs!$B$8 - I3312)/Inputs!$B$9)</f>
        <v>170</v>
      </c>
      <c r="L3312" s="3">
        <f>MAX(MIN(Inputs!$B$2, I3312*Inputs!$B$10, Inputs!$B$8*Inputs!$B$4 - J3312), 0)</f>
        <v>0</v>
      </c>
      <c r="M3312" s="3">
        <f t="shared" si="462"/>
        <v>0</v>
      </c>
      <c r="N3312" s="3">
        <f t="shared" si="463"/>
        <v>0</v>
      </c>
      <c r="O3312" s="3">
        <f>IF(H3312="Reg", MIN(Inputs!$B$2, I3312*Inputs!$B$10, (Inputs!$B$8-I3312)/Inputs!$B$9), 0)</f>
        <v>0</v>
      </c>
      <c r="P3312" s="3">
        <f t="shared" si="464"/>
        <v>0</v>
      </c>
      <c r="Q3312" s="3">
        <f t="shared" si="465"/>
        <v>0</v>
      </c>
      <c r="R3312" s="3">
        <f>I3312 + M3312*Inputs!$B$9 - N3312/Inputs!$B$10</f>
        <v>0</v>
      </c>
    </row>
    <row r="3313" spans="1:18" x14ac:dyDescent="0.3">
      <c r="A3313" s="4">
        <v>46160.958333333343</v>
      </c>
      <c r="B3313" s="3">
        <v>33.454999999999998</v>
      </c>
      <c r="C3313" s="3">
        <v>0.04</v>
      </c>
      <c r="D3313" s="3">
        <f t="shared" si="459"/>
        <v>33.192812499999995</v>
      </c>
      <c r="E3313" s="3">
        <f>MAX(B3313 - D3313/Inputs!$B$5, 0)</f>
        <v>0</v>
      </c>
      <c r="F3313" s="3">
        <f>MAX(D3313*Inputs!$B$5 - B3313, 0)</f>
        <v>0</v>
      </c>
      <c r="G3313" s="3">
        <f t="shared" si="460"/>
        <v>0.04</v>
      </c>
      <c r="H3313" t="str">
        <f t="shared" si="461"/>
        <v>Reg</v>
      </c>
      <c r="I3313" s="3">
        <f t="shared" si="466"/>
        <v>0</v>
      </c>
      <c r="J3313" s="3">
        <f t="shared" si="467"/>
        <v>318.94827166799325</v>
      </c>
      <c r="K3313" s="3">
        <f>MIN(Inputs!$B$2, (Inputs!$B$8 - I3313)/Inputs!$B$9)</f>
        <v>170</v>
      </c>
      <c r="L3313" s="3">
        <f>MAX(MIN(Inputs!$B$2, I3313*Inputs!$B$10, Inputs!$B$8*Inputs!$B$4 - J3313), 0)</f>
        <v>0</v>
      </c>
      <c r="M3313" s="3">
        <f t="shared" si="462"/>
        <v>0</v>
      </c>
      <c r="N3313" s="3">
        <f t="shared" si="463"/>
        <v>0</v>
      </c>
      <c r="O3313" s="3">
        <f>IF(H3313="Reg", MIN(Inputs!$B$2, I3313*Inputs!$B$10, (Inputs!$B$8-I3313)/Inputs!$B$9), 0)</f>
        <v>0</v>
      </c>
      <c r="P3313" s="3">
        <f t="shared" si="464"/>
        <v>0</v>
      </c>
      <c r="Q3313" s="3">
        <f t="shared" si="465"/>
        <v>0</v>
      </c>
      <c r="R3313" s="3">
        <f>I3313 + M3313*Inputs!$B$9 - N3313/Inputs!$B$10</f>
        <v>0</v>
      </c>
    </row>
    <row r="3314" spans="1:18" x14ac:dyDescent="0.3">
      <c r="A3314" s="4">
        <v>46161</v>
      </c>
      <c r="B3314" s="3">
        <v>29.41</v>
      </c>
      <c r="C3314" s="3">
        <v>0.05</v>
      </c>
      <c r="D3314" s="3">
        <f t="shared" si="459"/>
        <v>28.51885416666666</v>
      </c>
      <c r="E3314" s="3">
        <f>MAX(B3314 - D3314/Inputs!$B$5, 0)</f>
        <v>0</v>
      </c>
      <c r="F3314" s="3">
        <f>MAX(D3314*Inputs!$B$5 - B3314, 0)</f>
        <v>0</v>
      </c>
      <c r="G3314" s="3">
        <f t="shared" si="460"/>
        <v>0.05</v>
      </c>
      <c r="H3314" t="str">
        <f t="shared" si="461"/>
        <v>Reg</v>
      </c>
      <c r="I3314" s="3">
        <f t="shared" si="466"/>
        <v>0</v>
      </c>
      <c r="J3314" s="3">
        <f t="shared" si="467"/>
        <v>0</v>
      </c>
      <c r="K3314" s="3">
        <f>MIN(Inputs!$B$2, (Inputs!$B$8 - I3314)/Inputs!$B$9)</f>
        <v>170</v>
      </c>
      <c r="L3314" s="3">
        <f>MAX(MIN(Inputs!$B$2, I3314*Inputs!$B$10, Inputs!$B$8*Inputs!$B$4 - J3314), 0)</f>
        <v>0</v>
      </c>
      <c r="M3314" s="3">
        <f t="shared" si="462"/>
        <v>0</v>
      </c>
      <c r="N3314" s="3">
        <f t="shared" si="463"/>
        <v>0</v>
      </c>
      <c r="O3314" s="3">
        <f>IF(H3314="Reg", MIN(Inputs!$B$2, I3314*Inputs!$B$10, (Inputs!$B$8-I3314)/Inputs!$B$9), 0)</f>
        <v>0</v>
      </c>
      <c r="P3314" s="3">
        <f t="shared" si="464"/>
        <v>0</v>
      </c>
      <c r="Q3314" s="3">
        <f t="shared" si="465"/>
        <v>0</v>
      </c>
      <c r="R3314" s="3">
        <f>I3314 + M3314*Inputs!$B$9 - N3314/Inputs!$B$10</f>
        <v>0</v>
      </c>
    </row>
    <row r="3315" spans="1:18" x14ac:dyDescent="0.3">
      <c r="A3315" s="4">
        <v>46161.041666666657</v>
      </c>
      <c r="B3315" s="3">
        <v>24.677499999999995</v>
      </c>
      <c r="C3315" s="3">
        <v>0.06</v>
      </c>
      <c r="D3315" s="3">
        <f t="shared" si="459"/>
        <v>28.51885416666666</v>
      </c>
      <c r="E3315" s="3">
        <f>MAX(B3315 - D3315/Inputs!$B$5, 0)</f>
        <v>0</v>
      </c>
      <c r="F3315" s="3">
        <f>MAX(D3315*Inputs!$B$5 - B3315, 0)</f>
        <v>0.41909166666666664</v>
      </c>
      <c r="G3315" s="3">
        <f t="shared" si="460"/>
        <v>0.06</v>
      </c>
      <c r="H3315" t="str">
        <f t="shared" si="461"/>
        <v>Charge</v>
      </c>
      <c r="I3315" s="3">
        <f t="shared" si="466"/>
        <v>0</v>
      </c>
      <c r="J3315" s="3">
        <f t="shared" si="467"/>
        <v>0</v>
      </c>
      <c r="K3315" s="3">
        <f>MIN(Inputs!$B$2, (Inputs!$B$8 - I3315)/Inputs!$B$9)</f>
        <v>170</v>
      </c>
      <c r="L3315" s="3">
        <f>MAX(MIN(Inputs!$B$2, I3315*Inputs!$B$10, Inputs!$B$8*Inputs!$B$4 - J3315), 0)</f>
        <v>0</v>
      </c>
      <c r="M3315" s="3">
        <f t="shared" si="462"/>
        <v>170</v>
      </c>
      <c r="N3315" s="3">
        <f t="shared" si="463"/>
        <v>0</v>
      </c>
      <c r="O3315" s="3">
        <f>IF(H3315="Reg", MIN(Inputs!$B$2, I3315*Inputs!$B$10, (Inputs!$B$8-I3315)/Inputs!$B$9), 0)</f>
        <v>0</v>
      </c>
      <c r="P3315" s="3">
        <f t="shared" si="464"/>
        <v>-4195.1749999999993</v>
      </c>
      <c r="Q3315" s="3">
        <f t="shared" si="465"/>
        <v>0</v>
      </c>
      <c r="R3315" s="3">
        <f>I3315 + M3315*Inputs!$B$9 - N3315/Inputs!$B$10</f>
        <v>159.4741358339966</v>
      </c>
    </row>
    <row r="3316" spans="1:18" x14ac:dyDescent="0.3">
      <c r="A3316" s="4">
        <v>46161.083333333343</v>
      </c>
      <c r="B3316" s="3">
        <v>22.497499999999999</v>
      </c>
      <c r="C3316" s="3">
        <v>0.05</v>
      </c>
      <c r="D3316" s="3">
        <f t="shared" si="459"/>
        <v>28.51885416666666</v>
      </c>
      <c r="E3316" s="3">
        <f>MAX(B3316 - D3316/Inputs!$B$5, 0)</f>
        <v>0</v>
      </c>
      <c r="F3316" s="3">
        <f>MAX(D3316*Inputs!$B$5 - B3316, 0)</f>
        <v>2.5990916666666628</v>
      </c>
      <c r="G3316" s="3">
        <f t="shared" si="460"/>
        <v>0.05</v>
      </c>
      <c r="H3316" t="str">
        <f t="shared" si="461"/>
        <v>Charge</v>
      </c>
      <c r="I3316" s="3">
        <f t="shared" si="466"/>
        <v>159.4741358339966</v>
      </c>
      <c r="J3316" s="3">
        <f t="shared" si="467"/>
        <v>0</v>
      </c>
      <c r="K3316" s="3">
        <f>MIN(Inputs!$B$2, (Inputs!$B$8 - I3316)/Inputs!$B$9)</f>
        <v>170</v>
      </c>
      <c r="L3316" s="3">
        <f>MAX(MIN(Inputs!$B$2, I3316*Inputs!$B$10, Inputs!$B$8*Inputs!$B$4 - J3316), 0)</f>
        <v>149.6</v>
      </c>
      <c r="M3316" s="3">
        <f t="shared" si="462"/>
        <v>170</v>
      </c>
      <c r="N3316" s="3">
        <f t="shared" si="463"/>
        <v>0</v>
      </c>
      <c r="O3316" s="3">
        <f>IF(H3316="Reg", MIN(Inputs!$B$2, I3316*Inputs!$B$10, (Inputs!$B$8-I3316)/Inputs!$B$9), 0)</f>
        <v>0</v>
      </c>
      <c r="P3316" s="3">
        <f t="shared" si="464"/>
        <v>-3824.5749999999998</v>
      </c>
      <c r="Q3316" s="3">
        <f t="shared" si="465"/>
        <v>0</v>
      </c>
      <c r="R3316" s="3">
        <f>I3316 + M3316*Inputs!$B$9 - N3316/Inputs!$B$10</f>
        <v>318.9482716679932</v>
      </c>
    </row>
    <row r="3317" spans="1:18" x14ac:dyDescent="0.3">
      <c r="A3317" s="4">
        <v>46161.125</v>
      </c>
      <c r="B3317" s="3">
        <v>22.197499999999998</v>
      </c>
      <c r="C3317" s="3">
        <v>0.06</v>
      </c>
      <c r="D3317" s="3">
        <f t="shared" si="459"/>
        <v>28.51885416666666</v>
      </c>
      <c r="E3317" s="3">
        <f>MAX(B3317 - D3317/Inputs!$B$5, 0)</f>
        <v>0</v>
      </c>
      <c r="F3317" s="3">
        <f>MAX(D3317*Inputs!$B$5 - B3317, 0)</f>
        <v>2.8990916666666635</v>
      </c>
      <c r="G3317" s="3">
        <f t="shared" si="460"/>
        <v>0.06</v>
      </c>
      <c r="H3317" t="str">
        <f t="shared" si="461"/>
        <v>Charge</v>
      </c>
      <c r="I3317" s="3">
        <f t="shared" si="466"/>
        <v>318.9482716679932</v>
      </c>
      <c r="J3317" s="3">
        <f t="shared" si="467"/>
        <v>0</v>
      </c>
      <c r="K3317" s="3">
        <f>MIN(Inputs!$B$2, (Inputs!$B$8 - I3317)/Inputs!$B$9)</f>
        <v>22.44121780453775</v>
      </c>
      <c r="L3317" s="3">
        <f>MAX(MIN(Inputs!$B$2, I3317*Inputs!$B$10, Inputs!$B$8*Inputs!$B$4 - J3317), 0)</f>
        <v>170</v>
      </c>
      <c r="M3317" s="3">
        <f t="shared" si="462"/>
        <v>22.44121780453775</v>
      </c>
      <c r="N3317" s="3">
        <f t="shared" si="463"/>
        <v>0</v>
      </c>
      <c r="O3317" s="3">
        <f>IF(H3317="Reg", MIN(Inputs!$B$2, I3317*Inputs!$B$10, (Inputs!$B$8-I3317)/Inputs!$B$9), 0)</f>
        <v>0</v>
      </c>
      <c r="P3317" s="3">
        <f t="shared" si="464"/>
        <v>-498.13893221622669</v>
      </c>
      <c r="Q3317" s="3">
        <f t="shared" si="465"/>
        <v>0</v>
      </c>
      <c r="R3317" s="3">
        <f>I3317 + M3317*Inputs!$B$9 - N3317/Inputs!$B$10</f>
        <v>340</v>
      </c>
    </row>
    <row r="3318" spans="1:18" x14ac:dyDescent="0.3">
      <c r="A3318" s="4">
        <v>46161.166666666657</v>
      </c>
      <c r="B3318" s="3">
        <v>23.232500000000002</v>
      </c>
      <c r="C3318" s="3">
        <v>0.05</v>
      </c>
      <c r="D3318" s="3">
        <f t="shared" si="459"/>
        <v>28.51885416666666</v>
      </c>
      <c r="E3318" s="3">
        <f>MAX(B3318 - D3318/Inputs!$B$5, 0)</f>
        <v>0</v>
      </c>
      <c r="F3318" s="3">
        <f>MAX(D3318*Inputs!$B$5 - B3318, 0)</f>
        <v>1.8640916666666598</v>
      </c>
      <c r="G3318" s="3">
        <f t="shared" si="460"/>
        <v>0.05</v>
      </c>
      <c r="H3318" t="str">
        <f t="shared" si="461"/>
        <v>Charge</v>
      </c>
      <c r="I3318" s="3">
        <f t="shared" si="466"/>
        <v>340</v>
      </c>
      <c r="J3318" s="3">
        <f t="shared" si="467"/>
        <v>0</v>
      </c>
      <c r="K3318" s="3">
        <f>MIN(Inputs!$B$2, (Inputs!$B$8 - I3318)/Inputs!$B$9)</f>
        <v>0</v>
      </c>
      <c r="L3318" s="3">
        <f>MAX(MIN(Inputs!$B$2, I3318*Inputs!$B$10, Inputs!$B$8*Inputs!$B$4 - J3318), 0)</f>
        <v>170</v>
      </c>
      <c r="M3318" s="3">
        <f t="shared" si="462"/>
        <v>0</v>
      </c>
      <c r="N3318" s="3">
        <f t="shared" si="463"/>
        <v>0</v>
      </c>
      <c r="O3318" s="3">
        <f>IF(H3318="Reg", MIN(Inputs!$B$2, I3318*Inputs!$B$10, (Inputs!$B$8-I3318)/Inputs!$B$9), 0)</f>
        <v>0</v>
      </c>
      <c r="P3318" s="3">
        <f t="shared" si="464"/>
        <v>0</v>
      </c>
      <c r="Q3318" s="3">
        <f t="shared" si="465"/>
        <v>0</v>
      </c>
      <c r="R3318" s="3">
        <f>I3318 + M3318*Inputs!$B$9 - N3318/Inputs!$B$10</f>
        <v>340</v>
      </c>
    </row>
    <row r="3319" spans="1:18" x14ac:dyDescent="0.3">
      <c r="A3319" s="4">
        <v>46161.208333333343</v>
      </c>
      <c r="B3319" s="3">
        <v>24.752500000000001</v>
      </c>
      <c r="C3319" s="3">
        <v>0.06</v>
      </c>
      <c r="D3319" s="3">
        <f t="shared" si="459"/>
        <v>28.51885416666666</v>
      </c>
      <c r="E3319" s="3">
        <f>MAX(B3319 - D3319/Inputs!$B$5, 0)</f>
        <v>0</v>
      </c>
      <c r="F3319" s="3">
        <f>MAX(D3319*Inputs!$B$5 - B3319, 0)</f>
        <v>0.34409166666666025</v>
      </c>
      <c r="G3319" s="3">
        <f t="shared" si="460"/>
        <v>0.06</v>
      </c>
      <c r="H3319" t="str">
        <f t="shared" si="461"/>
        <v>Charge</v>
      </c>
      <c r="I3319" s="3">
        <f t="shared" si="466"/>
        <v>340</v>
      </c>
      <c r="J3319" s="3">
        <f t="shared" si="467"/>
        <v>0</v>
      </c>
      <c r="K3319" s="3">
        <f>MIN(Inputs!$B$2, (Inputs!$B$8 - I3319)/Inputs!$B$9)</f>
        <v>0</v>
      </c>
      <c r="L3319" s="3">
        <f>MAX(MIN(Inputs!$B$2, I3319*Inputs!$B$10, Inputs!$B$8*Inputs!$B$4 - J3319), 0)</f>
        <v>170</v>
      </c>
      <c r="M3319" s="3">
        <f t="shared" si="462"/>
        <v>0</v>
      </c>
      <c r="N3319" s="3">
        <f t="shared" si="463"/>
        <v>0</v>
      </c>
      <c r="O3319" s="3">
        <f>IF(H3319="Reg", MIN(Inputs!$B$2, I3319*Inputs!$B$10, (Inputs!$B$8-I3319)/Inputs!$B$9), 0)</f>
        <v>0</v>
      </c>
      <c r="P3319" s="3">
        <f t="shared" si="464"/>
        <v>0</v>
      </c>
      <c r="Q3319" s="3">
        <f t="shared" si="465"/>
        <v>0</v>
      </c>
      <c r="R3319" s="3">
        <f>I3319 + M3319*Inputs!$B$9 - N3319/Inputs!$B$10</f>
        <v>340</v>
      </c>
    </row>
    <row r="3320" spans="1:18" x14ac:dyDescent="0.3">
      <c r="A3320" s="4">
        <v>46161.25</v>
      </c>
      <c r="B3320" s="3">
        <v>30.627499999999998</v>
      </c>
      <c r="C3320" s="3">
        <v>1</v>
      </c>
      <c r="D3320" s="3">
        <f t="shared" si="459"/>
        <v>28.51885416666666</v>
      </c>
      <c r="E3320" s="3">
        <f>MAX(B3320 - D3320/Inputs!$B$5, 0)</f>
        <v>0</v>
      </c>
      <c r="F3320" s="3">
        <f>MAX(D3320*Inputs!$B$5 - B3320, 0)</f>
        <v>0</v>
      </c>
      <c r="G3320" s="3">
        <f t="shared" si="460"/>
        <v>1</v>
      </c>
      <c r="H3320" t="str">
        <f t="shared" si="461"/>
        <v>Reg</v>
      </c>
      <c r="I3320" s="3">
        <f t="shared" si="466"/>
        <v>340</v>
      </c>
      <c r="J3320" s="3">
        <f t="shared" si="467"/>
        <v>0</v>
      </c>
      <c r="K3320" s="3">
        <f>MIN(Inputs!$B$2, (Inputs!$B$8 - I3320)/Inputs!$B$9)</f>
        <v>0</v>
      </c>
      <c r="L3320" s="3">
        <f>MAX(MIN(Inputs!$B$2, I3320*Inputs!$B$10, Inputs!$B$8*Inputs!$B$4 - J3320), 0)</f>
        <v>170</v>
      </c>
      <c r="M3320" s="3">
        <f t="shared" si="462"/>
        <v>0</v>
      </c>
      <c r="N3320" s="3">
        <f t="shared" si="463"/>
        <v>0</v>
      </c>
      <c r="O3320" s="3">
        <f>IF(H3320="Reg", MIN(Inputs!$B$2, I3320*Inputs!$B$10, (Inputs!$B$8-I3320)/Inputs!$B$9), 0)</f>
        <v>0</v>
      </c>
      <c r="P3320" s="3">
        <f t="shared" si="464"/>
        <v>0</v>
      </c>
      <c r="Q3320" s="3">
        <f t="shared" si="465"/>
        <v>0</v>
      </c>
      <c r="R3320" s="3">
        <f>I3320 + M3320*Inputs!$B$9 - N3320/Inputs!$B$10</f>
        <v>340</v>
      </c>
    </row>
    <row r="3321" spans="1:18" x14ac:dyDescent="0.3">
      <c r="A3321" s="4">
        <v>46161.291666666657</v>
      </c>
      <c r="B3321" s="3">
        <v>37.069999999999993</v>
      </c>
      <c r="C3321" s="3">
        <v>3.43</v>
      </c>
      <c r="D3321" s="3">
        <f t="shared" si="459"/>
        <v>28.51885416666666</v>
      </c>
      <c r="E3321" s="3">
        <f>MAX(B3321 - D3321/Inputs!$B$5, 0)</f>
        <v>4.6622111742424224</v>
      </c>
      <c r="F3321" s="3">
        <f>MAX(D3321*Inputs!$B$5 - B3321, 0)</f>
        <v>0</v>
      </c>
      <c r="G3321" s="3">
        <f t="shared" si="460"/>
        <v>3.43</v>
      </c>
      <c r="H3321" t="str">
        <f t="shared" si="461"/>
        <v>Discharge</v>
      </c>
      <c r="I3321" s="3">
        <f t="shared" si="466"/>
        <v>340</v>
      </c>
      <c r="J3321" s="3">
        <f t="shared" si="467"/>
        <v>0</v>
      </c>
      <c r="K3321" s="3">
        <f>MIN(Inputs!$B$2, (Inputs!$B$8 - I3321)/Inputs!$B$9)</f>
        <v>0</v>
      </c>
      <c r="L3321" s="3">
        <f>MAX(MIN(Inputs!$B$2, I3321*Inputs!$B$10, Inputs!$B$8*Inputs!$B$4 - J3321), 0)</f>
        <v>170</v>
      </c>
      <c r="M3321" s="3">
        <f t="shared" si="462"/>
        <v>0</v>
      </c>
      <c r="N3321" s="3">
        <f t="shared" si="463"/>
        <v>170</v>
      </c>
      <c r="O3321" s="3">
        <f>IF(H3321="Reg", MIN(Inputs!$B$2, I3321*Inputs!$B$10, (Inputs!$B$8-I3321)/Inputs!$B$9), 0)</f>
        <v>0</v>
      </c>
      <c r="P3321" s="3">
        <f t="shared" si="464"/>
        <v>6301.8999999999987</v>
      </c>
      <c r="Q3321" s="3">
        <f t="shared" si="465"/>
        <v>0</v>
      </c>
      <c r="R3321" s="3">
        <f>I3321 + M3321*Inputs!$B$9 - N3321/Inputs!$B$10</f>
        <v>158.77939109773115</v>
      </c>
    </row>
    <row r="3322" spans="1:18" x14ac:dyDescent="0.3">
      <c r="A3322" s="4">
        <v>46161.333333333343</v>
      </c>
      <c r="B3322" s="3">
        <v>24.884999999999998</v>
      </c>
      <c r="C3322" s="3">
        <v>1.07</v>
      </c>
      <c r="D3322" s="3">
        <f t="shared" si="459"/>
        <v>28.51885416666666</v>
      </c>
      <c r="E3322" s="3">
        <f>MAX(B3322 - D3322/Inputs!$B$5, 0)</f>
        <v>0</v>
      </c>
      <c r="F3322" s="3">
        <f>MAX(D3322*Inputs!$B$5 - B3322, 0)</f>
        <v>0.21159166666666351</v>
      </c>
      <c r="G3322" s="3">
        <f t="shared" si="460"/>
        <v>1.07</v>
      </c>
      <c r="H3322" t="str">
        <f t="shared" si="461"/>
        <v>Reg</v>
      </c>
      <c r="I3322" s="3">
        <f t="shared" si="466"/>
        <v>158.77939109773115</v>
      </c>
      <c r="J3322" s="3">
        <f t="shared" si="467"/>
        <v>170</v>
      </c>
      <c r="K3322" s="3">
        <f>MIN(Inputs!$B$2, (Inputs!$B$8 - I3322)/Inputs!$B$9)</f>
        <v>170</v>
      </c>
      <c r="L3322" s="3">
        <f>MAX(MIN(Inputs!$B$2, I3322*Inputs!$B$10, Inputs!$B$8*Inputs!$B$4 - J3322), 0)</f>
        <v>148.94827166799323</v>
      </c>
      <c r="M3322" s="3">
        <f t="shared" si="462"/>
        <v>0</v>
      </c>
      <c r="N3322" s="3">
        <f t="shared" si="463"/>
        <v>0</v>
      </c>
      <c r="O3322" s="3">
        <f>IF(H3322="Reg", MIN(Inputs!$B$2, I3322*Inputs!$B$10, (Inputs!$B$8-I3322)/Inputs!$B$9), 0)</f>
        <v>148.94827166799323</v>
      </c>
      <c r="P3322" s="3">
        <f t="shared" si="464"/>
        <v>0</v>
      </c>
      <c r="Q3322" s="3">
        <f t="shared" si="465"/>
        <v>159.37465068475277</v>
      </c>
      <c r="R3322" s="3">
        <f>I3322 + M3322*Inputs!$B$9 - N3322/Inputs!$B$10</f>
        <v>158.77939109773115</v>
      </c>
    </row>
    <row r="3323" spans="1:18" x14ac:dyDescent="0.3">
      <c r="A3323" s="4">
        <v>46161.375</v>
      </c>
      <c r="B3323" s="3">
        <v>19.1525</v>
      </c>
      <c r="C3323" s="3">
        <v>1.25</v>
      </c>
      <c r="D3323" s="3">
        <f t="shared" si="459"/>
        <v>28.51885416666666</v>
      </c>
      <c r="E3323" s="3">
        <f>MAX(B3323 - D3323/Inputs!$B$5, 0)</f>
        <v>0</v>
      </c>
      <c r="F3323" s="3">
        <f>MAX(D3323*Inputs!$B$5 - B3323, 0)</f>
        <v>5.9440916666666617</v>
      </c>
      <c r="G3323" s="3">
        <f t="shared" si="460"/>
        <v>1.25</v>
      </c>
      <c r="H3323" t="str">
        <f t="shared" si="461"/>
        <v>Charge</v>
      </c>
      <c r="I3323" s="3">
        <f t="shared" si="466"/>
        <v>158.77939109773115</v>
      </c>
      <c r="J3323" s="3">
        <f t="shared" si="467"/>
        <v>170</v>
      </c>
      <c r="K3323" s="3">
        <f>MIN(Inputs!$B$2, (Inputs!$B$8 - I3323)/Inputs!$B$9)</f>
        <v>170</v>
      </c>
      <c r="L3323" s="3">
        <f>MAX(MIN(Inputs!$B$2, I3323*Inputs!$B$10, Inputs!$B$8*Inputs!$B$4 - J3323), 0)</f>
        <v>148.94827166799323</v>
      </c>
      <c r="M3323" s="3">
        <f t="shared" si="462"/>
        <v>170</v>
      </c>
      <c r="N3323" s="3">
        <f t="shared" si="463"/>
        <v>0</v>
      </c>
      <c r="O3323" s="3">
        <f>IF(H3323="Reg", MIN(Inputs!$B$2, I3323*Inputs!$B$10, (Inputs!$B$8-I3323)/Inputs!$B$9), 0)</f>
        <v>0</v>
      </c>
      <c r="P3323" s="3">
        <f t="shared" si="464"/>
        <v>-3255.9250000000002</v>
      </c>
      <c r="Q3323" s="3">
        <f t="shared" si="465"/>
        <v>0</v>
      </c>
      <c r="R3323" s="3">
        <f>I3323 + M3323*Inputs!$B$9 - N3323/Inputs!$B$10</f>
        <v>318.25352693172772</v>
      </c>
    </row>
    <row r="3324" spans="1:18" x14ac:dyDescent="0.3">
      <c r="A3324" s="4">
        <v>46161.416666666657</v>
      </c>
      <c r="B3324" s="3">
        <v>16.594999999999999</v>
      </c>
      <c r="C3324" s="3">
        <v>1</v>
      </c>
      <c r="D3324" s="3">
        <f t="shared" si="459"/>
        <v>28.51885416666666</v>
      </c>
      <c r="E3324" s="3">
        <f>MAX(B3324 - D3324/Inputs!$B$5, 0)</f>
        <v>0</v>
      </c>
      <c r="F3324" s="3">
        <f>MAX(D3324*Inputs!$B$5 - B3324, 0)</f>
        <v>8.5015916666666627</v>
      </c>
      <c r="G3324" s="3">
        <f t="shared" si="460"/>
        <v>1</v>
      </c>
      <c r="H3324" t="str">
        <f t="shared" si="461"/>
        <v>Charge</v>
      </c>
      <c r="I3324" s="3">
        <f t="shared" si="466"/>
        <v>318.25352693172772</v>
      </c>
      <c r="J3324" s="3">
        <f t="shared" si="467"/>
        <v>170</v>
      </c>
      <c r="K3324" s="3">
        <f>MIN(Inputs!$B$2, (Inputs!$B$8 - I3324)/Inputs!$B$9)</f>
        <v>23.181818181818198</v>
      </c>
      <c r="L3324" s="3">
        <f>MAX(MIN(Inputs!$B$2, I3324*Inputs!$B$10, Inputs!$B$8*Inputs!$B$4 - J3324), 0)</f>
        <v>170</v>
      </c>
      <c r="M3324" s="3">
        <f t="shared" si="462"/>
        <v>23.181818181818198</v>
      </c>
      <c r="N3324" s="3">
        <f t="shared" si="463"/>
        <v>0</v>
      </c>
      <c r="O3324" s="3">
        <f>IF(H3324="Reg", MIN(Inputs!$B$2, I3324*Inputs!$B$10, (Inputs!$B$8-I3324)/Inputs!$B$9), 0)</f>
        <v>0</v>
      </c>
      <c r="P3324" s="3">
        <f t="shared" si="464"/>
        <v>-384.70227272727294</v>
      </c>
      <c r="Q3324" s="3">
        <f t="shared" si="465"/>
        <v>0</v>
      </c>
      <c r="R3324" s="3">
        <f>I3324 + M3324*Inputs!$B$9 - N3324/Inputs!$B$10</f>
        <v>340</v>
      </c>
    </row>
    <row r="3325" spans="1:18" x14ac:dyDescent="0.3">
      <c r="A3325" s="4">
        <v>46161.458333333343</v>
      </c>
      <c r="B3325" s="3">
        <v>18.4025</v>
      </c>
      <c r="C3325" s="3">
        <v>1</v>
      </c>
      <c r="D3325" s="3">
        <f t="shared" si="459"/>
        <v>28.51885416666666</v>
      </c>
      <c r="E3325" s="3">
        <f>MAX(B3325 - D3325/Inputs!$B$5, 0)</f>
        <v>0</v>
      </c>
      <c r="F3325" s="3">
        <f>MAX(D3325*Inputs!$B$5 - B3325, 0)</f>
        <v>6.6940916666666617</v>
      </c>
      <c r="G3325" s="3">
        <f t="shared" si="460"/>
        <v>1</v>
      </c>
      <c r="H3325" t="str">
        <f t="shared" si="461"/>
        <v>Charge</v>
      </c>
      <c r="I3325" s="3">
        <f t="shared" si="466"/>
        <v>340</v>
      </c>
      <c r="J3325" s="3">
        <f t="shared" si="467"/>
        <v>170</v>
      </c>
      <c r="K3325" s="3">
        <f>MIN(Inputs!$B$2, (Inputs!$B$8 - I3325)/Inputs!$B$9)</f>
        <v>0</v>
      </c>
      <c r="L3325" s="3">
        <f>MAX(MIN(Inputs!$B$2, I3325*Inputs!$B$10, Inputs!$B$8*Inputs!$B$4 - J3325), 0)</f>
        <v>170</v>
      </c>
      <c r="M3325" s="3">
        <f t="shared" si="462"/>
        <v>0</v>
      </c>
      <c r="N3325" s="3">
        <f t="shared" si="463"/>
        <v>0</v>
      </c>
      <c r="O3325" s="3">
        <f>IF(H3325="Reg", MIN(Inputs!$B$2, I3325*Inputs!$B$10, (Inputs!$B$8-I3325)/Inputs!$B$9), 0)</f>
        <v>0</v>
      </c>
      <c r="P3325" s="3">
        <f t="shared" si="464"/>
        <v>0</v>
      </c>
      <c r="Q3325" s="3">
        <f t="shared" si="465"/>
        <v>0</v>
      </c>
      <c r="R3325" s="3">
        <f>I3325 + M3325*Inputs!$B$9 - N3325/Inputs!$B$10</f>
        <v>340</v>
      </c>
    </row>
    <row r="3326" spans="1:18" x14ac:dyDescent="0.3">
      <c r="A3326" s="4">
        <v>46161.5</v>
      </c>
      <c r="B3326" s="3">
        <v>20.112500000000001</v>
      </c>
      <c r="C3326" s="3">
        <v>1</v>
      </c>
      <c r="D3326" s="3">
        <f t="shared" si="459"/>
        <v>28.51885416666666</v>
      </c>
      <c r="E3326" s="3">
        <f>MAX(B3326 - D3326/Inputs!$B$5, 0)</f>
        <v>0</v>
      </c>
      <c r="F3326" s="3">
        <f>MAX(D3326*Inputs!$B$5 - B3326, 0)</f>
        <v>4.9840916666666608</v>
      </c>
      <c r="G3326" s="3">
        <f t="shared" si="460"/>
        <v>1</v>
      </c>
      <c r="H3326" t="str">
        <f t="shared" si="461"/>
        <v>Charge</v>
      </c>
      <c r="I3326" s="3">
        <f t="shared" si="466"/>
        <v>340</v>
      </c>
      <c r="J3326" s="3">
        <f t="shared" si="467"/>
        <v>170</v>
      </c>
      <c r="K3326" s="3">
        <f>MIN(Inputs!$B$2, (Inputs!$B$8 - I3326)/Inputs!$B$9)</f>
        <v>0</v>
      </c>
      <c r="L3326" s="3">
        <f>MAX(MIN(Inputs!$B$2, I3326*Inputs!$B$10, Inputs!$B$8*Inputs!$B$4 - J3326), 0)</f>
        <v>170</v>
      </c>
      <c r="M3326" s="3">
        <f t="shared" si="462"/>
        <v>0</v>
      </c>
      <c r="N3326" s="3">
        <f t="shared" si="463"/>
        <v>0</v>
      </c>
      <c r="O3326" s="3">
        <f>IF(H3326="Reg", MIN(Inputs!$B$2, I3326*Inputs!$B$10, (Inputs!$B$8-I3326)/Inputs!$B$9), 0)</f>
        <v>0</v>
      </c>
      <c r="P3326" s="3">
        <f t="shared" si="464"/>
        <v>0</v>
      </c>
      <c r="Q3326" s="3">
        <f t="shared" si="465"/>
        <v>0</v>
      </c>
      <c r="R3326" s="3">
        <f>I3326 + M3326*Inputs!$B$9 - N3326/Inputs!$B$10</f>
        <v>340</v>
      </c>
    </row>
    <row r="3327" spans="1:18" x14ac:dyDescent="0.3">
      <c r="A3327" s="4">
        <v>46161.541666666657</v>
      </c>
      <c r="B3327" s="3">
        <v>21.0625</v>
      </c>
      <c r="C3327" s="3">
        <v>1.1000000000000001</v>
      </c>
      <c r="D3327" s="3">
        <f t="shared" si="459"/>
        <v>28.51885416666666</v>
      </c>
      <c r="E3327" s="3">
        <f>MAX(B3327 - D3327/Inputs!$B$5, 0)</f>
        <v>0</v>
      </c>
      <c r="F3327" s="3">
        <f>MAX(D3327*Inputs!$B$5 - B3327, 0)</f>
        <v>4.0340916666666615</v>
      </c>
      <c r="G3327" s="3">
        <f t="shared" si="460"/>
        <v>1.1000000000000001</v>
      </c>
      <c r="H3327" t="str">
        <f t="shared" si="461"/>
        <v>Charge</v>
      </c>
      <c r="I3327" s="3">
        <f t="shared" si="466"/>
        <v>340</v>
      </c>
      <c r="J3327" s="3">
        <f t="shared" si="467"/>
        <v>170</v>
      </c>
      <c r="K3327" s="3">
        <f>MIN(Inputs!$B$2, (Inputs!$B$8 - I3327)/Inputs!$B$9)</f>
        <v>0</v>
      </c>
      <c r="L3327" s="3">
        <f>MAX(MIN(Inputs!$B$2, I3327*Inputs!$B$10, Inputs!$B$8*Inputs!$B$4 - J3327), 0)</f>
        <v>170</v>
      </c>
      <c r="M3327" s="3">
        <f t="shared" si="462"/>
        <v>0</v>
      </c>
      <c r="N3327" s="3">
        <f t="shared" si="463"/>
        <v>0</v>
      </c>
      <c r="O3327" s="3">
        <f>IF(H3327="Reg", MIN(Inputs!$B$2, I3327*Inputs!$B$10, (Inputs!$B$8-I3327)/Inputs!$B$9), 0)</f>
        <v>0</v>
      </c>
      <c r="P3327" s="3">
        <f t="shared" si="464"/>
        <v>0</v>
      </c>
      <c r="Q3327" s="3">
        <f t="shared" si="465"/>
        <v>0</v>
      </c>
      <c r="R3327" s="3">
        <f>I3327 + M3327*Inputs!$B$9 - N3327/Inputs!$B$10</f>
        <v>340</v>
      </c>
    </row>
    <row r="3328" spans="1:18" x14ac:dyDescent="0.3">
      <c r="A3328" s="4">
        <v>46161.583333333343</v>
      </c>
      <c r="B3328" s="3">
        <v>21.412500000000001</v>
      </c>
      <c r="C3328" s="3">
        <v>2</v>
      </c>
      <c r="D3328" s="3">
        <f t="shared" si="459"/>
        <v>28.51885416666666</v>
      </c>
      <c r="E3328" s="3">
        <f>MAX(B3328 - D3328/Inputs!$B$5, 0)</f>
        <v>0</v>
      </c>
      <c r="F3328" s="3">
        <f>MAX(D3328*Inputs!$B$5 - B3328, 0)</f>
        <v>3.6840916666666601</v>
      </c>
      <c r="G3328" s="3">
        <f t="shared" si="460"/>
        <v>2</v>
      </c>
      <c r="H3328" t="str">
        <f t="shared" si="461"/>
        <v>Charge</v>
      </c>
      <c r="I3328" s="3">
        <f t="shared" si="466"/>
        <v>340</v>
      </c>
      <c r="J3328" s="3">
        <f t="shared" si="467"/>
        <v>170</v>
      </c>
      <c r="K3328" s="3">
        <f>MIN(Inputs!$B$2, (Inputs!$B$8 - I3328)/Inputs!$B$9)</f>
        <v>0</v>
      </c>
      <c r="L3328" s="3">
        <f>MAX(MIN(Inputs!$B$2, I3328*Inputs!$B$10, Inputs!$B$8*Inputs!$B$4 - J3328), 0)</f>
        <v>170</v>
      </c>
      <c r="M3328" s="3">
        <f t="shared" si="462"/>
        <v>0</v>
      </c>
      <c r="N3328" s="3">
        <f t="shared" si="463"/>
        <v>0</v>
      </c>
      <c r="O3328" s="3">
        <f>IF(H3328="Reg", MIN(Inputs!$B$2, I3328*Inputs!$B$10, (Inputs!$B$8-I3328)/Inputs!$B$9), 0)</f>
        <v>0</v>
      </c>
      <c r="P3328" s="3">
        <f t="shared" si="464"/>
        <v>0</v>
      </c>
      <c r="Q3328" s="3">
        <f t="shared" si="465"/>
        <v>0</v>
      </c>
      <c r="R3328" s="3">
        <f>I3328 + M3328*Inputs!$B$9 - N3328/Inputs!$B$10</f>
        <v>340</v>
      </c>
    </row>
    <row r="3329" spans="1:18" x14ac:dyDescent="0.3">
      <c r="A3329" s="4">
        <v>46161.625</v>
      </c>
      <c r="B3329" s="3">
        <v>22.44</v>
      </c>
      <c r="C3329" s="3">
        <v>2.04</v>
      </c>
      <c r="D3329" s="3">
        <f t="shared" si="459"/>
        <v>28.51885416666666</v>
      </c>
      <c r="E3329" s="3">
        <f>MAX(B3329 - D3329/Inputs!$B$5, 0)</f>
        <v>0</v>
      </c>
      <c r="F3329" s="3">
        <f>MAX(D3329*Inputs!$B$5 - B3329, 0)</f>
        <v>2.6565916666666602</v>
      </c>
      <c r="G3329" s="3">
        <f t="shared" si="460"/>
        <v>2.04</v>
      </c>
      <c r="H3329" t="str">
        <f t="shared" si="461"/>
        <v>Charge</v>
      </c>
      <c r="I3329" s="3">
        <f t="shared" si="466"/>
        <v>340</v>
      </c>
      <c r="J3329" s="3">
        <f t="shared" si="467"/>
        <v>170</v>
      </c>
      <c r="K3329" s="3">
        <f>MIN(Inputs!$B$2, (Inputs!$B$8 - I3329)/Inputs!$B$9)</f>
        <v>0</v>
      </c>
      <c r="L3329" s="3">
        <f>MAX(MIN(Inputs!$B$2, I3329*Inputs!$B$10, Inputs!$B$8*Inputs!$B$4 - J3329), 0)</f>
        <v>170</v>
      </c>
      <c r="M3329" s="3">
        <f t="shared" si="462"/>
        <v>0</v>
      </c>
      <c r="N3329" s="3">
        <f t="shared" si="463"/>
        <v>0</v>
      </c>
      <c r="O3329" s="3">
        <f>IF(H3329="Reg", MIN(Inputs!$B$2, I3329*Inputs!$B$10, (Inputs!$B$8-I3329)/Inputs!$B$9), 0)</f>
        <v>0</v>
      </c>
      <c r="P3329" s="3">
        <f t="shared" si="464"/>
        <v>0</v>
      </c>
      <c r="Q3329" s="3">
        <f t="shared" si="465"/>
        <v>0</v>
      </c>
      <c r="R3329" s="3">
        <f>I3329 + M3329*Inputs!$B$9 - N3329/Inputs!$B$10</f>
        <v>340</v>
      </c>
    </row>
    <row r="3330" spans="1:18" x14ac:dyDescent="0.3">
      <c r="A3330" s="4">
        <v>46161.666666666657</v>
      </c>
      <c r="B3330" s="3">
        <v>23.582499999999996</v>
      </c>
      <c r="C3330" s="3">
        <v>2.25</v>
      </c>
      <c r="D3330" s="3">
        <f t="shared" ref="D3330:D3393" si="468">AVERAGEIFS(B:B, A:A, "&gt;="&amp;INT(A3330), A:A, "&lt;"&amp;INT(A3330)+1)</f>
        <v>28.51885416666666</v>
      </c>
      <c r="E3330" s="3">
        <f>MAX(B3330 - D3330/Inputs!$B$5, 0)</f>
        <v>0</v>
      </c>
      <c r="F3330" s="3">
        <f>MAX(D3330*Inputs!$B$5 - B3330, 0)</f>
        <v>1.5140916666666655</v>
      </c>
      <c r="G3330" s="3">
        <f t="shared" ref="G3330:G3393" si="469">C3330</f>
        <v>2.25</v>
      </c>
      <c r="H3330" t="str">
        <f t="shared" ref="H3330:H3393" si="470">IF(MAX(E3330, F3330, G3330)&lt;=0, "Idle", IF(AND(G3330&gt;=E3330, G3330&gt;=F3330), "Reg", IF(E3330&gt;=F3330, "Discharge", "Charge")))</f>
        <v>Reg</v>
      </c>
      <c r="I3330" s="3">
        <f t="shared" si="466"/>
        <v>340</v>
      </c>
      <c r="J3330" s="3">
        <f t="shared" si="467"/>
        <v>170</v>
      </c>
      <c r="K3330" s="3">
        <f>MIN(Inputs!$B$2, (Inputs!$B$8 - I3330)/Inputs!$B$9)</f>
        <v>0</v>
      </c>
      <c r="L3330" s="3">
        <f>MAX(MIN(Inputs!$B$2, I3330*Inputs!$B$10, Inputs!$B$8*Inputs!$B$4 - J3330), 0)</f>
        <v>170</v>
      </c>
      <c r="M3330" s="3">
        <f t="shared" ref="M3330:M3393" si="471">IF(H3330="Charge", K3330, 0)</f>
        <v>0</v>
      </c>
      <c r="N3330" s="3">
        <f t="shared" ref="N3330:N3393" si="472">IF(H3330="Discharge", L3330, 0)</f>
        <v>0</v>
      </c>
      <c r="O3330" s="3">
        <f>IF(H3330="Reg", MIN(Inputs!$B$2, I3330*Inputs!$B$10, (Inputs!$B$8-I3330)/Inputs!$B$9), 0)</f>
        <v>0</v>
      </c>
      <c r="P3330" s="3">
        <f t="shared" ref="P3330:P3393" si="473">(N3330 - M3330) * B3330</f>
        <v>0</v>
      </c>
      <c r="Q3330" s="3">
        <f t="shared" ref="Q3330:Q3393" si="474">O3330 * C3330</f>
        <v>0</v>
      </c>
      <c r="R3330" s="3">
        <f>I3330 + M3330*Inputs!$B$9 - N3330/Inputs!$B$10</f>
        <v>340</v>
      </c>
    </row>
    <row r="3331" spans="1:18" x14ac:dyDescent="0.3">
      <c r="A3331" s="4">
        <v>46161.708333333343</v>
      </c>
      <c r="B3331" s="3">
        <v>23.71</v>
      </c>
      <c r="C3331" s="3">
        <v>1.42</v>
      </c>
      <c r="D3331" s="3">
        <f t="shared" si="468"/>
        <v>28.51885416666666</v>
      </c>
      <c r="E3331" s="3">
        <f>MAX(B3331 - D3331/Inputs!$B$5, 0)</f>
        <v>0</v>
      </c>
      <c r="F3331" s="3">
        <f>MAX(D3331*Inputs!$B$5 - B3331, 0)</f>
        <v>1.3865916666666607</v>
      </c>
      <c r="G3331" s="3">
        <f t="shared" si="469"/>
        <v>1.42</v>
      </c>
      <c r="H3331" t="str">
        <f t="shared" si="470"/>
        <v>Reg</v>
      </c>
      <c r="I3331" s="3">
        <f t="shared" ref="I3331:I3394" si="475">R3330</f>
        <v>340</v>
      </c>
      <c r="J3331" s="3">
        <f t="shared" ref="J3331:J3394" si="476">IF(INT(A3331)=INT(A3330), J3330 + N3330, 0)</f>
        <v>170</v>
      </c>
      <c r="K3331" s="3">
        <f>MIN(Inputs!$B$2, (Inputs!$B$8 - I3331)/Inputs!$B$9)</f>
        <v>0</v>
      </c>
      <c r="L3331" s="3">
        <f>MAX(MIN(Inputs!$B$2, I3331*Inputs!$B$10, Inputs!$B$8*Inputs!$B$4 - J3331), 0)</f>
        <v>170</v>
      </c>
      <c r="M3331" s="3">
        <f t="shared" si="471"/>
        <v>0</v>
      </c>
      <c r="N3331" s="3">
        <f t="shared" si="472"/>
        <v>0</v>
      </c>
      <c r="O3331" s="3">
        <f>IF(H3331="Reg", MIN(Inputs!$B$2, I3331*Inputs!$B$10, (Inputs!$B$8-I3331)/Inputs!$B$9), 0)</f>
        <v>0</v>
      </c>
      <c r="P3331" s="3">
        <f t="shared" si="473"/>
        <v>0</v>
      </c>
      <c r="Q3331" s="3">
        <f t="shared" si="474"/>
        <v>0</v>
      </c>
      <c r="R3331" s="3">
        <f>I3331 + M3331*Inputs!$B$9 - N3331/Inputs!$B$10</f>
        <v>340</v>
      </c>
    </row>
    <row r="3332" spans="1:18" x14ac:dyDescent="0.3">
      <c r="A3332" s="4">
        <v>46161.75</v>
      </c>
      <c r="B3332" s="3">
        <v>28.502500000000001</v>
      </c>
      <c r="C3332" s="3">
        <v>1</v>
      </c>
      <c r="D3332" s="3">
        <f t="shared" si="468"/>
        <v>28.51885416666666</v>
      </c>
      <c r="E3332" s="3">
        <f>MAX(B3332 - D3332/Inputs!$B$5, 0)</f>
        <v>0</v>
      </c>
      <c r="F3332" s="3">
        <f>MAX(D3332*Inputs!$B$5 - B3332, 0)</f>
        <v>0</v>
      </c>
      <c r="G3332" s="3">
        <f t="shared" si="469"/>
        <v>1</v>
      </c>
      <c r="H3332" t="str">
        <f t="shared" si="470"/>
        <v>Reg</v>
      </c>
      <c r="I3332" s="3">
        <f t="shared" si="475"/>
        <v>340</v>
      </c>
      <c r="J3332" s="3">
        <f t="shared" si="476"/>
        <v>170</v>
      </c>
      <c r="K3332" s="3">
        <f>MIN(Inputs!$B$2, (Inputs!$B$8 - I3332)/Inputs!$B$9)</f>
        <v>0</v>
      </c>
      <c r="L3332" s="3">
        <f>MAX(MIN(Inputs!$B$2, I3332*Inputs!$B$10, Inputs!$B$8*Inputs!$B$4 - J3332), 0)</f>
        <v>170</v>
      </c>
      <c r="M3332" s="3">
        <f t="shared" si="471"/>
        <v>0</v>
      </c>
      <c r="N3332" s="3">
        <f t="shared" si="472"/>
        <v>0</v>
      </c>
      <c r="O3332" s="3">
        <f>IF(H3332="Reg", MIN(Inputs!$B$2, I3332*Inputs!$B$10, (Inputs!$B$8-I3332)/Inputs!$B$9), 0)</f>
        <v>0</v>
      </c>
      <c r="P3332" s="3">
        <f t="shared" si="473"/>
        <v>0</v>
      </c>
      <c r="Q3332" s="3">
        <f t="shared" si="474"/>
        <v>0</v>
      </c>
      <c r="R3332" s="3">
        <f>I3332 + M3332*Inputs!$B$9 - N3332/Inputs!$B$10</f>
        <v>340</v>
      </c>
    </row>
    <row r="3333" spans="1:18" x14ac:dyDescent="0.3">
      <c r="A3333" s="4">
        <v>46161.791666666657</v>
      </c>
      <c r="B3333" s="3">
        <v>39.707499999999996</v>
      </c>
      <c r="C3333" s="3">
        <v>7</v>
      </c>
      <c r="D3333" s="3">
        <f t="shared" si="468"/>
        <v>28.51885416666666</v>
      </c>
      <c r="E3333" s="3">
        <f>MAX(B3333 - D3333/Inputs!$B$5, 0)</f>
        <v>7.2997111742424252</v>
      </c>
      <c r="F3333" s="3">
        <f>MAX(D3333*Inputs!$B$5 - B3333, 0)</f>
        <v>0</v>
      </c>
      <c r="G3333" s="3">
        <f t="shared" si="469"/>
        <v>7</v>
      </c>
      <c r="H3333" t="str">
        <f t="shared" si="470"/>
        <v>Discharge</v>
      </c>
      <c r="I3333" s="3">
        <f t="shared" si="475"/>
        <v>340</v>
      </c>
      <c r="J3333" s="3">
        <f t="shared" si="476"/>
        <v>170</v>
      </c>
      <c r="K3333" s="3">
        <f>MIN(Inputs!$B$2, (Inputs!$B$8 - I3333)/Inputs!$B$9)</f>
        <v>0</v>
      </c>
      <c r="L3333" s="3">
        <f>MAX(MIN(Inputs!$B$2, I3333*Inputs!$B$10, Inputs!$B$8*Inputs!$B$4 - J3333), 0)</f>
        <v>170</v>
      </c>
      <c r="M3333" s="3">
        <f t="shared" si="471"/>
        <v>0</v>
      </c>
      <c r="N3333" s="3">
        <f t="shared" si="472"/>
        <v>170</v>
      </c>
      <c r="O3333" s="3">
        <f>IF(H3333="Reg", MIN(Inputs!$B$2, I3333*Inputs!$B$10, (Inputs!$B$8-I3333)/Inputs!$B$9), 0)</f>
        <v>0</v>
      </c>
      <c r="P3333" s="3">
        <f t="shared" si="473"/>
        <v>6750.2749999999996</v>
      </c>
      <c r="Q3333" s="3">
        <f t="shared" si="474"/>
        <v>0</v>
      </c>
      <c r="R3333" s="3">
        <f>I3333 + M3333*Inputs!$B$9 - N3333/Inputs!$B$10</f>
        <v>158.77939109773115</v>
      </c>
    </row>
    <row r="3334" spans="1:18" x14ac:dyDescent="0.3">
      <c r="A3334" s="4">
        <v>46161.833333333343</v>
      </c>
      <c r="B3334" s="3">
        <v>56.522500000000001</v>
      </c>
      <c r="C3334" s="3">
        <v>15</v>
      </c>
      <c r="D3334" s="3">
        <f t="shared" si="468"/>
        <v>28.51885416666666</v>
      </c>
      <c r="E3334" s="3">
        <f>MAX(B3334 - D3334/Inputs!$B$5, 0)</f>
        <v>24.11471117424243</v>
      </c>
      <c r="F3334" s="3">
        <f>MAX(D3334*Inputs!$B$5 - B3334, 0)</f>
        <v>0</v>
      </c>
      <c r="G3334" s="3">
        <f t="shared" si="469"/>
        <v>15</v>
      </c>
      <c r="H3334" t="str">
        <f t="shared" si="470"/>
        <v>Discharge</v>
      </c>
      <c r="I3334" s="3">
        <f t="shared" si="475"/>
        <v>158.77939109773115</v>
      </c>
      <c r="J3334" s="3">
        <f t="shared" si="476"/>
        <v>340</v>
      </c>
      <c r="K3334" s="3">
        <f>MIN(Inputs!$B$2, (Inputs!$B$8 - I3334)/Inputs!$B$9)</f>
        <v>170</v>
      </c>
      <c r="L3334" s="3">
        <f>MAX(MIN(Inputs!$B$2, I3334*Inputs!$B$10, Inputs!$B$8*Inputs!$B$4 - J3334), 0)</f>
        <v>0</v>
      </c>
      <c r="M3334" s="3">
        <f t="shared" si="471"/>
        <v>0</v>
      </c>
      <c r="N3334" s="3">
        <f t="shared" si="472"/>
        <v>0</v>
      </c>
      <c r="O3334" s="3">
        <f>IF(H3334="Reg", MIN(Inputs!$B$2, I3334*Inputs!$B$10, (Inputs!$B$8-I3334)/Inputs!$B$9), 0)</f>
        <v>0</v>
      </c>
      <c r="P3334" s="3">
        <f t="shared" si="473"/>
        <v>0</v>
      </c>
      <c r="Q3334" s="3">
        <f t="shared" si="474"/>
        <v>0</v>
      </c>
      <c r="R3334" s="3">
        <f>I3334 + M3334*Inputs!$B$9 - N3334/Inputs!$B$10</f>
        <v>158.77939109773115</v>
      </c>
    </row>
    <row r="3335" spans="1:18" x14ac:dyDescent="0.3">
      <c r="A3335" s="4">
        <v>46161.875</v>
      </c>
      <c r="B3335" s="3">
        <v>57.610000000000007</v>
      </c>
      <c r="C3335" s="3">
        <v>0.5</v>
      </c>
      <c r="D3335" s="3">
        <f t="shared" si="468"/>
        <v>28.51885416666666</v>
      </c>
      <c r="E3335" s="3">
        <f>MAX(B3335 - D3335/Inputs!$B$5, 0)</f>
        <v>25.202211174242436</v>
      </c>
      <c r="F3335" s="3">
        <f>MAX(D3335*Inputs!$B$5 - B3335, 0)</f>
        <v>0</v>
      </c>
      <c r="G3335" s="3">
        <f t="shared" si="469"/>
        <v>0.5</v>
      </c>
      <c r="H3335" t="str">
        <f t="shared" si="470"/>
        <v>Discharge</v>
      </c>
      <c r="I3335" s="3">
        <f t="shared" si="475"/>
        <v>158.77939109773115</v>
      </c>
      <c r="J3335" s="3">
        <f t="shared" si="476"/>
        <v>340</v>
      </c>
      <c r="K3335" s="3">
        <f>MIN(Inputs!$B$2, (Inputs!$B$8 - I3335)/Inputs!$B$9)</f>
        <v>170</v>
      </c>
      <c r="L3335" s="3">
        <f>MAX(MIN(Inputs!$B$2, I3335*Inputs!$B$10, Inputs!$B$8*Inputs!$B$4 - J3335), 0)</f>
        <v>0</v>
      </c>
      <c r="M3335" s="3">
        <f t="shared" si="471"/>
        <v>0</v>
      </c>
      <c r="N3335" s="3">
        <f t="shared" si="472"/>
        <v>0</v>
      </c>
      <c r="O3335" s="3">
        <f>IF(H3335="Reg", MIN(Inputs!$B$2, I3335*Inputs!$B$10, (Inputs!$B$8-I3335)/Inputs!$B$9), 0)</f>
        <v>0</v>
      </c>
      <c r="P3335" s="3">
        <f t="shared" si="473"/>
        <v>0</v>
      </c>
      <c r="Q3335" s="3">
        <f t="shared" si="474"/>
        <v>0</v>
      </c>
      <c r="R3335" s="3">
        <f>I3335 + M3335*Inputs!$B$9 - N3335/Inputs!$B$10</f>
        <v>158.77939109773115</v>
      </c>
    </row>
    <row r="3336" spans="1:18" x14ac:dyDescent="0.3">
      <c r="A3336" s="4">
        <v>46161.916666666657</v>
      </c>
      <c r="B3336" s="3">
        <v>47.495000000000005</v>
      </c>
      <c r="C3336" s="3">
        <v>2.76</v>
      </c>
      <c r="D3336" s="3">
        <f t="shared" si="468"/>
        <v>28.51885416666666</v>
      </c>
      <c r="E3336" s="3">
        <f>MAX(B3336 - D3336/Inputs!$B$5, 0)</f>
        <v>15.087211174242434</v>
      </c>
      <c r="F3336" s="3">
        <f>MAX(D3336*Inputs!$B$5 - B3336, 0)</f>
        <v>0</v>
      </c>
      <c r="G3336" s="3">
        <f t="shared" si="469"/>
        <v>2.76</v>
      </c>
      <c r="H3336" t="str">
        <f t="shared" si="470"/>
        <v>Discharge</v>
      </c>
      <c r="I3336" s="3">
        <f t="shared" si="475"/>
        <v>158.77939109773115</v>
      </c>
      <c r="J3336" s="3">
        <f t="shared" si="476"/>
        <v>340</v>
      </c>
      <c r="K3336" s="3">
        <f>MIN(Inputs!$B$2, (Inputs!$B$8 - I3336)/Inputs!$B$9)</f>
        <v>170</v>
      </c>
      <c r="L3336" s="3">
        <f>MAX(MIN(Inputs!$B$2, I3336*Inputs!$B$10, Inputs!$B$8*Inputs!$B$4 - J3336), 0)</f>
        <v>0</v>
      </c>
      <c r="M3336" s="3">
        <f t="shared" si="471"/>
        <v>0</v>
      </c>
      <c r="N3336" s="3">
        <f t="shared" si="472"/>
        <v>0</v>
      </c>
      <c r="O3336" s="3">
        <f>IF(H3336="Reg", MIN(Inputs!$B$2, I3336*Inputs!$B$10, (Inputs!$B$8-I3336)/Inputs!$B$9), 0)</f>
        <v>0</v>
      </c>
      <c r="P3336" s="3">
        <f t="shared" si="473"/>
        <v>0</v>
      </c>
      <c r="Q3336" s="3">
        <f t="shared" si="474"/>
        <v>0</v>
      </c>
      <c r="R3336" s="3">
        <f>I3336 + M3336*Inputs!$B$9 - N3336/Inputs!$B$10</f>
        <v>158.77939109773115</v>
      </c>
    </row>
    <row r="3337" spans="1:18" x14ac:dyDescent="0.3">
      <c r="A3337" s="4">
        <v>46161.958333333343</v>
      </c>
      <c r="B3337" s="3">
        <v>28.795000000000002</v>
      </c>
      <c r="C3337" s="3">
        <v>0.04</v>
      </c>
      <c r="D3337" s="3">
        <f t="shared" si="468"/>
        <v>28.51885416666666</v>
      </c>
      <c r="E3337" s="3">
        <f>MAX(B3337 - D3337/Inputs!$B$5, 0)</f>
        <v>0</v>
      </c>
      <c r="F3337" s="3">
        <f>MAX(D3337*Inputs!$B$5 - B3337, 0)</f>
        <v>0</v>
      </c>
      <c r="G3337" s="3">
        <f t="shared" si="469"/>
        <v>0.04</v>
      </c>
      <c r="H3337" t="str">
        <f t="shared" si="470"/>
        <v>Reg</v>
      </c>
      <c r="I3337" s="3">
        <f t="shared" si="475"/>
        <v>158.77939109773115</v>
      </c>
      <c r="J3337" s="3">
        <f t="shared" si="476"/>
        <v>340</v>
      </c>
      <c r="K3337" s="3">
        <f>MIN(Inputs!$B$2, (Inputs!$B$8 - I3337)/Inputs!$B$9)</f>
        <v>170</v>
      </c>
      <c r="L3337" s="3">
        <f>MAX(MIN(Inputs!$B$2, I3337*Inputs!$B$10, Inputs!$B$8*Inputs!$B$4 - J3337), 0)</f>
        <v>0</v>
      </c>
      <c r="M3337" s="3">
        <f t="shared" si="471"/>
        <v>0</v>
      </c>
      <c r="N3337" s="3">
        <f t="shared" si="472"/>
        <v>0</v>
      </c>
      <c r="O3337" s="3">
        <f>IF(H3337="Reg", MIN(Inputs!$B$2, I3337*Inputs!$B$10, (Inputs!$B$8-I3337)/Inputs!$B$9), 0)</f>
        <v>148.94827166799323</v>
      </c>
      <c r="P3337" s="3">
        <f t="shared" si="473"/>
        <v>0</v>
      </c>
      <c r="Q3337" s="3">
        <f t="shared" si="474"/>
        <v>5.957930866719729</v>
      </c>
      <c r="R3337" s="3">
        <f>I3337 + M3337*Inputs!$B$9 - N3337/Inputs!$B$10</f>
        <v>158.77939109773115</v>
      </c>
    </row>
    <row r="3338" spans="1:18" x14ac:dyDescent="0.3">
      <c r="A3338" s="4">
        <v>46162</v>
      </c>
      <c r="B3338" s="3">
        <v>23.68</v>
      </c>
      <c r="C3338" s="3">
        <v>0.05</v>
      </c>
      <c r="D3338" s="3">
        <f t="shared" si="468"/>
        <v>32.649374999999999</v>
      </c>
      <c r="E3338" s="3">
        <f>MAX(B3338 - D3338/Inputs!$B$5, 0)</f>
        <v>0</v>
      </c>
      <c r="F3338" s="3">
        <f>MAX(D3338*Inputs!$B$5 - B3338, 0)</f>
        <v>5.0514499999999991</v>
      </c>
      <c r="G3338" s="3">
        <f t="shared" si="469"/>
        <v>0.05</v>
      </c>
      <c r="H3338" t="str">
        <f t="shared" si="470"/>
        <v>Charge</v>
      </c>
      <c r="I3338" s="3">
        <f t="shared" si="475"/>
        <v>158.77939109773115</v>
      </c>
      <c r="J3338" s="3">
        <f t="shared" si="476"/>
        <v>0</v>
      </c>
      <c r="K3338" s="3">
        <f>MIN(Inputs!$B$2, (Inputs!$B$8 - I3338)/Inputs!$B$9)</f>
        <v>170</v>
      </c>
      <c r="L3338" s="3">
        <f>MAX(MIN(Inputs!$B$2, I3338*Inputs!$B$10, Inputs!$B$8*Inputs!$B$4 - J3338), 0)</f>
        <v>148.94827166799323</v>
      </c>
      <c r="M3338" s="3">
        <f t="shared" si="471"/>
        <v>170</v>
      </c>
      <c r="N3338" s="3">
        <f t="shared" si="472"/>
        <v>0</v>
      </c>
      <c r="O3338" s="3">
        <f>IF(H3338="Reg", MIN(Inputs!$B$2, I3338*Inputs!$B$10, (Inputs!$B$8-I3338)/Inputs!$B$9), 0)</f>
        <v>0</v>
      </c>
      <c r="P3338" s="3">
        <f t="shared" si="473"/>
        <v>-4025.6</v>
      </c>
      <c r="Q3338" s="3">
        <f t="shared" si="474"/>
        <v>0</v>
      </c>
      <c r="R3338" s="3">
        <f>I3338 + M3338*Inputs!$B$9 - N3338/Inputs!$B$10</f>
        <v>318.25352693172772</v>
      </c>
    </row>
    <row r="3339" spans="1:18" x14ac:dyDescent="0.3">
      <c r="A3339" s="4">
        <v>46162.041666666657</v>
      </c>
      <c r="B3339" s="3">
        <v>24.482500000000002</v>
      </c>
      <c r="C3339" s="3">
        <v>0.06</v>
      </c>
      <c r="D3339" s="3">
        <f t="shared" si="468"/>
        <v>32.649374999999999</v>
      </c>
      <c r="E3339" s="3">
        <f>MAX(B3339 - D3339/Inputs!$B$5, 0)</f>
        <v>0</v>
      </c>
      <c r="F3339" s="3">
        <f>MAX(D3339*Inputs!$B$5 - B3339, 0)</f>
        <v>4.2489499999999971</v>
      </c>
      <c r="G3339" s="3">
        <f t="shared" si="469"/>
        <v>0.06</v>
      </c>
      <c r="H3339" t="str">
        <f t="shared" si="470"/>
        <v>Charge</v>
      </c>
      <c r="I3339" s="3">
        <f t="shared" si="475"/>
        <v>318.25352693172772</v>
      </c>
      <c r="J3339" s="3">
        <f t="shared" si="476"/>
        <v>0</v>
      </c>
      <c r="K3339" s="3">
        <f>MIN(Inputs!$B$2, (Inputs!$B$8 - I3339)/Inputs!$B$9)</f>
        <v>23.181818181818198</v>
      </c>
      <c r="L3339" s="3">
        <f>MAX(MIN(Inputs!$B$2, I3339*Inputs!$B$10, Inputs!$B$8*Inputs!$B$4 - J3339), 0)</f>
        <v>170</v>
      </c>
      <c r="M3339" s="3">
        <f t="shared" si="471"/>
        <v>23.181818181818198</v>
      </c>
      <c r="N3339" s="3">
        <f t="shared" si="472"/>
        <v>0</v>
      </c>
      <c r="O3339" s="3">
        <f>IF(H3339="Reg", MIN(Inputs!$B$2, I3339*Inputs!$B$10, (Inputs!$B$8-I3339)/Inputs!$B$9), 0)</f>
        <v>0</v>
      </c>
      <c r="P3339" s="3">
        <f t="shared" si="473"/>
        <v>-567.5488636363641</v>
      </c>
      <c r="Q3339" s="3">
        <f t="shared" si="474"/>
        <v>0</v>
      </c>
      <c r="R3339" s="3">
        <f>I3339 + M3339*Inputs!$B$9 - N3339/Inputs!$B$10</f>
        <v>340</v>
      </c>
    </row>
    <row r="3340" spans="1:18" x14ac:dyDescent="0.3">
      <c r="A3340" s="4">
        <v>46162.083333333343</v>
      </c>
      <c r="B3340" s="3">
        <v>22.927500000000002</v>
      </c>
      <c r="C3340" s="3">
        <v>0.05</v>
      </c>
      <c r="D3340" s="3">
        <f t="shared" si="468"/>
        <v>32.649374999999999</v>
      </c>
      <c r="E3340" s="3">
        <f>MAX(B3340 - D3340/Inputs!$B$5, 0)</f>
        <v>0</v>
      </c>
      <c r="F3340" s="3">
        <f>MAX(D3340*Inputs!$B$5 - B3340, 0)</f>
        <v>5.8039499999999968</v>
      </c>
      <c r="G3340" s="3">
        <f t="shared" si="469"/>
        <v>0.05</v>
      </c>
      <c r="H3340" t="str">
        <f t="shared" si="470"/>
        <v>Charge</v>
      </c>
      <c r="I3340" s="3">
        <f t="shared" si="475"/>
        <v>340</v>
      </c>
      <c r="J3340" s="3">
        <f t="shared" si="476"/>
        <v>0</v>
      </c>
      <c r="K3340" s="3">
        <f>MIN(Inputs!$B$2, (Inputs!$B$8 - I3340)/Inputs!$B$9)</f>
        <v>0</v>
      </c>
      <c r="L3340" s="3">
        <f>MAX(MIN(Inputs!$B$2, I3340*Inputs!$B$10, Inputs!$B$8*Inputs!$B$4 - J3340), 0)</f>
        <v>170</v>
      </c>
      <c r="M3340" s="3">
        <f t="shared" si="471"/>
        <v>0</v>
      </c>
      <c r="N3340" s="3">
        <f t="shared" si="472"/>
        <v>0</v>
      </c>
      <c r="O3340" s="3">
        <f>IF(H3340="Reg", MIN(Inputs!$B$2, I3340*Inputs!$B$10, (Inputs!$B$8-I3340)/Inputs!$B$9), 0)</f>
        <v>0</v>
      </c>
      <c r="P3340" s="3">
        <f t="shared" si="473"/>
        <v>0</v>
      </c>
      <c r="Q3340" s="3">
        <f t="shared" si="474"/>
        <v>0</v>
      </c>
      <c r="R3340" s="3">
        <f>I3340 + M3340*Inputs!$B$9 - N3340/Inputs!$B$10</f>
        <v>340</v>
      </c>
    </row>
    <row r="3341" spans="1:18" x14ac:dyDescent="0.3">
      <c r="A3341" s="4">
        <v>46162.125</v>
      </c>
      <c r="B3341" s="3">
        <v>22.862499999999997</v>
      </c>
      <c r="C3341" s="3">
        <v>0.06</v>
      </c>
      <c r="D3341" s="3">
        <f t="shared" si="468"/>
        <v>32.649374999999999</v>
      </c>
      <c r="E3341" s="3">
        <f>MAX(B3341 - D3341/Inputs!$B$5, 0)</f>
        <v>0</v>
      </c>
      <c r="F3341" s="3">
        <f>MAX(D3341*Inputs!$B$5 - B3341, 0)</f>
        <v>5.8689500000000017</v>
      </c>
      <c r="G3341" s="3">
        <f t="shared" si="469"/>
        <v>0.06</v>
      </c>
      <c r="H3341" t="str">
        <f t="shared" si="470"/>
        <v>Charge</v>
      </c>
      <c r="I3341" s="3">
        <f t="shared" si="475"/>
        <v>340</v>
      </c>
      <c r="J3341" s="3">
        <f t="shared" si="476"/>
        <v>0</v>
      </c>
      <c r="K3341" s="3">
        <f>MIN(Inputs!$B$2, (Inputs!$B$8 - I3341)/Inputs!$B$9)</f>
        <v>0</v>
      </c>
      <c r="L3341" s="3">
        <f>MAX(MIN(Inputs!$B$2, I3341*Inputs!$B$10, Inputs!$B$8*Inputs!$B$4 - J3341), 0)</f>
        <v>170</v>
      </c>
      <c r="M3341" s="3">
        <f t="shared" si="471"/>
        <v>0</v>
      </c>
      <c r="N3341" s="3">
        <f t="shared" si="472"/>
        <v>0</v>
      </c>
      <c r="O3341" s="3">
        <f>IF(H3341="Reg", MIN(Inputs!$B$2, I3341*Inputs!$B$10, (Inputs!$B$8-I3341)/Inputs!$B$9), 0)</f>
        <v>0</v>
      </c>
      <c r="P3341" s="3">
        <f t="shared" si="473"/>
        <v>0</v>
      </c>
      <c r="Q3341" s="3">
        <f t="shared" si="474"/>
        <v>0</v>
      </c>
      <c r="R3341" s="3">
        <f>I3341 + M3341*Inputs!$B$9 - N3341/Inputs!$B$10</f>
        <v>340</v>
      </c>
    </row>
    <row r="3342" spans="1:18" x14ac:dyDescent="0.3">
      <c r="A3342" s="4">
        <v>46162.166666666657</v>
      </c>
      <c r="B3342" s="3">
        <v>22.285</v>
      </c>
      <c r="C3342" s="3">
        <v>0.04</v>
      </c>
      <c r="D3342" s="3">
        <f t="shared" si="468"/>
        <v>32.649374999999999</v>
      </c>
      <c r="E3342" s="3">
        <f>MAX(B3342 - D3342/Inputs!$B$5, 0)</f>
        <v>0</v>
      </c>
      <c r="F3342" s="3">
        <f>MAX(D3342*Inputs!$B$5 - B3342, 0)</f>
        <v>6.4464499999999987</v>
      </c>
      <c r="G3342" s="3">
        <f t="shared" si="469"/>
        <v>0.04</v>
      </c>
      <c r="H3342" t="str">
        <f t="shared" si="470"/>
        <v>Charge</v>
      </c>
      <c r="I3342" s="3">
        <f t="shared" si="475"/>
        <v>340</v>
      </c>
      <c r="J3342" s="3">
        <f t="shared" si="476"/>
        <v>0</v>
      </c>
      <c r="K3342" s="3">
        <f>MIN(Inputs!$B$2, (Inputs!$B$8 - I3342)/Inputs!$B$9)</f>
        <v>0</v>
      </c>
      <c r="L3342" s="3">
        <f>MAX(MIN(Inputs!$B$2, I3342*Inputs!$B$10, Inputs!$B$8*Inputs!$B$4 - J3342), 0)</f>
        <v>170</v>
      </c>
      <c r="M3342" s="3">
        <f t="shared" si="471"/>
        <v>0</v>
      </c>
      <c r="N3342" s="3">
        <f t="shared" si="472"/>
        <v>0</v>
      </c>
      <c r="O3342" s="3">
        <f>IF(H3342="Reg", MIN(Inputs!$B$2, I3342*Inputs!$B$10, (Inputs!$B$8-I3342)/Inputs!$B$9), 0)</f>
        <v>0</v>
      </c>
      <c r="P3342" s="3">
        <f t="shared" si="473"/>
        <v>0</v>
      </c>
      <c r="Q3342" s="3">
        <f t="shared" si="474"/>
        <v>0</v>
      </c>
      <c r="R3342" s="3">
        <f>I3342 + M3342*Inputs!$B$9 - N3342/Inputs!$B$10</f>
        <v>340</v>
      </c>
    </row>
    <row r="3343" spans="1:18" x14ac:dyDescent="0.3">
      <c r="A3343" s="4">
        <v>46162.208333333343</v>
      </c>
      <c r="B3343" s="3">
        <v>23.297499999999999</v>
      </c>
      <c r="C3343" s="3">
        <v>7.0000000000000007E-2</v>
      </c>
      <c r="D3343" s="3">
        <f t="shared" si="468"/>
        <v>32.649374999999999</v>
      </c>
      <c r="E3343" s="3">
        <f>MAX(B3343 - D3343/Inputs!$B$5, 0)</f>
        <v>0</v>
      </c>
      <c r="F3343" s="3">
        <f>MAX(D3343*Inputs!$B$5 - B3343, 0)</f>
        <v>5.4339499999999994</v>
      </c>
      <c r="G3343" s="3">
        <f t="shared" si="469"/>
        <v>7.0000000000000007E-2</v>
      </c>
      <c r="H3343" t="str">
        <f t="shared" si="470"/>
        <v>Charge</v>
      </c>
      <c r="I3343" s="3">
        <f t="shared" si="475"/>
        <v>340</v>
      </c>
      <c r="J3343" s="3">
        <f t="shared" si="476"/>
        <v>0</v>
      </c>
      <c r="K3343" s="3">
        <f>MIN(Inputs!$B$2, (Inputs!$B$8 - I3343)/Inputs!$B$9)</f>
        <v>0</v>
      </c>
      <c r="L3343" s="3">
        <f>MAX(MIN(Inputs!$B$2, I3343*Inputs!$B$10, Inputs!$B$8*Inputs!$B$4 - J3343), 0)</f>
        <v>170</v>
      </c>
      <c r="M3343" s="3">
        <f t="shared" si="471"/>
        <v>0</v>
      </c>
      <c r="N3343" s="3">
        <f t="shared" si="472"/>
        <v>0</v>
      </c>
      <c r="O3343" s="3">
        <f>IF(H3343="Reg", MIN(Inputs!$B$2, I3343*Inputs!$B$10, (Inputs!$B$8-I3343)/Inputs!$B$9), 0)</f>
        <v>0</v>
      </c>
      <c r="P3343" s="3">
        <f t="shared" si="473"/>
        <v>0</v>
      </c>
      <c r="Q3343" s="3">
        <f t="shared" si="474"/>
        <v>0</v>
      </c>
      <c r="R3343" s="3">
        <f>I3343 + M3343*Inputs!$B$9 - N3343/Inputs!$B$10</f>
        <v>340</v>
      </c>
    </row>
    <row r="3344" spans="1:18" x14ac:dyDescent="0.3">
      <c r="A3344" s="4">
        <v>46162.25</v>
      </c>
      <c r="B3344" s="3">
        <v>25.52</v>
      </c>
      <c r="C3344" s="3">
        <v>1.03</v>
      </c>
      <c r="D3344" s="3">
        <f t="shared" si="468"/>
        <v>32.649374999999999</v>
      </c>
      <c r="E3344" s="3">
        <f>MAX(B3344 - D3344/Inputs!$B$5, 0)</f>
        <v>0</v>
      </c>
      <c r="F3344" s="3">
        <f>MAX(D3344*Inputs!$B$5 - B3344, 0)</f>
        <v>3.2114499999999992</v>
      </c>
      <c r="G3344" s="3">
        <f t="shared" si="469"/>
        <v>1.03</v>
      </c>
      <c r="H3344" t="str">
        <f t="shared" si="470"/>
        <v>Charge</v>
      </c>
      <c r="I3344" s="3">
        <f t="shared" si="475"/>
        <v>340</v>
      </c>
      <c r="J3344" s="3">
        <f t="shared" si="476"/>
        <v>0</v>
      </c>
      <c r="K3344" s="3">
        <f>MIN(Inputs!$B$2, (Inputs!$B$8 - I3344)/Inputs!$B$9)</f>
        <v>0</v>
      </c>
      <c r="L3344" s="3">
        <f>MAX(MIN(Inputs!$B$2, I3344*Inputs!$B$10, Inputs!$B$8*Inputs!$B$4 - J3344), 0)</f>
        <v>170</v>
      </c>
      <c r="M3344" s="3">
        <f t="shared" si="471"/>
        <v>0</v>
      </c>
      <c r="N3344" s="3">
        <f t="shared" si="472"/>
        <v>0</v>
      </c>
      <c r="O3344" s="3">
        <f>IF(H3344="Reg", MIN(Inputs!$B$2, I3344*Inputs!$B$10, (Inputs!$B$8-I3344)/Inputs!$B$9), 0)</f>
        <v>0</v>
      </c>
      <c r="P3344" s="3">
        <f t="shared" si="473"/>
        <v>0</v>
      </c>
      <c r="Q3344" s="3">
        <f t="shared" si="474"/>
        <v>0</v>
      </c>
      <c r="R3344" s="3">
        <f>I3344 + M3344*Inputs!$B$9 - N3344/Inputs!$B$10</f>
        <v>340</v>
      </c>
    </row>
    <row r="3345" spans="1:18" x14ac:dyDescent="0.3">
      <c r="A3345" s="4">
        <v>46162.291666666657</v>
      </c>
      <c r="B3345" s="3">
        <v>28.927500000000002</v>
      </c>
      <c r="C3345" s="3">
        <v>1</v>
      </c>
      <c r="D3345" s="3">
        <f t="shared" si="468"/>
        <v>32.649374999999999</v>
      </c>
      <c r="E3345" s="3">
        <f>MAX(B3345 - D3345/Inputs!$B$5, 0)</f>
        <v>0</v>
      </c>
      <c r="F3345" s="3">
        <f>MAX(D3345*Inputs!$B$5 - B3345, 0)</f>
        <v>0</v>
      </c>
      <c r="G3345" s="3">
        <f t="shared" si="469"/>
        <v>1</v>
      </c>
      <c r="H3345" t="str">
        <f t="shared" si="470"/>
        <v>Reg</v>
      </c>
      <c r="I3345" s="3">
        <f t="shared" si="475"/>
        <v>340</v>
      </c>
      <c r="J3345" s="3">
        <f t="shared" si="476"/>
        <v>0</v>
      </c>
      <c r="K3345" s="3">
        <f>MIN(Inputs!$B$2, (Inputs!$B$8 - I3345)/Inputs!$B$9)</f>
        <v>0</v>
      </c>
      <c r="L3345" s="3">
        <f>MAX(MIN(Inputs!$B$2, I3345*Inputs!$B$10, Inputs!$B$8*Inputs!$B$4 - J3345), 0)</f>
        <v>170</v>
      </c>
      <c r="M3345" s="3">
        <f t="shared" si="471"/>
        <v>0</v>
      </c>
      <c r="N3345" s="3">
        <f t="shared" si="472"/>
        <v>0</v>
      </c>
      <c r="O3345" s="3">
        <f>IF(H3345="Reg", MIN(Inputs!$B$2, I3345*Inputs!$B$10, (Inputs!$B$8-I3345)/Inputs!$B$9), 0)</f>
        <v>0</v>
      </c>
      <c r="P3345" s="3">
        <f t="shared" si="473"/>
        <v>0</v>
      </c>
      <c r="Q3345" s="3">
        <f t="shared" si="474"/>
        <v>0</v>
      </c>
      <c r="R3345" s="3">
        <f>I3345 + M3345*Inputs!$B$9 - N3345/Inputs!$B$10</f>
        <v>340</v>
      </c>
    </row>
    <row r="3346" spans="1:18" x14ac:dyDescent="0.3">
      <c r="A3346" s="4">
        <v>46162.333333333343</v>
      </c>
      <c r="B3346" s="3">
        <v>24.13</v>
      </c>
      <c r="C3346" s="3">
        <v>1</v>
      </c>
      <c r="D3346" s="3">
        <f t="shared" si="468"/>
        <v>32.649374999999999</v>
      </c>
      <c r="E3346" s="3">
        <f>MAX(B3346 - D3346/Inputs!$B$5, 0)</f>
        <v>0</v>
      </c>
      <c r="F3346" s="3">
        <f>MAX(D3346*Inputs!$B$5 - B3346, 0)</f>
        <v>4.6014499999999998</v>
      </c>
      <c r="G3346" s="3">
        <f t="shared" si="469"/>
        <v>1</v>
      </c>
      <c r="H3346" t="str">
        <f t="shared" si="470"/>
        <v>Charge</v>
      </c>
      <c r="I3346" s="3">
        <f t="shared" si="475"/>
        <v>340</v>
      </c>
      <c r="J3346" s="3">
        <f t="shared" si="476"/>
        <v>0</v>
      </c>
      <c r="K3346" s="3">
        <f>MIN(Inputs!$B$2, (Inputs!$B$8 - I3346)/Inputs!$B$9)</f>
        <v>0</v>
      </c>
      <c r="L3346" s="3">
        <f>MAX(MIN(Inputs!$B$2, I3346*Inputs!$B$10, Inputs!$B$8*Inputs!$B$4 - J3346), 0)</f>
        <v>170</v>
      </c>
      <c r="M3346" s="3">
        <f t="shared" si="471"/>
        <v>0</v>
      </c>
      <c r="N3346" s="3">
        <f t="shared" si="472"/>
        <v>0</v>
      </c>
      <c r="O3346" s="3">
        <f>IF(H3346="Reg", MIN(Inputs!$B$2, I3346*Inputs!$B$10, (Inputs!$B$8-I3346)/Inputs!$B$9), 0)</f>
        <v>0</v>
      </c>
      <c r="P3346" s="3">
        <f t="shared" si="473"/>
        <v>0</v>
      </c>
      <c r="Q3346" s="3">
        <f t="shared" si="474"/>
        <v>0</v>
      </c>
      <c r="R3346" s="3">
        <f>I3346 + M3346*Inputs!$B$9 - N3346/Inputs!$B$10</f>
        <v>340</v>
      </c>
    </row>
    <row r="3347" spans="1:18" x14ac:dyDescent="0.3">
      <c r="A3347" s="4">
        <v>46162.375</v>
      </c>
      <c r="B3347" s="3">
        <v>19.39</v>
      </c>
      <c r="C3347" s="3">
        <v>1</v>
      </c>
      <c r="D3347" s="3">
        <f t="shared" si="468"/>
        <v>32.649374999999999</v>
      </c>
      <c r="E3347" s="3">
        <f>MAX(B3347 - D3347/Inputs!$B$5, 0)</f>
        <v>0</v>
      </c>
      <c r="F3347" s="3">
        <f>MAX(D3347*Inputs!$B$5 - B3347, 0)</f>
        <v>9.3414499999999983</v>
      </c>
      <c r="G3347" s="3">
        <f t="shared" si="469"/>
        <v>1</v>
      </c>
      <c r="H3347" t="str">
        <f t="shared" si="470"/>
        <v>Charge</v>
      </c>
      <c r="I3347" s="3">
        <f t="shared" si="475"/>
        <v>340</v>
      </c>
      <c r="J3347" s="3">
        <f t="shared" si="476"/>
        <v>0</v>
      </c>
      <c r="K3347" s="3">
        <f>MIN(Inputs!$B$2, (Inputs!$B$8 - I3347)/Inputs!$B$9)</f>
        <v>0</v>
      </c>
      <c r="L3347" s="3">
        <f>MAX(MIN(Inputs!$B$2, I3347*Inputs!$B$10, Inputs!$B$8*Inputs!$B$4 - J3347), 0)</f>
        <v>170</v>
      </c>
      <c r="M3347" s="3">
        <f t="shared" si="471"/>
        <v>0</v>
      </c>
      <c r="N3347" s="3">
        <f t="shared" si="472"/>
        <v>0</v>
      </c>
      <c r="O3347" s="3">
        <f>IF(H3347="Reg", MIN(Inputs!$B$2, I3347*Inputs!$B$10, (Inputs!$B$8-I3347)/Inputs!$B$9), 0)</f>
        <v>0</v>
      </c>
      <c r="P3347" s="3">
        <f t="shared" si="473"/>
        <v>0</v>
      </c>
      <c r="Q3347" s="3">
        <f t="shared" si="474"/>
        <v>0</v>
      </c>
      <c r="R3347" s="3">
        <f>I3347 + M3347*Inputs!$B$9 - N3347/Inputs!$B$10</f>
        <v>340</v>
      </c>
    </row>
    <row r="3348" spans="1:18" x14ac:dyDescent="0.3">
      <c r="A3348" s="4">
        <v>46162.416666666657</v>
      </c>
      <c r="B3348" s="3">
        <v>19.829999999999998</v>
      </c>
      <c r="C3348" s="3">
        <v>1.02</v>
      </c>
      <c r="D3348" s="3">
        <f t="shared" si="468"/>
        <v>32.649374999999999</v>
      </c>
      <c r="E3348" s="3">
        <f>MAX(B3348 - D3348/Inputs!$B$5, 0)</f>
        <v>0</v>
      </c>
      <c r="F3348" s="3">
        <f>MAX(D3348*Inputs!$B$5 - B3348, 0)</f>
        <v>8.9014500000000005</v>
      </c>
      <c r="G3348" s="3">
        <f t="shared" si="469"/>
        <v>1.02</v>
      </c>
      <c r="H3348" t="str">
        <f t="shared" si="470"/>
        <v>Charge</v>
      </c>
      <c r="I3348" s="3">
        <f t="shared" si="475"/>
        <v>340</v>
      </c>
      <c r="J3348" s="3">
        <f t="shared" si="476"/>
        <v>0</v>
      </c>
      <c r="K3348" s="3">
        <f>MIN(Inputs!$B$2, (Inputs!$B$8 - I3348)/Inputs!$B$9)</f>
        <v>0</v>
      </c>
      <c r="L3348" s="3">
        <f>MAX(MIN(Inputs!$B$2, I3348*Inputs!$B$10, Inputs!$B$8*Inputs!$B$4 - J3348), 0)</f>
        <v>170</v>
      </c>
      <c r="M3348" s="3">
        <f t="shared" si="471"/>
        <v>0</v>
      </c>
      <c r="N3348" s="3">
        <f t="shared" si="472"/>
        <v>0</v>
      </c>
      <c r="O3348" s="3">
        <f>IF(H3348="Reg", MIN(Inputs!$B$2, I3348*Inputs!$B$10, (Inputs!$B$8-I3348)/Inputs!$B$9), 0)</f>
        <v>0</v>
      </c>
      <c r="P3348" s="3">
        <f t="shared" si="473"/>
        <v>0</v>
      </c>
      <c r="Q3348" s="3">
        <f t="shared" si="474"/>
        <v>0</v>
      </c>
      <c r="R3348" s="3">
        <f>I3348 + M3348*Inputs!$B$9 - N3348/Inputs!$B$10</f>
        <v>340</v>
      </c>
    </row>
    <row r="3349" spans="1:18" x14ac:dyDescent="0.3">
      <c r="A3349" s="4">
        <v>46162.458333333343</v>
      </c>
      <c r="B3349" s="3">
        <v>21.83</v>
      </c>
      <c r="C3349" s="3">
        <v>1</v>
      </c>
      <c r="D3349" s="3">
        <f t="shared" si="468"/>
        <v>32.649374999999999</v>
      </c>
      <c r="E3349" s="3">
        <f>MAX(B3349 - D3349/Inputs!$B$5, 0)</f>
        <v>0</v>
      </c>
      <c r="F3349" s="3">
        <f>MAX(D3349*Inputs!$B$5 - B3349, 0)</f>
        <v>6.9014500000000005</v>
      </c>
      <c r="G3349" s="3">
        <f t="shared" si="469"/>
        <v>1</v>
      </c>
      <c r="H3349" t="str">
        <f t="shared" si="470"/>
        <v>Charge</v>
      </c>
      <c r="I3349" s="3">
        <f t="shared" si="475"/>
        <v>340</v>
      </c>
      <c r="J3349" s="3">
        <f t="shared" si="476"/>
        <v>0</v>
      </c>
      <c r="K3349" s="3">
        <f>MIN(Inputs!$B$2, (Inputs!$B$8 - I3349)/Inputs!$B$9)</f>
        <v>0</v>
      </c>
      <c r="L3349" s="3">
        <f>MAX(MIN(Inputs!$B$2, I3349*Inputs!$B$10, Inputs!$B$8*Inputs!$B$4 - J3349), 0)</f>
        <v>170</v>
      </c>
      <c r="M3349" s="3">
        <f t="shared" si="471"/>
        <v>0</v>
      </c>
      <c r="N3349" s="3">
        <f t="shared" si="472"/>
        <v>0</v>
      </c>
      <c r="O3349" s="3">
        <f>IF(H3349="Reg", MIN(Inputs!$B$2, I3349*Inputs!$B$10, (Inputs!$B$8-I3349)/Inputs!$B$9), 0)</f>
        <v>0</v>
      </c>
      <c r="P3349" s="3">
        <f t="shared" si="473"/>
        <v>0</v>
      </c>
      <c r="Q3349" s="3">
        <f t="shared" si="474"/>
        <v>0</v>
      </c>
      <c r="R3349" s="3">
        <f>I3349 + M3349*Inputs!$B$9 - N3349/Inputs!$B$10</f>
        <v>340</v>
      </c>
    </row>
    <row r="3350" spans="1:18" x14ac:dyDescent="0.3">
      <c r="A3350" s="4">
        <v>46162.5</v>
      </c>
      <c r="B3350" s="3">
        <v>29.145</v>
      </c>
      <c r="C3350" s="3">
        <v>1.1000000000000001</v>
      </c>
      <c r="D3350" s="3">
        <f t="shared" si="468"/>
        <v>32.649374999999999</v>
      </c>
      <c r="E3350" s="3">
        <f>MAX(B3350 - D3350/Inputs!$B$5, 0)</f>
        <v>0</v>
      </c>
      <c r="F3350" s="3">
        <f>MAX(D3350*Inputs!$B$5 - B3350, 0)</f>
        <v>0</v>
      </c>
      <c r="G3350" s="3">
        <f t="shared" si="469"/>
        <v>1.1000000000000001</v>
      </c>
      <c r="H3350" t="str">
        <f t="shared" si="470"/>
        <v>Reg</v>
      </c>
      <c r="I3350" s="3">
        <f t="shared" si="475"/>
        <v>340</v>
      </c>
      <c r="J3350" s="3">
        <f t="shared" si="476"/>
        <v>0</v>
      </c>
      <c r="K3350" s="3">
        <f>MIN(Inputs!$B$2, (Inputs!$B$8 - I3350)/Inputs!$B$9)</f>
        <v>0</v>
      </c>
      <c r="L3350" s="3">
        <f>MAX(MIN(Inputs!$B$2, I3350*Inputs!$B$10, Inputs!$B$8*Inputs!$B$4 - J3350), 0)</f>
        <v>170</v>
      </c>
      <c r="M3350" s="3">
        <f t="shared" si="471"/>
        <v>0</v>
      </c>
      <c r="N3350" s="3">
        <f t="shared" si="472"/>
        <v>0</v>
      </c>
      <c r="O3350" s="3">
        <f>IF(H3350="Reg", MIN(Inputs!$B$2, I3350*Inputs!$B$10, (Inputs!$B$8-I3350)/Inputs!$B$9), 0)</f>
        <v>0</v>
      </c>
      <c r="P3350" s="3">
        <f t="shared" si="473"/>
        <v>0</v>
      </c>
      <c r="Q3350" s="3">
        <f t="shared" si="474"/>
        <v>0</v>
      </c>
      <c r="R3350" s="3">
        <f>I3350 + M3350*Inputs!$B$9 - N3350/Inputs!$B$10</f>
        <v>340</v>
      </c>
    </row>
    <row r="3351" spans="1:18" x14ac:dyDescent="0.3">
      <c r="A3351" s="4">
        <v>46162.541666666657</v>
      </c>
      <c r="B3351" s="3">
        <v>35.317499999999995</v>
      </c>
      <c r="C3351" s="3">
        <v>3.83</v>
      </c>
      <c r="D3351" s="3">
        <f t="shared" si="468"/>
        <v>32.649374999999999</v>
      </c>
      <c r="E3351" s="3">
        <f>MAX(B3351 - D3351/Inputs!$B$5, 0)</f>
        <v>0</v>
      </c>
      <c r="F3351" s="3">
        <f>MAX(D3351*Inputs!$B$5 - B3351, 0)</f>
        <v>0</v>
      </c>
      <c r="G3351" s="3">
        <f t="shared" si="469"/>
        <v>3.83</v>
      </c>
      <c r="H3351" t="str">
        <f t="shared" si="470"/>
        <v>Reg</v>
      </c>
      <c r="I3351" s="3">
        <f t="shared" si="475"/>
        <v>340</v>
      </c>
      <c r="J3351" s="3">
        <f t="shared" si="476"/>
        <v>0</v>
      </c>
      <c r="K3351" s="3">
        <f>MIN(Inputs!$B$2, (Inputs!$B$8 - I3351)/Inputs!$B$9)</f>
        <v>0</v>
      </c>
      <c r="L3351" s="3">
        <f>MAX(MIN(Inputs!$B$2, I3351*Inputs!$B$10, Inputs!$B$8*Inputs!$B$4 - J3351), 0)</f>
        <v>170</v>
      </c>
      <c r="M3351" s="3">
        <f t="shared" si="471"/>
        <v>0</v>
      </c>
      <c r="N3351" s="3">
        <f t="shared" si="472"/>
        <v>0</v>
      </c>
      <c r="O3351" s="3">
        <f>IF(H3351="Reg", MIN(Inputs!$B$2, I3351*Inputs!$B$10, (Inputs!$B$8-I3351)/Inputs!$B$9), 0)</f>
        <v>0</v>
      </c>
      <c r="P3351" s="3">
        <f t="shared" si="473"/>
        <v>0</v>
      </c>
      <c r="Q3351" s="3">
        <f t="shared" si="474"/>
        <v>0</v>
      </c>
      <c r="R3351" s="3">
        <f>I3351 + M3351*Inputs!$B$9 - N3351/Inputs!$B$10</f>
        <v>340</v>
      </c>
    </row>
    <row r="3352" spans="1:18" x14ac:dyDescent="0.3">
      <c r="A3352" s="4">
        <v>46162.583333333343</v>
      </c>
      <c r="B3352" s="3">
        <v>39.127499999999998</v>
      </c>
      <c r="C3352" s="3">
        <v>5.69</v>
      </c>
      <c r="D3352" s="3">
        <f t="shared" si="468"/>
        <v>32.649374999999999</v>
      </c>
      <c r="E3352" s="3">
        <f>MAX(B3352 - D3352/Inputs!$B$5, 0)</f>
        <v>2.0259374999999977</v>
      </c>
      <c r="F3352" s="3">
        <f>MAX(D3352*Inputs!$B$5 - B3352, 0)</f>
        <v>0</v>
      </c>
      <c r="G3352" s="3">
        <f t="shared" si="469"/>
        <v>5.69</v>
      </c>
      <c r="H3352" t="str">
        <f t="shared" si="470"/>
        <v>Reg</v>
      </c>
      <c r="I3352" s="3">
        <f t="shared" si="475"/>
        <v>340</v>
      </c>
      <c r="J3352" s="3">
        <f t="shared" si="476"/>
        <v>0</v>
      </c>
      <c r="K3352" s="3">
        <f>MIN(Inputs!$B$2, (Inputs!$B$8 - I3352)/Inputs!$B$9)</f>
        <v>0</v>
      </c>
      <c r="L3352" s="3">
        <f>MAX(MIN(Inputs!$B$2, I3352*Inputs!$B$10, Inputs!$B$8*Inputs!$B$4 - J3352), 0)</f>
        <v>170</v>
      </c>
      <c r="M3352" s="3">
        <f t="shared" si="471"/>
        <v>0</v>
      </c>
      <c r="N3352" s="3">
        <f t="shared" si="472"/>
        <v>0</v>
      </c>
      <c r="O3352" s="3">
        <f>IF(H3352="Reg", MIN(Inputs!$B$2, I3352*Inputs!$B$10, (Inputs!$B$8-I3352)/Inputs!$B$9), 0)</f>
        <v>0</v>
      </c>
      <c r="P3352" s="3">
        <f t="shared" si="473"/>
        <v>0</v>
      </c>
      <c r="Q3352" s="3">
        <f t="shared" si="474"/>
        <v>0</v>
      </c>
      <c r="R3352" s="3">
        <f>I3352 + M3352*Inputs!$B$9 - N3352/Inputs!$B$10</f>
        <v>340</v>
      </c>
    </row>
    <row r="3353" spans="1:18" x14ac:dyDescent="0.3">
      <c r="A3353" s="4">
        <v>46162.625</v>
      </c>
      <c r="B3353" s="3">
        <v>34.504999999999995</v>
      </c>
      <c r="C3353" s="3">
        <v>10</v>
      </c>
      <c r="D3353" s="3">
        <f t="shared" si="468"/>
        <v>32.649374999999999</v>
      </c>
      <c r="E3353" s="3">
        <f>MAX(B3353 - D3353/Inputs!$B$5, 0)</f>
        <v>0</v>
      </c>
      <c r="F3353" s="3">
        <f>MAX(D3353*Inputs!$B$5 - B3353, 0)</f>
        <v>0</v>
      </c>
      <c r="G3353" s="3">
        <f t="shared" si="469"/>
        <v>10</v>
      </c>
      <c r="H3353" t="str">
        <f t="shared" si="470"/>
        <v>Reg</v>
      </c>
      <c r="I3353" s="3">
        <f t="shared" si="475"/>
        <v>340</v>
      </c>
      <c r="J3353" s="3">
        <f t="shared" si="476"/>
        <v>0</v>
      </c>
      <c r="K3353" s="3">
        <f>MIN(Inputs!$B$2, (Inputs!$B$8 - I3353)/Inputs!$B$9)</f>
        <v>0</v>
      </c>
      <c r="L3353" s="3">
        <f>MAX(MIN(Inputs!$B$2, I3353*Inputs!$B$10, Inputs!$B$8*Inputs!$B$4 - J3353), 0)</f>
        <v>170</v>
      </c>
      <c r="M3353" s="3">
        <f t="shared" si="471"/>
        <v>0</v>
      </c>
      <c r="N3353" s="3">
        <f t="shared" si="472"/>
        <v>0</v>
      </c>
      <c r="O3353" s="3">
        <f>IF(H3353="Reg", MIN(Inputs!$B$2, I3353*Inputs!$B$10, (Inputs!$B$8-I3353)/Inputs!$B$9), 0)</f>
        <v>0</v>
      </c>
      <c r="P3353" s="3">
        <f t="shared" si="473"/>
        <v>0</v>
      </c>
      <c r="Q3353" s="3">
        <f t="shared" si="474"/>
        <v>0</v>
      </c>
      <c r="R3353" s="3">
        <f>I3353 + M3353*Inputs!$B$9 - N3353/Inputs!$B$10</f>
        <v>340</v>
      </c>
    </row>
    <row r="3354" spans="1:18" x14ac:dyDescent="0.3">
      <c r="A3354" s="4">
        <v>46162.666666666657</v>
      </c>
      <c r="B3354" s="3">
        <v>32.225000000000001</v>
      </c>
      <c r="C3354" s="3">
        <v>44.52</v>
      </c>
      <c r="D3354" s="3">
        <f t="shared" si="468"/>
        <v>32.649374999999999</v>
      </c>
      <c r="E3354" s="3">
        <f>MAX(B3354 - D3354/Inputs!$B$5, 0)</f>
        <v>0</v>
      </c>
      <c r="F3354" s="3">
        <f>MAX(D3354*Inputs!$B$5 - B3354, 0)</f>
        <v>0</v>
      </c>
      <c r="G3354" s="3">
        <f t="shared" si="469"/>
        <v>44.52</v>
      </c>
      <c r="H3354" t="str">
        <f t="shared" si="470"/>
        <v>Reg</v>
      </c>
      <c r="I3354" s="3">
        <f t="shared" si="475"/>
        <v>340</v>
      </c>
      <c r="J3354" s="3">
        <f t="shared" si="476"/>
        <v>0</v>
      </c>
      <c r="K3354" s="3">
        <f>MIN(Inputs!$B$2, (Inputs!$B$8 - I3354)/Inputs!$B$9)</f>
        <v>0</v>
      </c>
      <c r="L3354" s="3">
        <f>MAX(MIN(Inputs!$B$2, I3354*Inputs!$B$10, Inputs!$B$8*Inputs!$B$4 - J3354), 0)</f>
        <v>170</v>
      </c>
      <c r="M3354" s="3">
        <f t="shared" si="471"/>
        <v>0</v>
      </c>
      <c r="N3354" s="3">
        <f t="shared" si="472"/>
        <v>0</v>
      </c>
      <c r="O3354" s="3">
        <f>IF(H3354="Reg", MIN(Inputs!$B$2, I3354*Inputs!$B$10, (Inputs!$B$8-I3354)/Inputs!$B$9), 0)</f>
        <v>0</v>
      </c>
      <c r="P3354" s="3">
        <f t="shared" si="473"/>
        <v>0</v>
      </c>
      <c r="Q3354" s="3">
        <f t="shared" si="474"/>
        <v>0</v>
      </c>
      <c r="R3354" s="3">
        <f>I3354 + M3354*Inputs!$B$9 - N3354/Inputs!$B$10</f>
        <v>340</v>
      </c>
    </row>
    <row r="3355" spans="1:18" x14ac:dyDescent="0.3">
      <c r="A3355" s="4">
        <v>46162.708333333343</v>
      </c>
      <c r="B3355" s="3">
        <v>34.802499999999995</v>
      </c>
      <c r="C3355" s="3">
        <v>12</v>
      </c>
      <c r="D3355" s="3">
        <f t="shared" si="468"/>
        <v>32.649374999999999</v>
      </c>
      <c r="E3355" s="3">
        <f>MAX(B3355 - D3355/Inputs!$B$5, 0)</f>
        <v>0</v>
      </c>
      <c r="F3355" s="3">
        <f>MAX(D3355*Inputs!$B$5 - B3355, 0)</f>
        <v>0</v>
      </c>
      <c r="G3355" s="3">
        <f t="shared" si="469"/>
        <v>12</v>
      </c>
      <c r="H3355" t="str">
        <f t="shared" si="470"/>
        <v>Reg</v>
      </c>
      <c r="I3355" s="3">
        <f t="shared" si="475"/>
        <v>340</v>
      </c>
      <c r="J3355" s="3">
        <f t="shared" si="476"/>
        <v>0</v>
      </c>
      <c r="K3355" s="3">
        <f>MIN(Inputs!$B$2, (Inputs!$B$8 - I3355)/Inputs!$B$9)</f>
        <v>0</v>
      </c>
      <c r="L3355" s="3">
        <f>MAX(MIN(Inputs!$B$2, I3355*Inputs!$B$10, Inputs!$B$8*Inputs!$B$4 - J3355), 0)</f>
        <v>170</v>
      </c>
      <c r="M3355" s="3">
        <f t="shared" si="471"/>
        <v>0</v>
      </c>
      <c r="N3355" s="3">
        <f t="shared" si="472"/>
        <v>0</v>
      </c>
      <c r="O3355" s="3">
        <f>IF(H3355="Reg", MIN(Inputs!$B$2, I3355*Inputs!$B$10, (Inputs!$B$8-I3355)/Inputs!$B$9), 0)</f>
        <v>0</v>
      </c>
      <c r="P3355" s="3">
        <f t="shared" si="473"/>
        <v>0</v>
      </c>
      <c r="Q3355" s="3">
        <f t="shared" si="474"/>
        <v>0</v>
      </c>
      <c r="R3355" s="3">
        <f>I3355 + M3355*Inputs!$B$9 - N3355/Inputs!$B$10</f>
        <v>340</v>
      </c>
    </row>
    <row r="3356" spans="1:18" x14ac:dyDescent="0.3">
      <c r="A3356" s="4">
        <v>46162.75</v>
      </c>
      <c r="B3356" s="3">
        <v>28.987500000000001</v>
      </c>
      <c r="C3356" s="3">
        <v>116.11</v>
      </c>
      <c r="D3356" s="3">
        <f t="shared" si="468"/>
        <v>32.649374999999999</v>
      </c>
      <c r="E3356" s="3">
        <f>MAX(B3356 - D3356/Inputs!$B$5, 0)</f>
        <v>0</v>
      </c>
      <c r="F3356" s="3">
        <f>MAX(D3356*Inputs!$B$5 - B3356, 0)</f>
        <v>0</v>
      </c>
      <c r="G3356" s="3">
        <f t="shared" si="469"/>
        <v>116.11</v>
      </c>
      <c r="H3356" t="str">
        <f t="shared" si="470"/>
        <v>Reg</v>
      </c>
      <c r="I3356" s="3">
        <f t="shared" si="475"/>
        <v>340</v>
      </c>
      <c r="J3356" s="3">
        <f t="shared" si="476"/>
        <v>0</v>
      </c>
      <c r="K3356" s="3">
        <f>MIN(Inputs!$B$2, (Inputs!$B$8 - I3356)/Inputs!$B$9)</f>
        <v>0</v>
      </c>
      <c r="L3356" s="3">
        <f>MAX(MIN(Inputs!$B$2, I3356*Inputs!$B$10, Inputs!$B$8*Inputs!$B$4 - J3356), 0)</f>
        <v>170</v>
      </c>
      <c r="M3356" s="3">
        <f t="shared" si="471"/>
        <v>0</v>
      </c>
      <c r="N3356" s="3">
        <f t="shared" si="472"/>
        <v>0</v>
      </c>
      <c r="O3356" s="3">
        <f>IF(H3356="Reg", MIN(Inputs!$B$2, I3356*Inputs!$B$10, (Inputs!$B$8-I3356)/Inputs!$B$9), 0)</f>
        <v>0</v>
      </c>
      <c r="P3356" s="3">
        <f t="shared" si="473"/>
        <v>0</v>
      </c>
      <c r="Q3356" s="3">
        <f t="shared" si="474"/>
        <v>0</v>
      </c>
      <c r="R3356" s="3">
        <f>I3356 + M3356*Inputs!$B$9 - N3356/Inputs!$B$10</f>
        <v>340</v>
      </c>
    </row>
    <row r="3357" spans="1:18" x14ac:dyDescent="0.3">
      <c r="A3357" s="4">
        <v>46162.791666666657</v>
      </c>
      <c r="B3357" s="3">
        <v>47.762500000000003</v>
      </c>
      <c r="C3357" s="3">
        <v>238.59</v>
      </c>
      <c r="D3357" s="3">
        <f t="shared" si="468"/>
        <v>32.649374999999999</v>
      </c>
      <c r="E3357" s="3">
        <f>MAX(B3357 - D3357/Inputs!$B$5, 0)</f>
        <v>10.660937500000003</v>
      </c>
      <c r="F3357" s="3">
        <f>MAX(D3357*Inputs!$B$5 - B3357, 0)</f>
        <v>0</v>
      </c>
      <c r="G3357" s="3">
        <f t="shared" si="469"/>
        <v>238.59</v>
      </c>
      <c r="H3357" t="str">
        <f t="shared" si="470"/>
        <v>Reg</v>
      </c>
      <c r="I3357" s="3">
        <f t="shared" si="475"/>
        <v>340</v>
      </c>
      <c r="J3357" s="3">
        <f t="shared" si="476"/>
        <v>0</v>
      </c>
      <c r="K3357" s="3">
        <f>MIN(Inputs!$B$2, (Inputs!$B$8 - I3357)/Inputs!$B$9)</f>
        <v>0</v>
      </c>
      <c r="L3357" s="3">
        <f>MAX(MIN(Inputs!$B$2, I3357*Inputs!$B$10, Inputs!$B$8*Inputs!$B$4 - J3357), 0)</f>
        <v>170</v>
      </c>
      <c r="M3357" s="3">
        <f t="shared" si="471"/>
        <v>0</v>
      </c>
      <c r="N3357" s="3">
        <f t="shared" si="472"/>
        <v>0</v>
      </c>
      <c r="O3357" s="3">
        <f>IF(H3357="Reg", MIN(Inputs!$B$2, I3357*Inputs!$B$10, (Inputs!$B$8-I3357)/Inputs!$B$9), 0)</f>
        <v>0</v>
      </c>
      <c r="P3357" s="3">
        <f t="shared" si="473"/>
        <v>0</v>
      </c>
      <c r="Q3357" s="3">
        <f t="shared" si="474"/>
        <v>0</v>
      </c>
      <c r="R3357" s="3">
        <f>I3357 + M3357*Inputs!$B$9 - N3357/Inputs!$B$10</f>
        <v>340</v>
      </c>
    </row>
    <row r="3358" spans="1:18" x14ac:dyDescent="0.3">
      <c r="A3358" s="4">
        <v>46162.833333333343</v>
      </c>
      <c r="B3358" s="3">
        <v>97.347499999999997</v>
      </c>
      <c r="C3358" s="3">
        <v>223.25</v>
      </c>
      <c r="D3358" s="3">
        <f t="shared" si="468"/>
        <v>32.649374999999999</v>
      </c>
      <c r="E3358" s="3">
        <f>MAX(B3358 - D3358/Inputs!$B$5, 0)</f>
        <v>60.245937499999997</v>
      </c>
      <c r="F3358" s="3">
        <f>MAX(D3358*Inputs!$B$5 - B3358, 0)</f>
        <v>0</v>
      </c>
      <c r="G3358" s="3">
        <f t="shared" si="469"/>
        <v>223.25</v>
      </c>
      <c r="H3358" t="str">
        <f t="shared" si="470"/>
        <v>Reg</v>
      </c>
      <c r="I3358" s="3">
        <f t="shared" si="475"/>
        <v>340</v>
      </c>
      <c r="J3358" s="3">
        <f t="shared" si="476"/>
        <v>0</v>
      </c>
      <c r="K3358" s="3">
        <f>MIN(Inputs!$B$2, (Inputs!$B$8 - I3358)/Inputs!$B$9)</f>
        <v>0</v>
      </c>
      <c r="L3358" s="3">
        <f>MAX(MIN(Inputs!$B$2, I3358*Inputs!$B$10, Inputs!$B$8*Inputs!$B$4 - J3358), 0)</f>
        <v>170</v>
      </c>
      <c r="M3358" s="3">
        <f t="shared" si="471"/>
        <v>0</v>
      </c>
      <c r="N3358" s="3">
        <f t="shared" si="472"/>
        <v>0</v>
      </c>
      <c r="O3358" s="3">
        <f>IF(H3358="Reg", MIN(Inputs!$B$2, I3358*Inputs!$B$10, (Inputs!$B$8-I3358)/Inputs!$B$9), 0)</f>
        <v>0</v>
      </c>
      <c r="P3358" s="3">
        <f t="shared" si="473"/>
        <v>0</v>
      </c>
      <c r="Q3358" s="3">
        <f t="shared" si="474"/>
        <v>0</v>
      </c>
      <c r="R3358" s="3">
        <f>I3358 + M3358*Inputs!$B$9 - N3358/Inputs!$B$10</f>
        <v>340</v>
      </c>
    </row>
    <row r="3359" spans="1:18" x14ac:dyDescent="0.3">
      <c r="A3359" s="4">
        <v>46162.875</v>
      </c>
      <c r="B3359" s="3">
        <v>66.819999999999993</v>
      </c>
      <c r="C3359" s="3">
        <v>17.440000000000001</v>
      </c>
      <c r="D3359" s="3">
        <f t="shared" si="468"/>
        <v>32.649374999999999</v>
      </c>
      <c r="E3359" s="3">
        <f>MAX(B3359 - D3359/Inputs!$B$5, 0)</f>
        <v>29.718437499999993</v>
      </c>
      <c r="F3359" s="3">
        <f>MAX(D3359*Inputs!$B$5 - B3359, 0)</f>
        <v>0</v>
      </c>
      <c r="G3359" s="3">
        <f t="shared" si="469"/>
        <v>17.440000000000001</v>
      </c>
      <c r="H3359" t="str">
        <f t="shared" si="470"/>
        <v>Discharge</v>
      </c>
      <c r="I3359" s="3">
        <f t="shared" si="475"/>
        <v>340</v>
      </c>
      <c r="J3359" s="3">
        <f t="shared" si="476"/>
        <v>0</v>
      </c>
      <c r="K3359" s="3">
        <f>MIN(Inputs!$B$2, (Inputs!$B$8 - I3359)/Inputs!$B$9)</f>
        <v>0</v>
      </c>
      <c r="L3359" s="3">
        <f>MAX(MIN(Inputs!$B$2, I3359*Inputs!$B$10, Inputs!$B$8*Inputs!$B$4 - J3359), 0)</f>
        <v>170</v>
      </c>
      <c r="M3359" s="3">
        <f t="shared" si="471"/>
        <v>0</v>
      </c>
      <c r="N3359" s="3">
        <f t="shared" si="472"/>
        <v>170</v>
      </c>
      <c r="O3359" s="3">
        <f>IF(H3359="Reg", MIN(Inputs!$B$2, I3359*Inputs!$B$10, (Inputs!$B$8-I3359)/Inputs!$B$9), 0)</f>
        <v>0</v>
      </c>
      <c r="P3359" s="3">
        <f t="shared" si="473"/>
        <v>11359.4</v>
      </c>
      <c r="Q3359" s="3">
        <f t="shared" si="474"/>
        <v>0</v>
      </c>
      <c r="R3359" s="3">
        <f>I3359 + M3359*Inputs!$B$9 - N3359/Inputs!$B$10</f>
        <v>158.77939109773115</v>
      </c>
    </row>
    <row r="3360" spans="1:18" x14ac:dyDescent="0.3">
      <c r="A3360" s="4">
        <v>46162.916666666657</v>
      </c>
      <c r="B3360" s="3">
        <v>33.619999999999997</v>
      </c>
      <c r="C3360" s="3">
        <v>10.11</v>
      </c>
      <c r="D3360" s="3">
        <f t="shared" si="468"/>
        <v>32.649374999999999</v>
      </c>
      <c r="E3360" s="3">
        <f>MAX(B3360 - D3360/Inputs!$B$5, 0)</f>
        <v>0</v>
      </c>
      <c r="F3360" s="3">
        <f>MAX(D3360*Inputs!$B$5 - B3360, 0)</f>
        <v>0</v>
      </c>
      <c r="G3360" s="3">
        <f t="shared" si="469"/>
        <v>10.11</v>
      </c>
      <c r="H3360" t="str">
        <f t="shared" si="470"/>
        <v>Reg</v>
      </c>
      <c r="I3360" s="3">
        <f t="shared" si="475"/>
        <v>158.77939109773115</v>
      </c>
      <c r="J3360" s="3">
        <f t="shared" si="476"/>
        <v>170</v>
      </c>
      <c r="K3360" s="3">
        <f>MIN(Inputs!$B$2, (Inputs!$B$8 - I3360)/Inputs!$B$9)</f>
        <v>170</v>
      </c>
      <c r="L3360" s="3">
        <f>MAX(MIN(Inputs!$B$2, I3360*Inputs!$B$10, Inputs!$B$8*Inputs!$B$4 - J3360), 0)</f>
        <v>148.94827166799323</v>
      </c>
      <c r="M3360" s="3">
        <f t="shared" si="471"/>
        <v>0</v>
      </c>
      <c r="N3360" s="3">
        <f t="shared" si="472"/>
        <v>0</v>
      </c>
      <c r="O3360" s="3">
        <f>IF(H3360="Reg", MIN(Inputs!$B$2, I3360*Inputs!$B$10, (Inputs!$B$8-I3360)/Inputs!$B$9), 0)</f>
        <v>148.94827166799323</v>
      </c>
      <c r="P3360" s="3">
        <f t="shared" si="473"/>
        <v>0</v>
      </c>
      <c r="Q3360" s="3">
        <f t="shared" si="474"/>
        <v>1505.8670265634114</v>
      </c>
      <c r="R3360" s="3">
        <f>I3360 + M3360*Inputs!$B$9 - N3360/Inputs!$B$10</f>
        <v>158.77939109773115</v>
      </c>
    </row>
    <row r="3361" spans="1:18" x14ac:dyDescent="0.3">
      <c r="A3361" s="4">
        <v>46162.958333333343</v>
      </c>
      <c r="B3361" s="3">
        <v>24.762500000000003</v>
      </c>
      <c r="C3361" s="3">
        <v>0.04</v>
      </c>
      <c r="D3361" s="3">
        <f t="shared" si="468"/>
        <v>32.649374999999999</v>
      </c>
      <c r="E3361" s="3">
        <f>MAX(B3361 - D3361/Inputs!$B$5, 0)</f>
        <v>0</v>
      </c>
      <c r="F3361" s="3">
        <f>MAX(D3361*Inputs!$B$5 - B3361, 0)</f>
        <v>3.968949999999996</v>
      </c>
      <c r="G3361" s="3">
        <f t="shared" si="469"/>
        <v>0.04</v>
      </c>
      <c r="H3361" t="str">
        <f t="shared" si="470"/>
        <v>Charge</v>
      </c>
      <c r="I3361" s="3">
        <f t="shared" si="475"/>
        <v>158.77939109773115</v>
      </c>
      <c r="J3361" s="3">
        <f t="shared" si="476"/>
        <v>170</v>
      </c>
      <c r="K3361" s="3">
        <f>MIN(Inputs!$B$2, (Inputs!$B$8 - I3361)/Inputs!$B$9)</f>
        <v>170</v>
      </c>
      <c r="L3361" s="3">
        <f>MAX(MIN(Inputs!$B$2, I3361*Inputs!$B$10, Inputs!$B$8*Inputs!$B$4 - J3361), 0)</f>
        <v>148.94827166799323</v>
      </c>
      <c r="M3361" s="3">
        <f t="shared" si="471"/>
        <v>170</v>
      </c>
      <c r="N3361" s="3">
        <f t="shared" si="472"/>
        <v>0</v>
      </c>
      <c r="O3361" s="3">
        <f>IF(H3361="Reg", MIN(Inputs!$B$2, I3361*Inputs!$B$10, (Inputs!$B$8-I3361)/Inputs!$B$9), 0)</f>
        <v>0</v>
      </c>
      <c r="P3361" s="3">
        <f t="shared" si="473"/>
        <v>-4209.6250000000009</v>
      </c>
      <c r="Q3361" s="3">
        <f t="shared" si="474"/>
        <v>0</v>
      </c>
      <c r="R3361" s="3">
        <f>I3361 + M3361*Inputs!$B$9 - N3361/Inputs!$B$10</f>
        <v>318.25352693172772</v>
      </c>
    </row>
    <row r="3362" spans="1:18" x14ac:dyDescent="0.3">
      <c r="A3362" s="4">
        <v>46163</v>
      </c>
      <c r="B3362" s="3">
        <v>26.077500000000001</v>
      </c>
      <c r="C3362" s="3">
        <v>0.06</v>
      </c>
      <c r="D3362" s="3">
        <f t="shared" si="468"/>
        <v>38.379166666666656</v>
      </c>
      <c r="E3362" s="3">
        <f>MAX(B3362 - D3362/Inputs!$B$5, 0)</f>
        <v>0</v>
      </c>
      <c r="F3362" s="3">
        <f>MAX(D3362*Inputs!$B$5 - B3362, 0)</f>
        <v>7.6961666666666559</v>
      </c>
      <c r="G3362" s="3">
        <f t="shared" si="469"/>
        <v>0.06</v>
      </c>
      <c r="H3362" t="str">
        <f t="shared" si="470"/>
        <v>Charge</v>
      </c>
      <c r="I3362" s="3">
        <f t="shared" si="475"/>
        <v>318.25352693172772</v>
      </c>
      <c r="J3362" s="3">
        <f t="shared" si="476"/>
        <v>0</v>
      </c>
      <c r="K3362" s="3">
        <f>MIN(Inputs!$B$2, (Inputs!$B$8 - I3362)/Inputs!$B$9)</f>
        <v>23.181818181818198</v>
      </c>
      <c r="L3362" s="3">
        <f>MAX(MIN(Inputs!$B$2, I3362*Inputs!$B$10, Inputs!$B$8*Inputs!$B$4 - J3362), 0)</f>
        <v>170</v>
      </c>
      <c r="M3362" s="3">
        <f t="shared" si="471"/>
        <v>23.181818181818198</v>
      </c>
      <c r="N3362" s="3">
        <f t="shared" si="472"/>
        <v>0</v>
      </c>
      <c r="O3362" s="3">
        <f>IF(H3362="Reg", MIN(Inputs!$B$2, I3362*Inputs!$B$10, (Inputs!$B$8-I3362)/Inputs!$B$9), 0)</f>
        <v>0</v>
      </c>
      <c r="P3362" s="3">
        <f t="shared" si="473"/>
        <v>-604.52386363636401</v>
      </c>
      <c r="Q3362" s="3">
        <f t="shared" si="474"/>
        <v>0</v>
      </c>
      <c r="R3362" s="3">
        <f>I3362 + M3362*Inputs!$B$9 - N3362/Inputs!$B$10</f>
        <v>340</v>
      </c>
    </row>
    <row r="3363" spans="1:18" x14ac:dyDescent="0.3">
      <c r="A3363" s="4">
        <v>46163.041666666657</v>
      </c>
      <c r="B3363" s="3">
        <v>32.99</v>
      </c>
      <c r="C3363" s="3">
        <v>0.06</v>
      </c>
      <c r="D3363" s="3">
        <f t="shared" si="468"/>
        <v>38.379166666666656</v>
      </c>
      <c r="E3363" s="3">
        <f>MAX(B3363 - D3363/Inputs!$B$5, 0)</f>
        <v>0</v>
      </c>
      <c r="F3363" s="3">
        <f>MAX(D3363*Inputs!$B$5 - B3363, 0)</f>
        <v>0.78366666666665452</v>
      </c>
      <c r="G3363" s="3">
        <f t="shared" si="469"/>
        <v>0.06</v>
      </c>
      <c r="H3363" t="str">
        <f t="shared" si="470"/>
        <v>Charge</v>
      </c>
      <c r="I3363" s="3">
        <f t="shared" si="475"/>
        <v>340</v>
      </c>
      <c r="J3363" s="3">
        <f t="shared" si="476"/>
        <v>0</v>
      </c>
      <c r="K3363" s="3">
        <f>MIN(Inputs!$B$2, (Inputs!$B$8 - I3363)/Inputs!$B$9)</f>
        <v>0</v>
      </c>
      <c r="L3363" s="3">
        <f>MAX(MIN(Inputs!$B$2, I3363*Inputs!$B$10, Inputs!$B$8*Inputs!$B$4 - J3363), 0)</f>
        <v>170</v>
      </c>
      <c r="M3363" s="3">
        <f t="shared" si="471"/>
        <v>0</v>
      </c>
      <c r="N3363" s="3">
        <f t="shared" si="472"/>
        <v>0</v>
      </c>
      <c r="O3363" s="3">
        <f>IF(H3363="Reg", MIN(Inputs!$B$2, I3363*Inputs!$B$10, (Inputs!$B$8-I3363)/Inputs!$B$9), 0)</f>
        <v>0</v>
      </c>
      <c r="P3363" s="3">
        <f t="shared" si="473"/>
        <v>0</v>
      </c>
      <c r="Q3363" s="3">
        <f t="shared" si="474"/>
        <v>0</v>
      </c>
      <c r="R3363" s="3">
        <f>I3363 + M3363*Inputs!$B$9 - N3363/Inputs!$B$10</f>
        <v>340</v>
      </c>
    </row>
    <row r="3364" spans="1:18" x14ac:dyDescent="0.3">
      <c r="A3364" s="4">
        <v>46163.083333333343</v>
      </c>
      <c r="B3364" s="3">
        <v>30.8325</v>
      </c>
      <c r="C3364" s="3">
        <v>0.05</v>
      </c>
      <c r="D3364" s="3">
        <f t="shared" si="468"/>
        <v>38.379166666666656</v>
      </c>
      <c r="E3364" s="3">
        <f>MAX(B3364 - D3364/Inputs!$B$5, 0)</f>
        <v>0</v>
      </c>
      <c r="F3364" s="3">
        <f>MAX(D3364*Inputs!$B$5 - B3364, 0)</f>
        <v>2.9411666666666569</v>
      </c>
      <c r="G3364" s="3">
        <f t="shared" si="469"/>
        <v>0.05</v>
      </c>
      <c r="H3364" t="str">
        <f t="shared" si="470"/>
        <v>Charge</v>
      </c>
      <c r="I3364" s="3">
        <f t="shared" si="475"/>
        <v>340</v>
      </c>
      <c r="J3364" s="3">
        <f t="shared" si="476"/>
        <v>0</v>
      </c>
      <c r="K3364" s="3">
        <f>MIN(Inputs!$B$2, (Inputs!$B$8 - I3364)/Inputs!$B$9)</f>
        <v>0</v>
      </c>
      <c r="L3364" s="3">
        <f>MAX(MIN(Inputs!$B$2, I3364*Inputs!$B$10, Inputs!$B$8*Inputs!$B$4 - J3364), 0)</f>
        <v>170</v>
      </c>
      <c r="M3364" s="3">
        <f t="shared" si="471"/>
        <v>0</v>
      </c>
      <c r="N3364" s="3">
        <f t="shared" si="472"/>
        <v>0</v>
      </c>
      <c r="O3364" s="3">
        <f>IF(H3364="Reg", MIN(Inputs!$B$2, I3364*Inputs!$B$10, (Inputs!$B$8-I3364)/Inputs!$B$9), 0)</f>
        <v>0</v>
      </c>
      <c r="P3364" s="3">
        <f t="shared" si="473"/>
        <v>0</v>
      </c>
      <c r="Q3364" s="3">
        <f t="shared" si="474"/>
        <v>0</v>
      </c>
      <c r="R3364" s="3">
        <f>I3364 + M3364*Inputs!$B$9 - N3364/Inputs!$B$10</f>
        <v>340</v>
      </c>
    </row>
    <row r="3365" spans="1:18" x14ac:dyDescent="0.3">
      <c r="A3365" s="4">
        <v>46163.125</v>
      </c>
      <c r="B3365" s="3">
        <v>31.12</v>
      </c>
      <c r="C3365" s="3">
        <v>7.0000000000000007E-2</v>
      </c>
      <c r="D3365" s="3">
        <f t="shared" si="468"/>
        <v>38.379166666666656</v>
      </c>
      <c r="E3365" s="3">
        <f>MAX(B3365 - D3365/Inputs!$B$5, 0)</f>
        <v>0</v>
      </c>
      <c r="F3365" s="3">
        <f>MAX(D3365*Inputs!$B$5 - B3365, 0)</f>
        <v>2.6536666666666555</v>
      </c>
      <c r="G3365" s="3">
        <f t="shared" si="469"/>
        <v>7.0000000000000007E-2</v>
      </c>
      <c r="H3365" t="str">
        <f t="shared" si="470"/>
        <v>Charge</v>
      </c>
      <c r="I3365" s="3">
        <f t="shared" si="475"/>
        <v>340</v>
      </c>
      <c r="J3365" s="3">
        <f t="shared" si="476"/>
        <v>0</v>
      </c>
      <c r="K3365" s="3">
        <f>MIN(Inputs!$B$2, (Inputs!$B$8 - I3365)/Inputs!$B$9)</f>
        <v>0</v>
      </c>
      <c r="L3365" s="3">
        <f>MAX(MIN(Inputs!$B$2, I3365*Inputs!$B$10, Inputs!$B$8*Inputs!$B$4 - J3365), 0)</f>
        <v>170</v>
      </c>
      <c r="M3365" s="3">
        <f t="shared" si="471"/>
        <v>0</v>
      </c>
      <c r="N3365" s="3">
        <f t="shared" si="472"/>
        <v>0</v>
      </c>
      <c r="O3365" s="3">
        <f>IF(H3365="Reg", MIN(Inputs!$B$2, I3365*Inputs!$B$10, (Inputs!$B$8-I3365)/Inputs!$B$9), 0)</f>
        <v>0</v>
      </c>
      <c r="P3365" s="3">
        <f t="shared" si="473"/>
        <v>0</v>
      </c>
      <c r="Q3365" s="3">
        <f t="shared" si="474"/>
        <v>0</v>
      </c>
      <c r="R3365" s="3">
        <f>I3365 + M3365*Inputs!$B$9 - N3365/Inputs!$B$10</f>
        <v>340</v>
      </c>
    </row>
    <row r="3366" spans="1:18" x14ac:dyDescent="0.3">
      <c r="A3366" s="4">
        <v>46163.166666666657</v>
      </c>
      <c r="B3366" s="3">
        <v>32.22</v>
      </c>
      <c r="C3366" s="3">
        <v>0.05</v>
      </c>
      <c r="D3366" s="3">
        <f t="shared" si="468"/>
        <v>38.379166666666656</v>
      </c>
      <c r="E3366" s="3">
        <f>MAX(B3366 - D3366/Inputs!$B$5, 0)</f>
        <v>0</v>
      </c>
      <c r="F3366" s="3">
        <f>MAX(D3366*Inputs!$B$5 - B3366, 0)</f>
        <v>1.5536666666666576</v>
      </c>
      <c r="G3366" s="3">
        <f t="shared" si="469"/>
        <v>0.05</v>
      </c>
      <c r="H3366" t="str">
        <f t="shared" si="470"/>
        <v>Charge</v>
      </c>
      <c r="I3366" s="3">
        <f t="shared" si="475"/>
        <v>340</v>
      </c>
      <c r="J3366" s="3">
        <f t="shared" si="476"/>
        <v>0</v>
      </c>
      <c r="K3366" s="3">
        <f>MIN(Inputs!$B$2, (Inputs!$B$8 - I3366)/Inputs!$B$9)</f>
        <v>0</v>
      </c>
      <c r="L3366" s="3">
        <f>MAX(MIN(Inputs!$B$2, I3366*Inputs!$B$10, Inputs!$B$8*Inputs!$B$4 - J3366), 0)</f>
        <v>170</v>
      </c>
      <c r="M3366" s="3">
        <f t="shared" si="471"/>
        <v>0</v>
      </c>
      <c r="N3366" s="3">
        <f t="shared" si="472"/>
        <v>0</v>
      </c>
      <c r="O3366" s="3">
        <f>IF(H3366="Reg", MIN(Inputs!$B$2, I3366*Inputs!$B$10, (Inputs!$B$8-I3366)/Inputs!$B$9), 0)</f>
        <v>0</v>
      </c>
      <c r="P3366" s="3">
        <f t="shared" si="473"/>
        <v>0</v>
      </c>
      <c r="Q3366" s="3">
        <f t="shared" si="474"/>
        <v>0</v>
      </c>
      <c r="R3366" s="3">
        <f>I3366 + M3366*Inputs!$B$9 - N3366/Inputs!$B$10</f>
        <v>340</v>
      </c>
    </row>
    <row r="3367" spans="1:18" x14ac:dyDescent="0.3">
      <c r="A3367" s="4">
        <v>46163.208333333343</v>
      </c>
      <c r="B3367" s="3">
        <v>35.67</v>
      </c>
      <c r="C3367" s="3">
        <v>7.0000000000000007E-2</v>
      </c>
      <c r="D3367" s="3">
        <f t="shared" si="468"/>
        <v>38.379166666666656</v>
      </c>
      <c r="E3367" s="3">
        <f>MAX(B3367 - D3367/Inputs!$B$5, 0)</f>
        <v>0</v>
      </c>
      <c r="F3367" s="3">
        <f>MAX(D3367*Inputs!$B$5 - B3367, 0)</f>
        <v>0</v>
      </c>
      <c r="G3367" s="3">
        <f t="shared" si="469"/>
        <v>7.0000000000000007E-2</v>
      </c>
      <c r="H3367" t="str">
        <f t="shared" si="470"/>
        <v>Reg</v>
      </c>
      <c r="I3367" s="3">
        <f t="shared" si="475"/>
        <v>340</v>
      </c>
      <c r="J3367" s="3">
        <f t="shared" si="476"/>
        <v>0</v>
      </c>
      <c r="K3367" s="3">
        <f>MIN(Inputs!$B$2, (Inputs!$B$8 - I3367)/Inputs!$B$9)</f>
        <v>0</v>
      </c>
      <c r="L3367" s="3">
        <f>MAX(MIN(Inputs!$B$2, I3367*Inputs!$B$10, Inputs!$B$8*Inputs!$B$4 - J3367), 0)</f>
        <v>170</v>
      </c>
      <c r="M3367" s="3">
        <f t="shared" si="471"/>
        <v>0</v>
      </c>
      <c r="N3367" s="3">
        <f t="shared" si="472"/>
        <v>0</v>
      </c>
      <c r="O3367" s="3">
        <f>IF(H3367="Reg", MIN(Inputs!$B$2, I3367*Inputs!$B$10, (Inputs!$B$8-I3367)/Inputs!$B$9), 0)</f>
        <v>0</v>
      </c>
      <c r="P3367" s="3">
        <f t="shared" si="473"/>
        <v>0</v>
      </c>
      <c r="Q3367" s="3">
        <f t="shared" si="474"/>
        <v>0</v>
      </c>
      <c r="R3367" s="3">
        <f>I3367 + M3367*Inputs!$B$9 - N3367/Inputs!$B$10</f>
        <v>340</v>
      </c>
    </row>
    <row r="3368" spans="1:18" x14ac:dyDescent="0.3">
      <c r="A3368" s="4">
        <v>46163.25</v>
      </c>
      <c r="B3368" s="3">
        <v>41.629999999999995</v>
      </c>
      <c r="C3368" s="3">
        <v>2.7</v>
      </c>
      <c r="D3368" s="3">
        <f t="shared" si="468"/>
        <v>38.379166666666656</v>
      </c>
      <c r="E3368" s="3">
        <f>MAX(B3368 - D3368/Inputs!$B$5, 0)</f>
        <v>0</v>
      </c>
      <c r="F3368" s="3">
        <f>MAX(D3368*Inputs!$B$5 - B3368, 0)</f>
        <v>0</v>
      </c>
      <c r="G3368" s="3">
        <f t="shared" si="469"/>
        <v>2.7</v>
      </c>
      <c r="H3368" t="str">
        <f t="shared" si="470"/>
        <v>Reg</v>
      </c>
      <c r="I3368" s="3">
        <f t="shared" si="475"/>
        <v>340</v>
      </c>
      <c r="J3368" s="3">
        <f t="shared" si="476"/>
        <v>0</v>
      </c>
      <c r="K3368" s="3">
        <f>MIN(Inputs!$B$2, (Inputs!$B$8 - I3368)/Inputs!$B$9)</f>
        <v>0</v>
      </c>
      <c r="L3368" s="3">
        <f>MAX(MIN(Inputs!$B$2, I3368*Inputs!$B$10, Inputs!$B$8*Inputs!$B$4 - J3368), 0)</f>
        <v>170</v>
      </c>
      <c r="M3368" s="3">
        <f t="shared" si="471"/>
        <v>0</v>
      </c>
      <c r="N3368" s="3">
        <f t="shared" si="472"/>
        <v>0</v>
      </c>
      <c r="O3368" s="3">
        <f>IF(H3368="Reg", MIN(Inputs!$B$2, I3368*Inputs!$B$10, (Inputs!$B$8-I3368)/Inputs!$B$9), 0)</f>
        <v>0</v>
      </c>
      <c r="P3368" s="3">
        <f t="shared" si="473"/>
        <v>0</v>
      </c>
      <c r="Q3368" s="3">
        <f t="shared" si="474"/>
        <v>0</v>
      </c>
      <c r="R3368" s="3">
        <f>I3368 + M3368*Inputs!$B$9 - N3368/Inputs!$B$10</f>
        <v>340</v>
      </c>
    </row>
    <row r="3369" spans="1:18" x14ac:dyDescent="0.3">
      <c r="A3369" s="4">
        <v>46163.291666666657</v>
      </c>
      <c r="B3369" s="3">
        <v>45.835000000000001</v>
      </c>
      <c r="C3369" s="3">
        <v>2.1800000000000002</v>
      </c>
      <c r="D3369" s="3">
        <f t="shared" si="468"/>
        <v>38.379166666666656</v>
      </c>
      <c r="E3369" s="3">
        <f>MAX(B3369 - D3369/Inputs!$B$5, 0)</f>
        <v>2.222310606060617</v>
      </c>
      <c r="F3369" s="3">
        <f>MAX(D3369*Inputs!$B$5 - B3369, 0)</f>
        <v>0</v>
      </c>
      <c r="G3369" s="3">
        <f t="shared" si="469"/>
        <v>2.1800000000000002</v>
      </c>
      <c r="H3369" t="str">
        <f t="shared" si="470"/>
        <v>Discharge</v>
      </c>
      <c r="I3369" s="3">
        <f t="shared" si="475"/>
        <v>340</v>
      </c>
      <c r="J3369" s="3">
        <f t="shared" si="476"/>
        <v>0</v>
      </c>
      <c r="K3369" s="3">
        <f>MIN(Inputs!$B$2, (Inputs!$B$8 - I3369)/Inputs!$B$9)</f>
        <v>0</v>
      </c>
      <c r="L3369" s="3">
        <f>MAX(MIN(Inputs!$B$2, I3369*Inputs!$B$10, Inputs!$B$8*Inputs!$B$4 - J3369), 0)</f>
        <v>170</v>
      </c>
      <c r="M3369" s="3">
        <f t="shared" si="471"/>
        <v>0</v>
      </c>
      <c r="N3369" s="3">
        <f t="shared" si="472"/>
        <v>170</v>
      </c>
      <c r="O3369" s="3">
        <f>IF(H3369="Reg", MIN(Inputs!$B$2, I3369*Inputs!$B$10, (Inputs!$B$8-I3369)/Inputs!$B$9), 0)</f>
        <v>0</v>
      </c>
      <c r="P3369" s="3">
        <f t="shared" si="473"/>
        <v>7791.95</v>
      </c>
      <c r="Q3369" s="3">
        <f t="shared" si="474"/>
        <v>0</v>
      </c>
      <c r="R3369" s="3">
        <f>I3369 + M3369*Inputs!$B$9 - N3369/Inputs!$B$10</f>
        <v>158.77939109773115</v>
      </c>
    </row>
    <row r="3370" spans="1:18" x14ac:dyDescent="0.3">
      <c r="A3370" s="4">
        <v>46163.333333333343</v>
      </c>
      <c r="B3370" s="3">
        <v>33.57</v>
      </c>
      <c r="C3370" s="3">
        <v>1</v>
      </c>
      <c r="D3370" s="3">
        <f t="shared" si="468"/>
        <v>38.379166666666656</v>
      </c>
      <c r="E3370" s="3">
        <f>MAX(B3370 - D3370/Inputs!$B$5, 0)</f>
        <v>0</v>
      </c>
      <c r="F3370" s="3">
        <f>MAX(D3370*Inputs!$B$5 - B3370, 0)</f>
        <v>0.20366666666665623</v>
      </c>
      <c r="G3370" s="3">
        <f t="shared" si="469"/>
        <v>1</v>
      </c>
      <c r="H3370" t="str">
        <f t="shared" si="470"/>
        <v>Reg</v>
      </c>
      <c r="I3370" s="3">
        <f t="shared" si="475"/>
        <v>158.77939109773115</v>
      </c>
      <c r="J3370" s="3">
        <f t="shared" si="476"/>
        <v>170</v>
      </c>
      <c r="K3370" s="3">
        <f>MIN(Inputs!$B$2, (Inputs!$B$8 - I3370)/Inputs!$B$9)</f>
        <v>170</v>
      </c>
      <c r="L3370" s="3">
        <f>MAX(MIN(Inputs!$B$2, I3370*Inputs!$B$10, Inputs!$B$8*Inputs!$B$4 - J3370), 0)</f>
        <v>148.94827166799323</v>
      </c>
      <c r="M3370" s="3">
        <f t="shared" si="471"/>
        <v>0</v>
      </c>
      <c r="N3370" s="3">
        <f t="shared" si="472"/>
        <v>0</v>
      </c>
      <c r="O3370" s="3">
        <f>IF(H3370="Reg", MIN(Inputs!$B$2, I3370*Inputs!$B$10, (Inputs!$B$8-I3370)/Inputs!$B$9), 0)</f>
        <v>148.94827166799323</v>
      </c>
      <c r="P3370" s="3">
        <f t="shared" si="473"/>
        <v>0</v>
      </c>
      <c r="Q3370" s="3">
        <f t="shared" si="474"/>
        <v>148.94827166799323</v>
      </c>
      <c r="R3370" s="3">
        <f>I3370 + M3370*Inputs!$B$9 - N3370/Inputs!$B$10</f>
        <v>158.77939109773115</v>
      </c>
    </row>
    <row r="3371" spans="1:18" x14ac:dyDescent="0.3">
      <c r="A3371" s="4">
        <v>46163.375</v>
      </c>
      <c r="B3371" s="3">
        <v>25.192500000000003</v>
      </c>
      <c r="C3371" s="3">
        <v>1.3</v>
      </c>
      <c r="D3371" s="3">
        <f t="shared" si="468"/>
        <v>38.379166666666656</v>
      </c>
      <c r="E3371" s="3">
        <f>MAX(B3371 - D3371/Inputs!$B$5, 0)</f>
        <v>0</v>
      </c>
      <c r="F3371" s="3">
        <f>MAX(D3371*Inputs!$B$5 - B3371, 0)</f>
        <v>8.581166666666654</v>
      </c>
      <c r="G3371" s="3">
        <f t="shared" si="469"/>
        <v>1.3</v>
      </c>
      <c r="H3371" t="str">
        <f t="shared" si="470"/>
        <v>Charge</v>
      </c>
      <c r="I3371" s="3">
        <f t="shared" si="475"/>
        <v>158.77939109773115</v>
      </c>
      <c r="J3371" s="3">
        <f t="shared" si="476"/>
        <v>170</v>
      </c>
      <c r="K3371" s="3">
        <f>MIN(Inputs!$B$2, (Inputs!$B$8 - I3371)/Inputs!$B$9)</f>
        <v>170</v>
      </c>
      <c r="L3371" s="3">
        <f>MAX(MIN(Inputs!$B$2, I3371*Inputs!$B$10, Inputs!$B$8*Inputs!$B$4 - J3371), 0)</f>
        <v>148.94827166799323</v>
      </c>
      <c r="M3371" s="3">
        <f t="shared" si="471"/>
        <v>170</v>
      </c>
      <c r="N3371" s="3">
        <f t="shared" si="472"/>
        <v>0</v>
      </c>
      <c r="O3371" s="3">
        <f>IF(H3371="Reg", MIN(Inputs!$B$2, I3371*Inputs!$B$10, (Inputs!$B$8-I3371)/Inputs!$B$9), 0)</f>
        <v>0</v>
      </c>
      <c r="P3371" s="3">
        <f t="shared" si="473"/>
        <v>-4282.7250000000004</v>
      </c>
      <c r="Q3371" s="3">
        <f t="shared" si="474"/>
        <v>0</v>
      </c>
      <c r="R3371" s="3">
        <f>I3371 + M3371*Inputs!$B$9 - N3371/Inputs!$B$10</f>
        <v>318.25352693172772</v>
      </c>
    </row>
    <row r="3372" spans="1:18" x14ac:dyDescent="0.3">
      <c r="A3372" s="4">
        <v>46163.416666666657</v>
      </c>
      <c r="B3372" s="3">
        <v>25.932500000000001</v>
      </c>
      <c r="C3372" s="3">
        <v>1.5</v>
      </c>
      <c r="D3372" s="3">
        <f t="shared" si="468"/>
        <v>38.379166666666656</v>
      </c>
      <c r="E3372" s="3">
        <f>MAX(B3372 - D3372/Inputs!$B$5, 0)</f>
        <v>0</v>
      </c>
      <c r="F3372" s="3">
        <f>MAX(D3372*Inputs!$B$5 - B3372, 0)</f>
        <v>7.8411666666666555</v>
      </c>
      <c r="G3372" s="3">
        <f t="shared" si="469"/>
        <v>1.5</v>
      </c>
      <c r="H3372" t="str">
        <f t="shared" si="470"/>
        <v>Charge</v>
      </c>
      <c r="I3372" s="3">
        <f t="shared" si="475"/>
        <v>318.25352693172772</v>
      </c>
      <c r="J3372" s="3">
        <f t="shared" si="476"/>
        <v>170</v>
      </c>
      <c r="K3372" s="3">
        <f>MIN(Inputs!$B$2, (Inputs!$B$8 - I3372)/Inputs!$B$9)</f>
        <v>23.181818181818198</v>
      </c>
      <c r="L3372" s="3">
        <f>MAX(MIN(Inputs!$B$2, I3372*Inputs!$B$10, Inputs!$B$8*Inputs!$B$4 - J3372), 0)</f>
        <v>170</v>
      </c>
      <c r="M3372" s="3">
        <f t="shared" si="471"/>
        <v>23.181818181818198</v>
      </c>
      <c r="N3372" s="3">
        <f t="shared" si="472"/>
        <v>0</v>
      </c>
      <c r="O3372" s="3">
        <f>IF(H3372="Reg", MIN(Inputs!$B$2, I3372*Inputs!$B$10, (Inputs!$B$8-I3372)/Inputs!$B$9), 0)</f>
        <v>0</v>
      </c>
      <c r="P3372" s="3">
        <f t="shared" si="473"/>
        <v>-601.16250000000048</v>
      </c>
      <c r="Q3372" s="3">
        <f t="shared" si="474"/>
        <v>0</v>
      </c>
      <c r="R3372" s="3">
        <f>I3372 + M3372*Inputs!$B$9 - N3372/Inputs!$B$10</f>
        <v>340</v>
      </c>
    </row>
    <row r="3373" spans="1:18" x14ac:dyDescent="0.3">
      <c r="A3373" s="4">
        <v>46163.458333333343</v>
      </c>
      <c r="B3373" s="3">
        <v>25.517499999999998</v>
      </c>
      <c r="C3373" s="3">
        <v>1.61</v>
      </c>
      <c r="D3373" s="3">
        <f t="shared" si="468"/>
        <v>38.379166666666656</v>
      </c>
      <c r="E3373" s="3">
        <f>MAX(B3373 - D3373/Inputs!$B$5, 0)</f>
        <v>0</v>
      </c>
      <c r="F3373" s="3">
        <f>MAX(D3373*Inputs!$B$5 - B3373, 0)</f>
        <v>8.2561666666666582</v>
      </c>
      <c r="G3373" s="3">
        <f t="shared" si="469"/>
        <v>1.61</v>
      </c>
      <c r="H3373" t="str">
        <f t="shared" si="470"/>
        <v>Charge</v>
      </c>
      <c r="I3373" s="3">
        <f t="shared" si="475"/>
        <v>340</v>
      </c>
      <c r="J3373" s="3">
        <f t="shared" si="476"/>
        <v>170</v>
      </c>
      <c r="K3373" s="3">
        <f>MIN(Inputs!$B$2, (Inputs!$B$8 - I3373)/Inputs!$B$9)</f>
        <v>0</v>
      </c>
      <c r="L3373" s="3">
        <f>MAX(MIN(Inputs!$B$2, I3373*Inputs!$B$10, Inputs!$B$8*Inputs!$B$4 - J3373), 0)</f>
        <v>170</v>
      </c>
      <c r="M3373" s="3">
        <f t="shared" si="471"/>
        <v>0</v>
      </c>
      <c r="N3373" s="3">
        <f t="shared" si="472"/>
        <v>0</v>
      </c>
      <c r="O3373" s="3">
        <f>IF(H3373="Reg", MIN(Inputs!$B$2, I3373*Inputs!$B$10, (Inputs!$B$8-I3373)/Inputs!$B$9), 0)</f>
        <v>0</v>
      </c>
      <c r="P3373" s="3">
        <f t="shared" si="473"/>
        <v>0</v>
      </c>
      <c r="Q3373" s="3">
        <f t="shared" si="474"/>
        <v>0</v>
      </c>
      <c r="R3373" s="3">
        <f>I3373 + M3373*Inputs!$B$9 - N3373/Inputs!$B$10</f>
        <v>340</v>
      </c>
    </row>
    <row r="3374" spans="1:18" x14ac:dyDescent="0.3">
      <c r="A3374" s="4">
        <v>46163.5</v>
      </c>
      <c r="B3374" s="3">
        <v>35.102500000000006</v>
      </c>
      <c r="C3374" s="3">
        <v>1.81</v>
      </c>
      <c r="D3374" s="3">
        <f t="shared" si="468"/>
        <v>38.379166666666656</v>
      </c>
      <c r="E3374" s="3">
        <f>MAX(B3374 - D3374/Inputs!$B$5, 0)</f>
        <v>0</v>
      </c>
      <c r="F3374" s="3">
        <f>MAX(D3374*Inputs!$B$5 - B3374, 0)</f>
        <v>0</v>
      </c>
      <c r="G3374" s="3">
        <f t="shared" si="469"/>
        <v>1.81</v>
      </c>
      <c r="H3374" t="str">
        <f t="shared" si="470"/>
        <v>Reg</v>
      </c>
      <c r="I3374" s="3">
        <f t="shared" si="475"/>
        <v>340</v>
      </c>
      <c r="J3374" s="3">
        <f t="shared" si="476"/>
        <v>170</v>
      </c>
      <c r="K3374" s="3">
        <f>MIN(Inputs!$B$2, (Inputs!$B$8 - I3374)/Inputs!$B$9)</f>
        <v>0</v>
      </c>
      <c r="L3374" s="3">
        <f>MAX(MIN(Inputs!$B$2, I3374*Inputs!$B$10, Inputs!$B$8*Inputs!$B$4 - J3374), 0)</f>
        <v>170</v>
      </c>
      <c r="M3374" s="3">
        <f t="shared" si="471"/>
        <v>0</v>
      </c>
      <c r="N3374" s="3">
        <f t="shared" si="472"/>
        <v>0</v>
      </c>
      <c r="O3374" s="3">
        <f>IF(H3374="Reg", MIN(Inputs!$B$2, I3374*Inputs!$B$10, (Inputs!$B$8-I3374)/Inputs!$B$9), 0)</f>
        <v>0</v>
      </c>
      <c r="P3374" s="3">
        <f t="shared" si="473"/>
        <v>0</v>
      </c>
      <c r="Q3374" s="3">
        <f t="shared" si="474"/>
        <v>0</v>
      </c>
      <c r="R3374" s="3">
        <f>I3374 + M3374*Inputs!$B$9 - N3374/Inputs!$B$10</f>
        <v>340</v>
      </c>
    </row>
    <row r="3375" spans="1:18" x14ac:dyDescent="0.3">
      <c r="A3375" s="4">
        <v>46163.541666666657</v>
      </c>
      <c r="B3375" s="3">
        <v>30.902500000000003</v>
      </c>
      <c r="C3375" s="3">
        <v>2.25</v>
      </c>
      <c r="D3375" s="3">
        <f t="shared" si="468"/>
        <v>38.379166666666656</v>
      </c>
      <c r="E3375" s="3">
        <f>MAX(B3375 - D3375/Inputs!$B$5, 0)</f>
        <v>0</v>
      </c>
      <c r="F3375" s="3">
        <f>MAX(D3375*Inputs!$B$5 - B3375, 0)</f>
        <v>2.8711666666666531</v>
      </c>
      <c r="G3375" s="3">
        <f t="shared" si="469"/>
        <v>2.25</v>
      </c>
      <c r="H3375" t="str">
        <f t="shared" si="470"/>
        <v>Charge</v>
      </c>
      <c r="I3375" s="3">
        <f t="shared" si="475"/>
        <v>340</v>
      </c>
      <c r="J3375" s="3">
        <f t="shared" si="476"/>
        <v>170</v>
      </c>
      <c r="K3375" s="3">
        <f>MIN(Inputs!$B$2, (Inputs!$B$8 - I3375)/Inputs!$B$9)</f>
        <v>0</v>
      </c>
      <c r="L3375" s="3">
        <f>MAX(MIN(Inputs!$B$2, I3375*Inputs!$B$10, Inputs!$B$8*Inputs!$B$4 - J3375), 0)</f>
        <v>170</v>
      </c>
      <c r="M3375" s="3">
        <f t="shared" si="471"/>
        <v>0</v>
      </c>
      <c r="N3375" s="3">
        <f t="shared" si="472"/>
        <v>0</v>
      </c>
      <c r="O3375" s="3">
        <f>IF(H3375="Reg", MIN(Inputs!$B$2, I3375*Inputs!$B$10, (Inputs!$B$8-I3375)/Inputs!$B$9), 0)</f>
        <v>0</v>
      </c>
      <c r="P3375" s="3">
        <f t="shared" si="473"/>
        <v>0</v>
      </c>
      <c r="Q3375" s="3">
        <f t="shared" si="474"/>
        <v>0</v>
      </c>
      <c r="R3375" s="3">
        <f>I3375 + M3375*Inputs!$B$9 - N3375/Inputs!$B$10</f>
        <v>340</v>
      </c>
    </row>
    <row r="3376" spans="1:18" x14ac:dyDescent="0.3">
      <c r="A3376" s="4">
        <v>46163.583333333343</v>
      </c>
      <c r="B3376" s="3">
        <v>30.380000000000003</v>
      </c>
      <c r="C3376" s="3">
        <v>2.37</v>
      </c>
      <c r="D3376" s="3">
        <f t="shared" si="468"/>
        <v>38.379166666666656</v>
      </c>
      <c r="E3376" s="3">
        <f>MAX(B3376 - D3376/Inputs!$B$5, 0)</f>
        <v>0</v>
      </c>
      <c r="F3376" s="3">
        <f>MAX(D3376*Inputs!$B$5 - B3376, 0)</f>
        <v>3.393666666666654</v>
      </c>
      <c r="G3376" s="3">
        <f t="shared" si="469"/>
        <v>2.37</v>
      </c>
      <c r="H3376" t="str">
        <f t="shared" si="470"/>
        <v>Charge</v>
      </c>
      <c r="I3376" s="3">
        <f t="shared" si="475"/>
        <v>340</v>
      </c>
      <c r="J3376" s="3">
        <f t="shared" si="476"/>
        <v>170</v>
      </c>
      <c r="K3376" s="3">
        <f>MIN(Inputs!$B$2, (Inputs!$B$8 - I3376)/Inputs!$B$9)</f>
        <v>0</v>
      </c>
      <c r="L3376" s="3">
        <f>MAX(MIN(Inputs!$B$2, I3376*Inputs!$B$10, Inputs!$B$8*Inputs!$B$4 - J3376), 0)</f>
        <v>170</v>
      </c>
      <c r="M3376" s="3">
        <f t="shared" si="471"/>
        <v>0</v>
      </c>
      <c r="N3376" s="3">
        <f t="shared" si="472"/>
        <v>0</v>
      </c>
      <c r="O3376" s="3">
        <f>IF(H3376="Reg", MIN(Inputs!$B$2, I3376*Inputs!$B$10, (Inputs!$B$8-I3376)/Inputs!$B$9), 0)</f>
        <v>0</v>
      </c>
      <c r="P3376" s="3">
        <f t="shared" si="473"/>
        <v>0</v>
      </c>
      <c r="Q3376" s="3">
        <f t="shared" si="474"/>
        <v>0</v>
      </c>
      <c r="R3376" s="3">
        <f>I3376 + M3376*Inputs!$B$9 - N3376/Inputs!$B$10</f>
        <v>340</v>
      </c>
    </row>
    <row r="3377" spans="1:18" x14ac:dyDescent="0.3">
      <c r="A3377" s="4">
        <v>46163.625</v>
      </c>
      <c r="B3377" s="3">
        <v>38.092500000000001</v>
      </c>
      <c r="C3377" s="3">
        <v>6.72</v>
      </c>
      <c r="D3377" s="3">
        <f t="shared" si="468"/>
        <v>38.379166666666656</v>
      </c>
      <c r="E3377" s="3">
        <f>MAX(B3377 - D3377/Inputs!$B$5, 0)</f>
        <v>0</v>
      </c>
      <c r="F3377" s="3">
        <f>MAX(D3377*Inputs!$B$5 - B3377, 0)</f>
        <v>0</v>
      </c>
      <c r="G3377" s="3">
        <f t="shared" si="469"/>
        <v>6.72</v>
      </c>
      <c r="H3377" t="str">
        <f t="shared" si="470"/>
        <v>Reg</v>
      </c>
      <c r="I3377" s="3">
        <f t="shared" si="475"/>
        <v>340</v>
      </c>
      <c r="J3377" s="3">
        <f t="shared" si="476"/>
        <v>170</v>
      </c>
      <c r="K3377" s="3">
        <f>MIN(Inputs!$B$2, (Inputs!$B$8 - I3377)/Inputs!$B$9)</f>
        <v>0</v>
      </c>
      <c r="L3377" s="3">
        <f>MAX(MIN(Inputs!$B$2, I3377*Inputs!$B$10, Inputs!$B$8*Inputs!$B$4 - J3377), 0)</f>
        <v>170</v>
      </c>
      <c r="M3377" s="3">
        <f t="shared" si="471"/>
        <v>0</v>
      </c>
      <c r="N3377" s="3">
        <f t="shared" si="472"/>
        <v>0</v>
      </c>
      <c r="O3377" s="3">
        <f>IF(H3377="Reg", MIN(Inputs!$B$2, I3377*Inputs!$B$10, (Inputs!$B$8-I3377)/Inputs!$B$9), 0)</f>
        <v>0</v>
      </c>
      <c r="P3377" s="3">
        <f t="shared" si="473"/>
        <v>0</v>
      </c>
      <c r="Q3377" s="3">
        <f t="shared" si="474"/>
        <v>0</v>
      </c>
      <c r="R3377" s="3">
        <f>I3377 + M3377*Inputs!$B$9 - N3377/Inputs!$B$10</f>
        <v>340</v>
      </c>
    </row>
    <row r="3378" spans="1:18" x14ac:dyDescent="0.3">
      <c r="A3378" s="4">
        <v>46163.666666666657</v>
      </c>
      <c r="B3378" s="3">
        <v>47.942500000000003</v>
      </c>
      <c r="C3378" s="3">
        <v>10.49</v>
      </c>
      <c r="D3378" s="3">
        <f t="shared" si="468"/>
        <v>38.379166666666656</v>
      </c>
      <c r="E3378" s="3">
        <f>MAX(B3378 - D3378/Inputs!$B$5, 0)</f>
        <v>4.3298106060606187</v>
      </c>
      <c r="F3378" s="3">
        <f>MAX(D3378*Inputs!$B$5 - B3378, 0)</f>
        <v>0</v>
      </c>
      <c r="G3378" s="3">
        <f t="shared" si="469"/>
        <v>10.49</v>
      </c>
      <c r="H3378" t="str">
        <f t="shared" si="470"/>
        <v>Reg</v>
      </c>
      <c r="I3378" s="3">
        <f t="shared" si="475"/>
        <v>340</v>
      </c>
      <c r="J3378" s="3">
        <f t="shared" si="476"/>
        <v>170</v>
      </c>
      <c r="K3378" s="3">
        <f>MIN(Inputs!$B$2, (Inputs!$B$8 - I3378)/Inputs!$B$9)</f>
        <v>0</v>
      </c>
      <c r="L3378" s="3">
        <f>MAX(MIN(Inputs!$B$2, I3378*Inputs!$B$10, Inputs!$B$8*Inputs!$B$4 - J3378), 0)</f>
        <v>170</v>
      </c>
      <c r="M3378" s="3">
        <f t="shared" si="471"/>
        <v>0</v>
      </c>
      <c r="N3378" s="3">
        <f t="shared" si="472"/>
        <v>0</v>
      </c>
      <c r="O3378" s="3">
        <f>IF(H3378="Reg", MIN(Inputs!$B$2, I3378*Inputs!$B$10, (Inputs!$B$8-I3378)/Inputs!$B$9), 0)</f>
        <v>0</v>
      </c>
      <c r="P3378" s="3">
        <f t="shared" si="473"/>
        <v>0</v>
      </c>
      <c r="Q3378" s="3">
        <f t="shared" si="474"/>
        <v>0</v>
      </c>
      <c r="R3378" s="3">
        <f>I3378 + M3378*Inputs!$B$9 - N3378/Inputs!$B$10</f>
        <v>340</v>
      </c>
    </row>
    <row r="3379" spans="1:18" x14ac:dyDescent="0.3">
      <c r="A3379" s="4">
        <v>46163.708333333343</v>
      </c>
      <c r="B3379" s="3">
        <v>35.9925</v>
      </c>
      <c r="C3379" s="3">
        <v>6.99</v>
      </c>
      <c r="D3379" s="3">
        <f t="shared" si="468"/>
        <v>38.379166666666656</v>
      </c>
      <c r="E3379" s="3">
        <f>MAX(B3379 - D3379/Inputs!$B$5, 0)</f>
        <v>0</v>
      </c>
      <c r="F3379" s="3">
        <f>MAX(D3379*Inputs!$B$5 - B3379, 0)</f>
        <v>0</v>
      </c>
      <c r="G3379" s="3">
        <f t="shared" si="469"/>
        <v>6.99</v>
      </c>
      <c r="H3379" t="str">
        <f t="shared" si="470"/>
        <v>Reg</v>
      </c>
      <c r="I3379" s="3">
        <f t="shared" si="475"/>
        <v>340</v>
      </c>
      <c r="J3379" s="3">
        <f t="shared" si="476"/>
        <v>170</v>
      </c>
      <c r="K3379" s="3">
        <f>MIN(Inputs!$B$2, (Inputs!$B$8 - I3379)/Inputs!$B$9)</f>
        <v>0</v>
      </c>
      <c r="L3379" s="3">
        <f>MAX(MIN(Inputs!$B$2, I3379*Inputs!$B$10, Inputs!$B$8*Inputs!$B$4 - J3379), 0)</f>
        <v>170</v>
      </c>
      <c r="M3379" s="3">
        <f t="shared" si="471"/>
        <v>0</v>
      </c>
      <c r="N3379" s="3">
        <f t="shared" si="472"/>
        <v>0</v>
      </c>
      <c r="O3379" s="3">
        <f>IF(H3379="Reg", MIN(Inputs!$B$2, I3379*Inputs!$B$10, (Inputs!$B$8-I3379)/Inputs!$B$9), 0)</f>
        <v>0</v>
      </c>
      <c r="P3379" s="3">
        <f t="shared" si="473"/>
        <v>0</v>
      </c>
      <c r="Q3379" s="3">
        <f t="shared" si="474"/>
        <v>0</v>
      </c>
      <c r="R3379" s="3">
        <f>I3379 + M3379*Inputs!$B$9 - N3379/Inputs!$B$10</f>
        <v>340</v>
      </c>
    </row>
    <row r="3380" spans="1:18" x14ac:dyDescent="0.3">
      <c r="A3380" s="4">
        <v>46163.75</v>
      </c>
      <c r="B3380" s="3">
        <v>48.202500000000001</v>
      </c>
      <c r="C3380" s="3">
        <v>20.09</v>
      </c>
      <c r="D3380" s="3">
        <f t="shared" si="468"/>
        <v>38.379166666666656</v>
      </c>
      <c r="E3380" s="3">
        <f>MAX(B3380 - D3380/Inputs!$B$5, 0)</f>
        <v>4.5898106060606167</v>
      </c>
      <c r="F3380" s="3">
        <f>MAX(D3380*Inputs!$B$5 - B3380, 0)</f>
        <v>0</v>
      </c>
      <c r="G3380" s="3">
        <f t="shared" si="469"/>
        <v>20.09</v>
      </c>
      <c r="H3380" t="str">
        <f t="shared" si="470"/>
        <v>Reg</v>
      </c>
      <c r="I3380" s="3">
        <f t="shared" si="475"/>
        <v>340</v>
      </c>
      <c r="J3380" s="3">
        <f t="shared" si="476"/>
        <v>170</v>
      </c>
      <c r="K3380" s="3">
        <f>MIN(Inputs!$B$2, (Inputs!$B$8 - I3380)/Inputs!$B$9)</f>
        <v>0</v>
      </c>
      <c r="L3380" s="3">
        <f>MAX(MIN(Inputs!$B$2, I3380*Inputs!$B$10, Inputs!$B$8*Inputs!$B$4 - J3380), 0)</f>
        <v>170</v>
      </c>
      <c r="M3380" s="3">
        <f t="shared" si="471"/>
        <v>0</v>
      </c>
      <c r="N3380" s="3">
        <f t="shared" si="472"/>
        <v>0</v>
      </c>
      <c r="O3380" s="3">
        <f>IF(H3380="Reg", MIN(Inputs!$B$2, I3380*Inputs!$B$10, (Inputs!$B$8-I3380)/Inputs!$B$9), 0)</f>
        <v>0</v>
      </c>
      <c r="P3380" s="3">
        <f t="shared" si="473"/>
        <v>0</v>
      </c>
      <c r="Q3380" s="3">
        <f t="shared" si="474"/>
        <v>0</v>
      </c>
      <c r="R3380" s="3">
        <f>I3380 + M3380*Inputs!$B$9 - N3380/Inputs!$B$10</f>
        <v>340</v>
      </c>
    </row>
    <row r="3381" spans="1:18" x14ac:dyDescent="0.3">
      <c r="A3381" s="4">
        <v>46163.791666666657</v>
      </c>
      <c r="B3381" s="3">
        <v>72.16</v>
      </c>
      <c r="C3381" s="3">
        <v>31.95</v>
      </c>
      <c r="D3381" s="3">
        <f t="shared" si="468"/>
        <v>38.379166666666656</v>
      </c>
      <c r="E3381" s="3">
        <f>MAX(B3381 - D3381/Inputs!$B$5, 0)</f>
        <v>28.547310606060613</v>
      </c>
      <c r="F3381" s="3">
        <f>MAX(D3381*Inputs!$B$5 - B3381, 0)</f>
        <v>0</v>
      </c>
      <c r="G3381" s="3">
        <f t="shared" si="469"/>
        <v>31.95</v>
      </c>
      <c r="H3381" t="str">
        <f t="shared" si="470"/>
        <v>Reg</v>
      </c>
      <c r="I3381" s="3">
        <f t="shared" si="475"/>
        <v>340</v>
      </c>
      <c r="J3381" s="3">
        <f t="shared" si="476"/>
        <v>170</v>
      </c>
      <c r="K3381" s="3">
        <f>MIN(Inputs!$B$2, (Inputs!$B$8 - I3381)/Inputs!$B$9)</f>
        <v>0</v>
      </c>
      <c r="L3381" s="3">
        <f>MAX(MIN(Inputs!$B$2, I3381*Inputs!$B$10, Inputs!$B$8*Inputs!$B$4 - J3381), 0)</f>
        <v>170</v>
      </c>
      <c r="M3381" s="3">
        <f t="shared" si="471"/>
        <v>0</v>
      </c>
      <c r="N3381" s="3">
        <f t="shared" si="472"/>
        <v>0</v>
      </c>
      <c r="O3381" s="3">
        <f>IF(H3381="Reg", MIN(Inputs!$B$2, I3381*Inputs!$B$10, (Inputs!$B$8-I3381)/Inputs!$B$9), 0)</f>
        <v>0</v>
      </c>
      <c r="P3381" s="3">
        <f t="shared" si="473"/>
        <v>0</v>
      </c>
      <c r="Q3381" s="3">
        <f t="shared" si="474"/>
        <v>0</v>
      </c>
      <c r="R3381" s="3">
        <f>I3381 + M3381*Inputs!$B$9 - N3381/Inputs!$B$10</f>
        <v>340</v>
      </c>
    </row>
    <row r="3382" spans="1:18" x14ac:dyDescent="0.3">
      <c r="A3382" s="4">
        <v>46163.833333333343</v>
      </c>
      <c r="B3382" s="3">
        <v>73.88</v>
      </c>
      <c r="C3382" s="3">
        <v>27.42</v>
      </c>
      <c r="D3382" s="3">
        <f t="shared" si="468"/>
        <v>38.379166666666656</v>
      </c>
      <c r="E3382" s="3">
        <f>MAX(B3382 - D3382/Inputs!$B$5, 0)</f>
        <v>30.267310606060612</v>
      </c>
      <c r="F3382" s="3">
        <f>MAX(D3382*Inputs!$B$5 - B3382, 0)</f>
        <v>0</v>
      </c>
      <c r="G3382" s="3">
        <f t="shared" si="469"/>
        <v>27.42</v>
      </c>
      <c r="H3382" t="str">
        <f t="shared" si="470"/>
        <v>Discharge</v>
      </c>
      <c r="I3382" s="3">
        <f t="shared" si="475"/>
        <v>340</v>
      </c>
      <c r="J3382" s="3">
        <f t="shared" si="476"/>
        <v>170</v>
      </c>
      <c r="K3382" s="3">
        <f>MIN(Inputs!$B$2, (Inputs!$B$8 - I3382)/Inputs!$B$9)</f>
        <v>0</v>
      </c>
      <c r="L3382" s="3">
        <f>MAX(MIN(Inputs!$B$2, I3382*Inputs!$B$10, Inputs!$B$8*Inputs!$B$4 - J3382), 0)</f>
        <v>170</v>
      </c>
      <c r="M3382" s="3">
        <f t="shared" si="471"/>
        <v>0</v>
      </c>
      <c r="N3382" s="3">
        <f t="shared" si="472"/>
        <v>170</v>
      </c>
      <c r="O3382" s="3">
        <f>IF(H3382="Reg", MIN(Inputs!$B$2, I3382*Inputs!$B$10, (Inputs!$B$8-I3382)/Inputs!$B$9), 0)</f>
        <v>0</v>
      </c>
      <c r="P3382" s="3">
        <f t="shared" si="473"/>
        <v>12559.599999999999</v>
      </c>
      <c r="Q3382" s="3">
        <f t="shared" si="474"/>
        <v>0</v>
      </c>
      <c r="R3382" s="3">
        <f>I3382 + M3382*Inputs!$B$9 - N3382/Inputs!$B$10</f>
        <v>158.77939109773115</v>
      </c>
    </row>
    <row r="3383" spans="1:18" x14ac:dyDescent="0.3">
      <c r="A3383" s="4">
        <v>46163.875</v>
      </c>
      <c r="B3383" s="3">
        <v>52.937500000000007</v>
      </c>
      <c r="C3383" s="3">
        <v>2</v>
      </c>
      <c r="D3383" s="3">
        <f t="shared" si="468"/>
        <v>38.379166666666656</v>
      </c>
      <c r="E3383" s="3">
        <f>MAX(B3383 - D3383/Inputs!$B$5, 0)</f>
        <v>9.3248106060606233</v>
      </c>
      <c r="F3383" s="3">
        <f>MAX(D3383*Inputs!$B$5 - B3383, 0)</f>
        <v>0</v>
      </c>
      <c r="G3383" s="3">
        <f t="shared" si="469"/>
        <v>2</v>
      </c>
      <c r="H3383" t="str">
        <f t="shared" si="470"/>
        <v>Discharge</v>
      </c>
      <c r="I3383" s="3">
        <f t="shared" si="475"/>
        <v>158.77939109773115</v>
      </c>
      <c r="J3383" s="3">
        <f t="shared" si="476"/>
        <v>340</v>
      </c>
      <c r="K3383" s="3">
        <f>MIN(Inputs!$B$2, (Inputs!$B$8 - I3383)/Inputs!$B$9)</f>
        <v>170</v>
      </c>
      <c r="L3383" s="3">
        <f>MAX(MIN(Inputs!$B$2, I3383*Inputs!$B$10, Inputs!$B$8*Inputs!$B$4 - J3383), 0)</f>
        <v>0</v>
      </c>
      <c r="M3383" s="3">
        <f t="shared" si="471"/>
        <v>0</v>
      </c>
      <c r="N3383" s="3">
        <f t="shared" si="472"/>
        <v>0</v>
      </c>
      <c r="O3383" s="3">
        <f>IF(H3383="Reg", MIN(Inputs!$B$2, I3383*Inputs!$B$10, (Inputs!$B$8-I3383)/Inputs!$B$9), 0)</f>
        <v>0</v>
      </c>
      <c r="P3383" s="3">
        <f t="shared" si="473"/>
        <v>0</v>
      </c>
      <c r="Q3383" s="3">
        <f t="shared" si="474"/>
        <v>0</v>
      </c>
      <c r="R3383" s="3">
        <f>I3383 + M3383*Inputs!$B$9 - N3383/Inputs!$B$10</f>
        <v>158.77939109773115</v>
      </c>
    </row>
    <row r="3384" spans="1:18" x14ac:dyDescent="0.3">
      <c r="A3384" s="4">
        <v>46163.916666666657</v>
      </c>
      <c r="B3384" s="3">
        <v>38.712499999999999</v>
      </c>
      <c r="C3384" s="3">
        <v>0.09</v>
      </c>
      <c r="D3384" s="3">
        <f t="shared" si="468"/>
        <v>38.379166666666656</v>
      </c>
      <c r="E3384" s="3">
        <f>MAX(B3384 - D3384/Inputs!$B$5, 0)</f>
        <v>0</v>
      </c>
      <c r="F3384" s="3">
        <f>MAX(D3384*Inputs!$B$5 - B3384, 0)</f>
        <v>0</v>
      </c>
      <c r="G3384" s="3">
        <f t="shared" si="469"/>
        <v>0.09</v>
      </c>
      <c r="H3384" t="str">
        <f t="shared" si="470"/>
        <v>Reg</v>
      </c>
      <c r="I3384" s="3">
        <f t="shared" si="475"/>
        <v>158.77939109773115</v>
      </c>
      <c r="J3384" s="3">
        <f t="shared" si="476"/>
        <v>340</v>
      </c>
      <c r="K3384" s="3">
        <f>MIN(Inputs!$B$2, (Inputs!$B$8 - I3384)/Inputs!$B$9)</f>
        <v>170</v>
      </c>
      <c r="L3384" s="3">
        <f>MAX(MIN(Inputs!$B$2, I3384*Inputs!$B$10, Inputs!$B$8*Inputs!$B$4 - J3384), 0)</f>
        <v>0</v>
      </c>
      <c r="M3384" s="3">
        <f t="shared" si="471"/>
        <v>0</v>
      </c>
      <c r="N3384" s="3">
        <f t="shared" si="472"/>
        <v>0</v>
      </c>
      <c r="O3384" s="3">
        <f>IF(H3384="Reg", MIN(Inputs!$B$2, I3384*Inputs!$B$10, (Inputs!$B$8-I3384)/Inputs!$B$9), 0)</f>
        <v>148.94827166799323</v>
      </c>
      <c r="P3384" s="3">
        <f t="shared" si="473"/>
        <v>0</v>
      </c>
      <c r="Q3384" s="3">
        <f t="shared" si="474"/>
        <v>13.40534445011939</v>
      </c>
      <c r="R3384" s="3">
        <f>I3384 + M3384*Inputs!$B$9 - N3384/Inputs!$B$10</f>
        <v>158.77939109773115</v>
      </c>
    </row>
    <row r="3385" spans="1:18" x14ac:dyDescent="0.3">
      <c r="A3385" s="4">
        <v>46163.958333333343</v>
      </c>
      <c r="B3385" s="3">
        <v>30.2075</v>
      </c>
      <c r="C3385" s="3">
        <v>0.04</v>
      </c>
      <c r="D3385" s="3">
        <f t="shared" si="468"/>
        <v>38.379166666666656</v>
      </c>
      <c r="E3385" s="3">
        <f>MAX(B3385 - D3385/Inputs!$B$5, 0)</f>
        <v>0</v>
      </c>
      <c r="F3385" s="3">
        <f>MAX(D3385*Inputs!$B$5 - B3385, 0)</f>
        <v>3.5661666666666569</v>
      </c>
      <c r="G3385" s="3">
        <f t="shared" si="469"/>
        <v>0.04</v>
      </c>
      <c r="H3385" t="str">
        <f t="shared" si="470"/>
        <v>Charge</v>
      </c>
      <c r="I3385" s="3">
        <f t="shared" si="475"/>
        <v>158.77939109773115</v>
      </c>
      <c r="J3385" s="3">
        <f t="shared" si="476"/>
        <v>340</v>
      </c>
      <c r="K3385" s="3">
        <f>MIN(Inputs!$B$2, (Inputs!$B$8 - I3385)/Inputs!$B$9)</f>
        <v>170</v>
      </c>
      <c r="L3385" s="3">
        <f>MAX(MIN(Inputs!$B$2, I3385*Inputs!$B$10, Inputs!$B$8*Inputs!$B$4 - J3385), 0)</f>
        <v>0</v>
      </c>
      <c r="M3385" s="3">
        <f t="shared" si="471"/>
        <v>170</v>
      </c>
      <c r="N3385" s="3">
        <f t="shared" si="472"/>
        <v>0</v>
      </c>
      <c r="O3385" s="3">
        <f>IF(H3385="Reg", MIN(Inputs!$B$2, I3385*Inputs!$B$10, (Inputs!$B$8-I3385)/Inputs!$B$9), 0)</f>
        <v>0</v>
      </c>
      <c r="P3385" s="3">
        <f t="shared" si="473"/>
        <v>-5135.2749999999996</v>
      </c>
      <c r="Q3385" s="3">
        <f t="shared" si="474"/>
        <v>0</v>
      </c>
      <c r="R3385" s="3">
        <f>I3385 + M3385*Inputs!$B$9 - N3385/Inputs!$B$10</f>
        <v>318.25352693172772</v>
      </c>
    </row>
    <row r="3386" spans="1:18" x14ac:dyDescent="0.3">
      <c r="A3386" s="4">
        <v>46164</v>
      </c>
      <c r="B3386" s="3">
        <v>27.657499999999999</v>
      </c>
      <c r="C3386" s="3">
        <v>0.05</v>
      </c>
      <c r="D3386" s="3">
        <f t="shared" si="468"/>
        <v>38.007395833333341</v>
      </c>
      <c r="E3386" s="3">
        <f>MAX(B3386 - D3386/Inputs!$B$5, 0)</f>
        <v>0</v>
      </c>
      <c r="F3386" s="3">
        <f>MAX(D3386*Inputs!$B$5 - B3386, 0)</f>
        <v>5.7890083333333422</v>
      </c>
      <c r="G3386" s="3">
        <f t="shared" si="469"/>
        <v>0.05</v>
      </c>
      <c r="H3386" t="str">
        <f t="shared" si="470"/>
        <v>Charge</v>
      </c>
      <c r="I3386" s="3">
        <f t="shared" si="475"/>
        <v>318.25352693172772</v>
      </c>
      <c r="J3386" s="3">
        <f t="shared" si="476"/>
        <v>0</v>
      </c>
      <c r="K3386" s="3">
        <f>MIN(Inputs!$B$2, (Inputs!$B$8 - I3386)/Inputs!$B$9)</f>
        <v>23.181818181818198</v>
      </c>
      <c r="L3386" s="3">
        <f>MAX(MIN(Inputs!$B$2, I3386*Inputs!$B$10, Inputs!$B$8*Inputs!$B$4 - J3386), 0)</f>
        <v>170</v>
      </c>
      <c r="M3386" s="3">
        <f t="shared" si="471"/>
        <v>23.181818181818198</v>
      </c>
      <c r="N3386" s="3">
        <f t="shared" si="472"/>
        <v>0</v>
      </c>
      <c r="O3386" s="3">
        <f>IF(H3386="Reg", MIN(Inputs!$B$2, I3386*Inputs!$B$10, (Inputs!$B$8-I3386)/Inputs!$B$9), 0)</f>
        <v>0</v>
      </c>
      <c r="P3386" s="3">
        <f t="shared" si="473"/>
        <v>-641.15113636363674</v>
      </c>
      <c r="Q3386" s="3">
        <f t="shared" si="474"/>
        <v>0</v>
      </c>
      <c r="R3386" s="3">
        <f>I3386 + M3386*Inputs!$B$9 - N3386/Inputs!$B$10</f>
        <v>340</v>
      </c>
    </row>
    <row r="3387" spans="1:18" x14ac:dyDescent="0.3">
      <c r="A3387" s="4">
        <v>46164.041666666657</v>
      </c>
      <c r="B3387" s="3">
        <v>26.959999999999997</v>
      </c>
      <c r="C3387" s="3">
        <v>0.06</v>
      </c>
      <c r="D3387" s="3">
        <f t="shared" si="468"/>
        <v>38.007395833333341</v>
      </c>
      <c r="E3387" s="3">
        <f>MAX(B3387 - D3387/Inputs!$B$5, 0)</f>
        <v>0</v>
      </c>
      <c r="F3387" s="3">
        <f>MAX(D3387*Inputs!$B$5 - B3387, 0)</f>
        <v>6.4865083333333438</v>
      </c>
      <c r="G3387" s="3">
        <f t="shared" si="469"/>
        <v>0.06</v>
      </c>
      <c r="H3387" t="str">
        <f t="shared" si="470"/>
        <v>Charge</v>
      </c>
      <c r="I3387" s="3">
        <f t="shared" si="475"/>
        <v>340</v>
      </c>
      <c r="J3387" s="3">
        <f t="shared" si="476"/>
        <v>0</v>
      </c>
      <c r="K3387" s="3">
        <f>MIN(Inputs!$B$2, (Inputs!$B$8 - I3387)/Inputs!$B$9)</f>
        <v>0</v>
      </c>
      <c r="L3387" s="3">
        <f>MAX(MIN(Inputs!$B$2, I3387*Inputs!$B$10, Inputs!$B$8*Inputs!$B$4 - J3387), 0)</f>
        <v>170</v>
      </c>
      <c r="M3387" s="3">
        <f t="shared" si="471"/>
        <v>0</v>
      </c>
      <c r="N3387" s="3">
        <f t="shared" si="472"/>
        <v>0</v>
      </c>
      <c r="O3387" s="3">
        <f>IF(H3387="Reg", MIN(Inputs!$B$2, I3387*Inputs!$B$10, (Inputs!$B$8-I3387)/Inputs!$B$9), 0)</f>
        <v>0</v>
      </c>
      <c r="P3387" s="3">
        <f t="shared" si="473"/>
        <v>0</v>
      </c>
      <c r="Q3387" s="3">
        <f t="shared" si="474"/>
        <v>0</v>
      </c>
      <c r="R3387" s="3">
        <f>I3387 + M3387*Inputs!$B$9 - N3387/Inputs!$B$10</f>
        <v>340</v>
      </c>
    </row>
    <row r="3388" spans="1:18" x14ac:dyDescent="0.3">
      <c r="A3388" s="4">
        <v>46164.083333333343</v>
      </c>
      <c r="B3388" s="3">
        <v>23.14</v>
      </c>
      <c r="C3388" s="3">
        <v>0.05</v>
      </c>
      <c r="D3388" s="3">
        <f t="shared" si="468"/>
        <v>38.007395833333341</v>
      </c>
      <c r="E3388" s="3">
        <f>MAX(B3388 - D3388/Inputs!$B$5, 0)</f>
        <v>0</v>
      </c>
      <c r="F3388" s="3">
        <f>MAX(D3388*Inputs!$B$5 - B3388, 0)</f>
        <v>10.30650833333334</v>
      </c>
      <c r="G3388" s="3">
        <f t="shared" si="469"/>
        <v>0.05</v>
      </c>
      <c r="H3388" t="str">
        <f t="shared" si="470"/>
        <v>Charge</v>
      </c>
      <c r="I3388" s="3">
        <f t="shared" si="475"/>
        <v>340</v>
      </c>
      <c r="J3388" s="3">
        <f t="shared" si="476"/>
        <v>0</v>
      </c>
      <c r="K3388" s="3">
        <f>MIN(Inputs!$B$2, (Inputs!$B$8 - I3388)/Inputs!$B$9)</f>
        <v>0</v>
      </c>
      <c r="L3388" s="3">
        <f>MAX(MIN(Inputs!$B$2, I3388*Inputs!$B$10, Inputs!$B$8*Inputs!$B$4 - J3388), 0)</f>
        <v>170</v>
      </c>
      <c r="M3388" s="3">
        <f t="shared" si="471"/>
        <v>0</v>
      </c>
      <c r="N3388" s="3">
        <f t="shared" si="472"/>
        <v>0</v>
      </c>
      <c r="O3388" s="3">
        <f>IF(H3388="Reg", MIN(Inputs!$B$2, I3388*Inputs!$B$10, (Inputs!$B$8-I3388)/Inputs!$B$9), 0)</f>
        <v>0</v>
      </c>
      <c r="P3388" s="3">
        <f t="shared" si="473"/>
        <v>0</v>
      </c>
      <c r="Q3388" s="3">
        <f t="shared" si="474"/>
        <v>0</v>
      </c>
      <c r="R3388" s="3">
        <f>I3388 + M3388*Inputs!$B$9 - N3388/Inputs!$B$10</f>
        <v>340</v>
      </c>
    </row>
    <row r="3389" spans="1:18" x14ac:dyDescent="0.3">
      <c r="A3389" s="4">
        <v>46164.125</v>
      </c>
      <c r="B3389" s="3">
        <v>22.3125</v>
      </c>
      <c r="C3389" s="3">
        <v>0.06</v>
      </c>
      <c r="D3389" s="3">
        <f t="shared" si="468"/>
        <v>38.007395833333341</v>
      </c>
      <c r="E3389" s="3">
        <f>MAX(B3389 - D3389/Inputs!$B$5, 0)</f>
        <v>0</v>
      </c>
      <c r="F3389" s="3">
        <f>MAX(D3389*Inputs!$B$5 - B3389, 0)</f>
        <v>11.134008333333341</v>
      </c>
      <c r="G3389" s="3">
        <f t="shared" si="469"/>
        <v>0.06</v>
      </c>
      <c r="H3389" t="str">
        <f t="shared" si="470"/>
        <v>Charge</v>
      </c>
      <c r="I3389" s="3">
        <f t="shared" si="475"/>
        <v>340</v>
      </c>
      <c r="J3389" s="3">
        <f t="shared" si="476"/>
        <v>0</v>
      </c>
      <c r="K3389" s="3">
        <f>MIN(Inputs!$B$2, (Inputs!$B$8 - I3389)/Inputs!$B$9)</f>
        <v>0</v>
      </c>
      <c r="L3389" s="3">
        <f>MAX(MIN(Inputs!$B$2, I3389*Inputs!$B$10, Inputs!$B$8*Inputs!$B$4 - J3389), 0)</f>
        <v>170</v>
      </c>
      <c r="M3389" s="3">
        <f t="shared" si="471"/>
        <v>0</v>
      </c>
      <c r="N3389" s="3">
        <f t="shared" si="472"/>
        <v>0</v>
      </c>
      <c r="O3389" s="3">
        <f>IF(H3389="Reg", MIN(Inputs!$B$2, I3389*Inputs!$B$10, (Inputs!$B$8-I3389)/Inputs!$B$9), 0)</f>
        <v>0</v>
      </c>
      <c r="P3389" s="3">
        <f t="shared" si="473"/>
        <v>0</v>
      </c>
      <c r="Q3389" s="3">
        <f t="shared" si="474"/>
        <v>0</v>
      </c>
      <c r="R3389" s="3">
        <f>I3389 + M3389*Inputs!$B$9 - N3389/Inputs!$B$10</f>
        <v>340</v>
      </c>
    </row>
    <row r="3390" spans="1:18" x14ac:dyDescent="0.3">
      <c r="A3390" s="4">
        <v>46164.166666666657</v>
      </c>
      <c r="B3390" s="3">
        <v>23.61</v>
      </c>
      <c r="C3390" s="3">
        <v>0.04</v>
      </c>
      <c r="D3390" s="3">
        <f t="shared" si="468"/>
        <v>38.007395833333341</v>
      </c>
      <c r="E3390" s="3">
        <f>MAX(B3390 - D3390/Inputs!$B$5, 0)</f>
        <v>0</v>
      </c>
      <c r="F3390" s="3">
        <f>MAX(D3390*Inputs!$B$5 - B3390, 0)</f>
        <v>9.8365083333333416</v>
      </c>
      <c r="G3390" s="3">
        <f t="shared" si="469"/>
        <v>0.04</v>
      </c>
      <c r="H3390" t="str">
        <f t="shared" si="470"/>
        <v>Charge</v>
      </c>
      <c r="I3390" s="3">
        <f t="shared" si="475"/>
        <v>340</v>
      </c>
      <c r="J3390" s="3">
        <f t="shared" si="476"/>
        <v>0</v>
      </c>
      <c r="K3390" s="3">
        <f>MIN(Inputs!$B$2, (Inputs!$B$8 - I3390)/Inputs!$B$9)</f>
        <v>0</v>
      </c>
      <c r="L3390" s="3">
        <f>MAX(MIN(Inputs!$B$2, I3390*Inputs!$B$10, Inputs!$B$8*Inputs!$B$4 - J3390), 0)</f>
        <v>170</v>
      </c>
      <c r="M3390" s="3">
        <f t="shared" si="471"/>
        <v>0</v>
      </c>
      <c r="N3390" s="3">
        <f t="shared" si="472"/>
        <v>0</v>
      </c>
      <c r="O3390" s="3">
        <f>IF(H3390="Reg", MIN(Inputs!$B$2, I3390*Inputs!$B$10, (Inputs!$B$8-I3390)/Inputs!$B$9), 0)</f>
        <v>0</v>
      </c>
      <c r="P3390" s="3">
        <f t="shared" si="473"/>
        <v>0</v>
      </c>
      <c r="Q3390" s="3">
        <f t="shared" si="474"/>
        <v>0</v>
      </c>
      <c r="R3390" s="3">
        <f>I3390 + M3390*Inputs!$B$9 - N3390/Inputs!$B$10</f>
        <v>340</v>
      </c>
    </row>
    <row r="3391" spans="1:18" x14ac:dyDescent="0.3">
      <c r="A3391" s="4">
        <v>46164.208333333343</v>
      </c>
      <c r="B3391" s="3">
        <v>23.91</v>
      </c>
      <c r="C3391" s="3">
        <v>0.06</v>
      </c>
      <c r="D3391" s="3">
        <f t="shared" si="468"/>
        <v>38.007395833333341</v>
      </c>
      <c r="E3391" s="3">
        <f>MAX(B3391 - D3391/Inputs!$B$5, 0)</f>
        <v>0</v>
      </c>
      <c r="F3391" s="3">
        <f>MAX(D3391*Inputs!$B$5 - B3391, 0)</f>
        <v>9.5365083333333409</v>
      </c>
      <c r="G3391" s="3">
        <f t="shared" si="469"/>
        <v>0.06</v>
      </c>
      <c r="H3391" t="str">
        <f t="shared" si="470"/>
        <v>Charge</v>
      </c>
      <c r="I3391" s="3">
        <f t="shared" si="475"/>
        <v>340</v>
      </c>
      <c r="J3391" s="3">
        <f t="shared" si="476"/>
        <v>0</v>
      </c>
      <c r="K3391" s="3">
        <f>MIN(Inputs!$B$2, (Inputs!$B$8 - I3391)/Inputs!$B$9)</f>
        <v>0</v>
      </c>
      <c r="L3391" s="3">
        <f>MAX(MIN(Inputs!$B$2, I3391*Inputs!$B$10, Inputs!$B$8*Inputs!$B$4 - J3391), 0)</f>
        <v>170</v>
      </c>
      <c r="M3391" s="3">
        <f t="shared" si="471"/>
        <v>0</v>
      </c>
      <c r="N3391" s="3">
        <f t="shared" si="472"/>
        <v>0</v>
      </c>
      <c r="O3391" s="3">
        <f>IF(H3391="Reg", MIN(Inputs!$B$2, I3391*Inputs!$B$10, (Inputs!$B$8-I3391)/Inputs!$B$9), 0)</f>
        <v>0</v>
      </c>
      <c r="P3391" s="3">
        <f t="shared" si="473"/>
        <v>0</v>
      </c>
      <c r="Q3391" s="3">
        <f t="shared" si="474"/>
        <v>0</v>
      </c>
      <c r="R3391" s="3">
        <f>I3391 + M3391*Inputs!$B$9 - N3391/Inputs!$B$10</f>
        <v>340</v>
      </c>
    </row>
    <row r="3392" spans="1:18" x14ac:dyDescent="0.3">
      <c r="A3392" s="4">
        <v>46164.25</v>
      </c>
      <c r="B3392" s="3">
        <v>34.42</v>
      </c>
      <c r="C3392" s="3">
        <v>1.1000000000000001</v>
      </c>
      <c r="D3392" s="3">
        <f t="shared" si="468"/>
        <v>38.007395833333341</v>
      </c>
      <c r="E3392" s="3">
        <f>MAX(B3392 - D3392/Inputs!$B$5, 0)</f>
        <v>0</v>
      </c>
      <c r="F3392" s="3">
        <f>MAX(D3392*Inputs!$B$5 - B3392, 0)</f>
        <v>0</v>
      </c>
      <c r="G3392" s="3">
        <f t="shared" si="469"/>
        <v>1.1000000000000001</v>
      </c>
      <c r="H3392" t="str">
        <f t="shared" si="470"/>
        <v>Reg</v>
      </c>
      <c r="I3392" s="3">
        <f t="shared" si="475"/>
        <v>340</v>
      </c>
      <c r="J3392" s="3">
        <f t="shared" si="476"/>
        <v>0</v>
      </c>
      <c r="K3392" s="3">
        <f>MIN(Inputs!$B$2, (Inputs!$B$8 - I3392)/Inputs!$B$9)</f>
        <v>0</v>
      </c>
      <c r="L3392" s="3">
        <f>MAX(MIN(Inputs!$B$2, I3392*Inputs!$B$10, Inputs!$B$8*Inputs!$B$4 - J3392), 0)</f>
        <v>170</v>
      </c>
      <c r="M3392" s="3">
        <f t="shared" si="471"/>
        <v>0</v>
      </c>
      <c r="N3392" s="3">
        <f t="shared" si="472"/>
        <v>0</v>
      </c>
      <c r="O3392" s="3">
        <f>IF(H3392="Reg", MIN(Inputs!$B$2, I3392*Inputs!$B$10, (Inputs!$B$8-I3392)/Inputs!$B$9), 0)</f>
        <v>0</v>
      </c>
      <c r="P3392" s="3">
        <f t="shared" si="473"/>
        <v>0</v>
      </c>
      <c r="Q3392" s="3">
        <f t="shared" si="474"/>
        <v>0</v>
      </c>
      <c r="R3392" s="3">
        <f>I3392 + M3392*Inputs!$B$9 - N3392/Inputs!$B$10</f>
        <v>340</v>
      </c>
    </row>
    <row r="3393" spans="1:18" x14ac:dyDescent="0.3">
      <c r="A3393" s="4">
        <v>46164.291666666657</v>
      </c>
      <c r="B3393" s="3">
        <v>38.975000000000001</v>
      </c>
      <c r="C3393" s="3">
        <v>1.41</v>
      </c>
      <c r="D3393" s="3">
        <f t="shared" si="468"/>
        <v>38.007395833333341</v>
      </c>
      <c r="E3393" s="3">
        <f>MAX(B3393 - D3393/Inputs!$B$5, 0)</f>
        <v>0</v>
      </c>
      <c r="F3393" s="3">
        <f>MAX(D3393*Inputs!$B$5 - B3393, 0)</f>
        <v>0</v>
      </c>
      <c r="G3393" s="3">
        <f t="shared" si="469"/>
        <v>1.41</v>
      </c>
      <c r="H3393" t="str">
        <f t="shared" si="470"/>
        <v>Reg</v>
      </c>
      <c r="I3393" s="3">
        <f t="shared" si="475"/>
        <v>340</v>
      </c>
      <c r="J3393" s="3">
        <f t="shared" si="476"/>
        <v>0</v>
      </c>
      <c r="K3393" s="3">
        <f>MIN(Inputs!$B$2, (Inputs!$B$8 - I3393)/Inputs!$B$9)</f>
        <v>0</v>
      </c>
      <c r="L3393" s="3">
        <f>MAX(MIN(Inputs!$B$2, I3393*Inputs!$B$10, Inputs!$B$8*Inputs!$B$4 - J3393), 0)</f>
        <v>170</v>
      </c>
      <c r="M3393" s="3">
        <f t="shared" si="471"/>
        <v>0</v>
      </c>
      <c r="N3393" s="3">
        <f t="shared" si="472"/>
        <v>0</v>
      </c>
      <c r="O3393" s="3">
        <f>IF(H3393="Reg", MIN(Inputs!$B$2, I3393*Inputs!$B$10, (Inputs!$B$8-I3393)/Inputs!$B$9), 0)</f>
        <v>0</v>
      </c>
      <c r="P3393" s="3">
        <f t="shared" si="473"/>
        <v>0</v>
      </c>
      <c r="Q3393" s="3">
        <f t="shared" si="474"/>
        <v>0</v>
      </c>
      <c r="R3393" s="3">
        <f>I3393 + M3393*Inputs!$B$9 - N3393/Inputs!$B$10</f>
        <v>340</v>
      </c>
    </row>
    <row r="3394" spans="1:18" x14ac:dyDescent="0.3">
      <c r="A3394" s="4">
        <v>46164.333333333343</v>
      </c>
      <c r="B3394" s="3">
        <v>28.772500000000001</v>
      </c>
      <c r="C3394" s="3">
        <v>1</v>
      </c>
      <c r="D3394" s="3">
        <f t="shared" ref="D3394:D3457" si="477">AVERAGEIFS(B:B, A:A, "&gt;="&amp;INT(A3394), A:A, "&lt;"&amp;INT(A3394)+1)</f>
        <v>38.007395833333341</v>
      </c>
      <c r="E3394" s="3">
        <f>MAX(B3394 - D3394/Inputs!$B$5, 0)</f>
        <v>0</v>
      </c>
      <c r="F3394" s="3">
        <f>MAX(D3394*Inputs!$B$5 - B3394, 0)</f>
        <v>4.6740083333333402</v>
      </c>
      <c r="G3394" s="3">
        <f t="shared" ref="G3394:G3457" si="478">C3394</f>
        <v>1</v>
      </c>
      <c r="H3394" t="str">
        <f t="shared" ref="H3394:H3457" si="479">IF(MAX(E3394, F3394, G3394)&lt;=0, "Idle", IF(AND(G3394&gt;=E3394, G3394&gt;=F3394), "Reg", IF(E3394&gt;=F3394, "Discharge", "Charge")))</f>
        <v>Charge</v>
      </c>
      <c r="I3394" s="3">
        <f t="shared" si="475"/>
        <v>340</v>
      </c>
      <c r="J3394" s="3">
        <f t="shared" si="476"/>
        <v>0</v>
      </c>
      <c r="K3394" s="3">
        <f>MIN(Inputs!$B$2, (Inputs!$B$8 - I3394)/Inputs!$B$9)</f>
        <v>0</v>
      </c>
      <c r="L3394" s="3">
        <f>MAX(MIN(Inputs!$B$2, I3394*Inputs!$B$10, Inputs!$B$8*Inputs!$B$4 - J3394), 0)</f>
        <v>170</v>
      </c>
      <c r="M3394" s="3">
        <f t="shared" ref="M3394:M3457" si="480">IF(H3394="Charge", K3394, 0)</f>
        <v>0</v>
      </c>
      <c r="N3394" s="3">
        <f t="shared" ref="N3394:N3457" si="481">IF(H3394="Discharge", L3394, 0)</f>
        <v>0</v>
      </c>
      <c r="O3394" s="3">
        <f>IF(H3394="Reg", MIN(Inputs!$B$2, I3394*Inputs!$B$10, (Inputs!$B$8-I3394)/Inputs!$B$9), 0)</f>
        <v>0</v>
      </c>
      <c r="P3394" s="3">
        <f t="shared" ref="P3394:P3457" si="482">(N3394 - M3394) * B3394</f>
        <v>0</v>
      </c>
      <c r="Q3394" s="3">
        <f t="shared" ref="Q3394:Q3457" si="483">O3394 * C3394</f>
        <v>0</v>
      </c>
      <c r="R3394" s="3">
        <f>I3394 + M3394*Inputs!$B$9 - N3394/Inputs!$B$10</f>
        <v>340</v>
      </c>
    </row>
    <row r="3395" spans="1:18" x14ac:dyDescent="0.3">
      <c r="A3395" s="4">
        <v>46164.375</v>
      </c>
      <c r="B3395" s="3">
        <v>22.055000000000003</v>
      </c>
      <c r="C3395" s="3">
        <v>1</v>
      </c>
      <c r="D3395" s="3">
        <f t="shared" si="477"/>
        <v>38.007395833333341</v>
      </c>
      <c r="E3395" s="3">
        <f>MAX(B3395 - D3395/Inputs!$B$5, 0)</f>
        <v>0</v>
      </c>
      <c r="F3395" s="3">
        <f>MAX(D3395*Inputs!$B$5 - B3395, 0)</f>
        <v>11.391508333333338</v>
      </c>
      <c r="G3395" s="3">
        <f t="shared" si="478"/>
        <v>1</v>
      </c>
      <c r="H3395" t="str">
        <f t="shared" si="479"/>
        <v>Charge</v>
      </c>
      <c r="I3395" s="3">
        <f t="shared" ref="I3395:I3458" si="484">R3394</f>
        <v>340</v>
      </c>
      <c r="J3395" s="3">
        <f t="shared" ref="J3395:J3458" si="485">IF(INT(A3395)=INT(A3394), J3394 + N3394, 0)</f>
        <v>0</v>
      </c>
      <c r="K3395" s="3">
        <f>MIN(Inputs!$B$2, (Inputs!$B$8 - I3395)/Inputs!$B$9)</f>
        <v>0</v>
      </c>
      <c r="L3395" s="3">
        <f>MAX(MIN(Inputs!$B$2, I3395*Inputs!$B$10, Inputs!$B$8*Inputs!$B$4 - J3395), 0)</f>
        <v>170</v>
      </c>
      <c r="M3395" s="3">
        <f t="shared" si="480"/>
        <v>0</v>
      </c>
      <c r="N3395" s="3">
        <f t="shared" si="481"/>
        <v>0</v>
      </c>
      <c r="O3395" s="3">
        <f>IF(H3395="Reg", MIN(Inputs!$B$2, I3395*Inputs!$B$10, (Inputs!$B$8-I3395)/Inputs!$B$9), 0)</f>
        <v>0</v>
      </c>
      <c r="P3395" s="3">
        <f t="shared" si="482"/>
        <v>0</v>
      </c>
      <c r="Q3395" s="3">
        <f t="shared" si="483"/>
        <v>0</v>
      </c>
      <c r="R3395" s="3">
        <f>I3395 + M3395*Inputs!$B$9 - N3395/Inputs!$B$10</f>
        <v>340</v>
      </c>
    </row>
    <row r="3396" spans="1:18" x14ac:dyDescent="0.3">
      <c r="A3396" s="4">
        <v>46164.416666666657</v>
      </c>
      <c r="B3396" s="3">
        <v>21.912499999999998</v>
      </c>
      <c r="C3396" s="3">
        <v>0.98</v>
      </c>
      <c r="D3396" s="3">
        <f t="shared" si="477"/>
        <v>38.007395833333341</v>
      </c>
      <c r="E3396" s="3">
        <f>MAX(B3396 - D3396/Inputs!$B$5, 0)</f>
        <v>0</v>
      </c>
      <c r="F3396" s="3">
        <f>MAX(D3396*Inputs!$B$5 - B3396, 0)</f>
        <v>11.534008333333343</v>
      </c>
      <c r="G3396" s="3">
        <f t="shared" si="478"/>
        <v>0.98</v>
      </c>
      <c r="H3396" t="str">
        <f t="shared" si="479"/>
        <v>Charge</v>
      </c>
      <c r="I3396" s="3">
        <f t="shared" si="484"/>
        <v>340</v>
      </c>
      <c r="J3396" s="3">
        <f t="shared" si="485"/>
        <v>0</v>
      </c>
      <c r="K3396" s="3">
        <f>MIN(Inputs!$B$2, (Inputs!$B$8 - I3396)/Inputs!$B$9)</f>
        <v>0</v>
      </c>
      <c r="L3396" s="3">
        <f>MAX(MIN(Inputs!$B$2, I3396*Inputs!$B$10, Inputs!$B$8*Inputs!$B$4 - J3396), 0)</f>
        <v>170</v>
      </c>
      <c r="M3396" s="3">
        <f t="shared" si="480"/>
        <v>0</v>
      </c>
      <c r="N3396" s="3">
        <f t="shared" si="481"/>
        <v>0</v>
      </c>
      <c r="O3396" s="3">
        <f>IF(H3396="Reg", MIN(Inputs!$B$2, I3396*Inputs!$B$10, (Inputs!$B$8-I3396)/Inputs!$B$9), 0)</f>
        <v>0</v>
      </c>
      <c r="P3396" s="3">
        <f t="shared" si="482"/>
        <v>0</v>
      </c>
      <c r="Q3396" s="3">
        <f t="shared" si="483"/>
        <v>0</v>
      </c>
      <c r="R3396" s="3">
        <f>I3396 + M3396*Inputs!$B$9 - N3396/Inputs!$B$10</f>
        <v>340</v>
      </c>
    </row>
    <row r="3397" spans="1:18" x14ac:dyDescent="0.3">
      <c r="A3397" s="4">
        <v>46164.458333333343</v>
      </c>
      <c r="B3397" s="3">
        <v>23.197499999999998</v>
      </c>
      <c r="C3397" s="3">
        <v>1</v>
      </c>
      <c r="D3397" s="3">
        <f t="shared" si="477"/>
        <v>38.007395833333341</v>
      </c>
      <c r="E3397" s="3">
        <f>MAX(B3397 - D3397/Inputs!$B$5, 0)</f>
        <v>0</v>
      </c>
      <c r="F3397" s="3">
        <f>MAX(D3397*Inputs!$B$5 - B3397, 0)</f>
        <v>10.249008333333343</v>
      </c>
      <c r="G3397" s="3">
        <f t="shared" si="478"/>
        <v>1</v>
      </c>
      <c r="H3397" t="str">
        <f t="shared" si="479"/>
        <v>Charge</v>
      </c>
      <c r="I3397" s="3">
        <f t="shared" si="484"/>
        <v>340</v>
      </c>
      <c r="J3397" s="3">
        <f t="shared" si="485"/>
        <v>0</v>
      </c>
      <c r="K3397" s="3">
        <f>MIN(Inputs!$B$2, (Inputs!$B$8 - I3397)/Inputs!$B$9)</f>
        <v>0</v>
      </c>
      <c r="L3397" s="3">
        <f>MAX(MIN(Inputs!$B$2, I3397*Inputs!$B$10, Inputs!$B$8*Inputs!$B$4 - J3397), 0)</f>
        <v>170</v>
      </c>
      <c r="M3397" s="3">
        <f t="shared" si="480"/>
        <v>0</v>
      </c>
      <c r="N3397" s="3">
        <f t="shared" si="481"/>
        <v>0</v>
      </c>
      <c r="O3397" s="3">
        <f>IF(H3397="Reg", MIN(Inputs!$B$2, I3397*Inputs!$B$10, (Inputs!$B$8-I3397)/Inputs!$B$9), 0)</f>
        <v>0</v>
      </c>
      <c r="P3397" s="3">
        <f t="shared" si="482"/>
        <v>0</v>
      </c>
      <c r="Q3397" s="3">
        <f t="shared" si="483"/>
        <v>0</v>
      </c>
      <c r="R3397" s="3">
        <f>I3397 + M3397*Inputs!$B$9 - N3397/Inputs!$B$10</f>
        <v>340</v>
      </c>
    </row>
    <row r="3398" spans="1:18" x14ac:dyDescent="0.3">
      <c r="A3398" s="4">
        <v>46164.5</v>
      </c>
      <c r="B3398" s="3">
        <v>21.752500000000001</v>
      </c>
      <c r="C3398" s="3">
        <v>1.1499999999999999</v>
      </c>
      <c r="D3398" s="3">
        <f t="shared" si="477"/>
        <v>38.007395833333341</v>
      </c>
      <c r="E3398" s="3">
        <f>MAX(B3398 - D3398/Inputs!$B$5, 0)</f>
        <v>0</v>
      </c>
      <c r="F3398" s="3">
        <f>MAX(D3398*Inputs!$B$5 - B3398, 0)</f>
        <v>11.69400833333334</v>
      </c>
      <c r="G3398" s="3">
        <f t="shared" si="478"/>
        <v>1.1499999999999999</v>
      </c>
      <c r="H3398" t="str">
        <f t="shared" si="479"/>
        <v>Charge</v>
      </c>
      <c r="I3398" s="3">
        <f t="shared" si="484"/>
        <v>340</v>
      </c>
      <c r="J3398" s="3">
        <f t="shared" si="485"/>
        <v>0</v>
      </c>
      <c r="K3398" s="3">
        <f>MIN(Inputs!$B$2, (Inputs!$B$8 - I3398)/Inputs!$B$9)</f>
        <v>0</v>
      </c>
      <c r="L3398" s="3">
        <f>MAX(MIN(Inputs!$B$2, I3398*Inputs!$B$10, Inputs!$B$8*Inputs!$B$4 - J3398), 0)</f>
        <v>170</v>
      </c>
      <c r="M3398" s="3">
        <f t="shared" si="480"/>
        <v>0</v>
      </c>
      <c r="N3398" s="3">
        <f t="shared" si="481"/>
        <v>0</v>
      </c>
      <c r="O3398" s="3">
        <f>IF(H3398="Reg", MIN(Inputs!$B$2, I3398*Inputs!$B$10, (Inputs!$B$8-I3398)/Inputs!$B$9), 0)</f>
        <v>0</v>
      </c>
      <c r="P3398" s="3">
        <f t="shared" si="482"/>
        <v>0</v>
      </c>
      <c r="Q3398" s="3">
        <f t="shared" si="483"/>
        <v>0</v>
      </c>
      <c r="R3398" s="3">
        <f>I3398 + M3398*Inputs!$B$9 - N3398/Inputs!$B$10</f>
        <v>340</v>
      </c>
    </row>
    <row r="3399" spans="1:18" x14ac:dyDescent="0.3">
      <c r="A3399" s="4">
        <v>46164.541666666657</v>
      </c>
      <c r="B3399" s="3">
        <v>27.965</v>
      </c>
      <c r="C3399" s="3">
        <v>1.45</v>
      </c>
      <c r="D3399" s="3">
        <f t="shared" si="477"/>
        <v>38.007395833333341</v>
      </c>
      <c r="E3399" s="3">
        <f>MAX(B3399 - D3399/Inputs!$B$5, 0)</f>
        <v>0</v>
      </c>
      <c r="F3399" s="3">
        <f>MAX(D3399*Inputs!$B$5 - B3399, 0)</f>
        <v>5.4815083333333412</v>
      </c>
      <c r="G3399" s="3">
        <f t="shared" si="478"/>
        <v>1.45</v>
      </c>
      <c r="H3399" t="str">
        <f t="shared" si="479"/>
        <v>Charge</v>
      </c>
      <c r="I3399" s="3">
        <f t="shared" si="484"/>
        <v>340</v>
      </c>
      <c r="J3399" s="3">
        <f t="shared" si="485"/>
        <v>0</v>
      </c>
      <c r="K3399" s="3">
        <f>MIN(Inputs!$B$2, (Inputs!$B$8 - I3399)/Inputs!$B$9)</f>
        <v>0</v>
      </c>
      <c r="L3399" s="3">
        <f>MAX(MIN(Inputs!$B$2, I3399*Inputs!$B$10, Inputs!$B$8*Inputs!$B$4 - J3399), 0)</f>
        <v>170</v>
      </c>
      <c r="M3399" s="3">
        <f t="shared" si="480"/>
        <v>0</v>
      </c>
      <c r="N3399" s="3">
        <f t="shared" si="481"/>
        <v>0</v>
      </c>
      <c r="O3399" s="3">
        <f>IF(H3399="Reg", MIN(Inputs!$B$2, I3399*Inputs!$B$10, (Inputs!$B$8-I3399)/Inputs!$B$9), 0)</f>
        <v>0</v>
      </c>
      <c r="P3399" s="3">
        <f t="shared" si="482"/>
        <v>0</v>
      </c>
      <c r="Q3399" s="3">
        <f t="shared" si="483"/>
        <v>0</v>
      </c>
      <c r="R3399" s="3">
        <f>I3399 + M3399*Inputs!$B$9 - N3399/Inputs!$B$10</f>
        <v>340</v>
      </c>
    </row>
    <row r="3400" spans="1:18" x14ac:dyDescent="0.3">
      <c r="A3400" s="4">
        <v>46164.583333333343</v>
      </c>
      <c r="B3400" s="3">
        <v>31.707500000000003</v>
      </c>
      <c r="C3400" s="3">
        <v>2.04</v>
      </c>
      <c r="D3400" s="3">
        <f t="shared" si="477"/>
        <v>38.007395833333341</v>
      </c>
      <c r="E3400" s="3">
        <f>MAX(B3400 - D3400/Inputs!$B$5, 0)</f>
        <v>0</v>
      </c>
      <c r="F3400" s="3">
        <f>MAX(D3400*Inputs!$B$5 - B3400, 0)</f>
        <v>1.7390083333333379</v>
      </c>
      <c r="G3400" s="3">
        <f t="shared" si="478"/>
        <v>2.04</v>
      </c>
      <c r="H3400" t="str">
        <f t="shared" si="479"/>
        <v>Reg</v>
      </c>
      <c r="I3400" s="3">
        <f t="shared" si="484"/>
        <v>340</v>
      </c>
      <c r="J3400" s="3">
        <f t="shared" si="485"/>
        <v>0</v>
      </c>
      <c r="K3400" s="3">
        <f>MIN(Inputs!$B$2, (Inputs!$B$8 - I3400)/Inputs!$B$9)</f>
        <v>0</v>
      </c>
      <c r="L3400" s="3">
        <f>MAX(MIN(Inputs!$B$2, I3400*Inputs!$B$10, Inputs!$B$8*Inputs!$B$4 - J3400), 0)</f>
        <v>170</v>
      </c>
      <c r="M3400" s="3">
        <f t="shared" si="480"/>
        <v>0</v>
      </c>
      <c r="N3400" s="3">
        <f t="shared" si="481"/>
        <v>0</v>
      </c>
      <c r="O3400" s="3">
        <f>IF(H3400="Reg", MIN(Inputs!$B$2, I3400*Inputs!$B$10, (Inputs!$B$8-I3400)/Inputs!$B$9), 0)</f>
        <v>0</v>
      </c>
      <c r="P3400" s="3">
        <f t="shared" si="482"/>
        <v>0</v>
      </c>
      <c r="Q3400" s="3">
        <f t="shared" si="483"/>
        <v>0</v>
      </c>
      <c r="R3400" s="3">
        <f>I3400 + M3400*Inputs!$B$9 - N3400/Inputs!$B$10</f>
        <v>340</v>
      </c>
    </row>
    <row r="3401" spans="1:18" x14ac:dyDescent="0.3">
      <c r="A3401" s="4">
        <v>46164.625</v>
      </c>
      <c r="B3401" s="3">
        <v>34.56</v>
      </c>
      <c r="C3401" s="3">
        <v>5</v>
      </c>
      <c r="D3401" s="3">
        <f t="shared" si="477"/>
        <v>38.007395833333341</v>
      </c>
      <c r="E3401" s="3">
        <f>MAX(B3401 - D3401/Inputs!$B$5, 0)</f>
        <v>0</v>
      </c>
      <c r="F3401" s="3">
        <f>MAX(D3401*Inputs!$B$5 - B3401, 0)</f>
        <v>0</v>
      </c>
      <c r="G3401" s="3">
        <f t="shared" si="478"/>
        <v>5</v>
      </c>
      <c r="H3401" t="str">
        <f t="shared" si="479"/>
        <v>Reg</v>
      </c>
      <c r="I3401" s="3">
        <f t="shared" si="484"/>
        <v>340</v>
      </c>
      <c r="J3401" s="3">
        <f t="shared" si="485"/>
        <v>0</v>
      </c>
      <c r="K3401" s="3">
        <f>MIN(Inputs!$B$2, (Inputs!$B$8 - I3401)/Inputs!$B$9)</f>
        <v>0</v>
      </c>
      <c r="L3401" s="3">
        <f>MAX(MIN(Inputs!$B$2, I3401*Inputs!$B$10, Inputs!$B$8*Inputs!$B$4 - J3401), 0)</f>
        <v>170</v>
      </c>
      <c r="M3401" s="3">
        <f t="shared" si="480"/>
        <v>0</v>
      </c>
      <c r="N3401" s="3">
        <f t="shared" si="481"/>
        <v>0</v>
      </c>
      <c r="O3401" s="3">
        <f>IF(H3401="Reg", MIN(Inputs!$B$2, I3401*Inputs!$B$10, (Inputs!$B$8-I3401)/Inputs!$B$9), 0)</f>
        <v>0</v>
      </c>
      <c r="P3401" s="3">
        <f t="shared" si="482"/>
        <v>0</v>
      </c>
      <c r="Q3401" s="3">
        <f t="shared" si="483"/>
        <v>0</v>
      </c>
      <c r="R3401" s="3">
        <f>I3401 + M3401*Inputs!$B$9 - N3401/Inputs!$B$10</f>
        <v>340</v>
      </c>
    </row>
    <row r="3402" spans="1:18" x14ac:dyDescent="0.3">
      <c r="A3402" s="4">
        <v>46164.666666666657</v>
      </c>
      <c r="B3402" s="3">
        <v>31.290000000000003</v>
      </c>
      <c r="C3402" s="3">
        <v>5.2</v>
      </c>
      <c r="D3402" s="3">
        <f t="shared" si="477"/>
        <v>38.007395833333341</v>
      </c>
      <c r="E3402" s="3">
        <f>MAX(B3402 - D3402/Inputs!$B$5, 0)</f>
        <v>0</v>
      </c>
      <c r="F3402" s="3">
        <f>MAX(D3402*Inputs!$B$5 - B3402, 0)</f>
        <v>2.1565083333333384</v>
      </c>
      <c r="G3402" s="3">
        <f t="shared" si="478"/>
        <v>5.2</v>
      </c>
      <c r="H3402" t="str">
        <f t="shared" si="479"/>
        <v>Reg</v>
      </c>
      <c r="I3402" s="3">
        <f t="shared" si="484"/>
        <v>340</v>
      </c>
      <c r="J3402" s="3">
        <f t="shared" si="485"/>
        <v>0</v>
      </c>
      <c r="K3402" s="3">
        <f>MIN(Inputs!$B$2, (Inputs!$B$8 - I3402)/Inputs!$B$9)</f>
        <v>0</v>
      </c>
      <c r="L3402" s="3">
        <f>MAX(MIN(Inputs!$B$2, I3402*Inputs!$B$10, Inputs!$B$8*Inputs!$B$4 - J3402), 0)</f>
        <v>170</v>
      </c>
      <c r="M3402" s="3">
        <f t="shared" si="480"/>
        <v>0</v>
      </c>
      <c r="N3402" s="3">
        <f t="shared" si="481"/>
        <v>0</v>
      </c>
      <c r="O3402" s="3">
        <f>IF(H3402="Reg", MIN(Inputs!$B$2, I3402*Inputs!$B$10, (Inputs!$B$8-I3402)/Inputs!$B$9), 0)</f>
        <v>0</v>
      </c>
      <c r="P3402" s="3">
        <f t="shared" si="482"/>
        <v>0</v>
      </c>
      <c r="Q3402" s="3">
        <f t="shared" si="483"/>
        <v>0</v>
      </c>
      <c r="R3402" s="3">
        <f>I3402 + M3402*Inputs!$B$9 - N3402/Inputs!$B$10</f>
        <v>340</v>
      </c>
    </row>
    <row r="3403" spans="1:18" x14ac:dyDescent="0.3">
      <c r="A3403" s="4">
        <v>46164.708333333343</v>
      </c>
      <c r="B3403" s="3">
        <v>41.112500000000004</v>
      </c>
      <c r="C3403" s="3">
        <v>2.72</v>
      </c>
      <c r="D3403" s="3">
        <f t="shared" si="477"/>
        <v>38.007395833333341</v>
      </c>
      <c r="E3403" s="3">
        <f>MAX(B3403 - D3403/Inputs!$B$5, 0)</f>
        <v>0</v>
      </c>
      <c r="F3403" s="3">
        <f>MAX(D3403*Inputs!$B$5 - B3403, 0)</f>
        <v>0</v>
      </c>
      <c r="G3403" s="3">
        <f t="shared" si="478"/>
        <v>2.72</v>
      </c>
      <c r="H3403" t="str">
        <f t="shared" si="479"/>
        <v>Reg</v>
      </c>
      <c r="I3403" s="3">
        <f t="shared" si="484"/>
        <v>340</v>
      </c>
      <c r="J3403" s="3">
        <f t="shared" si="485"/>
        <v>0</v>
      </c>
      <c r="K3403" s="3">
        <f>MIN(Inputs!$B$2, (Inputs!$B$8 - I3403)/Inputs!$B$9)</f>
        <v>0</v>
      </c>
      <c r="L3403" s="3">
        <f>MAX(MIN(Inputs!$B$2, I3403*Inputs!$B$10, Inputs!$B$8*Inputs!$B$4 - J3403), 0)</f>
        <v>170</v>
      </c>
      <c r="M3403" s="3">
        <f t="shared" si="480"/>
        <v>0</v>
      </c>
      <c r="N3403" s="3">
        <f t="shared" si="481"/>
        <v>0</v>
      </c>
      <c r="O3403" s="3">
        <f>IF(H3403="Reg", MIN(Inputs!$B$2, I3403*Inputs!$B$10, (Inputs!$B$8-I3403)/Inputs!$B$9), 0)</f>
        <v>0</v>
      </c>
      <c r="P3403" s="3">
        <f t="shared" si="482"/>
        <v>0</v>
      </c>
      <c r="Q3403" s="3">
        <f t="shared" si="483"/>
        <v>0</v>
      </c>
      <c r="R3403" s="3">
        <f>I3403 + M3403*Inputs!$B$9 - N3403/Inputs!$B$10</f>
        <v>340</v>
      </c>
    </row>
    <row r="3404" spans="1:18" x14ac:dyDescent="0.3">
      <c r="A3404" s="4">
        <v>46164.75</v>
      </c>
      <c r="B3404" s="3">
        <v>65.952500000000001</v>
      </c>
      <c r="C3404" s="3">
        <v>9.68</v>
      </c>
      <c r="D3404" s="3">
        <f t="shared" si="477"/>
        <v>38.007395833333341</v>
      </c>
      <c r="E3404" s="3">
        <f>MAX(B3404 - D3404/Inputs!$B$5, 0)</f>
        <v>22.762277462121205</v>
      </c>
      <c r="F3404" s="3">
        <f>MAX(D3404*Inputs!$B$5 - B3404, 0)</f>
        <v>0</v>
      </c>
      <c r="G3404" s="3">
        <f t="shared" si="478"/>
        <v>9.68</v>
      </c>
      <c r="H3404" t="str">
        <f t="shared" si="479"/>
        <v>Discharge</v>
      </c>
      <c r="I3404" s="3">
        <f t="shared" si="484"/>
        <v>340</v>
      </c>
      <c r="J3404" s="3">
        <f t="shared" si="485"/>
        <v>0</v>
      </c>
      <c r="K3404" s="3">
        <f>MIN(Inputs!$B$2, (Inputs!$B$8 - I3404)/Inputs!$B$9)</f>
        <v>0</v>
      </c>
      <c r="L3404" s="3">
        <f>MAX(MIN(Inputs!$B$2, I3404*Inputs!$B$10, Inputs!$B$8*Inputs!$B$4 - J3404), 0)</f>
        <v>170</v>
      </c>
      <c r="M3404" s="3">
        <f t="shared" si="480"/>
        <v>0</v>
      </c>
      <c r="N3404" s="3">
        <f t="shared" si="481"/>
        <v>170</v>
      </c>
      <c r="O3404" s="3">
        <f>IF(H3404="Reg", MIN(Inputs!$B$2, I3404*Inputs!$B$10, (Inputs!$B$8-I3404)/Inputs!$B$9), 0)</f>
        <v>0</v>
      </c>
      <c r="P3404" s="3">
        <f t="shared" si="482"/>
        <v>11211.924999999999</v>
      </c>
      <c r="Q3404" s="3">
        <f t="shared" si="483"/>
        <v>0</v>
      </c>
      <c r="R3404" s="3">
        <f>I3404 + M3404*Inputs!$B$9 - N3404/Inputs!$B$10</f>
        <v>158.77939109773115</v>
      </c>
    </row>
    <row r="3405" spans="1:18" x14ac:dyDescent="0.3">
      <c r="A3405" s="4">
        <v>46164.791666666657</v>
      </c>
      <c r="B3405" s="3">
        <v>111.27249999999999</v>
      </c>
      <c r="C3405" s="3">
        <v>16.84</v>
      </c>
      <c r="D3405" s="3">
        <f t="shared" si="477"/>
        <v>38.007395833333341</v>
      </c>
      <c r="E3405" s="3">
        <f>MAX(B3405 - D3405/Inputs!$B$5, 0)</f>
        <v>68.082277462121198</v>
      </c>
      <c r="F3405" s="3">
        <f>MAX(D3405*Inputs!$B$5 - B3405, 0)</f>
        <v>0</v>
      </c>
      <c r="G3405" s="3">
        <f t="shared" si="478"/>
        <v>16.84</v>
      </c>
      <c r="H3405" t="str">
        <f t="shared" si="479"/>
        <v>Discharge</v>
      </c>
      <c r="I3405" s="3">
        <f t="shared" si="484"/>
        <v>158.77939109773115</v>
      </c>
      <c r="J3405" s="3">
        <f t="shared" si="485"/>
        <v>170</v>
      </c>
      <c r="K3405" s="3">
        <f>MIN(Inputs!$B$2, (Inputs!$B$8 - I3405)/Inputs!$B$9)</f>
        <v>170</v>
      </c>
      <c r="L3405" s="3">
        <f>MAX(MIN(Inputs!$B$2, I3405*Inputs!$B$10, Inputs!$B$8*Inputs!$B$4 - J3405), 0)</f>
        <v>148.94827166799323</v>
      </c>
      <c r="M3405" s="3">
        <f t="shared" si="480"/>
        <v>0</v>
      </c>
      <c r="N3405" s="3">
        <f t="shared" si="481"/>
        <v>148.94827166799323</v>
      </c>
      <c r="O3405" s="3">
        <f>IF(H3405="Reg", MIN(Inputs!$B$2, I3405*Inputs!$B$10, (Inputs!$B$8-I3405)/Inputs!$B$9), 0)</f>
        <v>0</v>
      </c>
      <c r="P3405" s="3">
        <f t="shared" si="482"/>
        <v>16573.846559176774</v>
      </c>
      <c r="Q3405" s="3">
        <f t="shared" si="483"/>
        <v>0</v>
      </c>
      <c r="R3405" s="3">
        <f>I3405 + M3405*Inputs!$B$9 - N3405/Inputs!$B$10</f>
        <v>0</v>
      </c>
    </row>
    <row r="3406" spans="1:18" x14ac:dyDescent="0.3">
      <c r="A3406" s="4">
        <v>46164.833333333343</v>
      </c>
      <c r="B3406" s="3">
        <v>84.844999999999999</v>
      </c>
      <c r="C3406" s="3">
        <v>14.39</v>
      </c>
      <c r="D3406" s="3">
        <f t="shared" si="477"/>
        <v>38.007395833333341</v>
      </c>
      <c r="E3406" s="3">
        <f>MAX(B3406 - D3406/Inputs!$B$5, 0)</f>
        <v>41.654777462121203</v>
      </c>
      <c r="F3406" s="3">
        <f>MAX(D3406*Inputs!$B$5 - B3406, 0)</f>
        <v>0</v>
      </c>
      <c r="G3406" s="3">
        <f t="shared" si="478"/>
        <v>14.39</v>
      </c>
      <c r="H3406" t="str">
        <f t="shared" si="479"/>
        <v>Discharge</v>
      </c>
      <c r="I3406" s="3">
        <f t="shared" si="484"/>
        <v>0</v>
      </c>
      <c r="J3406" s="3">
        <f t="shared" si="485"/>
        <v>318.94827166799325</v>
      </c>
      <c r="K3406" s="3">
        <f>MIN(Inputs!$B$2, (Inputs!$B$8 - I3406)/Inputs!$B$9)</f>
        <v>170</v>
      </c>
      <c r="L3406" s="3">
        <f>MAX(MIN(Inputs!$B$2, I3406*Inputs!$B$10, Inputs!$B$8*Inputs!$B$4 - J3406), 0)</f>
        <v>0</v>
      </c>
      <c r="M3406" s="3">
        <f t="shared" si="480"/>
        <v>0</v>
      </c>
      <c r="N3406" s="3">
        <f t="shared" si="481"/>
        <v>0</v>
      </c>
      <c r="O3406" s="3">
        <f>IF(H3406="Reg", MIN(Inputs!$B$2, I3406*Inputs!$B$10, (Inputs!$B$8-I3406)/Inputs!$B$9), 0)</f>
        <v>0</v>
      </c>
      <c r="P3406" s="3">
        <f t="shared" si="482"/>
        <v>0</v>
      </c>
      <c r="Q3406" s="3">
        <f t="shared" si="483"/>
        <v>0</v>
      </c>
      <c r="R3406" s="3">
        <f>I3406 + M3406*Inputs!$B$9 - N3406/Inputs!$B$10</f>
        <v>0</v>
      </c>
    </row>
    <row r="3407" spans="1:18" x14ac:dyDescent="0.3">
      <c r="A3407" s="4">
        <v>46164.875</v>
      </c>
      <c r="B3407" s="3">
        <v>64.927500000000009</v>
      </c>
      <c r="C3407" s="3">
        <v>0.19</v>
      </c>
      <c r="D3407" s="3">
        <f t="shared" si="477"/>
        <v>38.007395833333341</v>
      </c>
      <c r="E3407" s="3">
        <f>MAX(B3407 - D3407/Inputs!$B$5, 0)</f>
        <v>21.737277462121213</v>
      </c>
      <c r="F3407" s="3">
        <f>MAX(D3407*Inputs!$B$5 - B3407, 0)</f>
        <v>0</v>
      </c>
      <c r="G3407" s="3">
        <f t="shared" si="478"/>
        <v>0.19</v>
      </c>
      <c r="H3407" t="str">
        <f t="shared" si="479"/>
        <v>Discharge</v>
      </c>
      <c r="I3407" s="3">
        <f t="shared" si="484"/>
        <v>0</v>
      </c>
      <c r="J3407" s="3">
        <f t="shared" si="485"/>
        <v>318.94827166799325</v>
      </c>
      <c r="K3407" s="3">
        <f>MIN(Inputs!$B$2, (Inputs!$B$8 - I3407)/Inputs!$B$9)</f>
        <v>170</v>
      </c>
      <c r="L3407" s="3">
        <f>MAX(MIN(Inputs!$B$2, I3407*Inputs!$B$10, Inputs!$B$8*Inputs!$B$4 - J3407), 0)</f>
        <v>0</v>
      </c>
      <c r="M3407" s="3">
        <f t="shared" si="480"/>
        <v>0</v>
      </c>
      <c r="N3407" s="3">
        <f t="shared" si="481"/>
        <v>0</v>
      </c>
      <c r="O3407" s="3">
        <f>IF(H3407="Reg", MIN(Inputs!$B$2, I3407*Inputs!$B$10, (Inputs!$B$8-I3407)/Inputs!$B$9), 0)</f>
        <v>0</v>
      </c>
      <c r="P3407" s="3">
        <f t="shared" si="482"/>
        <v>0</v>
      </c>
      <c r="Q3407" s="3">
        <f t="shared" si="483"/>
        <v>0</v>
      </c>
      <c r="R3407" s="3">
        <f>I3407 + M3407*Inputs!$B$9 - N3407/Inputs!$B$10</f>
        <v>0</v>
      </c>
    </row>
    <row r="3408" spans="1:18" x14ac:dyDescent="0.3">
      <c r="A3408" s="4">
        <v>46164.916666666657</v>
      </c>
      <c r="B3408" s="3">
        <v>45.487499999999997</v>
      </c>
      <c r="C3408" s="3">
        <v>0.09</v>
      </c>
      <c r="D3408" s="3">
        <f t="shared" si="477"/>
        <v>38.007395833333341</v>
      </c>
      <c r="E3408" s="3">
        <f>MAX(B3408 - D3408/Inputs!$B$5, 0)</f>
        <v>2.2972774621212011</v>
      </c>
      <c r="F3408" s="3">
        <f>MAX(D3408*Inputs!$B$5 - B3408, 0)</f>
        <v>0</v>
      </c>
      <c r="G3408" s="3">
        <f t="shared" si="478"/>
        <v>0.09</v>
      </c>
      <c r="H3408" t="str">
        <f t="shared" si="479"/>
        <v>Discharge</v>
      </c>
      <c r="I3408" s="3">
        <f t="shared" si="484"/>
        <v>0</v>
      </c>
      <c r="J3408" s="3">
        <f t="shared" si="485"/>
        <v>318.94827166799325</v>
      </c>
      <c r="K3408" s="3">
        <f>MIN(Inputs!$B$2, (Inputs!$B$8 - I3408)/Inputs!$B$9)</f>
        <v>170</v>
      </c>
      <c r="L3408" s="3">
        <f>MAX(MIN(Inputs!$B$2, I3408*Inputs!$B$10, Inputs!$B$8*Inputs!$B$4 - J3408), 0)</f>
        <v>0</v>
      </c>
      <c r="M3408" s="3">
        <f t="shared" si="480"/>
        <v>0</v>
      </c>
      <c r="N3408" s="3">
        <f t="shared" si="481"/>
        <v>0</v>
      </c>
      <c r="O3408" s="3">
        <f>IF(H3408="Reg", MIN(Inputs!$B$2, I3408*Inputs!$B$10, (Inputs!$B$8-I3408)/Inputs!$B$9), 0)</f>
        <v>0</v>
      </c>
      <c r="P3408" s="3">
        <f t="shared" si="482"/>
        <v>0</v>
      </c>
      <c r="Q3408" s="3">
        <f t="shared" si="483"/>
        <v>0</v>
      </c>
      <c r="R3408" s="3">
        <f>I3408 + M3408*Inputs!$B$9 - N3408/Inputs!$B$10</f>
        <v>0</v>
      </c>
    </row>
    <row r="3409" spans="1:18" x14ac:dyDescent="0.3">
      <c r="A3409" s="4">
        <v>46164.958333333343</v>
      </c>
      <c r="B3409" s="3">
        <v>34.3825</v>
      </c>
      <c r="C3409" s="3">
        <v>0.05</v>
      </c>
      <c r="D3409" s="3">
        <f t="shared" si="477"/>
        <v>38.007395833333341</v>
      </c>
      <c r="E3409" s="3">
        <f>MAX(B3409 - D3409/Inputs!$B$5, 0)</f>
        <v>0</v>
      </c>
      <c r="F3409" s="3">
        <f>MAX(D3409*Inputs!$B$5 - B3409, 0)</f>
        <v>0</v>
      </c>
      <c r="G3409" s="3">
        <f t="shared" si="478"/>
        <v>0.05</v>
      </c>
      <c r="H3409" t="str">
        <f t="shared" si="479"/>
        <v>Reg</v>
      </c>
      <c r="I3409" s="3">
        <f t="shared" si="484"/>
        <v>0</v>
      </c>
      <c r="J3409" s="3">
        <f t="shared" si="485"/>
        <v>318.94827166799325</v>
      </c>
      <c r="K3409" s="3">
        <f>MIN(Inputs!$B$2, (Inputs!$B$8 - I3409)/Inputs!$B$9)</f>
        <v>170</v>
      </c>
      <c r="L3409" s="3">
        <f>MAX(MIN(Inputs!$B$2, I3409*Inputs!$B$10, Inputs!$B$8*Inputs!$B$4 - J3409), 0)</f>
        <v>0</v>
      </c>
      <c r="M3409" s="3">
        <f t="shared" si="480"/>
        <v>0</v>
      </c>
      <c r="N3409" s="3">
        <f t="shared" si="481"/>
        <v>0</v>
      </c>
      <c r="O3409" s="3">
        <f>IF(H3409="Reg", MIN(Inputs!$B$2, I3409*Inputs!$B$10, (Inputs!$B$8-I3409)/Inputs!$B$9), 0)</f>
        <v>0</v>
      </c>
      <c r="P3409" s="3">
        <f t="shared" si="482"/>
        <v>0</v>
      </c>
      <c r="Q3409" s="3">
        <f t="shared" si="483"/>
        <v>0</v>
      </c>
      <c r="R3409" s="3">
        <f>I3409 + M3409*Inputs!$B$9 - N3409/Inputs!$B$10</f>
        <v>0</v>
      </c>
    </row>
    <row r="3410" spans="1:18" x14ac:dyDescent="0.3">
      <c r="A3410" s="4">
        <v>46165</v>
      </c>
      <c r="B3410" s="3">
        <v>31.332499999999996</v>
      </c>
      <c r="C3410" s="3">
        <v>0.06</v>
      </c>
      <c r="D3410" s="3">
        <f t="shared" si="477"/>
        <v>38.131145833333335</v>
      </c>
      <c r="E3410" s="3">
        <f>MAX(B3410 - D3410/Inputs!$B$5, 0)</f>
        <v>0</v>
      </c>
      <c r="F3410" s="3">
        <f>MAX(D3410*Inputs!$B$5 - B3410, 0)</f>
        <v>2.2229083333333364</v>
      </c>
      <c r="G3410" s="3">
        <f t="shared" si="478"/>
        <v>0.06</v>
      </c>
      <c r="H3410" t="str">
        <f t="shared" si="479"/>
        <v>Charge</v>
      </c>
      <c r="I3410" s="3">
        <f t="shared" si="484"/>
        <v>0</v>
      </c>
      <c r="J3410" s="3">
        <f t="shared" si="485"/>
        <v>0</v>
      </c>
      <c r="K3410" s="3">
        <f>MIN(Inputs!$B$2, (Inputs!$B$8 - I3410)/Inputs!$B$9)</f>
        <v>170</v>
      </c>
      <c r="L3410" s="3">
        <f>MAX(MIN(Inputs!$B$2, I3410*Inputs!$B$10, Inputs!$B$8*Inputs!$B$4 - J3410), 0)</f>
        <v>0</v>
      </c>
      <c r="M3410" s="3">
        <f t="shared" si="480"/>
        <v>170</v>
      </c>
      <c r="N3410" s="3">
        <f t="shared" si="481"/>
        <v>0</v>
      </c>
      <c r="O3410" s="3">
        <f>IF(H3410="Reg", MIN(Inputs!$B$2, I3410*Inputs!$B$10, (Inputs!$B$8-I3410)/Inputs!$B$9), 0)</f>
        <v>0</v>
      </c>
      <c r="P3410" s="3">
        <f t="shared" si="482"/>
        <v>-5326.5249999999996</v>
      </c>
      <c r="Q3410" s="3">
        <f t="shared" si="483"/>
        <v>0</v>
      </c>
      <c r="R3410" s="3">
        <f>I3410 + M3410*Inputs!$B$9 - N3410/Inputs!$B$10</f>
        <v>159.4741358339966</v>
      </c>
    </row>
    <row r="3411" spans="1:18" x14ac:dyDescent="0.3">
      <c r="A3411" s="4">
        <v>46165.041666666657</v>
      </c>
      <c r="B3411" s="3">
        <v>29.267500000000002</v>
      </c>
      <c r="C3411" s="3">
        <v>0.06</v>
      </c>
      <c r="D3411" s="3">
        <f t="shared" si="477"/>
        <v>38.131145833333335</v>
      </c>
      <c r="E3411" s="3">
        <f>MAX(B3411 - D3411/Inputs!$B$5, 0)</f>
        <v>0</v>
      </c>
      <c r="F3411" s="3">
        <f>MAX(D3411*Inputs!$B$5 - B3411, 0)</f>
        <v>4.2879083333333305</v>
      </c>
      <c r="G3411" s="3">
        <f t="shared" si="478"/>
        <v>0.06</v>
      </c>
      <c r="H3411" t="str">
        <f t="shared" si="479"/>
        <v>Charge</v>
      </c>
      <c r="I3411" s="3">
        <f t="shared" si="484"/>
        <v>159.4741358339966</v>
      </c>
      <c r="J3411" s="3">
        <f t="shared" si="485"/>
        <v>0</v>
      </c>
      <c r="K3411" s="3">
        <f>MIN(Inputs!$B$2, (Inputs!$B$8 - I3411)/Inputs!$B$9)</f>
        <v>170</v>
      </c>
      <c r="L3411" s="3">
        <f>MAX(MIN(Inputs!$B$2, I3411*Inputs!$B$10, Inputs!$B$8*Inputs!$B$4 - J3411), 0)</f>
        <v>149.6</v>
      </c>
      <c r="M3411" s="3">
        <f t="shared" si="480"/>
        <v>170</v>
      </c>
      <c r="N3411" s="3">
        <f t="shared" si="481"/>
        <v>0</v>
      </c>
      <c r="O3411" s="3">
        <f>IF(H3411="Reg", MIN(Inputs!$B$2, I3411*Inputs!$B$10, (Inputs!$B$8-I3411)/Inputs!$B$9), 0)</f>
        <v>0</v>
      </c>
      <c r="P3411" s="3">
        <f t="shared" si="482"/>
        <v>-4975.4750000000004</v>
      </c>
      <c r="Q3411" s="3">
        <f t="shared" si="483"/>
        <v>0</v>
      </c>
      <c r="R3411" s="3">
        <f>I3411 + M3411*Inputs!$B$9 - N3411/Inputs!$B$10</f>
        <v>318.9482716679932</v>
      </c>
    </row>
    <row r="3412" spans="1:18" x14ac:dyDescent="0.3">
      <c r="A3412" s="4">
        <v>46165.083333333343</v>
      </c>
      <c r="B3412" s="3">
        <v>35.532499999999999</v>
      </c>
      <c r="C3412" s="3">
        <v>0.05</v>
      </c>
      <c r="D3412" s="3">
        <f t="shared" si="477"/>
        <v>38.131145833333335</v>
      </c>
      <c r="E3412" s="3">
        <f>MAX(B3412 - D3412/Inputs!$B$5, 0)</f>
        <v>0</v>
      </c>
      <c r="F3412" s="3">
        <f>MAX(D3412*Inputs!$B$5 - B3412, 0)</f>
        <v>0</v>
      </c>
      <c r="G3412" s="3">
        <f t="shared" si="478"/>
        <v>0.05</v>
      </c>
      <c r="H3412" t="str">
        <f t="shared" si="479"/>
        <v>Reg</v>
      </c>
      <c r="I3412" s="3">
        <f t="shared" si="484"/>
        <v>318.9482716679932</v>
      </c>
      <c r="J3412" s="3">
        <f t="shared" si="485"/>
        <v>0</v>
      </c>
      <c r="K3412" s="3">
        <f>MIN(Inputs!$B$2, (Inputs!$B$8 - I3412)/Inputs!$B$9)</f>
        <v>22.44121780453775</v>
      </c>
      <c r="L3412" s="3">
        <f>MAX(MIN(Inputs!$B$2, I3412*Inputs!$B$10, Inputs!$B$8*Inputs!$B$4 - J3412), 0)</f>
        <v>170</v>
      </c>
      <c r="M3412" s="3">
        <f t="shared" si="480"/>
        <v>0</v>
      </c>
      <c r="N3412" s="3">
        <f t="shared" si="481"/>
        <v>0</v>
      </c>
      <c r="O3412" s="3">
        <f>IF(H3412="Reg", MIN(Inputs!$B$2, I3412*Inputs!$B$10, (Inputs!$B$8-I3412)/Inputs!$B$9), 0)</f>
        <v>22.44121780453775</v>
      </c>
      <c r="P3412" s="3">
        <f t="shared" si="482"/>
        <v>0</v>
      </c>
      <c r="Q3412" s="3">
        <f t="shared" si="483"/>
        <v>1.1220608902268876</v>
      </c>
      <c r="R3412" s="3">
        <f>I3412 + M3412*Inputs!$B$9 - N3412/Inputs!$B$10</f>
        <v>318.9482716679932</v>
      </c>
    </row>
    <row r="3413" spans="1:18" x14ac:dyDescent="0.3">
      <c r="A3413" s="4">
        <v>46165.125</v>
      </c>
      <c r="B3413" s="3">
        <v>28.854999999999997</v>
      </c>
      <c r="C3413" s="3">
        <v>0.06</v>
      </c>
      <c r="D3413" s="3">
        <f t="shared" si="477"/>
        <v>38.131145833333335</v>
      </c>
      <c r="E3413" s="3">
        <f>MAX(B3413 - D3413/Inputs!$B$5, 0)</f>
        <v>0</v>
      </c>
      <c r="F3413" s="3">
        <f>MAX(D3413*Inputs!$B$5 - B3413, 0)</f>
        <v>4.7004083333333355</v>
      </c>
      <c r="G3413" s="3">
        <f t="shared" si="478"/>
        <v>0.06</v>
      </c>
      <c r="H3413" t="str">
        <f t="shared" si="479"/>
        <v>Charge</v>
      </c>
      <c r="I3413" s="3">
        <f t="shared" si="484"/>
        <v>318.9482716679932</v>
      </c>
      <c r="J3413" s="3">
        <f t="shared" si="485"/>
        <v>0</v>
      </c>
      <c r="K3413" s="3">
        <f>MIN(Inputs!$B$2, (Inputs!$B$8 - I3413)/Inputs!$B$9)</f>
        <v>22.44121780453775</v>
      </c>
      <c r="L3413" s="3">
        <f>MAX(MIN(Inputs!$B$2, I3413*Inputs!$B$10, Inputs!$B$8*Inputs!$B$4 - J3413), 0)</f>
        <v>170</v>
      </c>
      <c r="M3413" s="3">
        <f t="shared" si="480"/>
        <v>22.44121780453775</v>
      </c>
      <c r="N3413" s="3">
        <f t="shared" si="481"/>
        <v>0</v>
      </c>
      <c r="O3413" s="3">
        <f>IF(H3413="Reg", MIN(Inputs!$B$2, I3413*Inputs!$B$10, (Inputs!$B$8-I3413)/Inputs!$B$9), 0)</f>
        <v>0</v>
      </c>
      <c r="P3413" s="3">
        <f t="shared" si="482"/>
        <v>-647.5413397499367</v>
      </c>
      <c r="Q3413" s="3">
        <f t="shared" si="483"/>
        <v>0</v>
      </c>
      <c r="R3413" s="3">
        <f>I3413 + M3413*Inputs!$B$9 - N3413/Inputs!$B$10</f>
        <v>340</v>
      </c>
    </row>
    <row r="3414" spans="1:18" x14ac:dyDescent="0.3">
      <c r="A3414" s="4">
        <v>46165.166666666657</v>
      </c>
      <c r="B3414" s="3">
        <v>25.7425</v>
      </c>
      <c r="C3414" s="3">
        <v>0.04</v>
      </c>
      <c r="D3414" s="3">
        <f t="shared" si="477"/>
        <v>38.131145833333335</v>
      </c>
      <c r="E3414" s="3">
        <f>MAX(B3414 - D3414/Inputs!$B$5, 0)</f>
        <v>0</v>
      </c>
      <c r="F3414" s="3">
        <f>MAX(D3414*Inputs!$B$5 - B3414, 0)</f>
        <v>7.8129083333333327</v>
      </c>
      <c r="G3414" s="3">
        <f t="shared" si="478"/>
        <v>0.04</v>
      </c>
      <c r="H3414" t="str">
        <f t="shared" si="479"/>
        <v>Charge</v>
      </c>
      <c r="I3414" s="3">
        <f t="shared" si="484"/>
        <v>340</v>
      </c>
      <c r="J3414" s="3">
        <f t="shared" si="485"/>
        <v>0</v>
      </c>
      <c r="K3414" s="3">
        <f>MIN(Inputs!$B$2, (Inputs!$B$8 - I3414)/Inputs!$B$9)</f>
        <v>0</v>
      </c>
      <c r="L3414" s="3">
        <f>MAX(MIN(Inputs!$B$2, I3414*Inputs!$B$10, Inputs!$B$8*Inputs!$B$4 - J3414), 0)</f>
        <v>170</v>
      </c>
      <c r="M3414" s="3">
        <f t="shared" si="480"/>
        <v>0</v>
      </c>
      <c r="N3414" s="3">
        <f t="shared" si="481"/>
        <v>0</v>
      </c>
      <c r="O3414" s="3">
        <f>IF(H3414="Reg", MIN(Inputs!$B$2, I3414*Inputs!$B$10, (Inputs!$B$8-I3414)/Inputs!$B$9), 0)</f>
        <v>0</v>
      </c>
      <c r="P3414" s="3">
        <f t="shared" si="482"/>
        <v>0</v>
      </c>
      <c r="Q3414" s="3">
        <f t="shared" si="483"/>
        <v>0</v>
      </c>
      <c r="R3414" s="3">
        <f>I3414 + M3414*Inputs!$B$9 - N3414/Inputs!$B$10</f>
        <v>340</v>
      </c>
    </row>
    <row r="3415" spans="1:18" x14ac:dyDescent="0.3">
      <c r="A3415" s="4">
        <v>46165.208333333343</v>
      </c>
      <c r="B3415" s="3">
        <v>28.232499999999998</v>
      </c>
      <c r="C3415" s="3">
        <v>7.0000000000000007E-2</v>
      </c>
      <c r="D3415" s="3">
        <f t="shared" si="477"/>
        <v>38.131145833333335</v>
      </c>
      <c r="E3415" s="3">
        <f>MAX(B3415 - D3415/Inputs!$B$5, 0)</f>
        <v>0</v>
      </c>
      <c r="F3415" s="3">
        <f>MAX(D3415*Inputs!$B$5 - B3415, 0)</f>
        <v>5.3229083333333342</v>
      </c>
      <c r="G3415" s="3">
        <f t="shared" si="478"/>
        <v>7.0000000000000007E-2</v>
      </c>
      <c r="H3415" t="str">
        <f t="shared" si="479"/>
        <v>Charge</v>
      </c>
      <c r="I3415" s="3">
        <f t="shared" si="484"/>
        <v>340</v>
      </c>
      <c r="J3415" s="3">
        <f t="shared" si="485"/>
        <v>0</v>
      </c>
      <c r="K3415" s="3">
        <f>MIN(Inputs!$B$2, (Inputs!$B$8 - I3415)/Inputs!$B$9)</f>
        <v>0</v>
      </c>
      <c r="L3415" s="3">
        <f>MAX(MIN(Inputs!$B$2, I3415*Inputs!$B$10, Inputs!$B$8*Inputs!$B$4 - J3415), 0)</f>
        <v>170</v>
      </c>
      <c r="M3415" s="3">
        <f t="shared" si="480"/>
        <v>0</v>
      </c>
      <c r="N3415" s="3">
        <f t="shared" si="481"/>
        <v>0</v>
      </c>
      <c r="O3415" s="3">
        <f>IF(H3415="Reg", MIN(Inputs!$B$2, I3415*Inputs!$B$10, (Inputs!$B$8-I3415)/Inputs!$B$9), 0)</f>
        <v>0</v>
      </c>
      <c r="P3415" s="3">
        <f t="shared" si="482"/>
        <v>0</v>
      </c>
      <c r="Q3415" s="3">
        <f t="shared" si="483"/>
        <v>0</v>
      </c>
      <c r="R3415" s="3">
        <f>I3415 + M3415*Inputs!$B$9 - N3415/Inputs!$B$10</f>
        <v>340</v>
      </c>
    </row>
    <row r="3416" spans="1:18" x14ac:dyDescent="0.3">
      <c r="A3416" s="4">
        <v>46165.25</v>
      </c>
      <c r="B3416" s="3">
        <v>28.122499999999999</v>
      </c>
      <c r="C3416" s="3">
        <v>1.5</v>
      </c>
      <c r="D3416" s="3">
        <f t="shared" si="477"/>
        <v>38.131145833333335</v>
      </c>
      <c r="E3416" s="3">
        <f>MAX(B3416 - D3416/Inputs!$B$5, 0)</f>
        <v>0</v>
      </c>
      <c r="F3416" s="3">
        <f>MAX(D3416*Inputs!$B$5 - B3416, 0)</f>
        <v>5.4329083333333337</v>
      </c>
      <c r="G3416" s="3">
        <f t="shared" si="478"/>
        <v>1.5</v>
      </c>
      <c r="H3416" t="str">
        <f t="shared" si="479"/>
        <v>Charge</v>
      </c>
      <c r="I3416" s="3">
        <f t="shared" si="484"/>
        <v>340</v>
      </c>
      <c r="J3416" s="3">
        <f t="shared" si="485"/>
        <v>0</v>
      </c>
      <c r="K3416" s="3">
        <f>MIN(Inputs!$B$2, (Inputs!$B$8 - I3416)/Inputs!$B$9)</f>
        <v>0</v>
      </c>
      <c r="L3416" s="3">
        <f>MAX(MIN(Inputs!$B$2, I3416*Inputs!$B$10, Inputs!$B$8*Inputs!$B$4 - J3416), 0)</f>
        <v>170</v>
      </c>
      <c r="M3416" s="3">
        <f t="shared" si="480"/>
        <v>0</v>
      </c>
      <c r="N3416" s="3">
        <f t="shared" si="481"/>
        <v>0</v>
      </c>
      <c r="O3416" s="3">
        <f>IF(H3416="Reg", MIN(Inputs!$B$2, I3416*Inputs!$B$10, (Inputs!$B$8-I3416)/Inputs!$B$9), 0)</f>
        <v>0</v>
      </c>
      <c r="P3416" s="3">
        <f t="shared" si="482"/>
        <v>0</v>
      </c>
      <c r="Q3416" s="3">
        <f t="shared" si="483"/>
        <v>0</v>
      </c>
      <c r="R3416" s="3">
        <f>I3416 + M3416*Inputs!$B$9 - N3416/Inputs!$B$10</f>
        <v>340</v>
      </c>
    </row>
    <row r="3417" spans="1:18" x14ac:dyDescent="0.3">
      <c r="A3417" s="4">
        <v>46165.291666666657</v>
      </c>
      <c r="B3417" s="3">
        <v>29.9925</v>
      </c>
      <c r="C3417" s="3">
        <v>2.82</v>
      </c>
      <c r="D3417" s="3">
        <f t="shared" si="477"/>
        <v>38.131145833333335</v>
      </c>
      <c r="E3417" s="3">
        <f>MAX(B3417 - D3417/Inputs!$B$5, 0)</f>
        <v>0</v>
      </c>
      <c r="F3417" s="3">
        <f>MAX(D3417*Inputs!$B$5 - B3417, 0)</f>
        <v>3.5629083333333327</v>
      </c>
      <c r="G3417" s="3">
        <f t="shared" si="478"/>
        <v>2.82</v>
      </c>
      <c r="H3417" t="str">
        <f t="shared" si="479"/>
        <v>Charge</v>
      </c>
      <c r="I3417" s="3">
        <f t="shared" si="484"/>
        <v>340</v>
      </c>
      <c r="J3417" s="3">
        <f t="shared" si="485"/>
        <v>0</v>
      </c>
      <c r="K3417" s="3">
        <f>MIN(Inputs!$B$2, (Inputs!$B$8 - I3417)/Inputs!$B$9)</f>
        <v>0</v>
      </c>
      <c r="L3417" s="3">
        <f>MAX(MIN(Inputs!$B$2, I3417*Inputs!$B$10, Inputs!$B$8*Inputs!$B$4 - J3417), 0)</f>
        <v>170</v>
      </c>
      <c r="M3417" s="3">
        <f t="shared" si="480"/>
        <v>0</v>
      </c>
      <c r="N3417" s="3">
        <f t="shared" si="481"/>
        <v>0</v>
      </c>
      <c r="O3417" s="3">
        <f>IF(H3417="Reg", MIN(Inputs!$B$2, I3417*Inputs!$B$10, (Inputs!$B$8-I3417)/Inputs!$B$9), 0)</f>
        <v>0</v>
      </c>
      <c r="P3417" s="3">
        <f t="shared" si="482"/>
        <v>0</v>
      </c>
      <c r="Q3417" s="3">
        <f t="shared" si="483"/>
        <v>0</v>
      </c>
      <c r="R3417" s="3">
        <f>I3417 + M3417*Inputs!$B$9 - N3417/Inputs!$B$10</f>
        <v>340</v>
      </c>
    </row>
    <row r="3418" spans="1:18" x14ac:dyDescent="0.3">
      <c r="A3418" s="4">
        <v>46165.333333333343</v>
      </c>
      <c r="B3418" s="3">
        <v>24.487499999999997</v>
      </c>
      <c r="C3418" s="3">
        <v>1.17</v>
      </c>
      <c r="D3418" s="3">
        <f t="shared" si="477"/>
        <v>38.131145833333335</v>
      </c>
      <c r="E3418" s="3">
        <f>MAX(B3418 - D3418/Inputs!$B$5, 0)</f>
        <v>0</v>
      </c>
      <c r="F3418" s="3">
        <f>MAX(D3418*Inputs!$B$5 - B3418, 0)</f>
        <v>9.0679083333333352</v>
      </c>
      <c r="G3418" s="3">
        <f t="shared" si="478"/>
        <v>1.17</v>
      </c>
      <c r="H3418" t="str">
        <f t="shared" si="479"/>
        <v>Charge</v>
      </c>
      <c r="I3418" s="3">
        <f t="shared" si="484"/>
        <v>340</v>
      </c>
      <c r="J3418" s="3">
        <f t="shared" si="485"/>
        <v>0</v>
      </c>
      <c r="K3418" s="3">
        <f>MIN(Inputs!$B$2, (Inputs!$B$8 - I3418)/Inputs!$B$9)</f>
        <v>0</v>
      </c>
      <c r="L3418" s="3">
        <f>MAX(MIN(Inputs!$B$2, I3418*Inputs!$B$10, Inputs!$B$8*Inputs!$B$4 - J3418), 0)</f>
        <v>170</v>
      </c>
      <c r="M3418" s="3">
        <f t="shared" si="480"/>
        <v>0</v>
      </c>
      <c r="N3418" s="3">
        <f t="shared" si="481"/>
        <v>0</v>
      </c>
      <c r="O3418" s="3">
        <f>IF(H3418="Reg", MIN(Inputs!$B$2, I3418*Inputs!$B$10, (Inputs!$B$8-I3418)/Inputs!$B$9), 0)</f>
        <v>0</v>
      </c>
      <c r="P3418" s="3">
        <f t="shared" si="482"/>
        <v>0</v>
      </c>
      <c r="Q3418" s="3">
        <f t="shared" si="483"/>
        <v>0</v>
      </c>
      <c r="R3418" s="3">
        <f>I3418 + M3418*Inputs!$B$9 - N3418/Inputs!$B$10</f>
        <v>340</v>
      </c>
    </row>
    <row r="3419" spans="1:18" x14ac:dyDescent="0.3">
      <c r="A3419" s="4">
        <v>46165.375</v>
      </c>
      <c r="B3419" s="3">
        <v>21.397500000000001</v>
      </c>
      <c r="C3419" s="3">
        <v>1.1000000000000001</v>
      </c>
      <c r="D3419" s="3">
        <f t="shared" si="477"/>
        <v>38.131145833333335</v>
      </c>
      <c r="E3419" s="3">
        <f>MAX(B3419 - D3419/Inputs!$B$5, 0)</f>
        <v>0</v>
      </c>
      <c r="F3419" s="3">
        <f>MAX(D3419*Inputs!$B$5 - B3419, 0)</f>
        <v>12.157908333333332</v>
      </c>
      <c r="G3419" s="3">
        <f t="shared" si="478"/>
        <v>1.1000000000000001</v>
      </c>
      <c r="H3419" t="str">
        <f t="shared" si="479"/>
        <v>Charge</v>
      </c>
      <c r="I3419" s="3">
        <f t="shared" si="484"/>
        <v>340</v>
      </c>
      <c r="J3419" s="3">
        <f t="shared" si="485"/>
        <v>0</v>
      </c>
      <c r="K3419" s="3">
        <f>MIN(Inputs!$B$2, (Inputs!$B$8 - I3419)/Inputs!$B$9)</f>
        <v>0</v>
      </c>
      <c r="L3419" s="3">
        <f>MAX(MIN(Inputs!$B$2, I3419*Inputs!$B$10, Inputs!$B$8*Inputs!$B$4 - J3419), 0)</f>
        <v>170</v>
      </c>
      <c r="M3419" s="3">
        <f t="shared" si="480"/>
        <v>0</v>
      </c>
      <c r="N3419" s="3">
        <f t="shared" si="481"/>
        <v>0</v>
      </c>
      <c r="O3419" s="3">
        <f>IF(H3419="Reg", MIN(Inputs!$B$2, I3419*Inputs!$B$10, (Inputs!$B$8-I3419)/Inputs!$B$9), 0)</f>
        <v>0</v>
      </c>
      <c r="P3419" s="3">
        <f t="shared" si="482"/>
        <v>0</v>
      </c>
      <c r="Q3419" s="3">
        <f t="shared" si="483"/>
        <v>0</v>
      </c>
      <c r="R3419" s="3">
        <f>I3419 + M3419*Inputs!$B$9 - N3419/Inputs!$B$10</f>
        <v>340</v>
      </c>
    </row>
    <row r="3420" spans="1:18" x14ac:dyDescent="0.3">
      <c r="A3420" s="4">
        <v>46165.416666666657</v>
      </c>
      <c r="B3420" s="3">
        <v>23.380000000000003</v>
      </c>
      <c r="C3420" s="3">
        <v>1</v>
      </c>
      <c r="D3420" s="3">
        <f t="shared" si="477"/>
        <v>38.131145833333335</v>
      </c>
      <c r="E3420" s="3">
        <f>MAX(B3420 - D3420/Inputs!$B$5, 0)</f>
        <v>0</v>
      </c>
      <c r="F3420" s="3">
        <f>MAX(D3420*Inputs!$B$5 - B3420, 0)</f>
        <v>10.17540833333333</v>
      </c>
      <c r="G3420" s="3">
        <f t="shared" si="478"/>
        <v>1</v>
      </c>
      <c r="H3420" t="str">
        <f t="shared" si="479"/>
        <v>Charge</v>
      </c>
      <c r="I3420" s="3">
        <f t="shared" si="484"/>
        <v>340</v>
      </c>
      <c r="J3420" s="3">
        <f t="shared" si="485"/>
        <v>0</v>
      </c>
      <c r="K3420" s="3">
        <f>MIN(Inputs!$B$2, (Inputs!$B$8 - I3420)/Inputs!$B$9)</f>
        <v>0</v>
      </c>
      <c r="L3420" s="3">
        <f>MAX(MIN(Inputs!$B$2, I3420*Inputs!$B$10, Inputs!$B$8*Inputs!$B$4 - J3420), 0)</f>
        <v>170</v>
      </c>
      <c r="M3420" s="3">
        <f t="shared" si="480"/>
        <v>0</v>
      </c>
      <c r="N3420" s="3">
        <f t="shared" si="481"/>
        <v>0</v>
      </c>
      <c r="O3420" s="3">
        <f>IF(H3420="Reg", MIN(Inputs!$B$2, I3420*Inputs!$B$10, (Inputs!$B$8-I3420)/Inputs!$B$9), 0)</f>
        <v>0</v>
      </c>
      <c r="P3420" s="3">
        <f t="shared" si="482"/>
        <v>0</v>
      </c>
      <c r="Q3420" s="3">
        <f t="shared" si="483"/>
        <v>0</v>
      </c>
      <c r="R3420" s="3">
        <f>I3420 + M3420*Inputs!$B$9 - N3420/Inputs!$B$10</f>
        <v>340</v>
      </c>
    </row>
    <row r="3421" spans="1:18" x14ac:dyDescent="0.3">
      <c r="A3421" s="4">
        <v>46165.458333333343</v>
      </c>
      <c r="B3421" s="3">
        <v>26.102500000000003</v>
      </c>
      <c r="C3421" s="3">
        <v>1</v>
      </c>
      <c r="D3421" s="3">
        <f t="shared" si="477"/>
        <v>38.131145833333335</v>
      </c>
      <c r="E3421" s="3">
        <f>MAX(B3421 - D3421/Inputs!$B$5, 0)</f>
        <v>0</v>
      </c>
      <c r="F3421" s="3">
        <f>MAX(D3421*Inputs!$B$5 - B3421, 0)</f>
        <v>7.4529083333333297</v>
      </c>
      <c r="G3421" s="3">
        <f t="shared" si="478"/>
        <v>1</v>
      </c>
      <c r="H3421" t="str">
        <f t="shared" si="479"/>
        <v>Charge</v>
      </c>
      <c r="I3421" s="3">
        <f t="shared" si="484"/>
        <v>340</v>
      </c>
      <c r="J3421" s="3">
        <f t="shared" si="485"/>
        <v>0</v>
      </c>
      <c r="K3421" s="3">
        <f>MIN(Inputs!$B$2, (Inputs!$B$8 - I3421)/Inputs!$B$9)</f>
        <v>0</v>
      </c>
      <c r="L3421" s="3">
        <f>MAX(MIN(Inputs!$B$2, I3421*Inputs!$B$10, Inputs!$B$8*Inputs!$B$4 - J3421), 0)</f>
        <v>170</v>
      </c>
      <c r="M3421" s="3">
        <f t="shared" si="480"/>
        <v>0</v>
      </c>
      <c r="N3421" s="3">
        <f t="shared" si="481"/>
        <v>0</v>
      </c>
      <c r="O3421" s="3">
        <f>IF(H3421="Reg", MIN(Inputs!$B$2, I3421*Inputs!$B$10, (Inputs!$B$8-I3421)/Inputs!$B$9), 0)</f>
        <v>0</v>
      </c>
      <c r="P3421" s="3">
        <f t="shared" si="482"/>
        <v>0</v>
      </c>
      <c r="Q3421" s="3">
        <f t="shared" si="483"/>
        <v>0</v>
      </c>
      <c r="R3421" s="3">
        <f>I3421 + M3421*Inputs!$B$9 - N3421/Inputs!$B$10</f>
        <v>340</v>
      </c>
    </row>
    <row r="3422" spans="1:18" x14ac:dyDescent="0.3">
      <c r="A3422" s="4">
        <v>46165.5</v>
      </c>
      <c r="B3422" s="3">
        <v>36.284999999999997</v>
      </c>
      <c r="C3422" s="3">
        <v>1</v>
      </c>
      <c r="D3422" s="3">
        <f t="shared" si="477"/>
        <v>38.131145833333335</v>
      </c>
      <c r="E3422" s="3">
        <f>MAX(B3422 - D3422/Inputs!$B$5, 0)</f>
        <v>0</v>
      </c>
      <c r="F3422" s="3">
        <f>MAX(D3422*Inputs!$B$5 - B3422, 0)</f>
        <v>0</v>
      </c>
      <c r="G3422" s="3">
        <f t="shared" si="478"/>
        <v>1</v>
      </c>
      <c r="H3422" t="str">
        <f t="shared" si="479"/>
        <v>Reg</v>
      </c>
      <c r="I3422" s="3">
        <f t="shared" si="484"/>
        <v>340</v>
      </c>
      <c r="J3422" s="3">
        <f t="shared" si="485"/>
        <v>0</v>
      </c>
      <c r="K3422" s="3">
        <f>MIN(Inputs!$B$2, (Inputs!$B$8 - I3422)/Inputs!$B$9)</f>
        <v>0</v>
      </c>
      <c r="L3422" s="3">
        <f>MAX(MIN(Inputs!$B$2, I3422*Inputs!$B$10, Inputs!$B$8*Inputs!$B$4 - J3422), 0)</f>
        <v>170</v>
      </c>
      <c r="M3422" s="3">
        <f t="shared" si="480"/>
        <v>0</v>
      </c>
      <c r="N3422" s="3">
        <f t="shared" si="481"/>
        <v>0</v>
      </c>
      <c r="O3422" s="3">
        <f>IF(H3422="Reg", MIN(Inputs!$B$2, I3422*Inputs!$B$10, (Inputs!$B$8-I3422)/Inputs!$B$9), 0)</f>
        <v>0</v>
      </c>
      <c r="P3422" s="3">
        <f t="shared" si="482"/>
        <v>0</v>
      </c>
      <c r="Q3422" s="3">
        <f t="shared" si="483"/>
        <v>0</v>
      </c>
      <c r="R3422" s="3">
        <f>I3422 + M3422*Inputs!$B$9 - N3422/Inputs!$B$10</f>
        <v>340</v>
      </c>
    </row>
    <row r="3423" spans="1:18" x14ac:dyDescent="0.3">
      <c r="A3423" s="4">
        <v>46165.541666666657</v>
      </c>
      <c r="B3423" s="3">
        <v>44.585000000000001</v>
      </c>
      <c r="C3423" s="3">
        <v>1.88</v>
      </c>
      <c r="D3423" s="3">
        <f t="shared" si="477"/>
        <v>38.131145833333335</v>
      </c>
      <c r="E3423" s="3">
        <f>MAX(B3423 - D3423/Inputs!$B$5, 0)</f>
        <v>1.2541524621212119</v>
      </c>
      <c r="F3423" s="3">
        <f>MAX(D3423*Inputs!$B$5 - B3423, 0)</f>
        <v>0</v>
      </c>
      <c r="G3423" s="3">
        <f t="shared" si="478"/>
        <v>1.88</v>
      </c>
      <c r="H3423" t="str">
        <f t="shared" si="479"/>
        <v>Reg</v>
      </c>
      <c r="I3423" s="3">
        <f t="shared" si="484"/>
        <v>340</v>
      </c>
      <c r="J3423" s="3">
        <f t="shared" si="485"/>
        <v>0</v>
      </c>
      <c r="K3423" s="3">
        <f>MIN(Inputs!$B$2, (Inputs!$B$8 - I3423)/Inputs!$B$9)</f>
        <v>0</v>
      </c>
      <c r="L3423" s="3">
        <f>MAX(MIN(Inputs!$B$2, I3423*Inputs!$B$10, Inputs!$B$8*Inputs!$B$4 - J3423), 0)</f>
        <v>170</v>
      </c>
      <c r="M3423" s="3">
        <f t="shared" si="480"/>
        <v>0</v>
      </c>
      <c r="N3423" s="3">
        <f t="shared" si="481"/>
        <v>0</v>
      </c>
      <c r="O3423" s="3">
        <f>IF(H3423="Reg", MIN(Inputs!$B$2, I3423*Inputs!$B$10, (Inputs!$B$8-I3423)/Inputs!$B$9), 0)</f>
        <v>0</v>
      </c>
      <c r="P3423" s="3">
        <f t="shared" si="482"/>
        <v>0</v>
      </c>
      <c r="Q3423" s="3">
        <f t="shared" si="483"/>
        <v>0</v>
      </c>
      <c r="R3423" s="3">
        <f>I3423 + M3423*Inputs!$B$9 - N3423/Inputs!$B$10</f>
        <v>340</v>
      </c>
    </row>
    <row r="3424" spans="1:18" x14ac:dyDescent="0.3">
      <c r="A3424" s="4">
        <v>46165.583333333343</v>
      </c>
      <c r="B3424" s="3">
        <v>30.072500000000002</v>
      </c>
      <c r="C3424" s="3">
        <v>2.04</v>
      </c>
      <c r="D3424" s="3">
        <f t="shared" si="477"/>
        <v>38.131145833333335</v>
      </c>
      <c r="E3424" s="3">
        <f>MAX(B3424 - D3424/Inputs!$B$5, 0)</f>
        <v>0</v>
      </c>
      <c r="F3424" s="3">
        <f>MAX(D3424*Inputs!$B$5 - B3424, 0)</f>
        <v>3.4829083333333308</v>
      </c>
      <c r="G3424" s="3">
        <f t="shared" si="478"/>
        <v>2.04</v>
      </c>
      <c r="H3424" t="str">
        <f t="shared" si="479"/>
        <v>Charge</v>
      </c>
      <c r="I3424" s="3">
        <f t="shared" si="484"/>
        <v>340</v>
      </c>
      <c r="J3424" s="3">
        <f t="shared" si="485"/>
        <v>0</v>
      </c>
      <c r="K3424" s="3">
        <f>MIN(Inputs!$B$2, (Inputs!$B$8 - I3424)/Inputs!$B$9)</f>
        <v>0</v>
      </c>
      <c r="L3424" s="3">
        <f>MAX(MIN(Inputs!$B$2, I3424*Inputs!$B$10, Inputs!$B$8*Inputs!$B$4 - J3424), 0)</f>
        <v>170</v>
      </c>
      <c r="M3424" s="3">
        <f t="shared" si="480"/>
        <v>0</v>
      </c>
      <c r="N3424" s="3">
        <f t="shared" si="481"/>
        <v>0</v>
      </c>
      <c r="O3424" s="3">
        <f>IF(H3424="Reg", MIN(Inputs!$B$2, I3424*Inputs!$B$10, (Inputs!$B$8-I3424)/Inputs!$B$9), 0)</f>
        <v>0</v>
      </c>
      <c r="P3424" s="3">
        <f t="shared" si="482"/>
        <v>0</v>
      </c>
      <c r="Q3424" s="3">
        <f t="shared" si="483"/>
        <v>0</v>
      </c>
      <c r="R3424" s="3">
        <f>I3424 + M3424*Inputs!$B$9 - N3424/Inputs!$B$10</f>
        <v>340</v>
      </c>
    </row>
    <row r="3425" spans="1:18" x14ac:dyDescent="0.3">
      <c r="A3425" s="4">
        <v>46165.625</v>
      </c>
      <c r="B3425" s="3">
        <v>24.524999999999999</v>
      </c>
      <c r="C3425" s="3">
        <v>2.25</v>
      </c>
      <c r="D3425" s="3">
        <f t="shared" si="477"/>
        <v>38.131145833333335</v>
      </c>
      <c r="E3425" s="3">
        <f>MAX(B3425 - D3425/Inputs!$B$5, 0)</f>
        <v>0</v>
      </c>
      <c r="F3425" s="3">
        <f>MAX(D3425*Inputs!$B$5 - B3425, 0)</f>
        <v>9.0304083333333338</v>
      </c>
      <c r="G3425" s="3">
        <f t="shared" si="478"/>
        <v>2.25</v>
      </c>
      <c r="H3425" t="str">
        <f t="shared" si="479"/>
        <v>Charge</v>
      </c>
      <c r="I3425" s="3">
        <f t="shared" si="484"/>
        <v>340</v>
      </c>
      <c r="J3425" s="3">
        <f t="shared" si="485"/>
        <v>0</v>
      </c>
      <c r="K3425" s="3">
        <f>MIN(Inputs!$B$2, (Inputs!$B$8 - I3425)/Inputs!$B$9)</f>
        <v>0</v>
      </c>
      <c r="L3425" s="3">
        <f>MAX(MIN(Inputs!$B$2, I3425*Inputs!$B$10, Inputs!$B$8*Inputs!$B$4 - J3425), 0)</f>
        <v>170</v>
      </c>
      <c r="M3425" s="3">
        <f t="shared" si="480"/>
        <v>0</v>
      </c>
      <c r="N3425" s="3">
        <f t="shared" si="481"/>
        <v>0</v>
      </c>
      <c r="O3425" s="3">
        <f>IF(H3425="Reg", MIN(Inputs!$B$2, I3425*Inputs!$B$10, (Inputs!$B$8-I3425)/Inputs!$B$9), 0)</f>
        <v>0</v>
      </c>
      <c r="P3425" s="3">
        <f t="shared" si="482"/>
        <v>0</v>
      </c>
      <c r="Q3425" s="3">
        <f t="shared" si="483"/>
        <v>0</v>
      </c>
      <c r="R3425" s="3">
        <f>I3425 + M3425*Inputs!$B$9 - N3425/Inputs!$B$10</f>
        <v>340</v>
      </c>
    </row>
    <row r="3426" spans="1:18" x14ac:dyDescent="0.3">
      <c r="A3426" s="4">
        <v>46165.666666666657</v>
      </c>
      <c r="B3426" s="3">
        <v>25.237500000000001</v>
      </c>
      <c r="C3426" s="3">
        <v>2.5</v>
      </c>
      <c r="D3426" s="3">
        <f t="shared" si="477"/>
        <v>38.131145833333335</v>
      </c>
      <c r="E3426" s="3">
        <f>MAX(B3426 - D3426/Inputs!$B$5, 0)</f>
        <v>0</v>
      </c>
      <c r="F3426" s="3">
        <f>MAX(D3426*Inputs!$B$5 - B3426, 0)</f>
        <v>8.3179083333333317</v>
      </c>
      <c r="G3426" s="3">
        <f t="shared" si="478"/>
        <v>2.5</v>
      </c>
      <c r="H3426" t="str">
        <f t="shared" si="479"/>
        <v>Charge</v>
      </c>
      <c r="I3426" s="3">
        <f t="shared" si="484"/>
        <v>340</v>
      </c>
      <c r="J3426" s="3">
        <f t="shared" si="485"/>
        <v>0</v>
      </c>
      <c r="K3426" s="3">
        <f>MIN(Inputs!$B$2, (Inputs!$B$8 - I3426)/Inputs!$B$9)</f>
        <v>0</v>
      </c>
      <c r="L3426" s="3">
        <f>MAX(MIN(Inputs!$B$2, I3426*Inputs!$B$10, Inputs!$B$8*Inputs!$B$4 - J3426), 0)</f>
        <v>170</v>
      </c>
      <c r="M3426" s="3">
        <f t="shared" si="480"/>
        <v>0</v>
      </c>
      <c r="N3426" s="3">
        <f t="shared" si="481"/>
        <v>0</v>
      </c>
      <c r="O3426" s="3">
        <f>IF(H3426="Reg", MIN(Inputs!$B$2, I3426*Inputs!$B$10, (Inputs!$B$8-I3426)/Inputs!$B$9), 0)</f>
        <v>0</v>
      </c>
      <c r="P3426" s="3">
        <f t="shared" si="482"/>
        <v>0</v>
      </c>
      <c r="Q3426" s="3">
        <f t="shared" si="483"/>
        <v>0</v>
      </c>
      <c r="R3426" s="3">
        <f>I3426 + M3426*Inputs!$B$9 - N3426/Inputs!$B$10</f>
        <v>340</v>
      </c>
    </row>
    <row r="3427" spans="1:18" x14ac:dyDescent="0.3">
      <c r="A3427" s="4">
        <v>46165.708333333343</v>
      </c>
      <c r="B3427" s="3">
        <v>26.5275</v>
      </c>
      <c r="C3427" s="3">
        <v>1.5</v>
      </c>
      <c r="D3427" s="3">
        <f t="shared" si="477"/>
        <v>38.131145833333335</v>
      </c>
      <c r="E3427" s="3">
        <f>MAX(B3427 - D3427/Inputs!$B$5, 0)</f>
        <v>0</v>
      </c>
      <c r="F3427" s="3">
        <f>MAX(D3427*Inputs!$B$5 - B3427, 0)</f>
        <v>7.0279083333333325</v>
      </c>
      <c r="G3427" s="3">
        <f t="shared" si="478"/>
        <v>1.5</v>
      </c>
      <c r="H3427" t="str">
        <f t="shared" si="479"/>
        <v>Charge</v>
      </c>
      <c r="I3427" s="3">
        <f t="shared" si="484"/>
        <v>340</v>
      </c>
      <c r="J3427" s="3">
        <f t="shared" si="485"/>
        <v>0</v>
      </c>
      <c r="K3427" s="3">
        <f>MIN(Inputs!$B$2, (Inputs!$B$8 - I3427)/Inputs!$B$9)</f>
        <v>0</v>
      </c>
      <c r="L3427" s="3">
        <f>MAX(MIN(Inputs!$B$2, I3427*Inputs!$B$10, Inputs!$B$8*Inputs!$B$4 - J3427), 0)</f>
        <v>170</v>
      </c>
      <c r="M3427" s="3">
        <f t="shared" si="480"/>
        <v>0</v>
      </c>
      <c r="N3427" s="3">
        <f t="shared" si="481"/>
        <v>0</v>
      </c>
      <c r="O3427" s="3">
        <f>IF(H3427="Reg", MIN(Inputs!$B$2, I3427*Inputs!$B$10, (Inputs!$B$8-I3427)/Inputs!$B$9), 0)</f>
        <v>0</v>
      </c>
      <c r="P3427" s="3">
        <f t="shared" si="482"/>
        <v>0</v>
      </c>
      <c r="Q3427" s="3">
        <f t="shared" si="483"/>
        <v>0</v>
      </c>
      <c r="R3427" s="3">
        <f>I3427 + M3427*Inputs!$B$9 - N3427/Inputs!$B$10</f>
        <v>340</v>
      </c>
    </row>
    <row r="3428" spans="1:18" x14ac:dyDescent="0.3">
      <c r="A3428" s="4">
        <v>46165.75</v>
      </c>
      <c r="B3428" s="3">
        <v>21.590000000000003</v>
      </c>
      <c r="C3428" s="3">
        <v>5.23</v>
      </c>
      <c r="D3428" s="3">
        <f t="shared" si="477"/>
        <v>38.131145833333335</v>
      </c>
      <c r="E3428" s="3">
        <f>MAX(B3428 - D3428/Inputs!$B$5, 0)</f>
        <v>0</v>
      </c>
      <c r="F3428" s="3">
        <f>MAX(D3428*Inputs!$B$5 - B3428, 0)</f>
        <v>11.965408333333329</v>
      </c>
      <c r="G3428" s="3">
        <f t="shared" si="478"/>
        <v>5.23</v>
      </c>
      <c r="H3428" t="str">
        <f t="shared" si="479"/>
        <v>Charge</v>
      </c>
      <c r="I3428" s="3">
        <f t="shared" si="484"/>
        <v>340</v>
      </c>
      <c r="J3428" s="3">
        <f t="shared" si="485"/>
        <v>0</v>
      </c>
      <c r="K3428" s="3">
        <f>MIN(Inputs!$B$2, (Inputs!$B$8 - I3428)/Inputs!$B$9)</f>
        <v>0</v>
      </c>
      <c r="L3428" s="3">
        <f>MAX(MIN(Inputs!$B$2, I3428*Inputs!$B$10, Inputs!$B$8*Inputs!$B$4 - J3428), 0)</f>
        <v>170</v>
      </c>
      <c r="M3428" s="3">
        <f t="shared" si="480"/>
        <v>0</v>
      </c>
      <c r="N3428" s="3">
        <f t="shared" si="481"/>
        <v>0</v>
      </c>
      <c r="O3428" s="3">
        <f>IF(H3428="Reg", MIN(Inputs!$B$2, I3428*Inputs!$B$10, (Inputs!$B$8-I3428)/Inputs!$B$9), 0)</f>
        <v>0</v>
      </c>
      <c r="P3428" s="3">
        <f t="shared" si="482"/>
        <v>0</v>
      </c>
      <c r="Q3428" s="3">
        <f t="shared" si="483"/>
        <v>0</v>
      </c>
      <c r="R3428" s="3">
        <f>I3428 + M3428*Inputs!$B$9 - N3428/Inputs!$B$10</f>
        <v>340</v>
      </c>
    </row>
    <row r="3429" spans="1:18" x14ac:dyDescent="0.3">
      <c r="A3429" s="4">
        <v>46165.791666666657</v>
      </c>
      <c r="B3429" s="3">
        <v>51.297499999999999</v>
      </c>
      <c r="C3429" s="3">
        <v>11.26</v>
      </c>
      <c r="D3429" s="3">
        <f t="shared" si="477"/>
        <v>38.131145833333335</v>
      </c>
      <c r="E3429" s="3">
        <f>MAX(B3429 - D3429/Inputs!$B$5, 0)</f>
        <v>7.9666524621212105</v>
      </c>
      <c r="F3429" s="3">
        <f>MAX(D3429*Inputs!$B$5 - B3429, 0)</f>
        <v>0</v>
      </c>
      <c r="G3429" s="3">
        <f t="shared" si="478"/>
        <v>11.26</v>
      </c>
      <c r="H3429" t="str">
        <f t="shared" si="479"/>
        <v>Reg</v>
      </c>
      <c r="I3429" s="3">
        <f t="shared" si="484"/>
        <v>340</v>
      </c>
      <c r="J3429" s="3">
        <f t="shared" si="485"/>
        <v>0</v>
      </c>
      <c r="K3429" s="3">
        <f>MIN(Inputs!$B$2, (Inputs!$B$8 - I3429)/Inputs!$B$9)</f>
        <v>0</v>
      </c>
      <c r="L3429" s="3">
        <f>MAX(MIN(Inputs!$B$2, I3429*Inputs!$B$10, Inputs!$B$8*Inputs!$B$4 - J3429), 0)</f>
        <v>170</v>
      </c>
      <c r="M3429" s="3">
        <f t="shared" si="480"/>
        <v>0</v>
      </c>
      <c r="N3429" s="3">
        <f t="shared" si="481"/>
        <v>0</v>
      </c>
      <c r="O3429" s="3">
        <f>IF(H3429="Reg", MIN(Inputs!$B$2, I3429*Inputs!$B$10, (Inputs!$B$8-I3429)/Inputs!$B$9), 0)</f>
        <v>0</v>
      </c>
      <c r="P3429" s="3">
        <f t="shared" si="482"/>
        <v>0</v>
      </c>
      <c r="Q3429" s="3">
        <f t="shared" si="483"/>
        <v>0</v>
      </c>
      <c r="R3429" s="3">
        <f>I3429 + M3429*Inputs!$B$9 - N3429/Inputs!$B$10</f>
        <v>340</v>
      </c>
    </row>
    <row r="3430" spans="1:18" x14ac:dyDescent="0.3">
      <c r="A3430" s="4">
        <v>46165.833333333343</v>
      </c>
      <c r="B3430" s="3">
        <v>96.164999999999992</v>
      </c>
      <c r="C3430" s="3">
        <v>13.04</v>
      </c>
      <c r="D3430" s="3">
        <f t="shared" si="477"/>
        <v>38.131145833333335</v>
      </c>
      <c r="E3430" s="3">
        <f>MAX(B3430 - D3430/Inputs!$B$5, 0)</f>
        <v>52.834152462121203</v>
      </c>
      <c r="F3430" s="3">
        <f>MAX(D3430*Inputs!$B$5 - B3430, 0)</f>
        <v>0</v>
      </c>
      <c r="G3430" s="3">
        <f t="shared" si="478"/>
        <v>13.04</v>
      </c>
      <c r="H3430" t="str">
        <f t="shared" si="479"/>
        <v>Discharge</v>
      </c>
      <c r="I3430" s="3">
        <f t="shared" si="484"/>
        <v>340</v>
      </c>
      <c r="J3430" s="3">
        <f t="shared" si="485"/>
        <v>0</v>
      </c>
      <c r="K3430" s="3">
        <f>MIN(Inputs!$B$2, (Inputs!$B$8 - I3430)/Inputs!$B$9)</f>
        <v>0</v>
      </c>
      <c r="L3430" s="3">
        <f>MAX(MIN(Inputs!$B$2, I3430*Inputs!$B$10, Inputs!$B$8*Inputs!$B$4 - J3430), 0)</f>
        <v>170</v>
      </c>
      <c r="M3430" s="3">
        <f t="shared" si="480"/>
        <v>0</v>
      </c>
      <c r="N3430" s="3">
        <f t="shared" si="481"/>
        <v>170</v>
      </c>
      <c r="O3430" s="3">
        <f>IF(H3430="Reg", MIN(Inputs!$B$2, I3430*Inputs!$B$10, (Inputs!$B$8-I3430)/Inputs!$B$9), 0)</f>
        <v>0</v>
      </c>
      <c r="P3430" s="3">
        <f t="shared" si="482"/>
        <v>16348.05</v>
      </c>
      <c r="Q3430" s="3">
        <f t="shared" si="483"/>
        <v>0</v>
      </c>
      <c r="R3430" s="3">
        <f>I3430 + M3430*Inputs!$B$9 - N3430/Inputs!$B$10</f>
        <v>158.77939109773115</v>
      </c>
    </row>
    <row r="3431" spans="1:18" x14ac:dyDescent="0.3">
      <c r="A3431" s="4">
        <v>46165.875</v>
      </c>
      <c r="B3431" s="3">
        <v>70.517499999999998</v>
      </c>
      <c r="C3431" s="3">
        <v>0.2</v>
      </c>
      <c r="D3431" s="3">
        <f t="shared" si="477"/>
        <v>38.131145833333335</v>
      </c>
      <c r="E3431" s="3">
        <f>MAX(B3431 - D3431/Inputs!$B$5, 0)</f>
        <v>27.186652462121209</v>
      </c>
      <c r="F3431" s="3">
        <f>MAX(D3431*Inputs!$B$5 - B3431, 0)</f>
        <v>0</v>
      </c>
      <c r="G3431" s="3">
        <f t="shared" si="478"/>
        <v>0.2</v>
      </c>
      <c r="H3431" t="str">
        <f t="shared" si="479"/>
        <v>Discharge</v>
      </c>
      <c r="I3431" s="3">
        <f t="shared" si="484"/>
        <v>158.77939109773115</v>
      </c>
      <c r="J3431" s="3">
        <f t="shared" si="485"/>
        <v>170</v>
      </c>
      <c r="K3431" s="3">
        <f>MIN(Inputs!$B$2, (Inputs!$B$8 - I3431)/Inputs!$B$9)</f>
        <v>170</v>
      </c>
      <c r="L3431" s="3">
        <f>MAX(MIN(Inputs!$B$2, I3431*Inputs!$B$10, Inputs!$B$8*Inputs!$B$4 - J3431), 0)</f>
        <v>148.94827166799323</v>
      </c>
      <c r="M3431" s="3">
        <f t="shared" si="480"/>
        <v>0</v>
      </c>
      <c r="N3431" s="3">
        <f t="shared" si="481"/>
        <v>148.94827166799323</v>
      </c>
      <c r="O3431" s="3">
        <f>IF(H3431="Reg", MIN(Inputs!$B$2, I3431*Inputs!$B$10, (Inputs!$B$8-I3431)/Inputs!$B$9), 0)</f>
        <v>0</v>
      </c>
      <c r="P3431" s="3">
        <f t="shared" si="482"/>
        <v>10503.459747347712</v>
      </c>
      <c r="Q3431" s="3">
        <f t="shared" si="483"/>
        <v>0</v>
      </c>
      <c r="R3431" s="3">
        <f>I3431 + M3431*Inputs!$B$9 - N3431/Inputs!$B$10</f>
        <v>0</v>
      </c>
    </row>
    <row r="3432" spans="1:18" x14ac:dyDescent="0.3">
      <c r="A3432" s="4">
        <v>46165.916666666657</v>
      </c>
      <c r="B3432" s="3">
        <v>103.0625</v>
      </c>
      <c r="C3432" s="3">
        <v>0.09</v>
      </c>
      <c r="D3432" s="3">
        <f t="shared" si="477"/>
        <v>38.131145833333335</v>
      </c>
      <c r="E3432" s="3">
        <f>MAX(B3432 - D3432/Inputs!$B$5, 0)</f>
        <v>59.731652462121211</v>
      </c>
      <c r="F3432" s="3">
        <f>MAX(D3432*Inputs!$B$5 - B3432, 0)</f>
        <v>0</v>
      </c>
      <c r="G3432" s="3">
        <f t="shared" si="478"/>
        <v>0.09</v>
      </c>
      <c r="H3432" t="str">
        <f t="shared" si="479"/>
        <v>Discharge</v>
      </c>
      <c r="I3432" s="3">
        <f t="shared" si="484"/>
        <v>0</v>
      </c>
      <c r="J3432" s="3">
        <f t="shared" si="485"/>
        <v>318.94827166799325</v>
      </c>
      <c r="K3432" s="3">
        <f>MIN(Inputs!$B$2, (Inputs!$B$8 - I3432)/Inputs!$B$9)</f>
        <v>170</v>
      </c>
      <c r="L3432" s="3">
        <f>MAX(MIN(Inputs!$B$2, I3432*Inputs!$B$10, Inputs!$B$8*Inputs!$B$4 - J3432), 0)</f>
        <v>0</v>
      </c>
      <c r="M3432" s="3">
        <f t="shared" si="480"/>
        <v>0</v>
      </c>
      <c r="N3432" s="3">
        <f t="shared" si="481"/>
        <v>0</v>
      </c>
      <c r="O3432" s="3">
        <f>IF(H3432="Reg", MIN(Inputs!$B$2, I3432*Inputs!$B$10, (Inputs!$B$8-I3432)/Inputs!$B$9), 0)</f>
        <v>0</v>
      </c>
      <c r="P3432" s="3">
        <f t="shared" si="482"/>
        <v>0</v>
      </c>
      <c r="Q3432" s="3">
        <f t="shared" si="483"/>
        <v>0</v>
      </c>
      <c r="R3432" s="3">
        <f>I3432 + M3432*Inputs!$B$9 - N3432/Inputs!$B$10</f>
        <v>0</v>
      </c>
    </row>
    <row r="3433" spans="1:18" x14ac:dyDescent="0.3">
      <c r="A3433" s="4">
        <v>46165.958333333343</v>
      </c>
      <c r="B3433" s="3">
        <v>52.837500000000006</v>
      </c>
      <c r="C3433" s="3">
        <v>0.04</v>
      </c>
      <c r="D3433" s="3">
        <f t="shared" si="477"/>
        <v>38.131145833333335</v>
      </c>
      <c r="E3433" s="3">
        <f>MAX(B3433 - D3433/Inputs!$B$5, 0)</f>
        <v>9.5066524621212167</v>
      </c>
      <c r="F3433" s="3">
        <f>MAX(D3433*Inputs!$B$5 - B3433, 0)</f>
        <v>0</v>
      </c>
      <c r="G3433" s="3">
        <f t="shared" si="478"/>
        <v>0.04</v>
      </c>
      <c r="H3433" t="str">
        <f t="shared" si="479"/>
        <v>Discharge</v>
      </c>
      <c r="I3433" s="3">
        <f t="shared" si="484"/>
        <v>0</v>
      </c>
      <c r="J3433" s="3">
        <f t="shared" si="485"/>
        <v>318.94827166799325</v>
      </c>
      <c r="K3433" s="3">
        <f>MIN(Inputs!$B$2, (Inputs!$B$8 - I3433)/Inputs!$B$9)</f>
        <v>170</v>
      </c>
      <c r="L3433" s="3">
        <f>MAX(MIN(Inputs!$B$2, I3433*Inputs!$B$10, Inputs!$B$8*Inputs!$B$4 - J3433), 0)</f>
        <v>0</v>
      </c>
      <c r="M3433" s="3">
        <f t="shared" si="480"/>
        <v>0</v>
      </c>
      <c r="N3433" s="3">
        <f t="shared" si="481"/>
        <v>0</v>
      </c>
      <c r="O3433" s="3">
        <f>IF(H3433="Reg", MIN(Inputs!$B$2, I3433*Inputs!$B$10, (Inputs!$B$8-I3433)/Inputs!$B$9), 0)</f>
        <v>0</v>
      </c>
      <c r="P3433" s="3">
        <f t="shared" si="482"/>
        <v>0</v>
      </c>
      <c r="Q3433" s="3">
        <f t="shared" si="483"/>
        <v>0</v>
      </c>
      <c r="R3433" s="3">
        <f>I3433 + M3433*Inputs!$B$9 - N3433/Inputs!$B$10</f>
        <v>0</v>
      </c>
    </row>
    <row r="3434" spans="1:18" x14ac:dyDescent="0.3">
      <c r="A3434" s="4">
        <v>46166</v>
      </c>
      <c r="B3434" s="3">
        <v>29.782499999999999</v>
      </c>
      <c r="C3434" s="3">
        <v>0.06</v>
      </c>
      <c r="D3434" s="3">
        <f t="shared" si="477"/>
        <v>24.920937499999997</v>
      </c>
      <c r="E3434" s="3">
        <f>MAX(B3434 - D3434/Inputs!$B$5, 0)</f>
        <v>1.4632528409090924</v>
      </c>
      <c r="F3434" s="3">
        <f>MAX(D3434*Inputs!$B$5 - B3434, 0)</f>
        <v>0</v>
      </c>
      <c r="G3434" s="3">
        <f t="shared" si="478"/>
        <v>0.06</v>
      </c>
      <c r="H3434" t="str">
        <f t="shared" si="479"/>
        <v>Discharge</v>
      </c>
      <c r="I3434" s="3">
        <f t="shared" si="484"/>
        <v>0</v>
      </c>
      <c r="J3434" s="3">
        <f t="shared" si="485"/>
        <v>0</v>
      </c>
      <c r="K3434" s="3">
        <f>MIN(Inputs!$B$2, (Inputs!$B$8 - I3434)/Inputs!$B$9)</f>
        <v>170</v>
      </c>
      <c r="L3434" s="3">
        <f>MAX(MIN(Inputs!$B$2, I3434*Inputs!$B$10, Inputs!$B$8*Inputs!$B$4 - J3434), 0)</f>
        <v>0</v>
      </c>
      <c r="M3434" s="3">
        <f t="shared" si="480"/>
        <v>0</v>
      </c>
      <c r="N3434" s="3">
        <f t="shared" si="481"/>
        <v>0</v>
      </c>
      <c r="O3434" s="3">
        <f>IF(H3434="Reg", MIN(Inputs!$B$2, I3434*Inputs!$B$10, (Inputs!$B$8-I3434)/Inputs!$B$9), 0)</f>
        <v>0</v>
      </c>
      <c r="P3434" s="3">
        <f t="shared" si="482"/>
        <v>0</v>
      </c>
      <c r="Q3434" s="3">
        <f t="shared" si="483"/>
        <v>0</v>
      </c>
      <c r="R3434" s="3">
        <f>I3434 + M3434*Inputs!$B$9 - N3434/Inputs!$B$10</f>
        <v>0</v>
      </c>
    </row>
    <row r="3435" spans="1:18" x14ac:dyDescent="0.3">
      <c r="A3435" s="4">
        <v>46166.041666666657</v>
      </c>
      <c r="B3435" s="3">
        <v>18.842500000000001</v>
      </c>
      <c r="C3435" s="3">
        <v>0.06</v>
      </c>
      <c r="D3435" s="3">
        <f t="shared" si="477"/>
        <v>24.920937499999997</v>
      </c>
      <c r="E3435" s="3">
        <f>MAX(B3435 - D3435/Inputs!$B$5, 0)</f>
        <v>0</v>
      </c>
      <c r="F3435" s="3">
        <f>MAX(D3435*Inputs!$B$5 - B3435, 0)</f>
        <v>3.0879249999999949</v>
      </c>
      <c r="G3435" s="3">
        <f t="shared" si="478"/>
        <v>0.06</v>
      </c>
      <c r="H3435" t="str">
        <f t="shared" si="479"/>
        <v>Charge</v>
      </c>
      <c r="I3435" s="3">
        <f t="shared" si="484"/>
        <v>0</v>
      </c>
      <c r="J3435" s="3">
        <f t="shared" si="485"/>
        <v>0</v>
      </c>
      <c r="K3435" s="3">
        <f>MIN(Inputs!$B$2, (Inputs!$B$8 - I3435)/Inputs!$B$9)</f>
        <v>170</v>
      </c>
      <c r="L3435" s="3">
        <f>MAX(MIN(Inputs!$B$2, I3435*Inputs!$B$10, Inputs!$B$8*Inputs!$B$4 - J3435), 0)</f>
        <v>0</v>
      </c>
      <c r="M3435" s="3">
        <f t="shared" si="480"/>
        <v>170</v>
      </c>
      <c r="N3435" s="3">
        <f t="shared" si="481"/>
        <v>0</v>
      </c>
      <c r="O3435" s="3">
        <f>IF(H3435="Reg", MIN(Inputs!$B$2, I3435*Inputs!$B$10, (Inputs!$B$8-I3435)/Inputs!$B$9), 0)</f>
        <v>0</v>
      </c>
      <c r="P3435" s="3">
        <f t="shared" si="482"/>
        <v>-3203.2250000000004</v>
      </c>
      <c r="Q3435" s="3">
        <f t="shared" si="483"/>
        <v>0</v>
      </c>
      <c r="R3435" s="3">
        <f>I3435 + M3435*Inputs!$B$9 - N3435/Inputs!$B$10</f>
        <v>159.4741358339966</v>
      </c>
    </row>
    <row r="3436" spans="1:18" x14ac:dyDescent="0.3">
      <c r="A3436" s="4">
        <v>46166.083333333343</v>
      </c>
      <c r="B3436" s="3">
        <v>18.842499999999998</v>
      </c>
      <c r="C3436" s="3">
        <v>0.05</v>
      </c>
      <c r="D3436" s="3">
        <f t="shared" si="477"/>
        <v>24.920937499999997</v>
      </c>
      <c r="E3436" s="3">
        <f>MAX(B3436 - D3436/Inputs!$B$5, 0)</f>
        <v>0</v>
      </c>
      <c r="F3436" s="3">
        <f>MAX(D3436*Inputs!$B$5 - B3436, 0)</f>
        <v>3.0879249999999985</v>
      </c>
      <c r="G3436" s="3">
        <f t="shared" si="478"/>
        <v>0.05</v>
      </c>
      <c r="H3436" t="str">
        <f t="shared" si="479"/>
        <v>Charge</v>
      </c>
      <c r="I3436" s="3">
        <f t="shared" si="484"/>
        <v>159.4741358339966</v>
      </c>
      <c r="J3436" s="3">
        <f t="shared" si="485"/>
        <v>0</v>
      </c>
      <c r="K3436" s="3">
        <f>MIN(Inputs!$B$2, (Inputs!$B$8 - I3436)/Inputs!$B$9)</f>
        <v>170</v>
      </c>
      <c r="L3436" s="3">
        <f>MAX(MIN(Inputs!$B$2, I3436*Inputs!$B$10, Inputs!$B$8*Inputs!$B$4 - J3436), 0)</f>
        <v>149.6</v>
      </c>
      <c r="M3436" s="3">
        <f t="shared" si="480"/>
        <v>170</v>
      </c>
      <c r="N3436" s="3">
        <f t="shared" si="481"/>
        <v>0</v>
      </c>
      <c r="O3436" s="3">
        <f>IF(H3436="Reg", MIN(Inputs!$B$2, I3436*Inputs!$B$10, (Inputs!$B$8-I3436)/Inputs!$B$9), 0)</f>
        <v>0</v>
      </c>
      <c r="P3436" s="3">
        <f t="shared" si="482"/>
        <v>-3203.2249999999995</v>
      </c>
      <c r="Q3436" s="3">
        <f t="shared" si="483"/>
        <v>0</v>
      </c>
      <c r="R3436" s="3">
        <f>I3436 + M3436*Inputs!$B$9 - N3436/Inputs!$B$10</f>
        <v>318.9482716679932</v>
      </c>
    </row>
    <row r="3437" spans="1:18" x14ac:dyDescent="0.3">
      <c r="A3437" s="4">
        <v>46166.125</v>
      </c>
      <c r="B3437" s="3">
        <v>18.579999999999998</v>
      </c>
      <c r="C3437" s="3">
        <v>7.0000000000000007E-2</v>
      </c>
      <c r="D3437" s="3">
        <f t="shared" si="477"/>
        <v>24.920937499999997</v>
      </c>
      <c r="E3437" s="3">
        <f>MAX(B3437 - D3437/Inputs!$B$5, 0)</f>
        <v>0</v>
      </c>
      <c r="F3437" s="3">
        <f>MAX(D3437*Inputs!$B$5 - B3437, 0)</f>
        <v>3.3504249999999978</v>
      </c>
      <c r="G3437" s="3">
        <f t="shared" si="478"/>
        <v>7.0000000000000007E-2</v>
      </c>
      <c r="H3437" t="str">
        <f t="shared" si="479"/>
        <v>Charge</v>
      </c>
      <c r="I3437" s="3">
        <f t="shared" si="484"/>
        <v>318.9482716679932</v>
      </c>
      <c r="J3437" s="3">
        <f t="shared" si="485"/>
        <v>0</v>
      </c>
      <c r="K3437" s="3">
        <f>MIN(Inputs!$B$2, (Inputs!$B$8 - I3437)/Inputs!$B$9)</f>
        <v>22.44121780453775</v>
      </c>
      <c r="L3437" s="3">
        <f>MAX(MIN(Inputs!$B$2, I3437*Inputs!$B$10, Inputs!$B$8*Inputs!$B$4 - J3437), 0)</f>
        <v>170</v>
      </c>
      <c r="M3437" s="3">
        <f t="shared" si="480"/>
        <v>22.44121780453775</v>
      </c>
      <c r="N3437" s="3">
        <f t="shared" si="481"/>
        <v>0</v>
      </c>
      <c r="O3437" s="3">
        <f>IF(H3437="Reg", MIN(Inputs!$B$2, I3437*Inputs!$B$10, (Inputs!$B$8-I3437)/Inputs!$B$9), 0)</f>
        <v>0</v>
      </c>
      <c r="P3437" s="3">
        <f t="shared" si="482"/>
        <v>-416.95782680831138</v>
      </c>
      <c r="Q3437" s="3">
        <f t="shared" si="483"/>
        <v>0</v>
      </c>
      <c r="R3437" s="3">
        <f>I3437 + M3437*Inputs!$B$9 - N3437/Inputs!$B$10</f>
        <v>340</v>
      </c>
    </row>
    <row r="3438" spans="1:18" x14ac:dyDescent="0.3">
      <c r="A3438" s="4">
        <v>46166.166666666657</v>
      </c>
      <c r="B3438" s="3">
        <v>19.52</v>
      </c>
      <c r="C3438" s="3">
        <v>0.05</v>
      </c>
      <c r="D3438" s="3">
        <f t="shared" si="477"/>
        <v>24.920937499999997</v>
      </c>
      <c r="E3438" s="3">
        <f>MAX(B3438 - D3438/Inputs!$B$5, 0)</f>
        <v>0</v>
      </c>
      <c r="F3438" s="3">
        <f>MAX(D3438*Inputs!$B$5 - B3438, 0)</f>
        <v>2.4104249999999965</v>
      </c>
      <c r="G3438" s="3">
        <f t="shared" si="478"/>
        <v>0.05</v>
      </c>
      <c r="H3438" t="str">
        <f t="shared" si="479"/>
        <v>Charge</v>
      </c>
      <c r="I3438" s="3">
        <f t="shared" si="484"/>
        <v>340</v>
      </c>
      <c r="J3438" s="3">
        <f t="shared" si="485"/>
        <v>0</v>
      </c>
      <c r="K3438" s="3">
        <f>MIN(Inputs!$B$2, (Inputs!$B$8 - I3438)/Inputs!$B$9)</f>
        <v>0</v>
      </c>
      <c r="L3438" s="3">
        <f>MAX(MIN(Inputs!$B$2, I3438*Inputs!$B$10, Inputs!$B$8*Inputs!$B$4 - J3438), 0)</f>
        <v>170</v>
      </c>
      <c r="M3438" s="3">
        <f t="shared" si="480"/>
        <v>0</v>
      </c>
      <c r="N3438" s="3">
        <f t="shared" si="481"/>
        <v>0</v>
      </c>
      <c r="O3438" s="3">
        <f>IF(H3438="Reg", MIN(Inputs!$B$2, I3438*Inputs!$B$10, (Inputs!$B$8-I3438)/Inputs!$B$9), 0)</f>
        <v>0</v>
      </c>
      <c r="P3438" s="3">
        <f t="shared" si="482"/>
        <v>0</v>
      </c>
      <c r="Q3438" s="3">
        <f t="shared" si="483"/>
        <v>0</v>
      </c>
      <c r="R3438" s="3">
        <f>I3438 + M3438*Inputs!$B$9 - N3438/Inputs!$B$10</f>
        <v>340</v>
      </c>
    </row>
    <row r="3439" spans="1:18" x14ac:dyDescent="0.3">
      <c r="A3439" s="4">
        <v>46166.208333333343</v>
      </c>
      <c r="B3439" s="3">
        <v>20.875</v>
      </c>
      <c r="C3439" s="3">
        <v>7.0000000000000007E-2</v>
      </c>
      <c r="D3439" s="3">
        <f t="shared" si="477"/>
        <v>24.920937499999997</v>
      </c>
      <c r="E3439" s="3">
        <f>MAX(B3439 - D3439/Inputs!$B$5, 0)</f>
        <v>0</v>
      </c>
      <c r="F3439" s="3">
        <f>MAX(D3439*Inputs!$B$5 - B3439, 0)</f>
        <v>1.0554249999999961</v>
      </c>
      <c r="G3439" s="3">
        <f t="shared" si="478"/>
        <v>7.0000000000000007E-2</v>
      </c>
      <c r="H3439" t="str">
        <f t="shared" si="479"/>
        <v>Charge</v>
      </c>
      <c r="I3439" s="3">
        <f t="shared" si="484"/>
        <v>340</v>
      </c>
      <c r="J3439" s="3">
        <f t="shared" si="485"/>
        <v>0</v>
      </c>
      <c r="K3439" s="3">
        <f>MIN(Inputs!$B$2, (Inputs!$B$8 - I3439)/Inputs!$B$9)</f>
        <v>0</v>
      </c>
      <c r="L3439" s="3">
        <f>MAX(MIN(Inputs!$B$2, I3439*Inputs!$B$10, Inputs!$B$8*Inputs!$B$4 - J3439), 0)</f>
        <v>170</v>
      </c>
      <c r="M3439" s="3">
        <f t="shared" si="480"/>
        <v>0</v>
      </c>
      <c r="N3439" s="3">
        <f t="shared" si="481"/>
        <v>0</v>
      </c>
      <c r="O3439" s="3">
        <f>IF(H3439="Reg", MIN(Inputs!$B$2, I3439*Inputs!$B$10, (Inputs!$B$8-I3439)/Inputs!$B$9), 0)</f>
        <v>0</v>
      </c>
      <c r="P3439" s="3">
        <f t="shared" si="482"/>
        <v>0</v>
      </c>
      <c r="Q3439" s="3">
        <f t="shared" si="483"/>
        <v>0</v>
      </c>
      <c r="R3439" s="3">
        <f>I3439 + M3439*Inputs!$B$9 - N3439/Inputs!$B$10</f>
        <v>340</v>
      </c>
    </row>
    <row r="3440" spans="1:18" x14ac:dyDescent="0.3">
      <c r="A3440" s="4">
        <v>46166.25</v>
      </c>
      <c r="B3440" s="3">
        <v>21.997499999999999</v>
      </c>
      <c r="C3440" s="3">
        <v>1.58</v>
      </c>
      <c r="D3440" s="3">
        <f t="shared" si="477"/>
        <v>24.920937499999997</v>
      </c>
      <c r="E3440" s="3">
        <f>MAX(B3440 - D3440/Inputs!$B$5, 0)</f>
        <v>0</v>
      </c>
      <c r="F3440" s="3">
        <f>MAX(D3440*Inputs!$B$5 - B3440, 0)</f>
        <v>0</v>
      </c>
      <c r="G3440" s="3">
        <f t="shared" si="478"/>
        <v>1.58</v>
      </c>
      <c r="H3440" t="str">
        <f t="shared" si="479"/>
        <v>Reg</v>
      </c>
      <c r="I3440" s="3">
        <f t="shared" si="484"/>
        <v>340</v>
      </c>
      <c r="J3440" s="3">
        <f t="shared" si="485"/>
        <v>0</v>
      </c>
      <c r="K3440" s="3">
        <f>MIN(Inputs!$B$2, (Inputs!$B$8 - I3440)/Inputs!$B$9)</f>
        <v>0</v>
      </c>
      <c r="L3440" s="3">
        <f>MAX(MIN(Inputs!$B$2, I3440*Inputs!$B$10, Inputs!$B$8*Inputs!$B$4 - J3440), 0)</f>
        <v>170</v>
      </c>
      <c r="M3440" s="3">
        <f t="shared" si="480"/>
        <v>0</v>
      </c>
      <c r="N3440" s="3">
        <f t="shared" si="481"/>
        <v>0</v>
      </c>
      <c r="O3440" s="3">
        <f>IF(H3440="Reg", MIN(Inputs!$B$2, I3440*Inputs!$B$10, (Inputs!$B$8-I3440)/Inputs!$B$9), 0)</f>
        <v>0</v>
      </c>
      <c r="P3440" s="3">
        <f t="shared" si="482"/>
        <v>0</v>
      </c>
      <c r="Q3440" s="3">
        <f t="shared" si="483"/>
        <v>0</v>
      </c>
      <c r="R3440" s="3">
        <f>I3440 + M3440*Inputs!$B$9 - N3440/Inputs!$B$10</f>
        <v>340</v>
      </c>
    </row>
    <row r="3441" spans="1:18" x14ac:dyDescent="0.3">
      <c r="A3441" s="4">
        <v>46166.291666666657</v>
      </c>
      <c r="B3441" s="3">
        <v>23.805</v>
      </c>
      <c r="C3441" s="3">
        <v>1.93</v>
      </c>
      <c r="D3441" s="3">
        <f t="shared" si="477"/>
        <v>24.920937499999997</v>
      </c>
      <c r="E3441" s="3">
        <f>MAX(B3441 - D3441/Inputs!$B$5, 0)</f>
        <v>0</v>
      </c>
      <c r="F3441" s="3">
        <f>MAX(D3441*Inputs!$B$5 - B3441, 0)</f>
        <v>0</v>
      </c>
      <c r="G3441" s="3">
        <f t="shared" si="478"/>
        <v>1.93</v>
      </c>
      <c r="H3441" t="str">
        <f t="shared" si="479"/>
        <v>Reg</v>
      </c>
      <c r="I3441" s="3">
        <f t="shared" si="484"/>
        <v>340</v>
      </c>
      <c r="J3441" s="3">
        <f t="shared" si="485"/>
        <v>0</v>
      </c>
      <c r="K3441" s="3">
        <f>MIN(Inputs!$B$2, (Inputs!$B$8 - I3441)/Inputs!$B$9)</f>
        <v>0</v>
      </c>
      <c r="L3441" s="3">
        <f>MAX(MIN(Inputs!$B$2, I3441*Inputs!$B$10, Inputs!$B$8*Inputs!$B$4 - J3441), 0)</f>
        <v>170</v>
      </c>
      <c r="M3441" s="3">
        <f t="shared" si="480"/>
        <v>0</v>
      </c>
      <c r="N3441" s="3">
        <f t="shared" si="481"/>
        <v>0</v>
      </c>
      <c r="O3441" s="3">
        <f>IF(H3441="Reg", MIN(Inputs!$B$2, I3441*Inputs!$B$10, (Inputs!$B$8-I3441)/Inputs!$B$9), 0)</f>
        <v>0</v>
      </c>
      <c r="P3441" s="3">
        <f t="shared" si="482"/>
        <v>0</v>
      </c>
      <c r="Q3441" s="3">
        <f t="shared" si="483"/>
        <v>0</v>
      </c>
      <c r="R3441" s="3">
        <f>I3441 + M3441*Inputs!$B$9 - N3441/Inputs!$B$10</f>
        <v>340</v>
      </c>
    </row>
    <row r="3442" spans="1:18" x14ac:dyDescent="0.3">
      <c r="A3442" s="4">
        <v>46166.333333333343</v>
      </c>
      <c r="B3442" s="3">
        <v>19.182500000000001</v>
      </c>
      <c r="C3442" s="3">
        <v>1</v>
      </c>
      <c r="D3442" s="3">
        <f t="shared" si="477"/>
        <v>24.920937499999997</v>
      </c>
      <c r="E3442" s="3">
        <f>MAX(B3442 - D3442/Inputs!$B$5, 0)</f>
        <v>0</v>
      </c>
      <c r="F3442" s="3">
        <f>MAX(D3442*Inputs!$B$5 - B3442, 0)</f>
        <v>2.7479249999999951</v>
      </c>
      <c r="G3442" s="3">
        <f t="shared" si="478"/>
        <v>1</v>
      </c>
      <c r="H3442" t="str">
        <f t="shared" si="479"/>
        <v>Charge</v>
      </c>
      <c r="I3442" s="3">
        <f t="shared" si="484"/>
        <v>340</v>
      </c>
      <c r="J3442" s="3">
        <f t="shared" si="485"/>
        <v>0</v>
      </c>
      <c r="K3442" s="3">
        <f>MIN(Inputs!$B$2, (Inputs!$B$8 - I3442)/Inputs!$B$9)</f>
        <v>0</v>
      </c>
      <c r="L3442" s="3">
        <f>MAX(MIN(Inputs!$B$2, I3442*Inputs!$B$10, Inputs!$B$8*Inputs!$B$4 - J3442), 0)</f>
        <v>170</v>
      </c>
      <c r="M3442" s="3">
        <f t="shared" si="480"/>
        <v>0</v>
      </c>
      <c r="N3442" s="3">
        <f t="shared" si="481"/>
        <v>0</v>
      </c>
      <c r="O3442" s="3">
        <f>IF(H3442="Reg", MIN(Inputs!$B$2, I3442*Inputs!$B$10, (Inputs!$B$8-I3442)/Inputs!$B$9), 0)</f>
        <v>0</v>
      </c>
      <c r="P3442" s="3">
        <f t="shared" si="482"/>
        <v>0</v>
      </c>
      <c r="Q3442" s="3">
        <f t="shared" si="483"/>
        <v>0</v>
      </c>
      <c r="R3442" s="3">
        <f>I3442 + M3442*Inputs!$B$9 - N3442/Inputs!$B$10</f>
        <v>340</v>
      </c>
    </row>
    <row r="3443" spans="1:18" x14ac:dyDescent="0.3">
      <c r="A3443" s="4">
        <v>46166.375</v>
      </c>
      <c r="B3443" s="3">
        <v>15.367500000000001</v>
      </c>
      <c r="C3443" s="3">
        <v>1</v>
      </c>
      <c r="D3443" s="3">
        <f t="shared" si="477"/>
        <v>24.920937499999997</v>
      </c>
      <c r="E3443" s="3">
        <f>MAX(B3443 - D3443/Inputs!$B$5, 0)</f>
        <v>0</v>
      </c>
      <c r="F3443" s="3">
        <f>MAX(D3443*Inputs!$B$5 - B3443, 0)</f>
        <v>6.5629249999999946</v>
      </c>
      <c r="G3443" s="3">
        <f t="shared" si="478"/>
        <v>1</v>
      </c>
      <c r="H3443" t="str">
        <f t="shared" si="479"/>
        <v>Charge</v>
      </c>
      <c r="I3443" s="3">
        <f t="shared" si="484"/>
        <v>340</v>
      </c>
      <c r="J3443" s="3">
        <f t="shared" si="485"/>
        <v>0</v>
      </c>
      <c r="K3443" s="3">
        <f>MIN(Inputs!$B$2, (Inputs!$B$8 - I3443)/Inputs!$B$9)</f>
        <v>0</v>
      </c>
      <c r="L3443" s="3">
        <f>MAX(MIN(Inputs!$B$2, I3443*Inputs!$B$10, Inputs!$B$8*Inputs!$B$4 - J3443), 0)</f>
        <v>170</v>
      </c>
      <c r="M3443" s="3">
        <f t="shared" si="480"/>
        <v>0</v>
      </c>
      <c r="N3443" s="3">
        <f t="shared" si="481"/>
        <v>0</v>
      </c>
      <c r="O3443" s="3">
        <f>IF(H3443="Reg", MIN(Inputs!$B$2, I3443*Inputs!$B$10, (Inputs!$B$8-I3443)/Inputs!$B$9), 0)</f>
        <v>0</v>
      </c>
      <c r="P3443" s="3">
        <f t="shared" si="482"/>
        <v>0</v>
      </c>
      <c r="Q3443" s="3">
        <f t="shared" si="483"/>
        <v>0</v>
      </c>
      <c r="R3443" s="3">
        <f>I3443 + M3443*Inputs!$B$9 - N3443/Inputs!$B$10</f>
        <v>340</v>
      </c>
    </row>
    <row r="3444" spans="1:18" x14ac:dyDescent="0.3">
      <c r="A3444" s="4">
        <v>46166.416666666657</v>
      </c>
      <c r="B3444" s="3">
        <v>15.594999999999999</v>
      </c>
      <c r="C3444" s="3">
        <v>0.71</v>
      </c>
      <c r="D3444" s="3">
        <f t="shared" si="477"/>
        <v>24.920937499999997</v>
      </c>
      <c r="E3444" s="3">
        <f>MAX(B3444 - D3444/Inputs!$B$5, 0)</f>
        <v>0</v>
      </c>
      <c r="F3444" s="3">
        <f>MAX(D3444*Inputs!$B$5 - B3444, 0)</f>
        <v>6.3354249999999972</v>
      </c>
      <c r="G3444" s="3">
        <f t="shared" si="478"/>
        <v>0.71</v>
      </c>
      <c r="H3444" t="str">
        <f t="shared" si="479"/>
        <v>Charge</v>
      </c>
      <c r="I3444" s="3">
        <f t="shared" si="484"/>
        <v>340</v>
      </c>
      <c r="J3444" s="3">
        <f t="shared" si="485"/>
        <v>0</v>
      </c>
      <c r="K3444" s="3">
        <f>MIN(Inputs!$B$2, (Inputs!$B$8 - I3444)/Inputs!$B$9)</f>
        <v>0</v>
      </c>
      <c r="L3444" s="3">
        <f>MAX(MIN(Inputs!$B$2, I3444*Inputs!$B$10, Inputs!$B$8*Inputs!$B$4 - J3444), 0)</f>
        <v>170</v>
      </c>
      <c r="M3444" s="3">
        <f t="shared" si="480"/>
        <v>0</v>
      </c>
      <c r="N3444" s="3">
        <f t="shared" si="481"/>
        <v>0</v>
      </c>
      <c r="O3444" s="3">
        <f>IF(H3444="Reg", MIN(Inputs!$B$2, I3444*Inputs!$B$10, (Inputs!$B$8-I3444)/Inputs!$B$9), 0)</f>
        <v>0</v>
      </c>
      <c r="P3444" s="3">
        <f t="shared" si="482"/>
        <v>0</v>
      </c>
      <c r="Q3444" s="3">
        <f t="shared" si="483"/>
        <v>0</v>
      </c>
      <c r="R3444" s="3">
        <f>I3444 + M3444*Inputs!$B$9 - N3444/Inputs!$B$10</f>
        <v>340</v>
      </c>
    </row>
    <row r="3445" spans="1:18" x14ac:dyDescent="0.3">
      <c r="A3445" s="4">
        <v>46166.458333333343</v>
      </c>
      <c r="B3445" s="3">
        <v>21.535</v>
      </c>
      <c r="C3445" s="3">
        <v>1</v>
      </c>
      <c r="D3445" s="3">
        <f t="shared" si="477"/>
        <v>24.920937499999997</v>
      </c>
      <c r="E3445" s="3">
        <f>MAX(B3445 - D3445/Inputs!$B$5, 0)</f>
        <v>0</v>
      </c>
      <c r="F3445" s="3">
        <f>MAX(D3445*Inputs!$B$5 - B3445, 0)</f>
        <v>0.39542499999999592</v>
      </c>
      <c r="G3445" s="3">
        <f t="shared" si="478"/>
        <v>1</v>
      </c>
      <c r="H3445" t="str">
        <f t="shared" si="479"/>
        <v>Reg</v>
      </c>
      <c r="I3445" s="3">
        <f t="shared" si="484"/>
        <v>340</v>
      </c>
      <c r="J3445" s="3">
        <f t="shared" si="485"/>
        <v>0</v>
      </c>
      <c r="K3445" s="3">
        <f>MIN(Inputs!$B$2, (Inputs!$B$8 - I3445)/Inputs!$B$9)</f>
        <v>0</v>
      </c>
      <c r="L3445" s="3">
        <f>MAX(MIN(Inputs!$B$2, I3445*Inputs!$B$10, Inputs!$B$8*Inputs!$B$4 - J3445), 0)</f>
        <v>170</v>
      </c>
      <c r="M3445" s="3">
        <f t="shared" si="480"/>
        <v>0</v>
      </c>
      <c r="N3445" s="3">
        <f t="shared" si="481"/>
        <v>0</v>
      </c>
      <c r="O3445" s="3">
        <f>IF(H3445="Reg", MIN(Inputs!$B$2, I3445*Inputs!$B$10, (Inputs!$B$8-I3445)/Inputs!$B$9), 0)</f>
        <v>0</v>
      </c>
      <c r="P3445" s="3">
        <f t="shared" si="482"/>
        <v>0</v>
      </c>
      <c r="Q3445" s="3">
        <f t="shared" si="483"/>
        <v>0</v>
      </c>
      <c r="R3445" s="3">
        <f>I3445 + M3445*Inputs!$B$9 - N3445/Inputs!$B$10</f>
        <v>340</v>
      </c>
    </row>
    <row r="3446" spans="1:18" x14ac:dyDescent="0.3">
      <c r="A3446" s="4">
        <v>46166.5</v>
      </c>
      <c r="B3446" s="3">
        <v>27.254999999999999</v>
      </c>
      <c r="C3446" s="3">
        <v>1</v>
      </c>
      <c r="D3446" s="3">
        <f t="shared" si="477"/>
        <v>24.920937499999997</v>
      </c>
      <c r="E3446" s="3">
        <f>MAX(B3446 - D3446/Inputs!$B$5, 0)</f>
        <v>0</v>
      </c>
      <c r="F3446" s="3">
        <f>MAX(D3446*Inputs!$B$5 - B3446, 0)</f>
        <v>0</v>
      </c>
      <c r="G3446" s="3">
        <f t="shared" si="478"/>
        <v>1</v>
      </c>
      <c r="H3446" t="str">
        <f t="shared" si="479"/>
        <v>Reg</v>
      </c>
      <c r="I3446" s="3">
        <f t="shared" si="484"/>
        <v>340</v>
      </c>
      <c r="J3446" s="3">
        <f t="shared" si="485"/>
        <v>0</v>
      </c>
      <c r="K3446" s="3">
        <f>MIN(Inputs!$B$2, (Inputs!$B$8 - I3446)/Inputs!$B$9)</f>
        <v>0</v>
      </c>
      <c r="L3446" s="3">
        <f>MAX(MIN(Inputs!$B$2, I3446*Inputs!$B$10, Inputs!$B$8*Inputs!$B$4 - J3446), 0)</f>
        <v>170</v>
      </c>
      <c r="M3446" s="3">
        <f t="shared" si="480"/>
        <v>0</v>
      </c>
      <c r="N3446" s="3">
        <f t="shared" si="481"/>
        <v>0</v>
      </c>
      <c r="O3446" s="3">
        <f>IF(H3446="Reg", MIN(Inputs!$B$2, I3446*Inputs!$B$10, (Inputs!$B$8-I3446)/Inputs!$B$9), 0)</f>
        <v>0</v>
      </c>
      <c r="P3446" s="3">
        <f t="shared" si="482"/>
        <v>0</v>
      </c>
      <c r="Q3446" s="3">
        <f t="shared" si="483"/>
        <v>0</v>
      </c>
      <c r="R3446" s="3">
        <f>I3446 + M3446*Inputs!$B$9 - N3446/Inputs!$B$10</f>
        <v>340</v>
      </c>
    </row>
    <row r="3447" spans="1:18" x14ac:dyDescent="0.3">
      <c r="A3447" s="4">
        <v>46166.541666666657</v>
      </c>
      <c r="B3447" s="3">
        <v>23.067500000000003</v>
      </c>
      <c r="C3447" s="3">
        <v>1.53</v>
      </c>
      <c r="D3447" s="3">
        <f t="shared" si="477"/>
        <v>24.920937499999997</v>
      </c>
      <c r="E3447" s="3">
        <f>MAX(B3447 - D3447/Inputs!$B$5, 0)</f>
        <v>0</v>
      </c>
      <c r="F3447" s="3">
        <f>MAX(D3447*Inputs!$B$5 - B3447, 0)</f>
        <v>0</v>
      </c>
      <c r="G3447" s="3">
        <f t="shared" si="478"/>
        <v>1.53</v>
      </c>
      <c r="H3447" t="str">
        <f t="shared" si="479"/>
        <v>Reg</v>
      </c>
      <c r="I3447" s="3">
        <f t="shared" si="484"/>
        <v>340</v>
      </c>
      <c r="J3447" s="3">
        <f t="shared" si="485"/>
        <v>0</v>
      </c>
      <c r="K3447" s="3">
        <f>MIN(Inputs!$B$2, (Inputs!$B$8 - I3447)/Inputs!$B$9)</f>
        <v>0</v>
      </c>
      <c r="L3447" s="3">
        <f>MAX(MIN(Inputs!$B$2, I3447*Inputs!$B$10, Inputs!$B$8*Inputs!$B$4 - J3447), 0)</f>
        <v>170</v>
      </c>
      <c r="M3447" s="3">
        <f t="shared" si="480"/>
        <v>0</v>
      </c>
      <c r="N3447" s="3">
        <f t="shared" si="481"/>
        <v>0</v>
      </c>
      <c r="O3447" s="3">
        <f>IF(H3447="Reg", MIN(Inputs!$B$2, I3447*Inputs!$B$10, (Inputs!$B$8-I3447)/Inputs!$B$9), 0)</f>
        <v>0</v>
      </c>
      <c r="P3447" s="3">
        <f t="shared" si="482"/>
        <v>0</v>
      </c>
      <c r="Q3447" s="3">
        <f t="shared" si="483"/>
        <v>0</v>
      </c>
      <c r="R3447" s="3">
        <f>I3447 + M3447*Inputs!$B$9 - N3447/Inputs!$B$10</f>
        <v>340</v>
      </c>
    </row>
    <row r="3448" spans="1:18" x14ac:dyDescent="0.3">
      <c r="A3448" s="4">
        <v>46166.583333333343</v>
      </c>
      <c r="B3448" s="3">
        <v>24.267500000000002</v>
      </c>
      <c r="C3448" s="3">
        <v>1.87</v>
      </c>
      <c r="D3448" s="3">
        <f t="shared" si="477"/>
        <v>24.920937499999997</v>
      </c>
      <c r="E3448" s="3">
        <f>MAX(B3448 - D3448/Inputs!$B$5, 0)</f>
        <v>0</v>
      </c>
      <c r="F3448" s="3">
        <f>MAX(D3448*Inputs!$B$5 - B3448, 0)</f>
        <v>0</v>
      </c>
      <c r="G3448" s="3">
        <f t="shared" si="478"/>
        <v>1.87</v>
      </c>
      <c r="H3448" t="str">
        <f t="shared" si="479"/>
        <v>Reg</v>
      </c>
      <c r="I3448" s="3">
        <f t="shared" si="484"/>
        <v>340</v>
      </c>
      <c r="J3448" s="3">
        <f t="shared" si="485"/>
        <v>0</v>
      </c>
      <c r="K3448" s="3">
        <f>MIN(Inputs!$B$2, (Inputs!$B$8 - I3448)/Inputs!$B$9)</f>
        <v>0</v>
      </c>
      <c r="L3448" s="3">
        <f>MAX(MIN(Inputs!$B$2, I3448*Inputs!$B$10, Inputs!$B$8*Inputs!$B$4 - J3448), 0)</f>
        <v>170</v>
      </c>
      <c r="M3448" s="3">
        <f t="shared" si="480"/>
        <v>0</v>
      </c>
      <c r="N3448" s="3">
        <f t="shared" si="481"/>
        <v>0</v>
      </c>
      <c r="O3448" s="3">
        <f>IF(H3448="Reg", MIN(Inputs!$B$2, I3448*Inputs!$B$10, (Inputs!$B$8-I3448)/Inputs!$B$9), 0)</f>
        <v>0</v>
      </c>
      <c r="P3448" s="3">
        <f t="shared" si="482"/>
        <v>0</v>
      </c>
      <c r="Q3448" s="3">
        <f t="shared" si="483"/>
        <v>0</v>
      </c>
      <c r="R3448" s="3">
        <f>I3448 + M3448*Inputs!$B$9 - N3448/Inputs!$B$10</f>
        <v>340</v>
      </c>
    </row>
    <row r="3449" spans="1:18" x14ac:dyDescent="0.3">
      <c r="A3449" s="4">
        <v>46166.625</v>
      </c>
      <c r="B3449" s="3">
        <v>35.805</v>
      </c>
      <c r="C3449" s="3">
        <v>2.25</v>
      </c>
      <c r="D3449" s="3">
        <f t="shared" si="477"/>
        <v>24.920937499999997</v>
      </c>
      <c r="E3449" s="3">
        <f>MAX(B3449 - D3449/Inputs!$B$5, 0)</f>
        <v>7.4857528409090932</v>
      </c>
      <c r="F3449" s="3">
        <f>MAX(D3449*Inputs!$B$5 - B3449, 0)</f>
        <v>0</v>
      </c>
      <c r="G3449" s="3">
        <f t="shared" si="478"/>
        <v>2.25</v>
      </c>
      <c r="H3449" t="str">
        <f t="shared" si="479"/>
        <v>Discharge</v>
      </c>
      <c r="I3449" s="3">
        <f t="shared" si="484"/>
        <v>340</v>
      </c>
      <c r="J3449" s="3">
        <f t="shared" si="485"/>
        <v>0</v>
      </c>
      <c r="K3449" s="3">
        <f>MIN(Inputs!$B$2, (Inputs!$B$8 - I3449)/Inputs!$B$9)</f>
        <v>0</v>
      </c>
      <c r="L3449" s="3">
        <f>MAX(MIN(Inputs!$B$2, I3449*Inputs!$B$10, Inputs!$B$8*Inputs!$B$4 - J3449), 0)</f>
        <v>170</v>
      </c>
      <c r="M3449" s="3">
        <f t="shared" si="480"/>
        <v>0</v>
      </c>
      <c r="N3449" s="3">
        <f t="shared" si="481"/>
        <v>170</v>
      </c>
      <c r="O3449" s="3">
        <f>IF(H3449="Reg", MIN(Inputs!$B$2, I3449*Inputs!$B$10, (Inputs!$B$8-I3449)/Inputs!$B$9), 0)</f>
        <v>0</v>
      </c>
      <c r="P3449" s="3">
        <f t="shared" si="482"/>
        <v>6086.85</v>
      </c>
      <c r="Q3449" s="3">
        <f t="shared" si="483"/>
        <v>0</v>
      </c>
      <c r="R3449" s="3">
        <f>I3449 + M3449*Inputs!$B$9 - N3449/Inputs!$B$10</f>
        <v>158.77939109773115</v>
      </c>
    </row>
    <row r="3450" spans="1:18" x14ac:dyDescent="0.3">
      <c r="A3450" s="4">
        <v>46166.666666666657</v>
      </c>
      <c r="B3450" s="3">
        <v>43.46</v>
      </c>
      <c r="C3450" s="3">
        <v>3</v>
      </c>
      <c r="D3450" s="3">
        <f t="shared" si="477"/>
        <v>24.920937499999997</v>
      </c>
      <c r="E3450" s="3">
        <f>MAX(B3450 - D3450/Inputs!$B$5, 0)</f>
        <v>15.140752840909094</v>
      </c>
      <c r="F3450" s="3">
        <f>MAX(D3450*Inputs!$B$5 - B3450, 0)</f>
        <v>0</v>
      </c>
      <c r="G3450" s="3">
        <f t="shared" si="478"/>
        <v>3</v>
      </c>
      <c r="H3450" t="str">
        <f t="shared" si="479"/>
        <v>Discharge</v>
      </c>
      <c r="I3450" s="3">
        <f t="shared" si="484"/>
        <v>158.77939109773115</v>
      </c>
      <c r="J3450" s="3">
        <f t="shared" si="485"/>
        <v>170</v>
      </c>
      <c r="K3450" s="3">
        <f>MIN(Inputs!$B$2, (Inputs!$B$8 - I3450)/Inputs!$B$9)</f>
        <v>170</v>
      </c>
      <c r="L3450" s="3">
        <f>MAX(MIN(Inputs!$B$2, I3450*Inputs!$B$10, Inputs!$B$8*Inputs!$B$4 - J3450), 0)</f>
        <v>148.94827166799323</v>
      </c>
      <c r="M3450" s="3">
        <f t="shared" si="480"/>
        <v>0</v>
      </c>
      <c r="N3450" s="3">
        <f t="shared" si="481"/>
        <v>148.94827166799323</v>
      </c>
      <c r="O3450" s="3">
        <f>IF(H3450="Reg", MIN(Inputs!$B$2, I3450*Inputs!$B$10, (Inputs!$B$8-I3450)/Inputs!$B$9), 0)</f>
        <v>0</v>
      </c>
      <c r="P3450" s="3">
        <f t="shared" si="482"/>
        <v>6473.2918866909858</v>
      </c>
      <c r="Q3450" s="3">
        <f t="shared" si="483"/>
        <v>0</v>
      </c>
      <c r="R3450" s="3">
        <f>I3450 + M3450*Inputs!$B$9 - N3450/Inputs!$B$10</f>
        <v>0</v>
      </c>
    </row>
    <row r="3451" spans="1:18" x14ac:dyDescent="0.3">
      <c r="A3451" s="4">
        <v>46166.708333333343</v>
      </c>
      <c r="B3451" s="3">
        <v>29.979999999999997</v>
      </c>
      <c r="C3451" s="3">
        <v>1.17</v>
      </c>
      <c r="D3451" s="3">
        <f t="shared" si="477"/>
        <v>24.920937499999997</v>
      </c>
      <c r="E3451" s="3">
        <f>MAX(B3451 - D3451/Inputs!$B$5, 0)</f>
        <v>1.6607528409090904</v>
      </c>
      <c r="F3451" s="3">
        <f>MAX(D3451*Inputs!$B$5 - B3451, 0)</f>
        <v>0</v>
      </c>
      <c r="G3451" s="3">
        <f t="shared" si="478"/>
        <v>1.17</v>
      </c>
      <c r="H3451" t="str">
        <f t="shared" si="479"/>
        <v>Discharge</v>
      </c>
      <c r="I3451" s="3">
        <f t="shared" si="484"/>
        <v>0</v>
      </c>
      <c r="J3451" s="3">
        <f t="shared" si="485"/>
        <v>318.94827166799325</v>
      </c>
      <c r="K3451" s="3">
        <f>MIN(Inputs!$B$2, (Inputs!$B$8 - I3451)/Inputs!$B$9)</f>
        <v>170</v>
      </c>
      <c r="L3451" s="3">
        <f>MAX(MIN(Inputs!$B$2, I3451*Inputs!$B$10, Inputs!$B$8*Inputs!$B$4 - J3451), 0)</f>
        <v>0</v>
      </c>
      <c r="M3451" s="3">
        <f t="shared" si="480"/>
        <v>0</v>
      </c>
      <c r="N3451" s="3">
        <f t="shared" si="481"/>
        <v>0</v>
      </c>
      <c r="O3451" s="3">
        <f>IF(H3451="Reg", MIN(Inputs!$B$2, I3451*Inputs!$B$10, (Inputs!$B$8-I3451)/Inputs!$B$9), 0)</f>
        <v>0</v>
      </c>
      <c r="P3451" s="3">
        <f t="shared" si="482"/>
        <v>0</v>
      </c>
      <c r="Q3451" s="3">
        <f t="shared" si="483"/>
        <v>0</v>
      </c>
      <c r="R3451" s="3">
        <f>I3451 + M3451*Inputs!$B$9 - N3451/Inputs!$B$10</f>
        <v>0</v>
      </c>
    </row>
    <row r="3452" spans="1:18" x14ac:dyDescent="0.3">
      <c r="A3452" s="4">
        <v>46166.75</v>
      </c>
      <c r="B3452" s="3">
        <v>22.804999999999996</v>
      </c>
      <c r="C3452" s="3">
        <v>7.06</v>
      </c>
      <c r="D3452" s="3">
        <f t="shared" si="477"/>
        <v>24.920937499999997</v>
      </c>
      <c r="E3452" s="3">
        <f>MAX(B3452 - D3452/Inputs!$B$5, 0)</f>
        <v>0</v>
      </c>
      <c r="F3452" s="3">
        <f>MAX(D3452*Inputs!$B$5 - B3452, 0)</f>
        <v>0</v>
      </c>
      <c r="G3452" s="3">
        <f t="shared" si="478"/>
        <v>7.06</v>
      </c>
      <c r="H3452" t="str">
        <f t="shared" si="479"/>
        <v>Reg</v>
      </c>
      <c r="I3452" s="3">
        <f t="shared" si="484"/>
        <v>0</v>
      </c>
      <c r="J3452" s="3">
        <f t="shared" si="485"/>
        <v>318.94827166799325</v>
      </c>
      <c r="K3452" s="3">
        <f>MIN(Inputs!$B$2, (Inputs!$B$8 - I3452)/Inputs!$B$9)</f>
        <v>170</v>
      </c>
      <c r="L3452" s="3">
        <f>MAX(MIN(Inputs!$B$2, I3452*Inputs!$B$10, Inputs!$B$8*Inputs!$B$4 - J3452), 0)</f>
        <v>0</v>
      </c>
      <c r="M3452" s="3">
        <f t="shared" si="480"/>
        <v>0</v>
      </c>
      <c r="N3452" s="3">
        <f t="shared" si="481"/>
        <v>0</v>
      </c>
      <c r="O3452" s="3">
        <f>IF(H3452="Reg", MIN(Inputs!$B$2, I3452*Inputs!$B$10, (Inputs!$B$8-I3452)/Inputs!$B$9), 0)</f>
        <v>0</v>
      </c>
      <c r="P3452" s="3">
        <f t="shared" si="482"/>
        <v>0</v>
      </c>
      <c r="Q3452" s="3">
        <f t="shared" si="483"/>
        <v>0</v>
      </c>
      <c r="R3452" s="3">
        <f>I3452 + M3452*Inputs!$B$9 - N3452/Inputs!$B$10</f>
        <v>0</v>
      </c>
    </row>
    <row r="3453" spans="1:18" x14ac:dyDescent="0.3">
      <c r="A3453" s="4">
        <v>46166.791666666657</v>
      </c>
      <c r="B3453" s="3">
        <v>23.94</v>
      </c>
      <c r="C3453" s="3">
        <v>10</v>
      </c>
      <c r="D3453" s="3">
        <f t="shared" si="477"/>
        <v>24.920937499999997</v>
      </c>
      <c r="E3453" s="3">
        <f>MAX(B3453 - D3453/Inputs!$B$5, 0)</f>
        <v>0</v>
      </c>
      <c r="F3453" s="3">
        <f>MAX(D3453*Inputs!$B$5 - B3453, 0)</f>
        <v>0</v>
      </c>
      <c r="G3453" s="3">
        <f t="shared" si="478"/>
        <v>10</v>
      </c>
      <c r="H3453" t="str">
        <f t="shared" si="479"/>
        <v>Reg</v>
      </c>
      <c r="I3453" s="3">
        <f t="shared" si="484"/>
        <v>0</v>
      </c>
      <c r="J3453" s="3">
        <f t="shared" si="485"/>
        <v>318.94827166799325</v>
      </c>
      <c r="K3453" s="3">
        <f>MIN(Inputs!$B$2, (Inputs!$B$8 - I3453)/Inputs!$B$9)</f>
        <v>170</v>
      </c>
      <c r="L3453" s="3">
        <f>MAX(MIN(Inputs!$B$2, I3453*Inputs!$B$10, Inputs!$B$8*Inputs!$B$4 - J3453), 0)</f>
        <v>0</v>
      </c>
      <c r="M3453" s="3">
        <f t="shared" si="480"/>
        <v>0</v>
      </c>
      <c r="N3453" s="3">
        <f t="shared" si="481"/>
        <v>0</v>
      </c>
      <c r="O3453" s="3">
        <f>IF(H3453="Reg", MIN(Inputs!$B$2, I3453*Inputs!$B$10, (Inputs!$B$8-I3453)/Inputs!$B$9), 0)</f>
        <v>0</v>
      </c>
      <c r="P3453" s="3">
        <f t="shared" si="482"/>
        <v>0</v>
      </c>
      <c r="Q3453" s="3">
        <f t="shared" si="483"/>
        <v>0</v>
      </c>
      <c r="R3453" s="3">
        <f>I3453 + M3453*Inputs!$B$9 - N3453/Inputs!$B$10</f>
        <v>0</v>
      </c>
    </row>
    <row r="3454" spans="1:18" x14ac:dyDescent="0.3">
      <c r="A3454" s="4">
        <v>46166.833333333343</v>
      </c>
      <c r="B3454" s="3">
        <v>38.51</v>
      </c>
      <c r="C3454" s="3">
        <v>12.41</v>
      </c>
      <c r="D3454" s="3">
        <f t="shared" si="477"/>
        <v>24.920937499999997</v>
      </c>
      <c r="E3454" s="3">
        <f>MAX(B3454 - D3454/Inputs!$B$5, 0)</f>
        <v>10.190752840909092</v>
      </c>
      <c r="F3454" s="3">
        <f>MAX(D3454*Inputs!$B$5 - B3454, 0)</f>
        <v>0</v>
      </c>
      <c r="G3454" s="3">
        <f t="shared" si="478"/>
        <v>12.41</v>
      </c>
      <c r="H3454" t="str">
        <f t="shared" si="479"/>
        <v>Reg</v>
      </c>
      <c r="I3454" s="3">
        <f t="shared" si="484"/>
        <v>0</v>
      </c>
      <c r="J3454" s="3">
        <f t="shared" si="485"/>
        <v>318.94827166799325</v>
      </c>
      <c r="K3454" s="3">
        <f>MIN(Inputs!$B$2, (Inputs!$B$8 - I3454)/Inputs!$B$9)</f>
        <v>170</v>
      </c>
      <c r="L3454" s="3">
        <f>MAX(MIN(Inputs!$B$2, I3454*Inputs!$B$10, Inputs!$B$8*Inputs!$B$4 - J3454), 0)</f>
        <v>0</v>
      </c>
      <c r="M3454" s="3">
        <f t="shared" si="480"/>
        <v>0</v>
      </c>
      <c r="N3454" s="3">
        <f t="shared" si="481"/>
        <v>0</v>
      </c>
      <c r="O3454" s="3">
        <f>IF(H3454="Reg", MIN(Inputs!$B$2, I3454*Inputs!$B$10, (Inputs!$B$8-I3454)/Inputs!$B$9), 0)</f>
        <v>0</v>
      </c>
      <c r="P3454" s="3">
        <f t="shared" si="482"/>
        <v>0</v>
      </c>
      <c r="Q3454" s="3">
        <f t="shared" si="483"/>
        <v>0</v>
      </c>
      <c r="R3454" s="3">
        <f>I3454 + M3454*Inputs!$B$9 - N3454/Inputs!$B$10</f>
        <v>0</v>
      </c>
    </row>
    <row r="3455" spans="1:18" x14ac:dyDescent="0.3">
      <c r="A3455" s="4">
        <v>46166.875</v>
      </c>
      <c r="B3455" s="3">
        <v>34.577500000000001</v>
      </c>
      <c r="C3455" s="3">
        <v>1</v>
      </c>
      <c r="D3455" s="3">
        <f t="shared" si="477"/>
        <v>24.920937499999997</v>
      </c>
      <c r="E3455" s="3">
        <f>MAX(B3455 - D3455/Inputs!$B$5, 0)</f>
        <v>6.2582528409090941</v>
      </c>
      <c r="F3455" s="3">
        <f>MAX(D3455*Inputs!$B$5 - B3455, 0)</f>
        <v>0</v>
      </c>
      <c r="G3455" s="3">
        <f t="shared" si="478"/>
        <v>1</v>
      </c>
      <c r="H3455" t="str">
        <f t="shared" si="479"/>
        <v>Discharge</v>
      </c>
      <c r="I3455" s="3">
        <f t="shared" si="484"/>
        <v>0</v>
      </c>
      <c r="J3455" s="3">
        <f t="shared" si="485"/>
        <v>318.94827166799325</v>
      </c>
      <c r="K3455" s="3">
        <f>MIN(Inputs!$B$2, (Inputs!$B$8 - I3455)/Inputs!$B$9)</f>
        <v>170</v>
      </c>
      <c r="L3455" s="3">
        <f>MAX(MIN(Inputs!$B$2, I3455*Inputs!$B$10, Inputs!$B$8*Inputs!$B$4 - J3455), 0)</f>
        <v>0</v>
      </c>
      <c r="M3455" s="3">
        <f t="shared" si="480"/>
        <v>0</v>
      </c>
      <c r="N3455" s="3">
        <f t="shared" si="481"/>
        <v>0</v>
      </c>
      <c r="O3455" s="3">
        <f>IF(H3455="Reg", MIN(Inputs!$B$2, I3455*Inputs!$B$10, (Inputs!$B$8-I3455)/Inputs!$B$9), 0)</f>
        <v>0</v>
      </c>
      <c r="P3455" s="3">
        <f t="shared" si="482"/>
        <v>0</v>
      </c>
      <c r="Q3455" s="3">
        <f t="shared" si="483"/>
        <v>0</v>
      </c>
      <c r="R3455" s="3">
        <f>I3455 + M3455*Inputs!$B$9 - N3455/Inputs!$B$10</f>
        <v>0</v>
      </c>
    </row>
    <row r="3456" spans="1:18" x14ac:dyDescent="0.3">
      <c r="A3456" s="4">
        <v>46166.916666666657</v>
      </c>
      <c r="B3456" s="3">
        <v>26.235000000000003</v>
      </c>
      <c r="C3456" s="3">
        <v>0.09</v>
      </c>
      <c r="D3456" s="3">
        <f t="shared" si="477"/>
        <v>24.920937499999997</v>
      </c>
      <c r="E3456" s="3">
        <f>MAX(B3456 - D3456/Inputs!$B$5, 0)</f>
        <v>0</v>
      </c>
      <c r="F3456" s="3">
        <f>MAX(D3456*Inputs!$B$5 - B3456, 0)</f>
        <v>0</v>
      </c>
      <c r="G3456" s="3">
        <f t="shared" si="478"/>
        <v>0.09</v>
      </c>
      <c r="H3456" t="str">
        <f t="shared" si="479"/>
        <v>Reg</v>
      </c>
      <c r="I3456" s="3">
        <f t="shared" si="484"/>
        <v>0</v>
      </c>
      <c r="J3456" s="3">
        <f t="shared" si="485"/>
        <v>318.94827166799325</v>
      </c>
      <c r="K3456" s="3">
        <f>MIN(Inputs!$B$2, (Inputs!$B$8 - I3456)/Inputs!$B$9)</f>
        <v>170</v>
      </c>
      <c r="L3456" s="3">
        <f>MAX(MIN(Inputs!$B$2, I3456*Inputs!$B$10, Inputs!$B$8*Inputs!$B$4 - J3456), 0)</f>
        <v>0</v>
      </c>
      <c r="M3456" s="3">
        <f t="shared" si="480"/>
        <v>0</v>
      </c>
      <c r="N3456" s="3">
        <f t="shared" si="481"/>
        <v>0</v>
      </c>
      <c r="O3456" s="3">
        <f>IF(H3456="Reg", MIN(Inputs!$B$2, I3456*Inputs!$B$10, (Inputs!$B$8-I3456)/Inputs!$B$9), 0)</f>
        <v>0</v>
      </c>
      <c r="P3456" s="3">
        <f t="shared" si="482"/>
        <v>0</v>
      </c>
      <c r="Q3456" s="3">
        <f t="shared" si="483"/>
        <v>0</v>
      </c>
      <c r="R3456" s="3">
        <f>I3456 + M3456*Inputs!$B$9 - N3456/Inputs!$B$10</f>
        <v>0</v>
      </c>
    </row>
    <row r="3457" spans="1:18" x14ac:dyDescent="0.3">
      <c r="A3457" s="4">
        <v>46166.958333333343</v>
      </c>
      <c r="B3457" s="3">
        <v>24.274999999999999</v>
      </c>
      <c r="C3457" s="3">
        <v>0.04</v>
      </c>
      <c r="D3457" s="3">
        <f t="shared" si="477"/>
        <v>24.920937499999997</v>
      </c>
      <c r="E3457" s="3">
        <f>MAX(B3457 - D3457/Inputs!$B$5, 0)</f>
        <v>0</v>
      </c>
      <c r="F3457" s="3">
        <f>MAX(D3457*Inputs!$B$5 - B3457, 0)</f>
        <v>0</v>
      </c>
      <c r="G3457" s="3">
        <f t="shared" si="478"/>
        <v>0.04</v>
      </c>
      <c r="H3457" t="str">
        <f t="shared" si="479"/>
        <v>Reg</v>
      </c>
      <c r="I3457" s="3">
        <f t="shared" si="484"/>
        <v>0</v>
      </c>
      <c r="J3457" s="3">
        <f t="shared" si="485"/>
        <v>318.94827166799325</v>
      </c>
      <c r="K3457" s="3">
        <f>MIN(Inputs!$B$2, (Inputs!$B$8 - I3457)/Inputs!$B$9)</f>
        <v>170</v>
      </c>
      <c r="L3457" s="3">
        <f>MAX(MIN(Inputs!$B$2, I3457*Inputs!$B$10, Inputs!$B$8*Inputs!$B$4 - J3457), 0)</f>
        <v>0</v>
      </c>
      <c r="M3457" s="3">
        <f t="shared" si="480"/>
        <v>0</v>
      </c>
      <c r="N3457" s="3">
        <f t="shared" si="481"/>
        <v>0</v>
      </c>
      <c r="O3457" s="3">
        <f>IF(H3457="Reg", MIN(Inputs!$B$2, I3457*Inputs!$B$10, (Inputs!$B$8-I3457)/Inputs!$B$9), 0)</f>
        <v>0</v>
      </c>
      <c r="P3457" s="3">
        <f t="shared" si="482"/>
        <v>0</v>
      </c>
      <c r="Q3457" s="3">
        <f t="shared" si="483"/>
        <v>0</v>
      </c>
      <c r="R3457" s="3">
        <f>I3457 + M3457*Inputs!$B$9 - N3457/Inputs!$B$10</f>
        <v>0</v>
      </c>
    </row>
    <row r="3458" spans="1:18" x14ac:dyDescent="0.3">
      <c r="A3458" s="4">
        <v>46167</v>
      </c>
      <c r="B3458" s="3">
        <v>23.1525</v>
      </c>
      <c r="C3458" s="3">
        <v>0.06</v>
      </c>
      <c r="D3458" s="3">
        <f t="shared" ref="D3458:D3521" si="486">AVERAGEIFS(B:B, A:A, "&gt;="&amp;INT(A3458), A:A, "&lt;"&amp;INT(A3458)+1)</f>
        <v>18.481041666666666</v>
      </c>
      <c r="E3458" s="3">
        <f>MAX(B3458 - D3458/Inputs!$B$5, 0)</f>
        <v>2.1513162878787888</v>
      </c>
      <c r="F3458" s="3">
        <f>MAX(D3458*Inputs!$B$5 - B3458, 0)</f>
        <v>0</v>
      </c>
      <c r="G3458" s="3">
        <f t="shared" ref="G3458:G3521" si="487">C3458</f>
        <v>0.06</v>
      </c>
      <c r="H3458" t="str">
        <f t="shared" ref="H3458:H3521" si="488">IF(MAX(E3458, F3458, G3458)&lt;=0, "Idle", IF(AND(G3458&gt;=E3458, G3458&gt;=F3458), "Reg", IF(E3458&gt;=F3458, "Discharge", "Charge")))</f>
        <v>Discharge</v>
      </c>
      <c r="I3458" s="3">
        <f t="shared" si="484"/>
        <v>0</v>
      </c>
      <c r="J3458" s="3">
        <f t="shared" si="485"/>
        <v>0</v>
      </c>
      <c r="K3458" s="3">
        <f>MIN(Inputs!$B$2, (Inputs!$B$8 - I3458)/Inputs!$B$9)</f>
        <v>170</v>
      </c>
      <c r="L3458" s="3">
        <f>MAX(MIN(Inputs!$B$2, I3458*Inputs!$B$10, Inputs!$B$8*Inputs!$B$4 - J3458), 0)</f>
        <v>0</v>
      </c>
      <c r="M3458" s="3">
        <f t="shared" ref="M3458:M3521" si="489">IF(H3458="Charge", K3458, 0)</f>
        <v>0</v>
      </c>
      <c r="N3458" s="3">
        <f t="shared" ref="N3458:N3521" si="490">IF(H3458="Discharge", L3458, 0)</f>
        <v>0</v>
      </c>
      <c r="O3458" s="3">
        <f>IF(H3458="Reg", MIN(Inputs!$B$2, I3458*Inputs!$B$10, (Inputs!$B$8-I3458)/Inputs!$B$9), 0)</f>
        <v>0</v>
      </c>
      <c r="P3458" s="3">
        <f t="shared" ref="P3458:P3521" si="491">(N3458 - M3458) * B3458</f>
        <v>0</v>
      </c>
      <c r="Q3458" s="3">
        <f t="shared" ref="Q3458:Q3521" si="492">O3458 * C3458</f>
        <v>0</v>
      </c>
      <c r="R3458" s="3">
        <f>I3458 + M3458*Inputs!$B$9 - N3458/Inputs!$B$10</f>
        <v>0</v>
      </c>
    </row>
    <row r="3459" spans="1:18" x14ac:dyDescent="0.3">
      <c r="A3459" s="4">
        <v>46167.041666666657</v>
      </c>
      <c r="B3459" s="3">
        <v>19.672499999999999</v>
      </c>
      <c r="C3459" s="3">
        <v>0.06</v>
      </c>
      <c r="D3459" s="3">
        <f t="shared" si="486"/>
        <v>18.481041666666666</v>
      </c>
      <c r="E3459" s="3">
        <f>MAX(B3459 - D3459/Inputs!$B$5, 0)</f>
        <v>0</v>
      </c>
      <c r="F3459" s="3">
        <f>MAX(D3459*Inputs!$B$5 - B3459, 0)</f>
        <v>0</v>
      </c>
      <c r="G3459" s="3">
        <f t="shared" si="487"/>
        <v>0.06</v>
      </c>
      <c r="H3459" t="str">
        <f t="shared" si="488"/>
        <v>Reg</v>
      </c>
      <c r="I3459" s="3">
        <f t="shared" ref="I3459:I3522" si="493">R3458</f>
        <v>0</v>
      </c>
      <c r="J3459" s="3">
        <f t="shared" ref="J3459:J3522" si="494">IF(INT(A3459)=INT(A3458), J3458 + N3458, 0)</f>
        <v>0</v>
      </c>
      <c r="K3459" s="3">
        <f>MIN(Inputs!$B$2, (Inputs!$B$8 - I3459)/Inputs!$B$9)</f>
        <v>170</v>
      </c>
      <c r="L3459" s="3">
        <f>MAX(MIN(Inputs!$B$2, I3459*Inputs!$B$10, Inputs!$B$8*Inputs!$B$4 - J3459), 0)</f>
        <v>0</v>
      </c>
      <c r="M3459" s="3">
        <f t="shared" si="489"/>
        <v>0</v>
      </c>
      <c r="N3459" s="3">
        <f t="shared" si="490"/>
        <v>0</v>
      </c>
      <c r="O3459" s="3">
        <f>IF(H3459="Reg", MIN(Inputs!$B$2, I3459*Inputs!$B$10, (Inputs!$B$8-I3459)/Inputs!$B$9), 0)</f>
        <v>0</v>
      </c>
      <c r="P3459" s="3">
        <f t="shared" si="491"/>
        <v>0</v>
      </c>
      <c r="Q3459" s="3">
        <f t="shared" si="492"/>
        <v>0</v>
      </c>
      <c r="R3459" s="3">
        <f>I3459 + M3459*Inputs!$B$9 - N3459/Inputs!$B$10</f>
        <v>0</v>
      </c>
    </row>
    <row r="3460" spans="1:18" x14ac:dyDescent="0.3">
      <c r="A3460" s="4">
        <v>46167.083333333343</v>
      </c>
      <c r="B3460" s="3">
        <v>20.687500000000004</v>
      </c>
      <c r="C3460" s="3">
        <v>0.05</v>
      </c>
      <c r="D3460" s="3">
        <f t="shared" si="486"/>
        <v>18.481041666666666</v>
      </c>
      <c r="E3460" s="3">
        <f>MAX(B3460 - D3460/Inputs!$B$5, 0)</f>
        <v>0</v>
      </c>
      <c r="F3460" s="3">
        <f>MAX(D3460*Inputs!$B$5 - B3460, 0)</f>
        <v>0</v>
      </c>
      <c r="G3460" s="3">
        <f t="shared" si="487"/>
        <v>0.05</v>
      </c>
      <c r="H3460" t="str">
        <f t="shared" si="488"/>
        <v>Reg</v>
      </c>
      <c r="I3460" s="3">
        <f t="shared" si="493"/>
        <v>0</v>
      </c>
      <c r="J3460" s="3">
        <f t="shared" si="494"/>
        <v>0</v>
      </c>
      <c r="K3460" s="3">
        <f>MIN(Inputs!$B$2, (Inputs!$B$8 - I3460)/Inputs!$B$9)</f>
        <v>170</v>
      </c>
      <c r="L3460" s="3">
        <f>MAX(MIN(Inputs!$B$2, I3460*Inputs!$B$10, Inputs!$B$8*Inputs!$B$4 - J3460), 0)</f>
        <v>0</v>
      </c>
      <c r="M3460" s="3">
        <f t="shared" si="489"/>
        <v>0</v>
      </c>
      <c r="N3460" s="3">
        <f t="shared" si="490"/>
        <v>0</v>
      </c>
      <c r="O3460" s="3">
        <f>IF(H3460="Reg", MIN(Inputs!$B$2, I3460*Inputs!$B$10, (Inputs!$B$8-I3460)/Inputs!$B$9), 0)</f>
        <v>0</v>
      </c>
      <c r="P3460" s="3">
        <f t="shared" si="491"/>
        <v>0</v>
      </c>
      <c r="Q3460" s="3">
        <f t="shared" si="492"/>
        <v>0</v>
      </c>
      <c r="R3460" s="3">
        <f>I3460 + M3460*Inputs!$B$9 - N3460/Inputs!$B$10</f>
        <v>0</v>
      </c>
    </row>
    <row r="3461" spans="1:18" x14ac:dyDescent="0.3">
      <c r="A3461" s="4">
        <v>46167.125</v>
      </c>
      <c r="B3461" s="3">
        <v>19.197499999999998</v>
      </c>
      <c r="C3461" s="3">
        <v>7.0000000000000007E-2</v>
      </c>
      <c r="D3461" s="3">
        <f t="shared" si="486"/>
        <v>18.481041666666666</v>
      </c>
      <c r="E3461" s="3">
        <f>MAX(B3461 - D3461/Inputs!$B$5, 0)</f>
        <v>0</v>
      </c>
      <c r="F3461" s="3">
        <f>MAX(D3461*Inputs!$B$5 - B3461, 0)</f>
        <v>0</v>
      </c>
      <c r="G3461" s="3">
        <f t="shared" si="487"/>
        <v>7.0000000000000007E-2</v>
      </c>
      <c r="H3461" t="str">
        <f t="shared" si="488"/>
        <v>Reg</v>
      </c>
      <c r="I3461" s="3">
        <f t="shared" si="493"/>
        <v>0</v>
      </c>
      <c r="J3461" s="3">
        <f t="shared" si="494"/>
        <v>0</v>
      </c>
      <c r="K3461" s="3">
        <f>MIN(Inputs!$B$2, (Inputs!$B$8 - I3461)/Inputs!$B$9)</f>
        <v>170</v>
      </c>
      <c r="L3461" s="3">
        <f>MAX(MIN(Inputs!$B$2, I3461*Inputs!$B$10, Inputs!$B$8*Inputs!$B$4 - J3461), 0)</f>
        <v>0</v>
      </c>
      <c r="M3461" s="3">
        <f t="shared" si="489"/>
        <v>0</v>
      </c>
      <c r="N3461" s="3">
        <f t="shared" si="490"/>
        <v>0</v>
      </c>
      <c r="O3461" s="3">
        <f>IF(H3461="Reg", MIN(Inputs!$B$2, I3461*Inputs!$B$10, (Inputs!$B$8-I3461)/Inputs!$B$9), 0)</f>
        <v>0</v>
      </c>
      <c r="P3461" s="3">
        <f t="shared" si="491"/>
        <v>0</v>
      </c>
      <c r="Q3461" s="3">
        <f t="shared" si="492"/>
        <v>0</v>
      </c>
      <c r="R3461" s="3">
        <f>I3461 + M3461*Inputs!$B$9 - N3461/Inputs!$B$10</f>
        <v>0</v>
      </c>
    </row>
    <row r="3462" spans="1:18" x14ac:dyDescent="0.3">
      <c r="A3462" s="4">
        <v>46167.166666666657</v>
      </c>
      <c r="B3462" s="3">
        <v>17.285</v>
      </c>
      <c r="C3462" s="3">
        <v>0.05</v>
      </c>
      <c r="D3462" s="3">
        <f t="shared" si="486"/>
        <v>18.481041666666666</v>
      </c>
      <c r="E3462" s="3">
        <f>MAX(B3462 - D3462/Inputs!$B$5, 0)</f>
        <v>0</v>
      </c>
      <c r="F3462" s="3">
        <f>MAX(D3462*Inputs!$B$5 - B3462, 0)</f>
        <v>0</v>
      </c>
      <c r="G3462" s="3">
        <f t="shared" si="487"/>
        <v>0.05</v>
      </c>
      <c r="H3462" t="str">
        <f t="shared" si="488"/>
        <v>Reg</v>
      </c>
      <c r="I3462" s="3">
        <f t="shared" si="493"/>
        <v>0</v>
      </c>
      <c r="J3462" s="3">
        <f t="shared" si="494"/>
        <v>0</v>
      </c>
      <c r="K3462" s="3">
        <f>MIN(Inputs!$B$2, (Inputs!$B$8 - I3462)/Inputs!$B$9)</f>
        <v>170</v>
      </c>
      <c r="L3462" s="3">
        <f>MAX(MIN(Inputs!$B$2, I3462*Inputs!$B$10, Inputs!$B$8*Inputs!$B$4 - J3462), 0)</f>
        <v>0</v>
      </c>
      <c r="M3462" s="3">
        <f t="shared" si="489"/>
        <v>0</v>
      </c>
      <c r="N3462" s="3">
        <f t="shared" si="490"/>
        <v>0</v>
      </c>
      <c r="O3462" s="3">
        <f>IF(H3462="Reg", MIN(Inputs!$B$2, I3462*Inputs!$B$10, (Inputs!$B$8-I3462)/Inputs!$B$9), 0)</f>
        <v>0</v>
      </c>
      <c r="P3462" s="3">
        <f t="shared" si="491"/>
        <v>0</v>
      </c>
      <c r="Q3462" s="3">
        <f t="shared" si="492"/>
        <v>0</v>
      </c>
      <c r="R3462" s="3">
        <f>I3462 + M3462*Inputs!$B$9 - N3462/Inputs!$B$10</f>
        <v>0</v>
      </c>
    </row>
    <row r="3463" spans="1:18" x14ac:dyDescent="0.3">
      <c r="A3463" s="4">
        <v>46167.208333333343</v>
      </c>
      <c r="B3463" s="3">
        <v>16.887499999999999</v>
      </c>
      <c r="C3463" s="3">
        <v>7.0000000000000007E-2</v>
      </c>
      <c r="D3463" s="3">
        <f t="shared" si="486"/>
        <v>18.481041666666666</v>
      </c>
      <c r="E3463" s="3">
        <f>MAX(B3463 - D3463/Inputs!$B$5, 0)</f>
        <v>0</v>
      </c>
      <c r="F3463" s="3">
        <f>MAX(D3463*Inputs!$B$5 - B3463, 0)</f>
        <v>0</v>
      </c>
      <c r="G3463" s="3">
        <f t="shared" si="487"/>
        <v>7.0000000000000007E-2</v>
      </c>
      <c r="H3463" t="str">
        <f t="shared" si="488"/>
        <v>Reg</v>
      </c>
      <c r="I3463" s="3">
        <f t="shared" si="493"/>
        <v>0</v>
      </c>
      <c r="J3463" s="3">
        <f t="shared" si="494"/>
        <v>0</v>
      </c>
      <c r="K3463" s="3">
        <f>MIN(Inputs!$B$2, (Inputs!$B$8 - I3463)/Inputs!$B$9)</f>
        <v>170</v>
      </c>
      <c r="L3463" s="3">
        <f>MAX(MIN(Inputs!$B$2, I3463*Inputs!$B$10, Inputs!$B$8*Inputs!$B$4 - J3463), 0)</f>
        <v>0</v>
      </c>
      <c r="M3463" s="3">
        <f t="shared" si="489"/>
        <v>0</v>
      </c>
      <c r="N3463" s="3">
        <f t="shared" si="490"/>
        <v>0</v>
      </c>
      <c r="O3463" s="3">
        <f>IF(H3463="Reg", MIN(Inputs!$B$2, I3463*Inputs!$B$10, (Inputs!$B$8-I3463)/Inputs!$B$9), 0)</f>
        <v>0</v>
      </c>
      <c r="P3463" s="3">
        <f t="shared" si="491"/>
        <v>0</v>
      </c>
      <c r="Q3463" s="3">
        <f t="shared" si="492"/>
        <v>0</v>
      </c>
      <c r="R3463" s="3">
        <f>I3463 + M3463*Inputs!$B$9 - N3463/Inputs!$B$10</f>
        <v>0</v>
      </c>
    </row>
    <row r="3464" spans="1:18" x14ac:dyDescent="0.3">
      <c r="A3464" s="4">
        <v>46167.25</v>
      </c>
      <c r="B3464" s="3">
        <v>19.7075</v>
      </c>
      <c r="C3464" s="3">
        <v>1.5</v>
      </c>
      <c r="D3464" s="3">
        <f t="shared" si="486"/>
        <v>18.481041666666666</v>
      </c>
      <c r="E3464" s="3">
        <f>MAX(B3464 - D3464/Inputs!$B$5, 0)</f>
        <v>0</v>
      </c>
      <c r="F3464" s="3">
        <f>MAX(D3464*Inputs!$B$5 - B3464, 0)</f>
        <v>0</v>
      </c>
      <c r="G3464" s="3">
        <f t="shared" si="487"/>
        <v>1.5</v>
      </c>
      <c r="H3464" t="str">
        <f t="shared" si="488"/>
        <v>Reg</v>
      </c>
      <c r="I3464" s="3">
        <f t="shared" si="493"/>
        <v>0</v>
      </c>
      <c r="J3464" s="3">
        <f t="shared" si="494"/>
        <v>0</v>
      </c>
      <c r="K3464" s="3">
        <f>MIN(Inputs!$B$2, (Inputs!$B$8 - I3464)/Inputs!$B$9)</f>
        <v>170</v>
      </c>
      <c r="L3464" s="3">
        <f>MAX(MIN(Inputs!$B$2, I3464*Inputs!$B$10, Inputs!$B$8*Inputs!$B$4 - J3464), 0)</f>
        <v>0</v>
      </c>
      <c r="M3464" s="3">
        <f t="shared" si="489"/>
        <v>0</v>
      </c>
      <c r="N3464" s="3">
        <f t="shared" si="490"/>
        <v>0</v>
      </c>
      <c r="O3464" s="3">
        <f>IF(H3464="Reg", MIN(Inputs!$B$2, I3464*Inputs!$B$10, (Inputs!$B$8-I3464)/Inputs!$B$9), 0)</f>
        <v>0</v>
      </c>
      <c r="P3464" s="3">
        <f t="shared" si="491"/>
        <v>0</v>
      </c>
      <c r="Q3464" s="3">
        <f t="shared" si="492"/>
        <v>0</v>
      </c>
      <c r="R3464" s="3">
        <f>I3464 + M3464*Inputs!$B$9 - N3464/Inputs!$B$10</f>
        <v>0</v>
      </c>
    </row>
    <row r="3465" spans="1:18" x14ac:dyDescent="0.3">
      <c r="A3465" s="4">
        <v>46167.291666666657</v>
      </c>
      <c r="B3465" s="3">
        <v>22.092499999999998</v>
      </c>
      <c r="C3465" s="3">
        <v>2</v>
      </c>
      <c r="D3465" s="3">
        <f t="shared" si="486"/>
        <v>18.481041666666666</v>
      </c>
      <c r="E3465" s="3">
        <f>MAX(B3465 - D3465/Inputs!$B$5, 0)</f>
        <v>1.0913162878787865</v>
      </c>
      <c r="F3465" s="3">
        <f>MAX(D3465*Inputs!$B$5 - B3465, 0)</f>
        <v>0</v>
      </c>
      <c r="G3465" s="3">
        <f t="shared" si="487"/>
        <v>2</v>
      </c>
      <c r="H3465" t="str">
        <f t="shared" si="488"/>
        <v>Reg</v>
      </c>
      <c r="I3465" s="3">
        <f t="shared" si="493"/>
        <v>0</v>
      </c>
      <c r="J3465" s="3">
        <f t="shared" si="494"/>
        <v>0</v>
      </c>
      <c r="K3465" s="3">
        <f>MIN(Inputs!$B$2, (Inputs!$B$8 - I3465)/Inputs!$B$9)</f>
        <v>170</v>
      </c>
      <c r="L3465" s="3">
        <f>MAX(MIN(Inputs!$B$2, I3465*Inputs!$B$10, Inputs!$B$8*Inputs!$B$4 - J3465), 0)</f>
        <v>0</v>
      </c>
      <c r="M3465" s="3">
        <f t="shared" si="489"/>
        <v>0</v>
      </c>
      <c r="N3465" s="3">
        <f t="shared" si="490"/>
        <v>0</v>
      </c>
      <c r="O3465" s="3">
        <f>IF(H3465="Reg", MIN(Inputs!$B$2, I3465*Inputs!$B$10, (Inputs!$B$8-I3465)/Inputs!$B$9), 0)</f>
        <v>0</v>
      </c>
      <c r="P3465" s="3">
        <f t="shared" si="491"/>
        <v>0</v>
      </c>
      <c r="Q3465" s="3">
        <f t="shared" si="492"/>
        <v>0</v>
      </c>
      <c r="R3465" s="3">
        <f>I3465 + M3465*Inputs!$B$9 - N3465/Inputs!$B$10</f>
        <v>0</v>
      </c>
    </row>
    <row r="3466" spans="1:18" x14ac:dyDescent="0.3">
      <c r="A3466" s="4">
        <v>46167.333333333343</v>
      </c>
      <c r="B3466" s="3">
        <v>18.817500000000003</v>
      </c>
      <c r="C3466" s="3">
        <v>1</v>
      </c>
      <c r="D3466" s="3">
        <f t="shared" si="486"/>
        <v>18.481041666666666</v>
      </c>
      <c r="E3466" s="3">
        <f>MAX(B3466 - D3466/Inputs!$B$5, 0)</f>
        <v>0</v>
      </c>
      <c r="F3466" s="3">
        <f>MAX(D3466*Inputs!$B$5 - B3466, 0)</f>
        <v>0</v>
      </c>
      <c r="G3466" s="3">
        <f t="shared" si="487"/>
        <v>1</v>
      </c>
      <c r="H3466" t="str">
        <f t="shared" si="488"/>
        <v>Reg</v>
      </c>
      <c r="I3466" s="3">
        <f t="shared" si="493"/>
        <v>0</v>
      </c>
      <c r="J3466" s="3">
        <f t="shared" si="494"/>
        <v>0</v>
      </c>
      <c r="K3466" s="3">
        <f>MIN(Inputs!$B$2, (Inputs!$B$8 - I3466)/Inputs!$B$9)</f>
        <v>170</v>
      </c>
      <c r="L3466" s="3">
        <f>MAX(MIN(Inputs!$B$2, I3466*Inputs!$B$10, Inputs!$B$8*Inputs!$B$4 - J3466), 0)</f>
        <v>0</v>
      </c>
      <c r="M3466" s="3">
        <f t="shared" si="489"/>
        <v>0</v>
      </c>
      <c r="N3466" s="3">
        <f t="shared" si="490"/>
        <v>0</v>
      </c>
      <c r="O3466" s="3">
        <f>IF(H3466="Reg", MIN(Inputs!$B$2, I3466*Inputs!$B$10, (Inputs!$B$8-I3466)/Inputs!$B$9), 0)</f>
        <v>0</v>
      </c>
      <c r="P3466" s="3">
        <f t="shared" si="491"/>
        <v>0</v>
      </c>
      <c r="Q3466" s="3">
        <f t="shared" si="492"/>
        <v>0</v>
      </c>
      <c r="R3466" s="3">
        <f>I3466 + M3466*Inputs!$B$9 - N3466/Inputs!$B$10</f>
        <v>0</v>
      </c>
    </row>
    <row r="3467" spans="1:18" x14ac:dyDescent="0.3">
      <c r="A3467" s="4">
        <v>46167.375</v>
      </c>
      <c r="B3467" s="3">
        <v>14.544999999999998</v>
      </c>
      <c r="C3467" s="3">
        <v>0.93</v>
      </c>
      <c r="D3467" s="3">
        <f t="shared" si="486"/>
        <v>18.481041666666666</v>
      </c>
      <c r="E3467" s="3">
        <f>MAX(B3467 - D3467/Inputs!$B$5, 0)</f>
        <v>0</v>
      </c>
      <c r="F3467" s="3">
        <f>MAX(D3467*Inputs!$B$5 - B3467, 0)</f>
        <v>1.7183166666666665</v>
      </c>
      <c r="G3467" s="3">
        <f t="shared" si="487"/>
        <v>0.93</v>
      </c>
      <c r="H3467" t="str">
        <f t="shared" si="488"/>
        <v>Charge</v>
      </c>
      <c r="I3467" s="3">
        <f t="shared" si="493"/>
        <v>0</v>
      </c>
      <c r="J3467" s="3">
        <f t="shared" si="494"/>
        <v>0</v>
      </c>
      <c r="K3467" s="3">
        <f>MIN(Inputs!$B$2, (Inputs!$B$8 - I3467)/Inputs!$B$9)</f>
        <v>170</v>
      </c>
      <c r="L3467" s="3">
        <f>MAX(MIN(Inputs!$B$2, I3467*Inputs!$B$10, Inputs!$B$8*Inputs!$B$4 - J3467), 0)</f>
        <v>0</v>
      </c>
      <c r="M3467" s="3">
        <f t="shared" si="489"/>
        <v>170</v>
      </c>
      <c r="N3467" s="3">
        <f t="shared" si="490"/>
        <v>0</v>
      </c>
      <c r="O3467" s="3">
        <f>IF(H3467="Reg", MIN(Inputs!$B$2, I3467*Inputs!$B$10, (Inputs!$B$8-I3467)/Inputs!$B$9), 0)</f>
        <v>0</v>
      </c>
      <c r="P3467" s="3">
        <f t="shared" si="491"/>
        <v>-2472.6499999999996</v>
      </c>
      <c r="Q3467" s="3">
        <f t="shared" si="492"/>
        <v>0</v>
      </c>
      <c r="R3467" s="3">
        <f>I3467 + M3467*Inputs!$B$9 - N3467/Inputs!$B$10</f>
        <v>159.4741358339966</v>
      </c>
    </row>
    <row r="3468" spans="1:18" x14ac:dyDescent="0.3">
      <c r="A3468" s="4">
        <v>46167.416666666657</v>
      </c>
      <c r="B3468" s="3">
        <v>10.995000000000001</v>
      </c>
      <c r="C3468" s="3">
        <v>0.64</v>
      </c>
      <c r="D3468" s="3">
        <f t="shared" si="486"/>
        <v>18.481041666666666</v>
      </c>
      <c r="E3468" s="3">
        <f>MAX(B3468 - D3468/Inputs!$B$5, 0)</f>
        <v>0</v>
      </c>
      <c r="F3468" s="3">
        <f>MAX(D3468*Inputs!$B$5 - B3468, 0)</f>
        <v>5.2683166666666637</v>
      </c>
      <c r="G3468" s="3">
        <f t="shared" si="487"/>
        <v>0.64</v>
      </c>
      <c r="H3468" t="str">
        <f t="shared" si="488"/>
        <v>Charge</v>
      </c>
      <c r="I3468" s="3">
        <f t="shared" si="493"/>
        <v>159.4741358339966</v>
      </c>
      <c r="J3468" s="3">
        <f t="shared" si="494"/>
        <v>0</v>
      </c>
      <c r="K3468" s="3">
        <f>MIN(Inputs!$B$2, (Inputs!$B$8 - I3468)/Inputs!$B$9)</f>
        <v>170</v>
      </c>
      <c r="L3468" s="3">
        <f>MAX(MIN(Inputs!$B$2, I3468*Inputs!$B$10, Inputs!$B$8*Inputs!$B$4 - J3468), 0)</f>
        <v>149.6</v>
      </c>
      <c r="M3468" s="3">
        <f t="shared" si="489"/>
        <v>170</v>
      </c>
      <c r="N3468" s="3">
        <f t="shared" si="490"/>
        <v>0</v>
      </c>
      <c r="O3468" s="3">
        <f>IF(H3468="Reg", MIN(Inputs!$B$2, I3468*Inputs!$B$10, (Inputs!$B$8-I3468)/Inputs!$B$9), 0)</f>
        <v>0</v>
      </c>
      <c r="P3468" s="3">
        <f t="shared" si="491"/>
        <v>-1869.15</v>
      </c>
      <c r="Q3468" s="3">
        <f t="shared" si="492"/>
        <v>0</v>
      </c>
      <c r="R3468" s="3">
        <f>I3468 + M3468*Inputs!$B$9 - N3468/Inputs!$B$10</f>
        <v>318.9482716679932</v>
      </c>
    </row>
    <row r="3469" spans="1:18" x14ac:dyDescent="0.3">
      <c r="A3469" s="4">
        <v>46167.458333333343</v>
      </c>
      <c r="B3469" s="3">
        <v>6.7974999999999994</v>
      </c>
      <c r="C3469" s="3">
        <v>1</v>
      </c>
      <c r="D3469" s="3">
        <f t="shared" si="486"/>
        <v>18.481041666666666</v>
      </c>
      <c r="E3469" s="3">
        <f>MAX(B3469 - D3469/Inputs!$B$5, 0)</f>
        <v>0</v>
      </c>
      <c r="F3469" s="3">
        <f>MAX(D3469*Inputs!$B$5 - B3469, 0)</f>
        <v>9.4658166666666652</v>
      </c>
      <c r="G3469" s="3">
        <f t="shared" si="487"/>
        <v>1</v>
      </c>
      <c r="H3469" t="str">
        <f t="shared" si="488"/>
        <v>Charge</v>
      </c>
      <c r="I3469" s="3">
        <f t="shared" si="493"/>
        <v>318.9482716679932</v>
      </c>
      <c r="J3469" s="3">
        <f t="shared" si="494"/>
        <v>0</v>
      </c>
      <c r="K3469" s="3">
        <f>MIN(Inputs!$B$2, (Inputs!$B$8 - I3469)/Inputs!$B$9)</f>
        <v>22.44121780453775</v>
      </c>
      <c r="L3469" s="3">
        <f>MAX(MIN(Inputs!$B$2, I3469*Inputs!$B$10, Inputs!$B$8*Inputs!$B$4 - J3469), 0)</f>
        <v>170</v>
      </c>
      <c r="M3469" s="3">
        <f t="shared" si="489"/>
        <v>22.44121780453775</v>
      </c>
      <c r="N3469" s="3">
        <f t="shared" si="490"/>
        <v>0</v>
      </c>
      <c r="O3469" s="3">
        <f>IF(H3469="Reg", MIN(Inputs!$B$2, I3469*Inputs!$B$10, (Inputs!$B$8-I3469)/Inputs!$B$9), 0)</f>
        <v>0</v>
      </c>
      <c r="P3469" s="3">
        <f t="shared" si="491"/>
        <v>-152.54417802634535</v>
      </c>
      <c r="Q3469" s="3">
        <f t="shared" si="492"/>
        <v>0</v>
      </c>
      <c r="R3469" s="3">
        <f>I3469 + M3469*Inputs!$B$9 - N3469/Inputs!$B$10</f>
        <v>340</v>
      </c>
    </row>
    <row r="3470" spans="1:18" x14ac:dyDescent="0.3">
      <c r="A3470" s="4">
        <v>46167.5</v>
      </c>
      <c r="B3470" s="3">
        <v>13.165000000000001</v>
      </c>
      <c r="C3470" s="3">
        <v>1</v>
      </c>
      <c r="D3470" s="3">
        <f t="shared" si="486"/>
        <v>18.481041666666666</v>
      </c>
      <c r="E3470" s="3">
        <f>MAX(B3470 - D3470/Inputs!$B$5, 0)</f>
        <v>0</v>
      </c>
      <c r="F3470" s="3">
        <f>MAX(D3470*Inputs!$B$5 - B3470, 0)</f>
        <v>3.0983166666666637</v>
      </c>
      <c r="G3470" s="3">
        <f t="shared" si="487"/>
        <v>1</v>
      </c>
      <c r="H3470" t="str">
        <f t="shared" si="488"/>
        <v>Charge</v>
      </c>
      <c r="I3470" s="3">
        <f t="shared" si="493"/>
        <v>340</v>
      </c>
      <c r="J3470" s="3">
        <f t="shared" si="494"/>
        <v>0</v>
      </c>
      <c r="K3470" s="3">
        <f>MIN(Inputs!$B$2, (Inputs!$B$8 - I3470)/Inputs!$B$9)</f>
        <v>0</v>
      </c>
      <c r="L3470" s="3">
        <f>MAX(MIN(Inputs!$B$2, I3470*Inputs!$B$10, Inputs!$B$8*Inputs!$B$4 - J3470), 0)</f>
        <v>170</v>
      </c>
      <c r="M3470" s="3">
        <f t="shared" si="489"/>
        <v>0</v>
      </c>
      <c r="N3470" s="3">
        <f t="shared" si="490"/>
        <v>0</v>
      </c>
      <c r="O3470" s="3">
        <f>IF(H3470="Reg", MIN(Inputs!$B$2, I3470*Inputs!$B$10, (Inputs!$B$8-I3470)/Inputs!$B$9), 0)</f>
        <v>0</v>
      </c>
      <c r="P3470" s="3">
        <f t="shared" si="491"/>
        <v>0</v>
      </c>
      <c r="Q3470" s="3">
        <f t="shared" si="492"/>
        <v>0</v>
      </c>
      <c r="R3470" s="3">
        <f>I3470 + M3470*Inputs!$B$9 - N3470/Inputs!$B$10</f>
        <v>340</v>
      </c>
    </row>
    <row r="3471" spans="1:18" x14ac:dyDescent="0.3">
      <c r="A3471" s="4">
        <v>46167.541666666657</v>
      </c>
      <c r="B3471" s="3">
        <v>15.4375</v>
      </c>
      <c r="C3471" s="3">
        <v>2</v>
      </c>
      <c r="D3471" s="3">
        <f t="shared" si="486"/>
        <v>18.481041666666666</v>
      </c>
      <c r="E3471" s="3">
        <f>MAX(B3471 - D3471/Inputs!$B$5, 0)</f>
        <v>0</v>
      </c>
      <c r="F3471" s="3">
        <f>MAX(D3471*Inputs!$B$5 - B3471, 0)</f>
        <v>0.82581666666666464</v>
      </c>
      <c r="G3471" s="3">
        <f t="shared" si="487"/>
        <v>2</v>
      </c>
      <c r="H3471" t="str">
        <f t="shared" si="488"/>
        <v>Reg</v>
      </c>
      <c r="I3471" s="3">
        <f t="shared" si="493"/>
        <v>340</v>
      </c>
      <c r="J3471" s="3">
        <f t="shared" si="494"/>
        <v>0</v>
      </c>
      <c r="K3471" s="3">
        <f>MIN(Inputs!$B$2, (Inputs!$B$8 - I3471)/Inputs!$B$9)</f>
        <v>0</v>
      </c>
      <c r="L3471" s="3">
        <f>MAX(MIN(Inputs!$B$2, I3471*Inputs!$B$10, Inputs!$B$8*Inputs!$B$4 - J3471), 0)</f>
        <v>170</v>
      </c>
      <c r="M3471" s="3">
        <f t="shared" si="489"/>
        <v>0</v>
      </c>
      <c r="N3471" s="3">
        <f t="shared" si="490"/>
        <v>0</v>
      </c>
      <c r="O3471" s="3">
        <f>IF(H3471="Reg", MIN(Inputs!$B$2, I3471*Inputs!$B$10, (Inputs!$B$8-I3471)/Inputs!$B$9), 0)</f>
        <v>0</v>
      </c>
      <c r="P3471" s="3">
        <f t="shared" si="491"/>
        <v>0</v>
      </c>
      <c r="Q3471" s="3">
        <f t="shared" si="492"/>
        <v>0</v>
      </c>
      <c r="R3471" s="3">
        <f>I3471 + M3471*Inputs!$B$9 - N3471/Inputs!$B$10</f>
        <v>340</v>
      </c>
    </row>
    <row r="3472" spans="1:18" x14ac:dyDescent="0.3">
      <c r="A3472" s="4">
        <v>46167.583333333343</v>
      </c>
      <c r="B3472" s="3">
        <v>15.457500000000001</v>
      </c>
      <c r="C3472" s="3">
        <v>2</v>
      </c>
      <c r="D3472" s="3">
        <f t="shared" si="486"/>
        <v>18.481041666666666</v>
      </c>
      <c r="E3472" s="3">
        <f>MAX(B3472 - D3472/Inputs!$B$5, 0)</f>
        <v>0</v>
      </c>
      <c r="F3472" s="3">
        <f>MAX(D3472*Inputs!$B$5 - B3472, 0)</f>
        <v>0.80581666666666329</v>
      </c>
      <c r="G3472" s="3">
        <f t="shared" si="487"/>
        <v>2</v>
      </c>
      <c r="H3472" t="str">
        <f t="shared" si="488"/>
        <v>Reg</v>
      </c>
      <c r="I3472" s="3">
        <f t="shared" si="493"/>
        <v>340</v>
      </c>
      <c r="J3472" s="3">
        <f t="shared" si="494"/>
        <v>0</v>
      </c>
      <c r="K3472" s="3">
        <f>MIN(Inputs!$B$2, (Inputs!$B$8 - I3472)/Inputs!$B$9)</f>
        <v>0</v>
      </c>
      <c r="L3472" s="3">
        <f>MAX(MIN(Inputs!$B$2, I3472*Inputs!$B$10, Inputs!$B$8*Inputs!$B$4 - J3472), 0)</f>
        <v>170</v>
      </c>
      <c r="M3472" s="3">
        <f t="shared" si="489"/>
        <v>0</v>
      </c>
      <c r="N3472" s="3">
        <f t="shared" si="490"/>
        <v>0</v>
      </c>
      <c r="O3472" s="3">
        <f>IF(H3472="Reg", MIN(Inputs!$B$2, I3472*Inputs!$B$10, (Inputs!$B$8-I3472)/Inputs!$B$9), 0)</f>
        <v>0</v>
      </c>
      <c r="P3472" s="3">
        <f t="shared" si="491"/>
        <v>0</v>
      </c>
      <c r="Q3472" s="3">
        <f t="shared" si="492"/>
        <v>0</v>
      </c>
      <c r="R3472" s="3">
        <f>I3472 + M3472*Inputs!$B$9 - N3472/Inputs!$B$10</f>
        <v>340</v>
      </c>
    </row>
    <row r="3473" spans="1:18" x14ac:dyDescent="0.3">
      <c r="A3473" s="4">
        <v>46167.625</v>
      </c>
      <c r="B3473" s="3">
        <v>14.870000000000001</v>
      </c>
      <c r="C3473" s="3">
        <v>4.58</v>
      </c>
      <c r="D3473" s="3">
        <f t="shared" si="486"/>
        <v>18.481041666666666</v>
      </c>
      <c r="E3473" s="3">
        <f>MAX(B3473 - D3473/Inputs!$B$5, 0)</f>
        <v>0</v>
      </c>
      <c r="F3473" s="3">
        <f>MAX(D3473*Inputs!$B$5 - B3473, 0)</f>
        <v>1.3933166666666637</v>
      </c>
      <c r="G3473" s="3">
        <f t="shared" si="487"/>
        <v>4.58</v>
      </c>
      <c r="H3473" t="str">
        <f t="shared" si="488"/>
        <v>Reg</v>
      </c>
      <c r="I3473" s="3">
        <f t="shared" si="493"/>
        <v>340</v>
      </c>
      <c r="J3473" s="3">
        <f t="shared" si="494"/>
        <v>0</v>
      </c>
      <c r="K3473" s="3">
        <f>MIN(Inputs!$B$2, (Inputs!$B$8 - I3473)/Inputs!$B$9)</f>
        <v>0</v>
      </c>
      <c r="L3473" s="3">
        <f>MAX(MIN(Inputs!$B$2, I3473*Inputs!$B$10, Inputs!$B$8*Inputs!$B$4 - J3473), 0)</f>
        <v>170</v>
      </c>
      <c r="M3473" s="3">
        <f t="shared" si="489"/>
        <v>0</v>
      </c>
      <c r="N3473" s="3">
        <f t="shared" si="490"/>
        <v>0</v>
      </c>
      <c r="O3473" s="3">
        <f>IF(H3473="Reg", MIN(Inputs!$B$2, I3473*Inputs!$B$10, (Inputs!$B$8-I3473)/Inputs!$B$9), 0)</f>
        <v>0</v>
      </c>
      <c r="P3473" s="3">
        <f t="shared" si="491"/>
        <v>0</v>
      </c>
      <c r="Q3473" s="3">
        <f t="shared" si="492"/>
        <v>0</v>
      </c>
      <c r="R3473" s="3">
        <f>I3473 + M3473*Inputs!$B$9 - N3473/Inputs!$B$10</f>
        <v>340</v>
      </c>
    </row>
    <row r="3474" spans="1:18" x14ac:dyDescent="0.3">
      <c r="A3474" s="4">
        <v>46167.666666666657</v>
      </c>
      <c r="B3474" s="3">
        <v>14.67</v>
      </c>
      <c r="C3474" s="3">
        <v>5.58</v>
      </c>
      <c r="D3474" s="3">
        <f t="shared" si="486"/>
        <v>18.481041666666666</v>
      </c>
      <c r="E3474" s="3">
        <f>MAX(B3474 - D3474/Inputs!$B$5, 0)</f>
        <v>0</v>
      </c>
      <c r="F3474" s="3">
        <f>MAX(D3474*Inputs!$B$5 - B3474, 0)</f>
        <v>1.5933166666666647</v>
      </c>
      <c r="G3474" s="3">
        <f t="shared" si="487"/>
        <v>5.58</v>
      </c>
      <c r="H3474" t="str">
        <f t="shared" si="488"/>
        <v>Reg</v>
      </c>
      <c r="I3474" s="3">
        <f t="shared" si="493"/>
        <v>340</v>
      </c>
      <c r="J3474" s="3">
        <f t="shared" si="494"/>
        <v>0</v>
      </c>
      <c r="K3474" s="3">
        <f>MIN(Inputs!$B$2, (Inputs!$B$8 - I3474)/Inputs!$B$9)</f>
        <v>0</v>
      </c>
      <c r="L3474" s="3">
        <f>MAX(MIN(Inputs!$B$2, I3474*Inputs!$B$10, Inputs!$B$8*Inputs!$B$4 - J3474), 0)</f>
        <v>170</v>
      </c>
      <c r="M3474" s="3">
        <f t="shared" si="489"/>
        <v>0</v>
      </c>
      <c r="N3474" s="3">
        <f t="shared" si="490"/>
        <v>0</v>
      </c>
      <c r="O3474" s="3">
        <f>IF(H3474="Reg", MIN(Inputs!$B$2, I3474*Inputs!$B$10, (Inputs!$B$8-I3474)/Inputs!$B$9), 0)</f>
        <v>0</v>
      </c>
      <c r="P3474" s="3">
        <f t="shared" si="491"/>
        <v>0</v>
      </c>
      <c r="Q3474" s="3">
        <f t="shared" si="492"/>
        <v>0</v>
      </c>
      <c r="R3474" s="3">
        <f>I3474 + M3474*Inputs!$B$9 - N3474/Inputs!$B$10</f>
        <v>340</v>
      </c>
    </row>
    <row r="3475" spans="1:18" x14ac:dyDescent="0.3">
      <c r="A3475" s="4">
        <v>46167.708333333343</v>
      </c>
      <c r="B3475" s="3">
        <v>14.962499999999999</v>
      </c>
      <c r="C3475" s="3">
        <v>1.77</v>
      </c>
      <c r="D3475" s="3">
        <f t="shared" si="486"/>
        <v>18.481041666666666</v>
      </c>
      <c r="E3475" s="3">
        <f>MAX(B3475 - D3475/Inputs!$B$5, 0)</f>
        <v>0</v>
      </c>
      <c r="F3475" s="3">
        <f>MAX(D3475*Inputs!$B$5 - B3475, 0)</f>
        <v>1.3008166666666661</v>
      </c>
      <c r="G3475" s="3">
        <f t="shared" si="487"/>
        <v>1.77</v>
      </c>
      <c r="H3475" t="str">
        <f t="shared" si="488"/>
        <v>Reg</v>
      </c>
      <c r="I3475" s="3">
        <f t="shared" si="493"/>
        <v>340</v>
      </c>
      <c r="J3475" s="3">
        <f t="shared" si="494"/>
        <v>0</v>
      </c>
      <c r="K3475" s="3">
        <f>MIN(Inputs!$B$2, (Inputs!$B$8 - I3475)/Inputs!$B$9)</f>
        <v>0</v>
      </c>
      <c r="L3475" s="3">
        <f>MAX(MIN(Inputs!$B$2, I3475*Inputs!$B$10, Inputs!$B$8*Inputs!$B$4 - J3475), 0)</f>
        <v>170</v>
      </c>
      <c r="M3475" s="3">
        <f t="shared" si="489"/>
        <v>0</v>
      </c>
      <c r="N3475" s="3">
        <f t="shared" si="490"/>
        <v>0</v>
      </c>
      <c r="O3475" s="3">
        <f>IF(H3475="Reg", MIN(Inputs!$B$2, I3475*Inputs!$B$10, (Inputs!$B$8-I3475)/Inputs!$B$9), 0)</f>
        <v>0</v>
      </c>
      <c r="P3475" s="3">
        <f t="shared" si="491"/>
        <v>0</v>
      </c>
      <c r="Q3475" s="3">
        <f t="shared" si="492"/>
        <v>0</v>
      </c>
      <c r="R3475" s="3">
        <f>I3475 + M3475*Inputs!$B$9 - N3475/Inputs!$B$10</f>
        <v>340</v>
      </c>
    </row>
    <row r="3476" spans="1:18" x14ac:dyDescent="0.3">
      <c r="A3476" s="4">
        <v>46167.75</v>
      </c>
      <c r="B3476" s="3">
        <v>17.649999999999999</v>
      </c>
      <c r="C3476" s="3">
        <v>10.62</v>
      </c>
      <c r="D3476" s="3">
        <f t="shared" si="486"/>
        <v>18.481041666666666</v>
      </c>
      <c r="E3476" s="3">
        <f>MAX(B3476 - D3476/Inputs!$B$5, 0)</f>
        <v>0</v>
      </c>
      <c r="F3476" s="3">
        <f>MAX(D3476*Inputs!$B$5 - B3476, 0)</f>
        <v>0</v>
      </c>
      <c r="G3476" s="3">
        <f t="shared" si="487"/>
        <v>10.62</v>
      </c>
      <c r="H3476" t="str">
        <f t="shared" si="488"/>
        <v>Reg</v>
      </c>
      <c r="I3476" s="3">
        <f t="shared" si="493"/>
        <v>340</v>
      </c>
      <c r="J3476" s="3">
        <f t="shared" si="494"/>
        <v>0</v>
      </c>
      <c r="K3476" s="3">
        <f>MIN(Inputs!$B$2, (Inputs!$B$8 - I3476)/Inputs!$B$9)</f>
        <v>0</v>
      </c>
      <c r="L3476" s="3">
        <f>MAX(MIN(Inputs!$B$2, I3476*Inputs!$B$10, Inputs!$B$8*Inputs!$B$4 - J3476), 0)</f>
        <v>170</v>
      </c>
      <c r="M3476" s="3">
        <f t="shared" si="489"/>
        <v>0</v>
      </c>
      <c r="N3476" s="3">
        <f t="shared" si="490"/>
        <v>0</v>
      </c>
      <c r="O3476" s="3">
        <f>IF(H3476="Reg", MIN(Inputs!$B$2, I3476*Inputs!$B$10, (Inputs!$B$8-I3476)/Inputs!$B$9), 0)</f>
        <v>0</v>
      </c>
      <c r="P3476" s="3">
        <f t="shared" si="491"/>
        <v>0</v>
      </c>
      <c r="Q3476" s="3">
        <f t="shared" si="492"/>
        <v>0</v>
      </c>
      <c r="R3476" s="3">
        <f>I3476 + M3476*Inputs!$B$9 - N3476/Inputs!$B$10</f>
        <v>340</v>
      </c>
    </row>
    <row r="3477" spans="1:18" x14ac:dyDescent="0.3">
      <c r="A3477" s="4">
        <v>46167.791666666657</v>
      </c>
      <c r="B3477" s="3">
        <v>27.664999999999999</v>
      </c>
      <c r="C3477" s="3">
        <v>22.74</v>
      </c>
      <c r="D3477" s="3">
        <f t="shared" si="486"/>
        <v>18.481041666666666</v>
      </c>
      <c r="E3477" s="3">
        <f>MAX(B3477 - D3477/Inputs!$B$5, 0)</f>
        <v>6.6638162878787881</v>
      </c>
      <c r="F3477" s="3">
        <f>MAX(D3477*Inputs!$B$5 - B3477, 0)</f>
        <v>0</v>
      </c>
      <c r="G3477" s="3">
        <f t="shared" si="487"/>
        <v>22.74</v>
      </c>
      <c r="H3477" t="str">
        <f t="shared" si="488"/>
        <v>Reg</v>
      </c>
      <c r="I3477" s="3">
        <f t="shared" si="493"/>
        <v>340</v>
      </c>
      <c r="J3477" s="3">
        <f t="shared" si="494"/>
        <v>0</v>
      </c>
      <c r="K3477" s="3">
        <f>MIN(Inputs!$B$2, (Inputs!$B$8 - I3477)/Inputs!$B$9)</f>
        <v>0</v>
      </c>
      <c r="L3477" s="3">
        <f>MAX(MIN(Inputs!$B$2, I3477*Inputs!$B$10, Inputs!$B$8*Inputs!$B$4 - J3477), 0)</f>
        <v>170</v>
      </c>
      <c r="M3477" s="3">
        <f t="shared" si="489"/>
        <v>0</v>
      </c>
      <c r="N3477" s="3">
        <f t="shared" si="490"/>
        <v>0</v>
      </c>
      <c r="O3477" s="3">
        <f>IF(H3477="Reg", MIN(Inputs!$B$2, I3477*Inputs!$B$10, (Inputs!$B$8-I3477)/Inputs!$B$9), 0)</f>
        <v>0</v>
      </c>
      <c r="P3477" s="3">
        <f t="shared" si="491"/>
        <v>0</v>
      </c>
      <c r="Q3477" s="3">
        <f t="shared" si="492"/>
        <v>0</v>
      </c>
      <c r="R3477" s="3">
        <f>I3477 + M3477*Inputs!$B$9 - N3477/Inputs!$B$10</f>
        <v>340</v>
      </c>
    </row>
    <row r="3478" spans="1:18" x14ac:dyDescent="0.3">
      <c r="A3478" s="4">
        <v>46167.833333333343</v>
      </c>
      <c r="B3478" s="3">
        <v>32.69</v>
      </c>
      <c r="C3478" s="3">
        <v>22.57</v>
      </c>
      <c r="D3478" s="3">
        <f t="shared" si="486"/>
        <v>18.481041666666666</v>
      </c>
      <c r="E3478" s="3">
        <f>MAX(B3478 - D3478/Inputs!$B$5, 0)</f>
        <v>11.688816287878787</v>
      </c>
      <c r="F3478" s="3">
        <f>MAX(D3478*Inputs!$B$5 - B3478, 0)</f>
        <v>0</v>
      </c>
      <c r="G3478" s="3">
        <f t="shared" si="487"/>
        <v>22.57</v>
      </c>
      <c r="H3478" t="str">
        <f t="shared" si="488"/>
        <v>Reg</v>
      </c>
      <c r="I3478" s="3">
        <f t="shared" si="493"/>
        <v>340</v>
      </c>
      <c r="J3478" s="3">
        <f t="shared" si="494"/>
        <v>0</v>
      </c>
      <c r="K3478" s="3">
        <f>MIN(Inputs!$B$2, (Inputs!$B$8 - I3478)/Inputs!$B$9)</f>
        <v>0</v>
      </c>
      <c r="L3478" s="3">
        <f>MAX(MIN(Inputs!$B$2, I3478*Inputs!$B$10, Inputs!$B$8*Inputs!$B$4 - J3478), 0)</f>
        <v>170</v>
      </c>
      <c r="M3478" s="3">
        <f t="shared" si="489"/>
        <v>0</v>
      </c>
      <c r="N3478" s="3">
        <f t="shared" si="490"/>
        <v>0</v>
      </c>
      <c r="O3478" s="3">
        <f>IF(H3478="Reg", MIN(Inputs!$B$2, I3478*Inputs!$B$10, (Inputs!$B$8-I3478)/Inputs!$B$9), 0)</f>
        <v>0</v>
      </c>
      <c r="P3478" s="3">
        <f t="shared" si="491"/>
        <v>0</v>
      </c>
      <c r="Q3478" s="3">
        <f t="shared" si="492"/>
        <v>0</v>
      </c>
      <c r="R3478" s="3">
        <f>I3478 + M3478*Inputs!$B$9 - N3478/Inputs!$B$10</f>
        <v>340</v>
      </c>
    </row>
    <row r="3479" spans="1:18" x14ac:dyDescent="0.3">
      <c r="A3479" s="4">
        <v>46167.875</v>
      </c>
      <c r="B3479" s="3">
        <v>26.454999999999998</v>
      </c>
      <c r="C3479" s="3">
        <v>5</v>
      </c>
      <c r="D3479" s="3">
        <f t="shared" si="486"/>
        <v>18.481041666666666</v>
      </c>
      <c r="E3479" s="3">
        <f>MAX(B3479 - D3479/Inputs!$B$5, 0)</f>
        <v>5.4538162878787873</v>
      </c>
      <c r="F3479" s="3">
        <f>MAX(D3479*Inputs!$B$5 - B3479, 0)</f>
        <v>0</v>
      </c>
      <c r="G3479" s="3">
        <f t="shared" si="487"/>
        <v>5</v>
      </c>
      <c r="H3479" t="str">
        <f t="shared" si="488"/>
        <v>Discharge</v>
      </c>
      <c r="I3479" s="3">
        <f t="shared" si="493"/>
        <v>340</v>
      </c>
      <c r="J3479" s="3">
        <f t="shared" si="494"/>
        <v>0</v>
      </c>
      <c r="K3479" s="3">
        <f>MIN(Inputs!$B$2, (Inputs!$B$8 - I3479)/Inputs!$B$9)</f>
        <v>0</v>
      </c>
      <c r="L3479" s="3">
        <f>MAX(MIN(Inputs!$B$2, I3479*Inputs!$B$10, Inputs!$B$8*Inputs!$B$4 - J3479), 0)</f>
        <v>170</v>
      </c>
      <c r="M3479" s="3">
        <f t="shared" si="489"/>
        <v>0</v>
      </c>
      <c r="N3479" s="3">
        <f t="shared" si="490"/>
        <v>170</v>
      </c>
      <c r="O3479" s="3">
        <f>IF(H3479="Reg", MIN(Inputs!$B$2, I3479*Inputs!$B$10, (Inputs!$B$8-I3479)/Inputs!$B$9), 0)</f>
        <v>0</v>
      </c>
      <c r="P3479" s="3">
        <f t="shared" si="491"/>
        <v>4497.3499999999995</v>
      </c>
      <c r="Q3479" s="3">
        <f t="shared" si="492"/>
        <v>0</v>
      </c>
      <c r="R3479" s="3">
        <f>I3479 + M3479*Inputs!$B$9 - N3479/Inputs!$B$10</f>
        <v>158.77939109773115</v>
      </c>
    </row>
    <row r="3480" spans="1:18" x14ac:dyDescent="0.3">
      <c r="A3480" s="4">
        <v>46167.916666666657</v>
      </c>
      <c r="B3480" s="3">
        <v>21.522500000000001</v>
      </c>
      <c r="C3480" s="3">
        <v>0.09</v>
      </c>
      <c r="D3480" s="3">
        <f t="shared" si="486"/>
        <v>18.481041666666666</v>
      </c>
      <c r="E3480" s="3">
        <f>MAX(B3480 - D3480/Inputs!$B$5, 0)</f>
        <v>0.52131628787878981</v>
      </c>
      <c r="F3480" s="3">
        <f>MAX(D3480*Inputs!$B$5 - B3480, 0)</f>
        <v>0</v>
      </c>
      <c r="G3480" s="3">
        <f t="shared" si="487"/>
        <v>0.09</v>
      </c>
      <c r="H3480" t="str">
        <f t="shared" si="488"/>
        <v>Discharge</v>
      </c>
      <c r="I3480" s="3">
        <f t="shared" si="493"/>
        <v>158.77939109773115</v>
      </c>
      <c r="J3480" s="3">
        <f t="shared" si="494"/>
        <v>170</v>
      </c>
      <c r="K3480" s="3">
        <f>MIN(Inputs!$B$2, (Inputs!$B$8 - I3480)/Inputs!$B$9)</f>
        <v>170</v>
      </c>
      <c r="L3480" s="3">
        <f>MAX(MIN(Inputs!$B$2, I3480*Inputs!$B$10, Inputs!$B$8*Inputs!$B$4 - J3480), 0)</f>
        <v>148.94827166799323</v>
      </c>
      <c r="M3480" s="3">
        <f t="shared" si="489"/>
        <v>0</v>
      </c>
      <c r="N3480" s="3">
        <f t="shared" si="490"/>
        <v>148.94827166799323</v>
      </c>
      <c r="O3480" s="3">
        <f>IF(H3480="Reg", MIN(Inputs!$B$2, I3480*Inputs!$B$10, (Inputs!$B$8-I3480)/Inputs!$B$9), 0)</f>
        <v>0</v>
      </c>
      <c r="P3480" s="3">
        <f t="shared" si="491"/>
        <v>3205.7391769743845</v>
      </c>
      <c r="Q3480" s="3">
        <f t="shared" si="492"/>
        <v>0</v>
      </c>
      <c r="R3480" s="3">
        <f>I3480 + M3480*Inputs!$B$9 - N3480/Inputs!$B$10</f>
        <v>0</v>
      </c>
    </row>
    <row r="3481" spans="1:18" x14ac:dyDescent="0.3">
      <c r="A3481" s="4">
        <v>46167.958333333343</v>
      </c>
      <c r="B3481" s="3">
        <v>19.162500000000001</v>
      </c>
      <c r="C3481" s="3">
        <v>0.05</v>
      </c>
      <c r="D3481" s="3">
        <f t="shared" si="486"/>
        <v>18.481041666666666</v>
      </c>
      <c r="E3481" s="3">
        <f>MAX(B3481 - D3481/Inputs!$B$5, 0)</f>
        <v>0</v>
      </c>
      <c r="F3481" s="3">
        <f>MAX(D3481*Inputs!$B$5 - B3481, 0)</f>
        <v>0</v>
      </c>
      <c r="G3481" s="3">
        <f t="shared" si="487"/>
        <v>0.05</v>
      </c>
      <c r="H3481" t="str">
        <f t="shared" si="488"/>
        <v>Reg</v>
      </c>
      <c r="I3481" s="3">
        <f t="shared" si="493"/>
        <v>0</v>
      </c>
      <c r="J3481" s="3">
        <f t="shared" si="494"/>
        <v>318.94827166799325</v>
      </c>
      <c r="K3481" s="3">
        <f>MIN(Inputs!$B$2, (Inputs!$B$8 - I3481)/Inputs!$B$9)</f>
        <v>170</v>
      </c>
      <c r="L3481" s="3">
        <f>MAX(MIN(Inputs!$B$2, I3481*Inputs!$B$10, Inputs!$B$8*Inputs!$B$4 - J3481), 0)</f>
        <v>0</v>
      </c>
      <c r="M3481" s="3">
        <f t="shared" si="489"/>
        <v>0</v>
      </c>
      <c r="N3481" s="3">
        <f t="shared" si="490"/>
        <v>0</v>
      </c>
      <c r="O3481" s="3">
        <f>IF(H3481="Reg", MIN(Inputs!$B$2, I3481*Inputs!$B$10, (Inputs!$B$8-I3481)/Inputs!$B$9), 0)</f>
        <v>0</v>
      </c>
      <c r="P3481" s="3">
        <f t="shared" si="491"/>
        <v>0</v>
      </c>
      <c r="Q3481" s="3">
        <f t="shared" si="492"/>
        <v>0</v>
      </c>
      <c r="R3481" s="3">
        <f>I3481 + M3481*Inputs!$B$9 - N3481/Inputs!$B$10</f>
        <v>0</v>
      </c>
    </row>
    <row r="3482" spans="1:18" x14ac:dyDescent="0.3">
      <c r="A3482" s="4">
        <v>46168</v>
      </c>
      <c r="B3482" s="3">
        <v>20.154999999999998</v>
      </c>
      <c r="C3482" s="3">
        <v>0.06</v>
      </c>
      <c r="D3482" s="3">
        <f t="shared" si="486"/>
        <v>22.534375000000001</v>
      </c>
      <c r="E3482" s="3">
        <f>MAX(B3482 - D3482/Inputs!$B$5, 0)</f>
        <v>0</v>
      </c>
      <c r="F3482" s="3">
        <f>MAX(D3482*Inputs!$B$5 - B3482, 0)</f>
        <v>0</v>
      </c>
      <c r="G3482" s="3">
        <f t="shared" si="487"/>
        <v>0.06</v>
      </c>
      <c r="H3482" t="str">
        <f t="shared" si="488"/>
        <v>Reg</v>
      </c>
      <c r="I3482" s="3">
        <f t="shared" si="493"/>
        <v>0</v>
      </c>
      <c r="J3482" s="3">
        <f t="shared" si="494"/>
        <v>0</v>
      </c>
      <c r="K3482" s="3">
        <f>MIN(Inputs!$B$2, (Inputs!$B$8 - I3482)/Inputs!$B$9)</f>
        <v>170</v>
      </c>
      <c r="L3482" s="3">
        <f>MAX(MIN(Inputs!$B$2, I3482*Inputs!$B$10, Inputs!$B$8*Inputs!$B$4 - J3482), 0)</f>
        <v>0</v>
      </c>
      <c r="M3482" s="3">
        <f t="shared" si="489"/>
        <v>0</v>
      </c>
      <c r="N3482" s="3">
        <f t="shared" si="490"/>
        <v>0</v>
      </c>
      <c r="O3482" s="3">
        <f>IF(H3482="Reg", MIN(Inputs!$B$2, I3482*Inputs!$B$10, (Inputs!$B$8-I3482)/Inputs!$B$9), 0)</f>
        <v>0</v>
      </c>
      <c r="P3482" s="3">
        <f t="shared" si="491"/>
        <v>0</v>
      </c>
      <c r="Q3482" s="3">
        <f t="shared" si="492"/>
        <v>0</v>
      </c>
      <c r="R3482" s="3">
        <f>I3482 + M3482*Inputs!$B$9 - N3482/Inputs!$B$10</f>
        <v>0</v>
      </c>
    </row>
    <row r="3483" spans="1:18" x14ac:dyDescent="0.3">
      <c r="A3483" s="4">
        <v>46168.041666666657</v>
      </c>
      <c r="B3483" s="3">
        <v>20.432500000000001</v>
      </c>
      <c r="C3483" s="3">
        <v>7.0000000000000007E-2</v>
      </c>
      <c r="D3483" s="3">
        <f t="shared" si="486"/>
        <v>22.534375000000001</v>
      </c>
      <c r="E3483" s="3">
        <f>MAX(B3483 - D3483/Inputs!$B$5, 0)</f>
        <v>0</v>
      </c>
      <c r="F3483" s="3">
        <f>MAX(D3483*Inputs!$B$5 - B3483, 0)</f>
        <v>0</v>
      </c>
      <c r="G3483" s="3">
        <f t="shared" si="487"/>
        <v>7.0000000000000007E-2</v>
      </c>
      <c r="H3483" t="str">
        <f t="shared" si="488"/>
        <v>Reg</v>
      </c>
      <c r="I3483" s="3">
        <f t="shared" si="493"/>
        <v>0</v>
      </c>
      <c r="J3483" s="3">
        <f t="shared" si="494"/>
        <v>0</v>
      </c>
      <c r="K3483" s="3">
        <f>MIN(Inputs!$B$2, (Inputs!$B$8 - I3483)/Inputs!$B$9)</f>
        <v>170</v>
      </c>
      <c r="L3483" s="3">
        <f>MAX(MIN(Inputs!$B$2, I3483*Inputs!$B$10, Inputs!$B$8*Inputs!$B$4 - J3483), 0)</f>
        <v>0</v>
      </c>
      <c r="M3483" s="3">
        <f t="shared" si="489"/>
        <v>0</v>
      </c>
      <c r="N3483" s="3">
        <f t="shared" si="490"/>
        <v>0</v>
      </c>
      <c r="O3483" s="3">
        <f>IF(H3483="Reg", MIN(Inputs!$B$2, I3483*Inputs!$B$10, (Inputs!$B$8-I3483)/Inputs!$B$9), 0)</f>
        <v>0</v>
      </c>
      <c r="P3483" s="3">
        <f t="shared" si="491"/>
        <v>0</v>
      </c>
      <c r="Q3483" s="3">
        <f t="shared" si="492"/>
        <v>0</v>
      </c>
      <c r="R3483" s="3">
        <f>I3483 + M3483*Inputs!$B$9 - N3483/Inputs!$B$10</f>
        <v>0</v>
      </c>
    </row>
    <row r="3484" spans="1:18" x14ac:dyDescent="0.3">
      <c r="A3484" s="4">
        <v>46168.083333333343</v>
      </c>
      <c r="B3484" s="3">
        <v>19.112500000000001</v>
      </c>
      <c r="C3484" s="3">
        <v>0.06</v>
      </c>
      <c r="D3484" s="3">
        <f t="shared" si="486"/>
        <v>22.534375000000001</v>
      </c>
      <c r="E3484" s="3">
        <f>MAX(B3484 - D3484/Inputs!$B$5, 0)</f>
        <v>0</v>
      </c>
      <c r="F3484" s="3">
        <f>MAX(D3484*Inputs!$B$5 - B3484, 0)</f>
        <v>0.71774999999999878</v>
      </c>
      <c r="G3484" s="3">
        <f t="shared" si="487"/>
        <v>0.06</v>
      </c>
      <c r="H3484" t="str">
        <f t="shared" si="488"/>
        <v>Charge</v>
      </c>
      <c r="I3484" s="3">
        <f t="shared" si="493"/>
        <v>0</v>
      </c>
      <c r="J3484" s="3">
        <f t="shared" si="494"/>
        <v>0</v>
      </c>
      <c r="K3484" s="3">
        <f>MIN(Inputs!$B$2, (Inputs!$B$8 - I3484)/Inputs!$B$9)</f>
        <v>170</v>
      </c>
      <c r="L3484" s="3">
        <f>MAX(MIN(Inputs!$B$2, I3484*Inputs!$B$10, Inputs!$B$8*Inputs!$B$4 - J3484), 0)</f>
        <v>0</v>
      </c>
      <c r="M3484" s="3">
        <f t="shared" si="489"/>
        <v>170</v>
      </c>
      <c r="N3484" s="3">
        <f t="shared" si="490"/>
        <v>0</v>
      </c>
      <c r="O3484" s="3">
        <f>IF(H3484="Reg", MIN(Inputs!$B$2, I3484*Inputs!$B$10, (Inputs!$B$8-I3484)/Inputs!$B$9), 0)</f>
        <v>0</v>
      </c>
      <c r="P3484" s="3">
        <f t="shared" si="491"/>
        <v>-3249.125</v>
      </c>
      <c r="Q3484" s="3">
        <f t="shared" si="492"/>
        <v>0</v>
      </c>
      <c r="R3484" s="3">
        <f>I3484 + M3484*Inputs!$B$9 - N3484/Inputs!$B$10</f>
        <v>159.4741358339966</v>
      </c>
    </row>
    <row r="3485" spans="1:18" x14ac:dyDescent="0.3">
      <c r="A3485" s="4">
        <v>46168.125</v>
      </c>
      <c r="B3485" s="3">
        <v>18.45</v>
      </c>
      <c r="C3485" s="3">
        <v>7.0000000000000007E-2</v>
      </c>
      <c r="D3485" s="3">
        <f t="shared" si="486"/>
        <v>22.534375000000001</v>
      </c>
      <c r="E3485" s="3">
        <f>MAX(B3485 - D3485/Inputs!$B$5, 0)</f>
        <v>0</v>
      </c>
      <c r="F3485" s="3">
        <f>MAX(D3485*Inputs!$B$5 - B3485, 0)</f>
        <v>1.3802500000000002</v>
      </c>
      <c r="G3485" s="3">
        <f t="shared" si="487"/>
        <v>7.0000000000000007E-2</v>
      </c>
      <c r="H3485" t="str">
        <f t="shared" si="488"/>
        <v>Charge</v>
      </c>
      <c r="I3485" s="3">
        <f t="shared" si="493"/>
        <v>159.4741358339966</v>
      </c>
      <c r="J3485" s="3">
        <f t="shared" si="494"/>
        <v>0</v>
      </c>
      <c r="K3485" s="3">
        <f>MIN(Inputs!$B$2, (Inputs!$B$8 - I3485)/Inputs!$B$9)</f>
        <v>170</v>
      </c>
      <c r="L3485" s="3">
        <f>MAX(MIN(Inputs!$B$2, I3485*Inputs!$B$10, Inputs!$B$8*Inputs!$B$4 - J3485), 0)</f>
        <v>149.6</v>
      </c>
      <c r="M3485" s="3">
        <f t="shared" si="489"/>
        <v>170</v>
      </c>
      <c r="N3485" s="3">
        <f t="shared" si="490"/>
        <v>0</v>
      </c>
      <c r="O3485" s="3">
        <f>IF(H3485="Reg", MIN(Inputs!$B$2, I3485*Inputs!$B$10, (Inputs!$B$8-I3485)/Inputs!$B$9), 0)</f>
        <v>0</v>
      </c>
      <c r="P3485" s="3">
        <f t="shared" si="491"/>
        <v>-3136.5</v>
      </c>
      <c r="Q3485" s="3">
        <f t="shared" si="492"/>
        <v>0</v>
      </c>
      <c r="R3485" s="3">
        <f>I3485 + M3485*Inputs!$B$9 - N3485/Inputs!$B$10</f>
        <v>318.9482716679932</v>
      </c>
    </row>
    <row r="3486" spans="1:18" x14ac:dyDescent="0.3">
      <c r="A3486" s="4">
        <v>46168.166666666657</v>
      </c>
      <c r="B3486" s="3">
        <v>17.932500000000001</v>
      </c>
      <c r="C3486" s="3">
        <v>0.05</v>
      </c>
      <c r="D3486" s="3">
        <f t="shared" si="486"/>
        <v>22.534375000000001</v>
      </c>
      <c r="E3486" s="3">
        <f>MAX(B3486 - D3486/Inputs!$B$5, 0)</f>
        <v>0</v>
      </c>
      <c r="F3486" s="3">
        <f>MAX(D3486*Inputs!$B$5 - B3486, 0)</f>
        <v>1.8977499999999985</v>
      </c>
      <c r="G3486" s="3">
        <f t="shared" si="487"/>
        <v>0.05</v>
      </c>
      <c r="H3486" t="str">
        <f t="shared" si="488"/>
        <v>Charge</v>
      </c>
      <c r="I3486" s="3">
        <f t="shared" si="493"/>
        <v>318.9482716679932</v>
      </c>
      <c r="J3486" s="3">
        <f t="shared" si="494"/>
        <v>0</v>
      </c>
      <c r="K3486" s="3">
        <f>MIN(Inputs!$B$2, (Inputs!$B$8 - I3486)/Inputs!$B$9)</f>
        <v>22.44121780453775</v>
      </c>
      <c r="L3486" s="3">
        <f>MAX(MIN(Inputs!$B$2, I3486*Inputs!$B$10, Inputs!$B$8*Inputs!$B$4 - J3486), 0)</f>
        <v>170</v>
      </c>
      <c r="M3486" s="3">
        <f t="shared" si="489"/>
        <v>22.44121780453775</v>
      </c>
      <c r="N3486" s="3">
        <f t="shared" si="490"/>
        <v>0</v>
      </c>
      <c r="O3486" s="3">
        <f>IF(H3486="Reg", MIN(Inputs!$B$2, I3486*Inputs!$B$10, (Inputs!$B$8-I3486)/Inputs!$B$9), 0)</f>
        <v>0</v>
      </c>
      <c r="P3486" s="3">
        <f t="shared" si="491"/>
        <v>-402.42713827987325</v>
      </c>
      <c r="Q3486" s="3">
        <f t="shared" si="492"/>
        <v>0</v>
      </c>
      <c r="R3486" s="3">
        <f>I3486 + M3486*Inputs!$B$9 - N3486/Inputs!$B$10</f>
        <v>340</v>
      </c>
    </row>
    <row r="3487" spans="1:18" x14ac:dyDescent="0.3">
      <c r="A3487" s="4">
        <v>46168.208333333343</v>
      </c>
      <c r="B3487" s="3">
        <v>18.995000000000001</v>
      </c>
      <c r="C3487" s="3">
        <v>0.08</v>
      </c>
      <c r="D3487" s="3">
        <f t="shared" si="486"/>
        <v>22.534375000000001</v>
      </c>
      <c r="E3487" s="3">
        <f>MAX(B3487 - D3487/Inputs!$B$5, 0)</f>
        <v>0</v>
      </c>
      <c r="F3487" s="3">
        <f>MAX(D3487*Inputs!$B$5 - B3487, 0)</f>
        <v>0.83524999999999849</v>
      </c>
      <c r="G3487" s="3">
        <f t="shared" si="487"/>
        <v>0.08</v>
      </c>
      <c r="H3487" t="str">
        <f t="shared" si="488"/>
        <v>Charge</v>
      </c>
      <c r="I3487" s="3">
        <f t="shared" si="493"/>
        <v>340</v>
      </c>
      <c r="J3487" s="3">
        <f t="shared" si="494"/>
        <v>0</v>
      </c>
      <c r="K3487" s="3">
        <f>MIN(Inputs!$B$2, (Inputs!$B$8 - I3487)/Inputs!$B$9)</f>
        <v>0</v>
      </c>
      <c r="L3487" s="3">
        <f>MAX(MIN(Inputs!$B$2, I3487*Inputs!$B$10, Inputs!$B$8*Inputs!$B$4 - J3487), 0)</f>
        <v>170</v>
      </c>
      <c r="M3487" s="3">
        <f t="shared" si="489"/>
        <v>0</v>
      </c>
      <c r="N3487" s="3">
        <f t="shared" si="490"/>
        <v>0</v>
      </c>
      <c r="O3487" s="3">
        <f>IF(H3487="Reg", MIN(Inputs!$B$2, I3487*Inputs!$B$10, (Inputs!$B$8-I3487)/Inputs!$B$9), 0)</f>
        <v>0</v>
      </c>
      <c r="P3487" s="3">
        <f t="shared" si="491"/>
        <v>0</v>
      </c>
      <c r="Q3487" s="3">
        <f t="shared" si="492"/>
        <v>0</v>
      </c>
      <c r="R3487" s="3">
        <f>I3487 + M3487*Inputs!$B$9 - N3487/Inputs!$B$10</f>
        <v>340</v>
      </c>
    </row>
    <row r="3488" spans="1:18" x14ac:dyDescent="0.3">
      <c r="A3488" s="4">
        <v>46168.25</v>
      </c>
      <c r="B3488" s="3">
        <v>21.637499999999999</v>
      </c>
      <c r="C3488" s="3">
        <v>1.23</v>
      </c>
      <c r="D3488" s="3">
        <f t="shared" si="486"/>
        <v>22.534375000000001</v>
      </c>
      <c r="E3488" s="3">
        <f>MAX(B3488 - D3488/Inputs!$B$5, 0)</f>
        <v>0</v>
      </c>
      <c r="F3488" s="3">
        <f>MAX(D3488*Inputs!$B$5 - B3488, 0)</f>
        <v>0</v>
      </c>
      <c r="G3488" s="3">
        <f t="shared" si="487"/>
        <v>1.23</v>
      </c>
      <c r="H3488" t="str">
        <f t="shared" si="488"/>
        <v>Reg</v>
      </c>
      <c r="I3488" s="3">
        <f t="shared" si="493"/>
        <v>340</v>
      </c>
      <c r="J3488" s="3">
        <f t="shared" si="494"/>
        <v>0</v>
      </c>
      <c r="K3488" s="3">
        <f>MIN(Inputs!$B$2, (Inputs!$B$8 - I3488)/Inputs!$B$9)</f>
        <v>0</v>
      </c>
      <c r="L3488" s="3">
        <f>MAX(MIN(Inputs!$B$2, I3488*Inputs!$B$10, Inputs!$B$8*Inputs!$B$4 - J3488), 0)</f>
        <v>170</v>
      </c>
      <c r="M3488" s="3">
        <f t="shared" si="489"/>
        <v>0</v>
      </c>
      <c r="N3488" s="3">
        <f t="shared" si="490"/>
        <v>0</v>
      </c>
      <c r="O3488" s="3">
        <f>IF(H3488="Reg", MIN(Inputs!$B$2, I3488*Inputs!$B$10, (Inputs!$B$8-I3488)/Inputs!$B$9), 0)</f>
        <v>0</v>
      </c>
      <c r="P3488" s="3">
        <f t="shared" si="491"/>
        <v>0</v>
      </c>
      <c r="Q3488" s="3">
        <f t="shared" si="492"/>
        <v>0</v>
      </c>
      <c r="R3488" s="3">
        <f>I3488 + M3488*Inputs!$B$9 - N3488/Inputs!$B$10</f>
        <v>340</v>
      </c>
    </row>
    <row r="3489" spans="1:18" x14ac:dyDescent="0.3">
      <c r="A3489" s="4">
        <v>46168.291666666657</v>
      </c>
      <c r="B3489" s="3">
        <v>22.97</v>
      </c>
      <c r="C3489" s="3">
        <v>1.55</v>
      </c>
      <c r="D3489" s="3">
        <f t="shared" si="486"/>
        <v>22.534375000000001</v>
      </c>
      <c r="E3489" s="3">
        <f>MAX(B3489 - D3489/Inputs!$B$5, 0)</f>
        <v>0</v>
      </c>
      <c r="F3489" s="3">
        <f>MAX(D3489*Inputs!$B$5 - B3489, 0)</f>
        <v>0</v>
      </c>
      <c r="G3489" s="3">
        <f t="shared" si="487"/>
        <v>1.55</v>
      </c>
      <c r="H3489" t="str">
        <f t="shared" si="488"/>
        <v>Reg</v>
      </c>
      <c r="I3489" s="3">
        <f t="shared" si="493"/>
        <v>340</v>
      </c>
      <c r="J3489" s="3">
        <f t="shared" si="494"/>
        <v>0</v>
      </c>
      <c r="K3489" s="3">
        <f>MIN(Inputs!$B$2, (Inputs!$B$8 - I3489)/Inputs!$B$9)</f>
        <v>0</v>
      </c>
      <c r="L3489" s="3">
        <f>MAX(MIN(Inputs!$B$2, I3489*Inputs!$B$10, Inputs!$B$8*Inputs!$B$4 - J3489), 0)</f>
        <v>170</v>
      </c>
      <c r="M3489" s="3">
        <f t="shared" si="489"/>
        <v>0</v>
      </c>
      <c r="N3489" s="3">
        <f t="shared" si="490"/>
        <v>0</v>
      </c>
      <c r="O3489" s="3">
        <f>IF(H3489="Reg", MIN(Inputs!$B$2, I3489*Inputs!$B$10, (Inputs!$B$8-I3489)/Inputs!$B$9), 0)</f>
        <v>0</v>
      </c>
      <c r="P3489" s="3">
        <f t="shared" si="491"/>
        <v>0</v>
      </c>
      <c r="Q3489" s="3">
        <f t="shared" si="492"/>
        <v>0</v>
      </c>
      <c r="R3489" s="3">
        <f>I3489 + M3489*Inputs!$B$9 - N3489/Inputs!$B$10</f>
        <v>340</v>
      </c>
    </row>
    <row r="3490" spans="1:18" x14ac:dyDescent="0.3">
      <c r="A3490" s="4">
        <v>46168.333333333343</v>
      </c>
      <c r="B3490" s="3">
        <v>19.272500000000001</v>
      </c>
      <c r="C3490" s="3">
        <v>0.78</v>
      </c>
      <c r="D3490" s="3">
        <f t="shared" si="486"/>
        <v>22.534375000000001</v>
      </c>
      <c r="E3490" s="3">
        <f>MAX(B3490 - D3490/Inputs!$B$5, 0)</f>
        <v>0</v>
      </c>
      <c r="F3490" s="3">
        <f>MAX(D3490*Inputs!$B$5 - B3490, 0)</f>
        <v>0.55774999999999864</v>
      </c>
      <c r="G3490" s="3">
        <f t="shared" si="487"/>
        <v>0.78</v>
      </c>
      <c r="H3490" t="str">
        <f t="shared" si="488"/>
        <v>Reg</v>
      </c>
      <c r="I3490" s="3">
        <f t="shared" si="493"/>
        <v>340</v>
      </c>
      <c r="J3490" s="3">
        <f t="shared" si="494"/>
        <v>0</v>
      </c>
      <c r="K3490" s="3">
        <f>MIN(Inputs!$B$2, (Inputs!$B$8 - I3490)/Inputs!$B$9)</f>
        <v>0</v>
      </c>
      <c r="L3490" s="3">
        <f>MAX(MIN(Inputs!$B$2, I3490*Inputs!$B$10, Inputs!$B$8*Inputs!$B$4 - J3490), 0)</f>
        <v>170</v>
      </c>
      <c r="M3490" s="3">
        <f t="shared" si="489"/>
        <v>0</v>
      </c>
      <c r="N3490" s="3">
        <f t="shared" si="490"/>
        <v>0</v>
      </c>
      <c r="O3490" s="3">
        <f>IF(H3490="Reg", MIN(Inputs!$B$2, I3490*Inputs!$B$10, (Inputs!$B$8-I3490)/Inputs!$B$9), 0)</f>
        <v>0</v>
      </c>
      <c r="P3490" s="3">
        <f t="shared" si="491"/>
        <v>0</v>
      </c>
      <c r="Q3490" s="3">
        <f t="shared" si="492"/>
        <v>0</v>
      </c>
      <c r="R3490" s="3">
        <f>I3490 + M3490*Inputs!$B$9 - N3490/Inputs!$B$10</f>
        <v>340</v>
      </c>
    </row>
    <row r="3491" spans="1:18" x14ac:dyDescent="0.3">
      <c r="A3491" s="4">
        <v>46168.375</v>
      </c>
      <c r="B3491" s="3">
        <v>15.0625</v>
      </c>
      <c r="C3491" s="3">
        <v>0.89</v>
      </c>
      <c r="D3491" s="3">
        <f t="shared" si="486"/>
        <v>22.534375000000001</v>
      </c>
      <c r="E3491" s="3">
        <f>MAX(B3491 - D3491/Inputs!$B$5, 0)</f>
        <v>0</v>
      </c>
      <c r="F3491" s="3">
        <f>MAX(D3491*Inputs!$B$5 - B3491, 0)</f>
        <v>4.7677499999999995</v>
      </c>
      <c r="G3491" s="3">
        <f t="shared" si="487"/>
        <v>0.89</v>
      </c>
      <c r="H3491" t="str">
        <f t="shared" si="488"/>
        <v>Charge</v>
      </c>
      <c r="I3491" s="3">
        <f t="shared" si="493"/>
        <v>340</v>
      </c>
      <c r="J3491" s="3">
        <f t="shared" si="494"/>
        <v>0</v>
      </c>
      <c r="K3491" s="3">
        <f>MIN(Inputs!$B$2, (Inputs!$B$8 - I3491)/Inputs!$B$9)</f>
        <v>0</v>
      </c>
      <c r="L3491" s="3">
        <f>MAX(MIN(Inputs!$B$2, I3491*Inputs!$B$10, Inputs!$B$8*Inputs!$B$4 - J3491), 0)</f>
        <v>170</v>
      </c>
      <c r="M3491" s="3">
        <f t="shared" si="489"/>
        <v>0</v>
      </c>
      <c r="N3491" s="3">
        <f t="shared" si="490"/>
        <v>0</v>
      </c>
      <c r="O3491" s="3">
        <f>IF(H3491="Reg", MIN(Inputs!$B$2, I3491*Inputs!$B$10, (Inputs!$B$8-I3491)/Inputs!$B$9), 0)</f>
        <v>0</v>
      </c>
      <c r="P3491" s="3">
        <f t="shared" si="491"/>
        <v>0</v>
      </c>
      <c r="Q3491" s="3">
        <f t="shared" si="492"/>
        <v>0</v>
      </c>
      <c r="R3491" s="3">
        <f>I3491 + M3491*Inputs!$B$9 - N3491/Inputs!$B$10</f>
        <v>340</v>
      </c>
    </row>
    <row r="3492" spans="1:18" x14ac:dyDescent="0.3">
      <c r="A3492" s="4">
        <v>46168.416666666657</v>
      </c>
      <c r="B3492" s="3">
        <v>16.52</v>
      </c>
      <c r="C3492" s="3">
        <v>0.64</v>
      </c>
      <c r="D3492" s="3">
        <f t="shared" si="486"/>
        <v>22.534375000000001</v>
      </c>
      <c r="E3492" s="3">
        <f>MAX(B3492 - D3492/Inputs!$B$5, 0)</f>
        <v>0</v>
      </c>
      <c r="F3492" s="3">
        <f>MAX(D3492*Inputs!$B$5 - B3492, 0)</f>
        <v>3.3102499999999999</v>
      </c>
      <c r="G3492" s="3">
        <f t="shared" si="487"/>
        <v>0.64</v>
      </c>
      <c r="H3492" t="str">
        <f t="shared" si="488"/>
        <v>Charge</v>
      </c>
      <c r="I3492" s="3">
        <f t="shared" si="493"/>
        <v>340</v>
      </c>
      <c r="J3492" s="3">
        <f t="shared" si="494"/>
        <v>0</v>
      </c>
      <c r="K3492" s="3">
        <f>MIN(Inputs!$B$2, (Inputs!$B$8 - I3492)/Inputs!$B$9)</f>
        <v>0</v>
      </c>
      <c r="L3492" s="3">
        <f>MAX(MIN(Inputs!$B$2, I3492*Inputs!$B$10, Inputs!$B$8*Inputs!$B$4 - J3492), 0)</f>
        <v>170</v>
      </c>
      <c r="M3492" s="3">
        <f t="shared" si="489"/>
        <v>0</v>
      </c>
      <c r="N3492" s="3">
        <f t="shared" si="490"/>
        <v>0</v>
      </c>
      <c r="O3492" s="3">
        <f>IF(H3492="Reg", MIN(Inputs!$B$2, I3492*Inputs!$B$10, (Inputs!$B$8-I3492)/Inputs!$B$9), 0)</f>
        <v>0</v>
      </c>
      <c r="P3492" s="3">
        <f t="shared" si="491"/>
        <v>0</v>
      </c>
      <c r="Q3492" s="3">
        <f t="shared" si="492"/>
        <v>0</v>
      </c>
      <c r="R3492" s="3">
        <f>I3492 + M3492*Inputs!$B$9 - N3492/Inputs!$B$10</f>
        <v>340</v>
      </c>
    </row>
    <row r="3493" spans="1:18" x14ac:dyDescent="0.3">
      <c r="A3493" s="4">
        <v>46168.458333333343</v>
      </c>
      <c r="B3493" s="3">
        <v>18.7425</v>
      </c>
      <c r="C3493" s="3">
        <v>1</v>
      </c>
      <c r="D3493" s="3">
        <f t="shared" si="486"/>
        <v>22.534375000000001</v>
      </c>
      <c r="E3493" s="3">
        <f>MAX(B3493 - D3493/Inputs!$B$5, 0)</f>
        <v>0</v>
      </c>
      <c r="F3493" s="3">
        <f>MAX(D3493*Inputs!$B$5 - B3493, 0)</f>
        <v>1.0877499999999998</v>
      </c>
      <c r="G3493" s="3">
        <f t="shared" si="487"/>
        <v>1</v>
      </c>
      <c r="H3493" t="str">
        <f t="shared" si="488"/>
        <v>Charge</v>
      </c>
      <c r="I3493" s="3">
        <f t="shared" si="493"/>
        <v>340</v>
      </c>
      <c r="J3493" s="3">
        <f t="shared" si="494"/>
        <v>0</v>
      </c>
      <c r="K3493" s="3">
        <f>MIN(Inputs!$B$2, (Inputs!$B$8 - I3493)/Inputs!$B$9)</f>
        <v>0</v>
      </c>
      <c r="L3493" s="3">
        <f>MAX(MIN(Inputs!$B$2, I3493*Inputs!$B$10, Inputs!$B$8*Inputs!$B$4 - J3493), 0)</f>
        <v>170</v>
      </c>
      <c r="M3493" s="3">
        <f t="shared" si="489"/>
        <v>0</v>
      </c>
      <c r="N3493" s="3">
        <f t="shared" si="490"/>
        <v>0</v>
      </c>
      <c r="O3493" s="3">
        <f>IF(H3493="Reg", MIN(Inputs!$B$2, I3493*Inputs!$B$10, (Inputs!$B$8-I3493)/Inputs!$B$9), 0)</f>
        <v>0</v>
      </c>
      <c r="P3493" s="3">
        <f t="shared" si="491"/>
        <v>0</v>
      </c>
      <c r="Q3493" s="3">
        <f t="shared" si="492"/>
        <v>0</v>
      </c>
      <c r="R3493" s="3">
        <f>I3493 + M3493*Inputs!$B$9 - N3493/Inputs!$B$10</f>
        <v>340</v>
      </c>
    </row>
    <row r="3494" spans="1:18" x14ac:dyDescent="0.3">
      <c r="A3494" s="4">
        <v>46168.5</v>
      </c>
      <c r="B3494" s="3">
        <v>19.23</v>
      </c>
      <c r="C3494" s="3">
        <v>1</v>
      </c>
      <c r="D3494" s="3">
        <f t="shared" si="486"/>
        <v>22.534375000000001</v>
      </c>
      <c r="E3494" s="3">
        <f>MAX(B3494 - D3494/Inputs!$B$5, 0)</f>
        <v>0</v>
      </c>
      <c r="F3494" s="3">
        <f>MAX(D3494*Inputs!$B$5 - B3494, 0)</f>
        <v>0.60024999999999906</v>
      </c>
      <c r="G3494" s="3">
        <f t="shared" si="487"/>
        <v>1</v>
      </c>
      <c r="H3494" t="str">
        <f t="shared" si="488"/>
        <v>Reg</v>
      </c>
      <c r="I3494" s="3">
        <f t="shared" si="493"/>
        <v>340</v>
      </c>
      <c r="J3494" s="3">
        <f t="shared" si="494"/>
        <v>0</v>
      </c>
      <c r="K3494" s="3">
        <f>MIN(Inputs!$B$2, (Inputs!$B$8 - I3494)/Inputs!$B$9)</f>
        <v>0</v>
      </c>
      <c r="L3494" s="3">
        <f>MAX(MIN(Inputs!$B$2, I3494*Inputs!$B$10, Inputs!$B$8*Inputs!$B$4 - J3494), 0)</f>
        <v>170</v>
      </c>
      <c r="M3494" s="3">
        <f t="shared" si="489"/>
        <v>0</v>
      </c>
      <c r="N3494" s="3">
        <f t="shared" si="490"/>
        <v>0</v>
      </c>
      <c r="O3494" s="3">
        <f>IF(H3494="Reg", MIN(Inputs!$B$2, I3494*Inputs!$B$10, (Inputs!$B$8-I3494)/Inputs!$B$9), 0)</f>
        <v>0</v>
      </c>
      <c r="P3494" s="3">
        <f t="shared" si="491"/>
        <v>0</v>
      </c>
      <c r="Q3494" s="3">
        <f t="shared" si="492"/>
        <v>0</v>
      </c>
      <c r="R3494" s="3">
        <f>I3494 + M3494*Inputs!$B$9 - N3494/Inputs!$B$10</f>
        <v>340</v>
      </c>
    </row>
    <row r="3495" spans="1:18" x14ac:dyDescent="0.3">
      <c r="A3495" s="4">
        <v>46168.541666666657</v>
      </c>
      <c r="B3495" s="3">
        <v>18.852499999999999</v>
      </c>
      <c r="C3495" s="3">
        <v>2</v>
      </c>
      <c r="D3495" s="3">
        <f t="shared" si="486"/>
        <v>22.534375000000001</v>
      </c>
      <c r="E3495" s="3">
        <f>MAX(B3495 - D3495/Inputs!$B$5, 0)</f>
        <v>0</v>
      </c>
      <c r="F3495" s="3">
        <f>MAX(D3495*Inputs!$B$5 - B3495, 0)</f>
        <v>0.97775000000000034</v>
      </c>
      <c r="G3495" s="3">
        <f t="shared" si="487"/>
        <v>2</v>
      </c>
      <c r="H3495" t="str">
        <f t="shared" si="488"/>
        <v>Reg</v>
      </c>
      <c r="I3495" s="3">
        <f t="shared" si="493"/>
        <v>340</v>
      </c>
      <c r="J3495" s="3">
        <f t="shared" si="494"/>
        <v>0</v>
      </c>
      <c r="K3495" s="3">
        <f>MIN(Inputs!$B$2, (Inputs!$B$8 - I3495)/Inputs!$B$9)</f>
        <v>0</v>
      </c>
      <c r="L3495" s="3">
        <f>MAX(MIN(Inputs!$B$2, I3495*Inputs!$B$10, Inputs!$B$8*Inputs!$B$4 - J3495), 0)</f>
        <v>170</v>
      </c>
      <c r="M3495" s="3">
        <f t="shared" si="489"/>
        <v>0</v>
      </c>
      <c r="N3495" s="3">
        <f t="shared" si="490"/>
        <v>0</v>
      </c>
      <c r="O3495" s="3">
        <f>IF(H3495="Reg", MIN(Inputs!$B$2, I3495*Inputs!$B$10, (Inputs!$B$8-I3495)/Inputs!$B$9), 0)</f>
        <v>0</v>
      </c>
      <c r="P3495" s="3">
        <f t="shared" si="491"/>
        <v>0</v>
      </c>
      <c r="Q3495" s="3">
        <f t="shared" si="492"/>
        <v>0</v>
      </c>
      <c r="R3495" s="3">
        <f>I3495 + M3495*Inputs!$B$9 - N3495/Inputs!$B$10</f>
        <v>340</v>
      </c>
    </row>
    <row r="3496" spans="1:18" x14ac:dyDescent="0.3">
      <c r="A3496" s="4">
        <v>46168.583333333343</v>
      </c>
      <c r="B3496" s="3">
        <v>19.047499999999999</v>
      </c>
      <c r="C3496" s="3">
        <v>2.14</v>
      </c>
      <c r="D3496" s="3">
        <f t="shared" si="486"/>
        <v>22.534375000000001</v>
      </c>
      <c r="E3496" s="3">
        <f>MAX(B3496 - D3496/Inputs!$B$5, 0)</f>
        <v>0</v>
      </c>
      <c r="F3496" s="3">
        <f>MAX(D3496*Inputs!$B$5 - B3496, 0)</f>
        <v>0.78275000000000006</v>
      </c>
      <c r="G3496" s="3">
        <f t="shared" si="487"/>
        <v>2.14</v>
      </c>
      <c r="H3496" t="str">
        <f t="shared" si="488"/>
        <v>Reg</v>
      </c>
      <c r="I3496" s="3">
        <f t="shared" si="493"/>
        <v>340</v>
      </c>
      <c r="J3496" s="3">
        <f t="shared" si="494"/>
        <v>0</v>
      </c>
      <c r="K3496" s="3">
        <f>MIN(Inputs!$B$2, (Inputs!$B$8 - I3496)/Inputs!$B$9)</f>
        <v>0</v>
      </c>
      <c r="L3496" s="3">
        <f>MAX(MIN(Inputs!$B$2, I3496*Inputs!$B$10, Inputs!$B$8*Inputs!$B$4 - J3496), 0)</f>
        <v>170</v>
      </c>
      <c r="M3496" s="3">
        <f t="shared" si="489"/>
        <v>0</v>
      </c>
      <c r="N3496" s="3">
        <f t="shared" si="490"/>
        <v>0</v>
      </c>
      <c r="O3496" s="3">
        <f>IF(H3496="Reg", MIN(Inputs!$B$2, I3496*Inputs!$B$10, (Inputs!$B$8-I3496)/Inputs!$B$9), 0)</f>
        <v>0</v>
      </c>
      <c r="P3496" s="3">
        <f t="shared" si="491"/>
        <v>0</v>
      </c>
      <c r="Q3496" s="3">
        <f t="shared" si="492"/>
        <v>0</v>
      </c>
      <c r="R3496" s="3">
        <f>I3496 + M3496*Inputs!$B$9 - N3496/Inputs!$B$10</f>
        <v>340</v>
      </c>
    </row>
    <row r="3497" spans="1:18" x14ac:dyDescent="0.3">
      <c r="A3497" s="4">
        <v>46168.625</v>
      </c>
      <c r="B3497" s="3">
        <v>18.7075</v>
      </c>
      <c r="C3497" s="3">
        <v>5.7</v>
      </c>
      <c r="D3497" s="3">
        <f t="shared" si="486"/>
        <v>22.534375000000001</v>
      </c>
      <c r="E3497" s="3">
        <f>MAX(B3497 - D3497/Inputs!$B$5, 0)</f>
        <v>0</v>
      </c>
      <c r="F3497" s="3">
        <f>MAX(D3497*Inputs!$B$5 - B3497, 0)</f>
        <v>1.1227499999999999</v>
      </c>
      <c r="G3497" s="3">
        <f t="shared" si="487"/>
        <v>5.7</v>
      </c>
      <c r="H3497" t="str">
        <f t="shared" si="488"/>
        <v>Reg</v>
      </c>
      <c r="I3497" s="3">
        <f t="shared" si="493"/>
        <v>340</v>
      </c>
      <c r="J3497" s="3">
        <f t="shared" si="494"/>
        <v>0</v>
      </c>
      <c r="K3497" s="3">
        <f>MIN(Inputs!$B$2, (Inputs!$B$8 - I3497)/Inputs!$B$9)</f>
        <v>0</v>
      </c>
      <c r="L3497" s="3">
        <f>MAX(MIN(Inputs!$B$2, I3497*Inputs!$B$10, Inputs!$B$8*Inputs!$B$4 - J3497), 0)</f>
        <v>170</v>
      </c>
      <c r="M3497" s="3">
        <f t="shared" si="489"/>
        <v>0</v>
      </c>
      <c r="N3497" s="3">
        <f t="shared" si="490"/>
        <v>0</v>
      </c>
      <c r="O3497" s="3">
        <f>IF(H3497="Reg", MIN(Inputs!$B$2, I3497*Inputs!$B$10, (Inputs!$B$8-I3497)/Inputs!$B$9), 0)</f>
        <v>0</v>
      </c>
      <c r="P3497" s="3">
        <f t="shared" si="491"/>
        <v>0</v>
      </c>
      <c r="Q3497" s="3">
        <f t="shared" si="492"/>
        <v>0</v>
      </c>
      <c r="R3497" s="3">
        <f>I3497 + M3497*Inputs!$B$9 - N3497/Inputs!$B$10</f>
        <v>340</v>
      </c>
    </row>
    <row r="3498" spans="1:18" x14ac:dyDescent="0.3">
      <c r="A3498" s="4">
        <v>46168.666666666657</v>
      </c>
      <c r="B3498" s="3">
        <v>19.137499999999999</v>
      </c>
      <c r="C3498" s="3">
        <v>3</v>
      </c>
      <c r="D3498" s="3">
        <f t="shared" si="486"/>
        <v>22.534375000000001</v>
      </c>
      <c r="E3498" s="3">
        <f>MAX(B3498 - D3498/Inputs!$B$5, 0)</f>
        <v>0</v>
      </c>
      <c r="F3498" s="3">
        <f>MAX(D3498*Inputs!$B$5 - B3498, 0)</f>
        <v>0.6927500000000002</v>
      </c>
      <c r="G3498" s="3">
        <f t="shared" si="487"/>
        <v>3</v>
      </c>
      <c r="H3498" t="str">
        <f t="shared" si="488"/>
        <v>Reg</v>
      </c>
      <c r="I3498" s="3">
        <f t="shared" si="493"/>
        <v>340</v>
      </c>
      <c r="J3498" s="3">
        <f t="shared" si="494"/>
        <v>0</v>
      </c>
      <c r="K3498" s="3">
        <f>MIN(Inputs!$B$2, (Inputs!$B$8 - I3498)/Inputs!$B$9)</f>
        <v>0</v>
      </c>
      <c r="L3498" s="3">
        <f>MAX(MIN(Inputs!$B$2, I3498*Inputs!$B$10, Inputs!$B$8*Inputs!$B$4 - J3498), 0)</f>
        <v>170</v>
      </c>
      <c r="M3498" s="3">
        <f t="shared" si="489"/>
        <v>0</v>
      </c>
      <c r="N3498" s="3">
        <f t="shared" si="490"/>
        <v>0</v>
      </c>
      <c r="O3498" s="3">
        <f>IF(H3498="Reg", MIN(Inputs!$B$2, I3498*Inputs!$B$10, (Inputs!$B$8-I3498)/Inputs!$B$9), 0)</f>
        <v>0</v>
      </c>
      <c r="P3498" s="3">
        <f t="shared" si="491"/>
        <v>0</v>
      </c>
      <c r="Q3498" s="3">
        <f t="shared" si="492"/>
        <v>0</v>
      </c>
      <c r="R3498" s="3">
        <f>I3498 + M3498*Inputs!$B$9 - N3498/Inputs!$B$10</f>
        <v>340</v>
      </c>
    </row>
    <row r="3499" spans="1:18" x14ac:dyDescent="0.3">
      <c r="A3499" s="4">
        <v>46168.708333333343</v>
      </c>
      <c r="B3499" s="3">
        <v>18.537500000000001</v>
      </c>
      <c r="C3499" s="3">
        <v>1.86</v>
      </c>
      <c r="D3499" s="3">
        <f t="shared" si="486"/>
        <v>22.534375000000001</v>
      </c>
      <c r="E3499" s="3">
        <f>MAX(B3499 - D3499/Inputs!$B$5, 0)</f>
        <v>0</v>
      </c>
      <c r="F3499" s="3">
        <f>MAX(D3499*Inputs!$B$5 - B3499, 0)</f>
        <v>1.2927499999999981</v>
      </c>
      <c r="G3499" s="3">
        <f t="shared" si="487"/>
        <v>1.86</v>
      </c>
      <c r="H3499" t="str">
        <f t="shared" si="488"/>
        <v>Reg</v>
      </c>
      <c r="I3499" s="3">
        <f t="shared" si="493"/>
        <v>340</v>
      </c>
      <c r="J3499" s="3">
        <f t="shared" si="494"/>
        <v>0</v>
      </c>
      <c r="K3499" s="3">
        <f>MIN(Inputs!$B$2, (Inputs!$B$8 - I3499)/Inputs!$B$9)</f>
        <v>0</v>
      </c>
      <c r="L3499" s="3">
        <f>MAX(MIN(Inputs!$B$2, I3499*Inputs!$B$10, Inputs!$B$8*Inputs!$B$4 - J3499), 0)</f>
        <v>170</v>
      </c>
      <c r="M3499" s="3">
        <f t="shared" si="489"/>
        <v>0</v>
      </c>
      <c r="N3499" s="3">
        <f t="shared" si="490"/>
        <v>0</v>
      </c>
      <c r="O3499" s="3">
        <f>IF(H3499="Reg", MIN(Inputs!$B$2, I3499*Inputs!$B$10, (Inputs!$B$8-I3499)/Inputs!$B$9), 0)</f>
        <v>0</v>
      </c>
      <c r="P3499" s="3">
        <f t="shared" si="491"/>
        <v>0</v>
      </c>
      <c r="Q3499" s="3">
        <f t="shared" si="492"/>
        <v>0</v>
      </c>
      <c r="R3499" s="3">
        <f>I3499 + M3499*Inputs!$B$9 - N3499/Inputs!$B$10</f>
        <v>340</v>
      </c>
    </row>
    <row r="3500" spans="1:18" x14ac:dyDescent="0.3">
      <c r="A3500" s="4">
        <v>46168.75</v>
      </c>
      <c r="B3500" s="3">
        <v>20.427500000000002</v>
      </c>
      <c r="C3500" s="3">
        <v>4.04</v>
      </c>
      <c r="D3500" s="3">
        <f t="shared" si="486"/>
        <v>22.534375000000001</v>
      </c>
      <c r="E3500" s="3">
        <f>MAX(B3500 - D3500/Inputs!$B$5, 0)</f>
        <v>0</v>
      </c>
      <c r="F3500" s="3">
        <f>MAX(D3500*Inputs!$B$5 - B3500, 0)</f>
        <v>0</v>
      </c>
      <c r="G3500" s="3">
        <f t="shared" si="487"/>
        <v>4.04</v>
      </c>
      <c r="H3500" t="str">
        <f t="shared" si="488"/>
        <v>Reg</v>
      </c>
      <c r="I3500" s="3">
        <f t="shared" si="493"/>
        <v>340</v>
      </c>
      <c r="J3500" s="3">
        <f t="shared" si="494"/>
        <v>0</v>
      </c>
      <c r="K3500" s="3">
        <f>MIN(Inputs!$B$2, (Inputs!$B$8 - I3500)/Inputs!$B$9)</f>
        <v>0</v>
      </c>
      <c r="L3500" s="3">
        <f>MAX(MIN(Inputs!$B$2, I3500*Inputs!$B$10, Inputs!$B$8*Inputs!$B$4 - J3500), 0)</f>
        <v>170</v>
      </c>
      <c r="M3500" s="3">
        <f t="shared" si="489"/>
        <v>0</v>
      </c>
      <c r="N3500" s="3">
        <f t="shared" si="490"/>
        <v>0</v>
      </c>
      <c r="O3500" s="3">
        <f>IF(H3500="Reg", MIN(Inputs!$B$2, I3500*Inputs!$B$10, (Inputs!$B$8-I3500)/Inputs!$B$9), 0)</f>
        <v>0</v>
      </c>
      <c r="P3500" s="3">
        <f t="shared" si="491"/>
        <v>0</v>
      </c>
      <c r="Q3500" s="3">
        <f t="shared" si="492"/>
        <v>0</v>
      </c>
      <c r="R3500" s="3">
        <f>I3500 + M3500*Inputs!$B$9 - N3500/Inputs!$B$10</f>
        <v>340</v>
      </c>
    </row>
    <row r="3501" spans="1:18" x14ac:dyDescent="0.3">
      <c r="A3501" s="4">
        <v>46168.791666666657</v>
      </c>
      <c r="B3501" s="3">
        <v>27.332500000000003</v>
      </c>
      <c r="C3501" s="3">
        <v>11.51</v>
      </c>
      <c r="D3501" s="3">
        <f t="shared" si="486"/>
        <v>22.534375000000001</v>
      </c>
      <c r="E3501" s="3">
        <f>MAX(B3501 - D3501/Inputs!$B$5, 0)</f>
        <v>1.725255681818183</v>
      </c>
      <c r="F3501" s="3">
        <f>MAX(D3501*Inputs!$B$5 - B3501, 0)</f>
        <v>0</v>
      </c>
      <c r="G3501" s="3">
        <f t="shared" si="487"/>
        <v>11.51</v>
      </c>
      <c r="H3501" t="str">
        <f t="shared" si="488"/>
        <v>Reg</v>
      </c>
      <c r="I3501" s="3">
        <f t="shared" si="493"/>
        <v>340</v>
      </c>
      <c r="J3501" s="3">
        <f t="shared" si="494"/>
        <v>0</v>
      </c>
      <c r="K3501" s="3">
        <f>MIN(Inputs!$B$2, (Inputs!$B$8 - I3501)/Inputs!$B$9)</f>
        <v>0</v>
      </c>
      <c r="L3501" s="3">
        <f>MAX(MIN(Inputs!$B$2, I3501*Inputs!$B$10, Inputs!$B$8*Inputs!$B$4 - J3501), 0)</f>
        <v>170</v>
      </c>
      <c r="M3501" s="3">
        <f t="shared" si="489"/>
        <v>0</v>
      </c>
      <c r="N3501" s="3">
        <f t="shared" si="490"/>
        <v>0</v>
      </c>
      <c r="O3501" s="3">
        <f>IF(H3501="Reg", MIN(Inputs!$B$2, I3501*Inputs!$B$10, (Inputs!$B$8-I3501)/Inputs!$B$9), 0)</f>
        <v>0</v>
      </c>
      <c r="P3501" s="3">
        <f t="shared" si="491"/>
        <v>0</v>
      </c>
      <c r="Q3501" s="3">
        <f t="shared" si="492"/>
        <v>0</v>
      </c>
      <c r="R3501" s="3">
        <f>I3501 + M3501*Inputs!$B$9 - N3501/Inputs!$B$10</f>
        <v>340</v>
      </c>
    </row>
    <row r="3502" spans="1:18" x14ac:dyDescent="0.3">
      <c r="A3502" s="4">
        <v>46168.833333333343</v>
      </c>
      <c r="B3502" s="3">
        <v>63.482500000000002</v>
      </c>
      <c r="C3502" s="3">
        <v>15.12</v>
      </c>
      <c r="D3502" s="3">
        <f t="shared" si="486"/>
        <v>22.534375000000001</v>
      </c>
      <c r="E3502" s="3">
        <f>MAX(B3502 - D3502/Inputs!$B$5, 0)</f>
        <v>37.875255681818182</v>
      </c>
      <c r="F3502" s="3">
        <f>MAX(D3502*Inputs!$B$5 - B3502, 0)</f>
        <v>0</v>
      </c>
      <c r="G3502" s="3">
        <f t="shared" si="487"/>
        <v>15.12</v>
      </c>
      <c r="H3502" t="str">
        <f t="shared" si="488"/>
        <v>Discharge</v>
      </c>
      <c r="I3502" s="3">
        <f t="shared" si="493"/>
        <v>340</v>
      </c>
      <c r="J3502" s="3">
        <f t="shared" si="494"/>
        <v>0</v>
      </c>
      <c r="K3502" s="3">
        <f>MIN(Inputs!$B$2, (Inputs!$B$8 - I3502)/Inputs!$B$9)</f>
        <v>0</v>
      </c>
      <c r="L3502" s="3">
        <f>MAX(MIN(Inputs!$B$2, I3502*Inputs!$B$10, Inputs!$B$8*Inputs!$B$4 - J3502), 0)</f>
        <v>170</v>
      </c>
      <c r="M3502" s="3">
        <f t="shared" si="489"/>
        <v>0</v>
      </c>
      <c r="N3502" s="3">
        <f t="shared" si="490"/>
        <v>170</v>
      </c>
      <c r="O3502" s="3">
        <f>IF(H3502="Reg", MIN(Inputs!$B$2, I3502*Inputs!$B$10, (Inputs!$B$8-I3502)/Inputs!$B$9), 0)</f>
        <v>0</v>
      </c>
      <c r="P3502" s="3">
        <f t="shared" si="491"/>
        <v>10792.025</v>
      </c>
      <c r="Q3502" s="3">
        <f t="shared" si="492"/>
        <v>0</v>
      </c>
      <c r="R3502" s="3">
        <f>I3502 + M3502*Inputs!$B$9 - N3502/Inputs!$B$10</f>
        <v>158.77939109773115</v>
      </c>
    </row>
    <row r="3503" spans="1:18" x14ac:dyDescent="0.3">
      <c r="A3503" s="4">
        <v>46168.875</v>
      </c>
      <c r="B3503" s="3">
        <v>37.76</v>
      </c>
      <c r="C3503" s="3">
        <v>5</v>
      </c>
      <c r="D3503" s="3">
        <f t="shared" si="486"/>
        <v>22.534375000000001</v>
      </c>
      <c r="E3503" s="3">
        <f>MAX(B3503 - D3503/Inputs!$B$5, 0)</f>
        <v>12.152755681818178</v>
      </c>
      <c r="F3503" s="3">
        <f>MAX(D3503*Inputs!$B$5 - B3503, 0)</f>
        <v>0</v>
      </c>
      <c r="G3503" s="3">
        <f t="shared" si="487"/>
        <v>5</v>
      </c>
      <c r="H3503" t="str">
        <f t="shared" si="488"/>
        <v>Discharge</v>
      </c>
      <c r="I3503" s="3">
        <f t="shared" si="493"/>
        <v>158.77939109773115</v>
      </c>
      <c r="J3503" s="3">
        <f t="shared" si="494"/>
        <v>170</v>
      </c>
      <c r="K3503" s="3">
        <f>MIN(Inputs!$B$2, (Inputs!$B$8 - I3503)/Inputs!$B$9)</f>
        <v>170</v>
      </c>
      <c r="L3503" s="3">
        <f>MAX(MIN(Inputs!$B$2, I3503*Inputs!$B$10, Inputs!$B$8*Inputs!$B$4 - J3503), 0)</f>
        <v>148.94827166799323</v>
      </c>
      <c r="M3503" s="3">
        <f t="shared" si="489"/>
        <v>0</v>
      </c>
      <c r="N3503" s="3">
        <f t="shared" si="490"/>
        <v>148.94827166799323</v>
      </c>
      <c r="O3503" s="3">
        <f>IF(H3503="Reg", MIN(Inputs!$B$2, I3503*Inputs!$B$10, (Inputs!$B$8-I3503)/Inputs!$B$9), 0)</f>
        <v>0</v>
      </c>
      <c r="P3503" s="3">
        <f t="shared" si="491"/>
        <v>5624.2867381834239</v>
      </c>
      <c r="Q3503" s="3">
        <f t="shared" si="492"/>
        <v>0</v>
      </c>
      <c r="R3503" s="3">
        <f>I3503 + M3503*Inputs!$B$9 - N3503/Inputs!$B$10</f>
        <v>0</v>
      </c>
    </row>
    <row r="3504" spans="1:18" x14ac:dyDescent="0.3">
      <c r="A3504" s="4">
        <v>46168.916666666657</v>
      </c>
      <c r="B3504" s="3">
        <v>26.6325</v>
      </c>
      <c r="C3504" s="3">
        <v>0.27</v>
      </c>
      <c r="D3504" s="3">
        <f t="shared" si="486"/>
        <v>22.534375000000001</v>
      </c>
      <c r="E3504" s="3">
        <f>MAX(B3504 - D3504/Inputs!$B$5, 0)</f>
        <v>1.0252556818181802</v>
      </c>
      <c r="F3504" s="3">
        <f>MAX(D3504*Inputs!$B$5 - B3504, 0)</f>
        <v>0</v>
      </c>
      <c r="G3504" s="3">
        <f t="shared" si="487"/>
        <v>0.27</v>
      </c>
      <c r="H3504" t="str">
        <f t="shared" si="488"/>
        <v>Discharge</v>
      </c>
      <c r="I3504" s="3">
        <f t="shared" si="493"/>
        <v>0</v>
      </c>
      <c r="J3504" s="3">
        <f t="shared" si="494"/>
        <v>318.94827166799325</v>
      </c>
      <c r="K3504" s="3">
        <f>MIN(Inputs!$B$2, (Inputs!$B$8 - I3504)/Inputs!$B$9)</f>
        <v>170</v>
      </c>
      <c r="L3504" s="3">
        <f>MAX(MIN(Inputs!$B$2, I3504*Inputs!$B$10, Inputs!$B$8*Inputs!$B$4 - J3504), 0)</f>
        <v>0</v>
      </c>
      <c r="M3504" s="3">
        <f t="shared" si="489"/>
        <v>0</v>
      </c>
      <c r="N3504" s="3">
        <f t="shared" si="490"/>
        <v>0</v>
      </c>
      <c r="O3504" s="3">
        <f>IF(H3504="Reg", MIN(Inputs!$B$2, I3504*Inputs!$B$10, (Inputs!$B$8-I3504)/Inputs!$B$9), 0)</f>
        <v>0</v>
      </c>
      <c r="P3504" s="3">
        <f t="shared" si="491"/>
        <v>0</v>
      </c>
      <c r="Q3504" s="3">
        <f t="shared" si="492"/>
        <v>0</v>
      </c>
      <c r="R3504" s="3">
        <f>I3504 + M3504*Inputs!$B$9 - N3504/Inputs!$B$10</f>
        <v>0</v>
      </c>
    </row>
    <row r="3505" spans="1:18" x14ac:dyDescent="0.3">
      <c r="A3505" s="4">
        <v>46168.958333333343</v>
      </c>
      <c r="B3505" s="3">
        <v>22.395000000000003</v>
      </c>
      <c r="C3505" s="3">
        <v>0.05</v>
      </c>
      <c r="D3505" s="3">
        <f t="shared" si="486"/>
        <v>22.534375000000001</v>
      </c>
      <c r="E3505" s="3">
        <f>MAX(B3505 - D3505/Inputs!$B$5, 0)</f>
        <v>0</v>
      </c>
      <c r="F3505" s="3">
        <f>MAX(D3505*Inputs!$B$5 - B3505, 0)</f>
        <v>0</v>
      </c>
      <c r="G3505" s="3">
        <f t="shared" si="487"/>
        <v>0.05</v>
      </c>
      <c r="H3505" t="str">
        <f t="shared" si="488"/>
        <v>Reg</v>
      </c>
      <c r="I3505" s="3">
        <f t="shared" si="493"/>
        <v>0</v>
      </c>
      <c r="J3505" s="3">
        <f t="shared" si="494"/>
        <v>318.94827166799325</v>
      </c>
      <c r="K3505" s="3">
        <f>MIN(Inputs!$B$2, (Inputs!$B$8 - I3505)/Inputs!$B$9)</f>
        <v>170</v>
      </c>
      <c r="L3505" s="3">
        <f>MAX(MIN(Inputs!$B$2, I3505*Inputs!$B$10, Inputs!$B$8*Inputs!$B$4 - J3505), 0)</f>
        <v>0</v>
      </c>
      <c r="M3505" s="3">
        <f t="shared" si="489"/>
        <v>0</v>
      </c>
      <c r="N3505" s="3">
        <f t="shared" si="490"/>
        <v>0</v>
      </c>
      <c r="O3505" s="3">
        <f>IF(H3505="Reg", MIN(Inputs!$B$2, I3505*Inputs!$B$10, (Inputs!$B$8-I3505)/Inputs!$B$9), 0)</f>
        <v>0</v>
      </c>
      <c r="P3505" s="3">
        <f t="shared" si="491"/>
        <v>0</v>
      </c>
      <c r="Q3505" s="3">
        <f t="shared" si="492"/>
        <v>0</v>
      </c>
      <c r="R3505" s="3">
        <f>I3505 + M3505*Inputs!$B$9 - N3505/Inputs!$B$10</f>
        <v>0</v>
      </c>
    </row>
    <row r="3506" spans="1:18" x14ac:dyDescent="0.3">
      <c r="A3506" s="4">
        <v>46169</v>
      </c>
      <c r="B3506" s="3">
        <v>21.747499999999999</v>
      </c>
      <c r="C3506" s="3">
        <v>0.06</v>
      </c>
      <c r="D3506" s="3">
        <f t="shared" si="486"/>
        <v>28.89072916666667</v>
      </c>
      <c r="E3506" s="3">
        <f>MAX(B3506 - D3506/Inputs!$B$5, 0)</f>
        <v>0</v>
      </c>
      <c r="F3506" s="3">
        <f>MAX(D3506*Inputs!$B$5 - B3506, 0)</f>
        <v>3.6763416666666728</v>
      </c>
      <c r="G3506" s="3">
        <f t="shared" si="487"/>
        <v>0.06</v>
      </c>
      <c r="H3506" t="str">
        <f t="shared" si="488"/>
        <v>Charge</v>
      </c>
      <c r="I3506" s="3">
        <f t="shared" si="493"/>
        <v>0</v>
      </c>
      <c r="J3506" s="3">
        <f t="shared" si="494"/>
        <v>0</v>
      </c>
      <c r="K3506" s="3">
        <f>MIN(Inputs!$B$2, (Inputs!$B$8 - I3506)/Inputs!$B$9)</f>
        <v>170</v>
      </c>
      <c r="L3506" s="3">
        <f>MAX(MIN(Inputs!$B$2, I3506*Inputs!$B$10, Inputs!$B$8*Inputs!$B$4 - J3506), 0)</f>
        <v>0</v>
      </c>
      <c r="M3506" s="3">
        <f t="shared" si="489"/>
        <v>170</v>
      </c>
      <c r="N3506" s="3">
        <f t="shared" si="490"/>
        <v>0</v>
      </c>
      <c r="O3506" s="3">
        <f>IF(H3506="Reg", MIN(Inputs!$B$2, I3506*Inputs!$B$10, (Inputs!$B$8-I3506)/Inputs!$B$9), 0)</f>
        <v>0</v>
      </c>
      <c r="P3506" s="3">
        <f t="shared" si="491"/>
        <v>-3697.0749999999998</v>
      </c>
      <c r="Q3506" s="3">
        <f t="shared" si="492"/>
        <v>0</v>
      </c>
      <c r="R3506" s="3">
        <f>I3506 + M3506*Inputs!$B$9 - N3506/Inputs!$B$10</f>
        <v>159.4741358339966</v>
      </c>
    </row>
    <row r="3507" spans="1:18" x14ac:dyDescent="0.3">
      <c r="A3507" s="4">
        <v>46169.041666666657</v>
      </c>
      <c r="B3507" s="3">
        <v>22.545000000000002</v>
      </c>
      <c r="C3507" s="3">
        <v>7.0000000000000007E-2</v>
      </c>
      <c r="D3507" s="3">
        <f t="shared" si="486"/>
        <v>28.89072916666667</v>
      </c>
      <c r="E3507" s="3">
        <f>MAX(B3507 - D3507/Inputs!$B$5, 0)</f>
        <v>0</v>
      </c>
      <c r="F3507" s="3">
        <f>MAX(D3507*Inputs!$B$5 - B3507, 0)</f>
        <v>2.8788416666666699</v>
      </c>
      <c r="G3507" s="3">
        <f t="shared" si="487"/>
        <v>7.0000000000000007E-2</v>
      </c>
      <c r="H3507" t="str">
        <f t="shared" si="488"/>
        <v>Charge</v>
      </c>
      <c r="I3507" s="3">
        <f t="shared" si="493"/>
        <v>159.4741358339966</v>
      </c>
      <c r="J3507" s="3">
        <f t="shared" si="494"/>
        <v>0</v>
      </c>
      <c r="K3507" s="3">
        <f>MIN(Inputs!$B$2, (Inputs!$B$8 - I3507)/Inputs!$B$9)</f>
        <v>170</v>
      </c>
      <c r="L3507" s="3">
        <f>MAX(MIN(Inputs!$B$2, I3507*Inputs!$B$10, Inputs!$B$8*Inputs!$B$4 - J3507), 0)</f>
        <v>149.6</v>
      </c>
      <c r="M3507" s="3">
        <f t="shared" si="489"/>
        <v>170</v>
      </c>
      <c r="N3507" s="3">
        <f t="shared" si="490"/>
        <v>0</v>
      </c>
      <c r="O3507" s="3">
        <f>IF(H3507="Reg", MIN(Inputs!$B$2, I3507*Inputs!$B$10, (Inputs!$B$8-I3507)/Inputs!$B$9), 0)</f>
        <v>0</v>
      </c>
      <c r="P3507" s="3">
        <f t="shared" si="491"/>
        <v>-3832.65</v>
      </c>
      <c r="Q3507" s="3">
        <f t="shared" si="492"/>
        <v>0</v>
      </c>
      <c r="R3507" s="3">
        <f>I3507 + M3507*Inputs!$B$9 - N3507/Inputs!$B$10</f>
        <v>318.9482716679932</v>
      </c>
    </row>
    <row r="3508" spans="1:18" x14ac:dyDescent="0.3">
      <c r="A3508" s="4">
        <v>46169.083333333343</v>
      </c>
      <c r="B3508" s="3">
        <v>21.277500000000003</v>
      </c>
      <c r="C3508" s="3">
        <v>0.06</v>
      </c>
      <c r="D3508" s="3">
        <f t="shared" si="486"/>
        <v>28.89072916666667</v>
      </c>
      <c r="E3508" s="3">
        <f>MAX(B3508 - D3508/Inputs!$B$5, 0)</f>
        <v>0</v>
      </c>
      <c r="F3508" s="3">
        <f>MAX(D3508*Inputs!$B$5 - B3508, 0)</f>
        <v>4.1463416666666681</v>
      </c>
      <c r="G3508" s="3">
        <f t="shared" si="487"/>
        <v>0.06</v>
      </c>
      <c r="H3508" t="str">
        <f t="shared" si="488"/>
        <v>Charge</v>
      </c>
      <c r="I3508" s="3">
        <f t="shared" si="493"/>
        <v>318.9482716679932</v>
      </c>
      <c r="J3508" s="3">
        <f t="shared" si="494"/>
        <v>0</v>
      </c>
      <c r="K3508" s="3">
        <f>MIN(Inputs!$B$2, (Inputs!$B$8 - I3508)/Inputs!$B$9)</f>
        <v>22.44121780453775</v>
      </c>
      <c r="L3508" s="3">
        <f>MAX(MIN(Inputs!$B$2, I3508*Inputs!$B$10, Inputs!$B$8*Inputs!$B$4 - J3508), 0)</f>
        <v>170</v>
      </c>
      <c r="M3508" s="3">
        <f t="shared" si="489"/>
        <v>22.44121780453775</v>
      </c>
      <c r="N3508" s="3">
        <f t="shared" si="490"/>
        <v>0</v>
      </c>
      <c r="O3508" s="3">
        <f>IF(H3508="Reg", MIN(Inputs!$B$2, I3508*Inputs!$B$10, (Inputs!$B$8-I3508)/Inputs!$B$9), 0)</f>
        <v>0</v>
      </c>
      <c r="P3508" s="3">
        <f t="shared" si="491"/>
        <v>-477.49301183605206</v>
      </c>
      <c r="Q3508" s="3">
        <f t="shared" si="492"/>
        <v>0</v>
      </c>
      <c r="R3508" s="3">
        <f>I3508 + M3508*Inputs!$B$9 - N3508/Inputs!$B$10</f>
        <v>340</v>
      </c>
    </row>
    <row r="3509" spans="1:18" x14ac:dyDescent="0.3">
      <c r="A3509" s="4">
        <v>46169.125</v>
      </c>
      <c r="B3509" s="3">
        <v>20.592499999999998</v>
      </c>
      <c r="C3509" s="3">
        <v>7.0000000000000007E-2</v>
      </c>
      <c r="D3509" s="3">
        <f t="shared" si="486"/>
        <v>28.89072916666667</v>
      </c>
      <c r="E3509" s="3">
        <f>MAX(B3509 - D3509/Inputs!$B$5, 0)</f>
        <v>0</v>
      </c>
      <c r="F3509" s="3">
        <f>MAX(D3509*Inputs!$B$5 - B3509, 0)</f>
        <v>4.831341666666674</v>
      </c>
      <c r="G3509" s="3">
        <f t="shared" si="487"/>
        <v>7.0000000000000007E-2</v>
      </c>
      <c r="H3509" t="str">
        <f t="shared" si="488"/>
        <v>Charge</v>
      </c>
      <c r="I3509" s="3">
        <f t="shared" si="493"/>
        <v>340</v>
      </c>
      <c r="J3509" s="3">
        <f t="shared" si="494"/>
        <v>0</v>
      </c>
      <c r="K3509" s="3">
        <f>MIN(Inputs!$B$2, (Inputs!$B$8 - I3509)/Inputs!$B$9)</f>
        <v>0</v>
      </c>
      <c r="L3509" s="3">
        <f>MAX(MIN(Inputs!$B$2, I3509*Inputs!$B$10, Inputs!$B$8*Inputs!$B$4 - J3509), 0)</f>
        <v>170</v>
      </c>
      <c r="M3509" s="3">
        <f t="shared" si="489"/>
        <v>0</v>
      </c>
      <c r="N3509" s="3">
        <f t="shared" si="490"/>
        <v>0</v>
      </c>
      <c r="O3509" s="3">
        <f>IF(H3509="Reg", MIN(Inputs!$B$2, I3509*Inputs!$B$10, (Inputs!$B$8-I3509)/Inputs!$B$9), 0)</f>
        <v>0</v>
      </c>
      <c r="P3509" s="3">
        <f t="shared" si="491"/>
        <v>0</v>
      </c>
      <c r="Q3509" s="3">
        <f t="shared" si="492"/>
        <v>0</v>
      </c>
      <c r="R3509" s="3">
        <f>I3509 + M3509*Inputs!$B$9 - N3509/Inputs!$B$10</f>
        <v>340</v>
      </c>
    </row>
    <row r="3510" spans="1:18" x14ac:dyDescent="0.3">
      <c r="A3510" s="4">
        <v>46169.166666666657</v>
      </c>
      <c r="B3510" s="3">
        <v>20.4725</v>
      </c>
      <c r="C3510" s="3">
        <v>0.06</v>
      </c>
      <c r="D3510" s="3">
        <f t="shared" si="486"/>
        <v>28.89072916666667</v>
      </c>
      <c r="E3510" s="3">
        <f>MAX(B3510 - D3510/Inputs!$B$5, 0)</f>
        <v>0</v>
      </c>
      <c r="F3510" s="3">
        <f>MAX(D3510*Inputs!$B$5 - B3510, 0)</f>
        <v>4.9513416666666714</v>
      </c>
      <c r="G3510" s="3">
        <f t="shared" si="487"/>
        <v>0.06</v>
      </c>
      <c r="H3510" t="str">
        <f t="shared" si="488"/>
        <v>Charge</v>
      </c>
      <c r="I3510" s="3">
        <f t="shared" si="493"/>
        <v>340</v>
      </c>
      <c r="J3510" s="3">
        <f t="shared" si="494"/>
        <v>0</v>
      </c>
      <c r="K3510" s="3">
        <f>MIN(Inputs!$B$2, (Inputs!$B$8 - I3510)/Inputs!$B$9)</f>
        <v>0</v>
      </c>
      <c r="L3510" s="3">
        <f>MAX(MIN(Inputs!$B$2, I3510*Inputs!$B$10, Inputs!$B$8*Inputs!$B$4 - J3510), 0)</f>
        <v>170</v>
      </c>
      <c r="M3510" s="3">
        <f t="shared" si="489"/>
        <v>0</v>
      </c>
      <c r="N3510" s="3">
        <f t="shared" si="490"/>
        <v>0</v>
      </c>
      <c r="O3510" s="3">
        <f>IF(H3510="Reg", MIN(Inputs!$B$2, I3510*Inputs!$B$10, (Inputs!$B$8-I3510)/Inputs!$B$9), 0)</f>
        <v>0</v>
      </c>
      <c r="P3510" s="3">
        <f t="shared" si="491"/>
        <v>0</v>
      </c>
      <c r="Q3510" s="3">
        <f t="shared" si="492"/>
        <v>0</v>
      </c>
      <c r="R3510" s="3">
        <f>I3510 + M3510*Inputs!$B$9 - N3510/Inputs!$B$10</f>
        <v>340</v>
      </c>
    </row>
    <row r="3511" spans="1:18" x14ac:dyDescent="0.3">
      <c r="A3511" s="4">
        <v>46169.208333333343</v>
      </c>
      <c r="B3511" s="3">
        <v>22.055</v>
      </c>
      <c r="C3511" s="3">
        <v>0.1</v>
      </c>
      <c r="D3511" s="3">
        <f t="shared" si="486"/>
        <v>28.89072916666667</v>
      </c>
      <c r="E3511" s="3">
        <f>MAX(B3511 - D3511/Inputs!$B$5, 0)</f>
        <v>0</v>
      </c>
      <c r="F3511" s="3">
        <f>MAX(D3511*Inputs!$B$5 - B3511, 0)</f>
        <v>3.3688416666666718</v>
      </c>
      <c r="G3511" s="3">
        <f t="shared" si="487"/>
        <v>0.1</v>
      </c>
      <c r="H3511" t="str">
        <f t="shared" si="488"/>
        <v>Charge</v>
      </c>
      <c r="I3511" s="3">
        <f t="shared" si="493"/>
        <v>340</v>
      </c>
      <c r="J3511" s="3">
        <f t="shared" si="494"/>
        <v>0</v>
      </c>
      <c r="K3511" s="3">
        <f>MIN(Inputs!$B$2, (Inputs!$B$8 - I3511)/Inputs!$B$9)</f>
        <v>0</v>
      </c>
      <c r="L3511" s="3">
        <f>MAX(MIN(Inputs!$B$2, I3511*Inputs!$B$10, Inputs!$B$8*Inputs!$B$4 - J3511), 0)</f>
        <v>170</v>
      </c>
      <c r="M3511" s="3">
        <f t="shared" si="489"/>
        <v>0</v>
      </c>
      <c r="N3511" s="3">
        <f t="shared" si="490"/>
        <v>0</v>
      </c>
      <c r="O3511" s="3">
        <f>IF(H3511="Reg", MIN(Inputs!$B$2, I3511*Inputs!$B$10, (Inputs!$B$8-I3511)/Inputs!$B$9), 0)</f>
        <v>0</v>
      </c>
      <c r="P3511" s="3">
        <f t="shared" si="491"/>
        <v>0</v>
      </c>
      <c r="Q3511" s="3">
        <f t="shared" si="492"/>
        <v>0</v>
      </c>
      <c r="R3511" s="3">
        <f>I3511 + M3511*Inputs!$B$9 - N3511/Inputs!$B$10</f>
        <v>340</v>
      </c>
    </row>
    <row r="3512" spans="1:18" x14ac:dyDescent="0.3">
      <c r="A3512" s="4">
        <v>46169.25</v>
      </c>
      <c r="B3512" s="3">
        <v>23.84</v>
      </c>
      <c r="C3512" s="3">
        <v>1.1200000000000001</v>
      </c>
      <c r="D3512" s="3">
        <f t="shared" si="486"/>
        <v>28.89072916666667</v>
      </c>
      <c r="E3512" s="3">
        <f>MAX(B3512 - D3512/Inputs!$B$5, 0)</f>
        <v>0</v>
      </c>
      <c r="F3512" s="3">
        <f>MAX(D3512*Inputs!$B$5 - B3512, 0)</f>
        <v>1.5838416666666717</v>
      </c>
      <c r="G3512" s="3">
        <f t="shared" si="487"/>
        <v>1.1200000000000001</v>
      </c>
      <c r="H3512" t="str">
        <f t="shared" si="488"/>
        <v>Charge</v>
      </c>
      <c r="I3512" s="3">
        <f t="shared" si="493"/>
        <v>340</v>
      </c>
      <c r="J3512" s="3">
        <f t="shared" si="494"/>
        <v>0</v>
      </c>
      <c r="K3512" s="3">
        <f>MIN(Inputs!$B$2, (Inputs!$B$8 - I3512)/Inputs!$B$9)</f>
        <v>0</v>
      </c>
      <c r="L3512" s="3">
        <f>MAX(MIN(Inputs!$B$2, I3512*Inputs!$B$10, Inputs!$B$8*Inputs!$B$4 - J3512), 0)</f>
        <v>170</v>
      </c>
      <c r="M3512" s="3">
        <f t="shared" si="489"/>
        <v>0</v>
      </c>
      <c r="N3512" s="3">
        <f t="shared" si="490"/>
        <v>0</v>
      </c>
      <c r="O3512" s="3">
        <f>IF(H3512="Reg", MIN(Inputs!$B$2, I3512*Inputs!$B$10, (Inputs!$B$8-I3512)/Inputs!$B$9), 0)</f>
        <v>0</v>
      </c>
      <c r="P3512" s="3">
        <f t="shared" si="491"/>
        <v>0</v>
      </c>
      <c r="Q3512" s="3">
        <f t="shared" si="492"/>
        <v>0</v>
      </c>
      <c r="R3512" s="3">
        <f>I3512 + M3512*Inputs!$B$9 - N3512/Inputs!$B$10</f>
        <v>340</v>
      </c>
    </row>
    <row r="3513" spans="1:18" x14ac:dyDescent="0.3">
      <c r="A3513" s="4">
        <v>46169.291666666657</v>
      </c>
      <c r="B3513" s="3">
        <v>27.514999999999997</v>
      </c>
      <c r="C3513" s="3">
        <v>3.2</v>
      </c>
      <c r="D3513" s="3">
        <f t="shared" si="486"/>
        <v>28.89072916666667</v>
      </c>
      <c r="E3513" s="3">
        <f>MAX(B3513 - D3513/Inputs!$B$5, 0)</f>
        <v>0</v>
      </c>
      <c r="F3513" s="3">
        <f>MAX(D3513*Inputs!$B$5 - B3513, 0)</f>
        <v>0</v>
      </c>
      <c r="G3513" s="3">
        <f t="shared" si="487"/>
        <v>3.2</v>
      </c>
      <c r="H3513" t="str">
        <f t="shared" si="488"/>
        <v>Reg</v>
      </c>
      <c r="I3513" s="3">
        <f t="shared" si="493"/>
        <v>340</v>
      </c>
      <c r="J3513" s="3">
        <f t="shared" si="494"/>
        <v>0</v>
      </c>
      <c r="K3513" s="3">
        <f>MIN(Inputs!$B$2, (Inputs!$B$8 - I3513)/Inputs!$B$9)</f>
        <v>0</v>
      </c>
      <c r="L3513" s="3">
        <f>MAX(MIN(Inputs!$B$2, I3513*Inputs!$B$10, Inputs!$B$8*Inputs!$B$4 - J3513), 0)</f>
        <v>170</v>
      </c>
      <c r="M3513" s="3">
        <f t="shared" si="489"/>
        <v>0</v>
      </c>
      <c r="N3513" s="3">
        <f t="shared" si="490"/>
        <v>0</v>
      </c>
      <c r="O3513" s="3">
        <f>IF(H3513="Reg", MIN(Inputs!$B$2, I3513*Inputs!$B$10, (Inputs!$B$8-I3513)/Inputs!$B$9), 0)</f>
        <v>0</v>
      </c>
      <c r="P3513" s="3">
        <f t="shared" si="491"/>
        <v>0</v>
      </c>
      <c r="Q3513" s="3">
        <f t="shared" si="492"/>
        <v>0</v>
      </c>
      <c r="R3513" s="3">
        <f>I3513 + M3513*Inputs!$B$9 - N3513/Inputs!$B$10</f>
        <v>340</v>
      </c>
    </row>
    <row r="3514" spans="1:18" x14ac:dyDescent="0.3">
      <c r="A3514" s="4">
        <v>46169.333333333343</v>
      </c>
      <c r="B3514" s="3">
        <v>22.934999999999999</v>
      </c>
      <c r="C3514" s="3">
        <v>1</v>
      </c>
      <c r="D3514" s="3">
        <f t="shared" si="486"/>
        <v>28.89072916666667</v>
      </c>
      <c r="E3514" s="3">
        <f>MAX(B3514 - D3514/Inputs!$B$5, 0)</f>
        <v>0</v>
      </c>
      <c r="F3514" s="3">
        <f>MAX(D3514*Inputs!$B$5 - B3514, 0)</f>
        <v>2.4888416666666728</v>
      </c>
      <c r="G3514" s="3">
        <f t="shared" si="487"/>
        <v>1</v>
      </c>
      <c r="H3514" t="str">
        <f t="shared" si="488"/>
        <v>Charge</v>
      </c>
      <c r="I3514" s="3">
        <f t="shared" si="493"/>
        <v>340</v>
      </c>
      <c r="J3514" s="3">
        <f t="shared" si="494"/>
        <v>0</v>
      </c>
      <c r="K3514" s="3">
        <f>MIN(Inputs!$B$2, (Inputs!$B$8 - I3514)/Inputs!$B$9)</f>
        <v>0</v>
      </c>
      <c r="L3514" s="3">
        <f>MAX(MIN(Inputs!$B$2, I3514*Inputs!$B$10, Inputs!$B$8*Inputs!$B$4 - J3514), 0)</f>
        <v>170</v>
      </c>
      <c r="M3514" s="3">
        <f t="shared" si="489"/>
        <v>0</v>
      </c>
      <c r="N3514" s="3">
        <f t="shared" si="490"/>
        <v>0</v>
      </c>
      <c r="O3514" s="3">
        <f>IF(H3514="Reg", MIN(Inputs!$B$2, I3514*Inputs!$B$10, (Inputs!$B$8-I3514)/Inputs!$B$9), 0)</f>
        <v>0</v>
      </c>
      <c r="P3514" s="3">
        <f t="shared" si="491"/>
        <v>0</v>
      </c>
      <c r="Q3514" s="3">
        <f t="shared" si="492"/>
        <v>0</v>
      </c>
      <c r="R3514" s="3">
        <f>I3514 + M3514*Inputs!$B$9 - N3514/Inputs!$B$10</f>
        <v>340</v>
      </c>
    </row>
    <row r="3515" spans="1:18" x14ac:dyDescent="0.3">
      <c r="A3515" s="4">
        <v>46169.375</v>
      </c>
      <c r="B3515" s="3">
        <v>19.947499999999998</v>
      </c>
      <c r="C3515" s="3">
        <v>0.99</v>
      </c>
      <c r="D3515" s="3">
        <f t="shared" si="486"/>
        <v>28.89072916666667</v>
      </c>
      <c r="E3515" s="3">
        <f>MAX(B3515 - D3515/Inputs!$B$5, 0)</f>
        <v>0</v>
      </c>
      <c r="F3515" s="3">
        <f>MAX(D3515*Inputs!$B$5 - B3515, 0)</f>
        <v>5.4763416666666735</v>
      </c>
      <c r="G3515" s="3">
        <f t="shared" si="487"/>
        <v>0.99</v>
      </c>
      <c r="H3515" t="str">
        <f t="shared" si="488"/>
        <v>Charge</v>
      </c>
      <c r="I3515" s="3">
        <f t="shared" si="493"/>
        <v>340</v>
      </c>
      <c r="J3515" s="3">
        <f t="shared" si="494"/>
        <v>0</v>
      </c>
      <c r="K3515" s="3">
        <f>MIN(Inputs!$B$2, (Inputs!$B$8 - I3515)/Inputs!$B$9)</f>
        <v>0</v>
      </c>
      <c r="L3515" s="3">
        <f>MAX(MIN(Inputs!$B$2, I3515*Inputs!$B$10, Inputs!$B$8*Inputs!$B$4 - J3515), 0)</f>
        <v>170</v>
      </c>
      <c r="M3515" s="3">
        <f t="shared" si="489"/>
        <v>0</v>
      </c>
      <c r="N3515" s="3">
        <f t="shared" si="490"/>
        <v>0</v>
      </c>
      <c r="O3515" s="3">
        <f>IF(H3515="Reg", MIN(Inputs!$B$2, I3515*Inputs!$B$10, (Inputs!$B$8-I3515)/Inputs!$B$9), 0)</f>
        <v>0</v>
      </c>
      <c r="P3515" s="3">
        <f t="shared" si="491"/>
        <v>0</v>
      </c>
      <c r="Q3515" s="3">
        <f t="shared" si="492"/>
        <v>0</v>
      </c>
      <c r="R3515" s="3">
        <f>I3515 + M3515*Inputs!$B$9 - N3515/Inputs!$B$10</f>
        <v>340</v>
      </c>
    </row>
    <row r="3516" spans="1:18" x14ac:dyDescent="0.3">
      <c r="A3516" s="4">
        <v>46169.416666666657</v>
      </c>
      <c r="B3516" s="3">
        <v>20.5425</v>
      </c>
      <c r="C3516" s="3">
        <v>0.98</v>
      </c>
      <c r="D3516" s="3">
        <f t="shared" si="486"/>
        <v>28.89072916666667</v>
      </c>
      <c r="E3516" s="3">
        <f>MAX(B3516 - D3516/Inputs!$B$5, 0)</f>
        <v>0</v>
      </c>
      <c r="F3516" s="3">
        <f>MAX(D3516*Inputs!$B$5 - B3516, 0)</f>
        <v>4.8813416666666711</v>
      </c>
      <c r="G3516" s="3">
        <f t="shared" si="487"/>
        <v>0.98</v>
      </c>
      <c r="H3516" t="str">
        <f t="shared" si="488"/>
        <v>Charge</v>
      </c>
      <c r="I3516" s="3">
        <f t="shared" si="493"/>
        <v>340</v>
      </c>
      <c r="J3516" s="3">
        <f t="shared" si="494"/>
        <v>0</v>
      </c>
      <c r="K3516" s="3">
        <f>MIN(Inputs!$B$2, (Inputs!$B$8 - I3516)/Inputs!$B$9)</f>
        <v>0</v>
      </c>
      <c r="L3516" s="3">
        <f>MAX(MIN(Inputs!$B$2, I3516*Inputs!$B$10, Inputs!$B$8*Inputs!$B$4 - J3516), 0)</f>
        <v>170</v>
      </c>
      <c r="M3516" s="3">
        <f t="shared" si="489"/>
        <v>0</v>
      </c>
      <c r="N3516" s="3">
        <f t="shared" si="490"/>
        <v>0</v>
      </c>
      <c r="O3516" s="3">
        <f>IF(H3516="Reg", MIN(Inputs!$B$2, I3516*Inputs!$B$10, (Inputs!$B$8-I3516)/Inputs!$B$9), 0)</f>
        <v>0</v>
      </c>
      <c r="P3516" s="3">
        <f t="shared" si="491"/>
        <v>0</v>
      </c>
      <c r="Q3516" s="3">
        <f t="shared" si="492"/>
        <v>0</v>
      </c>
      <c r="R3516" s="3">
        <f>I3516 + M3516*Inputs!$B$9 - N3516/Inputs!$B$10</f>
        <v>340</v>
      </c>
    </row>
    <row r="3517" spans="1:18" x14ac:dyDescent="0.3">
      <c r="A3517" s="4">
        <v>46169.458333333343</v>
      </c>
      <c r="B3517" s="3">
        <v>23.042500000000004</v>
      </c>
      <c r="C3517" s="3">
        <v>1</v>
      </c>
      <c r="D3517" s="3">
        <f t="shared" si="486"/>
        <v>28.89072916666667</v>
      </c>
      <c r="E3517" s="3">
        <f>MAX(B3517 - D3517/Inputs!$B$5, 0)</f>
        <v>0</v>
      </c>
      <c r="F3517" s="3">
        <f>MAX(D3517*Inputs!$B$5 - B3517, 0)</f>
        <v>2.3813416666666676</v>
      </c>
      <c r="G3517" s="3">
        <f t="shared" si="487"/>
        <v>1</v>
      </c>
      <c r="H3517" t="str">
        <f t="shared" si="488"/>
        <v>Charge</v>
      </c>
      <c r="I3517" s="3">
        <f t="shared" si="493"/>
        <v>340</v>
      </c>
      <c r="J3517" s="3">
        <f t="shared" si="494"/>
        <v>0</v>
      </c>
      <c r="K3517" s="3">
        <f>MIN(Inputs!$B$2, (Inputs!$B$8 - I3517)/Inputs!$B$9)</f>
        <v>0</v>
      </c>
      <c r="L3517" s="3">
        <f>MAX(MIN(Inputs!$B$2, I3517*Inputs!$B$10, Inputs!$B$8*Inputs!$B$4 - J3517), 0)</f>
        <v>170</v>
      </c>
      <c r="M3517" s="3">
        <f t="shared" si="489"/>
        <v>0</v>
      </c>
      <c r="N3517" s="3">
        <f t="shared" si="490"/>
        <v>0</v>
      </c>
      <c r="O3517" s="3">
        <f>IF(H3517="Reg", MIN(Inputs!$B$2, I3517*Inputs!$B$10, (Inputs!$B$8-I3517)/Inputs!$B$9), 0)</f>
        <v>0</v>
      </c>
      <c r="P3517" s="3">
        <f t="shared" si="491"/>
        <v>0</v>
      </c>
      <c r="Q3517" s="3">
        <f t="shared" si="492"/>
        <v>0</v>
      </c>
      <c r="R3517" s="3">
        <f>I3517 + M3517*Inputs!$B$9 - N3517/Inputs!$B$10</f>
        <v>340</v>
      </c>
    </row>
    <row r="3518" spans="1:18" x14ac:dyDescent="0.3">
      <c r="A3518" s="4">
        <v>46169.5</v>
      </c>
      <c r="B3518" s="3">
        <v>30.220000000000002</v>
      </c>
      <c r="C3518" s="3">
        <v>1</v>
      </c>
      <c r="D3518" s="3">
        <f t="shared" si="486"/>
        <v>28.89072916666667</v>
      </c>
      <c r="E3518" s="3">
        <f>MAX(B3518 - D3518/Inputs!$B$5, 0)</f>
        <v>0</v>
      </c>
      <c r="F3518" s="3">
        <f>MAX(D3518*Inputs!$B$5 - B3518, 0)</f>
        <v>0</v>
      </c>
      <c r="G3518" s="3">
        <f t="shared" si="487"/>
        <v>1</v>
      </c>
      <c r="H3518" t="str">
        <f t="shared" si="488"/>
        <v>Reg</v>
      </c>
      <c r="I3518" s="3">
        <f t="shared" si="493"/>
        <v>340</v>
      </c>
      <c r="J3518" s="3">
        <f t="shared" si="494"/>
        <v>0</v>
      </c>
      <c r="K3518" s="3">
        <f>MIN(Inputs!$B$2, (Inputs!$B$8 - I3518)/Inputs!$B$9)</f>
        <v>0</v>
      </c>
      <c r="L3518" s="3">
        <f>MAX(MIN(Inputs!$B$2, I3518*Inputs!$B$10, Inputs!$B$8*Inputs!$B$4 - J3518), 0)</f>
        <v>170</v>
      </c>
      <c r="M3518" s="3">
        <f t="shared" si="489"/>
        <v>0</v>
      </c>
      <c r="N3518" s="3">
        <f t="shared" si="490"/>
        <v>0</v>
      </c>
      <c r="O3518" s="3">
        <f>IF(H3518="Reg", MIN(Inputs!$B$2, I3518*Inputs!$B$10, (Inputs!$B$8-I3518)/Inputs!$B$9), 0)</f>
        <v>0</v>
      </c>
      <c r="P3518" s="3">
        <f t="shared" si="491"/>
        <v>0</v>
      </c>
      <c r="Q3518" s="3">
        <f t="shared" si="492"/>
        <v>0</v>
      </c>
      <c r="R3518" s="3">
        <f>I3518 + M3518*Inputs!$B$9 - N3518/Inputs!$B$10</f>
        <v>340</v>
      </c>
    </row>
    <row r="3519" spans="1:18" x14ac:dyDescent="0.3">
      <c r="A3519" s="4">
        <v>46169.541666666657</v>
      </c>
      <c r="B3519" s="3">
        <v>24.102500000000003</v>
      </c>
      <c r="C3519" s="3">
        <v>2.14</v>
      </c>
      <c r="D3519" s="3">
        <f t="shared" si="486"/>
        <v>28.89072916666667</v>
      </c>
      <c r="E3519" s="3">
        <f>MAX(B3519 - D3519/Inputs!$B$5, 0)</f>
        <v>0</v>
      </c>
      <c r="F3519" s="3">
        <f>MAX(D3519*Inputs!$B$5 - B3519, 0)</f>
        <v>1.3213416666666689</v>
      </c>
      <c r="G3519" s="3">
        <f t="shared" si="487"/>
        <v>2.14</v>
      </c>
      <c r="H3519" t="str">
        <f t="shared" si="488"/>
        <v>Reg</v>
      </c>
      <c r="I3519" s="3">
        <f t="shared" si="493"/>
        <v>340</v>
      </c>
      <c r="J3519" s="3">
        <f t="shared" si="494"/>
        <v>0</v>
      </c>
      <c r="K3519" s="3">
        <f>MIN(Inputs!$B$2, (Inputs!$B$8 - I3519)/Inputs!$B$9)</f>
        <v>0</v>
      </c>
      <c r="L3519" s="3">
        <f>MAX(MIN(Inputs!$B$2, I3519*Inputs!$B$10, Inputs!$B$8*Inputs!$B$4 - J3519), 0)</f>
        <v>170</v>
      </c>
      <c r="M3519" s="3">
        <f t="shared" si="489"/>
        <v>0</v>
      </c>
      <c r="N3519" s="3">
        <f t="shared" si="490"/>
        <v>0</v>
      </c>
      <c r="O3519" s="3">
        <f>IF(H3519="Reg", MIN(Inputs!$B$2, I3519*Inputs!$B$10, (Inputs!$B$8-I3519)/Inputs!$B$9), 0)</f>
        <v>0</v>
      </c>
      <c r="P3519" s="3">
        <f t="shared" si="491"/>
        <v>0</v>
      </c>
      <c r="Q3519" s="3">
        <f t="shared" si="492"/>
        <v>0</v>
      </c>
      <c r="R3519" s="3">
        <f>I3519 + M3519*Inputs!$B$9 - N3519/Inputs!$B$10</f>
        <v>340</v>
      </c>
    </row>
    <row r="3520" spans="1:18" x14ac:dyDescent="0.3">
      <c r="A3520" s="4">
        <v>46169.583333333343</v>
      </c>
      <c r="B3520" s="3">
        <v>21.247499999999999</v>
      </c>
      <c r="C3520" s="3">
        <v>2.14</v>
      </c>
      <c r="D3520" s="3">
        <f t="shared" si="486"/>
        <v>28.89072916666667</v>
      </c>
      <c r="E3520" s="3">
        <f>MAX(B3520 - D3520/Inputs!$B$5, 0)</f>
        <v>0</v>
      </c>
      <c r="F3520" s="3">
        <f>MAX(D3520*Inputs!$B$5 - B3520, 0)</f>
        <v>4.1763416666666728</v>
      </c>
      <c r="G3520" s="3">
        <f t="shared" si="487"/>
        <v>2.14</v>
      </c>
      <c r="H3520" t="str">
        <f t="shared" si="488"/>
        <v>Charge</v>
      </c>
      <c r="I3520" s="3">
        <f t="shared" si="493"/>
        <v>340</v>
      </c>
      <c r="J3520" s="3">
        <f t="shared" si="494"/>
        <v>0</v>
      </c>
      <c r="K3520" s="3">
        <f>MIN(Inputs!$B$2, (Inputs!$B$8 - I3520)/Inputs!$B$9)</f>
        <v>0</v>
      </c>
      <c r="L3520" s="3">
        <f>MAX(MIN(Inputs!$B$2, I3520*Inputs!$B$10, Inputs!$B$8*Inputs!$B$4 - J3520), 0)</f>
        <v>170</v>
      </c>
      <c r="M3520" s="3">
        <f t="shared" si="489"/>
        <v>0</v>
      </c>
      <c r="N3520" s="3">
        <f t="shared" si="490"/>
        <v>0</v>
      </c>
      <c r="O3520" s="3">
        <f>IF(H3520="Reg", MIN(Inputs!$B$2, I3520*Inputs!$B$10, (Inputs!$B$8-I3520)/Inputs!$B$9), 0)</f>
        <v>0</v>
      </c>
      <c r="P3520" s="3">
        <f t="shared" si="491"/>
        <v>0</v>
      </c>
      <c r="Q3520" s="3">
        <f t="shared" si="492"/>
        <v>0</v>
      </c>
      <c r="R3520" s="3">
        <f>I3520 + M3520*Inputs!$B$9 - N3520/Inputs!$B$10</f>
        <v>340</v>
      </c>
    </row>
    <row r="3521" spans="1:18" x14ac:dyDescent="0.3">
      <c r="A3521" s="4">
        <v>46169.625</v>
      </c>
      <c r="B3521" s="3">
        <v>20.72</v>
      </c>
      <c r="C3521" s="3">
        <v>2.59</v>
      </c>
      <c r="D3521" s="3">
        <f t="shared" si="486"/>
        <v>28.89072916666667</v>
      </c>
      <c r="E3521" s="3">
        <f>MAX(B3521 - D3521/Inputs!$B$5, 0)</f>
        <v>0</v>
      </c>
      <c r="F3521" s="3">
        <f>MAX(D3521*Inputs!$B$5 - B3521, 0)</f>
        <v>4.7038416666666727</v>
      </c>
      <c r="G3521" s="3">
        <f t="shared" si="487"/>
        <v>2.59</v>
      </c>
      <c r="H3521" t="str">
        <f t="shared" si="488"/>
        <v>Charge</v>
      </c>
      <c r="I3521" s="3">
        <f t="shared" si="493"/>
        <v>340</v>
      </c>
      <c r="J3521" s="3">
        <f t="shared" si="494"/>
        <v>0</v>
      </c>
      <c r="K3521" s="3">
        <f>MIN(Inputs!$B$2, (Inputs!$B$8 - I3521)/Inputs!$B$9)</f>
        <v>0</v>
      </c>
      <c r="L3521" s="3">
        <f>MAX(MIN(Inputs!$B$2, I3521*Inputs!$B$10, Inputs!$B$8*Inputs!$B$4 - J3521), 0)</f>
        <v>170</v>
      </c>
      <c r="M3521" s="3">
        <f t="shared" si="489"/>
        <v>0</v>
      </c>
      <c r="N3521" s="3">
        <f t="shared" si="490"/>
        <v>0</v>
      </c>
      <c r="O3521" s="3">
        <f>IF(H3521="Reg", MIN(Inputs!$B$2, I3521*Inputs!$B$10, (Inputs!$B$8-I3521)/Inputs!$B$9), 0)</f>
        <v>0</v>
      </c>
      <c r="P3521" s="3">
        <f t="shared" si="491"/>
        <v>0</v>
      </c>
      <c r="Q3521" s="3">
        <f t="shared" si="492"/>
        <v>0</v>
      </c>
      <c r="R3521" s="3">
        <f>I3521 + M3521*Inputs!$B$9 - N3521/Inputs!$B$10</f>
        <v>340</v>
      </c>
    </row>
    <row r="3522" spans="1:18" x14ac:dyDescent="0.3">
      <c r="A3522" s="4">
        <v>46169.666666666657</v>
      </c>
      <c r="B3522" s="3">
        <v>20.547499999999999</v>
      </c>
      <c r="C3522" s="3">
        <v>2.82</v>
      </c>
      <c r="D3522" s="3">
        <f t="shared" ref="D3522:D3585" si="495">AVERAGEIFS(B:B, A:A, "&gt;="&amp;INT(A3522), A:A, "&lt;"&amp;INT(A3522)+1)</f>
        <v>28.89072916666667</v>
      </c>
      <c r="E3522" s="3">
        <f>MAX(B3522 - D3522/Inputs!$B$5, 0)</f>
        <v>0</v>
      </c>
      <c r="F3522" s="3">
        <f>MAX(D3522*Inputs!$B$5 - B3522, 0)</f>
        <v>4.8763416666666721</v>
      </c>
      <c r="G3522" s="3">
        <f t="shared" ref="G3522:G3585" si="496">C3522</f>
        <v>2.82</v>
      </c>
      <c r="H3522" t="str">
        <f t="shared" ref="H3522:H3585" si="497">IF(MAX(E3522, F3522, G3522)&lt;=0, "Idle", IF(AND(G3522&gt;=E3522, G3522&gt;=F3522), "Reg", IF(E3522&gt;=F3522, "Discharge", "Charge")))</f>
        <v>Charge</v>
      </c>
      <c r="I3522" s="3">
        <f t="shared" si="493"/>
        <v>340</v>
      </c>
      <c r="J3522" s="3">
        <f t="shared" si="494"/>
        <v>0</v>
      </c>
      <c r="K3522" s="3">
        <f>MIN(Inputs!$B$2, (Inputs!$B$8 - I3522)/Inputs!$B$9)</f>
        <v>0</v>
      </c>
      <c r="L3522" s="3">
        <f>MAX(MIN(Inputs!$B$2, I3522*Inputs!$B$10, Inputs!$B$8*Inputs!$B$4 - J3522), 0)</f>
        <v>170</v>
      </c>
      <c r="M3522" s="3">
        <f t="shared" ref="M3522:M3585" si="498">IF(H3522="Charge", K3522, 0)</f>
        <v>0</v>
      </c>
      <c r="N3522" s="3">
        <f t="shared" ref="N3522:N3585" si="499">IF(H3522="Discharge", L3522, 0)</f>
        <v>0</v>
      </c>
      <c r="O3522" s="3">
        <f>IF(H3522="Reg", MIN(Inputs!$B$2, I3522*Inputs!$B$10, (Inputs!$B$8-I3522)/Inputs!$B$9), 0)</f>
        <v>0</v>
      </c>
      <c r="P3522" s="3">
        <f t="shared" ref="P3522:P3585" si="500">(N3522 - M3522) * B3522</f>
        <v>0</v>
      </c>
      <c r="Q3522" s="3">
        <f t="shared" ref="Q3522:Q3585" si="501">O3522 * C3522</f>
        <v>0</v>
      </c>
      <c r="R3522" s="3">
        <f>I3522 + M3522*Inputs!$B$9 - N3522/Inputs!$B$10</f>
        <v>340</v>
      </c>
    </row>
    <row r="3523" spans="1:18" x14ac:dyDescent="0.3">
      <c r="A3523" s="4">
        <v>46169.708333333343</v>
      </c>
      <c r="B3523" s="3">
        <v>20.03</v>
      </c>
      <c r="C3523" s="3">
        <v>5</v>
      </c>
      <c r="D3523" s="3">
        <f t="shared" si="495"/>
        <v>28.89072916666667</v>
      </c>
      <c r="E3523" s="3">
        <f>MAX(B3523 - D3523/Inputs!$B$5, 0)</f>
        <v>0</v>
      </c>
      <c r="F3523" s="3">
        <f>MAX(D3523*Inputs!$B$5 - B3523, 0)</f>
        <v>5.3938416666666704</v>
      </c>
      <c r="G3523" s="3">
        <f t="shared" si="496"/>
        <v>5</v>
      </c>
      <c r="H3523" t="str">
        <f t="shared" si="497"/>
        <v>Charge</v>
      </c>
      <c r="I3523" s="3">
        <f t="shared" ref="I3523:I3586" si="502">R3522</f>
        <v>340</v>
      </c>
      <c r="J3523" s="3">
        <f t="shared" ref="J3523:J3586" si="503">IF(INT(A3523)=INT(A3522), J3522 + N3522, 0)</f>
        <v>0</v>
      </c>
      <c r="K3523" s="3">
        <f>MIN(Inputs!$B$2, (Inputs!$B$8 - I3523)/Inputs!$B$9)</f>
        <v>0</v>
      </c>
      <c r="L3523" s="3">
        <f>MAX(MIN(Inputs!$B$2, I3523*Inputs!$B$10, Inputs!$B$8*Inputs!$B$4 - J3523), 0)</f>
        <v>170</v>
      </c>
      <c r="M3523" s="3">
        <f t="shared" si="498"/>
        <v>0</v>
      </c>
      <c r="N3523" s="3">
        <f t="shared" si="499"/>
        <v>0</v>
      </c>
      <c r="O3523" s="3">
        <f>IF(H3523="Reg", MIN(Inputs!$B$2, I3523*Inputs!$B$10, (Inputs!$B$8-I3523)/Inputs!$B$9), 0)</f>
        <v>0</v>
      </c>
      <c r="P3523" s="3">
        <f t="shared" si="500"/>
        <v>0</v>
      </c>
      <c r="Q3523" s="3">
        <f t="shared" si="501"/>
        <v>0</v>
      </c>
      <c r="R3523" s="3">
        <f>I3523 + M3523*Inputs!$B$9 - N3523/Inputs!$B$10</f>
        <v>340</v>
      </c>
    </row>
    <row r="3524" spans="1:18" x14ac:dyDescent="0.3">
      <c r="A3524" s="4">
        <v>46169.75</v>
      </c>
      <c r="B3524" s="3">
        <v>21.0625</v>
      </c>
      <c r="C3524" s="3">
        <v>18.260000000000002</v>
      </c>
      <c r="D3524" s="3">
        <f t="shared" si="495"/>
        <v>28.89072916666667</v>
      </c>
      <c r="E3524" s="3">
        <f>MAX(B3524 - D3524/Inputs!$B$5, 0)</f>
        <v>0</v>
      </c>
      <c r="F3524" s="3">
        <f>MAX(D3524*Inputs!$B$5 - B3524, 0)</f>
        <v>4.3613416666666716</v>
      </c>
      <c r="G3524" s="3">
        <f t="shared" si="496"/>
        <v>18.260000000000002</v>
      </c>
      <c r="H3524" t="str">
        <f t="shared" si="497"/>
        <v>Reg</v>
      </c>
      <c r="I3524" s="3">
        <f t="shared" si="502"/>
        <v>340</v>
      </c>
      <c r="J3524" s="3">
        <f t="shared" si="503"/>
        <v>0</v>
      </c>
      <c r="K3524" s="3">
        <f>MIN(Inputs!$B$2, (Inputs!$B$8 - I3524)/Inputs!$B$9)</f>
        <v>0</v>
      </c>
      <c r="L3524" s="3">
        <f>MAX(MIN(Inputs!$B$2, I3524*Inputs!$B$10, Inputs!$B$8*Inputs!$B$4 - J3524), 0)</f>
        <v>170</v>
      </c>
      <c r="M3524" s="3">
        <f t="shared" si="498"/>
        <v>0</v>
      </c>
      <c r="N3524" s="3">
        <f t="shared" si="499"/>
        <v>0</v>
      </c>
      <c r="O3524" s="3">
        <f>IF(H3524="Reg", MIN(Inputs!$B$2, I3524*Inputs!$B$10, (Inputs!$B$8-I3524)/Inputs!$B$9), 0)</f>
        <v>0</v>
      </c>
      <c r="P3524" s="3">
        <f t="shared" si="500"/>
        <v>0</v>
      </c>
      <c r="Q3524" s="3">
        <f t="shared" si="501"/>
        <v>0</v>
      </c>
      <c r="R3524" s="3">
        <f>I3524 + M3524*Inputs!$B$9 - N3524/Inputs!$B$10</f>
        <v>340</v>
      </c>
    </row>
    <row r="3525" spans="1:18" x14ac:dyDescent="0.3">
      <c r="A3525" s="4">
        <v>46169.791666666657</v>
      </c>
      <c r="B3525" s="3">
        <v>33.047499999999999</v>
      </c>
      <c r="C3525" s="3">
        <v>23.46</v>
      </c>
      <c r="D3525" s="3">
        <f t="shared" si="495"/>
        <v>28.89072916666667</v>
      </c>
      <c r="E3525" s="3">
        <f>MAX(B3525 - D3525/Inputs!$B$5, 0)</f>
        <v>0.21712594696969489</v>
      </c>
      <c r="F3525" s="3">
        <f>MAX(D3525*Inputs!$B$5 - B3525, 0)</f>
        <v>0</v>
      </c>
      <c r="G3525" s="3">
        <f t="shared" si="496"/>
        <v>23.46</v>
      </c>
      <c r="H3525" t="str">
        <f t="shared" si="497"/>
        <v>Reg</v>
      </c>
      <c r="I3525" s="3">
        <f t="shared" si="502"/>
        <v>340</v>
      </c>
      <c r="J3525" s="3">
        <f t="shared" si="503"/>
        <v>0</v>
      </c>
      <c r="K3525" s="3">
        <f>MIN(Inputs!$B$2, (Inputs!$B$8 - I3525)/Inputs!$B$9)</f>
        <v>0</v>
      </c>
      <c r="L3525" s="3">
        <f>MAX(MIN(Inputs!$B$2, I3525*Inputs!$B$10, Inputs!$B$8*Inputs!$B$4 - J3525), 0)</f>
        <v>170</v>
      </c>
      <c r="M3525" s="3">
        <f t="shared" si="498"/>
        <v>0</v>
      </c>
      <c r="N3525" s="3">
        <f t="shared" si="499"/>
        <v>0</v>
      </c>
      <c r="O3525" s="3">
        <f>IF(H3525="Reg", MIN(Inputs!$B$2, I3525*Inputs!$B$10, (Inputs!$B$8-I3525)/Inputs!$B$9), 0)</f>
        <v>0</v>
      </c>
      <c r="P3525" s="3">
        <f t="shared" si="500"/>
        <v>0</v>
      </c>
      <c r="Q3525" s="3">
        <f t="shared" si="501"/>
        <v>0</v>
      </c>
      <c r="R3525" s="3">
        <f>I3525 + M3525*Inputs!$B$9 - N3525/Inputs!$B$10</f>
        <v>340</v>
      </c>
    </row>
    <row r="3526" spans="1:18" x14ac:dyDescent="0.3">
      <c r="A3526" s="4">
        <v>46169.833333333343</v>
      </c>
      <c r="B3526" s="3">
        <v>102.3125</v>
      </c>
      <c r="C3526" s="3">
        <v>26.45</v>
      </c>
      <c r="D3526" s="3">
        <f t="shared" si="495"/>
        <v>28.89072916666667</v>
      </c>
      <c r="E3526" s="3">
        <f>MAX(B3526 - D3526/Inputs!$B$5, 0)</f>
        <v>69.482125946969688</v>
      </c>
      <c r="F3526" s="3">
        <f>MAX(D3526*Inputs!$B$5 - B3526, 0)</f>
        <v>0</v>
      </c>
      <c r="G3526" s="3">
        <f t="shared" si="496"/>
        <v>26.45</v>
      </c>
      <c r="H3526" t="str">
        <f t="shared" si="497"/>
        <v>Discharge</v>
      </c>
      <c r="I3526" s="3">
        <f t="shared" si="502"/>
        <v>340</v>
      </c>
      <c r="J3526" s="3">
        <f t="shared" si="503"/>
        <v>0</v>
      </c>
      <c r="K3526" s="3">
        <f>MIN(Inputs!$B$2, (Inputs!$B$8 - I3526)/Inputs!$B$9)</f>
        <v>0</v>
      </c>
      <c r="L3526" s="3">
        <f>MAX(MIN(Inputs!$B$2, I3526*Inputs!$B$10, Inputs!$B$8*Inputs!$B$4 - J3526), 0)</f>
        <v>170</v>
      </c>
      <c r="M3526" s="3">
        <f t="shared" si="498"/>
        <v>0</v>
      </c>
      <c r="N3526" s="3">
        <f t="shared" si="499"/>
        <v>170</v>
      </c>
      <c r="O3526" s="3">
        <f>IF(H3526="Reg", MIN(Inputs!$B$2, I3526*Inputs!$B$10, (Inputs!$B$8-I3526)/Inputs!$B$9), 0)</f>
        <v>0</v>
      </c>
      <c r="P3526" s="3">
        <f t="shared" si="500"/>
        <v>17393.125</v>
      </c>
      <c r="Q3526" s="3">
        <f t="shared" si="501"/>
        <v>0</v>
      </c>
      <c r="R3526" s="3">
        <f>I3526 + M3526*Inputs!$B$9 - N3526/Inputs!$B$10</f>
        <v>158.77939109773115</v>
      </c>
    </row>
    <row r="3527" spans="1:18" x14ac:dyDescent="0.3">
      <c r="A3527" s="4">
        <v>46169.875</v>
      </c>
      <c r="B3527" s="3">
        <v>68.844999999999999</v>
      </c>
      <c r="C3527" s="3">
        <v>8.58</v>
      </c>
      <c r="D3527" s="3">
        <f t="shared" si="495"/>
        <v>28.89072916666667</v>
      </c>
      <c r="E3527" s="3">
        <f>MAX(B3527 - D3527/Inputs!$B$5, 0)</f>
        <v>36.014625946969694</v>
      </c>
      <c r="F3527" s="3">
        <f>MAX(D3527*Inputs!$B$5 - B3527, 0)</f>
        <v>0</v>
      </c>
      <c r="G3527" s="3">
        <f t="shared" si="496"/>
        <v>8.58</v>
      </c>
      <c r="H3527" t="str">
        <f t="shared" si="497"/>
        <v>Discharge</v>
      </c>
      <c r="I3527" s="3">
        <f t="shared" si="502"/>
        <v>158.77939109773115</v>
      </c>
      <c r="J3527" s="3">
        <f t="shared" si="503"/>
        <v>170</v>
      </c>
      <c r="K3527" s="3">
        <f>MIN(Inputs!$B$2, (Inputs!$B$8 - I3527)/Inputs!$B$9)</f>
        <v>170</v>
      </c>
      <c r="L3527" s="3">
        <f>MAX(MIN(Inputs!$B$2, I3527*Inputs!$B$10, Inputs!$B$8*Inputs!$B$4 - J3527), 0)</f>
        <v>148.94827166799323</v>
      </c>
      <c r="M3527" s="3">
        <f t="shared" si="498"/>
        <v>0</v>
      </c>
      <c r="N3527" s="3">
        <f t="shared" si="499"/>
        <v>148.94827166799323</v>
      </c>
      <c r="O3527" s="3">
        <f>IF(H3527="Reg", MIN(Inputs!$B$2, I3527*Inputs!$B$10, (Inputs!$B$8-I3527)/Inputs!$B$9), 0)</f>
        <v>0</v>
      </c>
      <c r="P3527" s="3">
        <f t="shared" si="500"/>
        <v>10254.343762982993</v>
      </c>
      <c r="Q3527" s="3">
        <f t="shared" si="501"/>
        <v>0</v>
      </c>
      <c r="R3527" s="3">
        <f>I3527 + M3527*Inputs!$B$9 - N3527/Inputs!$B$10</f>
        <v>0</v>
      </c>
    </row>
    <row r="3528" spans="1:18" x14ac:dyDescent="0.3">
      <c r="A3528" s="4">
        <v>46169.916666666657</v>
      </c>
      <c r="B3528" s="3">
        <v>35.255000000000003</v>
      </c>
      <c r="C3528" s="3">
        <v>8.27</v>
      </c>
      <c r="D3528" s="3">
        <f t="shared" si="495"/>
        <v>28.89072916666667</v>
      </c>
      <c r="E3528" s="3">
        <f>MAX(B3528 - D3528/Inputs!$B$5, 0)</f>
        <v>2.424625946969698</v>
      </c>
      <c r="F3528" s="3">
        <f>MAX(D3528*Inputs!$B$5 - B3528, 0)</f>
        <v>0</v>
      </c>
      <c r="G3528" s="3">
        <f t="shared" si="496"/>
        <v>8.27</v>
      </c>
      <c r="H3528" t="str">
        <f t="shared" si="497"/>
        <v>Reg</v>
      </c>
      <c r="I3528" s="3">
        <f t="shared" si="502"/>
        <v>0</v>
      </c>
      <c r="J3528" s="3">
        <f t="shared" si="503"/>
        <v>318.94827166799325</v>
      </c>
      <c r="K3528" s="3">
        <f>MIN(Inputs!$B$2, (Inputs!$B$8 - I3528)/Inputs!$B$9)</f>
        <v>170</v>
      </c>
      <c r="L3528" s="3">
        <f>MAX(MIN(Inputs!$B$2, I3528*Inputs!$B$10, Inputs!$B$8*Inputs!$B$4 - J3528), 0)</f>
        <v>0</v>
      </c>
      <c r="M3528" s="3">
        <f t="shared" si="498"/>
        <v>0</v>
      </c>
      <c r="N3528" s="3">
        <f t="shared" si="499"/>
        <v>0</v>
      </c>
      <c r="O3528" s="3">
        <f>IF(H3528="Reg", MIN(Inputs!$B$2, I3528*Inputs!$B$10, (Inputs!$B$8-I3528)/Inputs!$B$9), 0)</f>
        <v>0</v>
      </c>
      <c r="P3528" s="3">
        <f t="shared" si="500"/>
        <v>0</v>
      </c>
      <c r="Q3528" s="3">
        <f t="shared" si="501"/>
        <v>0</v>
      </c>
      <c r="R3528" s="3">
        <f>I3528 + M3528*Inputs!$B$9 - N3528/Inputs!$B$10</f>
        <v>0</v>
      </c>
    </row>
    <row r="3529" spans="1:18" x14ac:dyDescent="0.3">
      <c r="A3529" s="4">
        <v>46169.958333333343</v>
      </c>
      <c r="B3529" s="3">
        <v>29.475000000000001</v>
      </c>
      <c r="C3529" s="3">
        <v>0.06</v>
      </c>
      <c r="D3529" s="3">
        <f t="shared" si="495"/>
        <v>28.89072916666667</v>
      </c>
      <c r="E3529" s="3">
        <f>MAX(B3529 - D3529/Inputs!$B$5, 0)</f>
        <v>0</v>
      </c>
      <c r="F3529" s="3">
        <f>MAX(D3529*Inputs!$B$5 - B3529, 0)</f>
        <v>0</v>
      </c>
      <c r="G3529" s="3">
        <f t="shared" si="496"/>
        <v>0.06</v>
      </c>
      <c r="H3529" t="str">
        <f t="shared" si="497"/>
        <v>Reg</v>
      </c>
      <c r="I3529" s="3">
        <f t="shared" si="502"/>
        <v>0</v>
      </c>
      <c r="J3529" s="3">
        <f t="shared" si="503"/>
        <v>318.94827166799325</v>
      </c>
      <c r="K3529" s="3">
        <f>MIN(Inputs!$B$2, (Inputs!$B$8 - I3529)/Inputs!$B$9)</f>
        <v>170</v>
      </c>
      <c r="L3529" s="3">
        <f>MAX(MIN(Inputs!$B$2, I3529*Inputs!$B$10, Inputs!$B$8*Inputs!$B$4 - J3529), 0)</f>
        <v>0</v>
      </c>
      <c r="M3529" s="3">
        <f t="shared" si="498"/>
        <v>0</v>
      </c>
      <c r="N3529" s="3">
        <f t="shared" si="499"/>
        <v>0</v>
      </c>
      <c r="O3529" s="3">
        <f>IF(H3529="Reg", MIN(Inputs!$B$2, I3529*Inputs!$B$10, (Inputs!$B$8-I3529)/Inputs!$B$9), 0)</f>
        <v>0</v>
      </c>
      <c r="P3529" s="3">
        <f t="shared" si="500"/>
        <v>0</v>
      </c>
      <c r="Q3529" s="3">
        <f t="shared" si="501"/>
        <v>0</v>
      </c>
      <c r="R3529" s="3">
        <f>I3529 + M3529*Inputs!$B$9 - N3529/Inputs!$B$10</f>
        <v>0</v>
      </c>
    </row>
    <row r="3530" spans="1:18" x14ac:dyDescent="0.3">
      <c r="A3530" s="4">
        <v>46170</v>
      </c>
      <c r="B3530" s="3">
        <v>22.932500000000001</v>
      </c>
      <c r="C3530" s="3">
        <v>7.0000000000000007E-2</v>
      </c>
      <c r="D3530" s="3">
        <f t="shared" si="495"/>
        <v>27.900625000000005</v>
      </c>
      <c r="E3530" s="3">
        <f>MAX(B3530 - D3530/Inputs!$B$5, 0)</f>
        <v>0</v>
      </c>
      <c r="F3530" s="3">
        <f>MAX(D3530*Inputs!$B$5 - B3530, 0)</f>
        <v>1.6200500000000027</v>
      </c>
      <c r="G3530" s="3">
        <f t="shared" si="496"/>
        <v>7.0000000000000007E-2</v>
      </c>
      <c r="H3530" t="str">
        <f t="shared" si="497"/>
        <v>Charge</v>
      </c>
      <c r="I3530" s="3">
        <f t="shared" si="502"/>
        <v>0</v>
      </c>
      <c r="J3530" s="3">
        <f t="shared" si="503"/>
        <v>0</v>
      </c>
      <c r="K3530" s="3">
        <f>MIN(Inputs!$B$2, (Inputs!$B$8 - I3530)/Inputs!$B$9)</f>
        <v>170</v>
      </c>
      <c r="L3530" s="3">
        <f>MAX(MIN(Inputs!$B$2, I3530*Inputs!$B$10, Inputs!$B$8*Inputs!$B$4 - J3530), 0)</f>
        <v>0</v>
      </c>
      <c r="M3530" s="3">
        <f t="shared" si="498"/>
        <v>170</v>
      </c>
      <c r="N3530" s="3">
        <f t="shared" si="499"/>
        <v>0</v>
      </c>
      <c r="O3530" s="3">
        <f>IF(H3530="Reg", MIN(Inputs!$B$2, I3530*Inputs!$B$10, (Inputs!$B$8-I3530)/Inputs!$B$9), 0)</f>
        <v>0</v>
      </c>
      <c r="P3530" s="3">
        <f t="shared" si="500"/>
        <v>-3898.5250000000001</v>
      </c>
      <c r="Q3530" s="3">
        <f t="shared" si="501"/>
        <v>0</v>
      </c>
      <c r="R3530" s="3">
        <f>I3530 + M3530*Inputs!$B$9 - N3530/Inputs!$B$10</f>
        <v>159.4741358339966</v>
      </c>
    </row>
    <row r="3531" spans="1:18" x14ac:dyDescent="0.3">
      <c r="A3531" s="4">
        <v>46170.041666666657</v>
      </c>
      <c r="B3531" s="3">
        <v>19.100000000000001</v>
      </c>
      <c r="C3531" s="3">
        <v>0.09</v>
      </c>
      <c r="D3531" s="3">
        <f t="shared" si="495"/>
        <v>27.900625000000005</v>
      </c>
      <c r="E3531" s="3">
        <f>MAX(B3531 - D3531/Inputs!$B$5, 0)</f>
        <v>0</v>
      </c>
      <c r="F3531" s="3">
        <f>MAX(D3531*Inputs!$B$5 - B3531, 0)</f>
        <v>5.4525500000000022</v>
      </c>
      <c r="G3531" s="3">
        <f t="shared" si="496"/>
        <v>0.09</v>
      </c>
      <c r="H3531" t="str">
        <f t="shared" si="497"/>
        <v>Charge</v>
      </c>
      <c r="I3531" s="3">
        <f t="shared" si="502"/>
        <v>159.4741358339966</v>
      </c>
      <c r="J3531" s="3">
        <f t="shared" si="503"/>
        <v>0</v>
      </c>
      <c r="K3531" s="3">
        <f>MIN(Inputs!$B$2, (Inputs!$B$8 - I3531)/Inputs!$B$9)</f>
        <v>170</v>
      </c>
      <c r="L3531" s="3">
        <f>MAX(MIN(Inputs!$B$2, I3531*Inputs!$B$10, Inputs!$B$8*Inputs!$B$4 - J3531), 0)</f>
        <v>149.6</v>
      </c>
      <c r="M3531" s="3">
        <f t="shared" si="498"/>
        <v>170</v>
      </c>
      <c r="N3531" s="3">
        <f t="shared" si="499"/>
        <v>0</v>
      </c>
      <c r="O3531" s="3">
        <f>IF(H3531="Reg", MIN(Inputs!$B$2, I3531*Inputs!$B$10, (Inputs!$B$8-I3531)/Inputs!$B$9), 0)</f>
        <v>0</v>
      </c>
      <c r="P3531" s="3">
        <f t="shared" si="500"/>
        <v>-3247.0000000000005</v>
      </c>
      <c r="Q3531" s="3">
        <f t="shared" si="501"/>
        <v>0</v>
      </c>
      <c r="R3531" s="3">
        <f>I3531 + M3531*Inputs!$B$9 - N3531/Inputs!$B$10</f>
        <v>318.9482716679932</v>
      </c>
    </row>
    <row r="3532" spans="1:18" x14ac:dyDescent="0.3">
      <c r="A3532" s="4">
        <v>46170.083333333343</v>
      </c>
      <c r="B3532" s="3">
        <v>18.925000000000001</v>
      </c>
      <c r="C3532" s="3">
        <v>7.0000000000000007E-2</v>
      </c>
      <c r="D3532" s="3">
        <f t="shared" si="495"/>
        <v>27.900625000000005</v>
      </c>
      <c r="E3532" s="3">
        <f>MAX(B3532 - D3532/Inputs!$B$5, 0)</f>
        <v>0</v>
      </c>
      <c r="F3532" s="3">
        <f>MAX(D3532*Inputs!$B$5 - B3532, 0)</f>
        <v>5.6275500000000029</v>
      </c>
      <c r="G3532" s="3">
        <f t="shared" si="496"/>
        <v>7.0000000000000007E-2</v>
      </c>
      <c r="H3532" t="str">
        <f t="shared" si="497"/>
        <v>Charge</v>
      </c>
      <c r="I3532" s="3">
        <f t="shared" si="502"/>
        <v>318.9482716679932</v>
      </c>
      <c r="J3532" s="3">
        <f t="shared" si="503"/>
        <v>0</v>
      </c>
      <c r="K3532" s="3">
        <f>MIN(Inputs!$B$2, (Inputs!$B$8 - I3532)/Inputs!$B$9)</f>
        <v>22.44121780453775</v>
      </c>
      <c r="L3532" s="3">
        <f>MAX(MIN(Inputs!$B$2, I3532*Inputs!$B$10, Inputs!$B$8*Inputs!$B$4 - J3532), 0)</f>
        <v>170</v>
      </c>
      <c r="M3532" s="3">
        <f t="shared" si="498"/>
        <v>22.44121780453775</v>
      </c>
      <c r="N3532" s="3">
        <f t="shared" si="499"/>
        <v>0</v>
      </c>
      <c r="O3532" s="3">
        <f>IF(H3532="Reg", MIN(Inputs!$B$2, I3532*Inputs!$B$10, (Inputs!$B$8-I3532)/Inputs!$B$9), 0)</f>
        <v>0</v>
      </c>
      <c r="P3532" s="3">
        <f t="shared" si="500"/>
        <v>-424.70004695087692</v>
      </c>
      <c r="Q3532" s="3">
        <f t="shared" si="501"/>
        <v>0</v>
      </c>
      <c r="R3532" s="3">
        <f>I3532 + M3532*Inputs!$B$9 - N3532/Inputs!$B$10</f>
        <v>340</v>
      </c>
    </row>
    <row r="3533" spans="1:18" x14ac:dyDescent="0.3">
      <c r="A3533" s="4">
        <v>46170.125</v>
      </c>
      <c r="B3533" s="3">
        <v>16.955000000000002</v>
      </c>
      <c r="C3533" s="3">
        <v>0.1</v>
      </c>
      <c r="D3533" s="3">
        <f t="shared" si="495"/>
        <v>27.900625000000005</v>
      </c>
      <c r="E3533" s="3">
        <f>MAX(B3533 - D3533/Inputs!$B$5, 0)</f>
        <v>0</v>
      </c>
      <c r="F3533" s="3">
        <f>MAX(D3533*Inputs!$B$5 - B3533, 0)</f>
        <v>7.5975500000000018</v>
      </c>
      <c r="G3533" s="3">
        <f t="shared" si="496"/>
        <v>0.1</v>
      </c>
      <c r="H3533" t="str">
        <f t="shared" si="497"/>
        <v>Charge</v>
      </c>
      <c r="I3533" s="3">
        <f t="shared" si="502"/>
        <v>340</v>
      </c>
      <c r="J3533" s="3">
        <f t="shared" si="503"/>
        <v>0</v>
      </c>
      <c r="K3533" s="3">
        <f>MIN(Inputs!$B$2, (Inputs!$B$8 - I3533)/Inputs!$B$9)</f>
        <v>0</v>
      </c>
      <c r="L3533" s="3">
        <f>MAX(MIN(Inputs!$B$2, I3533*Inputs!$B$10, Inputs!$B$8*Inputs!$B$4 - J3533), 0)</f>
        <v>170</v>
      </c>
      <c r="M3533" s="3">
        <f t="shared" si="498"/>
        <v>0</v>
      </c>
      <c r="N3533" s="3">
        <f t="shared" si="499"/>
        <v>0</v>
      </c>
      <c r="O3533" s="3">
        <f>IF(H3533="Reg", MIN(Inputs!$B$2, I3533*Inputs!$B$10, (Inputs!$B$8-I3533)/Inputs!$B$9), 0)</f>
        <v>0</v>
      </c>
      <c r="P3533" s="3">
        <f t="shared" si="500"/>
        <v>0</v>
      </c>
      <c r="Q3533" s="3">
        <f t="shared" si="501"/>
        <v>0</v>
      </c>
      <c r="R3533" s="3">
        <f>I3533 + M3533*Inputs!$B$9 - N3533/Inputs!$B$10</f>
        <v>340</v>
      </c>
    </row>
    <row r="3534" spans="1:18" x14ac:dyDescent="0.3">
      <c r="A3534" s="4">
        <v>46170.166666666657</v>
      </c>
      <c r="B3534" s="3">
        <v>16.89</v>
      </c>
      <c r="C3534" s="3">
        <v>0.06</v>
      </c>
      <c r="D3534" s="3">
        <f t="shared" si="495"/>
        <v>27.900625000000005</v>
      </c>
      <c r="E3534" s="3">
        <f>MAX(B3534 - D3534/Inputs!$B$5, 0)</f>
        <v>0</v>
      </c>
      <c r="F3534" s="3">
        <f>MAX(D3534*Inputs!$B$5 - B3534, 0)</f>
        <v>7.6625500000000031</v>
      </c>
      <c r="G3534" s="3">
        <f t="shared" si="496"/>
        <v>0.06</v>
      </c>
      <c r="H3534" t="str">
        <f t="shared" si="497"/>
        <v>Charge</v>
      </c>
      <c r="I3534" s="3">
        <f t="shared" si="502"/>
        <v>340</v>
      </c>
      <c r="J3534" s="3">
        <f t="shared" si="503"/>
        <v>0</v>
      </c>
      <c r="K3534" s="3">
        <f>MIN(Inputs!$B$2, (Inputs!$B$8 - I3534)/Inputs!$B$9)</f>
        <v>0</v>
      </c>
      <c r="L3534" s="3">
        <f>MAX(MIN(Inputs!$B$2, I3534*Inputs!$B$10, Inputs!$B$8*Inputs!$B$4 - J3534), 0)</f>
        <v>170</v>
      </c>
      <c r="M3534" s="3">
        <f t="shared" si="498"/>
        <v>0</v>
      </c>
      <c r="N3534" s="3">
        <f t="shared" si="499"/>
        <v>0</v>
      </c>
      <c r="O3534" s="3">
        <f>IF(H3534="Reg", MIN(Inputs!$B$2, I3534*Inputs!$B$10, (Inputs!$B$8-I3534)/Inputs!$B$9), 0)</f>
        <v>0</v>
      </c>
      <c r="P3534" s="3">
        <f t="shared" si="500"/>
        <v>0</v>
      </c>
      <c r="Q3534" s="3">
        <f t="shared" si="501"/>
        <v>0</v>
      </c>
      <c r="R3534" s="3">
        <f>I3534 + M3534*Inputs!$B$9 - N3534/Inputs!$B$10</f>
        <v>340</v>
      </c>
    </row>
    <row r="3535" spans="1:18" x14ac:dyDescent="0.3">
      <c r="A3535" s="4">
        <v>46170.208333333343</v>
      </c>
      <c r="B3535" s="3">
        <v>18.6525</v>
      </c>
      <c r="C3535" s="3">
        <v>0.1</v>
      </c>
      <c r="D3535" s="3">
        <f t="shared" si="495"/>
        <v>27.900625000000005</v>
      </c>
      <c r="E3535" s="3">
        <f>MAX(B3535 - D3535/Inputs!$B$5, 0)</f>
        <v>0</v>
      </c>
      <c r="F3535" s="3">
        <f>MAX(D3535*Inputs!$B$5 - B3535, 0)</f>
        <v>5.9000500000000038</v>
      </c>
      <c r="G3535" s="3">
        <f t="shared" si="496"/>
        <v>0.1</v>
      </c>
      <c r="H3535" t="str">
        <f t="shared" si="497"/>
        <v>Charge</v>
      </c>
      <c r="I3535" s="3">
        <f t="shared" si="502"/>
        <v>340</v>
      </c>
      <c r="J3535" s="3">
        <f t="shared" si="503"/>
        <v>0</v>
      </c>
      <c r="K3535" s="3">
        <f>MIN(Inputs!$B$2, (Inputs!$B$8 - I3535)/Inputs!$B$9)</f>
        <v>0</v>
      </c>
      <c r="L3535" s="3">
        <f>MAX(MIN(Inputs!$B$2, I3535*Inputs!$B$10, Inputs!$B$8*Inputs!$B$4 - J3535), 0)</f>
        <v>170</v>
      </c>
      <c r="M3535" s="3">
        <f t="shared" si="498"/>
        <v>0</v>
      </c>
      <c r="N3535" s="3">
        <f t="shared" si="499"/>
        <v>0</v>
      </c>
      <c r="O3535" s="3">
        <f>IF(H3535="Reg", MIN(Inputs!$B$2, I3535*Inputs!$B$10, (Inputs!$B$8-I3535)/Inputs!$B$9), 0)</f>
        <v>0</v>
      </c>
      <c r="P3535" s="3">
        <f t="shared" si="500"/>
        <v>0</v>
      </c>
      <c r="Q3535" s="3">
        <f t="shared" si="501"/>
        <v>0</v>
      </c>
      <c r="R3535" s="3">
        <f>I3535 + M3535*Inputs!$B$9 - N3535/Inputs!$B$10</f>
        <v>340</v>
      </c>
    </row>
    <row r="3536" spans="1:18" x14ac:dyDescent="0.3">
      <c r="A3536" s="4">
        <v>46170.25</v>
      </c>
      <c r="B3536" s="3">
        <v>21.785</v>
      </c>
      <c r="C3536" s="3">
        <v>4.8099999999999996</v>
      </c>
      <c r="D3536" s="3">
        <f t="shared" si="495"/>
        <v>27.900625000000005</v>
      </c>
      <c r="E3536" s="3">
        <f>MAX(B3536 - D3536/Inputs!$B$5, 0)</f>
        <v>0</v>
      </c>
      <c r="F3536" s="3">
        <f>MAX(D3536*Inputs!$B$5 - B3536, 0)</f>
        <v>2.7675500000000035</v>
      </c>
      <c r="G3536" s="3">
        <f t="shared" si="496"/>
        <v>4.8099999999999996</v>
      </c>
      <c r="H3536" t="str">
        <f t="shared" si="497"/>
        <v>Reg</v>
      </c>
      <c r="I3536" s="3">
        <f t="shared" si="502"/>
        <v>340</v>
      </c>
      <c r="J3536" s="3">
        <f t="shared" si="503"/>
        <v>0</v>
      </c>
      <c r="K3536" s="3">
        <f>MIN(Inputs!$B$2, (Inputs!$B$8 - I3536)/Inputs!$B$9)</f>
        <v>0</v>
      </c>
      <c r="L3536" s="3">
        <f>MAX(MIN(Inputs!$B$2, I3536*Inputs!$B$10, Inputs!$B$8*Inputs!$B$4 - J3536), 0)</f>
        <v>170</v>
      </c>
      <c r="M3536" s="3">
        <f t="shared" si="498"/>
        <v>0</v>
      </c>
      <c r="N3536" s="3">
        <f t="shared" si="499"/>
        <v>0</v>
      </c>
      <c r="O3536" s="3">
        <f>IF(H3536="Reg", MIN(Inputs!$B$2, I3536*Inputs!$B$10, (Inputs!$B$8-I3536)/Inputs!$B$9), 0)</f>
        <v>0</v>
      </c>
      <c r="P3536" s="3">
        <f t="shared" si="500"/>
        <v>0</v>
      </c>
      <c r="Q3536" s="3">
        <f t="shared" si="501"/>
        <v>0</v>
      </c>
      <c r="R3536" s="3">
        <f>I3536 + M3536*Inputs!$B$9 - N3536/Inputs!$B$10</f>
        <v>340</v>
      </c>
    </row>
    <row r="3537" spans="1:18" x14ac:dyDescent="0.3">
      <c r="A3537" s="4">
        <v>46170.291666666657</v>
      </c>
      <c r="B3537" s="3">
        <v>22.85</v>
      </c>
      <c r="C3537" s="3">
        <v>8.6</v>
      </c>
      <c r="D3537" s="3">
        <f t="shared" si="495"/>
        <v>27.900625000000005</v>
      </c>
      <c r="E3537" s="3">
        <f>MAX(B3537 - D3537/Inputs!$B$5, 0)</f>
        <v>0</v>
      </c>
      <c r="F3537" s="3">
        <f>MAX(D3537*Inputs!$B$5 - B3537, 0)</f>
        <v>1.7025500000000022</v>
      </c>
      <c r="G3537" s="3">
        <f t="shared" si="496"/>
        <v>8.6</v>
      </c>
      <c r="H3537" t="str">
        <f t="shared" si="497"/>
        <v>Reg</v>
      </c>
      <c r="I3537" s="3">
        <f t="shared" si="502"/>
        <v>340</v>
      </c>
      <c r="J3537" s="3">
        <f t="shared" si="503"/>
        <v>0</v>
      </c>
      <c r="K3537" s="3">
        <f>MIN(Inputs!$B$2, (Inputs!$B$8 - I3537)/Inputs!$B$9)</f>
        <v>0</v>
      </c>
      <c r="L3537" s="3">
        <f>MAX(MIN(Inputs!$B$2, I3537*Inputs!$B$10, Inputs!$B$8*Inputs!$B$4 - J3537), 0)</f>
        <v>170</v>
      </c>
      <c r="M3537" s="3">
        <f t="shared" si="498"/>
        <v>0</v>
      </c>
      <c r="N3537" s="3">
        <f t="shared" si="499"/>
        <v>0</v>
      </c>
      <c r="O3537" s="3">
        <f>IF(H3537="Reg", MIN(Inputs!$B$2, I3537*Inputs!$B$10, (Inputs!$B$8-I3537)/Inputs!$B$9), 0)</f>
        <v>0</v>
      </c>
      <c r="P3537" s="3">
        <f t="shared" si="500"/>
        <v>0</v>
      </c>
      <c r="Q3537" s="3">
        <f t="shared" si="501"/>
        <v>0</v>
      </c>
      <c r="R3537" s="3">
        <f>I3537 + M3537*Inputs!$B$9 - N3537/Inputs!$B$10</f>
        <v>340</v>
      </c>
    </row>
    <row r="3538" spans="1:18" x14ac:dyDescent="0.3">
      <c r="A3538" s="4">
        <v>46170.333333333343</v>
      </c>
      <c r="B3538" s="3">
        <v>19.454999999999998</v>
      </c>
      <c r="C3538" s="3">
        <v>2.93</v>
      </c>
      <c r="D3538" s="3">
        <f t="shared" si="495"/>
        <v>27.900625000000005</v>
      </c>
      <c r="E3538" s="3">
        <f>MAX(B3538 - D3538/Inputs!$B$5, 0)</f>
        <v>0</v>
      </c>
      <c r="F3538" s="3">
        <f>MAX(D3538*Inputs!$B$5 - B3538, 0)</f>
        <v>5.0975500000000054</v>
      </c>
      <c r="G3538" s="3">
        <f t="shared" si="496"/>
        <v>2.93</v>
      </c>
      <c r="H3538" t="str">
        <f t="shared" si="497"/>
        <v>Charge</v>
      </c>
      <c r="I3538" s="3">
        <f t="shared" si="502"/>
        <v>340</v>
      </c>
      <c r="J3538" s="3">
        <f t="shared" si="503"/>
        <v>0</v>
      </c>
      <c r="K3538" s="3">
        <f>MIN(Inputs!$B$2, (Inputs!$B$8 - I3538)/Inputs!$B$9)</f>
        <v>0</v>
      </c>
      <c r="L3538" s="3">
        <f>MAX(MIN(Inputs!$B$2, I3538*Inputs!$B$10, Inputs!$B$8*Inputs!$B$4 - J3538), 0)</f>
        <v>170</v>
      </c>
      <c r="M3538" s="3">
        <f t="shared" si="498"/>
        <v>0</v>
      </c>
      <c r="N3538" s="3">
        <f t="shared" si="499"/>
        <v>0</v>
      </c>
      <c r="O3538" s="3">
        <f>IF(H3538="Reg", MIN(Inputs!$B$2, I3538*Inputs!$B$10, (Inputs!$B$8-I3538)/Inputs!$B$9), 0)</f>
        <v>0</v>
      </c>
      <c r="P3538" s="3">
        <f t="shared" si="500"/>
        <v>0</v>
      </c>
      <c r="Q3538" s="3">
        <f t="shared" si="501"/>
        <v>0</v>
      </c>
      <c r="R3538" s="3">
        <f>I3538 + M3538*Inputs!$B$9 - N3538/Inputs!$B$10</f>
        <v>340</v>
      </c>
    </row>
    <row r="3539" spans="1:18" x14ac:dyDescent="0.3">
      <c r="A3539" s="4">
        <v>46170.375</v>
      </c>
      <c r="B3539" s="3">
        <v>15.705</v>
      </c>
      <c r="C3539" s="3">
        <v>2.4</v>
      </c>
      <c r="D3539" s="3">
        <f t="shared" si="495"/>
        <v>27.900625000000005</v>
      </c>
      <c r="E3539" s="3">
        <f>MAX(B3539 - D3539/Inputs!$B$5, 0)</f>
        <v>0</v>
      </c>
      <c r="F3539" s="3">
        <f>MAX(D3539*Inputs!$B$5 - B3539, 0)</f>
        <v>8.8475500000000036</v>
      </c>
      <c r="G3539" s="3">
        <f t="shared" si="496"/>
        <v>2.4</v>
      </c>
      <c r="H3539" t="str">
        <f t="shared" si="497"/>
        <v>Charge</v>
      </c>
      <c r="I3539" s="3">
        <f t="shared" si="502"/>
        <v>340</v>
      </c>
      <c r="J3539" s="3">
        <f t="shared" si="503"/>
        <v>0</v>
      </c>
      <c r="K3539" s="3">
        <f>MIN(Inputs!$B$2, (Inputs!$B$8 - I3539)/Inputs!$B$9)</f>
        <v>0</v>
      </c>
      <c r="L3539" s="3">
        <f>MAX(MIN(Inputs!$B$2, I3539*Inputs!$B$10, Inputs!$B$8*Inputs!$B$4 - J3539), 0)</f>
        <v>170</v>
      </c>
      <c r="M3539" s="3">
        <f t="shared" si="498"/>
        <v>0</v>
      </c>
      <c r="N3539" s="3">
        <f t="shared" si="499"/>
        <v>0</v>
      </c>
      <c r="O3539" s="3">
        <f>IF(H3539="Reg", MIN(Inputs!$B$2, I3539*Inputs!$B$10, (Inputs!$B$8-I3539)/Inputs!$B$9), 0)</f>
        <v>0</v>
      </c>
      <c r="P3539" s="3">
        <f t="shared" si="500"/>
        <v>0</v>
      </c>
      <c r="Q3539" s="3">
        <f t="shared" si="501"/>
        <v>0</v>
      </c>
      <c r="R3539" s="3">
        <f>I3539 + M3539*Inputs!$B$9 - N3539/Inputs!$B$10</f>
        <v>340</v>
      </c>
    </row>
    <row r="3540" spans="1:18" x14ac:dyDescent="0.3">
      <c r="A3540" s="4">
        <v>46170.416666666657</v>
      </c>
      <c r="B3540" s="3">
        <v>14.407500000000001</v>
      </c>
      <c r="C3540" s="3">
        <v>1.1000000000000001</v>
      </c>
      <c r="D3540" s="3">
        <f t="shared" si="495"/>
        <v>27.900625000000005</v>
      </c>
      <c r="E3540" s="3">
        <f>MAX(B3540 - D3540/Inputs!$B$5, 0)</f>
        <v>0</v>
      </c>
      <c r="F3540" s="3">
        <f>MAX(D3540*Inputs!$B$5 - B3540, 0)</f>
        <v>10.145050000000003</v>
      </c>
      <c r="G3540" s="3">
        <f t="shared" si="496"/>
        <v>1.1000000000000001</v>
      </c>
      <c r="H3540" t="str">
        <f t="shared" si="497"/>
        <v>Charge</v>
      </c>
      <c r="I3540" s="3">
        <f t="shared" si="502"/>
        <v>340</v>
      </c>
      <c r="J3540" s="3">
        <f t="shared" si="503"/>
        <v>0</v>
      </c>
      <c r="K3540" s="3">
        <f>MIN(Inputs!$B$2, (Inputs!$B$8 - I3540)/Inputs!$B$9)</f>
        <v>0</v>
      </c>
      <c r="L3540" s="3">
        <f>MAX(MIN(Inputs!$B$2, I3540*Inputs!$B$10, Inputs!$B$8*Inputs!$B$4 - J3540), 0)</f>
        <v>170</v>
      </c>
      <c r="M3540" s="3">
        <f t="shared" si="498"/>
        <v>0</v>
      </c>
      <c r="N3540" s="3">
        <f t="shared" si="499"/>
        <v>0</v>
      </c>
      <c r="O3540" s="3">
        <f>IF(H3540="Reg", MIN(Inputs!$B$2, I3540*Inputs!$B$10, (Inputs!$B$8-I3540)/Inputs!$B$9), 0)</f>
        <v>0</v>
      </c>
      <c r="P3540" s="3">
        <f t="shared" si="500"/>
        <v>0</v>
      </c>
      <c r="Q3540" s="3">
        <f t="shared" si="501"/>
        <v>0</v>
      </c>
      <c r="R3540" s="3">
        <f>I3540 + M3540*Inputs!$B$9 - N3540/Inputs!$B$10</f>
        <v>340</v>
      </c>
    </row>
    <row r="3541" spans="1:18" x14ac:dyDescent="0.3">
      <c r="A3541" s="4">
        <v>46170.458333333343</v>
      </c>
      <c r="B3541" s="3">
        <v>15.272500000000001</v>
      </c>
      <c r="C3541" s="3">
        <v>1</v>
      </c>
      <c r="D3541" s="3">
        <f t="shared" si="495"/>
        <v>27.900625000000005</v>
      </c>
      <c r="E3541" s="3">
        <f>MAX(B3541 - D3541/Inputs!$B$5, 0)</f>
        <v>0</v>
      </c>
      <c r="F3541" s="3">
        <f>MAX(D3541*Inputs!$B$5 - B3541, 0)</f>
        <v>9.2800500000000028</v>
      </c>
      <c r="G3541" s="3">
        <f t="shared" si="496"/>
        <v>1</v>
      </c>
      <c r="H3541" t="str">
        <f t="shared" si="497"/>
        <v>Charge</v>
      </c>
      <c r="I3541" s="3">
        <f t="shared" si="502"/>
        <v>340</v>
      </c>
      <c r="J3541" s="3">
        <f t="shared" si="503"/>
        <v>0</v>
      </c>
      <c r="K3541" s="3">
        <f>MIN(Inputs!$B$2, (Inputs!$B$8 - I3541)/Inputs!$B$9)</f>
        <v>0</v>
      </c>
      <c r="L3541" s="3">
        <f>MAX(MIN(Inputs!$B$2, I3541*Inputs!$B$10, Inputs!$B$8*Inputs!$B$4 - J3541), 0)</f>
        <v>170</v>
      </c>
      <c r="M3541" s="3">
        <f t="shared" si="498"/>
        <v>0</v>
      </c>
      <c r="N3541" s="3">
        <f t="shared" si="499"/>
        <v>0</v>
      </c>
      <c r="O3541" s="3">
        <f>IF(H3541="Reg", MIN(Inputs!$B$2, I3541*Inputs!$B$10, (Inputs!$B$8-I3541)/Inputs!$B$9), 0)</f>
        <v>0</v>
      </c>
      <c r="P3541" s="3">
        <f t="shared" si="500"/>
        <v>0</v>
      </c>
      <c r="Q3541" s="3">
        <f t="shared" si="501"/>
        <v>0</v>
      </c>
      <c r="R3541" s="3">
        <f>I3541 + M3541*Inputs!$B$9 - N3541/Inputs!$B$10</f>
        <v>340</v>
      </c>
    </row>
    <row r="3542" spans="1:18" x14ac:dyDescent="0.3">
      <c r="A3542" s="4">
        <v>46170.5</v>
      </c>
      <c r="B3542" s="3">
        <v>21.2925</v>
      </c>
      <c r="C3542" s="3">
        <v>1</v>
      </c>
      <c r="D3542" s="3">
        <f t="shared" si="495"/>
        <v>27.900625000000005</v>
      </c>
      <c r="E3542" s="3">
        <f>MAX(B3542 - D3542/Inputs!$B$5, 0)</f>
        <v>0</v>
      </c>
      <c r="F3542" s="3">
        <f>MAX(D3542*Inputs!$B$5 - B3542, 0)</f>
        <v>3.2600500000000032</v>
      </c>
      <c r="G3542" s="3">
        <f t="shared" si="496"/>
        <v>1</v>
      </c>
      <c r="H3542" t="str">
        <f t="shared" si="497"/>
        <v>Charge</v>
      </c>
      <c r="I3542" s="3">
        <f t="shared" si="502"/>
        <v>340</v>
      </c>
      <c r="J3542" s="3">
        <f t="shared" si="503"/>
        <v>0</v>
      </c>
      <c r="K3542" s="3">
        <f>MIN(Inputs!$B$2, (Inputs!$B$8 - I3542)/Inputs!$B$9)</f>
        <v>0</v>
      </c>
      <c r="L3542" s="3">
        <f>MAX(MIN(Inputs!$B$2, I3542*Inputs!$B$10, Inputs!$B$8*Inputs!$B$4 - J3542), 0)</f>
        <v>170</v>
      </c>
      <c r="M3542" s="3">
        <f t="shared" si="498"/>
        <v>0</v>
      </c>
      <c r="N3542" s="3">
        <f t="shared" si="499"/>
        <v>0</v>
      </c>
      <c r="O3542" s="3">
        <f>IF(H3542="Reg", MIN(Inputs!$B$2, I3542*Inputs!$B$10, (Inputs!$B$8-I3542)/Inputs!$B$9), 0)</f>
        <v>0</v>
      </c>
      <c r="P3542" s="3">
        <f t="shared" si="500"/>
        <v>0</v>
      </c>
      <c r="Q3542" s="3">
        <f t="shared" si="501"/>
        <v>0</v>
      </c>
      <c r="R3542" s="3">
        <f>I3542 + M3542*Inputs!$B$9 - N3542/Inputs!$B$10</f>
        <v>340</v>
      </c>
    </row>
    <row r="3543" spans="1:18" x14ac:dyDescent="0.3">
      <c r="A3543" s="4">
        <v>46170.541666666657</v>
      </c>
      <c r="B3543" s="3">
        <v>21.31</v>
      </c>
      <c r="C3543" s="3">
        <v>2</v>
      </c>
      <c r="D3543" s="3">
        <f t="shared" si="495"/>
        <v>27.900625000000005</v>
      </c>
      <c r="E3543" s="3">
        <f>MAX(B3543 - D3543/Inputs!$B$5, 0)</f>
        <v>0</v>
      </c>
      <c r="F3543" s="3">
        <f>MAX(D3543*Inputs!$B$5 - B3543, 0)</f>
        <v>3.2425500000000049</v>
      </c>
      <c r="G3543" s="3">
        <f t="shared" si="496"/>
        <v>2</v>
      </c>
      <c r="H3543" t="str">
        <f t="shared" si="497"/>
        <v>Charge</v>
      </c>
      <c r="I3543" s="3">
        <f t="shared" si="502"/>
        <v>340</v>
      </c>
      <c r="J3543" s="3">
        <f t="shared" si="503"/>
        <v>0</v>
      </c>
      <c r="K3543" s="3">
        <f>MIN(Inputs!$B$2, (Inputs!$B$8 - I3543)/Inputs!$B$9)</f>
        <v>0</v>
      </c>
      <c r="L3543" s="3">
        <f>MAX(MIN(Inputs!$B$2, I3543*Inputs!$B$10, Inputs!$B$8*Inputs!$B$4 - J3543), 0)</f>
        <v>170</v>
      </c>
      <c r="M3543" s="3">
        <f t="shared" si="498"/>
        <v>0</v>
      </c>
      <c r="N3543" s="3">
        <f t="shared" si="499"/>
        <v>0</v>
      </c>
      <c r="O3543" s="3">
        <f>IF(H3543="Reg", MIN(Inputs!$B$2, I3543*Inputs!$B$10, (Inputs!$B$8-I3543)/Inputs!$B$9), 0)</f>
        <v>0</v>
      </c>
      <c r="P3543" s="3">
        <f t="shared" si="500"/>
        <v>0</v>
      </c>
      <c r="Q3543" s="3">
        <f t="shared" si="501"/>
        <v>0</v>
      </c>
      <c r="R3543" s="3">
        <f>I3543 + M3543*Inputs!$B$9 - N3543/Inputs!$B$10</f>
        <v>340</v>
      </c>
    </row>
    <row r="3544" spans="1:18" x14ac:dyDescent="0.3">
      <c r="A3544" s="4">
        <v>46170.583333333343</v>
      </c>
      <c r="B3544" s="3">
        <v>24.119999999999997</v>
      </c>
      <c r="C3544" s="3">
        <v>2.14</v>
      </c>
      <c r="D3544" s="3">
        <f t="shared" si="495"/>
        <v>27.900625000000005</v>
      </c>
      <c r="E3544" s="3">
        <f>MAX(B3544 - D3544/Inputs!$B$5, 0)</f>
        <v>0</v>
      </c>
      <c r="F3544" s="3">
        <f>MAX(D3544*Inputs!$B$5 - B3544, 0)</f>
        <v>0.43255000000000621</v>
      </c>
      <c r="G3544" s="3">
        <f t="shared" si="496"/>
        <v>2.14</v>
      </c>
      <c r="H3544" t="str">
        <f t="shared" si="497"/>
        <v>Reg</v>
      </c>
      <c r="I3544" s="3">
        <f t="shared" si="502"/>
        <v>340</v>
      </c>
      <c r="J3544" s="3">
        <f t="shared" si="503"/>
        <v>0</v>
      </c>
      <c r="K3544" s="3">
        <f>MIN(Inputs!$B$2, (Inputs!$B$8 - I3544)/Inputs!$B$9)</f>
        <v>0</v>
      </c>
      <c r="L3544" s="3">
        <f>MAX(MIN(Inputs!$B$2, I3544*Inputs!$B$10, Inputs!$B$8*Inputs!$B$4 - J3544), 0)</f>
        <v>170</v>
      </c>
      <c r="M3544" s="3">
        <f t="shared" si="498"/>
        <v>0</v>
      </c>
      <c r="N3544" s="3">
        <f t="shared" si="499"/>
        <v>0</v>
      </c>
      <c r="O3544" s="3">
        <f>IF(H3544="Reg", MIN(Inputs!$B$2, I3544*Inputs!$B$10, (Inputs!$B$8-I3544)/Inputs!$B$9), 0)</f>
        <v>0</v>
      </c>
      <c r="P3544" s="3">
        <f t="shared" si="500"/>
        <v>0</v>
      </c>
      <c r="Q3544" s="3">
        <f t="shared" si="501"/>
        <v>0</v>
      </c>
      <c r="R3544" s="3">
        <f>I3544 + M3544*Inputs!$B$9 - N3544/Inputs!$B$10</f>
        <v>340</v>
      </c>
    </row>
    <row r="3545" spans="1:18" x14ac:dyDescent="0.3">
      <c r="A3545" s="4">
        <v>46170.625</v>
      </c>
      <c r="B3545" s="3">
        <v>23.172499999999999</v>
      </c>
      <c r="C3545" s="3">
        <v>2.25</v>
      </c>
      <c r="D3545" s="3">
        <f t="shared" si="495"/>
        <v>27.900625000000005</v>
      </c>
      <c r="E3545" s="3">
        <f>MAX(B3545 - D3545/Inputs!$B$5, 0)</f>
        <v>0</v>
      </c>
      <c r="F3545" s="3">
        <f>MAX(D3545*Inputs!$B$5 - B3545, 0)</f>
        <v>1.3800500000000042</v>
      </c>
      <c r="G3545" s="3">
        <f t="shared" si="496"/>
        <v>2.25</v>
      </c>
      <c r="H3545" t="str">
        <f t="shared" si="497"/>
        <v>Reg</v>
      </c>
      <c r="I3545" s="3">
        <f t="shared" si="502"/>
        <v>340</v>
      </c>
      <c r="J3545" s="3">
        <f t="shared" si="503"/>
        <v>0</v>
      </c>
      <c r="K3545" s="3">
        <f>MIN(Inputs!$B$2, (Inputs!$B$8 - I3545)/Inputs!$B$9)</f>
        <v>0</v>
      </c>
      <c r="L3545" s="3">
        <f>MAX(MIN(Inputs!$B$2, I3545*Inputs!$B$10, Inputs!$B$8*Inputs!$B$4 - J3545), 0)</f>
        <v>170</v>
      </c>
      <c r="M3545" s="3">
        <f t="shared" si="498"/>
        <v>0</v>
      </c>
      <c r="N3545" s="3">
        <f t="shared" si="499"/>
        <v>0</v>
      </c>
      <c r="O3545" s="3">
        <f>IF(H3545="Reg", MIN(Inputs!$B$2, I3545*Inputs!$B$10, (Inputs!$B$8-I3545)/Inputs!$B$9), 0)</f>
        <v>0</v>
      </c>
      <c r="P3545" s="3">
        <f t="shared" si="500"/>
        <v>0</v>
      </c>
      <c r="Q3545" s="3">
        <f t="shared" si="501"/>
        <v>0</v>
      </c>
      <c r="R3545" s="3">
        <f>I3545 + M3545*Inputs!$B$9 - N3545/Inputs!$B$10</f>
        <v>340</v>
      </c>
    </row>
    <row r="3546" spans="1:18" x14ac:dyDescent="0.3">
      <c r="A3546" s="4">
        <v>46170.666666666657</v>
      </c>
      <c r="B3546" s="3">
        <v>24.055</v>
      </c>
      <c r="C3546" s="3">
        <v>2.5</v>
      </c>
      <c r="D3546" s="3">
        <f t="shared" si="495"/>
        <v>27.900625000000005</v>
      </c>
      <c r="E3546" s="3">
        <f>MAX(B3546 - D3546/Inputs!$B$5, 0)</f>
        <v>0</v>
      </c>
      <c r="F3546" s="3">
        <f>MAX(D3546*Inputs!$B$5 - B3546, 0)</f>
        <v>0.49755000000000393</v>
      </c>
      <c r="G3546" s="3">
        <f t="shared" si="496"/>
        <v>2.5</v>
      </c>
      <c r="H3546" t="str">
        <f t="shared" si="497"/>
        <v>Reg</v>
      </c>
      <c r="I3546" s="3">
        <f t="shared" si="502"/>
        <v>340</v>
      </c>
      <c r="J3546" s="3">
        <f t="shared" si="503"/>
        <v>0</v>
      </c>
      <c r="K3546" s="3">
        <f>MIN(Inputs!$B$2, (Inputs!$B$8 - I3546)/Inputs!$B$9)</f>
        <v>0</v>
      </c>
      <c r="L3546" s="3">
        <f>MAX(MIN(Inputs!$B$2, I3546*Inputs!$B$10, Inputs!$B$8*Inputs!$B$4 - J3546), 0)</f>
        <v>170</v>
      </c>
      <c r="M3546" s="3">
        <f t="shared" si="498"/>
        <v>0</v>
      </c>
      <c r="N3546" s="3">
        <f t="shared" si="499"/>
        <v>0</v>
      </c>
      <c r="O3546" s="3">
        <f>IF(H3546="Reg", MIN(Inputs!$B$2, I3546*Inputs!$B$10, (Inputs!$B$8-I3546)/Inputs!$B$9), 0)</f>
        <v>0</v>
      </c>
      <c r="P3546" s="3">
        <f t="shared" si="500"/>
        <v>0</v>
      </c>
      <c r="Q3546" s="3">
        <f t="shared" si="501"/>
        <v>0</v>
      </c>
      <c r="R3546" s="3">
        <f>I3546 + M3546*Inputs!$B$9 - N3546/Inputs!$B$10</f>
        <v>340</v>
      </c>
    </row>
    <row r="3547" spans="1:18" x14ac:dyDescent="0.3">
      <c r="A3547" s="4">
        <v>46170.708333333343</v>
      </c>
      <c r="B3547" s="3">
        <v>21.067500000000003</v>
      </c>
      <c r="C3547" s="3">
        <v>1</v>
      </c>
      <c r="D3547" s="3">
        <f t="shared" si="495"/>
        <v>27.900625000000005</v>
      </c>
      <c r="E3547" s="3">
        <f>MAX(B3547 - D3547/Inputs!$B$5, 0)</f>
        <v>0</v>
      </c>
      <c r="F3547" s="3">
        <f>MAX(D3547*Inputs!$B$5 - B3547, 0)</f>
        <v>3.4850500000000011</v>
      </c>
      <c r="G3547" s="3">
        <f t="shared" si="496"/>
        <v>1</v>
      </c>
      <c r="H3547" t="str">
        <f t="shared" si="497"/>
        <v>Charge</v>
      </c>
      <c r="I3547" s="3">
        <f t="shared" si="502"/>
        <v>340</v>
      </c>
      <c r="J3547" s="3">
        <f t="shared" si="503"/>
        <v>0</v>
      </c>
      <c r="K3547" s="3">
        <f>MIN(Inputs!$B$2, (Inputs!$B$8 - I3547)/Inputs!$B$9)</f>
        <v>0</v>
      </c>
      <c r="L3547" s="3">
        <f>MAX(MIN(Inputs!$B$2, I3547*Inputs!$B$10, Inputs!$B$8*Inputs!$B$4 - J3547), 0)</f>
        <v>170</v>
      </c>
      <c r="M3547" s="3">
        <f t="shared" si="498"/>
        <v>0</v>
      </c>
      <c r="N3547" s="3">
        <f t="shared" si="499"/>
        <v>0</v>
      </c>
      <c r="O3547" s="3">
        <f>IF(H3547="Reg", MIN(Inputs!$B$2, I3547*Inputs!$B$10, (Inputs!$B$8-I3547)/Inputs!$B$9), 0)</f>
        <v>0</v>
      </c>
      <c r="P3547" s="3">
        <f t="shared" si="500"/>
        <v>0</v>
      </c>
      <c r="Q3547" s="3">
        <f t="shared" si="501"/>
        <v>0</v>
      </c>
      <c r="R3547" s="3">
        <f>I3547 + M3547*Inputs!$B$9 - N3547/Inputs!$B$10</f>
        <v>340</v>
      </c>
    </row>
    <row r="3548" spans="1:18" x14ac:dyDescent="0.3">
      <c r="A3548" s="4">
        <v>46170.75</v>
      </c>
      <c r="B3548" s="3">
        <v>21.525000000000002</v>
      </c>
      <c r="C3548" s="3">
        <v>2.66</v>
      </c>
      <c r="D3548" s="3">
        <f t="shared" si="495"/>
        <v>27.900625000000005</v>
      </c>
      <c r="E3548" s="3">
        <f>MAX(B3548 - D3548/Inputs!$B$5, 0)</f>
        <v>0</v>
      </c>
      <c r="F3548" s="3">
        <f>MAX(D3548*Inputs!$B$5 - B3548, 0)</f>
        <v>3.0275500000000015</v>
      </c>
      <c r="G3548" s="3">
        <f t="shared" si="496"/>
        <v>2.66</v>
      </c>
      <c r="H3548" t="str">
        <f t="shared" si="497"/>
        <v>Charge</v>
      </c>
      <c r="I3548" s="3">
        <f t="shared" si="502"/>
        <v>340</v>
      </c>
      <c r="J3548" s="3">
        <f t="shared" si="503"/>
        <v>0</v>
      </c>
      <c r="K3548" s="3">
        <f>MIN(Inputs!$B$2, (Inputs!$B$8 - I3548)/Inputs!$B$9)</f>
        <v>0</v>
      </c>
      <c r="L3548" s="3">
        <f>MAX(MIN(Inputs!$B$2, I3548*Inputs!$B$10, Inputs!$B$8*Inputs!$B$4 - J3548), 0)</f>
        <v>170</v>
      </c>
      <c r="M3548" s="3">
        <f t="shared" si="498"/>
        <v>0</v>
      </c>
      <c r="N3548" s="3">
        <f t="shared" si="499"/>
        <v>0</v>
      </c>
      <c r="O3548" s="3">
        <f>IF(H3548="Reg", MIN(Inputs!$B$2, I3548*Inputs!$B$10, (Inputs!$B$8-I3548)/Inputs!$B$9), 0)</f>
        <v>0</v>
      </c>
      <c r="P3548" s="3">
        <f t="shared" si="500"/>
        <v>0</v>
      </c>
      <c r="Q3548" s="3">
        <f t="shared" si="501"/>
        <v>0</v>
      </c>
      <c r="R3548" s="3">
        <f>I3548 + M3548*Inputs!$B$9 - N3548/Inputs!$B$10</f>
        <v>340</v>
      </c>
    </row>
    <row r="3549" spans="1:18" x14ac:dyDescent="0.3">
      <c r="A3549" s="4">
        <v>46170.791666666657</v>
      </c>
      <c r="B3549" s="3">
        <v>35.85</v>
      </c>
      <c r="C3549" s="3">
        <v>5.51</v>
      </c>
      <c r="D3549" s="3">
        <f t="shared" si="495"/>
        <v>27.900625000000005</v>
      </c>
      <c r="E3549" s="3">
        <f>MAX(B3549 - D3549/Inputs!$B$5, 0)</f>
        <v>4.1447443181818144</v>
      </c>
      <c r="F3549" s="3">
        <f>MAX(D3549*Inputs!$B$5 - B3549, 0)</f>
        <v>0</v>
      </c>
      <c r="G3549" s="3">
        <f t="shared" si="496"/>
        <v>5.51</v>
      </c>
      <c r="H3549" t="str">
        <f t="shared" si="497"/>
        <v>Reg</v>
      </c>
      <c r="I3549" s="3">
        <f t="shared" si="502"/>
        <v>340</v>
      </c>
      <c r="J3549" s="3">
        <f t="shared" si="503"/>
        <v>0</v>
      </c>
      <c r="K3549" s="3">
        <f>MIN(Inputs!$B$2, (Inputs!$B$8 - I3549)/Inputs!$B$9)</f>
        <v>0</v>
      </c>
      <c r="L3549" s="3">
        <f>MAX(MIN(Inputs!$B$2, I3549*Inputs!$B$10, Inputs!$B$8*Inputs!$B$4 - J3549), 0)</f>
        <v>170</v>
      </c>
      <c r="M3549" s="3">
        <f t="shared" si="498"/>
        <v>0</v>
      </c>
      <c r="N3549" s="3">
        <f t="shared" si="499"/>
        <v>0</v>
      </c>
      <c r="O3549" s="3">
        <f>IF(H3549="Reg", MIN(Inputs!$B$2, I3549*Inputs!$B$10, (Inputs!$B$8-I3549)/Inputs!$B$9), 0)</f>
        <v>0</v>
      </c>
      <c r="P3549" s="3">
        <f t="shared" si="500"/>
        <v>0</v>
      </c>
      <c r="Q3549" s="3">
        <f t="shared" si="501"/>
        <v>0</v>
      </c>
      <c r="R3549" s="3">
        <f>I3549 + M3549*Inputs!$B$9 - N3549/Inputs!$B$10</f>
        <v>340</v>
      </c>
    </row>
    <row r="3550" spans="1:18" x14ac:dyDescent="0.3">
      <c r="A3550" s="4">
        <v>46170.833333333343</v>
      </c>
      <c r="B3550" s="3">
        <v>77.45750000000001</v>
      </c>
      <c r="C3550" s="3">
        <v>13.28</v>
      </c>
      <c r="D3550" s="3">
        <f t="shared" si="495"/>
        <v>27.900625000000005</v>
      </c>
      <c r="E3550" s="3">
        <f>MAX(B3550 - D3550/Inputs!$B$5, 0)</f>
        <v>45.752244318181823</v>
      </c>
      <c r="F3550" s="3">
        <f>MAX(D3550*Inputs!$B$5 - B3550, 0)</f>
        <v>0</v>
      </c>
      <c r="G3550" s="3">
        <f t="shared" si="496"/>
        <v>13.28</v>
      </c>
      <c r="H3550" t="str">
        <f t="shared" si="497"/>
        <v>Discharge</v>
      </c>
      <c r="I3550" s="3">
        <f t="shared" si="502"/>
        <v>340</v>
      </c>
      <c r="J3550" s="3">
        <f t="shared" si="503"/>
        <v>0</v>
      </c>
      <c r="K3550" s="3">
        <f>MIN(Inputs!$B$2, (Inputs!$B$8 - I3550)/Inputs!$B$9)</f>
        <v>0</v>
      </c>
      <c r="L3550" s="3">
        <f>MAX(MIN(Inputs!$B$2, I3550*Inputs!$B$10, Inputs!$B$8*Inputs!$B$4 - J3550), 0)</f>
        <v>170</v>
      </c>
      <c r="M3550" s="3">
        <f t="shared" si="498"/>
        <v>0</v>
      </c>
      <c r="N3550" s="3">
        <f t="shared" si="499"/>
        <v>170</v>
      </c>
      <c r="O3550" s="3">
        <f>IF(H3550="Reg", MIN(Inputs!$B$2, I3550*Inputs!$B$10, (Inputs!$B$8-I3550)/Inputs!$B$9), 0)</f>
        <v>0</v>
      </c>
      <c r="P3550" s="3">
        <f t="shared" si="500"/>
        <v>13167.775000000001</v>
      </c>
      <c r="Q3550" s="3">
        <f t="shared" si="501"/>
        <v>0</v>
      </c>
      <c r="R3550" s="3">
        <f>I3550 + M3550*Inputs!$B$9 - N3550/Inputs!$B$10</f>
        <v>158.77939109773115</v>
      </c>
    </row>
    <row r="3551" spans="1:18" x14ac:dyDescent="0.3">
      <c r="A3551" s="4">
        <v>46170.875</v>
      </c>
      <c r="B3551" s="3">
        <v>91.23</v>
      </c>
      <c r="C3551" s="3">
        <v>0.1</v>
      </c>
      <c r="D3551" s="3">
        <f t="shared" si="495"/>
        <v>27.900625000000005</v>
      </c>
      <c r="E3551" s="3">
        <f>MAX(B3551 - D3551/Inputs!$B$5, 0)</f>
        <v>59.524744318181817</v>
      </c>
      <c r="F3551" s="3">
        <f>MAX(D3551*Inputs!$B$5 - B3551, 0)</f>
        <v>0</v>
      </c>
      <c r="G3551" s="3">
        <f t="shared" si="496"/>
        <v>0.1</v>
      </c>
      <c r="H3551" t="str">
        <f t="shared" si="497"/>
        <v>Discharge</v>
      </c>
      <c r="I3551" s="3">
        <f t="shared" si="502"/>
        <v>158.77939109773115</v>
      </c>
      <c r="J3551" s="3">
        <f t="shared" si="503"/>
        <v>170</v>
      </c>
      <c r="K3551" s="3">
        <f>MIN(Inputs!$B$2, (Inputs!$B$8 - I3551)/Inputs!$B$9)</f>
        <v>170</v>
      </c>
      <c r="L3551" s="3">
        <f>MAX(MIN(Inputs!$B$2, I3551*Inputs!$B$10, Inputs!$B$8*Inputs!$B$4 - J3551), 0)</f>
        <v>148.94827166799323</v>
      </c>
      <c r="M3551" s="3">
        <f t="shared" si="498"/>
        <v>0</v>
      </c>
      <c r="N3551" s="3">
        <f t="shared" si="499"/>
        <v>148.94827166799323</v>
      </c>
      <c r="O3551" s="3">
        <f>IF(H3551="Reg", MIN(Inputs!$B$2, I3551*Inputs!$B$10, (Inputs!$B$8-I3551)/Inputs!$B$9), 0)</f>
        <v>0</v>
      </c>
      <c r="P3551" s="3">
        <f t="shared" si="500"/>
        <v>13588.550824271022</v>
      </c>
      <c r="Q3551" s="3">
        <f t="shared" si="501"/>
        <v>0</v>
      </c>
      <c r="R3551" s="3">
        <f>I3551 + M3551*Inputs!$B$9 - N3551/Inputs!$B$10</f>
        <v>0</v>
      </c>
    </row>
    <row r="3552" spans="1:18" x14ac:dyDescent="0.3">
      <c r="A3552" s="4">
        <v>46170.916666666657</v>
      </c>
      <c r="B3552" s="3">
        <v>57.010000000000005</v>
      </c>
      <c r="C3552" s="3">
        <v>0.1</v>
      </c>
      <c r="D3552" s="3">
        <f t="shared" si="495"/>
        <v>27.900625000000005</v>
      </c>
      <c r="E3552" s="3">
        <f>MAX(B3552 - D3552/Inputs!$B$5, 0)</f>
        <v>25.304744318181818</v>
      </c>
      <c r="F3552" s="3">
        <f>MAX(D3552*Inputs!$B$5 - B3552, 0)</f>
        <v>0</v>
      </c>
      <c r="G3552" s="3">
        <f t="shared" si="496"/>
        <v>0.1</v>
      </c>
      <c r="H3552" t="str">
        <f t="shared" si="497"/>
        <v>Discharge</v>
      </c>
      <c r="I3552" s="3">
        <f t="shared" si="502"/>
        <v>0</v>
      </c>
      <c r="J3552" s="3">
        <f t="shared" si="503"/>
        <v>318.94827166799325</v>
      </c>
      <c r="K3552" s="3">
        <f>MIN(Inputs!$B$2, (Inputs!$B$8 - I3552)/Inputs!$B$9)</f>
        <v>170</v>
      </c>
      <c r="L3552" s="3">
        <f>MAX(MIN(Inputs!$B$2, I3552*Inputs!$B$10, Inputs!$B$8*Inputs!$B$4 - J3552), 0)</f>
        <v>0</v>
      </c>
      <c r="M3552" s="3">
        <f t="shared" si="498"/>
        <v>0</v>
      </c>
      <c r="N3552" s="3">
        <f t="shared" si="499"/>
        <v>0</v>
      </c>
      <c r="O3552" s="3">
        <f>IF(H3552="Reg", MIN(Inputs!$B$2, I3552*Inputs!$B$10, (Inputs!$B$8-I3552)/Inputs!$B$9), 0)</f>
        <v>0</v>
      </c>
      <c r="P3552" s="3">
        <f t="shared" si="500"/>
        <v>0</v>
      </c>
      <c r="Q3552" s="3">
        <f t="shared" si="501"/>
        <v>0</v>
      </c>
      <c r="R3552" s="3">
        <f>I3552 + M3552*Inputs!$B$9 - N3552/Inputs!$B$10</f>
        <v>0</v>
      </c>
    </row>
    <row r="3553" spans="1:18" x14ac:dyDescent="0.3">
      <c r="A3553" s="4">
        <v>46170.958333333343</v>
      </c>
      <c r="B3553" s="3">
        <v>28.594999999999999</v>
      </c>
      <c r="C3553" s="3">
        <v>0.05</v>
      </c>
      <c r="D3553" s="3">
        <f t="shared" si="495"/>
        <v>27.900625000000005</v>
      </c>
      <c r="E3553" s="3">
        <f>MAX(B3553 - D3553/Inputs!$B$5, 0)</f>
        <v>0</v>
      </c>
      <c r="F3553" s="3">
        <f>MAX(D3553*Inputs!$B$5 - B3553, 0)</f>
        <v>0</v>
      </c>
      <c r="G3553" s="3">
        <f t="shared" si="496"/>
        <v>0.05</v>
      </c>
      <c r="H3553" t="str">
        <f t="shared" si="497"/>
        <v>Reg</v>
      </c>
      <c r="I3553" s="3">
        <f t="shared" si="502"/>
        <v>0</v>
      </c>
      <c r="J3553" s="3">
        <f t="shared" si="503"/>
        <v>318.94827166799325</v>
      </c>
      <c r="K3553" s="3">
        <f>MIN(Inputs!$B$2, (Inputs!$B$8 - I3553)/Inputs!$B$9)</f>
        <v>170</v>
      </c>
      <c r="L3553" s="3">
        <f>MAX(MIN(Inputs!$B$2, I3553*Inputs!$B$10, Inputs!$B$8*Inputs!$B$4 - J3553), 0)</f>
        <v>0</v>
      </c>
      <c r="M3553" s="3">
        <f t="shared" si="498"/>
        <v>0</v>
      </c>
      <c r="N3553" s="3">
        <f t="shared" si="499"/>
        <v>0</v>
      </c>
      <c r="O3553" s="3">
        <f>IF(H3553="Reg", MIN(Inputs!$B$2, I3553*Inputs!$B$10, (Inputs!$B$8-I3553)/Inputs!$B$9), 0)</f>
        <v>0</v>
      </c>
      <c r="P3553" s="3">
        <f t="shared" si="500"/>
        <v>0</v>
      </c>
      <c r="Q3553" s="3">
        <f t="shared" si="501"/>
        <v>0</v>
      </c>
      <c r="R3553" s="3">
        <f>I3553 + M3553*Inputs!$B$9 - N3553/Inputs!$B$10</f>
        <v>0</v>
      </c>
    </row>
    <row r="3554" spans="1:18" x14ac:dyDescent="0.3">
      <c r="A3554" s="4">
        <v>46171</v>
      </c>
      <c r="B3554" s="3">
        <v>24.477499999999999</v>
      </c>
      <c r="C3554" s="3">
        <v>0.06</v>
      </c>
      <c r="D3554" s="3">
        <f t="shared" si="495"/>
        <v>21.598020833333337</v>
      </c>
      <c r="E3554" s="3">
        <f>MAX(B3554 - D3554/Inputs!$B$5, 0)</f>
        <v>0</v>
      </c>
      <c r="F3554" s="3">
        <f>MAX(D3554*Inputs!$B$5 - B3554, 0)</f>
        <v>0</v>
      </c>
      <c r="G3554" s="3">
        <f t="shared" si="496"/>
        <v>0.06</v>
      </c>
      <c r="H3554" t="str">
        <f t="shared" si="497"/>
        <v>Reg</v>
      </c>
      <c r="I3554" s="3">
        <f t="shared" si="502"/>
        <v>0</v>
      </c>
      <c r="J3554" s="3">
        <f t="shared" si="503"/>
        <v>0</v>
      </c>
      <c r="K3554" s="3">
        <f>MIN(Inputs!$B$2, (Inputs!$B$8 - I3554)/Inputs!$B$9)</f>
        <v>170</v>
      </c>
      <c r="L3554" s="3">
        <f>MAX(MIN(Inputs!$B$2, I3554*Inputs!$B$10, Inputs!$B$8*Inputs!$B$4 - J3554), 0)</f>
        <v>0</v>
      </c>
      <c r="M3554" s="3">
        <f t="shared" si="498"/>
        <v>0</v>
      </c>
      <c r="N3554" s="3">
        <f t="shared" si="499"/>
        <v>0</v>
      </c>
      <c r="O3554" s="3">
        <f>IF(H3554="Reg", MIN(Inputs!$B$2, I3554*Inputs!$B$10, (Inputs!$B$8-I3554)/Inputs!$B$9), 0)</f>
        <v>0</v>
      </c>
      <c r="P3554" s="3">
        <f t="shared" si="500"/>
        <v>0</v>
      </c>
      <c r="Q3554" s="3">
        <f t="shared" si="501"/>
        <v>0</v>
      </c>
      <c r="R3554" s="3">
        <f>I3554 + M3554*Inputs!$B$9 - N3554/Inputs!$B$10</f>
        <v>0</v>
      </c>
    </row>
    <row r="3555" spans="1:18" x14ac:dyDescent="0.3">
      <c r="A3555" s="4">
        <v>46171.041666666657</v>
      </c>
      <c r="B3555" s="3">
        <v>21.725000000000001</v>
      </c>
      <c r="C3555" s="3">
        <v>7.0000000000000007E-2</v>
      </c>
      <c r="D3555" s="3">
        <f t="shared" si="495"/>
        <v>21.598020833333337</v>
      </c>
      <c r="E3555" s="3">
        <f>MAX(B3555 - D3555/Inputs!$B$5, 0)</f>
        <v>0</v>
      </c>
      <c r="F3555" s="3">
        <f>MAX(D3555*Inputs!$B$5 - B3555, 0)</f>
        <v>0</v>
      </c>
      <c r="G3555" s="3">
        <f t="shared" si="496"/>
        <v>7.0000000000000007E-2</v>
      </c>
      <c r="H3555" t="str">
        <f t="shared" si="497"/>
        <v>Reg</v>
      </c>
      <c r="I3555" s="3">
        <f t="shared" si="502"/>
        <v>0</v>
      </c>
      <c r="J3555" s="3">
        <f t="shared" si="503"/>
        <v>0</v>
      </c>
      <c r="K3555" s="3">
        <f>MIN(Inputs!$B$2, (Inputs!$B$8 - I3555)/Inputs!$B$9)</f>
        <v>170</v>
      </c>
      <c r="L3555" s="3">
        <f>MAX(MIN(Inputs!$B$2, I3555*Inputs!$B$10, Inputs!$B$8*Inputs!$B$4 - J3555), 0)</f>
        <v>0</v>
      </c>
      <c r="M3555" s="3">
        <f t="shared" si="498"/>
        <v>0</v>
      </c>
      <c r="N3555" s="3">
        <f t="shared" si="499"/>
        <v>0</v>
      </c>
      <c r="O3555" s="3">
        <f>IF(H3555="Reg", MIN(Inputs!$B$2, I3555*Inputs!$B$10, (Inputs!$B$8-I3555)/Inputs!$B$9), 0)</f>
        <v>0</v>
      </c>
      <c r="P3555" s="3">
        <f t="shared" si="500"/>
        <v>0</v>
      </c>
      <c r="Q3555" s="3">
        <f t="shared" si="501"/>
        <v>0</v>
      </c>
      <c r="R3555" s="3">
        <f>I3555 + M3555*Inputs!$B$9 - N3555/Inputs!$B$10</f>
        <v>0</v>
      </c>
    </row>
    <row r="3556" spans="1:18" x14ac:dyDescent="0.3">
      <c r="A3556" s="4">
        <v>46171.083333333343</v>
      </c>
      <c r="B3556" s="3">
        <v>21.172500000000003</v>
      </c>
      <c r="C3556" s="3">
        <v>0.06</v>
      </c>
      <c r="D3556" s="3">
        <f t="shared" si="495"/>
        <v>21.598020833333337</v>
      </c>
      <c r="E3556" s="3">
        <f>MAX(B3556 - D3556/Inputs!$B$5, 0)</f>
        <v>0</v>
      </c>
      <c r="F3556" s="3">
        <f>MAX(D3556*Inputs!$B$5 - B3556, 0)</f>
        <v>0</v>
      </c>
      <c r="G3556" s="3">
        <f t="shared" si="496"/>
        <v>0.06</v>
      </c>
      <c r="H3556" t="str">
        <f t="shared" si="497"/>
        <v>Reg</v>
      </c>
      <c r="I3556" s="3">
        <f t="shared" si="502"/>
        <v>0</v>
      </c>
      <c r="J3556" s="3">
        <f t="shared" si="503"/>
        <v>0</v>
      </c>
      <c r="K3556" s="3">
        <f>MIN(Inputs!$B$2, (Inputs!$B$8 - I3556)/Inputs!$B$9)</f>
        <v>170</v>
      </c>
      <c r="L3556" s="3">
        <f>MAX(MIN(Inputs!$B$2, I3556*Inputs!$B$10, Inputs!$B$8*Inputs!$B$4 - J3556), 0)</f>
        <v>0</v>
      </c>
      <c r="M3556" s="3">
        <f t="shared" si="498"/>
        <v>0</v>
      </c>
      <c r="N3556" s="3">
        <f t="shared" si="499"/>
        <v>0</v>
      </c>
      <c r="O3556" s="3">
        <f>IF(H3556="Reg", MIN(Inputs!$B$2, I3556*Inputs!$B$10, (Inputs!$B$8-I3556)/Inputs!$B$9), 0)</f>
        <v>0</v>
      </c>
      <c r="P3556" s="3">
        <f t="shared" si="500"/>
        <v>0</v>
      </c>
      <c r="Q3556" s="3">
        <f t="shared" si="501"/>
        <v>0</v>
      </c>
      <c r="R3556" s="3">
        <f>I3556 + M3556*Inputs!$B$9 - N3556/Inputs!$B$10</f>
        <v>0</v>
      </c>
    </row>
    <row r="3557" spans="1:18" x14ac:dyDescent="0.3">
      <c r="A3557" s="4">
        <v>46171.125</v>
      </c>
      <c r="B3557" s="3">
        <v>20.407499999999999</v>
      </c>
      <c r="C3557" s="3">
        <v>0.08</v>
      </c>
      <c r="D3557" s="3">
        <f t="shared" si="495"/>
        <v>21.598020833333337</v>
      </c>
      <c r="E3557" s="3">
        <f>MAX(B3557 - D3557/Inputs!$B$5, 0)</f>
        <v>0</v>
      </c>
      <c r="F3557" s="3">
        <f>MAX(D3557*Inputs!$B$5 - B3557, 0)</f>
        <v>0</v>
      </c>
      <c r="G3557" s="3">
        <f t="shared" si="496"/>
        <v>0.08</v>
      </c>
      <c r="H3557" t="str">
        <f t="shared" si="497"/>
        <v>Reg</v>
      </c>
      <c r="I3557" s="3">
        <f t="shared" si="502"/>
        <v>0</v>
      </c>
      <c r="J3557" s="3">
        <f t="shared" si="503"/>
        <v>0</v>
      </c>
      <c r="K3557" s="3">
        <f>MIN(Inputs!$B$2, (Inputs!$B$8 - I3557)/Inputs!$B$9)</f>
        <v>170</v>
      </c>
      <c r="L3557" s="3">
        <f>MAX(MIN(Inputs!$B$2, I3557*Inputs!$B$10, Inputs!$B$8*Inputs!$B$4 - J3557), 0)</f>
        <v>0</v>
      </c>
      <c r="M3557" s="3">
        <f t="shared" si="498"/>
        <v>0</v>
      </c>
      <c r="N3557" s="3">
        <f t="shared" si="499"/>
        <v>0</v>
      </c>
      <c r="O3557" s="3">
        <f>IF(H3557="Reg", MIN(Inputs!$B$2, I3557*Inputs!$B$10, (Inputs!$B$8-I3557)/Inputs!$B$9), 0)</f>
        <v>0</v>
      </c>
      <c r="P3557" s="3">
        <f t="shared" si="500"/>
        <v>0</v>
      </c>
      <c r="Q3557" s="3">
        <f t="shared" si="501"/>
        <v>0</v>
      </c>
      <c r="R3557" s="3">
        <f>I3557 + M3557*Inputs!$B$9 - N3557/Inputs!$B$10</f>
        <v>0</v>
      </c>
    </row>
    <row r="3558" spans="1:18" x14ac:dyDescent="0.3">
      <c r="A3558" s="4">
        <v>46171.166666666657</v>
      </c>
      <c r="B3558" s="3">
        <v>19.967499999999998</v>
      </c>
      <c r="C3558" s="3">
        <v>0.05</v>
      </c>
      <c r="D3558" s="3">
        <f t="shared" si="495"/>
        <v>21.598020833333337</v>
      </c>
      <c r="E3558" s="3">
        <f>MAX(B3558 - D3558/Inputs!$B$5, 0)</f>
        <v>0</v>
      </c>
      <c r="F3558" s="3">
        <f>MAX(D3558*Inputs!$B$5 - B3558, 0)</f>
        <v>0</v>
      </c>
      <c r="G3558" s="3">
        <f t="shared" si="496"/>
        <v>0.05</v>
      </c>
      <c r="H3558" t="str">
        <f t="shared" si="497"/>
        <v>Reg</v>
      </c>
      <c r="I3558" s="3">
        <f t="shared" si="502"/>
        <v>0</v>
      </c>
      <c r="J3558" s="3">
        <f t="shared" si="503"/>
        <v>0</v>
      </c>
      <c r="K3558" s="3">
        <f>MIN(Inputs!$B$2, (Inputs!$B$8 - I3558)/Inputs!$B$9)</f>
        <v>170</v>
      </c>
      <c r="L3558" s="3">
        <f>MAX(MIN(Inputs!$B$2, I3558*Inputs!$B$10, Inputs!$B$8*Inputs!$B$4 - J3558), 0)</f>
        <v>0</v>
      </c>
      <c r="M3558" s="3">
        <f t="shared" si="498"/>
        <v>0</v>
      </c>
      <c r="N3558" s="3">
        <f t="shared" si="499"/>
        <v>0</v>
      </c>
      <c r="O3558" s="3">
        <f>IF(H3558="Reg", MIN(Inputs!$B$2, I3558*Inputs!$B$10, (Inputs!$B$8-I3558)/Inputs!$B$9), 0)</f>
        <v>0</v>
      </c>
      <c r="P3558" s="3">
        <f t="shared" si="500"/>
        <v>0</v>
      </c>
      <c r="Q3558" s="3">
        <f t="shared" si="501"/>
        <v>0</v>
      </c>
      <c r="R3558" s="3">
        <f>I3558 + M3558*Inputs!$B$9 - N3558/Inputs!$B$10</f>
        <v>0</v>
      </c>
    </row>
    <row r="3559" spans="1:18" x14ac:dyDescent="0.3">
      <c r="A3559" s="4">
        <v>46171.208333333343</v>
      </c>
      <c r="B3559" s="3">
        <v>20.247500000000002</v>
      </c>
      <c r="C3559" s="3">
        <v>0.09</v>
      </c>
      <c r="D3559" s="3">
        <f t="shared" si="495"/>
        <v>21.598020833333337</v>
      </c>
      <c r="E3559" s="3">
        <f>MAX(B3559 - D3559/Inputs!$B$5, 0)</f>
        <v>0</v>
      </c>
      <c r="F3559" s="3">
        <f>MAX(D3559*Inputs!$B$5 - B3559, 0)</f>
        <v>0</v>
      </c>
      <c r="G3559" s="3">
        <f t="shared" si="496"/>
        <v>0.09</v>
      </c>
      <c r="H3559" t="str">
        <f t="shared" si="497"/>
        <v>Reg</v>
      </c>
      <c r="I3559" s="3">
        <f t="shared" si="502"/>
        <v>0</v>
      </c>
      <c r="J3559" s="3">
        <f t="shared" si="503"/>
        <v>0</v>
      </c>
      <c r="K3559" s="3">
        <f>MIN(Inputs!$B$2, (Inputs!$B$8 - I3559)/Inputs!$B$9)</f>
        <v>170</v>
      </c>
      <c r="L3559" s="3">
        <f>MAX(MIN(Inputs!$B$2, I3559*Inputs!$B$10, Inputs!$B$8*Inputs!$B$4 - J3559), 0)</f>
        <v>0</v>
      </c>
      <c r="M3559" s="3">
        <f t="shared" si="498"/>
        <v>0</v>
      </c>
      <c r="N3559" s="3">
        <f t="shared" si="499"/>
        <v>0</v>
      </c>
      <c r="O3559" s="3">
        <f>IF(H3559="Reg", MIN(Inputs!$B$2, I3559*Inputs!$B$10, (Inputs!$B$8-I3559)/Inputs!$B$9), 0)</f>
        <v>0</v>
      </c>
      <c r="P3559" s="3">
        <f t="shared" si="500"/>
        <v>0</v>
      </c>
      <c r="Q3559" s="3">
        <f t="shared" si="501"/>
        <v>0</v>
      </c>
      <c r="R3559" s="3">
        <f>I3559 + M3559*Inputs!$B$9 - N3559/Inputs!$B$10</f>
        <v>0</v>
      </c>
    </row>
    <row r="3560" spans="1:18" x14ac:dyDescent="0.3">
      <c r="A3560" s="4">
        <v>46171.25</v>
      </c>
      <c r="B3560" s="3">
        <v>21.577499999999997</v>
      </c>
      <c r="C3560" s="3">
        <v>1</v>
      </c>
      <c r="D3560" s="3">
        <f t="shared" si="495"/>
        <v>21.598020833333337</v>
      </c>
      <c r="E3560" s="3">
        <f>MAX(B3560 - D3560/Inputs!$B$5, 0)</f>
        <v>0</v>
      </c>
      <c r="F3560" s="3">
        <f>MAX(D3560*Inputs!$B$5 - B3560, 0)</f>
        <v>0</v>
      </c>
      <c r="G3560" s="3">
        <f t="shared" si="496"/>
        <v>1</v>
      </c>
      <c r="H3560" t="str">
        <f t="shared" si="497"/>
        <v>Reg</v>
      </c>
      <c r="I3560" s="3">
        <f t="shared" si="502"/>
        <v>0</v>
      </c>
      <c r="J3560" s="3">
        <f t="shared" si="503"/>
        <v>0</v>
      </c>
      <c r="K3560" s="3">
        <f>MIN(Inputs!$B$2, (Inputs!$B$8 - I3560)/Inputs!$B$9)</f>
        <v>170</v>
      </c>
      <c r="L3560" s="3">
        <f>MAX(MIN(Inputs!$B$2, I3560*Inputs!$B$10, Inputs!$B$8*Inputs!$B$4 - J3560), 0)</f>
        <v>0</v>
      </c>
      <c r="M3560" s="3">
        <f t="shared" si="498"/>
        <v>0</v>
      </c>
      <c r="N3560" s="3">
        <f t="shared" si="499"/>
        <v>0</v>
      </c>
      <c r="O3560" s="3">
        <f>IF(H3560="Reg", MIN(Inputs!$B$2, I3560*Inputs!$B$10, (Inputs!$B$8-I3560)/Inputs!$B$9), 0)</f>
        <v>0</v>
      </c>
      <c r="P3560" s="3">
        <f t="shared" si="500"/>
        <v>0</v>
      </c>
      <c r="Q3560" s="3">
        <f t="shared" si="501"/>
        <v>0</v>
      </c>
      <c r="R3560" s="3">
        <f>I3560 + M3560*Inputs!$B$9 - N3560/Inputs!$B$10</f>
        <v>0</v>
      </c>
    </row>
    <row r="3561" spans="1:18" x14ac:dyDescent="0.3">
      <c r="A3561" s="4">
        <v>46171.291666666657</v>
      </c>
      <c r="B3561" s="3">
        <v>21.717500000000001</v>
      </c>
      <c r="C3561" s="3">
        <v>1.67</v>
      </c>
      <c r="D3561" s="3">
        <f t="shared" si="495"/>
        <v>21.598020833333337</v>
      </c>
      <c r="E3561" s="3">
        <f>MAX(B3561 - D3561/Inputs!$B$5, 0)</f>
        <v>0</v>
      </c>
      <c r="F3561" s="3">
        <f>MAX(D3561*Inputs!$B$5 - B3561, 0)</f>
        <v>0</v>
      </c>
      <c r="G3561" s="3">
        <f t="shared" si="496"/>
        <v>1.67</v>
      </c>
      <c r="H3561" t="str">
        <f t="shared" si="497"/>
        <v>Reg</v>
      </c>
      <c r="I3561" s="3">
        <f t="shared" si="502"/>
        <v>0</v>
      </c>
      <c r="J3561" s="3">
        <f t="shared" si="503"/>
        <v>0</v>
      </c>
      <c r="K3561" s="3">
        <f>MIN(Inputs!$B$2, (Inputs!$B$8 - I3561)/Inputs!$B$9)</f>
        <v>170</v>
      </c>
      <c r="L3561" s="3">
        <f>MAX(MIN(Inputs!$B$2, I3561*Inputs!$B$10, Inputs!$B$8*Inputs!$B$4 - J3561), 0)</f>
        <v>0</v>
      </c>
      <c r="M3561" s="3">
        <f t="shared" si="498"/>
        <v>0</v>
      </c>
      <c r="N3561" s="3">
        <f t="shared" si="499"/>
        <v>0</v>
      </c>
      <c r="O3561" s="3">
        <f>IF(H3561="Reg", MIN(Inputs!$B$2, I3561*Inputs!$B$10, (Inputs!$B$8-I3561)/Inputs!$B$9), 0)</f>
        <v>0</v>
      </c>
      <c r="P3561" s="3">
        <f t="shared" si="500"/>
        <v>0</v>
      </c>
      <c r="Q3561" s="3">
        <f t="shared" si="501"/>
        <v>0</v>
      </c>
      <c r="R3561" s="3">
        <f>I3561 + M3561*Inputs!$B$9 - N3561/Inputs!$B$10</f>
        <v>0</v>
      </c>
    </row>
    <row r="3562" spans="1:18" x14ac:dyDescent="0.3">
      <c r="A3562" s="4">
        <v>46171.333333333343</v>
      </c>
      <c r="B3562" s="3">
        <v>18.585000000000001</v>
      </c>
      <c r="C3562" s="3">
        <v>1</v>
      </c>
      <c r="D3562" s="3">
        <f t="shared" si="495"/>
        <v>21.598020833333337</v>
      </c>
      <c r="E3562" s="3">
        <f>MAX(B3562 - D3562/Inputs!$B$5, 0)</f>
        <v>0</v>
      </c>
      <c r="F3562" s="3">
        <f>MAX(D3562*Inputs!$B$5 - B3562, 0)</f>
        <v>0.42125833333333418</v>
      </c>
      <c r="G3562" s="3">
        <f t="shared" si="496"/>
        <v>1</v>
      </c>
      <c r="H3562" t="str">
        <f t="shared" si="497"/>
        <v>Reg</v>
      </c>
      <c r="I3562" s="3">
        <f t="shared" si="502"/>
        <v>0</v>
      </c>
      <c r="J3562" s="3">
        <f t="shared" si="503"/>
        <v>0</v>
      </c>
      <c r="K3562" s="3">
        <f>MIN(Inputs!$B$2, (Inputs!$B$8 - I3562)/Inputs!$B$9)</f>
        <v>170</v>
      </c>
      <c r="L3562" s="3">
        <f>MAX(MIN(Inputs!$B$2, I3562*Inputs!$B$10, Inputs!$B$8*Inputs!$B$4 - J3562), 0)</f>
        <v>0</v>
      </c>
      <c r="M3562" s="3">
        <f t="shared" si="498"/>
        <v>0</v>
      </c>
      <c r="N3562" s="3">
        <f t="shared" si="499"/>
        <v>0</v>
      </c>
      <c r="O3562" s="3">
        <f>IF(H3562="Reg", MIN(Inputs!$B$2, I3562*Inputs!$B$10, (Inputs!$B$8-I3562)/Inputs!$B$9), 0)</f>
        <v>0</v>
      </c>
      <c r="P3562" s="3">
        <f t="shared" si="500"/>
        <v>0</v>
      </c>
      <c r="Q3562" s="3">
        <f t="shared" si="501"/>
        <v>0</v>
      </c>
      <c r="R3562" s="3">
        <f>I3562 + M3562*Inputs!$B$9 - N3562/Inputs!$B$10</f>
        <v>0</v>
      </c>
    </row>
    <row r="3563" spans="1:18" x14ac:dyDescent="0.3">
      <c r="A3563" s="4">
        <v>46171.375</v>
      </c>
      <c r="B3563" s="3">
        <v>15.8325</v>
      </c>
      <c r="C3563" s="3">
        <v>1.1000000000000001</v>
      </c>
      <c r="D3563" s="3">
        <f t="shared" si="495"/>
        <v>21.598020833333337</v>
      </c>
      <c r="E3563" s="3">
        <f>MAX(B3563 - D3563/Inputs!$B$5, 0)</f>
        <v>0</v>
      </c>
      <c r="F3563" s="3">
        <f>MAX(D3563*Inputs!$B$5 - B3563, 0)</f>
        <v>3.1737583333333355</v>
      </c>
      <c r="G3563" s="3">
        <f t="shared" si="496"/>
        <v>1.1000000000000001</v>
      </c>
      <c r="H3563" t="str">
        <f t="shared" si="497"/>
        <v>Charge</v>
      </c>
      <c r="I3563" s="3">
        <f t="shared" si="502"/>
        <v>0</v>
      </c>
      <c r="J3563" s="3">
        <f t="shared" si="503"/>
        <v>0</v>
      </c>
      <c r="K3563" s="3">
        <f>MIN(Inputs!$B$2, (Inputs!$B$8 - I3563)/Inputs!$B$9)</f>
        <v>170</v>
      </c>
      <c r="L3563" s="3">
        <f>MAX(MIN(Inputs!$B$2, I3563*Inputs!$B$10, Inputs!$B$8*Inputs!$B$4 - J3563), 0)</f>
        <v>0</v>
      </c>
      <c r="M3563" s="3">
        <f t="shared" si="498"/>
        <v>170</v>
      </c>
      <c r="N3563" s="3">
        <f t="shared" si="499"/>
        <v>0</v>
      </c>
      <c r="O3563" s="3">
        <f>IF(H3563="Reg", MIN(Inputs!$B$2, I3563*Inputs!$B$10, (Inputs!$B$8-I3563)/Inputs!$B$9), 0)</f>
        <v>0</v>
      </c>
      <c r="P3563" s="3">
        <f t="shared" si="500"/>
        <v>-2691.5250000000001</v>
      </c>
      <c r="Q3563" s="3">
        <f t="shared" si="501"/>
        <v>0</v>
      </c>
      <c r="R3563" s="3">
        <f>I3563 + M3563*Inputs!$B$9 - N3563/Inputs!$B$10</f>
        <v>159.4741358339966</v>
      </c>
    </row>
    <row r="3564" spans="1:18" x14ac:dyDescent="0.3">
      <c r="A3564" s="4">
        <v>46171.416666666657</v>
      </c>
      <c r="B3564" s="3">
        <v>15.577500000000001</v>
      </c>
      <c r="C3564" s="3">
        <v>1.5</v>
      </c>
      <c r="D3564" s="3">
        <f t="shared" si="495"/>
        <v>21.598020833333337</v>
      </c>
      <c r="E3564" s="3">
        <f>MAX(B3564 - D3564/Inputs!$B$5, 0)</f>
        <v>0</v>
      </c>
      <c r="F3564" s="3">
        <f>MAX(D3564*Inputs!$B$5 - B3564, 0)</f>
        <v>3.4287583333333345</v>
      </c>
      <c r="G3564" s="3">
        <f t="shared" si="496"/>
        <v>1.5</v>
      </c>
      <c r="H3564" t="str">
        <f t="shared" si="497"/>
        <v>Charge</v>
      </c>
      <c r="I3564" s="3">
        <f t="shared" si="502"/>
        <v>159.4741358339966</v>
      </c>
      <c r="J3564" s="3">
        <f t="shared" si="503"/>
        <v>0</v>
      </c>
      <c r="K3564" s="3">
        <f>MIN(Inputs!$B$2, (Inputs!$B$8 - I3564)/Inputs!$B$9)</f>
        <v>170</v>
      </c>
      <c r="L3564" s="3">
        <f>MAX(MIN(Inputs!$B$2, I3564*Inputs!$B$10, Inputs!$B$8*Inputs!$B$4 - J3564), 0)</f>
        <v>149.6</v>
      </c>
      <c r="M3564" s="3">
        <f t="shared" si="498"/>
        <v>170</v>
      </c>
      <c r="N3564" s="3">
        <f t="shared" si="499"/>
        <v>0</v>
      </c>
      <c r="O3564" s="3">
        <f>IF(H3564="Reg", MIN(Inputs!$B$2, I3564*Inputs!$B$10, (Inputs!$B$8-I3564)/Inputs!$B$9), 0)</f>
        <v>0</v>
      </c>
      <c r="P3564" s="3">
        <f t="shared" si="500"/>
        <v>-2648.1750000000002</v>
      </c>
      <c r="Q3564" s="3">
        <f t="shared" si="501"/>
        <v>0</v>
      </c>
      <c r="R3564" s="3">
        <f>I3564 + M3564*Inputs!$B$9 - N3564/Inputs!$B$10</f>
        <v>318.9482716679932</v>
      </c>
    </row>
    <row r="3565" spans="1:18" x14ac:dyDescent="0.3">
      <c r="A3565" s="4">
        <v>46171.458333333343</v>
      </c>
      <c r="B3565" s="3">
        <v>14.1075</v>
      </c>
      <c r="C3565" s="3">
        <v>1.07</v>
      </c>
      <c r="D3565" s="3">
        <f t="shared" si="495"/>
        <v>21.598020833333337</v>
      </c>
      <c r="E3565" s="3">
        <f>MAX(B3565 - D3565/Inputs!$B$5, 0)</f>
        <v>0</v>
      </c>
      <c r="F3565" s="3">
        <f>MAX(D3565*Inputs!$B$5 - B3565, 0)</f>
        <v>4.8987583333333351</v>
      </c>
      <c r="G3565" s="3">
        <f t="shared" si="496"/>
        <v>1.07</v>
      </c>
      <c r="H3565" t="str">
        <f t="shared" si="497"/>
        <v>Charge</v>
      </c>
      <c r="I3565" s="3">
        <f t="shared" si="502"/>
        <v>318.9482716679932</v>
      </c>
      <c r="J3565" s="3">
        <f t="shared" si="503"/>
        <v>0</v>
      </c>
      <c r="K3565" s="3">
        <f>MIN(Inputs!$B$2, (Inputs!$B$8 - I3565)/Inputs!$B$9)</f>
        <v>22.44121780453775</v>
      </c>
      <c r="L3565" s="3">
        <f>MAX(MIN(Inputs!$B$2, I3565*Inputs!$B$10, Inputs!$B$8*Inputs!$B$4 - J3565), 0)</f>
        <v>170</v>
      </c>
      <c r="M3565" s="3">
        <f t="shared" si="498"/>
        <v>22.44121780453775</v>
      </c>
      <c r="N3565" s="3">
        <f t="shared" si="499"/>
        <v>0</v>
      </c>
      <c r="O3565" s="3">
        <f>IF(H3565="Reg", MIN(Inputs!$B$2, I3565*Inputs!$B$10, (Inputs!$B$8-I3565)/Inputs!$B$9), 0)</f>
        <v>0</v>
      </c>
      <c r="P3565" s="3">
        <f t="shared" si="500"/>
        <v>-316.58948017751629</v>
      </c>
      <c r="Q3565" s="3">
        <f t="shared" si="501"/>
        <v>0</v>
      </c>
      <c r="R3565" s="3">
        <f>I3565 + M3565*Inputs!$B$9 - N3565/Inputs!$B$10</f>
        <v>340</v>
      </c>
    </row>
    <row r="3566" spans="1:18" x14ac:dyDescent="0.3">
      <c r="A3566" s="4">
        <v>46171.5</v>
      </c>
      <c r="B3566" s="3">
        <v>18.074999999999999</v>
      </c>
      <c r="C3566" s="3">
        <v>1.5</v>
      </c>
      <c r="D3566" s="3">
        <f t="shared" si="495"/>
        <v>21.598020833333337</v>
      </c>
      <c r="E3566" s="3">
        <f>MAX(B3566 - D3566/Inputs!$B$5, 0)</f>
        <v>0</v>
      </c>
      <c r="F3566" s="3">
        <f>MAX(D3566*Inputs!$B$5 - B3566, 0)</f>
        <v>0.93125833333333574</v>
      </c>
      <c r="G3566" s="3">
        <f t="shared" si="496"/>
        <v>1.5</v>
      </c>
      <c r="H3566" t="str">
        <f t="shared" si="497"/>
        <v>Reg</v>
      </c>
      <c r="I3566" s="3">
        <f t="shared" si="502"/>
        <v>340</v>
      </c>
      <c r="J3566" s="3">
        <f t="shared" si="503"/>
        <v>0</v>
      </c>
      <c r="K3566" s="3">
        <f>MIN(Inputs!$B$2, (Inputs!$B$8 - I3566)/Inputs!$B$9)</f>
        <v>0</v>
      </c>
      <c r="L3566" s="3">
        <f>MAX(MIN(Inputs!$B$2, I3566*Inputs!$B$10, Inputs!$B$8*Inputs!$B$4 - J3566), 0)</f>
        <v>170</v>
      </c>
      <c r="M3566" s="3">
        <f t="shared" si="498"/>
        <v>0</v>
      </c>
      <c r="N3566" s="3">
        <f t="shared" si="499"/>
        <v>0</v>
      </c>
      <c r="O3566" s="3">
        <f>IF(H3566="Reg", MIN(Inputs!$B$2, I3566*Inputs!$B$10, (Inputs!$B$8-I3566)/Inputs!$B$9), 0)</f>
        <v>0</v>
      </c>
      <c r="P3566" s="3">
        <f t="shared" si="500"/>
        <v>0</v>
      </c>
      <c r="Q3566" s="3">
        <f t="shared" si="501"/>
        <v>0</v>
      </c>
      <c r="R3566" s="3">
        <f>I3566 + M3566*Inputs!$B$9 - N3566/Inputs!$B$10</f>
        <v>340</v>
      </c>
    </row>
    <row r="3567" spans="1:18" x14ac:dyDescent="0.3">
      <c r="A3567" s="4">
        <v>46171.541666666657</v>
      </c>
      <c r="B3567" s="3">
        <v>20.259999999999998</v>
      </c>
      <c r="C3567" s="3">
        <v>2.02</v>
      </c>
      <c r="D3567" s="3">
        <f t="shared" si="495"/>
        <v>21.598020833333337</v>
      </c>
      <c r="E3567" s="3">
        <f>MAX(B3567 - D3567/Inputs!$B$5, 0)</f>
        <v>0</v>
      </c>
      <c r="F3567" s="3">
        <f>MAX(D3567*Inputs!$B$5 - B3567, 0)</f>
        <v>0</v>
      </c>
      <c r="G3567" s="3">
        <f t="shared" si="496"/>
        <v>2.02</v>
      </c>
      <c r="H3567" t="str">
        <f t="shared" si="497"/>
        <v>Reg</v>
      </c>
      <c r="I3567" s="3">
        <f t="shared" si="502"/>
        <v>340</v>
      </c>
      <c r="J3567" s="3">
        <f t="shared" si="503"/>
        <v>0</v>
      </c>
      <c r="K3567" s="3">
        <f>MIN(Inputs!$B$2, (Inputs!$B$8 - I3567)/Inputs!$B$9)</f>
        <v>0</v>
      </c>
      <c r="L3567" s="3">
        <f>MAX(MIN(Inputs!$B$2, I3567*Inputs!$B$10, Inputs!$B$8*Inputs!$B$4 - J3567), 0)</f>
        <v>170</v>
      </c>
      <c r="M3567" s="3">
        <f t="shared" si="498"/>
        <v>0</v>
      </c>
      <c r="N3567" s="3">
        <f t="shared" si="499"/>
        <v>0</v>
      </c>
      <c r="O3567" s="3">
        <f>IF(H3567="Reg", MIN(Inputs!$B$2, I3567*Inputs!$B$10, (Inputs!$B$8-I3567)/Inputs!$B$9), 0)</f>
        <v>0</v>
      </c>
      <c r="P3567" s="3">
        <f t="shared" si="500"/>
        <v>0</v>
      </c>
      <c r="Q3567" s="3">
        <f t="shared" si="501"/>
        <v>0</v>
      </c>
      <c r="R3567" s="3">
        <f>I3567 + M3567*Inputs!$B$9 - N3567/Inputs!$B$10</f>
        <v>340</v>
      </c>
    </row>
    <row r="3568" spans="1:18" x14ac:dyDescent="0.3">
      <c r="A3568" s="4">
        <v>46171.583333333343</v>
      </c>
      <c r="B3568" s="3">
        <v>20.7225</v>
      </c>
      <c r="C3568" s="3">
        <v>2.15</v>
      </c>
      <c r="D3568" s="3">
        <f t="shared" si="495"/>
        <v>21.598020833333337</v>
      </c>
      <c r="E3568" s="3">
        <f>MAX(B3568 - D3568/Inputs!$B$5, 0)</f>
        <v>0</v>
      </c>
      <c r="F3568" s="3">
        <f>MAX(D3568*Inputs!$B$5 - B3568, 0)</f>
        <v>0</v>
      </c>
      <c r="G3568" s="3">
        <f t="shared" si="496"/>
        <v>2.15</v>
      </c>
      <c r="H3568" t="str">
        <f t="shared" si="497"/>
        <v>Reg</v>
      </c>
      <c r="I3568" s="3">
        <f t="shared" si="502"/>
        <v>340</v>
      </c>
      <c r="J3568" s="3">
        <f t="shared" si="503"/>
        <v>0</v>
      </c>
      <c r="K3568" s="3">
        <f>MIN(Inputs!$B$2, (Inputs!$B$8 - I3568)/Inputs!$B$9)</f>
        <v>0</v>
      </c>
      <c r="L3568" s="3">
        <f>MAX(MIN(Inputs!$B$2, I3568*Inputs!$B$10, Inputs!$B$8*Inputs!$B$4 - J3568), 0)</f>
        <v>170</v>
      </c>
      <c r="M3568" s="3">
        <f t="shared" si="498"/>
        <v>0</v>
      </c>
      <c r="N3568" s="3">
        <f t="shared" si="499"/>
        <v>0</v>
      </c>
      <c r="O3568" s="3">
        <f>IF(H3568="Reg", MIN(Inputs!$B$2, I3568*Inputs!$B$10, (Inputs!$B$8-I3568)/Inputs!$B$9), 0)</f>
        <v>0</v>
      </c>
      <c r="P3568" s="3">
        <f t="shared" si="500"/>
        <v>0</v>
      </c>
      <c r="Q3568" s="3">
        <f t="shared" si="501"/>
        <v>0</v>
      </c>
      <c r="R3568" s="3">
        <f>I3568 + M3568*Inputs!$B$9 - N3568/Inputs!$B$10</f>
        <v>340</v>
      </c>
    </row>
    <row r="3569" spans="1:18" x14ac:dyDescent="0.3">
      <c r="A3569" s="4">
        <v>46171.625</v>
      </c>
      <c r="B3569" s="3">
        <v>20.015000000000001</v>
      </c>
      <c r="C3569" s="3">
        <v>5</v>
      </c>
      <c r="D3569" s="3">
        <f t="shared" si="495"/>
        <v>21.598020833333337</v>
      </c>
      <c r="E3569" s="3">
        <f>MAX(B3569 - D3569/Inputs!$B$5, 0)</f>
        <v>0</v>
      </c>
      <c r="F3569" s="3">
        <f>MAX(D3569*Inputs!$B$5 - B3569, 0)</f>
        <v>0</v>
      </c>
      <c r="G3569" s="3">
        <f t="shared" si="496"/>
        <v>5</v>
      </c>
      <c r="H3569" t="str">
        <f t="shared" si="497"/>
        <v>Reg</v>
      </c>
      <c r="I3569" s="3">
        <f t="shared" si="502"/>
        <v>340</v>
      </c>
      <c r="J3569" s="3">
        <f t="shared" si="503"/>
        <v>0</v>
      </c>
      <c r="K3569" s="3">
        <f>MIN(Inputs!$B$2, (Inputs!$B$8 - I3569)/Inputs!$B$9)</f>
        <v>0</v>
      </c>
      <c r="L3569" s="3">
        <f>MAX(MIN(Inputs!$B$2, I3569*Inputs!$B$10, Inputs!$B$8*Inputs!$B$4 - J3569), 0)</f>
        <v>170</v>
      </c>
      <c r="M3569" s="3">
        <f t="shared" si="498"/>
        <v>0</v>
      </c>
      <c r="N3569" s="3">
        <f t="shared" si="499"/>
        <v>0</v>
      </c>
      <c r="O3569" s="3">
        <f>IF(H3569="Reg", MIN(Inputs!$B$2, I3569*Inputs!$B$10, (Inputs!$B$8-I3569)/Inputs!$B$9), 0)</f>
        <v>0</v>
      </c>
      <c r="P3569" s="3">
        <f t="shared" si="500"/>
        <v>0</v>
      </c>
      <c r="Q3569" s="3">
        <f t="shared" si="501"/>
        <v>0</v>
      </c>
      <c r="R3569" s="3">
        <f>I3569 + M3569*Inputs!$B$9 - N3569/Inputs!$B$10</f>
        <v>340</v>
      </c>
    </row>
    <row r="3570" spans="1:18" x14ac:dyDescent="0.3">
      <c r="A3570" s="4">
        <v>46171.666666666657</v>
      </c>
      <c r="B3570" s="3">
        <v>17.6175</v>
      </c>
      <c r="C3570" s="3">
        <v>5.36</v>
      </c>
      <c r="D3570" s="3">
        <f t="shared" si="495"/>
        <v>21.598020833333337</v>
      </c>
      <c r="E3570" s="3">
        <f>MAX(B3570 - D3570/Inputs!$B$5, 0)</f>
        <v>0</v>
      </c>
      <c r="F3570" s="3">
        <f>MAX(D3570*Inputs!$B$5 - B3570, 0)</f>
        <v>1.3887583333333353</v>
      </c>
      <c r="G3570" s="3">
        <f t="shared" si="496"/>
        <v>5.36</v>
      </c>
      <c r="H3570" t="str">
        <f t="shared" si="497"/>
        <v>Reg</v>
      </c>
      <c r="I3570" s="3">
        <f t="shared" si="502"/>
        <v>340</v>
      </c>
      <c r="J3570" s="3">
        <f t="shared" si="503"/>
        <v>0</v>
      </c>
      <c r="K3570" s="3">
        <f>MIN(Inputs!$B$2, (Inputs!$B$8 - I3570)/Inputs!$B$9)</f>
        <v>0</v>
      </c>
      <c r="L3570" s="3">
        <f>MAX(MIN(Inputs!$B$2, I3570*Inputs!$B$10, Inputs!$B$8*Inputs!$B$4 - J3570), 0)</f>
        <v>170</v>
      </c>
      <c r="M3570" s="3">
        <f t="shared" si="498"/>
        <v>0</v>
      </c>
      <c r="N3570" s="3">
        <f t="shared" si="499"/>
        <v>0</v>
      </c>
      <c r="O3570" s="3">
        <f>IF(H3570="Reg", MIN(Inputs!$B$2, I3570*Inputs!$B$10, (Inputs!$B$8-I3570)/Inputs!$B$9), 0)</f>
        <v>0</v>
      </c>
      <c r="P3570" s="3">
        <f t="shared" si="500"/>
        <v>0</v>
      </c>
      <c r="Q3570" s="3">
        <f t="shared" si="501"/>
        <v>0</v>
      </c>
      <c r="R3570" s="3">
        <f>I3570 + M3570*Inputs!$B$9 - N3570/Inputs!$B$10</f>
        <v>340</v>
      </c>
    </row>
    <row r="3571" spans="1:18" x14ac:dyDescent="0.3">
      <c r="A3571" s="4">
        <v>46171.708333333343</v>
      </c>
      <c r="B3571" s="3">
        <v>17.549999999999997</v>
      </c>
      <c r="C3571" s="3">
        <v>2.11</v>
      </c>
      <c r="D3571" s="3">
        <f t="shared" si="495"/>
        <v>21.598020833333337</v>
      </c>
      <c r="E3571" s="3">
        <f>MAX(B3571 - D3571/Inputs!$B$5, 0)</f>
        <v>0</v>
      </c>
      <c r="F3571" s="3">
        <f>MAX(D3571*Inputs!$B$5 - B3571, 0)</f>
        <v>1.4562583333333379</v>
      </c>
      <c r="G3571" s="3">
        <f t="shared" si="496"/>
        <v>2.11</v>
      </c>
      <c r="H3571" t="str">
        <f t="shared" si="497"/>
        <v>Reg</v>
      </c>
      <c r="I3571" s="3">
        <f t="shared" si="502"/>
        <v>340</v>
      </c>
      <c r="J3571" s="3">
        <f t="shared" si="503"/>
        <v>0</v>
      </c>
      <c r="K3571" s="3">
        <f>MIN(Inputs!$B$2, (Inputs!$B$8 - I3571)/Inputs!$B$9)</f>
        <v>0</v>
      </c>
      <c r="L3571" s="3">
        <f>MAX(MIN(Inputs!$B$2, I3571*Inputs!$B$10, Inputs!$B$8*Inputs!$B$4 - J3571), 0)</f>
        <v>170</v>
      </c>
      <c r="M3571" s="3">
        <f t="shared" si="498"/>
        <v>0</v>
      </c>
      <c r="N3571" s="3">
        <f t="shared" si="499"/>
        <v>0</v>
      </c>
      <c r="O3571" s="3">
        <f>IF(H3571="Reg", MIN(Inputs!$B$2, I3571*Inputs!$B$10, (Inputs!$B$8-I3571)/Inputs!$B$9), 0)</f>
        <v>0</v>
      </c>
      <c r="P3571" s="3">
        <f t="shared" si="500"/>
        <v>0</v>
      </c>
      <c r="Q3571" s="3">
        <f t="shared" si="501"/>
        <v>0</v>
      </c>
      <c r="R3571" s="3">
        <f>I3571 + M3571*Inputs!$B$9 - N3571/Inputs!$B$10</f>
        <v>340</v>
      </c>
    </row>
    <row r="3572" spans="1:18" x14ac:dyDescent="0.3">
      <c r="A3572" s="4">
        <v>46171.75</v>
      </c>
      <c r="B3572" s="3">
        <v>19.477499999999999</v>
      </c>
      <c r="C3572" s="3">
        <v>4.72</v>
      </c>
      <c r="D3572" s="3">
        <f t="shared" si="495"/>
        <v>21.598020833333337</v>
      </c>
      <c r="E3572" s="3">
        <f>MAX(B3572 - D3572/Inputs!$B$5, 0)</f>
        <v>0</v>
      </c>
      <c r="F3572" s="3">
        <f>MAX(D3572*Inputs!$B$5 - B3572, 0)</f>
        <v>0</v>
      </c>
      <c r="G3572" s="3">
        <f t="shared" si="496"/>
        <v>4.72</v>
      </c>
      <c r="H3572" t="str">
        <f t="shared" si="497"/>
        <v>Reg</v>
      </c>
      <c r="I3572" s="3">
        <f t="shared" si="502"/>
        <v>340</v>
      </c>
      <c r="J3572" s="3">
        <f t="shared" si="503"/>
        <v>0</v>
      </c>
      <c r="K3572" s="3">
        <f>MIN(Inputs!$B$2, (Inputs!$B$8 - I3572)/Inputs!$B$9)</f>
        <v>0</v>
      </c>
      <c r="L3572" s="3">
        <f>MAX(MIN(Inputs!$B$2, I3572*Inputs!$B$10, Inputs!$B$8*Inputs!$B$4 - J3572), 0)</f>
        <v>170</v>
      </c>
      <c r="M3572" s="3">
        <f t="shared" si="498"/>
        <v>0</v>
      </c>
      <c r="N3572" s="3">
        <f t="shared" si="499"/>
        <v>0</v>
      </c>
      <c r="O3572" s="3">
        <f>IF(H3572="Reg", MIN(Inputs!$B$2, I3572*Inputs!$B$10, (Inputs!$B$8-I3572)/Inputs!$B$9), 0)</f>
        <v>0</v>
      </c>
      <c r="P3572" s="3">
        <f t="shared" si="500"/>
        <v>0</v>
      </c>
      <c r="Q3572" s="3">
        <f t="shared" si="501"/>
        <v>0</v>
      </c>
      <c r="R3572" s="3">
        <f>I3572 + M3572*Inputs!$B$9 - N3572/Inputs!$B$10</f>
        <v>340</v>
      </c>
    </row>
    <row r="3573" spans="1:18" x14ac:dyDescent="0.3">
      <c r="A3573" s="4">
        <v>46171.791666666657</v>
      </c>
      <c r="B3573" s="3">
        <v>27.555000000000003</v>
      </c>
      <c r="C3573" s="3">
        <v>9.98</v>
      </c>
      <c r="D3573" s="3">
        <f t="shared" si="495"/>
        <v>21.598020833333337</v>
      </c>
      <c r="E3573" s="3">
        <f>MAX(B3573 - D3573/Inputs!$B$5, 0)</f>
        <v>3.0117945075757575</v>
      </c>
      <c r="F3573" s="3">
        <f>MAX(D3573*Inputs!$B$5 - B3573, 0)</f>
        <v>0</v>
      </c>
      <c r="G3573" s="3">
        <f t="shared" si="496"/>
        <v>9.98</v>
      </c>
      <c r="H3573" t="str">
        <f t="shared" si="497"/>
        <v>Reg</v>
      </c>
      <c r="I3573" s="3">
        <f t="shared" si="502"/>
        <v>340</v>
      </c>
      <c r="J3573" s="3">
        <f t="shared" si="503"/>
        <v>0</v>
      </c>
      <c r="K3573" s="3">
        <f>MIN(Inputs!$B$2, (Inputs!$B$8 - I3573)/Inputs!$B$9)</f>
        <v>0</v>
      </c>
      <c r="L3573" s="3">
        <f>MAX(MIN(Inputs!$B$2, I3573*Inputs!$B$10, Inputs!$B$8*Inputs!$B$4 - J3573), 0)</f>
        <v>170</v>
      </c>
      <c r="M3573" s="3">
        <f t="shared" si="498"/>
        <v>0</v>
      </c>
      <c r="N3573" s="3">
        <f t="shared" si="499"/>
        <v>0</v>
      </c>
      <c r="O3573" s="3">
        <f>IF(H3573="Reg", MIN(Inputs!$B$2, I3573*Inputs!$B$10, (Inputs!$B$8-I3573)/Inputs!$B$9), 0)</f>
        <v>0</v>
      </c>
      <c r="P3573" s="3">
        <f t="shared" si="500"/>
        <v>0</v>
      </c>
      <c r="Q3573" s="3">
        <f t="shared" si="501"/>
        <v>0</v>
      </c>
      <c r="R3573" s="3">
        <f>I3573 + M3573*Inputs!$B$9 - N3573/Inputs!$B$10</f>
        <v>340</v>
      </c>
    </row>
    <row r="3574" spans="1:18" x14ac:dyDescent="0.3">
      <c r="A3574" s="4">
        <v>46171.833333333343</v>
      </c>
      <c r="B3574" s="3">
        <v>41.5625</v>
      </c>
      <c r="C3574" s="3">
        <v>21</v>
      </c>
      <c r="D3574" s="3">
        <f t="shared" si="495"/>
        <v>21.598020833333337</v>
      </c>
      <c r="E3574" s="3">
        <f>MAX(B3574 - D3574/Inputs!$B$5, 0)</f>
        <v>17.019294507575754</v>
      </c>
      <c r="F3574" s="3">
        <f>MAX(D3574*Inputs!$B$5 - B3574, 0)</f>
        <v>0</v>
      </c>
      <c r="G3574" s="3">
        <f t="shared" si="496"/>
        <v>21</v>
      </c>
      <c r="H3574" t="str">
        <f t="shared" si="497"/>
        <v>Reg</v>
      </c>
      <c r="I3574" s="3">
        <f t="shared" si="502"/>
        <v>340</v>
      </c>
      <c r="J3574" s="3">
        <f t="shared" si="503"/>
        <v>0</v>
      </c>
      <c r="K3574" s="3">
        <f>MIN(Inputs!$B$2, (Inputs!$B$8 - I3574)/Inputs!$B$9)</f>
        <v>0</v>
      </c>
      <c r="L3574" s="3">
        <f>MAX(MIN(Inputs!$B$2, I3574*Inputs!$B$10, Inputs!$B$8*Inputs!$B$4 - J3574), 0)</f>
        <v>170</v>
      </c>
      <c r="M3574" s="3">
        <f t="shared" si="498"/>
        <v>0</v>
      </c>
      <c r="N3574" s="3">
        <f t="shared" si="499"/>
        <v>0</v>
      </c>
      <c r="O3574" s="3">
        <f>IF(H3574="Reg", MIN(Inputs!$B$2, I3574*Inputs!$B$10, (Inputs!$B$8-I3574)/Inputs!$B$9), 0)</f>
        <v>0</v>
      </c>
      <c r="P3574" s="3">
        <f t="shared" si="500"/>
        <v>0</v>
      </c>
      <c r="Q3574" s="3">
        <f t="shared" si="501"/>
        <v>0</v>
      </c>
      <c r="R3574" s="3">
        <f>I3574 + M3574*Inputs!$B$9 - N3574/Inputs!$B$10</f>
        <v>340</v>
      </c>
    </row>
    <row r="3575" spans="1:18" x14ac:dyDescent="0.3">
      <c r="A3575" s="4">
        <v>46171.875</v>
      </c>
      <c r="B3575" s="3">
        <v>34.402499999999996</v>
      </c>
      <c r="C3575" s="3">
        <v>1</v>
      </c>
      <c r="D3575" s="3">
        <f t="shared" si="495"/>
        <v>21.598020833333337</v>
      </c>
      <c r="E3575" s="3">
        <f>MAX(B3575 - D3575/Inputs!$B$5, 0)</f>
        <v>9.8592945075757505</v>
      </c>
      <c r="F3575" s="3">
        <f>MAX(D3575*Inputs!$B$5 - B3575, 0)</f>
        <v>0</v>
      </c>
      <c r="G3575" s="3">
        <f t="shared" si="496"/>
        <v>1</v>
      </c>
      <c r="H3575" t="str">
        <f t="shared" si="497"/>
        <v>Discharge</v>
      </c>
      <c r="I3575" s="3">
        <f t="shared" si="502"/>
        <v>340</v>
      </c>
      <c r="J3575" s="3">
        <f t="shared" si="503"/>
        <v>0</v>
      </c>
      <c r="K3575" s="3">
        <f>MIN(Inputs!$B$2, (Inputs!$B$8 - I3575)/Inputs!$B$9)</f>
        <v>0</v>
      </c>
      <c r="L3575" s="3">
        <f>MAX(MIN(Inputs!$B$2, I3575*Inputs!$B$10, Inputs!$B$8*Inputs!$B$4 - J3575), 0)</f>
        <v>170</v>
      </c>
      <c r="M3575" s="3">
        <f t="shared" si="498"/>
        <v>0</v>
      </c>
      <c r="N3575" s="3">
        <f t="shared" si="499"/>
        <v>170</v>
      </c>
      <c r="O3575" s="3">
        <f>IF(H3575="Reg", MIN(Inputs!$B$2, I3575*Inputs!$B$10, (Inputs!$B$8-I3575)/Inputs!$B$9), 0)</f>
        <v>0</v>
      </c>
      <c r="P3575" s="3">
        <f t="shared" si="500"/>
        <v>5848.4249999999993</v>
      </c>
      <c r="Q3575" s="3">
        <f t="shared" si="501"/>
        <v>0</v>
      </c>
      <c r="R3575" s="3">
        <f>I3575 + M3575*Inputs!$B$9 - N3575/Inputs!$B$10</f>
        <v>158.77939109773115</v>
      </c>
    </row>
    <row r="3576" spans="1:18" x14ac:dyDescent="0.3">
      <c r="A3576" s="4">
        <v>46171.916666666657</v>
      </c>
      <c r="B3576" s="3">
        <v>24.78</v>
      </c>
      <c r="C3576" s="3">
        <v>0.27</v>
      </c>
      <c r="D3576" s="3">
        <f t="shared" si="495"/>
        <v>21.598020833333337</v>
      </c>
      <c r="E3576" s="3">
        <f>MAX(B3576 - D3576/Inputs!$B$5, 0)</f>
        <v>0.23679450757575538</v>
      </c>
      <c r="F3576" s="3">
        <f>MAX(D3576*Inputs!$B$5 - B3576, 0)</f>
        <v>0</v>
      </c>
      <c r="G3576" s="3">
        <f t="shared" si="496"/>
        <v>0.27</v>
      </c>
      <c r="H3576" t="str">
        <f t="shared" si="497"/>
        <v>Reg</v>
      </c>
      <c r="I3576" s="3">
        <f t="shared" si="502"/>
        <v>158.77939109773115</v>
      </c>
      <c r="J3576" s="3">
        <f t="shared" si="503"/>
        <v>170</v>
      </c>
      <c r="K3576" s="3">
        <f>MIN(Inputs!$B$2, (Inputs!$B$8 - I3576)/Inputs!$B$9)</f>
        <v>170</v>
      </c>
      <c r="L3576" s="3">
        <f>MAX(MIN(Inputs!$B$2, I3576*Inputs!$B$10, Inputs!$B$8*Inputs!$B$4 - J3576), 0)</f>
        <v>148.94827166799323</v>
      </c>
      <c r="M3576" s="3">
        <f t="shared" si="498"/>
        <v>0</v>
      </c>
      <c r="N3576" s="3">
        <f t="shared" si="499"/>
        <v>0</v>
      </c>
      <c r="O3576" s="3">
        <f>IF(H3576="Reg", MIN(Inputs!$B$2, I3576*Inputs!$B$10, (Inputs!$B$8-I3576)/Inputs!$B$9), 0)</f>
        <v>148.94827166799323</v>
      </c>
      <c r="P3576" s="3">
        <f t="shared" si="500"/>
        <v>0</v>
      </c>
      <c r="Q3576" s="3">
        <f t="shared" si="501"/>
        <v>40.216033350358174</v>
      </c>
      <c r="R3576" s="3">
        <f>I3576 + M3576*Inputs!$B$9 - N3576/Inputs!$B$10</f>
        <v>158.77939109773115</v>
      </c>
    </row>
    <row r="3577" spans="1:18" x14ac:dyDescent="0.3">
      <c r="A3577" s="4">
        <v>46171.958333333343</v>
      </c>
      <c r="B3577" s="3">
        <v>20.94</v>
      </c>
      <c r="C3577" s="3">
        <v>0.05</v>
      </c>
      <c r="D3577" s="3">
        <f t="shared" si="495"/>
        <v>21.598020833333337</v>
      </c>
      <c r="E3577" s="3">
        <f>MAX(B3577 - D3577/Inputs!$B$5, 0)</f>
        <v>0</v>
      </c>
      <c r="F3577" s="3">
        <f>MAX(D3577*Inputs!$B$5 - B3577, 0)</f>
        <v>0</v>
      </c>
      <c r="G3577" s="3">
        <f t="shared" si="496"/>
        <v>0.05</v>
      </c>
      <c r="H3577" t="str">
        <f t="shared" si="497"/>
        <v>Reg</v>
      </c>
      <c r="I3577" s="3">
        <f t="shared" si="502"/>
        <v>158.77939109773115</v>
      </c>
      <c r="J3577" s="3">
        <f t="shared" si="503"/>
        <v>170</v>
      </c>
      <c r="K3577" s="3">
        <f>MIN(Inputs!$B$2, (Inputs!$B$8 - I3577)/Inputs!$B$9)</f>
        <v>170</v>
      </c>
      <c r="L3577" s="3">
        <f>MAX(MIN(Inputs!$B$2, I3577*Inputs!$B$10, Inputs!$B$8*Inputs!$B$4 - J3577), 0)</f>
        <v>148.94827166799323</v>
      </c>
      <c r="M3577" s="3">
        <f t="shared" si="498"/>
        <v>0</v>
      </c>
      <c r="N3577" s="3">
        <f t="shared" si="499"/>
        <v>0</v>
      </c>
      <c r="O3577" s="3">
        <f>IF(H3577="Reg", MIN(Inputs!$B$2, I3577*Inputs!$B$10, (Inputs!$B$8-I3577)/Inputs!$B$9), 0)</f>
        <v>148.94827166799323</v>
      </c>
      <c r="P3577" s="3">
        <f t="shared" si="500"/>
        <v>0</v>
      </c>
      <c r="Q3577" s="3">
        <f t="shared" si="501"/>
        <v>7.447413583399662</v>
      </c>
      <c r="R3577" s="3">
        <f>I3577 + M3577*Inputs!$B$9 - N3577/Inputs!$B$10</f>
        <v>158.77939109773115</v>
      </c>
    </row>
    <row r="3578" spans="1:18" x14ac:dyDescent="0.3">
      <c r="A3578" s="4">
        <v>46172</v>
      </c>
      <c r="B3578" s="3">
        <v>21.552500000000002</v>
      </c>
      <c r="C3578" s="3">
        <v>0.06</v>
      </c>
      <c r="D3578" s="3">
        <f t="shared" si="495"/>
        <v>24.834687499999998</v>
      </c>
      <c r="E3578" s="3">
        <f>MAX(B3578 - D3578/Inputs!$B$5, 0)</f>
        <v>0</v>
      </c>
      <c r="F3578" s="3">
        <f>MAX(D3578*Inputs!$B$5 - B3578, 0)</f>
        <v>0.30202499999999688</v>
      </c>
      <c r="G3578" s="3">
        <f t="shared" si="496"/>
        <v>0.06</v>
      </c>
      <c r="H3578" t="str">
        <f t="shared" si="497"/>
        <v>Charge</v>
      </c>
      <c r="I3578" s="3">
        <f t="shared" si="502"/>
        <v>158.77939109773115</v>
      </c>
      <c r="J3578" s="3">
        <f t="shared" si="503"/>
        <v>0</v>
      </c>
      <c r="K3578" s="3">
        <f>MIN(Inputs!$B$2, (Inputs!$B$8 - I3578)/Inputs!$B$9)</f>
        <v>170</v>
      </c>
      <c r="L3578" s="3">
        <f>MAX(MIN(Inputs!$B$2, I3578*Inputs!$B$10, Inputs!$B$8*Inputs!$B$4 - J3578), 0)</f>
        <v>148.94827166799323</v>
      </c>
      <c r="M3578" s="3">
        <f t="shared" si="498"/>
        <v>170</v>
      </c>
      <c r="N3578" s="3">
        <f t="shared" si="499"/>
        <v>0</v>
      </c>
      <c r="O3578" s="3">
        <f>IF(H3578="Reg", MIN(Inputs!$B$2, I3578*Inputs!$B$10, (Inputs!$B$8-I3578)/Inputs!$B$9), 0)</f>
        <v>0</v>
      </c>
      <c r="P3578" s="3">
        <f t="shared" si="500"/>
        <v>-3663.9250000000002</v>
      </c>
      <c r="Q3578" s="3">
        <f t="shared" si="501"/>
        <v>0</v>
      </c>
      <c r="R3578" s="3">
        <f>I3578 + M3578*Inputs!$B$9 - N3578/Inputs!$B$10</f>
        <v>318.25352693172772</v>
      </c>
    </row>
    <row r="3579" spans="1:18" x14ac:dyDescent="0.3">
      <c r="A3579" s="4">
        <v>46172.041666666657</v>
      </c>
      <c r="B3579" s="3">
        <v>23.610000000000003</v>
      </c>
      <c r="C3579" s="3">
        <v>0.08</v>
      </c>
      <c r="D3579" s="3">
        <f t="shared" si="495"/>
        <v>24.834687499999998</v>
      </c>
      <c r="E3579" s="3">
        <f>MAX(B3579 - D3579/Inputs!$B$5, 0)</f>
        <v>0</v>
      </c>
      <c r="F3579" s="3">
        <f>MAX(D3579*Inputs!$B$5 - B3579, 0)</f>
        <v>0</v>
      </c>
      <c r="G3579" s="3">
        <f t="shared" si="496"/>
        <v>0.08</v>
      </c>
      <c r="H3579" t="str">
        <f t="shared" si="497"/>
        <v>Reg</v>
      </c>
      <c r="I3579" s="3">
        <f t="shared" si="502"/>
        <v>318.25352693172772</v>
      </c>
      <c r="J3579" s="3">
        <f t="shared" si="503"/>
        <v>0</v>
      </c>
      <c r="K3579" s="3">
        <f>MIN(Inputs!$B$2, (Inputs!$B$8 - I3579)/Inputs!$B$9)</f>
        <v>23.181818181818198</v>
      </c>
      <c r="L3579" s="3">
        <f>MAX(MIN(Inputs!$B$2, I3579*Inputs!$B$10, Inputs!$B$8*Inputs!$B$4 - J3579), 0)</f>
        <v>170</v>
      </c>
      <c r="M3579" s="3">
        <f t="shared" si="498"/>
        <v>0</v>
      </c>
      <c r="N3579" s="3">
        <f t="shared" si="499"/>
        <v>0</v>
      </c>
      <c r="O3579" s="3">
        <f>IF(H3579="Reg", MIN(Inputs!$B$2, I3579*Inputs!$B$10, (Inputs!$B$8-I3579)/Inputs!$B$9), 0)</f>
        <v>23.181818181818198</v>
      </c>
      <c r="P3579" s="3">
        <f t="shared" si="500"/>
        <v>0</v>
      </c>
      <c r="Q3579" s="3">
        <f t="shared" si="501"/>
        <v>1.8545454545454558</v>
      </c>
      <c r="R3579" s="3">
        <f>I3579 + M3579*Inputs!$B$9 - N3579/Inputs!$B$10</f>
        <v>318.25352693172772</v>
      </c>
    </row>
    <row r="3580" spans="1:18" x14ac:dyDescent="0.3">
      <c r="A3580" s="4">
        <v>46172.083333333343</v>
      </c>
      <c r="B3580" s="3">
        <v>23.572499999999998</v>
      </c>
      <c r="C3580" s="3">
        <v>0.06</v>
      </c>
      <c r="D3580" s="3">
        <f t="shared" si="495"/>
        <v>24.834687499999998</v>
      </c>
      <c r="E3580" s="3">
        <f>MAX(B3580 - D3580/Inputs!$B$5, 0)</f>
        <v>0</v>
      </c>
      <c r="F3580" s="3">
        <f>MAX(D3580*Inputs!$B$5 - B3580, 0)</f>
        <v>0</v>
      </c>
      <c r="G3580" s="3">
        <f t="shared" si="496"/>
        <v>0.06</v>
      </c>
      <c r="H3580" t="str">
        <f t="shared" si="497"/>
        <v>Reg</v>
      </c>
      <c r="I3580" s="3">
        <f t="shared" si="502"/>
        <v>318.25352693172772</v>
      </c>
      <c r="J3580" s="3">
        <f t="shared" si="503"/>
        <v>0</v>
      </c>
      <c r="K3580" s="3">
        <f>MIN(Inputs!$B$2, (Inputs!$B$8 - I3580)/Inputs!$B$9)</f>
        <v>23.181818181818198</v>
      </c>
      <c r="L3580" s="3">
        <f>MAX(MIN(Inputs!$B$2, I3580*Inputs!$B$10, Inputs!$B$8*Inputs!$B$4 - J3580), 0)</f>
        <v>170</v>
      </c>
      <c r="M3580" s="3">
        <f t="shared" si="498"/>
        <v>0</v>
      </c>
      <c r="N3580" s="3">
        <f t="shared" si="499"/>
        <v>0</v>
      </c>
      <c r="O3580" s="3">
        <f>IF(H3580="Reg", MIN(Inputs!$B$2, I3580*Inputs!$B$10, (Inputs!$B$8-I3580)/Inputs!$B$9), 0)</f>
        <v>23.181818181818198</v>
      </c>
      <c r="P3580" s="3">
        <f t="shared" si="500"/>
        <v>0</v>
      </c>
      <c r="Q3580" s="3">
        <f t="shared" si="501"/>
        <v>1.3909090909090918</v>
      </c>
      <c r="R3580" s="3">
        <f>I3580 + M3580*Inputs!$B$9 - N3580/Inputs!$B$10</f>
        <v>318.25352693172772</v>
      </c>
    </row>
    <row r="3581" spans="1:18" x14ac:dyDescent="0.3">
      <c r="A3581" s="4">
        <v>46172.125</v>
      </c>
      <c r="B3581" s="3">
        <v>24.077500000000001</v>
      </c>
      <c r="C3581" s="3">
        <v>0.08</v>
      </c>
      <c r="D3581" s="3">
        <f t="shared" si="495"/>
        <v>24.834687499999998</v>
      </c>
      <c r="E3581" s="3">
        <f>MAX(B3581 - D3581/Inputs!$B$5, 0)</f>
        <v>0</v>
      </c>
      <c r="F3581" s="3">
        <f>MAX(D3581*Inputs!$B$5 - B3581, 0)</f>
        <v>0</v>
      </c>
      <c r="G3581" s="3">
        <f t="shared" si="496"/>
        <v>0.08</v>
      </c>
      <c r="H3581" t="str">
        <f t="shared" si="497"/>
        <v>Reg</v>
      </c>
      <c r="I3581" s="3">
        <f t="shared" si="502"/>
        <v>318.25352693172772</v>
      </c>
      <c r="J3581" s="3">
        <f t="shared" si="503"/>
        <v>0</v>
      </c>
      <c r="K3581" s="3">
        <f>MIN(Inputs!$B$2, (Inputs!$B$8 - I3581)/Inputs!$B$9)</f>
        <v>23.181818181818198</v>
      </c>
      <c r="L3581" s="3">
        <f>MAX(MIN(Inputs!$B$2, I3581*Inputs!$B$10, Inputs!$B$8*Inputs!$B$4 - J3581), 0)</f>
        <v>170</v>
      </c>
      <c r="M3581" s="3">
        <f t="shared" si="498"/>
        <v>0</v>
      </c>
      <c r="N3581" s="3">
        <f t="shared" si="499"/>
        <v>0</v>
      </c>
      <c r="O3581" s="3">
        <f>IF(H3581="Reg", MIN(Inputs!$B$2, I3581*Inputs!$B$10, (Inputs!$B$8-I3581)/Inputs!$B$9), 0)</f>
        <v>23.181818181818198</v>
      </c>
      <c r="P3581" s="3">
        <f t="shared" si="500"/>
        <v>0</v>
      </c>
      <c r="Q3581" s="3">
        <f t="shared" si="501"/>
        <v>1.8545454545454558</v>
      </c>
      <c r="R3581" s="3">
        <f>I3581 + M3581*Inputs!$B$9 - N3581/Inputs!$B$10</f>
        <v>318.25352693172772</v>
      </c>
    </row>
    <row r="3582" spans="1:18" x14ac:dyDescent="0.3">
      <c r="A3582" s="4">
        <v>46172.166666666657</v>
      </c>
      <c r="B3582" s="3">
        <v>24.995000000000001</v>
      </c>
      <c r="C3582" s="3">
        <v>0.06</v>
      </c>
      <c r="D3582" s="3">
        <f t="shared" si="495"/>
        <v>24.834687499999998</v>
      </c>
      <c r="E3582" s="3">
        <f>MAX(B3582 - D3582/Inputs!$B$5, 0)</f>
        <v>0</v>
      </c>
      <c r="F3582" s="3">
        <f>MAX(D3582*Inputs!$B$5 - B3582, 0)</f>
        <v>0</v>
      </c>
      <c r="G3582" s="3">
        <f t="shared" si="496"/>
        <v>0.06</v>
      </c>
      <c r="H3582" t="str">
        <f t="shared" si="497"/>
        <v>Reg</v>
      </c>
      <c r="I3582" s="3">
        <f t="shared" si="502"/>
        <v>318.25352693172772</v>
      </c>
      <c r="J3582" s="3">
        <f t="shared" si="503"/>
        <v>0</v>
      </c>
      <c r="K3582" s="3">
        <f>MIN(Inputs!$B$2, (Inputs!$B$8 - I3582)/Inputs!$B$9)</f>
        <v>23.181818181818198</v>
      </c>
      <c r="L3582" s="3">
        <f>MAX(MIN(Inputs!$B$2, I3582*Inputs!$B$10, Inputs!$B$8*Inputs!$B$4 - J3582), 0)</f>
        <v>170</v>
      </c>
      <c r="M3582" s="3">
        <f t="shared" si="498"/>
        <v>0</v>
      </c>
      <c r="N3582" s="3">
        <f t="shared" si="499"/>
        <v>0</v>
      </c>
      <c r="O3582" s="3">
        <f>IF(H3582="Reg", MIN(Inputs!$B$2, I3582*Inputs!$B$10, (Inputs!$B$8-I3582)/Inputs!$B$9), 0)</f>
        <v>23.181818181818198</v>
      </c>
      <c r="P3582" s="3">
        <f t="shared" si="500"/>
        <v>0</v>
      </c>
      <c r="Q3582" s="3">
        <f t="shared" si="501"/>
        <v>1.3909090909090918</v>
      </c>
      <c r="R3582" s="3">
        <f>I3582 + M3582*Inputs!$B$9 - N3582/Inputs!$B$10</f>
        <v>318.25352693172772</v>
      </c>
    </row>
    <row r="3583" spans="1:18" x14ac:dyDescent="0.3">
      <c r="A3583" s="4">
        <v>46172.208333333343</v>
      </c>
      <c r="B3583" s="3">
        <v>24.887499999999999</v>
      </c>
      <c r="C3583" s="3">
        <v>0.1</v>
      </c>
      <c r="D3583" s="3">
        <f t="shared" si="495"/>
        <v>24.834687499999998</v>
      </c>
      <c r="E3583" s="3">
        <f>MAX(B3583 - D3583/Inputs!$B$5, 0)</f>
        <v>0</v>
      </c>
      <c r="F3583" s="3">
        <f>MAX(D3583*Inputs!$B$5 - B3583, 0)</f>
        <v>0</v>
      </c>
      <c r="G3583" s="3">
        <f t="shared" si="496"/>
        <v>0.1</v>
      </c>
      <c r="H3583" t="str">
        <f t="shared" si="497"/>
        <v>Reg</v>
      </c>
      <c r="I3583" s="3">
        <f t="shared" si="502"/>
        <v>318.25352693172772</v>
      </c>
      <c r="J3583" s="3">
        <f t="shared" si="503"/>
        <v>0</v>
      </c>
      <c r="K3583" s="3">
        <f>MIN(Inputs!$B$2, (Inputs!$B$8 - I3583)/Inputs!$B$9)</f>
        <v>23.181818181818198</v>
      </c>
      <c r="L3583" s="3">
        <f>MAX(MIN(Inputs!$B$2, I3583*Inputs!$B$10, Inputs!$B$8*Inputs!$B$4 - J3583), 0)</f>
        <v>170</v>
      </c>
      <c r="M3583" s="3">
        <f t="shared" si="498"/>
        <v>0</v>
      </c>
      <c r="N3583" s="3">
        <f t="shared" si="499"/>
        <v>0</v>
      </c>
      <c r="O3583" s="3">
        <f>IF(H3583="Reg", MIN(Inputs!$B$2, I3583*Inputs!$B$10, (Inputs!$B$8-I3583)/Inputs!$B$9), 0)</f>
        <v>23.181818181818198</v>
      </c>
      <c r="P3583" s="3">
        <f t="shared" si="500"/>
        <v>0</v>
      </c>
      <c r="Q3583" s="3">
        <f t="shared" si="501"/>
        <v>2.3181818181818197</v>
      </c>
      <c r="R3583" s="3">
        <f>I3583 + M3583*Inputs!$B$9 - N3583/Inputs!$B$10</f>
        <v>318.25352693172772</v>
      </c>
    </row>
    <row r="3584" spans="1:18" x14ac:dyDescent="0.3">
      <c r="A3584" s="4">
        <v>46172.25</v>
      </c>
      <c r="B3584" s="3">
        <v>25.577500000000001</v>
      </c>
      <c r="C3584" s="3">
        <v>1.5</v>
      </c>
      <c r="D3584" s="3">
        <f t="shared" si="495"/>
        <v>24.834687499999998</v>
      </c>
      <c r="E3584" s="3">
        <f>MAX(B3584 - D3584/Inputs!$B$5, 0)</f>
        <v>0</v>
      </c>
      <c r="F3584" s="3">
        <f>MAX(D3584*Inputs!$B$5 - B3584, 0)</f>
        <v>0</v>
      </c>
      <c r="G3584" s="3">
        <f t="shared" si="496"/>
        <v>1.5</v>
      </c>
      <c r="H3584" t="str">
        <f t="shared" si="497"/>
        <v>Reg</v>
      </c>
      <c r="I3584" s="3">
        <f t="shared" si="502"/>
        <v>318.25352693172772</v>
      </c>
      <c r="J3584" s="3">
        <f t="shared" si="503"/>
        <v>0</v>
      </c>
      <c r="K3584" s="3">
        <f>MIN(Inputs!$B$2, (Inputs!$B$8 - I3584)/Inputs!$B$9)</f>
        <v>23.181818181818198</v>
      </c>
      <c r="L3584" s="3">
        <f>MAX(MIN(Inputs!$B$2, I3584*Inputs!$B$10, Inputs!$B$8*Inputs!$B$4 - J3584), 0)</f>
        <v>170</v>
      </c>
      <c r="M3584" s="3">
        <f t="shared" si="498"/>
        <v>0</v>
      </c>
      <c r="N3584" s="3">
        <f t="shared" si="499"/>
        <v>0</v>
      </c>
      <c r="O3584" s="3">
        <f>IF(H3584="Reg", MIN(Inputs!$B$2, I3584*Inputs!$B$10, (Inputs!$B$8-I3584)/Inputs!$B$9), 0)</f>
        <v>23.181818181818198</v>
      </c>
      <c r="P3584" s="3">
        <f t="shared" si="500"/>
        <v>0</v>
      </c>
      <c r="Q3584" s="3">
        <f t="shared" si="501"/>
        <v>34.772727272727295</v>
      </c>
      <c r="R3584" s="3">
        <f>I3584 + M3584*Inputs!$B$9 - N3584/Inputs!$B$10</f>
        <v>318.25352693172772</v>
      </c>
    </row>
    <row r="3585" spans="1:18" x14ac:dyDescent="0.3">
      <c r="A3585" s="4">
        <v>46172.291666666657</v>
      </c>
      <c r="B3585" s="3">
        <v>27.347499999999997</v>
      </c>
      <c r="C3585" s="3">
        <v>1.5</v>
      </c>
      <c r="D3585" s="3">
        <f t="shared" si="495"/>
        <v>24.834687499999998</v>
      </c>
      <c r="E3585" s="3">
        <f>MAX(B3585 - D3585/Inputs!$B$5, 0)</f>
        <v>0</v>
      </c>
      <c r="F3585" s="3">
        <f>MAX(D3585*Inputs!$B$5 - B3585, 0)</f>
        <v>0</v>
      </c>
      <c r="G3585" s="3">
        <f t="shared" si="496"/>
        <v>1.5</v>
      </c>
      <c r="H3585" t="str">
        <f t="shared" si="497"/>
        <v>Reg</v>
      </c>
      <c r="I3585" s="3">
        <f t="shared" si="502"/>
        <v>318.25352693172772</v>
      </c>
      <c r="J3585" s="3">
        <f t="shared" si="503"/>
        <v>0</v>
      </c>
      <c r="K3585" s="3">
        <f>MIN(Inputs!$B$2, (Inputs!$B$8 - I3585)/Inputs!$B$9)</f>
        <v>23.181818181818198</v>
      </c>
      <c r="L3585" s="3">
        <f>MAX(MIN(Inputs!$B$2, I3585*Inputs!$B$10, Inputs!$B$8*Inputs!$B$4 - J3585), 0)</f>
        <v>170</v>
      </c>
      <c r="M3585" s="3">
        <f t="shared" si="498"/>
        <v>0</v>
      </c>
      <c r="N3585" s="3">
        <f t="shared" si="499"/>
        <v>0</v>
      </c>
      <c r="O3585" s="3">
        <f>IF(H3585="Reg", MIN(Inputs!$B$2, I3585*Inputs!$B$10, (Inputs!$B$8-I3585)/Inputs!$B$9), 0)</f>
        <v>23.181818181818198</v>
      </c>
      <c r="P3585" s="3">
        <f t="shared" si="500"/>
        <v>0</v>
      </c>
      <c r="Q3585" s="3">
        <f t="shared" si="501"/>
        <v>34.772727272727295</v>
      </c>
      <c r="R3585" s="3">
        <f>I3585 + M3585*Inputs!$B$9 - N3585/Inputs!$B$10</f>
        <v>318.25352693172772</v>
      </c>
    </row>
    <row r="3586" spans="1:18" x14ac:dyDescent="0.3">
      <c r="A3586" s="4">
        <v>46172.333333333343</v>
      </c>
      <c r="B3586" s="3">
        <v>25.52</v>
      </c>
      <c r="C3586" s="3">
        <v>1</v>
      </c>
      <c r="D3586" s="3">
        <f t="shared" ref="D3586:D3649" si="504">AVERAGEIFS(B:B, A:A, "&gt;="&amp;INT(A3586), A:A, "&lt;"&amp;INT(A3586)+1)</f>
        <v>24.834687499999998</v>
      </c>
      <c r="E3586" s="3">
        <f>MAX(B3586 - D3586/Inputs!$B$5, 0)</f>
        <v>0</v>
      </c>
      <c r="F3586" s="3">
        <f>MAX(D3586*Inputs!$B$5 - B3586, 0)</f>
        <v>0</v>
      </c>
      <c r="G3586" s="3">
        <f t="shared" ref="G3586:G3649" si="505">C3586</f>
        <v>1</v>
      </c>
      <c r="H3586" t="str">
        <f t="shared" ref="H3586:H3649" si="506">IF(MAX(E3586, F3586, G3586)&lt;=0, "Idle", IF(AND(G3586&gt;=E3586, G3586&gt;=F3586), "Reg", IF(E3586&gt;=F3586, "Discharge", "Charge")))</f>
        <v>Reg</v>
      </c>
      <c r="I3586" s="3">
        <f t="shared" si="502"/>
        <v>318.25352693172772</v>
      </c>
      <c r="J3586" s="3">
        <f t="shared" si="503"/>
        <v>0</v>
      </c>
      <c r="K3586" s="3">
        <f>MIN(Inputs!$B$2, (Inputs!$B$8 - I3586)/Inputs!$B$9)</f>
        <v>23.181818181818198</v>
      </c>
      <c r="L3586" s="3">
        <f>MAX(MIN(Inputs!$B$2, I3586*Inputs!$B$10, Inputs!$B$8*Inputs!$B$4 - J3586), 0)</f>
        <v>170</v>
      </c>
      <c r="M3586" s="3">
        <f t="shared" ref="M3586:M3649" si="507">IF(H3586="Charge", K3586, 0)</f>
        <v>0</v>
      </c>
      <c r="N3586" s="3">
        <f t="shared" ref="N3586:N3649" si="508">IF(H3586="Discharge", L3586, 0)</f>
        <v>0</v>
      </c>
      <c r="O3586" s="3">
        <f>IF(H3586="Reg", MIN(Inputs!$B$2, I3586*Inputs!$B$10, (Inputs!$B$8-I3586)/Inputs!$B$9), 0)</f>
        <v>23.181818181818198</v>
      </c>
      <c r="P3586" s="3">
        <f t="shared" ref="P3586:P3649" si="509">(N3586 - M3586) * B3586</f>
        <v>0</v>
      </c>
      <c r="Q3586" s="3">
        <f t="shared" ref="Q3586:Q3649" si="510">O3586 * C3586</f>
        <v>23.181818181818198</v>
      </c>
      <c r="R3586" s="3">
        <f>I3586 + M3586*Inputs!$B$9 - N3586/Inputs!$B$10</f>
        <v>318.25352693172772</v>
      </c>
    </row>
    <row r="3587" spans="1:18" x14ac:dyDescent="0.3">
      <c r="A3587" s="4">
        <v>46172.375</v>
      </c>
      <c r="B3587" s="3">
        <v>22.6325</v>
      </c>
      <c r="C3587" s="3">
        <v>1</v>
      </c>
      <c r="D3587" s="3">
        <f t="shared" si="504"/>
        <v>24.834687499999998</v>
      </c>
      <c r="E3587" s="3">
        <f>MAX(B3587 - D3587/Inputs!$B$5, 0)</f>
        <v>0</v>
      </c>
      <c r="F3587" s="3">
        <f>MAX(D3587*Inputs!$B$5 - B3587, 0)</f>
        <v>0</v>
      </c>
      <c r="G3587" s="3">
        <f t="shared" si="505"/>
        <v>1</v>
      </c>
      <c r="H3587" t="str">
        <f t="shared" si="506"/>
        <v>Reg</v>
      </c>
      <c r="I3587" s="3">
        <f t="shared" ref="I3587:I3650" si="511">R3586</f>
        <v>318.25352693172772</v>
      </c>
      <c r="J3587" s="3">
        <f t="shared" ref="J3587:J3650" si="512">IF(INT(A3587)=INT(A3586), J3586 + N3586, 0)</f>
        <v>0</v>
      </c>
      <c r="K3587" s="3">
        <f>MIN(Inputs!$B$2, (Inputs!$B$8 - I3587)/Inputs!$B$9)</f>
        <v>23.181818181818198</v>
      </c>
      <c r="L3587" s="3">
        <f>MAX(MIN(Inputs!$B$2, I3587*Inputs!$B$10, Inputs!$B$8*Inputs!$B$4 - J3587), 0)</f>
        <v>170</v>
      </c>
      <c r="M3587" s="3">
        <f t="shared" si="507"/>
        <v>0</v>
      </c>
      <c r="N3587" s="3">
        <f t="shared" si="508"/>
        <v>0</v>
      </c>
      <c r="O3587" s="3">
        <f>IF(H3587="Reg", MIN(Inputs!$B$2, I3587*Inputs!$B$10, (Inputs!$B$8-I3587)/Inputs!$B$9), 0)</f>
        <v>23.181818181818198</v>
      </c>
      <c r="P3587" s="3">
        <f t="shared" si="509"/>
        <v>0</v>
      </c>
      <c r="Q3587" s="3">
        <f t="shared" si="510"/>
        <v>23.181818181818198</v>
      </c>
      <c r="R3587" s="3">
        <f>I3587 + M3587*Inputs!$B$9 - N3587/Inputs!$B$10</f>
        <v>318.25352693172772</v>
      </c>
    </row>
    <row r="3588" spans="1:18" x14ac:dyDescent="0.3">
      <c r="A3588" s="4">
        <v>46172.416666666657</v>
      </c>
      <c r="B3588" s="3">
        <v>22.93</v>
      </c>
      <c r="C3588" s="3">
        <v>1</v>
      </c>
      <c r="D3588" s="3">
        <f t="shared" si="504"/>
        <v>24.834687499999998</v>
      </c>
      <c r="E3588" s="3">
        <f>MAX(B3588 - D3588/Inputs!$B$5, 0)</f>
        <v>0</v>
      </c>
      <c r="F3588" s="3">
        <f>MAX(D3588*Inputs!$B$5 - B3588, 0)</f>
        <v>0</v>
      </c>
      <c r="G3588" s="3">
        <f t="shared" si="505"/>
        <v>1</v>
      </c>
      <c r="H3588" t="str">
        <f t="shared" si="506"/>
        <v>Reg</v>
      </c>
      <c r="I3588" s="3">
        <f t="shared" si="511"/>
        <v>318.25352693172772</v>
      </c>
      <c r="J3588" s="3">
        <f t="shared" si="512"/>
        <v>0</v>
      </c>
      <c r="K3588" s="3">
        <f>MIN(Inputs!$B$2, (Inputs!$B$8 - I3588)/Inputs!$B$9)</f>
        <v>23.181818181818198</v>
      </c>
      <c r="L3588" s="3">
        <f>MAX(MIN(Inputs!$B$2, I3588*Inputs!$B$10, Inputs!$B$8*Inputs!$B$4 - J3588), 0)</f>
        <v>170</v>
      </c>
      <c r="M3588" s="3">
        <f t="shared" si="507"/>
        <v>0</v>
      </c>
      <c r="N3588" s="3">
        <f t="shared" si="508"/>
        <v>0</v>
      </c>
      <c r="O3588" s="3">
        <f>IF(H3588="Reg", MIN(Inputs!$B$2, I3588*Inputs!$B$10, (Inputs!$B$8-I3588)/Inputs!$B$9), 0)</f>
        <v>23.181818181818198</v>
      </c>
      <c r="P3588" s="3">
        <f t="shared" si="509"/>
        <v>0</v>
      </c>
      <c r="Q3588" s="3">
        <f t="shared" si="510"/>
        <v>23.181818181818198</v>
      </c>
      <c r="R3588" s="3">
        <f>I3588 + M3588*Inputs!$B$9 - N3588/Inputs!$B$10</f>
        <v>318.25352693172772</v>
      </c>
    </row>
    <row r="3589" spans="1:18" x14ac:dyDescent="0.3">
      <c r="A3589" s="4">
        <v>46172.458333333343</v>
      </c>
      <c r="B3589" s="3">
        <v>23.4</v>
      </c>
      <c r="C3589" s="3">
        <v>1</v>
      </c>
      <c r="D3589" s="3">
        <f t="shared" si="504"/>
        <v>24.834687499999998</v>
      </c>
      <c r="E3589" s="3">
        <f>MAX(B3589 - D3589/Inputs!$B$5, 0)</f>
        <v>0</v>
      </c>
      <c r="F3589" s="3">
        <f>MAX(D3589*Inputs!$B$5 - B3589, 0)</f>
        <v>0</v>
      </c>
      <c r="G3589" s="3">
        <f t="shared" si="505"/>
        <v>1</v>
      </c>
      <c r="H3589" t="str">
        <f t="shared" si="506"/>
        <v>Reg</v>
      </c>
      <c r="I3589" s="3">
        <f t="shared" si="511"/>
        <v>318.25352693172772</v>
      </c>
      <c r="J3589" s="3">
        <f t="shared" si="512"/>
        <v>0</v>
      </c>
      <c r="K3589" s="3">
        <f>MIN(Inputs!$B$2, (Inputs!$B$8 - I3589)/Inputs!$B$9)</f>
        <v>23.181818181818198</v>
      </c>
      <c r="L3589" s="3">
        <f>MAX(MIN(Inputs!$B$2, I3589*Inputs!$B$10, Inputs!$B$8*Inputs!$B$4 - J3589), 0)</f>
        <v>170</v>
      </c>
      <c r="M3589" s="3">
        <f t="shared" si="507"/>
        <v>0</v>
      </c>
      <c r="N3589" s="3">
        <f t="shared" si="508"/>
        <v>0</v>
      </c>
      <c r="O3589" s="3">
        <f>IF(H3589="Reg", MIN(Inputs!$B$2, I3589*Inputs!$B$10, (Inputs!$B$8-I3589)/Inputs!$B$9), 0)</f>
        <v>23.181818181818198</v>
      </c>
      <c r="P3589" s="3">
        <f t="shared" si="509"/>
        <v>0</v>
      </c>
      <c r="Q3589" s="3">
        <f t="shared" si="510"/>
        <v>23.181818181818198</v>
      </c>
      <c r="R3589" s="3">
        <f>I3589 + M3589*Inputs!$B$9 - N3589/Inputs!$B$10</f>
        <v>318.25352693172772</v>
      </c>
    </row>
    <row r="3590" spans="1:18" x14ac:dyDescent="0.3">
      <c r="A3590" s="4">
        <v>46172.5</v>
      </c>
      <c r="B3590" s="3">
        <v>21.805</v>
      </c>
      <c r="C3590" s="3">
        <v>1</v>
      </c>
      <c r="D3590" s="3">
        <f t="shared" si="504"/>
        <v>24.834687499999998</v>
      </c>
      <c r="E3590" s="3">
        <f>MAX(B3590 - D3590/Inputs!$B$5, 0)</f>
        <v>0</v>
      </c>
      <c r="F3590" s="3">
        <f>MAX(D3590*Inputs!$B$5 - B3590, 0)</f>
        <v>4.9524999999999153E-2</v>
      </c>
      <c r="G3590" s="3">
        <f t="shared" si="505"/>
        <v>1</v>
      </c>
      <c r="H3590" t="str">
        <f t="shared" si="506"/>
        <v>Reg</v>
      </c>
      <c r="I3590" s="3">
        <f t="shared" si="511"/>
        <v>318.25352693172772</v>
      </c>
      <c r="J3590" s="3">
        <f t="shared" si="512"/>
        <v>0</v>
      </c>
      <c r="K3590" s="3">
        <f>MIN(Inputs!$B$2, (Inputs!$B$8 - I3590)/Inputs!$B$9)</f>
        <v>23.181818181818198</v>
      </c>
      <c r="L3590" s="3">
        <f>MAX(MIN(Inputs!$B$2, I3590*Inputs!$B$10, Inputs!$B$8*Inputs!$B$4 - J3590), 0)</f>
        <v>170</v>
      </c>
      <c r="M3590" s="3">
        <f t="shared" si="507"/>
        <v>0</v>
      </c>
      <c r="N3590" s="3">
        <f t="shared" si="508"/>
        <v>0</v>
      </c>
      <c r="O3590" s="3">
        <f>IF(H3590="Reg", MIN(Inputs!$B$2, I3590*Inputs!$B$10, (Inputs!$B$8-I3590)/Inputs!$B$9), 0)</f>
        <v>23.181818181818198</v>
      </c>
      <c r="P3590" s="3">
        <f t="shared" si="509"/>
        <v>0</v>
      </c>
      <c r="Q3590" s="3">
        <f t="shared" si="510"/>
        <v>23.181818181818198</v>
      </c>
      <c r="R3590" s="3">
        <f>I3590 + M3590*Inputs!$B$9 - N3590/Inputs!$B$10</f>
        <v>318.25352693172772</v>
      </c>
    </row>
    <row r="3591" spans="1:18" x14ac:dyDescent="0.3">
      <c r="A3591" s="4">
        <v>46172.541666666657</v>
      </c>
      <c r="B3591" s="3">
        <v>20.107500000000002</v>
      </c>
      <c r="C3591" s="3">
        <v>2.4700000000000002</v>
      </c>
      <c r="D3591" s="3">
        <f t="shared" si="504"/>
        <v>24.834687499999998</v>
      </c>
      <c r="E3591" s="3">
        <f>MAX(B3591 - D3591/Inputs!$B$5, 0)</f>
        <v>0</v>
      </c>
      <c r="F3591" s="3">
        <f>MAX(D3591*Inputs!$B$5 - B3591, 0)</f>
        <v>1.7470249999999972</v>
      </c>
      <c r="G3591" s="3">
        <f t="shared" si="505"/>
        <v>2.4700000000000002</v>
      </c>
      <c r="H3591" t="str">
        <f t="shared" si="506"/>
        <v>Reg</v>
      </c>
      <c r="I3591" s="3">
        <f t="shared" si="511"/>
        <v>318.25352693172772</v>
      </c>
      <c r="J3591" s="3">
        <f t="shared" si="512"/>
        <v>0</v>
      </c>
      <c r="K3591" s="3">
        <f>MIN(Inputs!$B$2, (Inputs!$B$8 - I3591)/Inputs!$B$9)</f>
        <v>23.181818181818198</v>
      </c>
      <c r="L3591" s="3">
        <f>MAX(MIN(Inputs!$B$2, I3591*Inputs!$B$10, Inputs!$B$8*Inputs!$B$4 - J3591), 0)</f>
        <v>170</v>
      </c>
      <c r="M3591" s="3">
        <f t="shared" si="507"/>
        <v>0</v>
      </c>
      <c r="N3591" s="3">
        <f t="shared" si="508"/>
        <v>0</v>
      </c>
      <c r="O3591" s="3">
        <f>IF(H3591="Reg", MIN(Inputs!$B$2, I3591*Inputs!$B$10, (Inputs!$B$8-I3591)/Inputs!$B$9), 0)</f>
        <v>23.181818181818198</v>
      </c>
      <c r="P3591" s="3">
        <f t="shared" si="509"/>
        <v>0</v>
      </c>
      <c r="Q3591" s="3">
        <f t="shared" si="510"/>
        <v>57.259090909090951</v>
      </c>
      <c r="R3591" s="3">
        <f>I3591 + M3591*Inputs!$B$9 - N3591/Inputs!$B$10</f>
        <v>318.25352693172772</v>
      </c>
    </row>
    <row r="3592" spans="1:18" x14ac:dyDescent="0.3">
      <c r="A3592" s="4">
        <v>46172.583333333343</v>
      </c>
      <c r="B3592" s="3">
        <v>19.0075</v>
      </c>
      <c r="C3592" s="3">
        <v>4.24</v>
      </c>
      <c r="D3592" s="3">
        <f t="shared" si="504"/>
        <v>24.834687499999998</v>
      </c>
      <c r="E3592" s="3">
        <f>MAX(B3592 - D3592/Inputs!$B$5, 0)</f>
        <v>0</v>
      </c>
      <c r="F3592" s="3">
        <f>MAX(D3592*Inputs!$B$5 - B3592, 0)</f>
        <v>2.8470249999999986</v>
      </c>
      <c r="G3592" s="3">
        <f t="shared" si="505"/>
        <v>4.24</v>
      </c>
      <c r="H3592" t="str">
        <f t="shared" si="506"/>
        <v>Reg</v>
      </c>
      <c r="I3592" s="3">
        <f t="shared" si="511"/>
        <v>318.25352693172772</v>
      </c>
      <c r="J3592" s="3">
        <f t="shared" si="512"/>
        <v>0</v>
      </c>
      <c r="K3592" s="3">
        <f>MIN(Inputs!$B$2, (Inputs!$B$8 - I3592)/Inputs!$B$9)</f>
        <v>23.181818181818198</v>
      </c>
      <c r="L3592" s="3">
        <f>MAX(MIN(Inputs!$B$2, I3592*Inputs!$B$10, Inputs!$B$8*Inputs!$B$4 - J3592), 0)</f>
        <v>170</v>
      </c>
      <c r="M3592" s="3">
        <f t="shared" si="507"/>
        <v>0</v>
      </c>
      <c r="N3592" s="3">
        <f t="shared" si="508"/>
        <v>0</v>
      </c>
      <c r="O3592" s="3">
        <f>IF(H3592="Reg", MIN(Inputs!$B$2, I3592*Inputs!$B$10, (Inputs!$B$8-I3592)/Inputs!$B$9), 0)</f>
        <v>23.181818181818198</v>
      </c>
      <c r="P3592" s="3">
        <f t="shared" si="509"/>
        <v>0</v>
      </c>
      <c r="Q3592" s="3">
        <f t="shared" si="510"/>
        <v>98.290909090909167</v>
      </c>
      <c r="R3592" s="3">
        <f>I3592 + M3592*Inputs!$B$9 - N3592/Inputs!$B$10</f>
        <v>318.25352693172772</v>
      </c>
    </row>
    <row r="3593" spans="1:18" x14ac:dyDescent="0.3">
      <c r="A3593" s="4">
        <v>46172.625</v>
      </c>
      <c r="B3593" s="3">
        <v>20.722499999999997</v>
      </c>
      <c r="C3593" s="3">
        <v>9.77</v>
      </c>
      <c r="D3593" s="3">
        <f t="shared" si="504"/>
        <v>24.834687499999998</v>
      </c>
      <c r="E3593" s="3">
        <f>MAX(B3593 - D3593/Inputs!$B$5, 0)</f>
        <v>0</v>
      </c>
      <c r="F3593" s="3">
        <f>MAX(D3593*Inputs!$B$5 - B3593, 0)</f>
        <v>1.1320250000000023</v>
      </c>
      <c r="G3593" s="3">
        <f t="shared" si="505"/>
        <v>9.77</v>
      </c>
      <c r="H3593" t="str">
        <f t="shared" si="506"/>
        <v>Reg</v>
      </c>
      <c r="I3593" s="3">
        <f t="shared" si="511"/>
        <v>318.25352693172772</v>
      </c>
      <c r="J3593" s="3">
        <f t="shared" si="512"/>
        <v>0</v>
      </c>
      <c r="K3593" s="3">
        <f>MIN(Inputs!$B$2, (Inputs!$B$8 - I3593)/Inputs!$B$9)</f>
        <v>23.181818181818198</v>
      </c>
      <c r="L3593" s="3">
        <f>MAX(MIN(Inputs!$B$2, I3593*Inputs!$B$10, Inputs!$B$8*Inputs!$B$4 - J3593), 0)</f>
        <v>170</v>
      </c>
      <c r="M3593" s="3">
        <f t="shared" si="507"/>
        <v>0</v>
      </c>
      <c r="N3593" s="3">
        <f t="shared" si="508"/>
        <v>0</v>
      </c>
      <c r="O3593" s="3">
        <f>IF(H3593="Reg", MIN(Inputs!$B$2, I3593*Inputs!$B$10, (Inputs!$B$8-I3593)/Inputs!$B$9), 0)</f>
        <v>23.181818181818198</v>
      </c>
      <c r="P3593" s="3">
        <f t="shared" si="509"/>
        <v>0</v>
      </c>
      <c r="Q3593" s="3">
        <f t="shared" si="510"/>
        <v>226.48636363636379</v>
      </c>
      <c r="R3593" s="3">
        <f>I3593 + M3593*Inputs!$B$9 - N3593/Inputs!$B$10</f>
        <v>318.25352693172772</v>
      </c>
    </row>
    <row r="3594" spans="1:18" x14ac:dyDescent="0.3">
      <c r="A3594" s="4">
        <v>46172.666666666657</v>
      </c>
      <c r="B3594" s="3">
        <v>22.707500000000003</v>
      </c>
      <c r="C3594" s="3">
        <v>15</v>
      </c>
      <c r="D3594" s="3">
        <f t="shared" si="504"/>
        <v>24.834687499999998</v>
      </c>
      <c r="E3594" s="3">
        <f>MAX(B3594 - D3594/Inputs!$B$5, 0)</f>
        <v>0</v>
      </c>
      <c r="F3594" s="3">
        <f>MAX(D3594*Inputs!$B$5 - B3594, 0)</f>
        <v>0</v>
      </c>
      <c r="G3594" s="3">
        <f t="shared" si="505"/>
        <v>15</v>
      </c>
      <c r="H3594" t="str">
        <f t="shared" si="506"/>
        <v>Reg</v>
      </c>
      <c r="I3594" s="3">
        <f t="shared" si="511"/>
        <v>318.25352693172772</v>
      </c>
      <c r="J3594" s="3">
        <f t="shared" si="512"/>
        <v>0</v>
      </c>
      <c r="K3594" s="3">
        <f>MIN(Inputs!$B$2, (Inputs!$B$8 - I3594)/Inputs!$B$9)</f>
        <v>23.181818181818198</v>
      </c>
      <c r="L3594" s="3">
        <f>MAX(MIN(Inputs!$B$2, I3594*Inputs!$B$10, Inputs!$B$8*Inputs!$B$4 - J3594), 0)</f>
        <v>170</v>
      </c>
      <c r="M3594" s="3">
        <f t="shared" si="507"/>
        <v>0</v>
      </c>
      <c r="N3594" s="3">
        <f t="shared" si="508"/>
        <v>0</v>
      </c>
      <c r="O3594" s="3">
        <f>IF(H3594="Reg", MIN(Inputs!$B$2, I3594*Inputs!$B$10, (Inputs!$B$8-I3594)/Inputs!$B$9), 0)</f>
        <v>23.181818181818198</v>
      </c>
      <c r="P3594" s="3">
        <f t="shared" si="509"/>
        <v>0</v>
      </c>
      <c r="Q3594" s="3">
        <f t="shared" si="510"/>
        <v>347.72727272727298</v>
      </c>
      <c r="R3594" s="3">
        <f>I3594 + M3594*Inputs!$B$9 - N3594/Inputs!$B$10</f>
        <v>318.25352693172772</v>
      </c>
    </row>
    <row r="3595" spans="1:18" x14ac:dyDescent="0.3">
      <c r="A3595" s="4">
        <v>46172.708333333343</v>
      </c>
      <c r="B3595" s="3">
        <v>23.234999999999999</v>
      </c>
      <c r="C3595" s="3">
        <v>2.99</v>
      </c>
      <c r="D3595" s="3">
        <f t="shared" si="504"/>
        <v>24.834687499999998</v>
      </c>
      <c r="E3595" s="3">
        <f>MAX(B3595 - D3595/Inputs!$B$5, 0)</f>
        <v>0</v>
      </c>
      <c r="F3595" s="3">
        <f>MAX(D3595*Inputs!$B$5 - B3595, 0)</f>
        <v>0</v>
      </c>
      <c r="G3595" s="3">
        <f t="shared" si="505"/>
        <v>2.99</v>
      </c>
      <c r="H3595" t="str">
        <f t="shared" si="506"/>
        <v>Reg</v>
      </c>
      <c r="I3595" s="3">
        <f t="shared" si="511"/>
        <v>318.25352693172772</v>
      </c>
      <c r="J3595" s="3">
        <f t="shared" si="512"/>
        <v>0</v>
      </c>
      <c r="K3595" s="3">
        <f>MIN(Inputs!$B$2, (Inputs!$B$8 - I3595)/Inputs!$B$9)</f>
        <v>23.181818181818198</v>
      </c>
      <c r="L3595" s="3">
        <f>MAX(MIN(Inputs!$B$2, I3595*Inputs!$B$10, Inputs!$B$8*Inputs!$B$4 - J3595), 0)</f>
        <v>170</v>
      </c>
      <c r="M3595" s="3">
        <f t="shared" si="507"/>
        <v>0</v>
      </c>
      <c r="N3595" s="3">
        <f t="shared" si="508"/>
        <v>0</v>
      </c>
      <c r="O3595" s="3">
        <f>IF(H3595="Reg", MIN(Inputs!$B$2, I3595*Inputs!$B$10, (Inputs!$B$8-I3595)/Inputs!$B$9), 0)</f>
        <v>23.181818181818198</v>
      </c>
      <c r="P3595" s="3">
        <f t="shared" si="509"/>
        <v>0</v>
      </c>
      <c r="Q3595" s="3">
        <f t="shared" si="510"/>
        <v>69.313636363636419</v>
      </c>
      <c r="R3595" s="3">
        <f>I3595 + M3595*Inputs!$B$9 - N3595/Inputs!$B$10</f>
        <v>318.25352693172772</v>
      </c>
    </row>
    <row r="3596" spans="1:18" x14ac:dyDescent="0.3">
      <c r="A3596" s="4">
        <v>46172.75</v>
      </c>
      <c r="B3596" s="3">
        <v>26.927500000000002</v>
      </c>
      <c r="C3596" s="3">
        <v>31.73</v>
      </c>
      <c r="D3596" s="3">
        <f t="shared" si="504"/>
        <v>24.834687499999998</v>
      </c>
      <c r="E3596" s="3">
        <f>MAX(B3596 - D3596/Inputs!$B$5, 0)</f>
        <v>0</v>
      </c>
      <c r="F3596" s="3">
        <f>MAX(D3596*Inputs!$B$5 - B3596, 0)</f>
        <v>0</v>
      </c>
      <c r="G3596" s="3">
        <f t="shared" si="505"/>
        <v>31.73</v>
      </c>
      <c r="H3596" t="str">
        <f t="shared" si="506"/>
        <v>Reg</v>
      </c>
      <c r="I3596" s="3">
        <f t="shared" si="511"/>
        <v>318.25352693172772</v>
      </c>
      <c r="J3596" s="3">
        <f t="shared" si="512"/>
        <v>0</v>
      </c>
      <c r="K3596" s="3">
        <f>MIN(Inputs!$B$2, (Inputs!$B$8 - I3596)/Inputs!$B$9)</f>
        <v>23.181818181818198</v>
      </c>
      <c r="L3596" s="3">
        <f>MAX(MIN(Inputs!$B$2, I3596*Inputs!$B$10, Inputs!$B$8*Inputs!$B$4 - J3596), 0)</f>
        <v>170</v>
      </c>
      <c r="M3596" s="3">
        <f t="shared" si="507"/>
        <v>0</v>
      </c>
      <c r="N3596" s="3">
        <f t="shared" si="508"/>
        <v>0</v>
      </c>
      <c r="O3596" s="3">
        <f>IF(H3596="Reg", MIN(Inputs!$B$2, I3596*Inputs!$B$10, (Inputs!$B$8-I3596)/Inputs!$B$9), 0)</f>
        <v>23.181818181818198</v>
      </c>
      <c r="P3596" s="3">
        <f t="shared" si="509"/>
        <v>0</v>
      </c>
      <c r="Q3596" s="3">
        <f t="shared" si="510"/>
        <v>735.55909090909142</v>
      </c>
      <c r="R3596" s="3">
        <f>I3596 + M3596*Inputs!$B$9 - N3596/Inputs!$B$10</f>
        <v>318.25352693172772</v>
      </c>
    </row>
    <row r="3597" spans="1:18" x14ac:dyDescent="0.3">
      <c r="A3597" s="4">
        <v>46172.791666666657</v>
      </c>
      <c r="B3597" s="3">
        <v>35.635000000000005</v>
      </c>
      <c r="C3597" s="3">
        <v>45.18</v>
      </c>
      <c r="D3597" s="3">
        <f t="shared" si="504"/>
        <v>24.834687499999998</v>
      </c>
      <c r="E3597" s="3">
        <f>MAX(B3597 - D3597/Inputs!$B$5, 0)</f>
        <v>7.4137642045454619</v>
      </c>
      <c r="F3597" s="3">
        <f>MAX(D3597*Inputs!$B$5 - B3597, 0)</f>
        <v>0</v>
      </c>
      <c r="G3597" s="3">
        <f t="shared" si="505"/>
        <v>45.18</v>
      </c>
      <c r="H3597" t="str">
        <f t="shared" si="506"/>
        <v>Reg</v>
      </c>
      <c r="I3597" s="3">
        <f t="shared" si="511"/>
        <v>318.25352693172772</v>
      </c>
      <c r="J3597" s="3">
        <f t="shared" si="512"/>
        <v>0</v>
      </c>
      <c r="K3597" s="3">
        <f>MIN(Inputs!$B$2, (Inputs!$B$8 - I3597)/Inputs!$B$9)</f>
        <v>23.181818181818198</v>
      </c>
      <c r="L3597" s="3">
        <f>MAX(MIN(Inputs!$B$2, I3597*Inputs!$B$10, Inputs!$B$8*Inputs!$B$4 - J3597), 0)</f>
        <v>170</v>
      </c>
      <c r="M3597" s="3">
        <f t="shared" si="507"/>
        <v>0</v>
      </c>
      <c r="N3597" s="3">
        <f t="shared" si="508"/>
        <v>0</v>
      </c>
      <c r="O3597" s="3">
        <f>IF(H3597="Reg", MIN(Inputs!$B$2, I3597*Inputs!$B$10, (Inputs!$B$8-I3597)/Inputs!$B$9), 0)</f>
        <v>23.181818181818198</v>
      </c>
      <c r="P3597" s="3">
        <f t="shared" si="509"/>
        <v>0</v>
      </c>
      <c r="Q3597" s="3">
        <f t="shared" si="510"/>
        <v>1047.3545454545463</v>
      </c>
      <c r="R3597" s="3">
        <f>I3597 + M3597*Inputs!$B$9 - N3597/Inputs!$B$10</f>
        <v>318.25352693172772</v>
      </c>
    </row>
    <row r="3598" spans="1:18" x14ac:dyDescent="0.3">
      <c r="A3598" s="4">
        <v>46172.833333333343</v>
      </c>
      <c r="B3598" s="3">
        <v>35.685000000000002</v>
      </c>
      <c r="C3598" s="3">
        <v>47.05</v>
      </c>
      <c r="D3598" s="3">
        <f t="shared" si="504"/>
        <v>24.834687499999998</v>
      </c>
      <c r="E3598" s="3">
        <f>MAX(B3598 - D3598/Inputs!$B$5, 0)</f>
        <v>7.4637642045454591</v>
      </c>
      <c r="F3598" s="3">
        <f>MAX(D3598*Inputs!$B$5 - B3598, 0)</f>
        <v>0</v>
      </c>
      <c r="G3598" s="3">
        <f t="shared" si="505"/>
        <v>47.05</v>
      </c>
      <c r="H3598" t="str">
        <f t="shared" si="506"/>
        <v>Reg</v>
      </c>
      <c r="I3598" s="3">
        <f t="shared" si="511"/>
        <v>318.25352693172772</v>
      </c>
      <c r="J3598" s="3">
        <f t="shared" si="512"/>
        <v>0</v>
      </c>
      <c r="K3598" s="3">
        <f>MIN(Inputs!$B$2, (Inputs!$B$8 - I3598)/Inputs!$B$9)</f>
        <v>23.181818181818198</v>
      </c>
      <c r="L3598" s="3">
        <f>MAX(MIN(Inputs!$B$2, I3598*Inputs!$B$10, Inputs!$B$8*Inputs!$B$4 - J3598), 0)</f>
        <v>170</v>
      </c>
      <c r="M3598" s="3">
        <f t="shared" si="507"/>
        <v>0</v>
      </c>
      <c r="N3598" s="3">
        <f t="shared" si="508"/>
        <v>0</v>
      </c>
      <c r="O3598" s="3">
        <f>IF(H3598="Reg", MIN(Inputs!$B$2, I3598*Inputs!$B$10, (Inputs!$B$8-I3598)/Inputs!$B$9), 0)</f>
        <v>23.181818181818198</v>
      </c>
      <c r="P3598" s="3">
        <f t="shared" si="509"/>
        <v>0</v>
      </c>
      <c r="Q3598" s="3">
        <f t="shared" si="510"/>
        <v>1090.7045454545462</v>
      </c>
      <c r="R3598" s="3">
        <f>I3598 + M3598*Inputs!$B$9 - N3598/Inputs!$B$10</f>
        <v>318.25352693172772</v>
      </c>
    </row>
    <row r="3599" spans="1:18" x14ac:dyDescent="0.3">
      <c r="A3599" s="4">
        <v>46172.875</v>
      </c>
      <c r="B3599" s="3">
        <v>31.467500000000001</v>
      </c>
      <c r="C3599" s="3">
        <v>15</v>
      </c>
      <c r="D3599" s="3">
        <f t="shared" si="504"/>
        <v>24.834687499999998</v>
      </c>
      <c r="E3599" s="3">
        <f>MAX(B3599 - D3599/Inputs!$B$5, 0)</f>
        <v>3.2462642045454579</v>
      </c>
      <c r="F3599" s="3">
        <f>MAX(D3599*Inputs!$B$5 - B3599, 0)</f>
        <v>0</v>
      </c>
      <c r="G3599" s="3">
        <f t="shared" si="505"/>
        <v>15</v>
      </c>
      <c r="H3599" t="str">
        <f t="shared" si="506"/>
        <v>Reg</v>
      </c>
      <c r="I3599" s="3">
        <f t="shared" si="511"/>
        <v>318.25352693172772</v>
      </c>
      <c r="J3599" s="3">
        <f t="shared" si="512"/>
        <v>0</v>
      </c>
      <c r="K3599" s="3">
        <f>MIN(Inputs!$B$2, (Inputs!$B$8 - I3599)/Inputs!$B$9)</f>
        <v>23.181818181818198</v>
      </c>
      <c r="L3599" s="3">
        <f>MAX(MIN(Inputs!$B$2, I3599*Inputs!$B$10, Inputs!$B$8*Inputs!$B$4 - J3599), 0)</f>
        <v>170</v>
      </c>
      <c r="M3599" s="3">
        <f t="shared" si="507"/>
        <v>0</v>
      </c>
      <c r="N3599" s="3">
        <f t="shared" si="508"/>
        <v>0</v>
      </c>
      <c r="O3599" s="3">
        <f>IF(H3599="Reg", MIN(Inputs!$B$2, I3599*Inputs!$B$10, (Inputs!$B$8-I3599)/Inputs!$B$9), 0)</f>
        <v>23.181818181818198</v>
      </c>
      <c r="P3599" s="3">
        <f t="shared" si="509"/>
        <v>0</v>
      </c>
      <c r="Q3599" s="3">
        <f t="shared" si="510"/>
        <v>347.72727272727298</v>
      </c>
      <c r="R3599" s="3">
        <f>I3599 + M3599*Inputs!$B$9 - N3599/Inputs!$B$10</f>
        <v>318.25352693172772</v>
      </c>
    </row>
    <row r="3600" spans="1:18" x14ac:dyDescent="0.3">
      <c r="A3600" s="4">
        <v>46172.916666666657</v>
      </c>
      <c r="B3600" s="3">
        <v>25.962499999999999</v>
      </c>
      <c r="C3600" s="3">
        <v>16.600000000000001</v>
      </c>
      <c r="D3600" s="3">
        <f t="shared" si="504"/>
        <v>24.834687499999998</v>
      </c>
      <c r="E3600" s="3">
        <f>MAX(B3600 - D3600/Inputs!$B$5, 0)</f>
        <v>0</v>
      </c>
      <c r="F3600" s="3">
        <f>MAX(D3600*Inputs!$B$5 - B3600, 0)</f>
        <v>0</v>
      </c>
      <c r="G3600" s="3">
        <f t="shared" si="505"/>
        <v>16.600000000000001</v>
      </c>
      <c r="H3600" t="str">
        <f t="shared" si="506"/>
        <v>Reg</v>
      </c>
      <c r="I3600" s="3">
        <f t="shared" si="511"/>
        <v>318.25352693172772</v>
      </c>
      <c r="J3600" s="3">
        <f t="shared" si="512"/>
        <v>0</v>
      </c>
      <c r="K3600" s="3">
        <f>MIN(Inputs!$B$2, (Inputs!$B$8 - I3600)/Inputs!$B$9)</f>
        <v>23.181818181818198</v>
      </c>
      <c r="L3600" s="3">
        <f>MAX(MIN(Inputs!$B$2, I3600*Inputs!$B$10, Inputs!$B$8*Inputs!$B$4 - J3600), 0)</f>
        <v>170</v>
      </c>
      <c r="M3600" s="3">
        <f t="shared" si="507"/>
        <v>0</v>
      </c>
      <c r="N3600" s="3">
        <f t="shared" si="508"/>
        <v>0</v>
      </c>
      <c r="O3600" s="3">
        <f>IF(H3600="Reg", MIN(Inputs!$B$2, I3600*Inputs!$B$10, (Inputs!$B$8-I3600)/Inputs!$B$9), 0)</f>
        <v>23.181818181818198</v>
      </c>
      <c r="P3600" s="3">
        <f t="shared" si="509"/>
        <v>0</v>
      </c>
      <c r="Q3600" s="3">
        <f t="shared" si="510"/>
        <v>384.8181818181821</v>
      </c>
      <c r="R3600" s="3">
        <f>I3600 + M3600*Inputs!$B$9 - N3600/Inputs!$B$10</f>
        <v>318.25352693172772</v>
      </c>
    </row>
    <row r="3601" spans="1:18" x14ac:dyDescent="0.3">
      <c r="A3601" s="4">
        <v>46172.958333333343</v>
      </c>
      <c r="B3601" s="3">
        <v>22.667499999999997</v>
      </c>
      <c r="C3601" s="3">
        <v>1.02</v>
      </c>
      <c r="D3601" s="3">
        <f t="shared" si="504"/>
        <v>24.834687499999998</v>
      </c>
      <c r="E3601" s="3">
        <f>MAX(B3601 - D3601/Inputs!$B$5, 0)</f>
        <v>0</v>
      </c>
      <c r="F3601" s="3">
        <f>MAX(D3601*Inputs!$B$5 - B3601, 0)</f>
        <v>0</v>
      </c>
      <c r="G3601" s="3">
        <f t="shared" si="505"/>
        <v>1.02</v>
      </c>
      <c r="H3601" t="str">
        <f t="shared" si="506"/>
        <v>Reg</v>
      </c>
      <c r="I3601" s="3">
        <f t="shared" si="511"/>
        <v>318.25352693172772</v>
      </c>
      <c r="J3601" s="3">
        <f t="shared" si="512"/>
        <v>0</v>
      </c>
      <c r="K3601" s="3">
        <f>MIN(Inputs!$B$2, (Inputs!$B$8 - I3601)/Inputs!$B$9)</f>
        <v>23.181818181818198</v>
      </c>
      <c r="L3601" s="3">
        <f>MAX(MIN(Inputs!$B$2, I3601*Inputs!$B$10, Inputs!$B$8*Inputs!$B$4 - J3601), 0)</f>
        <v>170</v>
      </c>
      <c r="M3601" s="3">
        <f t="shared" si="507"/>
        <v>0</v>
      </c>
      <c r="N3601" s="3">
        <f t="shared" si="508"/>
        <v>0</v>
      </c>
      <c r="O3601" s="3">
        <f>IF(H3601="Reg", MIN(Inputs!$B$2, I3601*Inputs!$B$10, (Inputs!$B$8-I3601)/Inputs!$B$9), 0)</f>
        <v>23.181818181818198</v>
      </c>
      <c r="P3601" s="3">
        <f t="shared" si="509"/>
        <v>0</v>
      </c>
      <c r="Q3601" s="3">
        <f t="shared" si="510"/>
        <v>23.645454545454562</v>
      </c>
      <c r="R3601" s="3">
        <f>I3601 + M3601*Inputs!$B$9 - N3601/Inputs!$B$10</f>
        <v>318.25352693172772</v>
      </c>
    </row>
    <row r="3602" spans="1:18" x14ac:dyDescent="0.3">
      <c r="A3602" s="4">
        <v>46173</v>
      </c>
      <c r="B3602" s="3">
        <v>22.82</v>
      </c>
      <c r="C3602" s="3">
        <v>0.08</v>
      </c>
      <c r="D3602" s="3">
        <f t="shared" si="504"/>
        <v>27.832708333333333</v>
      </c>
      <c r="E3602" s="3">
        <f>MAX(B3602 - D3602/Inputs!$B$5, 0)</f>
        <v>0</v>
      </c>
      <c r="F3602" s="3">
        <f>MAX(D3602*Inputs!$B$5 - B3602, 0)</f>
        <v>1.6727833333333315</v>
      </c>
      <c r="G3602" s="3">
        <f t="shared" si="505"/>
        <v>0.08</v>
      </c>
      <c r="H3602" t="str">
        <f t="shared" si="506"/>
        <v>Charge</v>
      </c>
      <c r="I3602" s="3">
        <f t="shared" si="511"/>
        <v>318.25352693172772</v>
      </c>
      <c r="J3602" s="3">
        <f t="shared" si="512"/>
        <v>0</v>
      </c>
      <c r="K3602" s="3">
        <f>MIN(Inputs!$B$2, (Inputs!$B$8 - I3602)/Inputs!$B$9)</f>
        <v>23.181818181818198</v>
      </c>
      <c r="L3602" s="3">
        <f>MAX(MIN(Inputs!$B$2, I3602*Inputs!$B$10, Inputs!$B$8*Inputs!$B$4 - J3602), 0)</f>
        <v>170</v>
      </c>
      <c r="M3602" s="3">
        <f t="shared" si="507"/>
        <v>23.181818181818198</v>
      </c>
      <c r="N3602" s="3">
        <f t="shared" si="508"/>
        <v>0</v>
      </c>
      <c r="O3602" s="3">
        <f>IF(H3602="Reg", MIN(Inputs!$B$2, I3602*Inputs!$B$10, (Inputs!$B$8-I3602)/Inputs!$B$9), 0)</f>
        <v>0</v>
      </c>
      <c r="P3602" s="3">
        <f t="shared" si="509"/>
        <v>-529.00909090909124</v>
      </c>
      <c r="Q3602" s="3">
        <f t="shared" si="510"/>
        <v>0</v>
      </c>
      <c r="R3602" s="3">
        <f>I3602 + M3602*Inputs!$B$9 - N3602/Inputs!$B$10</f>
        <v>340</v>
      </c>
    </row>
    <row r="3603" spans="1:18" x14ac:dyDescent="0.3">
      <c r="A3603" s="4">
        <v>46173.041666666657</v>
      </c>
      <c r="B3603" s="3">
        <v>25.1</v>
      </c>
      <c r="C3603" s="3">
        <v>0.11</v>
      </c>
      <c r="D3603" s="3">
        <f t="shared" si="504"/>
        <v>27.832708333333333</v>
      </c>
      <c r="E3603" s="3">
        <f>MAX(B3603 - D3603/Inputs!$B$5, 0)</f>
        <v>0</v>
      </c>
      <c r="F3603" s="3">
        <f>MAX(D3603*Inputs!$B$5 - B3603, 0)</f>
        <v>0</v>
      </c>
      <c r="G3603" s="3">
        <f t="shared" si="505"/>
        <v>0.11</v>
      </c>
      <c r="H3603" t="str">
        <f t="shared" si="506"/>
        <v>Reg</v>
      </c>
      <c r="I3603" s="3">
        <f t="shared" si="511"/>
        <v>340</v>
      </c>
      <c r="J3603" s="3">
        <f t="shared" si="512"/>
        <v>0</v>
      </c>
      <c r="K3603" s="3">
        <f>MIN(Inputs!$B$2, (Inputs!$B$8 - I3603)/Inputs!$B$9)</f>
        <v>0</v>
      </c>
      <c r="L3603" s="3">
        <f>MAX(MIN(Inputs!$B$2, I3603*Inputs!$B$10, Inputs!$B$8*Inputs!$B$4 - J3603), 0)</f>
        <v>170</v>
      </c>
      <c r="M3603" s="3">
        <f t="shared" si="507"/>
        <v>0</v>
      </c>
      <c r="N3603" s="3">
        <f t="shared" si="508"/>
        <v>0</v>
      </c>
      <c r="O3603" s="3">
        <f>IF(H3603="Reg", MIN(Inputs!$B$2, I3603*Inputs!$B$10, (Inputs!$B$8-I3603)/Inputs!$B$9), 0)</f>
        <v>0</v>
      </c>
      <c r="P3603" s="3">
        <f t="shared" si="509"/>
        <v>0</v>
      </c>
      <c r="Q3603" s="3">
        <f t="shared" si="510"/>
        <v>0</v>
      </c>
      <c r="R3603" s="3">
        <f>I3603 + M3603*Inputs!$B$9 - N3603/Inputs!$B$10</f>
        <v>340</v>
      </c>
    </row>
    <row r="3604" spans="1:18" x14ac:dyDescent="0.3">
      <c r="A3604" s="4">
        <v>46173.083333333343</v>
      </c>
      <c r="B3604" s="3">
        <v>23.392499999999998</v>
      </c>
      <c r="C3604" s="3">
        <v>0.08</v>
      </c>
      <c r="D3604" s="3">
        <f t="shared" si="504"/>
        <v>27.832708333333333</v>
      </c>
      <c r="E3604" s="3">
        <f>MAX(B3604 - D3604/Inputs!$B$5, 0)</f>
        <v>0</v>
      </c>
      <c r="F3604" s="3">
        <f>MAX(D3604*Inputs!$B$5 - B3604, 0)</f>
        <v>1.1002833333333335</v>
      </c>
      <c r="G3604" s="3">
        <f t="shared" si="505"/>
        <v>0.08</v>
      </c>
      <c r="H3604" t="str">
        <f t="shared" si="506"/>
        <v>Charge</v>
      </c>
      <c r="I3604" s="3">
        <f t="shared" si="511"/>
        <v>340</v>
      </c>
      <c r="J3604" s="3">
        <f t="shared" si="512"/>
        <v>0</v>
      </c>
      <c r="K3604" s="3">
        <f>MIN(Inputs!$B$2, (Inputs!$B$8 - I3604)/Inputs!$B$9)</f>
        <v>0</v>
      </c>
      <c r="L3604" s="3">
        <f>MAX(MIN(Inputs!$B$2, I3604*Inputs!$B$10, Inputs!$B$8*Inputs!$B$4 - J3604), 0)</f>
        <v>170</v>
      </c>
      <c r="M3604" s="3">
        <f t="shared" si="507"/>
        <v>0</v>
      </c>
      <c r="N3604" s="3">
        <f t="shared" si="508"/>
        <v>0</v>
      </c>
      <c r="O3604" s="3">
        <f>IF(H3604="Reg", MIN(Inputs!$B$2, I3604*Inputs!$B$10, (Inputs!$B$8-I3604)/Inputs!$B$9), 0)</f>
        <v>0</v>
      </c>
      <c r="P3604" s="3">
        <f t="shared" si="509"/>
        <v>0</v>
      </c>
      <c r="Q3604" s="3">
        <f t="shared" si="510"/>
        <v>0</v>
      </c>
      <c r="R3604" s="3">
        <f>I3604 + M3604*Inputs!$B$9 - N3604/Inputs!$B$10</f>
        <v>340</v>
      </c>
    </row>
    <row r="3605" spans="1:18" x14ac:dyDescent="0.3">
      <c r="A3605" s="4">
        <v>46173.125</v>
      </c>
      <c r="B3605" s="3">
        <v>23.327500000000001</v>
      </c>
      <c r="C3605" s="3">
        <v>0.13</v>
      </c>
      <c r="D3605" s="3">
        <f t="shared" si="504"/>
        <v>27.832708333333333</v>
      </c>
      <c r="E3605" s="3">
        <f>MAX(B3605 - D3605/Inputs!$B$5, 0)</f>
        <v>0</v>
      </c>
      <c r="F3605" s="3">
        <f>MAX(D3605*Inputs!$B$5 - B3605, 0)</f>
        <v>1.1652833333333312</v>
      </c>
      <c r="G3605" s="3">
        <f t="shared" si="505"/>
        <v>0.13</v>
      </c>
      <c r="H3605" t="str">
        <f t="shared" si="506"/>
        <v>Charge</v>
      </c>
      <c r="I3605" s="3">
        <f t="shared" si="511"/>
        <v>340</v>
      </c>
      <c r="J3605" s="3">
        <f t="shared" si="512"/>
        <v>0</v>
      </c>
      <c r="K3605" s="3">
        <f>MIN(Inputs!$B$2, (Inputs!$B$8 - I3605)/Inputs!$B$9)</f>
        <v>0</v>
      </c>
      <c r="L3605" s="3">
        <f>MAX(MIN(Inputs!$B$2, I3605*Inputs!$B$10, Inputs!$B$8*Inputs!$B$4 - J3605), 0)</f>
        <v>170</v>
      </c>
      <c r="M3605" s="3">
        <f t="shared" si="507"/>
        <v>0</v>
      </c>
      <c r="N3605" s="3">
        <f t="shared" si="508"/>
        <v>0</v>
      </c>
      <c r="O3605" s="3">
        <f>IF(H3605="Reg", MIN(Inputs!$B$2, I3605*Inputs!$B$10, (Inputs!$B$8-I3605)/Inputs!$B$9), 0)</f>
        <v>0</v>
      </c>
      <c r="P3605" s="3">
        <f t="shared" si="509"/>
        <v>0</v>
      </c>
      <c r="Q3605" s="3">
        <f t="shared" si="510"/>
        <v>0</v>
      </c>
      <c r="R3605" s="3">
        <f>I3605 + M3605*Inputs!$B$9 - N3605/Inputs!$B$10</f>
        <v>340</v>
      </c>
    </row>
    <row r="3606" spans="1:18" x14ac:dyDescent="0.3">
      <c r="A3606" s="4">
        <v>46173.166666666657</v>
      </c>
      <c r="B3606" s="3">
        <v>24.387499999999999</v>
      </c>
      <c r="C3606" s="3">
        <v>7.0000000000000007E-2</v>
      </c>
      <c r="D3606" s="3">
        <f t="shared" si="504"/>
        <v>27.832708333333333</v>
      </c>
      <c r="E3606" s="3">
        <f>MAX(B3606 - D3606/Inputs!$B$5, 0)</f>
        <v>0</v>
      </c>
      <c r="F3606" s="3">
        <f>MAX(D3606*Inputs!$B$5 - B3606, 0)</f>
        <v>0.10528333333333251</v>
      </c>
      <c r="G3606" s="3">
        <f t="shared" si="505"/>
        <v>7.0000000000000007E-2</v>
      </c>
      <c r="H3606" t="str">
        <f t="shared" si="506"/>
        <v>Charge</v>
      </c>
      <c r="I3606" s="3">
        <f t="shared" si="511"/>
        <v>340</v>
      </c>
      <c r="J3606" s="3">
        <f t="shared" si="512"/>
        <v>0</v>
      </c>
      <c r="K3606" s="3">
        <f>MIN(Inputs!$B$2, (Inputs!$B$8 - I3606)/Inputs!$B$9)</f>
        <v>0</v>
      </c>
      <c r="L3606" s="3">
        <f>MAX(MIN(Inputs!$B$2, I3606*Inputs!$B$10, Inputs!$B$8*Inputs!$B$4 - J3606), 0)</f>
        <v>170</v>
      </c>
      <c r="M3606" s="3">
        <f t="shared" si="507"/>
        <v>0</v>
      </c>
      <c r="N3606" s="3">
        <f t="shared" si="508"/>
        <v>0</v>
      </c>
      <c r="O3606" s="3">
        <f>IF(H3606="Reg", MIN(Inputs!$B$2, I3606*Inputs!$B$10, (Inputs!$B$8-I3606)/Inputs!$B$9), 0)</f>
        <v>0</v>
      </c>
      <c r="P3606" s="3">
        <f t="shared" si="509"/>
        <v>0</v>
      </c>
      <c r="Q3606" s="3">
        <f t="shared" si="510"/>
        <v>0</v>
      </c>
      <c r="R3606" s="3">
        <f>I3606 + M3606*Inputs!$B$9 - N3606/Inputs!$B$10</f>
        <v>340</v>
      </c>
    </row>
    <row r="3607" spans="1:18" x14ac:dyDescent="0.3">
      <c r="A3607" s="4">
        <v>46173.208333333343</v>
      </c>
      <c r="B3607" s="3">
        <v>23.49</v>
      </c>
      <c r="C3607" s="3">
        <v>0.08</v>
      </c>
      <c r="D3607" s="3">
        <f t="shared" si="504"/>
        <v>27.832708333333333</v>
      </c>
      <c r="E3607" s="3">
        <f>MAX(B3607 - D3607/Inputs!$B$5, 0)</f>
        <v>0</v>
      </c>
      <c r="F3607" s="3">
        <f>MAX(D3607*Inputs!$B$5 - B3607, 0)</f>
        <v>1.0027833333333334</v>
      </c>
      <c r="G3607" s="3">
        <f t="shared" si="505"/>
        <v>0.08</v>
      </c>
      <c r="H3607" t="str">
        <f t="shared" si="506"/>
        <v>Charge</v>
      </c>
      <c r="I3607" s="3">
        <f t="shared" si="511"/>
        <v>340</v>
      </c>
      <c r="J3607" s="3">
        <f t="shared" si="512"/>
        <v>0</v>
      </c>
      <c r="K3607" s="3">
        <f>MIN(Inputs!$B$2, (Inputs!$B$8 - I3607)/Inputs!$B$9)</f>
        <v>0</v>
      </c>
      <c r="L3607" s="3">
        <f>MAX(MIN(Inputs!$B$2, I3607*Inputs!$B$10, Inputs!$B$8*Inputs!$B$4 - J3607), 0)</f>
        <v>170</v>
      </c>
      <c r="M3607" s="3">
        <f t="shared" si="507"/>
        <v>0</v>
      </c>
      <c r="N3607" s="3">
        <f t="shared" si="508"/>
        <v>0</v>
      </c>
      <c r="O3607" s="3">
        <f>IF(H3607="Reg", MIN(Inputs!$B$2, I3607*Inputs!$B$10, (Inputs!$B$8-I3607)/Inputs!$B$9), 0)</f>
        <v>0</v>
      </c>
      <c r="P3607" s="3">
        <f t="shared" si="509"/>
        <v>0</v>
      </c>
      <c r="Q3607" s="3">
        <f t="shared" si="510"/>
        <v>0</v>
      </c>
      <c r="R3607" s="3">
        <f>I3607 + M3607*Inputs!$B$9 - N3607/Inputs!$B$10</f>
        <v>340</v>
      </c>
    </row>
    <row r="3608" spans="1:18" x14ac:dyDescent="0.3">
      <c r="A3608" s="4">
        <v>46173.25</v>
      </c>
      <c r="B3608" s="3">
        <v>24.397500000000001</v>
      </c>
      <c r="C3608" s="3">
        <v>1.93</v>
      </c>
      <c r="D3608" s="3">
        <f t="shared" si="504"/>
        <v>27.832708333333333</v>
      </c>
      <c r="E3608" s="3">
        <f>MAX(B3608 - D3608/Inputs!$B$5, 0)</f>
        <v>0</v>
      </c>
      <c r="F3608" s="3">
        <f>MAX(D3608*Inputs!$B$5 - B3608, 0)</f>
        <v>9.5283333333330944E-2</v>
      </c>
      <c r="G3608" s="3">
        <f t="shared" si="505"/>
        <v>1.93</v>
      </c>
      <c r="H3608" t="str">
        <f t="shared" si="506"/>
        <v>Reg</v>
      </c>
      <c r="I3608" s="3">
        <f t="shared" si="511"/>
        <v>340</v>
      </c>
      <c r="J3608" s="3">
        <f t="shared" si="512"/>
        <v>0</v>
      </c>
      <c r="K3608" s="3">
        <f>MIN(Inputs!$B$2, (Inputs!$B$8 - I3608)/Inputs!$B$9)</f>
        <v>0</v>
      </c>
      <c r="L3608" s="3">
        <f>MAX(MIN(Inputs!$B$2, I3608*Inputs!$B$10, Inputs!$B$8*Inputs!$B$4 - J3608), 0)</f>
        <v>170</v>
      </c>
      <c r="M3608" s="3">
        <f t="shared" si="507"/>
        <v>0</v>
      </c>
      <c r="N3608" s="3">
        <f t="shared" si="508"/>
        <v>0</v>
      </c>
      <c r="O3608" s="3">
        <f>IF(H3608="Reg", MIN(Inputs!$B$2, I3608*Inputs!$B$10, (Inputs!$B$8-I3608)/Inputs!$B$9), 0)</f>
        <v>0</v>
      </c>
      <c r="P3608" s="3">
        <f t="shared" si="509"/>
        <v>0</v>
      </c>
      <c r="Q3608" s="3">
        <f t="shared" si="510"/>
        <v>0</v>
      </c>
      <c r="R3608" s="3">
        <f>I3608 + M3608*Inputs!$B$9 - N3608/Inputs!$B$10</f>
        <v>340</v>
      </c>
    </row>
    <row r="3609" spans="1:18" x14ac:dyDescent="0.3">
      <c r="A3609" s="4">
        <v>46173.291666666657</v>
      </c>
      <c r="B3609" s="3">
        <v>22.625</v>
      </c>
      <c r="C3609" s="3">
        <v>1.92</v>
      </c>
      <c r="D3609" s="3">
        <f t="shared" si="504"/>
        <v>27.832708333333333</v>
      </c>
      <c r="E3609" s="3">
        <f>MAX(B3609 - D3609/Inputs!$B$5, 0)</f>
        <v>0</v>
      </c>
      <c r="F3609" s="3">
        <f>MAX(D3609*Inputs!$B$5 - B3609, 0)</f>
        <v>1.8677833333333318</v>
      </c>
      <c r="G3609" s="3">
        <f t="shared" si="505"/>
        <v>1.92</v>
      </c>
      <c r="H3609" t="str">
        <f t="shared" si="506"/>
        <v>Reg</v>
      </c>
      <c r="I3609" s="3">
        <f t="shared" si="511"/>
        <v>340</v>
      </c>
      <c r="J3609" s="3">
        <f t="shared" si="512"/>
        <v>0</v>
      </c>
      <c r="K3609" s="3">
        <f>MIN(Inputs!$B$2, (Inputs!$B$8 - I3609)/Inputs!$B$9)</f>
        <v>0</v>
      </c>
      <c r="L3609" s="3">
        <f>MAX(MIN(Inputs!$B$2, I3609*Inputs!$B$10, Inputs!$B$8*Inputs!$B$4 - J3609), 0)</f>
        <v>170</v>
      </c>
      <c r="M3609" s="3">
        <f t="shared" si="507"/>
        <v>0</v>
      </c>
      <c r="N3609" s="3">
        <f t="shared" si="508"/>
        <v>0</v>
      </c>
      <c r="O3609" s="3">
        <f>IF(H3609="Reg", MIN(Inputs!$B$2, I3609*Inputs!$B$10, (Inputs!$B$8-I3609)/Inputs!$B$9), 0)</f>
        <v>0</v>
      </c>
      <c r="P3609" s="3">
        <f t="shared" si="509"/>
        <v>0</v>
      </c>
      <c r="Q3609" s="3">
        <f t="shared" si="510"/>
        <v>0</v>
      </c>
      <c r="R3609" s="3">
        <f>I3609 + M3609*Inputs!$B$9 - N3609/Inputs!$B$10</f>
        <v>340</v>
      </c>
    </row>
    <row r="3610" spans="1:18" x14ac:dyDescent="0.3">
      <c r="A3610" s="4">
        <v>46173.333333333343</v>
      </c>
      <c r="B3610" s="3">
        <v>17.795000000000002</v>
      </c>
      <c r="C3610" s="3">
        <v>0.98</v>
      </c>
      <c r="D3610" s="3">
        <f t="shared" si="504"/>
        <v>27.832708333333333</v>
      </c>
      <c r="E3610" s="3">
        <f>MAX(B3610 - D3610/Inputs!$B$5, 0)</f>
        <v>0</v>
      </c>
      <c r="F3610" s="3">
        <f>MAX(D3610*Inputs!$B$5 - B3610, 0)</f>
        <v>6.6977833333333301</v>
      </c>
      <c r="G3610" s="3">
        <f t="shared" si="505"/>
        <v>0.98</v>
      </c>
      <c r="H3610" t="str">
        <f t="shared" si="506"/>
        <v>Charge</v>
      </c>
      <c r="I3610" s="3">
        <f t="shared" si="511"/>
        <v>340</v>
      </c>
      <c r="J3610" s="3">
        <f t="shared" si="512"/>
        <v>0</v>
      </c>
      <c r="K3610" s="3">
        <f>MIN(Inputs!$B$2, (Inputs!$B$8 - I3610)/Inputs!$B$9)</f>
        <v>0</v>
      </c>
      <c r="L3610" s="3">
        <f>MAX(MIN(Inputs!$B$2, I3610*Inputs!$B$10, Inputs!$B$8*Inputs!$B$4 - J3610), 0)</f>
        <v>170</v>
      </c>
      <c r="M3610" s="3">
        <f t="shared" si="507"/>
        <v>0</v>
      </c>
      <c r="N3610" s="3">
        <f t="shared" si="508"/>
        <v>0</v>
      </c>
      <c r="O3610" s="3">
        <f>IF(H3610="Reg", MIN(Inputs!$B$2, I3610*Inputs!$B$10, (Inputs!$B$8-I3610)/Inputs!$B$9), 0)</f>
        <v>0</v>
      </c>
      <c r="P3610" s="3">
        <f t="shared" si="509"/>
        <v>0</v>
      </c>
      <c r="Q3610" s="3">
        <f t="shared" si="510"/>
        <v>0</v>
      </c>
      <c r="R3610" s="3">
        <f>I3610 + M3610*Inputs!$B$9 - N3610/Inputs!$B$10</f>
        <v>340</v>
      </c>
    </row>
    <row r="3611" spans="1:18" x14ac:dyDescent="0.3">
      <c r="A3611" s="4">
        <v>46173.375</v>
      </c>
      <c r="B3611" s="3">
        <v>14.577500000000001</v>
      </c>
      <c r="C3611" s="3">
        <v>1</v>
      </c>
      <c r="D3611" s="3">
        <f t="shared" si="504"/>
        <v>27.832708333333333</v>
      </c>
      <c r="E3611" s="3">
        <f>MAX(B3611 - D3611/Inputs!$B$5, 0)</f>
        <v>0</v>
      </c>
      <c r="F3611" s="3">
        <f>MAX(D3611*Inputs!$B$5 - B3611, 0)</f>
        <v>9.9152833333333312</v>
      </c>
      <c r="G3611" s="3">
        <f t="shared" si="505"/>
        <v>1</v>
      </c>
      <c r="H3611" t="str">
        <f t="shared" si="506"/>
        <v>Charge</v>
      </c>
      <c r="I3611" s="3">
        <f t="shared" si="511"/>
        <v>340</v>
      </c>
      <c r="J3611" s="3">
        <f t="shared" si="512"/>
        <v>0</v>
      </c>
      <c r="K3611" s="3">
        <f>MIN(Inputs!$B$2, (Inputs!$B$8 - I3611)/Inputs!$B$9)</f>
        <v>0</v>
      </c>
      <c r="L3611" s="3">
        <f>MAX(MIN(Inputs!$B$2, I3611*Inputs!$B$10, Inputs!$B$8*Inputs!$B$4 - J3611), 0)</f>
        <v>170</v>
      </c>
      <c r="M3611" s="3">
        <f t="shared" si="507"/>
        <v>0</v>
      </c>
      <c r="N3611" s="3">
        <f t="shared" si="508"/>
        <v>0</v>
      </c>
      <c r="O3611" s="3">
        <f>IF(H3611="Reg", MIN(Inputs!$B$2, I3611*Inputs!$B$10, (Inputs!$B$8-I3611)/Inputs!$B$9), 0)</f>
        <v>0</v>
      </c>
      <c r="P3611" s="3">
        <f t="shared" si="509"/>
        <v>0</v>
      </c>
      <c r="Q3611" s="3">
        <f t="shared" si="510"/>
        <v>0</v>
      </c>
      <c r="R3611" s="3">
        <f>I3611 + M3611*Inputs!$B$9 - N3611/Inputs!$B$10</f>
        <v>340</v>
      </c>
    </row>
    <row r="3612" spans="1:18" x14ac:dyDescent="0.3">
      <c r="A3612" s="4">
        <v>46173.416666666657</v>
      </c>
      <c r="B3612" s="3">
        <v>14.09</v>
      </c>
      <c r="C3612" s="3">
        <v>0.74</v>
      </c>
      <c r="D3612" s="3">
        <f t="shared" si="504"/>
        <v>27.832708333333333</v>
      </c>
      <c r="E3612" s="3">
        <f>MAX(B3612 - D3612/Inputs!$B$5, 0)</f>
        <v>0</v>
      </c>
      <c r="F3612" s="3">
        <f>MAX(D3612*Inputs!$B$5 - B3612, 0)</f>
        <v>10.402783333333332</v>
      </c>
      <c r="G3612" s="3">
        <f t="shared" si="505"/>
        <v>0.74</v>
      </c>
      <c r="H3612" t="str">
        <f t="shared" si="506"/>
        <v>Charge</v>
      </c>
      <c r="I3612" s="3">
        <f t="shared" si="511"/>
        <v>340</v>
      </c>
      <c r="J3612" s="3">
        <f t="shared" si="512"/>
        <v>0</v>
      </c>
      <c r="K3612" s="3">
        <f>MIN(Inputs!$B$2, (Inputs!$B$8 - I3612)/Inputs!$B$9)</f>
        <v>0</v>
      </c>
      <c r="L3612" s="3">
        <f>MAX(MIN(Inputs!$B$2, I3612*Inputs!$B$10, Inputs!$B$8*Inputs!$B$4 - J3612), 0)</f>
        <v>170</v>
      </c>
      <c r="M3612" s="3">
        <f t="shared" si="507"/>
        <v>0</v>
      </c>
      <c r="N3612" s="3">
        <f t="shared" si="508"/>
        <v>0</v>
      </c>
      <c r="O3612" s="3">
        <f>IF(H3612="Reg", MIN(Inputs!$B$2, I3612*Inputs!$B$10, (Inputs!$B$8-I3612)/Inputs!$B$9), 0)</f>
        <v>0</v>
      </c>
      <c r="P3612" s="3">
        <f t="shared" si="509"/>
        <v>0</v>
      </c>
      <c r="Q3612" s="3">
        <f t="shared" si="510"/>
        <v>0</v>
      </c>
      <c r="R3612" s="3">
        <f>I3612 + M3612*Inputs!$B$9 - N3612/Inputs!$B$10</f>
        <v>340</v>
      </c>
    </row>
    <row r="3613" spans="1:18" x14ac:dyDescent="0.3">
      <c r="A3613" s="4">
        <v>46173.458333333343</v>
      </c>
      <c r="B3613" s="3">
        <v>13.967500000000001</v>
      </c>
      <c r="C3613" s="3">
        <v>0.9</v>
      </c>
      <c r="D3613" s="3">
        <f t="shared" si="504"/>
        <v>27.832708333333333</v>
      </c>
      <c r="E3613" s="3">
        <f>MAX(B3613 - D3613/Inputs!$B$5, 0)</f>
        <v>0</v>
      </c>
      <c r="F3613" s="3">
        <f>MAX(D3613*Inputs!$B$5 - B3613, 0)</f>
        <v>10.525283333333331</v>
      </c>
      <c r="G3613" s="3">
        <f t="shared" si="505"/>
        <v>0.9</v>
      </c>
      <c r="H3613" t="str">
        <f t="shared" si="506"/>
        <v>Charge</v>
      </c>
      <c r="I3613" s="3">
        <f t="shared" si="511"/>
        <v>340</v>
      </c>
      <c r="J3613" s="3">
        <f t="shared" si="512"/>
        <v>0</v>
      </c>
      <c r="K3613" s="3">
        <f>MIN(Inputs!$B$2, (Inputs!$B$8 - I3613)/Inputs!$B$9)</f>
        <v>0</v>
      </c>
      <c r="L3613" s="3">
        <f>MAX(MIN(Inputs!$B$2, I3613*Inputs!$B$10, Inputs!$B$8*Inputs!$B$4 - J3613), 0)</f>
        <v>170</v>
      </c>
      <c r="M3613" s="3">
        <f t="shared" si="507"/>
        <v>0</v>
      </c>
      <c r="N3613" s="3">
        <f t="shared" si="508"/>
        <v>0</v>
      </c>
      <c r="O3613" s="3">
        <f>IF(H3613="Reg", MIN(Inputs!$B$2, I3613*Inputs!$B$10, (Inputs!$B$8-I3613)/Inputs!$B$9), 0)</f>
        <v>0</v>
      </c>
      <c r="P3613" s="3">
        <f t="shared" si="509"/>
        <v>0</v>
      </c>
      <c r="Q3613" s="3">
        <f t="shared" si="510"/>
        <v>0</v>
      </c>
      <c r="R3613" s="3">
        <f>I3613 + M3613*Inputs!$B$9 - N3613/Inputs!$B$10</f>
        <v>340</v>
      </c>
    </row>
    <row r="3614" spans="1:18" x14ac:dyDescent="0.3">
      <c r="A3614" s="4">
        <v>46173.5</v>
      </c>
      <c r="B3614" s="3">
        <v>11.647500000000001</v>
      </c>
      <c r="C3614" s="3">
        <v>1</v>
      </c>
      <c r="D3614" s="3">
        <f t="shared" si="504"/>
        <v>27.832708333333333</v>
      </c>
      <c r="E3614" s="3">
        <f>MAX(B3614 - D3614/Inputs!$B$5, 0)</f>
        <v>0</v>
      </c>
      <c r="F3614" s="3">
        <f>MAX(D3614*Inputs!$B$5 - B3614, 0)</f>
        <v>12.845283333333331</v>
      </c>
      <c r="G3614" s="3">
        <f t="shared" si="505"/>
        <v>1</v>
      </c>
      <c r="H3614" t="str">
        <f t="shared" si="506"/>
        <v>Charge</v>
      </c>
      <c r="I3614" s="3">
        <f t="shared" si="511"/>
        <v>340</v>
      </c>
      <c r="J3614" s="3">
        <f t="shared" si="512"/>
        <v>0</v>
      </c>
      <c r="K3614" s="3">
        <f>MIN(Inputs!$B$2, (Inputs!$B$8 - I3614)/Inputs!$B$9)</f>
        <v>0</v>
      </c>
      <c r="L3614" s="3">
        <f>MAX(MIN(Inputs!$B$2, I3614*Inputs!$B$10, Inputs!$B$8*Inputs!$B$4 - J3614), 0)</f>
        <v>170</v>
      </c>
      <c r="M3614" s="3">
        <f t="shared" si="507"/>
        <v>0</v>
      </c>
      <c r="N3614" s="3">
        <f t="shared" si="508"/>
        <v>0</v>
      </c>
      <c r="O3614" s="3">
        <f>IF(H3614="Reg", MIN(Inputs!$B$2, I3614*Inputs!$B$10, (Inputs!$B$8-I3614)/Inputs!$B$9), 0)</f>
        <v>0</v>
      </c>
      <c r="P3614" s="3">
        <f t="shared" si="509"/>
        <v>0</v>
      </c>
      <c r="Q3614" s="3">
        <f t="shared" si="510"/>
        <v>0</v>
      </c>
      <c r="R3614" s="3">
        <f>I3614 + M3614*Inputs!$B$9 - N3614/Inputs!$B$10</f>
        <v>340</v>
      </c>
    </row>
    <row r="3615" spans="1:18" x14ac:dyDescent="0.3">
      <c r="A3615" s="4">
        <v>46173.541666666657</v>
      </c>
      <c r="B3615" s="3">
        <v>10.592500000000001</v>
      </c>
      <c r="C3615" s="3">
        <v>1.1000000000000001</v>
      </c>
      <c r="D3615" s="3">
        <f t="shared" si="504"/>
        <v>27.832708333333333</v>
      </c>
      <c r="E3615" s="3">
        <f>MAX(B3615 - D3615/Inputs!$B$5, 0)</f>
        <v>0</v>
      </c>
      <c r="F3615" s="3">
        <f>MAX(D3615*Inputs!$B$5 - B3615, 0)</f>
        <v>13.900283333333331</v>
      </c>
      <c r="G3615" s="3">
        <f t="shared" si="505"/>
        <v>1.1000000000000001</v>
      </c>
      <c r="H3615" t="str">
        <f t="shared" si="506"/>
        <v>Charge</v>
      </c>
      <c r="I3615" s="3">
        <f t="shared" si="511"/>
        <v>340</v>
      </c>
      <c r="J3615" s="3">
        <f t="shared" si="512"/>
        <v>0</v>
      </c>
      <c r="K3615" s="3">
        <f>MIN(Inputs!$B$2, (Inputs!$B$8 - I3615)/Inputs!$B$9)</f>
        <v>0</v>
      </c>
      <c r="L3615" s="3">
        <f>MAX(MIN(Inputs!$B$2, I3615*Inputs!$B$10, Inputs!$B$8*Inputs!$B$4 - J3615), 0)</f>
        <v>170</v>
      </c>
      <c r="M3615" s="3">
        <f t="shared" si="507"/>
        <v>0</v>
      </c>
      <c r="N3615" s="3">
        <f t="shared" si="508"/>
        <v>0</v>
      </c>
      <c r="O3615" s="3">
        <f>IF(H3615="Reg", MIN(Inputs!$B$2, I3615*Inputs!$B$10, (Inputs!$B$8-I3615)/Inputs!$B$9), 0)</f>
        <v>0</v>
      </c>
      <c r="P3615" s="3">
        <f t="shared" si="509"/>
        <v>0</v>
      </c>
      <c r="Q3615" s="3">
        <f t="shared" si="510"/>
        <v>0</v>
      </c>
      <c r="R3615" s="3">
        <f>I3615 + M3615*Inputs!$B$9 - N3615/Inputs!$B$10</f>
        <v>340</v>
      </c>
    </row>
    <row r="3616" spans="1:18" x14ac:dyDescent="0.3">
      <c r="A3616" s="4">
        <v>46173.583333333343</v>
      </c>
      <c r="B3616" s="3">
        <v>11.78</v>
      </c>
      <c r="C3616" s="3">
        <v>1.35</v>
      </c>
      <c r="D3616" s="3">
        <f t="shared" si="504"/>
        <v>27.832708333333333</v>
      </c>
      <c r="E3616" s="3">
        <f>MAX(B3616 - D3616/Inputs!$B$5, 0)</f>
        <v>0</v>
      </c>
      <c r="F3616" s="3">
        <f>MAX(D3616*Inputs!$B$5 - B3616, 0)</f>
        <v>12.712783333333332</v>
      </c>
      <c r="G3616" s="3">
        <f t="shared" si="505"/>
        <v>1.35</v>
      </c>
      <c r="H3616" t="str">
        <f t="shared" si="506"/>
        <v>Charge</v>
      </c>
      <c r="I3616" s="3">
        <f t="shared" si="511"/>
        <v>340</v>
      </c>
      <c r="J3616" s="3">
        <f t="shared" si="512"/>
        <v>0</v>
      </c>
      <c r="K3616" s="3">
        <f>MIN(Inputs!$B$2, (Inputs!$B$8 - I3616)/Inputs!$B$9)</f>
        <v>0</v>
      </c>
      <c r="L3616" s="3">
        <f>MAX(MIN(Inputs!$B$2, I3616*Inputs!$B$10, Inputs!$B$8*Inputs!$B$4 - J3616), 0)</f>
        <v>170</v>
      </c>
      <c r="M3616" s="3">
        <f t="shared" si="507"/>
        <v>0</v>
      </c>
      <c r="N3616" s="3">
        <f t="shared" si="508"/>
        <v>0</v>
      </c>
      <c r="O3616" s="3">
        <f>IF(H3616="Reg", MIN(Inputs!$B$2, I3616*Inputs!$B$10, (Inputs!$B$8-I3616)/Inputs!$B$9), 0)</f>
        <v>0</v>
      </c>
      <c r="P3616" s="3">
        <f t="shared" si="509"/>
        <v>0</v>
      </c>
      <c r="Q3616" s="3">
        <f t="shared" si="510"/>
        <v>0</v>
      </c>
      <c r="R3616" s="3">
        <f>I3616 + M3616*Inputs!$B$9 - N3616/Inputs!$B$10</f>
        <v>340</v>
      </c>
    </row>
    <row r="3617" spans="1:18" x14ac:dyDescent="0.3">
      <c r="A3617" s="4">
        <v>46173.625</v>
      </c>
      <c r="B3617" s="3">
        <v>18.984999999999999</v>
      </c>
      <c r="C3617" s="3">
        <v>1.9</v>
      </c>
      <c r="D3617" s="3">
        <f t="shared" si="504"/>
        <v>27.832708333333333</v>
      </c>
      <c r="E3617" s="3">
        <f>MAX(B3617 - D3617/Inputs!$B$5, 0)</f>
        <v>0</v>
      </c>
      <c r="F3617" s="3">
        <f>MAX(D3617*Inputs!$B$5 - B3617, 0)</f>
        <v>5.5077833333333324</v>
      </c>
      <c r="G3617" s="3">
        <f t="shared" si="505"/>
        <v>1.9</v>
      </c>
      <c r="H3617" t="str">
        <f t="shared" si="506"/>
        <v>Charge</v>
      </c>
      <c r="I3617" s="3">
        <f t="shared" si="511"/>
        <v>340</v>
      </c>
      <c r="J3617" s="3">
        <f t="shared" si="512"/>
        <v>0</v>
      </c>
      <c r="K3617" s="3">
        <f>MIN(Inputs!$B$2, (Inputs!$B$8 - I3617)/Inputs!$B$9)</f>
        <v>0</v>
      </c>
      <c r="L3617" s="3">
        <f>MAX(MIN(Inputs!$B$2, I3617*Inputs!$B$10, Inputs!$B$8*Inputs!$B$4 - J3617), 0)</f>
        <v>170</v>
      </c>
      <c r="M3617" s="3">
        <f t="shared" si="507"/>
        <v>0</v>
      </c>
      <c r="N3617" s="3">
        <f t="shared" si="508"/>
        <v>0</v>
      </c>
      <c r="O3617" s="3">
        <f>IF(H3617="Reg", MIN(Inputs!$B$2, I3617*Inputs!$B$10, (Inputs!$B$8-I3617)/Inputs!$B$9), 0)</f>
        <v>0</v>
      </c>
      <c r="P3617" s="3">
        <f t="shared" si="509"/>
        <v>0</v>
      </c>
      <c r="Q3617" s="3">
        <f t="shared" si="510"/>
        <v>0</v>
      </c>
      <c r="R3617" s="3">
        <f>I3617 + M3617*Inputs!$B$9 - N3617/Inputs!$B$10</f>
        <v>340</v>
      </c>
    </row>
    <row r="3618" spans="1:18" x14ac:dyDescent="0.3">
      <c r="A3618" s="4">
        <v>46173.666666666657</v>
      </c>
      <c r="B3618" s="3">
        <v>22.397500000000001</v>
      </c>
      <c r="C3618" s="3">
        <v>3.05</v>
      </c>
      <c r="D3618" s="3">
        <f t="shared" si="504"/>
        <v>27.832708333333333</v>
      </c>
      <c r="E3618" s="3">
        <f>MAX(B3618 - D3618/Inputs!$B$5, 0)</f>
        <v>0</v>
      </c>
      <c r="F3618" s="3">
        <f>MAX(D3618*Inputs!$B$5 - B3618, 0)</f>
        <v>2.0952833333333309</v>
      </c>
      <c r="G3618" s="3">
        <f t="shared" si="505"/>
        <v>3.05</v>
      </c>
      <c r="H3618" t="str">
        <f t="shared" si="506"/>
        <v>Reg</v>
      </c>
      <c r="I3618" s="3">
        <f t="shared" si="511"/>
        <v>340</v>
      </c>
      <c r="J3618" s="3">
        <f t="shared" si="512"/>
        <v>0</v>
      </c>
      <c r="K3618" s="3">
        <f>MIN(Inputs!$B$2, (Inputs!$B$8 - I3618)/Inputs!$B$9)</f>
        <v>0</v>
      </c>
      <c r="L3618" s="3">
        <f>MAX(MIN(Inputs!$B$2, I3618*Inputs!$B$10, Inputs!$B$8*Inputs!$B$4 - J3618), 0)</f>
        <v>170</v>
      </c>
      <c r="M3618" s="3">
        <f t="shared" si="507"/>
        <v>0</v>
      </c>
      <c r="N3618" s="3">
        <f t="shared" si="508"/>
        <v>0</v>
      </c>
      <c r="O3618" s="3">
        <f>IF(H3618="Reg", MIN(Inputs!$B$2, I3618*Inputs!$B$10, (Inputs!$B$8-I3618)/Inputs!$B$9), 0)</f>
        <v>0</v>
      </c>
      <c r="P3618" s="3">
        <f t="shared" si="509"/>
        <v>0</v>
      </c>
      <c r="Q3618" s="3">
        <f t="shared" si="510"/>
        <v>0</v>
      </c>
      <c r="R3618" s="3">
        <f>I3618 + M3618*Inputs!$B$9 - N3618/Inputs!$B$10</f>
        <v>340</v>
      </c>
    </row>
    <row r="3619" spans="1:18" x14ac:dyDescent="0.3">
      <c r="A3619" s="4">
        <v>46173.708333333343</v>
      </c>
      <c r="B3619" s="3">
        <v>21.625</v>
      </c>
      <c r="C3619" s="3">
        <v>2.08</v>
      </c>
      <c r="D3619" s="3">
        <f t="shared" si="504"/>
        <v>27.832708333333333</v>
      </c>
      <c r="E3619" s="3">
        <f>MAX(B3619 - D3619/Inputs!$B$5, 0)</f>
        <v>0</v>
      </c>
      <c r="F3619" s="3">
        <f>MAX(D3619*Inputs!$B$5 - B3619, 0)</f>
        <v>2.8677833333333318</v>
      </c>
      <c r="G3619" s="3">
        <f t="shared" si="505"/>
        <v>2.08</v>
      </c>
      <c r="H3619" t="str">
        <f t="shared" si="506"/>
        <v>Charge</v>
      </c>
      <c r="I3619" s="3">
        <f t="shared" si="511"/>
        <v>340</v>
      </c>
      <c r="J3619" s="3">
        <f t="shared" si="512"/>
        <v>0</v>
      </c>
      <c r="K3619" s="3">
        <f>MIN(Inputs!$B$2, (Inputs!$B$8 - I3619)/Inputs!$B$9)</f>
        <v>0</v>
      </c>
      <c r="L3619" s="3">
        <f>MAX(MIN(Inputs!$B$2, I3619*Inputs!$B$10, Inputs!$B$8*Inputs!$B$4 - J3619), 0)</f>
        <v>170</v>
      </c>
      <c r="M3619" s="3">
        <f t="shared" si="507"/>
        <v>0</v>
      </c>
      <c r="N3619" s="3">
        <f t="shared" si="508"/>
        <v>0</v>
      </c>
      <c r="O3619" s="3">
        <f>IF(H3619="Reg", MIN(Inputs!$B$2, I3619*Inputs!$B$10, (Inputs!$B$8-I3619)/Inputs!$B$9), 0)</f>
        <v>0</v>
      </c>
      <c r="P3619" s="3">
        <f t="shared" si="509"/>
        <v>0</v>
      </c>
      <c r="Q3619" s="3">
        <f t="shared" si="510"/>
        <v>0</v>
      </c>
      <c r="R3619" s="3">
        <f>I3619 + M3619*Inputs!$B$9 - N3619/Inputs!$B$10</f>
        <v>340</v>
      </c>
    </row>
    <row r="3620" spans="1:18" x14ac:dyDescent="0.3">
      <c r="A3620" s="4">
        <v>46173.75</v>
      </c>
      <c r="B3620" s="3">
        <v>24.225000000000001</v>
      </c>
      <c r="C3620" s="3">
        <v>31.85</v>
      </c>
      <c r="D3620" s="3">
        <f t="shared" si="504"/>
        <v>27.832708333333333</v>
      </c>
      <c r="E3620" s="3">
        <f>MAX(B3620 - D3620/Inputs!$B$5, 0)</f>
        <v>0</v>
      </c>
      <c r="F3620" s="3">
        <f>MAX(D3620*Inputs!$B$5 - B3620, 0)</f>
        <v>0.26778333333333038</v>
      </c>
      <c r="G3620" s="3">
        <f t="shared" si="505"/>
        <v>31.85</v>
      </c>
      <c r="H3620" t="str">
        <f t="shared" si="506"/>
        <v>Reg</v>
      </c>
      <c r="I3620" s="3">
        <f t="shared" si="511"/>
        <v>340</v>
      </c>
      <c r="J3620" s="3">
        <f t="shared" si="512"/>
        <v>0</v>
      </c>
      <c r="K3620" s="3">
        <f>MIN(Inputs!$B$2, (Inputs!$B$8 - I3620)/Inputs!$B$9)</f>
        <v>0</v>
      </c>
      <c r="L3620" s="3">
        <f>MAX(MIN(Inputs!$B$2, I3620*Inputs!$B$10, Inputs!$B$8*Inputs!$B$4 - J3620), 0)</f>
        <v>170</v>
      </c>
      <c r="M3620" s="3">
        <f t="shared" si="507"/>
        <v>0</v>
      </c>
      <c r="N3620" s="3">
        <f t="shared" si="508"/>
        <v>0</v>
      </c>
      <c r="O3620" s="3">
        <f>IF(H3620="Reg", MIN(Inputs!$B$2, I3620*Inputs!$B$10, (Inputs!$B$8-I3620)/Inputs!$B$9), 0)</f>
        <v>0</v>
      </c>
      <c r="P3620" s="3">
        <f t="shared" si="509"/>
        <v>0</v>
      </c>
      <c r="Q3620" s="3">
        <f t="shared" si="510"/>
        <v>0</v>
      </c>
      <c r="R3620" s="3">
        <f>I3620 + M3620*Inputs!$B$9 - N3620/Inputs!$B$10</f>
        <v>340</v>
      </c>
    </row>
    <row r="3621" spans="1:18" x14ac:dyDescent="0.3">
      <c r="A3621" s="4">
        <v>46173.791666666657</v>
      </c>
      <c r="B3621" s="3">
        <v>50.33</v>
      </c>
      <c r="C3621" s="3">
        <v>44.63</v>
      </c>
      <c r="D3621" s="3">
        <f t="shared" si="504"/>
        <v>27.832708333333333</v>
      </c>
      <c r="E3621" s="3">
        <f>MAX(B3621 - D3621/Inputs!$B$5, 0)</f>
        <v>18.701922348484846</v>
      </c>
      <c r="F3621" s="3">
        <f>MAX(D3621*Inputs!$B$5 - B3621, 0)</f>
        <v>0</v>
      </c>
      <c r="G3621" s="3">
        <f t="shared" si="505"/>
        <v>44.63</v>
      </c>
      <c r="H3621" t="str">
        <f t="shared" si="506"/>
        <v>Reg</v>
      </c>
      <c r="I3621" s="3">
        <f t="shared" si="511"/>
        <v>340</v>
      </c>
      <c r="J3621" s="3">
        <f t="shared" si="512"/>
        <v>0</v>
      </c>
      <c r="K3621" s="3">
        <f>MIN(Inputs!$B$2, (Inputs!$B$8 - I3621)/Inputs!$B$9)</f>
        <v>0</v>
      </c>
      <c r="L3621" s="3">
        <f>MAX(MIN(Inputs!$B$2, I3621*Inputs!$B$10, Inputs!$B$8*Inputs!$B$4 - J3621), 0)</f>
        <v>170</v>
      </c>
      <c r="M3621" s="3">
        <f t="shared" si="507"/>
        <v>0</v>
      </c>
      <c r="N3621" s="3">
        <f t="shared" si="508"/>
        <v>0</v>
      </c>
      <c r="O3621" s="3">
        <f>IF(H3621="Reg", MIN(Inputs!$B$2, I3621*Inputs!$B$10, (Inputs!$B$8-I3621)/Inputs!$B$9), 0)</f>
        <v>0</v>
      </c>
      <c r="P3621" s="3">
        <f t="shared" si="509"/>
        <v>0</v>
      </c>
      <c r="Q3621" s="3">
        <f t="shared" si="510"/>
        <v>0</v>
      </c>
      <c r="R3621" s="3">
        <f>I3621 + M3621*Inputs!$B$9 - N3621/Inputs!$B$10</f>
        <v>340</v>
      </c>
    </row>
    <row r="3622" spans="1:18" x14ac:dyDescent="0.3">
      <c r="A3622" s="4">
        <v>46173.833333333343</v>
      </c>
      <c r="B3622" s="3">
        <v>89.002499999999998</v>
      </c>
      <c r="C3622" s="3">
        <v>31.75</v>
      </c>
      <c r="D3622" s="3">
        <f t="shared" si="504"/>
        <v>27.832708333333333</v>
      </c>
      <c r="E3622" s="3">
        <f>MAX(B3622 - D3622/Inputs!$B$5, 0)</f>
        <v>57.374422348484842</v>
      </c>
      <c r="F3622" s="3">
        <f>MAX(D3622*Inputs!$B$5 - B3622, 0)</f>
        <v>0</v>
      </c>
      <c r="G3622" s="3">
        <f t="shared" si="505"/>
        <v>31.75</v>
      </c>
      <c r="H3622" t="str">
        <f t="shared" si="506"/>
        <v>Discharge</v>
      </c>
      <c r="I3622" s="3">
        <f t="shared" si="511"/>
        <v>340</v>
      </c>
      <c r="J3622" s="3">
        <f t="shared" si="512"/>
        <v>0</v>
      </c>
      <c r="K3622" s="3">
        <f>MIN(Inputs!$B$2, (Inputs!$B$8 - I3622)/Inputs!$B$9)</f>
        <v>0</v>
      </c>
      <c r="L3622" s="3">
        <f>MAX(MIN(Inputs!$B$2, I3622*Inputs!$B$10, Inputs!$B$8*Inputs!$B$4 - J3622), 0)</f>
        <v>170</v>
      </c>
      <c r="M3622" s="3">
        <f t="shared" si="507"/>
        <v>0</v>
      </c>
      <c r="N3622" s="3">
        <f t="shared" si="508"/>
        <v>170</v>
      </c>
      <c r="O3622" s="3">
        <f>IF(H3622="Reg", MIN(Inputs!$B$2, I3622*Inputs!$B$10, (Inputs!$B$8-I3622)/Inputs!$B$9), 0)</f>
        <v>0</v>
      </c>
      <c r="P3622" s="3">
        <f t="shared" si="509"/>
        <v>15130.424999999999</v>
      </c>
      <c r="Q3622" s="3">
        <f t="shared" si="510"/>
        <v>0</v>
      </c>
      <c r="R3622" s="3">
        <f>I3622 + M3622*Inputs!$B$9 - N3622/Inputs!$B$10</f>
        <v>158.77939109773115</v>
      </c>
    </row>
    <row r="3623" spans="1:18" x14ac:dyDescent="0.3">
      <c r="A3623" s="4">
        <v>46173.875</v>
      </c>
      <c r="B3623" s="3">
        <v>77.45750000000001</v>
      </c>
      <c r="C3623" s="3">
        <v>9.5500000000000007</v>
      </c>
      <c r="D3623" s="3">
        <f t="shared" si="504"/>
        <v>27.832708333333333</v>
      </c>
      <c r="E3623" s="3">
        <f>MAX(B3623 - D3623/Inputs!$B$5, 0)</f>
        <v>45.829422348484854</v>
      </c>
      <c r="F3623" s="3">
        <f>MAX(D3623*Inputs!$B$5 - B3623, 0)</f>
        <v>0</v>
      </c>
      <c r="G3623" s="3">
        <f t="shared" si="505"/>
        <v>9.5500000000000007</v>
      </c>
      <c r="H3623" t="str">
        <f t="shared" si="506"/>
        <v>Discharge</v>
      </c>
      <c r="I3623" s="3">
        <f t="shared" si="511"/>
        <v>158.77939109773115</v>
      </c>
      <c r="J3623" s="3">
        <f t="shared" si="512"/>
        <v>170</v>
      </c>
      <c r="K3623" s="3">
        <f>MIN(Inputs!$B$2, (Inputs!$B$8 - I3623)/Inputs!$B$9)</f>
        <v>170</v>
      </c>
      <c r="L3623" s="3">
        <f>MAX(MIN(Inputs!$B$2, I3623*Inputs!$B$10, Inputs!$B$8*Inputs!$B$4 - J3623), 0)</f>
        <v>148.94827166799323</v>
      </c>
      <c r="M3623" s="3">
        <f t="shared" si="507"/>
        <v>0</v>
      </c>
      <c r="N3623" s="3">
        <f t="shared" si="508"/>
        <v>148.94827166799323</v>
      </c>
      <c r="O3623" s="3">
        <f>IF(H3623="Reg", MIN(Inputs!$B$2, I3623*Inputs!$B$10, (Inputs!$B$8-I3623)/Inputs!$B$9), 0)</f>
        <v>0</v>
      </c>
      <c r="P3623" s="3">
        <f t="shared" si="509"/>
        <v>11537.160752723586</v>
      </c>
      <c r="Q3623" s="3">
        <f t="shared" si="510"/>
        <v>0</v>
      </c>
      <c r="R3623" s="3">
        <f>I3623 + M3623*Inputs!$B$9 - N3623/Inputs!$B$10</f>
        <v>0</v>
      </c>
    </row>
    <row r="3624" spans="1:18" x14ac:dyDescent="0.3">
      <c r="A3624" s="4">
        <v>46173.916666666657</v>
      </c>
      <c r="B3624" s="3">
        <v>51.249999999999993</v>
      </c>
      <c r="C3624" s="3">
        <v>1</v>
      </c>
      <c r="D3624" s="3">
        <f t="shared" si="504"/>
        <v>27.832708333333333</v>
      </c>
      <c r="E3624" s="3">
        <f>MAX(B3624 - D3624/Inputs!$B$5, 0)</f>
        <v>19.621922348484841</v>
      </c>
      <c r="F3624" s="3">
        <f>MAX(D3624*Inputs!$B$5 - B3624, 0)</f>
        <v>0</v>
      </c>
      <c r="G3624" s="3">
        <f t="shared" si="505"/>
        <v>1</v>
      </c>
      <c r="H3624" t="str">
        <f t="shared" si="506"/>
        <v>Discharge</v>
      </c>
      <c r="I3624" s="3">
        <f t="shared" si="511"/>
        <v>0</v>
      </c>
      <c r="J3624" s="3">
        <f t="shared" si="512"/>
        <v>318.94827166799325</v>
      </c>
      <c r="K3624" s="3">
        <f>MIN(Inputs!$B$2, (Inputs!$B$8 - I3624)/Inputs!$B$9)</f>
        <v>170</v>
      </c>
      <c r="L3624" s="3">
        <f>MAX(MIN(Inputs!$B$2, I3624*Inputs!$B$10, Inputs!$B$8*Inputs!$B$4 - J3624), 0)</f>
        <v>0</v>
      </c>
      <c r="M3624" s="3">
        <f t="shared" si="507"/>
        <v>0</v>
      </c>
      <c r="N3624" s="3">
        <f t="shared" si="508"/>
        <v>0</v>
      </c>
      <c r="O3624" s="3">
        <f>IF(H3624="Reg", MIN(Inputs!$B$2, I3624*Inputs!$B$10, (Inputs!$B$8-I3624)/Inputs!$B$9), 0)</f>
        <v>0</v>
      </c>
      <c r="P3624" s="3">
        <f t="shared" si="509"/>
        <v>0</v>
      </c>
      <c r="Q3624" s="3">
        <f t="shared" si="510"/>
        <v>0</v>
      </c>
      <c r="R3624" s="3">
        <f>I3624 + M3624*Inputs!$B$9 - N3624/Inputs!$B$10</f>
        <v>0</v>
      </c>
    </row>
    <row r="3625" spans="1:18" x14ac:dyDescent="0.3">
      <c r="A3625" s="4">
        <v>46173.958333333343</v>
      </c>
      <c r="B3625" s="3">
        <v>28.7225</v>
      </c>
      <c r="C3625" s="3">
        <v>0.06</v>
      </c>
      <c r="D3625" s="3">
        <f t="shared" si="504"/>
        <v>27.832708333333333</v>
      </c>
      <c r="E3625" s="3">
        <f>MAX(B3625 - D3625/Inputs!$B$5, 0)</f>
        <v>0</v>
      </c>
      <c r="F3625" s="3">
        <f>MAX(D3625*Inputs!$B$5 - B3625, 0)</f>
        <v>0</v>
      </c>
      <c r="G3625" s="3">
        <f t="shared" si="505"/>
        <v>0.06</v>
      </c>
      <c r="H3625" t="str">
        <f t="shared" si="506"/>
        <v>Reg</v>
      </c>
      <c r="I3625" s="3">
        <f t="shared" si="511"/>
        <v>0</v>
      </c>
      <c r="J3625" s="3">
        <f t="shared" si="512"/>
        <v>318.94827166799325</v>
      </c>
      <c r="K3625" s="3">
        <f>MIN(Inputs!$B$2, (Inputs!$B$8 - I3625)/Inputs!$B$9)</f>
        <v>170</v>
      </c>
      <c r="L3625" s="3">
        <f>MAX(MIN(Inputs!$B$2, I3625*Inputs!$B$10, Inputs!$B$8*Inputs!$B$4 - J3625), 0)</f>
        <v>0</v>
      </c>
      <c r="M3625" s="3">
        <f t="shared" si="507"/>
        <v>0</v>
      </c>
      <c r="N3625" s="3">
        <f t="shared" si="508"/>
        <v>0</v>
      </c>
      <c r="O3625" s="3">
        <f>IF(H3625="Reg", MIN(Inputs!$B$2, I3625*Inputs!$B$10, (Inputs!$B$8-I3625)/Inputs!$B$9), 0)</f>
        <v>0</v>
      </c>
      <c r="P3625" s="3">
        <f t="shared" si="509"/>
        <v>0</v>
      </c>
      <c r="Q3625" s="3">
        <f t="shared" si="510"/>
        <v>0</v>
      </c>
      <c r="R3625" s="3">
        <f>I3625 + M3625*Inputs!$B$9 - N3625/Inputs!$B$10</f>
        <v>0</v>
      </c>
    </row>
    <row r="3626" spans="1:18" x14ac:dyDescent="0.3">
      <c r="A3626" s="4">
        <v>46174</v>
      </c>
      <c r="B3626" s="3">
        <v>28.72</v>
      </c>
      <c r="C3626" s="3">
        <v>0.06</v>
      </c>
      <c r="D3626" s="3">
        <f t="shared" si="504"/>
        <v>33.485937499999999</v>
      </c>
      <c r="E3626" s="3">
        <f>MAX(B3626 - D3626/Inputs!$B$5, 0)</f>
        <v>0</v>
      </c>
      <c r="F3626" s="3">
        <f>MAX(D3626*Inputs!$B$5 - B3626, 0)</f>
        <v>0.74762499999999932</v>
      </c>
      <c r="G3626" s="3">
        <f t="shared" si="505"/>
        <v>0.06</v>
      </c>
      <c r="H3626" t="str">
        <f t="shared" si="506"/>
        <v>Charge</v>
      </c>
      <c r="I3626" s="3">
        <f t="shared" si="511"/>
        <v>0</v>
      </c>
      <c r="J3626" s="3">
        <f t="shared" si="512"/>
        <v>0</v>
      </c>
      <c r="K3626" s="3">
        <f>MIN(Inputs!$B$2, (Inputs!$B$8 - I3626)/Inputs!$B$9)</f>
        <v>170</v>
      </c>
      <c r="L3626" s="3">
        <f>MAX(MIN(Inputs!$B$2, I3626*Inputs!$B$10, Inputs!$B$8*Inputs!$B$4 - J3626), 0)</f>
        <v>0</v>
      </c>
      <c r="M3626" s="3">
        <f t="shared" si="507"/>
        <v>170</v>
      </c>
      <c r="N3626" s="3">
        <f t="shared" si="508"/>
        <v>0</v>
      </c>
      <c r="O3626" s="3">
        <f>IF(H3626="Reg", MIN(Inputs!$B$2, I3626*Inputs!$B$10, (Inputs!$B$8-I3626)/Inputs!$B$9), 0)</f>
        <v>0</v>
      </c>
      <c r="P3626" s="3">
        <f t="shared" si="509"/>
        <v>-4882.3999999999996</v>
      </c>
      <c r="Q3626" s="3">
        <f t="shared" si="510"/>
        <v>0</v>
      </c>
      <c r="R3626" s="3">
        <f>I3626 + M3626*Inputs!$B$9 - N3626/Inputs!$B$10</f>
        <v>159.4741358339966</v>
      </c>
    </row>
    <row r="3627" spans="1:18" x14ac:dyDescent="0.3">
      <c r="A3627" s="4">
        <v>46174.041666666657</v>
      </c>
      <c r="B3627" s="3">
        <v>43.307499999999997</v>
      </c>
      <c r="C3627" s="3">
        <v>0.06</v>
      </c>
      <c r="D3627" s="3">
        <f t="shared" si="504"/>
        <v>33.485937499999999</v>
      </c>
      <c r="E3627" s="3">
        <f>MAX(B3627 - D3627/Inputs!$B$5, 0)</f>
        <v>5.2552982954545442</v>
      </c>
      <c r="F3627" s="3">
        <f>MAX(D3627*Inputs!$B$5 - B3627, 0)</f>
        <v>0</v>
      </c>
      <c r="G3627" s="3">
        <f t="shared" si="505"/>
        <v>0.06</v>
      </c>
      <c r="H3627" t="str">
        <f t="shared" si="506"/>
        <v>Discharge</v>
      </c>
      <c r="I3627" s="3">
        <f t="shared" si="511"/>
        <v>159.4741358339966</v>
      </c>
      <c r="J3627" s="3">
        <f t="shared" si="512"/>
        <v>0</v>
      </c>
      <c r="K3627" s="3">
        <f>MIN(Inputs!$B$2, (Inputs!$B$8 - I3627)/Inputs!$B$9)</f>
        <v>170</v>
      </c>
      <c r="L3627" s="3">
        <f>MAX(MIN(Inputs!$B$2, I3627*Inputs!$B$10, Inputs!$B$8*Inputs!$B$4 - J3627), 0)</f>
        <v>149.6</v>
      </c>
      <c r="M3627" s="3">
        <f t="shared" si="507"/>
        <v>0</v>
      </c>
      <c r="N3627" s="3">
        <f t="shared" si="508"/>
        <v>149.6</v>
      </c>
      <c r="O3627" s="3">
        <f>IF(H3627="Reg", MIN(Inputs!$B$2, I3627*Inputs!$B$10, (Inputs!$B$8-I3627)/Inputs!$B$9), 0)</f>
        <v>0</v>
      </c>
      <c r="P3627" s="3">
        <f t="shared" si="509"/>
        <v>6478.8019999999997</v>
      </c>
      <c r="Q3627" s="3">
        <f t="shared" si="510"/>
        <v>0</v>
      </c>
      <c r="R3627" s="3">
        <f>I3627 + M3627*Inputs!$B$9 - N3627/Inputs!$B$10</f>
        <v>0</v>
      </c>
    </row>
    <row r="3628" spans="1:18" x14ac:dyDescent="0.3">
      <c r="A3628" s="4">
        <v>46174.083333333343</v>
      </c>
      <c r="B3628" s="3">
        <v>34.125</v>
      </c>
      <c r="C3628" s="3">
        <v>0.06</v>
      </c>
      <c r="D3628" s="3">
        <f t="shared" si="504"/>
        <v>33.485937499999999</v>
      </c>
      <c r="E3628" s="3">
        <f>MAX(B3628 - D3628/Inputs!$B$5, 0)</f>
        <v>0</v>
      </c>
      <c r="F3628" s="3">
        <f>MAX(D3628*Inputs!$B$5 - B3628, 0)</f>
        <v>0</v>
      </c>
      <c r="G3628" s="3">
        <f t="shared" si="505"/>
        <v>0.06</v>
      </c>
      <c r="H3628" t="str">
        <f t="shared" si="506"/>
        <v>Reg</v>
      </c>
      <c r="I3628" s="3">
        <f t="shared" si="511"/>
        <v>0</v>
      </c>
      <c r="J3628" s="3">
        <f t="shared" si="512"/>
        <v>149.6</v>
      </c>
      <c r="K3628" s="3">
        <f>MIN(Inputs!$B$2, (Inputs!$B$8 - I3628)/Inputs!$B$9)</f>
        <v>170</v>
      </c>
      <c r="L3628" s="3">
        <f>MAX(MIN(Inputs!$B$2, I3628*Inputs!$B$10, Inputs!$B$8*Inputs!$B$4 - J3628), 0)</f>
        <v>0</v>
      </c>
      <c r="M3628" s="3">
        <f t="shared" si="507"/>
        <v>0</v>
      </c>
      <c r="N3628" s="3">
        <f t="shared" si="508"/>
        <v>0</v>
      </c>
      <c r="O3628" s="3">
        <f>IF(H3628="Reg", MIN(Inputs!$B$2, I3628*Inputs!$B$10, (Inputs!$B$8-I3628)/Inputs!$B$9), 0)</f>
        <v>0</v>
      </c>
      <c r="P3628" s="3">
        <f t="shared" si="509"/>
        <v>0</v>
      </c>
      <c r="Q3628" s="3">
        <f t="shared" si="510"/>
        <v>0</v>
      </c>
      <c r="R3628" s="3">
        <f>I3628 + M3628*Inputs!$B$9 - N3628/Inputs!$B$10</f>
        <v>0</v>
      </c>
    </row>
    <row r="3629" spans="1:18" x14ac:dyDescent="0.3">
      <c r="A3629" s="4">
        <v>46174.125</v>
      </c>
      <c r="B3629" s="3">
        <v>31.545000000000002</v>
      </c>
      <c r="C3629" s="3">
        <v>0.08</v>
      </c>
      <c r="D3629" s="3">
        <f t="shared" si="504"/>
        <v>33.485937499999999</v>
      </c>
      <c r="E3629" s="3">
        <f>MAX(B3629 - D3629/Inputs!$B$5, 0)</f>
        <v>0</v>
      </c>
      <c r="F3629" s="3">
        <f>MAX(D3629*Inputs!$B$5 - B3629, 0)</f>
        <v>0</v>
      </c>
      <c r="G3629" s="3">
        <f t="shared" si="505"/>
        <v>0.08</v>
      </c>
      <c r="H3629" t="str">
        <f t="shared" si="506"/>
        <v>Reg</v>
      </c>
      <c r="I3629" s="3">
        <f t="shared" si="511"/>
        <v>0</v>
      </c>
      <c r="J3629" s="3">
        <f t="shared" si="512"/>
        <v>149.6</v>
      </c>
      <c r="K3629" s="3">
        <f>MIN(Inputs!$B$2, (Inputs!$B$8 - I3629)/Inputs!$B$9)</f>
        <v>170</v>
      </c>
      <c r="L3629" s="3">
        <f>MAX(MIN(Inputs!$B$2, I3629*Inputs!$B$10, Inputs!$B$8*Inputs!$B$4 - J3629), 0)</f>
        <v>0</v>
      </c>
      <c r="M3629" s="3">
        <f t="shared" si="507"/>
        <v>0</v>
      </c>
      <c r="N3629" s="3">
        <f t="shared" si="508"/>
        <v>0</v>
      </c>
      <c r="O3629" s="3">
        <f>IF(H3629="Reg", MIN(Inputs!$B$2, I3629*Inputs!$B$10, (Inputs!$B$8-I3629)/Inputs!$B$9), 0)</f>
        <v>0</v>
      </c>
      <c r="P3629" s="3">
        <f t="shared" si="509"/>
        <v>0</v>
      </c>
      <c r="Q3629" s="3">
        <f t="shared" si="510"/>
        <v>0</v>
      </c>
      <c r="R3629" s="3">
        <f>I3629 + M3629*Inputs!$B$9 - N3629/Inputs!$B$10</f>
        <v>0</v>
      </c>
    </row>
    <row r="3630" spans="1:18" x14ac:dyDescent="0.3">
      <c r="A3630" s="4">
        <v>46174.166666666657</v>
      </c>
      <c r="B3630" s="3">
        <v>30.680000000000003</v>
      </c>
      <c r="C3630" s="3">
        <v>0.06</v>
      </c>
      <c r="D3630" s="3">
        <f t="shared" si="504"/>
        <v>33.485937499999999</v>
      </c>
      <c r="E3630" s="3">
        <f>MAX(B3630 - D3630/Inputs!$B$5, 0)</f>
        <v>0</v>
      </c>
      <c r="F3630" s="3">
        <f>MAX(D3630*Inputs!$B$5 - B3630, 0)</f>
        <v>0</v>
      </c>
      <c r="G3630" s="3">
        <f t="shared" si="505"/>
        <v>0.06</v>
      </c>
      <c r="H3630" t="str">
        <f t="shared" si="506"/>
        <v>Reg</v>
      </c>
      <c r="I3630" s="3">
        <f t="shared" si="511"/>
        <v>0</v>
      </c>
      <c r="J3630" s="3">
        <f t="shared" si="512"/>
        <v>149.6</v>
      </c>
      <c r="K3630" s="3">
        <f>MIN(Inputs!$B$2, (Inputs!$B$8 - I3630)/Inputs!$B$9)</f>
        <v>170</v>
      </c>
      <c r="L3630" s="3">
        <f>MAX(MIN(Inputs!$B$2, I3630*Inputs!$B$10, Inputs!$B$8*Inputs!$B$4 - J3630), 0)</f>
        <v>0</v>
      </c>
      <c r="M3630" s="3">
        <f t="shared" si="507"/>
        <v>0</v>
      </c>
      <c r="N3630" s="3">
        <f t="shared" si="508"/>
        <v>0</v>
      </c>
      <c r="O3630" s="3">
        <f>IF(H3630="Reg", MIN(Inputs!$B$2, I3630*Inputs!$B$10, (Inputs!$B$8-I3630)/Inputs!$B$9), 0)</f>
        <v>0</v>
      </c>
      <c r="P3630" s="3">
        <f t="shared" si="509"/>
        <v>0</v>
      </c>
      <c r="Q3630" s="3">
        <f t="shared" si="510"/>
        <v>0</v>
      </c>
      <c r="R3630" s="3">
        <f>I3630 + M3630*Inputs!$B$9 - N3630/Inputs!$B$10</f>
        <v>0</v>
      </c>
    </row>
    <row r="3631" spans="1:18" x14ac:dyDescent="0.3">
      <c r="A3631" s="4">
        <v>46174.208333333343</v>
      </c>
      <c r="B3631" s="3">
        <v>32.275000000000006</v>
      </c>
      <c r="C3631" s="3">
        <v>0.06</v>
      </c>
      <c r="D3631" s="3">
        <f t="shared" si="504"/>
        <v>33.485937499999999</v>
      </c>
      <c r="E3631" s="3">
        <f>MAX(B3631 - D3631/Inputs!$B$5, 0)</f>
        <v>0</v>
      </c>
      <c r="F3631" s="3">
        <f>MAX(D3631*Inputs!$B$5 - B3631, 0)</f>
        <v>0</v>
      </c>
      <c r="G3631" s="3">
        <f t="shared" si="505"/>
        <v>0.06</v>
      </c>
      <c r="H3631" t="str">
        <f t="shared" si="506"/>
        <v>Reg</v>
      </c>
      <c r="I3631" s="3">
        <f t="shared" si="511"/>
        <v>0</v>
      </c>
      <c r="J3631" s="3">
        <f t="shared" si="512"/>
        <v>149.6</v>
      </c>
      <c r="K3631" s="3">
        <f>MIN(Inputs!$B$2, (Inputs!$B$8 - I3631)/Inputs!$B$9)</f>
        <v>170</v>
      </c>
      <c r="L3631" s="3">
        <f>MAX(MIN(Inputs!$B$2, I3631*Inputs!$B$10, Inputs!$B$8*Inputs!$B$4 - J3631), 0)</f>
        <v>0</v>
      </c>
      <c r="M3631" s="3">
        <f t="shared" si="507"/>
        <v>0</v>
      </c>
      <c r="N3631" s="3">
        <f t="shared" si="508"/>
        <v>0</v>
      </c>
      <c r="O3631" s="3">
        <f>IF(H3631="Reg", MIN(Inputs!$B$2, I3631*Inputs!$B$10, (Inputs!$B$8-I3631)/Inputs!$B$9), 0)</f>
        <v>0</v>
      </c>
      <c r="P3631" s="3">
        <f t="shared" si="509"/>
        <v>0</v>
      </c>
      <c r="Q3631" s="3">
        <f t="shared" si="510"/>
        <v>0</v>
      </c>
      <c r="R3631" s="3">
        <f>I3631 + M3631*Inputs!$B$9 - N3631/Inputs!$B$10</f>
        <v>0</v>
      </c>
    </row>
    <row r="3632" spans="1:18" x14ac:dyDescent="0.3">
      <c r="A3632" s="4">
        <v>46174.25</v>
      </c>
      <c r="B3632" s="3">
        <v>35.414999999999999</v>
      </c>
      <c r="C3632" s="3">
        <v>1</v>
      </c>
      <c r="D3632" s="3">
        <f t="shared" si="504"/>
        <v>33.485937499999999</v>
      </c>
      <c r="E3632" s="3">
        <f>MAX(B3632 - D3632/Inputs!$B$5, 0)</f>
        <v>0</v>
      </c>
      <c r="F3632" s="3">
        <f>MAX(D3632*Inputs!$B$5 - B3632, 0)</f>
        <v>0</v>
      </c>
      <c r="G3632" s="3">
        <f t="shared" si="505"/>
        <v>1</v>
      </c>
      <c r="H3632" t="str">
        <f t="shared" si="506"/>
        <v>Reg</v>
      </c>
      <c r="I3632" s="3">
        <f t="shared" si="511"/>
        <v>0</v>
      </c>
      <c r="J3632" s="3">
        <f t="shared" si="512"/>
        <v>149.6</v>
      </c>
      <c r="K3632" s="3">
        <f>MIN(Inputs!$B$2, (Inputs!$B$8 - I3632)/Inputs!$B$9)</f>
        <v>170</v>
      </c>
      <c r="L3632" s="3">
        <f>MAX(MIN(Inputs!$B$2, I3632*Inputs!$B$10, Inputs!$B$8*Inputs!$B$4 - J3632), 0)</f>
        <v>0</v>
      </c>
      <c r="M3632" s="3">
        <f t="shared" si="507"/>
        <v>0</v>
      </c>
      <c r="N3632" s="3">
        <f t="shared" si="508"/>
        <v>0</v>
      </c>
      <c r="O3632" s="3">
        <f>IF(H3632="Reg", MIN(Inputs!$B$2, I3632*Inputs!$B$10, (Inputs!$B$8-I3632)/Inputs!$B$9), 0)</f>
        <v>0</v>
      </c>
      <c r="P3632" s="3">
        <f t="shared" si="509"/>
        <v>0</v>
      </c>
      <c r="Q3632" s="3">
        <f t="shared" si="510"/>
        <v>0</v>
      </c>
      <c r="R3632" s="3">
        <f>I3632 + M3632*Inputs!$B$9 - N3632/Inputs!$B$10</f>
        <v>0</v>
      </c>
    </row>
    <row r="3633" spans="1:18" x14ac:dyDescent="0.3">
      <c r="A3633" s="4">
        <v>46174.291666666657</v>
      </c>
      <c r="B3633" s="3">
        <v>43.072499999999998</v>
      </c>
      <c r="C3633" s="3">
        <v>1</v>
      </c>
      <c r="D3633" s="3">
        <f t="shared" si="504"/>
        <v>33.485937499999999</v>
      </c>
      <c r="E3633" s="3">
        <f>MAX(B3633 - D3633/Inputs!$B$5, 0)</f>
        <v>5.0202982954545448</v>
      </c>
      <c r="F3633" s="3">
        <f>MAX(D3633*Inputs!$B$5 - B3633, 0)</f>
        <v>0</v>
      </c>
      <c r="G3633" s="3">
        <f t="shared" si="505"/>
        <v>1</v>
      </c>
      <c r="H3633" t="str">
        <f t="shared" si="506"/>
        <v>Discharge</v>
      </c>
      <c r="I3633" s="3">
        <f t="shared" si="511"/>
        <v>0</v>
      </c>
      <c r="J3633" s="3">
        <f t="shared" si="512"/>
        <v>149.6</v>
      </c>
      <c r="K3633" s="3">
        <f>MIN(Inputs!$B$2, (Inputs!$B$8 - I3633)/Inputs!$B$9)</f>
        <v>170</v>
      </c>
      <c r="L3633" s="3">
        <f>MAX(MIN(Inputs!$B$2, I3633*Inputs!$B$10, Inputs!$B$8*Inputs!$B$4 - J3633), 0)</f>
        <v>0</v>
      </c>
      <c r="M3633" s="3">
        <f t="shared" si="507"/>
        <v>0</v>
      </c>
      <c r="N3633" s="3">
        <f t="shared" si="508"/>
        <v>0</v>
      </c>
      <c r="O3633" s="3">
        <f>IF(H3633="Reg", MIN(Inputs!$B$2, I3633*Inputs!$B$10, (Inputs!$B$8-I3633)/Inputs!$B$9), 0)</f>
        <v>0</v>
      </c>
      <c r="P3633" s="3">
        <f t="shared" si="509"/>
        <v>0</v>
      </c>
      <c r="Q3633" s="3">
        <f t="shared" si="510"/>
        <v>0</v>
      </c>
      <c r="R3633" s="3">
        <f>I3633 + M3633*Inputs!$B$9 - N3633/Inputs!$B$10</f>
        <v>0</v>
      </c>
    </row>
    <row r="3634" spans="1:18" x14ac:dyDescent="0.3">
      <c r="A3634" s="4">
        <v>46174.333333333343</v>
      </c>
      <c r="B3634" s="3">
        <v>34.282499999999999</v>
      </c>
      <c r="C3634" s="3">
        <v>1</v>
      </c>
      <c r="D3634" s="3">
        <f t="shared" si="504"/>
        <v>33.485937499999999</v>
      </c>
      <c r="E3634" s="3">
        <f>MAX(B3634 - D3634/Inputs!$B$5, 0)</f>
        <v>0</v>
      </c>
      <c r="F3634" s="3">
        <f>MAX(D3634*Inputs!$B$5 - B3634, 0)</f>
        <v>0</v>
      </c>
      <c r="G3634" s="3">
        <f t="shared" si="505"/>
        <v>1</v>
      </c>
      <c r="H3634" t="str">
        <f t="shared" si="506"/>
        <v>Reg</v>
      </c>
      <c r="I3634" s="3">
        <f t="shared" si="511"/>
        <v>0</v>
      </c>
      <c r="J3634" s="3">
        <f t="shared" si="512"/>
        <v>149.6</v>
      </c>
      <c r="K3634" s="3">
        <f>MIN(Inputs!$B$2, (Inputs!$B$8 - I3634)/Inputs!$B$9)</f>
        <v>170</v>
      </c>
      <c r="L3634" s="3">
        <f>MAX(MIN(Inputs!$B$2, I3634*Inputs!$B$10, Inputs!$B$8*Inputs!$B$4 - J3634), 0)</f>
        <v>0</v>
      </c>
      <c r="M3634" s="3">
        <f t="shared" si="507"/>
        <v>0</v>
      </c>
      <c r="N3634" s="3">
        <f t="shared" si="508"/>
        <v>0</v>
      </c>
      <c r="O3634" s="3">
        <f>IF(H3634="Reg", MIN(Inputs!$B$2, I3634*Inputs!$B$10, (Inputs!$B$8-I3634)/Inputs!$B$9), 0)</f>
        <v>0</v>
      </c>
      <c r="P3634" s="3">
        <f t="shared" si="509"/>
        <v>0</v>
      </c>
      <c r="Q3634" s="3">
        <f t="shared" si="510"/>
        <v>0</v>
      </c>
      <c r="R3634" s="3">
        <f>I3634 + M3634*Inputs!$B$9 - N3634/Inputs!$B$10</f>
        <v>0</v>
      </c>
    </row>
    <row r="3635" spans="1:18" x14ac:dyDescent="0.3">
      <c r="A3635" s="4">
        <v>46174.375</v>
      </c>
      <c r="B3635" s="3">
        <v>29.004999999999999</v>
      </c>
      <c r="C3635" s="3">
        <v>1</v>
      </c>
      <c r="D3635" s="3">
        <f t="shared" si="504"/>
        <v>33.485937499999999</v>
      </c>
      <c r="E3635" s="3">
        <f>MAX(B3635 - D3635/Inputs!$B$5, 0)</f>
        <v>0</v>
      </c>
      <c r="F3635" s="3">
        <f>MAX(D3635*Inputs!$B$5 - B3635, 0)</f>
        <v>0.46262499999999918</v>
      </c>
      <c r="G3635" s="3">
        <f t="shared" si="505"/>
        <v>1</v>
      </c>
      <c r="H3635" t="str">
        <f t="shared" si="506"/>
        <v>Reg</v>
      </c>
      <c r="I3635" s="3">
        <f t="shared" si="511"/>
        <v>0</v>
      </c>
      <c r="J3635" s="3">
        <f t="shared" si="512"/>
        <v>149.6</v>
      </c>
      <c r="K3635" s="3">
        <f>MIN(Inputs!$B$2, (Inputs!$B$8 - I3635)/Inputs!$B$9)</f>
        <v>170</v>
      </c>
      <c r="L3635" s="3">
        <f>MAX(MIN(Inputs!$B$2, I3635*Inputs!$B$10, Inputs!$B$8*Inputs!$B$4 - J3635), 0)</f>
        <v>0</v>
      </c>
      <c r="M3635" s="3">
        <f t="shared" si="507"/>
        <v>0</v>
      </c>
      <c r="N3635" s="3">
        <f t="shared" si="508"/>
        <v>0</v>
      </c>
      <c r="O3635" s="3">
        <f>IF(H3635="Reg", MIN(Inputs!$B$2, I3635*Inputs!$B$10, (Inputs!$B$8-I3635)/Inputs!$B$9), 0)</f>
        <v>0</v>
      </c>
      <c r="P3635" s="3">
        <f t="shared" si="509"/>
        <v>0</v>
      </c>
      <c r="Q3635" s="3">
        <f t="shared" si="510"/>
        <v>0</v>
      </c>
      <c r="R3635" s="3">
        <f>I3635 + M3635*Inputs!$B$9 - N3635/Inputs!$B$10</f>
        <v>0</v>
      </c>
    </row>
    <row r="3636" spans="1:18" x14ac:dyDescent="0.3">
      <c r="A3636" s="4">
        <v>46174.416666666657</v>
      </c>
      <c r="B3636" s="3">
        <v>26.742500000000003</v>
      </c>
      <c r="C3636" s="3">
        <v>0.91</v>
      </c>
      <c r="D3636" s="3">
        <f t="shared" si="504"/>
        <v>33.485937499999999</v>
      </c>
      <c r="E3636" s="3">
        <f>MAX(B3636 - D3636/Inputs!$B$5, 0)</f>
        <v>0</v>
      </c>
      <c r="F3636" s="3">
        <f>MAX(D3636*Inputs!$B$5 - B3636, 0)</f>
        <v>2.7251249999999949</v>
      </c>
      <c r="G3636" s="3">
        <f t="shared" si="505"/>
        <v>0.91</v>
      </c>
      <c r="H3636" t="str">
        <f t="shared" si="506"/>
        <v>Charge</v>
      </c>
      <c r="I3636" s="3">
        <f t="shared" si="511"/>
        <v>0</v>
      </c>
      <c r="J3636" s="3">
        <f t="shared" si="512"/>
        <v>149.6</v>
      </c>
      <c r="K3636" s="3">
        <f>MIN(Inputs!$B$2, (Inputs!$B$8 - I3636)/Inputs!$B$9)</f>
        <v>170</v>
      </c>
      <c r="L3636" s="3">
        <f>MAX(MIN(Inputs!$B$2, I3636*Inputs!$B$10, Inputs!$B$8*Inputs!$B$4 - J3636), 0)</f>
        <v>0</v>
      </c>
      <c r="M3636" s="3">
        <f t="shared" si="507"/>
        <v>170</v>
      </c>
      <c r="N3636" s="3">
        <f t="shared" si="508"/>
        <v>0</v>
      </c>
      <c r="O3636" s="3">
        <f>IF(H3636="Reg", MIN(Inputs!$B$2, I3636*Inputs!$B$10, (Inputs!$B$8-I3636)/Inputs!$B$9), 0)</f>
        <v>0</v>
      </c>
      <c r="P3636" s="3">
        <f t="shared" si="509"/>
        <v>-4546.2250000000004</v>
      </c>
      <c r="Q3636" s="3">
        <f t="shared" si="510"/>
        <v>0</v>
      </c>
      <c r="R3636" s="3">
        <f>I3636 + M3636*Inputs!$B$9 - N3636/Inputs!$B$10</f>
        <v>159.4741358339966</v>
      </c>
    </row>
    <row r="3637" spans="1:18" x14ac:dyDescent="0.3">
      <c r="A3637" s="4">
        <v>46174.458333333343</v>
      </c>
      <c r="B3637" s="3">
        <v>27.4</v>
      </c>
      <c r="C3637" s="3">
        <v>0.88</v>
      </c>
      <c r="D3637" s="3">
        <f t="shared" si="504"/>
        <v>33.485937499999999</v>
      </c>
      <c r="E3637" s="3">
        <f>MAX(B3637 - D3637/Inputs!$B$5, 0)</f>
        <v>0</v>
      </c>
      <c r="F3637" s="3">
        <f>MAX(D3637*Inputs!$B$5 - B3637, 0)</f>
        <v>2.0676249999999996</v>
      </c>
      <c r="G3637" s="3">
        <f t="shared" si="505"/>
        <v>0.88</v>
      </c>
      <c r="H3637" t="str">
        <f t="shared" si="506"/>
        <v>Charge</v>
      </c>
      <c r="I3637" s="3">
        <f t="shared" si="511"/>
        <v>159.4741358339966</v>
      </c>
      <c r="J3637" s="3">
        <f t="shared" si="512"/>
        <v>149.6</v>
      </c>
      <c r="K3637" s="3">
        <f>MIN(Inputs!$B$2, (Inputs!$B$8 - I3637)/Inputs!$B$9)</f>
        <v>170</v>
      </c>
      <c r="L3637" s="3">
        <f>MAX(MIN(Inputs!$B$2, I3637*Inputs!$B$10, Inputs!$B$8*Inputs!$B$4 - J3637), 0)</f>
        <v>149.6</v>
      </c>
      <c r="M3637" s="3">
        <f t="shared" si="507"/>
        <v>170</v>
      </c>
      <c r="N3637" s="3">
        <f t="shared" si="508"/>
        <v>0</v>
      </c>
      <c r="O3637" s="3">
        <f>IF(H3637="Reg", MIN(Inputs!$B$2, I3637*Inputs!$B$10, (Inputs!$B$8-I3637)/Inputs!$B$9), 0)</f>
        <v>0</v>
      </c>
      <c r="P3637" s="3">
        <f t="shared" si="509"/>
        <v>-4658</v>
      </c>
      <c r="Q3637" s="3">
        <f t="shared" si="510"/>
        <v>0</v>
      </c>
      <c r="R3637" s="3">
        <f>I3637 + M3637*Inputs!$B$9 - N3637/Inputs!$B$10</f>
        <v>318.9482716679932</v>
      </c>
    </row>
    <row r="3638" spans="1:18" x14ac:dyDescent="0.3">
      <c r="A3638" s="4">
        <v>46174.5</v>
      </c>
      <c r="B3638" s="3">
        <v>29.702500000000001</v>
      </c>
      <c r="C3638" s="3">
        <v>0.81</v>
      </c>
      <c r="D3638" s="3">
        <f t="shared" si="504"/>
        <v>33.485937499999999</v>
      </c>
      <c r="E3638" s="3">
        <f>MAX(B3638 - D3638/Inputs!$B$5, 0)</f>
        <v>0</v>
      </c>
      <c r="F3638" s="3">
        <f>MAX(D3638*Inputs!$B$5 - B3638, 0)</f>
        <v>0</v>
      </c>
      <c r="G3638" s="3">
        <f t="shared" si="505"/>
        <v>0.81</v>
      </c>
      <c r="H3638" t="str">
        <f t="shared" si="506"/>
        <v>Reg</v>
      </c>
      <c r="I3638" s="3">
        <f t="shared" si="511"/>
        <v>318.9482716679932</v>
      </c>
      <c r="J3638" s="3">
        <f t="shared" si="512"/>
        <v>149.6</v>
      </c>
      <c r="K3638" s="3">
        <f>MIN(Inputs!$B$2, (Inputs!$B$8 - I3638)/Inputs!$B$9)</f>
        <v>22.44121780453775</v>
      </c>
      <c r="L3638" s="3">
        <f>MAX(MIN(Inputs!$B$2, I3638*Inputs!$B$10, Inputs!$B$8*Inputs!$B$4 - J3638), 0)</f>
        <v>170</v>
      </c>
      <c r="M3638" s="3">
        <f t="shared" si="507"/>
        <v>0</v>
      </c>
      <c r="N3638" s="3">
        <f t="shared" si="508"/>
        <v>0</v>
      </c>
      <c r="O3638" s="3">
        <f>IF(H3638="Reg", MIN(Inputs!$B$2, I3638*Inputs!$B$10, (Inputs!$B$8-I3638)/Inputs!$B$9), 0)</f>
        <v>22.44121780453775</v>
      </c>
      <c r="P3638" s="3">
        <f t="shared" si="509"/>
        <v>0</v>
      </c>
      <c r="Q3638" s="3">
        <f t="shared" si="510"/>
        <v>18.177386421675578</v>
      </c>
      <c r="R3638" s="3">
        <f>I3638 + M3638*Inputs!$B$9 - N3638/Inputs!$B$10</f>
        <v>318.9482716679932</v>
      </c>
    </row>
    <row r="3639" spans="1:18" x14ac:dyDescent="0.3">
      <c r="A3639" s="4">
        <v>46174.541666666657</v>
      </c>
      <c r="B3639" s="3">
        <v>29.455000000000002</v>
      </c>
      <c r="C3639" s="3">
        <v>0.66</v>
      </c>
      <c r="D3639" s="3">
        <f t="shared" si="504"/>
        <v>33.485937499999999</v>
      </c>
      <c r="E3639" s="3">
        <f>MAX(B3639 - D3639/Inputs!$B$5, 0)</f>
        <v>0</v>
      </c>
      <c r="F3639" s="3">
        <f>MAX(D3639*Inputs!$B$5 - B3639, 0)</f>
        <v>1.2624999999996334E-2</v>
      </c>
      <c r="G3639" s="3">
        <f t="shared" si="505"/>
        <v>0.66</v>
      </c>
      <c r="H3639" t="str">
        <f t="shared" si="506"/>
        <v>Reg</v>
      </c>
      <c r="I3639" s="3">
        <f t="shared" si="511"/>
        <v>318.9482716679932</v>
      </c>
      <c r="J3639" s="3">
        <f t="shared" si="512"/>
        <v>149.6</v>
      </c>
      <c r="K3639" s="3">
        <f>MIN(Inputs!$B$2, (Inputs!$B$8 - I3639)/Inputs!$B$9)</f>
        <v>22.44121780453775</v>
      </c>
      <c r="L3639" s="3">
        <f>MAX(MIN(Inputs!$B$2, I3639*Inputs!$B$10, Inputs!$B$8*Inputs!$B$4 - J3639), 0)</f>
        <v>170</v>
      </c>
      <c r="M3639" s="3">
        <f t="shared" si="507"/>
        <v>0</v>
      </c>
      <c r="N3639" s="3">
        <f t="shared" si="508"/>
        <v>0</v>
      </c>
      <c r="O3639" s="3">
        <f>IF(H3639="Reg", MIN(Inputs!$B$2, I3639*Inputs!$B$10, (Inputs!$B$8-I3639)/Inputs!$B$9), 0)</f>
        <v>22.44121780453775</v>
      </c>
      <c r="P3639" s="3">
        <f t="shared" si="509"/>
        <v>0</v>
      </c>
      <c r="Q3639" s="3">
        <f t="shared" si="510"/>
        <v>14.811203750994915</v>
      </c>
      <c r="R3639" s="3">
        <f>I3639 + M3639*Inputs!$B$9 - N3639/Inputs!$B$10</f>
        <v>318.9482716679932</v>
      </c>
    </row>
    <row r="3640" spans="1:18" x14ac:dyDescent="0.3">
      <c r="A3640" s="4">
        <v>46174.583333333343</v>
      </c>
      <c r="B3640" s="3">
        <v>25.46</v>
      </c>
      <c r="C3640" s="3">
        <v>1.02</v>
      </c>
      <c r="D3640" s="3">
        <f t="shared" si="504"/>
        <v>33.485937499999999</v>
      </c>
      <c r="E3640" s="3">
        <f>MAX(B3640 - D3640/Inputs!$B$5, 0)</f>
        <v>0</v>
      </c>
      <c r="F3640" s="3">
        <f>MAX(D3640*Inputs!$B$5 - B3640, 0)</f>
        <v>4.0076249999999973</v>
      </c>
      <c r="G3640" s="3">
        <f t="shared" si="505"/>
        <v>1.02</v>
      </c>
      <c r="H3640" t="str">
        <f t="shared" si="506"/>
        <v>Charge</v>
      </c>
      <c r="I3640" s="3">
        <f t="shared" si="511"/>
        <v>318.9482716679932</v>
      </c>
      <c r="J3640" s="3">
        <f t="shared" si="512"/>
        <v>149.6</v>
      </c>
      <c r="K3640" s="3">
        <f>MIN(Inputs!$B$2, (Inputs!$B$8 - I3640)/Inputs!$B$9)</f>
        <v>22.44121780453775</v>
      </c>
      <c r="L3640" s="3">
        <f>MAX(MIN(Inputs!$B$2, I3640*Inputs!$B$10, Inputs!$B$8*Inputs!$B$4 - J3640), 0)</f>
        <v>170</v>
      </c>
      <c r="M3640" s="3">
        <f t="shared" si="507"/>
        <v>22.44121780453775</v>
      </c>
      <c r="N3640" s="3">
        <f t="shared" si="508"/>
        <v>0</v>
      </c>
      <c r="O3640" s="3">
        <f>IF(H3640="Reg", MIN(Inputs!$B$2, I3640*Inputs!$B$10, (Inputs!$B$8-I3640)/Inputs!$B$9), 0)</f>
        <v>0</v>
      </c>
      <c r="P3640" s="3">
        <f t="shared" si="509"/>
        <v>-571.35340530353119</v>
      </c>
      <c r="Q3640" s="3">
        <f t="shared" si="510"/>
        <v>0</v>
      </c>
      <c r="R3640" s="3">
        <f>I3640 + M3640*Inputs!$B$9 - N3640/Inputs!$B$10</f>
        <v>340</v>
      </c>
    </row>
    <row r="3641" spans="1:18" x14ac:dyDescent="0.3">
      <c r="A3641" s="4">
        <v>46174.625</v>
      </c>
      <c r="B3641" s="3">
        <v>26.029999999999998</v>
      </c>
      <c r="C3641" s="3">
        <v>1.05</v>
      </c>
      <c r="D3641" s="3">
        <f t="shared" si="504"/>
        <v>33.485937499999999</v>
      </c>
      <c r="E3641" s="3">
        <f>MAX(B3641 - D3641/Inputs!$B$5, 0)</f>
        <v>0</v>
      </c>
      <c r="F3641" s="3">
        <f>MAX(D3641*Inputs!$B$5 - B3641, 0)</f>
        <v>3.4376250000000006</v>
      </c>
      <c r="G3641" s="3">
        <f t="shared" si="505"/>
        <v>1.05</v>
      </c>
      <c r="H3641" t="str">
        <f t="shared" si="506"/>
        <v>Charge</v>
      </c>
      <c r="I3641" s="3">
        <f t="shared" si="511"/>
        <v>340</v>
      </c>
      <c r="J3641" s="3">
        <f t="shared" si="512"/>
        <v>149.6</v>
      </c>
      <c r="K3641" s="3">
        <f>MIN(Inputs!$B$2, (Inputs!$B$8 - I3641)/Inputs!$B$9)</f>
        <v>0</v>
      </c>
      <c r="L3641" s="3">
        <f>MAX(MIN(Inputs!$B$2, I3641*Inputs!$B$10, Inputs!$B$8*Inputs!$B$4 - J3641), 0)</f>
        <v>170</v>
      </c>
      <c r="M3641" s="3">
        <f t="shared" si="507"/>
        <v>0</v>
      </c>
      <c r="N3641" s="3">
        <f t="shared" si="508"/>
        <v>0</v>
      </c>
      <c r="O3641" s="3">
        <f>IF(H3641="Reg", MIN(Inputs!$B$2, I3641*Inputs!$B$10, (Inputs!$B$8-I3641)/Inputs!$B$9), 0)</f>
        <v>0</v>
      </c>
      <c r="P3641" s="3">
        <f t="shared" si="509"/>
        <v>0</v>
      </c>
      <c r="Q3641" s="3">
        <f t="shared" si="510"/>
        <v>0</v>
      </c>
      <c r="R3641" s="3">
        <f>I3641 + M3641*Inputs!$B$9 - N3641/Inputs!$B$10</f>
        <v>340</v>
      </c>
    </row>
    <row r="3642" spans="1:18" x14ac:dyDescent="0.3">
      <c r="A3642" s="4">
        <v>46174.666666666657</v>
      </c>
      <c r="B3642" s="3">
        <v>34.43</v>
      </c>
      <c r="C3642" s="3">
        <v>1.1000000000000001</v>
      </c>
      <c r="D3642" s="3">
        <f t="shared" si="504"/>
        <v>33.485937499999999</v>
      </c>
      <c r="E3642" s="3">
        <f>MAX(B3642 - D3642/Inputs!$B$5, 0)</f>
        <v>0</v>
      </c>
      <c r="F3642" s="3">
        <f>MAX(D3642*Inputs!$B$5 - B3642, 0)</f>
        <v>0</v>
      </c>
      <c r="G3642" s="3">
        <f t="shared" si="505"/>
        <v>1.1000000000000001</v>
      </c>
      <c r="H3642" t="str">
        <f t="shared" si="506"/>
        <v>Reg</v>
      </c>
      <c r="I3642" s="3">
        <f t="shared" si="511"/>
        <v>340</v>
      </c>
      <c r="J3642" s="3">
        <f t="shared" si="512"/>
        <v>149.6</v>
      </c>
      <c r="K3642" s="3">
        <f>MIN(Inputs!$B$2, (Inputs!$B$8 - I3642)/Inputs!$B$9)</f>
        <v>0</v>
      </c>
      <c r="L3642" s="3">
        <f>MAX(MIN(Inputs!$B$2, I3642*Inputs!$B$10, Inputs!$B$8*Inputs!$B$4 - J3642), 0)</f>
        <v>170</v>
      </c>
      <c r="M3642" s="3">
        <f t="shared" si="507"/>
        <v>0</v>
      </c>
      <c r="N3642" s="3">
        <f t="shared" si="508"/>
        <v>0</v>
      </c>
      <c r="O3642" s="3">
        <f>IF(H3642="Reg", MIN(Inputs!$B$2, I3642*Inputs!$B$10, (Inputs!$B$8-I3642)/Inputs!$B$9), 0)</f>
        <v>0</v>
      </c>
      <c r="P3642" s="3">
        <f t="shared" si="509"/>
        <v>0</v>
      </c>
      <c r="Q3642" s="3">
        <f t="shared" si="510"/>
        <v>0</v>
      </c>
      <c r="R3642" s="3">
        <f>I3642 + M3642*Inputs!$B$9 - N3642/Inputs!$B$10</f>
        <v>340</v>
      </c>
    </row>
    <row r="3643" spans="1:18" x14ac:dyDescent="0.3">
      <c r="A3643" s="4">
        <v>46174.708333333343</v>
      </c>
      <c r="B3643" s="3">
        <v>39.407499999999999</v>
      </c>
      <c r="C3643" s="3">
        <v>1.5</v>
      </c>
      <c r="D3643" s="3">
        <f t="shared" si="504"/>
        <v>33.485937499999999</v>
      </c>
      <c r="E3643" s="3">
        <f>MAX(B3643 - D3643/Inputs!$B$5, 0)</f>
        <v>1.3552982954545456</v>
      </c>
      <c r="F3643" s="3">
        <f>MAX(D3643*Inputs!$B$5 - B3643, 0)</f>
        <v>0</v>
      </c>
      <c r="G3643" s="3">
        <f t="shared" si="505"/>
        <v>1.5</v>
      </c>
      <c r="H3643" t="str">
        <f t="shared" si="506"/>
        <v>Reg</v>
      </c>
      <c r="I3643" s="3">
        <f t="shared" si="511"/>
        <v>340</v>
      </c>
      <c r="J3643" s="3">
        <f t="shared" si="512"/>
        <v>149.6</v>
      </c>
      <c r="K3643" s="3">
        <f>MIN(Inputs!$B$2, (Inputs!$B$8 - I3643)/Inputs!$B$9)</f>
        <v>0</v>
      </c>
      <c r="L3643" s="3">
        <f>MAX(MIN(Inputs!$B$2, I3643*Inputs!$B$10, Inputs!$B$8*Inputs!$B$4 - J3643), 0)</f>
        <v>170</v>
      </c>
      <c r="M3643" s="3">
        <f t="shared" si="507"/>
        <v>0</v>
      </c>
      <c r="N3643" s="3">
        <f t="shared" si="508"/>
        <v>0</v>
      </c>
      <c r="O3643" s="3">
        <f>IF(H3643="Reg", MIN(Inputs!$B$2, I3643*Inputs!$B$10, (Inputs!$B$8-I3643)/Inputs!$B$9), 0)</f>
        <v>0</v>
      </c>
      <c r="P3643" s="3">
        <f t="shared" si="509"/>
        <v>0</v>
      </c>
      <c r="Q3643" s="3">
        <f t="shared" si="510"/>
        <v>0</v>
      </c>
      <c r="R3643" s="3">
        <f>I3643 + M3643*Inputs!$B$9 - N3643/Inputs!$B$10</f>
        <v>340</v>
      </c>
    </row>
    <row r="3644" spans="1:18" x14ac:dyDescent="0.3">
      <c r="A3644" s="4">
        <v>46174.75</v>
      </c>
      <c r="B3644" s="3">
        <v>44.752499999999998</v>
      </c>
      <c r="C3644" s="3">
        <v>18.13</v>
      </c>
      <c r="D3644" s="3">
        <f t="shared" si="504"/>
        <v>33.485937499999999</v>
      </c>
      <c r="E3644" s="3">
        <f>MAX(B3644 - D3644/Inputs!$B$5, 0)</f>
        <v>6.7002982954545445</v>
      </c>
      <c r="F3644" s="3">
        <f>MAX(D3644*Inputs!$B$5 - B3644, 0)</f>
        <v>0</v>
      </c>
      <c r="G3644" s="3">
        <f t="shared" si="505"/>
        <v>18.13</v>
      </c>
      <c r="H3644" t="str">
        <f t="shared" si="506"/>
        <v>Reg</v>
      </c>
      <c r="I3644" s="3">
        <f t="shared" si="511"/>
        <v>340</v>
      </c>
      <c r="J3644" s="3">
        <f t="shared" si="512"/>
        <v>149.6</v>
      </c>
      <c r="K3644" s="3">
        <f>MIN(Inputs!$B$2, (Inputs!$B$8 - I3644)/Inputs!$B$9)</f>
        <v>0</v>
      </c>
      <c r="L3644" s="3">
        <f>MAX(MIN(Inputs!$B$2, I3644*Inputs!$B$10, Inputs!$B$8*Inputs!$B$4 - J3644), 0)</f>
        <v>170</v>
      </c>
      <c r="M3644" s="3">
        <f t="shared" si="507"/>
        <v>0</v>
      </c>
      <c r="N3644" s="3">
        <f t="shared" si="508"/>
        <v>0</v>
      </c>
      <c r="O3644" s="3">
        <f>IF(H3644="Reg", MIN(Inputs!$B$2, I3644*Inputs!$B$10, (Inputs!$B$8-I3644)/Inputs!$B$9), 0)</f>
        <v>0</v>
      </c>
      <c r="P3644" s="3">
        <f t="shared" si="509"/>
        <v>0</v>
      </c>
      <c r="Q3644" s="3">
        <f t="shared" si="510"/>
        <v>0</v>
      </c>
      <c r="R3644" s="3">
        <f>I3644 + M3644*Inputs!$B$9 - N3644/Inputs!$B$10</f>
        <v>340</v>
      </c>
    </row>
    <row r="3645" spans="1:18" x14ac:dyDescent="0.3">
      <c r="A3645" s="4">
        <v>46174.791666666657</v>
      </c>
      <c r="B3645" s="3">
        <v>40.3825</v>
      </c>
      <c r="C3645" s="3">
        <v>15.73</v>
      </c>
      <c r="D3645" s="3">
        <f t="shared" si="504"/>
        <v>33.485937499999999</v>
      </c>
      <c r="E3645" s="3">
        <f>MAX(B3645 - D3645/Inputs!$B$5, 0)</f>
        <v>2.330298295454547</v>
      </c>
      <c r="F3645" s="3">
        <f>MAX(D3645*Inputs!$B$5 - B3645, 0)</f>
        <v>0</v>
      </c>
      <c r="G3645" s="3">
        <f t="shared" si="505"/>
        <v>15.73</v>
      </c>
      <c r="H3645" t="str">
        <f t="shared" si="506"/>
        <v>Reg</v>
      </c>
      <c r="I3645" s="3">
        <f t="shared" si="511"/>
        <v>340</v>
      </c>
      <c r="J3645" s="3">
        <f t="shared" si="512"/>
        <v>149.6</v>
      </c>
      <c r="K3645" s="3">
        <f>MIN(Inputs!$B$2, (Inputs!$B$8 - I3645)/Inputs!$B$9)</f>
        <v>0</v>
      </c>
      <c r="L3645" s="3">
        <f>MAX(MIN(Inputs!$B$2, I3645*Inputs!$B$10, Inputs!$B$8*Inputs!$B$4 - J3645), 0)</f>
        <v>170</v>
      </c>
      <c r="M3645" s="3">
        <f t="shared" si="507"/>
        <v>0</v>
      </c>
      <c r="N3645" s="3">
        <f t="shared" si="508"/>
        <v>0</v>
      </c>
      <c r="O3645" s="3">
        <f>IF(H3645="Reg", MIN(Inputs!$B$2, I3645*Inputs!$B$10, (Inputs!$B$8-I3645)/Inputs!$B$9), 0)</f>
        <v>0</v>
      </c>
      <c r="P3645" s="3">
        <f t="shared" si="509"/>
        <v>0</v>
      </c>
      <c r="Q3645" s="3">
        <f t="shared" si="510"/>
        <v>0</v>
      </c>
      <c r="R3645" s="3">
        <f>I3645 + M3645*Inputs!$B$9 - N3645/Inputs!$B$10</f>
        <v>340</v>
      </c>
    </row>
    <row r="3646" spans="1:18" x14ac:dyDescent="0.3">
      <c r="A3646" s="4">
        <v>46174.833333333343</v>
      </c>
      <c r="B3646" s="3">
        <v>39.167499999999997</v>
      </c>
      <c r="C3646" s="3">
        <v>14</v>
      </c>
      <c r="D3646" s="3">
        <f t="shared" si="504"/>
        <v>33.485937499999999</v>
      </c>
      <c r="E3646" s="3">
        <f>MAX(B3646 - D3646/Inputs!$B$5, 0)</f>
        <v>1.1152982954545436</v>
      </c>
      <c r="F3646" s="3">
        <f>MAX(D3646*Inputs!$B$5 - B3646, 0)</f>
        <v>0</v>
      </c>
      <c r="G3646" s="3">
        <f t="shared" si="505"/>
        <v>14</v>
      </c>
      <c r="H3646" t="str">
        <f t="shared" si="506"/>
        <v>Reg</v>
      </c>
      <c r="I3646" s="3">
        <f t="shared" si="511"/>
        <v>340</v>
      </c>
      <c r="J3646" s="3">
        <f t="shared" si="512"/>
        <v>149.6</v>
      </c>
      <c r="K3646" s="3">
        <f>MIN(Inputs!$B$2, (Inputs!$B$8 - I3646)/Inputs!$B$9)</f>
        <v>0</v>
      </c>
      <c r="L3646" s="3">
        <f>MAX(MIN(Inputs!$B$2, I3646*Inputs!$B$10, Inputs!$B$8*Inputs!$B$4 - J3646), 0)</f>
        <v>170</v>
      </c>
      <c r="M3646" s="3">
        <f t="shared" si="507"/>
        <v>0</v>
      </c>
      <c r="N3646" s="3">
        <f t="shared" si="508"/>
        <v>0</v>
      </c>
      <c r="O3646" s="3">
        <f>IF(H3646="Reg", MIN(Inputs!$B$2, I3646*Inputs!$B$10, (Inputs!$B$8-I3646)/Inputs!$B$9), 0)</f>
        <v>0</v>
      </c>
      <c r="P3646" s="3">
        <f t="shared" si="509"/>
        <v>0</v>
      </c>
      <c r="Q3646" s="3">
        <f t="shared" si="510"/>
        <v>0</v>
      </c>
      <c r="R3646" s="3">
        <f>I3646 + M3646*Inputs!$B$9 - N3646/Inputs!$B$10</f>
        <v>340</v>
      </c>
    </row>
    <row r="3647" spans="1:18" x14ac:dyDescent="0.3">
      <c r="A3647" s="4">
        <v>46174.875</v>
      </c>
      <c r="B3647" s="3">
        <v>36.612499999999997</v>
      </c>
      <c r="C3647" s="3">
        <v>5.64</v>
      </c>
      <c r="D3647" s="3">
        <f t="shared" si="504"/>
        <v>33.485937499999999</v>
      </c>
      <c r="E3647" s="3">
        <f>MAX(B3647 - D3647/Inputs!$B$5, 0)</f>
        <v>0</v>
      </c>
      <c r="F3647" s="3">
        <f>MAX(D3647*Inputs!$B$5 - B3647, 0)</f>
        <v>0</v>
      </c>
      <c r="G3647" s="3">
        <f t="shared" si="505"/>
        <v>5.64</v>
      </c>
      <c r="H3647" t="str">
        <f t="shared" si="506"/>
        <v>Reg</v>
      </c>
      <c r="I3647" s="3">
        <f t="shared" si="511"/>
        <v>340</v>
      </c>
      <c r="J3647" s="3">
        <f t="shared" si="512"/>
        <v>149.6</v>
      </c>
      <c r="K3647" s="3">
        <f>MIN(Inputs!$B$2, (Inputs!$B$8 - I3647)/Inputs!$B$9)</f>
        <v>0</v>
      </c>
      <c r="L3647" s="3">
        <f>MAX(MIN(Inputs!$B$2, I3647*Inputs!$B$10, Inputs!$B$8*Inputs!$B$4 - J3647), 0)</f>
        <v>170</v>
      </c>
      <c r="M3647" s="3">
        <f t="shared" si="507"/>
        <v>0</v>
      </c>
      <c r="N3647" s="3">
        <f t="shared" si="508"/>
        <v>0</v>
      </c>
      <c r="O3647" s="3">
        <f>IF(H3647="Reg", MIN(Inputs!$B$2, I3647*Inputs!$B$10, (Inputs!$B$8-I3647)/Inputs!$B$9), 0)</f>
        <v>0</v>
      </c>
      <c r="P3647" s="3">
        <f t="shared" si="509"/>
        <v>0</v>
      </c>
      <c r="Q3647" s="3">
        <f t="shared" si="510"/>
        <v>0</v>
      </c>
      <c r="R3647" s="3">
        <f>I3647 + M3647*Inputs!$B$9 - N3647/Inputs!$B$10</f>
        <v>340</v>
      </c>
    </row>
    <row r="3648" spans="1:18" x14ac:dyDescent="0.3">
      <c r="A3648" s="4">
        <v>46174.916666666657</v>
      </c>
      <c r="B3648" s="3">
        <v>32.497500000000002</v>
      </c>
      <c r="C3648" s="3">
        <v>0.1</v>
      </c>
      <c r="D3648" s="3">
        <f t="shared" si="504"/>
        <v>33.485937499999999</v>
      </c>
      <c r="E3648" s="3">
        <f>MAX(B3648 - D3648/Inputs!$B$5, 0)</f>
        <v>0</v>
      </c>
      <c r="F3648" s="3">
        <f>MAX(D3648*Inputs!$B$5 - B3648, 0)</f>
        <v>0</v>
      </c>
      <c r="G3648" s="3">
        <f t="shared" si="505"/>
        <v>0.1</v>
      </c>
      <c r="H3648" t="str">
        <f t="shared" si="506"/>
        <v>Reg</v>
      </c>
      <c r="I3648" s="3">
        <f t="shared" si="511"/>
        <v>340</v>
      </c>
      <c r="J3648" s="3">
        <f t="shared" si="512"/>
        <v>149.6</v>
      </c>
      <c r="K3648" s="3">
        <f>MIN(Inputs!$B$2, (Inputs!$B$8 - I3648)/Inputs!$B$9)</f>
        <v>0</v>
      </c>
      <c r="L3648" s="3">
        <f>MAX(MIN(Inputs!$B$2, I3648*Inputs!$B$10, Inputs!$B$8*Inputs!$B$4 - J3648), 0)</f>
        <v>170</v>
      </c>
      <c r="M3648" s="3">
        <f t="shared" si="507"/>
        <v>0</v>
      </c>
      <c r="N3648" s="3">
        <f t="shared" si="508"/>
        <v>0</v>
      </c>
      <c r="O3648" s="3">
        <f>IF(H3648="Reg", MIN(Inputs!$B$2, I3648*Inputs!$B$10, (Inputs!$B$8-I3648)/Inputs!$B$9), 0)</f>
        <v>0</v>
      </c>
      <c r="P3648" s="3">
        <f t="shared" si="509"/>
        <v>0</v>
      </c>
      <c r="Q3648" s="3">
        <f t="shared" si="510"/>
        <v>0</v>
      </c>
      <c r="R3648" s="3">
        <f>I3648 + M3648*Inputs!$B$9 - N3648/Inputs!$B$10</f>
        <v>340</v>
      </c>
    </row>
    <row r="3649" spans="1:18" x14ac:dyDescent="0.3">
      <c r="A3649" s="4">
        <v>46174.958333333343</v>
      </c>
      <c r="B3649" s="3">
        <v>29.195</v>
      </c>
      <c r="C3649" s="3">
        <v>7.0000000000000007E-2</v>
      </c>
      <c r="D3649" s="3">
        <f t="shared" si="504"/>
        <v>33.485937499999999</v>
      </c>
      <c r="E3649" s="3">
        <f>MAX(B3649 - D3649/Inputs!$B$5, 0)</f>
        <v>0</v>
      </c>
      <c r="F3649" s="3">
        <f>MAX(D3649*Inputs!$B$5 - B3649, 0)</f>
        <v>0.2726249999999979</v>
      </c>
      <c r="G3649" s="3">
        <f t="shared" si="505"/>
        <v>7.0000000000000007E-2</v>
      </c>
      <c r="H3649" t="str">
        <f t="shared" si="506"/>
        <v>Charge</v>
      </c>
      <c r="I3649" s="3">
        <f t="shared" si="511"/>
        <v>340</v>
      </c>
      <c r="J3649" s="3">
        <f t="shared" si="512"/>
        <v>149.6</v>
      </c>
      <c r="K3649" s="3">
        <f>MIN(Inputs!$B$2, (Inputs!$B$8 - I3649)/Inputs!$B$9)</f>
        <v>0</v>
      </c>
      <c r="L3649" s="3">
        <f>MAX(MIN(Inputs!$B$2, I3649*Inputs!$B$10, Inputs!$B$8*Inputs!$B$4 - J3649), 0)</f>
        <v>170</v>
      </c>
      <c r="M3649" s="3">
        <f t="shared" si="507"/>
        <v>0</v>
      </c>
      <c r="N3649" s="3">
        <f t="shared" si="508"/>
        <v>0</v>
      </c>
      <c r="O3649" s="3">
        <f>IF(H3649="Reg", MIN(Inputs!$B$2, I3649*Inputs!$B$10, (Inputs!$B$8-I3649)/Inputs!$B$9), 0)</f>
        <v>0</v>
      </c>
      <c r="P3649" s="3">
        <f t="shared" si="509"/>
        <v>0</v>
      </c>
      <c r="Q3649" s="3">
        <f t="shared" si="510"/>
        <v>0</v>
      </c>
      <c r="R3649" s="3">
        <f>I3649 + M3649*Inputs!$B$9 - N3649/Inputs!$B$10</f>
        <v>340</v>
      </c>
    </row>
    <row r="3650" spans="1:18" x14ac:dyDescent="0.3">
      <c r="A3650" s="4">
        <v>46175</v>
      </c>
      <c r="B3650" s="3">
        <v>27.8675</v>
      </c>
      <c r="C3650" s="3">
        <v>0.06</v>
      </c>
      <c r="D3650" s="3">
        <f t="shared" ref="D3650:D3713" si="513">AVERAGEIFS(B:B, A:A, "&gt;="&amp;INT(A3650), A:A, "&lt;"&amp;INT(A3650)+1)</f>
        <v>53.962291666666665</v>
      </c>
      <c r="E3650" s="3">
        <f>MAX(B3650 - D3650/Inputs!$B$5, 0)</f>
        <v>0</v>
      </c>
      <c r="F3650" s="3">
        <f>MAX(D3650*Inputs!$B$5 - B3650, 0)</f>
        <v>19.619316666666663</v>
      </c>
      <c r="G3650" s="3">
        <f t="shared" ref="G3650:G3713" si="514">C3650</f>
        <v>0.06</v>
      </c>
      <c r="H3650" t="str">
        <f t="shared" ref="H3650:H3713" si="515">IF(MAX(E3650, F3650, G3650)&lt;=0, "Idle", IF(AND(G3650&gt;=E3650, G3650&gt;=F3650), "Reg", IF(E3650&gt;=F3650, "Discharge", "Charge")))</f>
        <v>Charge</v>
      </c>
      <c r="I3650" s="3">
        <f t="shared" si="511"/>
        <v>340</v>
      </c>
      <c r="J3650" s="3">
        <f t="shared" si="512"/>
        <v>0</v>
      </c>
      <c r="K3650" s="3">
        <f>MIN(Inputs!$B$2, (Inputs!$B$8 - I3650)/Inputs!$B$9)</f>
        <v>0</v>
      </c>
      <c r="L3650" s="3">
        <f>MAX(MIN(Inputs!$B$2, I3650*Inputs!$B$10, Inputs!$B$8*Inputs!$B$4 - J3650), 0)</f>
        <v>170</v>
      </c>
      <c r="M3650" s="3">
        <f t="shared" ref="M3650:M3713" si="516">IF(H3650="Charge", K3650, 0)</f>
        <v>0</v>
      </c>
      <c r="N3650" s="3">
        <f t="shared" ref="N3650:N3713" si="517">IF(H3650="Discharge", L3650, 0)</f>
        <v>0</v>
      </c>
      <c r="O3650" s="3">
        <f>IF(H3650="Reg", MIN(Inputs!$B$2, I3650*Inputs!$B$10, (Inputs!$B$8-I3650)/Inputs!$B$9), 0)</f>
        <v>0</v>
      </c>
      <c r="P3650" s="3">
        <f t="shared" ref="P3650:P3713" si="518">(N3650 - M3650) * B3650</f>
        <v>0</v>
      </c>
      <c r="Q3650" s="3">
        <f t="shared" ref="Q3650:Q3713" si="519">O3650 * C3650</f>
        <v>0</v>
      </c>
      <c r="R3650" s="3">
        <f>I3650 + M3650*Inputs!$B$9 - N3650/Inputs!$B$10</f>
        <v>340</v>
      </c>
    </row>
    <row r="3651" spans="1:18" x14ac:dyDescent="0.3">
      <c r="A3651" s="4">
        <v>46175.041666666657</v>
      </c>
      <c r="B3651" s="3">
        <v>46.672499999999999</v>
      </c>
      <c r="C3651" s="3">
        <v>0.08</v>
      </c>
      <c r="D3651" s="3">
        <f t="shared" si="513"/>
        <v>53.962291666666665</v>
      </c>
      <c r="E3651" s="3">
        <f>MAX(B3651 - D3651/Inputs!$B$5, 0)</f>
        <v>0</v>
      </c>
      <c r="F3651" s="3">
        <f>MAX(D3651*Inputs!$B$5 - B3651, 0)</f>
        <v>0.81431666666666302</v>
      </c>
      <c r="G3651" s="3">
        <f t="shared" si="514"/>
        <v>0.08</v>
      </c>
      <c r="H3651" t="str">
        <f t="shared" si="515"/>
        <v>Charge</v>
      </c>
      <c r="I3651" s="3">
        <f t="shared" ref="I3651:I3714" si="520">R3650</f>
        <v>340</v>
      </c>
      <c r="J3651" s="3">
        <f t="shared" ref="J3651:J3714" si="521">IF(INT(A3651)=INT(A3650), J3650 + N3650, 0)</f>
        <v>0</v>
      </c>
      <c r="K3651" s="3">
        <f>MIN(Inputs!$B$2, (Inputs!$B$8 - I3651)/Inputs!$B$9)</f>
        <v>0</v>
      </c>
      <c r="L3651" s="3">
        <f>MAX(MIN(Inputs!$B$2, I3651*Inputs!$B$10, Inputs!$B$8*Inputs!$B$4 - J3651), 0)</f>
        <v>170</v>
      </c>
      <c r="M3651" s="3">
        <f t="shared" si="516"/>
        <v>0</v>
      </c>
      <c r="N3651" s="3">
        <f t="shared" si="517"/>
        <v>0</v>
      </c>
      <c r="O3651" s="3">
        <f>IF(H3651="Reg", MIN(Inputs!$B$2, I3651*Inputs!$B$10, (Inputs!$B$8-I3651)/Inputs!$B$9), 0)</f>
        <v>0</v>
      </c>
      <c r="P3651" s="3">
        <f t="shared" si="518"/>
        <v>0</v>
      </c>
      <c r="Q3651" s="3">
        <f t="shared" si="519"/>
        <v>0</v>
      </c>
      <c r="R3651" s="3">
        <f>I3651 + M3651*Inputs!$B$9 - N3651/Inputs!$B$10</f>
        <v>340</v>
      </c>
    </row>
    <row r="3652" spans="1:18" x14ac:dyDescent="0.3">
      <c r="A3652" s="4">
        <v>46175.083333333343</v>
      </c>
      <c r="B3652" s="3">
        <v>47.155000000000001</v>
      </c>
      <c r="C3652" s="3">
        <v>0.08</v>
      </c>
      <c r="D3652" s="3">
        <f t="shared" si="513"/>
        <v>53.962291666666665</v>
      </c>
      <c r="E3652" s="3">
        <f>MAX(B3652 - D3652/Inputs!$B$5, 0)</f>
        <v>0</v>
      </c>
      <c r="F3652" s="3">
        <f>MAX(D3652*Inputs!$B$5 - B3652, 0)</f>
        <v>0.33181666666666132</v>
      </c>
      <c r="G3652" s="3">
        <f t="shared" si="514"/>
        <v>0.08</v>
      </c>
      <c r="H3652" t="str">
        <f t="shared" si="515"/>
        <v>Charge</v>
      </c>
      <c r="I3652" s="3">
        <f t="shared" si="520"/>
        <v>340</v>
      </c>
      <c r="J3652" s="3">
        <f t="shared" si="521"/>
        <v>0</v>
      </c>
      <c r="K3652" s="3">
        <f>MIN(Inputs!$B$2, (Inputs!$B$8 - I3652)/Inputs!$B$9)</f>
        <v>0</v>
      </c>
      <c r="L3652" s="3">
        <f>MAX(MIN(Inputs!$B$2, I3652*Inputs!$B$10, Inputs!$B$8*Inputs!$B$4 - J3652), 0)</f>
        <v>170</v>
      </c>
      <c r="M3652" s="3">
        <f t="shared" si="516"/>
        <v>0</v>
      </c>
      <c r="N3652" s="3">
        <f t="shared" si="517"/>
        <v>0</v>
      </c>
      <c r="O3652" s="3">
        <f>IF(H3652="Reg", MIN(Inputs!$B$2, I3652*Inputs!$B$10, (Inputs!$B$8-I3652)/Inputs!$B$9), 0)</f>
        <v>0</v>
      </c>
      <c r="P3652" s="3">
        <f t="shared" si="518"/>
        <v>0</v>
      </c>
      <c r="Q3652" s="3">
        <f t="shared" si="519"/>
        <v>0</v>
      </c>
      <c r="R3652" s="3">
        <f>I3652 + M3652*Inputs!$B$9 - N3652/Inputs!$B$10</f>
        <v>340</v>
      </c>
    </row>
    <row r="3653" spans="1:18" x14ac:dyDescent="0.3">
      <c r="A3653" s="4">
        <v>46175.125</v>
      </c>
      <c r="B3653" s="3">
        <v>44.952500000000001</v>
      </c>
      <c r="C3653" s="3">
        <v>0.37</v>
      </c>
      <c r="D3653" s="3">
        <f t="shared" si="513"/>
        <v>53.962291666666665</v>
      </c>
      <c r="E3653" s="3">
        <f>MAX(B3653 - D3653/Inputs!$B$5, 0)</f>
        <v>0</v>
      </c>
      <c r="F3653" s="3">
        <f>MAX(D3653*Inputs!$B$5 - B3653, 0)</f>
        <v>2.5343166666666619</v>
      </c>
      <c r="G3653" s="3">
        <f t="shared" si="514"/>
        <v>0.37</v>
      </c>
      <c r="H3653" t="str">
        <f t="shared" si="515"/>
        <v>Charge</v>
      </c>
      <c r="I3653" s="3">
        <f t="shared" si="520"/>
        <v>340</v>
      </c>
      <c r="J3653" s="3">
        <f t="shared" si="521"/>
        <v>0</v>
      </c>
      <c r="K3653" s="3">
        <f>MIN(Inputs!$B$2, (Inputs!$B$8 - I3653)/Inputs!$B$9)</f>
        <v>0</v>
      </c>
      <c r="L3653" s="3">
        <f>MAX(MIN(Inputs!$B$2, I3653*Inputs!$B$10, Inputs!$B$8*Inputs!$B$4 - J3653), 0)</f>
        <v>170</v>
      </c>
      <c r="M3653" s="3">
        <f t="shared" si="516"/>
        <v>0</v>
      </c>
      <c r="N3653" s="3">
        <f t="shared" si="517"/>
        <v>0</v>
      </c>
      <c r="O3653" s="3">
        <f>IF(H3653="Reg", MIN(Inputs!$B$2, I3653*Inputs!$B$10, (Inputs!$B$8-I3653)/Inputs!$B$9), 0)</f>
        <v>0</v>
      </c>
      <c r="P3653" s="3">
        <f t="shared" si="518"/>
        <v>0</v>
      </c>
      <c r="Q3653" s="3">
        <f t="shared" si="519"/>
        <v>0</v>
      </c>
      <c r="R3653" s="3">
        <f>I3653 + M3653*Inputs!$B$9 - N3653/Inputs!$B$10</f>
        <v>340</v>
      </c>
    </row>
    <row r="3654" spans="1:18" x14ac:dyDescent="0.3">
      <c r="A3654" s="4">
        <v>46175.166666666657</v>
      </c>
      <c r="B3654" s="3">
        <v>47.767499999999998</v>
      </c>
      <c r="C3654" s="3">
        <v>7.0000000000000007E-2</v>
      </c>
      <c r="D3654" s="3">
        <f t="shared" si="513"/>
        <v>53.962291666666665</v>
      </c>
      <c r="E3654" s="3">
        <f>MAX(B3654 - D3654/Inputs!$B$5, 0)</f>
        <v>0</v>
      </c>
      <c r="F3654" s="3">
        <f>MAX(D3654*Inputs!$B$5 - B3654, 0)</f>
        <v>0</v>
      </c>
      <c r="G3654" s="3">
        <f t="shared" si="514"/>
        <v>7.0000000000000007E-2</v>
      </c>
      <c r="H3654" t="str">
        <f t="shared" si="515"/>
        <v>Reg</v>
      </c>
      <c r="I3654" s="3">
        <f t="shared" si="520"/>
        <v>340</v>
      </c>
      <c r="J3654" s="3">
        <f t="shared" si="521"/>
        <v>0</v>
      </c>
      <c r="K3654" s="3">
        <f>MIN(Inputs!$B$2, (Inputs!$B$8 - I3654)/Inputs!$B$9)</f>
        <v>0</v>
      </c>
      <c r="L3654" s="3">
        <f>MAX(MIN(Inputs!$B$2, I3654*Inputs!$B$10, Inputs!$B$8*Inputs!$B$4 - J3654), 0)</f>
        <v>170</v>
      </c>
      <c r="M3654" s="3">
        <f t="shared" si="516"/>
        <v>0</v>
      </c>
      <c r="N3654" s="3">
        <f t="shared" si="517"/>
        <v>0</v>
      </c>
      <c r="O3654" s="3">
        <f>IF(H3654="Reg", MIN(Inputs!$B$2, I3654*Inputs!$B$10, (Inputs!$B$8-I3654)/Inputs!$B$9), 0)</f>
        <v>0</v>
      </c>
      <c r="P3654" s="3">
        <f t="shared" si="518"/>
        <v>0</v>
      </c>
      <c r="Q3654" s="3">
        <f t="shared" si="519"/>
        <v>0</v>
      </c>
      <c r="R3654" s="3">
        <f>I3654 + M3654*Inputs!$B$9 - N3654/Inputs!$B$10</f>
        <v>340</v>
      </c>
    </row>
    <row r="3655" spans="1:18" x14ac:dyDescent="0.3">
      <c r="A3655" s="4">
        <v>46175.208333333343</v>
      </c>
      <c r="B3655" s="3">
        <v>47.522499999999994</v>
      </c>
      <c r="C3655" s="3">
        <v>7.0000000000000007E-2</v>
      </c>
      <c r="D3655" s="3">
        <f t="shared" si="513"/>
        <v>53.962291666666665</v>
      </c>
      <c r="E3655" s="3">
        <f>MAX(B3655 - D3655/Inputs!$B$5, 0)</f>
        <v>0</v>
      </c>
      <c r="F3655" s="3">
        <f>MAX(D3655*Inputs!$B$5 - B3655, 0)</f>
        <v>0</v>
      </c>
      <c r="G3655" s="3">
        <f t="shared" si="514"/>
        <v>7.0000000000000007E-2</v>
      </c>
      <c r="H3655" t="str">
        <f t="shared" si="515"/>
        <v>Reg</v>
      </c>
      <c r="I3655" s="3">
        <f t="shared" si="520"/>
        <v>340</v>
      </c>
      <c r="J3655" s="3">
        <f t="shared" si="521"/>
        <v>0</v>
      </c>
      <c r="K3655" s="3">
        <f>MIN(Inputs!$B$2, (Inputs!$B$8 - I3655)/Inputs!$B$9)</f>
        <v>0</v>
      </c>
      <c r="L3655" s="3">
        <f>MAX(MIN(Inputs!$B$2, I3655*Inputs!$B$10, Inputs!$B$8*Inputs!$B$4 - J3655), 0)</f>
        <v>170</v>
      </c>
      <c r="M3655" s="3">
        <f t="shared" si="516"/>
        <v>0</v>
      </c>
      <c r="N3655" s="3">
        <f t="shared" si="517"/>
        <v>0</v>
      </c>
      <c r="O3655" s="3">
        <f>IF(H3655="Reg", MIN(Inputs!$B$2, I3655*Inputs!$B$10, (Inputs!$B$8-I3655)/Inputs!$B$9), 0)</f>
        <v>0</v>
      </c>
      <c r="P3655" s="3">
        <f t="shared" si="518"/>
        <v>0</v>
      </c>
      <c r="Q3655" s="3">
        <f t="shared" si="519"/>
        <v>0</v>
      </c>
      <c r="R3655" s="3">
        <f>I3655 + M3655*Inputs!$B$9 - N3655/Inputs!$B$10</f>
        <v>340</v>
      </c>
    </row>
    <row r="3656" spans="1:18" x14ac:dyDescent="0.3">
      <c r="A3656" s="4">
        <v>46175.25</v>
      </c>
      <c r="B3656" s="3">
        <v>45.762500000000003</v>
      </c>
      <c r="C3656" s="3">
        <v>1</v>
      </c>
      <c r="D3656" s="3">
        <f t="shared" si="513"/>
        <v>53.962291666666665</v>
      </c>
      <c r="E3656" s="3">
        <f>MAX(B3656 - D3656/Inputs!$B$5, 0)</f>
        <v>0</v>
      </c>
      <c r="F3656" s="3">
        <f>MAX(D3656*Inputs!$B$5 - B3656, 0)</f>
        <v>1.7243166666666596</v>
      </c>
      <c r="G3656" s="3">
        <f t="shared" si="514"/>
        <v>1</v>
      </c>
      <c r="H3656" t="str">
        <f t="shared" si="515"/>
        <v>Charge</v>
      </c>
      <c r="I3656" s="3">
        <f t="shared" si="520"/>
        <v>340</v>
      </c>
      <c r="J3656" s="3">
        <f t="shared" si="521"/>
        <v>0</v>
      </c>
      <c r="K3656" s="3">
        <f>MIN(Inputs!$B$2, (Inputs!$B$8 - I3656)/Inputs!$B$9)</f>
        <v>0</v>
      </c>
      <c r="L3656" s="3">
        <f>MAX(MIN(Inputs!$B$2, I3656*Inputs!$B$10, Inputs!$B$8*Inputs!$B$4 - J3656), 0)</f>
        <v>170</v>
      </c>
      <c r="M3656" s="3">
        <f t="shared" si="516"/>
        <v>0</v>
      </c>
      <c r="N3656" s="3">
        <f t="shared" si="517"/>
        <v>0</v>
      </c>
      <c r="O3656" s="3">
        <f>IF(H3656="Reg", MIN(Inputs!$B$2, I3656*Inputs!$B$10, (Inputs!$B$8-I3656)/Inputs!$B$9), 0)</f>
        <v>0</v>
      </c>
      <c r="P3656" s="3">
        <f t="shared" si="518"/>
        <v>0</v>
      </c>
      <c r="Q3656" s="3">
        <f t="shared" si="519"/>
        <v>0</v>
      </c>
      <c r="R3656" s="3">
        <f>I3656 + M3656*Inputs!$B$9 - N3656/Inputs!$B$10</f>
        <v>340</v>
      </c>
    </row>
    <row r="3657" spans="1:18" x14ac:dyDescent="0.3">
      <c r="A3657" s="4">
        <v>46175.291666666657</v>
      </c>
      <c r="B3657" s="3">
        <v>51.905000000000001</v>
      </c>
      <c r="C3657" s="3">
        <v>1.1000000000000001</v>
      </c>
      <c r="D3657" s="3">
        <f t="shared" si="513"/>
        <v>53.962291666666665</v>
      </c>
      <c r="E3657" s="3">
        <f>MAX(B3657 - D3657/Inputs!$B$5, 0)</f>
        <v>0</v>
      </c>
      <c r="F3657" s="3">
        <f>MAX(D3657*Inputs!$B$5 - B3657, 0)</f>
        <v>0</v>
      </c>
      <c r="G3657" s="3">
        <f t="shared" si="514"/>
        <v>1.1000000000000001</v>
      </c>
      <c r="H3657" t="str">
        <f t="shared" si="515"/>
        <v>Reg</v>
      </c>
      <c r="I3657" s="3">
        <f t="shared" si="520"/>
        <v>340</v>
      </c>
      <c r="J3657" s="3">
        <f t="shared" si="521"/>
        <v>0</v>
      </c>
      <c r="K3657" s="3">
        <f>MIN(Inputs!$B$2, (Inputs!$B$8 - I3657)/Inputs!$B$9)</f>
        <v>0</v>
      </c>
      <c r="L3657" s="3">
        <f>MAX(MIN(Inputs!$B$2, I3657*Inputs!$B$10, Inputs!$B$8*Inputs!$B$4 - J3657), 0)</f>
        <v>170</v>
      </c>
      <c r="M3657" s="3">
        <f t="shared" si="516"/>
        <v>0</v>
      </c>
      <c r="N3657" s="3">
        <f t="shared" si="517"/>
        <v>0</v>
      </c>
      <c r="O3657" s="3">
        <f>IF(H3657="Reg", MIN(Inputs!$B$2, I3657*Inputs!$B$10, (Inputs!$B$8-I3657)/Inputs!$B$9), 0)</f>
        <v>0</v>
      </c>
      <c r="P3657" s="3">
        <f t="shared" si="518"/>
        <v>0</v>
      </c>
      <c r="Q3657" s="3">
        <f t="shared" si="519"/>
        <v>0</v>
      </c>
      <c r="R3657" s="3">
        <f>I3657 + M3657*Inputs!$B$9 - N3657/Inputs!$B$10</f>
        <v>340</v>
      </c>
    </row>
    <row r="3658" spans="1:18" x14ac:dyDescent="0.3">
      <c r="A3658" s="4">
        <v>46175.333333333343</v>
      </c>
      <c r="B3658" s="3">
        <v>42.275000000000006</v>
      </c>
      <c r="C3658" s="3">
        <v>1</v>
      </c>
      <c r="D3658" s="3">
        <f t="shared" si="513"/>
        <v>53.962291666666665</v>
      </c>
      <c r="E3658" s="3">
        <f>MAX(B3658 - D3658/Inputs!$B$5, 0)</f>
        <v>0</v>
      </c>
      <c r="F3658" s="3">
        <f>MAX(D3658*Inputs!$B$5 - B3658, 0)</f>
        <v>5.2118166666666568</v>
      </c>
      <c r="G3658" s="3">
        <f t="shared" si="514"/>
        <v>1</v>
      </c>
      <c r="H3658" t="str">
        <f t="shared" si="515"/>
        <v>Charge</v>
      </c>
      <c r="I3658" s="3">
        <f t="shared" si="520"/>
        <v>340</v>
      </c>
      <c r="J3658" s="3">
        <f t="shared" si="521"/>
        <v>0</v>
      </c>
      <c r="K3658" s="3">
        <f>MIN(Inputs!$B$2, (Inputs!$B$8 - I3658)/Inputs!$B$9)</f>
        <v>0</v>
      </c>
      <c r="L3658" s="3">
        <f>MAX(MIN(Inputs!$B$2, I3658*Inputs!$B$10, Inputs!$B$8*Inputs!$B$4 - J3658), 0)</f>
        <v>170</v>
      </c>
      <c r="M3658" s="3">
        <f t="shared" si="516"/>
        <v>0</v>
      </c>
      <c r="N3658" s="3">
        <f t="shared" si="517"/>
        <v>0</v>
      </c>
      <c r="O3658" s="3">
        <f>IF(H3658="Reg", MIN(Inputs!$B$2, I3658*Inputs!$B$10, (Inputs!$B$8-I3658)/Inputs!$B$9), 0)</f>
        <v>0</v>
      </c>
      <c r="P3658" s="3">
        <f t="shared" si="518"/>
        <v>0</v>
      </c>
      <c r="Q3658" s="3">
        <f t="shared" si="519"/>
        <v>0</v>
      </c>
      <c r="R3658" s="3">
        <f>I3658 + M3658*Inputs!$B$9 - N3658/Inputs!$B$10</f>
        <v>340</v>
      </c>
    </row>
    <row r="3659" spans="1:18" x14ac:dyDescent="0.3">
      <c r="A3659" s="4">
        <v>46175.375</v>
      </c>
      <c r="B3659" s="3">
        <v>37.57</v>
      </c>
      <c r="C3659" s="3">
        <v>1.1000000000000001</v>
      </c>
      <c r="D3659" s="3">
        <f t="shared" si="513"/>
        <v>53.962291666666665</v>
      </c>
      <c r="E3659" s="3">
        <f>MAX(B3659 - D3659/Inputs!$B$5, 0)</f>
        <v>0</v>
      </c>
      <c r="F3659" s="3">
        <f>MAX(D3659*Inputs!$B$5 - B3659, 0)</f>
        <v>9.9168166666666622</v>
      </c>
      <c r="G3659" s="3">
        <f t="shared" si="514"/>
        <v>1.1000000000000001</v>
      </c>
      <c r="H3659" t="str">
        <f t="shared" si="515"/>
        <v>Charge</v>
      </c>
      <c r="I3659" s="3">
        <f t="shared" si="520"/>
        <v>340</v>
      </c>
      <c r="J3659" s="3">
        <f t="shared" si="521"/>
        <v>0</v>
      </c>
      <c r="K3659" s="3">
        <f>MIN(Inputs!$B$2, (Inputs!$B$8 - I3659)/Inputs!$B$9)</f>
        <v>0</v>
      </c>
      <c r="L3659" s="3">
        <f>MAX(MIN(Inputs!$B$2, I3659*Inputs!$B$10, Inputs!$B$8*Inputs!$B$4 - J3659), 0)</f>
        <v>170</v>
      </c>
      <c r="M3659" s="3">
        <f t="shared" si="516"/>
        <v>0</v>
      </c>
      <c r="N3659" s="3">
        <f t="shared" si="517"/>
        <v>0</v>
      </c>
      <c r="O3659" s="3">
        <f>IF(H3659="Reg", MIN(Inputs!$B$2, I3659*Inputs!$B$10, (Inputs!$B$8-I3659)/Inputs!$B$9), 0)</f>
        <v>0</v>
      </c>
      <c r="P3659" s="3">
        <f t="shared" si="518"/>
        <v>0</v>
      </c>
      <c r="Q3659" s="3">
        <f t="shared" si="519"/>
        <v>0</v>
      </c>
      <c r="R3659" s="3">
        <f>I3659 + M3659*Inputs!$B$9 - N3659/Inputs!$B$10</f>
        <v>340</v>
      </c>
    </row>
    <row r="3660" spans="1:18" x14ac:dyDescent="0.3">
      <c r="A3660" s="4">
        <v>46175.416666666657</v>
      </c>
      <c r="B3660" s="3">
        <v>30.02</v>
      </c>
      <c r="C3660" s="3">
        <v>1</v>
      </c>
      <c r="D3660" s="3">
        <f t="shared" si="513"/>
        <v>53.962291666666665</v>
      </c>
      <c r="E3660" s="3">
        <f>MAX(B3660 - D3660/Inputs!$B$5, 0)</f>
        <v>0</v>
      </c>
      <c r="F3660" s="3">
        <f>MAX(D3660*Inputs!$B$5 - B3660, 0)</f>
        <v>17.466816666666663</v>
      </c>
      <c r="G3660" s="3">
        <f t="shared" si="514"/>
        <v>1</v>
      </c>
      <c r="H3660" t="str">
        <f t="shared" si="515"/>
        <v>Charge</v>
      </c>
      <c r="I3660" s="3">
        <f t="shared" si="520"/>
        <v>340</v>
      </c>
      <c r="J3660" s="3">
        <f t="shared" si="521"/>
        <v>0</v>
      </c>
      <c r="K3660" s="3">
        <f>MIN(Inputs!$B$2, (Inputs!$B$8 - I3660)/Inputs!$B$9)</f>
        <v>0</v>
      </c>
      <c r="L3660" s="3">
        <f>MAX(MIN(Inputs!$B$2, I3660*Inputs!$B$10, Inputs!$B$8*Inputs!$B$4 - J3660), 0)</f>
        <v>170</v>
      </c>
      <c r="M3660" s="3">
        <f t="shared" si="516"/>
        <v>0</v>
      </c>
      <c r="N3660" s="3">
        <f t="shared" si="517"/>
        <v>0</v>
      </c>
      <c r="O3660" s="3">
        <f>IF(H3660="Reg", MIN(Inputs!$B$2, I3660*Inputs!$B$10, (Inputs!$B$8-I3660)/Inputs!$B$9), 0)</f>
        <v>0</v>
      </c>
      <c r="P3660" s="3">
        <f t="shared" si="518"/>
        <v>0</v>
      </c>
      <c r="Q3660" s="3">
        <f t="shared" si="519"/>
        <v>0</v>
      </c>
      <c r="R3660" s="3">
        <f>I3660 + M3660*Inputs!$B$9 - N3660/Inputs!$B$10</f>
        <v>340</v>
      </c>
    </row>
    <row r="3661" spans="1:18" x14ac:dyDescent="0.3">
      <c r="A3661" s="4">
        <v>46175.458333333343</v>
      </c>
      <c r="B3661" s="3">
        <v>28.597499999999997</v>
      </c>
      <c r="C3661" s="3">
        <v>1</v>
      </c>
      <c r="D3661" s="3">
        <f t="shared" si="513"/>
        <v>53.962291666666665</v>
      </c>
      <c r="E3661" s="3">
        <f>MAX(B3661 - D3661/Inputs!$B$5, 0)</f>
        <v>0</v>
      </c>
      <c r="F3661" s="3">
        <f>MAX(D3661*Inputs!$B$5 - B3661, 0)</f>
        <v>18.889316666666666</v>
      </c>
      <c r="G3661" s="3">
        <f t="shared" si="514"/>
        <v>1</v>
      </c>
      <c r="H3661" t="str">
        <f t="shared" si="515"/>
        <v>Charge</v>
      </c>
      <c r="I3661" s="3">
        <f t="shared" si="520"/>
        <v>340</v>
      </c>
      <c r="J3661" s="3">
        <f t="shared" si="521"/>
        <v>0</v>
      </c>
      <c r="K3661" s="3">
        <f>MIN(Inputs!$B$2, (Inputs!$B$8 - I3661)/Inputs!$B$9)</f>
        <v>0</v>
      </c>
      <c r="L3661" s="3">
        <f>MAX(MIN(Inputs!$B$2, I3661*Inputs!$B$10, Inputs!$B$8*Inputs!$B$4 - J3661), 0)</f>
        <v>170</v>
      </c>
      <c r="M3661" s="3">
        <f t="shared" si="516"/>
        <v>0</v>
      </c>
      <c r="N3661" s="3">
        <f t="shared" si="517"/>
        <v>0</v>
      </c>
      <c r="O3661" s="3">
        <f>IF(H3661="Reg", MIN(Inputs!$B$2, I3661*Inputs!$B$10, (Inputs!$B$8-I3661)/Inputs!$B$9), 0)</f>
        <v>0</v>
      </c>
      <c r="P3661" s="3">
        <f t="shared" si="518"/>
        <v>0</v>
      </c>
      <c r="Q3661" s="3">
        <f t="shared" si="519"/>
        <v>0</v>
      </c>
      <c r="R3661" s="3">
        <f>I3661 + M3661*Inputs!$B$9 - N3661/Inputs!$B$10</f>
        <v>340</v>
      </c>
    </row>
    <row r="3662" spans="1:18" x14ac:dyDescent="0.3">
      <c r="A3662" s="4">
        <v>46175.5</v>
      </c>
      <c r="B3662" s="3">
        <v>29.232500000000002</v>
      </c>
      <c r="C3662" s="3">
        <v>1</v>
      </c>
      <c r="D3662" s="3">
        <f t="shared" si="513"/>
        <v>53.962291666666665</v>
      </c>
      <c r="E3662" s="3">
        <f>MAX(B3662 - D3662/Inputs!$B$5, 0)</f>
        <v>0</v>
      </c>
      <c r="F3662" s="3">
        <f>MAX(D3662*Inputs!$B$5 - B3662, 0)</f>
        <v>18.254316666666661</v>
      </c>
      <c r="G3662" s="3">
        <f t="shared" si="514"/>
        <v>1</v>
      </c>
      <c r="H3662" t="str">
        <f t="shared" si="515"/>
        <v>Charge</v>
      </c>
      <c r="I3662" s="3">
        <f t="shared" si="520"/>
        <v>340</v>
      </c>
      <c r="J3662" s="3">
        <f t="shared" si="521"/>
        <v>0</v>
      </c>
      <c r="K3662" s="3">
        <f>MIN(Inputs!$B$2, (Inputs!$B$8 - I3662)/Inputs!$B$9)</f>
        <v>0</v>
      </c>
      <c r="L3662" s="3">
        <f>MAX(MIN(Inputs!$B$2, I3662*Inputs!$B$10, Inputs!$B$8*Inputs!$B$4 - J3662), 0)</f>
        <v>170</v>
      </c>
      <c r="M3662" s="3">
        <f t="shared" si="516"/>
        <v>0</v>
      </c>
      <c r="N3662" s="3">
        <f t="shared" si="517"/>
        <v>0</v>
      </c>
      <c r="O3662" s="3">
        <f>IF(H3662="Reg", MIN(Inputs!$B$2, I3662*Inputs!$B$10, (Inputs!$B$8-I3662)/Inputs!$B$9), 0)</f>
        <v>0</v>
      </c>
      <c r="P3662" s="3">
        <f t="shared" si="518"/>
        <v>0</v>
      </c>
      <c r="Q3662" s="3">
        <f t="shared" si="519"/>
        <v>0</v>
      </c>
      <c r="R3662" s="3">
        <f>I3662 + M3662*Inputs!$B$9 - N3662/Inputs!$B$10</f>
        <v>340</v>
      </c>
    </row>
    <row r="3663" spans="1:18" x14ac:dyDescent="0.3">
      <c r="A3663" s="4">
        <v>46175.541666666657</v>
      </c>
      <c r="B3663" s="3">
        <v>25.7575</v>
      </c>
      <c r="C3663" s="3">
        <v>1</v>
      </c>
      <c r="D3663" s="3">
        <f t="shared" si="513"/>
        <v>53.962291666666665</v>
      </c>
      <c r="E3663" s="3">
        <f>MAX(B3663 - D3663/Inputs!$B$5, 0)</f>
        <v>0</v>
      </c>
      <c r="F3663" s="3">
        <f>MAX(D3663*Inputs!$B$5 - B3663, 0)</f>
        <v>21.729316666666662</v>
      </c>
      <c r="G3663" s="3">
        <f t="shared" si="514"/>
        <v>1</v>
      </c>
      <c r="H3663" t="str">
        <f t="shared" si="515"/>
        <v>Charge</v>
      </c>
      <c r="I3663" s="3">
        <f t="shared" si="520"/>
        <v>340</v>
      </c>
      <c r="J3663" s="3">
        <f t="shared" si="521"/>
        <v>0</v>
      </c>
      <c r="K3663" s="3">
        <f>MIN(Inputs!$B$2, (Inputs!$B$8 - I3663)/Inputs!$B$9)</f>
        <v>0</v>
      </c>
      <c r="L3663" s="3">
        <f>MAX(MIN(Inputs!$B$2, I3663*Inputs!$B$10, Inputs!$B$8*Inputs!$B$4 - J3663), 0)</f>
        <v>170</v>
      </c>
      <c r="M3663" s="3">
        <f t="shared" si="516"/>
        <v>0</v>
      </c>
      <c r="N3663" s="3">
        <f t="shared" si="517"/>
        <v>0</v>
      </c>
      <c r="O3663" s="3">
        <f>IF(H3663="Reg", MIN(Inputs!$B$2, I3663*Inputs!$B$10, (Inputs!$B$8-I3663)/Inputs!$B$9), 0)</f>
        <v>0</v>
      </c>
      <c r="P3663" s="3">
        <f t="shared" si="518"/>
        <v>0</v>
      </c>
      <c r="Q3663" s="3">
        <f t="shared" si="519"/>
        <v>0</v>
      </c>
      <c r="R3663" s="3">
        <f>I3663 + M3663*Inputs!$B$9 - N3663/Inputs!$B$10</f>
        <v>340</v>
      </c>
    </row>
    <row r="3664" spans="1:18" x14ac:dyDescent="0.3">
      <c r="A3664" s="4">
        <v>46175.583333333343</v>
      </c>
      <c r="B3664" s="3">
        <v>27.017499999999998</v>
      </c>
      <c r="C3664" s="3">
        <v>1.94</v>
      </c>
      <c r="D3664" s="3">
        <f t="shared" si="513"/>
        <v>53.962291666666665</v>
      </c>
      <c r="E3664" s="3">
        <f>MAX(B3664 - D3664/Inputs!$B$5, 0)</f>
        <v>0</v>
      </c>
      <c r="F3664" s="3">
        <f>MAX(D3664*Inputs!$B$5 - B3664, 0)</f>
        <v>20.469316666666664</v>
      </c>
      <c r="G3664" s="3">
        <f t="shared" si="514"/>
        <v>1.94</v>
      </c>
      <c r="H3664" t="str">
        <f t="shared" si="515"/>
        <v>Charge</v>
      </c>
      <c r="I3664" s="3">
        <f t="shared" si="520"/>
        <v>340</v>
      </c>
      <c r="J3664" s="3">
        <f t="shared" si="521"/>
        <v>0</v>
      </c>
      <c r="K3664" s="3">
        <f>MIN(Inputs!$B$2, (Inputs!$B$8 - I3664)/Inputs!$B$9)</f>
        <v>0</v>
      </c>
      <c r="L3664" s="3">
        <f>MAX(MIN(Inputs!$B$2, I3664*Inputs!$B$10, Inputs!$B$8*Inputs!$B$4 - J3664), 0)</f>
        <v>170</v>
      </c>
      <c r="M3664" s="3">
        <f t="shared" si="516"/>
        <v>0</v>
      </c>
      <c r="N3664" s="3">
        <f t="shared" si="517"/>
        <v>0</v>
      </c>
      <c r="O3664" s="3">
        <f>IF(H3664="Reg", MIN(Inputs!$B$2, I3664*Inputs!$B$10, (Inputs!$B$8-I3664)/Inputs!$B$9), 0)</f>
        <v>0</v>
      </c>
      <c r="P3664" s="3">
        <f t="shared" si="518"/>
        <v>0</v>
      </c>
      <c r="Q3664" s="3">
        <f t="shared" si="519"/>
        <v>0</v>
      </c>
      <c r="R3664" s="3">
        <f>I3664 + M3664*Inputs!$B$9 - N3664/Inputs!$B$10</f>
        <v>340</v>
      </c>
    </row>
    <row r="3665" spans="1:18" x14ac:dyDescent="0.3">
      <c r="A3665" s="4">
        <v>46175.625</v>
      </c>
      <c r="B3665" s="3">
        <v>31.78</v>
      </c>
      <c r="C3665" s="3">
        <v>1.06</v>
      </c>
      <c r="D3665" s="3">
        <f t="shared" si="513"/>
        <v>53.962291666666665</v>
      </c>
      <c r="E3665" s="3">
        <f>MAX(B3665 - D3665/Inputs!$B$5, 0)</f>
        <v>0</v>
      </c>
      <c r="F3665" s="3">
        <f>MAX(D3665*Inputs!$B$5 - B3665, 0)</f>
        <v>15.706816666666661</v>
      </c>
      <c r="G3665" s="3">
        <f t="shared" si="514"/>
        <v>1.06</v>
      </c>
      <c r="H3665" t="str">
        <f t="shared" si="515"/>
        <v>Charge</v>
      </c>
      <c r="I3665" s="3">
        <f t="shared" si="520"/>
        <v>340</v>
      </c>
      <c r="J3665" s="3">
        <f t="shared" si="521"/>
        <v>0</v>
      </c>
      <c r="K3665" s="3">
        <f>MIN(Inputs!$B$2, (Inputs!$B$8 - I3665)/Inputs!$B$9)</f>
        <v>0</v>
      </c>
      <c r="L3665" s="3">
        <f>MAX(MIN(Inputs!$B$2, I3665*Inputs!$B$10, Inputs!$B$8*Inputs!$B$4 - J3665), 0)</f>
        <v>170</v>
      </c>
      <c r="M3665" s="3">
        <f t="shared" si="516"/>
        <v>0</v>
      </c>
      <c r="N3665" s="3">
        <f t="shared" si="517"/>
        <v>0</v>
      </c>
      <c r="O3665" s="3">
        <f>IF(H3665="Reg", MIN(Inputs!$B$2, I3665*Inputs!$B$10, (Inputs!$B$8-I3665)/Inputs!$B$9), 0)</f>
        <v>0</v>
      </c>
      <c r="P3665" s="3">
        <f t="shared" si="518"/>
        <v>0</v>
      </c>
      <c r="Q3665" s="3">
        <f t="shared" si="519"/>
        <v>0</v>
      </c>
      <c r="R3665" s="3">
        <f>I3665 + M3665*Inputs!$B$9 - N3665/Inputs!$B$10</f>
        <v>340</v>
      </c>
    </row>
    <row r="3666" spans="1:18" x14ac:dyDescent="0.3">
      <c r="A3666" s="4">
        <v>46175.666666666657</v>
      </c>
      <c r="B3666" s="3">
        <v>35.157500000000006</v>
      </c>
      <c r="C3666" s="3">
        <v>1.1000000000000001</v>
      </c>
      <c r="D3666" s="3">
        <f t="shared" si="513"/>
        <v>53.962291666666665</v>
      </c>
      <c r="E3666" s="3">
        <f>MAX(B3666 - D3666/Inputs!$B$5, 0)</f>
        <v>0</v>
      </c>
      <c r="F3666" s="3">
        <f>MAX(D3666*Inputs!$B$5 - B3666, 0)</f>
        <v>12.329316666666656</v>
      </c>
      <c r="G3666" s="3">
        <f t="shared" si="514"/>
        <v>1.1000000000000001</v>
      </c>
      <c r="H3666" t="str">
        <f t="shared" si="515"/>
        <v>Charge</v>
      </c>
      <c r="I3666" s="3">
        <f t="shared" si="520"/>
        <v>340</v>
      </c>
      <c r="J3666" s="3">
        <f t="shared" si="521"/>
        <v>0</v>
      </c>
      <c r="K3666" s="3">
        <f>MIN(Inputs!$B$2, (Inputs!$B$8 - I3666)/Inputs!$B$9)</f>
        <v>0</v>
      </c>
      <c r="L3666" s="3">
        <f>MAX(MIN(Inputs!$B$2, I3666*Inputs!$B$10, Inputs!$B$8*Inputs!$B$4 - J3666), 0)</f>
        <v>170</v>
      </c>
      <c r="M3666" s="3">
        <f t="shared" si="516"/>
        <v>0</v>
      </c>
      <c r="N3666" s="3">
        <f t="shared" si="517"/>
        <v>0</v>
      </c>
      <c r="O3666" s="3">
        <f>IF(H3666="Reg", MIN(Inputs!$B$2, I3666*Inputs!$B$10, (Inputs!$B$8-I3666)/Inputs!$B$9), 0)</f>
        <v>0</v>
      </c>
      <c r="P3666" s="3">
        <f t="shared" si="518"/>
        <v>0</v>
      </c>
      <c r="Q3666" s="3">
        <f t="shared" si="519"/>
        <v>0</v>
      </c>
      <c r="R3666" s="3">
        <f>I3666 + M3666*Inputs!$B$9 - N3666/Inputs!$B$10</f>
        <v>340</v>
      </c>
    </row>
    <row r="3667" spans="1:18" x14ac:dyDescent="0.3">
      <c r="A3667" s="4">
        <v>46175.708333333343</v>
      </c>
      <c r="B3667" s="3">
        <v>60.045000000000002</v>
      </c>
      <c r="C3667" s="3">
        <v>1.27</v>
      </c>
      <c r="D3667" s="3">
        <f t="shared" si="513"/>
        <v>53.962291666666665</v>
      </c>
      <c r="E3667" s="3">
        <f>MAX(B3667 - D3667/Inputs!$B$5, 0)</f>
        <v>0</v>
      </c>
      <c r="F3667" s="3">
        <f>MAX(D3667*Inputs!$B$5 - B3667, 0)</f>
        <v>0</v>
      </c>
      <c r="G3667" s="3">
        <f t="shared" si="514"/>
        <v>1.27</v>
      </c>
      <c r="H3667" t="str">
        <f t="shared" si="515"/>
        <v>Reg</v>
      </c>
      <c r="I3667" s="3">
        <f t="shared" si="520"/>
        <v>340</v>
      </c>
      <c r="J3667" s="3">
        <f t="shared" si="521"/>
        <v>0</v>
      </c>
      <c r="K3667" s="3">
        <f>MIN(Inputs!$B$2, (Inputs!$B$8 - I3667)/Inputs!$B$9)</f>
        <v>0</v>
      </c>
      <c r="L3667" s="3">
        <f>MAX(MIN(Inputs!$B$2, I3667*Inputs!$B$10, Inputs!$B$8*Inputs!$B$4 - J3667), 0)</f>
        <v>170</v>
      </c>
      <c r="M3667" s="3">
        <f t="shared" si="516"/>
        <v>0</v>
      </c>
      <c r="N3667" s="3">
        <f t="shared" si="517"/>
        <v>0</v>
      </c>
      <c r="O3667" s="3">
        <f>IF(H3667="Reg", MIN(Inputs!$B$2, I3667*Inputs!$B$10, (Inputs!$B$8-I3667)/Inputs!$B$9), 0)</f>
        <v>0</v>
      </c>
      <c r="P3667" s="3">
        <f t="shared" si="518"/>
        <v>0</v>
      </c>
      <c r="Q3667" s="3">
        <f t="shared" si="519"/>
        <v>0</v>
      </c>
      <c r="R3667" s="3">
        <f>I3667 + M3667*Inputs!$B$9 - N3667/Inputs!$B$10</f>
        <v>340</v>
      </c>
    </row>
    <row r="3668" spans="1:18" x14ac:dyDescent="0.3">
      <c r="A3668" s="4">
        <v>46175.75</v>
      </c>
      <c r="B3668" s="3">
        <v>80.627499999999998</v>
      </c>
      <c r="C3668" s="3">
        <v>9.6999999999999993</v>
      </c>
      <c r="D3668" s="3">
        <f t="shared" si="513"/>
        <v>53.962291666666665</v>
      </c>
      <c r="E3668" s="3">
        <f>MAX(B3668 - D3668/Inputs!$B$5, 0)</f>
        <v>19.306714015151513</v>
      </c>
      <c r="F3668" s="3">
        <f>MAX(D3668*Inputs!$B$5 - B3668, 0)</f>
        <v>0</v>
      </c>
      <c r="G3668" s="3">
        <f t="shared" si="514"/>
        <v>9.6999999999999993</v>
      </c>
      <c r="H3668" t="str">
        <f t="shared" si="515"/>
        <v>Discharge</v>
      </c>
      <c r="I3668" s="3">
        <f t="shared" si="520"/>
        <v>340</v>
      </c>
      <c r="J3668" s="3">
        <f t="shared" si="521"/>
        <v>0</v>
      </c>
      <c r="K3668" s="3">
        <f>MIN(Inputs!$B$2, (Inputs!$B$8 - I3668)/Inputs!$B$9)</f>
        <v>0</v>
      </c>
      <c r="L3668" s="3">
        <f>MAX(MIN(Inputs!$B$2, I3668*Inputs!$B$10, Inputs!$B$8*Inputs!$B$4 - J3668), 0)</f>
        <v>170</v>
      </c>
      <c r="M3668" s="3">
        <f t="shared" si="516"/>
        <v>0</v>
      </c>
      <c r="N3668" s="3">
        <f t="shared" si="517"/>
        <v>170</v>
      </c>
      <c r="O3668" s="3">
        <f>IF(H3668="Reg", MIN(Inputs!$B$2, I3668*Inputs!$B$10, (Inputs!$B$8-I3668)/Inputs!$B$9), 0)</f>
        <v>0</v>
      </c>
      <c r="P3668" s="3">
        <f t="shared" si="518"/>
        <v>13706.674999999999</v>
      </c>
      <c r="Q3668" s="3">
        <f t="shared" si="519"/>
        <v>0</v>
      </c>
      <c r="R3668" s="3">
        <f>I3668 + M3668*Inputs!$B$9 - N3668/Inputs!$B$10</f>
        <v>158.77939109773115</v>
      </c>
    </row>
    <row r="3669" spans="1:18" x14ac:dyDescent="0.3">
      <c r="A3669" s="4">
        <v>46175.791666666657</v>
      </c>
      <c r="B3669" s="3">
        <v>118.47</v>
      </c>
      <c r="C3669" s="3">
        <v>12.81</v>
      </c>
      <c r="D3669" s="3">
        <f t="shared" si="513"/>
        <v>53.962291666666665</v>
      </c>
      <c r="E3669" s="3">
        <f>MAX(B3669 - D3669/Inputs!$B$5, 0)</f>
        <v>57.149214015151514</v>
      </c>
      <c r="F3669" s="3">
        <f>MAX(D3669*Inputs!$B$5 - B3669, 0)</f>
        <v>0</v>
      </c>
      <c r="G3669" s="3">
        <f t="shared" si="514"/>
        <v>12.81</v>
      </c>
      <c r="H3669" t="str">
        <f t="shared" si="515"/>
        <v>Discharge</v>
      </c>
      <c r="I3669" s="3">
        <f t="shared" si="520"/>
        <v>158.77939109773115</v>
      </c>
      <c r="J3669" s="3">
        <f t="shared" si="521"/>
        <v>170</v>
      </c>
      <c r="K3669" s="3">
        <f>MIN(Inputs!$B$2, (Inputs!$B$8 - I3669)/Inputs!$B$9)</f>
        <v>170</v>
      </c>
      <c r="L3669" s="3">
        <f>MAX(MIN(Inputs!$B$2, I3669*Inputs!$B$10, Inputs!$B$8*Inputs!$B$4 - J3669), 0)</f>
        <v>148.94827166799323</v>
      </c>
      <c r="M3669" s="3">
        <f t="shared" si="516"/>
        <v>0</v>
      </c>
      <c r="N3669" s="3">
        <f t="shared" si="517"/>
        <v>148.94827166799323</v>
      </c>
      <c r="O3669" s="3">
        <f>IF(H3669="Reg", MIN(Inputs!$B$2, I3669*Inputs!$B$10, (Inputs!$B$8-I3669)/Inputs!$B$9), 0)</f>
        <v>0</v>
      </c>
      <c r="P3669" s="3">
        <f t="shared" si="518"/>
        <v>17645.901744507159</v>
      </c>
      <c r="Q3669" s="3">
        <f t="shared" si="519"/>
        <v>0</v>
      </c>
      <c r="R3669" s="3">
        <f>I3669 + M3669*Inputs!$B$9 - N3669/Inputs!$B$10</f>
        <v>0</v>
      </c>
    </row>
    <row r="3670" spans="1:18" x14ac:dyDescent="0.3">
      <c r="A3670" s="4">
        <v>46175.833333333343</v>
      </c>
      <c r="B3670" s="3">
        <v>139.38999999999999</v>
      </c>
      <c r="C3670" s="3">
        <v>11.72</v>
      </c>
      <c r="D3670" s="3">
        <f t="shared" si="513"/>
        <v>53.962291666666665</v>
      </c>
      <c r="E3670" s="3">
        <f>MAX(B3670 - D3670/Inputs!$B$5, 0)</f>
        <v>78.069214015151502</v>
      </c>
      <c r="F3670" s="3">
        <f>MAX(D3670*Inputs!$B$5 - B3670, 0)</f>
        <v>0</v>
      </c>
      <c r="G3670" s="3">
        <f t="shared" si="514"/>
        <v>11.72</v>
      </c>
      <c r="H3670" t="str">
        <f t="shared" si="515"/>
        <v>Discharge</v>
      </c>
      <c r="I3670" s="3">
        <f t="shared" si="520"/>
        <v>0</v>
      </c>
      <c r="J3670" s="3">
        <f t="shared" si="521"/>
        <v>318.94827166799325</v>
      </c>
      <c r="K3670" s="3">
        <f>MIN(Inputs!$B$2, (Inputs!$B$8 - I3670)/Inputs!$B$9)</f>
        <v>170</v>
      </c>
      <c r="L3670" s="3">
        <f>MAX(MIN(Inputs!$B$2, I3670*Inputs!$B$10, Inputs!$B$8*Inputs!$B$4 - J3670), 0)</f>
        <v>0</v>
      </c>
      <c r="M3670" s="3">
        <f t="shared" si="516"/>
        <v>0</v>
      </c>
      <c r="N3670" s="3">
        <f t="shared" si="517"/>
        <v>0</v>
      </c>
      <c r="O3670" s="3">
        <f>IF(H3670="Reg", MIN(Inputs!$B$2, I3670*Inputs!$B$10, (Inputs!$B$8-I3670)/Inputs!$B$9), 0)</f>
        <v>0</v>
      </c>
      <c r="P3670" s="3">
        <f t="shared" si="518"/>
        <v>0</v>
      </c>
      <c r="Q3670" s="3">
        <f t="shared" si="519"/>
        <v>0</v>
      </c>
      <c r="R3670" s="3">
        <f>I3670 + M3670*Inputs!$B$9 - N3670/Inputs!$B$10</f>
        <v>0</v>
      </c>
    </row>
    <row r="3671" spans="1:18" x14ac:dyDescent="0.3">
      <c r="A3671" s="4">
        <v>46175.875</v>
      </c>
      <c r="B3671" s="3">
        <v>117.8775</v>
      </c>
      <c r="C3671" s="3">
        <v>5</v>
      </c>
      <c r="D3671" s="3">
        <f t="shared" si="513"/>
        <v>53.962291666666665</v>
      </c>
      <c r="E3671" s="3">
        <f>MAX(B3671 - D3671/Inputs!$B$5, 0)</f>
        <v>56.556714015151513</v>
      </c>
      <c r="F3671" s="3">
        <f>MAX(D3671*Inputs!$B$5 - B3671, 0)</f>
        <v>0</v>
      </c>
      <c r="G3671" s="3">
        <f t="shared" si="514"/>
        <v>5</v>
      </c>
      <c r="H3671" t="str">
        <f t="shared" si="515"/>
        <v>Discharge</v>
      </c>
      <c r="I3671" s="3">
        <f t="shared" si="520"/>
        <v>0</v>
      </c>
      <c r="J3671" s="3">
        <f t="shared" si="521"/>
        <v>318.94827166799325</v>
      </c>
      <c r="K3671" s="3">
        <f>MIN(Inputs!$B$2, (Inputs!$B$8 - I3671)/Inputs!$B$9)</f>
        <v>170</v>
      </c>
      <c r="L3671" s="3">
        <f>MAX(MIN(Inputs!$B$2, I3671*Inputs!$B$10, Inputs!$B$8*Inputs!$B$4 - J3671), 0)</f>
        <v>0</v>
      </c>
      <c r="M3671" s="3">
        <f t="shared" si="516"/>
        <v>0</v>
      </c>
      <c r="N3671" s="3">
        <f t="shared" si="517"/>
        <v>0</v>
      </c>
      <c r="O3671" s="3">
        <f>IF(H3671="Reg", MIN(Inputs!$B$2, I3671*Inputs!$B$10, (Inputs!$B$8-I3671)/Inputs!$B$9), 0)</f>
        <v>0</v>
      </c>
      <c r="P3671" s="3">
        <f t="shared" si="518"/>
        <v>0</v>
      </c>
      <c r="Q3671" s="3">
        <f t="shared" si="519"/>
        <v>0</v>
      </c>
      <c r="R3671" s="3">
        <f>I3671 + M3671*Inputs!$B$9 - N3671/Inputs!$B$10</f>
        <v>0</v>
      </c>
    </row>
    <row r="3672" spans="1:18" x14ac:dyDescent="0.3">
      <c r="A3672" s="4">
        <v>46175.916666666657</v>
      </c>
      <c r="B3672" s="3">
        <v>76.697500000000005</v>
      </c>
      <c r="C3672" s="3">
        <v>0.37</v>
      </c>
      <c r="D3672" s="3">
        <f t="shared" si="513"/>
        <v>53.962291666666665</v>
      </c>
      <c r="E3672" s="3">
        <f>MAX(B3672 - D3672/Inputs!$B$5, 0)</f>
        <v>15.376714015151521</v>
      </c>
      <c r="F3672" s="3">
        <f>MAX(D3672*Inputs!$B$5 - B3672, 0)</f>
        <v>0</v>
      </c>
      <c r="G3672" s="3">
        <f t="shared" si="514"/>
        <v>0.37</v>
      </c>
      <c r="H3672" t="str">
        <f t="shared" si="515"/>
        <v>Discharge</v>
      </c>
      <c r="I3672" s="3">
        <f t="shared" si="520"/>
        <v>0</v>
      </c>
      <c r="J3672" s="3">
        <f t="shared" si="521"/>
        <v>318.94827166799325</v>
      </c>
      <c r="K3672" s="3">
        <f>MIN(Inputs!$B$2, (Inputs!$B$8 - I3672)/Inputs!$B$9)</f>
        <v>170</v>
      </c>
      <c r="L3672" s="3">
        <f>MAX(MIN(Inputs!$B$2, I3672*Inputs!$B$10, Inputs!$B$8*Inputs!$B$4 - J3672), 0)</f>
        <v>0</v>
      </c>
      <c r="M3672" s="3">
        <f t="shared" si="516"/>
        <v>0</v>
      </c>
      <c r="N3672" s="3">
        <f t="shared" si="517"/>
        <v>0</v>
      </c>
      <c r="O3672" s="3">
        <f>IF(H3672="Reg", MIN(Inputs!$B$2, I3672*Inputs!$B$10, (Inputs!$B$8-I3672)/Inputs!$B$9), 0)</f>
        <v>0</v>
      </c>
      <c r="P3672" s="3">
        <f t="shared" si="518"/>
        <v>0</v>
      </c>
      <c r="Q3672" s="3">
        <f t="shared" si="519"/>
        <v>0</v>
      </c>
      <c r="R3672" s="3">
        <f>I3672 + M3672*Inputs!$B$9 - N3672/Inputs!$B$10</f>
        <v>0</v>
      </c>
    </row>
    <row r="3673" spans="1:18" x14ac:dyDescent="0.3">
      <c r="A3673" s="4">
        <v>46175.958333333343</v>
      </c>
      <c r="B3673" s="3">
        <v>54.974999999999994</v>
      </c>
      <c r="C3673" s="3">
        <v>0.06</v>
      </c>
      <c r="D3673" s="3">
        <f t="shared" si="513"/>
        <v>53.962291666666665</v>
      </c>
      <c r="E3673" s="3">
        <f>MAX(B3673 - D3673/Inputs!$B$5, 0)</f>
        <v>0</v>
      </c>
      <c r="F3673" s="3">
        <f>MAX(D3673*Inputs!$B$5 - B3673, 0)</f>
        <v>0</v>
      </c>
      <c r="G3673" s="3">
        <f t="shared" si="514"/>
        <v>0.06</v>
      </c>
      <c r="H3673" t="str">
        <f t="shared" si="515"/>
        <v>Reg</v>
      </c>
      <c r="I3673" s="3">
        <f t="shared" si="520"/>
        <v>0</v>
      </c>
      <c r="J3673" s="3">
        <f t="shared" si="521"/>
        <v>318.94827166799325</v>
      </c>
      <c r="K3673" s="3">
        <f>MIN(Inputs!$B$2, (Inputs!$B$8 - I3673)/Inputs!$B$9)</f>
        <v>170</v>
      </c>
      <c r="L3673" s="3">
        <f>MAX(MIN(Inputs!$B$2, I3673*Inputs!$B$10, Inputs!$B$8*Inputs!$B$4 - J3673), 0)</f>
        <v>0</v>
      </c>
      <c r="M3673" s="3">
        <f t="shared" si="516"/>
        <v>0</v>
      </c>
      <c r="N3673" s="3">
        <f t="shared" si="517"/>
        <v>0</v>
      </c>
      <c r="O3673" s="3">
        <f>IF(H3673="Reg", MIN(Inputs!$B$2, I3673*Inputs!$B$10, (Inputs!$B$8-I3673)/Inputs!$B$9), 0)</f>
        <v>0</v>
      </c>
      <c r="P3673" s="3">
        <f t="shared" si="518"/>
        <v>0</v>
      </c>
      <c r="Q3673" s="3">
        <f t="shared" si="519"/>
        <v>0</v>
      </c>
      <c r="R3673" s="3">
        <f>I3673 + M3673*Inputs!$B$9 - N3673/Inputs!$B$10</f>
        <v>0</v>
      </c>
    </row>
    <row r="3674" spans="1:18" x14ac:dyDescent="0.3">
      <c r="A3674" s="4">
        <v>46176</v>
      </c>
      <c r="B3674" s="3">
        <v>36.43</v>
      </c>
      <c r="C3674" s="3">
        <v>0.06</v>
      </c>
      <c r="D3674" s="3">
        <f t="shared" si="513"/>
        <v>47.385208333333331</v>
      </c>
      <c r="E3674" s="3">
        <f>MAX(B3674 - D3674/Inputs!$B$5, 0)</f>
        <v>0</v>
      </c>
      <c r="F3674" s="3">
        <f>MAX(D3674*Inputs!$B$5 - B3674, 0)</f>
        <v>5.2689833333333311</v>
      </c>
      <c r="G3674" s="3">
        <f t="shared" si="514"/>
        <v>0.06</v>
      </c>
      <c r="H3674" t="str">
        <f t="shared" si="515"/>
        <v>Charge</v>
      </c>
      <c r="I3674" s="3">
        <f t="shared" si="520"/>
        <v>0</v>
      </c>
      <c r="J3674" s="3">
        <f t="shared" si="521"/>
        <v>0</v>
      </c>
      <c r="K3674" s="3">
        <f>MIN(Inputs!$B$2, (Inputs!$B$8 - I3674)/Inputs!$B$9)</f>
        <v>170</v>
      </c>
      <c r="L3674" s="3">
        <f>MAX(MIN(Inputs!$B$2, I3674*Inputs!$B$10, Inputs!$B$8*Inputs!$B$4 - J3674), 0)</f>
        <v>0</v>
      </c>
      <c r="M3674" s="3">
        <f t="shared" si="516"/>
        <v>170</v>
      </c>
      <c r="N3674" s="3">
        <f t="shared" si="517"/>
        <v>0</v>
      </c>
      <c r="O3674" s="3">
        <f>IF(H3674="Reg", MIN(Inputs!$B$2, I3674*Inputs!$B$10, (Inputs!$B$8-I3674)/Inputs!$B$9), 0)</f>
        <v>0</v>
      </c>
      <c r="P3674" s="3">
        <f t="shared" si="518"/>
        <v>-6193.1</v>
      </c>
      <c r="Q3674" s="3">
        <f t="shared" si="519"/>
        <v>0</v>
      </c>
      <c r="R3674" s="3">
        <f>I3674 + M3674*Inputs!$B$9 - N3674/Inputs!$B$10</f>
        <v>159.4741358339966</v>
      </c>
    </row>
    <row r="3675" spans="1:18" x14ac:dyDescent="0.3">
      <c r="A3675" s="4">
        <v>46176.041666666657</v>
      </c>
      <c r="B3675" s="3">
        <v>31.335000000000001</v>
      </c>
      <c r="C3675" s="3">
        <v>7.0000000000000007E-2</v>
      </c>
      <c r="D3675" s="3">
        <f t="shared" si="513"/>
        <v>47.385208333333331</v>
      </c>
      <c r="E3675" s="3">
        <f>MAX(B3675 - D3675/Inputs!$B$5, 0)</f>
        <v>0</v>
      </c>
      <c r="F3675" s="3">
        <f>MAX(D3675*Inputs!$B$5 - B3675, 0)</f>
        <v>10.36398333333333</v>
      </c>
      <c r="G3675" s="3">
        <f t="shared" si="514"/>
        <v>7.0000000000000007E-2</v>
      </c>
      <c r="H3675" t="str">
        <f t="shared" si="515"/>
        <v>Charge</v>
      </c>
      <c r="I3675" s="3">
        <f t="shared" si="520"/>
        <v>159.4741358339966</v>
      </c>
      <c r="J3675" s="3">
        <f t="shared" si="521"/>
        <v>0</v>
      </c>
      <c r="K3675" s="3">
        <f>MIN(Inputs!$B$2, (Inputs!$B$8 - I3675)/Inputs!$B$9)</f>
        <v>170</v>
      </c>
      <c r="L3675" s="3">
        <f>MAX(MIN(Inputs!$B$2, I3675*Inputs!$B$10, Inputs!$B$8*Inputs!$B$4 - J3675), 0)</f>
        <v>149.6</v>
      </c>
      <c r="M3675" s="3">
        <f t="shared" si="516"/>
        <v>170</v>
      </c>
      <c r="N3675" s="3">
        <f t="shared" si="517"/>
        <v>0</v>
      </c>
      <c r="O3675" s="3">
        <f>IF(H3675="Reg", MIN(Inputs!$B$2, I3675*Inputs!$B$10, (Inputs!$B$8-I3675)/Inputs!$B$9), 0)</f>
        <v>0</v>
      </c>
      <c r="P3675" s="3">
        <f t="shared" si="518"/>
        <v>-5326.95</v>
      </c>
      <c r="Q3675" s="3">
        <f t="shared" si="519"/>
        <v>0</v>
      </c>
      <c r="R3675" s="3">
        <f>I3675 + M3675*Inputs!$B$9 - N3675/Inputs!$B$10</f>
        <v>318.9482716679932</v>
      </c>
    </row>
    <row r="3676" spans="1:18" x14ac:dyDescent="0.3">
      <c r="A3676" s="4">
        <v>46176.083333333343</v>
      </c>
      <c r="B3676" s="3">
        <v>25.465</v>
      </c>
      <c r="C3676" s="3">
        <v>7.0000000000000007E-2</v>
      </c>
      <c r="D3676" s="3">
        <f t="shared" si="513"/>
        <v>47.385208333333331</v>
      </c>
      <c r="E3676" s="3">
        <f>MAX(B3676 - D3676/Inputs!$B$5, 0)</f>
        <v>0</v>
      </c>
      <c r="F3676" s="3">
        <f>MAX(D3676*Inputs!$B$5 - B3676, 0)</f>
        <v>16.233983333333331</v>
      </c>
      <c r="G3676" s="3">
        <f t="shared" si="514"/>
        <v>7.0000000000000007E-2</v>
      </c>
      <c r="H3676" t="str">
        <f t="shared" si="515"/>
        <v>Charge</v>
      </c>
      <c r="I3676" s="3">
        <f t="shared" si="520"/>
        <v>318.9482716679932</v>
      </c>
      <c r="J3676" s="3">
        <f t="shared" si="521"/>
        <v>0</v>
      </c>
      <c r="K3676" s="3">
        <f>MIN(Inputs!$B$2, (Inputs!$B$8 - I3676)/Inputs!$B$9)</f>
        <v>22.44121780453775</v>
      </c>
      <c r="L3676" s="3">
        <f>MAX(MIN(Inputs!$B$2, I3676*Inputs!$B$10, Inputs!$B$8*Inputs!$B$4 - J3676), 0)</f>
        <v>170</v>
      </c>
      <c r="M3676" s="3">
        <f t="shared" si="516"/>
        <v>22.44121780453775</v>
      </c>
      <c r="N3676" s="3">
        <f t="shared" si="517"/>
        <v>0</v>
      </c>
      <c r="O3676" s="3">
        <f>IF(H3676="Reg", MIN(Inputs!$B$2, I3676*Inputs!$B$10, (Inputs!$B$8-I3676)/Inputs!$B$9), 0)</f>
        <v>0</v>
      </c>
      <c r="P3676" s="3">
        <f t="shared" si="518"/>
        <v>-571.4656113925538</v>
      </c>
      <c r="Q3676" s="3">
        <f t="shared" si="519"/>
        <v>0</v>
      </c>
      <c r="R3676" s="3">
        <f>I3676 + M3676*Inputs!$B$9 - N3676/Inputs!$B$10</f>
        <v>340</v>
      </c>
    </row>
    <row r="3677" spans="1:18" x14ac:dyDescent="0.3">
      <c r="A3677" s="4">
        <v>46176.125</v>
      </c>
      <c r="B3677" s="3">
        <v>24.185000000000002</v>
      </c>
      <c r="C3677" s="3">
        <v>0.1</v>
      </c>
      <c r="D3677" s="3">
        <f t="shared" si="513"/>
        <v>47.385208333333331</v>
      </c>
      <c r="E3677" s="3">
        <f>MAX(B3677 - D3677/Inputs!$B$5, 0)</f>
        <v>0</v>
      </c>
      <c r="F3677" s="3">
        <f>MAX(D3677*Inputs!$B$5 - B3677, 0)</f>
        <v>17.513983333333329</v>
      </c>
      <c r="G3677" s="3">
        <f t="shared" si="514"/>
        <v>0.1</v>
      </c>
      <c r="H3677" t="str">
        <f t="shared" si="515"/>
        <v>Charge</v>
      </c>
      <c r="I3677" s="3">
        <f t="shared" si="520"/>
        <v>340</v>
      </c>
      <c r="J3677" s="3">
        <f t="shared" si="521"/>
        <v>0</v>
      </c>
      <c r="K3677" s="3">
        <f>MIN(Inputs!$B$2, (Inputs!$B$8 - I3677)/Inputs!$B$9)</f>
        <v>0</v>
      </c>
      <c r="L3677" s="3">
        <f>MAX(MIN(Inputs!$B$2, I3677*Inputs!$B$10, Inputs!$B$8*Inputs!$B$4 - J3677), 0)</f>
        <v>170</v>
      </c>
      <c r="M3677" s="3">
        <f t="shared" si="516"/>
        <v>0</v>
      </c>
      <c r="N3677" s="3">
        <f t="shared" si="517"/>
        <v>0</v>
      </c>
      <c r="O3677" s="3">
        <f>IF(H3677="Reg", MIN(Inputs!$B$2, I3677*Inputs!$B$10, (Inputs!$B$8-I3677)/Inputs!$B$9), 0)</f>
        <v>0</v>
      </c>
      <c r="P3677" s="3">
        <f t="shared" si="518"/>
        <v>0</v>
      </c>
      <c r="Q3677" s="3">
        <f t="shared" si="519"/>
        <v>0</v>
      </c>
      <c r="R3677" s="3">
        <f>I3677 + M3677*Inputs!$B$9 - N3677/Inputs!$B$10</f>
        <v>340</v>
      </c>
    </row>
    <row r="3678" spans="1:18" x14ac:dyDescent="0.3">
      <c r="A3678" s="4">
        <v>46176.166666666657</v>
      </c>
      <c r="B3678" s="3">
        <v>25.247499999999999</v>
      </c>
      <c r="C3678" s="3">
        <v>7.0000000000000007E-2</v>
      </c>
      <c r="D3678" s="3">
        <f t="shared" si="513"/>
        <v>47.385208333333331</v>
      </c>
      <c r="E3678" s="3">
        <f>MAX(B3678 - D3678/Inputs!$B$5, 0)</f>
        <v>0</v>
      </c>
      <c r="F3678" s="3">
        <f>MAX(D3678*Inputs!$B$5 - B3678, 0)</f>
        <v>16.451483333333332</v>
      </c>
      <c r="G3678" s="3">
        <f t="shared" si="514"/>
        <v>7.0000000000000007E-2</v>
      </c>
      <c r="H3678" t="str">
        <f t="shared" si="515"/>
        <v>Charge</v>
      </c>
      <c r="I3678" s="3">
        <f t="shared" si="520"/>
        <v>340</v>
      </c>
      <c r="J3678" s="3">
        <f t="shared" si="521"/>
        <v>0</v>
      </c>
      <c r="K3678" s="3">
        <f>MIN(Inputs!$B$2, (Inputs!$B$8 - I3678)/Inputs!$B$9)</f>
        <v>0</v>
      </c>
      <c r="L3678" s="3">
        <f>MAX(MIN(Inputs!$B$2, I3678*Inputs!$B$10, Inputs!$B$8*Inputs!$B$4 - J3678), 0)</f>
        <v>170</v>
      </c>
      <c r="M3678" s="3">
        <f t="shared" si="516"/>
        <v>0</v>
      </c>
      <c r="N3678" s="3">
        <f t="shared" si="517"/>
        <v>0</v>
      </c>
      <c r="O3678" s="3">
        <f>IF(H3678="Reg", MIN(Inputs!$B$2, I3678*Inputs!$B$10, (Inputs!$B$8-I3678)/Inputs!$B$9), 0)</f>
        <v>0</v>
      </c>
      <c r="P3678" s="3">
        <f t="shared" si="518"/>
        <v>0</v>
      </c>
      <c r="Q3678" s="3">
        <f t="shared" si="519"/>
        <v>0</v>
      </c>
      <c r="R3678" s="3">
        <f>I3678 + M3678*Inputs!$B$9 - N3678/Inputs!$B$10</f>
        <v>340</v>
      </c>
    </row>
    <row r="3679" spans="1:18" x14ac:dyDescent="0.3">
      <c r="A3679" s="4">
        <v>46176.208333333343</v>
      </c>
      <c r="B3679" s="3">
        <v>28.917499999999997</v>
      </c>
      <c r="C3679" s="3">
        <v>7.0000000000000007E-2</v>
      </c>
      <c r="D3679" s="3">
        <f t="shared" si="513"/>
        <v>47.385208333333331</v>
      </c>
      <c r="E3679" s="3">
        <f>MAX(B3679 - D3679/Inputs!$B$5, 0)</f>
        <v>0</v>
      </c>
      <c r="F3679" s="3">
        <f>MAX(D3679*Inputs!$B$5 - B3679, 0)</f>
        <v>12.781483333333334</v>
      </c>
      <c r="G3679" s="3">
        <f t="shared" si="514"/>
        <v>7.0000000000000007E-2</v>
      </c>
      <c r="H3679" t="str">
        <f t="shared" si="515"/>
        <v>Charge</v>
      </c>
      <c r="I3679" s="3">
        <f t="shared" si="520"/>
        <v>340</v>
      </c>
      <c r="J3679" s="3">
        <f t="shared" si="521"/>
        <v>0</v>
      </c>
      <c r="K3679" s="3">
        <f>MIN(Inputs!$B$2, (Inputs!$B$8 - I3679)/Inputs!$B$9)</f>
        <v>0</v>
      </c>
      <c r="L3679" s="3">
        <f>MAX(MIN(Inputs!$B$2, I3679*Inputs!$B$10, Inputs!$B$8*Inputs!$B$4 - J3679), 0)</f>
        <v>170</v>
      </c>
      <c r="M3679" s="3">
        <f t="shared" si="516"/>
        <v>0</v>
      </c>
      <c r="N3679" s="3">
        <f t="shared" si="517"/>
        <v>0</v>
      </c>
      <c r="O3679" s="3">
        <f>IF(H3679="Reg", MIN(Inputs!$B$2, I3679*Inputs!$B$10, (Inputs!$B$8-I3679)/Inputs!$B$9), 0)</f>
        <v>0</v>
      </c>
      <c r="P3679" s="3">
        <f t="shared" si="518"/>
        <v>0</v>
      </c>
      <c r="Q3679" s="3">
        <f t="shared" si="519"/>
        <v>0</v>
      </c>
      <c r="R3679" s="3">
        <f>I3679 + M3679*Inputs!$B$9 - N3679/Inputs!$B$10</f>
        <v>340</v>
      </c>
    </row>
    <row r="3680" spans="1:18" x14ac:dyDescent="0.3">
      <c r="A3680" s="4">
        <v>46176.25</v>
      </c>
      <c r="B3680" s="3">
        <v>36.43</v>
      </c>
      <c r="C3680" s="3">
        <v>1</v>
      </c>
      <c r="D3680" s="3">
        <f t="shared" si="513"/>
        <v>47.385208333333331</v>
      </c>
      <c r="E3680" s="3">
        <f>MAX(B3680 - D3680/Inputs!$B$5, 0)</f>
        <v>0</v>
      </c>
      <c r="F3680" s="3">
        <f>MAX(D3680*Inputs!$B$5 - B3680, 0)</f>
        <v>5.2689833333333311</v>
      </c>
      <c r="G3680" s="3">
        <f t="shared" si="514"/>
        <v>1</v>
      </c>
      <c r="H3680" t="str">
        <f t="shared" si="515"/>
        <v>Charge</v>
      </c>
      <c r="I3680" s="3">
        <f t="shared" si="520"/>
        <v>340</v>
      </c>
      <c r="J3680" s="3">
        <f t="shared" si="521"/>
        <v>0</v>
      </c>
      <c r="K3680" s="3">
        <f>MIN(Inputs!$B$2, (Inputs!$B$8 - I3680)/Inputs!$B$9)</f>
        <v>0</v>
      </c>
      <c r="L3680" s="3">
        <f>MAX(MIN(Inputs!$B$2, I3680*Inputs!$B$10, Inputs!$B$8*Inputs!$B$4 - J3680), 0)</f>
        <v>170</v>
      </c>
      <c r="M3680" s="3">
        <f t="shared" si="516"/>
        <v>0</v>
      </c>
      <c r="N3680" s="3">
        <f t="shared" si="517"/>
        <v>0</v>
      </c>
      <c r="O3680" s="3">
        <f>IF(H3680="Reg", MIN(Inputs!$B$2, I3680*Inputs!$B$10, (Inputs!$B$8-I3680)/Inputs!$B$9), 0)</f>
        <v>0</v>
      </c>
      <c r="P3680" s="3">
        <f t="shared" si="518"/>
        <v>0</v>
      </c>
      <c r="Q3680" s="3">
        <f t="shared" si="519"/>
        <v>0</v>
      </c>
      <c r="R3680" s="3">
        <f>I3680 + M3680*Inputs!$B$9 - N3680/Inputs!$B$10</f>
        <v>340</v>
      </c>
    </row>
    <row r="3681" spans="1:18" x14ac:dyDescent="0.3">
      <c r="A3681" s="4">
        <v>46176.291666666657</v>
      </c>
      <c r="B3681" s="3">
        <v>35.782499999999999</v>
      </c>
      <c r="C3681" s="3">
        <v>1.0900000000000001</v>
      </c>
      <c r="D3681" s="3">
        <f t="shared" si="513"/>
        <v>47.385208333333331</v>
      </c>
      <c r="E3681" s="3">
        <f>MAX(B3681 - D3681/Inputs!$B$5, 0)</f>
        <v>0</v>
      </c>
      <c r="F3681" s="3">
        <f>MAX(D3681*Inputs!$B$5 - B3681, 0)</f>
        <v>5.916483333333332</v>
      </c>
      <c r="G3681" s="3">
        <f t="shared" si="514"/>
        <v>1.0900000000000001</v>
      </c>
      <c r="H3681" t="str">
        <f t="shared" si="515"/>
        <v>Charge</v>
      </c>
      <c r="I3681" s="3">
        <f t="shared" si="520"/>
        <v>340</v>
      </c>
      <c r="J3681" s="3">
        <f t="shared" si="521"/>
        <v>0</v>
      </c>
      <c r="K3681" s="3">
        <f>MIN(Inputs!$B$2, (Inputs!$B$8 - I3681)/Inputs!$B$9)</f>
        <v>0</v>
      </c>
      <c r="L3681" s="3">
        <f>MAX(MIN(Inputs!$B$2, I3681*Inputs!$B$10, Inputs!$B$8*Inputs!$B$4 - J3681), 0)</f>
        <v>170</v>
      </c>
      <c r="M3681" s="3">
        <f t="shared" si="516"/>
        <v>0</v>
      </c>
      <c r="N3681" s="3">
        <f t="shared" si="517"/>
        <v>0</v>
      </c>
      <c r="O3681" s="3">
        <f>IF(H3681="Reg", MIN(Inputs!$B$2, I3681*Inputs!$B$10, (Inputs!$B$8-I3681)/Inputs!$B$9), 0)</f>
        <v>0</v>
      </c>
      <c r="P3681" s="3">
        <f t="shared" si="518"/>
        <v>0</v>
      </c>
      <c r="Q3681" s="3">
        <f t="shared" si="519"/>
        <v>0</v>
      </c>
      <c r="R3681" s="3">
        <f>I3681 + M3681*Inputs!$B$9 - N3681/Inputs!$B$10</f>
        <v>340</v>
      </c>
    </row>
    <row r="3682" spans="1:18" x14ac:dyDescent="0.3">
      <c r="A3682" s="4">
        <v>46176.333333333343</v>
      </c>
      <c r="B3682" s="3">
        <v>27.292500000000004</v>
      </c>
      <c r="C3682" s="3">
        <v>1</v>
      </c>
      <c r="D3682" s="3">
        <f t="shared" si="513"/>
        <v>47.385208333333331</v>
      </c>
      <c r="E3682" s="3">
        <f>MAX(B3682 - D3682/Inputs!$B$5, 0)</f>
        <v>0</v>
      </c>
      <c r="F3682" s="3">
        <f>MAX(D3682*Inputs!$B$5 - B3682, 0)</f>
        <v>14.406483333333327</v>
      </c>
      <c r="G3682" s="3">
        <f t="shared" si="514"/>
        <v>1</v>
      </c>
      <c r="H3682" t="str">
        <f t="shared" si="515"/>
        <v>Charge</v>
      </c>
      <c r="I3682" s="3">
        <f t="shared" si="520"/>
        <v>340</v>
      </c>
      <c r="J3682" s="3">
        <f t="shared" si="521"/>
        <v>0</v>
      </c>
      <c r="K3682" s="3">
        <f>MIN(Inputs!$B$2, (Inputs!$B$8 - I3682)/Inputs!$B$9)</f>
        <v>0</v>
      </c>
      <c r="L3682" s="3">
        <f>MAX(MIN(Inputs!$B$2, I3682*Inputs!$B$10, Inputs!$B$8*Inputs!$B$4 - J3682), 0)</f>
        <v>170</v>
      </c>
      <c r="M3682" s="3">
        <f t="shared" si="516"/>
        <v>0</v>
      </c>
      <c r="N3682" s="3">
        <f t="shared" si="517"/>
        <v>0</v>
      </c>
      <c r="O3682" s="3">
        <f>IF(H3682="Reg", MIN(Inputs!$B$2, I3682*Inputs!$B$10, (Inputs!$B$8-I3682)/Inputs!$B$9), 0)</f>
        <v>0</v>
      </c>
      <c r="P3682" s="3">
        <f t="shared" si="518"/>
        <v>0</v>
      </c>
      <c r="Q3682" s="3">
        <f t="shared" si="519"/>
        <v>0</v>
      </c>
      <c r="R3682" s="3">
        <f>I3682 + M3682*Inputs!$B$9 - N3682/Inputs!$B$10</f>
        <v>340</v>
      </c>
    </row>
    <row r="3683" spans="1:18" x14ac:dyDescent="0.3">
      <c r="A3683" s="4">
        <v>46176.375</v>
      </c>
      <c r="B3683" s="3">
        <v>23.605000000000004</v>
      </c>
      <c r="C3683" s="3">
        <v>1</v>
      </c>
      <c r="D3683" s="3">
        <f t="shared" si="513"/>
        <v>47.385208333333331</v>
      </c>
      <c r="E3683" s="3">
        <f>MAX(B3683 - D3683/Inputs!$B$5, 0)</f>
        <v>0</v>
      </c>
      <c r="F3683" s="3">
        <f>MAX(D3683*Inputs!$B$5 - B3683, 0)</f>
        <v>18.093983333333327</v>
      </c>
      <c r="G3683" s="3">
        <f t="shared" si="514"/>
        <v>1</v>
      </c>
      <c r="H3683" t="str">
        <f t="shared" si="515"/>
        <v>Charge</v>
      </c>
      <c r="I3683" s="3">
        <f t="shared" si="520"/>
        <v>340</v>
      </c>
      <c r="J3683" s="3">
        <f t="shared" si="521"/>
        <v>0</v>
      </c>
      <c r="K3683" s="3">
        <f>MIN(Inputs!$B$2, (Inputs!$B$8 - I3683)/Inputs!$B$9)</f>
        <v>0</v>
      </c>
      <c r="L3683" s="3">
        <f>MAX(MIN(Inputs!$B$2, I3683*Inputs!$B$10, Inputs!$B$8*Inputs!$B$4 - J3683), 0)</f>
        <v>170</v>
      </c>
      <c r="M3683" s="3">
        <f t="shared" si="516"/>
        <v>0</v>
      </c>
      <c r="N3683" s="3">
        <f t="shared" si="517"/>
        <v>0</v>
      </c>
      <c r="O3683" s="3">
        <f>IF(H3683="Reg", MIN(Inputs!$B$2, I3683*Inputs!$B$10, (Inputs!$B$8-I3683)/Inputs!$B$9), 0)</f>
        <v>0</v>
      </c>
      <c r="P3683" s="3">
        <f t="shared" si="518"/>
        <v>0</v>
      </c>
      <c r="Q3683" s="3">
        <f t="shared" si="519"/>
        <v>0</v>
      </c>
      <c r="R3683" s="3">
        <f>I3683 + M3683*Inputs!$B$9 - N3683/Inputs!$B$10</f>
        <v>340</v>
      </c>
    </row>
    <row r="3684" spans="1:18" x14ac:dyDescent="0.3">
      <c r="A3684" s="4">
        <v>46176.416666666657</v>
      </c>
      <c r="B3684" s="3">
        <v>23.57</v>
      </c>
      <c r="C3684" s="3">
        <v>0.98</v>
      </c>
      <c r="D3684" s="3">
        <f t="shared" si="513"/>
        <v>47.385208333333331</v>
      </c>
      <c r="E3684" s="3">
        <f>MAX(B3684 - D3684/Inputs!$B$5, 0)</f>
        <v>0</v>
      </c>
      <c r="F3684" s="3">
        <f>MAX(D3684*Inputs!$B$5 - B3684, 0)</f>
        <v>18.128983333333331</v>
      </c>
      <c r="G3684" s="3">
        <f t="shared" si="514"/>
        <v>0.98</v>
      </c>
      <c r="H3684" t="str">
        <f t="shared" si="515"/>
        <v>Charge</v>
      </c>
      <c r="I3684" s="3">
        <f t="shared" si="520"/>
        <v>340</v>
      </c>
      <c r="J3684" s="3">
        <f t="shared" si="521"/>
        <v>0</v>
      </c>
      <c r="K3684" s="3">
        <f>MIN(Inputs!$B$2, (Inputs!$B$8 - I3684)/Inputs!$B$9)</f>
        <v>0</v>
      </c>
      <c r="L3684" s="3">
        <f>MAX(MIN(Inputs!$B$2, I3684*Inputs!$B$10, Inputs!$B$8*Inputs!$B$4 - J3684), 0)</f>
        <v>170</v>
      </c>
      <c r="M3684" s="3">
        <f t="shared" si="516"/>
        <v>0</v>
      </c>
      <c r="N3684" s="3">
        <f t="shared" si="517"/>
        <v>0</v>
      </c>
      <c r="O3684" s="3">
        <f>IF(H3684="Reg", MIN(Inputs!$B$2, I3684*Inputs!$B$10, (Inputs!$B$8-I3684)/Inputs!$B$9), 0)</f>
        <v>0</v>
      </c>
      <c r="P3684" s="3">
        <f t="shared" si="518"/>
        <v>0</v>
      </c>
      <c r="Q3684" s="3">
        <f t="shared" si="519"/>
        <v>0</v>
      </c>
      <c r="R3684" s="3">
        <f>I3684 + M3684*Inputs!$B$9 - N3684/Inputs!$B$10</f>
        <v>340</v>
      </c>
    </row>
    <row r="3685" spans="1:18" x14ac:dyDescent="0.3">
      <c r="A3685" s="4">
        <v>46176.458333333343</v>
      </c>
      <c r="B3685" s="3">
        <v>26.425000000000001</v>
      </c>
      <c r="C3685" s="3">
        <v>0.84</v>
      </c>
      <c r="D3685" s="3">
        <f t="shared" si="513"/>
        <v>47.385208333333331</v>
      </c>
      <c r="E3685" s="3">
        <f>MAX(B3685 - D3685/Inputs!$B$5, 0)</f>
        <v>0</v>
      </c>
      <c r="F3685" s="3">
        <f>MAX(D3685*Inputs!$B$5 - B3685, 0)</f>
        <v>15.27398333333333</v>
      </c>
      <c r="G3685" s="3">
        <f t="shared" si="514"/>
        <v>0.84</v>
      </c>
      <c r="H3685" t="str">
        <f t="shared" si="515"/>
        <v>Charge</v>
      </c>
      <c r="I3685" s="3">
        <f t="shared" si="520"/>
        <v>340</v>
      </c>
      <c r="J3685" s="3">
        <f t="shared" si="521"/>
        <v>0</v>
      </c>
      <c r="K3685" s="3">
        <f>MIN(Inputs!$B$2, (Inputs!$B$8 - I3685)/Inputs!$B$9)</f>
        <v>0</v>
      </c>
      <c r="L3685" s="3">
        <f>MAX(MIN(Inputs!$B$2, I3685*Inputs!$B$10, Inputs!$B$8*Inputs!$B$4 - J3685), 0)</f>
        <v>170</v>
      </c>
      <c r="M3685" s="3">
        <f t="shared" si="516"/>
        <v>0</v>
      </c>
      <c r="N3685" s="3">
        <f t="shared" si="517"/>
        <v>0</v>
      </c>
      <c r="O3685" s="3">
        <f>IF(H3685="Reg", MIN(Inputs!$B$2, I3685*Inputs!$B$10, (Inputs!$B$8-I3685)/Inputs!$B$9), 0)</f>
        <v>0</v>
      </c>
      <c r="P3685" s="3">
        <f t="shared" si="518"/>
        <v>0</v>
      </c>
      <c r="Q3685" s="3">
        <f t="shared" si="519"/>
        <v>0</v>
      </c>
      <c r="R3685" s="3">
        <f>I3685 + M3685*Inputs!$B$9 - N3685/Inputs!$B$10</f>
        <v>340</v>
      </c>
    </row>
    <row r="3686" spans="1:18" x14ac:dyDescent="0.3">
      <c r="A3686" s="4">
        <v>46176.5</v>
      </c>
      <c r="B3686" s="3">
        <v>35.642499999999998</v>
      </c>
      <c r="C3686" s="3">
        <v>0.98</v>
      </c>
      <c r="D3686" s="3">
        <f t="shared" si="513"/>
        <v>47.385208333333331</v>
      </c>
      <c r="E3686" s="3">
        <f>MAX(B3686 - D3686/Inputs!$B$5, 0)</f>
        <v>0</v>
      </c>
      <c r="F3686" s="3">
        <f>MAX(D3686*Inputs!$B$5 - B3686, 0)</f>
        <v>6.0564833333333326</v>
      </c>
      <c r="G3686" s="3">
        <f t="shared" si="514"/>
        <v>0.98</v>
      </c>
      <c r="H3686" t="str">
        <f t="shared" si="515"/>
        <v>Charge</v>
      </c>
      <c r="I3686" s="3">
        <f t="shared" si="520"/>
        <v>340</v>
      </c>
      <c r="J3686" s="3">
        <f t="shared" si="521"/>
        <v>0</v>
      </c>
      <c r="K3686" s="3">
        <f>MIN(Inputs!$B$2, (Inputs!$B$8 - I3686)/Inputs!$B$9)</f>
        <v>0</v>
      </c>
      <c r="L3686" s="3">
        <f>MAX(MIN(Inputs!$B$2, I3686*Inputs!$B$10, Inputs!$B$8*Inputs!$B$4 - J3686), 0)</f>
        <v>170</v>
      </c>
      <c r="M3686" s="3">
        <f t="shared" si="516"/>
        <v>0</v>
      </c>
      <c r="N3686" s="3">
        <f t="shared" si="517"/>
        <v>0</v>
      </c>
      <c r="O3686" s="3">
        <f>IF(H3686="Reg", MIN(Inputs!$B$2, I3686*Inputs!$B$10, (Inputs!$B$8-I3686)/Inputs!$B$9), 0)</f>
        <v>0</v>
      </c>
      <c r="P3686" s="3">
        <f t="shared" si="518"/>
        <v>0</v>
      </c>
      <c r="Q3686" s="3">
        <f t="shared" si="519"/>
        <v>0</v>
      </c>
      <c r="R3686" s="3">
        <f>I3686 + M3686*Inputs!$B$9 - N3686/Inputs!$B$10</f>
        <v>340</v>
      </c>
    </row>
    <row r="3687" spans="1:18" x14ac:dyDescent="0.3">
      <c r="A3687" s="4">
        <v>46176.541666666657</v>
      </c>
      <c r="B3687" s="3">
        <v>33.982500000000002</v>
      </c>
      <c r="C3687" s="3">
        <v>0.96</v>
      </c>
      <c r="D3687" s="3">
        <f t="shared" si="513"/>
        <v>47.385208333333331</v>
      </c>
      <c r="E3687" s="3">
        <f>MAX(B3687 - D3687/Inputs!$B$5, 0)</f>
        <v>0</v>
      </c>
      <c r="F3687" s="3">
        <f>MAX(D3687*Inputs!$B$5 - B3687, 0)</f>
        <v>7.7164833333333291</v>
      </c>
      <c r="G3687" s="3">
        <f t="shared" si="514"/>
        <v>0.96</v>
      </c>
      <c r="H3687" t="str">
        <f t="shared" si="515"/>
        <v>Charge</v>
      </c>
      <c r="I3687" s="3">
        <f t="shared" si="520"/>
        <v>340</v>
      </c>
      <c r="J3687" s="3">
        <f t="shared" si="521"/>
        <v>0</v>
      </c>
      <c r="K3687" s="3">
        <f>MIN(Inputs!$B$2, (Inputs!$B$8 - I3687)/Inputs!$B$9)</f>
        <v>0</v>
      </c>
      <c r="L3687" s="3">
        <f>MAX(MIN(Inputs!$B$2, I3687*Inputs!$B$10, Inputs!$B$8*Inputs!$B$4 - J3687), 0)</f>
        <v>170</v>
      </c>
      <c r="M3687" s="3">
        <f t="shared" si="516"/>
        <v>0</v>
      </c>
      <c r="N3687" s="3">
        <f t="shared" si="517"/>
        <v>0</v>
      </c>
      <c r="O3687" s="3">
        <f>IF(H3687="Reg", MIN(Inputs!$B$2, I3687*Inputs!$B$10, (Inputs!$B$8-I3687)/Inputs!$B$9), 0)</f>
        <v>0</v>
      </c>
      <c r="P3687" s="3">
        <f t="shared" si="518"/>
        <v>0</v>
      </c>
      <c r="Q3687" s="3">
        <f t="shared" si="519"/>
        <v>0</v>
      </c>
      <c r="R3687" s="3">
        <f>I3687 + M3687*Inputs!$B$9 - N3687/Inputs!$B$10</f>
        <v>340</v>
      </c>
    </row>
    <row r="3688" spans="1:18" x14ac:dyDescent="0.3">
      <c r="A3688" s="4">
        <v>46176.583333333343</v>
      </c>
      <c r="B3688" s="3">
        <v>28.772500000000001</v>
      </c>
      <c r="C3688" s="3">
        <v>1.01</v>
      </c>
      <c r="D3688" s="3">
        <f t="shared" si="513"/>
        <v>47.385208333333331</v>
      </c>
      <c r="E3688" s="3">
        <f>MAX(B3688 - D3688/Inputs!$B$5, 0)</f>
        <v>0</v>
      </c>
      <c r="F3688" s="3">
        <f>MAX(D3688*Inputs!$B$5 - B3688, 0)</f>
        <v>12.92648333333333</v>
      </c>
      <c r="G3688" s="3">
        <f t="shared" si="514"/>
        <v>1.01</v>
      </c>
      <c r="H3688" t="str">
        <f t="shared" si="515"/>
        <v>Charge</v>
      </c>
      <c r="I3688" s="3">
        <f t="shared" si="520"/>
        <v>340</v>
      </c>
      <c r="J3688" s="3">
        <f t="shared" si="521"/>
        <v>0</v>
      </c>
      <c r="K3688" s="3">
        <f>MIN(Inputs!$B$2, (Inputs!$B$8 - I3688)/Inputs!$B$9)</f>
        <v>0</v>
      </c>
      <c r="L3688" s="3">
        <f>MAX(MIN(Inputs!$B$2, I3688*Inputs!$B$10, Inputs!$B$8*Inputs!$B$4 - J3688), 0)</f>
        <v>170</v>
      </c>
      <c r="M3688" s="3">
        <f t="shared" si="516"/>
        <v>0</v>
      </c>
      <c r="N3688" s="3">
        <f t="shared" si="517"/>
        <v>0</v>
      </c>
      <c r="O3688" s="3">
        <f>IF(H3688="Reg", MIN(Inputs!$B$2, I3688*Inputs!$B$10, (Inputs!$B$8-I3688)/Inputs!$B$9), 0)</f>
        <v>0</v>
      </c>
      <c r="P3688" s="3">
        <f t="shared" si="518"/>
        <v>0</v>
      </c>
      <c r="Q3688" s="3">
        <f t="shared" si="519"/>
        <v>0</v>
      </c>
      <c r="R3688" s="3">
        <f>I3688 + M3688*Inputs!$B$9 - N3688/Inputs!$B$10</f>
        <v>340</v>
      </c>
    </row>
    <row r="3689" spans="1:18" x14ac:dyDescent="0.3">
      <c r="A3689" s="4">
        <v>46176.625</v>
      </c>
      <c r="B3689" s="3">
        <v>33.659999999999997</v>
      </c>
      <c r="C3689" s="3">
        <v>1</v>
      </c>
      <c r="D3689" s="3">
        <f t="shared" si="513"/>
        <v>47.385208333333331</v>
      </c>
      <c r="E3689" s="3">
        <f>MAX(B3689 - D3689/Inputs!$B$5, 0)</f>
        <v>0</v>
      </c>
      <c r="F3689" s="3">
        <f>MAX(D3689*Inputs!$B$5 - B3689, 0)</f>
        <v>8.0389833333333343</v>
      </c>
      <c r="G3689" s="3">
        <f t="shared" si="514"/>
        <v>1</v>
      </c>
      <c r="H3689" t="str">
        <f t="shared" si="515"/>
        <v>Charge</v>
      </c>
      <c r="I3689" s="3">
        <f t="shared" si="520"/>
        <v>340</v>
      </c>
      <c r="J3689" s="3">
        <f t="shared" si="521"/>
        <v>0</v>
      </c>
      <c r="K3689" s="3">
        <f>MIN(Inputs!$B$2, (Inputs!$B$8 - I3689)/Inputs!$B$9)</f>
        <v>0</v>
      </c>
      <c r="L3689" s="3">
        <f>MAX(MIN(Inputs!$B$2, I3689*Inputs!$B$10, Inputs!$B$8*Inputs!$B$4 - J3689), 0)</f>
        <v>170</v>
      </c>
      <c r="M3689" s="3">
        <f t="shared" si="516"/>
        <v>0</v>
      </c>
      <c r="N3689" s="3">
        <f t="shared" si="517"/>
        <v>0</v>
      </c>
      <c r="O3689" s="3">
        <f>IF(H3689="Reg", MIN(Inputs!$B$2, I3689*Inputs!$B$10, (Inputs!$B$8-I3689)/Inputs!$B$9), 0)</f>
        <v>0</v>
      </c>
      <c r="P3689" s="3">
        <f t="shared" si="518"/>
        <v>0</v>
      </c>
      <c r="Q3689" s="3">
        <f t="shared" si="519"/>
        <v>0</v>
      </c>
      <c r="R3689" s="3">
        <f>I3689 + M3689*Inputs!$B$9 - N3689/Inputs!$B$10</f>
        <v>340</v>
      </c>
    </row>
    <row r="3690" spans="1:18" x14ac:dyDescent="0.3">
      <c r="A3690" s="4">
        <v>46176.666666666657</v>
      </c>
      <c r="B3690" s="3">
        <v>62.777499999999989</v>
      </c>
      <c r="C3690" s="3">
        <v>1.04</v>
      </c>
      <c r="D3690" s="3">
        <f t="shared" si="513"/>
        <v>47.385208333333331</v>
      </c>
      <c r="E3690" s="3">
        <f>MAX(B3690 - D3690/Inputs!$B$5, 0)</f>
        <v>8.9306723484848405</v>
      </c>
      <c r="F3690" s="3">
        <f>MAX(D3690*Inputs!$B$5 - B3690, 0)</f>
        <v>0</v>
      </c>
      <c r="G3690" s="3">
        <f t="shared" si="514"/>
        <v>1.04</v>
      </c>
      <c r="H3690" t="str">
        <f t="shared" si="515"/>
        <v>Discharge</v>
      </c>
      <c r="I3690" s="3">
        <f t="shared" si="520"/>
        <v>340</v>
      </c>
      <c r="J3690" s="3">
        <f t="shared" si="521"/>
        <v>0</v>
      </c>
      <c r="K3690" s="3">
        <f>MIN(Inputs!$B$2, (Inputs!$B$8 - I3690)/Inputs!$B$9)</f>
        <v>0</v>
      </c>
      <c r="L3690" s="3">
        <f>MAX(MIN(Inputs!$B$2, I3690*Inputs!$B$10, Inputs!$B$8*Inputs!$B$4 - J3690), 0)</f>
        <v>170</v>
      </c>
      <c r="M3690" s="3">
        <f t="shared" si="516"/>
        <v>0</v>
      </c>
      <c r="N3690" s="3">
        <f t="shared" si="517"/>
        <v>170</v>
      </c>
      <c r="O3690" s="3">
        <f>IF(H3690="Reg", MIN(Inputs!$B$2, I3690*Inputs!$B$10, (Inputs!$B$8-I3690)/Inputs!$B$9), 0)</f>
        <v>0</v>
      </c>
      <c r="P3690" s="3">
        <f t="shared" si="518"/>
        <v>10672.174999999997</v>
      </c>
      <c r="Q3690" s="3">
        <f t="shared" si="519"/>
        <v>0</v>
      </c>
      <c r="R3690" s="3">
        <f>I3690 + M3690*Inputs!$B$9 - N3690/Inputs!$B$10</f>
        <v>158.77939109773115</v>
      </c>
    </row>
    <row r="3691" spans="1:18" x14ac:dyDescent="0.3">
      <c r="A3691" s="4">
        <v>46176.708333333343</v>
      </c>
      <c r="B3691" s="3">
        <v>59.687500000000007</v>
      </c>
      <c r="C3691" s="3">
        <v>1</v>
      </c>
      <c r="D3691" s="3">
        <f t="shared" si="513"/>
        <v>47.385208333333331</v>
      </c>
      <c r="E3691" s="3">
        <f>MAX(B3691 - D3691/Inputs!$B$5, 0)</f>
        <v>5.8406723484848584</v>
      </c>
      <c r="F3691" s="3">
        <f>MAX(D3691*Inputs!$B$5 - B3691, 0)</f>
        <v>0</v>
      </c>
      <c r="G3691" s="3">
        <f t="shared" si="514"/>
        <v>1</v>
      </c>
      <c r="H3691" t="str">
        <f t="shared" si="515"/>
        <v>Discharge</v>
      </c>
      <c r="I3691" s="3">
        <f t="shared" si="520"/>
        <v>158.77939109773115</v>
      </c>
      <c r="J3691" s="3">
        <f t="shared" si="521"/>
        <v>170</v>
      </c>
      <c r="K3691" s="3">
        <f>MIN(Inputs!$B$2, (Inputs!$B$8 - I3691)/Inputs!$B$9)</f>
        <v>170</v>
      </c>
      <c r="L3691" s="3">
        <f>MAX(MIN(Inputs!$B$2, I3691*Inputs!$B$10, Inputs!$B$8*Inputs!$B$4 - J3691), 0)</f>
        <v>148.94827166799323</v>
      </c>
      <c r="M3691" s="3">
        <f t="shared" si="516"/>
        <v>0</v>
      </c>
      <c r="N3691" s="3">
        <f t="shared" si="517"/>
        <v>148.94827166799323</v>
      </c>
      <c r="O3691" s="3">
        <f>IF(H3691="Reg", MIN(Inputs!$B$2, I3691*Inputs!$B$10, (Inputs!$B$8-I3691)/Inputs!$B$9), 0)</f>
        <v>0</v>
      </c>
      <c r="P3691" s="3">
        <f t="shared" si="518"/>
        <v>8890.3499651833463</v>
      </c>
      <c r="Q3691" s="3">
        <f t="shared" si="519"/>
        <v>0</v>
      </c>
      <c r="R3691" s="3">
        <f>I3691 + M3691*Inputs!$B$9 - N3691/Inputs!$B$10</f>
        <v>0</v>
      </c>
    </row>
    <row r="3692" spans="1:18" x14ac:dyDescent="0.3">
      <c r="A3692" s="4">
        <v>46176.75</v>
      </c>
      <c r="B3692" s="3">
        <v>37.447499999999998</v>
      </c>
      <c r="C3692" s="3">
        <v>7.44</v>
      </c>
      <c r="D3692" s="3">
        <f t="shared" si="513"/>
        <v>47.385208333333331</v>
      </c>
      <c r="E3692" s="3">
        <f>MAX(B3692 - D3692/Inputs!$B$5, 0)</f>
        <v>0</v>
      </c>
      <c r="F3692" s="3">
        <f>MAX(D3692*Inputs!$B$5 - B3692, 0)</f>
        <v>4.2514833333333328</v>
      </c>
      <c r="G3692" s="3">
        <f t="shared" si="514"/>
        <v>7.44</v>
      </c>
      <c r="H3692" t="str">
        <f t="shared" si="515"/>
        <v>Reg</v>
      </c>
      <c r="I3692" s="3">
        <f t="shared" si="520"/>
        <v>0</v>
      </c>
      <c r="J3692" s="3">
        <f t="shared" si="521"/>
        <v>318.94827166799325</v>
      </c>
      <c r="K3692" s="3">
        <f>MIN(Inputs!$B$2, (Inputs!$B$8 - I3692)/Inputs!$B$9)</f>
        <v>170</v>
      </c>
      <c r="L3692" s="3">
        <f>MAX(MIN(Inputs!$B$2, I3692*Inputs!$B$10, Inputs!$B$8*Inputs!$B$4 - J3692), 0)</f>
        <v>0</v>
      </c>
      <c r="M3692" s="3">
        <f t="shared" si="516"/>
        <v>0</v>
      </c>
      <c r="N3692" s="3">
        <f t="shared" si="517"/>
        <v>0</v>
      </c>
      <c r="O3692" s="3">
        <f>IF(H3692="Reg", MIN(Inputs!$B$2, I3692*Inputs!$B$10, (Inputs!$B$8-I3692)/Inputs!$B$9), 0)</f>
        <v>0</v>
      </c>
      <c r="P3692" s="3">
        <f t="shared" si="518"/>
        <v>0</v>
      </c>
      <c r="Q3692" s="3">
        <f t="shared" si="519"/>
        <v>0</v>
      </c>
      <c r="R3692" s="3">
        <f>I3692 + M3692*Inputs!$B$9 - N3692/Inputs!$B$10</f>
        <v>0</v>
      </c>
    </row>
    <row r="3693" spans="1:18" x14ac:dyDescent="0.3">
      <c r="A3693" s="4">
        <v>46176.791666666657</v>
      </c>
      <c r="B3693" s="3">
        <v>104.4425</v>
      </c>
      <c r="C3693" s="3">
        <v>12.85</v>
      </c>
      <c r="D3693" s="3">
        <f t="shared" si="513"/>
        <v>47.385208333333331</v>
      </c>
      <c r="E3693" s="3">
        <f>MAX(B3693 - D3693/Inputs!$B$5, 0)</f>
        <v>50.595672348484847</v>
      </c>
      <c r="F3693" s="3">
        <f>MAX(D3693*Inputs!$B$5 - B3693, 0)</f>
        <v>0</v>
      </c>
      <c r="G3693" s="3">
        <f t="shared" si="514"/>
        <v>12.85</v>
      </c>
      <c r="H3693" t="str">
        <f t="shared" si="515"/>
        <v>Discharge</v>
      </c>
      <c r="I3693" s="3">
        <f t="shared" si="520"/>
        <v>0</v>
      </c>
      <c r="J3693" s="3">
        <f t="shared" si="521"/>
        <v>318.94827166799325</v>
      </c>
      <c r="K3693" s="3">
        <f>MIN(Inputs!$B$2, (Inputs!$B$8 - I3693)/Inputs!$B$9)</f>
        <v>170</v>
      </c>
      <c r="L3693" s="3">
        <f>MAX(MIN(Inputs!$B$2, I3693*Inputs!$B$10, Inputs!$B$8*Inputs!$B$4 - J3693), 0)</f>
        <v>0</v>
      </c>
      <c r="M3693" s="3">
        <f t="shared" si="516"/>
        <v>0</v>
      </c>
      <c r="N3693" s="3">
        <f t="shared" si="517"/>
        <v>0</v>
      </c>
      <c r="O3693" s="3">
        <f>IF(H3693="Reg", MIN(Inputs!$B$2, I3693*Inputs!$B$10, (Inputs!$B$8-I3693)/Inputs!$B$9), 0)</f>
        <v>0</v>
      </c>
      <c r="P3693" s="3">
        <f t="shared" si="518"/>
        <v>0</v>
      </c>
      <c r="Q3693" s="3">
        <f t="shared" si="519"/>
        <v>0</v>
      </c>
      <c r="R3693" s="3">
        <f>I3693 + M3693*Inputs!$B$9 - N3693/Inputs!$B$10</f>
        <v>0</v>
      </c>
    </row>
    <row r="3694" spans="1:18" x14ac:dyDescent="0.3">
      <c r="A3694" s="4">
        <v>46176.833333333343</v>
      </c>
      <c r="B3694" s="3">
        <v>84.162499999999994</v>
      </c>
      <c r="C3694" s="3">
        <v>13.12</v>
      </c>
      <c r="D3694" s="3">
        <f t="shared" si="513"/>
        <v>47.385208333333331</v>
      </c>
      <c r="E3694" s="3">
        <f>MAX(B3694 - D3694/Inputs!$B$5, 0)</f>
        <v>30.315672348484846</v>
      </c>
      <c r="F3694" s="3">
        <f>MAX(D3694*Inputs!$B$5 - B3694, 0)</f>
        <v>0</v>
      </c>
      <c r="G3694" s="3">
        <f t="shared" si="514"/>
        <v>13.12</v>
      </c>
      <c r="H3694" t="str">
        <f t="shared" si="515"/>
        <v>Discharge</v>
      </c>
      <c r="I3694" s="3">
        <f t="shared" si="520"/>
        <v>0</v>
      </c>
      <c r="J3694" s="3">
        <f t="shared" si="521"/>
        <v>318.94827166799325</v>
      </c>
      <c r="K3694" s="3">
        <f>MIN(Inputs!$B$2, (Inputs!$B$8 - I3694)/Inputs!$B$9)</f>
        <v>170</v>
      </c>
      <c r="L3694" s="3">
        <f>MAX(MIN(Inputs!$B$2, I3694*Inputs!$B$10, Inputs!$B$8*Inputs!$B$4 - J3694), 0)</f>
        <v>0</v>
      </c>
      <c r="M3694" s="3">
        <f t="shared" si="516"/>
        <v>0</v>
      </c>
      <c r="N3694" s="3">
        <f t="shared" si="517"/>
        <v>0</v>
      </c>
      <c r="O3694" s="3">
        <f>IF(H3694="Reg", MIN(Inputs!$B$2, I3694*Inputs!$B$10, (Inputs!$B$8-I3694)/Inputs!$B$9), 0)</f>
        <v>0</v>
      </c>
      <c r="P3694" s="3">
        <f t="shared" si="518"/>
        <v>0</v>
      </c>
      <c r="Q3694" s="3">
        <f t="shared" si="519"/>
        <v>0</v>
      </c>
      <c r="R3694" s="3">
        <f>I3694 + M3694*Inputs!$B$9 - N3694/Inputs!$B$10</f>
        <v>0</v>
      </c>
    </row>
    <row r="3695" spans="1:18" x14ac:dyDescent="0.3">
      <c r="A3695" s="4">
        <v>46176.875</v>
      </c>
      <c r="B3695" s="3">
        <v>121.75</v>
      </c>
      <c r="C3695" s="3">
        <v>8.1999999999999993</v>
      </c>
      <c r="D3695" s="3">
        <f t="shared" si="513"/>
        <v>47.385208333333331</v>
      </c>
      <c r="E3695" s="3">
        <f>MAX(B3695 - D3695/Inputs!$B$5, 0)</f>
        <v>67.903172348484844</v>
      </c>
      <c r="F3695" s="3">
        <f>MAX(D3695*Inputs!$B$5 - B3695, 0)</f>
        <v>0</v>
      </c>
      <c r="G3695" s="3">
        <f t="shared" si="514"/>
        <v>8.1999999999999993</v>
      </c>
      <c r="H3695" t="str">
        <f t="shared" si="515"/>
        <v>Discharge</v>
      </c>
      <c r="I3695" s="3">
        <f t="shared" si="520"/>
        <v>0</v>
      </c>
      <c r="J3695" s="3">
        <f t="shared" si="521"/>
        <v>318.94827166799325</v>
      </c>
      <c r="K3695" s="3">
        <f>MIN(Inputs!$B$2, (Inputs!$B$8 - I3695)/Inputs!$B$9)</f>
        <v>170</v>
      </c>
      <c r="L3695" s="3">
        <f>MAX(MIN(Inputs!$B$2, I3695*Inputs!$B$10, Inputs!$B$8*Inputs!$B$4 - J3695), 0)</f>
        <v>0</v>
      </c>
      <c r="M3695" s="3">
        <f t="shared" si="516"/>
        <v>0</v>
      </c>
      <c r="N3695" s="3">
        <f t="shared" si="517"/>
        <v>0</v>
      </c>
      <c r="O3695" s="3">
        <f>IF(H3695="Reg", MIN(Inputs!$B$2, I3695*Inputs!$B$10, (Inputs!$B$8-I3695)/Inputs!$B$9), 0)</f>
        <v>0</v>
      </c>
      <c r="P3695" s="3">
        <f t="shared" si="518"/>
        <v>0</v>
      </c>
      <c r="Q3695" s="3">
        <f t="shared" si="519"/>
        <v>0</v>
      </c>
      <c r="R3695" s="3">
        <f>I3695 + M3695*Inputs!$B$9 - N3695/Inputs!$B$10</f>
        <v>0</v>
      </c>
    </row>
    <row r="3696" spans="1:18" x14ac:dyDescent="0.3">
      <c r="A3696" s="4">
        <v>46176.916666666657</v>
      </c>
      <c r="B3696" s="3">
        <v>124.28999999999999</v>
      </c>
      <c r="C3696" s="3">
        <v>2</v>
      </c>
      <c r="D3696" s="3">
        <f t="shared" si="513"/>
        <v>47.385208333333331</v>
      </c>
      <c r="E3696" s="3">
        <f>MAX(B3696 - D3696/Inputs!$B$5, 0)</f>
        <v>70.443172348484836</v>
      </c>
      <c r="F3696" s="3">
        <f>MAX(D3696*Inputs!$B$5 - B3696, 0)</f>
        <v>0</v>
      </c>
      <c r="G3696" s="3">
        <f t="shared" si="514"/>
        <v>2</v>
      </c>
      <c r="H3696" t="str">
        <f t="shared" si="515"/>
        <v>Discharge</v>
      </c>
      <c r="I3696" s="3">
        <f t="shared" si="520"/>
        <v>0</v>
      </c>
      <c r="J3696" s="3">
        <f t="shared" si="521"/>
        <v>318.94827166799325</v>
      </c>
      <c r="K3696" s="3">
        <f>MIN(Inputs!$B$2, (Inputs!$B$8 - I3696)/Inputs!$B$9)</f>
        <v>170</v>
      </c>
      <c r="L3696" s="3">
        <f>MAX(MIN(Inputs!$B$2, I3696*Inputs!$B$10, Inputs!$B$8*Inputs!$B$4 - J3696), 0)</f>
        <v>0</v>
      </c>
      <c r="M3696" s="3">
        <f t="shared" si="516"/>
        <v>0</v>
      </c>
      <c r="N3696" s="3">
        <f t="shared" si="517"/>
        <v>0</v>
      </c>
      <c r="O3696" s="3">
        <f>IF(H3696="Reg", MIN(Inputs!$B$2, I3696*Inputs!$B$10, (Inputs!$B$8-I3696)/Inputs!$B$9), 0)</f>
        <v>0</v>
      </c>
      <c r="P3696" s="3">
        <f t="shared" si="518"/>
        <v>0</v>
      </c>
      <c r="Q3696" s="3">
        <f t="shared" si="519"/>
        <v>0</v>
      </c>
      <c r="R3696" s="3">
        <f>I3696 + M3696*Inputs!$B$9 - N3696/Inputs!$B$10</f>
        <v>0</v>
      </c>
    </row>
    <row r="3697" spans="1:18" x14ac:dyDescent="0.3">
      <c r="A3697" s="4">
        <v>46176.958333333343</v>
      </c>
      <c r="B3697" s="3">
        <v>65.945000000000007</v>
      </c>
      <c r="C3697" s="3">
        <v>0.06</v>
      </c>
      <c r="D3697" s="3">
        <f t="shared" si="513"/>
        <v>47.385208333333331</v>
      </c>
      <c r="E3697" s="3">
        <f>MAX(B3697 - D3697/Inputs!$B$5, 0)</f>
        <v>12.098172348484859</v>
      </c>
      <c r="F3697" s="3">
        <f>MAX(D3697*Inputs!$B$5 - B3697, 0)</f>
        <v>0</v>
      </c>
      <c r="G3697" s="3">
        <f t="shared" si="514"/>
        <v>0.06</v>
      </c>
      <c r="H3697" t="str">
        <f t="shared" si="515"/>
        <v>Discharge</v>
      </c>
      <c r="I3697" s="3">
        <f t="shared" si="520"/>
        <v>0</v>
      </c>
      <c r="J3697" s="3">
        <f t="shared" si="521"/>
        <v>318.94827166799325</v>
      </c>
      <c r="K3697" s="3">
        <f>MIN(Inputs!$B$2, (Inputs!$B$8 - I3697)/Inputs!$B$9)</f>
        <v>170</v>
      </c>
      <c r="L3697" s="3">
        <f>MAX(MIN(Inputs!$B$2, I3697*Inputs!$B$10, Inputs!$B$8*Inputs!$B$4 - J3697), 0)</f>
        <v>0</v>
      </c>
      <c r="M3697" s="3">
        <f t="shared" si="516"/>
        <v>0</v>
      </c>
      <c r="N3697" s="3">
        <f t="shared" si="517"/>
        <v>0</v>
      </c>
      <c r="O3697" s="3">
        <f>IF(H3697="Reg", MIN(Inputs!$B$2, I3697*Inputs!$B$10, (Inputs!$B$8-I3697)/Inputs!$B$9), 0)</f>
        <v>0</v>
      </c>
      <c r="P3697" s="3">
        <f t="shared" si="518"/>
        <v>0</v>
      </c>
      <c r="Q3697" s="3">
        <f t="shared" si="519"/>
        <v>0</v>
      </c>
      <c r="R3697" s="3">
        <f>I3697 + M3697*Inputs!$B$9 - N3697/Inputs!$B$10</f>
        <v>0</v>
      </c>
    </row>
    <row r="3698" spans="1:18" x14ac:dyDescent="0.3">
      <c r="A3698" s="4">
        <v>46177</v>
      </c>
      <c r="B3698" s="3">
        <v>37.42</v>
      </c>
      <c r="C3698" s="3">
        <v>0.06</v>
      </c>
      <c r="D3698" s="3">
        <f t="shared" si="513"/>
        <v>55.618229166666673</v>
      </c>
      <c r="E3698" s="3">
        <f>MAX(B3698 - D3698/Inputs!$B$5, 0)</f>
        <v>0</v>
      </c>
      <c r="F3698" s="3">
        <f>MAX(D3698*Inputs!$B$5 - B3698, 0)</f>
        <v>11.524041666666669</v>
      </c>
      <c r="G3698" s="3">
        <f t="shared" si="514"/>
        <v>0.06</v>
      </c>
      <c r="H3698" t="str">
        <f t="shared" si="515"/>
        <v>Charge</v>
      </c>
      <c r="I3698" s="3">
        <f t="shared" si="520"/>
        <v>0</v>
      </c>
      <c r="J3698" s="3">
        <f t="shared" si="521"/>
        <v>0</v>
      </c>
      <c r="K3698" s="3">
        <f>MIN(Inputs!$B$2, (Inputs!$B$8 - I3698)/Inputs!$B$9)</f>
        <v>170</v>
      </c>
      <c r="L3698" s="3">
        <f>MAX(MIN(Inputs!$B$2, I3698*Inputs!$B$10, Inputs!$B$8*Inputs!$B$4 - J3698), 0)</f>
        <v>0</v>
      </c>
      <c r="M3698" s="3">
        <f t="shared" si="516"/>
        <v>170</v>
      </c>
      <c r="N3698" s="3">
        <f t="shared" si="517"/>
        <v>0</v>
      </c>
      <c r="O3698" s="3">
        <f>IF(H3698="Reg", MIN(Inputs!$B$2, I3698*Inputs!$B$10, (Inputs!$B$8-I3698)/Inputs!$B$9), 0)</f>
        <v>0</v>
      </c>
      <c r="P3698" s="3">
        <f t="shared" si="518"/>
        <v>-6361.4000000000005</v>
      </c>
      <c r="Q3698" s="3">
        <f t="shared" si="519"/>
        <v>0</v>
      </c>
      <c r="R3698" s="3">
        <f>I3698 + M3698*Inputs!$B$9 - N3698/Inputs!$B$10</f>
        <v>159.4741358339966</v>
      </c>
    </row>
    <row r="3699" spans="1:18" x14ac:dyDescent="0.3">
      <c r="A3699" s="4">
        <v>46177.041666666657</v>
      </c>
      <c r="B3699" s="3">
        <v>23.802499999999998</v>
      </c>
      <c r="C3699" s="3">
        <v>7.0000000000000007E-2</v>
      </c>
      <c r="D3699" s="3">
        <f t="shared" si="513"/>
        <v>55.618229166666673</v>
      </c>
      <c r="E3699" s="3">
        <f>MAX(B3699 - D3699/Inputs!$B$5, 0)</f>
        <v>0</v>
      </c>
      <c r="F3699" s="3">
        <f>MAX(D3699*Inputs!$B$5 - B3699, 0)</f>
        <v>25.141541666666672</v>
      </c>
      <c r="G3699" s="3">
        <f t="shared" si="514"/>
        <v>7.0000000000000007E-2</v>
      </c>
      <c r="H3699" t="str">
        <f t="shared" si="515"/>
        <v>Charge</v>
      </c>
      <c r="I3699" s="3">
        <f t="shared" si="520"/>
        <v>159.4741358339966</v>
      </c>
      <c r="J3699" s="3">
        <f t="shared" si="521"/>
        <v>0</v>
      </c>
      <c r="K3699" s="3">
        <f>MIN(Inputs!$B$2, (Inputs!$B$8 - I3699)/Inputs!$B$9)</f>
        <v>170</v>
      </c>
      <c r="L3699" s="3">
        <f>MAX(MIN(Inputs!$B$2, I3699*Inputs!$B$10, Inputs!$B$8*Inputs!$B$4 - J3699), 0)</f>
        <v>149.6</v>
      </c>
      <c r="M3699" s="3">
        <f t="shared" si="516"/>
        <v>170</v>
      </c>
      <c r="N3699" s="3">
        <f t="shared" si="517"/>
        <v>0</v>
      </c>
      <c r="O3699" s="3">
        <f>IF(H3699="Reg", MIN(Inputs!$B$2, I3699*Inputs!$B$10, (Inputs!$B$8-I3699)/Inputs!$B$9), 0)</f>
        <v>0</v>
      </c>
      <c r="P3699" s="3">
        <f t="shared" si="518"/>
        <v>-4046.4249999999997</v>
      </c>
      <c r="Q3699" s="3">
        <f t="shared" si="519"/>
        <v>0</v>
      </c>
      <c r="R3699" s="3">
        <f>I3699 + M3699*Inputs!$B$9 - N3699/Inputs!$B$10</f>
        <v>318.9482716679932</v>
      </c>
    </row>
    <row r="3700" spans="1:18" x14ac:dyDescent="0.3">
      <c r="A3700" s="4">
        <v>46177.083333333343</v>
      </c>
      <c r="B3700" s="3">
        <v>21.6175</v>
      </c>
      <c r="C3700" s="3">
        <v>7.0000000000000007E-2</v>
      </c>
      <c r="D3700" s="3">
        <f t="shared" si="513"/>
        <v>55.618229166666673</v>
      </c>
      <c r="E3700" s="3">
        <f>MAX(B3700 - D3700/Inputs!$B$5, 0)</f>
        <v>0</v>
      </c>
      <c r="F3700" s="3">
        <f>MAX(D3700*Inputs!$B$5 - B3700, 0)</f>
        <v>27.326541666666671</v>
      </c>
      <c r="G3700" s="3">
        <f t="shared" si="514"/>
        <v>7.0000000000000007E-2</v>
      </c>
      <c r="H3700" t="str">
        <f t="shared" si="515"/>
        <v>Charge</v>
      </c>
      <c r="I3700" s="3">
        <f t="shared" si="520"/>
        <v>318.9482716679932</v>
      </c>
      <c r="J3700" s="3">
        <f t="shared" si="521"/>
        <v>0</v>
      </c>
      <c r="K3700" s="3">
        <f>MIN(Inputs!$B$2, (Inputs!$B$8 - I3700)/Inputs!$B$9)</f>
        <v>22.44121780453775</v>
      </c>
      <c r="L3700" s="3">
        <f>MAX(MIN(Inputs!$B$2, I3700*Inputs!$B$10, Inputs!$B$8*Inputs!$B$4 - J3700), 0)</f>
        <v>170</v>
      </c>
      <c r="M3700" s="3">
        <f t="shared" si="516"/>
        <v>22.44121780453775</v>
      </c>
      <c r="N3700" s="3">
        <f t="shared" si="517"/>
        <v>0</v>
      </c>
      <c r="O3700" s="3">
        <f>IF(H3700="Reg", MIN(Inputs!$B$2, I3700*Inputs!$B$10, (Inputs!$B$8-I3700)/Inputs!$B$9), 0)</f>
        <v>0</v>
      </c>
      <c r="P3700" s="3">
        <f t="shared" si="518"/>
        <v>-485.12302588959483</v>
      </c>
      <c r="Q3700" s="3">
        <f t="shared" si="519"/>
        <v>0</v>
      </c>
      <c r="R3700" s="3">
        <f>I3700 + M3700*Inputs!$B$9 - N3700/Inputs!$B$10</f>
        <v>340</v>
      </c>
    </row>
    <row r="3701" spans="1:18" x14ac:dyDescent="0.3">
      <c r="A3701" s="4">
        <v>46177.125</v>
      </c>
      <c r="B3701" s="3">
        <v>21.227499999999999</v>
      </c>
      <c r="C3701" s="3">
        <v>0.1</v>
      </c>
      <c r="D3701" s="3">
        <f t="shared" si="513"/>
        <v>55.618229166666673</v>
      </c>
      <c r="E3701" s="3">
        <f>MAX(B3701 - D3701/Inputs!$B$5, 0)</f>
        <v>0</v>
      </c>
      <c r="F3701" s="3">
        <f>MAX(D3701*Inputs!$B$5 - B3701, 0)</f>
        <v>27.716541666666672</v>
      </c>
      <c r="G3701" s="3">
        <f t="shared" si="514"/>
        <v>0.1</v>
      </c>
      <c r="H3701" t="str">
        <f t="shared" si="515"/>
        <v>Charge</v>
      </c>
      <c r="I3701" s="3">
        <f t="shared" si="520"/>
        <v>340</v>
      </c>
      <c r="J3701" s="3">
        <f t="shared" si="521"/>
        <v>0</v>
      </c>
      <c r="K3701" s="3">
        <f>MIN(Inputs!$B$2, (Inputs!$B$8 - I3701)/Inputs!$B$9)</f>
        <v>0</v>
      </c>
      <c r="L3701" s="3">
        <f>MAX(MIN(Inputs!$B$2, I3701*Inputs!$B$10, Inputs!$B$8*Inputs!$B$4 - J3701), 0)</f>
        <v>170</v>
      </c>
      <c r="M3701" s="3">
        <f t="shared" si="516"/>
        <v>0</v>
      </c>
      <c r="N3701" s="3">
        <f t="shared" si="517"/>
        <v>0</v>
      </c>
      <c r="O3701" s="3">
        <f>IF(H3701="Reg", MIN(Inputs!$B$2, I3701*Inputs!$B$10, (Inputs!$B$8-I3701)/Inputs!$B$9), 0)</f>
        <v>0</v>
      </c>
      <c r="P3701" s="3">
        <f t="shared" si="518"/>
        <v>0</v>
      </c>
      <c r="Q3701" s="3">
        <f t="shared" si="519"/>
        <v>0</v>
      </c>
      <c r="R3701" s="3">
        <f>I3701 + M3701*Inputs!$B$9 - N3701/Inputs!$B$10</f>
        <v>340</v>
      </c>
    </row>
    <row r="3702" spans="1:18" x14ac:dyDescent="0.3">
      <c r="A3702" s="4">
        <v>46177.166666666657</v>
      </c>
      <c r="B3702" s="3">
        <v>20.204999999999998</v>
      </c>
      <c r="C3702" s="3">
        <v>7.0000000000000007E-2</v>
      </c>
      <c r="D3702" s="3">
        <f t="shared" si="513"/>
        <v>55.618229166666673</v>
      </c>
      <c r="E3702" s="3">
        <f>MAX(B3702 - D3702/Inputs!$B$5, 0)</f>
        <v>0</v>
      </c>
      <c r="F3702" s="3">
        <f>MAX(D3702*Inputs!$B$5 - B3702, 0)</f>
        <v>28.739041666666672</v>
      </c>
      <c r="G3702" s="3">
        <f t="shared" si="514"/>
        <v>7.0000000000000007E-2</v>
      </c>
      <c r="H3702" t="str">
        <f t="shared" si="515"/>
        <v>Charge</v>
      </c>
      <c r="I3702" s="3">
        <f t="shared" si="520"/>
        <v>340</v>
      </c>
      <c r="J3702" s="3">
        <f t="shared" si="521"/>
        <v>0</v>
      </c>
      <c r="K3702" s="3">
        <f>MIN(Inputs!$B$2, (Inputs!$B$8 - I3702)/Inputs!$B$9)</f>
        <v>0</v>
      </c>
      <c r="L3702" s="3">
        <f>MAX(MIN(Inputs!$B$2, I3702*Inputs!$B$10, Inputs!$B$8*Inputs!$B$4 - J3702), 0)</f>
        <v>170</v>
      </c>
      <c r="M3702" s="3">
        <f t="shared" si="516"/>
        <v>0</v>
      </c>
      <c r="N3702" s="3">
        <f t="shared" si="517"/>
        <v>0</v>
      </c>
      <c r="O3702" s="3">
        <f>IF(H3702="Reg", MIN(Inputs!$B$2, I3702*Inputs!$B$10, (Inputs!$B$8-I3702)/Inputs!$B$9), 0)</f>
        <v>0</v>
      </c>
      <c r="P3702" s="3">
        <f t="shared" si="518"/>
        <v>0</v>
      </c>
      <c r="Q3702" s="3">
        <f t="shared" si="519"/>
        <v>0</v>
      </c>
      <c r="R3702" s="3">
        <f>I3702 + M3702*Inputs!$B$9 - N3702/Inputs!$B$10</f>
        <v>340</v>
      </c>
    </row>
    <row r="3703" spans="1:18" x14ac:dyDescent="0.3">
      <c r="A3703" s="4">
        <v>46177.208333333343</v>
      </c>
      <c r="B3703" s="3">
        <v>20.330000000000002</v>
      </c>
      <c r="C3703" s="3">
        <v>0.08</v>
      </c>
      <c r="D3703" s="3">
        <f t="shared" si="513"/>
        <v>55.618229166666673</v>
      </c>
      <c r="E3703" s="3">
        <f>MAX(B3703 - D3703/Inputs!$B$5, 0)</f>
        <v>0</v>
      </c>
      <c r="F3703" s="3">
        <f>MAX(D3703*Inputs!$B$5 - B3703, 0)</f>
        <v>28.614041666666669</v>
      </c>
      <c r="G3703" s="3">
        <f t="shared" si="514"/>
        <v>0.08</v>
      </c>
      <c r="H3703" t="str">
        <f t="shared" si="515"/>
        <v>Charge</v>
      </c>
      <c r="I3703" s="3">
        <f t="shared" si="520"/>
        <v>340</v>
      </c>
      <c r="J3703" s="3">
        <f t="shared" si="521"/>
        <v>0</v>
      </c>
      <c r="K3703" s="3">
        <f>MIN(Inputs!$B$2, (Inputs!$B$8 - I3703)/Inputs!$B$9)</f>
        <v>0</v>
      </c>
      <c r="L3703" s="3">
        <f>MAX(MIN(Inputs!$B$2, I3703*Inputs!$B$10, Inputs!$B$8*Inputs!$B$4 - J3703), 0)</f>
        <v>170</v>
      </c>
      <c r="M3703" s="3">
        <f t="shared" si="516"/>
        <v>0</v>
      </c>
      <c r="N3703" s="3">
        <f t="shared" si="517"/>
        <v>0</v>
      </c>
      <c r="O3703" s="3">
        <f>IF(H3703="Reg", MIN(Inputs!$B$2, I3703*Inputs!$B$10, (Inputs!$B$8-I3703)/Inputs!$B$9), 0)</f>
        <v>0</v>
      </c>
      <c r="P3703" s="3">
        <f t="shared" si="518"/>
        <v>0</v>
      </c>
      <c r="Q3703" s="3">
        <f t="shared" si="519"/>
        <v>0</v>
      </c>
      <c r="R3703" s="3">
        <f>I3703 + M3703*Inputs!$B$9 - N3703/Inputs!$B$10</f>
        <v>340</v>
      </c>
    </row>
    <row r="3704" spans="1:18" x14ac:dyDescent="0.3">
      <c r="A3704" s="4">
        <v>46177.25</v>
      </c>
      <c r="B3704" s="3">
        <v>22.66</v>
      </c>
      <c r="C3704" s="3">
        <v>0.98</v>
      </c>
      <c r="D3704" s="3">
        <f t="shared" si="513"/>
        <v>55.618229166666673</v>
      </c>
      <c r="E3704" s="3">
        <f>MAX(B3704 - D3704/Inputs!$B$5, 0)</f>
        <v>0</v>
      </c>
      <c r="F3704" s="3">
        <f>MAX(D3704*Inputs!$B$5 - B3704, 0)</f>
        <v>26.284041666666671</v>
      </c>
      <c r="G3704" s="3">
        <f t="shared" si="514"/>
        <v>0.98</v>
      </c>
      <c r="H3704" t="str">
        <f t="shared" si="515"/>
        <v>Charge</v>
      </c>
      <c r="I3704" s="3">
        <f t="shared" si="520"/>
        <v>340</v>
      </c>
      <c r="J3704" s="3">
        <f t="shared" si="521"/>
        <v>0</v>
      </c>
      <c r="K3704" s="3">
        <f>MIN(Inputs!$B$2, (Inputs!$B$8 - I3704)/Inputs!$B$9)</f>
        <v>0</v>
      </c>
      <c r="L3704" s="3">
        <f>MAX(MIN(Inputs!$B$2, I3704*Inputs!$B$10, Inputs!$B$8*Inputs!$B$4 - J3704), 0)</f>
        <v>170</v>
      </c>
      <c r="M3704" s="3">
        <f t="shared" si="516"/>
        <v>0</v>
      </c>
      <c r="N3704" s="3">
        <f t="shared" si="517"/>
        <v>0</v>
      </c>
      <c r="O3704" s="3">
        <f>IF(H3704="Reg", MIN(Inputs!$B$2, I3704*Inputs!$B$10, (Inputs!$B$8-I3704)/Inputs!$B$9), 0)</f>
        <v>0</v>
      </c>
      <c r="P3704" s="3">
        <f t="shared" si="518"/>
        <v>0</v>
      </c>
      <c r="Q3704" s="3">
        <f t="shared" si="519"/>
        <v>0</v>
      </c>
      <c r="R3704" s="3">
        <f>I3704 + M3704*Inputs!$B$9 - N3704/Inputs!$B$10</f>
        <v>340</v>
      </c>
    </row>
    <row r="3705" spans="1:18" x14ac:dyDescent="0.3">
      <c r="A3705" s="4">
        <v>46177.291666666657</v>
      </c>
      <c r="B3705" s="3">
        <v>23.46</v>
      </c>
      <c r="C3705" s="3">
        <v>1</v>
      </c>
      <c r="D3705" s="3">
        <f t="shared" si="513"/>
        <v>55.618229166666673</v>
      </c>
      <c r="E3705" s="3">
        <f>MAX(B3705 - D3705/Inputs!$B$5, 0)</f>
        <v>0</v>
      </c>
      <c r="F3705" s="3">
        <f>MAX(D3705*Inputs!$B$5 - B3705, 0)</f>
        <v>25.48404166666667</v>
      </c>
      <c r="G3705" s="3">
        <f t="shared" si="514"/>
        <v>1</v>
      </c>
      <c r="H3705" t="str">
        <f t="shared" si="515"/>
        <v>Charge</v>
      </c>
      <c r="I3705" s="3">
        <f t="shared" si="520"/>
        <v>340</v>
      </c>
      <c r="J3705" s="3">
        <f t="shared" si="521"/>
        <v>0</v>
      </c>
      <c r="K3705" s="3">
        <f>MIN(Inputs!$B$2, (Inputs!$B$8 - I3705)/Inputs!$B$9)</f>
        <v>0</v>
      </c>
      <c r="L3705" s="3">
        <f>MAX(MIN(Inputs!$B$2, I3705*Inputs!$B$10, Inputs!$B$8*Inputs!$B$4 - J3705), 0)</f>
        <v>170</v>
      </c>
      <c r="M3705" s="3">
        <f t="shared" si="516"/>
        <v>0</v>
      </c>
      <c r="N3705" s="3">
        <f t="shared" si="517"/>
        <v>0</v>
      </c>
      <c r="O3705" s="3">
        <f>IF(H3705="Reg", MIN(Inputs!$B$2, I3705*Inputs!$B$10, (Inputs!$B$8-I3705)/Inputs!$B$9), 0)</f>
        <v>0</v>
      </c>
      <c r="P3705" s="3">
        <f t="shared" si="518"/>
        <v>0</v>
      </c>
      <c r="Q3705" s="3">
        <f t="shared" si="519"/>
        <v>0</v>
      </c>
      <c r="R3705" s="3">
        <f>I3705 + M3705*Inputs!$B$9 - N3705/Inputs!$B$10</f>
        <v>340</v>
      </c>
    </row>
    <row r="3706" spans="1:18" x14ac:dyDescent="0.3">
      <c r="A3706" s="4">
        <v>46177.333333333343</v>
      </c>
      <c r="B3706" s="3">
        <v>21.077500000000001</v>
      </c>
      <c r="C3706" s="3">
        <v>1</v>
      </c>
      <c r="D3706" s="3">
        <f t="shared" si="513"/>
        <v>55.618229166666673</v>
      </c>
      <c r="E3706" s="3">
        <f>MAX(B3706 - D3706/Inputs!$B$5, 0)</f>
        <v>0</v>
      </c>
      <c r="F3706" s="3">
        <f>MAX(D3706*Inputs!$B$5 - B3706, 0)</f>
        <v>27.86654166666667</v>
      </c>
      <c r="G3706" s="3">
        <f t="shared" si="514"/>
        <v>1</v>
      </c>
      <c r="H3706" t="str">
        <f t="shared" si="515"/>
        <v>Charge</v>
      </c>
      <c r="I3706" s="3">
        <f t="shared" si="520"/>
        <v>340</v>
      </c>
      <c r="J3706" s="3">
        <f t="shared" si="521"/>
        <v>0</v>
      </c>
      <c r="K3706" s="3">
        <f>MIN(Inputs!$B$2, (Inputs!$B$8 - I3706)/Inputs!$B$9)</f>
        <v>0</v>
      </c>
      <c r="L3706" s="3">
        <f>MAX(MIN(Inputs!$B$2, I3706*Inputs!$B$10, Inputs!$B$8*Inputs!$B$4 - J3706), 0)</f>
        <v>170</v>
      </c>
      <c r="M3706" s="3">
        <f t="shared" si="516"/>
        <v>0</v>
      </c>
      <c r="N3706" s="3">
        <f t="shared" si="517"/>
        <v>0</v>
      </c>
      <c r="O3706" s="3">
        <f>IF(H3706="Reg", MIN(Inputs!$B$2, I3706*Inputs!$B$10, (Inputs!$B$8-I3706)/Inputs!$B$9), 0)</f>
        <v>0</v>
      </c>
      <c r="P3706" s="3">
        <f t="shared" si="518"/>
        <v>0</v>
      </c>
      <c r="Q3706" s="3">
        <f t="shared" si="519"/>
        <v>0</v>
      </c>
      <c r="R3706" s="3">
        <f>I3706 + M3706*Inputs!$B$9 - N3706/Inputs!$B$10</f>
        <v>340</v>
      </c>
    </row>
    <row r="3707" spans="1:18" x14ac:dyDescent="0.3">
      <c r="A3707" s="4">
        <v>46177.375</v>
      </c>
      <c r="B3707" s="3">
        <v>18.952500000000001</v>
      </c>
      <c r="C3707" s="3">
        <v>1.02</v>
      </c>
      <c r="D3707" s="3">
        <f t="shared" si="513"/>
        <v>55.618229166666673</v>
      </c>
      <c r="E3707" s="3">
        <f>MAX(B3707 - D3707/Inputs!$B$5, 0)</f>
        <v>0</v>
      </c>
      <c r="F3707" s="3">
        <f>MAX(D3707*Inputs!$B$5 - B3707, 0)</f>
        <v>29.99154166666667</v>
      </c>
      <c r="G3707" s="3">
        <f t="shared" si="514"/>
        <v>1.02</v>
      </c>
      <c r="H3707" t="str">
        <f t="shared" si="515"/>
        <v>Charge</v>
      </c>
      <c r="I3707" s="3">
        <f t="shared" si="520"/>
        <v>340</v>
      </c>
      <c r="J3707" s="3">
        <f t="shared" si="521"/>
        <v>0</v>
      </c>
      <c r="K3707" s="3">
        <f>MIN(Inputs!$B$2, (Inputs!$B$8 - I3707)/Inputs!$B$9)</f>
        <v>0</v>
      </c>
      <c r="L3707" s="3">
        <f>MAX(MIN(Inputs!$B$2, I3707*Inputs!$B$10, Inputs!$B$8*Inputs!$B$4 - J3707), 0)</f>
        <v>170</v>
      </c>
      <c r="M3707" s="3">
        <f t="shared" si="516"/>
        <v>0</v>
      </c>
      <c r="N3707" s="3">
        <f t="shared" si="517"/>
        <v>0</v>
      </c>
      <c r="O3707" s="3">
        <f>IF(H3707="Reg", MIN(Inputs!$B$2, I3707*Inputs!$B$10, (Inputs!$B$8-I3707)/Inputs!$B$9), 0)</f>
        <v>0</v>
      </c>
      <c r="P3707" s="3">
        <f t="shared" si="518"/>
        <v>0</v>
      </c>
      <c r="Q3707" s="3">
        <f t="shared" si="519"/>
        <v>0</v>
      </c>
      <c r="R3707" s="3">
        <f>I3707 + M3707*Inputs!$B$9 - N3707/Inputs!$B$10</f>
        <v>340</v>
      </c>
    </row>
    <row r="3708" spans="1:18" x14ac:dyDescent="0.3">
      <c r="A3708" s="4">
        <v>46177.416666666657</v>
      </c>
      <c r="B3708" s="3">
        <v>18.574999999999999</v>
      </c>
      <c r="C3708" s="3">
        <v>1</v>
      </c>
      <c r="D3708" s="3">
        <f t="shared" si="513"/>
        <v>55.618229166666673</v>
      </c>
      <c r="E3708" s="3">
        <f>MAX(B3708 - D3708/Inputs!$B$5, 0)</f>
        <v>0</v>
      </c>
      <c r="F3708" s="3">
        <f>MAX(D3708*Inputs!$B$5 - B3708, 0)</f>
        <v>30.369041666666671</v>
      </c>
      <c r="G3708" s="3">
        <f t="shared" si="514"/>
        <v>1</v>
      </c>
      <c r="H3708" t="str">
        <f t="shared" si="515"/>
        <v>Charge</v>
      </c>
      <c r="I3708" s="3">
        <f t="shared" si="520"/>
        <v>340</v>
      </c>
      <c r="J3708" s="3">
        <f t="shared" si="521"/>
        <v>0</v>
      </c>
      <c r="K3708" s="3">
        <f>MIN(Inputs!$B$2, (Inputs!$B$8 - I3708)/Inputs!$B$9)</f>
        <v>0</v>
      </c>
      <c r="L3708" s="3">
        <f>MAX(MIN(Inputs!$B$2, I3708*Inputs!$B$10, Inputs!$B$8*Inputs!$B$4 - J3708), 0)</f>
        <v>170</v>
      </c>
      <c r="M3708" s="3">
        <f t="shared" si="516"/>
        <v>0</v>
      </c>
      <c r="N3708" s="3">
        <f t="shared" si="517"/>
        <v>0</v>
      </c>
      <c r="O3708" s="3">
        <f>IF(H3708="Reg", MIN(Inputs!$B$2, I3708*Inputs!$B$10, (Inputs!$B$8-I3708)/Inputs!$B$9), 0)</f>
        <v>0</v>
      </c>
      <c r="P3708" s="3">
        <f t="shared" si="518"/>
        <v>0</v>
      </c>
      <c r="Q3708" s="3">
        <f t="shared" si="519"/>
        <v>0</v>
      </c>
      <c r="R3708" s="3">
        <f>I3708 + M3708*Inputs!$B$9 - N3708/Inputs!$B$10</f>
        <v>340</v>
      </c>
    </row>
    <row r="3709" spans="1:18" x14ac:dyDescent="0.3">
      <c r="A3709" s="4">
        <v>46177.458333333343</v>
      </c>
      <c r="B3709" s="3">
        <v>18.760000000000002</v>
      </c>
      <c r="C3709" s="3">
        <v>1</v>
      </c>
      <c r="D3709" s="3">
        <f t="shared" si="513"/>
        <v>55.618229166666673</v>
      </c>
      <c r="E3709" s="3">
        <f>MAX(B3709 - D3709/Inputs!$B$5, 0)</f>
        <v>0</v>
      </c>
      <c r="F3709" s="3">
        <f>MAX(D3709*Inputs!$B$5 - B3709, 0)</f>
        <v>30.184041666666669</v>
      </c>
      <c r="G3709" s="3">
        <f t="shared" si="514"/>
        <v>1</v>
      </c>
      <c r="H3709" t="str">
        <f t="shared" si="515"/>
        <v>Charge</v>
      </c>
      <c r="I3709" s="3">
        <f t="shared" si="520"/>
        <v>340</v>
      </c>
      <c r="J3709" s="3">
        <f t="shared" si="521"/>
        <v>0</v>
      </c>
      <c r="K3709" s="3">
        <f>MIN(Inputs!$B$2, (Inputs!$B$8 - I3709)/Inputs!$B$9)</f>
        <v>0</v>
      </c>
      <c r="L3709" s="3">
        <f>MAX(MIN(Inputs!$B$2, I3709*Inputs!$B$10, Inputs!$B$8*Inputs!$B$4 - J3709), 0)</f>
        <v>170</v>
      </c>
      <c r="M3709" s="3">
        <f t="shared" si="516"/>
        <v>0</v>
      </c>
      <c r="N3709" s="3">
        <f t="shared" si="517"/>
        <v>0</v>
      </c>
      <c r="O3709" s="3">
        <f>IF(H3709="Reg", MIN(Inputs!$B$2, I3709*Inputs!$B$10, (Inputs!$B$8-I3709)/Inputs!$B$9), 0)</f>
        <v>0</v>
      </c>
      <c r="P3709" s="3">
        <f t="shared" si="518"/>
        <v>0</v>
      </c>
      <c r="Q3709" s="3">
        <f t="shared" si="519"/>
        <v>0</v>
      </c>
      <c r="R3709" s="3">
        <f>I3709 + M3709*Inputs!$B$9 - N3709/Inputs!$B$10</f>
        <v>340</v>
      </c>
    </row>
    <row r="3710" spans="1:18" x14ac:dyDescent="0.3">
      <c r="A3710" s="4">
        <v>46177.5</v>
      </c>
      <c r="B3710" s="3">
        <v>22.147500000000001</v>
      </c>
      <c r="C3710" s="3">
        <v>1</v>
      </c>
      <c r="D3710" s="3">
        <f t="shared" si="513"/>
        <v>55.618229166666673</v>
      </c>
      <c r="E3710" s="3">
        <f>MAX(B3710 - D3710/Inputs!$B$5, 0)</f>
        <v>0</v>
      </c>
      <c r="F3710" s="3">
        <f>MAX(D3710*Inputs!$B$5 - B3710, 0)</f>
        <v>26.79654166666667</v>
      </c>
      <c r="G3710" s="3">
        <f t="shared" si="514"/>
        <v>1</v>
      </c>
      <c r="H3710" t="str">
        <f t="shared" si="515"/>
        <v>Charge</v>
      </c>
      <c r="I3710" s="3">
        <f t="shared" si="520"/>
        <v>340</v>
      </c>
      <c r="J3710" s="3">
        <f t="shared" si="521"/>
        <v>0</v>
      </c>
      <c r="K3710" s="3">
        <f>MIN(Inputs!$B$2, (Inputs!$B$8 - I3710)/Inputs!$B$9)</f>
        <v>0</v>
      </c>
      <c r="L3710" s="3">
        <f>MAX(MIN(Inputs!$B$2, I3710*Inputs!$B$10, Inputs!$B$8*Inputs!$B$4 - J3710), 0)</f>
        <v>170</v>
      </c>
      <c r="M3710" s="3">
        <f t="shared" si="516"/>
        <v>0</v>
      </c>
      <c r="N3710" s="3">
        <f t="shared" si="517"/>
        <v>0</v>
      </c>
      <c r="O3710" s="3">
        <f>IF(H3710="Reg", MIN(Inputs!$B$2, I3710*Inputs!$B$10, (Inputs!$B$8-I3710)/Inputs!$B$9), 0)</f>
        <v>0</v>
      </c>
      <c r="P3710" s="3">
        <f t="shared" si="518"/>
        <v>0</v>
      </c>
      <c r="Q3710" s="3">
        <f t="shared" si="519"/>
        <v>0</v>
      </c>
      <c r="R3710" s="3">
        <f>I3710 + M3710*Inputs!$B$9 - N3710/Inputs!$B$10</f>
        <v>340</v>
      </c>
    </row>
    <row r="3711" spans="1:18" x14ac:dyDescent="0.3">
      <c r="A3711" s="4">
        <v>46177.541666666657</v>
      </c>
      <c r="B3711" s="3">
        <v>29.152500000000003</v>
      </c>
      <c r="C3711" s="3">
        <v>0.94</v>
      </c>
      <c r="D3711" s="3">
        <f t="shared" si="513"/>
        <v>55.618229166666673</v>
      </c>
      <c r="E3711" s="3">
        <f>MAX(B3711 - D3711/Inputs!$B$5, 0)</f>
        <v>0</v>
      </c>
      <c r="F3711" s="3">
        <f>MAX(D3711*Inputs!$B$5 - B3711, 0)</f>
        <v>19.791541666666667</v>
      </c>
      <c r="G3711" s="3">
        <f t="shared" si="514"/>
        <v>0.94</v>
      </c>
      <c r="H3711" t="str">
        <f t="shared" si="515"/>
        <v>Charge</v>
      </c>
      <c r="I3711" s="3">
        <f t="shared" si="520"/>
        <v>340</v>
      </c>
      <c r="J3711" s="3">
        <f t="shared" si="521"/>
        <v>0</v>
      </c>
      <c r="K3711" s="3">
        <f>MIN(Inputs!$B$2, (Inputs!$B$8 - I3711)/Inputs!$B$9)</f>
        <v>0</v>
      </c>
      <c r="L3711" s="3">
        <f>MAX(MIN(Inputs!$B$2, I3711*Inputs!$B$10, Inputs!$B$8*Inputs!$B$4 - J3711), 0)</f>
        <v>170</v>
      </c>
      <c r="M3711" s="3">
        <f t="shared" si="516"/>
        <v>0</v>
      </c>
      <c r="N3711" s="3">
        <f t="shared" si="517"/>
        <v>0</v>
      </c>
      <c r="O3711" s="3">
        <f>IF(H3711="Reg", MIN(Inputs!$B$2, I3711*Inputs!$B$10, (Inputs!$B$8-I3711)/Inputs!$B$9), 0)</f>
        <v>0</v>
      </c>
      <c r="P3711" s="3">
        <f t="shared" si="518"/>
        <v>0</v>
      </c>
      <c r="Q3711" s="3">
        <f t="shared" si="519"/>
        <v>0</v>
      </c>
      <c r="R3711" s="3">
        <f>I3711 + M3711*Inputs!$B$9 - N3711/Inputs!$B$10</f>
        <v>340</v>
      </c>
    </row>
    <row r="3712" spans="1:18" x14ac:dyDescent="0.3">
      <c r="A3712" s="4">
        <v>46177.583333333343</v>
      </c>
      <c r="B3712" s="3">
        <v>33.465000000000003</v>
      </c>
      <c r="C3712" s="3">
        <v>1.03</v>
      </c>
      <c r="D3712" s="3">
        <f t="shared" si="513"/>
        <v>55.618229166666673</v>
      </c>
      <c r="E3712" s="3">
        <f>MAX(B3712 - D3712/Inputs!$B$5, 0)</f>
        <v>0</v>
      </c>
      <c r="F3712" s="3">
        <f>MAX(D3712*Inputs!$B$5 - B3712, 0)</f>
        <v>15.479041666666667</v>
      </c>
      <c r="G3712" s="3">
        <f t="shared" si="514"/>
        <v>1.03</v>
      </c>
      <c r="H3712" t="str">
        <f t="shared" si="515"/>
        <v>Charge</v>
      </c>
      <c r="I3712" s="3">
        <f t="shared" si="520"/>
        <v>340</v>
      </c>
      <c r="J3712" s="3">
        <f t="shared" si="521"/>
        <v>0</v>
      </c>
      <c r="K3712" s="3">
        <f>MIN(Inputs!$B$2, (Inputs!$B$8 - I3712)/Inputs!$B$9)</f>
        <v>0</v>
      </c>
      <c r="L3712" s="3">
        <f>MAX(MIN(Inputs!$B$2, I3712*Inputs!$B$10, Inputs!$B$8*Inputs!$B$4 - J3712), 0)</f>
        <v>170</v>
      </c>
      <c r="M3712" s="3">
        <f t="shared" si="516"/>
        <v>0</v>
      </c>
      <c r="N3712" s="3">
        <f t="shared" si="517"/>
        <v>0</v>
      </c>
      <c r="O3712" s="3">
        <f>IF(H3712="Reg", MIN(Inputs!$B$2, I3712*Inputs!$B$10, (Inputs!$B$8-I3712)/Inputs!$B$9), 0)</f>
        <v>0</v>
      </c>
      <c r="P3712" s="3">
        <f t="shared" si="518"/>
        <v>0</v>
      </c>
      <c r="Q3712" s="3">
        <f t="shared" si="519"/>
        <v>0</v>
      </c>
      <c r="R3712" s="3">
        <f>I3712 + M3712*Inputs!$B$9 - N3712/Inputs!$B$10</f>
        <v>340</v>
      </c>
    </row>
    <row r="3713" spans="1:18" x14ac:dyDescent="0.3">
      <c r="A3713" s="4">
        <v>46177.625</v>
      </c>
      <c r="B3713" s="3">
        <v>32.797499999999999</v>
      </c>
      <c r="C3713" s="3">
        <v>1</v>
      </c>
      <c r="D3713" s="3">
        <f t="shared" si="513"/>
        <v>55.618229166666673</v>
      </c>
      <c r="E3713" s="3">
        <f>MAX(B3713 - D3713/Inputs!$B$5, 0)</f>
        <v>0</v>
      </c>
      <c r="F3713" s="3">
        <f>MAX(D3713*Inputs!$B$5 - B3713, 0)</f>
        <v>16.146541666666671</v>
      </c>
      <c r="G3713" s="3">
        <f t="shared" si="514"/>
        <v>1</v>
      </c>
      <c r="H3713" t="str">
        <f t="shared" si="515"/>
        <v>Charge</v>
      </c>
      <c r="I3713" s="3">
        <f t="shared" si="520"/>
        <v>340</v>
      </c>
      <c r="J3713" s="3">
        <f t="shared" si="521"/>
        <v>0</v>
      </c>
      <c r="K3713" s="3">
        <f>MIN(Inputs!$B$2, (Inputs!$B$8 - I3713)/Inputs!$B$9)</f>
        <v>0</v>
      </c>
      <c r="L3713" s="3">
        <f>MAX(MIN(Inputs!$B$2, I3713*Inputs!$B$10, Inputs!$B$8*Inputs!$B$4 - J3713), 0)</f>
        <v>170</v>
      </c>
      <c r="M3713" s="3">
        <f t="shared" si="516"/>
        <v>0</v>
      </c>
      <c r="N3713" s="3">
        <f t="shared" si="517"/>
        <v>0</v>
      </c>
      <c r="O3713" s="3">
        <f>IF(H3713="Reg", MIN(Inputs!$B$2, I3713*Inputs!$B$10, (Inputs!$B$8-I3713)/Inputs!$B$9), 0)</f>
        <v>0</v>
      </c>
      <c r="P3713" s="3">
        <f t="shared" si="518"/>
        <v>0</v>
      </c>
      <c r="Q3713" s="3">
        <f t="shared" si="519"/>
        <v>0</v>
      </c>
      <c r="R3713" s="3">
        <f>I3713 + M3713*Inputs!$B$9 - N3713/Inputs!$B$10</f>
        <v>340</v>
      </c>
    </row>
    <row r="3714" spans="1:18" x14ac:dyDescent="0.3">
      <c r="A3714" s="4">
        <v>46177.666666666657</v>
      </c>
      <c r="B3714" s="3">
        <v>33.192500000000003</v>
      </c>
      <c r="C3714" s="3">
        <v>1.1000000000000001</v>
      </c>
      <c r="D3714" s="3">
        <f t="shared" ref="D3714:D3777" si="522">AVERAGEIFS(B:B, A:A, "&gt;="&amp;INT(A3714), A:A, "&lt;"&amp;INT(A3714)+1)</f>
        <v>55.618229166666673</v>
      </c>
      <c r="E3714" s="3">
        <f>MAX(B3714 - D3714/Inputs!$B$5, 0)</f>
        <v>0</v>
      </c>
      <c r="F3714" s="3">
        <f>MAX(D3714*Inputs!$B$5 - B3714, 0)</f>
        <v>15.751541666666668</v>
      </c>
      <c r="G3714" s="3">
        <f t="shared" ref="G3714:G3777" si="523">C3714</f>
        <v>1.1000000000000001</v>
      </c>
      <c r="H3714" t="str">
        <f t="shared" ref="H3714:H3777" si="524">IF(MAX(E3714, F3714, G3714)&lt;=0, "Idle", IF(AND(G3714&gt;=E3714, G3714&gt;=F3714), "Reg", IF(E3714&gt;=F3714, "Discharge", "Charge")))</f>
        <v>Charge</v>
      </c>
      <c r="I3714" s="3">
        <f t="shared" si="520"/>
        <v>340</v>
      </c>
      <c r="J3714" s="3">
        <f t="shared" si="521"/>
        <v>0</v>
      </c>
      <c r="K3714" s="3">
        <f>MIN(Inputs!$B$2, (Inputs!$B$8 - I3714)/Inputs!$B$9)</f>
        <v>0</v>
      </c>
      <c r="L3714" s="3">
        <f>MAX(MIN(Inputs!$B$2, I3714*Inputs!$B$10, Inputs!$B$8*Inputs!$B$4 - J3714), 0)</f>
        <v>170</v>
      </c>
      <c r="M3714" s="3">
        <f t="shared" ref="M3714:M3777" si="525">IF(H3714="Charge", K3714, 0)</f>
        <v>0</v>
      </c>
      <c r="N3714" s="3">
        <f t="shared" ref="N3714:N3777" si="526">IF(H3714="Discharge", L3714, 0)</f>
        <v>0</v>
      </c>
      <c r="O3714" s="3">
        <f>IF(H3714="Reg", MIN(Inputs!$B$2, I3714*Inputs!$B$10, (Inputs!$B$8-I3714)/Inputs!$B$9), 0)</f>
        <v>0</v>
      </c>
      <c r="P3714" s="3">
        <f t="shared" ref="P3714:P3777" si="527">(N3714 - M3714) * B3714</f>
        <v>0</v>
      </c>
      <c r="Q3714" s="3">
        <f t="shared" ref="Q3714:Q3777" si="528">O3714 * C3714</f>
        <v>0</v>
      </c>
      <c r="R3714" s="3">
        <f>I3714 + M3714*Inputs!$B$9 - N3714/Inputs!$B$10</f>
        <v>340</v>
      </c>
    </row>
    <row r="3715" spans="1:18" x14ac:dyDescent="0.3">
      <c r="A3715" s="4">
        <v>46177.708333333343</v>
      </c>
      <c r="B3715" s="3">
        <v>31.537500000000001</v>
      </c>
      <c r="C3715" s="3">
        <v>1.57</v>
      </c>
      <c r="D3715" s="3">
        <f t="shared" si="522"/>
        <v>55.618229166666673</v>
      </c>
      <c r="E3715" s="3">
        <f>MAX(B3715 - D3715/Inputs!$B$5, 0)</f>
        <v>0</v>
      </c>
      <c r="F3715" s="3">
        <f>MAX(D3715*Inputs!$B$5 - B3715, 0)</f>
        <v>17.406541666666669</v>
      </c>
      <c r="G3715" s="3">
        <f t="shared" si="523"/>
        <v>1.57</v>
      </c>
      <c r="H3715" t="str">
        <f t="shared" si="524"/>
        <v>Charge</v>
      </c>
      <c r="I3715" s="3">
        <f t="shared" ref="I3715:I3778" si="529">R3714</f>
        <v>340</v>
      </c>
      <c r="J3715" s="3">
        <f t="shared" ref="J3715:J3778" si="530">IF(INT(A3715)=INT(A3714), J3714 + N3714, 0)</f>
        <v>0</v>
      </c>
      <c r="K3715" s="3">
        <f>MIN(Inputs!$B$2, (Inputs!$B$8 - I3715)/Inputs!$B$9)</f>
        <v>0</v>
      </c>
      <c r="L3715" s="3">
        <f>MAX(MIN(Inputs!$B$2, I3715*Inputs!$B$10, Inputs!$B$8*Inputs!$B$4 - J3715), 0)</f>
        <v>170</v>
      </c>
      <c r="M3715" s="3">
        <f t="shared" si="525"/>
        <v>0</v>
      </c>
      <c r="N3715" s="3">
        <f t="shared" si="526"/>
        <v>0</v>
      </c>
      <c r="O3715" s="3">
        <f>IF(H3715="Reg", MIN(Inputs!$B$2, I3715*Inputs!$B$10, (Inputs!$B$8-I3715)/Inputs!$B$9), 0)</f>
        <v>0</v>
      </c>
      <c r="P3715" s="3">
        <f t="shared" si="527"/>
        <v>0</v>
      </c>
      <c r="Q3715" s="3">
        <f t="shared" si="528"/>
        <v>0</v>
      </c>
      <c r="R3715" s="3">
        <f>I3715 + M3715*Inputs!$B$9 - N3715/Inputs!$B$10</f>
        <v>340</v>
      </c>
    </row>
    <row r="3716" spans="1:18" x14ac:dyDescent="0.3">
      <c r="A3716" s="4">
        <v>46177.75</v>
      </c>
      <c r="B3716" s="3">
        <v>39.314999999999998</v>
      </c>
      <c r="C3716" s="3">
        <v>11.81</v>
      </c>
      <c r="D3716" s="3">
        <f t="shared" si="522"/>
        <v>55.618229166666673</v>
      </c>
      <c r="E3716" s="3">
        <f>MAX(B3716 - D3716/Inputs!$B$5, 0)</f>
        <v>0</v>
      </c>
      <c r="F3716" s="3">
        <f>MAX(D3716*Inputs!$B$5 - B3716, 0)</f>
        <v>9.6290416666666729</v>
      </c>
      <c r="G3716" s="3">
        <f t="shared" si="523"/>
        <v>11.81</v>
      </c>
      <c r="H3716" t="str">
        <f t="shared" si="524"/>
        <v>Reg</v>
      </c>
      <c r="I3716" s="3">
        <f t="shared" si="529"/>
        <v>340</v>
      </c>
      <c r="J3716" s="3">
        <f t="shared" si="530"/>
        <v>0</v>
      </c>
      <c r="K3716" s="3">
        <f>MIN(Inputs!$B$2, (Inputs!$B$8 - I3716)/Inputs!$B$9)</f>
        <v>0</v>
      </c>
      <c r="L3716" s="3">
        <f>MAX(MIN(Inputs!$B$2, I3716*Inputs!$B$10, Inputs!$B$8*Inputs!$B$4 - J3716), 0)</f>
        <v>170</v>
      </c>
      <c r="M3716" s="3">
        <f t="shared" si="525"/>
        <v>0</v>
      </c>
      <c r="N3716" s="3">
        <f t="shared" si="526"/>
        <v>0</v>
      </c>
      <c r="O3716" s="3">
        <f>IF(H3716="Reg", MIN(Inputs!$B$2, I3716*Inputs!$B$10, (Inputs!$B$8-I3716)/Inputs!$B$9), 0)</f>
        <v>0</v>
      </c>
      <c r="P3716" s="3">
        <f t="shared" si="527"/>
        <v>0</v>
      </c>
      <c r="Q3716" s="3">
        <f t="shared" si="528"/>
        <v>0</v>
      </c>
      <c r="R3716" s="3">
        <f>I3716 + M3716*Inputs!$B$9 - N3716/Inputs!$B$10</f>
        <v>340</v>
      </c>
    </row>
    <row r="3717" spans="1:18" x14ac:dyDescent="0.3">
      <c r="A3717" s="4">
        <v>46177.791666666657</v>
      </c>
      <c r="B3717" s="3">
        <v>199.36249999999998</v>
      </c>
      <c r="C3717" s="3">
        <v>23.5</v>
      </c>
      <c r="D3717" s="3">
        <f t="shared" si="522"/>
        <v>55.618229166666673</v>
      </c>
      <c r="E3717" s="3">
        <f>MAX(B3717 - D3717/Inputs!$B$5, 0)</f>
        <v>136.15996685606058</v>
      </c>
      <c r="F3717" s="3">
        <f>MAX(D3717*Inputs!$B$5 - B3717, 0)</f>
        <v>0</v>
      </c>
      <c r="G3717" s="3">
        <f t="shared" si="523"/>
        <v>23.5</v>
      </c>
      <c r="H3717" t="str">
        <f t="shared" si="524"/>
        <v>Discharge</v>
      </c>
      <c r="I3717" s="3">
        <f t="shared" si="529"/>
        <v>340</v>
      </c>
      <c r="J3717" s="3">
        <f t="shared" si="530"/>
        <v>0</v>
      </c>
      <c r="K3717" s="3">
        <f>MIN(Inputs!$B$2, (Inputs!$B$8 - I3717)/Inputs!$B$9)</f>
        <v>0</v>
      </c>
      <c r="L3717" s="3">
        <f>MAX(MIN(Inputs!$B$2, I3717*Inputs!$B$10, Inputs!$B$8*Inputs!$B$4 - J3717), 0)</f>
        <v>170</v>
      </c>
      <c r="M3717" s="3">
        <f t="shared" si="525"/>
        <v>0</v>
      </c>
      <c r="N3717" s="3">
        <f t="shared" si="526"/>
        <v>170</v>
      </c>
      <c r="O3717" s="3">
        <f>IF(H3717="Reg", MIN(Inputs!$B$2, I3717*Inputs!$B$10, (Inputs!$B$8-I3717)/Inputs!$B$9), 0)</f>
        <v>0</v>
      </c>
      <c r="P3717" s="3">
        <f t="shared" si="527"/>
        <v>33891.625</v>
      </c>
      <c r="Q3717" s="3">
        <f t="shared" si="528"/>
        <v>0</v>
      </c>
      <c r="R3717" s="3">
        <f>I3717 + M3717*Inputs!$B$9 - N3717/Inputs!$B$10</f>
        <v>158.77939109773115</v>
      </c>
    </row>
    <row r="3718" spans="1:18" x14ac:dyDescent="0.3">
      <c r="A3718" s="4">
        <v>46177.833333333343</v>
      </c>
      <c r="B3718" s="3">
        <v>268.69749999999999</v>
      </c>
      <c r="C3718" s="3">
        <v>19.13</v>
      </c>
      <c r="D3718" s="3">
        <f t="shared" si="522"/>
        <v>55.618229166666673</v>
      </c>
      <c r="E3718" s="3">
        <f>MAX(B3718 - D3718/Inputs!$B$5, 0)</f>
        <v>205.49496685606059</v>
      </c>
      <c r="F3718" s="3">
        <f>MAX(D3718*Inputs!$B$5 - B3718, 0)</f>
        <v>0</v>
      </c>
      <c r="G3718" s="3">
        <f t="shared" si="523"/>
        <v>19.13</v>
      </c>
      <c r="H3718" t="str">
        <f t="shared" si="524"/>
        <v>Discharge</v>
      </c>
      <c r="I3718" s="3">
        <f t="shared" si="529"/>
        <v>158.77939109773115</v>
      </c>
      <c r="J3718" s="3">
        <f t="shared" si="530"/>
        <v>170</v>
      </c>
      <c r="K3718" s="3">
        <f>MIN(Inputs!$B$2, (Inputs!$B$8 - I3718)/Inputs!$B$9)</f>
        <v>170</v>
      </c>
      <c r="L3718" s="3">
        <f>MAX(MIN(Inputs!$B$2, I3718*Inputs!$B$10, Inputs!$B$8*Inputs!$B$4 - J3718), 0)</f>
        <v>148.94827166799323</v>
      </c>
      <c r="M3718" s="3">
        <f t="shared" si="525"/>
        <v>0</v>
      </c>
      <c r="N3718" s="3">
        <f t="shared" si="526"/>
        <v>148.94827166799323</v>
      </c>
      <c r="O3718" s="3">
        <f>IF(H3718="Reg", MIN(Inputs!$B$2, I3718*Inputs!$B$10, (Inputs!$B$8-I3718)/Inputs!$B$9), 0)</f>
        <v>0</v>
      </c>
      <c r="P3718" s="3">
        <f t="shared" si="527"/>
        <v>40022.028226510607</v>
      </c>
      <c r="Q3718" s="3">
        <f t="shared" si="528"/>
        <v>0</v>
      </c>
      <c r="R3718" s="3">
        <f>I3718 + M3718*Inputs!$B$9 - N3718/Inputs!$B$10</f>
        <v>0</v>
      </c>
    </row>
    <row r="3719" spans="1:18" x14ac:dyDescent="0.3">
      <c r="A3719" s="4">
        <v>46177.875</v>
      </c>
      <c r="B3719" s="3">
        <v>207.50750000000002</v>
      </c>
      <c r="C3719" s="3">
        <v>9.93</v>
      </c>
      <c r="D3719" s="3">
        <f t="shared" si="522"/>
        <v>55.618229166666673</v>
      </c>
      <c r="E3719" s="3">
        <f>MAX(B3719 - D3719/Inputs!$B$5, 0)</f>
        <v>144.30496685606062</v>
      </c>
      <c r="F3719" s="3">
        <f>MAX(D3719*Inputs!$B$5 - B3719, 0)</f>
        <v>0</v>
      </c>
      <c r="G3719" s="3">
        <f t="shared" si="523"/>
        <v>9.93</v>
      </c>
      <c r="H3719" t="str">
        <f t="shared" si="524"/>
        <v>Discharge</v>
      </c>
      <c r="I3719" s="3">
        <f t="shared" si="529"/>
        <v>0</v>
      </c>
      <c r="J3719" s="3">
        <f t="shared" si="530"/>
        <v>318.94827166799325</v>
      </c>
      <c r="K3719" s="3">
        <f>MIN(Inputs!$B$2, (Inputs!$B$8 - I3719)/Inputs!$B$9)</f>
        <v>170</v>
      </c>
      <c r="L3719" s="3">
        <f>MAX(MIN(Inputs!$B$2, I3719*Inputs!$B$10, Inputs!$B$8*Inputs!$B$4 - J3719), 0)</f>
        <v>0</v>
      </c>
      <c r="M3719" s="3">
        <f t="shared" si="525"/>
        <v>0</v>
      </c>
      <c r="N3719" s="3">
        <f t="shared" si="526"/>
        <v>0</v>
      </c>
      <c r="O3719" s="3">
        <f>IF(H3719="Reg", MIN(Inputs!$B$2, I3719*Inputs!$B$10, (Inputs!$B$8-I3719)/Inputs!$B$9), 0)</f>
        <v>0</v>
      </c>
      <c r="P3719" s="3">
        <f t="shared" si="527"/>
        <v>0</v>
      </c>
      <c r="Q3719" s="3">
        <f t="shared" si="528"/>
        <v>0</v>
      </c>
      <c r="R3719" s="3">
        <f>I3719 + M3719*Inputs!$B$9 - N3719/Inputs!$B$10</f>
        <v>0</v>
      </c>
    </row>
    <row r="3720" spans="1:18" x14ac:dyDescent="0.3">
      <c r="A3720" s="4">
        <v>46177.916666666657</v>
      </c>
      <c r="B3720" s="3">
        <v>106.58499999999999</v>
      </c>
      <c r="C3720" s="3">
        <v>3.65</v>
      </c>
      <c r="D3720" s="3">
        <f t="shared" si="522"/>
        <v>55.618229166666673</v>
      </c>
      <c r="E3720" s="3">
        <f>MAX(B3720 - D3720/Inputs!$B$5, 0)</f>
        <v>43.382466856060596</v>
      </c>
      <c r="F3720" s="3">
        <f>MAX(D3720*Inputs!$B$5 - B3720, 0)</f>
        <v>0</v>
      </c>
      <c r="G3720" s="3">
        <f t="shared" si="523"/>
        <v>3.65</v>
      </c>
      <c r="H3720" t="str">
        <f t="shared" si="524"/>
        <v>Discharge</v>
      </c>
      <c r="I3720" s="3">
        <f t="shared" si="529"/>
        <v>0</v>
      </c>
      <c r="J3720" s="3">
        <f t="shared" si="530"/>
        <v>318.94827166799325</v>
      </c>
      <c r="K3720" s="3">
        <f>MIN(Inputs!$B$2, (Inputs!$B$8 - I3720)/Inputs!$B$9)</f>
        <v>170</v>
      </c>
      <c r="L3720" s="3">
        <f>MAX(MIN(Inputs!$B$2, I3720*Inputs!$B$10, Inputs!$B$8*Inputs!$B$4 - J3720), 0)</f>
        <v>0</v>
      </c>
      <c r="M3720" s="3">
        <f t="shared" si="525"/>
        <v>0</v>
      </c>
      <c r="N3720" s="3">
        <f t="shared" si="526"/>
        <v>0</v>
      </c>
      <c r="O3720" s="3">
        <f>IF(H3720="Reg", MIN(Inputs!$B$2, I3720*Inputs!$B$10, (Inputs!$B$8-I3720)/Inputs!$B$9), 0)</f>
        <v>0</v>
      </c>
      <c r="P3720" s="3">
        <f t="shared" si="527"/>
        <v>0</v>
      </c>
      <c r="Q3720" s="3">
        <f t="shared" si="528"/>
        <v>0</v>
      </c>
      <c r="R3720" s="3">
        <f>I3720 + M3720*Inputs!$B$9 - N3720/Inputs!$B$10</f>
        <v>0</v>
      </c>
    </row>
    <row r="3721" spans="1:18" x14ac:dyDescent="0.3">
      <c r="A3721" s="4">
        <v>46177.958333333343</v>
      </c>
      <c r="B3721" s="3">
        <v>62.99</v>
      </c>
      <c r="C3721" s="3">
        <v>0.06</v>
      </c>
      <c r="D3721" s="3">
        <f t="shared" si="522"/>
        <v>55.618229166666673</v>
      </c>
      <c r="E3721" s="3">
        <f>MAX(B3721 - D3721/Inputs!$B$5, 0)</f>
        <v>0</v>
      </c>
      <c r="F3721" s="3">
        <f>MAX(D3721*Inputs!$B$5 - B3721, 0)</f>
        <v>0</v>
      </c>
      <c r="G3721" s="3">
        <f t="shared" si="523"/>
        <v>0.06</v>
      </c>
      <c r="H3721" t="str">
        <f t="shared" si="524"/>
        <v>Reg</v>
      </c>
      <c r="I3721" s="3">
        <f t="shared" si="529"/>
        <v>0</v>
      </c>
      <c r="J3721" s="3">
        <f t="shared" si="530"/>
        <v>318.94827166799325</v>
      </c>
      <c r="K3721" s="3">
        <f>MIN(Inputs!$B$2, (Inputs!$B$8 - I3721)/Inputs!$B$9)</f>
        <v>170</v>
      </c>
      <c r="L3721" s="3">
        <f>MAX(MIN(Inputs!$B$2, I3721*Inputs!$B$10, Inputs!$B$8*Inputs!$B$4 - J3721), 0)</f>
        <v>0</v>
      </c>
      <c r="M3721" s="3">
        <f t="shared" si="525"/>
        <v>0</v>
      </c>
      <c r="N3721" s="3">
        <f t="shared" si="526"/>
        <v>0</v>
      </c>
      <c r="O3721" s="3">
        <f>IF(H3721="Reg", MIN(Inputs!$B$2, I3721*Inputs!$B$10, (Inputs!$B$8-I3721)/Inputs!$B$9), 0)</f>
        <v>0</v>
      </c>
      <c r="P3721" s="3">
        <f t="shared" si="527"/>
        <v>0</v>
      </c>
      <c r="Q3721" s="3">
        <f t="shared" si="528"/>
        <v>0</v>
      </c>
      <c r="R3721" s="3">
        <f>I3721 + M3721*Inputs!$B$9 - N3721/Inputs!$B$10</f>
        <v>0</v>
      </c>
    </row>
    <row r="3722" spans="1:18" x14ac:dyDescent="0.3">
      <c r="A3722" s="4">
        <v>46178</v>
      </c>
      <c r="B3722" s="3">
        <v>33.49</v>
      </c>
      <c r="C3722" s="3">
        <v>0.06</v>
      </c>
      <c r="D3722" s="3">
        <f t="shared" si="522"/>
        <v>34.508749999999999</v>
      </c>
      <c r="E3722" s="3">
        <f>MAX(B3722 - D3722/Inputs!$B$5, 0)</f>
        <v>0</v>
      </c>
      <c r="F3722" s="3">
        <f>MAX(D3722*Inputs!$B$5 - B3722, 0)</f>
        <v>0</v>
      </c>
      <c r="G3722" s="3">
        <f t="shared" si="523"/>
        <v>0.06</v>
      </c>
      <c r="H3722" t="str">
        <f t="shared" si="524"/>
        <v>Reg</v>
      </c>
      <c r="I3722" s="3">
        <f t="shared" si="529"/>
        <v>0</v>
      </c>
      <c r="J3722" s="3">
        <f t="shared" si="530"/>
        <v>0</v>
      </c>
      <c r="K3722" s="3">
        <f>MIN(Inputs!$B$2, (Inputs!$B$8 - I3722)/Inputs!$B$9)</f>
        <v>170</v>
      </c>
      <c r="L3722" s="3">
        <f>MAX(MIN(Inputs!$B$2, I3722*Inputs!$B$10, Inputs!$B$8*Inputs!$B$4 - J3722), 0)</f>
        <v>0</v>
      </c>
      <c r="M3722" s="3">
        <f t="shared" si="525"/>
        <v>0</v>
      </c>
      <c r="N3722" s="3">
        <f t="shared" si="526"/>
        <v>0</v>
      </c>
      <c r="O3722" s="3">
        <f>IF(H3722="Reg", MIN(Inputs!$B$2, I3722*Inputs!$B$10, (Inputs!$B$8-I3722)/Inputs!$B$9), 0)</f>
        <v>0</v>
      </c>
      <c r="P3722" s="3">
        <f t="shared" si="527"/>
        <v>0</v>
      </c>
      <c r="Q3722" s="3">
        <f t="shared" si="528"/>
        <v>0</v>
      </c>
      <c r="R3722" s="3">
        <f>I3722 + M3722*Inputs!$B$9 - N3722/Inputs!$B$10</f>
        <v>0</v>
      </c>
    </row>
    <row r="3723" spans="1:18" x14ac:dyDescent="0.3">
      <c r="A3723" s="4">
        <v>46178.041666666657</v>
      </c>
      <c r="B3723" s="3">
        <v>22.092500000000001</v>
      </c>
      <c r="C3723" s="3">
        <v>7.0000000000000007E-2</v>
      </c>
      <c r="D3723" s="3">
        <f t="shared" si="522"/>
        <v>34.508749999999999</v>
      </c>
      <c r="E3723" s="3">
        <f>MAX(B3723 - D3723/Inputs!$B$5, 0)</f>
        <v>0</v>
      </c>
      <c r="F3723" s="3">
        <f>MAX(D3723*Inputs!$B$5 - B3723, 0)</f>
        <v>8.2751999999999981</v>
      </c>
      <c r="G3723" s="3">
        <f t="shared" si="523"/>
        <v>7.0000000000000007E-2</v>
      </c>
      <c r="H3723" t="str">
        <f t="shared" si="524"/>
        <v>Charge</v>
      </c>
      <c r="I3723" s="3">
        <f t="shared" si="529"/>
        <v>0</v>
      </c>
      <c r="J3723" s="3">
        <f t="shared" si="530"/>
        <v>0</v>
      </c>
      <c r="K3723" s="3">
        <f>MIN(Inputs!$B$2, (Inputs!$B$8 - I3723)/Inputs!$B$9)</f>
        <v>170</v>
      </c>
      <c r="L3723" s="3">
        <f>MAX(MIN(Inputs!$B$2, I3723*Inputs!$B$10, Inputs!$B$8*Inputs!$B$4 - J3723), 0)</f>
        <v>0</v>
      </c>
      <c r="M3723" s="3">
        <f t="shared" si="525"/>
        <v>170</v>
      </c>
      <c r="N3723" s="3">
        <f t="shared" si="526"/>
        <v>0</v>
      </c>
      <c r="O3723" s="3">
        <f>IF(H3723="Reg", MIN(Inputs!$B$2, I3723*Inputs!$B$10, (Inputs!$B$8-I3723)/Inputs!$B$9), 0)</f>
        <v>0</v>
      </c>
      <c r="P3723" s="3">
        <f t="shared" si="527"/>
        <v>-3755.7250000000004</v>
      </c>
      <c r="Q3723" s="3">
        <f t="shared" si="528"/>
        <v>0</v>
      </c>
      <c r="R3723" s="3">
        <f>I3723 + M3723*Inputs!$B$9 - N3723/Inputs!$B$10</f>
        <v>159.4741358339966</v>
      </c>
    </row>
    <row r="3724" spans="1:18" x14ac:dyDescent="0.3">
      <c r="A3724" s="4">
        <v>46178.083333333343</v>
      </c>
      <c r="B3724" s="3">
        <v>20.7075</v>
      </c>
      <c r="C3724" s="3">
        <v>7.0000000000000007E-2</v>
      </c>
      <c r="D3724" s="3">
        <f t="shared" si="522"/>
        <v>34.508749999999999</v>
      </c>
      <c r="E3724" s="3">
        <f>MAX(B3724 - D3724/Inputs!$B$5, 0)</f>
        <v>0</v>
      </c>
      <c r="F3724" s="3">
        <f>MAX(D3724*Inputs!$B$5 - B3724, 0)</f>
        <v>9.6601999999999997</v>
      </c>
      <c r="G3724" s="3">
        <f t="shared" si="523"/>
        <v>7.0000000000000007E-2</v>
      </c>
      <c r="H3724" t="str">
        <f t="shared" si="524"/>
        <v>Charge</v>
      </c>
      <c r="I3724" s="3">
        <f t="shared" si="529"/>
        <v>159.4741358339966</v>
      </c>
      <c r="J3724" s="3">
        <f t="shared" si="530"/>
        <v>0</v>
      </c>
      <c r="K3724" s="3">
        <f>MIN(Inputs!$B$2, (Inputs!$B$8 - I3724)/Inputs!$B$9)</f>
        <v>170</v>
      </c>
      <c r="L3724" s="3">
        <f>MAX(MIN(Inputs!$B$2, I3724*Inputs!$B$10, Inputs!$B$8*Inputs!$B$4 - J3724), 0)</f>
        <v>149.6</v>
      </c>
      <c r="M3724" s="3">
        <f t="shared" si="525"/>
        <v>170</v>
      </c>
      <c r="N3724" s="3">
        <f t="shared" si="526"/>
        <v>0</v>
      </c>
      <c r="O3724" s="3">
        <f>IF(H3724="Reg", MIN(Inputs!$B$2, I3724*Inputs!$B$10, (Inputs!$B$8-I3724)/Inputs!$B$9), 0)</f>
        <v>0</v>
      </c>
      <c r="P3724" s="3">
        <f t="shared" si="527"/>
        <v>-3520.2750000000001</v>
      </c>
      <c r="Q3724" s="3">
        <f t="shared" si="528"/>
        <v>0</v>
      </c>
      <c r="R3724" s="3">
        <f>I3724 + M3724*Inputs!$B$9 - N3724/Inputs!$B$10</f>
        <v>318.9482716679932</v>
      </c>
    </row>
    <row r="3725" spans="1:18" x14ac:dyDescent="0.3">
      <c r="A3725" s="4">
        <v>46178.125</v>
      </c>
      <c r="B3725" s="3">
        <v>21.795000000000002</v>
      </c>
      <c r="C3725" s="3">
        <v>0.1</v>
      </c>
      <c r="D3725" s="3">
        <f t="shared" si="522"/>
        <v>34.508749999999999</v>
      </c>
      <c r="E3725" s="3">
        <f>MAX(B3725 - D3725/Inputs!$B$5, 0)</f>
        <v>0</v>
      </c>
      <c r="F3725" s="3">
        <f>MAX(D3725*Inputs!$B$5 - B3725, 0)</f>
        <v>8.5726999999999975</v>
      </c>
      <c r="G3725" s="3">
        <f t="shared" si="523"/>
        <v>0.1</v>
      </c>
      <c r="H3725" t="str">
        <f t="shared" si="524"/>
        <v>Charge</v>
      </c>
      <c r="I3725" s="3">
        <f t="shared" si="529"/>
        <v>318.9482716679932</v>
      </c>
      <c r="J3725" s="3">
        <f t="shared" si="530"/>
        <v>0</v>
      </c>
      <c r="K3725" s="3">
        <f>MIN(Inputs!$B$2, (Inputs!$B$8 - I3725)/Inputs!$B$9)</f>
        <v>22.44121780453775</v>
      </c>
      <c r="L3725" s="3">
        <f>MAX(MIN(Inputs!$B$2, I3725*Inputs!$B$10, Inputs!$B$8*Inputs!$B$4 - J3725), 0)</f>
        <v>170</v>
      </c>
      <c r="M3725" s="3">
        <f t="shared" si="525"/>
        <v>22.44121780453775</v>
      </c>
      <c r="N3725" s="3">
        <f t="shared" si="526"/>
        <v>0</v>
      </c>
      <c r="O3725" s="3">
        <f>IF(H3725="Reg", MIN(Inputs!$B$2, I3725*Inputs!$B$10, (Inputs!$B$8-I3725)/Inputs!$B$9), 0)</f>
        <v>0</v>
      </c>
      <c r="P3725" s="3">
        <f t="shared" si="527"/>
        <v>-489.10634204990032</v>
      </c>
      <c r="Q3725" s="3">
        <f t="shared" si="528"/>
        <v>0</v>
      </c>
      <c r="R3725" s="3">
        <f>I3725 + M3725*Inputs!$B$9 - N3725/Inputs!$B$10</f>
        <v>340</v>
      </c>
    </row>
    <row r="3726" spans="1:18" x14ac:dyDescent="0.3">
      <c r="A3726" s="4">
        <v>46178.166666666657</v>
      </c>
      <c r="B3726" s="3">
        <v>22.405000000000001</v>
      </c>
      <c r="C3726" s="3">
        <v>0.1</v>
      </c>
      <c r="D3726" s="3">
        <f t="shared" si="522"/>
        <v>34.508749999999999</v>
      </c>
      <c r="E3726" s="3">
        <f>MAX(B3726 - D3726/Inputs!$B$5, 0)</f>
        <v>0</v>
      </c>
      <c r="F3726" s="3">
        <f>MAX(D3726*Inputs!$B$5 - B3726, 0)</f>
        <v>7.9626999999999981</v>
      </c>
      <c r="G3726" s="3">
        <f t="shared" si="523"/>
        <v>0.1</v>
      </c>
      <c r="H3726" t="str">
        <f t="shared" si="524"/>
        <v>Charge</v>
      </c>
      <c r="I3726" s="3">
        <f t="shared" si="529"/>
        <v>340</v>
      </c>
      <c r="J3726" s="3">
        <f t="shared" si="530"/>
        <v>0</v>
      </c>
      <c r="K3726" s="3">
        <f>MIN(Inputs!$B$2, (Inputs!$B$8 - I3726)/Inputs!$B$9)</f>
        <v>0</v>
      </c>
      <c r="L3726" s="3">
        <f>MAX(MIN(Inputs!$B$2, I3726*Inputs!$B$10, Inputs!$B$8*Inputs!$B$4 - J3726), 0)</f>
        <v>170</v>
      </c>
      <c r="M3726" s="3">
        <f t="shared" si="525"/>
        <v>0</v>
      </c>
      <c r="N3726" s="3">
        <f t="shared" si="526"/>
        <v>0</v>
      </c>
      <c r="O3726" s="3">
        <f>IF(H3726="Reg", MIN(Inputs!$B$2, I3726*Inputs!$B$10, (Inputs!$B$8-I3726)/Inputs!$B$9), 0)</f>
        <v>0</v>
      </c>
      <c r="P3726" s="3">
        <f t="shared" si="527"/>
        <v>0</v>
      </c>
      <c r="Q3726" s="3">
        <f t="shared" si="528"/>
        <v>0</v>
      </c>
      <c r="R3726" s="3">
        <f>I3726 + M3726*Inputs!$B$9 - N3726/Inputs!$B$10</f>
        <v>340</v>
      </c>
    </row>
    <row r="3727" spans="1:18" x14ac:dyDescent="0.3">
      <c r="A3727" s="4">
        <v>46178.208333333343</v>
      </c>
      <c r="B3727" s="3">
        <v>23.982500000000002</v>
      </c>
      <c r="C3727" s="3">
        <v>0.08</v>
      </c>
      <c r="D3727" s="3">
        <f t="shared" si="522"/>
        <v>34.508749999999999</v>
      </c>
      <c r="E3727" s="3">
        <f>MAX(B3727 - D3727/Inputs!$B$5, 0)</f>
        <v>0</v>
      </c>
      <c r="F3727" s="3">
        <f>MAX(D3727*Inputs!$B$5 - B3727, 0)</f>
        <v>6.3851999999999975</v>
      </c>
      <c r="G3727" s="3">
        <f t="shared" si="523"/>
        <v>0.08</v>
      </c>
      <c r="H3727" t="str">
        <f t="shared" si="524"/>
        <v>Charge</v>
      </c>
      <c r="I3727" s="3">
        <f t="shared" si="529"/>
        <v>340</v>
      </c>
      <c r="J3727" s="3">
        <f t="shared" si="530"/>
        <v>0</v>
      </c>
      <c r="K3727" s="3">
        <f>MIN(Inputs!$B$2, (Inputs!$B$8 - I3727)/Inputs!$B$9)</f>
        <v>0</v>
      </c>
      <c r="L3727" s="3">
        <f>MAX(MIN(Inputs!$B$2, I3727*Inputs!$B$10, Inputs!$B$8*Inputs!$B$4 - J3727), 0)</f>
        <v>170</v>
      </c>
      <c r="M3727" s="3">
        <f t="shared" si="525"/>
        <v>0</v>
      </c>
      <c r="N3727" s="3">
        <f t="shared" si="526"/>
        <v>0</v>
      </c>
      <c r="O3727" s="3">
        <f>IF(H3727="Reg", MIN(Inputs!$B$2, I3727*Inputs!$B$10, (Inputs!$B$8-I3727)/Inputs!$B$9), 0)</f>
        <v>0</v>
      </c>
      <c r="P3727" s="3">
        <f t="shared" si="527"/>
        <v>0</v>
      </c>
      <c r="Q3727" s="3">
        <f t="shared" si="528"/>
        <v>0</v>
      </c>
      <c r="R3727" s="3">
        <f>I3727 + M3727*Inputs!$B$9 - N3727/Inputs!$B$10</f>
        <v>340</v>
      </c>
    </row>
    <row r="3728" spans="1:18" x14ac:dyDescent="0.3">
      <c r="A3728" s="4">
        <v>46178.25</v>
      </c>
      <c r="B3728" s="3">
        <v>25.127500000000001</v>
      </c>
      <c r="C3728" s="3">
        <v>1</v>
      </c>
      <c r="D3728" s="3">
        <f t="shared" si="522"/>
        <v>34.508749999999999</v>
      </c>
      <c r="E3728" s="3">
        <f>MAX(B3728 - D3728/Inputs!$B$5, 0)</f>
        <v>0</v>
      </c>
      <c r="F3728" s="3">
        <f>MAX(D3728*Inputs!$B$5 - B3728, 0)</f>
        <v>5.240199999999998</v>
      </c>
      <c r="G3728" s="3">
        <f t="shared" si="523"/>
        <v>1</v>
      </c>
      <c r="H3728" t="str">
        <f t="shared" si="524"/>
        <v>Charge</v>
      </c>
      <c r="I3728" s="3">
        <f t="shared" si="529"/>
        <v>340</v>
      </c>
      <c r="J3728" s="3">
        <f t="shared" si="530"/>
        <v>0</v>
      </c>
      <c r="K3728" s="3">
        <f>MIN(Inputs!$B$2, (Inputs!$B$8 - I3728)/Inputs!$B$9)</f>
        <v>0</v>
      </c>
      <c r="L3728" s="3">
        <f>MAX(MIN(Inputs!$B$2, I3728*Inputs!$B$10, Inputs!$B$8*Inputs!$B$4 - J3728), 0)</f>
        <v>170</v>
      </c>
      <c r="M3728" s="3">
        <f t="shared" si="525"/>
        <v>0</v>
      </c>
      <c r="N3728" s="3">
        <f t="shared" si="526"/>
        <v>0</v>
      </c>
      <c r="O3728" s="3">
        <f>IF(H3728="Reg", MIN(Inputs!$B$2, I3728*Inputs!$B$10, (Inputs!$B$8-I3728)/Inputs!$B$9), 0)</f>
        <v>0</v>
      </c>
      <c r="P3728" s="3">
        <f t="shared" si="527"/>
        <v>0</v>
      </c>
      <c r="Q3728" s="3">
        <f t="shared" si="528"/>
        <v>0</v>
      </c>
      <c r="R3728" s="3">
        <f>I3728 + M3728*Inputs!$B$9 - N3728/Inputs!$B$10</f>
        <v>340</v>
      </c>
    </row>
    <row r="3729" spans="1:18" x14ac:dyDescent="0.3">
      <c r="A3729" s="4">
        <v>46178.291666666657</v>
      </c>
      <c r="B3729" s="3">
        <v>25.64</v>
      </c>
      <c r="C3729" s="3">
        <v>1</v>
      </c>
      <c r="D3729" s="3">
        <f t="shared" si="522"/>
        <v>34.508749999999999</v>
      </c>
      <c r="E3729" s="3">
        <f>MAX(B3729 - D3729/Inputs!$B$5, 0)</f>
        <v>0</v>
      </c>
      <c r="F3729" s="3">
        <f>MAX(D3729*Inputs!$B$5 - B3729, 0)</f>
        <v>4.7276999999999987</v>
      </c>
      <c r="G3729" s="3">
        <f t="shared" si="523"/>
        <v>1</v>
      </c>
      <c r="H3729" t="str">
        <f t="shared" si="524"/>
        <v>Charge</v>
      </c>
      <c r="I3729" s="3">
        <f t="shared" si="529"/>
        <v>340</v>
      </c>
      <c r="J3729" s="3">
        <f t="shared" si="530"/>
        <v>0</v>
      </c>
      <c r="K3729" s="3">
        <f>MIN(Inputs!$B$2, (Inputs!$B$8 - I3729)/Inputs!$B$9)</f>
        <v>0</v>
      </c>
      <c r="L3729" s="3">
        <f>MAX(MIN(Inputs!$B$2, I3729*Inputs!$B$10, Inputs!$B$8*Inputs!$B$4 - J3729), 0)</f>
        <v>170</v>
      </c>
      <c r="M3729" s="3">
        <f t="shared" si="525"/>
        <v>0</v>
      </c>
      <c r="N3729" s="3">
        <f t="shared" si="526"/>
        <v>0</v>
      </c>
      <c r="O3729" s="3">
        <f>IF(H3729="Reg", MIN(Inputs!$B$2, I3729*Inputs!$B$10, (Inputs!$B$8-I3729)/Inputs!$B$9), 0)</f>
        <v>0</v>
      </c>
      <c r="P3729" s="3">
        <f t="shared" si="527"/>
        <v>0</v>
      </c>
      <c r="Q3729" s="3">
        <f t="shared" si="528"/>
        <v>0</v>
      </c>
      <c r="R3729" s="3">
        <f>I3729 + M3729*Inputs!$B$9 - N3729/Inputs!$B$10</f>
        <v>340</v>
      </c>
    </row>
    <row r="3730" spans="1:18" x14ac:dyDescent="0.3">
      <c r="A3730" s="4">
        <v>46178.333333333343</v>
      </c>
      <c r="B3730" s="3">
        <v>20.702500000000001</v>
      </c>
      <c r="C3730" s="3">
        <v>1</v>
      </c>
      <c r="D3730" s="3">
        <f t="shared" si="522"/>
        <v>34.508749999999999</v>
      </c>
      <c r="E3730" s="3">
        <f>MAX(B3730 - D3730/Inputs!$B$5, 0)</f>
        <v>0</v>
      </c>
      <c r="F3730" s="3">
        <f>MAX(D3730*Inputs!$B$5 - B3730, 0)</f>
        <v>9.6651999999999987</v>
      </c>
      <c r="G3730" s="3">
        <f t="shared" si="523"/>
        <v>1</v>
      </c>
      <c r="H3730" t="str">
        <f t="shared" si="524"/>
        <v>Charge</v>
      </c>
      <c r="I3730" s="3">
        <f t="shared" si="529"/>
        <v>340</v>
      </c>
      <c r="J3730" s="3">
        <f t="shared" si="530"/>
        <v>0</v>
      </c>
      <c r="K3730" s="3">
        <f>MIN(Inputs!$B$2, (Inputs!$B$8 - I3730)/Inputs!$B$9)</f>
        <v>0</v>
      </c>
      <c r="L3730" s="3">
        <f>MAX(MIN(Inputs!$B$2, I3730*Inputs!$B$10, Inputs!$B$8*Inputs!$B$4 - J3730), 0)</f>
        <v>170</v>
      </c>
      <c r="M3730" s="3">
        <f t="shared" si="525"/>
        <v>0</v>
      </c>
      <c r="N3730" s="3">
        <f t="shared" si="526"/>
        <v>0</v>
      </c>
      <c r="O3730" s="3">
        <f>IF(H3730="Reg", MIN(Inputs!$B$2, I3730*Inputs!$B$10, (Inputs!$B$8-I3730)/Inputs!$B$9), 0)</f>
        <v>0</v>
      </c>
      <c r="P3730" s="3">
        <f t="shared" si="527"/>
        <v>0</v>
      </c>
      <c r="Q3730" s="3">
        <f t="shared" si="528"/>
        <v>0</v>
      </c>
      <c r="R3730" s="3">
        <f>I3730 + M3730*Inputs!$B$9 - N3730/Inputs!$B$10</f>
        <v>340</v>
      </c>
    </row>
    <row r="3731" spans="1:18" x14ac:dyDescent="0.3">
      <c r="A3731" s="4">
        <v>46178.375</v>
      </c>
      <c r="B3731" s="3">
        <v>18.477499999999999</v>
      </c>
      <c r="C3731" s="3">
        <v>1</v>
      </c>
      <c r="D3731" s="3">
        <f t="shared" si="522"/>
        <v>34.508749999999999</v>
      </c>
      <c r="E3731" s="3">
        <f>MAX(B3731 - D3731/Inputs!$B$5, 0)</f>
        <v>0</v>
      </c>
      <c r="F3731" s="3">
        <f>MAX(D3731*Inputs!$B$5 - B3731, 0)</f>
        <v>11.8902</v>
      </c>
      <c r="G3731" s="3">
        <f t="shared" si="523"/>
        <v>1</v>
      </c>
      <c r="H3731" t="str">
        <f t="shared" si="524"/>
        <v>Charge</v>
      </c>
      <c r="I3731" s="3">
        <f t="shared" si="529"/>
        <v>340</v>
      </c>
      <c r="J3731" s="3">
        <f t="shared" si="530"/>
        <v>0</v>
      </c>
      <c r="K3731" s="3">
        <f>MIN(Inputs!$B$2, (Inputs!$B$8 - I3731)/Inputs!$B$9)</f>
        <v>0</v>
      </c>
      <c r="L3731" s="3">
        <f>MAX(MIN(Inputs!$B$2, I3731*Inputs!$B$10, Inputs!$B$8*Inputs!$B$4 - J3731), 0)</f>
        <v>170</v>
      </c>
      <c r="M3731" s="3">
        <f t="shared" si="525"/>
        <v>0</v>
      </c>
      <c r="N3731" s="3">
        <f t="shared" si="526"/>
        <v>0</v>
      </c>
      <c r="O3731" s="3">
        <f>IF(H3731="Reg", MIN(Inputs!$B$2, I3731*Inputs!$B$10, (Inputs!$B$8-I3731)/Inputs!$B$9), 0)</f>
        <v>0</v>
      </c>
      <c r="P3731" s="3">
        <f t="shared" si="527"/>
        <v>0</v>
      </c>
      <c r="Q3731" s="3">
        <f t="shared" si="528"/>
        <v>0</v>
      </c>
      <c r="R3731" s="3">
        <f>I3731 + M3731*Inputs!$B$9 - N3731/Inputs!$B$10</f>
        <v>340</v>
      </c>
    </row>
    <row r="3732" spans="1:18" x14ac:dyDescent="0.3">
      <c r="A3732" s="4">
        <v>46178.416666666657</v>
      </c>
      <c r="B3732" s="3">
        <v>18.07</v>
      </c>
      <c r="C3732" s="3">
        <v>0.88</v>
      </c>
      <c r="D3732" s="3">
        <f t="shared" si="522"/>
        <v>34.508749999999999</v>
      </c>
      <c r="E3732" s="3">
        <f>MAX(B3732 - D3732/Inputs!$B$5, 0)</f>
        <v>0</v>
      </c>
      <c r="F3732" s="3">
        <f>MAX(D3732*Inputs!$B$5 - B3732, 0)</f>
        <v>12.297699999999999</v>
      </c>
      <c r="G3732" s="3">
        <f t="shared" si="523"/>
        <v>0.88</v>
      </c>
      <c r="H3732" t="str">
        <f t="shared" si="524"/>
        <v>Charge</v>
      </c>
      <c r="I3732" s="3">
        <f t="shared" si="529"/>
        <v>340</v>
      </c>
      <c r="J3732" s="3">
        <f t="shared" si="530"/>
        <v>0</v>
      </c>
      <c r="K3732" s="3">
        <f>MIN(Inputs!$B$2, (Inputs!$B$8 - I3732)/Inputs!$B$9)</f>
        <v>0</v>
      </c>
      <c r="L3732" s="3">
        <f>MAX(MIN(Inputs!$B$2, I3732*Inputs!$B$10, Inputs!$B$8*Inputs!$B$4 - J3732), 0)</f>
        <v>170</v>
      </c>
      <c r="M3732" s="3">
        <f t="shared" si="525"/>
        <v>0</v>
      </c>
      <c r="N3732" s="3">
        <f t="shared" si="526"/>
        <v>0</v>
      </c>
      <c r="O3732" s="3">
        <f>IF(H3732="Reg", MIN(Inputs!$B$2, I3732*Inputs!$B$10, (Inputs!$B$8-I3732)/Inputs!$B$9), 0)</f>
        <v>0</v>
      </c>
      <c r="P3732" s="3">
        <f t="shared" si="527"/>
        <v>0</v>
      </c>
      <c r="Q3732" s="3">
        <f t="shared" si="528"/>
        <v>0</v>
      </c>
      <c r="R3732" s="3">
        <f>I3732 + M3732*Inputs!$B$9 - N3732/Inputs!$B$10</f>
        <v>340</v>
      </c>
    </row>
    <row r="3733" spans="1:18" x14ac:dyDescent="0.3">
      <c r="A3733" s="4">
        <v>46178.458333333343</v>
      </c>
      <c r="B3733" s="3">
        <v>19.164999999999999</v>
      </c>
      <c r="C3733" s="3">
        <v>0.79</v>
      </c>
      <c r="D3733" s="3">
        <f t="shared" si="522"/>
        <v>34.508749999999999</v>
      </c>
      <c r="E3733" s="3">
        <f>MAX(B3733 - D3733/Inputs!$B$5, 0)</f>
        <v>0</v>
      </c>
      <c r="F3733" s="3">
        <f>MAX(D3733*Inputs!$B$5 - B3733, 0)</f>
        <v>11.2027</v>
      </c>
      <c r="G3733" s="3">
        <f t="shared" si="523"/>
        <v>0.79</v>
      </c>
      <c r="H3733" t="str">
        <f t="shared" si="524"/>
        <v>Charge</v>
      </c>
      <c r="I3733" s="3">
        <f t="shared" si="529"/>
        <v>340</v>
      </c>
      <c r="J3733" s="3">
        <f t="shared" si="530"/>
        <v>0</v>
      </c>
      <c r="K3733" s="3">
        <f>MIN(Inputs!$B$2, (Inputs!$B$8 - I3733)/Inputs!$B$9)</f>
        <v>0</v>
      </c>
      <c r="L3733" s="3">
        <f>MAX(MIN(Inputs!$B$2, I3733*Inputs!$B$10, Inputs!$B$8*Inputs!$B$4 - J3733), 0)</f>
        <v>170</v>
      </c>
      <c r="M3733" s="3">
        <f t="shared" si="525"/>
        <v>0</v>
      </c>
      <c r="N3733" s="3">
        <f t="shared" si="526"/>
        <v>0</v>
      </c>
      <c r="O3733" s="3">
        <f>IF(H3733="Reg", MIN(Inputs!$B$2, I3733*Inputs!$B$10, (Inputs!$B$8-I3733)/Inputs!$B$9), 0)</f>
        <v>0</v>
      </c>
      <c r="P3733" s="3">
        <f t="shared" si="527"/>
        <v>0</v>
      </c>
      <c r="Q3733" s="3">
        <f t="shared" si="528"/>
        <v>0</v>
      </c>
      <c r="R3733" s="3">
        <f>I3733 + M3733*Inputs!$B$9 - N3733/Inputs!$B$10</f>
        <v>340</v>
      </c>
    </row>
    <row r="3734" spans="1:18" x14ac:dyDescent="0.3">
      <c r="A3734" s="4">
        <v>46178.5</v>
      </c>
      <c r="B3734" s="3">
        <v>22.575000000000003</v>
      </c>
      <c r="C3734" s="3">
        <v>0.94</v>
      </c>
      <c r="D3734" s="3">
        <f t="shared" si="522"/>
        <v>34.508749999999999</v>
      </c>
      <c r="E3734" s="3">
        <f>MAX(B3734 - D3734/Inputs!$B$5, 0)</f>
        <v>0</v>
      </c>
      <c r="F3734" s="3">
        <f>MAX(D3734*Inputs!$B$5 - B3734, 0)</f>
        <v>7.7926999999999964</v>
      </c>
      <c r="G3734" s="3">
        <f t="shared" si="523"/>
        <v>0.94</v>
      </c>
      <c r="H3734" t="str">
        <f t="shared" si="524"/>
        <v>Charge</v>
      </c>
      <c r="I3734" s="3">
        <f t="shared" si="529"/>
        <v>340</v>
      </c>
      <c r="J3734" s="3">
        <f t="shared" si="530"/>
        <v>0</v>
      </c>
      <c r="K3734" s="3">
        <f>MIN(Inputs!$B$2, (Inputs!$B$8 - I3734)/Inputs!$B$9)</f>
        <v>0</v>
      </c>
      <c r="L3734" s="3">
        <f>MAX(MIN(Inputs!$B$2, I3734*Inputs!$B$10, Inputs!$B$8*Inputs!$B$4 - J3734), 0)</f>
        <v>170</v>
      </c>
      <c r="M3734" s="3">
        <f t="shared" si="525"/>
        <v>0</v>
      </c>
      <c r="N3734" s="3">
        <f t="shared" si="526"/>
        <v>0</v>
      </c>
      <c r="O3734" s="3">
        <f>IF(H3734="Reg", MIN(Inputs!$B$2, I3734*Inputs!$B$10, (Inputs!$B$8-I3734)/Inputs!$B$9), 0)</f>
        <v>0</v>
      </c>
      <c r="P3734" s="3">
        <f t="shared" si="527"/>
        <v>0</v>
      </c>
      <c r="Q3734" s="3">
        <f t="shared" si="528"/>
        <v>0</v>
      </c>
      <c r="R3734" s="3">
        <f>I3734 + M3734*Inputs!$B$9 - N3734/Inputs!$B$10</f>
        <v>340</v>
      </c>
    </row>
    <row r="3735" spans="1:18" x14ac:dyDescent="0.3">
      <c r="A3735" s="4">
        <v>46178.541666666657</v>
      </c>
      <c r="B3735" s="3">
        <v>27.15</v>
      </c>
      <c r="C3735" s="3">
        <v>0.98</v>
      </c>
      <c r="D3735" s="3">
        <f t="shared" si="522"/>
        <v>34.508749999999999</v>
      </c>
      <c r="E3735" s="3">
        <f>MAX(B3735 - D3735/Inputs!$B$5, 0)</f>
        <v>0</v>
      </c>
      <c r="F3735" s="3">
        <f>MAX(D3735*Inputs!$B$5 - B3735, 0)</f>
        <v>3.2177000000000007</v>
      </c>
      <c r="G3735" s="3">
        <f t="shared" si="523"/>
        <v>0.98</v>
      </c>
      <c r="H3735" t="str">
        <f t="shared" si="524"/>
        <v>Charge</v>
      </c>
      <c r="I3735" s="3">
        <f t="shared" si="529"/>
        <v>340</v>
      </c>
      <c r="J3735" s="3">
        <f t="shared" si="530"/>
        <v>0</v>
      </c>
      <c r="K3735" s="3">
        <f>MIN(Inputs!$B$2, (Inputs!$B$8 - I3735)/Inputs!$B$9)</f>
        <v>0</v>
      </c>
      <c r="L3735" s="3">
        <f>MAX(MIN(Inputs!$B$2, I3735*Inputs!$B$10, Inputs!$B$8*Inputs!$B$4 - J3735), 0)</f>
        <v>170</v>
      </c>
      <c r="M3735" s="3">
        <f t="shared" si="525"/>
        <v>0</v>
      </c>
      <c r="N3735" s="3">
        <f t="shared" si="526"/>
        <v>0</v>
      </c>
      <c r="O3735" s="3">
        <f>IF(H3735="Reg", MIN(Inputs!$B$2, I3735*Inputs!$B$10, (Inputs!$B$8-I3735)/Inputs!$B$9), 0)</f>
        <v>0</v>
      </c>
      <c r="P3735" s="3">
        <f t="shared" si="527"/>
        <v>0</v>
      </c>
      <c r="Q3735" s="3">
        <f t="shared" si="528"/>
        <v>0</v>
      </c>
      <c r="R3735" s="3">
        <f>I3735 + M3735*Inputs!$B$9 - N3735/Inputs!$B$10</f>
        <v>340</v>
      </c>
    </row>
    <row r="3736" spans="1:18" x14ac:dyDescent="0.3">
      <c r="A3736" s="4">
        <v>46178.583333333343</v>
      </c>
      <c r="B3736" s="3">
        <v>26.974999999999998</v>
      </c>
      <c r="C3736" s="3">
        <v>1</v>
      </c>
      <c r="D3736" s="3">
        <f t="shared" si="522"/>
        <v>34.508749999999999</v>
      </c>
      <c r="E3736" s="3">
        <f>MAX(B3736 - D3736/Inputs!$B$5, 0)</f>
        <v>0</v>
      </c>
      <c r="F3736" s="3">
        <f>MAX(D3736*Inputs!$B$5 - B3736, 0)</f>
        <v>3.3927000000000014</v>
      </c>
      <c r="G3736" s="3">
        <f t="shared" si="523"/>
        <v>1</v>
      </c>
      <c r="H3736" t="str">
        <f t="shared" si="524"/>
        <v>Charge</v>
      </c>
      <c r="I3736" s="3">
        <f t="shared" si="529"/>
        <v>340</v>
      </c>
      <c r="J3736" s="3">
        <f t="shared" si="530"/>
        <v>0</v>
      </c>
      <c r="K3736" s="3">
        <f>MIN(Inputs!$B$2, (Inputs!$B$8 - I3736)/Inputs!$B$9)</f>
        <v>0</v>
      </c>
      <c r="L3736" s="3">
        <f>MAX(MIN(Inputs!$B$2, I3736*Inputs!$B$10, Inputs!$B$8*Inputs!$B$4 - J3736), 0)</f>
        <v>170</v>
      </c>
      <c r="M3736" s="3">
        <f t="shared" si="525"/>
        <v>0</v>
      </c>
      <c r="N3736" s="3">
        <f t="shared" si="526"/>
        <v>0</v>
      </c>
      <c r="O3736" s="3">
        <f>IF(H3736="Reg", MIN(Inputs!$B$2, I3736*Inputs!$B$10, (Inputs!$B$8-I3736)/Inputs!$B$9), 0)</f>
        <v>0</v>
      </c>
      <c r="P3736" s="3">
        <f t="shared" si="527"/>
        <v>0</v>
      </c>
      <c r="Q3736" s="3">
        <f t="shared" si="528"/>
        <v>0</v>
      </c>
      <c r="R3736" s="3">
        <f>I3736 + M3736*Inputs!$B$9 - N3736/Inputs!$B$10</f>
        <v>340</v>
      </c>
    </row>
    <row r="3737" spans="1:18" x14ac:dyDescent="0.3">
      <c r="A3737" s="4">
        <v>46178.625</v>
      </c>
      <c r="B3737" s="3">
        <v>24.484999999999999</v>
      </c>
      <c r="C3737" s="3">
        <v>1</v>
      </c>
      <c r="D3737" s="3">
        <f t="shared" si="522"/>
        <v>34.508749999999999</v>
      </c>
      <c r="E3737" s="3">
        <f>MAX(B3737 - D3737/Inputs!$B$5, 0)</f>
        <v>0</v>
      </c>
      <c r="F3737" s="3">
        <f>MAX(D3737*Inputs!$B$5 - B3737, 0)</f>
        <v>5.8826999999999998</v>
      </c>
      <c r="G3737" s="3">
        <f t="shared" si="523"/>
        <v>1</v>
      </c>
      <c r="H3737" t="str">
        <f t="shared" si="524"/>
        <v>Charge</v>
      </c>
      <c r="I3737" s="3">
        <f t="shared" si="529"/>
        <v>340</v>
      </c>
      <c r="J3737" s="3">
        <f t="shared" si="530"/>
        <v>0</v>
      </c>
      <c r="K3737" s="3">
        <f>MIN(Inputs!$B$2, (Inputs!$B$8 - I3737)/Inputs!$B$9)</f>
        <v>0</v>
      </c>
      <c r="L3737" s="3">
        <f>MAX(MIN(Inputs!$B$2, I3737*Inputs!$B$10, Inputs!$B$8*Inputs!$B$4 - J3737), 0)</f>
        <v>170</v>
      </c>
      <c r="M3737" s="3">
        <f t="shared" si="525"/>
        <v>0</v>
      </c>
      <c r="N3737" s="3">
        <f t="shared" si="526"/>
        <v>0</v>
      </c>
      <c r="O3737" s="3">
        <f>IF(H3737="Reg", MIN(Inputs!$B$2, I3737*Inputs!$B$10, (Inputs!$B$8-I3737)/Inputs!$B$9), 0)</f>
        <v>0</v>
      </c>
      <c r="P3737" s="3">
        <f t="shared" si="527"/>
        <v>0</v>
      </c>
      <c r="Q3737" s="3">
        <f t="shared" si="528"/>
        <v>0</v>
      </c>
      <c r="R3737" s="3">
        <f>I3737 + M3737*Inputs!$B$9 - N3737/Inputs!$B$10</f>
        <v>340</v>
      </c>
    </row>
    <row r="3738" spans="1:18" x14ac:dyDescent="0.3">
      <c r="A3738" s="4">
        <v>46178.666666666657</v>
      </c>
      <c r="B3738" s="3">
        <v>26.04</v>
      </c>
      <c r="C3738" s="3">
        <v>1</v>
      </c>
      <c r="D3738" s="3">
        <f t="shared" si="522"/>
        <v>34.508749999999999</v>
      </c>
      <c r="E3738" s="3">
        <f>MAX(B3738 - D3738/Inputs!$B$5, 0)</f>
        <v>0</v>
      </c>
      <c r="F3738" s="3">
        <f>MAX(D3738*Inputs!$B$5 - B3738, 0)</f>
        <v>4.3277000000000001</v>
      </c>
      <c r="G3738" s="3">
        <f t="shared" si="523"/>
        <v>1</v>
      </c>
      <c r="H3738" t="str">
        <f t="shared" si="524"/>
        <v>Charge</v>
      </c>
      <c r="I3738" s="3">
        <f t="shared" si="529"/>
        <v>340</v>
      </c>
      <c r="J3738" s="3">
        <f t="shared" si="530"/>
        <v>0</v>
      </c>
      <c r="K3738" s="3">
        <f>MIN(Inputs!$B$2, (Inputs!$B$8 - I3738)/Inputs!$B$9)</f>
        <v>0</v>
      </c>
      <c r="L3738" s="3">
        <f>MAX(MIN(Inputs!$B$2, I3738*Inputs!$B$10, Inputs!$B$8*Inputs!$B$4 - J3738), 0)</f>
        <v>170</v>
      </c>
      <c r="M3738" s="3">
        <f t="shared" si="525"/>
        <v>0</v>
      </c>
      <c r="N3738" s="3">
        <f t="shared" si="526"/>
        <v>0</v>
      </c>
      <c r="O3738" s="3">
        <f>IF(H3738="Reg", MIN(Inputs!$B$2, I3738*Inputs!$B$10, (Inputs!$B$8-I3738)/Inputs!$B$9), 0)</f>
        <v>0</v>
      </c>
      <c r="P3738" s="3">
        <f t="shared" si="527"/>
        <v>0</v>
      </c>
      <c r="Q3738" s="3">
        <f t="shared" si="528"/>
        <v>0</v>
      </c>
      <c r="R3738" s="3">
        <f>I3738 + M3738*Inputs!$B$9 - N3738/Inputs!$B$10</f>
        <v>340</v>
      </c>
    </row>
    <row r="3739" spans="1:18" x14ac:dyDescent="0.3">
      <c r="A3739" s="4">
        <v>46178.708333333343</v>
      </c>
      <c r="B3739" s="3">
        <v>25.215</v>
      </c>
      <c r="C3739" s="3">
        <v>1.3</v>
      </c>
      <c r="D3739" s="3">
        <f t="shared" si="522"/>
        <v>34.508749999999999</v>
      </c>
      <c r="E3739" s="3">
        <f>MAX(B3739 - D3739/Inputs!$B$5, 0)</f>
        <v>0</v>
      </c>
      <c r="F3739" s="3">
        <f>MAX(D3739*Inputs!$B$5 - B3739, 0)</f>
        <v>5.1526999999999994</v>
      </c>
      <c r="G3739" s="3">
        <f t="shared" si="523"/>
        <v>1.3</v>
      </c>
      <c r="H3739" t="str">
        <f t="shared" si="524"/>
        <v>Charge</v>
      </c>
      <c r="I3739" s="3">
        <f t="shared" si="529"/>
        <v>340</v>
      </c>
      <c r="J3739" s="3">
        <f t="shared" si="530"/>
        <v>0</v>
      </c>
      <c r="K3739" s="3">
        <f>MIN(Inputs!$B$2, (Inputs!$B$8 - I3739)/Inputs!$B$9)</f>
        <v>0</v>
      </c>
      <c r="L3739" s="3">
        <f>MAX(MIN(Inputs!$B$2, I3739*Inputs!$B$10, Inputs!$B$8*Inputs!$B$4 - J3739), 0)</f>
        <v>170</v>
      </c>
      <c r="M3739" s="3">
        <f t="shared" si="525"/>
        <v>0</v>
      </c>
      <c r="N3739" s="3">
        <f t="shared" si="526"/>
        <v>0</v>
      </c>
      <c r="O3739" s="3">
        <f>IF(H3739="Reg", MIN(Inputs!$B$2, I3739*Inputs!$B$10, (Inputs!$B$8-I3739)/Inputs!$B$9), 0)</f>
        <v>0</v>
      </c>
      <c r="P3739" s="3">
        <f t="shared" si="527"/>
        <v>0</v>
      </c>
      <c r="Q3739" s="3">
        <f t="shared" si="528"/>
        <v>0</v>
      </c>
      <c r="R3739" s="3">
        <f>I3739 + M3739*Inputs!$B$9 - N3739/Inputs!$B$10</f>
        <v>340</v>
      </c>
    </row>
    <row r="3740" spans="1:18" x14ac:dyDescent="0.3">
      <c r="A3740" s="4">
        <v>46178.75</v>
      </c>
      <c r="B3740" s="3">
        <v>25.414999999999999</v>
      </c>
      <c r="C3740" s="3">
        <v>4.9000000000000004</v>
      </c>
      <c r="D3740" s="3">
        <f t="shared" si="522"/>
        <v>34.508749999999999</v>
      </c>
      <c r="E3740" s="3">
        <f>MAX(B3740 - D3740/Inputs!$B$5, 0)</f>
        <v>0</v>
      </c>
      <c r="F3740" s="3">
        <f>MAX(D3740*Inputs!$B$5 - B3740, 0)</f>
        <v>4.9527000000000001</v>
      </c>
      <c r="G3740" s="3">
        <f t="shared" si="523"/>
        <v>4.9000000000000004</v>
      </c>
      <c r="H3740" t="str">
        <f t="shared" si="524"/>
        <v>Charge</v>
      </c>
      <c r="I3740" s="3">
        <f t="shared" si="529"/>
        <v>340</v>
      </c>
      <c r="J3740" s="3">
        <f t="shared" si="530"/>
        <v>0</v>
      </c>
      <c r="K3740" s="3">
        <f>MIN(Inputs!$B$2, (Inputs!$B$8 - I3740)/Inputs!$B$9)</f>
        <v>0</v>
      </c>
      <c r="L3740" s="3">
        <f>MAX(MIN(Inputs!$B$2, I3740*Inputs!$B$10, Inputs!$B$8*Inputs!$B$4 - J3740), 0)</f>
        <v>170</v>
      </c>
      <c r="M3740" s="3">
        <f t="shared" si="525"/>
        <v>0</v>
      </c>
      <c r="N3740" s="3">
        <f t="shared" si="526"/>
        <v>0</v>
      </c>
      <c r="O3740" s="3">
        <f>IF(H3740="Reg", MIN(Inputs!$B$2, I3740*Inputs!$B$10, (Inputs!$B$8-I3740)/Inputs!$B$9), 0)</f>
        <v>0</v>
      </c>
      <c r="P3740" s="3">
        <f t="shared" si="527"/>
        <v>0</v>
      </c>
      <c r="Q3740" s="3">
        <f t="shared" si="528"/>
        <v>0</v>
      </c>
      <c r="R3740" s="3">
        <f>I3740 + M3740*Inputs!$B$9 - N3740/Inputs!$B$10</f>
        <v>340</v>
      </c>
    </row>
    <row r="3741" spans="1:18" x14ac:dyDescent="0.3">
      <c r="A3741" s="4">
        <v>46178.791666666657</v>
      </c>
      <c r="B3741" s="3">
        <v>57.447499999999998</v>
      </c>
      <c r="C3741" s="3">
        <v>12.08</v>
      </c>
      <c r="D3741" s="3">
        <f t="shared" si="522"/>
        <v>34.508749999999999</v>
      </c>
      <c r="E3741" s="3">
        <f>MAX(B3741 - D3741/Inputs!$B$5, 0)</f>
        <v>18.233011363636365</v>
      </c>
      <c r="F3741" s="3">
        <f>MAX(D3741*Inputs!$B$5 - B3741, 0)</f>
        <v>0</v>
      </c>
      <c r="G3741" s="3">
        <f t="shared" si="523"/>
        <v>12.08</v>
      </c>
      <c r="H3741" t="str">
        <f t="shared" si="524"/>
        <v>Discharge</v>
      </c>
      <c r="I3741" s="3">
        <f t="shared" si="529"/>
        <v>340</v>
      </c>
      <c r="J3741" s="3">
        <f t="shared" si="530"/>
        <v>0</v>
      </c>
      <c r="K3741" s="3">
        <f>MIN(Inputs!$B$2, (Inputs!$B$8 - I3741)/Inputs!$B$9)</f>
        <v>0</v>
      </c>
      <c r="L3741" s="3">
        <f>MAX(MIN(Inputs!$B$2, I3741*Inputs!$B$10, Inputs!$B$8*Inputs!$B$4 - J3741), 0)</f>
        <v>170</v>
      </c>
      <c r="M3741" s="3">
        <f t="shared" si="525"/>
        <v>0</v>
      </c>
      <c r="N3741" s="3">
        <f t="shared" si="526"/>
        <v>170</v>
      </c>
      <c r="O3741" s="3">
        <f>IF(H3741="Reg", MIN(Inputs!$B$2, I3741*Inputs!$B$10, (Inputs!$B$8-I3741)/Inputs!$B$9), 0)</f>
        <v>0</v>
      </c>
      <c r="P3741" s="3">
        <f t="shared" si="527"/>
        <v>9766.0749999999989</v>
      </c>
      <c r="Q3741" s="3">
        <f t="shared" si="528"/>
        <v>0</v>
      </c>
      <c r="R3741" s="3">
        <f>I3741 + M3741*Inputs!$B$9 - N3741/Inputs!$B$10</f>
        <v>158.77939109773115</v>
      </c>
    </row>
    <row r="3742" spans="1:18" x14ac:dyDescent="0.3">
      <c r="A3742" s="4">
        <v>46178.833333333343</v>
      </c>
      <c r="B3742" s="3">
        <v>124.07999999999998</v>
      </c>
      <c r="C3742" s="3">
        <v>18.02</v>
      </c>
      <c r="D3742" s="3">
        <f t="shared" si="522"/>
        <v>34.508749999999999</v>
      </c>
      <c r="E3742" s="3">
        <f>MAX(B3742 - D3742/Inputs!$B$5, 0)</f>
        <v>84.865511363636358</v>
      </c>
      <c r="F3742" s="3">
        <f>MAX(D3742*Inputs!$B$5 - B3742, 0)</f>
        <v>0</v>
      </c>
      <c r="G3742" s="3">
        <f t="shared" si="523"/>
        <v>18.02</v>
      </c>
      <c r="H3742" t="str">
        <f t="shared" si="524"/>
        <v>Discharge</v>
      </c>
      <c r="I3742" s="3">
        <f t="shared" si="529"/>
        <v>158.77939109773115</v>
      </c>
      <c r="J3742" s="3">
        <f t="shared" si="530"/>
        <v>170</v>
      </c>
      <c r="K3742" s="3">
        <f>MIN(Inputs!$B$2, (Inputs!$B$8 - I3742)/Inputs!$B$9)</f>
        <v>170</v>
      </c>
      <c r="L3742" s="3">
        <f>MAX(MIN(Inputs!$B$2, I3742*Inputs!$B$10, Inputs!$B$8*Inputs!$B$4 - J3742), 0)</f>
        <v>148.94827166799323</v>
      </c>
      <c r="M3742" s="3">
        <f t="shared" si="525"/>
        <v>0</v>
      </c>
      <c r="N3742" s="3">
        <f t="shared" si="526"/>
        <v>148.94827166799323</v>
      </c>
      <c r="O3742" s="3">
        <f>IF(H3742="Reg", MIN(Inputs!$B$2, I3742*Inputs!$B$10, (Inputs!$B$8-I3742)/Inputs!$B$9), 0)</f>
        <v>0</v>
      </c>
      <c r="P3742" s="3">
        <f t="shared" si="527"/>
        <v>18481.501548564596</v>
      </c>
      <c r="Q3742" s="3">
        <f t="shared" si="528"/>
        <v>0</v>
      </c>
      <c r="R3742" s="3">
        <f>I3742 + M3742*Inputs!$B$9 - N3742/Inputs!$B$10</f>
        <v>0</v>
      </c>
    </row>
    <row r="3743" spans="1:18" x14ac:dyDescent="0.3">
      <c r="A3743" s="4">
        <v>46178.875</v>
      </c>
      <c r="B3743" s="3">
        <v>95.412500000000009</v>
      </c>
      <c r="C3743" s="3">
        <v>5</v>
      </c>
      <c r="D3743" s="3">
        <f t="shared" si="522"/>
        <v>34.508749999999999</v>
      </c>
      <c r="E3743" s="3">
        <f>MAX(B3743 - D3743/Inputs!$B$5, 0)</f>
        <v>56.198011363636375</v>
      </c>
      <c r="F3743" s="3">
        <f>MAX(D3743*Inputs!$B$5 - B3743, 0)</f>
        <v>0</v>
      </c>
      <c r="G3743" s="3">
        <f t="shared" si="523"/>
        <v>5</v>
      </c>
      <c r="H3743" t="str">
        <f t="shared" si="524"/>
        <v>Discharge</v>
      </c>
      <c r="I3743" s="3">
        <f t="shared" si="529"/>
        <v>0</v>
      </c>
      <c r="J3743" s="3">
        <f t="shared" si="530"/>
        <v>318.94827166799325</v>
      </c>
      <c r="K3743" s="3">
        <f>MIN(Inputs!$B$2, (Inputs!$B$8 - I3743)/Inputs!$B$9)</f>
        <v>170</v>
      </c>
      <c r="L3743" s="3">
        <f>MAX(MIN(Inputs!$B$2, I3743*Inputs!$B$10, Inputs!$B$8*Inputs!$B$4 - J3743), 0)</f>
        <v>0</v>
      </c>
      <c r="M3743" s="3">
        <f t="shared" si="525"/>
        <v>0</v>
      </c>
      <c r="N3743" s="3">
        <f t="shared" si="526"/>
        <v>0</v>
      </c>
      <c r="O3743" s="3">
        <f>IF(H3743="Reg", MIN(Inputs!$B$2, I3743*Inputs!$B$10, (Inputs!$B$8-I3743)/Inputs!$B$9), 0)</f>
        <v>0</v>
      </c>
      <c r="P3743" s="3">
        <f t="shared" si="527"/>
        <v>0</v>
      </c>
      <c r="Q3743" s="3">
        <f t="shared" si="528"/>
        <v>0</v>
      </c>
      <c r="R3743" s="3">
        <f>I3743 + M3743*Inputs!$B$9 - N3743/Inputs!$B$10</f>
        <v>0</v>
      </c>
    </row>
    <row r="3744" spans="1:18" x14ac:dyDescent="0.3">
      <c r="A3744" s="4">
        <v>46178.916666666657</v>
      </c>
      <c r="B3744" s="3">
        <v>66.117499999999993</v>
      </c>
      <c r="C3744" s="3">
        <v>0.37</v>
      </c>
      <c r="D3744" s="3">
        <f t="shared" si="522"/>
        <v>34.508749999999999</v>
      </c>
      <c r="E3744" s="3">
        <f>MAX(B3744 - D3744/Inputs!$B$5, 0)</f>
        <v>26.903011363636359</v>
      </c>
      <c r="F3744" s="3">
        <f>MAX(D3744*Inputs!$B$5 - B3744, 0)</f>
        <v>0</v>
      </c>
      <c r="G3744" s="3">
        <f t="shared" si="523"/>
        <v>0.37</v>
      </c>
      <c r="H3744" t="str">
        <f t="shared" si="524"/>
        <v>Discharge</v>
      </c>
      <c r="I3744" s="3">
        <f t="shared" si="529"/>
        <v>0</v>
      </c>
      <c r="J3744" s="3">
        <f t="shared" si="530"/>
        <v>318.94827166799325</v>
      </c>
      <c r="K3744" s="3">
        <f>MIN(Inputs!$B$2, (Inputs!$B$8 - I3744)/Inputs!$B$9)</f>
        <v>170</v>
      </c>
      <c r="L3744" s="3">
        <f>MAX(MIN(Inputs!$B$2, I3744*Inputs!$B$10, Inputs!$B$8*Inputs!$B$4 - J3744), 0)</f>
        <v>0</v>
      </c>
      <c r="M3744" s="3">
        <f t="shared" si="525"/>
        <v>0</v>
      </c>
      <c r="N3744" s="3">
        <f t="shared" si="526"/>
        <v>0</v>
      </c>
      <c r="O3744" s="3">
        <f>IF(H3744="Reg", MIN(Inputs!$B$2, I3744*Inputs!$B$10, (Inputs!$B$8-I3744)/Inputs!$B$9), 0)</f>
        <v>0</v>
      </c>
      <c r="P3744" s="3">
        <f t="shared" si="527"/>
        <v>0</v>
      </c>
      <c r="Q3744" s="3">
        <f t="shared" si="528"/>
        <v>0</v>
      </c>
      <c r="R3744" s="3">
        <f>I3744 + M3744*Inputs!$B$9 - N3744/Inputs!$B$10</f>
        <v>0</v>
      </c>
    </row>
    <row r="3745" spans="1:18" x14ac:dyDescent="0.3">
      <c r="A3745" s="4">
        <v>46178.958333333343</v>
      </c>
      <c r="B3745" s="3">
        <v>35.642499999999998</v>
      </c>
      <c r="C3745" s="3">
        <v>0.06</v>
      </c>
      <c r="D3745" s="3">
        <f t="shared" si="522"/>
        <v>34.508749999999999</v>
      </c>
      <c r="E3745" s="3">
        <f>MAX(B3745 - D3745/Inputs!$B$5, 0)</f>
        <v>0</v>
      </c>
      <c r="F3745" s="3">
        <f>MAX(D3745*Inputs!$B$5 - B3745, 0)</f>
        <v>0</v>
      </c>
      <c r="G3745" s="3">
        <f t="shared" si="523"/>
        <v>0.06</v>
      </c>
      <c r="H3745" t="str">
        <f t="shared" si="524"/>
        <v>Reg</v>
      </c>
      <c r="I3745" s="3">
        <f t="shared" si="529"/>
        <v>0</v>
      </c>
      <c r="J3745" s="3">
        <f t="shared" si="530"/>
        <v>318.94827166799325</v>
      </c>
      <c r="K3745" s="3">
        <f>MIN(Inputs!$B$2, (Inputs!$B$8 - I3745)/Inputs!$B$9)</f>
        <v>170</v>
      </c>
      <c r="L3745" s="3">
        <f>MAX(MIN(Inputs!$B$2, I3745*Inputs!$B$10, Inputs!$B$8*Inputs!$B$4 - J3745), 0)</f>
        <v>0</v>
      </c>
      <c r="M3745" s="3">
        <f t="shared" si="525"/>
        <v>0</v>
      </c>
      <c r="N3745" s="3">
        <f t="shared" si="526"/>
        <v>0</v>
      </c>
      <c r="O3745" s="3">
        <f>IF(H3745="Reg", MIN(Inputs!$B$2, I3745*Inputs!$B$10, (Inputs!$B$8-I3745)/Inputs!$B$9), 0)</f>
        <v>0</v>
      </c>
      <c r="P3745" s="3">
        <f t="shared" si="527"/>
        <v>0</v>
      </c>
      <c r="Q3745" s="3">
        <f t="shared" si="528"/>
        <v>0</v>
      </c>
      <c r="R3745" s="3">
        <f>I3745 + M3745*Inputs!$B$9 - N3745/Inputs!$B$10</f>
        <v>0</v>
      </c>
    </row>
    <row r="3746" spans="1:18" x14ac:dyDescent="0.3">
      <c r="A3746" s="4">
        <v>46179</v>
      </c>
      <c r="B3746" s="3">
        <v>27.844999999999999</v>
      </c>
      <c r="C3746" s="3">
        <v>0.06</v>
      </c>
      <c r="D3746" s="3">
        <f t="shared" si="522"/>
        <v>28.506458333333338</v>
      </c>
      <c r="E3746" s="3">
        <f>MAX(B3746 - D3746/Inputs!$B$5, 0)</f>
        <v>0</v>
      </c>
      <c r="F3746" s="3">
        <f>MAX(D3746*Inputs!$B$5 - B3746, 0)</f>
        <v>0</v>
      </c>
      <c r="G3746" s="3">
        <f t="shared" si="523"/>
        <v>0.06</v>
      </c>
      <c r="H3746" t="str">
        <f t="shared" si="524"/>
        <v>Reg</v>
      </c>
      <c r="I3746" s="3">
        <f t="shared" si="529"/>
        <v>0</v>
      </c>
      <c r="J3746" s="3">
        <f t="shared" si="530"/>
        <v>0</v>
      </c>
      <c r="K3746" s="3">
        <f>MIN(Inputs!$B$2, (Inputs!$B$8 - I3746)/Inputs!$B$9)</f>
        <v>170</v>
      </c>
      <c r="L3746" s="3">
        <f>MAX(MIN(Inputs!$B$2, I3746*Inputs!$B$10, Inputs!$B$8*Inputs!$B$4 - J3746), 0)</f>
        <v>0</v>
      </c>
      <c r="M3746" s="3">
        <f t="shared" si="525"/>
        <v>0</v>
      </c>
      <c r="N3746" s="3">
        <f t="shared" si="526"/>
        <v>0</v>
      </c>
      <c r="O3746" s="3">
        <f>IF(H3746="Reg", MIN(Inputs!$B$2, I3746*Inputs!$B$10, (Inputs!$B$8-I3746)/Inputs!$B$9), 0)</f>
        <v>0</v>
      </c>
      <c r="P3746" s="3">
        <f t="shared" si="527"/>
        <v>0</v>
      </c>
      <c r="Q3746" s="3">
        <f t="shared" si="528"/>
        <v>0</v>
      </c>
      <c r="R3746" s="3">
        <f>I3746 + M3746*Inputs!$B$9 - N3746/Inputs!$B$10</f>
        <v>0</v>
      </c>
    </row>
    <row r="3747" spans="1:18" x14ac:dyDescent="0.3">
      <c r="A3747" s="4">
        <v>46179.041666666657</v>
      </c>
      <c r="B3747" s="3">
        <v>22.63</v>
      </c>
      <c r="C3747" s="3">
        <v>7.0000000000000007E-2</v>
      </c>
      <c r="D3747" s="3">
        <f t="shared" si="522"/>
        <v>28.506458333333338</v>
      </c>
      <c r="E3747" s="3">
        <f>MAX(B3747 - D3747/Inputs!$B$5, 0)</f>
        <v>0</v>
      </c>
      <c r="F3747" s="3">
        <f>MAX(D3747*Inputs!$B$5 - B3747, 0)</f>
        <v>2.4556833333333401</v>
      </c>
      <c r="G3747" s="3">
        <f t="shared" si="523"/>
        <v>7.0000000000000007E-2</v>
      </c>
      <c r="H3747" t="str">
        <f t="shared" si="524"/>
        <v>Charge</v>
      </c>
      <c r="I3747" s="3">
        <f t="shared" si="529"/>
        <v>0</v>
      </c>
      <c r="J3747" s="3">
        <f t="shared" si="530"/>
        <v>0</v>
      </c>
      <c r="K3747" s="3">
        <f>MIN(Inputs!$B$2, (Inputs!$B$8 - I3747)/Inputs!$B$9)</f>
        <v>170</v>
      </c>
      <c r="L3747" s="3">
        <f>MAX(MIN(Inputs!$B$2, I3747*Inputs!$B$10, Inputs!$B$8*Inputs!$B$4 - J3747), 0)</f>
        <v>0</v>
      </c>
      <c r="M3747" s="3">
        <f t="shared" si="525"/>
        <v>170</v>
      </c>
      <c r="N3747" s="3">
        <f t="shared" si="526"/>
        <v>0</v>
      </c>
      <c r="O3747" s="3">
        <f>IF(H3747="Reg", MIN(Inputs!$B$2, I3747*Inputs!$B$10, (Inputs!$B$8-I3747)/Inputs!$B$9), 0)</f>
        <v>0</v>
      </c>
      <c r="P3747" s="3">
        <f t="shared" si="527"/>
        <v>-3847.1</v>
      </c>
      <c r="Q3747" s="3">
        <f t="shared" si="528"/>
        <v>0</v>
      </c>
      <c r="R3747" s="3">
        <f>I3747 + M3747*Inputs!$B$9 - N3747/Inputs!$B$10</f>
        <v>159.4741358339966</v>
      </c>
    </row>
    <row r="3748" spans="1:18" x14ac:dyDescent="0.3">
      <c r="A3748" s="4">
        <v>46179.083333333343</v>
      </c>
      <c r="B3748" s="3">
        <v>22.454999999999998</v>
      </c>
      <c r="C3748" s="3">
        <v>7.0000000000000007E-2</v>
      </c>
      <c r="D3748" s="3">
        <f t="shared" si="522"/>
        <v>28.506458333333338</v>
      </c>
      <c r="E3748" s="3">
        <f>MAX(B3748 - D3748/Inputs!$B$5, 0)</f>
        <v>0</v>
      </c>
      <c r="F3748" s="3">
        <f>MAX(D3748*Inputs!$B$5 - B3748, 0)</f>
        <v>2.6306833333333408</v>
      </c>
      <c r="G3748" s="3">
        <f t="shared" si="523"/>
        <v>7.0000000000000007E-2</v>
      </c>
      <c r="H3748" t="str">
        <f t="shared" si="524"/>
        <v>Charge</v>
      </c>
      <c r="I3748" s="3">
        <f t="shared" si="529"/>
        <v>159.4741358339966</v>
      </c>
      <c r="J3748" s="3">
        <f t="shared" si="530"/>
        <v>0</v>
      </c>
      <c r="K3748" s="3">
        <f>MIN(Inputs!$B$2, (Inputs!$B$8 - I3748)/Inputs!$B$9)</f>
        <v>170</v>
      </c>
      <c r="L3748" s="3">
        <f>MAX(MIN(Inputs!$B$2, I3748*Inputs!$B$10, Inputs!$B$8*Inputs!$B$4 - J3748), 0)</f>
        <v>149.6</v>
      </c>
      <c r="M3748" s="3">
        <f t="shared" si="525"/>
        <v>170</v>
      </c>
      <c r="N3748" s="3">
        <f t="shared" si="526"/>
        <v>0</v>
      </c>
      <c r="O3748" s="3">
        <f>IF(H3748="Reg", MIN(Inputs!$B$2, I3748*Inputs!$B$10, (Inputs!$B$8-I3748)/Inputs!$B$9), 0)</f>
        <v>0</v>
      </c>
      <c r="P3748" s="3">
        <f t="shared" si="527"/>
        <v>-3817.35</v>
      </c>
      <c r="Q3748" s="3">
        <f t="shared" si="528"/>
        <v>0</v>
      </c>
      <c r="R3748" s="3">
        <f>I3748 + M3748*Inputs!$B$9 - N3748/Inputs!$B$10</f>
        <v>318.9482716679932</v>
      </c>
    </row>
    <row r="3749" spans="1:18" x14ac:dyDescent="0.3">
      <c r="A3749" s="4">
        <v>46179.125</v>
      </c>
      <c r="B3749" s="3">
        <v>20.327500000000001</v>
      </c>
      <c r="C3749" s="3">
        <v>0.5</v>
      </c>
      <c r="D3749" s="3">
        <f t="shared" si="522"/>
        <v>28.506458333333338</v>
      </c>
      <c r="E3749" s="3">
        <f>MAX(B3749 - D3749/Inputs!$B$5, 0)</f>
        <v>0</v>
      </c>
      <c r="F3749" s="3">
        <f>MAX(D3749*Inputs!$B$5 - B3749, 0)</f>
        <v>4.7581833333333385</v>
      </c>
      <c r="G3749" s="3">
        <f t="shared" si="523"/>
        <v>0.5</v>
      </c>
      <c r="H3749" t="str">
        <f t="shared" si="524"/>
        <v>Charge</v>
      </c>
      <c r="I3749" s="3">
        <f t="shared" si="529"/>
        <v>318.9482716679932</v>
      </c>
      <c r="J3749" s="3">
        <f t="shared" si="530"/>
        <v>0</v>
      </c>
      <c r="K3749" s="3">
        <f>MIN(Inputs!$B$2, (Inputs!$B$8 - I3749)/Inputs!$B$9)</f>
        <v>22.44121780453775</v>
      </c>
      <c r="L3749" s="3">
        <f>MAX(MIN(Inputs!$B$2, I3749*Inputs!$B$10, Inputs!$B$8*Inputs!$B$4 - J3749), 0)</f>
        <v>170</v>
      </c>
      <c r="M3749" s="3">
        <f t="shared" si="525"/>
        <v>22.44121780453775</v>
      </c>
      <c r="N3749" s="3">
        <f t="shared" si="526"/>
        <v>0</v>
      </c>
      <c r="O3749" s="3">
        <f>IF(H3749="Reg", MIN(Inputs!$B$2, I3749*Inputs!$B$10, (Inputs!$B$8-I3749)/Inputs!$B$9), 0)</f>
        <v>0</v>
      </c>
      <c r="P3749" s="3">
        <f t="shared" si="527"/>
        <v>-456.17385492174111</v>
      </c>
      <c r="Q3749" s="3">
        <f t="shared" si="528"/>
        <v>0</v>
      </c>
      <c r="R3749" s="3">
        <f>I3749 + M3749*Inputs!$B$9 - N3749/Inputs!$B$10</f>
        <v>340</v>
      </c>
    </row>
    <row r="3750" spans="1:18" x14ac:dyDescent="0.3">
      <c r="A3750" s="4">
        <v>46179.166666666657</v>
      </c>
      <c r="B3750" s="3">
        <v>19.355</v>
      </c>
      <c r="C3750" s="3">
        <v>0.08</v>
      </c>
      <c r="D3750" s="3">
        <f t="shared" si="522"/>
        <v>28.506458333333338</v>
      </c>
      <c r="E3750" s="3">
        <f>MAX(B3750 - D3750/Inputs!$B$5, 0)</f>
        <v>0</v>
      </c>
      <c r="F3750" s="3">
        <f>MAX(D3750*Inputs!$B$5 - B3750, 0)</f>
        <v>5.7306833333333387</v>
      </c>
      <c r="G3750" s="3">
        <f t="shared" si="523"/>
        <v>0.08</v>
      </c>
      <c r="H3750" t="str">
        <f t="shared" si="524"/>
        <v>Charge</v>
      </c>
      <c r="I3750" s="3">
        <f t="shared" si="529"/>
        <v>340</v>
      </c>
      <c r="J3750" s="3">
        <f t="shared" si="530"/>
        <v>0</v>
      </c>
      <c r="K3750" s="3">
        <f>MIN(Inputs!$B$2, (Inputs!$B$8 - I3750)/Inputs!$B$9)</f>
        <v>0</v>
      </c>
      <c r="L3750" s="3">
        <f>MAX(MIN(Inputs!$B$2, I3750*Inputs!$B$10, Inputs!$B$8*Inputs!$B$4 - J3750), 0)</f>
        <v>170</v>
      </c>
      <c r="M3750" s="3">
        <f t="shared" si="525"/>
        <v>0</v>
      </c>
      <c r="N3750" s="3">
        <f t="shared" si="526"/>
        <v>0</v>
      </c>
      <c r="O3750" s="3">
        <f>IF(H3750="Reg", MIN(Inputs!$B$2, I3750*Inputs!$B$10, (Inputs!$B$8-I3750)/Inputs!$B$9), 0)</f>
        <v>0</v>
      </c>
      <c r="P3750" s="3">
        <f t="shared" si="527"/>
        <v>0</v>
      </c>
      <c r="Q3750" s="3">
        <f t="shared" si="528"/>
        <v>0</v>
      </c>
      <c r="R3750" s="3">
        <f>I3750 + M3750*Inputs!$B$9 - N3750/Inputs!$B$10</f>
        <v>340</v>
      </c>
    </row>
    <row r="3751" spans="1:18" x14ac:dyDescent="0.3">
      <c r="A3751" s="4">
        <v>46179.208333333343</v>
      </c>
      <c r="B3751" s="3">
        <v>19.8475</v>
      </c>
      <c r="C3751" s="3">
        <v>7.0000000000000007E-2</v>
      </c>
      <c r="D3751" s="3">
        <f t="shared" si="522"/>
        <v>28.506458333333338</v>
      </c>
      <c r="E3751" s="3">
        <f>MAX(B3751 - D3751/Inputs!$B$5, 0)</f>
        <v>0</v>
      </c>
      <c r="F3751" s="3">
        <f>MAX(D3751*Inputs!$B$5 - B3751, 0)</f>
        <v>5.238183333333339</v>
      </c>
      <c r="G3751" s="3">
        <f t="shared" si="523"/>
        <v>7.0000000000000007E-2</v>
      </c>
      <c r="H3751" t="str">
        <f t="shared" si="524"/>
        <v>Charge</v>
      </c>
      <c r="I3751" s="3">
        <f t="shared" si="529"/>
        <v>340</v>
      </c>
      <c r="J3751" s="3">
        <f t="shared" si="530"/>
        <v>0</v>
      </c>
      <c r="K3751" s="3">
        <f>MIN(Inputs!$B$2, (Inputs!$B$8 - I3751)/Inputs!$B$9)</f>
        <v>0</v>
      </c>
      <c r="L3751" s="3">
        <f>MAX(MIN(Inputs!$B$2, I3751*Inputs!$B$10, Inputs!$B$8*Inputs!$B$4 - J3751), 0)</f>
        <v>170</v>
      </c>
      <c r="M3751" s="3">
        <f t="shared" si="525"/>
        <v>0</v>
      </c>
      <c r="N3751" s="3">
        <f t="shared" si="526"/>
        <v>0</v>
      </c>
      <c r="O3751" s="3">
        <f>IF(H3751="Reg", MIN(Inputs!$B$2, I3751*Inputs!$B$10, (Inputs!$B$8-I3751)/Inputs!$B$9), 0)</f>
        <v>0</v>
      </c>
      <c r="P3751" s="3">
        <f t="shared" si="527"/>
        <v>0</v>
      </c>
      <c r="Q3751" s="3">
        <f t="shared" si="528"/>
        <v>0</v>
      </c>
      <c r="R3751" s="3">
        <f>I3751 + M3751*Inputs!$B$9 - N3751/Inputs!$B$10</f>
        <v>340</v>
      </c>
    </row>
    <row r="3752" spans="1:18" x14ac:dyDescent="0.3">
      <c r="A3752" s="4">
        <v>46179.25</v>
      </c>
      <c r="B3752" s="3">
        <v>23.125</v>
      </c>
      <c r="C3752" s="3">
        <v>1</v>
      </c>
      <c r="D3752" s="3">
        <f t="shared" si="522"/>
        <v>28.506458333333338</v>
      </c>
      <c r="E3752" s="3">
        <f>MAX(B3752 - D3752/Inputs!$B$5, 0)</f>
        <v>0</v>
      </c>
      <c r="F3752" s="3">
        <f>MAX(D3752*Inputs!$B$5 - B3752, 0)</f>
        <v>1.9606833333333391</v>
      </c>
      <c r="G3752" s="3">
        <f t="shared" si="523"/>
        <v>1</v>
      </c>
      <c r="H3752" t="str">
        <f t="shared" si="524"/>
        <v>Charge</v>
      </c>
      <c r="I3752" s="3">
        <f t="shared" si="529"/>
        <v>340</v>
      </c>
      <c r="J3752" s="3">
        <f t="shared" si="530"/>
        <v>0</v>
      </c>
      <c r="K3752" s="3">
        <f>MIN(Inputs!$B$2, (Inputs!$B$8 - I3752)/Inputs!$B$9)</f>
        <v>0</v>
      </c>
      <c r="L3752" s="3">
        <f>MAX(MIN(Inputs!$B$2, I3752*Inputs!$B$10, Inputs!$B$8*Inputs!$B$4 - J3752), 0)</f>
        <v>170</v>
      </c>
      <c r="M3752" s="3">
        <f t="shared" si="525"/>
        <v>0</v>
      </c>
      <c r="N3752" s="3">
        <f t="shared" si="526"/>
        <v>0</v>
      </c>
      <c r="O3752" s="3">
        <f>IF(H3752="Reg", MIN(Inputs!$B$2, I3752*Inputs!$B$10, (Inputs!$B$8-I3752)/Inputs!$B$9), 0)</f>
        <v>0</v>
      </c>
      <c r="P3752" s="3">
        <f t="shared" si="527"/>
        <v>0</v>
      </c>
      <c r="Q3752" s="3">
        <f t="shared" si="528"/>
        <v>0</v>
      </c>
      <c r="R3752" s="3">
        <f>I3752 + M3752*Inputs!$B$9 - N3752/Inputs!$B$10</f>
        <v>340</v>
      </c>
    </row>
    <row r="3753" spans="1:18" x14ac:dyDescent="0.3">
      <c r="A3753" s="4">
        <v>46179.291666666657</v>
      </c>
      <c r="B3753" s="3">
        <v>25.6525</v>
      </c>
      <c r="C3753" s="3">
        <v>1</v>
      </c>
      <c r="D3753" s="3">
        <f t="shared" si="522"/>
        <v>28.506458333333338</v>
      </c>
      <c r="E3753" s="3">
        <f>MAX(B3753 - D3753/Inputs!$B$5, 0)</f>
        <v>0</v>
      </c>
      <c r="F3753" s="3">
        <f>MAX(D3753*Inputs!$B$5 - B3753, 0)</f>
        <v>0</v>
      </c>
      <c r="G3753" s="3">
        <f t="shared" si="523"/>
        <v>1</v>
      </c>
      <c r="H3753" t="str">
        <f t="shared" si="524"/>
        <v>Reg</v>
      </c>
      <c r="I3753" s="3">
        <f t="shared" si="529"/>
        <v>340</v>
      </c>
      <c r="J3753" s="3">
        <f t="shared" si="530"/>
        <v>0</v>
      </c>
      <c r="K3753" s="3">
        <f>MIN(Inputs!$B$2, (Inputs!$B$8 - I3753)/Inputs!$B$9)</f>
        <v>0</v>
      </c>
      <c r="L3753" s="3">
        <f>MAX(MIN(Inputs!$B$2, I3753*Inputs!$B$10, Inputs!$B$8*Inputs!$B$4 - J3753), 0)</f>
        <v>170</v>
      </c>
      <c r="M3753" s="3">
        <f t="shared" si="525"/>
        <v>0</v>
      </c>
      <c r="N3753" s="3">
        <f t="shared" si="526"/>
        <v>0</v>
      </c>
      <c r="O3753" s="3">
        <f>IF(H3753="Reg", MIN(Inputs!$B$2, I3753*Inputs!$B$10, (Inputs!$B$8-I3753)/Inputs!$B$9), 0)</f>
        <v>0</v>
      </c>
      <c r="P3753" s="3">
        <f t="shared" si="527"/>
        <v>0</v>
      </c>
      <c r="Q3753" s="3">
        <f t="shared" si="528"/>
        <v>0</v>
      </c>
      <c r="R3753" s="3">
        <f>I3753 + M3753*Inputs!$B$9 - N3753/Inputs!$B$10</f>
        <v>340</v>
      </c>
    </row>
    <row r="3754" spans="1:18" x14ac:dyDescent="0.3">
      <c r="A3754" s="4">
        <v>46179.333333333343</v>
      </c>
      <c r="B3754" s="3">
        <v>19.287500000000001</v>
      </c>
      <c r="C3754" s="3">
        <v>0.95</v>
      </c>
      <c r="D3754" s="3">
        <f t="shared" si="522"/>
        <v>28.506458333333338</v>
      </c>
      <c r="E3754" s="3">
        <f>MAX(B3754 - D3754/Inputs!$B$5, 0)</f>
        <v>0</v>
      </c>
      <c r="F3754" s="3">
        <f>MAX(D3754*Inputs!$B$5 - B3754, 0)</f>
        <v>5.7981833333333377</v>
      </c>
      <c r="G3754" s="3">
        <f t="shared" si="523"/>
        <v>0.95</v>
      </c>
      <c r="H3754" t="str">
        <f t="shared" si="524"/>
        <v>Charge</v>
      </c>
      <c r="I3754" s="3">
        <f t="shared" si="529"/>
        <v>340</v>
      </c>
      <c r="J3754" s="3">
        <f t="shared" si="530"/>
        <v>0</v>
      </c>
      <c r="K3754" s="3">
        <f>MIN(Inputs!$B$2, (Inputs!$B$8 - I3754)/Inputs!$B$9)</f>
        <v>0</v>
      </c>
      <c r="L3754" s="3">
        <f>MAX(MIN(Inputs!$B$2, I3754*Inputs!$B$10, Inputs!$B$8*Inputs!$B$4 - J3754), 0)</f>
        <v>170</v>
      </c>
      <c r="M3754" s="3">
        <f t="shared" si="525"/>
        <v>0</v>
      </c>
      <c r="N3754" s="3">
        <f t="shared" si="526"/>
        <v>0</v>
      </c>
      <c r="O3754" s="3">
        <f>IF(H3754="Reg", MIN(Inputs!$B$2, I3754*Inputs!$B$10, (Inputs!$B$8-I3754)/Inputs!$B$9), 0)</f>
        <v>0</v>
      </c>
      <c r="P3754" s="3">
        <f t="shared" si="527"/>
        <v>0</v>
      </c>
      <c r="Q3754" s="3">
        <f t="shared" si="528"/>
        <v>0</v>
      </c>
      <c r="R3754" s="3">
        <f>I3754 + M3754*Inputs!$B$9 - N3754/Inputs!$B$10</f>
        <v>340</v>
      </c>
    </row>
    <row r="3755" spans="1:18" x14ac:dyDescent="0.3">
      <c r="A3755" s="4">
        <v>46179.375</v>
      </c>
      <c r="B3755" s="3">
        <v>14.282500000000001</v>
      </c>
      <c r="C3755" s="3">
        <v>1</v>
      </c>
      <c r="D3755" s="3">
        <f t="shared" si="522"/>
        <v>28.506458333333338</v>
      </c>
      <c r="E3755" s="3">
        <f>MAX(B3755 - D3755/Inputs!$B$5, 0)</f>
        <v>0</v>
      </c>
      <c r="F3755" s="3">
        <f>MAX(D3755*Inputs!$B$5 - B3755, 0)</f>
        <v>10.803183333333338</v>
      </c>
      <c r="G3755" s="3">
        <f t="shared" si="523"/>
        <v>1</v>
      </c>
      <c r="H3755" t="str">
        <f t="shared" si="524"/>
        <v>Charge</v>
      </c>
      <c r="I3755" s="3">
        <f t="shared" si="529"/>
        <v>340</v>
      </c>
      <c r="J3755" s="3">
        <f t="shared" si="530"/>
        <v>0</v>
      </c>
      <c r="K3755" s="3">
        <f>MIN(Inputs!$B$2, (Inputs!$B$8 - I3755)/Inputs!$B$9)</f>
        <v>0</v>
      </c>
      <c r="L3755" s="3">
        <f>MAX(MIN(Inputs!$B$2, I3755*Inputs!$B$10, Inputs!$B$8*Inputs!$B$4 - J3755), 0)</f>
        <v>170</v>
      </c>
      <c r="M3755" s="3">
        <f t="shared" si="525"/>
        <v>0</v>
      </c>
      <c r="N3755" s="3">
        <f t="shared" si="526"/>
        <v>0</v>
      </c>
      <c r="O3755" s="3">
        <f>IF(H3755="Reg", MIN(Inputs!$B$2, I3755*Inputs!$B$10, (Inputs!$B$8-I3755)/Inputs!$B$9), 0)</f>
        <v>0</v>
      </c>
      <c r="P3755" s="3">
        <f t="shared" si="527"/>
        <v>0</v>
      </c>
      <c r="Q3755" s="3">
        <f t="shared" si="528"/>
        <v>0</v>
      </c>
      <c r="R3755" s="3">
        <f>I3755 + M3755*Inputs!$B$9 - N3755/Inputs!$B$10</f>
        <v>340</v>
      </c>
    </row>
    <row r="3756" spans="1:18" x14ac:dyDescent="0.3">
      <c r="A3756" s="4">
        <v>46179.416666666657</v>
      </c>
      <c r="B3756" s="3">
        <v>13.004999999999999</v>
      </c>
      <c r="C3756" s="3">
        <v>0.92</v>
      </c>
      <c r="D3756" s="3">
        <f t="shared" si="522"/>
        <v>28.506458333333338</v>
      </c>
      <c r="E3756" s="3">
        <f>MAX(B3756 - D3756/Inputs!$B$5, 0)</f>
        <v>0</v>
      </c>
      <c r="F3756" s="3">
        <f>MAX(D3756*Inputs!$B$5 - B3756, 0)</f>
        <v>12.08068333333334</v>
      </c>
      <c r="G3756" s="3">
        <f t="shared" si="523"/>
        <v>0.92</v>
      </c>
      <c r="H3756" t="str">
        <f t="shared" si="524"/>
        <v>Charge</v>
      </c>
      <c r="I3756" s="3">
        <f t="shared" si="529"/>
        <v>340</v>
      </c>
      <c r="J3756" s="3">
        <f t="shared" si="530"/>
        <v>0</v>
      </c>
      <c r="K3756" s="3">
        <f>MIN(Inputs!$B$2, (Inputs!$B$8 - I3756)/Inputs!$B$9)</f>
        <v>0</v>
      </c>
      <c r="L3756" s="3">
        <f>MAX(MIN(Inputs!$B$2, I3756*Inputs!$B$10, Inputs!$B$8*Inputs!$B$4 - J3756), 0)</f>
        <v>170</v>
      </c>
      <c r="M3756" s="3">
        <f t="shared" si="525"/>
        <v>0</v>
      </c>
      <c r="N3756" s="3">
        <f t="shared" si="526"/>
        <v>0</v>
      </c>
      <c r="O3756" s="3">
        <f>IF(H3756="Reg", MIN(Inputs!$B$2, I3756*Inputs!$B$10, (Inputs!$B$8-I3756)/Inputs!$B$9), 0)</f>
        <v>0</v>
      </c>
      <c r="P3756" s="3">
        <f t="shared" si="527"/>
        <v>0</v>
      </c>
      <c r="Q3756" s="3">
        <f t="shared" si="528"/>
        <v>0</v>
      </c>
      <c r="R3756" s="3">
        <f>I3756 + M3756*Inputs!$B$9 - N3756/Inputs!$B$10</f>
        <v>340</v>
      </c>
    </row>
    <row r="3757" spans="1:18" x14ac:dyDescent="0.3">
      <c r="A3757" s="4">
        <v>46179.458333333343</v>
      </c>
      <c r="B3757" s="3">
        <v>13.762500000000001</v>
      </c>
      <c r="C3757" s="3">
        <v>0.72</v>
      </c>
      <c r="D3757" s="3">
        <f t="shared" si="522"/>
        <v>28.506458333333338</v>
      </c>
      <c r="E3757" s="3">
        <f>MAX(B3757 - D3757/Inputs!$B$5, 0)</f>
        <v>0</v>
      </c>
      <c r="F3757" s="3">
        <f>MAX(D3757*Inputs!$B$5 - B3757, 0)</f>
        <v>11.323183333333338</v>
      </c>
      <c r="G3757" s="3">
        <f t="shared" si="523"/>
        <v>0.72</v>
      </c>
      <c r="H3757" t="str">
        <f t="shared" si="524"/>
        <v>Charge</v>
      </c>
      <c r="I3757" s="3">
        <f t="shared" si="529"/>
        <v>340</v>
      </c>
      <c r="J3757" s="3">
        <f t="shared" si="530"/>
        <v>0</v>
      </c>
      <c r="K3757" s="3">
        <f>MIN(Inputs!$B$2, (Inputs!$B$8 - I3757)/Inputs!$B$9)</f>
        <v>0</v>
      </c>
      <c r="L3757" s="3">
        <f>MAX(MIN(Inputs!$B$2, I3757*Inputs!$B$10, Inputs!$B$8*Inputs!$B$4 - J3757), 0)</f>
        <v>170</v>
      </c>
      <c r="M3757" s="3">
        <f t="shared" si="525"/>
        <v>0</v>
      </c>
      <c r="N3757" s="3">
        <f t="shared" si="526"/>
        <v>0</v>
      </c>
      <c r="O3757" s="3">
        <f>IF(H3757="Reg", MIN(Inputs!$B$2, I3757*Inputs!$B$10, (Inputs!$B$8-I3757)/Inputs!$B$9), 0)</f>
        <v>0</v>
      </c>
      <c r="P3757" s="3">
        <f t="shared" si="527"/>
        <v>0</v>
      </c>
      <c r="Q3757" s="3">
        <f t="shared" si="528"/>
        <v>0</v>
      </c>
      <c r="R3757" s="3">
        <f>I3757 + M3757*Inputs!$B$9 - N3757/Inputs!$B$10</f>
        <v>340</v>
      </c>
    </row>
    <row r="3758" spans="1:18" x14ac:dyDescent="0.3">
      <c r="A3758" s="4">
        <v>46179.5</v>
      </c>
      <c r="B3758" s="3">
        <v>18.295000000000002</v>
      </c>
      <c r="C3758" s="3">
        <v>1</v>
      </c>
      <c r="D3758" s="3">
        <f t="shared" si="522"/>
        <v>28.506458333333338</v>
      </c>
      <c r="E3758" s="3">
        <f>MAX(B3758 - D3758/Inputs!$B$5, 0)</f>
        <v>0</v>
      </c>
      <c r="F3758" s="3">
        <f>MAX(D3758*Inputs!$B$5 - B3758, 0)</f>
        <v>6.7906833333333374</v>
      </c>
      <c r="G3758" s="3">
        <f t="shared" si="523"/>
        <v>1</v>
      </c>
      <c r="H3758" t="str">
        <f t="shared" si="524"/>
        <v>Charge</v>
      </c>
      <c r="I3758" s="3">
        <f t="shared" si="529"/>
        <v>340</v>
      </c>
      <c r="J3758" s="3">
        <f t="shared" si="530"/>
        <v>0</v>
      </c>
      <c r="K3758" s="3">
        <f>MIN(Inputs!$B$2, (Inputs!$B$8 - I3758)/Inputs!$B$9)</f>
        <v>0</v>
      </c>
      <c r="L3758" s="3">
        <f>MAX(MIN(Inputs!$B$2, I3758*Inputs!$B$10, Inputs!$B$8*Inputs!$B$4 - J3758), 0)</f>
        <v>170</v>
      </c>
      <c r="M3758" s="3">
        <f t="shared" si="525"/>
        <v>0</v>
      </c>
      <c r="N3758" s="3">
        <f t="shared" si="526"/>
        <v>0</v>
      </c>
      <c r="O3758" s="3">
        <f>IF(H3758="Reg", MIN(Inputs!$B$2, I3758*Inputs!$B$10, (Inputs!$B$8-I3758)/Inputs!$B$9), 0)</f>
        <v>0</v>
      </c>
      <c r="P3758" s="3">
        <f t="shared" si="527"/>
        <v>0</v>
      </c>
      <c r="Q3758" s="3">
        <f t="shared" si="528"/>
        <v>0</v>
      </c>
      <c r="R3758" s="3">
        <f>I3758 + M3758*Inputs!$B$9 - N3758/Inputs!$B$10</f>
        <v>340</v>
      </c>
    </row>
    <row r="3759" spans="1:18" x14ac:dyDescent="0.3">
      <c r="A3759" s="4">
        <v>46179.541666666657</v>
      </c>
      <c r="B3759" s="3">
        <v>20.865000000000002</v>
      </c>
      <c r="C3759" s="3">
        <v>1</v>
      </c>
      <c r="D3759" s="3">
        <f t="shared" si="522"/>
        <v>28.506458333333338</v>
      </c>
      <c r="E3759" s="3">
        <f>MAX(B3759 - D3759/Inputs!$B$5, 0)</f>
        <v>0</v>
      </c>
      <c r="F3759" s="3">
        <f>MAX(D3759*Inputs!$B$5 - B3759, 0)</f>
        <v>4.2206833333333371</v>
      </c>
      <c r="G3759" s="3">
        <f t="shared" si="523"/>
        <v>1</v>
      </c>
      <c r="H3759" t="str">
        <f t="shared" si="524"/>
        <v>Charge</v>
      </c>
      <c r="I3759" s="3">
        <f t="shared" si="529"/>
        <v>340</v>
      </c>
      <c r="J3759" s="3">
        <f t="shared" si="530"/>
        <v>0</v>
      </c>
      <c r="K3759" s="3">
        <f>MIN(Inputs!$B$2, (Inputs!$B$8 - I3759)/Inputs!$B$9)</f>
        <v>0</v>
      </c>
      <c r="L3759" s="3">
        <f>MAX(MIN(Inputs!$B$2, I3759*Inputs!$B$10, Inputs!$B$8*Inputs!$B$4 - J3759), 0)</f>
        <v>170</v>
      </c>
      <c r="M3759" s="3">
        <f t="shared" si="525"/>
        <v>0</v>
      </c>
      <c r="N3759" s="3">
        <f t="shared" si="526"/>
        <v>0</v>
      </c>
      <c r="O3759" s="3">
        <f>IF(H3759="Reg", MIN(Inputs!$B$2, I3759*Inputs!$B$10, (Inputs!$B$8-I3759)/Inputs!$B$9), 0)</f>
        <v>0</v>
      </c>
      <c r="P3759" s="3">
        <f t="shared" si="527"/>
        <v>0</v>
      </c>
      <c r="Q3759" s="3">
        <f t="shared" si="528"/>
        <v>0</v>
      </c>
      <c r="R3759" s="3">
        <f>I3759 + M3759*Inputs!$B$9 - N3759/Inputs!$B$10</f>
        <v>340</v>
      </c>
    </row>
    <row r="3760" spans="1:18" x14ac:dyDescent="0.3">
      <c r="A3760" s="4">
        <v>46179.583333333343</v>
      </c>
      <c r="B3760" s="3">
        <v>20.855</v>
      </c>
      <c r="C3760" s="3">
        <v>1.52</v>
      </c>
      <c r="D3760" s="3">
        <f t="shared" si="522"/>
        <v>28.506458333333338</v>
      </c>
      <c r="E3760" s="3">
        <f>MAX(B3760 - D3760/Inputs!$B$5, 0)</f>
        <v>0</v>
      </c>
      <c r="F3760" s="3">
        <f>MAX(D3760*Inputs!$B$5 - B3760, 0)</f>
        <v>4.2306833333333387</v>
      </c>
      <c r="G3760" s="3">
        <f t="shared" si="523"/>
        <v>1.52</v>
      </c>
      <c r="H3760" t="str">
        <f t="shared" si="524"/>
        <v>Charge</v>
      </c>
      <c r="I3760" s="3">
        <f t="shared" si="529"/>
        <v>340</v>
      </c>
      <c r="J3760" s="3">
        <f t="shared" si="530"/>
        <v>0</v>
      </c>
      <c r="K3760" s="3">
        <f>MIN(Inputs!$B$2, (Inputs!$B$8 - I3760)/Inputs!$B$9)</f>
        <v>0</v>
      </c>
      <c r="L3760" s="3">
        <f>MAX(MIN(Inputs!$B$2, I3760*Inputs!$B$10, Inputs!$B$8*Inputs!$B$4 - J3760), 0)</f>
        <v>170</v>
      </c>
      <c r="M3760" s="3">
        <f t="shared" si="525"/>
        <v>0</v>
      </c>
      <c r="N3760" s="3">
        <f t="shared" si="526"/>
        <v>0</v>
      </c>
      <c r="O3760" s="3">
        <f>IF(H3760="Reg", MIN(Inputs!$B$2, I3760*Inputs!$B$10, (Inputs!$B$8-I3760)/Inputs!$B$9), 0)</f>
        <v>0</v>
      </c>
      <c r="P3760" s="3">
        <f t="shared" si="527"/>
        <v>0</v>
      </c>
      <c r="Q3760" s="3">
        <f t="shared" si="528"/>
        <v>0</v>
      </c>
      <c r="R3760" s="3">
        <f>I3760 + M3760*Inputs!$B$9 - N3760/Inputs!$B$10</f>
        <v>340</v>
      </c>
    </row>
    <row r="3761" spans="1:18" x14ac:dyDescent="0.3">
      <c r="A3761" s="4">
        <v>46179.625</v>
      </c>
      <c r="B3761" s="3">
        <v>21.122500000000002</v>
      </c>
      <c r="C3761" s="3">
        <v>1.35</v>
      </c>
      <c r="D3761" s="3">
        <f t="shared" si="522"/>
        <v>28.506458333333338</v>
      </c>
      <c r="E3761" s="3">
        <f>MAX(B3761 - D3761/Inputs!$B$5, 0)</f>
        <v>0</v>
      </c>
      <c r="F3761" s="3">
        <f>MAX(D3761*Inputs!$B$5 - B3761, 0)</f>
        <v>3.9631833333333368</v>
      </c>
      <c r="G3761" s="3">
        <f t="shared" si="523"/>
        <v>1.35</v>
      </c>
      <c r="H3761" t="str">
        <f t="shared" si="524"/>
        <v>Charge</v>
      </c>
      <c r="I3761" s="3">
        <f t="shared" si="529"/>
        <v>340</v>
      </c>
      <c r="J3761" s="3">
        <f t="shared" si="530"/>
        <v>0</v>
      </c>
      <c r="K3761" s="3">
        <f>MIN(Inputs!$B$2, (Inputs!$B$8 - I3761)/Inputs!$B$9)</f>
        <v>0</v>
      </c>
      <c r="L3761" s="3">
        <f>MAX(MIN(Inputs!$B$2, I3761*Inputs!$B$10, Inputs!$B$8*Inputs!$B$4 - J3761), 0)</f>
        <v>170</v>
      </c>
      <c r="M3761" s="3">
        <f t="shared" si="525"/>
        <v>0</v>
      </c>
      <c r="N3761" s="3">
        <f t="shared" si="526"/>
        <v>0</v>
      </c>
      <c r="O3761" s="3">
        <f>IF(H3761="Reg", MIN(Inputs!$B$2, I3761*Inputs!$B$10, (Inputs!$B$8-I3761)/Inputs!$B$9), 0)</f>
        <v>0</v>
      </c>
      <c r="P3761" s="3">
        <f t="shared" si="527"/>
        <v>0</v>
      </c>
      <c r="Q3761" s="3">
        <f t="shared" si="528"/>
        <v>0</v>
      </c>
      <c r="R3761" s="3">
        <f>I3761 + M3761*Inputs!$B$9 - N3761/Inputs!$B$10</f>
        <v>340</v>
      </c>
    </row>
    <row r="3762" spans="1:18" x14ac:dyDescent="0.3">
      <c r="A3762" s="4">
        <v>46179.666666666657</v>
      </c>
      <c r="B3762" s="3">
        <v>22.347500000000004</v>
      </c>
      <c r="C3762" s="3">
        <v>1.25</v>
      </c>
      <c r="D3762" s="3">
        <f t="shared" si="522"/>
        <v>28.506458333333338</v>
      </c>
      <c r="E3762" s="3">
        <f>MAX(B3762 - D3762/Inputs!$B$5, 0)</f>
        <v>0</v>
      </c>
      <c r="F3762" s="3">
        <f>MAX(D3762*Inputs!$B$5 - B3762, 0)</f>
        <v>2.7381833333333354</v>
      </c>
      <c r="G3762" s="3">
        <f t="shared" si="523"/>
        <v>1.25</v>
      </c>
      <c r="H3762" t="str">
        <f t="shared" si="524"/>
        <v>Charge</v>
      </c>
      <c r="I3762" s="3">
        <f t="shared" si="529"/>
        <v>340</v>
      </c>
      <c r="J3762" s="3">
        <f t="shared" si="530"/>
        <v>0</v>
      </c>
      <c r="K3762" s="3">
        <f>MIN(Inputs!$B$2, (Inputs!$B$8 - I3762)/Inputs!$B$9)</f>
        <v>0</v>
      </c>
      <c r="L3762" s="3">
        <f>MAX(MIN(Inputs!$B$2, I3762*Inputs!$B$10, Inputs!$B$8*Inputs!$B$4 - J3762), 0)</f>
        <v>170</v>
      </c>
      <c r="M3762" s="3">
        <f t="shared" si="525"/>
        <v>0</v>
      </c>
      <c r="N3762" s="3">
        <f t="shared" si="526"/>
        <v>0</v>
      </c>
      <c r="O3762" s="3">
        <f>IF(H3762="Reg", MIN(Inputs!$B$2, I3762*Inputs!$B$10, (Inputs!$B$8-I3762)/Inputs!$B$9), 0)</f>
        <v>0</v>
      </c>
      <c r="P3762" s="3">
        <f t="shared" si="527"/>
        <v>0</v>
      </c>
      <c r="Q3762" s="3">
        <f t="shared" si="528"/>
        <v>0</v>
      </c>
      <c r="R3762" s="3">
        <f>I3762 + M3762*Inputs!$B$9 - N3762/Inputs!$B$10</f>
        <v>340</v>
      </c>
    </row>
    <row r="3763" spans="1:18" x14ac:dyDescent="0.3">
      <c r="A3763" s="4">
        <v>46179.708333333343</v>
      </c>
      <c r="B3763" s="3">
        <v>22.982499999999998</v>
      </c>
      <c r="C3763" s="3">
        <v>2.85</v>
      </c>
      <c r="D3763" s="3">
        <f t="shared" si="522"/>
        <v>28.506458333333338</v>
      </c>
      <c r="E3763" s="3">
        <f>MAX(B3763 - D3763/Inputs!$B$5, 0)</f>
        <v>0</v>
      </c>
      <c r="F3763" s="3">
        <f>MAX(D3763*Inputs!$B$5 - B3763, 0)</f>
        <v>2.103183333333341</v>
      </c>
      <c r="G3763" s="3">
        <f t="shared" si="523"/>
        <v>2.85</v>
      </c>
      <c r="H3763" t="str">
        <f t="shared" si="524"/>
        <v>Reg</v>
      </c>
      <c r="I3763" s="3">
        <f t="shared" si="529"/>
        <v>340</v>
      </c>
      <c r="J3763" s="3">
        <f t="shared" si="530"/>
        <v>0</v>
      </c>
      <c r="K3763" s="3">
        <f>MIN(Inputs!$B$2, (Inputs!$B$8 - I3763)/Inputs!$B$9)</f>
        <v>0</v>
      </c>
      <c r="L3763" s="3">
        <f>MAX(MIN(Inputs!$B$2, I3763*Inputs!$B$10, Inputs!$B$8*Inputs!$B$4 - J3763), 0)</f>
        <v>170</v>
      </c>
      <c r="M3763" s="3">
        <f t="shared" si="525"/>
        <v>0</v>
      </c>
      <c r="N3763" s="3">
        <f t="shared" si="526"/>
        <v>0</v>
      </c>
      <c r="O3763" s="3">
        <f>IF(H3763="Reg", MIN(Inputs!$B$2, I3763*Inputs!$B$10, (Inputs!$B$8-I3763)/Inputs!$B$9), 0)</f>
        <v>0</v>
      </c>
      <c r="P3763" s="3">
        <f t="shared" si="527"/>
        <v>0</v>
      </c>
      <c r="Q3763" s="3">
        <f t="shared" si="528"/>
        <v>0</v>
      </c>
      <c r="R3763" s="3">
        <f>I3763 + M3763*Inputs!$B$9 - N3763/Inputs!$B$10</f>
        <v>340</v>
      </c>
    </row>
    <row r="3764" spans="1:18" x14ac:dyDescent="0.3">
      <c r="A3764" s="4">
        <v>46179.75</v>
      </c>
      <c r="B3764" s="3">
        <v>24.602499999999999</v>
      </c>
      <c r="C3764" s="3">
        <v>8.1999999999999993</v>
      </c>
      <c r="D3764" s="3">
        <f t="shared" si="522"/>
        <v>28.506458333333338</v>
      </c>
      <c r="E3764" s="3">
        <f>MAX(B3764 - D3764/Inputs!$B$5, 0)</f>
        <v>0</v>
      </c>
      <c r="F3764" s="3">
        <f>MAX(D3764*Inputs!$B$5 - B3764, 0)</f>
        <v>0.48318333333333996</v>
      </c>
      <c r="G3764" s="3">
        <f t="shared" si="523"/>
        <v>8.1999999999999993</v>
      </c>
      <c r="H3764" t="str">
        <f t="shared" si="524"/>
        <v>Reg</v>
      </c>
      <c r="I3764" s="3">
        <f t="shared" si="529"/>
        <v>340</v>
      </c>
      <c r="J3764" s="3">
        <f t="shared" si="530"/>
        <v>0</v>
      </c>
      <c r="K3764" s="3">
        <f>MIN(Inputs!$B$2, (Inputs!$B$8 - I3764)/Inputs!$B$9)</f>
        <v>0</v>
      </c>
      <c r="L3764" s="3">
        <f>MAX(MIN(Inputs!$B$2, I3764*Inputs!$B$10, Inputs!$B$8*Inputs!$B$4 - J3764), 0)</f>
        <v>170</v>
      </c>
      <c r="M3764" s="3">
        <f t="shared" si="525"/>
        <v>0</v>
      </c>
      <c r="N3764" s="3">
        <f t="shared" si="526"/>
        <v>0</v>
      </c>
      <c r="O3764" s="3">
        <f>IF(H3764="Reg", MIN(Inputs!$B$2, I3764*Inputs!$B$10, (Inputs!$B$8-I3764)/Inputs!$B$9), 0)</f>
        <v>0</v>
      </c>
      <c r="P3764" s="3">
        <f t="shared" si="527"/>
        <v>0</v>
      </c>
      <c r="Q3764" s="3">
        <f t="shared" si="528"/>
        <v>0</v>
      </c>
      <c r="R3764" s="3">
        <f>I3764 + M3764*Inputs!$B$9 - N3764/Inputs!$B$10</f>
        <v>340</v>
      </c>
    </row>
    <row r="3765" spans="1:18" x14ac:dyDescent="0.3">
      <c r="A3765" s="4">
        <v>46179.791666666657</v>
      </c>
      <c r="B3765" s="3">
        <v>36.762500000000003</v>
      </c>
      <c r="C3765" s="3">
        <v>14.99</v>
      </c>
      <c r="D3765" s="3">
        <f t="shared" si="522"/>
        <v>28.506458333333338</v>
      </c>
      <c r="E3765" s="3">
        <f>MAX(B3765 - D3765/Inputs!$B$5, 0)</f>
        <v>4.368797348484847</v>
      </c>
      <c r="F3765" s="3">
        <f>MAX(D3765*Inputs!$B$5 - B3765, 0)</f>
        <v>0</v>
      </c>
      <c r="G3765" s="3">
        <f t="shared" si="523"/>
        <v>14.99</v>
      </c>
      <c r="H3765" t="str">
        <f t="shared" si="524"/>
        <v>Reg</v>
      </c>
      <c r="I3765" s="3">
        <f t="shared" si="529"/>
        <v>340</v>
      </c>
      <c r="J3765" s="3">
        <f t="shared" si="530"/>
        <v>0</v>
      </c>
      <c r="K3765" s="3">
        <f>MIN(Inputs!$B$2, (Inputs!$B$8 - I3765)/Inputs!$B$9)</f>
        <v>0</v>
      </c>
      <c r="L3765" s="3">
        <f>MAX(MIN(Inputs!$B$2, I3765*Inputs!$B$10, Inputs!$B$8*Inputs!$B$4 - J3765), 0)</f>
        <v>170</v>
      </c>
      <c r="M3765" s="3">
        <f t="shared" si="525"/>
        <v>0</v>
      </c>
      <c r="N3765" s="3">
        <f t="shared" si="526"/>
        <v>0</v>
      </c>
      <c r="O3765" s="3">
        <f>IF(H3765="Reg", MIN(Inputs!$B$2, I3765*Inputs!$B$10, (Inputs!$B$8-I3765)/Inputs!$B$9), 0)</f>
        <v>0</v>
      </c>
      <c r="P3765" s="3">
        <f t="shared" si="527"/>
        <v>0</v>
      </c>
      <c r="Q3765" s="3">
        <f t="shared" si="528"/>
        <v>0</v>
      </c>
      <c r="R3765" s="3">
        <f>I3765 + M3765*Inputs!$B$9 - N3765/Inputs!$B$10</f>
        <v>340</v>
      </c>
    </row>
    <row r="3766" spans="1:18" x14ac:dyDescent="0.3">
      <c r="A3766" s="4">
        <v>46179.833333333343</v>
      </c>
      <c r="B3766" s="3">
        <v>68.892499999999998</v>
      </c>
      <c r="C3766" s="3">
        <v>20.97</v>
      </c>
      <c r="D3766" s="3">
        <f t="shared" si="522"/>
        <v>28.506458333333338</v>
      </c>
      <c r="E3766" s="3">
        <f>MAX(B3766 - D3766/Inputs!$B$5, 0)</f>
        <v>36.498797348484842</v>
      </c>
      <c r="F3766" s="3">
        <f>MAX(D3766*Inputs!$B$5 - B3766, 0)</f>
        <v>0</v>
      </c>
      <c r="G3766" s="3">
        <f t="shared" si="523"/>
        <v>20.97</v>
      </c>
      <c r="H3766" t="str">
        <f t="shared" si="524"/>
        <v>Discharge</v>
      </c>
      <c r="I3766" s="3">
        <f t="shared" si="529"/>
        <v>340</v>
      </c>
      <c r="J3766" s="3">
        <f t="shared" si="530"/>
        <v>0</v>
      </c>
      <c r="K3766" s="3">
        <f>MIN(Inputs!$B$2, (Inputs!$B$8 - I3766)/Inputs!$B$9)</f>
        <v>0</v>
      </c>
      <c r="L3766" s="3">
        <f>MAX(MIN(Inputs!$B$2, I3766*Inputs!$B$10, Inputs!$B$8*Inputs!$B$4 - J3766), 0)</f>
        <v>170</v>
      </c>
      <c r="M3766" s="3">
        <f t="shared" si="525"/>
        <v>0</v>
      </c>
      <c r="N3766" s="3">
        <f t="shared" si="526"/>
        <v>170</v>
      </c>
      <c r="O3766" s="3">
        <f>IF(H3766="Reg", MIN(Inputs!$B$2, I3766*Inputs!$B$10, (Inputs!$B$8-I3766)/Inputs!$B$9), 0)</f>
        <v>0</v>
      </c>
      <c r="P3766" s="3">
        <f t="shared" si="527"/>
        <v>11711.725</v>
      </c>
      <c r="Q3766" s="3">
        <f t="shared" si="528"/>
        <v>0</v>
      </c>
      <c r="R3766" s="3">
        <f>I3766 + M3766*Inputs!$B$9 - N3766/Inputs!$B$10</f>
        <v>158.77939109773115</v>
      </c>
    </row>
    <row r="3767" spans="1:18" x14ac:dyDescent="0.3">
      <c r="A3767" s="4">
        <v>46179.875</v>
      </c>
      <c r="B3767" s="3">
        <v>84.575000000000003</v>
      </c>
      <c r="C3767" s="3">
        <v>7.23</v>
      </c>
      <c r="D3767" s="3">
        <f t="shared" si="522"/>
        <v>28.506458333333338</v>
      </c>
      <c r="E3767" s="3">
        <f>MAX(B3767 - D3767/Inputs!$B$5, 0)</f>
        <v>52.181297348484847</v>
      </c>
      <c r="F3767" s="3">
        <f>MAX(D3767*Inputs!$B$5 - B3767, 0)</f>
        <v>0</v>
      </c>
      <c r="G3767" s="3">
        <f t="shared" si="523"/>
        <v>7.23</v>
      </c>
      <c r="H3767" t="str">
        <f t="shared" si="524"/>
        <v>Discharge</v>
      </c>
      <c r="I3767" s="3">
        <f t="shared" si="529"/>
        <v>158.77939109773115</v>
      </c>
      <c r="J3767" s="3">
        <f t="shared" si="530"/>
        <v>170</v>
      </c>
      <c r="K3767" s="3">
        <f>MIN(Inputs!$B$2, (Inputs!$B$8 - I3767)/Inputs!$B$9)</f>
        <v>170</v>
      </c>
      <c r="L3767" s="3">
        <f>MAX(MIN(Inputs!$B$2, I3767*Inputs!$B$10, Inputs!$B$8*Inputs!$B$4 - J3767), 0)</f>
        <v>148.94827166799323</v>
      </c>
      <c r="M3767" s="3">
        <f t="shared" si="525"/>
        <v>0</v>
      </c>
      <c r="N3767" s="3">
        <f t="shared" si="526"/>
        <v>148.94827166799323</v>
      </c>
      <c r="O3767" s="3">
        <f>IF(H3767="Reg", MIN(Inputs!$B$2, I3767*Inputs!$B$10, (Inputs!$B$8-I3767)/Inputs!$B$9), 0)</f>
        <v>0</v>
      </c>
      <c r="P3767" s="3">
        <f t="shared" si="527"/>
        <v>12597.300076320527</v>
      </c>
      <c r="Q3767" s="3">
        <f t="shared" si="528"/>
        <v>0</v>
      </c>
      <c r="R3767" s="3">
        <f>I3767 + M3767*Inputs!$B$9 - N3767/Inputs!$B$10</f>
        <v>0</v>
      </c>
    </row>
    <row r="3768" spans="1:18" x14ac:dyDescent="0.3">
      <c r="A3768" s="4">
        <v>46179.916666666657</v>
      </c>
      <c r="B3768" s="3">
        <v>63.094999999999999</v>
      </c>
      <c r="C3768" s="3">
        <v>1.35</v>
      </c>
      <c r="D3768" s="3">
        <f t="shared" si="522"/>
        <v>28.506458333333338</v>
      </c>
      <c r="E3768" s="3">
        <f>MAX(B3768 - D3768/Inputs!$B$5, 0)</f>
        <v>30.701297348484843</v>
      </c>
      <c r="F3768" s="3">
        <f>MAX(D3768*Inputs!$B$5 - B3768, 0)</f>
        <v>0</v>
      </c>
      <c r="G3768" s="3">
        <f t="shared" si="523"/>
        <v>1.35</v>
      </c>
      <c r="H3768" t="str">
        <f t="shared" si="524"/>
        <v>Discharge</v>
      </c>
      <c r="I3768" s="3">
        <f t="shared" si="529"/>
        <v>0</v>
      </c>
      <c r="J3768" s="3">
        <f t="shared" si="530"/>
        <v>318.94827166799325</v>
      </c>
      <c r="K3768" s="3">
        <f>MIN(Inputs!$B$2, (Inputs!$B$8 - I3768)/Inputs!$B$9)</f>
        <v>170</v>
      </c>
      <c r="L3768" s="3">
        <f>MAX(MIN(Inputs!$B$2, I3768*Inputs!$B$10, Inputs!$B$8*Inputs!$B$4 - J3768), 0)</f>
        <v>0</v>
      </c>
      <c r="M3768" s="3">
        <f t="shared" si="525"/>
        <v>0</v>
      </c>
      <c r="N3768" s="3">
        <f t="shared" si="526"/>
        <v>0</v>
      </c>
      <c r="O3768" s="3">
        <f>IF(H3768="Reg", MIN(Inputs!$B$2, I3768*Inputs!$B$10, (Inputs!$B$8-I3768)/Inputs!$B$9), 0)</f>
        <v>0</v>
      </c>
      <c r="P3768" s="3">
        <f t="shared" si="527"/>
        <v>0</v>
      </c>
      <c r="Q3768" s="3">
        <f t="shared" si="528"/>
        <v>0</v>
      </c>
      <c r="R3768" s="3">
        <f>I3768 + M3768*Inputs!$B$9 - N3768/Inputs!$B$10</f>
        <v>0</v>
      </c>
    </row>
    <row r="3769" spans="1:18" x14ac:dyDescent="0.3">
      <c r="A3769" s="4">
        <v>46179.958333333343</v>
      </c>
      <c r="B3769" s="3">
        <v>38.184999999999995</v>
      </c>
      <c r="C3769" s="3">
        <v>0.06</v>
      </c>
      <c r="D3769" s="3">
        <f t="shared" si="522"/>
        <v>28.506458333333338</v>
      </c>
      <c r="E3769" s="3">
        <f>MAX(B3769 - D3769/Inputs!$B$5, 0)</f>
        <v>5.7912973484848393</v>
      </c>
      <c r="F3769" s="3">
        <f>MAX(D3769*Inputs!$B$5 - B3769, 0)</f>
        <v>0</v>
      </c>
      <c r="G3769" s="3">
        <f t="shared" si="523"/>
        <v>0.06</v>
      </c>
      <c r="H3769" t="str">
        <f t="shared" si="524"/>
        <v>Discharge</v>
      </c>
      <c r="I3769" s="3">
        <f t="shared" si="529"/>
        <v>0</v>
      </c>
      <c r="J3769" s="3">
        <f t="shared" si="530"/>
        <v>318.94827166799325</v>
      </c>
      <c r="K3769" s="3">
        <f>MIN(Inputs!$B$2, (Inputs!$B$8 - I3769)/Inputs!$B$9)</f>
        <v>170</v>
      </c>
      <c r="L3769" s="3">
        <f>MAX(MIN(Inputs!$B$2, I3769*Inputs!$B$10, Inputs!$B$8*Inputs!$B$4 - J3769), 0)</f>
        <v>0</v>
      </c>
      <c r="M3769" s="3">
        <f t="shared" si="525"/>
        <v>0</v>
      </c>
      <c r="N3769" s="3">
        <f t="shared" si="526"/>
        <v>0</v>
      </c>
      <c r="O3769" s="3">
        <f>IF(H3769="Reg", MIN(Inputs!$B$2, I3769*Inputs!$B$10, (Inputs!$B$8-I3769)/Inputs!$B$9), 0)</f>
        <v>0</v>
      </c>
      <c r="P3769" s="3">
        <f t="shared" si="527"/>
        <v>0</v>
      </c>
      <c r="Q3769" s="3">
        <f t="shared" si="528"/>
        <v>0</v>
      </c>
      <c r="R3769" s="3">
        <f>I3769 + M3769*Inputs!$B$9 - N3769/Inputs!$B$10</f>
        <v>0</v>
      </c>
    </row>
    <row r="3770" spans="1:18" x14ac:dyDescent="0.3">
      <c r="A3770" s="4">
        <v>46180</v>
      </c>
      <c r="B3770" s="3">
        <v>27.715</v>
      </c>
      <c r="C3770" s="3">
        <v>0.05</v>
      </c>
      <c r="D3770" s="3">
        <f t="shared" si="522"/>
        <v>20.104999999999997</v>
      </c>
      <c r="E3770" s="3">
        <f>MAX(B3770 - D3770/Inputs!$B$5, 0)</f>
        <v>4.8684090909090934</v>
      </c>
      <c r="F3770" s="3">
        <f>MAX(D3770*Inputs!$B$5 - B3770, 0)</f>
        <v>0</v>
      </c>
      <c r="G3770" s="3">
        <f t="shared" si="523"/>
        <v>0.05</v>
      </c>
      <c r="H3770" t="str">
        <f t="shared" si="524"/>
        <v>Discharge</v>
      </c>
      <c r="I3770" s="3">
        <f t="shared" si="529"/>
        <v>0</v>
      </c>
      <c r="J3770" s="3">
        <f t="shared" si="530"/>
        <v>0</v>
      </c>
      <c r="K3770" s="3">
        <f>MIN(Inputs!$B$2, (Inputs!$B$8 - I3770)/Inputs!$B$9)</f>
        <v>170</v>
      </c>
      <c r="L3770" s="3">
        <f>MAX(MIN(Inputs!$B$2, I3770*Inputs!$B$10, Inputs!$B$8*Inputs!$B$4 - J3770), 0)</f>
        <v>0</v>
      </c>
      <c r="M3770" s="3">
        <f t="shared" si="525"/>
        <v>0</v>
      </c>
      <c r="N3770" s="3">
        <f t="shared" si="526"/>
        <v>0</v>
      </c>
      <c r="O3770" s="3">
        <f>IF(H3770="Reg", MIN(Inputs!$B$2, I3770*Inputs!$B$10, (Inputs!$B$8-I3770)/Inputs!$B$9), 0)</f>
        <v>0</v>
      </c>
      <c r="P3770" s="3">
        <f t="shared" si="527"/>
        <v>0</v>
      </c>
      <c r="Q3770" s="3">
        <f t="shared" si="528"/>
        <v>0</v>
      </c>
      <c r="R3770" s="3">
        <f>I3770 + M3770*Inputs!$B$9 - N3770/Inputs!$B$10</f>
        <v>0</v>
      </c>
    </row>
    <row r="3771" spans="1:18" x14ac:dyDescent="0.3">
      <c r="A3771" s="4">
        <v>46180.041666666657</v>
      </c>
      <c r="B3771" s="3">
        <v>22.134999999999998</v>
      </c>
      <c r="C3771" s="3">
        <v>0.06</v>
      </c>
      <c r="D3771" s="3">
        <f t="shared" si="522"/>
        <v>20.104999999999997</v>
      </c>
      <c r="E3771" s="3">
        <f>MAX(B3771 - D3771/Inputs!$B$5, 0)</f>
        <v>0</v>
      </c>
      <c r="F3771" s="3">
        <f>MAX(D3771*Inputs!$B$5 - B3771, 0)</f>
        <v>0</v>
      </c>
      <c r="G3771" s="3">
        <f t="shared" si="523"/>
        <v>0.06</v>
      </c>
      <c r="H3771" t="str">
        <f t="shared" si="524"/>
        <v>Reg</v>
      </c>
      <c r="I3771" s="3">
        <f t="shared" si="529"/>
        <v>0</v>
      </c>
      <c r="J3771" s="3">
        <f t="shared" si="530"/>
        <v>0</v>
      </c>
      <c r="K3771" s="3">
        <f>MIN(Inputs!$B$2, (Inputs!$B$8 - I3771)/Inputs!$B$9)</f>
        <v>170</v>
      </c>
      <c r="L3771" s="3">
        <f>MAX(MIN(Inputs!$B$2, I3771*Inputs!$B$10, Inputs!$B$8*Inputs!$B$4 - J3771), 0)</f>
        <v>0</v>
      </c>
      <c r="M3771" s="3">
        <f t="shared" si="525"/>
        <v>0</v>
      </c>
      <c r="N3771" s="3">
        <f t="shared" si="526"/>
        <v>0</v>
      </c>
      <c r="O3771" s="3">
        <f>IF(H3771="Reg", MIN(Inputs!$B$2, I3771*Inputs!$B$10, (Inputs!$B$8-I3771)/Inputs!$B$9), 0)</f>
        <v>0</v>
      </c>
      <c r="P3771" s="3">
        <f t="shared" si="527"/>
        <v>0</v>
      </c>
      <c r="Q3771" s="3">
        <f t="shared" si="528"/>
        <v>0</v>
      </c>
      <c r="R3771" s="3">
        <f>I3771 + M3771*Inputs!$B$9 - N3771/Inputs!$B$10</f>
        <v>0</v>
      </c>
    </row>
    <row r="3772" spans="1:18" x14ac:dyDescent="0.3">
      <c r="A3772" s="4">
        <v>46180.083333333343</v>
      </c>
      <c r="B3772" s="3">
        <v>19.862500000000001</v>
      </c>
      <c r="C3772" s="3">
        <v>0.06</v>
      </c>
      <c r="D3772" s="3">
        <f t="shared" si="522"/>
        <v>20.104999999999997</v>
      </c>
      <c r="E3772" s="3">
        <f>MAX(B3772 - D3772/Inputs!$B$5, 0)</f>
        <v>0</v>
      </c>
      <c r="F3772" s="3">
        <f>MAX(D3772*Inputs!$B$5 - B3772, 0)</f>
        <v>0</v>
      </c>
      <c r="G3772" s="3">
        <f t="shared" si="523"/>
        <v>0.06</v>
      </c>
      <c r="H3772" t="str">
        <f t="shared" si="524"/>
        <v>Reg</v>
      </c>
      <c r="I3772" s="3">
        <f t="shared" si="529"/>
        <v>0</v>
      </c>
      <c r="J3772" s="3">
        <f t="shared" si="530"/>
        <v>0</v>
      </c>
      <c r="K3772" s="3">
        <f>MIN(Inputs!$B$2, (Inputs!$B$8 - I3772)/Inputs!$B$9)</f>
        <v>170</v>
      </c>
      <c r="L3772" s="3">
        <f>MAX(MIN(Inputs!$B$2, I3772*Inputs!$B$10, Inputs!$B$8*Inputs!$B$4 - J3772), 0)</f>
        <v>0</v>
      </c>
      <c r="M3772" s="3">
        <f t="shared" si="525"/>
        <v>0</v>
      </c>
      <c r="N3772" s="3">
        <f t="shared" si="526"/>
        <v>0</v>
      </c>
      <c r="O3772" s="3">
        <f>IF(H3772="Reg", MIN(Inputs!$B$2, I3772*Inputs!$B$10, (Inputs!$B$8-I3772)/Inputs!$B$9), 0)</f>
        <v>0</v>
      </c>
      <c r="P3772" s="3">
        <f t="shared" si="527"/>
        <v>0</v>
      </c>
      <c r="Q3772" s="3">
        <f t="shared" si="528"/>
        <v>0</v>
      </c>
      <c r="R3772" s="3">
        <f>I3772 + M3772*Inputs!$B$9 - N3772/Inputs!$B$10</f>
        <v>0</v>
      </c>
    </row>
    <row r="3773" spans="1:18" x14ac:dyDescent="0.3">
      <c r="A3773" s="4">
        <v>46180.125</v>
      </c>
      <c r="B3773" s="3">
        <v>17.635000000000002</v>
      </c>
      <c r="C3773" s="3">
        <v>0.1</v>
      </c>
      <c r="D3773" s="3">
        <f t="shared" si="522"/>
        <v>20.104999999999997</v>
      </c>
      <c r="E3773" s="3">
        <f>MAX(B3773 - D3773/Inputs!$B$5, 0)</f>
        <v>0</v>
      </c>
      <c r="F3773" s="3">
        <f>MAX(D3773*Inputs!$B$5 - B3773, 0)</f>
        <v>5.7399999999994122E-2</v>
      </c>
      <c r="G3773" s="3">
        <f t="shared" si="523"/>
        <v>0.1</v>
      </c>
      <c r="H3773" t="str">
        <f t="shared" si="524"/>
        <v>Reg</v>
      </c>
      <c r="I3773" s="3">
        <f t="shared" si="529"/>
        <v>0</v>
      </c>
      <c r="J3773" s="3">
        <f t="shared" si="530"/>
        <v>0</v>
      </c>
      <c r="K3773" s="3">
        <f>MIN(Inputs!$B$2, (Inputs!$B$8 - I3773)/Inputs!$B$9)</f>
        <v>170</v>
      </c>
      <c r="L3773" s="3">
        <f>MAX(MIN(Inputs!$B$2, I3773*Inputs!$B$10, Inputs!$B$8*Inputs!$B$4 - J3773), 0)</f>
        <v>0</v>
      </c>
      <c r="M3773" s="3">
        <f t="shared" si="525"/>
        <v>0</v>
      </c>
      <c r="N3773" s="3">
        <f t="shared" si="526"/>
        <v>0</v>
      </c>
      <c r="O3773" s="3">
        <f>IF(H3773="Reg", MIN(Inputs!$B$2, I3773*Inputs!$B$10, (Inputs!$B$8-I3773)/Inputs!$B$9), 0)</f>
        <v>0</v>
      </c>
      <c r="P3773" s="3">
        <f t="shared" si="527"/>
        <v>0</v>
      </c>
      <c r="Q3773" s="3">
        <f t="shared" si="528"/>
        <v>0</v>
      </c>
      <c r="R3773" s="3">
        <f>I3773 + M3773*Inputs!$B$9 - N3773/Inputs!$B$10</f>
        <v>0</v>
      </c>
    </row>
    <row r="3774" spans="1:18" x14ac:dyDescent="0.3">
      <c r="A3774" s="4">
        <v>46180.166666666657</v>
      </c>
      <c r="B3774" s="3">
        <v>17.6175</v>
      </c>
      <c r="C3774" s="3">
        <v>0.06</v>
      </c>
      <c r="D3774" s="3">
        <f t="shared" si="522"/>
        <v>20.104999999999997</v>
      </c>
      <c r="E3774" s="3">
        <f>MAX(B3774 - D3774/Inputs!$B$5, 0)</f>
        <v>0</v>
      </c>
      <c r="F3774" s="3">
        <f>MAX(D3774*Inputs!$B$5 - B3774, 0)</f>
        <v>7.489999999999597E-2</v>
      </c>
      <c r="G3774" s="3">
        <f t="shared" si="523"/>
        <v>0.06</v>
      </c>
      <c r="H3774" t="str">
        <f t="shared" si="524"/>
        <v>Charge</v>
      </c>
      <c r="I3774" s="3">
        <f t="shared" si="529"/>
        <v>0</v>
      </c>
      <c r="J3774" s="3">
        <f t="shared" si="530"/>
        <v>0</v>
      </c>
      <c r="K3774" s="3">
        <f>MIN(Inputs!$B$2, (Inputs!$B$8 - I3774)/Inputs!$B$9)</f>
        <v>170</v>
      </c>
      <c r="L3774" s="3">
        <f>MAX(MIN(Inputs!$B$2, I3774*Inputs!$B$10, Inputs!$B$8*Inputs!$B$4 - J3774), 0)</f>
        <v>0</v>
      </c>
      <c r="M3774" s="3">
        <f t="shared" si="525"/>
        <v>170</v>
      </c>
      <c r="N3774" s="3">
        <f t="shared" si="526"/>
        <v>0</v>
      </c>
      <c r="O3774" s="3">
        <f>IF(H3774="Reg", MIN(Inputs!$B$2, I3774*Inputs!$B$10, (Inputs!$B$8-I3774)/Inputs!$B$9), 0)</f>
        <v>0</v>
      </c>
      <c r="P3774" s="3">
        <f t="shared" si="527"/>
        <v>-2994.9749999999999</v>
      </c>
      <c r="Q3774" s="3">
        <f t="shared" si="528"/>
        <v>0</v>
      </c>
      <c r="R3774" s="3">
        <f>I3774 + M3774*Inputs!$B$9 - N3774/Inputs!$B$10</f>
        <v>159.4741358339966</v>
      </c>
    </row>
    <row r="3775" spans="1:18" x14ac:dyDescent="0.3">
      <c r="A3775" s="4">
        <v>46180.208333333343</v>
      </c>
      <c r="B3775" s="3">
        <v>18.207500000000003</v>
      </c>
      <c r="C3775" s="3">
        <v>0.06</v>
      </c>
      <c r="D3775" s="3">
        <f t="shared" si="522"/>
        <v>20.104999999999997</v>
      </c>
      <c r="E3775" s="3">
        <f>MAX(B3775 - D3775/Inputs!$B$5, 0)</f>
        <v>0</v>
      </c>
      <c r="F3775" s="3">
        <f>MAX(D3775*Inputs!$B$5 - B3775, 0)</f>
        <v>0</v>
      </c>
      <c r="G3775" s="3">
        <f t="shared" si="523"/>
        <v>0.06</v>
      </c>
      <c r="H3775" t="str">
        <f t="shared" si="524"/>
        <v>Reg</v>
      </c>
      <c r="I3775" s="3">
        <f t="shared" si="529"/>
        <v>159.4741358339966</v>
      </c>
      <c r="J3775" s="3">
        <f t="shared" si="530"/>
        <v>0</v>
      </c>
      <c r="K3775" s="3">
        <f>MIN(Inputs!$B$2, (Inputs!$B$8 - I3775)/Inputs!$B$9)</f>
        <v>170</v>
      </c>
      <c r="L3775" s="3">
        <f>MAX(MIN(Inputs!$B$2, I3775*Inputs!$B$10, Inputs!$B$8*Inputs!$B$4 - J3775), 0)</f>
        <v>149.6</v>
      </c>
      <c r="M3775" s="3">
        <f t="shared" si="525"/>
        <v>0</v>
      </c>
      <c r="N3775" s="3">
        <f t="shared" si="526"/>
        <v>0</v>
      </c>
      <c r="O3775" s="3">
        <f>IF(H3775="Reg", MIN(Inputs!$B$2, I3775*Inputs!$B$10, (Inputs!$B$8-I3775)/Inputs!$B$9), 0)</f>
        <v>149.6</v>
      </c>
      <c r="P3775" s="3">
        <f t="shared" si="527"/>
        <v>0</v>
      </c>
      <c r="Q3775" s="3">
        <f t="shared" si="528"/>
        <v>8.9759999999999991</v>
      </c>
      <c r="R3775" s="3">
        <f>I3775 + M3775*Inputs!$B$9 - N3775/Inputs!$B$10</f>
        <v>159.4741358339966</v>
      </c>
    </row>
    <row r="3776" spans="1:18" x14ac:dyDescent="0.3">
      <c r="A3776" s="4">
        <v>46180.25</v>
      </c>
      <c r="B3776" s="3">
        <v>22.847500000000004</v>
      </c>
      <c r="C3776" s="3">
        <v>1</v>
      </c>
      <c r="D3776" s="3">
        <f t="shared" si="522"/>
        <v>20.104999999999997</v>
      </c>
      <c r="E3776" s="3">
        <f>MAX(B3776 - D3776/Inputs!$B$5, 0)</f>
        <v>9.090909090971877E-4</v>
      </c>
      <c r="F3776" s="3">
        <f>MAX(D3776*Inputs!$B$5 - B3776, 0)</f>
        <v>0</v>
      </c>
      <c r="G3776" s="3">
        <f t="shared" si="523"/>
        <v>1</v>
      </c>
      <c r="H3776" t="str">
        <f t="shared" si="524"/>
        <v>Reg</v>
      </c>
      <c r="I3776" s="3">
        <f t="shared" si="529"/>
        <v>159.4741358339966</v>
      </c>
      <c r="J3776" s="3">
        <f t="shared" si="530"/>
        <v>0</v>
      </c>
      <c r="K3776" s="3">
        <f>MIN(Inputs!$B$2, (Inputs!$B$8 - I3776)/Inputs!$B$9)</f>
        <v>170</v>
      </c>
      <c r="L3776" s="3">
        <f>MAX(MIN(Inputs!$B$2, I3776*Inputs!$B$10, Inputs!$B$8*Inputs!$B$4 - J3776), 0)</f>
        <v>149.6</v>
      </c>
      <c r="M3776" s="3">
        <f t="shared" si="525"/>
        <v>0</v>
      </c>
      <c r="N3776" s="3">
        <f t="shared" si="526"/>
        <v>0</v>
      </c>
      <c r="O3776" s="3">
        <f>IF(H3776="Reg", MIN(Inputs!$B$2, I3776*Inputs!$B$10, (Inputs!$B$8-I3776)/Inputs!$B$9), 0)</f>
        <v>149.6</v>
      </c>
      <c r="P3776" s="3">
        <f t="shared" si="527"/>
        <v>0</v>
      </c>
      <c r="Q3776" s="3">
        <f t="shared" si="528"/>
        <v>149.6</v>
      </c>
      <c r="R3776" s="3">
        <f>I3776 + M3776*Inputs!$B$9 - N3776/Inputs!$B$10</f>
        <v>159.4741358339966</v>
      </c>
    </row>
    <row r="3777" spans="1:18" x14ac:dyDescent="0.3">
      <c r="A3777" s="4">
        <v>46180.291666666657</v>
      </c>
      <c r="B3777" s="3">
        <v>22.517499999999998</v>
      </c>
      <c r="C3777" s="3">
        <v>1</v>
      </c>
      <c r="D3777" s="3">
        <f t="shared" si="522"/>
        <v>20.104999999999997</v>
      </c>
      <c r="E3777" s="3">
        <f>MAX(B3777 - D3777/Inputs!$B$5, 0)</f>
        <v>0</v>
      </c>
      <c r="F3777" s="3">
        <f>MAX(D3777*Inputs!$B$5 - B3777, 0)</f>
        <v>0</v>
      </c>
      <c r="G3777" s="3">
        <f t="shared" si="523"/>
        <v>1</v>
      </c>
      <c r="H3777" t="str">
        <f t="shared" si="524"/>
        <v>Reg</v>
      </c>
      <c r="I3777" s="3">
        <f t="shared" si="529"/>
        <v>159.4741358339966</v>
      </c>
      <c r="J3777" s="3">
        <f t="shared" si="530"/>
        <v>0</v>
      </c>
      <c r="K3777" s="3">
        <f>MIN(Inputs!$B$2, (Inputs!$B$8 - I3777)/Inputs!$B$9)</f>
        <v>170</v>
      </c>
      <c r="L3777" s="3">
        <f>MAX(MIN(Inputs!$B$2, I3777*Inputs!$B$10, Inputs!$B$8*Inputs!$B$4 - J3777), 0)</f>
        <v>149.6</v>
      </c>
      <c r="M3777" s="3">
        <f t="shared" si="525"/>
        <v>0</v>
      </c>
      <c r="N3777" s="3">
        <f t="shared" si="526"/>
        <v>0</v>
      </c>
      <c r="O3777" s="3">
        <f>IF(H3777="Reg", MIN(Inputs!$B$2, I3777*Inputs!$B$10, (Inputs!$B$8-I3777)/Inputs!$B$9), 0)</f>
        <v>149.6</v>
      </c>
      <c r="P3777" s="3">
        <f t="shared" si="527"/>
        <v>0</v>
      </c>
      <c r="Q3777" s="3">
        <f t="shared" si="528"/>
        <v>149.6</v>
      </c>
      <c r="R3777" s="3">
        <f>I3777 + M3777*Inputs!$B$9 - N3777/Inputs!$B$10</f>
        <v>159.4741358339966</v>
      </c>
    </row>
    <row r="3778" spans="1:18" x14ac:dyDescent="0.3">
      <c r="A3778" s="4">
        <v>46180.333333333343</v>
      </c>
      <c r="B3778" s="3">
        <v>18.337499999999999</v>
      </c>
      <c r="C3778" s="3">
        <v>1</v>
      </c>
      <c r="D3778" s="3">
        <f t="shared" ref="D3778:D3841" si="531">AVERAGEIFS(B:B, A:A, "&gt;="&amp;INT(A3778), A:A, "&lt;"&amp;INT(A3778)+1)</f>
        <v>20.104999999999997</v>
      </c>
      <c r="E3778" s="3">
        <f>MAX(B3778 - D3778/Inputs!$B$5, 0)</f>
        <v>0</v>
      </c>
      <c r="F3778" s="3">
        <f>MAX(D3778*Inputs!$B$5 - B3778, 0)</f>
        <v>0</v>
      </c>
      <c r="G3778" s="3">
        <f t="shared" ref="G3778:G3841" si="532">C3778</f>
        <v>1</v>
      </c>
      <c r="H3778" t="str">
        <f t="shared" ref="H3778:H3841" si="533">IF(MAX(E3778, F3778, G3778)&lt;=0, "Idle", IF(AND(G3778&gt;=E3778, G3778&gt;=F3778), "Reg", IF(E3778&gt;=F3778, "Discharge", "Charge")))</f>
        <v>Reg</v>
      </c>
      <c r="I3778" s="3">
        <f t="shared" si="529"/>
        <v>159.4741358339966</v>
      </c>
      <c r="J3778" s="3">
        <f t="shared" si="530"/>
        <v>0</v>
      </c>
      <c r="K3778" s="3">
        <f>MIN(Inputs!$B$2, (Inputs!$B$8 - I3778)/Inputs!$B$9)</f>
        <v>170</v>
      </c>
      <c r="L3778" s="3">
        <f>MAX(MIN(Inputs!$B$2, I3778*Inputs!$B$10, Inputs!$B$8*Inputs!$B$4 - J3778), 0)</f>
        <v>149.6</v>
      </c>
      <c r="M3778" s="3">
        <f t="shared" ref="M3778:M3841" si="534">IF(H3778="Charge", K3778, 0)</f>
        <v>0</v>
      </c>
      <c r="N3778" s="3">
        <f t="shared" ref="N3778:N3841" si="535">IF(H3778="Discharge", L3778, 0)</f>
        <v>0</v>
      </c>
      <c r="O3778" s="3">
        <f>IF(H3778="Reg", MIN(Inputs!$B$2, I3778*Inputs!$B$10, (Inputs!$B$8-I3778)/Inputs!$B$9), 0)</f>
        <v>149.6</v>
      </c>
      <c r="P3778" s="3">
        <f t="shared" ref="P3778:P3841" si="536">(N3778 - M3778) * B3778</f>
        <v>0</v>
      </c>
      <c r="Q3778" s="3">
        <f t="shared" ref="Q3778:Q3841" si="537">O3778 * C3778</f>
        <v>149.6</v>
      </c>
      <c r="R3778" s="3">
        <f>I3778 + M3778*Inputs!$B$9 - N3778/Inputs!$B$10</f>
        <v>159.4741358339966</v>
      </c>
    </row>
    <row r="3779" spans="1:18" x14ac:dyDescent="0.3">
      <c r="A3779" s="4">
        <v>46180.375</v>
      </c>
      <c r="B3779" s="3">
        <v>13.4375</v>
      </c>
      <c r="C3779" s="3">
        <v>1</v>
      </c>
      <c r="D3779" s="3">
        <f t="shared" si="531"/>
        <v>20.104999999999997</v>
      </c>
      <c r="E3779" s="3">
        <f>MAX(B3779 - D3779/Inputs!$B$5, 0)</f>
        <v>0</v>
      </c>
      <c r="F3779" s="3">
        <f>MAX(D3779*Inputs!$B$5 - B3779, 0)</f>
        <v>4.2548999999999957</v>
      </c>
      <c r="G3779" s="3">
        <f t="shared" si="532"/>
        <v>1</v>
      </c>
      <c r="H3779" t="str">
        <f t="shared" si="533"/>
        <v>Charge</v>
      </c>
      <c r="I3779" s="3">
        <f t="shared" ref="I3779:I3842" si="538">R3778</f>
        <v>159.4741358339966</v>
      </c>
      <c r="J3779" s="3">
        <f t="shared" ref="J3779:J3842" si="539">IF(INT(A3779)=INT(A3778), J3778 + N3778, 0)</f>
        <v>0</v>
      </c>
      <c r="K3779" s="3">
        <f>MIN(Inputs!$B$2, (Inputs!$B$8 - I3779)/Inputs!$B$9)</f>
        <v>170</v>
      </c>
      <c r="L3779" s="3">
        <f>MAX(MIN(Inputs!$B$2, I3779*Inputs!$B$10, Inputs!$B$8*Inputs!$B$4 - J3779), 0)</f>
        <v>149.6</v>
      </c>
      <c r="M3779" s="3">
        <f t="shared" si="534"/>
        <v>170</v>
      </c>
      <c r="N3779" s="3">
        <f t="shared" si="535"/>
        <v>0</v>
      </c>
      <c r="O3779" s="3">
        <f>IF(H3779="Reg", MIN(Inputs!$B$2, I3779*Inputs!$B$10, (Inputs!$B$8-I3779)/Inputs!$B$9), 0)</f>
        <v>0</v>
      </c>
      <c r="P3779" s="3">
        <f t="shared" si="536"/>
        <v>-2284.375</v>
      </c>
      <c r="Q3779" s="3">
        <f t="shared" si="537"/>
        <v>0</v>
      </c>
      <c r="R3779" s="3">
        <f>I3779 + M3779*Inputs!$B$9 - N3779/Inputs!$B$10</f>
        <v>318.9482716679932</v>
      </c>
    </row>
    <row r="3780" spans="1:18" x14ac:dyDescent="0.3">
      <c r="A3780" s="4">
        <v>46180.416666666657</v>
      </c>
      <c r="B3780" s="3">
        <v>1.4974999999999998</v>
      </c>
      <c r="C3780" s="3">
        <v>1</v>
      </c>
      <c r="D3780" s="3">
        <f t="shared" si="531"/>
        <v>20.104999999999997</v>
      </c>
      <c r="E3780" s="3">
        <f>MAX(B3780 - D3780/Inputs!$B$5, 0)</f>
        <v>0</v>
      </c>
      <c r="F3780" s="3">
        <f>MAX(D3780*Inputs!$B$5 - B3780, 0)</f>
        <v>16.194899999999997</v>
      </c>
      <c r="G3780" s="3">
        <f t="shared" si="532"/>
        <v>1</v>
      </c>
      <c r="H3780" t="str">
        <f t="shared" si="533"/>
        <v>Charge</v>
      </c>
      <c r="I3780" s="3">
        <f t="shared" si="538"/>
        <v>318.9482716679932</v>
      </c>
      <c r="J3780" s="3">
        <f t="shared" si="539"/>
        <v>0</v>
      </c>
      <c r="K3780" s="3">
        <f>MIN(Inputs!$B$2, (Inputs!$B$8 - I3780)/Inputs!$B$9)</f>
        <v>22.44121780453775</v>
      </c>
      <c r="L3780" s="3">
        <f>MAX(MIN(Inputs!$B$2, I3780*Inputs!$B$10, Inputs!$B$8*Inputs!$B$4 - J3780), 0)</f>
        <v>170</v>
      </c>
      <c r="M3780" s="3">
        <f t="shared" si="534"/>
        <v>22.44121780453775</v>
      </c>
      <c r="N3780" s="3">
        <f t="shared" si="535"/>
        <v>0</v>
      </c>
      <c r="O3780" s="3">
        <f>IF(H3780="Reg", MIN(Inputs!$B$2, I3780*Inputs!$B$10, (Inputs!$B$8-I3780)/Inputs!$B$9), 0)</f>
        <v>0</v>
      </c>
      <c r="P3780" s="3">
        <f t="shared" si="536"/>
        <v>-33.605723662295276</v>
      </c>
      <c r="Q3780" s="3">
        <f t="shared" si="537"/>
        <v>0</v>
      </c>
      <c r="R3780" s="3">
        <f>I3780 + M3780*Inputs!$B$9 - N3780/Inputs!$B$10</f>
        <v>340</v>
      </c>
    </row>
    <row r="3781" spans="1:18" x14ac:dyDescent="0.3">
      <c r="A3781" s="4">
        <v>46180.458333333343</v>
      </c>
      <c r="B3781" s="3">
        <v>3.6924999999999999</v>
      </c>
      <c r="C3781" s="3">
        <v>1</v>
      </c>
      <c r="D3781" s="3">
        <f t="shared" si="531"/>
        <v>20.104999999999997</v>
      </c>
      <c r="E3781" s="3">
        <f>MAX(B3781 - D3781/Inputs!$B$5, 0)</f>
        <v>0</v>
      </c>
      <c r="F3781" s="3">
        <f>MAX(D3781*Inputs!$B$5 - B3781, 0)</f>
        <v>13.999899999999997</v>
      </c>
      <c r="G3781" s="3">
        <f t="shared" si="532"/>
        <v>1</v>
      </c>
      <c r="H3781" t="str">
        <f t="shared" si="533"/>
        <v>Charge</v>
      </c>
      <c r="I3781" s="3">
        <f t="shared" si="538"/>
        <v>340</v>
      </c>
      <c r="J3781" s="3">
        <f t="shared" si="539"/>
        <v>0</v>
      </c>
      <c r="K3781" s="3">
        <f>MIN(Inputs!$B$2, (Inputs!$B$8 - I3781)/Inputs!$B$9)</f>
        <v>0</v>
      </c>
      <c r="L3781" s="3">
        <f>MAX(MIN(Inputs!$B$2, I3781*Inputs!$B$10, Inputs!$B$8*Inputs!$B$4 - J3781), 0)</f>
        <v>170</v>
      </c>
      <c r="M3781" s="3">
        <f t="shared" si="534"/>
        <v>0</v>
      </c>
      <c r="N3781" s="3">
        <f t="shared" si="535"/>
        <v>0</v>
      </c>
      <c r="O3781" s="3">
        <f>IF(H3781="Reg", MIN(Inputs!$B$2, I3781*Inputs!$B$10, (Inputs!$B$8-I3781)/Inputs!$B$9), 0)</f>
        <v>0</v>
      </c>
      <c r="P3781" s="3">
        <f t="shared" si="536"/>
        <v>0</v>
      </c>
      <c r="Q3781" s="3">
        <f t="shared" si="537"/>
        <v>0</v>
      </c>
      <c r="R3781" s="3">
        <f>I3781 + M3781*Inputs!$B$9 - N3781/Inputs!$B$10</f>
        <v>340</v>
      </c>
    </row>
    <row r="3782" spans="1:18" x14ac:dyDescent="0.3">
      <c r="A3782" s="4">
        <v>46180.5</v>
      </c>
      <c r="B3782" s="3">
        <v>12.477500000000001</v>
      </c>
      <c r="C3782" s="3">
        <v>1</v>
      </c>
      <c r="D3782" s="3">
        <f t="shared" si="531"/>
        <v>20.104999999999997</v>
      </c>
      <c r="E3782" s="3">
        <f>MAX(B3782 - D3782/Inputs!$B$5, 0)</f>
        <v>0</v>
      </c>
      <c r="F3782" s="3">
        <f>MAX(D3782*Inputs!$B$5 - B3782, 0)</f>
        <v>5.2148999999999948</v>
      </c>
      <c r="G3782" s="3">
        <f t="shared" si="532"/>
        <v>1</v>
      </c>
      <c r="H3782" t="str">
        <f t="shared" si="533"/>
        <v>Charge</v>
      </c>
      <c r="I3782" s="3">
        <f t="shared" si="538"/>
        <v>340</v>
      </c>
      <c r="J3782" s="3">
        <f t="shared" si="539"/>
        <v>0</v>
      </c>
      <c r="K3782" s="3">
        <f>MIN(Inputs!$B$2, (Inputs!$B$8 - I3782)/Inputs!$B$9)</f>
        <v>0</v>
      </c>
      <c r="L3782" s="3">
        <f>MAX(MIN(Inputs!$B$2, I3782*Inputs!$B$10, Inputs!$B$8*Inputs!$B$4 - J3782), 0)</f>
        <v>170</v>
      </c>
      <c r="M3782" s="3">
        <f t="shared" si="534"/>
        <v>0</v>
      </c>
      <c r="N3782" s="3">
        <f t="shared" si="535"/>
        <v>0</v>
      </c>
      <c r="O3782" s="3">
        <f>IF(H3782="Reg", MIN(Inputs!$B$2, I3782*Inputs!$B$10, (Inputs!$B$8-I3782)/Inputs!$B$9), 0)</f>
        <v>0</v>
      </c>
      <c r="P3782" s="3">
        <f t="shared" si="536"/>
        <v>0</v>
      </c>
      <c r="Q3782" s="3">
        <f t="shared" si="537"/>
        <v>0</v>
      </c>
      <c r="R3782" s="3">
        <f>I3782 + M3782*Inputs!$B$9 - N3782/Inputs!$B$10</f>
        <v>340</v>
      </c>
    </row>
    <row r="3783" spans="1:18" x14ac:dyDescent="0.3">
      <c r="A3783" s="4">
        <v>46180.541666666657</v>
      </c>
      <c r="B3783" s="3">
        <v>13.837499999999999</v>
      </c>
      <c r="C3783" s="3">
        <v>1.01</v>
      </c>
      <c r="D3783" s="3">
        <f t="shared" si="531"/>
        <v>20.104999999999997</v>
      </c>
      <c r="E3783" s="3">
        <f>MAX(B3783 - D3783/Inputs!$B$5, 0)</f>
        <v>0</v>
      </c>
      <c r="F3783" s="3">
        <f>MAX(D3783*Inputs!$B$5 - B3783, 0)</f>
        <v>3.8548999999999971</v>
      </c>
      <c r="G3783" s="3">
        <f t="shared" si="532"/>
        <v>1.01</v>
      </c>
      <c r="H3783" t="str">
        <f t="shared" si="533"/>
        <v>Charge</v>
      </c>
      <c r="I3783" s="3">
        <f t="shared" si="538"/>
        <v>340</v>
      </c>
      <c r="J3783" s="3">
        <f t="shared" si="539"/>
        <v>0</v>
      </c>
      <c r="K3783" s="3">
        <f>MIN(Inputs!$B$2, (Inputs!$B$8 - I3783)/Inputs!$B$9)</f>
        <v>0</v>
      </c>
      <c r="L3783" s="3">
        <f>MAX(MIN(Inputs!$B$2, I3783*Inputs!$B$10, Inputs!$B$8*Inputs!$B$4 - J3783), 0)</f>
        <v>170</v>
      </c>
      <c r="M3783" s="3">
        <f t="shared" si="534"/>
        <v>0</v>
      </c>
      <c r="N3783" s="3">
        <f t="shared" si="535"/>
        <v>0</v>
      </c>
      <c r="O3783" s="3">
        <f>IF(H3783="Reg", MIN(Inputs!$B$2, I3783*Inputs!$B$10, (Inputs!$B$8-I3783)/Inputs!$B$9), 0)</f>
        <v>0</v>
      </c>
      <c r="P3783" s="3">
        <f t="shared" si="536"/>
        <v>0</v>
      </c>
      <c r="Q3783" s="3">
        <f t="shared" si="537"/>
        <v>0</v>
      </c>
      <c r="R3783" s="3">
        <f>I3783 + M3783*Inputs!$B$9 - N3783/Inputs!$B$10</f>
        <v>340</v>
      </c>
    </row>
    <row r="3784" spans="1:18" x14ac:dyDescent="0.3">
      <c r="A3784" s="4">
        <v>46180.583333333343</v>
      </c>
      <c r="B3784" s="3">
        <v>14.872499999999999</v>
      </c>
      <c r="C3784" s="3">
        <v>1.58</v>
      </c>
      <c r="D3784" s="3">
        <f t="shared" si="531"/>
        <v>20.104999999999997</v>
      </c>
      <c r="E3784" s="3">
        <f>MAX(B3784 - D3784/Inputs!$B$5, 0)</f>
        <v>0</v>
      </c>
      <c r="F3784" s="3">
        <f>MAX(D3784*Inputs!$B$5 - B3784, 0)</f>
        <v>2.819899999999997</v>
      </c>
      <c r="G3784" s="3">
        <f t="shared" si="532"/>
        <v>1.58</v>
      </c>
      <c r="H3784" t="str">
        <f t="shared" si="533"/>
        <v>Charge</v>
      </c>
      <c r="I3784" s="3">
        <f t="shared" si="538"/>
        <v>340</v>
      </c>
      <c r="J3784" s="3">
        <f t="shared" si="539"/>
        <v>0</v>
      </c>
      <c r="K3784" s="3">
        <f>MIN(Inputs!$B$2, (Inputs!$B$8 - I3784)/Inputs!$B$9)</f>
        <v>0</v>
      </c>
      <c r="L3784" s="3">
        <f>MAX(MIN(Inputs!$B$2, I3784*Inputs!$B$10, Inputs!$B$8*Inputs!$B$4 - J3784), 0)</f>
        <v>170</v>
      </c>
      <c r="M3784" s="3">
        <f t="shared" si="534"/>
        <v>0</v>
      </c>
      <c r="N3784" s="3">
        <f t="shared" si="535"/>
        <v>0</v>
      </c>
      <c r="O3784" s="3">
        <f>IF(H3784="Reg", MIN(Inputs!$B$2, I3784*Inputs!$B$10, (Inputs!$B$8-I3784)/Inputs!$B$9), 0)</f>
        <v>0</v>
      </c>
      <c r="P3784" s="3">
        <f t="shared" si="536"/>
        <v>0</v>
      </c>
      <c r="Q3784" s="3">
        <f t="shared" si="537"/>
        <v>0</v>
      </c>
      <c r="R3784" s="3">
        <f>I3784 + M3784*Inputs!$B$9 - N3784/Inputs!$B$10</f>
        <v>340</v>
      </c>
    </row>
    <row r="3785" spans="1:18" x14ac:dyDescent="0.3">
      <c r="A3785" s="4">
        <v>46180.625</v>
      </c>
      <c r="B3785" s="3">
        <v>17.002499999999998</v>
      </c>
      <c r="C3785" s="3">
        <v>1.35</v>
      </c>
      <c r="D3785" s="3">
        <f t="shared" si="531"/>
        <v>20.104999999999997</v>
      </c>
      <c r="E3785" s="3">
        <f>MAX(B3785 - D3785/Inputs!$B$5, 0)</f>
        <v>0</v>
      </c>
      <c r="F3785" s="3">
        <f>MAX(D3785*Inputs!$B$5 - B3785, 0)</f>
        <v>0.68989999999999796</v>
      </c>
      <c r="G3785" s="3">
        <f t="shared" si="532"/>
        <v>1.35</v>
      </c>
      <c r="H3785" t="str">
        <f t="shared" si="533"/>
        <v>Reg</v>
      </c>
      <c r="I3785" s="3">
        <f t="shared" si="538"/>
        <v>340</v>
      </c>
      <c r="J3785" s="3">
        <f t="shared" si="539"/>
        <v>0</v>
      </c>
      <c r="K3785" s="3">
        <f>MIN(Inputs!$B$2, (Inputs!$B$8 - I3785)/Inputs!$B$9)</f>
        <v>0</v>
      </c>
      <c r="L3785" s="3">
        <f>MAX(MIN(Inputs!$B$2, I3785*Inputs!$B$10, Inputs!$B$8*Inputs!$B$4 - J3785), 0)</f>
        <v>170</v>
      </c>
      <c r="M3785" s="3">
        <f t="shared" si="534"/>
        <v>0</v>
      </c>
      <c r="N3785" s="3">
        <f t="shared" si="535"/>
        <v>0</v>
      </c>
      <c r="O3785" s="3">
        <f>IF(H3785="Reg", MIN(Inputs!$B$2, I3785*Inputs!$B$10, (Inputs!$B$8-I3785)/Inputs!$B$9), 0)</f>
        <v>0</v>
      </c>
      <c r="P3785" s="3">
        <f t="shared" si="536"/>
        <v>0</v>
      </c>
      <c r="Q3785" s="3">
        <f t="shared" si="537"/>
        <v>0</v>
      </c>
      <c r="R3785" s="3">
        <f>I3785 + M3785*Inputs!$B$9 - N3785/Inputs!$B$10</f>
        <v>340</v>
      </c>
    </row>
    <row r="3786" spans="1:18" x14ac:dyDescent="0.3">
      <c r="A3786" s="4">
        <v>46180.666666666657</v>
      </c>
      <c r="B3786" s="3">
        <v>19.147500000000001</v>
      </c>
      <c r="C3786" s="3">
        <v>1.35</v>
      </c>
      <c r="D3786" s="3">
        <f t="shared" si="531"/>
        <v>20.104999999999997</v>
      </c>
      <c r="E3786" s="3">
        <f>MAX(B3786 - D3786/Inputs!$B$5, 0)</f>
        <v>0</v>
      </c>
      <c r="F3786" s="3">
        <f>MAX(D3786*Inputs!$B$5 - B3786, 0)</f>
        <v>0</v>
      </c>
      <c r="G3786" s="3">
        <f t="shared" si="532"/>
        <v>1.35</v>
      </c>
      <c r="H3786" t="str">
        <f t="shared" si="533"/>
        <v>Reg</v>
      </c>
      <c r="I3786" s="3">
        <f t="shared" si="538"/>
        <v>340</v>
      </c>
      <c r="J3786" s="3">
        <f t="shared" si="539"/>
        <v>0</v>
      </c>
      <c r="K3786" s="3">
        <f>MIN(Inputs!$B$2, (Inputs!$B$8 - I3786)/Inputs!$B$9)</f>
        <v>0</v>
      </c>
      <c r="L3786" s="3">
        <f>MAX(MIN(Inputs!$B$2, I3786*Inputs!$B$10, Inputs!$B$8*Inputs!$B$4 - J3786), 0)</f>
        <v>170</v>
      </c>
      <c r="M3786" s="3">
        <f t="shared" si="534"/>
        <v>0</v>
      </c>
      <c r="N3786" s="3">
        <f t="shared" si="535"/>
        <v>0</v>
      </c>
      <c r="O3786" s="3">
        <f>IF(H3786="Reg", MIN(Inputs!$B$2, I3786*Inputs!$B$10, (Inputs!$B$8-I3786)/Inputs!$B$9), 0)</f>
        <v>0</v>
      </c>
      <c r="P3786" s="3">
        <f t="shared" si="536"/>
        <v>0</v>
      </c>
      <c r="Q3786" s="3">
        <f t="shared" si="537"/>
        <v>0</v>
      </c>
      <c r="R3786" s="3">
        <f>I3786 + M3786*Inputs!$B$9 - N3786/Inputs!$B$10</f>
        <v>340</v>
      </c>
    </row>
    <row r="3787" spans="1:18" x14ac:dyDescent="0.3">
      <c r="A3787" s="4">
        <v>46180.708333333343</v>
      </c>
      <c r="B3787" s="3">
        <v>18.950000000000003</v>
      </c>
      <c r="C3787" s="3">
        <v>3.63</v>
      </c>
      <c r="D3787" s="3">
        <f t="shared" si="531"/>
        <v>20.104999999999997</v>
      </c>
      <c r="E3787" s="3">
        <f>MAX(B3787 - D3787/Inputs!$B$5, 0)</f>
        <v>0</v>
      </c>
      <c r="F3787" s="3">
        <f>MAX(D3787*Inputs!$B$5 - B3787, 0)</f>
        <v>0</v>
      </c>
      <c r="G3787" s="3">
        <f t="shared" si="532"/>
        <v>3.63</v>
      </c>
      <c r="H3787" t="str">
        <f t="shared" si="533"/>
        <v>Reg</v>
      </c>
      <c r="I3787" s="3">
        <f t="shared" si="538"/>
        <v>340</v>
      </c>
      <c r="J3787" s="3">
        <f t="shared" si="539"/>
        <v>0</v>
      </c>
      <c r="K3787" s="3">
        <f>MIN(Inputs!$B$2, (Inputs!$B$8 - I3787)/Inputs!$B$9)</f>
        <v>0</v>
      </c>
      <c r="L3787" s="3">
        <f>MAX(MIN(Inputs!$B$2, I3787*Inputs!$B$10, Inputs!$B$8*Inputs!$B$4 - J3787), 0)</f>
        <v>170</v>
      </c>
      <c r="M3787" s="3">
        <f t="shared" si="534"/>
        <v>0</v>
      </c>
      <c r="N3787" s="3">
        <f t="shared" si="535"/>
        <v>0</v>
      </c>
      <c r="O3787" s="3">
        <f>IF(H3787="Reg", MIN(Inputs!$B$2, I3787*Inputs!$B$10, (Inputs!$B$8-I3787)/Inputs!$B$9), 0)</f>
        <v>0</v>
      </c>
      <c r="P3787" s="3">
        <f t="shared" si="536"/>
        <v>0</v>
      </c>
      <c r="Q3787" s="3">
        <f t="shared" si="537"/>
        <v>0</v>
      </c>
      <c r="R3787" s="3">
        <f>I3787 + M3787*Inputs!$B$9 - N3787/Inputs!$B$10</f>
        <v>340</v>
      </c>
    </row>
    <row r="3788" spans="1:18" x14ac:dyDescent="0.3">
      <c r="A3788" s="4">
        <v>46180.75</v>
      </c>
      <c r="B3788" s="3">
        <v>20.425000000000001</v>
      </c>
      <c r="C3788" s="3">
        <v>20</v>
      </c>
      <c r="D3788" s="3">
        <f t="shared" si="531"/>
        <v>20.104999999999997</v>
      </c>
      <c r="E3788" s="3">
        <f>MAX(B3788 - D3788/Inputs!$B$5, 0)</f>
        <v>0</v>
      </c>
      <c r="F3788" s="3">
        <f>MAX(D3788*Inputs!$B$5 - B3788, 0)</f>
        <v>0</v>
      </c>
      <c r="G3788" s="3">
        <f t="shared" si="532"/>
        <v>20</v>
      </c>
      <c r="H3788" t="str">
        <f t="shared" si="533"/>
        <v>Reg</v>
      </c>
      <c r="I3788" s="3">
        <f t="shared" si="538"/>
        <v>340</v>
      </c>
      <c r="J3788" s="3">
        <f t="shared" si="539"/>
        <v>0</v>
      </c>
      <c r="K3788" s="3">
        <f>MIN(Inputs!$B$2, (Inputs!$B$8 - I3788)/Inputs!$B$9)</f>
        <v>0</v>
      </c>
      <c r="L3788" s="3">
        <f>MAX(MIN(Inputs!$B$2, I3788*Inputs!$B$10, Inputs!$B$8*Inputs!$B$4 - J3788), 0)</f>
        <v>170</v>
      </c>
      <c r="M3788" s="3">
        <f t="shared" si="534"/>
        <v>0</v>
      </c>
      <c r="N3788" s="3">
        <f t="shared" si="535"/>
        <v>0</v>
      </c>
      <c r="O3788" s="3">
        <f>IF(H3788="Reg", MIN(Inputs!$B$2, I3788*Inputs!$B$10, (Inputs!$B$8-I3788)/Inputs!$B$9), 0)</f>
        <v>0</v>
      </c>
      <c r="P3788" s="3">
        <f t="shared" si="536"/>
        <v>0</v>
      </c>
      <c r="Q3788" s="3">
        <f t="shared" si="537"/>
        <v>0</v>
      </c>
      <c r="R3788" s="3">
        <f>I3788 + M3788*Inputs!$B$9 - N3788/Inputs!$B$10</f>
        <v>340</v>
      </c>
    </row>
    <row r="3789" spans="1:18" x14ac:dyDescent="0.3">
      <c r="A3789" s="4">
        <v>46180.791666666657</v>
      </c>
      <c r="B3789" s="3">
        <v>22.46</v>
      </c>
      <c r="C3789" s="3">
        <v>37.97</v>
      </c>
      <c r="D3789" s="3">
        <f t="shared" si="531"/>
        <v>20.104999999999997</v>
      </c>
      <c r="E3789" s="3">
        <f>MAX(B3789 - D3789/Inputs!$B$5, 0)</f>
        <v>0</v>
      </c>
      <c r="F3789" s="3">
        <f>MAX(D3789*Inputs!$B$5 - B3789, 0)</f>
        <v>0</v>
      </c>
      <c r="G3789" s="3">
        <f t="shared" si="532"/>
        <v>37.97</v>
      </c>
      <c r="H3789" t="str">
        <f t="shared" si="533"/>
        <v>Reg</v>
      </c>
      <c r="I3789" s="3">
        <f t="shared" si="538"/>
        <v>340</v>
      </c>
      <c r="J3789" s="3">
        <f t="shared" si="539"/>
        <v>0</v>
      </c>
      <c r="K3789" s="3">
        <f>MIN(Inputs!$B$2, (Inputs!$B$8 - I3789)/Inputs!$B$9)</f>
        <v>0</v>
      </c>
      <c r="L3789" s="3">
        <f>MAX(MIN(Inputs!$B$2, I3789*Inputs!$B$10, Inputs!$B$8*Inputs!$B$4 - J3789), 0)</f>
        <v>170</v>
      </c>
      <c r="M3789" s="3">
        <f t="shared" si="534"/>
        <v>0</v>
      </c>
      <c r="N3789" s="3">
        <f t="shared" si="535"/>
        <v>0</v>
      </c>
      <c r="O3789" s="3">
        <f>IF(H3789="Reg", MIN(Inputs!$B$2, I3789*Inputs!$B$10, (Inputs!$B$8-I3789)/Inputs!$B$9), 0)</f>
        <v>0</v>
      </c>
      <c r="P3789" s="3">
        <f t="shared" si="536"/>
        <v>0</v>
      </c>
      <c r="Q3789" s="3">
        <f t="shared" si="537"/>
        <v>0</v>
      </c>
      <c r="R3789" s="3">
        <f>I3789 + M3789*Inputs!$B$9 - N3789/Inputs!$B$10</f>
        <v>340</v>
      </c>
    </row>
    <row r="3790" spans="1:18" x14ac:dyDescent="0.3">
      <c r="A3790" s="4">
        <v>46180.833333333343</v>
      </c>
      <c r="B3790" s="3">
        <v>29.28</v>
      </c>
      <c r="C3790" s="3">
        <v>42.07</v>
      </c>
      <c r="D3790" s="3">
        <f t="shared" si="531"/>
        <v>20.104999999999997</v>
      </c>
      <c r="E3790" s="3">
        <f>MAX(B3790 - D3790/Inputs!$B$5, 0)</f>
        <v>6.4334090909090946</v>
      </c>
      <c r="F3790" s="3">
        <f>MAX(D3790*Inputs!$B$5 - B3790, 0)</f>
        <v>0</v>
      </c>
      <c r="G3790" s="3">
        <f t="shared" si="532"/>
        <v>42.07</v>
      </c>
      <c r="H3790" t="str">
        <f t="shared" si="533"/>
        <v>Reg</v>
      </c>
      <c r="I3790" s="3">
        <f t="shared" si="538"/>
        <v>340</v>
      </c>
      <c r="J3790" s="3">
        <f t="shared" si="539"/>
        <v>0</v>
      </c>
      <c r="K3790" s="3">
        <f>MIN(Inputs!$B$2, (Inputs!$B$8 - I3790)/Inputs!$B$9)</f>
        <v>0</v>
      </c>
      <c r="L3790" s="3">
        <f>MAX(MIN(Inputs!$B$2, I3790*Inputs!$B$10, Inputs!$B$8*Inputs!$B$4 - J3790), 0)</f>
        <v>170</v>
      </c>
      <c r="M3790" s="3">
        <f t="shared" si="534"/>
        <v>0</v>
      </c>
      <c r="N3790" s="3">
        <f t="shared" si="535"/>
        <v>0</v>
      </c>
      <c r="O3790" s="3">
        <f>IF(H3790="Reg", MIN(Inputs!$B$2, I3790*Inputs!$B$10, (Inputs!$B$8-I3790)/Inputs!$B$9), 0)</f>
        <v>0</v>
      </c>
      <c r="P3790" s="3">
        <f t="shared" si="536"/>
        <v>0</v>
      </c>
      <c r="Q3790" s="3">
        <f t="shared" si="537"/>
        <v>0</v>
      </c>
      <c r="R3790" s="3">
        <f>I3790 + M3790*Inputs!$B$9 - N3790/Inputs!$B$10</f>
        <v>340</v>
      </c>
    </row>
    <row r="3791" spans="1:18" x14ac:dyDescent="0.3">
      <c r="A3791" s="4">
        <v>46180.875</v>
      </c>
      <c r="B3791" s="3">
        <v>41.114999999999995</v>
      </c>
      <c r="C3791" s="3">
        <v>15</v>
      </c>
      <c r="D3791" s="3">
        <f t="shared" si="531"/>
        <v>20.104999999999997</v>
      </c>
      <c r="E3791" s="3">
        <f>MAX(B3791 - D3791/Inputs!$B$5, 0)</f>
        <v>18.268409090909088</v>
      </c>
      <c r="F3791" s="3">
        <f>MAX(D3791*Inputs!$B$5 - B3791, 0)</f>
        <v>0</v>
      </c>
      <c r="G3791" s="3">
        <f t="shared" si="532"/>
        <v>15</v>
      </c>
      <c r="H3791" t="str">
        <f t="shared" si="533"/>
        <v>Discharge</v>
      </c>
      <c r="I3791" s="3">
        <f t="shared" si="538"/>
        <v>340</v>
      </c>
      <c r="J3791" s="3">
        <f t="shared" si="539"/>
        <v>0</v>
      </c>
      <c r="K3791" s="3">
        <f>MIN(Inputs!$B$2, (Inputs!$B$8 - I3791)/Inputs!$B$9)</f>
        <v>0</v>
      </c>
      <c r="L3791" s="3">
        <f>MAX(MIN(Inputs!$B$2, I3791*Inputs!$B$10, Inputs!$B$8*Inputs!$B$4 - J3791), 0)</f>
        <v>170</v>
      </c>
      <c r="M3791" s="3">
        <f t="shared" si="534"/>
        <v>0</v>
      </c>
      <c r="N3791" s="3">
        <f t="shared" si="535"/>
        <v>170</v>
      </c>
      <c r="O3791" s="3">
        <f>IF(H3791="Reg", MIN(Inputs!$B$2, I3791*Inputs!$B$10, (Inputs!$B$8-I3791)/Inputs!$B$9), 0)</f>
        <v>0</v>
      </c>
      <c r="P3791" s="3">
        <f t="shared" si="536"/>
        <v>6989.5499999999993</v>
      </c>
      <c r="Q3791" s="3">
        <f t="shared" si="537"/>
        <v>0</v>
      </c>
      <c r="R3791" s="3">
        <f>I3791 + M3791*Inputs!$B$9 - N3791/Inputs!$B$10</f>
        <v>158.77939109773115</v>
      </c>
    </row>
    <row r="3792" spans="1:18" x14ac:dyDescent="0.3">
      <c r="A3792" s="4">
        <v>46180.916666666657</v>
      </c>
      <c r="B3792" s="3">
        <v>37.762500000000003</v>
      </c>
      <c r="C3792" s="3">
        <v>6.22</v>
      </c>
      <c r="D3792" s="3">
        <f t="shared" si="531"/>
        <v>20.104999999999997</v>
      </c>
      <c r="E3792" s="3">
        <f>MAX(B3792 - D3792/Inputs!$B$5, 0)</f>
        <v>14.915909090909096</v>
      </c>
      <c r="F3792" s="3">
        <f>MAX(D3792*Inputs!$B$5 - B3792, 0)</f>
        <v>0</v>
      </c>
      <c r="G3792" s="3">
        <f t="shared" si="532"/>
        <v>6.22</v>
      </c>
      <c r="H3792" t="str">
        <f t="shared" si="533"/>
        <v>Discharge</v>
      </c>
      <c r="I3792" s="3">
        <f t="shared" si="538"/>
        <v>158.77939109773115</v>
      </c>
      <c r="J3792" s="3">
        <f t="shared" si="539"/>
        <v>170</v>
      </c>
      <c r="K3792" s="3">
        <f>MIN(Inputs!$B$2, (Inputs!$B$8 - I3792)/Inputs!$B$9)</f>
        <v>170</v>
      </c>
      <c r="L3792" s="3">
        <f>MAX(MIN(Inputs!$B$2, I3792*Inputs!$B$10, Inputs!$B$8*Inputs!$B$4 - J3792), 0)</f>
        <v>148.94827166799323</v>
      </c>
      <c r="M3792" s="3">
        <f t="shared" si="534"/>
        <v>0</v>
      </c>
      <c r="N3792" s="3">
        <f t="shared" si="535"/>
        <v>148.94827166799323</v>
      </c>
      <c r="O3792" s="3">
        <f>IF(H3792="Reg", MIN(Inputs!$B$2, I3792*Inputs!$B$10, (Inputs!$B$8-I3792)/Inputs!$B$9), 0)</f>
        <v>0</v>
      </c>
      <c r="P3792" s="3">
        <f t="shared" si="536"/>
        <v>5624.6591088625946</v>
      </c>
      <c r="Q3792" s="3">
        <f t="shared" si="537"/>
        <v>0</v>
      </c>
      <c r="R3792" s="3">
        <f>I3792 + M3792*Inputs!$B$9 - N3792/Inputs!$B$10</f>
        <v>0</v>
      </c>
    </row>
    <row r="3793" spans="1:18" x14ac:dyDescent="0.3">
      <c r="A3793" s="4">
        <v>46180.958333333343</v>
      </c>
      <c r="B3793" s="3">
        <v>29.6875</v>
      </c>
      <c r="C3793" s="3">
        <v>0.08</v>
      </c>
      <c r="D3793" s="3">
        <f t="shared" si="531"/>
        <v>20.104999999999997</v>
      </c>
      <c r="E3793" s="3">
        <f>MAX(B3793 - D3793/Inputs!$B$5, 0)</f>
        <v>6.8409090909090935</v>
      </c>
      <c r="F3793" s="3">
        <f>MAX(D3793*Inputs!$B$5 - B3793, 0)</f>
        <v>0</v>
      </c>
      <c r="G3793" s="3">
        <f t="shared" si="532"/>
        <v>0.08</v>
      </c>
      <c r="H3793" t="str">
        <f t="shared" si="533"/>
        <v>Discharge</v>
      </c>
      <c r="I3793" s="3">
        <f t="shared" si="538"/>
        <v>0</v>
      </c>
      <c r="J3793" s="3">
        <f t="shared" si="539"/>
        <v>318.94827166799325</v>
      </c>
      <c r="K3793" s="3">
        <f>MIN(Inputs!$B$2, (Inputs!$B$8 - I3793)/Inputs!$B$9)</f>
        <v>170</v>
      </c>
      <c r="L3793" s="3">
        <f>MAX(MIN(Inputs!$B$2, I3793*Inputs!$B$10, Inputs!$B$8*Inputs!$B$4 - J3793), 0)</f>
        <v>0</v>
      </c>
      <c r="M3793" s="3">
        <f t="shared" si="534"/>
        <v>0</v>
      </c>
      <c r="N3793" s="3">
        <f t="shared" si="535"/>
        <v>0</v>
      </c>
      <c r="O3793" s="3">
        <f>IF(H3793="Reg", MIN(Inputs!$B$2, I3793*Inputs!$B$10, (Inputs!$B$8-I3793)/Inputs!$B$9), 0)</f>
        <v>0</v>
      </c>
      <c r="P3793" s="3">
        <f t="shared" si="536"/>
        <v>0</v>
      </c>
      <c r="Q3793" s="3">
        <f t="shared" si="537"/>
        <v>0</v>
      </c>
      <c r="R3793" s="3">
        <f>I3793 + M3793*Inputs!$B$9 - N3793/Inputs!$B$10</f>
        <v>0</v>
      </c>
    </row>
    <row r="3794" spans="1:18" x14ac:dyDescent="0.3">
      <c r="A3794" s="4">
        <v>46181</v>
      </c>
      <c r="B3794" s="3">
        <v>25.2</v>
      </c>
      <c r="C3794" s="3">
        <v>7.0000000000000007E-2</v>
      </c>
      <c r="D3794" s="3">
        <f t="shared" si="531"/>
        <v>31.918750000000006</v>
      </c>
      <c r="E3794" s="3">
        <f>MAX(B3794 - D3794/Inputs!$B$5, 0)</f>
        <v>0</v>
      </c>
      <c r="F3794" s="3">
        <f>MAX(D3794*Inputs!$B$5 - B3794, 0)</f>
        <v>2.8885000000000076</v>
      </c>
      <c r="G3794" s="3">
        <f t="shared" si="532"/>
        <v>7.0000000000000007E-2</v>
      </c>
      <c r="H3794" t="str">
        <f t="shared" si="533"/>
        <v>Charge</v>
      </c>
      <c r="I3794" s="3">
        <f t="shared" si="538"/>
        <v>0</v>
      </c>
      <c r="J3794" s="3">
        <f t="shared" si="539"/>
        <v>0</v>
      </c>
      <c r="K3794" s="3">
        <f>MIN(Inputs!$B$2, (Inputs!$B$8 - I3794)/Inputs!$B$9)</f>
        <v>170</v>
      </c>
      <c r="L3794" s="3">
        <f>MAX(MIN(Inputs!$B$2, I3794*Inputs!$B$10, Inputs!$B$8*Inputs!$B$4 - J3794), 0)</f>
        <v>0</v>
      </c>
      <c r="M3794" s="3">
        <f t="shared" si="534"/>
        <v>170</v>
      </c>
      <c r="N3794" s="3">
        <f t="shared" si="535"/>
        <v>0</v>
      </c>
      <c r="O3794" s="3">
        <f>IF(H3794="Reg", MIN(Inputs!$B$2, I3794*Inputs!$B$10, (Inputs!$B$8-I3794)/Inputs!$B$9), 0)</f>
        <v>0</v>
      </c>
      <c r="P3794" s="3">
        <f t="shared" si="536"/>
        <v>-4284</v>
      </c>
      <c r="Q3794" s="3">
        <f t="shared" si="537"/>
        <v>0</v>
      </c>
      <c r="R3794" s="3">
        <f>I3794 + M3794*Inputs!$B$9 - N3794/Inputs!$B$10</f>
        <v>159.4741358339966</v>
      </c>
    </row>
    <row r="3795" spans="1:18" x14ac:dyDescent="0.3">
      <c r="A3795" s="4">
        <v>46181.041666666657</v>
      </c>
      <c r="B3795" s="3">
        <v>28.305000000000003</v>
      </c>
      <c r="C3795" s="3">
        <v>0.1</v>
      </c>
      <c r="D3795" s="3">
        <f t="shared" si="531"/>
        <v>31.918750000000006</v>
      </c>
      <c r="E3795" s="3">
        <f>MAX(B3795 - D3795/Inputs!$B$5, 0)</f>
        <v>0</v>
      </c>
      <c r="F3795" s="3">
        <f>MAX(D3795*Inputs!$B$5 - B3795, 0)</f>
        <v>0</v>
      </c>
      <c r="G3795" s="3">
        <f t="shared" si="532"/>
        <v>0.1</v>
      </c>
      <c r="H3795" t="str">
        <f t="shared" si="533"/>
        <v>Reg</v>
      </c>
      <c r="I3795" s="3">
        <f t="shared" si="538"/>
        <v>159.4741358339966</v>
      </c>
      <c r="J3795" s="3">
        <f t="shared" si="539"/>
        <v>0</v>
      </c>
      <c r="K3795" s="3">
        <f>MIN(Inputs!$B$2, (Inputs!$B$8 - I3795)/Inputs!$B$9)</f>
        <v>170</v>
      </c>
      <c r="L3795" s="3">
        <f>MAX(MIN(Inputs!$B$2, I3795*Inputs!$B$10, Inputs!$B$8*Inputs!$B$4 - J3795), 0)</f>
        <v>149.6</v>
      </c>
      <c r="M3795" s="3">
        <f t="shared" si="534"/>
        <v>0</v>
      </c>
      <c r="N3795" s="3">
        <f t="shared" si="535"/>
        <v>0</v>
      </c>
      <c r="O3795" s="3">
        <f>IF(H3795="Reg", MIN(Inputs!$B$2, I3795*Inputs!$B$10, (Inputs!$B$8-I3795)/Inputs!$B$9), 0)</f>
        <v>149.6</v>
      </c>
      <c r="P3795" s="3">
        <f t="shared" si="536"/>
        <v>0</v>
      </c>
      <c r="Q3795" s="3">
        <f t="shared" si="537"/>
        <v>14.96</v>
      </c>
      <c r="R3795" s="3">
        <f>I3795 + M3795*Inputs!$B$9 - N3795/Inputs!$B$10</f>
        <v>159.4741358339966</v>
      </c>
    </row>
    <row r="3796" spans="1:18" x14ac:dyDescent="0.3">
      <c r="A3796" s="4">
        <v>46181.083333333343</v>
      </c>
      <c r="B3796" s="3">
        <v>25.212499999999999</v>
      </c>
      <c r="C3796" s="3">
        <v>0.06</v>
      </c>
      <c r="D3796" s="3">
        <f t="shared" si="531"/>
        <v>31.918750000000006</v>
      </c>
      <c r="E3796" s="3">
        <f>MAX(B3796 - D3796/Inputs!$B$5, 0)</f>
        <v>0</v>
      </c>
      <c r="F3796" s="3">
        <f>MAX(D3796*Inputs!$B$5 - B3796, 0)</f>
        <v>2.8760000000000083</v>
      </c>
      <c r="G3796" s="3">
        <f t="shared" si="532"/>
        <v>0.06</v>
      </c>
      <c r="H3796" t="str">
        <f t="shared" si="533"/>
        <v>Charge</v>
      </c>
      <c r="I3796" s="3">
        <f t="shared" si="538"/>
        <v>159.4741358339966</v>
      </c>
      <c r="J3796" s="3">
        <f t="shared" si="539"/>
        <v>0</v>
      </c>
      <c r="K3796" s="3">
        <f>MIN(Inputs!$B$2, (Inputs!$B$8 - I3796)/Inputs!$B$9)</f>
        <v>170</v>
      </c>
      <c r="L3796" s="3">
        <f>MAX(MIN(Inputs!$B$2, I3796*Inputs!$B$10, Inputs!$B$8*Inputs!$B$4 - J3796), 0)</f>
        <v>149.6</v>
      </c>
      <c r="M3796" s="3">
        <f t="shared" si="534"/>
        <v>170</v>
      </c>
      <c r="N3796" s="3">
        <f t="shared" si="535"/>
        <v>0</v>
      </c>
      <c r="O3796" s="3">
        <f>IF(H3796="Reg", MIN(Inputs!$B$2, I3796*Inputs!$B$10, (Inputs!$B$8-I3796)/Inputs!$B$9), 0)</f>
        <v>0</v>
      </c>
      <c r="P3796" s="3">
        <f t="shared" si="536"/>
        <v>-4286.125</v>
      </c>
      <c r="Q3796" s="3">
        <f t="shared" si="537"/>
        <v>0</v>
      </c>
      <c r="R3796" s="3">
        <f>I3796 + M3796*Inputs!$B$9 - N3796/Inputs!$B$10</f>
        <v>318.9482716679932</v>
      </c>
    </row>
    <row r="3797" spans="1:18" x14ac:dyDescent="0.3">
      <c r="A3797" s="4">
        <v>46181.125</v>
      </c>
      <c r="B3797" s="3">
        <v>24.835000000000001</v>
      </c>
      <c r="C3797" s="3">
        <v>0.1</v>
      </c>
      <c r="D3797" s="3">
        <f t="shared" si="531"/>
        <v>31.918750000000006</v>
      </c>
      <c r="E3797" s="3">
        <f>MAX(B3797 - D3797/Inputs!$B$5, 0)</f>
        <v>0</v>
      </c>
      <c r="F3797" s="3">
        <f>MAX(D3797*Inputs!$B$5 - B3797, 0)</f>
        <v>3.2535000000000061</v>
      </c>
      <c r="G3797" s="3">
        <f t="shared" si="532"/>
        <v>0.1</v>
      </c>
      <c r="H3797" t="str">
        <f t="shared" si="533"/>
        <v>Charge</v>
      </c>
      <c r="I3797" s="3">
        <f t="shared" si="538"/>
        <v>318.9482716679932</v>
      </c>
      <c r="J3797" s="3">
        <f t="shared" si="539"/>
        <v>0</v>
      </c>
      <c r="K3797" s="3">
        <f>MIN(Inputs!$B$2, (Inputs!$B$8 - I3797)/Inputs!$B$9)</f>
        <v>22.44121780453775</v>
      </c>
      <c r="L3797" s="3">
        <f>MAX(MIN(Inputs!$B$2, I3797*Inputs!$B$10, Inputs!$B$8*Inputs!$B$4 - J3797), 0)</f>
        <v>170</v>
      </c>
      <c r="M3797" s="3">
        <f t="shared" si="534"/>
        <v>22.44121780453775</v>
      </c>
      <c r="N3797" s="3">
        <f t="shared" si="535"/>
        <v>0</v>
      </c>
      <c r="O3797" s="3">
        <f>IF(H3797="Reg", MIN(Inputs!$B$2, I3797*Inputs!$B$10, (Inputs!$B$8-I3797)/Inputs!$B$9), 0)</f>
        <v>0</v>
      </c>
      <c r="P3797" s="3">
        <f t="shared" si="536"/>
        <v>-557.32764417569501</v>
      </c>
      <c r="Q3797" s="3">
        <f t="shared" si="537"/>
        <v>0</v>
      </c>
      <c r="R3797" s="3">
        <f>I3797 + M3797*Inputs!$B$9 - N3797/Inputs!$B$10</f>
        <v>340</v>
      </c>
    </row>
    <row r="3798" spans="1:18" x14ac:dyDescent="0.3">
      <c r="A3798" s="4">
        <v>46181.166666666657</v>
      </c>
      <c r="B3798" s="3">
        <v>23.49</v>
      </c>
      <c r="C3798" s="3">
        <v>7.0000000000000007E-2</v>
      </c>
      <c r="D3798" s="3">
        <f t="shared" si="531"/>
        <v>31.918750000000006</v>
      </c>
      <c r="E3798" s="3">
        <f>MAX(B3798 - D3798/Inputs!$B$5, 0)</f>
        <v>0</v>
      </c>
      <c r="F3798" s="3">
        <f>MAX(D3798*Inputs!$B$5 - B3798, 0)</f>
        <v>4.5985000000000085</v>
      </c>
      <c r="G3798" s="3">
        <f t="shared" si="532"/>
        <v>7.0000000000000007E-2</v>
      </c>
      <c r="H3798" t="str">
        <f t="shared" si="533"/>
        <v>Charge</v>
      </c>
      <c r="I3798" s="3">
        <f t="shared" si="538"/>
        <v>340</v>
      </c>
      <c r="J3798" s="3">
        <f t="shared" si="539"/>
        <v>0</v>
      </c>
      <c r="K3798" s="3">
        <f>MIN(Inputs!$B$2, (Inputs!$B$8 - I3798)/Inputs!$B$9)</f>
        <v>0</v>
      </c>
      <c r="L3798" s="3">
        <f>MAX(MIN(Inputs!$B$2, I3798*Inputs!$B$10, Inputs!$B$8*Inputs!$B$4 - J3798), 0)</f>
        <v>170</v>
      </c>
      <c r="M3798" s="3">
        <f t="shared" si="534"/>
        <v>0</v>
      </c>
      <c r="N3798" s="3">
        <f t="shared" si="535"/>
        <v>0</v>
      </c>
      <c r="O3798" s="3">
        <f>IF(H3798="Reg", MIN(Inputs!$B$2, I3798*Inputs!$B$10, (Inputs!$B$8-I3798)/Inputs!$B$9), 0)</f>
        <v>0</v>
      </c>
      <c r="P3798" s="3">
        <f t="shared" si="536"/>
        <v>0</v>
      </c>
      <c r="Q3798" s="3">
        <f t="shared" si="537"/>
        <v>0</v>
      </c>
      <c r="R3798" s="3">
        <f>I3798 + M3798*Inputs!$B$9 - N3798/Inputs!$B$10</f>
        <v>340</v>
      </c>
    </row>
    <row r="3799" spans="1:18" x14ac:dyDescent="0.3">
      <c r="A3799" s="4">
        <v>46181.208333333343</v>
      </c>
      <c r="B3799" s="3">
        <v>25.482499999999998</v>
      </c>
      <c r="C3799" s="3">
        <v>0.06</v>
      </c>
      <c r="D3799" s="3">
        <f t="shared" si="531"/>
        <v>31.918750000000006</v>
      </c>
      <c r="E3799" s="3">
        <f>MAX(B3799 - D3799/Inputs!$B$5, 0)</f>
        <v>0</v>
      </c>
      <c r="F3799" s="3">
        <f>MAX(D3799*Inputs!$B$5 - B3799, 0)</f>
        <v>2.6060000000000088</v>
      </c>
      <c r="G3799" s="3">
        <f t="shared" si="532"/>
        <v>0.06</v>
      </c>
      <c r="H3799" t="str">
        <f t="shared" si="533"/>
        <v>Charge</v>
      </c>
      <c r="I3799" s="3">
        <f t="shared" si="538"/>
        <v>340</v>
      </c>
      <c r="J3799" s="3">
        <f t="shared" si="539"/>
        <v>0</v>
      </c>
      <c r="K3799" s="3">
        <f>MIN(Inputs!$B$2, (Inputs!$B$8 - I3799)/Inputs!$B$9)</f>
        <v>0</v>
      </c>
      <c r="L3799" s="3">
        <f>MAX(MIN(Inputs!$B$2, I3799*Inputs!$B$10, Inputs!$B$8*Inputs!$B$4 - J3799), 0)</f>
        <v>170</v>
      </c>
      <c r="M3799" s="3">
        <f t="shared" si="534"/>
        <v>0</v>
      </c>
      <c r="N3799" s="3">
        <f t="shared" si="535"/>
        <v>0</v>
      </c>
      <c r="O3799" s="3">
        <f>IF(H3799="Reg", MIN(Inputs!$B$2, I3799*Inputs!$B$10, (Inputs!$B$8-I3799)/Inputs!$B$9), 0)</f>
        <v>0</v>
      </c>
      <c r="P3799" s="3">
        <f t="shared" si="536"/>
        <v>0</v>
      </c>
      <c r="Q3799" s="3">
        <f t="shared" si="537"/>
        <v>0</v>
      </c>
      <c r="R3799" s="3">
        <f>I3799 + M3799*Inputs!$B$9 - N3799/Inputs!$B$10</f>
        <v>340</v>
      </c>
    </row>
    <row r="3800" spans="1:18" x14ac:dyDescent="0.3">
      <c r="A3800" s="4">
        <v>46181.25</v>
      </c>
      <c r="B3800" s="3">
        <v>28.46</v>
      </c>
      <c r="C3800" s="3">
        <v>1.24</v>
      </c>
      <c r="D3800" s="3">
        <f t="shared" si="531"/>
        <v>31.918750000000006</v>
      </c>
      <c r="E3800" s="3">
        <f>MAX(B3800 - D3800/Inputs!$B$5, 0)</f>
        <v>0</v>
      </c>
      <c r="F3800" s="3">
        <f>MAX(D3800*Inputs!$B$5 - B3800, 0)</f>
        <v>0</v>
      </c>
      <c r="G3800" s="3">
        <f t="shared" si="532"/>
        <v>1.24</v>
      </c>
      <c r="H3800" t="str">
        <f t="shared" si="533"/>
        <v>Reg</v>
      </c>
      <c r="I3800" s="3">
        <f t="shared" si="538"/>
        <v>340</v>
      </c>
      <c r="J3800" s="3">
        <f t="shared" si="539"/>
        <v>0</v>
      </c>
      <c r="K3800" s="3">
        <f>MIN(Inputs!$B$2, (Inputs!$B$8 - I3800)/Inputs!$B$9)</f>
        <v>0</v>
      </c>
      <c r="L3800" s="3">
        <f>MAX(MIN(Inputs!$B$2, I3800*Inputs!$B$10, Inputs!$B$8*Inputs!$B$4 - J3800), 0)</f>
        <v>170</v>
      </c>
      <c r="M3800" s="3">
        <f t="shared" si="534"/>
        <v>0</v>
      </c>
      <c r="N3800" s="3">
        <f t="shared" si="535"/>
        <v>0</v>
      </c>
      <c r="O3800" s="3">
        <f>IF(H3800="Reg", MIN(Inputs!$B$2, I3800*Inputs!$B$10, (Inputs!$B$8-I3800)/Inputs!$B$9), 0)</f>
        <v>0</v>
      </c>
      <c r="P3800" s="3">
        <f t="shared" si="536"/>
        <v>0</v>
      </c>
      <c r="Q3800" s="3">
        <f t="shared" si="537"/>
        <v>0</v>
      </c>
      <c r="R3800" s="3">
        <f>I3800 + M3800*Inputs!$B$9 - N3800/Inputs!$B$10</f>
        <v>340</v>
      </c>
    </row>
    <row r="3801" spans="1:18" x14ac:dyDescent="0.3">
      <c r="A3801" s="4">
        <v>46181.291666666657</v>
      </c>
      <c r="B3801" s="3">
        <v>26.8475</v>
      </c>
      <c r="C3801" s="3">
        <v>1.01</v>
      </c>
      <c r="D3801" s="3">
        <f t="shared" si="531"/>
        <v>31.918750000000006</v>
      </c>
      <c r="E3801" s="3">
        <f>MAX(B3801 - D3801/Inputs!$B$5, 0)</f>
        <v>0</v>
      </c>
      <c r="F3801" s="3">
        <f>MAX(D3801*Inputs!$B$5 - B3801, 0)</f>
        <v>1.2410000000000068</v>
      </c>
      <c r="G3801" s="3">
        <f t="shared" si="532"/>
        <v>1.01</v>
      </c>
      <c r="H3801" t="str">
        <f t="shared" si="533"/>
        <v>Charge</v>
      </c>
      <c r="I3801" s="3">
        <f t="shared" si="538"/>
        <v>340</v>
      </c>
      <c r="J3801" s="3">
        <f t="shared" si="539"/>
        <v>0</v>
      </c>
      <c r="K3801" s="3">
        <f>MIN(Inputs!$B$2, (Inputs!$B$8 - I3801)/Inputs!$B$9)</f>
        <v>0</v>
      </c>
      <c r="L3801" s="3">
        <f>MAX(MIN(Inputs!$B$2, I3801*Inputs!$B$10, Inputs!$B$8*Inputs!$B$4 - J3801), 0)</f>
        <v>170</v>
      </c>
      <c r="M3801" s="3">
        <f t="shared" si="534"/>
        <v>0</v>
      </c>
      <c r="N3801" s="3">
        <f t="shared" si="535"/>
        <v>0</v>
      </c>
      <c r="O3801" s="3">
        <f>IF(H3801="Reg", MIN(Inputs!$B$2, I3801*Inputs!$B$10, (Inputs!$B$8-I3801)/Inputs!$B$9), 0)</f>
        <v>0</v>
      </c>
      <c r="P3801" s="3">
        <f t="shared" si="536"/>
        <v>0</v>
      </c>
      <c r="Q3801" s="3">
        <f t="shared" si="537"/>
        <v>0</v>
      </c>
      <c r="R3801" s="3">
        <f>I3801 + M3801*Inputs!$B$9 - N3801/Inputs!$B$10</f>
        <v>340</v>
      </c>
    </row>
    <row r="3802" spans="1:18" x14ac:dyDescent="0.3">
      <c r="A3802" s="4">
        <v>46181.333333333343</v>
      </c>
      <c r="B3802" s="3">
        <v>22.317500000000003</v>
      </c>
      <c r="C3802" s="3">
        <v>0.98</v>
      </c>
      <c r="D3802" s="3">
        <f t="shared" si="531"/>
        <v>31.918750000000006</v>
      </c>
      <c r="E3802" s="3">
        <f>MAX(B3802 - D3802/Inputs!$B$5, 0)</f>
        <v>0</v>
      </c>
      <c r="F3802" s="3">
        <f>MAX(D3802*Inputs!$B$5 - B3802, 0)</f>
        <v>5.7710000000000043</v>
      </c>
      <c r="G3802" s="3">
        <f t="shared" si="532"/>
        <v>0.98</v>
      </c>
      <c r="H3802" t="str">
        <f t="shared" si="533"/>
        <v>Charge</v>
      </c>
      <c r="I3802" s="3">
        <f t="shared" si="538"/>
        <v>340</v>
      </c>
      <c r="J3802" s="3">
        <f t="shared" si="539"/>
        <v>0</v>
      </c>
      <c r="K3802" s="3">
        <f>MIN(Inputs!$B$2, (Inputs!$B$8 - I3802)/Inputs!$B$9)</f>
        <v>0</v>
      </c>
      <c r="L3802" s="3">
        <f>MAX(MIN(Inputs!$B$2, I3802*Inputs!$B$10, Inputs!$B$8*Inputs!$B$4 - J3802), 0)</f>
        <v>170</v>
      </c>
      <c r="M3802" s="3">
        <f t="shared" si="534"/>
        <v>0</v>
      </c>
      <c r="N3802" s="3">
        <f t="shared" si="535"/>
        <v>0</v>
      </c>
      <c r="O3802" s="3">
        <f>IF(H3802="Reg", MIN(Inputs!$B$2, I3802*Inputs!$B$10, (Inputs!$B$8-I3802)/Inputs!$B$9), 0)</f>
        <v>0</v>
      </c>
      <c r="P3802" s="3">
        <f t="shared" si="536"/>
        <v>0</v>
      </c>
      <c r="Q3802" s="3">
        <f t="shared" si="537"/>
        <v>0</v>
      </c>
      <c r="R3802" s="3">
        <f>I3802 + M3802*Inputs!$B$9 - N3802/Inputs!$B$10</f>
        <v>340</v>
      </c>
    </row>
    <row r="3803" spans="1:18" x14ac:dyDescent="0.3">
      <c r="A3803" s="4">
        <v>46181.375</v>
      </c>
      <c r="B3803" s="3">
        <v>21.6675</v>
      </c>
      <c r="C3803" s="3">
        <v>1</v>
      </c>
      <c r="D3803" s="3">
        <f t="shared" si="531"/>
        <v>31.918750000000006</v>
      </c>
      <c r="E3803" s="3">
        <f>MAX(B3803 - D3803/Inputs!$B$5, 0)</f>
        <v>0</v>
      </c>
      <c r="F3803" s="3">
        <f>MAX(D3803*Inputs!$B$5 - B3803, 0)</f>
        <v>6.4210000000000065</v>
      </c>
      <c r="G3803" s="3">
        <f t="shared" si="532"/>
        <v>1</v>
      </c>
      <c r="H3803" t="str">
        <f t="shared" si="533"/>
        <v>Charge</v>
      </c>
      <c r="I3803" s="3">
        <f t="shared" si="538"/>
        <v>340</v>
      </c>
      <c r="J3803" s="3">
        <f t="shared" si="539"/>
        <v>0</v>
      </c>
      <c r="K3803" s="3">
        <f>MIN(Inputs!$B$2, (Inputs!$B$8 - I3803)/Inputs!$B$9)</f>
        <v>0</v>
      </c>
      <c r="L3803" s="3">
        <f>MAX(MIN(Inputs!$B$2, I3803*Inputs!$B$10, Inputs!$B$8*Inputs!$B$4 - J3803), 0)</f>
        <v>170</v>
      </c>
      <c r="M3803" s="3">
        <f t="shared" si="534"/>
        <v>0</v>
      </c>
      <c r="N3803" s="3">
        <f t="shared" si="535"/>
        <v>0</v>
      </c>
      <c r="O3803" s="3">
        <f>IF(H3803="Reg", MIN(Inputs!$B$2, I3803*Inputs!$B$10, (Inputs!$B$8-I3803)/Inputs!$B$9), 0)</f>
        <v>0</v>
      </c>
      <c r="P3803" s="3">
        <f t="shared" si="536"/>
        <v>0</v>
      </c>
      <c r="Q3803" s="3">
        <f t="shared" si="537"/>
        <v>0</v>
      </c>
      <c r="R3803" s="3">
        <f>I3803 + M3803*Inputs!$B$9 - N3803/Inputs!$B$10</f>
        <v>340</v>
      </c>
    </row>
    <row r="3804" spans="1:18" x14ac:dyDescent="0.3">
      <c r="A3804" s="4">
        <v>46181.416666666657</v>
      </c>
      <c r="B3804" s="3">
        <v>16.572499999999998</v>
      </c>
      <c r="C3804" s="3">
        <v>0.98</v>
      </c>
      <c r="D3804" s="3">
        <f t="shared" si="531"/>
        <v>31.918750000000006</v>
      </c>
      <c r="E3804" s="3">
        <f>MAX(B3804 - D3804/Inputs!$B$5, 0)</f>
        <v>0</v>
      </c>
      <c r="F3804" s="3">
        <f>MAX(D3804*Inputs!$B$5 - B3804, 0)</f>
        <v>11.516000000000009</v>
      </c>
      <c r="G3804" s="3">
        <f t="shared" si="532"/>
        <v>0.98</v>
      </c>
      <c r="H3804" t="str">
        <f t="shared" si="533"/>
        <v>Charge</v>
      </c>
      <c r="I3804" s="3">
        <f t="shared" si="538"/>
        <v>340</v>
      </c>
      <c r="J3804" s="3">
        <f t="shared" si="539"/>
        <v>0</v>
      </c>
      <c r="K3804" s="3">
        <f>MIN(Inputs!$B$2, (Inputs!$B$8 - I3804)/Inputs!$B$9)</f>
        <v>0</v>
      </c>
      <c r="L3804" s="3">
        <f>MAX(MIN(Inputs!$B$2, I3804*Inputs!$B$10, Inputs!$B$8*Inputs!$B$4 - J3804), 0)</f>
        <v>170</v>
      </c>
      <c r="M3804" s="3">
        <f t="shared" si="534"/>
        <v>0</v>
      </c>
      <c r="N3804" s="3">
        <f t="shared" si="535"/>
        <v>0</v>
      </c>
      <c r="O3804" s="3">
        <f>IF(H3804="Reg", MIN(Inputs!$B$2, I3804*Inputs!$B$10, (Inputs!$B$8-I3804)/Inputs!$B$9), 0)</f>
        <v>0</v>
      </c>
      <c r="P3804" s="3">
        <f t="shared" si="536"/>
        <v>0</v>
      </c>
      <c r="Q3804" s="3">
        <f t="shared" si="537"/>
        <v>0</v>
      </c>
      <c r="R3804" s="3">
        <f>I3804 + M3804*Inputs!$B$9 - N3804/Inputs!$B$10</f>
        <v>340</v>
      </c>
    </row>
    <row r="3805" spans="1:18" x14ac:dyDescent="0.3">
      <c r="A3805" s="4">
        <v>46181.458333333343</v>
      </c>
      <c r="B3805" s="3">
        <v>18.27</v>
      </c>
      <c r="C3805" s="3">
        <v>1</v>
      </c>
      <c r="D3805" s="3">
        <f t="shared" si="531"/>
        <v>31.918750000000006</v>
      </c>
      <c r="E3805" s="3">
        <f>MAX(B3805 - D3805/Inputs!$B$5, 0)</f>
        <v>0</v>
      </c>
      <c r="F3805" s="3">
        <f>MAX(D3805*Inputs!$B$5 - B3805, 0)</f>
        <v>9.8185000000000073</v>
      </c>
      <c r="G3805" s="3">
        <f t="shared" si="532"/>
        <v>1</v>
      </c>
      <c r="H3805" t="str">
        <f t="shared" si="533"/>
        <v>Charge</v>
      </c>
      <c r="I3805" s="3">
        <f t="shared" si="538"/>
        <v>340</v>
      </c>
      <c r="J3805" s="3">
        <f t="shared" si="539"/>
        <v>0</v>
      </c>
      <c r="K3805" s="3">
        <f>MIN(Inputs!$B$2, (Inputs!$B$8 - I3805)/Inputs!$B$9)</f>
        <v>0</v>
      </c>
      <c r="L3805" s="3">
        <f>MAX(MIN(Inputs!$B$2, I3805*Inputs!$B$10, Inputs!$B$8*Inputs!$B$4 - J3805), 0)</f>
        <v>170</v>
      </c>
      <c r="M3805" s="3">
        <f t="shared" si="534"/>
        <v>0</v>
      </c>
      <c r="N3805" s="3">
        <f t="shared" si="535"/>
        <v>0</v>
      </c>
      <c r="O3805" s="3">
        <f>IF(H3805="Reg", MIN(Inputs!$B$2, I3805*Inputs!$B$10, (Inputs!$B$8-I3805)/Inputs!$B$9), 0)</f>
        <v>0</v>
      </c>
      <c r="P3805" s="3">
        <f t="shared" si="536"/>
        <v>0</v>
      </c>
      <c r="Q3805" s="3">
        <f t="shared" si="537"/>
        <v>0</v>
      </c>
      <c r="R3805" s="3">
        <f>I3805 + M3805*Inputs!$B$9 - N3805/Inputs!$B$10</f>
        <v>340</v>
      </c>
    </row>
    <row r="3806" spans="1:18" x14ac:dyDescent="0.3">
      <c r="A3806" s="4">
        <v>46181.5</v>
      </c>
      <c r="B3806" s="3">
        <v>25.137500000000003</v>
      </c>
      <c r="C3806" s="3">
        <v>1.1000000000000001</v>
      </c>
      <c r="D3806" s="3">
        <f t="shared" si="531"/>
        <v>31.918750000000006</v>
      </c>
      <c r="E3806" s="3">
        <f>MAX(B3806 - D3806/Inputs!$B$5, 0)</f>
        <v>0</v>
      </c>
      <c r="F3806" s="3">
        <f>MAX(D3806*Inputs!$B$5 - B3806, 0)</f>
        <v>2.9510000000000041</v>
      </c>
      <c r="G3806" s="3">
        <f t="shared" si="532"/>
        <v>1.1000000000000001</v>
      </c>
      <c r="H3806" t="str">
        <f t="shared" si="533"/>
        <v>Charge</v>
      </c>
      <c r="I3806" s="3">
        <f t="shared" si="538"/>
        <v>340</v>
      </c>
      <c r="J3806" s="3">
        <f t="shared" si="539"/>
        <v>0</v>
      </c>
      <c r="K3806" s="3">
        <f>MIN(Inputs!$B$2, (Inputs!$B$8 - I3806)/Inputs!$B$9)</f>
        <v>0</v>
      </c>
      <c r="L3806" s="3">
        <f>MAX(MIN(Inputs!$B$2, I3806*Inputs!$B$10, Inputs!$B$8*Inputs!$B$4 - J3806), 0)</f>
        <v>170</v>
      </c>
      <c r="M3806" s="3">
        <f t="shared" si="534"/>
        <v>0</v>
      </c>
      <c r="N3806" s="3">
        <f t="shared" si="535"/>
        <v>0</v>
      </c>
      <c r="O3806" s="3">
        <f>IF(H3806="Reg", MIN(Inputs!$B$2, I3806*Inputs!$B$10, (Inputs!$B$8-I3806)/Inputs!$B$9), 0)</f>
        <v>0</v>
      </c>
      <c r="P3806" s="3">
        <f t="shared" si="536"/>
        <v>0</v>
      </c>
      <c r="Q3806" s="3">
        <f t="shared" si="537"/>
        <v>0</v>
      </c>
      <c r="R3806" s="3">
        <f>I3806 + M3806*Inputs!$B$9 - N3806/Inputs!$B$10</f>
        <v>340</v>
      </c>
    </row>
    <row r="3807" spans="1:18" x14ac:dyDescent="0.3">
      <c r="A3807" s="4">
        <v>46181.541666666657</v>
      </c>
      <c r="B3807" s="3">
        <v>40.42</v>
      </c>
      <c r="C3807" s="3">
        <v>1.06</v>
      </c>
      <c r="D3807" s="3">
        <f t="shared" si="531"/>
        <v>31.918750000000006</v>
      </c>
      <c r="E3807" s="3">
        <f>MAX(B3807 - D3807/Inputs!$B$5, 0)</f>
        <v>4.1486931818181745</v>
      </c>
      <c r="F3807" s="3">
        <f>MAX(D3807*Inputs!$B$5 - B3807, 0)</f>
        <v>0</v>
      </c>
      <c r="G3807" s="3">
        <f t="shared" si="532"/>
        <v>1.06</v>
      </c>
      <c r="H3807" t="str">
        <f t="shared" si="533"/>
        <v>Discharge</v>
      </c>
      <c r="I3807" s="3">
        <f t="shared" si="538"/>
        <v>340</v>
      </c>
      <c r="J3807" s="3">
        <f t="shared" si="539"/>
        <v>0</v>
      </c>
      <c r="K3807" s="3">
        <f>MIN(Inputs!$B$2, (Inputs!$B$8 - I3807)/Inputs!$B$9)</f>
        <v>0</v>
      </c>
      <c r="L3807" s="3">
        <f>MAX(MIN(Inputs!$B$2, I3807*Inputs!$B$10, Inputs!$B$8*Inputs!$B$4 - J3807), 0)</f>
        <v>170</v>
      </c>
      <c r="M3807" s="3">
        <f t="shared" si="534"/>
        <v>0</v>
      </c>
      <c r="N3807" s="3">
        <f t="shared" si="535"/>
        <v>170</v>
      </c>
      <c r="O3807" s="3">
        <f>IF(H3807="Reg", MIN(Inputs!$B$2, I3807*Inputs!$B$10, (Inputs!$B$8-I3807)/Inputs!$B$9), 0)</f>
        <v>0</v>
      </c>
      <c r="P3807" s="3">
        <f t="shared" si="536"/>
        <v>6871.4000000000005</v>
      </c>
      <c r="Q3807" s="3">
        <f t="shared" si="537"/>
        <v>0</v>
      </c>
      <c r="R3807" s="3">
        <f>I3807 + M3807*Inputs!$B$9 - N3807/Inputs!$B$10</f>
        <v>158.77939109773115</v>
      </c>
    </row>
    <row r="3808" spans="1:18" x14ac:dyDescent="0.3">
      <c r="A3808" s="4">
        <v>46181.583333333343</v>
      </c>
      <c r="B3808" s="3">
        <v>54.262500000000003</v>
      </c>
      <c r="C3808" s="3">
        <v>1.86</v>
      </c>
      <c r="D3808" s="3">
        <f t="shared" si="531"/>
        <v>31.918750000000006</v>
      </c>
      <c r="E3808" s="3">
        <f>MAX(B3808 - D3808/Inputs!$B$5, 0)</f>
        <v>17.991193181818176</v>
      </c>
      <c r="F3808" s="3">
        <f>MAX(D3808*Inputs!$B$5 - B3808, 0)</f>
        <v>0</v>
      </c>
      <c r="G3808" s="3">
        <f t="shared" si="532"/>
        <v>1.86</v>
      </c>
      <c r="H3808" t="str">
        <f t="shared" si="533"/>
        <v>Discharge</v>
      </c>
      <c r="I3808" s="3">
        <f t="shared" si="538"/>
        <v>158.77939109773115</v>
      </c>
      <c r="J3808" s="3">
        <f t="shared" si="539"/>
        <v>170</v>
      </c>
      <c r="K3808" s="3">
        <f>MIN(Inputs!$B$2, (Inputs!$B$8 - I3808)/Inputs!$B$9)</f>
        <v>170</v>
      </c>
      <c r="L3808" s="3">
        <f>MAX(MIN(Inputs!$B$2, I3808*Inputs!$B$10, Inputs!$B$8*Inputs!$B$4 - J3808), 0)</f>
        <v>148.94827166799323</v>
      </c>
      <c r="M3808" s="3">
        <f t="shared" si="534"/>
        <v>0</v>
      </c>
      <c r="N3808" s="3">
        <f t="shared" si="535"/>
        <v>148.94827166799323</v>
      </c>
      <c r="O3808" s="3">
        <f>IF(H3808="Reg", MIN(Inputs!$B$2, I3808*Inputs!$B$10, (Inputs!$B$8-I3808)/Inputs!$B$9), 0)</f>
        <v>0</v>
      </c>
      <c r="P3808" s="3">
        <f t="shared" si="536"/>
        <v>8082.3055913844828</v>
      </c>
      <c r="Q3808" s="3">
        <f t="shared" si="537"/>
        <v>0</v>
      </c>
      <c r="R3808" s="3">
        <f>I3808 + M3808*Inputs!$B$9 - N3808/Inputs!$B$10</f>
        <v>0</v>
      </c>
    </row>
    <row r="3809" spans="1:18" x14ac:dyDescent="0.3">
      <c r="A3809" s="4">
        <v>46181.625</v>
      </c>
      <c r="B3809" s="3">
        <v>51.222499999999997</v>
      </c>
      <c r="C3809" s="3">
        <v>1.1000000000000001</v>
      </c>
      <c r="D3809" s="3">
        <f t="shared" si="531"/>
        <v>31.918750000000006</v>
      </c>
      <c r="E3809" s="3">
        <f>MAX(B3809 - D3809/Inputs!$B$5, 0)</f>
        <v>14.951193181818169</v>
      </c>
      <c r="F3809" s="3">
        <f>MAX(D3809*Inputs!$B$5 - B3809, 0)</f>
        <v>0</v>
      </c>
      <c r="G3809" s="3">
        <f t="shared" si="532"/>
        <v>1.1000000000000001</v>
      </c>
      <c r="H3809" t="str">
        <f t="shared" si="533"/>
        <v>Discharge</v>
      </c>
      <c r="I3809" s="3">
        <f t="shared" si="538"/>
        <v>0</v>
      </c>
      <c r="J3809" s="3">
        <f t="shared" si="539"/>
        <v>318.94827166799325</v>
      </c>
      <c r="K3809" s="3">
        <f>MIN(Inputs!$B$2, (Inputs!$B$8 - I3809)/Inputs!$B$9)</f>
        <v>170</v>
      </c>
      <c r="L3809" s="3">
        <f>MAX(MIN(Inputs!$B$2, I3809*Inputs!$B$10, Inputs!$B$8*Inputs!$B$4 - J3809), 0)</f>
        <v>0</v>
      </c>
      <c r="M3809" s="3">
        <f t="shared" si="534"/>
        <v>0</v>
      </c>
      <c r="N3809" s="3">
        <f t="shared" si="535"/>
        <v>0</v>
      </c>
      <c r="O3809" s="3">
        <f>IF(H3809="Reg", MIN(Inputs!$B$2, I3809*Inputs!$B$10, (Inputs!$B$8-I3809)/Inputs!$B$9), 0)</f>
        <v>0</v>
      </c>
      <c r="P3809" s="3">
        <f t="shared" si="536"/>
        <v>0</v>
      </c>
      <c r="Q3809" s="3">
        <f t="shared" si="537"/>
        <v>0</v>
      </c>
      <c r="R3809" s="3">
        <f>I3809 + M3809*Inputs!$B$9 - N3809/Inputs!$B$10</f>
        <v>0</v>
      </c>
    </row>
    <row r="3810" spans="1:18" x14ac:dyDescent="0.3">
      <c r="A3810" s="4">
        <v>46181.666666666657</v>
      </c>
      <c r="B3810" s="3">
        <v>51.822500000000005</v>
      </c>
      <c r="C3810" s="3">
        <v>1.35</v>
      </c>
      <c r="D3810" s="3">
        <f t="shared" si="531"/>
        <v>31.918750000000006</v>
      </c>
      <c r="E3810" s="3">
        <f>MAX(B3810 - D3810/Inputs!$B$5, 0)</f>
        <v>15.551193181818178</v>
      </c>
      <c r="F3810" s="3">
        <f>MAX(D3810*Inputs!$B$5 - B3810, 0)</f>
        <v>0</v>
      </c>
      <c r="G3810" s="3">
        <f t="shared" si="532"/>
        <v>1.35</v>
      </c>
      <c r="H3810" t="str">
        <f t="shared" si="533"/>
        <v>Discharge</v>
      </c>
      <c r="I3810" s="3">
        <f t="shared" si="538"/>
        <v>0</v>
      </c>
      <c r="J3810" s="3">
        <f t="shared" si="539"/>
        <v>318.94827166799325</v>
      </c>
      <c r="K3810" s="3">
        <f>MIN(Inputs!$B$2, (Inputs!$B$8 - I3810)/Inputs!$B$9)</f>
        <v>170</v>
      </c>
      <c r="L3810" s="3">
        <f>MAX(MIN(Inputs!$B$2, I3810*Inputs!$B$10, Inputs!$B$8*Inputs!$B$4 - J3810), 0)</f>
        <v>0</v>
      </c>
      <c r="M3810" s="3">
        <f t="shared" si="534"/>
        <v>0</v>
      </c>
      <c r="N3810" s="3">
        <f t="shared" si="535"/>
        <v>0</v>
      </c>
      <c r="O3810" s="3">
        <f>IF(H3810="Reg", MIN(Inputs!$B$2, I3810*Inputs!$B$10, (Inputs!$B$8-I3810)/Inputs!$B$9), 0)</f>
        <v>0</v>
      </c>
      <c r="P3810" s="3">
        <f t="shared" si="536"/>
        <v>0</v>
      </c>
      <c r="Q3810" s="3">
        <f t="shared" si="537"/>
        <v>0</v>
      </c>
      <c r="R3810" s="3">
        <f>I3810 + M3810*Inputs!$B$9 - N3810/Inputs!$B$10</f>
        <v>0</v>
      </c>
    </row>
    <row r="3811" spans="1:18" x14ac:dyDescent="0.3">
      <c r="A3811" s="4">
        <v>46181.708333333343</v>
      </c>
      <c r="B3811" s="3">
        <v>60.532499999999999</v>
      </c>
      <c r="C3811" s="3">
        <v>2.82</v>
      </c>
      <c r="D3811" s="3">
        <f t="shared" si="531"/>
        <v>31.918750000000006</v>
      </c>
      <c r="E3811" s="3">
        <f>MAX(B3811 - D3811/Inputs!$B$5, 0)</f>
        <v>24.261193181818172</v>
      </c>
      <c r="F3811" s="3">
        <f>MAX(D3811*Inputs!$B$5 - B3811, 0)</f>
        <v>0</v>
      </c>
      <c r="G3811" s="3">
        <f t="shared" si="532"/>
        <v>2.82</v>
      </c>
      <c r="H3811" t="str">
        <f t="shared" si="533"/>
        <v>Discharge</v>
      </c>
      <c r="I3811" s="3">
        <f t="shared" si="538"/>
        <v>0</v>
      </c>
      <c r="J3811" s="3">
        <f t="shared" si="539"/>
        <v>318.94827166799325</v>
      </c>
      <c r="K3811" s="3">
        <f>MIN(Inputs!$B$2, (Inputs!$B$8 - I3811)/Inputs!$B$9)</f>
        <v>170</v>
      </c>
      <c r="L3811" s="3">
        <f>MAX(MIN(Inputs!$B$2, I3811*Inputs!$B$10, Inputs!$B$8*Inputs!$B$4 - J3811), 0)</f>
        <v>0</v>
      </c>
      <c r="M3811" s="3">
        <f t="shared" si="534"/>
        <v>0</v>
      </c>
      <c r="N3811" s="3">
        <f t="shared" si="535"/>
        <v>0</v>
      </c>
      <c r="O3811" s="3">
        <f>IF(H3811="Reg", MIN(Inputs!$B$2, I3811*Inputs!$B$10, (Inputs!$B$8-I3811)/Inputs!$B$9), 0)</f>
        <v>0</v>
      </c>
      <c r="P3811" s="3">
        <f t="shared" si="536"/>
        <v>0</v>
      </c>
      <c r="Q3811" s="3">
        <f t="shared" si="537"/>
        <v>0</v>
      </c>
      <c r="R3811" s="3">
        <f>I3811 + M3811*Inputs!$B$9 - N3811/Inputs!$B$10</f>
        <v>0</v>
      </c>
    </row>
    <row r="3812" spans="1:18" x14ac:dyDescent="0.3">
      <c r="A3812" s="4">
        <v>46181.75</v>
      </c>
      <c r="B3812" s="3">
        <v>40.527499999999996</v>
      </c>
      <c r="C3812" s="3">
        <v>12</v>
      </c>
      <c r="D3812" s="3">
        <f t="shared" si="531"/>
        <v>31.918750000000006</v>
      </c>
      <c r="E3812" s="3">
        <f>MAX(B3812 - D3812/Inputs!$B$5, 0)</f>
        <v>4.2561931818181691</v>
      </c>
      <c r="F3812" s="3">
        <f>MAX(D3812*Inputs!$B$5 - B3812, 0)</f>
        <v>0</v>
      </c>
      <c r="G3812" s="3">
        <f t="shared" si="532"/>
        <v>12</v>
      </c>
      <c r="H3812" t="str">
        <f t="shared" si="533"/>
        <v>Reg</v>
      </c>
      <c r="I3812" s="3">
        <f t="shared" si="538"/>
        <v>0</v>
      </c>
      <c r="J3812" s="3">
        <f t="shared" si="539"/>
        <v>318.94827166799325</v>
      </c>
      <c r="K3812" s="3">
        <f>MIN(Inputs!$B$2, (Inputs!$B$8 - I3812)/Inputs!$B$9)</f>
        <v>170</v>
      </c>
      <c r="L3812" s="3">
        <f>MAX(MIN(Inputs!$B$2, I3812*Inputs!$B$10, Inputs!$B$8*Inputs!$B$4 - J3812), 0)</f>
        <v>0</v>
      </c>
      <c r="M3812" s="3">
        <f t="shared" si="534"/>
        <v>0</v>
      </c>
      <c r="N3812" s="3">
        <f t="shared" si="535"/>
        <v>0</v>
      </c>
      <c r="O3812" s="3">
        <f>IF(H3812="Reg", MIN(Inputs!$B$2, I3812*Inputs!$B$10, (Inputs!$B$8-I3812)/Inputs!$B$9), 0)</f>
        <v>0</v>
      </c>
      <c r="P3812" s="3">
        <f t="shared" si="536"/>
        <v>0</v>
      </c>
      <c r="Q3812" s="3">
        <f t="shared" si="537"/>
        <v>0</v>
      </c>
      <c r="R3812" s="3">
        <f>I3812 + M3812*Inputs!$B$9 - N3812/Inputs!$B$10</f>
        <v>0</v>
      </c>
    </row>
    <row r="3813" spans="1:18" x14ac:dyDescent="0.3">
      <c r="A3813" s="4">
        <v>46181.791666666657</v>
      </c>
      <c r="B3813" s="3">
        <v>31.080000000000002</v>
      </c>
      <c r="C3813" s="3">
        <v>23.85</v>
      </c>
      <c r="D3813" s="3">
        <f t="shared" si="531"/>
        <v>31.918750000000006</v>
      </c>
      <c r="E3813" s="3">
        <f>MAX(B3813 - D3813/Inputs!$B$5, 0)</f>
        <v>0</v>
      </c>
      <c r="F3813" s="3">
        <f>MAX(D3813*Inputs!$B$5 - B3813, 0)</f>
        <v>0</v>
      </c>
      <c r="G3813" s="3">
        <f t="shared" si="532"/>
        <v>23.85</v>
      </c>
      <c r="H3813" t="str">
        <f t="shared" si="533"/>
        <v>Reg</v>
      </c>
      <c r="I3813" s="3">
        <f t="shared" si="538"/>
        <v>0</v>
      </c>
      <c r="J3813" s="3">
        <f t="shared" si="539"/>
        <v>318.94827166799325</v>
      </c>
      <c r="K3813" s="3">
        <f>MIN(Inputs!$B$2, (Inputs!$B$8 - I3813)/Inputs!$B$9)</f>
        <v>170</v>
      </c>
      <c r="L3813" s="3">
        <f>MAX(MIN(Inputs!$B$2, I3813*Inputs!$B$10, Inputs!$B$8*Inputs!$B$4 - J3813), 0)</f>
        <v>0</v>
      </c>
      <c r="M3813" s="3">
        <f t="shared" si="534"/>
        <v>0</v>
      </c>
      <c r="N3813" s="3">
        <f t="shared" si="535"/>
        <v>0</v>
      </c>
      <c r="O3813" s="3">
        <f>IF(H3813="Reg", MIN(Inputs!$B$2, I3813*Inputs!$B$10, (Inputs!$B$8-I3813)/Inputs!$B$9), 0)</f>
        <v>0</v>
      </c>
      <c r="P3813" s="3">
        <f t="shared" si="536"/>
        <v>0</v>
      </c>
      <c r="Q3813" s="3">
        <f t="shared" si="537"/>
        <v>0</v>
      </c>
      <c r="R3813" s="3">
        <f>I3813 + M3813*Inputs!$B$9 - N3813/Inputs!$B$10</f>
        <v>0</v>
      </c>
    </row>
    <row r="3814" spans="1:18" x14ac:dyDescent="0.3">
      <c r="A3814" s="4">
        <v>46181.833333333343</v>
      </c>
      <c r="B3814" s="3">
        <v>30.502500000000001</v>
      </c>
      <c r="C3814" s="3">
        <v>28.33</v>
      </c>
      <c r="D3814" s="3">
        <f t="shared" si="531"/>
        <v>31.918750000000006</v>
      </c>
      <c r="E3814" s="3">
        <f>MAX(B3814 - D3814/Inputs!$B$5, 0)</f>
        <v>0</v>
      </c>
      <c r="F3814" s="3">
        <f>MAX(D3814*Inputs!$B$5 - B3814, 0)</f>
        <v>0</v>
      </c>
      <c r="G3814" s="3">
        <f t="shared" si="532"/>
        <v>28.33</v>
      </c>
      <c r="H3814" t="str">
        <f t="shared" si="533"/>
        <v>Reg</v>
      </c>
      <c r="I3814" s="3">
        <f t="shared" si="538"/>
        <v>0</v>
      </c>
      <c r="J3814" s="3">
        <f t="shared" si="539"/>
        <v>318.94827166799325</v>
      </c>
      <c r="K3814" s="3">
        <f>MIN(Inputs!$B$2, (Inputs!$B$8 - I3814)/Inputs!$B$9)</f>
        <v>170</v>
      </c>
      <c r="L3814" s="3">
        <f>MAX(MIN(Inputs!$B$2, I3814*Inputs!$B$10, Inputs!$B$8*Inputs!$B$4 - J3814), 0)</f>
        <v>0</v>
      </c>
      <c r="M3814" s="3">
        <f t="shared" si="534"/>
        <v>0</v>
      </c>
      <c r="N3814" s="3">
        <f t="shared" si="535"/>
        <v>0</v>
      </c>
      <c r="O3814" s="3">
        <f>IF(H3814="Reg", MIN(Inputs!$B$2, I3814*Inputs!$B$10, (Inputs!$B$8-I3814)/Inputs!$B$9), 0)</f>
        <v>0</v>
      </c>
      <c r="P3814" s="3">
        <f t="shared" si="536"/>
        <v>0</v>
      </c>
      <c r="Q3814" s="3">
        <f t="shared" si="537"/>
        <v>0</v>
      </c>
      <c r="R3814" s="3">
        <f>I3814 + M3814*Inputs!$B$9 - N3814/Inputs!$B$10</f>
        <v>0</v>
      </c>
    </row>
    <row r="3815" spans="1:18" x14ac:dyDescent="0.3">
      <c r="A3815" s="4">
        <v>46181.875</v>
      </c>
      <c r="B3815" s="3">
        <v>31.810000000000002</v>
      </c>
      <c r="C3815" s="3">
        <v>8.3699999999999992</v>
      </c>
      <c r="D3815" s="3">
        <f t="shared" si="531"/>
        <v>31.918750000000006</v>
      </c>
      <c r="E3815" s="3">
        <f>MAX(B3815 - D3815/Inputs!$B$5, 0)</f>
        <v>0</v>
      </c>
      <c r="F3815" s="3">
        <f>MAX(D3815*Inputs!$B$5 - B3815, 0)</f>
        <v>0</v>
      </c>
      <c r="G3815" s="3">
        <f t="shared" si="532"/>
        <v>8.3699999999999992</v>
      </c>
      <c r="H3815" t="str">
        <f t="shared" si="533"/>
        <v>Reg</v>
      </c>
      <c r="I3815" s="3">
        <f t="shared" si="538"/>
        <v>0</v>
      </c>
      <c r="J3815" s="3">
        <f t="shared" si="539"/>
        <v>318.94827166799325</v>
      </c>
      <c r="K3815" s="3">
        <f>MIN(Inputs!$B$2, (Inputs!$B$8 - I3815)/Inputs!$B$9)</f>
        <v>170</v>
      </c>
      <c r="L3815" s="3">
        <f>MAX(MIN(Inputs!$B$2, I3815*Inputs!$B$10, Inputs!$B$8*Inputs!$B$4 - J3815), 0)</f>
        <v>0</v>
      </c>
      <c r="M3815" s="3">
        <f t="shared" si="534"/>
        <v>0</v>
      </c>
      <c r="N3815" s="3">
        <f t="shared" si="535"/>
        <v>0</v>
      </c>
      <c r="O3815" s="3">
        <f>IF(H3815="Reg", MIN(Inputs!$B$2, I3815*Inputs!$B$10, (Inputs!$B$8-I3815)/Inputs!$B$9), 0)</f>
        <v>0</v>
      </c>
      <c r="P3815" s="3">
        <f t="shared" si="536"/>
        <v>0</v>
      </c>
      <c r="Q3815" s="3">
        <f t="shared" si="537"/>
        <v>0</v>
      </c>
      <c r="R3815" s="3">
        <f>I3815 + M3815*Inputs!$B$9 - N3815/Inputs!$B$10</f>
        <v>0</v>
      </c>
    </row>
    <row r="3816" spans="1:18" x14ac:dyDescent="0.3">
      <c r="A3816" s="4">
        <v>46181.916666666657</v>
      </c>
      <c r="B3816" s="3">
        <v>33.7575</v>
      </c>
      <c r="C3816" s="3">
        <v>1.1499999999999999</v>
      </c>
      <c r="D3816" s="3">
        <f t="shared" si="531"/>
        <v>31.918750000000006</v>
      </c>
      <c r="E3816" s="3">
        <f>MAX(B3816 - D3816/Inputs!$B$5, 0)</f>
        <v>0</v>
      </c>
      <c r="F3816" s="3">
        <f>MAX(D3816*Inputs!$B$5 - B3816, 0)</f>
        <v>0</v>
      </c>
      <c r="G3816" s="3">
        <f t="shared" si="532"/>
        <v>1.1499999999999999</v>
      </c>
      <c r="H3816" t="str">
        <f t="shared" si="533"/>
        <v>Reg</v>
      </c>
      <c r="I3816" s="3">
        <f t="shared" si="538"/>
        <v>0</v>
      </c>
      <c r="J3816" s="3">
        <f t="shared" si="539"/>
        <v>318.94827166799325</v>
      </c>
      <c r="K3816" s="3">
        <f>MIN(Inputs!$B$2, (Inputs!$B$8 - I3816)/Inputs!$B$9)</f>
        <v>170</v>
      </c>
      <c r="L3816" s="3">
        <f>MAX(MIN(Inputs!$B$2, I3816*Inputs!$B$10, Inputs!$B$8*Inputs!$B$4 - J3816), 0)</f>
        <v>0</v>
      </c>
      <c r="M3816" s="3">
        <f t="shared" si="534"/>
        <v>0</v>
      </c>
      <c r="N3816" s="3">
        <f t="shared" si="535"/>
        <v>0</v>
      </c>
      <c r="O3816" s="3">
        <f>IF(H3816="Reg", MIN(Inputs!$B$2, I3816*Inputs!$B$10, (Inputs!$B$8-I3816)/Inputs!$B$9), 0)</f>
        <v>0</v>
      </c>
      <c r="P3816" s="3">
        <f t="shared" si="536"/>
        <v>0</v>
      </c>
      <c r="Q3816" s="3">
        <f t="shared" si="537"/>
        <v>0</v>
      </c>
      <c r="R3816" s="3">
        <f>I3816 + M3816*Inputs!$B$9 - N3816/Inputs!$B$10</f>
        <v>0</v>
      </c>
    </row>
    <row r="3817" spans="1:18" x14ac:dyDescent="0.3">
      <c r="A3817" s="4">
        <v>46181.958333333343</v>
      </c>
      <c r="B3817" s="3">
        <v>28.314999999999998</v>
      </c>
      <c r="C3817" s="3">
        <v>0.06</v>
      </c>
      <c r="D3817" s="3">
        <f t="shared" si="531"/>
        <v>31.918750000000006</v>
      </c>
      <c r="E3817" s="3">
        <f>MAX(B3817 - D3817/Inputs!$B$5, 0)</f>
        <v>0</v>
      </c>
      <c r="F3817" s="3">
        <f>MAX(D3817*Inputs!$B$5 - B3817, 0)</f>
        <v>0</v>
      </c>
      <c r="G3817" s="3">
        <f t="shared" si="532"/>
        <v>0.06</v>
      </c>
      <c r="H3817" t="str">
        <f t="shared" si="533"/>
        <v>Reg</v>
      </c>
      <c r="I3817" s="3">
        <f t="shared" si="538"/>
        <v>0</v>
      </c>
      <c r="J3817" s="3">
        <f t="shared" si="539"/>
        <v>318.94827166799325</v>
      </c>
      <c r="K3817" s="3">
        <f>MIN(Inputs!$B$2, (Inputs!$B$8 - I3817)/Inputs!$B$9)</f>
        <v>170</v>
      </c>
      <c r="L3817" s="3">
        <f>MAX(MIN(Inputs!$B$2, I3817*Inputs!$B$10, Inputs!$B$8*Inputs!$B$4 - J3817), 0)</f>
        <v>0</v>
      </c>
      <c r="M3817" s="3">
        <f t="shared" si="534"/>
        <v>0</v>
      </c>
      <c r="N3817" s="3">
        <f t="shared" si="535"/>
        <v>0</v>
      </c>
      <c r="O3817" s="3">
        <f>IF(H3817="Reg", MIN(Inputs!$B$2, I3817*Inputs!$B$10, (Inputs!$B$8-I3817)/Inputs!$B$9), 0)</f>
        <v>0</v>
      </c>
      <c r="P3817" s="3">
        <f t="shared" si="536"/>
        <v>0</v>
      </c>
      <c r="Q3817" s="3">
        <f t="shared" si="537"/>
        <v>0</v>
      </c>
      <c r="R3817" s="3">
        <f>I3817 + M3817*Inputs!$B$9 - N3817/Inputs!$B$10</f>
        <v>0</v>
      </c>
    </row>
    <row r="3818" spans="1:18" x14ac:dyDescent="0.3">
      <c r="A3818" s="4">
        <v>46182</v>
      </c>
      <c r="B3818" s="3">
        <v>22.864999999999998</v>
      </c>
      <c r="C3818" s="3">
        <v>0.05</v>
      </c>
      <c r="D3818" s="3">
        <f t="shared" si="531"/>
        <v>37.310520833333335</v>
      </c>
      <c r="E3818" s="3">
        <f>MAX(B3818 - D3818/Inputs!$B$5, 0)</f>
        <v>0</v>
      </c>
      <c r="F3818" s="3">
        <f>MAX(D3818*Inputs!$B$5 - B3818, 0)</f>
        <v>9.9682583333333348</v>
      </c>
      <c r="G3818" s="3">
        <f t="shared" si="532"/>
        <v>0.05</v>
      </c>
      <c r="H3818" t="str">
        <f t="shared" si="533"/>
        <v>Charge</v>
      </c>
      <c r="I3818" s="3">
        <f t="shared" si="538"/>
        <v>0</v>
      </c>
      <c r="J3818" s="3">
        <f t="shared" si="539"/>
        <v>0</v>
      </c>
      <c r="K3818" s="3">
        <f>MIN(Inputs!$B$2, (Inputs!$B$8 - I3818)/Inputs!$B$9)</f>
        <v>170</v>
      </c>
      <c r="L3818" s="3">
        <f>MAX(MIN(Inputs!$B$2, I3818*Inputs!$B$10, Inputs!$B$8*Inputs!$B$4 - J3818), 0)</f>
        <v>0</v>
      </c>
      <c r="M3818" s="3">
        <f t="shared" si="534"/>
        <v>170</v>
      </c>
      <c r="N3818" s="3">
        <f t="shared" si="535"/>
        <v>0</v>
      </c>
      <c r="O3818" s="3">
        <f>IF(H3818="Reg", MIN(Inputs!$B$2, I3818*Inputs!$B$10, (Inputs!$B$8-I3818)/Inputs!$B$9), 0)</f>
        <v>0</v>
      </c>
      <c r="P3818" s="3">
        <f t="shared" si="536"/>
        <v>-3887.0499999999997</v>
      </c>
      <c r="Q3818" s="3">
        <f t="shared" si="537"/>
        <v>0</v>
      </c>
      <c r="R3818" s="3">
        <f>I3818 + M3818*Inputs!$B$9 - N3818/Inputs!$B$10</f>
        <v>159.4741358339966</v>
      </c>
    </row>
    <row r="3819" spans="1:18" x14ac:dyDescent="0.3">
      <c r="A3819" s="4">
        <v>46182.041666666657</v>
      </c>
      <c r="B3819" s="3">
        <v>23.73</v>
      </c>
      <c r="C3819" s="3">
        <v>0.06</v>
      </c>
      <c r="D3819" s="3">
        <f t="shared" si="531"/>
        <v>37.310520833333335</v>
      </c>
      <c r="E3819" s="3">
        <f>MAX(B3819 - D3819/Inputs!$B$5, 0)</f>
        <v>0</v>
      </c>
      <c r="F3819" s="3">
        <f>MAX(D3819*Inputs!$B$5 - B3819, 0)</f>
        <v>9.1032583333333328</v>
      </c>
      <c r="G3819" s="3">
        <f t="shared" si="532"/>
        <v>0.06</v>
      </c>
      <c r="H3819" t="str">
        <f t="shared" si="533"/>
        <v>Charge</v>
      </c>
      <c r="I3819" s="3">
        <f t="shared" si="538"/>
        <v>159.4741358339966</v>
      </c>
      <c r="J3819" s="3">
        <f t="shared" si="539"/>
        <v>0</v>
      </c>
      <c r="K3819" s="3">
        <f>MIN(Inputs!$B$2, (Inputs!$B$8 - I3819)/Inputs!$B$9)</f>
        <v>170</v>
      </c>
      <c r="L3819" s="3">
        <f>MAX(MIN(Inputs!$B$2, I3819*Inputs!$B$10, Inputs!$B$8*Inputs!$B$4 - J3819), 0)</f>
        <v>149.6</v>
      </c>
      <c r="M3819" s="3">
        <f t="shared" si="534"/>
        <v>170</v>
      </c>
      <c r="N3819" s="3">
        <f t="shared" si="535"/>
        <v>0</v>
      </c>
      <c r="O3819" s="3">
        <f>IF(H3819="Reg", MIN(Inputs!$B$2, I3819*Inputs!$B$10, (Inputs!$B$8-I3819)/Inputs!$B$9), 0)</f>
        <v>0</v>
      </c>
      <c r="P3819" s="3">
        <f t="shared" si="536"/>
        <v>-4034.1</v>
      </c>
      <c r="Q3819" s="3">
        <f t="shared" si="537"/>
        <v>0</v>
      </c>
      <c r="R3819" s="3">
        <f>I3819 + M3819*Inputs!$B$9 - N3819/Inputs!$B$10</f>
        <v>318.9482716679932</v>
      </c>
    </row>
    <row r="3820" spans="1:18" x14ac:dyDescent="0.3">
      <c r="A3820" s="4">
        <v>46182.083333333343</v>
      </c>
      <c r="B3820" s="3">
        <v>24.172499999999999</v>
      </c>
      <c r="C3820" s="3">
        <v>0.06</v>
      </c>
      <c r="D3820" s="3">
        <f t="shared" si="531"/>
        <v>37.310520833333335</v>
      </c>
      <c r="E3820" s="3">
        <f>MAX(B3820 - D3820/Inputs!$B$5, 0)</f>
        <v>0</v>
      </c>
      <c r="F3820" s="3">
        <f>MAX(D3820*Inputs!$B$5 - B3820, 0)</f>
        <v>8.6607583333333338</v>
      </c>
      <c r="G3820" s="3">
        <f t="shared" si="532"/>
        <v>0.06</v>
      </c>
      <c r="H3820" t="str">
        <f t="shared" si="533"/>
        <v>Charge</v>
      </c>
      <c r="I3820" s="3">
        <f t="shared" si="538"/>
        <v>318.9482716679932</v>
      </c>
      <c r="J3820" s="3">
        <f t="shared" si="539"/>
        <v>0</v>
      </c>
      <c r="K3820" s="3">
        <f>MIN(Inputs!$B$2, (Inputs!$B$8 - I3820)/Inputs!$B$9)</f>
        <v>22.44121780453775</v>
      </c>
      <c r="L3820" s="3">
        <f>MAX(MIN(Inputs!$B$2, I3820*Inputs!$B$10, Inputs!$B$8*Inputs!$B$4 - J3820), 0)</f>
        <v>170</v>
      </c>
      <c r="M3820" s="3">
        <f t="shared" si="534"/>
        <v>22.44121780453775</v>
      </c>
      <c r="N3820" s="3">
        <f t="shared" si="535"/>
        <v>0</v>
      </c>
      <c r="O3820" s="3">
        <f>IF(H3820="Reg", MIN(Inputs!$B$2, I3820*Inputs!$B$10, (Inputs!$B$8-I3820)/Inputs!$B$9), 0)</f>
        <v>0</v>
      </c>
      <c r="P3820" s="3">
        <f t="shared" si="536"/>
        <v>-542.46033738018878</v>
      </c>
      <c r="Q3820" s="3">
        <f t="shared" si="537"/>
        <v>0</v>
      </c>
      <c r="R3820" s="3">
        <f>I3820 + M3820*Inputs!$B$9 - N3820/Inputs!$B$10</f>
        <v>340</v>
      </c>
    </row>
    <row r="3821" spans="1:18" x14ac:dyDescent="0.3">
      <c r="A3821" s="4">
        <v>46182.125</v>
      </c>
      <c r="B3821" s="3">
        <v>26.137499999999999</v>
      </c>
      <c r="C3821" s="3">
        <v>0.1</v>
      </c>
      <c r="D3821" s="3">
        <f t="shared" si="531"/>
        <v>37.310520833333335</v>
      </c>
      <c r="E3821" s="3">
        <f>MAX(B3821 - D3821/Inputs!$B$5, 0)</f>
        <v>0</v>
      </c>
      <c r="F3821" s="3">
        <f>MAX(D3821*Inputs!$B$5 - B3821, 0)</f>
        <v>6.6957583333333339</v>
      </c>
      <c r="G3821" s="3">
        <f t="shared" si="532"/>
        <v>0.1</v>
      </c>
      <c r="H3821" t="str">
        <f t="shared" si="533"/>
        <v>Charge</v>
      </c>
      <c r="I3821" s="3">
        <f t="shared" si="538"/>
        <v>340</v>
      </c>
      <c r="J3821" s="3">
        <f t="shared" si="539"/>
        <v>0</v>
      </c>
      <c r="K3821" s="3">
        <f>MIN(Inputs!$B$2, (Inputs!$B$8 - I3821)/Inputs!$B$9)</f>
        <v>0</v>
      </c>
      <c r="L3821" s="3">
        <f>MAX(MIN(Inputs!$B$2, I3821*Inputs!$B$10, Inputs!$B$8*Inputs!$B$4 - J3821), 0)</f>
        <v>170</v>
      </c>
      <c r="M3821" s="3">
        <f t="shared" si="534"/>
        <v>0</v>
      </c>
      <c r="N3821" s="3">
        <f t="shared" si="535"/>
        <v>0</v>
      </c>
      <c r="O3821" s="3">
        <f>IF(H3821="Reg", MIN(Inputs!$B$2, I3821*Inputs!$B$10, (Inputs!$B$8-I3821)/Inputs!$B$9), 0)</f>
        <v>0</v>
      </c>
      <c r="P3821" s="3">
        <f t="shared" si="536"/>
        <v>0</v>
      </c>
      <c r="Q3821" s="3">
        <f t="shared" si="537"/>
        <v>0</v>
      </c>
      <c r="R3821" s="3">
        <f>I3821 + M3821*Inputs!$B$9 - N3821/Inputs!$B$10</f>
        <v>340</v>
      </c>
    </row>
    <row r="3822" spans="1:18" x14ac:dyDescent="0.3">
      <c r="A3822" s="4">
        <v>46182.166666666657</v>
      </c>
      <c r="B3822" s="3">
        <v>28.645000000000003</v>
      </c>
      <c r="C3822" s="3">
        <v>7.0000000000000007E-2</v>
      </c>
      <c r="D3822" s="3">
        <f t="shared" si="531"/>
        <v>37.310520833333335</v>
      </c>
      <c r="E3822" s="3">
        <f>MAX(B3822 - D3822/Inputs!$B$5, 0)</f>
        <v>0</v>
      </c>
      <c r="F3822" s="3">
        <f>MAX(D3822*Inputs!$B$5 - B3822, 0)</f>
        <v>4.1882583333333301</v>
      </c>
      <c r="G3822" s="3">
        <f t="shared" si="532"/>
        <v>7.0000000000000007E-2</v>
      </c>
      <c r="H3822" t="str">
        <f t="shared" si="533"/>
        <v>Charge</v>
      </c>
      <c r="I3822" s="3">
        <f t="shared" si="538"/>
        <v>340</v>
      </c>
      <c r="J3822" s="3">
        <f t="shared" si="539"/>
        <v>0</v>
      </c>
      <c r="K3822" s="3">
        <f>MIN(Inputs!$B$2, (Inputs!$B$8 - I3822)/Inputs!$B$9)</f>
        <v>0</v>
      </c>
      <c r="L3822" s="3">
        <f>MAX(MIN(Inputs!$B$2, I3822*Inputs!$B$10, Inputs!$B$8*Inputs!$B$4 - J3822), 0)</f>
        <v>170</v>
      </c>
      <c r="M3822" s="3">
        <f t="shared" si="534"/>
        <v>0</v>
      </c>
      <c r="N3822" s="3">
        <f t="shared" si="535"/>
        <v>0</v>
      </c>
      <c r="O3822" s="3">
        <f>IF(H3822="Reg", MIN(Inputs!$B$2, I3822*Inputs!$B$10, (Inputs!$B$8-I3822)/Inputs!$B$9), 0)</f>
        <v>0</v>
      </c>
      <c r="P3822" s="3">
        <f t="shared" si="536"/>
        <v>0</v>
      </c>
      <c r="Q3822" s="3">
        <f t="shared" si="537"/>
        <v>0</v>
      </c>
      <c r="R3822" s="3">
        <f>I3822 + M3822*Inputs!$B$9 - N3822/Inputs!$B$10</f>
        <v>340</v>
      </c>
    </row>
    <row r="3823" spans="1:18" x14ac:dyDescent="0.3">
      <c r="A3823" s="4">
        <v>46182.208333333343</v>
      </c>
      <c r="B3823" s="3">
        <v>28.92</v>
      </c>
      <c r="C3823" s="3">
        <v>0.06</v>
      </c>
      <c r="D3823" s="3">
        <f t="shared" si="531"/>
        <v>37.310520833333335</v>
      </c>
      <c r="E3823" s="3">
        <f>MAX(B3823 - D3823/Inputs!$B$5, 0)</f>
        <v>0</v>
      </c>
      <c r="F3823" s="3">
        <f>MAX(D3823*Inputs!$B$5 - B3823, 0)</f>
        <v>3.9132583333333315</v>
      </c>
      <c r="G3823" s="3">
        <f t="shared" si="532"/>
        <v>0.06</v>
      </c>
      <c r="H3823" t="str">
        <f t="shared" si="533"/>
        <v>Charge</v>
      </c>
      <c r="I3823" s="3">
        <f t="shared" si="538"/>
        <v>340</v>
      </c>
      <c r="J3823" s="3">
        <f t="shared" si="539"/>
        <v>0</v>
      </c>
      <c r="K3823" s="3">
        <f>MIN(Inputs!$B$2, (Inputs!$B$8 - I3823)/Inputs!$B$9)</f>
        <v>0</v>
      </c>
      <c r="L3823" s="3">
        <f>MAX(MIN(Inputs!$B$2, I3823*Inputs!$B$10, Inputs!$B$8*Inputs!$B$4 - J3823), 0)</f>
        <v>170</v>
      </c>
      <c r="M3823" s="3">
        <f t="shared" si="534"/>
        <v>0</v>
      </c>
      <c r="N3823" s="3">
        <f t="shared" si="535"/>
        <v>0</v>
      </c>
      <c r="O3823" s="3">
        <f>IF(H3823="Reg", MIN(Inputs!$B$2, I3823*Inputs!$B$10, (Inputs!$B$8-I3823)/Inputs!$B$9), 0)</f>
        <v>0</v>
      </c>
      <c r="P3823" s="3">
        <f t="shared" si="536"/>
        <v>0</v>
      </c>
      <c r="Q3823" s="3">
        <f t="shared" si="537"/>
        <v>0</v>
      </c>
      <c r="R3823" s="3">
        <f>I3823 + M3823*Inputs!$B$9 - N3823/Inputs!$B$10</f>
        <v>340</v>
      </c>
    </row>
    <row r="3824" spans="1:18" x14ac:dyDescent="0.3">
      <c r="A3824" s="4">
        <v>46182.25</v>
      </c>
      <c r="B3824" s="3">
        <v>31.484999999999999</v>
      </c>
      <c r="C3824" s="3">
        <v>1</v>
      </c>
      <c r="D3824" s="3">
        <f t="shared" si="531"/>
        <v>37.310520833333335</v>
      </c>
      <c r="E3824" s="3">
        <f>MAX(B3824 - D3824/Inputs!$B$5, 0)</f>
        <v>0</v>
      </c>
      <c r="F3824" s="3">
        <f>MAX(D3824*Inputs!$B$5 - B3824, 0)</f>
        <v>1.3482583333333338</v>
      </c>
      <c r="G3824" s="3">
        <f t="shared" si="532"/>
        <v>1</v>
      </c>
      <c r="H3824" t="str">
        <f t="shared" si="533"/>
        <v>Charge</v>
      </c>
      <c r="I3824" s="3">
        <f t="shared" si="538"/>
        <v>340</v>
      </c>
      <c r="J3824" s="3">
        <f t="shared" si="539"/>
        <v>0</v>
      </c>
      <c r="K3824" s="3">
        <f>MIN(Inputs!$B$2, (Inputs!$B$8 - I3824)/Inputs!$B$9)</f>
        <v>0</v>
      </c>
      <c r="L3824" s="3">
        <f>MAX(MIN(Inputs!$B$2, I3824*Inputs!$B$10, Inputs!$B$8*Inputs!$B$4 - J3824), 0)</f>
        <v>170</v>
      </c>
      <c r="M3824" s="3">
        <f t="shared" si="534"/>
        <v>0</v>
      </c>
      <c r="N3824" s="3">
        <f t="shared" si="535"/>
        <v>0</v>
      </c>
      <c r="O3824" s="3">
        <f>IF(H3824="Reg", MIN(Inputs!$B$2, I3824*Inputs!$B$10, (Inputs!$B$8-I3824)/Inputs!$B$9), 0)</f>
        <v>0</v>
      </c>
      <c r="P3824" s="3">
        <f t="shared" si="536"/>
        <v>0</v>
      </c>
      <c r="Q3824" s="3">
        <f t="shared" si="537"/>
        <v>0</v>
      </c>
      <c r="R3824" s="3">
        <f>I3824 + M3824*Inputs!$B$9 - N3824/Inputs!$B$10</f>
        <v>340</v>
      </c>
    </row>
    <row r="3825" spans="1:18" x14ac:dyDescent="0.3">
      <c r="A3825" s="4">
        <v>46182.291666666657</v>
      </c>
      <c r="B3825" s="3">
        <v>33.22</v>
      </c>
      <c r="C3825" s="3">
        <v>1</v>
      </c>
      <c r="D3825" s="3">
        <f t="shared" si="531"/>
        <v>37.310520833333335</v>
      </c>
      <c r="E3825" s="3">
        <f>MAX(B3825 - D3825/Inputs!$B$5, 0)</f>
        <v>0</v>
      </c>
      <c r="F3825" s="3">
        <f>MAX(D3825*Inputs!$B$5 - B3825, 0)</f>
        <v>0</v>
      </c>
      <c r="G3825" s="3">
        <f t="shared" si="532"/>
        <v>1</v>
      </c>
      <c r="H3825" t="str">
        <f t="shared" si="533"/>
        <v>Reg</v>
      </c>
      <c r="I3825" s="3">
        <f t="shared" si="538"/>
        <v>340</v>
      </c>
      <c r="J3825" s="3">
        <f t="shared" si="539"/>
        <v>0</v>
      </c>
      <c r="K3825" s="3">
        <f>MIN(Inputs!$B$2, (Inputs!$B$8 - I3825)/Inputs!$B$9)</f>
        <v>0</v>
      </c>
      <c r="L3825" s="3">
        <f>MAX(MIN(Inputs!$B$2, I3825*Inputs!$B$10, Inputs!$B$8*Inputs!$B$4 - J3825), 0)</f>
        <v>170</v>
      </c>
      <c r="M3825" s="3">
        <f t="shared" si="534"/>
        <v>0</v>
      </c>
      <c r="N3825" s="3">
        <f t="shared" si="535"/>
        <v>0</v>
      </c>
      <c r="O3825" s="3">
        <f>IF(H3825="Reg", MIN(Inputs!$B$2, I3825*Inputs!$B$10, (Inputs!$B$8-I3825)/Inputs!$B$9), 0)</f>
        <v>0</v>
      </c>
      <c r="P3825" s="3">
        <f t="shared" si="536"/>
        <v>0</v>
      </c>
      <c r="Q3825" s="3">
        <f t="shared" si="537"/>
        <v>0</v>
      </c>
      <c r="R3825" s="3">
        <f>I3825 + M3825*Inputs!$B$9 - N3825/Inputs!$B$10</f>
        <v>340</v>
      </c>
    </row>
    <row r="3826" spans="1:18" x14ac:dyDescent="0.3">
      <c r="A3826" s="4">
        <v>46182.333333333343</v>
      </c>
      <c r="B3826" s="3">
        <v>25.282499999999999</v>
      </c>
      <c r="C3826" s="3">
        <v>1</v>
      </c>
      <c r="D3826" s="3">
        <f t="shared" si="531"/>
        <v>37.310520833333335</v>
      </c>
      <c r="E3826" s="3">
        <f>MAX(B3826 - D3826/Inputs!$B$5, 0)</f>
        <v>0</v>
      </c>
      <c r="F3826" s="3">
        <f>MAX(D3826*Inputs!$B$5 - B3826, 0)</f>
        <v>7.5507583333333343</v>
      </c>
      <c r="G3826" s="3">
        <f t="shared" si="532"/>
        <v>1</v>
      </c>
      <c r="H3826" t="str">
        <f t="shared" si="533"/>
        <v>Charge</v>
      </c>
      <c r="I3826" s="3">
        <f t="shared" si="538"/>
        <v>340</v>
      </c>
      <c r="J3826" s="3">
        <f t="shared" si="539"/>
        <v>0</v>
      </c>
      <c r="K3826" s="3">
        <f>MIN(Inputs!$B$2, (Inputs!$B$8 - I3826)/Inputs!$B$9)</f>
        <v>0</v>
      </c>
      <c r="L3826" s="3">
        <f>MAX(MIN(Inputs!$B$2, I3826*Inputs!$B$10, Inputs!$B$8*Inputs!$B$4 - J3826), 0)</f>
        <v>170</v>
      </c>
      <c r="M3826" s="3">
        <f t="shared" si="534"/>
        <v>0</v>
      </c>
      <c r="N3826" s="3">
        <f t="shared" si="535"/>
        <v>0</v>
      </c>
      <c r="O3826" s="3">
        <f>IF(H3826="Reg", MIN(Inputs!$B$2, I3826*Inputs!$B$10, (Inputs!$B$8-I3826)/Inputs!$B$9), 0)</f>
        <v>0</v>
      </c>
      <c r="P3826" s="3">
        <f t="shared" si="536"/>
        <v>0</v>
      </c>
      <c r="Q3826" s="3">
        <f t="shared" si="537"/>
        <v>0</v>
      </c>
      <c r="R3826" s="3">
        <f>I3826 + M3826*Inputs!$B$9 - N3826/Inputs!$B$10</f>
        <v>340</v>
      </c>
    </row>
    <row r="3827" spans="1:18" x14ac:dyDescent="0.3">
      <c r="A3827" s="4">
        <v>46182.375</v>
      </c>
      <c r="B3827" s="3">
        <v>23.017499999999998</v>
      </c>
      <c r="C3827" s="3">
        <v>1.04</v>
      </c>
      <c r="D3827" s="3">
        <f t="shared" si="531"/>
        <v>37.310520833333335</v>
      </c>
      <c r="E3827" s="3">
        <f>MAX(B3827 - D3827/Inputs!$B$5, 0)</f>
        <v>0</v>
      </c>
      <c r="F3827" s="3">
        <f>MAX(D3827*Inputs!$B$5 - B3827, 0)</f>
        <v>9.8157583333333349</v>
      </c>
      <c r="G3827" s="3">
        <f t="shared" si="532"/>
        <v>1.04</v>
      </c>
      <c r="H3827" t="str">
        <f t="shared" si="533"/>
        <v>Charge</v>
      </c>
      <c r="I3827" s="3">
        <f t="shared" si="538"/>
        <v>340</v>
      </c>
      <c r="J3827" s="3">
        <f t="shared" si="539"/>
        <v>0</v>
      </c>
      <c r="K3827" s="3">
        <f>MIN(Inputs!$B$2, (Inputs!$B$8 - I3827)/Inputs!$B$9)</f>
        <v>0</v>
      </c>
      <c r="L3827" s="3">
        <f>MAX(MIN(Inputs!$B$2, I3827*Inputs!$B$10, Inputs!$B$8*Inputs!$B$4 - J3827), 0)</f>
        <v>170</v>
      </c>
      <c r="M3827" s="3">
        <f t="shared" si="534"/>
        <v>0</v>
      </c>
      <c r="N3827" s="3">
        <f t="shared" si="535"/>
        <v>0</v>
      </c>
      <c r="O3827" s="3">
        <f>IF(H3827="Reg", MIN(Inputs!$B$2, I3827*Inputs!$B$10, (Inputs!$B$8-I3827)/Inputs!$B$9), 0)</f>
        <v>0</v>
      </c>
      <c r="P3827" s="3">
        <f t="shared" si="536"/>
        <v>0</v>
      </c>
      <c r="Q3827" s="3">
        <f t="shared" si="537"/>
        <v>0</v>
      </c>
      <c r="R3827" s="3">
        <f>I3827 + M3827*Inputs!$B$9 - N3827/Inputs!$B$10</f>
        <v>340</v>
      </c>
    </row>
    <row r="3828" spans="1:18" x14ac:dyDescent="0.3">
      <c r="A3828" s="4">
        <v>46182.416666666657</v>
      </c>
      <c r="B3828" s="3">
        <v>24.2575</v>
      </c>
      <c r="C3828" s="3">
        <v>1</v>
      </c>
      <c r="D3828" s="3">
        <f t="shared" si="531"/>
        <v>37.310520833333335</v>
      </c>
      <c r="E3828" s="3">
        <f>MAX(B3828 - D3828/Inputs!$B$5, 0)</f>
        <v>0</v>
      </c>
      <c r="F3828" s="3">
        <f>MAX(D3828*Inputs!$B$5 - B3828, 0)</f>
        <v>8.5757583333333329</v>
      </c>
      <c r="G3828" s="3">
        <f t="shared" si="532"/>
        <v>1</v>
      </c>
      <c r="H3828" t="str">
        <f t="shared" si="533"/>
        <v>Charge</v>
      </c>
      <c r="I3828" s="3">
        <f t="shared" si="538"/>
        <v>340</v>
      </c>
      <c r="J3828" s="3">
        <f t="shared" si="539"/>
        <v>0</v>
      </c>
      <c r="K3828" s="3">
        <f>MIN(Inputs!$B$2, (Inputs!$B$8 - I3828)/Inputs!$B$9)</f>
        <v>0</v>
      </c>
      <c r="L3828" s="3">
        <f>MAX(MIN(Inputs!$B$2, I3828*Inputs!$B$10, Inputs!$B$8*Inputs!$B$4 - J3828), 0)</f>
        <v>170</v>
      </c>
      <c r="M3828" s="3">
        <f t="shared" si="534"/>
        <v>0</v>
      </c>
      <c r="N3828" s="3">
        <f t="shared" si="535"/>
        <v>0</v>
      </c>
      <c r="O3828" s="3">
        <f>IF(H3828="Reg", MIN(Inputs!$B$2, I3828*Inputs!$B$10, (Inputs!$B$8-I3828)/Inputs!$B$9), 0)</f>
        <v>0</v>
      </c>
      <c r="P3828" s="3">
        <f t="shared" si="536"/>
        <v>0</v>
      </c>
      <c r="Q3828" s="3">
        <f t="shared" si="537"/>
        <v>0</v>
      </c>
      <c r="R3828" s="3">
        <f>I3828 + M3828*Inputs!$B$9 - N3828/Inputs!$B$10</f>
        <v>340</v>
      </c>
    </row>
    <row r="3829" spans="1:18" x14ac:dyDescent="0.3">
      <c r="A3829" s="4">
        <v>46182.458333333343</v>
      </c>
      <c r="B3829" s="3">
        <v>24.700000000000003</v>
      </c>
      <c r="C3829" s="3">
        <v>1</v>
      </c>
      <c r="D3829" s="3">
        <f t="shared" si="531"/>
        <v>37.310520833333335</v>
      </c>
      <c r="E3829" s="3">
        <f>MAX(B3829 - D3829/Inputs!$B$5, 0)</f>
        <v>0</v>
      </c>
      <c r="F3829" s="3">
        <f>MAX(D3829*Inputs!$B$5 - B3829, 0)</f>
        <v>8.1332583333333304</v>
      </c>
      <c r="G3829" s="3">
        <f t="shared" si="532"/>
        <v>1</v>
      </c>
      <c r="H3829" t="str">
        <f t="shared" si="533"/>
        <v>Charge</v>
      </c>
      <c r="I3829" s="3">
        <f t="shared" si="538"/>
        <v>340</v>
      </c>
      <c r="J3829" s="3">
        <f t="shared" si="539"/>
        <v>0</v>
      </c>
      <c r="K3829" s="3">
        <f>MIN(Inputs!$B$2, (Inputs!$B$8 - I3829)/Inputs!$B$9)</f>
        <v>0</v>
      </c>
      <c r="L3829" s="3">
        <f>MAX(MIN(Inputs!$B$2, I3829*Inputs!$B$10, Inputs!$B$8*Inputs!$B$4 - J3829), 0)</f>
        <v>170</v>
      </c>
      <c r="M3829" s="3">
        <f t="shared" si="534"/>
        <v>0</v>
      </c>
      <c r="N3829" s="3">
        <f t="shared" si="535"/>
        <v>0</v>
      </c>
      <c r="O3829" s="3">
        <f>IF(H3829="Reg", MIN(Inputs!$B$2, I3829*Inputs!$B$10, (Inputs!$B$8-I3829)/Inputs!$B$9), 0)</f>
        <v>0</v>
      </c>
      <c r="P3829" s="3">
        <f t="shared" si="536"/>
        <v>0</v>
      </c>
      <c r="Q3829" s="3">
        <f t="shared" si="537"/>
        <v>0</v>
      </c>
      <c r="R3829" s="3">
        <f>I3829 + M3829*Inputs!$B$9 - N3829/Inputs!$B$10</f>
        <v>340</v>
      </c>
    </row>
    <row r="3830" spans="1:18" x14ac:dyDescent="0.3">
      <c r="A3830" s="4">
        <v>46182.5</v>
      </c>
      <c r="B3830" s="3">
        <v>28</v>
      </c>
      <c r="C3830" s="3">
        <v>1.07</v>
      </c>
      <c r="D3830" s="3">
        <f t="shared" si="531"/>
        <v>37.310520833333335</v>
      </c>
      <c r="E3830" s="3">
        <f>MAX(B3830 - D3830/Inputs!$B$5, 0)</f>
        <v>0</v>
      </c>
      <c r="F3830" s="3">
        <f>MAX(D3830*Inputs!$B$5 - B3830, 0)</f>
        <v>4.8332583333333332</v>
      </c>
      <c r="G3830" s="3">
        <f t="shared" si="532"/>
        <v>1.07</v>
      </c>
      <c r="H3830" t="str">
        <f t="shared" si="533"/>
        <v>Charge</v>
      </c>
      <c r="I3830" s="3">
        <f t="shared" si="538"/>
        <v>340</v>
      </c>
      <c r="J3830" s="3">
        <f t="shared" si="539"/>
        <v>0</v>
      </c>
      <c r="K3830" s="3">
        <f>MIN(Inputs!$B$2, (Inputs!$B$8 - I3830)/Inputs!$B$9)</f>
        <v>0</v>
      </c>
      <c r="L3830" s="3">
        <f>MAX(MIN(Inputs!$B$2, I3830*Inputs!$B$10, Inputs!$B$8*Inputs!$B$4 - J3830), 0)</f>
        <v>170</v>
      </c>
      <c r="M3830" s="3">
        <f t="shared" si="534"/>
        <v>0</v>
      </c>
      <c r="N3830" s="3">
        <f t="shared" si="535"/>
        <v>0</v>
      </c>
      <c r="O3830" s="3">
        <f>IF(H3830="Reg", MIN(Inputs!$B$2, I3830*Inputs!$B$10, (Inputs!$B$8-I3830)/Inputs!$B$9), 0)</f>
        <v>0</v>
      </c>
      <c r="P3830" s="3">
        <f t="shared" si="536"/>
        <v>0</v>
      </c>
      <c r="Q3830" s="3">
        <f t="shared" si="537"/>
        <v>0</v>
      </c>
      <c r="R3830" s="3">
        <f>I3830 + M3830*Inputs!$B$9 - N3830/Inputs!$B$10</f>
        <v>340</v>
      </c>
    </row>
    <row r="3831" spans="1:18" x14ac:dyDescent="0.3">
      <c r="A3831" s="4">
        <v>46182.541666666657</v>
      </c>
      <c r="B3831" s="3">
        <v>41.337500000000006</v>
      </c>
      <c r="C3831" s="3">
        <v>1.04</v>
      </c>
      <c r="D3831" s="3">
        <f t="shared" si="531"/>
        <v>37.310520833333335</v>
      </c>
      <c r="E3831" s="3">
        <f>MAX(B3831 - D3831/Inputs!$B$5, 0)</f>
        <v>0</v>
      </c>
      <c r="F3831" s="3">
        <f>MAX(D3831*Inputs!$B$5 - B3831, 0)</f>
        <v>0</v>
      </c>
      <c r="G3831" s="3">
        <f t="shared" si="532"/>
        <v>1.04</v>
      </c>
      <c r="H3831" t="str">
        <f t="shared" si="533"/>
        <v>Reg</v>
      </c>
      <c r="I3831" s="3">
        <f t="shared" si="538"/>
        <v>340</v>
      </c>
      <c r="J3831" s="3">
        <f t="shared" si="539"/>
        <v>0</v>
      </c>
      <c r="K3831" s="3">
        <f>MIN(Inputs!$B$2, (Inputs!$B$8 - I3831)/Inputs!$B$9)</f>
        <v>0</v>
      </c>
      <c r="L3831" s="3">
        <f>MAX(MIN(Inputs!$B$2, I3831*Inputs!$B$10, Inputs!$B$8*Inputs!$B$4 - J3831), 0)</f>
        <v>170</v>
      </c>
      <c r="M3831" s="3">
        <f t="shared" si="534"/>
        <v>0</v>
      </c>
      <c r="N3831" s="3">
        <f t="shared" si="535"/>
        <v>0</v>
      </c>
      <c r="O3831" s="3">
        <f>IF(H3831="Reg", MIN(Inputs!$B$2, I3831*Inputs!$B$10, (Inputs!$B$8-I3831)/Inputs!$B$9), 0)</f>
        <v>0</v>
      </c>
      <c r="P3831" s="3">
        <f t="shared" si="536"/>
        <v>0</v>
      </c>
      <c r="Q3831" s="3">
        <f t="shared" si="537"/>
        <v>0</v>
      </c>
      <c r="R3831" s="3">
        <f>I3831 + M3831*Inputs!$B$9 - N3831/Inputs!$B$10</f>
        <v>340</v>
      </c>
    </row>
    <row r="3832" spans="1:18" x14ac:dyDescent="0.3">
      <c r="A3832" s="4">
        <v>46182.583333333343</v>
      </c>
      <c r="B3832" s="3">
        <v>45.982499999999995</v>
      </c>
      <c r="C3832" s="3">
        <v>2.04</v>
      </c>
      <c r="D3832" s="3">
        <f t="shared" si="531"/>
        <v>37.310520833333335</v>
      </c>
      <c r="E3832" s="3">
        <f>MAX(B3832 - D3832/Inputs!$B$5, 0)</f>
        <v>3.5841808712121122</v>
      </c>
      <c r="F3832" s="3">
        <f>MAX(D3832*Inputs!$B$5 - B3832, 0)</f>
        <v>0</v>
      </c>
      <c r="G3832" s="3">
        <f t="shared" si="532"/>
        <v>2.04</v>
      </c>
      <c r="H3832" t="str">
        <f t="shared" si="533"/>
        <v>Discharge</v>
      </c>
      <c r="I3832" s="3">
        <f t="shared" si="538"/>
        <v>340</v>
      </c>
      <c r="J3832" s="3">
        <f t="shared" si="539"/>
        <v>0</v>
      </c>
      <c r="K3832" s="3">
        <f>MIN(Inputs!$B$2, (Inputs!$B$8 - I3832)/Inputs!$B$9)</f>
        <v>0</v>
      </c>
      <c r="L3832" s="3">
        <f>MAX(MIN(Inputs!$B$2, I3832*Inputs!$B$10, Inputs!$B$8*Inputs!$B$4 - J3832), 0)</f>
        <v>170</v>
      </c>
      <c r="M3832" s="3">
        <f t="shared" si="534"/>
        <v>0</v>
      </c>
      <c r="N3832" s="3">
        <f t="shared" si="535"/>
        <v>170</v>
      </c>
      <c r="O3832" s="3">
        <f>IF(H3832="Reg", MIN(Inputs!$B$2, I3832*Inputs!$B$10, (Inputs!$B$8-I3832)/Inputs!$B$9), 0)</f>
        <v>0</v>
      </c>
      <c r="P3832" s="3">
        <f t="shared" si="536"/>
        <v>7817.0249999999987</v>
      </c>
      <c r="Q3832" s="3">
        <f t="shared" si="537"/>
        <v>0</v>
      </c>
      <c r="R3832" s="3">
        <f>I3832 + M3832*Inputs!$B$9 - N3832/Inputs!$B$10</f>
        <v>158.77939109773115</v>
      </c>
    </row>
    <row r="3833" spans="1:18" x14ac:dyDescent="0.3">
      <c r="A3833" s="4">
        <v>46182.625</v>
      </c>
      <c r="B3833" s="3">
        <v>61.050000000000004</v>
      </c>
      <c r="C3833" s="3">
        <v>1.1000000000000001</v>
      </c>
      <c r="D3833" s="3">
        <f t="shared" si="531"/>
        <v>37.310520833333335</v>
      </c>
      <c r="E3833" s="3">
        <f>MAX(B3833 - D3833/Inputs!$B$5, 0)</f>
        <v>18.651680871212122</v>
      </c>
      <c r="F3833" s="3">
        <f>MAX(D3833*Inputs!$B$5 - B3833, 0)</f>
        <v>0</v>
      </c>
      <c r="G3833" s="3">
        <f t="shared" si="532"/>
        <v>1.1000000000000001</v>
      </c>
      <c r="H3833" t="str">
        <f t="shared" si="533"/>
        <v>Discharge</v>
      </c>
      <c r="I3833" s="3">
        <f t="shared" si="538"/>
        <v>158.77939109773115</v>
      </c>
      <c r="J3833" s="3">
        <f t="shared" si="539"/>
        <v>170</v>
      </c>
      <c r="K3833" s="3">
        <f>MIN(Inputs!$B$2, (Inputs!$B$8 - I3833)/Inputs!$B$9)</f>
        <v>170</v>
      </c>
      <c r="L3833" s="3">
        <f>MAX(MIN(Inputs!$B$2, I3833*Inputs!$B$10, Inputs!$B$8*Inputs!$B$4 - J3833), 0)</f>
        <v>148.94827166799323</v>
      </c>
      <c r="M3833" s="3">
        <f t="shared" si="534"/>
        <v>0</v>
      </c>
      <c r="N3833" s="3">
        <f t="shared" si="535"/>
        <v>148.94827166799323</v>
      </c>
      <c r="O3833" s="3">
        <f>IF(H3833="Reg", MIN(Inputs!$B$2, I3833*Inputs!$B$10, (Inputs!$B$8-I3833)/Inputs!$B$9), 0)</f>
        <v>0</v>
      </c>
      <c r="P3833" s="3">
        <f t="shared" si="536"/>
        <v>9093.2919853309868</v>
      </c>
      <c r="Q3833" s="3">
        <f t="shared" si="537"/>
        <v>0</v>
      </c>
      <c r="R3833" s="3">
        <f>I3833 + M3833*Inputs!$B$9 - N3833/Inputs!$B$10</f>
        <v>0</v>
      </c>
    </row>
    <row r="3834" spans="1:18" x14ac:dyDescent="0.3">
      <c r="A3834" s="4">
        <v>46182.666666666657</v>
      </c>
      <c r="B3834" s="3">
        <v>65.61999999999999</v>
      </c>
      <c r="C3834" s="3">
        <v>1.1000000000000001</v>
      </c>
      <c r="D3834" s="3">
        <f t="shared" si="531"/>
        <v>37.310520833333335</v>
      </c>
      <c r="E3834" s="3">
        <f>MAX(B3834 - D3834/Inputs!$B$5, 0)</f>
        <v>23.221680871212108</v>
      </c>
      <c r="F3834" s="3">
        <f>MAX(D3834*Inputs!$B$5 - B3834, 0)</f>
        <v>0</v>
      </c>
      <c r="G3834" s="3">
        <f t="shared" si="532"/>
        <v>1.1000000000000001</v>
      </c>
      <c r="H3834" t="str">
        <f t="shared" si="533"/>
        <v>Discharge</v>
      </c>
      <c r="I3834" s="3">
        <f t="shared" si="538"/>
        <v>0</v>
      </c>
      <c r="J3834" s="3">
        <f t="shared" si="539"/>
        <v>318.94827166799325</v>
      </c>
      <c r="K3834" s="3">
        <f>MIN(Inputs!$B$2, (Inputs!$B$8 - I3834)/Inputs!$B$9)</f>
        <v>170</v>
      </c>
      <c r="L3834" s="3">
        <f>MAX(MIN(Inputs!$B$2, I3834*Inputs!$B$10, Inputs!$B$8*Inputs!$B$4 - J3834), 0)</f>
        <v>0</v>
      </c>
      <c r="M3834" s="3">
        <f t="shared" si="534"/>
        <v>0</v>
      </c>
      <c r="N3834" s="3">
        <f t="shared" si="535"/>
        <v>0</v>
      </c>
      <c r="O3834" s="3">
        <f>IF(H3834="Reg", MIN(Inputs!$B$2, I3834*Inputs!$B$10, (Inputs!$B$8-I3834)/Inputs!$B$9), 0)</f>
        <v>0</v>
      </c>
      <c r="P3834" s="3">
        <f t="shared" si="536"/>
        <v>0</v>
      </c>
      <c r="Q3834" s="3">
        <f t="shared" si="537"/>
        <v>0</v>
      </c>
      <c r="R3834" s="3">
        <f>I3834 + M3834*Inputs!$B$9 - N3834/Inputs!$B$10</f>
        <v>0</v>
      </c>
    </row>
    <row r="3835" spans="1:18" x14ac:dyDescent="0.3">
      <c r="A3835" s="4">
        <v>46182.708333333343</v>
      </c>
      <c r="B3835" s="3">
        <v>47.292499999999997</v>
      </c>
      <c r="C3835" s="3">
        <v>1.49</v>
      </c>
      <c r="D3835" s="3">
        <f t="shared" si="531"/>
        <v>37.310520833333335</v>
      </c>
      <c r="E3835" s="3">
        <f>MAX(B3835 - D3835/Inputs!$B$5, 0)</f>
        <v>4.8941808712121144</v>
      </c>
      <c r="F3835" s="3">
        <f>MAX(D3835*Inputs!$B$5 - B3835, 0)</f>
        <v>0</v>
      </c>
      <c r="G3835" s="3">
        <f t="shared" si="532"/>
        <v>1.49</v>
      </c>
      <c r="H3835" t="str">
        <f t="shared" si="533"/>
        <v>Discharge</v>
      </c>
      <c r="I3835" s="3">
        <f t="shared" si="538"/>
        <v>0</v>
      </c>
      <c r="J3835" s="3">
        <f t="shared" si="539"/>
        <v>318.94827166799325</v>
      </c>
      <c r="K3835" s="3">
        <f>MIN(Inputs!$B$2, (Inputs!$B$8 - I3835)/Inputs!$B$9)</f>
        <v>170</v>
      </c>
      <c r="L3835" s="3">
        <f>MAX(MIN(Inputs!$B$2, I3835*Inputs!$B$10, Inputs!$B$8*Inputs!$B$4 - J3835), 0)</f>
        <v>0</v>
      </c>
      <c r="M3835" s="3">
        <f t="shared" si="534"/>
        <v>0</v>
      </c>
      <c r="N3835" s="3">
        <f t="shared" si="535"/>
        <v>0</v>
      </c>
      <c r="O3835" s="3">
        <f>IF(H3835="Reg", MIN(Inputs!$B$2, I3835*Inputs!$B$10, (Inputs!$B$8-I3835)/Inputs!$B$9), 0)</f>
        <v>0</v>
      </c>
      <c r="P3835" s="3">
        <f t="shared" si="536"/>
        <v>0</v>
      </c>
      <c r="Q3835" s="3">
        <f t="shared" si="537"/>
        <v>0</v>
      </c>
      <c r="R3835" s="3">
        <f>I3835 + M3835*Inputs!$B$9 - N3835/Inputs!$B$10</f>
        <v>0</v>
      </c>
    </row>
    <row r="3836" spans="1:18" x14ac:dyDescent="0.3">
      <c r="A3836" s="4">
        <v>46182.75</v>
      </c>
      <c r="B3836" s="3">
        <v>74.232500000000016</v>
      </c>
      <c r="C3836" s="3">
        <v>6.37</v>
      </c>
      <c r="D3836" s="3">
        <f t="shared" si="531"/>
        <v>37.310520833333335</v>
      </c>
      <c r="E3836" s="3">
        <f>MAX(B3836 - D3836/Inputs!$B$5, 0)</f>
        <v>31.834180871212133</v>
      </c>
      <c r="F3836" s="3">
        <f>MAX(D3836*Inputs!$B$5 - B3836, 0)</f>
        <v>0</v>
      </c>
      <c r="G3836" s="3">
        <f t="shared" si="532"/>
        <v>6.37</v>
      </c>
      <c r="H3836" t="str">
        <f t="shared" si="533"/>
        <v>Discharge</v>
      </c>
      <c r="I3836" s="3">
        <f t="shared" si="538"/>
        <v>0</v>
      </c>
      <c r="J3836" s="3">
        <f t="shared" si="539"/>
        <v>318.94827166799325</v>
      </c>
      <c r="K3836" s="3">
        <f>MIN(Inputs!$B$2, (Inputs!$B$8 - I3836)/Inputs!$B$9)</f>
        <v>170</v>
      </c>
      <c r="L3836" s="3">
        <f>MAX(MIN(Inputs!$B$2, I3836*Inputs!$B$10, Inputs!$B$8*Inputs!$B$4 - J3836), 0)</f>
        <v>0</v>
      </c>
      <c r="M3836" s="3">
        <f t="shared" si="534"/>
        <v>0</v>
      </c>
      <c r="N3836" s="3">
        <f t="shared" si="535"/>
        <v>0</v>
      </c>
      <c r="O3836" s="3">
        <f>IF(H3836="Reg", MIN(Inputs!$B$2, I3836*Inputs!$B$10, (Inputs!$B$8-I3836)/Inputs!$B$9), 0)</f>
        <v>0</v>
      </c>
      <c r="P3836" s="3">
        <f t="shared" si="536"/>
        <v>0</v>
      </c>
      <c r="Q3836" s="3">
        <f t="shared" si="537"/>
        <v>0</v>
      </c>
      <c r="R3836" s="3">
        <f>I3836 + M3836*Inputs!$B$9 - N3836/Inputs!$B$10</f>
        <v>0</v>
      </c>
    </row>
    <row r="3837" spans="1:18" x14ac:dyDescent="0.3">
      <c r="A3837" s="4">
        <v>46182.791666666657</v>
      </c>
      <c r="B3837" s="3">
        <v>56.672499999999999</v>
      </c>
      <c r="C3837" s="3">
        <v>20.5</v>
      </c>
      <c r="D3837" s="3">
        <f t="shared" si="531"/>
        <v>37.310520833333335</v>
      </c>
      <c r="E3837" s="3">
        <f>MAX(B3837 - D3837/Inputs!$B$5, 0)</f>
        <v>14.274180871212117</v>
      </c>
      <c r="F3837" s="3">
        <f>MAX(D3837*Inputs!$B$5 - B3837, 0)</f>
        <v>0</v>
      </c>
      <c r="G3837" s="3">
        <f t="shared" si="532"/>
        <v>20.5</v>
      </c>
      <c r="H3837" t="str">
        <f t="shared" si="533"/>
        <v>Reg</v>
      </c>
      <c r="I3837" s="3">
        <f t="shared" si="538"/>
        <v>0</v>
      </c>
      <c r="J3837" s="3">
        <f t="shared" si="539"/>
        <v>318.94827166799325</v>
      </c>
      <c r="K3837" s="3">
        <f>MIN(Inputs!$B$2, (Inputs!$B$8 - I3837)/Inputs!$B$9)</f>
        <v>170</v>
      </c>
      <c r="L3837" s="3">
        <f>MAX(MIN(Inputs!$B$2, I3837*Inputs!$B$10, Inputs!$B$8*Inputs!$B$4 - J3837), 0)</f>
        <v>0</v>
      </c>
      <c r="M3837" s="3">
        <f t="shared" si="534"/>
        <v>0</v>
      </c>
      <c r="N3837" s="3">
        <f t="shared" si="535"/>
        <v>0</v>
      </c>
      <c r="O3837" s="3">
        <f>IF(H3837="Reg", MIN(Inputs!$B$2, I3837*Inputs!$B$10, (Inputs!$B$8-I3837)/Inputs!$B$9), 0)</f>
        <v>0</v>
      </c>
      <c r="P3837" s="3">
        <f t="shared" si="536"/>
        <v>0</v>
      </c>
      <c r="Q3837" s="3">
        <f t="shared" si="537"/>
        <v>0</v>
      </c>
      <c r="R3837" s="3">
        <f>I3837 + M3837*Inputs!$B$9 - N3837/Inputs!$B$10</f>
        <v>0</v>
      </c>
    </row>
    <row r="3838" spans="1:18" x14ac:dyDescent="0.3">
      <c r="A3838" s="4">
        <v>46182.833333333343</v>
      </c>
      <c r="B3838" s="3">
        <v>44.99</v>
      </c>
      <c r="C3838" s="3">
        <v>35.700000000000003</v>
      </c>
      <c r="D3838" s="3">
        <f t="shared" si="531"/>
        <v>37.310520833333335</v>
      </c>
      <c r="E3838" s="3">
        <f>MAX(B3838 - D3838/Inputs!$B$5, 0)</f>
        <v>2.5916808712121195</v>
      </c>
      <c r="F3838" s="3">
        <f>MAX(D3838*Inputs!$B$5 - B3838, 0)</f>
        <v>0</v>
      </c>
      <c r="G3838" s="3">
        <f t="shared" si="532"/>
        <v>35.700000000000003</v>
      </c>
      <c r="H3838" t="str">
        <f t="shared" si="533"/>
        <v>Reg</v>
      </c>
      <c r="I3838" s="3">
        <f t="shared" si="538"/>
        <v>0</v>
      </c>
      <c r="J3838" s="3">
        <f t="shared" si="539"/>
        <v>318.94827166799325</v>
      </c>
      <c r="K3838" s="3">
        <f>MIN(Inputs!$B$2, (Inputs!$B$8 - I3838)/Inputs!$B$9)</f>
        <v>170</v>
      </c>
      <c r="L3838" s="3">
        <f>MAX(MIN(Inputs!$B$2, I3838*Inputs!$B$10, Inputs!$B$8*Inputs!$B$4 - J3838), 0)</f>
        <v>0</v>
      </c>
      <c r="M3838" s="3">
        <f t="shared" si="534"/>
        <v>0</v>
      </c>
      <c r="N3838" s="3">
        <f t="shared" si="535"/>
        <v>0</v>
      </c>
      <c r="O3838" s="3">
        <f>IF(H3838="Reg", MIN(Inputs!$B$2, I3838*Inputs!$B$10, (Inputs!$B$8-I3838)/Inputs!$B$9), 0)</f>
        <v>0</v>
      </c>
      <c r="P3838" s="3">
        <f t="shared" si="536"/>
        <v>0</v>
      </c>
      <c r="Q3838" s="3">
        <f t="shared" si="537"/>
        <v>0</v>
      </c>
      <c r="R3838" s="3">
        <f>I3838 + M3838*Inputs!$B$9 - N3838/Inputs!$B$10</f>
        <v>0</v>
      </c>
    </row>
    <row r="3839" spans="1:18" x14ac:dyDescent="0.3">
      <c r="A3839" s="4">
        <v>46182.875</v>
      </c>
      <c r="B3839" s="3">
        <v>40.342500000000001</v>
      </c>
      <c r="C3839" s="3">
        <v>15.78</v>
      </c>
      <c r="D3839" s="3">
        <f t="shared" si="531"/>
        <v>37.310520833333335</v>
      </c>
      <c r="E3839" s="3">
        <f>MAX(B3839 - D3839/Inputs!$B$5, 0)</f>
        <v>0</v>
      </c>
      <c r="F3839" s="3">
        <f>MAX(D3839*Inputs!$B$5 - B3839, 0)</f>
        <v>0</v>
      </c>
      <c r="G3839" s="3">
        <f t="shared" si="532"/>
        <v>15.78</v>
      </c>
      <c r="H3839" t="str">
        <f t="shared" si="533"/>
        <v>Reg</v>
      </c>
      <c r="I3839" s="3">
        <f t="shared" si="538"/>
        <v>0</v>
      </c>
      <c r="J3839" s="3">
        <f t="shared" si="539"/>
        <v>318.94827166799325</v>
      </c>
      <c r="K3839" s="3">
        <f>MIN(Inputs!$B$2, (Inputs!$B$8 - I3839)/Inputs!$B$9)</f>
        <v>170</v>
      </c>
      <c r="L3839" s="3">
        <f>MAX(MIN(Inputs!$B$2, I3839*Inputs!$B$10, Inputs!$B$8*Inputs!$B$4 - J3839), 0)</f>
        <v>0</v>
      </c>
      <c r="M3839" s="3">
        <f t="shared" si="534"/>
        <v>0</v>
      </c>
      <c r="N3839" s="3">
        <f t="shared" si="535"/>
        <v>0</v>
      </c>
      <c r="O3839" s="3">
        <f>IF(H3839="Reg", MIN(Inputs!$B$2, I3839*Inputs!$B$10, (Inputs!$B$8-I3839)/Inputs!$B$9), 0)</f>
        <v>0</v>
      </c>
      <c r="P3839" s="3">
        <f t="shared" si="536"/>
        <v>0</v>
      </c>
      <c r="Q3839" s="3">
        <f t="shared" si="537"/>
        <v>0</v>
      </c>
      <c r="R3839" s="3">
        <f>I3839 + M3839*Inputs!$B$9 - N3839/Inputs!$B$10</f>
        <v>0</v>
      </c>
    </row>
    <row r="3840" spans="1:18" x14ac:dyDescent="0.3">
      <c r="A3840" s="4">
        <v>46182.916666666657</v>
      </c>
      <c r="B3840" s="3">
        <v>41.51</v>
      </c>
      <c r="C3840" s="3">
        <v>15</v>
      </c>
      <c r="D3840" s="3">
        <f t="shared" si="531"/>
        <v>37.310520833333335</v>
      </c>
      <c r="E3840" s="3">
        <f>MAX(B3840 - D3840/Inputs!$B$5, 0)</f>
        <v>0</v>
      </c>
      <c r="F3840" s="3">
        <f>MAX(D3840*Inputs!$B$5 - B3840, 0)</f>
        <v>0</v>
      </c>
      <c r="G3840" s="3">
        <f t="shared" si="532"/>
        <v>15</v>
      </c>
      <c r="H3840" t="str">
        <f t="shared" si="533"/>
        <v>Reg</v>
      </c>
      <c r="I3840" s="3">
        <f t="shared" si="538"/>
        <v>0</v>
      </c>
      <c r="J3840" s="3">
        <f t="shared" si="539"/>
        <v>318.94827166799325</v>
      </c>
      <c r="K3840" s="3">
        <f>MIN(Inputs!$B$2, (Inputs!$B$8 - I3840)/Inputs!$B$9)</f>
        <v>170</v>
      </c>
      <c r="L3840" s="3">
        <f>MAX(MIN(Inputs!$B$2, I3840*Inputs!$B$10, Inputs!$B$8*Inputs!$B$4 - J3840), 0)</f>
        <v>0</v>
      </c>
      <c r="M3840" s="3">
        <f t="shared" si="534"/>
        <v>0</v>
      </c>
      <c r="N3840" s="3">
        <f t="shared" si="535"/>
        <v>0</v>
      </c>
      <c r="O3840" s="3">
        <f>IF(H3840="Reg", MIN(Inputs!$B$2, I3840*Inputs!$B$10, (Inputs!$B$8-I3840)/Inputs!$B$9), 0)</f>
        <v>0</v>
      </c>
      <c r="P3840" s="3">
        <f t="shared" si="536"/>
        <v>0</v>
      </c>
      <c r="Q3840" s="3">
        <f t="shared" si="537"/>
        <v>0</v>
      </c>
      <c r="R3840" s="3">
        <f>I3840 + M3840*Inputs!$B$9 - N3840/Inputs!$B$10</f>
        <v>0</v>
      </c>
    </row>
    <row r="3841" spans="1:18" x14ac:dyDescent="0.3">
      <c r="A3841" s="4">
        <v>46182.958333333343</v>
      </c>
      <c r="B3841" s="3">
        <v>31.990000000000002</v>
      </c>
      <c r="C3841" s="3">
        <v>1.02</v>
      </c>
      <c r="D3841" s="3">
        <f t="shared" si="531"/>
        <v>37.310520833333335</v>
      </c>
      <c r="E3841" s="3">
        <f>MAX(B3841 - D3841/Inputs!$B$5, 0)</f>
        <v>0</v>
      </c>
      <c r="F3841" s="3">
        <f>MAX(D3841*Inputs!$B$5 - B3841, 0)</f>
        <v>0.84325833333333122</v>
      </c>
      <c r="G3841" s="3">
        <f t="shared" si="532"/>
        <v>1.02</v>
      </c>
      <c r="H3841" t="str">
        <f t="shared" si="533"/>
        <v>Reg</v>
      </c>
      <c r="I3841" s="3">
        <f t="shared" si="538"/>
        <v>0</v>
      </c>
      <c r="J3841" s="3">
        <f t="shared" si="539"/>
        <v>318.94827166799325</v>
      </c>
      <c r="K3841" s="3">
        <f>MIN(Inputs!$B$2, (Inputs!$B$8 - I3841)/Inputs!$B$9)</f>
        <v>170</v>
      </c>
      <c r="L3841" s="3">
        <f>MAX(MIN(Inputs!$B$2, I3841*Inputs!$B$10, Inputs!$B$8*Inputs!$B$4 - J3841), 0)</f>
        <v>0</v>
      </c>
      <c r="M3841" s="3">
        <f t="shared" si="534"/>
        <v>0</v>
      </c>
      <c r="N3841" s="3">
        <f t="shared" si="535"/>
        <v>0</v>
      </c>
      <c r="O3841" s="3">
        <f>IF(H3841="Reg", MIN(Inputs!$B$2, I3841*Inputs!$B$10, (Inputs!$B$8-I3841)/Inputs!$B$9), 0)</f>
        <v>0</v>
      </c>
      <c r="P3841" s="3">
        <f t="shared" si="536"/>
        <v>0</v>
      </c>
      <c r="Q3841" s="3">
        <f t="shared" si="537"/>
        <v>0</v>
      </c>
      <c r="R3841" s="3">
        <f>I3841 + M3841*Inputs!$B$9 - N3841/Inputs!$B$10</f>
        <v>0</v>
      </c>
    </row>
    <row r="3842" spans="1:18" x14ac:dyDescent="0.3">
      <c r="A3842" s="4">
        <v>46183</v>
      </c>
      <c r="B3842" s="3">
        <v>27.797499999999999</v>
      </c>
      <c r="C3842" s="3">
        <v>0.05</v>
      </c>
      <c r="D3842" s="3">
        <f t="shared" ref="D3842:D3905" si="540">AVERAGEIFS(B:B, A:A, "&gt;="&amp;INT(A3842), A:A, "&lt;"&amp;INT(A3842)+1)</f>
        <v>22.446666666666658</v>
      </c>
      <c r="E3842" s="3">
        <f>MAX(B3842 - D3842/Inputs!$B$5, 0)</f>
        <v>2.2899242424242523</v>
      </c>
      <c r="F3842" s="3">
        <f>MAX(D3842*Inputs!$B$5 - B3842, 0)</f>
        <v>0</v>
      </c>
      <c r="G3842" s="3">
        <f t="shared" ref="G3842:G3905" si="541">C3842</f>
        <v>0.05</v>
      </c>
      <c r="H3842" t="str">
        <f t="shared" ref="H3842:H3905" si="542">IF(MAX(E3842, F3842, G3842)&lt;=0, "Idle", IF(AND(G3842&gt;=E3842, G3842&gt;=F3842), "Reg", IF(E3842&gt;=F3842, "Discharge", "Charge")))</f>
        <v>Discharge</v>
      </c>
      <c r="I3842" s="3">
        <f t="shared" si="538"/>
        <v>0</v>
      </c>
      <c r="J3842" s="3">
        <f t="shared" si="539"/>
        <v>0</v>
      </c>
      <c r="K3842" s="3">
        <f>MIN(Inputs!$B$2, (Inputs!$B$8 - I3842)/Inputs!$B$9)</f>
        <v>170</v>
      </c>
      <c r="L3842" s="3">
        <f>MAX(MIN(Inputs!$B$2, I3842*Inputs!$B$10, Inputs!$B$8*Inputs!$B$4 - J3842), 0)</f>
        <v>0</v>
      </c>
      <c r="M3842" s="3">
        <f t="shared" ref="M3842:M3905" si="543">IF(H3842="Charge", K3842, 0)</f>
        <v>0</v>
      </c>
      <c r="N3842" s="3">
        <f t="shared" ref="N3842:N3905" si="544">IF(H3842="Discharge", L3842, 0)</f>
        <v>0</v>
      </c>
      <c r="O3842" s="3">
        <f>IF(H3842="Reg", MIN(Inputs!$B$2, I3842*Inputs!$B$10, (Inputs!$B$8-I3842)/Inputs!$B$9), 0)</f>
        <v>0</v>
      </c>
      <c r="P3842" s="3">
        <f t="shared" ref="P3842:P3905" si="545">(N3842 - M3842) * B3842</f>
        <v>0</v>
      </c>
      <c r="Q3842" s="3">
        <f t="shared" ref="Q3842:Q3905" si="546">O3842 * C3842</f>
        <v>0</v>
      </c>
      <c r="R3842" s="3">
        <f>I3842 + M3842*Inputs!$B$9 - N3842/Inputs!$B$10</f>
        <v>0</v>
      </c>
    </row>
    <row r="3843" spans="1:18" x14ac:dyDescent="0.3">
      <c r="A3843" s="4">
        <v>46183.041666666657</v>
      </c>
      <c r="B3843" s="3">
        <v>19.884999999999998</v>
      </c>
      <c r="C3843" s="3">
        <v>0.06</v>
      </c>
      <c r="D3843" s="3">
        <f t="shared" si="540"/>
        <v>22.446666666666658</v>
      </c>
      <c r="E3843" s="3">
        <f>MAX(B3843 - D3843/Inputs!$B$5, 0)</f>
        <v>0</v>
      </c>
      <c r="F3843" s="3">
        <f>MAX(D3843*Inputs!$B$5 - B3843, 0)</f>
        <v>0</v>
      </c>
      <c r="G3843" s="3">
        <f t="shared" si="541"/>
        <v>0.06</v>
      </c>
      <c r="H3843" t="str">
        <f t="shared" si="542"/>
        <v>Reg</v>
      </c>
      <c r="I3843" s="3">
        <f t="shared" ref="I3843:I3906" si="547">R3842</f>
        <v>0</v>
      </c>
      <c r="J3843" s="3">
        <f t="shared" ref="J3843:J3906" si="548">IF(INT(A3843)=INT(A3842), J3842 + N3842, 0)</f>
        <v>0</v>
      </c>
      <c r="K3843" s="3">
        <f>MIN(Inputs!$B$2, (Inputs!$B$8 - I3843)/Inputs!$B$9)</f>
        <v>170</v>
      </c>
      <c r="L3843" s="3">
        <f>MAX(MIN(Inputs!$B$2, I3843*Inputs!$B$10, Inputs!$B$8*Inputs!$B$4 - J3843), 0)</f>
        <v>0</v>
      </c>
      <c r="M3843" s="3">
        <f t="shared" si="543"/>
        <v>0</v>
      </c>
      <c r="N3843" s="3">
        <f t="shared" si="544"/>
        <v>0</v>
      </c>
      <c r="O3843" s="3">
        <f>IF(H3843="Reg", MIN(Inputs!$B$2, I3843*Inputs!$B$10, (Inputs!$B$8-I3843)/Inputs!$B$9), 0)</f>
        <v>0</v>
      </c>
      <c r="P3843" s="3">
        <f t="shared" si="545"/>
        <v>0</v>
      </c>
      <c r="Q3843" s="3">
        <f t="shared" si="546"/>
        <v>0</v>
      </c>
      <c r="R3843" s="3">
        <f>I3843 + M3843*Inputs!$B$9 - N3843/Inputs!$B$10</f>
        <v>0</v>
      </c>
    </row>
    <row r="3844" spans="1:18" x14ac:dyDescent="0.3">
      <c r="A3844" s="4">
        <v>46183.083333333343</v>
      </c>
      <c r="B3844" s="3">
        <v>19.565000000000001</v>
      </c>
      <c r="C3844" s="3">
        <v>0.06</v>
      </c>
      <c r="D3844" s="3">
        <f t="shared" si="540"/>
        <v>22.446666666666658</v>
      </c>
      <c r="E3844" s="3">
        <f>MAX(B3844 - D3844/Inputs!$B$5, 0)</f>
        <v>0</v>
      </c>
      <c r="F3844" s="3">
        <f>MAX(D3844*Inputs!$B$5 - B3844, 0)</f>
        <v>0.18806666666665706</v>
      </c>
      <c r="G3844" s="3">
        <f t="shared" si="541"/>
        <v>0.06</v>
      </c>
      <c r="H3844" t="str">
        <f t="shared" si="542"/>
        <v>Charge</v>
      </c>
      <c r="I3844" s="3">
        <f t="shared" si="547"/>
        <v>0</v>
      </c>
      <c r="J3844" s="3">
        <f t="shared" si="548"/>
        <v>0</v>
      </c>
      <c r="K3844" s="3">
        <f>MIN(Inputs!$B$2, (Inputs!$B$8 - I3844)/Inputs!$B$9)</f>
        <v>170</v>
      </c>
      <c r="L3844" s="3">
        <f>MAX(MIN(Inputs!$B$2, I3844*Inputs!$B$10, Inputs!$B$8*Inputs!$B$4 - J3844), 0)</f>
        <v>0</v>
      </c>
      <c r="M3844" s="3">
        <f t="shared" si="543"/>
        <v>170</v>
      </c>
      <c r="N3844" s="3">
        <f t="shared" si="544"/>
        <v>0</v>
      </c>
      <c r="O3844" s="3">
        <f>IF(H3844="Reg", MIN(Inputs!$B$2, I3844*Inputs!$B$10, (Inputs!$B$8-I3844)/Inputs!$B$9), 0)</f>
        <v>0</v>
      </c>
      <c r="P3844" s="3">
        <f t="shared" si="545"/>
        <v>-3326.05</v>
      </c>
      <c r="Q3844" s="3">
        <f t="shared" si="546"/>
        <v>0</v>
      </c>
      <c r="R3844" s="3">
        <f>I3844 + M3844*Inputs!$B$9 - N3844/Inputs!$B$10</f>
        <v>159.4741358339966</v>
      </c>
    </row>
    <row r="3845" spans="1:18" x14ac:dyDescent="0.3">
      <c r="A3845" s="4">
        <v>46183.125</v>
      </c>
      <c r="B3845" s="3">
        <v>20.149999999999999</v>
      </c>
      <c r="C3845" s="3">
        <v>0.1</v>
      </c>
      <c r="D3845" s="3">
        <f t="shared" si="540"/>
        <v>22.446666666666658</v>
      </c>
      <c r="E3845" s="3">
        <f>MAX(B3845 - D3845/Inputs!$B$5, 0)</f>
        <v>0</v>
      </c>
      <c r="F3845" s="3">
        <f>MAX(D3845*Inputs!$B$5 - B3845, 0)</f>
        <v>0</v>
      </c>
      <c r="G3845" s="3">
        <f t="shared" si="541"/>
        <v>0.1</v>
      </c>
      <c r="H3845" t="str">
        <f t="shared" si="542"/>
        <v>Reg</v>
      </c>
      <c r="I3845" s="3">
        <f t="shared" si="547"/>
        <v>159.4741358339966</v>
      </c>
      <c r="J3845" s="3">
        <f t="shared" si="548"/>
        <v>0</v>
      </c>
      <c r="K3845" s="3">
        <f>MIN(Inputs!$B$2, (Inputs!$B$8 - I3845)/Inputs!$B$9)</f>
        <v>170</v>
      </c>
      <c r="L3845" s="3">
        <f>MAX(MIN(Inputs!$B$2, I3845*Inputs!$B$10, Inputs!$B$8*Inputs!$B$4 - J3845), 0)</f>
        <v>149.6</v>
      </c>
      <c r="M3845" s="3">
        <f t="shared" si="543"/>
        <v>0</v>
      </c>
      <c r="N3845" s="3">
        <f t="shared" si="544"/>
        <v>0</v>
      </c>
      <c r="O3845" s="3">
        <f>IF(H3845="Reg", MIN(Inputs!$B$2, I3845*Inputs!$B$10, (Inputs!$B$8-I3845)/Inputs!$B$9), 0)</f>
        <v>149.6</v>
      </c>
      <c r="P3845" s="3">
        <f t="shared" si="545"/>
        <v>0</v>
      </c>
      <c r="Q3845" s="3">
        <f t="shared" si="546"/>
        <v>14.96</v>
      </c>
      <c r="R3845" s="3">
        <f>I3845 + M3845*Inputs!$B$9 - N3845/Inputs!$B$10</f>
        <v>159.4741358339966</v>
      </c>
    </row>
    <row r="3846" spans="1:18" x14ac:dyDescent="0.3">
      <c r="A3846" s="4">
        <v>46183.166666666657</v>
      </c>
      <c r="B3846" s="3">
        <v>19.925000000000001</v>
      </c>
      <c r="C3846" s="3">
        <v>0.1</v>
      </c>
      <c r="D3846" s="3">
        <f t="shared" si="540"/>
        <v>22.446666666666658</v>
      </c>
      <c r="E3846" s="3">
        <f>MAX(B3846 - D3846/Inputs!$B$5, 0)</f>
        <v>0</v>
      </c>
      <c r="F3846" s="3">
        <f>MAX(D3846*Inputs!$B$5 - B3846, 0)</f>
        <v>0</v>
      </c>
      <c r="G3846" s="3">
        <f t="shared" si="541"/>
        <v>0.1</v>
      </c>
      <c r="H3846" t="str">
        <f t="shared" si="542"/>
        <v>Reg</v>
      </c>
      <c r="I3846" s="3">
        <f t="shared" si="547"/>
        <v>159.4741358339966</v>
      </c>
      <c r="J3846" s="3">
        <f t="shared" si="548"/>
        <v>0</v>
      </c>
      <c r="K3846" s="3">
        <f>MIN(Inputs!$B$2, (Inputs!$B$8 - I3846)/Inputs!$B$9)</f>
        <v>170</v>
      </c>
      <c r="L3846" s="3">
        <f>MAX(MIN(Inputs!$B$2, I3846*Inputs!$B$10, Inputs!$B$8*Inputs!$B$4 - J3846), 0)</f>
        <v>149.6</v>
      </c>
      <c r="M3846" s="3">
        <f t="shared" si="543"/>
        <v>0</v>
      </c>
      <c r="N3846" s="3">
        <f t="shared" si="544"/>
        <v>0</v>
      </c>
      <c r="O3846" s="3">
        <f>IF(H3846="Reg", MIN(Inputs!$B$2, I3846*Inputs!$B$10, (Inputs!$B$8-I3846)/Inputs!$B$9), 0)</f>
        <v>149.6</v>
      </c>
      <c r="P3846" s="3">
        <f t="shared" si="545"/>
        <v>0</v>
      </c>
      <c r="Q3846" s="3">
        <f t="shared" si="546"/>
        <v>14.96</v>
      </c>
      <c r="R3846" s="3">
        <f>I3846 + M3846*Inputs!$B$9 - N3846/Inputs!$B$10</f>
        <v>159.4741358339966</v>
      </c>
    </row>
    <row r="3847" spans="1:18" x14ac:dyDescent="0.3">
      <c r="A3847" s="4">
        <v>46183.208333333343</v>
      </c>
      <c r="B3847" s="3">
        <v>20.1175</v>
      </c>
      <c r="C3847" s="3">
        <v>0.11</v>
      </c>
      <c r="D3847" s="3">
        <f t="shared" si="540"/>
        <v>22.446666666666658</v>
      </c>
      <c r="E3847" s="3">
        <f>MAX(B3847 - D3847/Inputs!$B$5, 0)</f>
        <v>0</v>
      </c>
      <c r="F3847" s="3">
        <f>MAX(D3847*Inputs!$B$5 - B3847, 0)</f>
        <v>0</v>
      </c>
      <c r="G3847" s="3">
        <f t="shared" si="541"/>
        <v>0.11</v>
      </c>
      <c r="H3847" t="str">
        <f t="shared" si="542"/>
        <v>Reg</v>
      </c>
      <c r="I3847" s="3">
        <f t="shared" si="547"/>
        <v>159.4741358339966</v>
      </c>
      <c r="J3847" s="3">
        <f t="shared" si="548"/>
        <v>0</v>
      </c>
      <c r="K3847" s="3">
        <f>MIN(Inputs!$B$2, (Inputs!$B$8 - I3847)/Inputs!$B$9)</f>
        <v>170</v>
      </c>
      <c r="L3847" s="3">
        <f>MAX(MIN(Inputs!$B$2, I3847*Inputs!$B$10, Inputs!$B$8*Inputs!$B$4 - J3847), 0)</f>
        <v>149.6</v>
      </c>
      <c r="M3847" s="3">
        <f t="shared" si="543"/>
        <v>0</v>
      </c>
      <c r="N3847" s="3">
        <f t="shared" si="544"/>
        <v>0</v>
      </c>
      <c r="O3847" s="3">
        <f>IF(H3847="Reg", MIN(Inputs!$B$2, I3847*Inputs!$B$10, (Inputs!$B$8-I3847)/Inputs!$B$9), 0)</f>
        <v>149.6</v>
      </c>
      <c r="P3847" s="3">
        <f t="shared" si="545"/>
        <v>0</v>
      </c>
      <c r="Q3847" s="3">
        <f t="shared" si="546"/>
        <v>16.456</v>
      </c>
      <c r="R3847" s="3">
        <f>I3847 + M3847*Inputs!$B$9 - N3847/Inputs!$B$10</f>
        <v>159.4741358339966</v>
      </c>
    </row>
    <row r="3848" spans="1:18" x14ac:dyDescent="0.3">
      <c r="A3848" s="4">
        <v>46183.25</v>
      </c>
      <c r="B3848" s="3">
        <v>21.177500000000002</v>
      </c>
      <c r="C3848" s="3">
        <v>1.44</v>
      </c>
      <c r="D3848" s="3">
        <f t="shared" si="540"/>
        <v>22.446666666666658</v>
      </c>
      <c r="E3848" s="3">
        <f>MAX(B3848 - D3848/Inputs!$B$5, 0)</f>
        <v>0</v>
      </c>
      <c r="F3848" s="3">
        <f>MAX(D3848*Inputs!$B$5 - B3848, 0)</f>
        <v>0</v>
      </c>
      <c r="G3848" s="3">
        <f t="shared" si="541"/>
        <v>1.44</v>
      </c>
      <c r="H3848" t="str">
        <f t="shared" si="542"/>
        <v>Reg</v>
      </c>
      <c r="I3848" s="3">
        <f t="shared" si="547"/>
        <v>159.4741358339966</v>
      </c>
      <c r="J3848" s="3">
        <f t="shared" si="548"/>
        <v>0</v>
      </c>
      <c r="K3848" s="3">
        <f>MIN(Inputs!$B$2, (Inputs!$B$8 - I3848)/Inputs!$B$9)</f>
        <v>170</v>
      </c>
      <c r="L3848" s="3">
        <f>MAX(MIN(Inputs!$B$2, I3848*Inputs!$B$10, Inputs!$B$8*Inputs!$B$4 - J3848), 0)</f>
        <v>149.6</v>
      </c>
      <c r="M3848" s="3">
        <f t="shared" si="543"/>
        <v>0</v>
      </c>
      <c r="N3848" s="3">
        <f t="shared" si="544"/>
        <v>0</v>
      </c>
      <c r="O3848" s="3">
        <f>IF(H3848="Reg", MIN(Inputs!$B$2, I3848*Inputs!$B$10, (Inputs!$B$8-I3848)/Inputs!$B$9), 0)</f>
        <v>149.6</v>
      </c>
      <c r="P3848" s="3">
        <f t="shared" si="545"/>
        <v>0</v>
      </c>
      <c r="Q3848" s="3">
        <f t="shared" si="546"/>
        <v>215.42399999999998</v>
      </c>
      <c r="R3848" s="3">
        <f>I3848 + M3848*Inputs!$B$9 - N3848/Inputs!$B$10</f>
        <v>159.4741358339966</v>
      </c>
    </row>
    <row r="3849" spans="1:18" x14ac:dyDescent="0.3">
      <c r="A3849" s="4">
        <v>46183.291666666657</v>
      </c>
      <c r="B3849" s="3">
        <v>21.934999999999999</v>
      </c>
      <c r="C3849" s="3">
        <v>2</v>
      </c>
      <c r="D3849" s="3">
        <f t="shared" si="540"/>
        <v>22.446666666666658</v>
      </c>
      <c r="E3849" s="3">
        <f>MAX(B3849 - D3849/Inputs!$B$5, 0)</f>
        <v>0</v>
      </c>
      <c r="F3849" s="3">
        <f>MAX(D3849*Inputs!$B$5 - B3849, 0)</f>
        <v>0</v>
      </c>
      <c r="G3849" s="3">
        <f t="shared" si="541"/>
        <v>2</v>
      </c>
      <c r="H3849" t="str">
        <f t="shared" si="542"/>
        <v>Reg</v>
      </c>
      <c r="I3849" s="3">
        <f t="shared" si="547"/>
        <v>159.4741358339966</v>
      </c>
      <c r="J3849" s="3">
        <f t="shared" si="548"/>
        <v>0</v>
      </c>
      <c r="K3849" s="3">
        <f>MIN(Inputs!$B$2, (Inputs!$B$8 - I3849)/Inputs!$B$9)</f>
        <v>170</v>
      </c>
      <c r="L3849" s="3">
        <f>MAX(MIN(Inputs!$B$2, I3849*Inputs!$B$10, Inputs!$B$8*Inputs!$B$4 - J3849), 0)</f>
        <v>149.6</v>
      </c>
      <c r="M3849" s="3">
        <f t="shared" si="543"/>
        <v>0</v>
      </c>
      <c r="N3849" s="3">
        <f t="shared" si="544"/>
        <v>0</v>
      </c>
      <c r="O3849" s="3">
        <f>IF(H3849="Reg", MIN(Inputs!$B$2, I3849*Inputs!$B$10, (Inputs!$B$8-I3849)/Inputs!$B$9), 0)</f>
        <v>149.6</v>
      </c>
      <c r="P3849" s="3">
        <f t="shared" si="545"/>
        <v>0</v>
      </c>
      <c r="Q3849" s="3">
        <f t="shared" si="546"/>
        <v>299.2</v>
      </c>
      <c r="R3849" s="3">
        <f>I3849 + M3849*Inputs!$B$9 - N3849/Inputs!$B$10</f>
        <v>159.4741358339966</v>
      </c>
    </row>
    <row r="3850" spans="1:18" x14ac:dyDescent="0.3">
      <c r="A3850" s="4">
        <v>46183.333333333343</v>
      </c>
      <c r="B3850" s="3">
        <v>17.98</v>
      </c>
      <c r="C3850" s="3">
        <v>1</v>
      </c>
      <c r="D3850" s="3">
        <f t="shared" si="540"/>
        <v>22.446666666666658</v>
      </c>
      <c r="E3850" s="3">
        <f>MAX(B3850 - D3850/Inputs!$B$5, 0)</f>
        <v>0</v>
      </c>
      <c r="F3850" s="3">
        <f>MAX(D3850*Inputs!$B$5 - B3850, 0)</f>
        <v>1.7730666666666579</v>
      </c>
      <c r="G3850" s="3">
        <f t="shared" si="541"/>
        <v>1</v>
      </c>
      <c r="H3850" t="str">
        <f t="shared" si="542"/>
        <v>Charge</v>
      </c>
      <c r="I3850" s="3">
        <f t="shared" si="547"/>
        <v>159.4741358339966</v>
      </c>
      <c r="J3850" s="3">
        <f t="shared" si="548"/>
        <v>0</v>
      </c>
      <c r="K3850" s="3">
        <f>MIN(Inputs!$B$2, (Inputs!$B$8 - I3850)/Inputs!$B$9)</f>
        <v>170</v>
      </c>
      <c r="L3850" s="3">
        <f>MAX(MIN(Inputs!$B$2, I3850*Inputs!$B$10, Inputs!$B$8*Inputs!$B$4 - J3850), 0)</f>
        <v>149.6</v>
      </c>
      <c r="M3850" s="3">
        <f t="shared" si="543"/>
        <v>170</v>
      </c>
      <c r="N3850" s="3">
        <f t="shared" si="544"/>
        <v>0</v>
      </c>
      <c r="O3850" s="3">
        <f>IF(H3850="Reg", MIN(Inputs!$B$2, I3850*Inputs!$B$10, (Inputs!$B$8-I3850)/Inputs!$B$9), 0)</f>
        <v>0</v>
      </c>
      <c r="P3850" s="3">
        <f t="shared" si="545"/>
        <v>-3056.6</v>
      </c>
      <c r="Q3850" s="3">
        <f t="shared" si="546"/>
        <v>0</v>
      </c>
      <c r="R3850" s="3">
        <f>I3850 + M3850*Inputs!$B$9 - N3850/Inputs!$B$10</f>
        <v>318.9482716679932</v>
      </c>
    </row>
    <row r="3851" spans="1:18" x14ac:dyDescent="0.3">
      <c r="A3851" s="4">
        <v>46183.375</v>
      </c>
      <c r="B3851" s="3">
        <v>12.227499999999999</v>
      </c>
      <c r="C3851" s="3">
        <v>1.48</v>
      </c>
      <c r="D3851" s="3">
        <f t="shared" si="540"/>
        <v>22.446666666666658</v>
      </c>
      <c r="E3851" s="3">
        <f>MAX(B3851 - D3851/Inputs!$B$5, 0)</f>
        <v>0</v>
      </c>
      <c r="F3851" s="3">
        <f>MAX(D3851*Inputs!$B$5 - B3851, 0)</f>
        <v>7.5255666666666592</v>
      </c>
      <c r="G3851" s="3">
        <f t="shared" si="541"/>
        <v>1.48</v>
      </c>
      <c r="H3851" t="str">
        <f t="shared" si="542"/>
        <v>Charge</v>
      </c>
      <c r="I3851" s="3">
        <f t="shared" si="547"/>
        <v>318.9482716679932</v>
      </c>
      <c r="J3851" s="3">
        <f t="shared" si="548"/>
        <v>0</v>
      </c>
      <c r="K3851" s="3">
        <f>MIN(Inputs!$B$2, (Inputs!$B$8 - I3851)/Inputs!$B$9)</f>
        <v>22.44121780453775</v>
      </c>
      <c r="L3851" s="3">
        <f>MAX(MIN(Inputs!$B$2, I3851*Inputs!$B$10, Inputs!$B$8*Inputs!$B$4 - J3851), 0)</f>
        <v>170</v>
      </c>
      <c r="M3851" s="3">
        <f t="shared" si="543"/>
        <v>22.44121780453775</v>
      </c>
      <c r="N3851" s="3">
        <f t="shared" si="544"/>
        <v>0</v>
      </c>
      <c r="O3851" s="3">
        <f>IF(H3851="Reg", MIN(Inputs!$B$2, I3851*Inputs!$B$10, (Inputs!$B$8-I3851)/Inputs!$B$9), 0)</f>
        <v>0</v>
      </c>
      <c r="P3851" s="3">
        <f t="shared" si="545"/>
        <v>-274.39999070498533</v>
      </c>
      <c r="Q3851" s="3">
        <f t="shared" si="546"/>
        <v>0</v>
      </c>
      <c r="R3851" s="3">
        <f>I3851 + M3851*Inputs!$B$9 - N3851/Inputs!$B$10</f>
        <v>340</v>
      </c>
    </row>
    <row r="3852" spans="1:18" x14ac:dyDescent="0.3">
      <c r="A3852" s="4">
        <v>46183.416666666657</v>
      </c>
      <c r="B3852" s="3">
        <v>3.8775000000000004</v>
      </c>
      <c r="C3852" s="3">
        <v>1</v>
      </c>
      <c r="D3852" s="3">
        <f t="shared" si="540"/>
        <v>22.446666666666658</v>
      </c>
      <c r="E3852" s="3">
        <f>MAX(B3852 - D3852/Inputs!$B$5, 0)</f>
        <v>0</v>
      </c>
      <c r="F3852" s="3">
        <f>MAX(D3852*Inputs!$B$5 - B3852, 0)</f>
        <v>15.875566666666657</v>
      </c>
      <c r="G3852" s="3">
        <f t="shared" si="541"/>
        <v>1</v>
      </c>
      <c r="H3852" t="str">
        <f t="shared" si="542"/>
        <v>Charge</v>
      </c>
      <c r="I3852" s="3">
        <f t="shared" si="547"/>
        <v>340</v>
      </c>
      <c r="J3852" s="3">
        <f t="shared" si="548"/>
        <v>0</v>
      </c>
      <c r="K3852" s="3">
        <f>MIN(Inputs!$B$2, (Inputs!$B$8 - I3852)/Inputs!$B$9)</f>
        <v>0</v>
      </c>
      <c r="L3852" s="3">
        <f>MAX(MIN(Inputs!$B$2, I3852*Inputs!$B$10, Inputs!$B$8*Inputs!$B$4 - J3852), 0)</f>
        <v>170</v>
      </c>
      <c r="M3852" s="3">
        <f t="shared" si="543"/>
        <v>0</v>
      </c>
      <c r="N3852" s="3">
        <f t="shared" si="544"/>
        <v>0</v>
      </c>
      <c r="O3852" s="3">
        <f>IF(H3852="Reg", MIN(Inputs!$B$2, I3852*Inputs!$B$10, (Inputs!$B$8-I3852)/Inputs!$B$9), 0)</f>
        <v>0</v>
      </c>
      <c r="P3852" s="3">
        <f t="shared" si="545"/>
        <v>0</v>
      </c>
      <c r="Q3852" s="3">
        <f t="shared" si="546"/>
        <v>0</v>
      </c>
      <c r="R3852" s="3">
        <f>I3852 + M3852*Inputs!$B$9 - N3852/Inputs!$B$10</f>
        <v>340</v>
      </c>
    </row>
    <row r="3853" spans="1:18" x14ac:dyDescent="0.3">
      <c r="A3853" s="4">
        <v>46183.458333333343</v>
      </c>
      <c r="B3853" s="3">
        <v>15.835000000000001</v>
      </c>
      <c r="C3853" s="3">
        <v>1</v>
      </c>
      <c r="D3853" s="3">
        <f t="shared" si="540"/>
        <v>22.446666666666658</v>
      </c>
      <c r="E3853" s="3">
        <f>MAX(B3853 - D3853/Inputs!$B$5, 0)</f>
        <v>0</v>
      </c>
      <c r="F3853" s="3">
        <f>MAX(D3853*Inputs!$B$5 - B3853, 0)</f>
        <v>3.9180666666666575</v>
      </c>
      <c r="G3853" s="3">
        <f t="shared" si="541"/>
        <v>1</v>
      </c>
      <c r="H3853" t="str">
        <f t="shared" si="542"/>
        <v>Charge</v>
      </c>
      <c r="I3853" s="3">
        <f t="shared" si="547"/>
        <v>340</v>
      </c>
      <c r="J3853" s="3">
        <f t="shared" si="548"/>
        <v>0</v>
      </c>
      <c r="K3853" s="3">
        <f>MIN(Inputs!$B$2, (Inputs!$B$8 - I3853)/Inputs!$B$9)</f>
        <v>0</v>
      </c>
      <c r="L3853" s="3">
        <f>MAX(MIN(Inputs!$B$2, I3853*Inputs!$B$10, Inputs!$B$8*Inputs!$B$4 - J3853), 0)</f>
        <v>170</v>
      </c>
      <c r="M3853" s="3">
        <f t="shared" si="543"/>
        <v>0</v>
      </c>
      <c r="N3853" s="3">
        <f t="shared" si="544"/>
        <v>0</v>
      </c>
      <c r="O3853" s="3">
        <f>IF(H3853="Reg", MIN(Inputs!$B$2, I3853*Inputs!$B$10, (Inputs!$B$8-I3853)/Inputs!$B$9), 0)</f>
        <v>0</v>
      </c>
      <c r="P3853" s="3">
        <f t="shared" si="545"/>
        <v>0</v>
      </c>
      <c r="Q3853" s="3">
        <f t="shared" si="546"/>
        <v>0</v>
      </c>
      <c r="R3853" s="3">
        <f>I3853 + M3853*Inputs!$B$9 - N3853/Inputs!$B$10</f>
        <v>340</v>
      </c>
    </row>
    <row r="3854" spans="1:18" x14ac:dyDescent="0.3">
      <c r="A3854" s="4">
        <v>46183.5</v>
      </c>
      <c r="B3854" s="3">
        <v>19.887499999999999</v>
      </c>
      <c r="C3854" s="3">
        <v>1</v>
      </c>
      <c r="D3854" s="3">
        <f t="shared" si="540"/>
        <v>22.446666666666658</v>
      </c>
      <c r="E3854" s="3">
        <f>MAX(B3854 - D3854/Inputs!$B$5, 0)</f>
        <v>0</v>
      </c>
      <c r="F3854" s="3">
        <f>MAX(D3854*Inputs!$B$5 - B3854, 0)</f>
        <v>0</v>
      </c>
      <c r="G3854" s="3">
        <f t="shared" si="541"/>
        <v>1</v>
      </c>
      <c r="H3854" t="str">
        <f t="shared" si="542"/>
        <v>Reg</v>
      </c>
      <c r="I3854" s="3">
        <f t="shared" si="547"/>
        <v>340</v>
      </c>
      <c r="J3854" s="3">
        <f t="shared" si="548"/>
        <v>0</v>
      </c>
      <c r="K3854" s="3">
        <f>MIN(Inputs!$B$2, (Inputs!$B$8 - I3854)/Inputs!$B$9)</f>
        <v>0</v>
      </c>
      <c r="L3854" s="3">
        <f>MAX(MIN(Inputs!$B$2, I3854*Inputs!$B$10, Inputs!$B$8*Inputs!$B$4 - J3854), 0)</f>
        <v>170</v>
      </c>
      <c r="M3854" s="3">
        <f t="shared" si="543"/>
        <v>0</v>
      </c>
      <c r="N3854" s="3">
        <f t="shared" si="544"/>
        <v>0</v>
      </c>
      <c r="O3854" s="3">
        <f>IF(H3854="Reg", MIN(Inputs!$B$2, I3854*Inputs!$B$10, (Inputs!$B$8-I3854)/Inputs!$B$9), 0)</f>
        <v>0</v>
      </c>
      <c r="P3854" s="3">
        <f t="shared" si="545"/>
        <v>0</v>
      </c>
      <c r="Q3854" s="3">
        <f t="shared" si="546"/>
        <v>0</v>
      </c>
      <c r="R3854" s="3">
        <f>I3854 + M3854*Inputs!$B$9 - N3854/Inputs!$B$10</f>
        <v>340</v>
      </c>
    </row>
    <row r="3855" spans="1:18" x14ac:dyDescent="0.3">
      <c r="A3855" s="4">
        <v>46183.541666666657</v>
      </c>
      <c r="B3855" s="3">
        <v>25.414999999999999</v>
      </c>
      <c r="C3855" s="3">
        <v>0.73</v>
      </c>
      <c r="D3855" s="3">
        <f t="shared" si="540"/>
        <v>22.446666666666658</v>
      </c>
      <c r="E3855" s="3">
        <f>MAX(B3855 - D3855/Inputs!$B$5, 0)</f>
        <v>0</v>
      </c>
      <c r="F3855" s="3">
        <f>MAX(D3855*Inputs!$B$5 - B3855, 0)</f>
        <v>0</v>
      </c>
      <c r="G3855" s="3">
        <f t="shared" si="541"/>
        <v>0.73</v>
      </c>
      <c r="H3855" t="str">
        <f t="shared" si="542"/>
        <v>Reg</v>
      </c>
      <c r="I3855" s="3">
        <f t="shared" si="547"/>
        <v>340</v>
      </c>
      <c r="J3855" s="3">
        <f t="shared" si="548"/>
        <v>0</v>
      </c>
      <c r="K3855" s="3">
        <f>MIN(Inputs!$B$2, (Inputs!$B$8 - I3855)/Inputs!$B$9)</f>
        <v>0</v>
      </c>
      <c r="L3855" s="3">
        <f>MAX(MIN(Inputs!$B$2, I3855*Inputs!$B$10, Inputs!$B$8*Inputs!$B$4 - J3855), 0)</f>
        <v>170</v>
      </c>
      <c r="M3855" s="3">
        <f t="shared" si="543"/>
        <v>0</v>
      </c>
      <c r="N3855" s="3">
        <f t="shared" si="544"/>
        <v>0</v>
      </c>
      <c r="O3855" s="3">
        <f>IF(H3855="Reg", MIN(Inputs!$B$2, I3855*Inputs!$B$10, (Inputs!$B$8-I3855)/Inputs!$B$9), 0)</f>
        <v>0</v>
      </c>
      <c r="P3855" s="3">
        <f t="shared" si="545"/>
        <v>0</v>
      </c>
      <c r="Q3855" s="3">
        <f t="shared" si="546"/>
        <v>0</v>
      </c>
      <c r="R3855" s="3">
        <f>I3855 + M3855*Inputs!$B$9 - N3855/Inputs!$B$10</f>
        <v>340</v>
      </c>
    </row>
    <row r="3856" spans="1:18" x14ac:dyDescent="0.3">
      <c r="A3856" s="4">
        <v>46183.583333333343</v>
      </c>
      <c r="B3856" s="3">
        <v>22.78</v>
      </c>
      <c r="C3856" s="3">
        <v>1</v>
      </c>
      <c r="D3856" s="3">
        <f t="shared" si="540"/>
        <v>22.446666666666658</v>
      </c>
      <c r="E3856" s="3">
        <f>MAX(B3856 - D3856/Inputs!$B$5, 0)</f>
        <v>0</v>
      </c>
      <c r="F3856" s="3">
        <f>MAX(D3856*Inputs!$B$5 - B3856, 0)</f>
        <v>0</v>
      </c>
      <c r="G3856" s="3">
        <f t="shared" si="541"/>
        <v>1</v>
      </c>
      <c r="H3856" t="str">
        <f t="shared" si="542"/>
        <v>Reg</v>
      </c>
      <c r="I3856" s="3">
        <f t="shared" si="547"/>
        <v>340</v>
      </c>
      <c r="J3856" s="3">
        <f t="shared" si="548"/>
        <v>0</v>
      </c>
      <c r="K3856" s="3">
        <f>MIN(Inputs!$B$2, (Inputs!$B$8 - I3856)/Inputs!$B$9)</f>
        <v>0</v>
      </c>
      <c r="L3856" s="3">
        <f>MAX(MIN(Inputs!$B$2, I3856*Inputs!$B$10, Inputs!$B$8*Inputs!$B$4 - J3856), 0)</f>
        <v>170</v>
      </c>
      <c r="M3856" s="3">
        <f t="shared" si="543"/>
        <v>0</v>
      </c>
      <c r="N3856" s="3">
        <f t="shared" si="544"/>
        <v>0</v>
      </c>
      <c r="O3856" s="3">
        <f>IF(H3856="Reg", MIN(Inputs!$B$2, I3856*Inputs!$B$10, (Inputs!$B$8-I3856)/Inputs!$B$9), 0)</f>
        <v>0</v>
      </c>
      <c r="P3856" s="3">
        <f t="shared" si="545"/>
        <v>0</v>
      </c>
      <c r="Q3856" s="3">
        <f t="shared" si="546"/>
        <v>0</v>
      </c>
      <c r="R3856" s="3">
        <f>I3856 + M3856*Inputs!$B$9 - N3856/Inputs!$B$10</f>
        <v>340</v>
      </c>
    </row>
    <row r="3857" spans="1:18" x14ac:dyDescent="0.3">
      <c r="A3857" s="4">
        <v>46183.625</v>
      </c>
      <c r="B3857" s="3">
        <v>24.454999999999998</v>
      </c>
      <c r="C3857" s="3">
        <v>1</v>
      </c>
      <c r="D3857" s="3">
        <f t="shared" si="540"/>
        <v>22.446666666666658</v>
      </c>
      <c r="E3857" s="3">
        <f>MAX(B3857 - D3857/Inputs!$B$5, 0)</f>
        <v>0</v>
      </c>
      <c r="F3857" s="3">
        <f>MAX(D3857*Inputs!$B$5 - B3857, 0)</f>
        <v>0</v>
      </c>
      <c r="G3857" s="3">
        <f t="shared" si="541"/>
        <v>1</v>
      </c>
      <c r="H3857" t="str">
        <f t="shared" si="542"/>
        <v>Reg</v>
      </c>
      <c r="I3857" s="3">
        <f t="shared" si="547"/>
        <v>340</v>
      </c>
      <c r="J3857" s="3">
        <f t="shared" si="548"/>
        <v>0</v>
      </c>
      <c r="K3857" s="3">
        <f>MIN(Inputs!$B$2, (Inputs!$B$8 - I3857)/Inputs!$B$9)</f>
        <v>0</v>
      </c>
      <c r="L3857" s="3">
        <f>MAX(MIN(Inputs!$B$2, I3857*Inputs!$B$10, Inputs!$B$8*Inputs!$B$4 - J3857), 0)</f>
        <v>170</v>
      </c>
      <c r="M3857" s="3">
        <f t="shared" si="543"/>
        <v>0</v>
      </c>
      <c r="N3857" s="3">
        <f t="shared" si="544"/>
        <v>0</v>
      </c>
      <c r="O3857" s="3">
        <f>IF(H3857="Reg", MIN(Inputs!$B$2, I3857*Inputs!$B$10, (Inputs!$B$8-I3857)/Inputs!$B$9), 0)</f>
        <v>0</v>
      </c>
      <c r="P3857" s="3">
        <f t="shared" si="545"/>
        <v>0</v>
      </c>
      <c r="Q3857" s="3">
        <f t="shared" si="546"/>
        <v>0</v>
      </c>
      <c r="R3857" s="3">
        <f>I3857 + M3857*Inputs!$B$9 - N3857/Inputs!$B$10</f>
        <v>340</v>
      </c>
    </row>
    <row r="3858" spans="1:18" x14ac:dyDescent="0.3">
      <c r="A3858" s="4">
        <v>46183.666666666657</v>
      </c>
      <c r="B3858" s="3">
        <v>22.965</v>
      </c>
      <c r="C3858" s="3">
        <v>1</v>
      </c>
      <c r="D3858" s="3">
        <f t="shared" si="540"/>
        <v>22.446666666666658</v>
      </c>
      <c r="E3858" s="3">
        <f>MAX(B3858 - D3858/Inputs!$B$5, 0)</f>
        <v>0</v>
      </c>
      <c r="F3858" s="3">
        <f>MAX(D3858*Inputs!$B$5 - B3858, 0)</f>
        <v>0</v>
      </c>
      <c r="G3858" s="3">
        <f t="shared" si="541"/>
        <v>1</v>
      </c>
      <c r="H3858" t="str">
        <f t="shared" si="542"/>
        <v>Reg</v>
      </c>
      <c r="I3858" s="3">
        <f t="shared" si="547"/>
        <v>340</v>
      </c>
      <c r="J3858" s="3">
        <f t="shared" si="548"/>
        <v>0</v>
      </c>
      <c r="K3858" s="3">
        <f>MIN(Inputs!$B$2, (Inputs!$B$8 - I3858)/Inputs!$B$9)</f>
        <v>0</v>
      </c>
      <c r="L3858" s="3">
        <f>MAX(MIN(Inputs!$B$2, I3858*Inputs!$B$10, Inputs!$B$8*Inputs!$B$4 - J3858), 0)</f>
        <v>170</v>
      </c>
      <c r="M3858" s="3">
        <f t="shared" si="543"/>
        <v>0</v>
      </c>
      <c r="N3858" s="3">
        <f t="shared" si="544"/>
        <v>0</v>
      </c>
      <c r="O3858" s="3">
        <f>IF(H3858="Reg", MIN(Inputs!$B$2, I3858*Inputs!$B$10, (Inputs!$B$8-I3858)/Inputs!$B$9), 0)</f>
        <v>0</v>
      </c>
      <c r="P3858" s="3">
        <f t="shared" si="545"/>
        <v>0</v>
      </c>
      <c r="Q3858" s="3">
        <f t="shared" si="546"/>
        <v>0</v>
      </c>
      <c r="R3858" s="3">
        <f>I3858 + M3858*Inputs!$B$9 - N3858/Inputs!$B$10</f>
        <v>340</v>
      </c>
    </row>
    <row r="3859" spans="1:18" x14ac:dyDescent="0.3">
      <c r="A3859" s="4">
        <v>46183.708333333343</v>
      </c>
      <c r="B3859" s="3">
        <v>25.147500000000001</v>
      </c>
      <c r="C3859" s="3">
        <v>1.66</v>
      </c>
      <c r="D3859" s="3">
        <f t="shared" si="540"/>
        <v>22.446666666666658</v>
      </c>
      <c r="E3859" s="3">
        <f>MAX(B3859 - D3859/Inputs!$B$5, 0)</f>
        <v>0</v>
      </c>
      <c r="F3859" s="3">
        <f>MAX(D3859*Inputs!$B$5 - B3859, 0)</f>
        <v>0</v>
      </c>
      <c r="G3859" s="3">
        <f t="shared" si="541"/>
        <v>1.66</v>
      </c>
      <c r="H3859" t="str">
        <f t="shared" si="542"/>
        <v>Reg</v>
      </c>
      <c r="I3859" s="3">
        <f t="shared" si="547"/>
        <v>340</v>
      </c>
      <c r="J3859" s="3">
        <f t="shared" si="548"/>
        <v>0</v>
      </c>
      <c r="K3859" s="3">
        <f>MIN(Inputs!$B$2, (Inputs!$B$8 - I3859)/Inputs!$B$9)</f>
        <v>0</v>
      </c>
      <c r="L3859" s="3">
        <f>MAX(MIN(Inputs!$B$2, I3859*Inputs!$B$10, Inputs!$B$8*Inputs!$B$4 - J3859), 0)</f>
        <v>170</v>
      </c>
      <c r="M3859" s="3">
        <f t="shared" si="543"/>
        <v>0</v>
      </c>
      <c r="N3859" s="3">
        <f t="shared" si="544"/>
        <v>0</v>
      </c>
      <c r="O3859" s="3">
        <f>IF(H3859="Reg", MIN(Inputs!$B$2, I3859*Inputs!$B$10, (Inputs!$B$8-I3859)/Inputs!$B$9), 0)</f>
        <v>0</v>
      </c>
      <c r="P3859" s="3">
        <f t="shared" si="545"/>
        <v>0</v>
      </c>
      <c r="Q3859" s="3">
        <f t="shared" si="546"/>
        <v>0</v>
      </c>
      <c r="R3859" s="3">
        <f>I3859 + M3859*Inputs!$B$9 - N3859/Inputs!$B$10</f>
        <v>340</v>
      </c>
    </row>
    <row r="3860" spans="1:18" x14ac:dyDescent="0.3">
      <c r="A3860" s="4">
        <v>46183.75</v>
      </c>
      <c r="B3860" s="3">
        <v>20.954999999999998</v>
      </c>
      <c r="C3860" s="3">
        <v>9</v>
      </c>
      <c r="D3860" s="3">
        <f t="shared" si="540"/>
        <v>22.446666666666658</v>
      </c>
      <c r="E3860" s="3">
        <f>MAX(B3860 - D3860/Inputs!$B$5, 0)</f>
        <v>0</v>
      </c>
      <c r="F3860" s="3">
        <f>MAX(D3860*Inputs!$B$5 - B3860, 0)</f>
        <v>0</v>
      </c>
      <c r="G3860" s="3">
        <f t="shared" si="541"/>
        <v>9</v>
      </c>
      <c r="H3860" t="str">
        <f t="shared" si="542"/>
        <v>Reg</v>
      </c>
      <c r="I3860" s="3">
        <f t="shared" si="547"/>
        <v>340</v>
      </c>
      <c r="J3860" s="3">
        <f t="shared" si="548"/>
        <v>0</v>
      </c>
      <c r="K3860" s="3">
        <f>MIN(Inputs!$B$2, (Inputs!$B$8 - I3860)/Inputs!$B$9)</f>
        <v>0</v>
      </c>
      <c r="L3860" s="3">
        <f>MAX(MIN(Inputs!$B$2, I3860*Inputs!$B$10, Inputs!$B$8*Inputs!$B$4 - J3860), 0)</f>
        <v>170</v>
      </c>
      <c r="M3860" s="3">
        <f t="shared" si="543"/>
        <v>0</v>
      </c>
      <c r="N3860" s="3">
        <f t="shared" si="544"/>
        <v>0</v>
      </c>
      <c r="O3860" s="3">
        <f>IF(H3860="Reg", MIN(Inputs!$B$2, I3860*Inputs!$B$10, (Inputs!$B$8-I3860)/Inputs!$B$9), 0)</f>
        <v>0</v>
      </c>
      <c r="P3860" s="3">
        <f t="shared" si="545"/>
        <v>0</v>
      </c>
      <c r="Q3860" s="3">
        <f t="shared" si="546"/>
        <v>0</v>
      </c>
      <c r="R3860" s="3">
        <f>I3860 + M3860*Inputs!$B$9 - N3860/Inputs!$B$10</f>
        <v>340</v>
      </c>
    </row>
    <row r="3861" spans="1:18" x14ac:dyDescent="0.3">
      <c r="A3861" s="4">
        <v>46183.791666666657</v>
      </c>
      <c r="B3861" s="3">
        <v>25.177500000000002</v>
      </c>
      <c r="C3861" s="3">
        <v>15.59</v>
      </c>
      <c r="D3861" s="3">
        <f t="shared" si="540"/>
        <v>22.446666666666658</v>
      </c>
      <c r="E3861" s="3">
        <f>MAX(B3861 - D3861/Inputs!$B$5, 0)</f>
        <v>0</v>
      </c>
      <c r="F3861" s="3">
        <f>MAX(D3861*Inputs!$B$5 - B3861, 0)</f>
        <v>0</v>
      </c>
      <c r="G3861" s="3">
        <f t="shared" si="541"/>
        <v>15.59</v>
      </c>
      <c r="H3861" t="str">
        <f t="shared" si="542"/>
        <v>Reg</v>
      </c>
      <c r="I3861" s="3">
        <f t="shared" si="547"/>
        <v>340</v>
      </c>
      <c r="J3861" s="3">
        <f t="shared" si="548"/>
        <v>0</v>
      </c>
      <c r="K3861" s="3">
        <f>MIN(Inputs!$B$2, (Inputs!$B$8 - I3861)/Inputs!$B$9)</f>
        <v>0</v>
      </c>
      <c r="L3861" s="3">
        <f>MAX(MIN(Inputs!$B$2, I3861*Inputs!$B$10, Inputs!$B$8*Inputs!$B$4 - J3861), 0)</f>
        <v>170</v>
      </c>
      <c r="M3861" s="3">
        <f t="shared" si="543"/>
        <v>0</v>
      </c>
      <c r="N3861" s="3">
        <f t="shared" si="544"/>
        <v>0</v>
      </c>
      <c r="O3861" s="3">
        <f>IF(H3861="Reg", MIN(Inputs!$B$2, I3861*Inputs!$B$10, (Inputs!$B$8-I3861)/Inputs!$B$9), 0)</f>
        <v>0</v>
      </c>
      <c r="P3861" s="3">
        <f t="shared" si="545"/>
        <v>0</v>
      </c>
      <c r="Q3861" s="3">
        <f t="shared" si="546"/>
        <v>0</v>
      </c>
      <c r="R3861" s="3">
        <f>I3861 + M3861*Inputs!$B$9 - N3861/Inputs!$B$10</f>
        <v>340</v>
      </c>
    </row>
    <row r="3862" spans="1:18" x14ac:dyDescent="0.3">
      <c r="A3862" s="4">
        <v>46183.833333333343</v>
      </c>
      <c r="B3862" s="3">
        <v>41.852500000000006</v>
      </c>
      <c r="C3862" s="3">
        <v>18.82</v>
      </c>
      <c r="D3862" s="3">
        <f t="shared" si="540"/>
        <v>22.446666666666658</v>
      </c>
      <c r="E3862" s="3">
        <f>MAX(B3862 - D3862/Inputs!$B$5, 0)</f>
        <v>16.344924242424259</v>
      </c>
      <c r="F3862" s="3">
        <f>MAX(D3862*Inputs!$B$5 - B3862, 0)</f>
        <v>0</v>
      </c>
      <c r="G3862" s="3">
        <f t="shared" si="541"/>
        <v>18.82</v>
      </c>
      <c r="H3862" t="str">
        <f t="shared" si="542"/>
        <v>Reg</v>
      </c>
      <c r="I3862" s="3">
        <f t="shared" si="547"/>
        <v>340</v>
      </c>
      <c r="J3862" s="3">
        <f t="shared" si="548"/>
        <v>0</v>
      </c>
      <c r="K3862" s="3">
        <f>MIN(Inputs!$B$2, (Inputs!$B$8 - I3862)/Inputs!$B$9)</f>
        <v>0</v>
      </c>
      <c r="L3862" s="3">
        <f>MAX(MIN(Inputs!$B$2, I3862*Inputs!$B$10, Inputs!$B$8*Inputs!$B$4 - J3862), 0)</f>
        <v>170</v>
      </c>
      <c r="M3862" s="3">
        <f t="shared" si="543"/>
        <v>0</v>
      </c>
      <c r="N3862" s="3">
        <f t="shared" si="544"/>
        <v>0</v>
      </c>
      <c r="O3862" s="3">
        <f>IF(H3862="Reg", MIN(Inputs!$B$2, I3862*Inputs!$B$10, (Inputs!$B$8-I3862)/Inputs!$B$9), 0)</f>
        <v>0</v>
      </c>
      <c r="P3862" s="3">
        <f t="shared" si="545"/>
        <v>0</v>
      </c>
      <c r="Q3862" s="3">
        <f t="shared" si="546"/>
        <v>0</v>
      </c>
      <c r="R3862" s="3">
        <f>I3862 + M3862*Inputs!$B$9 - N3862/Inputs!$B$10</f>
        <v>340</v>
      </c>
    </row>
    <row r="3863" spans="1:18" x14ac:dyDescent="0.3">
      <c r="A3863" s="4">
        <v>46183.875</v>
      </c>
      <c r="B3863" s="3">
        <v>36.01</v>
      </c>
      <c r="C3863" s="3">
        <v>12.62</v>
      </c>
      <c r="D3863" s="3">
        <f t="shared" si="540"/>
        <v>22.446666666666658</v>
      </c>
      <c r="E3863" s="3">
        <f>MAX(B3863 - D3863/Inputs!$B$5, 0)</f>
        <v>10.502424242424251</v>
      </c>
      <c r="F3863" s="3">
        <f>MAX(D3863*Inputs!$B$5 - B3863, 0)</f>
        <v>0</v>
      </c>
      <c r="G3863" s="3">
        <f t="shared" si="541"/>
        <v>12.62</v>
      </c>
      <c r="H3863" t="str">
        <f t="shared" si="542"/>
        <v>Reg</v>
      </c>
      <c r="I3863" s="3">
        <f t="shared" si="547"/>
        <v>340</v>
      </c>
      <c r="J3863" s="3">
        <f t="shared" si="548"/>
        <v>0</v>
      </c>
      <c r="K3863" s="3">
        <f>MIN(Inputs!$B$2, (Inputs!$B$8 - I3863)/Inputs!$B$9)</f>
        <v>0</v>
      </c>
      <c r="L3863" s="3">
        <f>MAX(MIN(Inputs!$B$2, I3863*Inputs!$B$10, Inputs!$B$8*Inputs!$B$4 - J3863), 0)</f>
        <v>170</v>
      </c>
      <c r="M3863" s="3">
        <f t="shared" si="543"/>
        <v>0</v>
      </c>
      <c r="N3863" s="3">
        <f t="shared" si="544"/>
        <v>0</v>
      </c>
      <c r="O3863" s="3">
        <f>IF(H3863="Reg", MIN(Inputs!$B$2, I3863*Inputs!$B$10, (Inputs!$B$8-I3863)/Inputs!$B$9), 0)</f>
        <v>0</v>
      </c>
      <c r="P3863" s="3">
        <f t="shared" si="545"/>
        <v>0</v>
      </c>
      <c r="Q3863" s="3">
        <f t="shared" si="546"/>
        <v>0</v>
      </c>
      <c r="R3863" s="3">
        <f>I3863 + M3863*Inputs!$B$9 - N3863/Inputs!$B$10</f>
        <v>340</v>
      </c>
    </row>
    <row r="3864" spans="1:18" x14ac:dyDescent="0.3">
      <c r="A3864" s="4">
        <v>46183.916666666657</v>
      </c>
      <c r="B3864" s="3">
        <v>28.240000000000002</v>
      </c>
      <c r="C3864" s="3">
        <v>6.4</v>
      </c>
      <c r="D3864" s="3">
        <f t="shared" si="540"/>
        <v>22.446666666666658</v>
      </c>
      <c r="E3864" s="3">
        <f>MAX(B3864 - D3864/Inputs!$B$5, 0)</f>
        <v>2.7324242424242549</v>
      </c>
      <c r="F3864" s="3">
        <f>MAX(D3864*Inputs!$B$5 - B3864, 0)</f>
        <v>0</v>
      </c>
      <c r="G3864" s="3">
        <f t="shared" si="541"/>
        <v>6.4</v>
      </c>
      <c r="H3864" t="str">
        <f t="shared" si="542"/>
        <v>Reg</v>
      </c>
      <c r="I3864" s="3">
        <f t="shared" si="547"/>
        <v>340</v>
      </c>
      <c r="J3864" s="3">
        <f t="shared" si="548"/>
        <v>0</v>
      </c>
      <c r="K3864" s="3">
        <f>MIN(Inputs!$B$2, (Inputs!$B$8 - I3864)/Inputs!$B$9)</f>
        <v>0</v>
      </c>
      <c r="L3864" s="3">
        <f>MAX(MIN(Inputs!$B$2, I3864*Inputs!$B$10, Inputs!$B$8*Inputs!$B$4 - J3864), 0)</f>
        <v>170</v>
      </c>
      <c r="M3864" s="3">
        <f t="shared" si="543"/>
        <v>0</v>
      </c>
      <c r="N3864" s="3">
        <f t="shared" si="544"/>
        <v>0</v>
      </c>
      <c r="O3864" s="3">
        <f>IF(H3864="Reg", MIN(Inputs!$B$2, I3864*Inputs!$B$10, (Inputs!$B$8-I3864)/Inputs!$B$9), 0)</f>
        <v>0</v>
      </c>
      <c r="P3864" s="3">
        <f t="shared" si="545"/>
        <v>0</v>
      </c>
      <c r="Q3864" s="3">
        <f t="shared" si="546"/>
        <v>0</v>
      </c>
      <c r="R3864" s="3">
        <f>I3864 + M3864*Inputs!$B$9 - N3864/Inputs!$B$10</f>
        <v>340</v>
      </c>
    </row>
    <row r="3865" spans="1:18" x14ac:dyDescent="0.3">
      <c r="A3865" s="4">
        <v>46183.958333333343</v>
      </c>
      <c r="B3865" s="3">
        <v>25.362500000000001</v>
      </c>
      <c r="C3865" s="3">
        <v>7.0000000000000007E-2</v>
      </c>
      <c r="D3865" s="3">
        <f t="shared" si="540"/>
        <v>22.446666666666658</v>
      </c>
      <c r="E3865" s="3">
        <f>MAX(B3865 - D3865/Inputs!$B$5, 0)</f>
        <v>0</v>
      </c>
      <c r="F3865" s="3">
        <f>MAX(D3865*Inputs!$B$5 - B3865, 0)</f>
        <v>0</v>
      </c>
      <c r="G3865" s="3">
        <f t="shared" si="541"/>
        <v>7.0000000000000007E-2</v>
      </c>
      <c r="H3865" t="str">
        <f t="shared" si="542"/>
        <v>Reg</v>
      </c>
      <c r="I3865" s="3">
        <f t="shared" si="547"/>
        <v>340</v>
      </c>
      <c r="J3865" s="3">
        <f t="shared" si="548"/>
        <v>0</v>
      </c>
      <c r="K3865" s="3">
        <f>MIN(Inputs!$B$2, (Inputs!$B$8 - I3865)/Inputs!$B$9)</f>
        <v>0</v>
      </c>
      <c r="L3865" s="3">
        <f>MAX(MIN(Inputs!$B$2, I3865*Inputs!$B$10, Inputs!$B$8*Inputs!$B$4 - J3865), 0)</f>
        <v>170</v>
      </c>
      <c r="M3865" s="3">
        <f t="shared" si="543"/>
        <v>0</v>
      </c>
      <c r="N3865" s="3">
        <f t="shared" si="544"/>
        <v>0</v>
      </c>
      <c r="O3865" s="3">
        <f>IF(H3865="Reg", MIN(Inputs!$B$2, I3865*Inputs!$B$10, (Inputs!$B$8-I3865)/Inputs!$B$9), 0)</f>
        <v>0</v>
      </c>
      <c r="P3865" s="3">
        <f t="shared" si="545"/>
        <v>0</v>
      </c>
      <c r="Q3865" s="3">
        <f t="shared" si="546"/>
        <v>0</v>
      </c>
      <c r="R3865" s="3">
        <f>I3865 + M3865*Inputs!$B$9 - N3865/Inputs!$B$10</f>
        <v>340</v>
      </c>
    </row>
    <row r="3866" spans="1:18" x14ac:dyDescent="0.3">
      <c r="A3866" s="4">
        <v>46184</v>
      </c>
      <c r="B3866" s="3">
        <v>23.1175</v>
      </c>
      <c r="C3866" s="3">
        <v>0.06</v>
      </c>
      <c r="D3866" s="3">
        <f t="shared" si="540"/>
        <v>21.389895833333338</v>
      </c>
      <c r="E3866" s="3">
        <f>MAX(B3866 - D3866/Inputs!$B$5, 0)</f>
        <v>0</v>
      </c>
      <c r="F3866" s="3">
        <f>MAX(D3866*Inputs!$B$5 - B3866, 0)</f>
        <v>0</v>
      </c>
      <c r="G3866" s="3">
        <f t="shared" si="541"/>
        <v>0.06</v>
      </c>
      <c r="H3866" t="str">
        <f t="shared" si="542"/>
        <v>Reg</v>
      </c>
      <c r="I3866" s="3">
        <f t="shared" si="547"/>
        <v>340</v>
      </c>
      <c r="J3866" s="3">
        <f t="shared" si="548"/>
        <v>0</v>
      </c>
      <c r="K3866" s="3">
        <f>MIN(Inputs!$B$2, (Inputs!$B$8 - I3866)/Inputs!$B$9)</f>
        <v>0</v>
      </c>
      <c r="L3866" s="3">
        <f>MAX(MIN(Inputs!$B$2, I3866*Inputs!$B$10, Inputs!$B$8*Inputs!$B$4 - J3866), 0)</f>
        <v>170</v>
      </c>
      <c r="M3866" s="3">
        <f t="shared" si="543"/>
        <v>0</v>
      </c>
      <c r="N3866" s="3">
        <f t="shared" si="544"/>
        <v>0</v>
      </c>
      <c r="O3866" s="3">
        <f>IF(H3866="Reg", MIN(Inputs!$B$2, I3866*Inputs!$B$10, (Inputs!$B$8-I3866)/Inputs!$B$9), 0)</f>
        <v>0</v>
      </c>
      <c r="P3866" s="3">
        <f t="shared" si="545"/>
        <v>0</v>
      </c>
      <c r="Q3866" s="3">
        <f t="shared" si="546"/>
        <v>0</v>
      </c>
      <c r="R3866" s="3">
        <f>I3866 + M3866*Inputs!$B$9 - N3866/Inputs!$B$10</f>
        <v>340</v>
      </c>
    </row>
    <row r="3867" spans="1:18" x14ac:dyDescent="0.3">
      <c r="A3867" s="4">
        <v>46184.041666666657</v>
      </c>
      <c r="B3867" s="3">
        <v>23.07</v>
      </c>
      <c r="C3867" s="3">
        <v>0.09</v>
      </c>
      <c r="D3867" s="3">
        <f t="shared" si="540"/>
        <v>21.389895833333338</v>
      </c>
      <c r="E3867" s="3">
        <f>MAX(B3867 - D3867/Inputs!$B$5, 0)</f>
        <v>0</v>
      </c>
      <c r="F3867" s="3">
        <f>MAX(D3867*Inputs!$B$5 - B3867, 0)</f>
        <v>0</v>
      </c>
      <c r="G3867" s="3">
        <f t="shared" si="541"/>
        <v>0.09</v>
      </c>
      <c r="H3867" t="str">
        <f t="shared" si="542"/>
        <v>Reg</v>
      </c>
      <c r="I3867" s="3">
        <f t="shared" si="547"/>
        <v>340</v>
      </c>
      <c r="J3867" s="3">
        <f t="shared" si="548"/>
        <v>0</v>
      </c>
      <c r="K3867" s="3">
        <f>MIN(Inputs!$B$2, (Inputs!$B$8 - I3867)/Inputs!$B$9)</f>
        <v>0</v>
      </c>
      <c r="L3867" s="3">
        <f>MAX(MIN(Inputs!$B$2, I3867*Inputs!$B$10, Inputs!$B$8*Inputs!$B$4 - J3867), 0)</f>
        <v>170</v>
      </c>
      <c r="M3867" s="3">
        <f t="shared" si="543"/>
        <v>0</v>
      </c>
      <c r="N3867" s="3">
        <f t="shared" si="544"/>
        <v>0</v>
      </c>
      <c r="O3867" s="3">
        <f>IF(H3867="Reg", MIN(Inputs!$B$2, I3867*Inputs!$B$10, (Inputs!$B$8-I3867)/Inputs!$B$9), 0)</f>
        <v>0</v>
      </c>
      <c r="P3867" s="3">
        <f t="shared" si="545"/>
        <v>0</v>
      </c>
      <c r="Q3867" s="3">
        <f t="shared" si="546"/>
        <v>0</v>
      </c>
      <c r="R3867" s="3">
        <f>I3867 + M3867*Inputs!$B$9 - N3867/Inputs!$B$10</f>
        <v>340</v>
      </c>
    </row>
    <row r="3868" spans="1:18" x14ac:dyDescent="0.3">
      <c r="A3868" s="4">
        <v>46184.083333333343</v>
      </c>
      <c r="B3868" s="3">
        <v>22.5</v>
      </c>
      <c r="C3868" s="3">
        <v>0.09</v>
      </c>
      <c r="D3868" s="3">
        <f t="shared" si="540"/>
        <v>21.389895833333338</v>
      </c>
      <c r="E3868" s="3">
        <f>MAX(B3868 - D3868/Inputs!$B$5, 0)</f>
        <v>0</v>
      </c>
      <c r="F3868" s="3">
        <f>MAX(D3868*Inputs!$B$5 - B3868, 0)</f>
        <v>0</v>
      </c>
      <c r="G3868" s="3">
        <f t="shared" si="541"/>
        <v>0.09</v>
      </c>
      <c r="H3868" t="str">
        <f t="shared" si="542"/>
        <v>Reg</v>
      </c>
      <c r="I3868" s="3">
        <f t="shared" si="547"/>
        <v>340</v>
      </c>
      <c r="J3868" s="3">
        <f t="shared" si="548"/>
        <v>0</v>
      </c>
      <c r="K3868" s="3">
        <f>MIN(Inputs!$B$2, (Inputs!$B$8 - I3868)/Inputs!$B$9)</f>
        <v>0</v>
      </c>
      <c r="L3868" s="3">
        <f>MAX(MIN(Inputs!$B$2, I3868*Inputs!$B$10, Inputs!$B$8*Inputs!$B$4 - J3868), 0)</f>
        <v>170</v>
      </c>
      <c r="M3868" s="3">
        <f t="shared" si="543"/>
        <v>0</v>
      </c>
      <c r="N3868" s="3">
        <f t="shared" si="544"/>
        <v>0</v>
      </c>
      <c r="O3868" s="3">
        <f>IF(H3868="Reg", MIN(Inputs!$B$2, I3868*Inputs!$B$10, (Inputs!$B$8-I3868)/Inputs!$B$9), 0)</f>
        <v>0</v>
      </c>
      <c r="P3868" s="3">
        <f t="shared" si="545"/>
        <v>0</v>
      </c>
      <c r="Q3868" s="3">
        <f t="shared" si="546"/>
        <v>0</v>
      </c>
      <c r="R3868" s="3">
        <f>I3868 + M3868*Inputs!$B$9 - N3868/Inputs!$B$10</f>
        <v>340</v>
      </c>
    </row>
    <row r="3869" spans="1:18" x14ac:dyDescent="0.3">
      <c r="A3869" s="4">
        <v>46184.125</v>
      </c>
      <c r="B3869" s="3">
        <v>22.26</v>
      </c>
      <c r="C3869" s="3">
        <v>0.44</v>
      </c>
      <c r="D3869" s="3">
        <f t="shared" si="540"/>
        <v>21.389895833333338</v>
      </c>
      <c r="E3869" s="3">
        <f>MAX(B3869 - D3869/Inputs!$B$5, 0)</f>
        <v>0</v>
      </c>
      <c r="F3869" s="3">
        <f>MAX(D3869*Inputs!$B$5 - B3869, 0)</f>
        <v>0</v>
      </c>
      <c r="G3869" s="3">
        <f t="shared" si="541"/>
        <v>0.44</v>
      </c>
      <c r="H3869" t="str">
        <f t="shared" si="542"/>
        <v>Reg</v>
      </c>
      <c r="I3869" s="3">
        <f t="shared" si="547"/>
        <v>340</v>
      </c>
      <c r="J3869" s="3">
        <f t="shared" si="548"/>
        <v>0</v>
      </c>
      <c r="K3869" s="3">
        <f>MIN(Inputs!$B$2, (Inputs!$B$8 - I3869)/Inputs!$B$9)</f>
        <v>0</v>
      </c>
      <c r="L3869" s="3">
        <f>MAX(MIN(Inputs!$B$2, I3869*Inputs!$B$10, Inputs!$B$8*Inputs!$B$4 - J3869), 0)</f>
        <v>170</v>
      </c>
      <c r="M3869" s="3">
        <f t="shared" si="543"/>
        <v>0</v>
      </c>
      <c r="N3869" s="3">
        <f t="shared" si="544"/>
        <v>0</v>
      </c>
      <c r="O3869" s="3">
        <f>IF(H3869="Reg", MIN(Inputs!$B$2, I3869*Inputs!$B$10, (Inputs!$B$8-I3869)/Inputs!$B$9), 0)</f>
        <v>0</v>
      </c>
      <c r="P3869" s="3">
        <f t="shared" si="545"/>
        <v>0</v>
      </c>
      <c r="Q3869" s="3">
        <f t="shared" si="546"/>
        <v>0</v>
      </c>
      <c r="R3869" s="3">
        <f>I3869 + M3869*Inputs!$B$9 - N3869/Inputs!$B$10</f>
        <v>340</v>
      </c>
    </row>
    <row r="3870" spans="1:18" x14ac:dyDescent="0.3">
      <c r="A3870" s="4">
        <v>46184.166666666657</v>
      </c>
      <c r="B3870" s="3">
        <v>23.412500000000001</v>
      </c>
      <c r="C3870" s="3">
        <v>0.1</v>
      </c>
      <c r="D3870" s="3">
        <f t="shared" si="540"/>
        <v>21.389895833333338</v>
      </c>
      <c r="E3870" s="3">
        <f>MAX(B3870 - D3870/Inputs!$B$5, 0)</f>
        <v>0</v>
      </c>
      <c r="F3870" s="3">
        <f>MAX(D3870*Inputs!$B$5 - B3870, 0)</f>
        <v>0</v>
      </c>
      <c r="G3870" s="3">
        <f t="shared" si="541"/>
        <v>0.1</v>
      </c>
      <c r="H3870" t="str">
        <f t="shared" si="542"/>
        <v>Reg</v>
      </c>
      <c r="I3870" s="3">
        <f t="shared" si="547"/>
        <v>340</v>
      </c>
      <c r="J3870" s="3">
        <f t="shared" si="548"/>
        <v>0</v>
      </c>
      <c r="K3870" s="3">
        <f>MIN(Inputs!$B$2, (Inputs!$B$8 - I3870)/Inputs!$B$9)</f>
        <v>0</v>
      </c>
      <c r="L3870" s="3">
        <f>MAX(MIN(Inputs!$B$2, I3870*Inputs!$B$10, Inputs!$B$8*Inputs!$B$4 - J3870), 0)</f>
        <v>170</v>
      </c>
      <c r="M3870" s="3">
        <f t="shared" si="543"/>
        <v>0</v>
      </c>
      <c r="N3870" s="3">
        <f t="shared" si="544"/>
        <v>0</v>
      </c>
      <c r="O3870" s="3">
        <f>IF(H3870="Reg", MIN(Inputs!$B$2, I3870*Inputs!$B$10, (Inputs!$B$8-I3870)/Inputs!$B$9), 0)</f>
        <v>0</v>
      </c>
      <c r="P3870" s="3">
        <f t="shared" si="545"/>
        <v>0</v>
      </c>
      <c r="Q3870" s="3">
        <f t="shared" si="546"/>
        <v>0</v>
      </c>
      <c r="R3870" s="3">
        <f>I3870 + M3870*Inputs!$B$9 - N3870/Inputs!$B$10</f>
        <v>340</v>
      </c>
    </row>
    <row r="3871" spans="1:18" x14ac:dyDescent="0.3">
      <c r="A3871" s="4">
        <v>46184.208333333343</v>
      </c>
      <c r="B3871" s="3">
        <v>23.535000000000004</v>
      </c>
      <c r="C3871" s="3">
        <v>0.11</v>
      </c>
      <c r="D3871" s="3">
        <f t="shared" si="540"/>
        <v>21.389895833333338</v>
      </c>
      <c r="E3871" s="3">
        <f>MAX(B3871 - D3871/Inputs!$B$5, 0)</f>
        <v>0</v>
      </c>
      <c r="F3871" s="3">
        <f>MAX(D3871*Inputs!$B$5 - B3871, 0)</f>
        <v>0</v>
      </c>
      <c r="G3871" s="3">
        <f t="shared" si="541"/>
        <v>0.11</v>
      </c>
      <c r="H3871" t="str">
        <f t="shared" si="542"/>
        <v>Reg</v>
      </c>
      <c r="I3871" s="3">
        <f t="shared" si="547"/>
        <v>340</v>
      </c>
      <c r="J3871" s="3">
        <f t="shared" si="548"/>
        <v>0</v>
      </c>
      <c r="K3871" s="3">
        <f>MIN(Inputs!$B$2, (Inputs!$B$8 - I3871)/Inputs!$B$9)</f>
        <v>0</v>
      </c>
      <c r="L3871" s="3">
        <f>MAX(MIN(Inputs!$B$2, I3871*Inputs!$B$10, Inputs!$B$8*Inputs!$B$4 - J3871), 0)</f>
        <v>170</v>
      </c>
      <c r="M3871" s="3">
        <f t="shared" si="543"/>
        <v>0</v>
      </c>
      <c r="N3871" s="3">
        <f t="shared" si="544"/>
        <v>0</v>
      </c>
      <c r="O3871" s="3">
        <f>IF(H3871="Reg", MIN(Inputs!$B$2, I3871*Inputs!$B$10, (Inputs!$B$8-I3871)/Inputs!$B$9), 0)</f>
        <v>0</v>
      </c>
      <c r="P3871" s="3">
        <f t="shared" si="545"/>
        <v>0</v>
      </c>
      <c r="Q3871" s="3">
        <f t="shared" si="546"/>
        <v>0</v>
      </c>
      <c r="R3871" s="3">
        <f>I3871 + M3871*Inputs!$B$9 - N3871/Inputs!$B$10</f>
        <v>340</v>
      </c>
    </row>
    <row r="3872" spans="1:18" x14ac:dyDescent="0.3">
      <c r="A3872" s="4">
        <v>46184.25</v>
      </c>
      <c r="B3872" s="3">
        <v>27.835000000000001</v>
      </c>
      <c r="C3872" s="3">
        <v>1.02</v>
      </c>
      <c r="D3872" s="3">
        <f t="shared" si="540"/>
        <v>21.389895833333338</v>
      </c>
      <c r="E3872" s="3">
        <f>MAX(B3872 - D3872/Inputs!$B$5, 0)</f>
        <v>3.528300189393935</v>
      </c>
      <c r="F3872" s="3">
        <f>MAX(D3872*Inputs!$B$5 - B3872, 0)</f>
        <v>0</v>
      </c>
      <c r="G3872" s="3">
        <f t="shared" si="541"/>
        <v>1.02</v>
      </c>
      <c r="H3872" t="str">
        <f t="shared" si="542"/>
        <v>Discharge</v>
      </c>
      <c r="I3872" s="3">
        <f t="shared" si="547"/>
        <v>340</v>
      </c>
      <c r="J3872" s="3">
        <f t="shared" si="548"/>
        <v>0</v>
      </c>
      <c r="K3872" s="3">
        <f>MIN(Inputs!$B$2, (Inputs!$B$8 - I3872)/Inputs!$B$9)</f>
        <v>0</v>
      </c>
      <c r="L3872" s="3">
        <f>MAX(MIN(Inputs!$B$2, I3872*Inputs!$B$10, Inputs!$B$8*Inputs!$B$4 - J3872), 0)</f>
        <v>170</v>
      </c>
      <c r="M3872" s="3">
        <f t="shared" si="543"/>
        <v>0</v>
      </c>
      <c r="N3872" s="3">
        <f t="shared" si="544"/>
        <v>170</v>
      </c>
      <c r="O3872" s="3">
        <f>IF(H3872="Reg", MIN(Inputs!$B$2, I3872*Inputs!$B$10, (Inputs!$B$8-I3872)/Inputs!$B$9), 0)</f>
        <v>0</v>
      </c>
      <c r="P3872" s="3">
        <f t="shared" si="545"/>
        <v>4731.95</v>
      </c>
      <c r="Q3872" s="3">
        <f t="shared" si="546"/>
        <v>0</v>
      </c>
      <c r="R3872" s="3">
        <f>I3872 + M3872*Inputs!$B$9 - N3872/Inputs!$B$10</f>
        <v>158.77939109773115</v>
      </c>
    </row>
    <row r="3873" spans="1:18" x14ac:dyDescent="0.3">
      <c r="A3873" s="4">
        <v>46184.291666666657</v>
      </c>
      <c r="B3873" s="3">
        <v>27.540000000000003</v>
      </c>
      <c r="C3873" s="3">
        <v>2</v>
      </c>
      <c r="D3873" s="3">
        <f t="shared" si="540"/>
        <v>21.389895833333338</v>
      </c>
      <c r="E3873" s="3">
        <f>MAX(B3873 - D3873/Inputs!$B$5, 0)</f>
        <v>3.2333001893939368</v>
      </c>
      <c r="F3873" s="3">
        <f>MAX(D3873*Inputs!$B$5 - B3873, 0)</f>
        <v>0</v>
      </c>
      <c r="G3873" s="3">
        <f t="shared" si="541"/>
        <v>2</v>
      </c>
      <c r="H3873" t="str">
        <f t="shared" si="542"/>
        <v>Discharge</v>
      </c>
      <c r="I3873" s="3">
        <f t="shared" si="547"/>
        <v>158.77939109773115</v>
      </c>
      <c r="J3873" s="3">
        <f t="shared" si="548"/>
        <v>170</v>
      </c>
      <c r="K3873" s="3">
        <f>MIN(Inputs!$B$2, (Inputs!$B$8 - I3873)/Inputs!$B$9)</f>
        <v>170</v>
      </c>
      <c r="L3873" s="3">
        <f>MAX(MIN(Inputs!$B$2, I3873*Inputs!$B$10, Inputs!$B$8*Inputs!$B$4 - J3873), 0)</f>
        <v>148.94827166799323</v>
      </c>
      <c r="M3873" s="3">
        <f t="shared" si="543"/>
        <v>0</v>
      </c>
      <c r="N3873" s="3">
        <f t="shared" si="544"/>
        <v>148.94827166799323</v>
      </c>
      <c r="O3873" s="3">
        <f>IF(H3873="Reg", MIN(Inputs!$B$2, I3873*Inputs!$B$10, (Inputs!$B$8-I3873)/Inputs!$B$9), 0)</f>
        <v>0</v>
      </c>
      <c r="P3873" s="3">
        <f t="shared" si="545"/>
        <v>4102.0354017365335</v>
      </c>
      <c r="Q3873" s="3">
        <f t="shared" si="546"/>
        <v>0</v>
      </c>
      <c r="R3873" s="3">
        <f>I3873 + M3873*Inputs!$B$9 - N3873/Inputs!$B$10</f>
        <v>0</v>
      </c>
    </row>
    <row r="3874" spans="1:18" x14ac:dyDescent="0.3">
      <c r="A3874" s="4">
        <v>46184.333333333343</v>
      </c>
      <c r="B3874" s="3">
        <v>21.5825</v>
      </c>
      <c r="C3874" s="3">
        <v>1.3</v>
      </c>
      <c r="D3874" s="3">
        <f t="shared" si="540"/>
        <v>21.389895833333338</v>
      </c>
      <c r="E3874" s="3">
        <f>MAX(B3874 - D3874/Inputs!$B$5, 0)</f>
        <v>0</v>
      </c>
      <c r="F3874" s="3">
        <f>MAX(D3874*Inputs!$B$5 - B3874, 0)</f>
        <v>0</v>
      </c>
      <c r="G3874" s="3">
        <f t="shared" si="541"/>
        <v>1.3</v>
      </c>
      <c r="H3874" t="str">
        <f t="shared" si="542"/>
        <v>Reg</v>
      </c>
      <c r="I3874" s="3">
        <f t="shared" si="547"/>
        <v>0</v>
      </c>
      <c r="J3874" s="3">
        <f t="shared" si="548"/>
        <v>318.94827166799325</v>
      </c>
      <c r="K3874" s="3">
        <f>MIN(Inputs!$B$2, (Inputs!$B$8 - I3874)/Inputs!$B$9)</f>
        <v>170</v>
      </c>
      <c r="L3874" s="3">
        <f>MAX(MIN(Inputs!$B$2, I3874*Inputs!$B$10, Inputs!$B$8*Inputs!$B$4 - J3874), 0)</f>
        <v>0</v>
      </c>
      <c r="M3874" s="3">
        <f t="shared" si="543"/>
        <v>0</v>
      </c>
      <c r="N3874" s="3">
        <f t="shared" si="544"/>
        <v>0</v>
      </c>
      <c r="O3874" s="3">
        <f>IF(H3874="Reg", MIN(Inputs!$B$2, I3874*Inputs!$B$10, (Inputs!$B$8-I3874)/Inputs!$B$9), 0)</f>
        <v>0</v>
      </c>
      <c r="P3874" s="3">
        <f t="shared" si="545"/>
        <v>0</v>
      </c>
      <c r="Q3874" s="3">
        <f t="shared" si="546"/>
        <v>0</v>
      </c>
      <c r="R3874" s="3">
        <f>I3874 + M3874*Inputs!$B$9 - N3874/Inputs!$B$10</f>
        <v>0</v>
      </c>
    </row>
    <row r="3875" spans="1:18" x14ac:dyDescent="0.3">
      <c r="A3875" s="4">
        <v>46184.375</v>
      </c>
      <c r="B3875" s="3">
        <v>15.922499999999999</v>
      </c>
      <c r="C3875" s="3">
        <v>2</v>
      </c>
      <c r="D3875" s="3">
        <f t="shared" si="540"/>
        <v>21.389895833333338</v>
      </c>
      <c r="E3875" s="3">
        <f>MAX(B3875 - D3875/Inputs!$B$5, 0)</f>
        <v>0</v>
      </c>
      <c r="F3875" s="3">
        <f>MAX(D3875*Inputs!$B$5 - B3875, 0)</f>
        <v>2.9006083333333379</v>
      </c>
      <c r="G3875" s="3">
        <f t="shared" si="541"/>
        <v>2</v>
      </c>
      <c r="H3875" t="str">
        <f t="shared" si="542"/>
        <v>Charge</v>
      </c>
      <c r="I3875" s="3">
        <f t="shared" si="547"/>
        <v>0</v>
      </c>
      <c r="J3875" s="3">
        <f t="shared" si="548"/>
        <v>318.94827166799325</v>
      </c>
      <c r="K3875" s="3">
        <f>MIN(Inputs!$B$2, (Inputs!$B$8 - I3875)/Inputs!$B$9)</f>
        <v>170</v>
      </c>
      <c r="L3875" s="3">
        <f>MAX(MIN(Inputs!$B$2, I3875*Inputs!$B$10, Inputs!$B$8*Inputs!$B$4 - J3875), 0)</f>
        <v>0</v>
      </c>
      <c r="M3875" s="3">
        <f t="shared" si="543"/>
        <v>170</v>
      </c>
      <c r="N3875" s="3">
        <f t="shared" si="544"/>
        <v>0</v>
      </c>
      <c r="O3875" s="3">
        <f>IF(H3875="Reg", MIN(Inputs!$B$2, I3875*Inputs!$B$10, (Inputs!$B$8-I3875)/Inputs!$B$9), 0)</f>
        <v>0</v>
      </c>
      <c r="P3875" s="3">
        <f t="shared" si="545"/>
        <v>-2706.8249999999998</v>
      </c>
      <c r="Q3875" s="3">
        <f t="shared" si="546"/>
        <v>0</v>
      </c>
      <c r="R3875" s="3">
        <f>I3875 + M3875*Inputs!$B$9 - N3875/Inputs!$B$10</f>
        <v>159.4741358339966</v>
      </c>
    </row>
    <row r="3876" spans="1:18" x14ac:dyDescent="0.3">
      <c r="A3876" s="4">
        <v>46184.416666666657</v>
      </c>
      <c r="B3876" s="3">
        <v>11.73</v>
      </c>
      <c r="C3876" s="3">
        <v>1.06</v>
      </c>
      <c r="D3876" s="3">
        <f t="shared" si="540"/>
        <v>21.389895833333338</v>
      </c>
      <c r="E3876" s="3">
        <f>MAX(B3876 - D3876/Inputs!$B$5, 0)</f>
        <v>0</v>
      </c>
      <c r="F3876" s="3">
        <f>MAX(D3876*Inputs!$B$5 - B3876, 0)</f>
        <v>7.0931083333333369</v>
      </c>
      <c r="G3876" s="3">
        <f t="shared" si="541"/>
        <v>1.06</v>
      </c>
      <c r="H3876" t="str">
        <f t="shared" si="542"/>
        <v>Charge</v>
      </c>
      <c r="I3876" s="3">
        <f t="shared" si="547"/>
        <v>159.4741358339966</v>
      </c>
      <c r="J3876" s="3">
        <f t="shared" si="548"/>
        <v>318.94827166799325</v>
      </c>
      <c r="K3876" s="3">
        <f>MIN(Inputs!$B$2, (Inputs!$B$8 - I3876)/Inputs!$B$9)</f>
        <v>170</v>
      </c>
      <c r="L3876" s="3">
        <f>MAX(MIN(Inputs!$B$2, I3876*Inputs!$B$10, Inputs!$B$8*Inputs!$B$4 - J3876), 0)</f>
        <v>21.051728332006746</v>
      </c>
      <c r="M3876" s="3">
        <f t="shared" si="543"/>
        <v>170</v>
      </c>
      <c r="N3876" s="3">
        <f t="shared" si="544"/>
        <v>0</v>
      </c>
      <c r="O3876" s="3">
        <f>IF(H3876="Reg", MIN(Inputs!$B$2, I3876*Inputs!$B$10, (Inputs!$B$8-I3876)/Inputs!$B$9), 0)</f>
        <v>0</v>
      </c>
      <c r="P3876" s="3">
        <f t="shared" si="545"/>
        <v>-1994.1000000000001</v>
      </c>
      <c r="Q3876" s="3">
        <f t="shared" si="546"/>
        <v>0</v>
      </c>
      <c r="R3876" s="3">
        <f>I3876 + M3876*Inputs!$B$9 - N3876/Inputs!$B$10</f>
        <v>318.9482716679932</v>
      </c>
    </row>
    <row r="3877" spans="1:18" x14ac:dyDescent="0.3">
      <c r="A3877" s="4">
        <v>46184.458333333343</v>
      </c>
      <c r="B3877" s="3">
        <v>9.3025000000000002</v>
      </c>
      <c r="C3877" s="3">
        <v>1</v>
      </c>
      <c r="D3877" s="3">
        <f t="shared" si="540"/>
        <v>21.389895833333338</v>
      </c>
      <c r="E3877" s="3">
        <f>MAX(B3877 - D3877/Inputs!$B$5, 0)</f>
        <v>0</v>
      </c>
      <c r="F3877" s="3">
        <f>MAX(D3877*Inputs!$B$5 - B3877, 0)</f>
        <v>9.5206083333333371</v>
      </c>
      <c r="G3877" s="3">
        <f t="shared" si="541"/>
        <v>1</v>
      </c>
      <c r="H3877" t="str">
        <f t="shared" si="542"/>
        <v>Charge</v>
      </c>
      <c r="I3877" s="3">
        <f t="shared" si="547"/>
        <v>318.9482716679932</v>
      </c>
      <c r="J3877" s="3">
        <f t="shared" si="548"/>
        <v>318.94827166799325</v>
      </c>
      <c r="K3877" s="3">
        <f>MIN(Inputs!$B$2, (Inputs!$B$8 - I3877)/Inputs!$B$9)</f>
        <v>22.44121780453775</v>
      </c>
      <c r="L3877" s="3">
        <f>MAX(MIN(Inputs!$B$2, I3877*Inputs!$B$10, Inputs!$B$8*Inputs!$B$4 - J3877), 0)</f>
        <v>21.051728332006746</v>
      </c>
      <c r="M3877" s="3">
        <f t="shared" si="543"/>
        <v>22.44121780453775</v>
      </c>
      <c r="N3877" s="3">
        <f t="shared" si="544"/>
        <v>0</v>
      </c>
      <c r="O3877" s="3">
        <f>IF(H3877="Reg", MIN(Inputs!$B$2, I3877*Inputs!$B$10, (Inputs!$B$8-I3877)/Inputs!$B$9), 0)</f>
        <v>0</v>
      </c>
      <c r="P3877" s="3">
        <f t="shared" si="545"/>
        <v>-208.75942862671243</v>
      </c>
      <c r="Q3877" s="3">
        <f t="shared" si="546"/>
        <v>0</v>
      </c>
      <c r="R3877" s="3">
        <f>I3877 + M3877*Inputs!$B$9 - N3877/Inputs!$B$10</f>
        <v>340</v>
      </c>
    </row>
    <row r="3878" spans="1:18" x14ac:dyDescent="0.3">
      <c r="A3878" s="4">
        <v>46184.5</v>
      </c>
      <c r="B3878" s="3">
        <v>13.06</v>
      </c>
      <c r="C3878" s="3">
        <v>0.99</v>
      </c>
      <c r="D3878" s="3">
        <f t="shared" si="540"/>
        <v>21.389895833333338</v>
      </c>
      <c r="E3878" s="3">
        <f>MAX(B3878 - D3878/Inputs!$B$5, 0)</f>
        <v>0</v>
      </c>
      <c r="F3878" s="3">
        <f>MAX(D3878*Inputs!$B$5 - B3878, 0)</f>
        <v>5.7631083333333368</v>
      </c>
      <c r="G3878" s="3">
        <f t="shared" si="541"/>
        <v>0.99</v>
      </c>
      <c r="H3878" t="str">
        <f t="shared" si="542"/>
        <v>Charge</v>
      </c>
      <c r="I3878" s="3">
        <f t="shared" si="547"/>
        <v>340</v>
      </c>
      <c r="J3878" s="3">
        <f t="shared" si="548"/>
        <v>318.94827166799325</v>
      </c>
      <c r="K3878" s="3">
        <f>MIN(Inputs!$B$2, (Inputs!$B$8 - I3878)/Inputs!$B$9)</f>
        <v>0</v>
      </c>
      <c r="L3878" s="3">
        <f>MAX(MIN(Inputs!$B$2, I3878*Inputs!$B$10, Inputs!$B$8*Inputs!$B$4 - J3878), 0)</f>
        <v>21.051728332006746</v>
      </c>
      <c r="M3878" s="3">
        <f t="shared" si="543"/>
        <v>0</v>
      </c>
      <c r="N3878" s="3">
        <f t="shared" si="544"/>
        <v>0</v>
      </c>
      <c r="O3878" s="3">
        <f>IF(H3878="Reg", MIN(Inputs!$B$2, I3878*Inputs!$B$10, (Inputs!$B$8-I3878)/Inputs!$B$9), 0)</f>
        <v>0</v>
      </c>
      <c r="P3878" s="3">
        <f t="shared" si="545"/>
        <v>0</v>
      </c>
      <c r="Q3878" s="3">
        <f t="shared" si="546"/>
        <v>0</v>
      </c>
      <c r="R3878" s="3">
        <f>I3878 + M3878*Inputs!$B$9 - N3878/Inputs!$B$10</f>
        <v>340</v>
      </c>
    </row>
    <row r="3879" spans="1:18" x14ac:dyDescent="0.3">
      <c r="A3879" s="4">
        <v>46184.541666666657</v>
      </c>
      <c r="B3879" s="3">
        <v>14.27</v>
      </c>
      <c r="C3879" s="3">
        <v>0.92</v>
      </c>
      <c r="D3879" s="3">
        <f t="shared" si="540"/>
        <v>21.389895833333338</v>
      </c>
      <c r="E3879" s="3">
        <f>MAX(B3879 - D3879/Inputs!$B$5, 0)</f>
        <v>0</v>
      </c>
      <c r="F3879" s="3">
        <f>MAX(D3879*Inputs!$B$5 - B3879, 0)</f>
        <v>4.5531083333333378</v>
      </c>
      <c r="G3879" s="3">
        <f t="shared" si="541"/>
        <v>0.92</v>
      </c>
      <c r="H3879" t="str">
        <f t="shared" si="542"/>
        <v>Charge</v>
      </c>
      <c r="I3879" s="3">
        <f t="shared" si="547"/>
        <v>340</v>
      </c>
      <c r="J3879" s="3">
        <f t="shared" si="548"/>
        <v>318.94827166799325</v>
      </c>
      <c r="K3879" s="3">
        <f>MIN(Inputs!$B$2, (Inputs!$B$8 - I3879)/Inputs!$B$9)</f>
        <v>0</v>
      </c>
      <c r="L3879" s="3">
        <f>MAX(MIN(Inputs!$B$2, I3879*Inputs!$B$10, Inputs!$B$8*Inputs!$B$4 - J3879), 0)</f>
        <v>21.051728332006746</v>
      </c>
      <c r="M3879" s="3">
        <f t="shared" si="543"/>
        <v>0</v>
      </c>
      <c r="N3879" s="3">
        <f t="shared" si="544"/>
        <v>0</v>
      </c>
      <c r="O3879" s="3">
        <f>IF(H3879="Reg", MIN(Inputs!$B$2, I3879*Inputs!$B$10, (Inputs!$B$8-I3879)/Inputs!$B$9), 0)</f>
        <v>0</v>
      </c>
      <c r="P3879" s="3">
        <f t="shared" si="545"/>
        <v>0</v>
      </c>
      <c r="Q3879" s="3">
        <f t="shared" si="546"/>
        <v>0</v>
      </c>
      <c r="R3879" s="3">
        <f>I3879 + M3879*Inputs!$B$9 - N3879/Inputs!$B$10</f>
        <v>340</v>
      </c>
    </row>
    <row r="3880" spans="1:18" x14ac:dyDescent="0.3">
      <c r="A3880" s="4">
        <v>46184.583333333343</v>
      </c>
      <c r="B3880" s="3">
        <v>19.557499999999997</v>
      </c>
      <c r="C3880" s="3">
        <v>1</v>
      </c>
      <c r="D3880" s="3">
        <f t="shared" si="540"/>
        <v>21.389895833333338</v>
      </c>
      <c r="E3880" s="3">
        <f>MAX(B3880 - D3880/Inputs!$B$5, 0)</f>
        <v>0</v>
      </c>
      <c r="F3880" s="3">
        <f>MAX(D3880*Inputs!$B$5 - B3880, 0)</f>
        <v>0</v>
      </c>
      <c r="G3880" s="3">
        <f t="shared" si="541"/>
        <v>1</v>
      </c>
      <c r="H3880" t="str">
        <f t="shared" si="542"/>
        <v>Reg</v>
      </c>
      <c r="I3880" s="3">
        <f t="shared" si="547"/>
        <v>340</v>
      </c>
      <c r="J3880" s="3">
        <f t="shared" si="548"/>
        <v>318.94827166799325</v>
      </c>
      <c r="K3880" s="3">
        <f>MIN(Inputs!$B$2, (Inputs!$B$8 - I3880)/Inputs!$B$9)</f>
        <v>0</v>
      </c>
      <c r="L3880" s="3">
        <f>MAX(MIN(Inputs!$B$2, I3880*Inputs!$B$10, Inputs!$B$8*Inputs!$B$4 - J3880), 0)</f>
        <v>21.051728332006746</v>
      </c>
      <c r="M3880" s="3">
        <f t="shared" si="543"/>
        <v>0</v>
      </c>
      <c r="N3880" s="3">
        <f t="shared" si="544"/>
        <v>0</v>
      </c>
      <c r="O3880" s="3">
        <f>IF(H3880="Reg", MIN(Inputs!$B$2, I3880*Inputs!$B$10, (Inputs!$B$8-I3880)/Inputs!$B$9), 0)</f>
        <v>0</v>
      </c>
      <c r="P3880" s="3">
        <f t="shared" si="545"/>
        <v>0</v>
      </c>
      <c r="Q3880" s="3">
        <f t="shared" si="546"/>
        <v>0</v>
      </c>
      <c r="R3880" s="3">
        <f>I3880 + M3880*Inputs!$B$9 - N3880/Inputs!$B$10</f>
        <v>340</v>
      </c>
    </row>
    <row r="3881" spans="1:18" x14ac:dyDescent="0.3">
      <c r="A3881" s="4">
        <v>46184.625</v>
      </c>
      <c r="B3881" s="3">
        <v>19.477499999999999</v>
      </c>
      <c r="C3881" s="3">
        <v>0.8</v>
      </c>
      <c r="D3881" s="3">
        <f t="shared" si="540"/>
        <v>21.389895833333338</v>
      </c>
      <c r="E3881" s="3">
        <f>MAX(B3881 - D3881/Inputs!$B$5, 0)</f>
        <v>0</v>
      </c>
      <c r="F3881" s="3">
        <f>MAX(D3881*Inputs!$B$5 - B3881, 0)</f>
        <v>0</v>
      </c>
      <c r="G3881" s="3">
        <f t="shared" si="541"/>
        <v>0.8</v>
      </c>
      <c r="H3881" t="str">
        <f t="shared" si="542"/>
        <v>Reg</v>
      </c>
      <c r="I3881" s="3">
        <f t="shared" si="547"/>
        <v>340</v>
      </c>
      <c r="J3881" s="3">
        <f t="shared" si="548"/>
        <v>318.94827166799325</v>
      </c>
      <c r="K3881" s="3">
        <f>MIN(Inputs!$B$2, (Inputs!$B$8 - I3881)/Inputs!$B$9)</f>
        <v>0</v>
      </c>
      <c r="L3881" s="3">
        <f>MAX(MIN(Inputs!$B$2, I3881*Inputs!$B$10, Inputs!$B$8*Inputs!$B$4 - J3881), 0)</f>
        <v>21.051728332006746</v>
      </c>
      <c r="M3881" s="3">
        <f t="shared" si="543"/>
        <v>0</v>
      </c>
      <c r="N3881" s="3">
        <f t="shared" si="544"/>
        <v>0</v>
      </c>
      <c r="O3881" s="3">
        <f>IF(H3881="Reg", MIN(Inputs!$B$2, I3881*Inputs!$B$10, (Inputs!$B$8-I3881)/Inputs!$B$9), 0)</f>
        <v>0</v>
      </c>
      <c r="P3881" s="3">
        <f t="shared" si="545"/>
        <v>0</v>
      </c>
      <c r="Q3881" s="3">
        <f t="shared" si="546"/>
        <v>0</v>
      </c>
      <c r="R3881" s="3">
        <f>I3881 + M3881*Inputs!$B$9 - N3881/Inputs!$B$10</f>
        <v>340</v>
      </c>
    </row>
    <row r="3882" spans="1:18" x14ac:dyDescent="0.3">
      <c r="A3882" s="4">
        <v>46184.666666666657</v>
      </c>
      <c r="B3882" s="3">
        <v>17.057499999999997</v>
      </c>
      <c r="C3882" s="3">
        <v>0.97</v>
      </c>
      <c r="D3882" s="3">
        <f t="shared" si="540"/>
        <v>21.389895833333338</v>
      </c>
      <c r="E3882" s="3">
        <f>MAX(B3882 - D3882/Inputs!$B$5, 0)</f>
        <v>0</v>
      </c>
      <c r="F3882" s="3">
        <f>MAX(D3882*Inputs!$B$5 - B3882, 0)</f>
        <v>1.7656083333333399</v>
      </c>
      <c r="G3882" s="3">
        <f t="shared" si="541"/>
        <v>0.97</v>
      </c>
      <c r="H3882" t="str">
        <f t="shared" si="542"/>
        <v>Charge</v>
      </c>
      <c r="I3882" s="3">
        <f t="shared" si="547"/>
        <v>340</v>
      </c>
      <c r="J3882" s="3">
        <f t="shared" si="548"/>
        <v>318.94827166799325</v>
      </c>
      <c r="K3882" s="3">
        <f>MIN(Inputs!$B$2, (Inputs!$B$8 - I3882)/Inputs!$B$9)</f>
        <v>0</v>
      </c>
      <c r="L3882" s="3">
        <f>MAX(MIN(Inputs!$B$2, I3882*Inputs!$B$10, Inputs!$B$8*Inputs!$B$4 - J3882), 0)</f>
        <v>21.051728332006746</v>
      </c>
      <c r="M3882" s="3">
        <f t="shared" si="543"/>
        <v>0</v>
      </c>
      <c r="N3882" s="3">
        <f t="shared" si="544"/>
        <v>0</v>
      </c>
      <c r="O3882" s="3">
        <f>IF(H3882="Reg", MIN(Inputs!$B$2, I3882*Inputs!$B$10, (Inputs!$B$8-I3882)/Inputs!$B$9), 0)</f>
        <v>0</v>
      </c>
      <c r="P3882" s="3">
        <f t="shared" si="545"/>
        <v>0</v>
      </c>
      <c r="Q3882" s="3">
        <f t="shared" si="546"/>
        <v>0</v>
      </c>
      <c r="R3882" s="3">
        <f>I3882 + M3882*Inputs!$B$9 - N3882/Inputs!$B$10</f>
        <v>340</v>
      </c>
    </row>
    <row r="3883" spans="1:18" x14ac:dyDescent="0.3">
      <c r="A3883" s="4">
        <v>46184.708333333343</v>
      </c>
      <c r="B3883" s="3">
        <v>13.427499999999998</v>
      </c>
      <c r="C3883" s="3">
        <v>1.1000000000000001</v>
      </c>
      <c r="D3883" s="3">
        <f t="shared" si="540"/>
        <v>21.389895833333338</v>
      </c>
      <c r="E3883" s="3">
        <f>MAX(B3883 - D3883/Inputs!$B$5, 0)</f>
        <v>0</v>
      </c>
      <c r="F3883" s="3">
        <f>MAX(D3883*Inputs!$B$5 - B3883, 0)</f>
        <v>5.3956083333333389</v>
      </c>
      <c r="G3883" s="3">
        <f t="shared" si="541"/>
        <v>1.1000000000000001</v>
      </c>
      <c r="H3883" t="str">
        <f t="shared" si="542"/>
        <v>Charge</v>
      </c>
      <c r="I3883" s="3">
        <f t="shared" si="547"/>
        <v>340</v>
      </c>
      <c r="J3883" s="3">
        <f t="shared" si="548"/>
        <v>318.94827166799325</v>
      </c>
      <c r="K3883" s="3">
        <f>MIN(Inputs!$B$2, (Inputs!$B$8 - I3883)/Inputs!$B$9)</f>
        <v>0</v>
      </c>
      <c r="L3883" s="3">
        <f>MAX(MIN(Inputs!$B$2, I3883*Inputs!$B$10, Inputs!$B$8*Inputs!$B$4 - J3883), 0)</f>
        <v>21.051728332006746</v>
      </c>
      <c r="M3883" s="3">
        <f t="shared" si="543"/>
        <v>0</v>
      </c>
      <c r="N3883" s="3">
        <f t="shared" si="544"/>
        <v>0</v>
      </c>
      <c r="O3883" s="3">
        <f>IF(H3883="Reg", MIN(Inputs!$B$2, I3883*Inputs!$B$10, (Inputs!$B$8-I3883)/Inputs!$B$9), 0)</f>
        <v>0</v>
      </c>
      <c r="P3883" s="3">
        <f t="shared" si="545"/>
        <v>0</v>
      </c>
      <c r="Q3883" s="3">
        <f t="shared" si="546"/>
        <v>0</v>
      </c>
      <c r="R3883" s="3">
        <f>I3883 + M3883*Inputs!$B$9 - N3883/Inputs!$B$10</f>
        <v>340</v>
      </c>
    </row>
    <row r="3884" spans="1:18" x14ac:dyDescent="0.3">
      <c r="A3884" s="4">
        <v>46184.75</v>
      </c>
      <c r="B3884" s="3">
        <v>15.797499999999999</v>
      </c>
      <c r="C3884" s="3">
        <v>1</v>
      </c>
      <c r="D3884" s="3">
        <f t="shared" si="540"/>
        <v>21.389895833333338</v>
      </c>
      <c r="E3884" s="3">
        <f>MAX(B3884 - D3884/Inputs!$B$5, 0)</f>
        <v>0</v>
      </c>
      <c r="F3884" s="3">
        <f>MAX(D3884*Inputs!$B$5 - B3884, 0)</f>
        <v>3.0256083333333379</v>
      </c>
      <c r="G3884" s="3">
        <f t="shared" si="541"/>
        <v>1</v>
      </c>
      <c r="H3884" t="str">
        <f t="shared" si="542"/>
        <v>Charge</v>
      </c>
      <c r="I3884" s="3">
        <f t="shared" si="547"/>
        <v>340</v>
      </c>
      <c r="J3884" s="3">
        <f t="shared" si="548"/>
        <v>318.94827166799325</v>
      </c>
      <c r="K3884" s="3">
        <f>MIN(Inputs!$B$2, (Inputs!$B$8 - I3884)/Inputs!$B$9)</f>
        <v>0</v>
      </c>
      <c r="L3884" s="3">
        <f>MAX(MIN(Inputs!$B$2, I3884*Inputs!$B$10, Inputs!$B$8*Inputs!$B$4 - J3884), 0)</f>
        <v>21.051728332006746</v>
      </c>
      <c r="M3884" s="3">
        <f t="shared" si="543"/>
        <v>0</v>
      </c>
      <c r="N3884" s="3">
        <f t="shared" si="544"/>
        <v>0</v>
      </c>
      <c r="O3884" s="3">
        <f>IF(H3884="Reg", MIN(Inputs!$B$2, I3884*Inputs!$B$10, (Inputs!$B$8-I3884)/Inputs!$B$9), 0)</f>
        <v>0</v>
      </c>
      <c r="P3884" s="3">
        <f t="shared" si="545"/>
        <v>0</v>
      </c>
      <c r="Q3884" s="3">
        <f t="shared" si="546"/>
        <v>0</v>
      </c>
      <c r="R3884" s="3">
        <f>I3884 + M3884*Inputs!$B$9 - N3884/Inputs!$B$10</f>
        <v>340</v>
      </c>
    </row>
    <row r="3885" spans="1:18" x14ac:dyDescent="0.3">
      <c r="A3885" s="4">
        <v>46184.791666666657</v>
      </c>
      <c r="B3885" s="3">
        <v>21.18</v>
      </c>
      <c r="C3885" s="3">
        <v>10</v>
      </c>
      <c r="D3885" s="3">
        <f t="shared" si="540"/>
        <v>21.389895833333338</v>
      </c>
      <c r="E3885" s="3">
        <f>MAX(B3885 - D3885/Inputs!$B$5, 0)</f>
        <v>0</v>
      </c>
      <c r="F3885" s="3">
        <f>MAX(D3885*Inputs!$B$5 - B3885, 0)</f>
        <v>0</v>
      </c>
      <c r="G3885" s="3">
        <f t="shared" si="541"/>
        <v>10</v>
      </c>
      <c r="H3885" t="str">
        <f t="shared" si="542"/>
        <v>Reg</v>
      </c>
      <c r="I3885" s="3">
        <f t="shared" si="547"/>
        <v>340</v>
      </c>
      <c r="J3885" s="3">
        <f t="shared" si="548"/>
        <v>318.94827166799325</v>
      </c>
      <c r="K3885" s="3">
        <f>MIN(Inputs!$B$2, (Inputs!$B$8 - I3885)/Inputs!$B$9)</f>
        <v>0</v>
      </c>
      <c r="L3885" s="3">
        <f>MAX(MIN(Inputs!$B$2, I3885*Inputs!$B$10, Inputs!$B$8*Inputs!$B$4 - J3885), 0)</f>
        <v>21.051728332006746</v>
      </c>
      <c r="M3885" s="3">
        <f t="shared" si="543"/>
        <v>0</v>
      </c>
      <c r="N3885" s="3">
        <f t="shared" si="544"/>
        <v>0</v>
      </c>
      <c r="O3885" s="3">
        <f>IF(H3885="Reg", MIN(Inputs!$B$2, I3885*Inputs!$B$10, (Inputs!$B$8-I3885)/Inputs!$B$9), 0)</f>
        <v>0</v>
      </c>
      <c r="P3885" s="3">
        <f t="shared" si="545"/>
        <v>0</v>
      </c>
      <c r="Q3885" s="3">
        <f t="shared" si="546"/>
        <v>0</v>
      </c>
      <c r="R3885" s="3">
        <f>I3885 + M3885*Inputs!$B$9 - N3885/Inputs!$B$10</f>
        <v>340</v>
      </c>
    </row>
    <row r="3886" spans="1:18" x14ac:dyDescent="0.3">
      <c r="A3886" s="4">
        <v>46184.833333333343</v>
      </c>
      <c r="B3886" s="3">
        <v>41.677500000000002</v>
      </c>
      <c r="C3886" s="3">
        <v>15.42</v>
      </c>
      <c r="D3886" s="3">
        <f t="shared" si="540"/>
        <v>21.389895833333338</v>
      </c>
      <c r="E3886" s="3">
        <f>MAX(B3886 - D3886/Inputs!$B$5, 0)</f>
        <v>17.370800189393936</v>
      </c>
      <c r="F3886" s="3">
        <f>MAX(D3886*Inputs!$B$5 - B3886, 0)</f>
        <v>0</v>
      </c>
      <c r="G3886" s="3">
        <f t="shared" si="541"/>
        <v>15.42</v>
      </c>
      <c r="H3886" t="str">
        <f t="shared" si="542"/>
        <v>Discharge</v>
      </c>
      <c r="I3886" s="3">
        <f t="shared" si="547"/>
        <v>340</v>
      </c>
      <c r="J3886" s="3">
        <f t="shared" si="548"/>
        <v>318.94827166799325</v>
      </c>
      <c r="K3886" s="3">
        <f>MIN(Inputs!$B$2, (Inputs!$B$8 - I3886)/Inputs!$B$9)</f>
        <v>0</v>
      </c>
      <c r="L3886" s="3">
        <f>MAX(MIN(Inputs!$B$2, I3886*Inputs!$B$10, Inputs!$B$8*Inputs!$B$4 - J3886), 0)</f>
        <v>21.051728332006746</v>
      </c>
      <c r="M3886" s="3">
        <f t="shared" si="543"/>
        <v>0</v>
      </c>
      <c r="N3886" s="3">
        <f t="shared" si="544"/>
        <v>21.051728332006746</v>
      </c>
      <c r="O3886" s="3">
        <f>IF(H3886="Reg", MIN(Inputs!$B$2, I3886*Inputs!$B$10, (Inputs!$B$8-I3886)/Inputs!$B$9), 0)</f>
        <v>0</v>
      </c>
      <c r="P3886" s="3">
        <f t="shared" si="545"/>
        <v>877.38340755721117</v>
      </c>
      <c r="Q3886" s="3">
        <f t="shared" si="546"/>
        <v>0</v>
      </c>
      <c r="R3886" s="3">
        <f>I3886 + M3886*Inputs!$B$9 - N3886/Inputs!$B$10</f>
        <v>317.5587821954623</v>
      </c>
    </row>
    <row r="3887" spans="1:18" x14ac:dyDescent="0.3">
      <c r="A3887" s="4">
        <v>46184.875</v>
      </c>
      <c r="B3887" s="3">
        <v>36.520000000000003</v>
      </c>
      <c r="C3887" s="3">
        <v>9.4499999999999993</v>
      </c>
      <c r="D3887" s="3">
        <f t="shared" si="540"/>
        <v>21.389895833333338</v>
      </c>
      <c r="E3887" s="3">
        <f>MAX(B3887 - D3887/Inputs!$B$5, 0)</f>
        <v>12.213300189393937</v>
      </c>
      <c r="F3887" s="3">
        <f>MAX(D3887*Inputs!$B$5 - B3887, 0)</f>
        <v>0</v>
      </c>
      <c r="G3887" s="3">
        <f t="shared" si="541"/>
        <v>9.4499999999999993</v>
      </c>
      <c r="H3887" t="str">
        <f t="shared" si="542"/>
        <v>Discharge</v>
      </c>
      <c r="I3887" s="3">
        <f t="shared" si="547"/>
        <v>317.5587821954623</v>
      </c>
      <c r="J3887" s="3">
        <f t="shared" si="548"/>
        <v>340</v>
      </c>
      <c r="K3887" s="3">
        <f>MIN(Inputs!$B$2, (Inputs!$B$8 - I3887)/Inputs!$B$9)</f>
        <v>23.922418559098585</v>
      </c>
      <c r="L3887" s="3">
        <f>MAX(MIN(Inputs!$B$2, I3887*Inputs!$B$10, Inputs!$B$8*Inputs!$B$4 - J3887), 0)</f>
        <v>0</v>
      </c>
      <c r="M3887" s="3">
        <f t="shared" si="543"/>
        <v>0</v>
      </c>
      <c r="N3887" s="3">
        <f t="shared" si="544"/>
        <v>0</v>
      </c>
      <c r="O3887" s="3">
        <f>IF(H3887="Reg", MIN(Inputs!$B$2, I3887*Inputs!$B$10, (Inputs!$B$8-I3887)/Inputs!$B$9), 0)</f>
        <v>0</v>
      </c>
      <c r="P3887" s="3">
        <f t="shared" si="545"/>
        <v>0</v>
      </c>
      <c r="Q3887" s="3">
        <f t="shared" si="546"/>
        <v>0</v>
      </c>
      <c r="R3887" s="3">
        <f>I3887 + M3887*Inputs!$B$9 - N3887/Inputs!$B$10</f>
        <v>317.5587821954623</v>
      </c>
    </row>
    <row r="3888" spans="1:18" x14ac:dyDescent="0.3">
      <c r="A3888" s="4">
        <v>46184.916666666657</v>
      </c>
      <c r="B3888" s="3">
        <v>26.7425</v>
      </c>
      <c r="C3888" s="3">
        <v>4.7699999999999996</v>
      </c>
      <c r="D3888" s="3">
        <f t="shared" si="540"/>
        <v>21.389895833333338</v>
      </c>
      <c r="E3888" s="3">
        <f>MAX(B3888 - D3888/Inputs!$B$5, 0)</f>
        <v>2.4358001893939338</v>
      </c>
      <c r="F3888" s="3">
        <f>MAX(D3888*Inputs!$B$5 - B3888, 0)</f>
        <v>0</v>
      </c>
      <c r="G3888" s="3">
        <f t="shared" si="541"/>
        <v>4.7699999999999996</v>
      </c>
      <c r="H3888" t="str">
        <f t="shared" si="542"/>
        <v>Reg</v>
      </c>
      <c r="I3888" s="3">
        <f t="shared" si="547"/>
        <v>317.5587821954623</v>
      </c>
      <c r="J3888" s="3">
        <f t="shared" si="548"/>
        <v>340</v>
      </c>
      <c r="K3888" s="3">
        <f>MIN(Inputs!$B$2, (Inputs!$B$8 - I3888)/Inputs!$B$9)</f>
        <v>23.922418559098585</v>
      </c>
      <c r="L3888" s="3">
        <f>MAX(MIN(Inputs!$B$2, I3888*Inputs!$B$10, Inputs!$B$8*Inputs!$B$4 - J3888), 0)</f>
        <v>0</v>
      </c>
      <c r="M3888" s="3">
        <f t="shared" si="543"/>
        <v>0</v>
      </c>
      <c r="N3888" s="3">
        <f t="shared" si="544"/>
        <v>0</v>
      </c>
      <c r="O3888" s="3">
        <f>IF(H3888="Reg", MIN(Inputs!$B$2, I3888*Inputs!$B$10, (Inputs!$B$8-I3888)/Inputs!$B$9), 0)</f>
        <v>23.922418559098585</v>
      </c>
      <c r="P3888" s="3">
        <f t="shared" si="545"/>
        <v>0</v>
      </c>
      <c r="Q3888" s="3">
        <f t="shared" si="546"/>
        <v>114.10993652690024</v>
      </c>
      <c r="R3888" s="3">
        <f>I3888 + M3888*Inputs!$B$9 - N3888/Inputs!$B$10</f>
        <v>317.5587821954623</v>
      </c>
    </row>
    <row r="3889" spans="1:18" x14ac:dyDescent="0.3">
      <c r="A3889" s="4">
        <v>46184.958333333343</v>
      </c>
      <c r="B3889" s="3">
        <v>22.782500000000002</v>
      </c>
      <c r="C3889" s="3">
        <v>7.0000000000000007E-2</v>
      </c>
      <c r="D3889" s="3">
        <f t="shared" si="540"/>
        <v>21.389895833333338</v>
      </c>
      <c r="E3889" s="3">
        <f>MAX(B3889 - D3889/Inputs!$B$5, 0)</f>
        <v>0</v>
      </c>
      <c r="F3889" s="3">
        <f>MAX(D3889*Inputs!$B$5 - B3889, 0)</f>
        <v>0</v>
      </c>
      <c r="G3889" s="3">
        <f t="shared" si="541"/>
        <v>7.0000000000000007E-2</v>
      </c>
      <c r="H3889" t="str">
        <f t="shared" si="542"/>
        <v>Reg</v>
      </c>
      <c r="I3889" s="3">
        <f t="shared" si="547"/>
        <v>317.5587821954623</v>
      </c>
      <c r="J3889" s="3">
        <f t="shared" si="548"/>
        <v>340</v>
      </c>
      <c r="K3889" s="3">
        <f>MIN(Inputs!$B$2, (Inputs!$B$8 - I3889)/Inputs!$B$9)</f>
        <v>23.922418559098585</v>
      </c>
      <c r="L3889" s="3">
        <f>MAX(MIN(Inputs!$B$2, I3889*Inputs!$B$10, Inputs!$B$8*Inputs!$B$4 - J3889), 0)</f>
        <v>0</v>
      </c>
      <c r="M3889" s="3">
        <f t="shared" si="543"/>
        <v>0</v>
      </c>
      <c r="N3889" s="3">
        <f t="shared" si="544"/>
        <v>0</v>
      </c>
      <c r="O3889" s="3">
        <f>IF(H3889="Reg", MIN(Inputs!$B$2, I3889*Inputs!$B$10, (Inputs!$B$8-I3889)/Inputs!$B$9), 0)</f>
        <v>23.922418559098585</v>
      </c>
      <c r="P3889" s="3">
        <f t="shared" si="545"/>
        <v>0</v>
      </c>
      <c r="Q3889" s="3">
        <f t="shared" si="546"/>
        <v>1.674569299136901</v>
      </c>
      <c r="R3889" s="3">
        <f>I3889 + M3889*Inputs!$B$9 - N3889/Inputs!$B$10</f>
        <v>317.5587821954623</v>
      </c>
    </row>
    <row r="3890" spans="1:18" x14ac:dyDescent="0.3">
      <c r="A3890" s="4">
        <v>46185</v>
      </c>
      <c r="B3890" s="3">
        <v>21.8475</v>
      </c>
      <c r="C3890" s="3">
        <v>0.06</v>
      </c>
      <c r="D3890" s="3">
        <f t="shared" si="540"/>
        <v>22.10885416666666</v>
      </c>
      <c r="E3890" s="3">
        <f>MAX(B3890 - D3890/Inputs!$B$5, 0)</f>
        <v>0</v>
      </c>
      <c r="F3890" s="3">
        <f>MAX(D3890*Inputs!$B$5 - B3890, 0)</f>
        <v>0</v>
      </c>
      <c r="G3890" s="3">
        <f t="shared" si="541"/>
        <v>0.06</v>
      </c>
      <c r="H3890" t="str">
        <f t="shared" si="542"/>
        <v>Reg</v>
      </c>
      <c r="I3890" s="3">
        <f t="shared" si="547"/>
        <v>317.5587821954623</v>
      </c>
      <c r="J3890" s="3">
        <f t="shared" si="548"/>
        <v>0</v>
      </c>
      <c r="K3890" s="3">
        <f>MIN(Inputs!$B$2, (Inputs!$B$8 - I3890)/Inputs!$B$9)</f>
        <v>23.922418559098585</v>
      </c>
      <c r="L3890" s="3">
        <f>MAX(MIN(Inputs!$B$2, I3890*Inputs!$B$10, Inputs!$B$8*Inputs!$B$4 - J3890), 0)</f>
        <v>170</v>
      </c>
      <c r="M3890" s="3">
        <f t="shared" si="543"/>
        <v>0</v>
      </c>
      <c r="N3890" s="3">
        <f t="shared" si="544"/>
        <v>0</v>
      </c>
      <c r="O3890" s="3">
        <f>IF(H3890="Reg", MIN(Inputs!$B$2, I3890*Inputs!$B$10, (Inputs!$B$8-I3890)/Inputs!$B$9), 0)</f>
        <v>23.922418559098585</v>
      </c>
      <c r="P3890" s="3">
        <f t="shared" si="545"/>
        <v>0</v>
      </c>
      <c r="Q3890" s="3">
        <f t="shared" si="546"/>
        <v>1.435345113545915</v>
      </c>
      <c r="R3890" s="3">
        <f>I3890 + M3890*Inputs!$B$9 - N3890/Inputs!$B$10</f>
        <v>317.5587821954623</v>
      </c>
    </row>
    <row r="3891" spans="1:18" x14ac:dyDescent="0.3">
      <c r="A3891" s="4">
        <v>46185.041666666657</v>
      </c>
      <c r="B3891" s="3">
        <v>23.852499999999996</v>
      </c>
      <c r="C3891" s="3">
        <v>0.09</v>
      </c>
      <c r="D3891" s="3">
        <f t="shared" si="540"/>
        <v>22.10885416666666</v>
      </c>
      <c r="E3891" s="3">
        <f>MAX(B3891 - D3891/Inputs!$B$5, 0)</f>
        <v>0</v>
      </c>
      <c r="F3891" s="3">
        <f>MAX(D3891*Inputs!$B$5 - B3891, 0)</f>
        <v>0</v>
      </c>
      <c r="G3891" s="3">
        <f t="shared" si="541"/>
        <v>0.09</v>
      </c>
      <c r="H3891" t="str">
        <f t="shared" si="542"/>
        <v>Reg</v>
      </c>
      <c r="I3891" s="3">
        <f t="shared" si="547"/>
        <v>317.5587821954623</v>
      </c>
      <c r="J3891" s="3">
        <f t="shared" si="548"/>
        <v>0</v>
      </c>
      <c r="K3891" s="3">
        <f>MIN(Inputs!$B$2, (Inputs!$B$8 - I3891)/Inputs!$B$9)</f>
        <v>23.922418559098585</v>
      </c>
      <c r="L3891" s="3">
        <f>MAX(MIN(Inputs!$B$2, I3891*Inputs!$B$10, Inputs!$B$8*Inputs!$B$4 - J3891), 0)</f>
        <v>170</v>
      </c>
      <c r="M3891" s="3">
        <f t="shared" si="543"/>
        <v>0</v>
      </c>
      <c r="N3891" s="3">
        <f t="shared" si="544"/>
        <v>0</v>
      </c>
      <c r="O3891" s="3">
        <f>IF(H3891="Reg", MIN(Inputs!$B$2, I3891*Inputs!$B$10, (Inputs!$B$8-I3891)/Inputs!$B$9), 0)</f>
        <v>23.922418559098585</v>
      </c>
      <c r="P3891" s="3">
        <f t="shared" si="545"/>
        <v>0</v>
      </c>
      <c r="Q3891" s="3">
        <f t="shared" si="546"/>
        <v>2.1530176703188726</v>
      </c>
      <c r="R3891" s="3">
        <f>I3891 + M3891*Inputs!$B$9 - N3891/Inputs!$B$10</f>
        <v>317.5587821954623</v>
      </c>
    </row>
    <row r="3892" spans="1:18" x14ac:dyDescent="0.3">
      <c r="A3892" s="4">
        <v>46185.083333333343</v>
      </c>
      <c r="B3892" s="3">
        <v>22.52</v>
      </c>
      <c r="C3892" s="3">
        <v>0.09</v>
      </c>
      <c r="D3892" s="3">
        <f t="shared" si="540"/>
        <v>22.10885416666666</v>
      </c>
      <c r="E3892" s="3">
        <f>MAX(B3892 - D3892/Inputs!$B$5, 0)</f>
        <v>0</v>
      </c>
      <c r="F3892" s="3">
        <f>MAX(D3892*Inputs!$B$5 - B3892, 0)</f>
        <v>0</v>
      </c>
      <c r="G3892" s="3">
        <f t="shared" si="541"/>
        <v>0.09</v>
      </c>
      <c r="H3892" t="str">
        <f t="shared" si="542"/>
        <v>Reg</v>
      </c>
      <c r="I3892" s="3">
        <f t="shared" si="547"/>
        <v>317.5587821954623</v>
      </c>
      <c r="J3892" s="3">
        <f t="shared" si="548"/>
        <v>0</v>
      </c>
      <c r="K3892" s="3">
        <f>MIN(Inputs!$B$2, (Inputs!$B$8 - I3892)/Inputs!$B$9)</f>
        <v>23.922418559098585</v>
      </c>
      <c r="L3892" s="3">
        <f>MAX(MIN(Inputs!$B$2, I3892*Inputs!$B$10, Inputs!$B$8*Inputs!$B$4 - J3892), 0)</f>
        <v>170</v>
      </c>
      <c r="M3892" s="3">
        <f t="shared" si="543"/>
        <v>0</v>
      </c>
      <c r="N3892" s="3">
        <f t="shared" si="544"/>
        <v>0</v>
      </c>
      <c r="O3892" s="3">
        <f>IF(H3892="Reg", MIN(Inputs!$B$2, I3892*Inputs!$B$10, (Inputs!$B$8-I3892)/Inputs!$B$9), 0)</f>
        <v>23.922418559098585</v>
      </c>
      <c r="P3892" s="3">
        <f t="shared" si="545"/>
        <v>0</v>
      </c>
      <c r="Q3892" s="3">
        <f t="shared" si="546"/>
        <v>2.1530176703188726</v>
      </c>
      <c r="R3892" s="3">
        <f>I3892 + M3892*Inputs!$B$9 - N3892/Inputs!$B$10</f>
        <v>317.5587821954623</v>
      </c>
    </row>
    <row r="3893" spans="1:18" x14ac:dyDescent="0.3">
      <c r="A3893" s="4">
        <v>46185.125</v>
      </c>
      <c r="B3893" s="3">
        <v>21.704999999999998</v>
      </c>
      <c r="C3893" s="3">
        <v>0.44</v>
      </c>
      <c r="D3893" s="3">
        <f t="shared" si="540"/>
        <v>22.10885416666666</v>
      </c>
      <c r="E3893" s="3">
        <f>MAX(B3893 - D3893/Inputs!$B$5, 0)</f>
        <v>0</v>
      </c>
      <c r="F3893" s="3">
        <f>MAX(D3893*Inputs!$B$5 - B3893, 0)</f>
        <v>0</v>
      </c>
      <c r="G3893" s="3">
        <f t="shared" si="541"/>
        <v>0.44</v>
      </c>
      <c r="H3893" t="str">
        <f t="shared" si="542"/>
        <v>Reg</v>
      </c>
      <c r="I3893" s="3">
        <f t="shared" si="547"/>
        <v>317.5587821954623</v>
      </c>
      <c r="J3893" s="3">
        <f t="shared" si="548"/>
        <v>0</v>
      </c>
      <c r="K3893" s="3">
        <f>MIN(Inputs!$B$2, (Inputs!$B$8 - I3893)/Inputs!$B$9)</f>
        <v>23.922418559098585</v>
      </c>
      <c r="L3893" s="3">
        <f>MAX(MIN(Inputs!$B$2, I3893*Inputs!$B$10, Inputs!$B$8*Inputs!$B$4 - J3893), 0)</f>
        <v>170</v>
      </c>
      <c r="M3893" s="3">
        <f t="shared" si="543"/>
        <v>0</v>
      </c>
      <c r="N3893" s="3">
        <f t="shared" si="544"/>
        <v>0</v>
      </c>
      <c r="O3893" s="3">
        <f>IF(H3893="Reg", MIN(Inputs!$B$2, I3893*Inputs!$B$10, (Inputs!$B$8-I3893)/Inputs!$B$9), 0)</f>
        <v>23.922418559098585</v>
      </c>
      <c r="P3893" s="3">
        <f t="shared" si="545"/>
        <v>0</v>
      </c>
      <c r="Q3893" s="3">
        <f t="shared" si="546"/>
        <v>10.525864166003377</v>
      </c>
      <c r="R3893" s="3">
        <f>I3893 + M3893*Inputs!$B$9 - N3893/Inputs!$B$10</f>
        <v>317.5587821954623</v>
      </c>
    </row>
    <row r="3894" spans="1:18" x14ac:dyDescent="0.3">
      <c r="A3894" s="4">
        <v>46185.166666666657</v>
      </c>
      <c r="B3894" s="3">
        <v>21.247500000000002</v>
      </c>
      <c r="C3894" s="3">
        <v>0.1</v>
      </c>
      <c r="D3894" s="3">
        <f t="shared" si="540"/>
        <v>22.10885416666666</v>
      </c>
      <c r="E3894" s="3">
        <f>MAX(B3894 - D3894/Inputs!$B$5, 0)</f>
        <v>0</v>
      </c>
      <c r="F3894" s="3">
        <f>MAX(D3894*Inputs!$B$5 - B3894, 0)</f>
        <v>0</v>
      </c>
      <c r="G3894" s="3">
        <f t="shared" si="541"/>
        <v>0.1</v>
      </c>
      <c r="H3894" t="str">
        <f t="shared" si="542"/>
        <v>Reg</v>
      </c>
      <c r="I3894" s="3">
        <f t="shared" si="547"/>
        <v>317.5587821954623</v>
      </c>
      <c r="J3894" s="3">
        <f t="shared" si="548"/>
        <v>0</v>
      </c>
      <c r="K3894" s="3">
        <f>MIN(Inputs!$B$2, (Inputs!$B$8 - I3894)/Inputs!$B$9)</f>
        <v>23.922418559098585</v>
      </c>
      <c r="L3894" s="3">
        <f>MAX(MIN(Inputs!$B$2, I3894*Inputs!$B$10, Inputs!$B$8*Inputs!$B$4 - J3894), 0)</f>
        <v>170</v>
      </c>
      <c r="M3894" s="3">
        <f t="shared" si="543"/>
        <v>0</v>
      </c>
      <c r="N3894" s="3">
        <f t="shared" si="544"/>
        <v>0</v>
      </c>
      <c r="O3894" s="3">
        <f>IF(H3894="Reg", MIN(Inputs!$B$2, I3894*Inputs!$B$10, (Inputs!$B$8-I3894)/Inputs!$B$9), 0)</f>
        <v>23.922418559098585</v>
      </c>
      <c r="P3894" s="3">
        <f t="shared" si="545"/>
        <v>0</v>
      </c>
      <c r="Q3894" s="3">
        <f t="shared" si="546"/>
        <v>2.3922418559098584</v>
      </c>
      <c r="R3894" s="3">
        <f>I3894 + M3894*Inputs!$B$9 - N3894/Inputs!$B$10</f>
        <v>317.5587821954623</v>
      </c>
    </row>
    <row r="3895" spans="1:18" x14ac:dyDescent="0.3">
      <c r="A3895" s="4">
        <v>46185.208333333343</v>
      </c>
      <c r="B3895" s="3">
        <v>21.934999999999999</v>
      </c>
      <c r="C3895" s="3">
        <v>0.1</v>
      </c>
      <c r="D3895" s="3">
        <f t="shared" si="540"/>
        <v>22.10885416666666</v>
      </c>
      <c r="E3895" s="3">
        <f>MAX(B3895 - D3895/Inputs!$B$5, 0)</f>
        <v>0</v>
      </c>
      <c r="F3895" s="3">
        <f>MAX(D3895*Inputs!$B$5 - B3895, 0)</f>
        <v>0</v>
      </c>
      <c r="G3895" s="3">
        <f t="shared" si="541"/>
        <v>0.1</v>
      </c>
      <c r="H3895" t="str">
        <f t="shared" si="542"/>
        <v>Reg</v>
      </c>
      <c r="I3895" s="3">
        <f t="shared" si="547"/>
        <v>317.5587821954623</v>
      </c>
      <c r="J3895" s="3">
        <f t="shared" si="548"/>
        <v>0</v>
      </c>
      <c r="K3895" s="3">
        <f>MIN(Inputs!$B$2, (Inputs!$B$8 - I3895)/Inputs!$B$9)</f>
        <v>23.922418559098585</v>
      </c>
      <c r="L3895" s="3">
        <f>MAX(MIN(Inputs!$B$2, I3895*Inputs!$B$10, Inputs!$B$8*Inputs!$B$4 - J3895), 0)</f>
        <v>170</v>
      </c>
      <c r="M3895" s="3">
        <f t="shared" si="543"/>
        <v>0</v>
      </c>
      <c r="N3895" s="3">
        <f t="shared" si="544"/>
        <v>0</v>
      </c>
      <c r="O3895" s="3">
        <f>IF(H3895="Reg", MIN(Inputs!$B$2, I3895*Inputs!$B$10, (Inputs!$B$8-I3895)/Inputs!$B$9), 0)</f>
        <v>23.922418559098585</v>
      </c>
      <c r="P3895" s="3">
        <f t="shared" si="545"/>
        <v>0</v>
      </c>
      <c r="Q3895" s="3">
        <f t="shared" si="546"/>
        <v>2.3922418559098584</v>
      </c>
      <c r="R3895" s="3">
        <f>I3895 + M3895*Inputs!$B$9 - N3895/Inputs!$B$10</f>
        <v>317.5587821954623</v>
      </c>
    </row>
    <row r="3896" spans="1:18" x14ac:dyDescent="0.3">
      <c r="A3896" s="4">
        <v>46185.25</v>
      </c>
      <c r="B3896" s="3">
        <v>22.262500000000003</v>
      </c>
      <c r="C3896" s="3">
        <v>1.35</v>
      </c>
      <c r="D3896" s="3">
        <f t="shared" si="540"/>
        <v>22.10885416666666</v>
      </c>
      <c r="E3896" s="3">
        <f>MAX(B3896 - D3896/Inputs!$B$5, 0)</f>
        <v>0</v>
      </c>
      <c r="F3896" s="3">
        <f>MAX(D3896*Inputs!$B$5 - B3896, 0)</f>
        <v>0</v>
      </c>
      <c r="G3896" s="3">
        <f t="shared" si="541"/>
        <v>1.35</v>
      </c>
      <c r="H3896" t="str">
        <f t="shared" si="542"/>
        <v>Reg</v>
      </c>
      <c r="I3896" s="3">
        <f t="shared" si="547"/>
        <v>317.5587821954623</v>
      </c>
      <c r="J3896" s="3">
        <f t="shared" si="548"/>
        <v>0</v>
      </c>
      <c r="K3896" s="3">
        <f>MIN(Inputs!$B$2, (Inputs!$B$8 - I3896)/Inputs!$B$9)</f>
        <v>23.922418559098585</v>
      </c>
      <c r="L3896" s="3">
        <f>MAX(MIN(Inputs!$B$2, I3896*Inputs!$B$10, Inputs!$B$8*Inputs!$B$4 - J3896), 0)</f>
        <v>170</v>
      </c>
      <c r="M3896" s="3">
        <f t="shared" si="543"/>
        <v>0</v>
      </c>
      <c r="N3896" s="3">
        <f t="shared" si="544"/>
        <v>0</v>
      </c>
      <c r="O3896" s="3">
        <f>IF(H3896="Reg", MIN(Inputs!$B$2, I3896*Inputs!$B$10, (Inputs!$B$8-I3896)/Inputs!$B$9), 0)</f>
        <v>23.922418559098585</v>
      </c>
      <c r="P3896" s="3">
        <f t="shared" si="545"/>
        <v>0</v>
      </c>
      <c r="Q3896" s="3">
        <f t="shared" si="546"/>
        <v>32.295265054783094</v>
      </c>
      <c r="R3896" s="3">
        <f>I3896 + M3896*Inputs!$B$9 - N3896/Inputs!$B$10</f>
        <v>317.5587821954623</v>
      </c>
    </row>
    <row r="3897" spans="1:18" x14ac:dyDescent="0.3">
      <c r="A3897" s="4">
        <v>46185.291666666657</v>
      </c>
      <c r="B3897" s="3">
        <v>22.1875</v>
      </c>
      <c r="C3897" s="3">
        <v>2.33</v>
      </c>
      <c r="D3897" s="3">
        <f t="shared" si="540"/>
        <v>22.10885416666666</v>
      </c>
      <c r="E3897" s="3">
        <f>MAX(B3897 - D3897/Inputs!$B$5, 0)</f>
        <v>0</v>
      </c>
      <c r="F3897" s="3">
        <f>MAX(D3897*Inputs!$B$5 - B3897, 0)</f>
        <v>0</v>
      </c>
      <c r="G3897" s="3">
        <f t="shared" si="541"/>
        <v>2.33</v>
      </c>
      <c r="H3897" t="str">
        <f t="shared" si="542"/>
        <v>Reg</v>
      </c>
      <c r="I3897" s="3">
        <f t="shared" si="547"/>
        <v>317.5587821954623</v>
      </c>
      <c r="J3897" s="3">
        <f t="shared" si="548"/>
        <v>0</v>
      </c>
      <c r="K3897" s="3">
        <f>MIN(Inputs!$B$2, (Inputs!$B$8 - I3897)/Inputs!$B$9)</f>
        <v>23.922418559098585</v>
      </c>
      <c r="L3897" s="3">
        <f>MAX(MIN(Inputs!$B$2, I3897*Inputs!$B$10, Inputs!$B$8*Inputs!$B$4 - J3897), 0)</f>
        <v>170</v>
      </c>
      <c r="M3897" s="3">
        <f t="shared" si="543"/>
        <v>0</v>
      </c>
      <c r="N3897" s="3">
        <f t="shared" si="544"/>
        <v>0</v>
      </c>
      <c r="O3897" s="3">
        <f>IF(H3897="Reg", MIN(Inputs!$B$2, I3897*Inputs!$B$10, (Inputs!$B$8-I3897)/Inputs!$B$9), 0)</f>
        <v>23.922418559098585</v>
      </c>
      <c r="P3897" s="3">
        <f t="shared" si="545"/>
        <v>0</v>
      </c>
      <c r="Q3897" s="3">
        <f t="shared" si="546"/>
        <v>55.739235242699706</v>
      </c>
      <c r="R3897" s="3">
        <f>I3897 + M3897*Inputs!$B$9 - N3897/Inputs!$B$10</f>
        <v>317.5587821954623</v>
      </c>
    </row>
    <row r="3898" spans="1:18" x14ac:dyDescent="0.3">
      <c r="A3898" s="4">
        <v>46185.333333333343</v>
      </c>
      <c r="B3898" s="3">
        <v>17.665000000000003</v>
      </c>
      <c r="C3898" s="3">
        <v>1.5</v>
      </c>
      <c r="D3898" s="3">
        <f t="shared" si="540"/>
        <v>22.10885416666666</v>
      </c>
      <c r="E3898" s="3">
        <f>MAX(B3898 - D3898/Inputs!$B$5, 0)</f>
        <v>0</v>
      </c>
      <c r="F3898" s="3">
        <f>MAX(D3898*Inputs!$B$5 - B3898, 0)</f>
        <v>1.7907916666666566</v>
      </c>
      <c r="G3898" s="3">
        <f t="shared" si="541"/>
        <v>1.5</v>
      </c>
      <c r="H3898" t="str">
        <f t="shared" si="542"/>
        <v>Charge</v>
      </c>
      <c r="I3898" s="3">
        <f t="shared" si="547"/>
        <v>317.5587821954623</v>
      </c>
      <c r="J3898" s="3">
        <f t="shared" si="548"/>
        <v>0</v>
      </c>
      <c r="K3898" s="3">
        <f>MIN(Inputs!$B$2, (Inputs!$B$8 - I3898)/Inputs!$B$9)</f>
        <v>23.922418559098585</v>
      </c>
      <c r="L3898" s="3">
        <f>MAX(MIN(Inputs!$B$2, I3898*Inputs!$B$10, Inputs!$B$8*Inputs!$B$4 - J3898), 0)</f>
        <v>170</v>
      </c>
      <c r="M3898" s="3">
        <f t="shared" si="543"/>
        <v>23.922418559098585</v>
      </c>
      <c r="N3898" s="3">
        <f t="shared" si="544"/>
        <v>0</v>
      </c>
      <c r="O3898" s="3">
        <f>IF(H3898="Reg", MIN(Inputs!$B$2, I3898*Inputs!$B$10, (Inputs!$B$8-I3898)/Inputs!$B$9), 0)</f>
        <v>0</v>
      </c>
      <c r="P3898" s="3">
        <f t="shared" si="545"/>
        <v>-422.58952384647654</v>
      </c>
      <c r="Q3898" s="3">
        <f t="shared" si="546"/>
        <v>0</v>
      </c>
      <c r="R3898" s="3">
        <f>I3898 + M3898*Inputs!$B$9 - N3898/Inputs!$B$10</f>
        <v>340</v>
      </c>
    </row>
    <row r="3899" spans="1:18" x14ac:dyDescent="0.3">
      <c r="A3899" s="4">
        <v>46185.375</v>
      </c>
      <c r="B3899" s="3">
        <v>8.3450000000000006</v>
      </c>
      <c r="C3899" s="3">
        <v>1.66</v>
      </c>
      <c r="D3899" s="3">
        <f t="shared" si="540"/>
        <v>22.10885416666666</v>
      </c>
      <c r="E3899" s="3">
        <f>MAX(B3899 - D3899/Inputs!$B$5, 0)</f>
        <v>0</v>
      </c>
      <c r="F3899" s="3">
        <f>MAX(D3899*Inputs!$B$5 - B3899, 0)</f>
        <v>11.110791666666659</v>
      </c>
      <c r="G3899" s="3">
        <f t="shared" si="541"/>
        <v>1.66</v>
      </c>
      <c r="H3899" t="str">
        <f t="shared" si="542"/>
        <v>Charge</v>
      </c>
      <c r="I3899" s="3">
        <f t="shared" si="547"/>
        <v>340</v>
      </c>
      <c r="J3899" s="3">
        <f t="shared" si="548"/>
        <v>0</v>
      </c>
      <c r="K3899" s="3">
        <f>MIN(Inputs!$B$2, (Inputs!$B$8 - I3899)/Inputs!$B$9)</f>
        <v>0</v>
      </c>
      <c r="L3899" s="3">
        <f>MAX(MIN(Inputs!$B$2, I3899*Inputs!$B$10, Inputs!$B$8*Inputs!$B$4 - J3899), 0)</f>
        <v>170</v>
      </c>
      <c r="M3899" s="3">
        <f t="shared" si="543"/>
        <v>0</v>
      </c>
      <c r="N3899" s="3">
        <f t="shared" si="544"/>
        <v>0</v>
      </c>
      <c r="O3899" s="3">
        <f>IF(H3899="Reg", MIN(Inputs!$B$2, I3899*Inputs!$B$10, (Inputs!$B$8-I3899)/Inputs!$B$9), 0)</f>
        <v>0</v>
      </c>
      <c r="P3899" s="3">
        <f t="shared" si="545"/>
        <v>0</v>
      </c>
      <c r="Q3899" s="3">
        <f t="shared" si="546"/>
        <v>0</v>
      </c>
      <c r="R3899" s="3">
        <f>I3899 + M3899*Inputs!$B$9 - N3899/Inputs!$B$10</f>
        <v>340</v>
      </c>
    </row>
    <row r="3900" spans="1:18" x14ac:dyDescent="0.3">
      <c r="A3900" s="4">
        <v>46185.416666666657</v>
      </c>
      <c r="B3900" s="3">
        <v>1.7474999999999998</v>
      </c>
      <c r="C3900" s="3">
        <v>1.1000000000000001</v>
      </c>
      <c r="D3900" s="3">
        <f t="shared" si="540"/>
        <v>22.10885416666666</v>
      </c>
      <c r="E3900" s="3">
        <f>MAX(B3900 - D3900/Inputs!$B$5, 0)</f>
        <v>0</v>
      </c>
      <c r="F3900" s="3">
        <f>MAX(D3900*Inputs!$B$5 - B3900, 0)</f>
        <v>17.708291666666661</v>
      </c>
      <c r="G3900" s="3">
        <f t="shared" si="541"/>
        <v>1.1000000000000001</v>
      </c>
      <c r="H3900" t="str">
        <f t="shared" si="542"/>
        <v>Charge</v>
      </c>
      <c r="I3900" s="3">
        <f t="shared" si="547"/>
        <v>340</v>
      </c>
      <c r="J3900" s="3">
        <f t="shared" si="548"/>
        <v>0</v>
      </c>
      <c r="K3900" s="3">
        <f>MIN(Inputs!$B$2, (Inputs!$B$8 - I3900)/Inputs!$B$9)</f>
        <v>0</v>
      </c>
      <c r="L3900" s="3">
        <f>MAX(MIN(Inputs!$B$2, I3900*Inputs!$B$10, Inputs!$B$8*Inputs!$B$4 - J3900), 0)</f>
        <v>170</v>
      </c>
      <c r="M3900" s="3">
        <f t="shared" si="543"/>
        <v>0</v>
      </c>
      <c r="N3900" s="3">
        <f t="shared" si="544"/>
        <v>0</v>
      </c>
      <c r="O3900" s="3">
        <f>IF(H3900="Reg", MIN(Inputs!$B$2, I3900*Inputs!$B$10, (Inputs!$B$8-I3900)/Inputs!$B$9), 0)</f>
        <v>0</v>
      </c>
      <c r="P3900" s="3">
        <f t="shared" si="545"/>
        <v>0</v>
      </c>
      <c r="Q3900" s="3">
        <f t="shared" si="546"/>
        <v>0</v>
      </c>
      <c r="R3900" s="3">
        <f>I3900 + M3900*Inputs!$B$9 - N3900/Inputs!$B$10</f>
        <v>340</v>
      </c>
    </row>
    <row r="3901" spans="1:18" x14ac:dyDescent="0.3">
      <c r="A3901" s="4">
        <v>46185.458333333343</v>
      </c>
      <c r="B3901" s="3">
        <v>7.4</v>
      </c>
      <c r="C3901" s="3">
        <v>0.77</v>
      </c>
      <c r="D3901" s="3">
        <f t="shared" si="540"/>
        <v>22.10885416666666</v>
      </c>
      <c r="E3901" s="3">
        <f>MAX(B3901 - D3901/Inputs!$B$5, 0)</f>
        <v>0</v>
      </c>
      <c r="F3901" s="3">
        <f>MAX(D3901*Inputs!$B$5 - B3901, 0)</f>
        <v>12.055791666666659</v>
      </c>
      <c r="G3901" s="3">
        <f t="shared" si="541"/>
        <v>0.77</v>
      </c>
      <c r="H3901" t="str">
        <f t="shared" si="542"/>
        <v>Charge</v>
      </c>
      <c r="I3901" s="3">
        <f t="shared" si="547"/>
        <v>340</v>
      </c>
      <c r="J3901" s="3">
        <f t="shared" si="548"/>
        <v>0</v>
      </c>
      <c r="K3901" s="3">
        <f>MIN(Inputs!$B$2, (Inputs!$B$8 - I3901)/Inputs!$B$9)</f>
        <v>0</v>
      </c>
      <c r="L3901" s="3">
        <f>MAX(MIN(Inputs!$B$2, I3901*Inputs!$B$10, Inputs!$B$8*Inputs!$B$4 - J3901), 0)</f>
        <v>170</v>
      </c>
      <c r="M3901" s="3">
        <f t="shared" si="543"/>
        <v>0</v>
      </c>
      <c r="N3901" s="3">
        <f t="shared" si="544"/>
        <v>0</v>
      </c>
      <c r="O3901" s="3">
        <f>IF(H3901="Reg", MIN(Inputs!$B$2, I3901*Inputs!$B$10, (Inputs!$B$8-I3901)/Inputs!$B$9), 0)</f>
        <v>0</v>
      </c>
      <c r="P3901" s="3">
        <f t="shared" si="545"/>
        <v>0</v>
      </c>
      <c r="Q3901" s="3">
        <f t="shared" si="546"/>
        <v>0</v>
      </c>
      <c r="R3901" s="3">
        <f>I3901 + M3901*Inputs!$B$9 - N3901/Inputs!$B$10</f>
        <v>340</v>
      </c>
    </row>
    <row r="3902" spans="1:18" x14ac:dyDescent="0.3">
      <c r="A3902" s="4">
        <v>46185.5</v>
      </c>
      <c r="B3902" s="3">
        <v>13.6625</v>
      </c>
      <c r="C3902" s="3">
        <v>0.98</v>
      </c>
      <c r="D3902" s="3">
        <f t="shared" si="540"/>
        <v>22.10885416666666</v>
      </c>
      <c r="E3902" s="3">
        <f>MAX(B3902 - D3902/Inputs!$B$5, 0)</f>
        <v>0</v>
      </c>
      <c r="F3902" s="3">
        <f>MAX(D3902*Inputs!$B$5 - B3902, 0)</f>
        <v>5.7932916666666596</v>
      </c>
      <c r="G3902" s="3">
        <f t="shared" si="541"/>
        <v>0.98</v>
      </c>
      <c r="H3902" t="str">
        <f t="shared" si="542"/>
        <v>Charge</v>
      </c>
      <c r="I3902" s="3">
        <f t="shared" si="547"/>
        <v>340</v>
      </c>
      <c r="J3902" s="3">
        <f t="shared" si="548"/>
        <v>0</v>
      </c>
      <c r="K3902" s="3">
        <f>MIN(Inputs!$B$2, (Inputs!$B$8 - I3902)/Inputs!$B$9)</f>
        <v>0</v>
      </c>
      <c r="L3902" s="3">
        <f>MAX(MIN(Inputs!$B$2, I3902*Inputs!$B$10, Inputs!$B$8*Inputs!$B$4 - J3902), 0)</f>
        <v>170</v>
      </c>
      <c r="M3902" s="3">
        <f t="shared" si="543"/>
        <v>0</v>
      </c>
      <c r="N3902" s="3">
        <f t="shared" si="544"/>
        <v>0</v>
      </c>
      <c r="O3902" s="3">
        <f>IF(H3902="Reg", MIN(Inputs!$B$2, I3902*Inputs!$B$10, (Inputs!$B$8-I3902)/Inputs!$B$9), 0)</f>
        <v>0</v>
      </c>
      <c r="P3902" s="3">
        <f t="shared" si="545"/>
        <v>0</v>
      </c>
      <c r="Q3902" s="3">
        <f t="shared" si="546"/>
        <v>0</v>
      </c>
      <c r="R3902" s="3">
        <f>I3902 + M3902*Inputs!$B$9 - N3902/Inputs!$B$10</f>
        <v>340</v>
      </c>
    </row>
    <row r="3903" spans="1:18" x14ac:dyDescent="0.3">
      <c r="A3903" s="4">
        <v>46185.541666666657</v>
      </c>
      <c r="B3903" s="3">
        <v>16.262499999999999</v>
      </c>
      <c r="C3903" s="3">
        <v>0.95</v>
      </c>
      <c r="D3903" s="3">
        <f t="shared" si="540"/>
        <v>22.10885416666666</v>
      </c>
      <c r="E3903" s="3">
        <f>MAX(B3903 - D3903/Inputs!$B$5, 0)</f>
        <v>0</v>
      </c>
      <c r="F3903" s="3">
        <f>MAX(D3903*Inputs!$B$5 - B3903, 0)</f>
        <v>3.19329166666666</v>
      </c>
      <c r="G3903" s="3">
        <f t="shared" si="541"/>
        <v>0.95</v>
      </c>
      <c r="H3903" t="str">
        <f t="shared" si="542"/>
        <v>Charge</v>
      </c>
      <c r="I3903" s="3">
        <f t="shared" si="547"/>
        <v>340</v>
      </c>
      <c r="J3903" s="3">
        <f t="shared" si="548"/>
        <v>0</v>
      </c>
      <c r="K3903" s="3">
        <f>MIN(Inputs!$B$2, (Inputs!$B$8 - I3903)/Inputs!$B$9)</f>
        <v>0</v>
      </c>
      <c r="L3903" s="3">
        <f>MAX(MIN(Inputs!$B$2, I3903*Inputs!$B$10, Inputs!$B$8*Inputs!$B$4 - J3903), 0)</f>
        <v>170</v>
      </c>
      <c r="M3903" s="3">
        <f t="shared" si="543"/>
        <v>0</v>
      </c>
      <c r="N3903" s="3">
        <f t="shared" si="544"/>
        <v>0</v>
      </c>
      <c r="O3903" s="3">
        <f>IF(H3903="Reg", MIN(Inputs!$B$2, I3903*Inputs!$B$10, (Inputs!$B$8-I3903)/Inputs!$B$9), 0)</f>
        <v>0</v>
      </c>
      <c r="P3903" s="3">
        <f t="shared" si="545"/>
        <v>0</v>
      </c>
      <c r="Q3903" s="3">
        <f t="shared" si="546"/>
        <v>0</v>
      </c>
      <c r="R3903" s="3">
        <f>I3903 + M3903*Inputs!$B$9 - N3903/Inputs!$B$10</f>
        <v>340</v>
      </c>
    </row>
    <row r="3904" spans="1:18" x14ac:dyDescent="0.3">
      <c r="A3904" s="4">
        <v>46185.583333333343</v>
      </c>
      <c r="B3904" s="3">
        <v>20.515000000000001</v>
      </c>
      <c r="C3904" s="3">
        <v>1</v>
      </c>
      <c r="D3904" s="3">
        <f t="shared" si="540"/>
        <v>22.10885416666666</v>
      </c>
      <c r="E3904" s="3">
        <f>MAX(B3904 - D3904/Inputs!$B$5, 0)</f>
        <v>0</v>
      </c>
      <c r="F3904" s="3">
        <f>MAX(D3904*Inputs!$B$5 - B3904, 0)</f>
        <v>0</v>
      </c>
      <c r="G3904" s="3">
        <f t="shared" si="541"/>
        <v>1</v>
      </c>
      <c r="H3904" t="str">
        <f t="shared" si="542"/>
        <v>Reg</v>
      </c>
      <c r="I3904" s="3">
        <f t="shared" si="547"/>
        <v>340</v>
      </c>
      <c r="J3904" s="3">
        <f t="shared" si="548"/>
        <v>0</v>
      </c>
      <c r="K3904" s="3">
        <f>MIN(Inputs!$B$2, (Inputs!$B$8 - I3904)/Inputs!$B$9)</f>
        <v>0</v>
      </c>
      <c r="L3904" s="3">
        <f>MAX(MIN(Inputs!$B$2, I3904*Inputs!$B$10, Inputs!$B$8*Inputs!$B$4 - J3904), 0)</f>
        <v>170</v>
      </c>
      <c r="M3904" s="3">
        <f t="shared" si="543"/>
        <v>0</v>
      </c>
      <c r="N3904" s="3">
        <f t="shared" si="544"/>
        <v>0</v>
      </c>
      <c r="O3904" s="3">
        <f>IF(H3904="Reg", MIN(Inputs!$B$2, I3904*Inputs!$B$10, (Inputs!$B$8-I3904)/Inputs!$B$9), 0)</f>
        <v>0</v>
      </c>
      <c r="P3904" s="3">
        <f t="shared" si="545"/>
        <v>0</v>
      </c>
      <c r="Q3904" s="3">
        <f t="shared" si="546"/>
        <v>0</v>
      </c>
      <c r="R3904" s="3">
        <f>I3904 + M3904*Inputs!$B$9 - N3904/Inputs!$B$10</f>
        <v>340</v>
      </c>
    </row>
    <row r="3905" spans="1:18" x14ac:dyDescent="0.3">
      <c r="A3905" s="4">
        <v>46185.625</v>
      </c>
      <c r="B3905" s="3">
        <v>19.14</v>
      </c>
      <c r="C3905" s="3">
        <v>1</v>
      </c>
      <c r="D3905" s="3">
        <f t="shared" si="540"/>
        <v>22.10885416666666</v>
      </c>
      <c r="E3905" s="3">
        <f>MAX(B3905 - D3905/Inputs!$B$5, 0)</f>
        <v>0</v>
      </c>
      <c r="F3905" s="3">
        <f>MAX(D3905*Inputs!$B$5 - B3905, 0)</f>
        <v>0.3157916666666587</v>
      </c>
      <c r="G3905" s="3">
        <f t="shared" si="541"/>
        <v>1</v>
      </c>
      <c r="H3905" t="str">
        <f t="shared" si="542"/>
        <v>Reg</v>
      </c>
      <c r="I3905" s="3">
        <f t="shared" si="547"/>
        <v>340</v>
      </c>
      <c r="J3905" s="3">
        <f t="shared" si="548"/>
        <v>0</v>
      </c>
      <c r="K3905" s="3">
        <f>MIN(Inputs!$B$2, (Inputs!$B$8 - I3905)/Inputs!$B$9)</f>
        <v>0</v>
      </c>
      <c r="L3905" s="3">
        <f>MAX(MIN(Inputs!$B$2, I3905*Inputs!$B$10, Inputs!$B$8*Inputs!$B$4 - J3905), 0)</f>
        <v>170</v>
      </c>
      <c r="M3905" s="3">
        <f t="shared" si="543"/>
        <v>0</v>
      </c>
      <c r="N3905" s="3">
        <f t="shared" si="544"/>
        <v>0</v>
      </c>
      <c r="O3905" s="3">
        <f>IF(H3905="Reg", MIN(Inputs!$B$2, I3905*Inputs!$B$10, (Inputs!$B$8-I3905)/Inputs!$B$9), 0)</f>
        <v>0</v>
      </c>
      <c r="P3905" s="3">
        <f t="shared" si="545"/>
        <v>0</v>
      </c>
      <c r="Q3905" s="3">
        <f t="shared" si="546"/>
        <v>0</v>
      </c>
      <c r="R3905" s="3">
        <f>I3905 + M3905*Inputs!$B$9 - N3905/Inputs!$B$10</f>
        <v>340</v>
      </c>
    </row>
    <row r="3906" spans="1:18" x14ac:dyDescent="0.3">
      <c r="A3906" s="4">
        <v>46185.666666666657</v>
      </c>
      <c r="B3906" s="3">
        <v>19.065000000000001</v>
      </c>
      <c r="C3906" s="3">
        <v>1</v>
      </c>
      <c r="D3906" s="3">
        <f t="shared" ref="D3906:D3969" si="549">AVERAGEIFS(B:B, A:A, "&gt;="&amp;INT(A3906), A:A, "&lt;"&amp;INT(A3906)+1)</f>
        <v>22.10885416666666</v>
      </c>
      <c r="E3906" s="3">
        <f>MAX(B3906 - D3906/Inputs!$B$5, 0)</f>
        <v>0</v>
      </c>
      <c r="F3906" s="3">
        <f>MAX(D3906*Inputs!$B$5 - B3906, 0)</f>
        <v>0.39079166666665799</v>
      </c>
      <c r="G3906" s="3">
        <f t="shared" ref="G3906:G3969" si="550">C3906</f>
        <v>1</v>
      </c>
      <c r="H3906" t="str">
        <f t="shared" ref="H3906:H3969" si="551">IF(MAX(E3906, F3906, G3906)&lt;=0, "Idle", IF(AND(G3906&gt;=E3906, G3906&gt;=F3906), "Reg", IF(E3906&gt;=F3906, "Discharge", "Charge")))</f>
        <v>Reg</v>
      </c>
      <c r="I3906" s="3">
        <f t="shared" si="547"/>
        <v>340</v>
      </c>
      <c r="J3906" s="3">
        <f t="shared" si="548"/>
        <v>0</v>
      </c>
      <c r="K3906" s="3">
        <f>MIN(Inputs!$B$2, (Inputs!$B$8 - I3906)/Inputs!$B$9)</f>
        <v>0</v>
      </c>
      <c r="L3906" s="3">
        <f>MAX(MIN(Inputs!$B$2, I3906*Inputs!$B$10, Inputs!$B$8*Inputs!$B$4 - J3906), 0)</f>
        <v>170</v>
      </c>
      <c r="M3906" s="3">
        <f t="shared" ref="M3906:M3969" si="552">IF(H3906="Charge", K3906, 0)</f>
        <v>0</v>
      </c>
      <c r="N3906" s="3">
        <f t="shared" ref="N3906:N3969" si="553">IF(H3906="Discharge", L3906, 0)</f>
        <v>0</v>
      </c>
      <c r="O3906" s="3">
        <f>IF(H3906="Reg", MIN(Inputs!$B$2, I3906*Inputs!$B$10, (Inputs!$B$8-I3906)/Inputs!$B$9), 0)</f>
        <v>0</v>
      </c>
      <c r="P3906" s="3">
        <f t="shared" ref="P3906:P3969" si="554">(N3906 - M3906) * B3906</f>
        <v>0</v>
      </c>
      <c r="Q3906" s="3">
        <f t="shared" ref="Q3906:Q3969" si="555">O3906 * C3906</f>
        <v>0</v>
      </c>
      <c r="R3906" s="3">
        <f>I3906 + M3906*Inputs!$B$9 - N3906/Inputs!$B$10</f>
        <v>340</v>
      </c>
    </row>
    <row r="3907" spans="1:18" x14ac:dyDescent="0.3">
      <c r="A3907" s="4">
        <v>46185.708333333343</v>
      </c>
      <c r="B3907" s="3">
        <v>18.002499999999998</v>
      </c>
      <c r="C3907" s="3">
        <v>1.35</v>
      </c>
      <c r="D3907" s="3">
        <f t="shared" si="549"/>
        <v>22.10885416666666</v>
      </c>
      <c r="E3907" s="3">
        <f>MAX(B3907 - D3907/Inputs!$B$5, 0)</f>
        <v>0</v>
      </c>
      <c r="F3907" s="3">
        <f>MAX(D3907*Inputs!$B$5 - B3907, 0)</f>
        <v>1.4532916666666615</v>
      </c>
      <c r="G3907" s="3">
        <f t="shared" si="550"/>
        <v>1.35</v>
      </c>
      <c r="H3907" t="str">
        <f t="shared" si="551"/>
        <v>Charge</v>
      </c>
      <c r="I3907" s="3">
        <f t="shared" ref="I3907:I3970" si="556">R3906</f>
        <v>340</v>
      </c>
      <c r="J3907" s="3">
        <f t="shared" ref="J3907:J3970" si="557">IF(INT(A3907)=INT(A3906), J3906 + N3906, 0)</f>
        <v>0</v>
      </c>
      <c r="K3907" s="3">
        <f>MIN(Inputs!$B$2, (Inputs!$B$8 - I3907)/Inputs!$B$9)</f>
        <v>0</v>
      </c>
      <c r="L3907" s="3">
        <f>MAX(MIN(Inputs!$B$2, I3907*Inputs!$B$10, Inputs!$B$8*Inputs!$B$4 - J3907), 0)</f>
        <v>170</v>
      </c>
      <c r="M3907" s="3">
        <f t="shared" si="552"/>
        <v>0</v>
      </c>
      <c r="N3907" s="3">
        <f t="shared" si="553"/>
        <v>0</v>
      </c>
      <c r="O3907" s="3">
        <f>IF(H3907="Reg", MIN(Inputs!$B$2, I3907*Inputs!$B$10, (Inputs!$B$8-I3907)/Inputs!$B$9), 0)</f>
        <v>0</v>
      </c>
      <c r="P3907" s="3">
        <f t="shared" si="554"/>
        <v>0</v>
      </c>
      <c r="Q3907" s="3">
        <f t="shared" si="555"/>
        <v>0</v>
      </c>
      <c r="R3907" s="3">
        <f>I3907 + M3907*Inputs!$B$9 - N3907/Inputs!$B$10</f>
        <v>340</v>
      </c>
    </row>
    <row r="3908" spans="1:18" x14ac:dyDescent="0.3">
      <c r="A3908" s="4">
        <v>46185.75</v>
      </c>
      <c r="B3908" s="3">
        <v>20.839999999999996</v>
      </c>
      <c r="C3908" s="3">
        <v>2</v>
      </c>
      <c r="D3908" s="3">
        <f t="shared" si="549"/>
        <v>22.10885416666666</v>
      </c>
      <c r="E3908" s="3">
        <f>MAX(B3908 - D3908/Inputs!$B$5, 0)</f>
        <v>0</v>
      </c>
      <c r="F3908" s="3">
        <f>MAX(D3908*Inputs!$B$5 - B3908, 0)</f>
        <v>0</v>
      </c>
      <c r="G3908" s="3">
        <f t="shared" si="550"/>
        <v>2</v>
      </c>
      <c r="H3908" t="str">
        <f t="shared" si="551"/>
        <v>Reg</v>
      </c>
      <c r="I3908" s="3">
        <f t="shared" si="556"/>
        <v>340</v>
      </c>
      <c r="J3908" s="3">
        <f t="shared" si="557"/>
        <v>0</v>
      </c>
      <c r="K3908" s="3">
        <f>MIN(Inputs!$B$2, (Inputs!$B$8 - I3908)/Inputs!$B$9)</f>
        <v>0</v>
      </c>
      <c r="L3908" s="3">
        <f>MAX(MIN(Inputs!$B$2, I3908*Inputs!$B$10, Inputs!$B$8*Inputs!$B$4 - J3908), 0)</f>
        <v>170</v>
      </c>
      <c r="M3908" s="3">
        <f t="shared" si="552"/>
        <v>0</v>
      </c>
      <c r="N3908" s="3">
        <f t="shared" si="553"/>
        <v>0</v>
      </c>
      <c r="O3908" s="3">
        <f>IF(H3908="Reg", MIN(Inputs!$B$2, I3908*Inputs!$B$10, (Inputs!$B$8-I3908)/Inputs!$B$9), 0)</f>
        <v>0</v>
      </c>
      <c r="P3908" s="3">
        <f t="shared" si="554"/>
        <v>0</v>
      </c>
      <c r="Q3908" s="3">
        <f t="shared" si="555"/>
        <v>0</v>
      </c>
      <c r="R3908" s="3">
        <f>I3908 + M3908*Inputs!$B$9 - N3908/Inputs!$B$10</f>
        <v>340</v>
      </c>
    </row>
    <row r="3909" spans="1:18" x14ac:dyDescent="0.3">
      <c r="A3909" s="4">
        <v>46185.791666666657</v>
      </c>
      <c r="B3909" s="3">
        <v>28.132499999999997</v>
      </c>
      <c r="C3909" s="3">
        <v>14.85</v>
      </c>
      <c r="D3909" s="3">
        <f t="shared" si="549"/>
        <v>22.10885416666666</v>
      </c>
      <c r="E3909" s="3">
        <f>MAX(B3909 - D3909/Inputs!$B$5, 0)</f>
        <v>3.008802083333336</v>
      </c>
      <c r="F3909" s="3">
        <f>MAX(D3909*Inputs!$B$5 - B3909, 0)</f>
        <v>0</v>
      </c>
      <c r="G3909" s="3">
        <f t="shared" si="550"/>
        <v>14.85</v>
      </c>
      <c r="H3909" t="str">
        <f t="shared" si="551"/>
        <v>Reg</v>
      </c>
      <c r="I3909" s="3">
        <f t="shared" si="556"/>
        <v>340</v>
      </c>
      <c r="J3909" s="3">
        <f t="shared" si="557"/>
        <v>0</v>
      </c>
      <c r="K3909" s="3">
        <f>MIN(Inputs!$B$2, (Inputs!$B$8 - I3909)/Inputs!$B$9)</f>
        <v>0</v>
      </c>
      <c r="L3909" s="3">
        <f>MAX(MIN(Inputs!$B$2, I3909*Inputs!$B$10, Inputs!$B$8*Inputs!$B$4 - J3909), 0)</f>
        <v>170</v>
      </c>
      <c r="M3909" s="3">
        <f t="shared" si="552"/>
        <v>0</v>
      </c>
      <c r="N3909" s="3">
        <f t="shared" si="553"/>
        <v>0</v>
      </c>
      <c r="O3909" s="3">
        <f>IF(H3909="Reg", MIN(Inputs!$B$2, I3909*Inputs!$B$10, (Inputs!$B$8-I3909)/Inputs!$B$9), 0)</f>
        <v>0</v>
      </c>
      <c r="P3909" s="3">
        <f t="shared" si="554"/>
        <v>0</v>
      </c>
      <c r="Q3909" s="3">
        <f t="shared" si="555"/>
        <v>0</v>
      </c>
      <c r="R3909" s="3">
        <f>I3909 + M3909*Inputs!$B$9 - N3909/Inputs!$B$10</f>
        <v>340</v>
      </c>
    </row>
    <row r="3910" spans="1:18" x14ac:dyDescent="0.3">
      <c r="A3910" s="4">
        <v>46185.833333333343</v>
      </c>
      <c r="B3910" s="3">
        <v>41.204999999999998</v>
      </c>
      <c r="C3910" s="3">
        <v>19.399999999999999</v>
      </c>
      <c r="D3910" s="3">
        <f t="shared" si="549"/>
        <v>22.10885416666666</v>
      </c>
      <c r="E3910" s="3">
        <f>MAX(B3910 - D3910/Inputs!$B$5, 0)</f>
        <v>16.081302083333338</v>
      </c>
      <c r="F3910" s="3">
        <f>MAX(D3910*Inputs!$B$5 - B3910, 0)</f>
        <v>0</v>
      </c>
      <c r="G3910" s="3">
        <f t="shared" si="550"/>
        <v>19.399999999999999</v>
      </c>
      <c r="H3910" t="str">
        <f t="shared" si="551"/>
        <v>Reg</v>
      </c>
      <c r="I3910" s="3">
        <f t="shared" si="556"/>
        <v>340</v>
      </c>
      <c r="J3910" s="3">
        <f t="shared" si="557"/>
        <v>0</v>
      </c>
      <c r="K3910" s="3">
        <f>MIN(Inputs!$B$2, (Inputs!$B$8 - I3910)/Inputs!$B$9)</f>
        <v>0</v>
      </c>
      <c r="L3910" s="3">
        <f>MAX(MIN(Inputs!$B$2, I3910*Inputs!$B$10, Inputs!$B$8*Inputs!$B$4 - J3910), 0)</f>
        <v>170</v>
      </c>
      <c r="M3910" s="3">
        <f t="shared" si="552"/>
        <v>0</v>
      </c>
      <c r="N3910" s="3">
        <f t="shared" si="553"/>
        <v>0</v>
      </c>
      <c r="O3910" s="3">
        <f>IF(H3910="Reg", MIN(Inputs!$B$2, I3910*Inputs!$B$10, (Inputs!$B$8-I3910)/Inputs!$B$9), 0)</f>
        <v>0</v>
      </c>
      <c r="P3910" s="3">
        <f t="shared" si="554"/>
        <v>0</v>
      </c>
      <c r="Q3910" s="3">
        <f t="shared" si="555"/>
        <v>0</v>
      </c>
      <c r="R3910" s="3">
        <f>I3910 + M3910*Inputs!$B$9 - N3910/Inputs!$B$10</f>
        <v>340</v>
      </c>
    </row>
    <row r="3911" spans="1:18" x14ac:dyDescent="0.3">
      <c r="A3911" s="4">
        <v>46185.875</v>
      </c>
      <c r="B3911" s="3">
        <v>38.99</v>
      </c>
      <c r="C3911" s="3">
        <v>10.94</v>
      </c>
      <c r="D3911" s="3">
        <f t="shared" si="549"/>
        <v>22.10885416666666</v>
      </c>
      <c r="E3911" s="3">
        <f>MAX(B3911 - D3911/Inputs!$B$5, 0)</f>
        <v>13.866302083333341</v>
      </c>
      <c r="F3911" s="3">
        <f>MAX(D3911*Inputs!$B$5 - B3911, 0)</f>
        <v>0</v>
      </c>
      <c r="G3911" s="3">
        <f t="shared" si="550"/>
        <v>10.94</v>
      </c>
      <c r="H3911" t="str">
        <f t="shared" si="551"/>
        <v>Discharge</v>
      </c>
      <c r="I3911" s="3">
        <f t="shared" si="556"/>
        <v>340</v>
      </c>
      <c r="J3911" s="3">
        <f t="shared" si="557"/>
        <v>0</v>
      </c>
      <c r="K3911" s="3">
        <f>MIN(Inputs!$B$2, (Inputs!$B$8 - I3911)/Inputs!$B$9)</f>
        <v>0</v>
      </c>
      <c r="L3911" s="3">
        <f>MAX(MIN(Inputs!$B$2, I3911*Inputs!$B$10, Inputs!$B$8*Inputs!$B$4 - J3911), 0)</f>
        <v>170</v>
      </c>
      <c r="M3911" s="3">
        <f t="shared" si="552"/>
        <v>0</v>
      </c>
      <c r="N3911" s="3">
        <f t="shared" si="553"/>
        <v>170</v>
      </c>
      <c r="O3911" s="3">
        <f>IF(H3911="Reg", MIN(Inputs!$B$2, I3911*Inputs!$B$10, (Inputs!$B$8-I3911)/Inputs!$B$9), 0)</f>
        <v>0</v>
      </c>
      <c r="P3911" s="3">
        <f t="shared" si="554"/>
        <v>6628.3</v>
      </c>
      <c r="Q3911" s="3">
        <f t="shared" si="555"/>
        <v>0</v>
      </c>
      <c r="R3911" s="3">
        <f>I3911 + M3911*Inputs!$B$9 - N3911/Inputs!$B$10</f>
        <v>158.77939109773115</v>
      </c>
    </row>
    <row r="3912" spans="1:18" x14ac:dyDescent="0.3">
      <c r="A3912" s="4">
        <v>46185.916666666657</v>
      </c>
      <c r="B3912" s="3">
        <v>40.652499999999996</v>
      </c>
      <c r="C3912" s="3">
        <v>1</v>
      </c>
      <c r="D3912" s="3">
        <f t="shared" si="549"/>
        <v>22.10885416666666</v>
      </c>
      <c r="E3912" s="3">
        <f>MAX(B3912 - D3912/Inputs!$B$5, 0)</f>
        <v>15.528802083333336</v>
      </c>
      <c r="F3912" s="3">
        <f>MAX(D3912*Inputs!$B$5 - B3912, 0)</f>
        <v>0</v>
      </c>
      <c r="G3912" s="3">
        <f t="shared" si="550"/>
        <v>1</v>
      </c>
      <c r="H3912" t="str">
        <f t="shared" si="551"/>
        <v>Discharge</v>
      </c>
      <c r="I3912" s="3">
        <f t="shared" si="556"/>
        <v>158.77939109773115</v>
      </c>
      <c r="J3912" s="3">
        <f t="shared" si="557"/>
        <v>170</v>
      </c>
      <c r="K3912" s="3">
        <f>MIN(Inputs!$B$2, (Inputs!$B$8 - I3912)/Inputs!$B$9)</f>
        <v>170</v>
      </c>
      <c r="L3912" s="3">
        <f>MAX(MIN(Inputs!$B$2, I3912*Inputs!$B$10, Inputs!$B$8*Inputs!$B$4 - J3912), 0)</f>
        <v>148.94827166799323</v>
      </c>
      <c r="M3912" s="3">
        <f t="shared" si="552"/>
        <v>0</v>
      </c>
      <c r="N3912" s="3">
        <f t="shared" si="553"/>
        <v>148.94827166799323</v>
      </c>
      <c r="O3912" s="3">
        <f>IF(H3912="Reg", MIN(Inputs!$B$2, I3912*Inputs!$B$10, (Inputs!$B$8-I3912)/Inputs!$B$9), 0)</f>
        <v>0</v>
      </c>
      <c r="P3912" s="3">
        <f t="shared" si="554"/>
        <v>6055.1196139830936</v>
      </c>
      <c r="Q3912" s="3">
        <f t="shared" si="555"/>
        <v>0</v>
      </c>
      <c r="R3912" s="3">
        <f>I3912 + M3912*Inputs!$B$9 - N3912/Inputs!$B$10</f>
        <v>0</v>
      </c>
    </row>
    <row r="3913" spans="1:18" x14ac:dyDescent="0.3">
      <c r="A3913" s="4">
        <v>46185.958333333343</v>
      </c>
      <c r="B3913" s="3">
        <v>41.43</v>
      </c>
      <c r="C3913" s="3">
        <v>7.0000000000000007E-2</v>
      </c>
      <c r="D3913" s="3">
        <f t="shared" si="549"/>
        <v>22.10885416666666</v>
      </c>
      <c r="E3913" s="3">
        <f>MAX(B3913 - D3913/Inputs!$B$5, 0)</f>
        <v>16.306302083333339</v>
      </c>
      <c r="F3913" s="3">
        <f>MAX(D3913*Inputs!$B$5 - B3913, 0)</f>
        <v>0</v>
      </c>
      <c r="G3913" s="3">
        <f t="shared" si="550"/>
        <v>7.0000000000000007E-2</v>
      </c>
      <c r="H3913" t="str">
        <f t="shared" si="551"/>
        <v>Discharge</v>
      </c>
      <c r="I3913" s="3">
        <f t="shared" si="556"/>
        <v>0</v>
      </c>
      <c r="J3913" s="3">
        <f t="shared" si="557"/>
        <v>318.94827166799325</v>
      </c>
      <c r="K3913" s="3">
        <f>MIN(Inputs!$B$2, (Inputs!$B$8 - I3913)/Inputs!$B$9)</f>
        <v>170</v>
      </c>
      <c r="L3913" s="3">
        <f>MAX(MIN(Inputs!$B$2, I3913*Inputs!$B$10, Inputs!$B$8*Inputs!$B$4 - J3913), 0)</f>
        <v>0</v>
      </c>
      <c r="M3913" s="3">
        <f t="shared" si="552"/>
        <v>0</v>
      </c>
      <c r="N3913" s="3">
        <f t="shared" si="553"/>
        <v>0</v>
      </c>
      <c r="O3913" s="3">
        <f>IF(H3913="Reg", MIN(Inputs!$B$2, I3913*Inputs!$B$10, (Inputs!$B$8-I3913)/Inputs!$B$9), 0)</f>
        <v>0</v>
      </c>
      <c r="P3913" s="3">
        <f t="shared" si="554"/>
        <v>0</v>
      </c>
      <c r="Q3913" s="3">
        <f t="shared" si="555"/>
        <v>0</v>
      </c>
      <c r="R3913" s="3">
        <f>I3913 + M3913*Inputs!$B$9 - N3913/Inputs!$B$10</f>
        <v>0</v>
      </c>
    </row>
    <row r="3914" spans="1:18" x14ac:dyDescent="0.3">
      <c r="A3914" s="4">
        <v>46186</v>
      </c>
      <c r="B3914" s="3">
        <v>26.497499999999999</v>
      </c>
      <c r="C3914" s="3">
        <v>0.06</v>
      </c>
      <c r="D3914" s="3">
        <f t="shared" si="549"/>
        <v>29.924791666666664</v>
      </c>
      <c r="E3914" s="3">
        <f>MAX(B3914 - D3914/Inputs!$B$5, 0)</f>
        <v>0</v>
      </c>
      <c r="F3914" s="3">
        <f>MAX(D3914*Inputs!$B$5 - B3914, 0)</f>
        <v>0</v>
      </c>
      <c r="G3914" s="3">
        <f t="shared" si="550"/>
        <v>0.06</v>
      </c>
      <c r="H3914" t="str">
        <f t="shared" si="551"/>
        <v>Reg</v>
      </c>
      <c r="I3914" s="3">
        <f t="shared" si="556"/>
        <v>0</v>
      </c>
      <c r="J3914" s="3">
        <f t="shared" si="557"/>
        <v>0</v>
      </c>
      <c r="K3914" s="3">
        <f>MIN(Inputs!$B$2, (Inputs!$B$8 - I3914)/Inputs!$B$9)</f>
        <v>170</v>
      </c>
      <c r="L3914" s="3">
        <f>MAX(MIN(Inputs!$B$2, I3914*Inputs!$B$10, Inputs!$B$8*Inputs!$B$4 - J3914), 0)</f>
        <v>0</v>
      </c>
      <c r="M3914" s="3">
        <f t="shared" si="552"/>
        <v>0</v>
      </c>
      <c r="N3914" s="3">
        <f t="shared" si="553"/>
        <v>0</v>
      </c>
      <c r="O3914" s="3">
        <f>IF(H3914="Reg", MIN(Inputs!$B$2, I3914*Inputs!$B$10, (Inputs!$B$8-I3914)/Inputs!$B$9), 0)</f>
        <v>0</v>
      </c>
      <c r="P3914" s="3">
        <f t="shared" si="554"/>
        <v>0</v>
      </c>
      <c r="Q3914" s="3">
        <f t="shared" si="555"/>
        <v>0</v>
      </c>
      <c r="R3914" s="3">
        <f>I3914 + M3914*Inputs!$B$9 - N3914/Inputs!$B$10</f>
        <v>0</v>
      </c>
    </row>
    <row r="3915" spans="1:18" x14ac:dyDescent="0.3">
      <c r="A3915" s="4">
        <v>46186.041666666657</v>
      </c>
      <c r="B3915" s="3">
        <v>22.5</v>
      </c>
      <c r="C3915" s="3">
        <v>0.09</v>
      </c>
      <c r="D3915" s="3">
        <f t="shared" si="549"/>
        <v>29.924791666666664</v>
      </c>
      <c r="E3915" s="3">
        <f>MAX(B3915 - D3915/Inputs!$B$5, 0)</f>
        <v>0</v>
      </c>
      <c r="F3915" s="3">
        <f>MAX(D3915*Inputs!$B$5 - B3915, 0)</f>
        <v>3.8338166666666638</v>
      </c>
      <c r="G3915" s="3">
        <f t="shared" si="550"/>
        <v>0.09</v>
      </c>
      <c r="H3915" t="str">
        <f t="shared" si="551"/>
        <v>Charge</v>
      </c>
      <c r="I3915" s="3">
        <f t="shared" si="556"/>
        <v>0</v>
      </c>
      <c r="J3915" s="3">
        <f t="shared" si="557"/>
        <v>0</v>
      </c>
      <c r="K3915" s="3">
        <f>MIN(Inputs!$B$2, (Inputs!$B$8 - I3915)/Inputs!$B$9)</f>
        <v>170</v>
      </c>
      <c r="L3915" s="3">
        <f>MAX(MIN(Inputs!$B$2, I3915*Inputs!$B$10, Inputs!$B$8*Inputs!$B$4 - J3915), 0)</f>
        <v>0</v>
      </c>
      <c r="M3915" s="3">
        <f t="shared" si="552"/>
        <v>170</v>
      </c>
      <c r="N3915" s="3">
        <f t="shared" si="553"/>
        <v>0</v>
      </c>
      <c r="O3915" s="3">
        <f>IF(H3915="Reg", MIN(Inputs!$B$2, I3915*Inputs!$B$10, (Inputs!$B$8-I3915)/Inputs!$B$9), 0)</f>
        <v>0</v>
      </c>
      <c r="P3915" s="3">
        <f t="shared" si="554"/>
        <v>-3825</v>
      </c>
      <c r="Q3915" s="3">
        <f t="shared" si="555"/>
        <v>0</v>
      </c>
      <c r="R3915" s="3">
        <f>I3915 + M3915*Inputs!$B$9 - N3915/Inputs!$B$10</f>
        <v>159.4741358339966</v>
      </c>
    </row>
    <row r="3916" spans="1:18" x14ac:dyDescent="0.3">
      <c r="A3916" s="4">
        <v>46186.083333333343</v>
      </c>
      <c r="B3916" s="3">
        <v>21.444999999999997</v>
      </c>
      <c r="C3916" s="3">
        <v>0.09</v>
      </c>
      <c r="D3916" s="3">
        <f t="shared" si="549"/>
        <v>29.924791666666664</v>
      </c>
      <c r="E3916" s="3">
        <f>MAX(B3916 - D3916/Inputs!$B$5, 0)</f>
        <v>0</v>
      </c>
      <c r="F3916" s="3">
        <f>MAX(D3916*Inputs!$B$5 - B3916, 0)</f>
        <v>4.888816666666667</v>
      </c>
      <c r="G3916" s="3">
        <f t="shared" si="550"/>
        <v>0.09</v>
      </c>
      <c r="H3916" t="str">
        <f t="shared" si="551"/>
        <v>Charge</v>
      </c>
      <c r="I3916" s="3">
        <f t="shared" si="556"/>
        <v>159.4741358339966</v>
      </c>
      <c r="J3916" s="3">
        <f t="shared" si="557"/>
        <v>0</v>
      </c>
      <c r="K3916" s="3">
        <f>MIN(Inputs!$B$2, (Inputs!$B$8 - I3916)/Inputs!$B$9)</f>
        <v>170</v>
      </c>
      <c r="L3916" s="3">
        <f>MAX(MIN(Inputs!$B$2, I3916*Inputs!$B$10, Inputs!$B$8*Inputs!$B$4 - J3916), 0)</f>
        <v>149.6</v>
      </c>
      <c r="M3916" s="3">
        <f t="shared" si="552"/>
        <v>170</v>
      </c>
      <c r="N3916" s="3">
        <f t="shared" si="553"/>
        <v>0</v>
      </c>
      <c r="O3916" s="3">
        <f>IF(H3916="Reg", MIN(Inputs!$B$2, I3916*Inputs!$B$10, (Inputs!$B$8-I3916)/Inputs!$B$9), 0)</f>
        <v>0</v>
      </c>
      <c r="P3916" s="3">
        <f t="shared" si="554"/>
        <v>-3645.6499999999996</v>
      </c>
      <c r="Q3916" s="3">
        <f t="shared" si="555"/>
        <v>0</v>
      </c>
      <c r="R3916" s="3">
        <f>I3916 + M3916*Inputs!$B$9 - N3916/Inputs!$B$10</f>
        <v>318.9482716679932</v>
      </c>
    </row>
    <row r="3917" spans="1:18" x14ac:dyDescent="0.3">
      <c r="A3917" s="4">
        <v>46186.125</v>
      </c>
      <c r="B3917" s="3">
        <v>22.107500000000002</v>
      </c>
      <c r="C3917" s="3">
        <v>0.44</v>
      </c>
      <c r="D3917" s="3">
        <f t="shared" si="549"/>
        <v>29.924791666666664</v>
      </c>
      <c r="E3917" s="3">
        <f>MAX(B3917 - D3917/Inputs!$B$5, 0)</f>
        <v>0</v>
      </c>
      <c r="F3917" s="3">
        <f>MAX(D3917*Inputs!$B$5 - B3917, 0)</f>
        <v>4.2263166666666621</v>
      </c>
      <c r="G3917" s="3">
        <f t="shared" si="550"/>
        <v>0.44</v>
      </c>
      <c r="H3917" t="str">
        <f t="shared" si="551"/>
        <v>Charge</v>
      </c>
      <c r="I3917" s="3">
        <f t="shared" si="556"/>
        <v>318.9482716679932</v>
      </c>
      <c r="J3917" s="3">
        <f t="shared" si="557"/>
        <v>0</v>
      </c>
      <c r="K3917" s="3">
        <f>MIN(Inputs!$B$2, (Inputs!$B$8 - I3917)/Inputs!$B$9)</f>
        <v>22.44121780453775</v>
      </c>
      <c r="L3917" s="3">
        <f>MAX(MIN(Inputs!$B$2, I3917*Inputs!$B$10, Inputs!$B$8*Inputs!$B$4 - J3917), 0)</f>
        <v>170</v>
      </c>
      <c r="M3917" s="3">
        <f t="shared" si="552"/>
        <v>22.44121780453775</v>
      </c>
      <c r="N3917" s="3">
        <f t="shared" si="553"/>
        <v>0</v>
      </c>
      <c r="O3917" s="3">
        <f>IF(H3917="Reg", MIN(Inputs!$B$2, I3917*Inputs!$B$10, (Inputs!$B$8-I3917)/Inputs!$B$9), 0)</f>
        <v>0</v>
      </c>
      <c r="P3917" s="3">
        <f t="shared" si="554"/>
        <v>-496.11922261381835</v>
      </c>
      <c r="Q3917" s="3">
        <f t="shared" si="555"/>
        <v>0</v>
      </c>
      <c r="R3917" s="3">
        <f>I3917 + M3917*Inputs!$B$9 - N3917/Inputs!$B$10</f>
        <v>340</v>
      </c>
    </row>
    <row r="3918" spans="1:18" x14ac:dyDescent="0.3">
      <c r="A3918" s="4">
        <v>46186.166666666657</v>
      </c>
      <c r="B3918" s="3">
        <v>20.364999999999998</v>
      </c>
      <c r="C3918" s="3">
        <v>0.1</v>
      </c>
      <c r="D3918" s="3">
        <f t="shared" si="549"/>
        <v>29.924791666666664</v>
      </c>
      <c r="E3918" s="3">
        <f>MAX(B3918 - D3918/Inputs!$B$5, 0)</f>
        <v>0</v>
      </c>
      <c r="F3918" s="3">
        <f>MAX(D3918*Inputs!$B$5 - B3918, 0)</f>
        <v>5.9688166666666653</v>
      </c>
      <c r="G3918" s="3">
        <f t="shared" si="550"/>
        <v>0.1</v>
      </c>
      <c r="H3918" t="str">
        <f t="shared" si="551"/>
        <v>Charge</v>
      </c>
      <c r="I3918" s="3">
        <f t="shared" si="556"/>
        <v>340</v>
      </c>
      <c r="J3918" s="3">
        <f t="shared" si="557"/>
        <v>0</v>
      </c>
      <c r="K3918" s="3">
        <f>MIN(Inputs!$B$2, (Inputs!$B$8 - I3918)/Inputs!$B$9)</f>
        <v>0</v>
      </c>
      <c r="L3918" s="3">
        <f>MAX(MIN(Inputs!$B$2, I3918*Inputs!$B$10, Inputs!$B$8*Inputs!$B$4 - J3918), 0)</f>
        <v>170</v>
      </c>
      <c r="M3918" s="3">
        <f t="shared" si="552"/>
        <v>0</v>
      </c>
      <c r="N3918" s="3">
        <f t="shared" si="553"/>
        <v>0</v>
      </c>
      <c r="O3918" s="3">
        <f>IF(H3918="Reg", MIN(Inputs!$B$2, I3918*Inputs!$B$10, (Inputs!$B$8-I3918)/Inputs!$B$9), 0)</f>
        <v>0</v>
      </c>
      <c r="P3918" s="3">
        <f t="shared" si="554"/>
        <v>0</v>
      </c>
      <c r="Q3918" s="3">
        <f t="shared" si="555"/>
        <v>0</v>
      </c>
      <c r="R3918" s="3">
        <f>I3918 + M3918*Inputs!$B$9 - N3918/Inputs!$B$10</f>
        <v>340</v>
      </c>
    </row>
    <row r="3919" spans="1:18" x14ac:dyDescent="0.3">
      <c r="A3919" s="4">
        <v>46186.208333333343</v>
      </c>
      <c r="B3919" s="3">
        <v>22.244999999999997</v>
      </c>
      <c r="C3919" s="3">
        <v>0.1</v>
      </c>
      <c r="D3919" s="3">
        <f t="shared" si="549"/>
        <v>29.924791666666664</v>
      </c>
      <c r="E3919" s="3">
        <f>MAX(B3919 - D3919/Inputs!$B$5, 0)</f>
        <v>0</v>
      </c>
      <c r="F3919" s="3">
        <f>MAX(D3919*Inputs!$B$5 - B3919, 0)</f>
        <v>4.0888166666666663</v>
      </c>
      <c r="G3919" s="3">
        <f t="shared" si="550"/>
        <v>0.1</v>
      </c>
      <c r="H3919" t="str">
        <f t="shared" si="551"/>
        <v>Charge</v>
      </c>
      <c r="I3919" s="3">
        <f t="shared" si="556"/>
        <v>340</v>
      </c>
      <c r="J3919" s="3">
        <f t="shared" si="557"/>
        <v>0</v>
      </c>
      <c r="K3919" s="3">
        <f>MIN(Inputs!$B$2, (Inputs!$B$8 - I3919)/Inputs!$B$9)</f>
        <v>0</v>
      </c>
      <c r="L3919" s="3">
        <f>MAX(MIN(Inputs!$B$2, I3919*Inputs!$B$10, Inputs!$B$8*Inputs!$B$4 - J3919), 0)</f>
        <v>170</v>
      </c>
      <c r="M3919" s="3">
        <f t="shared" si="552"/>
        <v>0</v>
      </c>
      <c r="N3919" s="3">
        <f t="shared" si="553"/>
        <v>0</v>
      </c>
      <c r="O3919" s="3">
        <f>IF(H3919="Reg", MIN(Inputs!$B$2, I3919*Inputs!$B$10, (Inputs!$B$8-I3919)/Inputs!$B$9), 0)</f>
        <v>0</v>
      </c>
      <c r="P3919" s="3">
        <f t="shared" si="554"/>
        <v>0</v>
      </c>
      <c r="Q3919" s="3">
        <f t="shared" si="555"/>
        <v>0</v>
      </c>
      <c r="R3919" s="3">
        <f>I3919 + M3919*Inputs!$B$9 - N3919/Inputs!$B$10</f>
        <v>340</v>
      </c>
    </row>
    <row r="3920" spans="1:18" x14ac:dyDescent="0.3">
      <c r="A3920" s="4">
        <v>46186.25</v>
      </c>
      <c r="B3920" s="3">
        <v>29.0275</v>
      </c>
      <c r="C3920" s="3">
        <v>1.01</v>
      </c>
      <c r="D3920" s="3">
        <f t="shared" si="549"/>
        <v>29.924791666666664</v>
      </c>
      <c r="E3920" s="3">
        <f>MAX(B3920 - D3920/Inputs!$B$5, 0)</f>
        <v>0</v>
      </c>
      <c r="F3920" s="3">
        <f>MAX(D3920*Inputs!$B$5 - B3920, 0)</f>
        <v>0</v>
      </c>
      <c r="G3920" s="3">
        <f t="shared" si="550"/>
        <v>1.01</v>
      </c>
      <c r="H3920" t="str">
        <f t="shared" si="551"/>
        <v>Reg</v>
      </c>
      <c r="I3920" s="3">
        <f t="shared" si="556"/>
        <v>340</v>
      </c>
      <c r="J3920" s="3">
        <f t="shared" si="557"/>
        <v>0</v>
      </c>
      <c r="K3920" s="3">
        <f>MIN(Inputs!$B$2, (Inputs!$B$8 - I3920)/Inputs!$B$9)</f>
        <v>0</v>
      </c>
      <c r="L3920" s="3">
        <f>MAX(MIN(Inputs!$B$2, I3920*Inputs!$B$10, Inputs!$B$8*Inputs!$B$4 - J3920), 0)</f>
        <v>170</v>
      </c>
      <c r="M3920" s="3">
        <f t="shared" si="552"/>
        <v>0</v>
      </c>
      <c r="N3920" s="3">
        <f t="shared" si="553"/>
        <v>0</v>
      </c>
      <c r="O3920" s="3">
        <f>IF(H3920="Reg", MIN(Inputs!$B$2, I3920*Inputs!$B$10, (Inputs!$B$8-I3920)/Inputs!$B$9), 0)</f>
        <v>0</v>
      </c>
      <c r="P3920" s="3">
        <f t="shared" si="554"/>
        <v>0</v>
      </c>
      <c r="Q3920" s="3">
        <f t="shared" si="555"/>
        <v>0</v>
      </c>
      <c r="R3920" s="3">
        <f>I3920 + M3920*Inputs!$B$9 - N3920/Inputs!$B$10</f>
        <v>340</v>
      </c>
    </row>
    <row r="3921" spans="1:18" x14ac:dyDescent="0.3">
      <c r="A3921" s="4">
        <v>46186.291666666657</v>
      </c>
      <c r="B3921" s="3">
        <v>32.4375</v>
      </c>
      <c r="C3921" s="3">
        <v>1</v>
      </c>
      <c r="D3921" s="3">
        <f t="shared" si="549"/>
        <v>29.924791666666664</v>
      </c>
      <c r="E3921" s="3">
        <f>MAX(B3921 - D3921/Inputs!$B$5, 0)</f>
        <v>0</v>
      </c>
      <c r="F3921" s="3">
        <f>MAX(D3921*Inputs!$B$5 - B3921, 0)</f>
        <v>0</v>
      </c>
      <c r="G3921" s="3">
        <f t="shared" si="550"/>
        <v>1</v>
      </c>
      <c r="H3921" t="str">
        <f t="shared" si="551"/>
        <v>Reg</v>
      </c>
      <c r="I3921" s="3">
        <f t="shared" si="556"/>
        <v>340</v>
      </c>
      <c r="J3921" s="3">
        <f t="shared" si="557"/>
        <v>0</v>
      </c>
      <c r="K3921" s="3">
        <f>MIN(Inputs!$B$2, (Inputs!$B$8 - I3921)/Inputs!$B$9)</f>
        <v>0</v>
      </c>
      <c r="L3921" s="3">
        <f>MAX(MIN(Inputs!$B$2, I3921*Inputs!$B$10, Inputs!$B$8*Inputs!$B$4 - J3921), 0)</f>
        <v>170</v>
      </c>
      <c r="M3921" s="3">
        <f t="shared" si="552"/>
        <v>0</v>
      </c>
      <c r="N3921" s="3">
        <f t="shared" si="553"/>
        <v>0</v>
      </c>
      <c r="O3921" s="3">
        <f>IF(H3921="Reg", MIN(Inputs!$B$2, I3921*Inputs!$B$10, (Inputs!$B$8-I3921)/Inputs!$B$9), 0)</f>
        <v>0</v>
      </c>
      <c r="P3921" s="3">
        <f t="shared" si="554"/>
        <v>0</v>
      </c>
      <c r="Q3921" s="3">
        <f t="shared" si="555"/>
        <v>0</v>
      </c>
      <c r="R3921" s="3">
        <f>I3921 + M3921*Inputs!$B$9 - N3921/Inputs!$B$10</f>
        <v>340</v>
      </c>
    </row>
    <row r="3922" spans="1:18" x14ac:dyDescent="0.3">
      <c r="A3922" s="4">
        <v>46186.333333333343</v>
      </c>
      <c r="B3922" s="3">
        <v>25.125000000000004</v>
      </c>
      <c r="C3922" s="3">
        <v>0.99</v>
      </c>
      <c r="D3922" s="3">
        <f t="shared" si="549"/>
        <v>29.924791666666664</v>
      </c>
      <c r="E3922" s="3">
        <f>MAX(B3922 - D3922/Inputs!$B$5, 0)</f>
        <v>0</v>
      </c>
      <c r="F3922" s="3">
        <f>MAX(D3922*Inputs!$B$5 - B3922, 0)</f>
        <v>1.2088166666666602</v>
      </c>
      <c r="G3922" s="3">
        <f t="shared" si="550"/>
        <v>0.99</v>
      </c>
      <c r="H3922" t="str">
        <f t="shared" si="551"/>
        <v>Charge</v>
      </c>
      <c r="I3922" s="3">
        <f t="shared" si="556"/>
        <v>340</v>
      </c>
      <c r="J3922" s="3">
        <f t="shared" si="557"/>
        <v>0</v>
      </c>
      <c r="K3922" s="3">
        <f>MIN(Inputs!$B$2, (Inputs!$B$8 - I3922)/Inputs!$B$9)</f>
        <v>0</v>
      </c>
      <c r="L3922" s="3">
        <f>MAX(MIN(Inputs!$B$2, I3922*Inputs!$B$10, Inputs!$B$8*Inputs!$B$4 - J3922), 0)</f>
        <v>170</v>
      </c>
      <c r="M3922" s="3">
        <f t="shared" si="552"/>
        <v>0</v>
      </c>
      <c r="N3922" s="3">
        <f t="shared" si="553"/>
        <v>0</v>
      </c>
      <c r="O3922" s="3">
        <f>IF(H3922="Reg", MIN(Inputs!$B$2, I3922*Inputs!$B$10, (Inputs!$B$8-I3922)/Inputs!$B$9), 0)</f>
        <v>0</v>
      </c>
      <c r="P3922" s="3">
        <f t="shared" si="554"/>
        <v>0</v>
      </c>
      <c r="Q3922" s="3">
        <f t="shared" si="555"/>
        <v>0</v>
      </c>
      <c r="R3922" s="3">
        <f>I3922 + M3922*Inputs!$B$9 - N3922/Inputs!$B$10</f>
        <v>340</v>
      </c>
    </row>
    <row r="3923" spans="1:18" x14ac:dyDescent="0.3">
      <c r="A3923" s="4">
        <v>46186.375</v>
      </c>
      <c r="B3923" s="3">
        <v>18.38</v>
      </c>
      <c r="C3923" s="3">
        <v>1</v>
      </c>
      <c r="D3923" s="3">
        <f t="shared" si="549"/>
        <v>29.924791666666664</v>
      </c>
      <c r="E3923" s="3">
        <f>MAX(B3923 - D3923/Inputs!$B$5, 0)</f>
        <v>0</v>
      </c>
      <c r="F3923" s="3">
        <f>MAX(D3923*Inputs!$B$5 - B3923, 0)</f>
        <v>7.9538166666666648</v>
      </c>
      <c r="G3923" s="3">
        <f t="shared" si="550"/>
        <v>1</v>
      </c>
      <c r="H3923" t="str">
        <f t="shared" si="551"/>
        <v>Charge</v>
      </c>
      <c r="I3923" s="3">
        <f t="shared" si="556"/>
        <v>340</v>
      </c>
      <c r="J3923" s="3">
        <f t="shared" si="557"/>
        <v>0</v>
      </c>
      <c r="K3923" s="3">
        <f>MIN(Inputs!$B$2, (Inputs!$B$8 - I3923)/Inputs!$B$9)</f>
        <v>0</v>
      </c>
      <c r="L3923" s="3">
        <f>MAX(MIN(Inputs!$B$2, I3923*Inputs!$B$10, Inputs!$B$8*Inputs!$B$4 - J3923), 0)</f>
        <v>170</v>
      </c>
      <c r="M3923" s="3">
        <f t="shared" si="552"/>
        <v>0</v>
      </c>
      <c r="N3923" s="3">
        <f t="shared" si="553"/>
        <v>0</v>
      </c>
      <c r="O3923" s="3">
        <f>IF(H3923="Reg", MIN(Inputs!$B$2, I3923*Inputs!$B$10, (Inputs!$B$8-I3923)/Inputs!$B$9), 0)</f>
        <v>0</v>
      </c>
      <c r="P3923" s="3">
        <f t="shared" si="554"/>
        <v>0</v>
      </c>
      <c r="Q3923" s="3">
        <f t="shared" si="555"/>
        <v>0</v>
      </c>
      <c r="R3923" s="3">
        <f>I3923 + M3923*Inputs!$B$9 - N3923/Inputs!$B$10</f>
        <v>340</v>
      </c>
    </row>
    <row r="3924" spans="1:18" x14ac:dyDescent="0.3">
      <c r="A3924" s="4">
        <v>46186.416666666657</v>
      </c>
      <c r="B3924" s="3">
        <v>17.945</v>
      </c>
      <c r="C3924" s="3">
        <v>1</v>
      </c>
      <c r="D3924" s="3">
        <f t="shared" si="549"/>
        <v>29.924791666666664</v>
      </c>
      <c r="E3924" s="3">
        <f>MAX(B3924 - D3924/Inputs!$B$5, 0)</f>
        <v>0</v>
      </c>
      <c r="F3924" s="3">
        <f>MAX(D3924*Inputs!$B$5 - B3924, 0)</f>
        <v>8.3888166666666635</v>
      </c>
      <c r="G3924" s="3">
        <f t="shared" si="550"/>
        <v>1</v>
      </c>
      <c r="H3924" t="str">
        <f t="shared" si="551"/>
        <v>Charge</v>
      </c>
      <c r="I3924" s="3">
        <f t="shared" si="556"/>
        <v>340</v>
      </c>
      <c r="J3924" s="3">
        <f t="shared" si="557"/>
        <v>0</v>
      </c>
      <c r="K3924" s="3">
        <f>MIN(Inputs!$B$2, (Inputs!$B$8 - I3924)/Inputs!$B$9)</f>
        <v>0</v>
      </c>
      <c r="L3924" s="3">
        <f>MAX(MIN(Inputs!$B$2, I3924*Inputs!$B$10, Inputs!$B$8*Inputs!$B$4 - J3924), 0)</f>
        <v>170</v>
      </c>
      <c r="M3924" s="3">
        <f t="shared" si="552"/>
        <v>0</v>
      </c>
      <c r="N3924" s="3">
        <f t="shared" si="553"/>
        <v>0</v>
      </c>
      <c r="O3924" s="3">
        <f>IF(H3924="Reg", MIN(Inputs!$B$2, I3924*Inputs!$B$10, (Inputs!$B$8-I3924)/Inputs!$B$9), 0)</f>
        <v>0</v>
      </c>
      <c r="P3924" s="3">
        <f t="shared" si="554"/>
        <v>0</v>
      </c>
      <c r="Q3924" s="3">
        <f t="shared" si="555"/>
        <v>0</v>
      </c>
      <c r="R3924" s="3">
        <f>I3924 + M3924*Inputs!$B$9 - N3924/Inputs!$B$10</f>
        <v>340</v>
      </c>
    </row>
    <row r="3925" spans="1:18" x14ac:dyDescent="0.3">
      <c r="A3925" s="4">
        <v>46186.458333333343</v>
      </c>
      <c r="B3925" s="3">
        <v>21.515000000000001</v>
      </c>
      <c r="C3925" s="3">
        <v>0.74</v>
      </c>
      <c r="D3925" s="3">
        <f t="shared" si="549"/>
        <v>29.924791666666664</v>
      </c>
      <c r="E3925" s="3">
        <f>MAX(B3925 - D3925/Inputs!$B$5, 0)</f>
        <v>0</v>
      </c>
      <c r="F3925" s="3">
        <f>MAX(D3925*Inputs!$B$5 - B3925, 0)</f>
        <v>4.8188166666666632</v>
      </c>
      <c r="G3925" s="3">
        <f t="shared" si="550"/>
        <v>0.74</v>
      </c>
      <c r="H3925" t="str">
        <f t="shared" si="551"/>
        <v>Charge</v>
      </c>
      <c r="I3925" s="3">
        <f t="shared" si="556"/>
        <v>340</v>
      </c>
      <c r="J3925" s="3">
        <f t="shared" si="557"/>
        <v>0</v>
      </c>
      <c r="K3925" s="3">
        <f>MIN(Inputs!$B$2, (Inputs!$B$8 - I3925)/Inputs!$B$9)</f>
        <v>0</v>
      </c>
      <c r="L3925" s="3">
        <f>MAX(MIN(Inputs!$B$2, I3925*Inputs!$B$10, Inputs!$B$8*Inputs!$B$4 - J3925), 0)</f>
        <v>170</v>
      </c>
      <c r="M3925" s="3">
        <f t="shared" si="552"/>
        <v>0</v>
      </c>
      <c r="N3925" s="3">
        <f t="shared" si="553"/>
        <v>0</v>
      </c>
      <c r="O3925" s="3">
        <f>IF(H3925="Reg", MIN(Inputs!$B$2, I3925*Inputs!$B$10, (Inputs!$B$8-I3925)/Inputs!$B$9), 0)</f>
        <v>0</v>
      </c>
      <c r="P3925" s="3">
        <f t="shared" si="554"/>
        <v>0</v>
      </c>
      <c r="Q3925" s="3">
        <f t="shared" si="555"/>
        <v>0</v>
      </c>
      <c r="R3925" s="3">
        <f>I3925 + M3925*Inputs!$B$9 - N3925/Inputs!$B$10</f>
        <v>340</v>
      </c>
    </row>
    <row r="3926" spans="1:18" x14ac:dyDescent="0.3">
      <c r="A3926" s="4">
        <v>46186.5</v>
      </c>
      <c r="B3926" s="3">
        <v>24.82</v>
      </c>
      <c r="C3926" s="3">
        <v>0.98</v>
      </c>
      <c r="D3926" s="3">
        <f t="shared" si="549"/>
        <v>29.924791666666664</v>
      </c>
      <c r="E3926" s="3">
        <f>MAX(B3926 - D3926/Inputs!$B$5, 0)</f>
        <v>0</v>
      </c>
      <c r="F3926" s="3">
        <f>MAX(D3926*Inputs!$B$5 - B3926, 0)</f>
        <v>1.5138166666666635</v>
      </c>
      <c r="G3926" s="3">
        <f t="shared" si="550"/>
        <v>0.98</v>
      </c>
      <c r="H3926" t="str">
        <f t="shared" si="551"/>
        <v>Charge</v>
      </c>
      <c r="I3926" s="3">
        <f t="shared" si="556"/>
        <v>340</v>
      </c>
      <c r="J3926" s="3">
        <f t="shared" si="557"/>
        <v>0</v>
      </c>
      <c r="K3926" s="3">
        <f>MIN(Inputs!$B$2, (Inputs!$B$8 - I3926)/Inputs!$B$9)</f>
        <v>0</v>
      </c>
      <c r="L3926" s="3">
        <f>MAX(MIN(Inputs!$B$2, I3926*Inputs!$B$10, Inputs!$B$8*Inputs!$B$4 - J3926), 0)</f>
        <v>170</v>
      </c>
      <c r="M3926" s="3">
        <f t="shared" si="552"/>
        <v>0</v>
      </c>
      <c r="N3926" s="3">
        <f t="shared" si="553"/>
        <v>0</v>
      </c>
      <c r="O3926" s="3">
        <f>IF(H3926="Reg", MIN(Inputs!$B$2, I3926*Inputs!$B$10, (Inputs!$B$8-I3926)/Inputs!$B$9), 0)</f>
        <v>0</v>
      </c>
      <c r="P3926" s="3">
        <f t="shared" si="554"/>
        <v>0</v>
      </c>
      <c r="Q3926" s="3">
        <f t="shared" si="555"/>
        <v>0</v>
      </c>
      <c r="R3926" s="3">
        <f>I3926 + M3926*Inputs!$B$9 - N3926/Inputs!$B$10</f>
        <v>340</v>
      </c>
    </row>
    <row r="3927" spans="1:18" x14ac:dyDescent="0.3">
      <c r="A3927" s="4">
        <v>46186.541666666657</v>
      </c>
      <c r="B3927" s="3">
        <v>25.697499999999998</v>
      </c>
      <c r="C3927" s="3">
        <v>1</v>
      </c>
      <c r="D3927" s="3">
        <f t="shared" si="549"/>
        <v>29.924791666666664</v>
      </c>
      <c r="E3927" s="3">
        <f>MAX(B3927 - D3927/Inputs!$B$5, 0)</f>
        <v>0</v>
      </c>
      <c r="F3927" s="3">
        <f>MAX(D3927*Inputs!$B$5 - B3927, 0)</f>
        <v>0.63631666666666575</v>
      </c>
      <c r="G3927" s="3">
        <f t="shared" si="550"/>
        <v>1</v>
      </c>
      <c r="H3927" t="str">
        <f t="shared" si="551"/>
        <v>Reg</v>
      </c>
      <c r="I3927" s="3">
        <f t="shared" si="556"/>
        <v>340</v>
      </c>
      <c r="J3927" s="3">
        <f t="shared" si="557"/>
        <v>0</v>
      </c>
      <c r="K3927" s="3">
        <f>MIN(Inputs!$B$2, (Inputs!$B$8 - I3927)/Inputs!$B$9)</f>
        <v>0</v>
      </c>
      <c r="L3927" s="3">
        <f>MAX(MIN(Inputs!$B$2, I3927*Inputs!$B$10, Inputs!$B$8*Inputs!$B$4 - J3927), 0)</f>
        <v>170</v>
      </c>
      <c r="M3927" s="3">
        <f t="shared" si="552"/>
        <v>0</v>
      </c>
      <c r="N3927" s="3">
        <f t="shared" si="553"/>
        <v>0</v>
      </c>
      <c r="O3927" s="3">
        <f>IF(H3927="Reg", MIN(Inputs!$B$2, I3927*Inputs!$B$10, (Inputs!$B$8-I3927)/Inputs!$B$9), 0)</f>
        <v>0</v>
      </c>
      <c r="P3927" s="3">
        <f t="shared" si="554"/>
        <v>0</v>
      </c>
      <c r="Q3927" s="3">
        <f t="shared" si="555"/>
        <v>0</v>
      </c>
      <c r="R3927" s="3">
        <f>I3927 + M3927*Inputs!$B$9 - N3927/Inputs!$B$10</f>
        <v>340</v>
      </c>
    </row>
    <row r="3928" spans="1:18" x14ac:dyDescent="0.3">
      <c r="A3928" s="4">
        <v>46186.583333333343</v>
      </c>
      <c r="B3928" s="3">
        <v>26.195</v>
      </c>
      <c r="C3928" s="3">
        <v>1.04</v>
      </c>
      <c r="D3928" s="3">
        <f t="shared" si="549"/>
        <v>29.924791666666664</v>
      </c>
      <c r="E3928" s="3">
        <f>MAX(B3928 - D3928/Inputs!$B$5, 0)</f>
        <v>0</v>
      </c>
      <c r="F3928" s="3">
        <f>MAX(D3928*Inputs!$B$5 - B3928, 0)</f>
        <v>0.13881666666666348</v>
      </c>
      <c r="G3928" s="3">
        <f t="shared" si="550"/>
        <v>1.04</v>
      </c>
      <c r="H3928" t="str">
        <f t="shared" si="551"/>
        <v>Reg</v>
      </c>
      <c r="I3928" s="3">
        <f t="shared" si="556"/>
        <v>340</v>
      </c>
      <c r="J3928" s="3">
        <f t="shared" si="557"/>
        <v>0</v>
      </c>
      <c r="K3928" s="3">
        <f>MIN(Inputs!$B$2, (Inputs!$B$8 - I3928)/Inputs!$B$9)</f>
        <v>0</v>
      </c>
      <c r="L3928" s="3">
        <f>MAX(MIN(Inputs!$B$2, I3928*Inputs!$B$10, Inputs!$B$8*Inputs!$B$4 - J3928), 0)</f>
        <v>170</v>
      </c>
      <c r="M3928" s="3">
        <f t="shared" si="552"/>
        <v>0</v>
      </c>
      <c r="N3928" s="3">
        <f t="shared" si="553"/>
        <v>0</v>
      </c>
      <c r="O3928" s="3">
        <f>IF(H3928="Reg", MIN(Inputs!$B$2, I3928*Inputs!$B$10, (Inputs!$B$8-I3928)/Inputs!$B$9), 0)</f>
        <v>0</v>
      </c>
      <c r="P3928" s="3">
        <f t="shared" si="554"/>
        <v>0</v>
      </c>
      <c r="Q3928" s="3">
        <f t="shared" si="555"/>
        <v>0</v>
      </c>
      <c r="R3928" s="3">
        <f>I3928 + M3928*Inputs!$B$9 - N3928/Inputs!$B$10</f>
        <v>340</v>
      </c>
    </row>
    <row r="3929" spans="1:18" x14ac:dyDescent="0.3">
      <c r="A3929" s="4">
        <v>46186.625</v>
      </c>
      <c r="B3929" s="3">
        <v>23.842500000000001</v>
      </c>
      <c r="C3929" s="3">
        <v>1</v>
      </c>
      <c r="D3929" s="3">
        <f t="shared" si="549"/>
        <v>29.924791666666664</v>
      </c>
      <c r="E3929" s="3">
        <f>MAX(B3929 - D3929/Inputs!$B$5, 0)</f>
        <v>0</v>
      </c>
      <c r="F3929" s="3">
        <f>MAX(D3929*Inputs!$B$5 - B3929, 0)</f>
        <v>2.4913166666666626</v>
      </c>
      <c r="G3929" s="3">
        <f t="shared" si="550"/>
        <v>1</v>
      </c>
      <c r="H3929" t="str">
        <f t="shared" si="551"/>
        <v>Charge</v>
      </c>
      <c r="I3929" s="3">
        <f t="shared" si="556"/>
        <v>340</v>
      </c>
      <c r="J3929" s="3">
        <f t="shared" si="557"/>
        <v>0</v>
      </c>
      <c r="K3929" s="3">
        <f>MIN(Inputs!$B$2, (Inputs!$B$8 - I3929)/Inputs!$B$9)</f>
        <v>0</v>
      </c>
      <c r="L3929" s="3">
        <f>MAX(MIN(Inputs!$B$2, I3929*Inputs!$B$10, Inputs!$B$8*Inputs!$B$4 - J3929), 0)</f>
        <v>170</v>
      </c>
      <c r="M3929" s="3">
        <f t="shared" si="552"/>
        <v>0</v>
      </c>
      <c r="N3929" s="3">
        <f t="shared" si="553"/>
        <v>0</v>
      </c>
      <c r="O3929" s="3">
        <f>IF(H3929="Reg", MIN(Inputs!$B$2, I3929*Inputs!$B$10, (Inputs!$B$8-I3929)/Inputs!$B$9), 0)</f>
        <v>0</v>
      </c>
      <c r="P3929" s="3">
        <f t="shared" si="554"/>
        <v>0</v>
      </c>
      <c r="Q3929" s="3">
        <f t="shared" si="555"/>
        <v>0</v>
      </c>
      <c r="R3929" s="3">
        <f>I3929 + M3929*Inputs!$B$9 - N3929/Inputs!$B$10</f>
        <v>340</v>
      </c>
    </row>
    <row r="3930" spans="1:18" x14ac:dyDescent="0.3">
      <c r="A3930" s="4">
        <v>46186.666666666657</v>
      </c>
      <c r="B3930" s="3">
        <v>23.08</v>
      </c>
      <c r="C3930" s="3">
        <v>1.07</v>
      </c>
      <c r="D3930" s="3">
        <f t="shared" si="549"/>
        <v>29.924791666666664</v>
      </c>
      <c r="E3930" s="3">
        <f>MAX(B3930 - D3930/Inputs!$B$5, 0)</f>
        <v>0</v>
      </c>
      <c r="F3930" s="3">
        <f>MAX(D3930*Inputs!$B$5 - B3930, 0)</f>
        <v>3.2538166666666655</v>
      </c>
      <c r="G3930" s="3">
        <f t="shared" si="550"/>
        <v>1.07</v>
      </c>
      <c r="H3930" t="str">
        <f t="shared" si="551"/>
        <v>Charge</v>
      </c>
      <c r="I3930" s="3">
        <f t="shared" si="556"/>
        <v>340</v>
      </c>
      <c r="J3930" s="3">
        <f t="shared" si="557"/>
        <v>0</v>
      </c>
      <c r="K3930" s="3">
        <f>MIN(Inputs!$B$2, (Inputs!$B$8 - I3930)/Inputs!$B$9)</f>
        <v>0</v>
      </c>
      <c r="L3930" s="3">
        <f>MAX(MIN(Inputs!$B$2, I3930*Inputs!$B$10, Inputs!$B$8*Inputs!$B$4 - J3930), 0)</f>
        <v>170</v>
      </c>
      <c r="M3930" s="3">
        <f t="shared" si="552"/>
        <v>0</v>
      </c>
      <c r="N3930" s="3">
        <f t="shared" si="553"/>
        <v>0</v>
      </c>
      <c r="O3930" s="3">
        <f>IF(H3930="Reg", MIN(Inputs!$B$2, I3930*Inputs!$B$10, (Inputs!$B$8-I3930)/Inputs!$B$9), 0)</f>
        <v>0</v>
      </c>
      <c r="P3930" s="3">
        <f t="shared" si="554"/>
        <v>0</v>
      </c>
      <c r="Q3930" s="3">
        <f t="shared" si="555"/>
        <v>0</v>
      </c>
      <c r="R3930" s="3">
        <f>I3930 + M3930*Inputs!$B$9 - N3930/Inputs!$B$10</f>
        <v>340</v>
      </c>
    </row>
    <row r="3931" spans="1:18" x14ac:dyDescent="0.3">
      <c r="A3931" s="4">
        <v>46186.708333333343</v>
      </c>
      <c r="B3931" s="3">
        <v>21.897500000000001</v>
      </c>
      <c r="C3931" s="3">
        <v>1.5</v>
      </c>
      <c r="D3931" s="3">
        <f t="shared" si="549"/>
        <v>29.924791666666664</v>
      </c>
      <c r="E3931" s="3">
        <f>MAX(B3931 - D3931/Inputs!$B$5, 0)</f>
        <v>0</v>
      </c>
      <c r="F3931" s="3">
        <f>MAX(D3931*Inputs!$B$5 - B3931, 0)</f>
        <v>4.4363166666666629</v>
      </c>
      <c r="G3931" s="3">
        <f t="shared" si="550"/>
        <v>1.5</v>
      </c>
      <c r="H3931" t="str">
        <f t="shared" si="551"/>
        <v>Charge</v>
      </c>
      <c r="I3931" s="3">
        <f t="shared" si="556"/>
        <v>340</v>
      </c>
      <c r="J3931" s="3">
        <f t="shared" si="557"/>
        <v>0</v>
      </c>
      <c r="K3931" s="3">
        <f>MIN(Inputs!$B$2, (Inputs!$B$8 - I3931)/Inputs!$B$9)</f>
        <v>0</v>
      </c>
      <c r="L3931" s="3">
        <f>MAX(MIN(Inputs!$B$2, I3931*Inputs!$B$10, Inputs!$B$8*Inputs!$B$4 - J3931), 0)</f>
        <v>170</v>
      </c>
      <c r="M3931" s="3">
        <f t="shared" si="552"/>
        <v>0</v>
      </c>
      <c r="N3931" s="3">
        <f t="shared" si="553"/>
        <v>0</v>
      </c>
      <c r="O3931" s="3">
        <f>IF(H3931="Reg", MIN(Inputs!$B$2, I3931*Inputs!$B$10, (Inputs!$B$8-I3931)/Inputs!$B$9), 0)</f>
        <v>0</v>
      </c>
      <c r="P3931" s="3">
        <f t="shared" si="554"/>
        <v>0</v>
      </c>
      <c r="Q3931" s="3">
        <f t="shared" si="555"/>
        <v>0</v>
      </c>
      <c r="R3931" s="3">
        <f>I3931 + M3931*Inputs!$B$9 - N3931/Inputs!$B$10</f>
        <v>340</v>
      </c>
    </row>
    <row r="3932" spans="1:18" x14ac:dyDescent="0.3">
      <c r="A3932" s="4">
        <v>46186.75</v>
      </c>
      <c r="B3932" s="3">
        <v>24.725000000000001</v>
      </c>
      <c r="C3932" s="3">
        <v>5</v>
      </c>
      <c r="D3932" s="3">
        <f t="shared" si="549"/>
        <v>29.924791666666664</v>
      </c>
      <c r="E3932" s="3">
        <f>MAX(B3932 - D3932/Inputs!$B$5, 0)</f>
        <v>0</v>
      </c>
      <c r="F3932" s="3">
        <f>MAX(D3932*Inputs!$B$5 - B3932, 0)</f>
        <v>1.6088166666666623</v>
      </c>
      <c r="G3932" s="3">
        <f t="shared" si="550"/>
        <v>5</v>
      </c>
      <c r="H3932" t="str">
        <f t="shared" si="551"/>
        <v>Reg</v>
      </c>
      <c r="I3932" s="3">
        <f t="shared" si="556"/>
        <v>340</v>
      </c>
      <c r="J3932" s="3">
        <f t="shared" si="557"/>
        <v>0</v>
      </c>
      <c r="K3932" s="3">
        <f>MIN(Inputs!$B$2, (Inputs!$B$8 - I3932)/Inputs!$B$9)</f>
        <v>0</v>
      </c>
      <c r="L3932" s="3">
        <f>MAX(MIN(Inputs!$B$2, I3932*Inputs!$B$10, Inputs!$B$8*Inputs!$B$4 - J3932), 0)</f>
        <v>170</v>
      </c>
      <c r="M3932" s="3">
        <f t="shared" si="552"/>
        <v>0</v>
      </c>
      <c r="N3932" s="3">
        <f t="shared" si="553"/>
        <v>0</v>
      </c>
      <c r="O3932" s="3">
        <f>IF(H3932="Reg", MIN(Inputs!$B$2, I3932*Inputs!$B$10, (Inputs!$B$8-I3932)/Inputs!$B$9), 0)</f>
        <v>0</v>
      </c>
      <c r="P3932" s="3">
        <f t="shared" si="554"/>
        <v>0</v>
      </c>
      <c r="Q3932" s="3">
        <f t="shared" si="555"/>
        <v>0</v>
      </c>
      <c r="R3932" s="3">
        <f>I3932 + M3932*Inputs!$B$9 - N3932/Inputs!$B$10</f>
        <v>340</v>
      </c>
    </row>
    <row r="3933" spans="1:18" x14ac:dyDescent="0.3">
      <c r="A3933" s="4">
        <v>46186.791666666657</v>
      </c>
      <c r="B3933" s="3">
        <v>58.037499999999994</v>
      </c>
      <c r="C3933" s="3">
        <v>13.67</v>
      </c>
      <c r="D3933" s="3">
        <f t="shared" si="549"/>
        <v>29.924791666666664</v>
      </c>
      <c r="E3933" s="3">
        <f>MAX(B3933 - D3933/Inputs!$B$5, 0)</f>
        <v>24.032054924242424</v>
      </c>
      <c r="F3933" s="3">
        <f>MAX(D3933*Inputs!$B$5 - B3933, 0)</f>
        <v>0</v>
      </c>
      <c r="G3933" s="3">
        <f t="shared" si="550"/>
        <v>13.67</v>
      </c>
      <c r="H3933" t="str">
        <f t="shared" si="551"/>
        <v>Discharge</v>
      </c>
      <c r="I3933" s="3">
        <f t="shared" si="556"/>
        <v>340</v>
      </c>
      <c r="J3933" s="3">
        <f t="shared" si="557"/>
        <v>0</v>
      </c>
      <c r="K3933" s="3">
        <f>MIN(Inputs!$B$2, (Inputs!$B$8 - I3933)/Inputs!$B$9)</f>
        <v>0</v>
      </c>
      <c r="L3933" s="3">
        <f>MAX(MIN(Inputs!$B$2, I3933*Inputs!$B$10, Inputs!$B$8*Inputs!$B$4 - J3933), 0)</f>
        <v>170</v>
      </c>
      <c r="M3933" s="3">
        <f t="shared" si="552"/>
        <v>0</v>
      </c>
      <c r="N3933" s="3">
        <f t="shared" si="553"/>
        <v>170</v>
      </c>
      <c r="O3933" s="3">
        <f>IF(H3933="Reg", MIN(Inputs!$B$2, I3933*Inputs!$B$10, (Inputs!$B$8-I3933)/Inputs!$B$9), 0)</f>
        <v>0</v>
      </c>
      <c r="P3933" s="3">
        <f t="shared" si="554"/>
        <v>9866.3749999999982</v>
      </c>
      <c r="Q3933" s="3">
        <f t="shared" si="555"/>
        <v>0</v>
      </c>
      <c r="R3933" s="3">
        <f>I3933 + M3933*Inputs!$B$9 - N3933/Inputs!$B$10</f>
        <v>158.77939109773115</v>
      </c>
    </row>
    <row r="3934" spans="1:18" x14ac:dyDescent="0.3">
      <c r="A3934" s="4">
        <v>46186.833333333343</v>
      </c>
      <c r="B3934" s="3">
        <v>90.81</v>
      </c>
      <c r="C3934" s="3">
        <v>16.32</v>
      </c>
      <c r="D3934" s="3">
        <f t="shared" si="549"/>
        <v>29.924791666666664</v>
      </c>
      <c r="E3934" s="3">
        <f>MAX(B3934 - D3934/Inputs!$B$5, 0)</f>
        <v>56.804554924242431</v>
      </c>
      <c r="F3934" s="3">
        <f>MAX(D3934*Inputs!$B$5 - B3934, 0)</f>
        <v>0</v>
      </c>
      <c r="G3934" s="3">
        <f t="shared" si="550"/>
        <v>16.32</v>
      </c>
      <c r="H3934" t="str">
        <f t="shared" si="551"/>
        <v>Discharge</v>
      </c>
      <c r="I3934" s="3">
        <f t="shared" si="556"/>
        <v>158.77939109773115</v>
      </c>
      <c r="J3934" s="3">
        <f t="shared" si="557"/>
        <v>170</v>
      </c>
      <c r="K3934" s="3">
        <f>MIN(Inputs!$B$2, (Inputs!$B$8 - I3934)/Inputs!$B$9)</f>
        <v>170</v>
      </c>
      <c r="L3934" s="3">
        <f>MAX(MIN(Inputs!$B$2, I3934*Inputs!$B$10, Inputs!$B$8*Inputs!$B$4 - J3934), 0)</f>
        <v>148.94827166799323</v>
      </c>
      <c r="M3934" s="3">
        <f t="shared" si="552"/>
        <v>0</v>
      </c>
      <c r="N3934" s="3">
        <f t="shared" si="553"/>
        <v>148.94827166799323</v>
      </c>
      <c r="O3934" s="3">
        <f>IF(H3934="Reg", MIN(Inputs!$B$2, I3934*Inputs!$B$10, (Inputs!$B$8-I3934)/Inputs!$B$9), 0)</f>
        <v>0</v>
      </c>
      <c r="P3934" s="3">
        <f t="shared" si="554"/>
        <v>13525.992550170466</v>
      </c>
      <c r="Q3934" s="3">
        <f t="shared" si="555"/>
        <v>0</v>
      </c>
      <c r="R3934" s="3">
        <f>I3934 + M3934*Inputs!$B$9 - N3934/Inputs!$B$10</f>
        <v>0</v>
      </c>
    </row>
    <row r="3935" spans="1:18" x14ac:dyDescent="0.3">
      <c r="A3935" s="4">
        <v>46186.875</v>
      </c>
      <c r="B3935" s="3">
        <v>48.617500000000007</v>
      </c>
      <c r="C3935" s="3">
        <v>6.93</v>
      </c>
      <c r="D3935" s="3">
        <f t="shared" si="549"/>
        <v>29.924791666666664</v>
      </c>
      <c r="E3935" s="3">
        <f>MAX(B3935 - D3935/Inputs!$B$5, 0)</f>
        <v>14.612054924242436</v>
      </c>
      <c r="F3935" s="3">
        <f>MAX(D3935*Inputs!$B$5 - B3935, 0)</f>
        <v>0</v>
      </c>
      <c r="G3935" s="3">
        <f t="shared" si="550"/>
        <v>6.93</v>
      </c>
      <c r="H3935" t="str">
        <f t="shared" si="551"/>
        <v>Discharge</v>
      </c>
      <c r="I3935" s="3">
        <f t="shared" si="556"/>
        <v>0</v>
      </c>
      <c r="J3935" s="3">
        <f t="shared" si="557"/>
        <v>318.94827166799325</v>
      </c>
      <c r="K3935" s="3">
        <f>MIN(Inputs!$B$2, (Inputs!$B$8 - I3935)/Inputs!$B$9)</f>
        <v>170</v>
      </c>
      <c r="L3935" s="3">
        <f>MAX(MIN(Inputs!$B$2, I3935*Inputs!$B$10, Inputs!$B$8*Inputs!$B$4 - J3935), 0)</f>
        <v>0</v>
      </c>
      <c r="M3935" s="3">
        <f t="shared" si="552"/>
        <v>0</v>
      </c>
      <c r="N3935" s="3">
        <f t="shared" si="553"/>
        <v>0</v>
      </c>
      <c r="O3935" s="3">
        <f>IF(H3935="Reg", MIN(Inputs!$B$2, I3935*Inputs!$B$10, (Inputs!$B$8-I3935)/Inputs!$B$9), 0)</f>
        <v>0</v>
      </c>
      <c r="P3935" s="3">
        <f t="shared" si="554"/>
        <v>0</v>
      </c>
      <c r="Q3935" s="3">
        <f t="shared" si="555"/>
        <v>0</v>
      </c>
      <c r="R3935" s="3">
        <f>I3935 + M3935*Inputs!$B$9 - N3935/Inputs!$B$10</f>
        <v>0</v>
      </c>
    </row>
    <row r="3936" spans="1:18" x14ac:dyDescent="0.3">
      <c r="A3936" s="4">
        <v>46186.916666666657</v>
      </c>
      <c r="B3936" s="3">
        <v>39.54</v>
      </c>
      <c r="C3936" s="3">
        <v>1.01</v>
      </c>
      <c r="D3936" s="3">
        <f t="shared" si="549"/>
        <v>29.924791666666664</v>
      </c>
      <c r="E3936" s="3">
        <f>MAX(B3936 - D3936/Inputs!$B$5, 0)</f>
        <v>5.5345549242424283</v>
      </c>
      <c r="F3936" s="3">
        <f>MAX(D3936*Inputs!$B$5 - B3936, 0)</f>
        <v>0</v>
      </c>
      <c r="G3936" s="3">
        <f t="shared" si="550"/>
        <v>1.01</v>
      </c>
      <c r="H3936" t="str">
        <f t="shared" si="551"/>
        <v>Discharge</v>
      </c>
      <c r="I3936" s="3">
        <f t="shared" si="556"/>
        <v>0</v>
      </c>
      <c r="J3936" s="3">
        <f t="shared" si="557"/>
        <v>318.94827166799325</v>
      </c>
      <c r="K3936" s="3">
        <f>MIN(Inputs!$B$2, (Inputs!$B$8 - I3936)/Inputs!$B$9)</f>
        <v>170</v>
      </c>
      <c r="L3936" s="3">
        <f>MAX(MIN(Inputs!$B$2, I3936*Inputs!$B$10, Inputs!$B$8*Inputs!$B$4 - J3936), 0)</f>
        <v>0</v>
      </c>
      <c r="M3936" s="3">
        <f t="shared" si="552"/>
        <v>0</v>
      </c>
      <c r="N3936" s="3">
        <f t="shared" si="553"/>
        <v>0</v>
      </c>
      <c r="O3936" s="3">
        <f>IF(H3936="Reg", MIN(Inputs!$B$2, I3936*Inputs!$B$10, (Inputs!$B$8-I3936)/Inputs!$B$9), 0)</f>
        <v>0</v>
      </c>
      <c r="P3936" s="3">
        <f t="shared" si="554"/>
        <v>0</v>
      </c>
      <c r="Q3936" s="3">
        <f t="shared" si="555"/>
        <v>0</v>
      </c>
      <c r="R3936" s="3">
        <f>I3936 + M3936*Inputs!$B$9 - N3936/Inputs!$B$10</f>
        <v>0</v>
      </c>
    </row>
    <row r="3937" spans="1:18" x14ac:dyDescent="0.3">
      <c r="A3937" s="4">
        <v>46186.958333333343</v>
      </c>
      <c r="B3937" s="3">
        <v>31.342500000000001</v>
      </c>
      <c r="C3937" s="3">
        <v>7.0000000000000007E-2</v>
      </c>
      <c r="D3937" s="3">
        <f t="shared" si="549"/>
        <v>29.924791666666664</v>
      </c>
      <c r="E3937" s="3">
        <f>MAX(B3937 - D3937/Inputs!$B$5, 0)</f>
        <v>0</v>
      </c>
      <c r="F3937" s="3">
        <f>MAX(D3937*Inputs!$B$5 - B3937, 0)</f>
        <v>0</v>
      </c>
      <c r="G3937" s="3">
        <f t="shared" si="550"/>
        <v>7.0000000000000007E-2</v>
      </c>
      <c r="H3937" t="str">
        <f t="shared" si="551"/>
        <v>Reg</v>
      </c>
      <c r="I3937" s="3">
        <f t="shared" si="556"/>
        <v>0</v>
      </c>
      <c r="J3937" s="3">
        <f t="shared" si="557"/>
        <v>318.94827166799325</v>
      </c>
      <c r="K3937" s="3">
        <f>MIN(Inputs!$B$2, (Inputs!$B$8 - I3937)/Inputs!$B$9)</f>
        <v>170</v>
      </c>
      <c r="L3937" s="3">
        <f>MAX(MIN(Inputs!$B$2, I3937*Inputs!$B$10, Inputs!$B$8*Inputs!$B$4 - J3937), 0)</f>
        <v>0</v>
      </c>
      <c r="M3937" s="3">
        <f t="shared" si="552"/>
        <v>0</v>
      </c>
      <c r="N3937" s="3">
        <f t="shared" si="553"/>
        <v>0</v>
      </c>
      <c r="O3937" s="3">
        <f>IF(H3937="Reg", MIN(Inputs!$B$2, I3937*Inputs!$B$10, (Inputs!$B$8-I3937)/Inputs!$B$9), 0)</f>
        <v>0</v>
      </c>
      <c r="P3937" s="3">
        <f t="shared" si="554"/>
        <v>0</v>
      </c>
      <c r="Q3937" s="3">
        <f t="shared" si="555"/>
        <v>0</v>
      </c>
      <c r="R3937" s="3">
        <f>I3937 + M3937*Inputs!$B$9 - N3937/Inputs!$B$10</f>
        <v>0</v>
      </c>
    </row>
    <row r="3938" spans="1:18" x14ac:dyDescent="0.3">
      <c r="A3938" s="4">
        <v>46187</v>
      </c>
      <c r="B3938" s="3">
        <v>23.664999999999999</v>
      </c>
      <c r="C3938" s="3">
        <v>0.06</v>
      </c>
      <c r="D3938" s="3">
        <f t="shared" si="549"/>
        <v>23.849687499999998</v>
      </c>
      <c r="E3938" s="3">
        <f>MAX(B3938 - D3938/Inputs!$B$5, 0)</f>
        <v>0</v>
      </c>
      <c r="F3938" s="3">
        <f>MAX(D3938*Inputs!$B$5 - B3938, 0)</f>
        <v>0</v>
      </c>
      <c r="G3938" s="3">
        <f t="shared" si="550"/>
        <v>0.06</v>
      </c>
      <c r="H3938" t="str">
        <f t="shared" si="551"/>
        <v>Reg</v>
      </c>
      <c r="I3938" s="3">
        <f t="shared" si="556"/>
        <v>0</v>
      </c>
      <c r="J3938" s="3">
        <f t="shared" si="557"/>
        <v>0</v>
      </c>
      <c r="K3938" s="3">
        <f>MIN(Inputs!$B$2, (Inputs!$B$8 - I3938)/Inputs!$B$9)</f>
        <v>170</v>
      </c>
      <c r="L3938" s="3">
        <f>MAX(MIN(Inputs!$B$2, I3938*Inputs!$B$10, Inputs!$B$8*Inputs!$B$4 - J3938), 0)</f>
        <v>0</v>
      </c>
      <c r="M3938" s="3">
        <f t="shared" si="552"/>
        <v>0</v>
      </c>
      <c r="N3938" s="3">
        <f t="shared" si="553"/>
        <v>0</v>
      </c>
      <c r="O3938" s="3">
        <f>IF(H3938="Reg", MIN(Inputs!$B$2, I3938*Inputs!$B$10, (Inputs!$B$8-I3938)/Inputs!$B$9), 0)</f>
        <v>0</v>
      </c>
      <c r="P3938" s="3">
        <f t="shared" si="554"/>
        <v>0</v>
      </c>
      <c r="Q3938" s="3">
        <f t="shared" si="555"/>
        <v>0</v>
      </c>
      <c r="R3938" s="3">
        <f>I3938 + M3938*Inputs!$B$9 - N3938/Inputs!$B$10</f>
        <v>0</v>
      </c>
    </row>
    <row r="3939" spans="1:18" x14ac:dyDescent="0.3">
      <c r="A3939" s="4">
        <v>46187.041666666657</v>
      </c>
      <c r="B3939" s="3">
        <v>23.022500000000001</v>
      </c>
      <c r="C3939" s="3">
        <v>0.09</v>
      </c>
      <c r="D3939" s="3">
        <f t="shared" si="549"/>
        <v>23.849687499999998</v>
      </c>
      <c r="E3939" s="3">
        <f>MAX(B3939 - D3939/Inputs!$B$5, 0)</f>
        <v>0</v>
      </c>
      <c r="F3939" s="3">
        <f>MAX(D3939*Inputs!$B$5 - B3939, 0)</f>
        <v>0</v>
      </c>
      <c r="G3939" s="3">
        <f t="shared" si="550"/>
        <v>0.09</v>
      </c>
      <c r="H3939" t="str">
        <f t="shared" si="551"/>
        <v>Reg</v>
      </c>
      <c r="I3939" s="3">
        <f t="shared" si="556"/>
        <v>0</v>
      </c>
      <c r="J3939" s="3">
        <f t="shared" si="557"/>
        <v>0</v>
      </c>
      <c r="K3939" s="3">
        <f>MIN(Inputs!$B$2, (Inputs!$B$8 - I3939)/Inputs!$B$9)</f>
        <v>170</v>
      </c>
      <c r="L3939" s="3">
        <f>MAX(MIN(Inputs!$B$2, I3939*Inputs!$B$10, Inputs!$B$8*Inputs!$B$4 - J3939), 0)</f>
        <v>0</v>
      </c>
      <c r="M3939" s="3">
        <f t="shared" si="552"/>
        <v>0</v>
      </c>
      <c r="N3939" s="3">
        <f t="shared" si="553"/>
        <v>0</v>
      </c>
      <c r="O3939" s="3">
        <f>IF(H3939="Reg", MIN(Inputs!$B$2, I3939*Inputs!$B$10, (Inputs!$B$8-I3939)/Inputs!$B$9), 0)</f>
        <v>0</v>
      </c>
      <c r="P3939" s="3">
        <f t="shared" si="554"/>
        <v>0</v>
      </c>
      <c r="Q3939" s="3">
        <f t="shared" si="555"/>
        <v>0</v>
      </c>
      <c r="R3939" s="3">
        <f>I3939 + M3939*Inputs!$B$9 - N3939/Inputs!$B$10</f>
        <v>0</v>
      </c>
    </row>
    <row r="3940" spans="1:18" x14ac:dyDescent="0.3">
      <c r="A3940" s="4">
        <v>46187.083333333343</v>
      </c>
      <c r="B3940" s="3">
        <v>21.18</v>
      </c>
      <c r="C3940" s="3">
        <v>0.09</v>
      </c>
      <c r="D3940" s="3">
        <f t="shared" si="549"/>
        <v>23.849687499999998</v>
      </c>
      <c r="E3940" s="3">
        <f>MAX(B3940 - D3940/Inputs!$B$5, 0)</f>
        <v>0</v>
      </c>
      <c r="F3940" s="3">
        <f>MAX(D3940*Inputs!$B$5 - B3940, 0)</f>
        <v>0</v>
      </c>
      <c r="G3940" s="3">
        <f t="shared" si="550"/>
        <v>0.09</v>
      </c>
      <c r="H3940" t="str">
        <f t="shared" si="551"/>
        <v>Reg</v>
      </c>
      <c r="I3940" s="3">
        <f t="shared" si="556"/>
        <v>0</v>
      </c>
      <c r="J3940" s="3">
        <f t="shared" si="557"/>
        <v>0</v>
      </c>
      <c r="K3940" s="3">
        <f>MIN(Inputs!$B$2, (Inputs!$B$8 - I3940)/Inputs!$B$9)</f>
        <v>170</v>
      </c>
      <c r="L3940" s="3">
        <f>MAX(MIN(Inputs!$B$2, I3940*Inputs!$B$10, Inputs!$B$8*Inputs!$B$4 - J3940), 0)</f>
        <v>0</v>
      </c>
      <c r="M3940" s="3">
        <f t="shared" si="552"/>
        <v>0</v>
      </c>
      <c r="N3940" s="3">
        <f t="shared" si="553"/>
        <v>0</v>
      </c>
      <c r="O3940" s="3">
        <f>IF(H3940="Reg", MIN(Inputs!$B$2, I3940*Inputs!$B$10, (Inputs!$B$8-I3940)/Inputs!$B$9), 0)</f>
        <v>0</v>
      </c>
      <c r="P3940" s="3">
        <f t="shared" si="554"/>
        <v>0</v>
      </c>
      <c r="Q3940" s="3">
        <f t="shared" si="555"/>
        <v>0</v>
      </c>
      <c r="R3940" s="3">
        <f>I3940 + M3940*Inputs!$B$9 - N3940/Inputs!$B$10</f>
        <v>0</v>
      </c>
    </row>
    <row r="3941" spans="1:18" x14ac:dyDescent="0.3">
      <c r="A3941" s="4">
        <v>46187.125</v>
      </c>
      <c r="B3941" s="3">
        <v>20.412500000000001</v>
      </c>
      <c r="C3941" s="3">
        <v>0.44</v>
      </c>
      <c r="D3941" s="3">
        <f t="shared" si="549"/>
        <v>23.849687499999998</v>
      </c>
      <c r="E3941" s="3">
        <f>MAX(B3941 - D3941/Inputs!$B$5, 0)</f>
        <v>0</v>
      </c>
      <c r="F3941" s="3">
        <f>MAX(D3941*Inputs!$B$5 - B3941, 0)</f>
        <v>0.5752249999999961</v>
      </c>
      <c r="G3941" s="3">
        <f t="shared" si="550"/>
        <v>0.44</v>
      </c>
      <c r="H3941" t="str">
        <f t="shared" si="551"/>
        <v>Charge</v>
      </c>
      <c r="I3941" s="3">
        <f t="shared" si="556"/>
        <v>0</v>
      </c>
      <c r="J3941" s="3">
        <f t="shared" si="557"/>
        <v>0</v>
      </c>
      <c r="K3941" s="3">
        <f>MIN(Inputs!$B$2, (Inputs!$B$8 - I3941)/Inputs!$B$9)</f>
        <v>170</v>
      </c>
      <c r="L3941" s="3">
        <f>MAX(MIN(Inputs!$B$2, I3941*Inputs!$B$10, Inputs!$B$8*Inputs!$B$4 - J3941), 0)</f>
        <v>0</v>
      </c>
      <c r="M3941" s="3">
        <f t="shared" si="552"/>
        <v>170</v>
      </c>
      <c r="N3941" s="3">
        <f t="shared" si="553"/>
        <v>0</v>
      </c>
      <c r="O3941" s="3">
        <f>IF(H3941="Reg", MIN(Inputs!$B$2, I3941*Inputs!$B$10, (Inputs!$B$8-I3941)/Inputs!$B$9), 0)</f>
        <v>0</v>
      </c>
      <c r="P3941" s="3">
        <f t="shared" si="554"/>
        <v>-3470.1250000000005</v>
      </c>
      <c r="Q3941" s="3">
        <f t="shared" si="555"/>
        <v>0</v>
      </c>
      <c r="R3941" s="3">
        <f>I3941 + M3941*Inputs!$B$9 - N3941/Inputs!$B$10</f>
        <v>159.4741358339966</v>
      </c>
    </row>
    <row r="3942" spans="1:18" x14ac:dyDescent="0.3">
      <c r="A3942" s="4">
        <v>46187.166666666657</v>
      </c>
      <c r="B3942" s="3">
        <v>20.715000000000003</v>
      </c>
      <c r="C3942" s="3">
        <v>7.0000000000000007E-2</v>
      </c>
      <c r="D3942" s="3">
        <f t="shared" si="549"/>
        <v>23.849687499999998</v>
      </c>
      <c r="E3942" s="3">
        <f>MAX(B3942 - D3942/Inputs!$B$5, 0)</f>
        <v>0</v>
      </c>
      <c r="F3942" s="3">
        <f>MAX(D3942*Inputs!$B$5 - B3942, 0)</f>
        <v>0.27272499999999411</v>
      </c>
      <c r="G3942" s="3">
        <f t="shared" si="550"/>
        <v>7.0000000000000007E-2</v>
      </c>
      <c r="H3942" t="str">
        <f t="shared" si="551"/>
        <v>Charge</v>
      </c>
      <c r="I3942" s="3">
        <f t="shared" si="556"/>
        <v>159.4741358339966</v>
      </c>
      <c r="J3942" s="3">
        <f t="shared" si="557"/>
        <v>0</v>
      </c>
      <c r="K3942" s="3">
        <f>MIN(Inputs!$B$2, (Inputs!$B$8 - I3942)/Inputs!$B$9)</f>
        <v>170</v>
      </c>
      <c r="L3942" s="3">
        <f>MAX(MIN(Inputs!$B$2, I3942*Inputs!$B$10, Inputs!$B$8*Inputs!$B$4 - J3942), 0)</f>
        <v>149.6</v>
      </c>
      <c r="M3942" s="3">
        <f t="shared" si="552"/>
        <v>170</v>
      </c>
      <c r="N3942" s="3">
        <f t="shared" si="553"/>
        <v>0</v>
      </c>
      <c r="O3942" s="3">
        <f>IF(H3942="Reg", MIN(Inputs!$B$2, I3942*Inputs!$B$10, (Inputs!$B$8-I3942)/Inputs!$B$9), 0)</f>
        <v>0</v>
      </c>
      <c r="P3942" s="3">
        <f t="shared" si="554"/>
        <v>-3521.5500000000006</v>
      </c>
      <c r="Q3942" s="3">
        <f t="shared" si="555"/>
        <v>0</v>
      </c>
      <c r="R3942" s="3">
        <f>I3942 + M3942*Inputs!$B$9 - N3942/Inputs!$B$10</f>
        <v>318.9482716679932</v>
      </c>
    </row>
    <row r="3943" spans="1:18" x14ac:dyDescent="0.3">
      <c r="A3943" s="4">
        <v>46187.208333333343</v>
      </c>
      <c r="B3943" s="3">
        <v>20.365000000000002</v>
      </c>
      <c r="C3943" s="3">
        <v>0.06</v>
      </c>
      <c r="D3943" s="3">
        <f t="shared" si="549"/>
        <v>23.849687499999998</v>
      </c>
      <c r="E3943" s="3">
        <f>MAX(B3943 - D3943/Inputs!$B$5, 0)</f>
        <v>0</v>
      </c>
      <c r="F3943" s="3">
        <f>MAX(D3943*Inputs!$B$5 - B3943, 0)</f>
        <v>0.62272499999999553</v>
      </c>
      <c r="G3943" s="3">
        <f t="shared" si="550"/>
        <v>0.06</v>
      </c>
      <c r="H3943" t="str">
        <f t="shared" si="551"/>
        <v>Charge</v>
      </c>
      <c r="I3943" s="3">
        <f t="shared" si="556"/>
        <v>318.9482716679932</v>
      </c>
      <c r="J3943" s="3">
        <f t="shared" si="557"/>
        <v>0</v>
      </c>
      <c r="K3943" s="3">
        <f>MIN(Inputs!$B$2, (Inputs!$B$8 - I3943)/Inputs!$B$9)</f>
        <v>22.44121780453775</v>
      </c>
      <c r="L3943" s="3">
        <f>MAX(MIN(Inputs!$B$2, I3943*Inputs!$B$10, Inputs!$B$8*Inputs!$B$4 - J3943), 0)</f>
        <v>170</v>
      </c>
      <c r="M3943" s="3">
        <f t="shared" si="552"/>
        <v>22.44121780453775</v>
      </c>
      <c r="N3943" s="3">
        <f t="shared" si="553"/>
        <v>0</v>
      </c>
      <c r="O3943" s="3">
        <f>IF(H3943="Reg", MIN(Inputs!$B$2, I3943*Inputs!$B$10, (Inputs!$B$8-I3943)/Inputs!$B$9), 0)</f>
        <v>0</v>
      </c>
      <c r="P3943" s="3">
        <f t="shared" si="554"/>
        <v>-457.01540058941134</v>
      </c>
      <c r="Q3943" s="3">
        <f t="shared" si="555"/>
        <v>0</v>
      </c>
      <c r="R3943" s="3">
        <f>I3943 + M3943*Inputs!$B$9 - N3943/Inputs!$B$10</f>
        <v>340</v>
      </c>
    </row>
    <row r="3944" spans="1:18" x14ac:dyDescent="0.3">
      <c r="A3944" s="4">
        <v>46187.25</v>
      </c>
      <c r="B3944" s="3">
        <v>19.835000000000001</v>
      </c>
      <c r="C3944" s="3">
        <v>1</v>
      </c>
      <c r="D3944" s="3">
        <f t="shared" si="549"/>
        <v>23.849687499999998</v>
      </c>
      <c r="E3944" s="3">
        <f>MAX(B3944 - D3944/Inputs!$B$5, 0)</f>
        <v>0</v>
      </c>
      <c r="F3944" s="3">
        <f>MAX(D3944*Inputs!$B$5 - B3944, 0)</f>
        <v>1.1527249999999967</v>
      </c>
      <c r="G3944" s="3">
        <f t="shared" si="550"/>
        <v>1</v>
      </c>
      <c r="H3944" t="str">
        <f t="shared" si="551"/>
        <v>Charge</v>
      </c>
      <c r="I3944" s="3">
        <f t="shared" si="556"/>
        <v>340</v>
      </c>
      <c r="J3944" s="3">
        <f t="shared" si="557"/>
        <v>0</v>
      </c>
      <c r="K3944" s="3">
        <f>MIN(Inputs!$B$2, (Inputs!$B$8 - I3944)/Inputs!$B$9)</f>
        <v>0</v>
      </c>
      <c r="L3944" s="3">
        <f>MAX(MIN(Inputs!$B$2, I3944*Inputs!$B$10, Inputs!$B$8*Inputs!$B$4 - J3944), 0)</f>
        <v>170</v>
      </c>
      <c r="M3944" s="3">
        <f t="shared" si="552"/>
        <v>0</v>
      </c>
      <c r="N3944" s="3">
        <f t="shared" si="553"/>
        <v>0</v>
      </c>
      <c r="O3944" s="3">
        <f>IF(H3944="Reg", MIN(Inputs!$B$2, I3944*Inputs!$B$10, (Inputs!$B$8-I3944)/Inputs!$B$9), 0)</f>
        <v>0</v>
      </c>
      <c r="P3944" s="3">
        <f t="shared" si="554"/>
        <v>0</v>
      </c>
      <c r="Q3944" s="3">
        <f t="shared" si="555"/>
        <v>0</v>
      </c>
      <c r="R3944" s="3">
        <f>I3944 + M3944*Inputs!$B$9 - N3944/Inputs!$B$10</f>
        <v>340</v>
      </c>
    </row>
    <row r="3945" spans="1:18" x14ac:dyDescent="0.3">
      <c r="A3945" s="4">
        <v>46187.291666666657</v>
      </c>
      <c r="B3945" s="3">
        <v>17.9175</v>
      </c>
      <c r="C3945" s="3">
        <v>1</v>
      </c>
      <c r="D3945" s="3">
        <f t="shared" si="549"/>
        <v>23.849687499999998</v>
      </c>
      <c r="E3945" s="3">
        <f>MAX(B3945 - D3945/Inputs!$B$5, 0)</f>
        <v>0</v>
      </c>
      <c r="F3945" s="3">
        <f>MAX(D3945*Inputs!$B$5 - B3945, 0)</f>
        <v>3.0702249999999971</v>
      </c>
      <c r="G3945" s="3">
        <f t="shared" si="550"/>
        <v>1</v>
      </c>
      <c r="H3945" t="str">
        <f t="shared" si="551"/>
        <v>Charge</v>
      </c>
      <c r="I3945" s="3">
        <f t="shared" si="556"/>
        <v>340</v>
      </c>
      <c r="J3945" s="3">
        <f t="shared" si="557"/>
        <v>0</v>
      </c>
      <c r="K3945" s="3">
        <f>MIN(Inputs!$B$2, (Inputs!$B$8 - I3945)/Inputs!$B$9)</f>
        <v>0</v>
      </c>
      <c r="L3945" s="3">
        <f>MAX(MIN(Inputs!$B$2, I3945*Inputs!$B$10, Inputs!$B$8*Inputs!$B$4 - J3945), 0)</f>
        <v>170</v>
      </c>
      <c r="M3945" s="3">
        <f t="shared" si="552"/>
        <v>0</v>
      </c>
      <c r="N3945" s="3">
        <f t="shared" si="553"/>
        <v>0</v>
      </c>
      <c r="O3945" s="3">
        <f>IF(H3945="Reg", MIN(Inputs!$B$2, I3945*Inputs!$B$10, (Inputs!$B$8-I3945)/Inputs!$B$9), 0)</f>
        <v>0</v>
      </c>
      <c r="P3945" s="3">
        <f t="shared" si="554"/>
        <v>0</v>
      </c>
      <c r="Q3945" s="3">
        <f t="shared" si="555"/>
        <v>0</v>
      </c>
      <c r="R3945" s="3">
        <f>I3945 + M3945*Inputs!$B$9 - N3945/Inputs!$B$10</f>
        <v>340</v>
      </c>
    </row>
    <row r="3946" spans="1:18" x14ac:dyDescent="0.3">
      <c r="A3946" s="4">
        <v>46187.333333333343</v>
      </c>
      <c r="B3946" s="3">
        <v>15.55</v>
      </c>
      <c r="C3946" s="3">
        <v>1</v>
      </c>
      <c r="D3946" s="3">
        <f t="shared" si="549"/>
        <v>23.849687499999998</v>
      </c>
      <c r="E3946" s="3">
        <f>MAX(B3946 - D3946/Inputs!$B$5, 0)</f>
        <v>0</v>
      </c>
      <c r="F3946" s="3">
        <f>MAX(D3946*Inputs!$B$5 - B3946, 0)</f>
        <v>5.4377249999999968</v>
      </c>
      <c r="G3946" s="3">
        <f t="shared" si="550"/>
        <v>1</v>
      </c>
      <c r="H3946" t="str">
        <f t="shared" si="551"/>
        <v>Charge</v>
      </c>
      <c r="I3946" s="3">
        <f t="shared" si="556"/>
        <v>340</v>
      </c>
      <c r="J3946" s="3">
        <f t="shared" si="557"/>
        <v>0</v>
      </c>
      <c r="K3946" s="3">
        <f>MIN(Inputs!$B$2, (Inputs!$B$8 - I3946)/Inputs!$B$9)</f>
        <v>0</v>
      </c>
      <c r="L3946" s="3">
        <f>MAX(MIN(Inputs!$B$2, I3946*Inputs!$B$10, Inputs!$B$8*Inputs!$B$4 - J3946), 0)</f>
        <v>170</v>
      </c>
      <c r="M3946" s="3">
        <f t="shared" si="552"/>
        <v>0</v>
      </c>
      <c r="N3946" s="3">
        <f t="shared" si="553"/>
        <v>0</v>
      </c>
      <c r="O3946" s="3">
        <f>IF(H3946="Reg", MIN(Inputs!$B$2, I3946*Inputs!$B$10, (Inputs!$B$8-I3946)/Inputs!$B$9), 0)</f>
        <v>0</v>
      </c>
      <c r="P3946" s="3">
        <f t="shared" si="554"/>
        <v>0</v>
      </c>
      <c r="Q3946" s="3">
        <f t="shared" si="555"/>
        <v>0</v>
      </c>
      <c r="R3946" s="3">
        <f>I3946 + M3946*Inputs!$B$9 - N3946/Inputs!$B$10</f>
        <v>340</v>
      </c>
    </row>
    <row r="3947" spans="1:18" x14ac:dyDescent="0.3">
      <c r="A3947" s="4">
        <v>46187.375</v>
      </c>
      <c r="B3947" s="3">
        <v>11.38</v>
      </c>
      <c r="C3947" s="3">
        <v>1</v>
      </c>
      <c r="D3947" s="3">
        <f t="shared" si="549"/>
        <v>23.849687499999998</v>
      </c>
      <c r="E3947" s="3">
        <f>MAX(B3947 - D3947/Inputs!$B$5, 0)</f>
        <v>0</v>
      </c>
      <c r="F3947" s="3">
        <f>MAX(D3947*Inputs!$B$5 - B3947, 0)</f>
        <v>9.6077249999999967</v>
      </c>
      <c r="G3947" s="3">
        <f t="shared" si="550"/>
        <v>1</v>
      </c>
      <c r="H3947" t="str">
        <f t="shared" si="551"/>
        <v>Charge</v>
      </c>
      <c r="I3947" s="3">
        <f t="shared" si="556"/>
        <v>340</v>
      </c>
      <c r="J3947" s="3">
        <f t="shared" si="557"/>
        <v>0</v>
      </c>
      <c r="K3947" s="3">
        <f>MIN(Inputs!$B$2, (Inputs!$B$8 - I3947)/Inputs!$B$9)</f>
        <v>0</v>
      </c>
      <c r="L3947" s="3">
        <f>MAX(MIN(Inputs!$B$2, I3947*Inputs!$B$10, Inputs!$B$8*Inputs!$B$4 - J3947), 0)</f>
        <v>170</v>
      </c>
      <c r="M3947" s="3">
        <f t="shared" si="552"/>
        <v>0</v>
      </c>
      <c r="N3947" s="3">
        <f t="shared" si="553"/>
        <v>0</v>
      </c>
      <c r="O3947" s="3">
        <f>IF(H3947="Reg", MIN(Inputs!$B$2, I3947*Inputs!$B$10, (Inputs!$B$8-I3947)/Inputs!$B$9), 0)</f>
        <v>0</v>
      </c>
      <c r="P3947" s="3">
        <f t="shared" si="554"/>
        <v>0</v>
      </c>
      <c r="Q3947" s="3">
        <f t="shared" si="555"/>
        <v>0</v>
      </c>
      <c r="R3947" s="3">
        <f>I3947 + M3947*Inputs!$B$9 - N3947/Inputs!$B$10</f>
        <v>340</v>
      </c>
    </row>
    <row r="3948" spans="1:18" x14ac:dyDescent="0.3">
      <c r="A3948" s="4">
        <v>46187.416666666657</v>
      </c>
      <c r="B3948" s="3">
        <v>7.5975000000000001</v>
      </c>
      <c r="C3948" s="3">
        <v>0.95</v>
      </c>
      <c r="D3948" s="3">
        <f t="shared" si="549"/>
        <v>23.849687499999998</v>
      </c>
      <c r="E3948" s="3">
        <f>MAX(B3948 - D3948/Inputs!$B$5, 0)</f>
        <v>0</v>
      </c>
      <c r="F3948" s="3">
        <f>MAX(D3948*Inputs!$B$5 - B3948, 0)</f>
        <v>13.390224999999997</v>
      </c>
      <c r="G3948" s="3">
        <f t="shared" si="550"/>
        <v>0.95</v>
      </c>
      <c r="H3948" t="str">
        <f t="shared" si="551"/>
        <v>Charge</v>
      </c>
      <c r="I3948" s="3">
        <f t="shared" si="556"/>
        <v>340</v>
      </c>
      <c r="J3948" s="3">
        <f t="shared" si="557"/>
        <v>0</v>
      </c>
      <c r="K3948" s="3">
        <f>MIN(Inputs!$B$2, (Inputs!$B$8 - I3948)/Inputs!$B$9)</f>
        <v>0</v>
      </c>
      <c r="L3948" s="3">
        <f>MAX(MIN(Inputs!$B$2, I3948*Inputs!$B$10, Inputs!$B$8*Inputs!$B$4 - J3948), 0)</f>
        <v>170</v>
      </c>
      <c r="M3948" s="3">
        <f t="shared" si="552"/>
        <v>0</v>
      </c>
      <c r="N3948" s="3">
        <f t="shared" si="553"/>
        <v>0</v>
      </c>
      <c r="O3948" s="3">
        <f>IF(H3948="Reg", MIN(Inputs!$B$2, I3948*Inputs!$B$10, (Inputs!$B$8-I3948)/Inputs!$B$9), 0)</f>
        <v>0</v>
      </c>
      <c r="P3948" s="3">
        <f t="shared" si="554"/>
        <v>0</v>
      </c>
      <c r="Q3948" s="3">
        <f t="shared" si="555"/>
        <v>0</v>
      </c>
      <c r="R3948" s="3">
        <f>I3948 + M3948*Inputs!$B$9 - N3948/Inputs!$B$10</f>
        <v>340</v>
      </c>
    </row>
    <row r="3949" spans="1:18" x14ac:dyDescent="0.3">
      <c r="A3949" s="4">
        <v>46187.458333333343</v>
      </c>
      <c r="B3949" s="3">
        <v>15.260000000000002</v>
      </c>
      <c r="C3949" s="3">
        <v>0.98</v>
      </c>
      <c r="D3949" s="3">
        <f t="shared" si="549"/>
        <v>23.849687499999998</v>
      </c>
      <c r="E3949" s="3">
        <f>MAX(B3949 - D3949/Inputs!$B$5, 0)</f>
        <v>0</v>
      </c>
      <c r="F3949" s="3">
        <f>MAX(D3949*Inputs!$B$5 - B3949, 0)</f>
        <v>5.727724999999996</v>
      </c>
      <c r="G3949" s="3">
        <f t="shared" si="550"/>
        <v>0.98</v>
      </c>
      <c r="H3949" t="str">
        <f t="shared" si="551"/>
        <v>Charge</v>
      </c>
      <c r="I3949" s="3">
        <f t="shared" si="556"/>
        <v>340</v>
      </c>
      <c r="J3949" s="3">
        <f t="shared" si="557"/>
        <v>0</v>
      </c>
      <c r="K3949" s="3">
        <f>MIN(Inputs!$B$2, (Inputs!$B$8 - I3949)/Inputs!$B$9)</f>
        <v>0</v>
      </c>
      <c r="L3949" s="3">
        <f>MAX(MIN(Inputs!$B$2, I3949*Inputs!$B$10, Inputs!$B$8*Inputs!$B$4 - J3949), 0)</f>
        <v>170</v>
      </c>
      <c r="M3949" s="3">
        <f t="shared" si="552"/>
        <v>0</v>
      </c>
      <c r="N3949" s="3">
        <f t="shared" si="553"/>
        <v>0</v>
      </c>
      <c r="O3949" s="3">
        <f>IF(H3949="Reg", MIN(Inputs!$B$2, I3949*Inputs!$B$10, (Inputs!$B$8-I3949)/Inputs!$B$9), 0)</f>
        <v>0</v>
      </c>
      <c r="P3949" s="3">
        <f t="shared" si="554"/>
        <v>0</v>
      </c>
      <c r="Q3949" s="3">
        <f t="shared" si="555"/>
        <v>0</v>
      </c>
      <c r="R3949" s="3">
        <f>I3949 + M3949*Inputs!$B$9 - N3949/Inputs!$B$10</f>
        <v>340</v>
      </c>
    </row>
    <row r="3950" spans="1:18" x14ac:dyDescent="0.3">
      <c r="A3950" s="4">
        <v>46187.5</v>
      </c>
      <c r="B3950" s="3">
        <v>19.047499999999999</v>
      </c>
      <c r="C3950" s="3">
        <v>0.94</v>
      </c>
      <c r="D3950" s="3">
        <f t="shared" si="549"/>
        <v>23.849687499999998</v>
      </c>
      <c r="E3950" s="3">
        <f>MAX(B3950 - D3950/Inputs!$B$5, 0)</f>
        <v>0</v>
      </c>
      <c r="F3950" s="3">
        <f>MAX(D3950*Inputs!$B$5 - B3950, 0)</f>
        <v>1.9402249999999981</v>
      </c>
      <c r="G3950" s="3">
        <f t="shared" si="550"/>
        <v>0.94</v>
      </c>
      <c r="H3950" t="str">
        <f t="shared" si="551"/>
        <v>Charge</v>
      </c>
      <c r="I3950" s="3">
        <f t="shared" si="556"/>
        <v>340</v>
      </c>
      <c r="J3950" s="3">
        <f t="shared" si="557"/>
        <v>0</v>
      </c>
      <c r="K3950" s="3">
        <f>MIN(Inputs!$B$2, (Inputs!$B$8 - I3950)/Inputs!$B$9)</f>
        <v>0</v>
      </c>
      <c r="L3950" s="3">
        <f>MAX(MIN(Inputs!$B$2, I3950*Inputs!$B$10, Inputs!$B$8*Inputs!$B$4 - J3950), 0)</f>
        <v>170</v>
      </c>
      <c r="M3950" s="3">
        <f t="shared" si="552"/>
        <v>0</v>
      </c>
      <c r="N3950" s="3">
        <f t="shared" si="553"/>
        <v>0</v>
      </c>
      <c r="O3950" s="3">
        <f>IF(H3950="Reg", MIN(Inputs!$B$2, I3950*Inputs!$B$10, (Inputs!$B$8-I3950)/Inputs!$B$9), 0)</f>
        <v>0</v>
      </c>
      <c r="P3950" s="3">
        <f t="shared" si="554"/>
        <v>0</v>
      </c>
      <c r="Q3950" s="3">
        <f t="shared" si="555"/>
        <v>0</v>
      </c>
      <c r="R3950" s="3">
        <f>I3950 + M3950*Inputs!$B$9 - N3950/Inputs!$B$10</f>
        <v>340</v>
      </c>
    </row>
    <row r="3951" spans="1:18" x14ac:dyDescent="0.3">
      <c r="A3951" s="4">
        <v>46187.541666666657</v>
      </c>
      <c r="B3951" s="3">
        <v>24.182499999999997</v>
      </c>
      <c r="C3951" s="3">
        <v>0.92</v>
      </c>
      <c r="D3951" s="3">
        <f t="shared" si="549"/>
        <v>23.849687499999998</v>
      </c>
      <c r="E3951" s="3">
        <f>MAX(B3951 - D3951/Inputs!$B$5, 0)</f>
        <v>0</v>
      </c>
      <c r="F3951" s="3">
        <f>MAX(D3951*Inputs!$B$5 - B3951, 0)</f>
        <v>0</v>
      </c>
      <c r="G3951" s="3">
        <f t="shared" si="550"/>
        <v>0.92</v>
      </c>
      <c r="H3951" t="str">
        <f t="shared" si="551"/>
        <v>Reg</v>
      </c>
      <c r="I3951" s="3">
        <f t="shared" si="556"/>
        <v>340</v>
      </c>
      <c r="J3951" s="3">
        <f t="shared" si="557"/>
        <v>0</v>
      </c>
      <c r="K3951" s="3">
        <f>MIN(Inputs!$B$2, (Inputs!$B$8 - I3951)/Inputs!$B$9)</f>
        <v>0</v>
      </c>
      <c r="L3951" s="3">
        <f>MAX(MIN(Inputs!$B$2, I3951*Inputs!$B$10, Inputs!$B$8*Inputs!$B$4 - J3951), 0)</f>
        <v>170</v>
      </c>
      <c r="M3951" s="3">
        <f t="shared" si="552"/>
        <v>0</v>
      </c>
      <c r="N3951" s="3">
        <f t="shared" si="553"/>
        <v>0</v>
      </c>
      <c r="O3951" s="3">
        <f>IF(H3951="Reg", MIN(Inputs!$B$2, I3951*Inputs!$B$10, (Inputs!$B$8-I3951)/Inputs!$B$9), 0)</f>
        <v>0</v>
      </c>
      <c r="P3951" s="3">
        <f t="shared" si="554"/>
        <v>0</v>
      </c>
      <c r="Q3951" s="3">
        <f t="shared" si="555"/>
        <v>0</v>
      </c>
      <c r="R3951" s="3">
        <f>I3951 + M3951*Inputs!$B$9 - N3951/Inputs!$B$10</f>
        <v>340</v>
      </c>
    </row>
    <row r="3952" spans="1:18" x14ac:dyDescent="0.3">
      <c r="A3952" s="4">
        <v>46187.583333333343</v>
      </c>
      <c r="B3952" s="3">
        <v>23.012499999999999</v>
      </c>
      <c r="C3952" s="3">
        <v>1</v>
      </c>
      <c r="D3952" s="3">
        <f t="shared" si="549"/>
        <v>23.849687499999998</v>
      </c>
      <c r="E3952" s="3">
        <f>MAX(B3952 - D3952/Inputs!$B$5, 0)</f>
        <v>0</v>
      </c>
      <c r="F3952" s="3">
        <f>MAX(D3952*Inputs!$B$5 - B3952, 0)</f>
        <v>0</v>
      </c>
      <c r="G3952" s="3">
        <f t="shared" si="550"/>
        <v>1</v>
      </c>
      <c r="H3952" t="str">
        <f t="shared" si="551"/>
        <v>Reg</v>
      </c>
      <c r="I3952" s="3">
        <f t="shared" si="556"/>
        <v>340</v>
      </c>
      <c r="J3952" s="3">
        <f t="shared" si="557"/>
        <v>0</v>
      </c>
      <c r="K3952" s="3">
        <f>MIN(Inputs!$B$2, (Inputs!$B$8 - I3952)/Inputs!$B$9)</f>
        <v>0</v>
      </c>
      <c r="L3952" s="3">
        <f>MAX(MIN(Inputs!$B$2, I3952*Inputs!$B$10, Inputs!$B$8*Inputs!$B$4 - J3952), 0)</f>
        <v>170</v>
      </c>
      <c r="M3952" s="3">
        <f t="shared" si="552"/>
        <v>0</v>
      </c>
      <c r="N3952" s="3">
        <f t="shared" si="553"/>
        <v>0</v>
      </c>
      <c r="O3952" s="3">
        <f>IF(H3952="Reg", MIN(Inputs!$B$2, I3952*Inputs!$B$10, (Inputs!$B$8-I3952)/Inputs!$B$9), 0)</f>
        <v>0</v>
      </c>
      <c r="P3952" s="3">
        <f t="shared" si="554"/>
        <v>0</v>
      </c>
      <c r="Q3952" s="3">
        <f t="shared" si="555"/>
        <v>0</v>
      </c>
      <c r="R3952" s="3">
        <f>I3952 + M3952*Inputs!$B$9 - N3952/Inputs!$B$10</f>
        <v>340</v>
      </c>
    </row>
    <row r="3953" spans="1:18" x14ac:dyDescent="0.3">
      <c r="A3953" s="4">
        <v>46187.625</v>
      </c>
      <c r="B3953" s="3">
        <v>27.182499999999997</v>
      </c>
      <c r="C3953" s="3">
        <v>1</v>
      </c>
      <c r="D3953" s="3">
        <f t="shared" si="549"/>
        <v>23.849687499999998</v>
      </c>
      <c r="E3953" s="3">
        <f>MAX(B3953 - D3953/Inputs!$B$5, 0)</f>
        <v>8.0582386363637681E-2</v>
      </c>
      <c r="F3953" s="3">
        <f>MAX(D3953*Inputs!$B$5 - B3953, 0)</f>
        <v>0</v>
      </c>
      <c r="G3953" s="3">
        <f t="shared" si="550"/>
        <v>1</v>
      </c>
      <c r="H3953" t="str">
        <f t="shared" si="551"/>
        <v>Reg</v>
      </c>
      <c r="I3953" s="3">
        <f t="shared" si="556"/>
        <v>340</v>
      </c>
      <c r="J3953" s="3">
        <f t="shared" si="557"/>
        <v>0</v>
      </c>
      <c r="K3953" s="3">
        <f>MIN(Inputs!$B$2, (Inputs!$B$8 - I3953)/Inputs!$B$9)</f>
        <v>0</v>
      </c>
      <c r="L3953" s="3">
        <f>MAX(MIN(Inputs!$B$2, I3953*Inputs!$B$10, Inputs!$B$8*Inputs!$B$4 - J3953), 0)</f>
        <v>170</v>
      </c>
      <c r="M3953" s="3">
        <f t="shared" si="552"/>
        <v>0</v>
      </c>
      <c r="N3953" s="3">
        <f t="shared" si="553"/>
        <v>0</v>
      </c>
      <c r="O3953" s="3">
        <f>IF(H3953="Reg", MIN(Inputs!$B$2, I3953*Inputs!$B$10, (Inputs!$B$8-I3953)/Inputs!$B$9), 0)</f>
        <v>0</v>
      </c>
      <c r="P3953" s="3">
        <f t="shared" si="554"/>
        <v>0</v>
      </c>
      <c r="Q3953" s="3">
        <f t="shared" si="555"/>
        <v>0</v>
      </c>
      <c r="R3953" s="3">
        <f>I3953 + M3953*Inputs!$B$9 - N3953/Inputs!$B$10</f>
        <v>340</v>
      </c>
    </row>
    <row r="3954" spans="1:18" x14ac:dyDescent="0.3">
      <c r="A3954" s="4">
        <v>46187.666666666657</v>
      </c>
      <c r="B3954" s="3">
        <v>33.57</v>
      </c>
      <c r="C3954" s="3">
        <v>1</v>
      </c>
      <c r="D3954" s="3">
        <f t="shared" si="549"/>
        <v>23.849687499999998</v>
      </c>
      <c r="E3954" s="3">
        <f>MAX(B3954 - D3954/Inputs!$B$5, 0)</f>
        <v>6.4680823863636405</v>
      </c>
      <c r="F3954" s="3">
        <f>MAX(D3954*Inputs!$B$5 - B3954, 0)</f>
        <v>0</v>
      </c>
      <c r="G3954" s="3">
        <f t="shared" si="550"/>
        <v>1</v>
      </c>
      <c r="H3954" t="str">
        <f t="shared" si="551"/>
        <v>Discharge</v>
      </c>
      <c r="I3954" s="3">
        <f t="shared" si="556"/>
        <v>340</v>
      </c>
      <c r="J3954" s="3">
        <f t="shared" si="557"/>
        <v>0</v>
      </c>
      <c r="K3954" s="3">
        <f>MIN(Inputs!$B$2, (Inputs!$B$8 - I3954)/Inputs!$B$9)</f>
        <v>0</v>
      </c>
      <c r="L3954" s="3">
        <f>MAX(MIN(Inputs!$B$2, I3954*Inputs!$B$10, Inputs!$B$8*Inputs!$B$4 - J3954), 0)</f>
        <v>170</v>
      </c>
      <c r="M3954" s="3">
        <f t="shared" si="552"/>
        <v>0</v>
      </c>
      <c r="N3954" s="3">
        <f t="shared" si="553"/>
        <v>170</v>
      </c>
      <c r="O3954" s="3">
        <f>IF(H3954="Reg", MIN(Inputs!$B$2, I3954*Inputs!$B$10, (Inputs!$B$8-I3954)/Inputs!$B$9), 0)</f>
        <v>0</v>
      </c>
      <c r="P3954" s="3">
        <f t="shared" si="554"/>
        <v>5706.9</v>
      </c>
      <c r="Q3954" s="3">
        <f t="shared" si="555"/>
        <v>0</v>
      </c>
      <c r="R3954" s="3">
        <f>I3954 + M3954*Inputs!$B$9 - N3954/Inputs!$B$10</f>
        <v>158.77939109773115</v>
      </c>
    </row>
    <row r="3955" spans="1:18" x14ac:dyDescent="0.3">
      <c r="A3955" s="4">
        <v>46187.708333333343</v>
      </c>
      <c r="B3955" s="3">
        <v>31.684999999999999</v>
      </c>
      <c r="C3955" s="3">
        <v>1</v>
      </c>
      <c r="D3955" s="3">
        <f t="shared" si="549"/>
        <v>23.849687499999998</v>
      </c>
      <c r="E3955" s="3">
        <f>MAX(B3955 - D3955/Inputs!$B$5, 0)</f>
        <v>4.583082386363639</v>
      </c>
      <c r="F3955" s="3">
        <f>MAX(D3955*Inputs!$B$5 - B3955, 0)</f>
        <v>0</v>
      </c>
      <c r="G3955" s="3">
        <f t="shared" si="550"/>
        <v>1</v>
      </c>
      <c r="H3955" t="str">
        <f t="shared" si="551"/>
        <v>Discharge</v>
      </c>
      <c r="I3955" s="3">
        <f t="shared" si="556"/>
        <v>158.77939109773115</v>
      </c>
      <c r="J3955" s="3">
        <f t="shared" si="557"/>
        <v>170</v>
      </c>
      <c r="K3955" s="3">
        <f>MIN(Inputs!$B$2, (Inputs!$B$8 - I3955)/Inputs!$B$9)</f>
        <v>170</v>
      </c>
      <c r="L3955" s="3">
        <f>MAX(MIN(Inputs!$B$2, I3955*Inputs!$B$10, Inputs!$B$8*Inputs!$B$4 - J3955), 0)</f>
        <v>148.94827166799323</v>
      </c>
      <c r="M3955" s="3">
        <f t="shared" si="552"/>
        <v>0</v>
      </c>
      <c r="N3955" s="3">
        <f t="shared" si="553"/>
        <v>148.94827166799323</v>
      </c>
      <c r="O3955" s="3">
        <f>IF(H3955="Reg", MIN(Inputs!$B$2, I3955*Inputs!$B$10, (Inputs!$B$8-I3955)/Inputs!$B$9), 0)</f>
        <v>0</v>
      </c>
      <c r="P3955" s="3">
        <f t="shared" si="554"/>
        <v>4719.425987800365</v>
      </c>
      <c r="Q3955" s="3">
        <f t="shared" si="555"/>
        <v>0</v>
      </c>
      <c r="R3955" s="3">
        <f>I3955 + M3955*Inputs!$B$9 - N3955/Inputs!$B$10</f>
        <v>0</v>
      </c>
    </row>
    <row r="3956" spans="1:18" x14ac:dyDescent="0.3">
      <c r="A3956" s="4">
        <v>46187.75</v>
      </c>
      <c r="B3956" s="3">
        <v>36.605000000000004</v>
      </c>
      <c r="C3956" s="3">
        <v>2</v>
      </c>
      <c r="D3956" s="3">
        <f t="shared" si="549"/>
        <v>23.849687499999998</v>
      </c>
      <c r="E3956" s="3">
        <f>MAX(B3956 - D3956/Inputs!$B$5, 0)</f>
        <v>9.5030823863636442</v>
      </c>
      <c r="F3956" s="3">
        <f>MAX(D3956*Inputs!$B$5 - B3956, 0)</f>
        <v>0</v>
      </c>
      <c r="G3956" s="3">
        <f t="shared" si="550"/>
        <v>2</v>
      </c>
      <c r="H3956" t="str">
        <f t="shared" si="551"/>
        <v>Discharge</v>
      </c>
      <c r="I3956" s="3">
        <f t="shared" si="556"/>
        <v>0</v>
      </c>
      <c r="J3956" s="3">
        <f t="shared" si="557"/>
        <v>318.94827166799325</v>
      </c>
      <c r="K3956" s="3">
        <f>MIN(Inputs!$B$2, (Inputs!$B$8 - I3956)/Inputs!$B$9)</f>
        <v>170</v>
      </c>
      <c r="L3956" s="3">
        <f>MAX(MIN(Inputs!$B$2, I3956*Inputs!$B$10, Inputs!$B$8*Inputs!$B$4 - J3956), 0)</f>
        <v>0</v>
      </c>
      <c r="M3956" s="3">
        <f t="shared" si="552"/>
        <v>0</v>
      </c>
      <c r="N3956" s="3">
        <f t="shared" si="553"/>
        <v>0</v>
      </c>
      <c r="O3956" s="3">
        <f>IF(H3956="Reg", MIN(Inputs!$B$2, I3956*Inputs!$B$10, (Inputs!$B$8-I3956)/Inputs!$B$9), 0)</f>
        <v>0</v>
      </c>
      <c r="P3956" s="3">
        <f t="shared" si="554"/>
        <v>0</v>
      </c>
      <c r="Q3956" s="3">
        <f t="shared" si="555"/>
        <v>0</v>
      </c>
      <c r="R3956" s="3">
        <f>I3956 + M3956*Inputs!$B$9 - N3956/Inputs!$B$10</f>
        <v>0</v>
      </c>
    </row>
    <row r="3957" spans="1:18" x14ac:dyDescent="0.3">
      <c r="A3957" s="4">
        <v>46187.791666666657</v>
      </c>
      <c r="B3957" s="3">
        <v>43.142499999999998</v>
      </c>
      <c r="C3957" s="3">
        <v>13.27</v>
      </c>
      <c r="D3957" s="3">
        <f t="shared" si="549"/>
        <v>23.849687499999998</v>
      </c>
      <c r="E3957" s="3">
        <f>MAX(B3957 - D3957/Inputs!$B$5, 0)</f>
        <v>16.040582386363639</v>
      </c>
      <c r="F3957" s="3">
        <f>MAX(D3957*Inputs!$B$5 - B3957, 0)</f>
        <v>0</v>
      </c>
      <c r="G3957" s="3">
        <f t="shared" si="550"/>
        <v>13.27</v>
      </c>
      <c r="H3957" t="str">
        <f t="shared" si="551"/>
        <v>Discharge</v>
      </c>
      <c r="I3957" s="3">
        <f t="shared" si="556"/>
        <v>0</v>
      </c>
      <c r="J3957" s="3">
        <f t="shared" si="557"/>
        <v>318.94827166799325</v>
      </c>
      <c r="K3957" s="3">
        <f>MIN(Inputs!$B$2, (Inputs!$B$8 - I3957)/Inputs!$B$9)</f>
        <v>170</v>
      </c>
      <c r="L3957" s="3">
        <f>MAX(MIN(Inputs!$B$2, I3957*Inputs!$B$10, Inputs!$B$8*Inputs!$B$4 - J3957), 0)</f>
        <v>0</v>
      </c>
      <c r="M3957" s="3">
        <f t="shared" si="552"/>
        <v>0</v>
      </c>
      <c r="N3957" s="3">
        <f t="shared" si="553"/>
        <v>0</v>
      </c>
      <c r="O3957" s="3">
        <f>IF(H3957="Reg", MIN(Inputs!$B$2, I3957*Inputs!$B$10, (Inputs!$B$8-I3957)/Inputs!$B$9), 0)</f>
        <v>0</v>
      </c>
      <c r="P3957" s="3">
        <f t="shared" si="554"/>
        <v>0</v>
      </c>
      <c r="Q3957" s="3">
        <f t="shared" si="555"/>
        <v>0</v>
      </c>
      <c r="R3957" s="3">
        <f>I3957 + M3957*Inputs!$B$9 - N3957/Inputs!$B$10</f>
        <v>0</v>
      </c>
    </row>
    <row r="3958" spans="1:18" x14ac:dyDescent="0.3">
      <c r="A3958" s="4">
        <v>46187.833333333343</v>
      </c>
      <c r="B3958" s="3">
        <v>36.265000000000001</v>
      </c>
      <c r="C3958" s="3">
        <v>15.21</v>
      </c>
      <c r="D3958" s="3">
        <f t="shared" si="549"/>
        <v>23.849687499999998</v>
      </c>
      <c r="E3958" s="3">
        <f>MAX(B3958 - D3958/Inputs!$B$5, 0)</f>
        <v>9.1630823863636408</v>
      </c>
      <c r="F3958" s="3">
        <f>MAX(D3958*Inputs!$B$5 - B3958, 0)</f>
        <v>0</v>
      </c>
      <c r="G3958" s="3">
        <f t="shared" si="550"/>
        <v>15.21</v>
      </c>
      <c r="H3958" t="str">
        <f t="shared" si="551"/>
        <v>Reg</v>
      </c>
      <c r="I3958" s="3">
        <f t="shared" si="556"/>
        <v>0</v>
      </c>
      <c r="J3958" s="3">
        <f t="shared" si="557"/>
        <v>318.94827166799325</v>
      </c>
      <c r="K3958" s="3">
        <f>MIN(Inputs!$B$2, (Inputs!$B$8 - I3958)/Inputs!$B$9)</f>
        <v>170</v>
      </c>
      <c r="L3958" s="3">
        <f>MAX(MIN(Inputs!$B$2, I3958*Inputs!$B$10, Inputs!$B$8*Inputs!$B$4 - J3958), 0)</f>
        <v>0</v>
      </c>
      <c r="M3958" s="3">
        <f t="shared" si="552"/>
        <v>0</v>
      </c>
      <c r="N3958" s="3">
        <f t="shared" si="553"/>
        <v>0</v>
      </c>
      <c r="O3958" s="3">
        <f>IF(H3958="Reg", MIN(Inputs!$B$2, I3958*Inputs!$B$10, (Inputs!$B$8-I3958)/Inputs!$B$9), 0)</f>
        <v>0</v>
      </c>
      <c r="P3958" s="3">
        <f t="shared" si="554"/>
        <v>0</v>
      </c>
      <c r="Q3958" s="3">
        <f t="shared" si="555"/>
        <v>0</v>
      </c>
      <c r="R3958" s="3">
        <f>I3958 + M3958*Inputs!$B$9 - N3958/Inputs!$B$10</f>
        <v>0</v>
      </c>
    </row>
    <row r="3959" spans="1:18" x14ac:dyDescent="0.3">
      <c r="A3959" s="4">
        <v>46187.875</v>
      </c>
      <c r="B3959" s="3">
        <v>31.345000000000002</v>
      </c>
      <c r="C3959" s="3">
        <v>6.93</v>
      </c>
      <c r="D3959" s="3">
        <f t="shared" si="549"/>
        <v>23.849687499999998</v>
      </c>
      <c r="E3959" s="3">
        <f>MAX(B3959 - D3959/Inputs!$B$5, 0)</f>
        <v>4.2430823863636427</v>
      </c>
      <c r="F3959" s="3">
        <f>MAX(D3959*Inputs!$B$5 - B3959, 0)</f>
        <v>0</v>
      </c>
      <c r="G3959" s="3">
        <f t="shared" si="550"/>
        <v>6.93</v>
      </c>
      <c r="H3959" t="str">
        <f t="shared" si="551"/>
        <v>Reg</v>
      </c>
      <c r="I3959" s="3">
        <f t="shared" si="556"/>
        <v>0</v>
      </c>
      <c r="J3959" s="3">
        <f t="shared" si="557"/>
        <v>318.94827166799325</v>
      </c>
      <c r="K3959" s="3">
        <f>MIN(Inputs!$B$2, (Inputs!$B$8 - I3959)/Inputs!$B$9)</f>
        <v>170</v>
      </c>
      <c r="L3959" s="3">
        <f>MAX(MIN(Inputs!$B$2, I3959*Inputs!$B$10, Inputs!$B$8*Inputs!$B$4 - J3959), 0)</f>
        <v>0</v>
      </c>
      <c r="M3959" s="3">
        <f t="shared" si="552"/>
        <v>0</v>
      </c>
      <c r="N3959" s="3">
        <f t="shared" si="553"/>
        <v>0</v>
      </c>
      <c r="O3959" s="3">
        <f>IF(H3959="Reg", MIN(Inputs!$B$2, I3959*Inputs!$B$10, (Inputs!$B$8-I3959)/Inputs!$B$9), 0)</f>
        <v>0</v>
      </c>
      <c r="P3959" s="3">
        <f t="shared" si="554"/>
        <v>0</v>
      </c>
      <c r="Q3959" s="3">
        <f t="shared" si="555"/>
        <v>0</v>
      </c>
      <c r="R3959" s="3">
        <f>I3959 + M3959*Inputs!$B$9 - N3959/Inputs!$B$10</f>
        <v>0</v>
      </c>
    </row>
    <row r="3960" spans="1:18" x14ac:dyDescent="0.3">
      <c r="A3960" s="4">
        <v>46187.916666666657</v>
      </c>
      <c r="B3960" s="3">
        <v>25.857500000000002</v>
      </c>
      <c r="C3960" s="3">
        <v>1.04</v>
      </c>
      <c r="D3960" s="3">
        <f t="shared" si="549"/>
        <v>23.849687499999998</v>
      </c>
      <c r="E3960" s="3">
        <f>MAX(B3960 - D3960/Inputs!$B$5, 0)</f>
        <v>0</v>
      </c>
      <c r="F3960" s="3">
        <f>MAX(D3960*Inputs!$B$5 - B3960, 0)</f>
        <v>0</v>
      </c>
      <c r="G3960" s="3">
        <f t="shared" si="550"/>
        <v>1.04</v>
      </c>
      <c r="H3960" t="str">
        <f t="shared" si="551"/>
        <v>Reg</v>
      </c>
      <c r="I3960" s="3">
        <f t="shared" si="556"/>
        <v>0</v>
      </c>
      <c r="J3960" s="3">
        <f t="shared" si="557"/>
        <v>318.94827166799325</v>
      </c>
      <c r="K3960" s="3">
        <f>MIN(Inputs!$B$2, (Inputs!$B$8 - I3960)/Inputs!$B$9)</f>
        <v>170</v>
      </c>
      <c r="L3960" s="3">
        <f>MAX(MIN(Inputs!$B$2, I3960*Inputs!$B$10, Inputs!$B$8*Inputs!$B$4 - J3960), 0)</f>
        <v>0</v>
      </c>
      <c r="M3960" s="3">
        <f t="shared" si="552"/>
        <v>0</v>
      </c>
      <c r="N3960" s="3">
        <f t="shared" si="553"/>
        <v>0</v>
      </c>
      <c r="O3960" s="3">
        <f>IF(H3960="Reg", MIN(Inputs!$B$2, I3960*Inputs!$B$10, (Inputs!$B$8-I3960)/Inputs!$B$9), 0)</f>
        <v>0</v>
      </c>
      <c r="P3960" s="3">
        <f t="shared" si="554"/>
        <v>0</v>
      </c>
      <c r="Q3960" s="3">
        <f t="shared" si="555"/>
        <v>0</v>
      </c>
      <c r="R3960" s="3">
        <f>I3960 + M3960*Inputs!$B$9 - N3960/Inputs!$B$10</f>
        <v>0</v>
      </c>
    </row>
    <row r="3961" spans="1:18" x14ac:dyDescent="0.3">
      <c r="A3961" s="4">
        <v>46187.958333333343</v>
      </c>
      <c r="B3961" s="3">
        <v>23.5975</v>
      </c>
      <c r="C3961" s="3">
        <v>7.0000000000000007E-2</v>
      </c>
      <c r="D3961" s="3">
        <f t="shared" si="549"/>
        <v>23.849687499999998</v>
      </c>
      <c r="E3961" s="3">
        <f>MAX(B3961 - D3961/Inputs!$B$5, 0)</f>
        <v>0</v>
      </c>
      <c r="F3961" s="3">
        <f>MAX(D3961*Inputs!$B$5 - B3961, 0)</f>
        <v>0</v>
      </c>
      <c r="G3961" s="3">
        <f t="shared" si="550"/>
        <v>7.0000000000000007E-2</v>
      </c>
      <c r="H3961" t="str">
        <f t="shared" si="551"/>
        <v>Reg</v>
      </c>
      <c r="I3961" s="3">
        <f t="shared" si="556"/>
        <v>0</v>
      </c>
      <c r="J3961" s="3">
        <f t="shared" si="557"/>
        <v>318.94827166799325</v>
      </c>
      <c r="K3961" s="3">
        <f>MIN(Inputs!$B$2, (Inputs!$B$8 - I3961)/Inputs!$B$9)</f>
        <v>170</v>
      </c>
      <c r="L3961" s="3">
        <f>MAX(MIN(Inputs!$B$2, I3961*Inputs!$B$10, Inputs!$B$8*Inputs!$B$4 - J3961), 0)</f>
        <v>0</v>
      </c>
      <c r="M3961" s="3">
        <f t="shared" si="552"/>
        <v>0</v>
      </c>
      <c r="N3961" s="3">
        <f t="shared" si="553"/>
        <v>0</v>
      </c>
      <c r="O3961" s="3">
        <f>IF(H3961="Reg", MIN(Inputs!$B$2, I3961*Inputs!$B$10, (Inputs!$B$8-I3961)/Inputs!$B$9), 0)</f>
        <v>0</v>
      </c>
      <c r="P3961" s="3">
        <f t="shared" si="554"/>
        <v>0</v>
      </c>
      <c r="Q3961" s="3">
        <f t="shared" si="555"/>
        <v>0</v>
      </c>
      <c r="R3961" s="3">
        <f>I3961 + M3961*Inputs!$B$9 - N3961/Inputs!$B$10</f>
        <v>0</v>
      </c>
    </row>
    <row r="3962" spans="1:18" x14ac:dyDescent="0.3">
      <c r="A3962" s="4">
        <v>46188</v>
      </c>
      <c r="B3962" s="3">
        <v>21.802500000000002</v>
      </c>
      <c r="C3962" s="3">
        <v>0.06</v>
      </c>
      <c r="D3962" s="3">
        <f t="shared" si="549"/>
        <v>20.907708333333336</v>
      </c>
      <c r="E3962" s="3">
        <f>MAX(B3962 - D3962/Inputs!$B$5, 0)</f>
        <v>0</v>
      </c>
      <c r="F3962" s="3">
        <f>MAX(D3962*Inputs!$B$5 - B3962, 0)</f>
        <v>0</v>
      </c>
      <c r="G3962" s="3">
        <f t="shared" si="550"/>
        <v>0.06</v>
      </c>
      <c r="H3962" t="str">
        <f t="shared" si="551"/>
        <v>Reg</v>
      </c>
      <c r="I3962" s="3">
        <f t="shared" si="556"/>
        <v>0</v>
      </c>
      <c r="J3962" s="3">
        <f t="shared" si="557"/>
        <v>0</v>
      </c>
      <c r="K3962" s="3">
        <f>MIN(Inputs!$B$2, (Inputs!$B$8 - I3962)/Inputs!$B$9)</f>
        <v>170</v>
      </c>
      <c r="L3962" s="3">
        <f>MAX(MIN(Inputs!$B$2, I3962*Inputs!$B$10, Inputs!$B$8*Inputs!$B$4 - J3962), 0)</f>
        <v>0</v>
      </c>
      <c r="M3962" s="3">
        <f t="shared" si="552"/>
        <v>0</v>
      </c>
      <c r="N3962" s="3">
        <f t="shared" si="553"/>
        <v>0</v>
      </c>
      <c r="O3962" s="3">
        <f>IF(H3962="Reg", MIN(Inputs!$B$2, I3962*Inputs!$B$10, (Inputs!$B$8-I3962)/Inputs!$B$9), 0)</f>
        <v>0</v>
      </c>
      <c r="P3962" s="3">
        <f t="shared" si="554"/>
        <v>0</v>
      </c>
      <c r="Q3962" s="3">
        <f t="shared" si="555"/>
        <v>0</v>
      </c>
      <c r="R3962" s="3">
        <f>I3962 + M3962*Inputs!$B$9 - N3962/Inputs!$B$10</f>
        <v>0</v>
      </c>
    </row>
    <row r="3963" spans="1:18" x14ac:dyDescent="0.3">
      <c r="A3963" s="4">
        <v>46188.041666666657</v>
      </c>
      <c r="B3963" s="3">
        <v>21</v>
      </c>
      <c r="C3963" s="3">
        <v>0.09</v>
      </c>
      <c r="D3963" s="3">
        <f t="shared" si="549"/>
        <v>20.907708333333336</v>
      </c>
      <c r="E3963" s="3">
        <f>MAX(B3963 - D3963/Inputs!$B$5, 0)</f>
        <v>0</v>
      </c>
      <c r="F3963" s="3">
        <f>MAX(D3963*Inputs!$B$5 - B3963, 0)</f>
        <v>0</v>
      </c>
      <c r="G3963" s="3">
        <f t="shared" si="550"/>
        <v>0.09</v>
      </c>
      <c r="H3963" t="str">
        <f t="shared" si="551"/>
        <v>Reg</v>
      </c>
      <c r="I3963" s="3">
        <f t="shared" si="556"/>
        <v>0</v>
      </c>
      <c r="J3963" s="3">
        <f t="shared" si="557"/>
        <v>0</v>
      </c>
      <c r="K3963" s="3">
        <f>MIN(Inputs!$B$2, (Inputs!$B$8 - I3963)/Inputs!$B$9)</f>
        <v>170</v>
      </c>
      <c r="L3963" s="3">
        <f>MAX(MIN(Inputs!$B$2, I3963*Inputs!$B$10, Inputs!$B$8*Inputs!$B$4 - J3963), 0)</f>
        <v>0</v>
      </c>
      <c r="M3963" s="3">
        <f t="shared" si="552"/>
        <v>0</v>
      </c>
      <c r="N3963" s="3">
        <f t="shared" si="553"/>
        <v>0</v>
      </c>
      <c r="O3963" s="3">
        <f>IF(H3963="Reg", MIN(Inputs!$B$2, I3963*Inputs!$B$10, (Inputs!$B$8-I3963)/Inputs!$B$9), 0)</f>
        <v>0</v>
      </c>
      <c r="P3963" s="3">
        <f t="shared" si="554"/>
        <v>0</v>
      </c>
      <c r="Q3963" s="3">
        <f t="shared" si="555"/>
        <v>0</v>
      </c>
      <c r="R3963" s="3">
        <f>I3963 + M3963*Inputs!$B$9 - N3963/Inputs!$B$10</f>
        <v>0</v>
      </c>
    </row>
    <row r="3964" spans="1:18" x14ac:dyDescent="0.3">
      <c r="A3964" s="4">
        <v>46188.083333333343</v>
      </c>
      <c r="B3964" s="3">
        <v>18.88</v>
      </c>
      <c r="C3964" s="3">
        <v>0.09</v>
      </c>
      <c r="D3964" s="3">
        <f t="shared" si="549"/>
        <v>20.907708333333336</v>
      </c>
      <c r="E3964" s="3">
        <f>MAX(B3964 - D3964/Inputs!$B$5, 0)</f>
        <v>0</v>
      </c>
      <c r="F3964" s="3">
        <f>MAX(D3964*Inputs!$B$5 - B3964, 0)</f>
        <v>0</v>
      </c>
      <c r="G3964" s="3">
        <f t="shared" si="550"/>
        <v>0.09</v>
      </c>
      <c r="H3964" t="str">
        <f t="shared" si="551"/>
        <v>Reg</v>
      </c>
      <c r="I3964" s="3">
        <f t="shared" si="556"/>
        <v>0</v>
      </c>
      <c r="J3964" s="3">
        <f t="shared" si="557"/>
        <v>0</v>
      </c>
      <c r="K3964" s="3">
        <f>MIN(Inputs!$B$2, (Inputs!$B$8 - I3964)/Inputs!$B$9)</f>
        <v>170</v>
      </c>
      <c r="L3964" s="3">
        <f>MAX(MIN(Inputs!$B$2, I3964*Inputs!$B$10, Inputs!$B$8*Inputs!$B$4 - J3964), 0)</f>
        <v>0</v>
      </c>
      <c r="M3964" s="3">
        <f t="shared" si="552"/>
        <v>0</v>
      </c>
      <c r="N3964" s="3">
        <f t="shared" si="553"/>
        <v>0</v>
      </c>
      <c r="O3964" s="3">
        <f>IF(H3964="Reg", MIN(Inputs!$B$2, I3964*Inputs!$B$10, (Inputs!$B$8-I3964)/Inputs!$B$9), 0)</f>
        <v>0</v>
      </c>
      <c r="P3964" s="3">
        <f t="shared" si="554"/>
        <v>0</v>
      </c>
      <c r="Q3964" s="3">
        <f t="shared" si="555"/>
        <v>0</v>
      </c>
      <c r="R3964" s="3">
        <f>I3964 + M3964*Inputs!$B$9 - N3964/Inputs!$B$10</f>
        <v>0</v>
      </c>
    </row>
    <row r="3965" spans="1:18" x14ac:dyDescent="0.3">
      <c r="A3965" s="4">
        <v>46188.125</v>
      </c>
      <c r="B3965" s="3">
        <v>19.684999999999999</v>
      </c>
      <c r="C3965" s="3">
        <v>0.44</v>
      </c>
      <c r="D3965" s="3">
        <f t="shared" si="549"/>
        <v>20.907708333333336</v>
      </c>
      <c r="E3965" s="3">
        <f>MAX(B3965 - D3965/Inputs!$B$5, 0)</f>
        <v>0</v>
      </c>
      <c r="F3965" s="3">
        <f>MAX(D3965*Inputs!$B$5 - B3965, 0)</f>
        <v>0</v>
      </c>
      <c r="G3965" s="3">
        <f t="shared" si="550"/>
        <v>0.44</v>
      </c>
      <c r="H3965" t="str">
        <f t="shared" si="551"/>
        <v>Reg</v>
      </c>
      <c r="I3965" s="3">
        <f t="shared" si="556"/>
        <v>0</v>
      </c>
      <c r="J3965" s="3">
        <f t="shared" si="557"/>
        <v>0</v>
      </c>
      <c r="K3965" s="3">
        <f>MIN(Inputs!$B$2, (Inputs!$B$8 - I3965)/Inputs!$B$9)</f>
        <v>170</v>
      </c>
      <c r="L3965" s="3">
        <f>MAX(MIN(Inputs!$B$2, I3965*Inputs!$B$10, Inputs!$B$8*Inputs!$B$4 - J3965), 0)</f>
        <v>0</v>
      </c>
      <c r="M3965" s="3">
        <f t="shared" si="552"/>
        <v>0</v>
      </c>
      <c r="N3965" s="3">
        <f t="shared" si="553"/>
        <v>0</v>
      </c>
      <c r="O3965" s="3">
        <f>IF(H3965="Reg", MIN(Inputs!$B$2, I3965*Inputs!$B$10, (Inputs!$B$8-I3965)/Inputs!$B$9), 0)</f>
        <v>0</v>
      </c>
      <c r="P3965" s="3">
        <f t="shared" si="554"/>
        <v>0</v>
      </c>
      <c r="Q3965" s="3">
        <f t="shared" si="555"/>
        <v>0</v>
      </c>
      <c r="R3965" s="3">
        <f>I3965 + M3965*Inputs!$B$9 - N3965/Inputs!$B$10</f>
        <v>0</v>
      </c>
    </row>
    <row r="3966" spans="1:18" x14ac:dyDescent="0.3">
      <c r="A3966" s="4">
        <v>46188.166666666657</v>
      </c>
      <c r="B3966" s="3">
        <v>20.182500000000001</v>
      </c>
      <c r="C3966" s="3">
        <v>7.0000000000000007E-2</v>
      </c>
      <c r="D3966" s="3">
        <f t="shared" si="549"/>
        <v>20.907708333333336</v>
      </c>
      <c r="E3966" s="3">
        <f>MAX(B3966 - D3966/Inputs!$B$5, 0)</f>
        <v>0</v>
      </c>
      <c r="F3966" s="3">
        <f>MAX(D3966*Inputs!$B$5 - B3966, 0)</f>
        <v>0</v>
      </c>
      <c r="G3966" s="3">
        <f t="shared" si="550"/>
        <v>7.0000000000000007E-2</v>
      </c>
      <c r="H3966" t="str">
        <f t="shared" si="551"/>
        <v>Reg</v>
      </c>
      <c r="I3966" s="3">
        <f t="shared" si="556"/>
        <v>0</v>
      </c>
      <c r="J3966" s="3">
        <f t="shared" si="557"/>
        <v>0</v>
      </c>
      <c r="K3966" s="3">
        <f>MIN(Inputs!$B$2, (Inputs!$B$8 - I3966)/Inputs!$B$9)</f>
        <v>170</v>
      </c>
      <c r="L3966" s="3">
        <f>MAX(MIN(Inputs!$B$2, I3966*Inputs!$B$10, Inputs!$B$8*Inputs!$B$4 - J3966), 0)</f>
        <v>0</v>
      </c>
      <c r="M3966" s="3">
        <f t="shared" si="552"/>
        <v>0</v>
      </c>
      <c r="N3966" s="3">
        <f t="shared" si="553"/>
        <v>0</v>
      </c>
      <c r="O3966" s="3">
        <f>IF(H3966="Reg", MIN(Inputs!$B$2, I3966*Inputs!$B$10, (Inputs!$B$8-I3966)/Inputs!$B$9), 0)</f>
        <v>0</v>
      </c>
      <c r="P3966" s="3">
        <f t="shared" si="554"/>
        <v>0</v>
      </c>
      <c r="Q3966" s="3">
        <f t="shared" si="555"/>
        <v>0</v>
      </c>
      <c r="R3966" s="3">
        <f>I3966 + M3966*Inputs!$B$9 - N3966/Inputs!$B$10</f>
        <v>0</v>
      </c>
    </row>
    <row r="3967" spans="1:18" x14ac:dyDescent="0.3">
      <c r="A3967" s="4">
        <v>46188.208333333343</v>
      </c>
      <c r="B3967" s="3">
        <v>20.329999999999998</v>
      </c>
      <c r="C3967" s="3">
        <v>0.06</v>
      </c>
      <c r="D3967" s="3">
        <f t="shared" si="549"/>
        <v>20.907708333333336</v>
      </c>
      <c r="E3967" s="3">
        <f>MAX(B3967 - D3967/Inputs!$B$5, 0)</f>
        <v>0</v>
      </c>
      <c r="F3967" s="3">
        <f>MAX(D3967*Inputs!$B$5 - B3967, 0)</f>
        <v>0</v>
      </c>
      <c r="G3967" s="3">
        <f t="shared" si="550"/>
        <v>0.06</v>
      </c>
      <c r="H3967" t="str">
        <f t="shared" si="551"/>
        <v>Reg</v>
      </c>
      <c r="I3967" s="3">
        <f t="shared" si="556"/>
        <v>0</v>
      </c>
      <c r="J3967" s="3">
        <f t="shared" si="557"/>
        <v>0</v>
      </c>
      <c r="K3967" s="3">
        <f>MIN(Inputs!$B$2, (Inputs!$B$8 - I3967)/Inputs!$B$9)</f>
        <v>170</v>
      </c>
      <c r="L3967" s="3">
        <f>MAX(MIN(Inputs!$B$2, I3967*Inputs!$B$10, Inputs!$B$8*Inputs!$B$4 - J3967), 0)</f>
        <v>0</v>
      </c>
      <c r="M3967" s="3">
        <f t="shared" si="552"/>
        <v>0</v>
      </c>
      <c r="N3967" s="3">
        <f t="shared" si="553"/>
        <v>0</v>
      </c>
      <c r="O3967" s="3">
        <f>IF(H3967="Reg", MIN(Inputs!$B$2, I3967*Inputs!$B$10, (Inputs!$B$8-I3967)/Inputs!$B$9), 0)</f>
        <v>0</v>
      </c>
      <c r="P3967" s="3">
        <f t="shared" si="554"/>
        <v>0</v>
      </c>
      <c r="Q3967" s="3">
        <f t="shared" si="555"/>
        <v>0</v>
      </c>
      <c r="R3967" s="3">
        <f>I3967 + M3967*Inputs!$B$9 - N3967/Inputs!$B$10</f>
        <v>0</v>
      </c>
    </row>
    <row r="3968" spans="1:18" x14ac:dyDescent="0.3">
      <c r="A3968" s="4">
        <v>46188.25</v>
      </c>
      <c r="B3968" s="3">
        <v>21.5275</v>
      </c>
      <c r="C3968" s="3">
        <v>1</v>
      </c>
      <c r="D3968" s="3">
        <f t="shared" si="549"/>
        <v>20.907708333333336</v>
      </c>
      <c r="E3968" s="3">
        <f>MAX(B3968 - D3968/Inputs!$B$5, 0)</f>
        <v>0</v>
      </c>
      <c r="F3968" s="3">
        <f>MAX(D3968*Inputs!$B$5 - B3968, 0)</f>
        <v>0</v>
      </c>
      <c r="G3968" s="3">
        <f t="shared" si="550"/>
        <v>1</v>
      </c>
      <c r="H3968" t="str">
        <f t="shared" si="551"/>
        <v>Reg</v>
      </c>
      <c r="I3968" s="3">
        <f t="shared" si="556"/>
        <v>0</v>
      </c>
      <c r="J3968" s="3">
        <f t="shared" si="557"/>
        <v>0</v>
      </c>
      <c r="K3968" s="3">
        <f>MIN(Inputs!$B$2, (Inputs!$B$8 - I3968)/Inputs!$B$9)</f>
        <v>170</v>
      </c>
      <c r="L3968" s="3">
        <f>MAX(MIN(Inputs!$B$2, I3968*Inputs!$B$10, Inputs!$B$8*Inputs!$B$4 - J3968), 0)</f>
        <v>0</v>
      </c>
      <c r="M3968" s="3">
        <f t="shared" si="552"/>
        <v>0</v>
      </c>
      <c r="N3968" s="3">
        <f t="shared" si="553"/>
        <v>0</v>
      </c>
      <c r="O3968" s="3">
        <f>IF(H3968="Reg", MIN(Inputs!$B$2, I3968*Inputs!$B$10, (Inputs!$B$8-I3968)/Inputs!$B$9), 0)</f>
        <v>0</v>
      </c>
      <c r="P3968" s="3">
        <f t="shared" si="554"/>
        <v>0</v>
      </c>
      <c r="Q3968" s="3">
        <f t="shared" si="555"/>
        <v>0</v>
      </c>
      <c r="R3968" s="3">
        <f>I3968 + M3968*Inputs!$B$9 - N3968/Inputs!$B$10</f>
        <v>0</v>
      </c>
    </row>
    <row r="3969" spans="1:18" x14ac:dyDescent="0.3">
      <c r="A3969" s="4">
        <v>46188.291666666657</v>
      </c>
      <c r="B3969" s="3">
        <v>21.637499999999999</v>
      </c>
      <c r="C3969" s="3">
        <v>1.03</v>
      </c>
      <c r="D3969" s="3">
        <f t="shared" si="549"/>
        <v>20.907708333333336</v>
      </c>
      <c r="E3969" s="3">
        <f>MAX(B3969 - D3969/Inputs!$B$5, 0)</f>
        <v>0</v>
      </c>
      <c r="F3969" s="3">
        <f>MAX(D3969*Inputs!$B$5 - B3969, 0)</f>
        <v>0</v>
      </c>
      <c r="G3969" s="3">
        <f t="shared" si="550"/>
        <v>1.03</v>
      </c>
      <c r="H3969" t="str">
        <f t="shared" si="551"/>
        <v>Reg</v>
      </c>
      <c r="I3969" s="3">
        <f t="shared" si="556"/>
        <v>0</v>
      </c>
      <c r="J3969" s="3">
        <f t="shared" si="557"/>
        <v>0</v>
      </c>
      <c r="K3969" s="3">
        <f>MIN(Inputs!$B$2, (Inputs!$B$8 - I3969)/Inputs!$B$9)</f>
        <v>170</v>
      </c>
      <c r="L3969" s="3">
        <f>MAX(MIN(Inputs!$B$2, I3969*Inputs!$B$10, Inputs!$B$8*Inputs!$B$4 - J3969), 0)</f>
        <v>0</v>
      </c>
      <c r="M3969" s="3">
        <f t="shared" si="552"/>
        <v>0</v>
      </c>
      <c r="N3969" s="3">
        <f t="shared" si="553"/>
        <v>0</v>
      </c>
      <c r="O3969" s="3">
        <f>IF(H3969="Reg", MIN(Inputs!$B$2, I3969*Inputs!$B$10, (Inputs!$B$8-I3969)/Inputs!$B$9), 0)</f>
        <v>0</v>
      </c>
      <c r="P3969" s="3">
        <f t="shared" si="554"/>
        <v>0</v>
      </c>
      <c r="Q3969" s="3">
        <f t="shared" si="555"/>
        <v>0</v>
      </c>
      <c r="R3969" s="3">
        <f>I3969 + M3969*Inputs!$B$9 - N3969/Inputs!$B$10</f>
        <v>0</v>
      </c>
    </row>
    <row r="3970" spans="1:18" x14ac:dyDescent="0.3">
      <c r="A3970" s="4">
        <v>46188.333333333343</v>
      </c>
      <c r="B3970" s="3">
        <v>17.702500000000001</v>
      </c>
      <c r="C3970" s="3">
        <v>1</v>
      </c>
      <c r="D3970" s="3">
        <f t="shared" ref="D3970:D4033" si="558">AVERAGEIFS(B:B, A:A, "&gt;="&amp;INT(A3970), A:A, "&lt;"&amp;INT(A3970)+1)</f>
        <v>20.907708333333336</v>
      </c>
      <c r="E3970" s="3">
        <f>MAX(B3970 - D3970/Inputs!$B$5, 0)</f>
        <v>0</v>
      </c>
      <c r="F3970" s="3">
        <f>MAX(D3970*Inputs!$B$5 - B3970, 0)</f>
        <v>0.69628333333333359</v>
      </c>
      <c r="G3970" s="3">
        <f t="shared" ref="G3970:G4033" si="559">C3970</f>
        <v>1</v>
      </c>
      <c r="H3970" t="str">
        <f t="shared" ref="H3970:H4033" si="560">IF(MAX(E3970, F3970, G3970)&lt;=0, "Idle", IF(AND(G3970&gt;=E3970, G3970&gt;=F3970), "Reg", IF(E3970&gt;=F3970, "Discharge", "Charge")))</f>
        <v>Reg</v>
      </c>
      <c r="I3970" s="3">
        <f t="shared" si="556"/>
        <v>0</v>
      </c>
      <c r="J3970" s="3">
        <f t="shared" si="557"/>
        <v>0</v>
      </c>
      <c r="K3970" s="3">
        <f>MIN(Inputs!$B$2, (Inputs!$B$8 - I3970)/Inputs!$B$9)</f>
        <v>170</v>
      </c>
      <c r="L3970" s="3">
        <f>MAX(MIN(Inputs!$B$2, I3970*Inputs!$B$10, Inputs!$B$8*Inputs!$B$4 - J3970), 0)</f>
        <v>0</v>
      </c>
      <c r="M3970" s="3">
        <f t="shared" ref="M3970:M4033" si="561">IF(H3970="Charge", K3970, 0)</f>
        <v>0</v>
      </c>
      <c r="N3970" s="3">
        <f t="shared" ref="N3970:N4033" si="562">IF(H3970="Discharge", L3970, 0)</f>
        <v>0</v>
      </c>
      <c r="O3970" s="3">
        <f>IF(H3970="Reg", MIN(Inputs!$B$2, I3970*Inputs!$B$10, (Inputs!$B$8-I3970)/Inputs!$B$9), 0)</f>
        <v>0</v>
      </c>
      <c r="P3970" s="3">
        <f t="shared" ref="P3970:P4033" si="563">(N3970 - M3970) * B3970</f>
        <v>0</v>
      </c>
      <c r="Q3970" s="3">
        <f t="shared" ref="Q3970:Q4033" si="564">O3970 * C3970</f>
        <v>0</v>
      </c>
      <c r="R3970" s="3">
        <f>I3970 + M3970*Inputs!$B$9 - N3970/Inputs!$B$10</f>
        <v>0</v>
      </c>
    </row>
    <row r="3971" spans="1:18" x14ac:dyDescent="0.3">
      <c r="A3971" s="4">
        <v>46188.375</v>
      </c>
      <c r="B3971" s="3">
        <v>11.85</v>
      </c>
      <c r="C3971" s="3">
        <v>1</v>
      </c>
      <c r="D3971" s="3">
        <f t="shared" si="558"/>
        <v>20.907708333333336</v>
      </c>
      <c r="E3971" s="3">
        <f>MAX(B3971 - D3971/Inputs!$B$5, 0)</f>
        <v>0</v>
      </c>
      <c r="F3971" s="3">
        <f>MAX(D3971*Inputs!$B$5 - B3971, 0)</f>
        <v>6.5487833333333345</v>
      </c>
      <c r="G3971" s="3">
        <f t="shared" si="559"/>
        <v>1</v>
      </c>
      <c r="H3971" t="str">
        <f t="shared" si="560"/>
        <v>Charge</v>
      </c>
      <c r="I3971" s="3">
        <f t="shared" ref="I3971:I4034" si="565">R3970</f>
        <v>0</v>
      </c>
      <c r="J3971" s="3">
        <f t="shared" ref="J3971:J4034" si="566">IF(INT(A3971)=INT(A3970), J3970 + N3970, 0)</f>
        <v>0</v>
      </c>
      <c r="K3971" s="3">
        <f>MIN(Inputs!$B$2, (Inputs!$B$8 - I3971)/Inputs!$B$9)</f>
        <v>170</v>
      </c>
      <c r="L3971" s="3">
        <f>MAX(MIN(Inputs!$B$2, I3971*Inputs!$B$10, Inputs!$B$8*Inputs!$B$4 - J3971), 0)</f>
        <v>0</v>
      </c>
      <c r="M3971" s="3">
        <f t="shared" si="561"/>
        <v>170</v>
      </c>
      <c r="N3971" s="3">
        <f t="shared" si="562"/>
        <v>0</v>
      </c>
      <c r="O3971" s="3">
        <f>IF(H3971="Reg", MIN(Inputs!$B$2, I3971*Inputs!$B$10, (Inputs!$B$8-I3971)/Inputs!$B$9), 0)</f>
        <v>0</v>
      </c>
      <c r="P3971" s="3">
        <f t="shared" si="563"/>
        <v>-2014.5</v>
      </c>
      <c r="Q3971" s="3">
        <f t="shared" si="564"/>
        <v>0</v>
      </c>
      <c r="R3971" s="3">
        <f>I3971 + M3971*Inputs!$B$9 - N3971/Inputs!$B$10</f>
        <v>159.4741358339966</v>
      </c>
    </row>
    <row r="3972" spans="1:18" x14ac:dyDescent="0.3">
      <c r="A3972" s="4">
        <v>46188.416666666657</v>
      </c>
      <c r="B3972" s="3">
        <v>5.65</v>
      </c>
      <c r="C3972" s="3">
        <v>0.98</v>
      </c>
      <c r="D3972" s="3">
        <f t="shared" si="558"/>
        <v>20.907708333333336</v>
      </c>
      <c r="E3972" s="3">
        <f>MAX(B3972 - D3972/Inputs!$B$5, 0)</f>
        <v>0</v>
      </c>
      <c r="F3972" s="3">
        <f>MAX(D3972*Inputs!$B$5 - B3972, 0)</f>
        <v>12.748783333333334</v>
      </c>
      <c r="G3972" s="3">
        <f t="shared" si="559"/>
        <v>0.98</v>
      </c>
      <c r="H3972" t="str">
        <f t="shared" si="560"/>
        <v>Charge</v>
      </c>
      <c r="I3972" s="3">
        <f t="shared" si="565"/>
        <v>159.4741358339966</v>
      </c>
      <c r="J3972" s="3">
        <f t="shared" si="566"/>
        <v>0</v>
      </c>
      <c r="K3972" s="3">
        <f>MIN(Inputs!$B$2, (Inputs!$B$8 - I3972)/Inputs!$B$9)</f>
        <v>170</v>
      </c>
      <c r="L3972" s="3">
        <f>MAX(MIN(Inputs!$B$2, I3972*Inputs!$B$10, Inputs!$B$8*Inputs!$B$4 - J3972), 0)</f>
        <v>149.6</v>
      </c>
      <c r="M3972" s="3">
        <f t="shared" si="561"/>
        <v>170</v>
      </c>
      <c r="N3972" s="3">
        <f t="shared" si="562"/>
        <v>0</v>
      </c>
      <c r="O3972" s="3">
        <f>IF(H3972="Reg", MIN(Inputs!$B$2, I3972*Inputs!$B$10, (Inputs!$B$8-I3972)/Inputs!$B$9), 0)</f>
        <v>0</v>
      </c>
      <c r="P3972" s="3">
        <f t="shared" si="563"/>
        <v>-960.50000000000011</v>
      </c>
      <c r="Q3972" s="3">
        <f t="shared" si="564"/>
        <v>0</v>
      </c>
      <c r="R3972" s="3">
        <f>I3972 + M3972*Inputs!$B$9 - N3972/Inputs!$B$10</f>
        <v>318.9482716679932</v>
      </c>
    </row>
    <row r="3973" spans="1:18" x14ac:dyDescent="0.3">
      <c r="A3973" s="4">
        <v>46188.458333333343</v>
      </c>
      <c r="B3973" s="3">
        <v>6.585</v>
      </c>
      <c r="C3973" s="3">
        <v>0.91</v>
      </c>
      <c r="D3973" s="3">
        <f t="shared" si="558"/>
        <v>20.907708333333336</v>
      </c>
      <c r="E3973" s="3">
        <f>MAX(B3973 - D3973/Inputs!$B$5, 0)</f>
        <v>0</v>
      </c>
      <c r="F3973" s="3">
        <f>MAX(D3973*Inputs!$B$5 - B3973, 0)</f>
        <v>11.813783333333333</v>
      </c>
      <c r="G3973" s="3">
        <f t="shared" si="559"/>
        <v>0.91</v>
      </c>
      <c r="H3973" t="str">
        <f t="shared" si="560"/>
        <v>Charge</v>
      </c>
      <c r="I3973" s="3">
        <f t="shared" si="565"/>
        <v>318.9482716679932</v>
      </c>
      <c r="J3973" s="3">
        <f t="shared" si="566"/>
        <v>0</v>
      </c>
      <c r="K3973" s="3">
        <f>MIN(Inputs!$B$2, (Inputs!$B$8 - I3973)/Inputs!$B$9)</f>
        <v>22.44121780453775</v>
      </c>
      <c r="L3973" s="3">
        <f>MAX(MIN(Inputs!$B$2, I3973*Inputs!$B$10, Inputs!$B$8*Inputs!$B$4 - J3973), 0)</f>
        <v>170</v>
      </c>
      <c r="M3973" s="3">
        <f t="shared" si="561"/>
        <v>22.44121780453775</v>
      </c>
      <c r="N3973" s="3">
        <f t="shared" si="562"/>
        <v>0</v>
      </c>
      <c r="O3973" s="3">
        <f>IF(H3973="Reg", MIN(Inputs!$B$2, I3973*Inputs!$B$10, (Inputs!$B$8-I3973)/Inputs!$B$9), 0)</f>
        <v>0</v>
      </c>
      <c r="P3973" s="3">
        <f t="shared" si="563"/>
        <v>-147.77541924288107</v>
      </c>
      <c r="Q3973" s="3">
        <f t="shared" si="564"/>
        <v>0</v>
      </c>
      <c r="R3973" s="3">
        <f>I3973 + M3973*Inputs!$B$9 - N3973/Inputs!$B$10</f>
        <v>340</v>
      </c>
    </row>
    <row r="3974" spans="1:18" x14ac:dyDescent="0.3">
      <c r="A3974" s="4">
        <v>46188.5</v>
      </c>
      <c r="B3974" s="3">
        <v>16.087499999999999</v>
      </c>
      <c r="C3974" s="3">
        <v>1</v>
      </c>
      <c r="D3974" s="3">
        <f t="shared" si="558"/>
        <v>20.907708333333336</v>
      </c>
      <c r="E3974" s="3">
        <f>MAX(B3974 - D3974/Inputs!$B$5, 0)</f>
        <v>0</v>
      </c>
      <c r="F3974" s="3">
        <f>MAX(D3974*Inputs!$B$5 - B3974, 0)</f>
        <v>2.3112833333333356</v>
      </c>
      <c r="G3974" s="3">
        <f t="shared" si="559"/>
        <v>1</v>
      </c>
      <c r="H3974" t="str">
        <f t="shared" si="560"/>
        <v>Charge</v>
      </c>
      <c r="I3974" s="3">
        <f t="shared" si="565"/>
        <v>340</v>
      </c>
      <c r="J3974" s="3">
        <f t="shared" si="566"/>
        <v>0</v>
      </c>
      <c r="K3974" s="3">
        <f>MIN(Inputs!$B$2, (Inputs!$B$8 - I3974)/Inputs!$B$9)</f>
        <v>0</v>
      </c>
      <c r="L3974" s="3">
        <f>MAX(MIN(Inputs!$B$2, I3974*Inputs!$B$10, Inputs!$B$8*Inputs!$B$4 - J3974), 0)</f>
        <v>170</v>
      </c>
      <c r="M3974" s="3">
        <f t="shared" si="561"/>
        <v>0</v>
      </c>
      <c r="N3974" s="3">
        <f t="shared" si="562"/>
        <v>0</v>
      </c>
      <c r="O3974" s="3">
        <f>IF(H3974="Reg", MIN(Inputs!$B$2, I3974*Inputs!$B$10, (Inputs!$B$8-I3974)/Inputs!$B$9), 0)</f>
        <v>0</v>
      </c>
      <c r="P3974" s="3">
        <f t="shared" si="563"/>
        <v>0</v>
      </c>
      <c r="Q3974" s="3">
        <f t="shared" si="564"/>
        <v>0</v>
      </c>
      <c r="R3974" s="3">
        <f>I3974 + M3974*Inputs!$B$9 - N3974/Inputs!$B$10</f>
        <v>340</v>
      </c>
    </row>
    <row r="3975" spans="1:18" x14ac:dyDescent="0.3">
      <c r="A3975" s="4">
        <v>46188.541666666657</v>
      </c>
      <c r="B3975" s="3">
        <v>21.42</v>
      </c>
      <c r="C3975" s="3">
        <v>0.91</v>
      </c>
      <c r="D3975" s="3">
        <f t="shared" si="558"/>
        <v>20.907708333333336</v>
      </c>
      <c r="E3975" s="3">
        <f>MAX(B3975 - D3975/Inputs!$B$5, 0)</f>
        <v>0</v>
      </c>
      <c r="F3975" s="3">
        <f>MAX(D3975*Inputs!$B$5 - B3975, 0)</f>
        <v>0</v>
      </c>
      <c r="G3975" s="3">
        <f t="shared" si="559"/>
        <v>0.91</v>
      </c>
      <c r="H3975" t="str">
        <f t="shared" si="560"/>
        <v>Reg</v>
      </c>
      <c r="I3975" s="3">
        <f t="shared" si="565"/>
        <v>340</v>
      </c>
      <c r="J3975" s="3">
        <f t="shared" si="566"/>
        <v>0</v>
      </c>
      <c r="K3975" s="3">
        <f>MIN(Inputs!$B$2, (Inputs!$B$8 - I3975)/Inputs!$B$9)</f>
        <v>0</v>
      </c>
      <c r="L3975" s="3">
        <f>MAX(MIN(Inputs!$B$2, I3975*Inputs!$B$10, Inputs!$B$8*Inputs!$B$4 - J3975), 0)</f>
        <v>170</v>
      </c>
      <c r="M3975" s="3">
        <f t="shared" si="561"/>
        <v>0</v>
      </c>
      <c r="N3975" s="3">
        <f t="shared" si="562"/>
        <v>0</v>
      </c>
      <c r="O3975" s="3">
        <f>IF(H3975="Reg", MIN(Inputs!$B$2, I3975*Inputs!$B$10, (Inputs!$B$8-I3975)/Inputs!$B$9), 0)</f>
        <v>0</v>
      </c>
      <c r="P3975" s="3">
        <f t="shared" si="563"/>
        <v>0</v>
      </c>
      <c r="Q3975" s="3">
        <f t="shared" si="564"/>
        <v>0</v>
      </c>
      <c r="R3975" s="3">
        <f>I3975 + M3975*Inputs!$B$9 - N3975/Inputs!$B$10</f>
        <v>340</v>
      </c>
    </row>
    <row r="3976" spans="1:18" x14ac:dyDescent="0.3">
      <c r="A3976" s="4">
        <v>46188.583333333343</v>
      </c>
      <c r="B3976" s="3">
        <v>25.2925</v>
      </c>
      <c r="C3976" s="3">
        <v>1</v>
      </c>
      <c r="D3976" s="3">
        <f t="shared" si="558"/>
        <v>20.907708333333336</v>
      </c>
      <c r="E3976" s="3">
        <f>MAX(B3976 - D3976/Inputs!$B$5, 0)</f>
        <v>1.533740530303028</v>
      </c>
      <c r="F3976" s="3">
        <f>MAX(D3976*Inputs!$B$5 - B3976, 0)</f>
        <v>0</v>
      </c>
      <c r="G3976" s="3">
        <f t="shared" si="559"/>
        <v>1</v>
      </c>
      <c r="H3976" t="str">
        <f t="shared" si="560"/>
        <v>Discharge</v>
      </c>
      <c r="I3976" s="3">
        <f t="shared" si="565"/>
        <v>340</v>
      </c>
      <c r="J3976" s="3">
        <f t="shared" si="566"/>
        <v>0</v>
      </c>
      <c r="K3976" s="3">
        <f>MIN(Inputs!$B$2, (Inputs!$B$8 - I3976)/Inputs!$B$9)</f>
        <v>0</v>
      </c>
      <c r="L3976" s="3">
        <f>MAX(MIN(Inputs!$B$2, I3976*Inputs!$B$10, Inputs!$B$8*Inputs!$B$4 - J3976), 0)</f>
        <v>170</v>
      </c>
      <c r="M3976" s="3">
        <f t="shared" si="561"/>
        <v>0</v>
      </c>
      <c r="N3976" s="3">
        <f t="shared" si="562"/>
        <v>170</v>
      </c>
      <c r="O3976" s="3">
        <f>IF(H3976="Reg", MIN(Inputs!$B$2, I3976*Inputs!$B$10, (Inputs!$B$8-I3976)/Inputs!$B$9), 0)</f>
        <v>0</v>
      </c>
      <c r="P3976" s="3">
        <f t="shared" si="563"/>
        <v>4299.7250000000004</v>
      </c>
      <c r="Q3976" s="3">
        <f t="shared" si="564"/>
        <v>0</v>
      </c>
      <c r="R3976" s="3">
        <f>I3976 + M3976*Inputs!$B$9 - N3976/Inputs!$B$10</f>
        <v>158.77939109773115</v>
      </c>
    </row>
    <row r="3977" spans="1:18" x14ac:dyDescent="0.3">
      <c r="A3977" s="4">
        <v>46188.625</v>
      </c>
      <c r="B3977" s="3">
        <v>24.387499999999999</v>
      </c>
      <c r="C3977" s="3">
        <v>1</v>
      </c>
      <c r="D3977" s="3">
        <f t="shared" si="558"/>
        <v>20.907708333333336</v>
      </c>
      <c r="E3977" s="3">
        <f>MAX(B3977 - D3977/Inputs!$B$5, 0)</f>
        <v>0.6287405303030269</v>
      </c>
      <c r="F3977" s="3">
        <f>MAX(D3977*Inputs!$B$5 - B3977, 0)</f>
        <v>0</v>
      </c>
      <c r="G3977" s="3">
        <f t="shared" si="559"/>
        <v>1</v>
      </c>
      <c r="H3977" t="str">
        <f t="shared" si="560"/>
        <v>Reg</v>
      </c>
      <c r="I3977" s="3">
        <f t="shared" si="565"/>
        <v>158.77939109773115</v>
      </c>
      <c r="J3977" s="3">
        <f t="shared" si="566"/>
        <v>170</v>
      </c>
      <c r="K3977" s="3">
        <f>MIN(Inputs!$B$2, (Inputs!$B$8 - I3977)/Inputs!$B$9)</f>
        <v>170</v>
      </c>
      <c r="L3977" s="3">
        <f>MAX(MIN(Inputs!$B$2, I3977*Inputs!$B$10, Inputs!$B$8*Inputs!$B$4 - J3977), 0)</f>
        <v>148.94827166799323</v>
      </c>
      <c r="M3977" s="3">
        <f t="shared" si="561"/>
        <v>0</v>
      </c>
      <c r="N3977" s="3">
        <f t="shared" si="562"/>
        <v>0</v>
      </c>
      <c r="O3977" s="3">
        <f>IF(H3977="Reg", MIN(Inputs!$B$2, I3977*Inputs!$B$10, (Inputs!$B$8-I3977)/Inputs!$B$9), 0)</f>
        <v>148.94827166799323</v>
      </c>
      <c r="P3977" s="3">
        <f t="shared" si="563"/>
        <v>0</v>
      </c>
      <c r="Q3977" s="3">
        <f t="shared" si="564"/>
        <v>148.94827166799323</v>
      </c>
      <c r="R3977" s="3">
        <f>I3977 + M3977*Inputs!$B$9 - N3977/Inputs!$B$10</f>
        <v>158.77939109773115</v>
      </c>
    </row>
    <row r="3978" spans="1:18" x14ac:dyDescent="0.3">
      <c r="A3978" s="4">
        <v>46188.666666666657</v>
      </c>
      <c r="B3978" s="3">
        <v>23.38</v>
      </c>
      <c r="C3978" s="3">
        <v>1</v>
      </c>
      <c r="D3978" s="3">
        <f t="shared" si="558"/>
        <v>20.907708333333336</v>
      </c>
      <c r="E3978" s="3">
        <f>MAX(B3978 - D3978/Inputs!$B$5, 0)</f>
        <v>0</v>
      </c>
      <c r="F3978" s="3">
        <f>MAX(D3978*Inputs!$B$5 - B3978, 0)</f>
        <v>0</v>
      </c>
      <c r="G3978" s="3">
        <f t="shared" si="559"/>
        <v>1</v>
      </c>
      <c r="H3978" t="str">
        <f t="shared" si="560"/>
        <v>Reg</v>
      </c>
      <c r="I3978" s="3">
        <f t="shared" si="565"/>
        <v>158.77939109773115</v>
      </c>
      <c r="J3978" s="3">
        <f t="shared" si="566"/>
        <v>170</v>
      </c>
      <c r="K3978" s="3">
        <f>MIN(Inputs!$B$2, (Inputs!$B$8 - I3978)/Inputs!$B$9)</f>
        <v>170</v>
      </c>
      <c r="L3978" s="3">
        <f>MAX(MIN(Inputs!$B$2, I3978*Inputs!$B$10, Inputs!$B$8*Inputs!$B$4 - J3978), 0)</f>
        <v>148.94827166799323</v>
      </c>
      <c r="M3978" s="3">
        <f t="shared" si="561"/>
        <v>0</v>
      </c>
      <c r="N3978" s="3">
        <f t="shared" si="562"/>
        <v>0</v>
      </c>
      <c r="O3978" s="3">
        <f>IF(H3978="Reg", MIN(Inputs!$B$2, I3978*Inputs!$B$10, (Inputs!$B$8-I3978)/Inputs!$B$9), 0)</f>
        <v>148.94827166799323</v>
      </c>
      <c r="P3978" s="3">
        <f t="shared" si="563"/>
        <v>0</v>
      </c>
      <c r="Q3978" s="3">
        <f t="shared" si="564"/>
        <v>148.94827166799323</v>
      </c>
      <c r="R3978" s="3">
        <f>I3978 + M3978*Inputs!$B$9 - N3978/Inputs!$B$10</f>
        <v>158.77939109773115</v>
      </c>
    </row>
    <row r="3979" spans="1:18" x14ac:dyDescent="0.3">
      <c r="A3979" s="4">
        <v>46188.708333333343</v>
      </c>
      <c r="B3979" s="3">
        <v>21.77</v>
      </c>
      <c r="C3979" s="3">
        <v>1.65</v>
      </c>
      <c r="D3979" s="3">
        <f t="shared" si="558"/>
        <v>20.907708333333336</v>
      </c>
      <c r="E3979" s="3">
        <f>MAX(B3979 - D3979/Inputs!$B$5, 0)</f>
        <v>0</v>
      </c>
      <c r="F3979" s="3">
        <f>MAX(D3979*Inputs!$B$5 - B3979, 0)</f>
        <v>0</v>
      </c>
      <c r="G3979" s="3">
        <f t="shared" si="559"/>
        <v>1.65</v>
      </c>
      <c r="H3979" t="str">
        <f t="shared" si="560"/>
        <v>Reg</v>
      </c>
      <c r="I3979" s="3">
        <f t="shared" si="565"/>
        <v>158.77939109773115</v>
      </c>
      <c r="J3979" s="3">
        <f t="shared" si="566"/>
        <v>170</v>
      </c>
      <c r="K3979" s="3">
        <f>MIN(Inputs!$B$2, (Inputs!$B$8 - I3979)/Inputs!$B$9)</f>
        <v>170</v>
      </c>
      <c r="L3979" s="3">
        <f>MAX(MIN(Inputs!$B$2, I3979*Inputs!$B$10, Inputs!$B$8*Inputs!$B$4 - J3979), 0)</f>
        <v>148.94827166799323</v>
      </c>
      <c r="M3979" s="3">
        <f t="shared" si="561"/>
        <v>0</v>
      </c>
      <c r="N3979" s="3">
        <f t="shared" si="562"/>
        <v>0</v>
      </c>
      <c r="O3979" s="3">
        <f>IF(H3979="Reg", MIN(Inputs!$B$2, I3979*Inputs!$B$10, (Inputs!$B$8-I3979)/Inputs!$B$9), 0)</f>
        <v>148.94827166799323</v>
      </c>
      <c r="P3979" s="3">
        <f t="shared" si="563"/>
        <v>0</v>
      </c>
      <c r="Q3979" s="3">
        <f t="shared" si="564"/>
        <v>245.76464825218881</v>
      </c>
      <c r="R3979" s="3">
        <f>I3979 + M3979*Inputs!$B$9 - N3979/Inputs!$B$10</f>
        <v>158.77939109773115</v>
      </c>
    </row>
    <row r="3980" spans="1:18" x14ac:dyDescent="0.3">
      <c r="A3980" s="4">
        <v>46188.75</v>
      </c>
      <c r="B3980" s="3">
        <v>21.807499999999997</v>
      </c>
      <c r="C3980" s="3">
        <v>3.78</v>
      </c>
      <c r="D3980" s="3">
        <f t="shared" si="558"/>
        <v>20.907708333333336</v>
      </c>
      <c r="E3980" s="3">
        <f>MAX(B3980 - D3980/Inputs!$B$5, 0)</f>
        <v>0</v>
      </c>
      <c r="F3980" s="3">
        <f>MAX(D3980*Inputs!$B$5 - B3980, 0)</f>
        <v>0</v>
      </c>
      <c r="G3980" s="3">
        <f t="shared" si="559"/>
        <v>3.78</v>
      </c>
      <c r="H3980" t="str">
        <f t="shared" si="560"/>
        <v>Reg</v>
      </c>
      <c r="I3980" s="3">
        <f t="shared" si="565"/>
        <v>158.77939109773115</v>
      </c>
      <c r="J3980" s="3">
        <f t="shared" si="566"/>
        <v>170</v>
      </c>
      <c r="K3980" s="3">
        <f>MIN(Inputs!$B$2, (Inputs!$B$8 - I3980)/Inputs!$B$9)</f>
        <v>170</v>
      </c>
      <c r="L3980" s="3">
        <f>MAX(MIN(Inputs!$B$2, I3980*Inputs!$B$10, Inputs!$B$8*Inputs!$B$4 - J3980), 0)</f>
        <v>148.94827166799323</v>
      </c>
      <c r="M3980" s="3">
        <f t="shared" si="561"/>
        <v>0</v>
      </c>
      <c r="N3980" s="3">
        <f t="shared" si="562"/>
        <v>0</v>
      </c>
      <c r="O3980" s="3">
        <f>IF(H3980="Reg", MIN(Inputs!$B$2, I3980*Inputs!$B$10, (Inputs!$B$8-I3980)/Inputs!$B$9), 0)</f>
        <v>148.94827166799323</v>
      </c>
      <c r="P3980" s="3">
        <f t="shared" si="563"/>
        <v>0</v>
      </c>
      <c r="Q3980" s="3">
        <f t="shared" si="564"/>
        <v>563.02446690501438</v>
      </c>
      <c r="R3980" s="3">
        <f>I3980 + M3980*Inputs!$B$9 - N3980/Inputs!$B$10</f>
        <v>158.77939109773115</v>
      </c>
    </row>
    <row r="3981" spans="1:18" x14ac:dyDescent="0.3">
      <c r="A3981" s="4">
        <v>46188.791666666657</v>
      </c>
      <c r="B3981" s="3">
        <v>24.634999999999998</v>
      </c>
      <c r="C3981" s="3">
        <v>15.77</v>
      </c>
      <c r="D3981" s="3">
        <f t="shared" si="558"/>
        <v>20.907708333333336</v>
      </c>
      <c r="E3981" s="3">
        <f>MAX(B3981 - D3981/Inputs!$B$5, 0)</f>
        <v>0.87624053030302562</v>
      </c>
      <c r="F3981" s="3">
        <f>MAX(D3981*Inputs!$B$5 - B3981, 0)</f>
        <v>0</v>
      </c>
      <c r="G3981" s="3">
        <f t="shared" si="559"/>
        <v>15.77</v>
      </c>
      <c r="H3981" t="str">
        <f t="shared" si="560"/>
        <v>Reg</v>
      </c>
      <c r="I3981" s="3">
        <f t="shared" si="565"/>
        <v>158.77939109773115</v>
      </c>
      <c r="J3981" s="3">
        <f t="shared" si="566"/>
        <v>170</v>
      </c>
      <c r="K3981" s="3">
        <f>MIN(Inputs!$B$2, (Inputs!$B$8 - I3981)/Inputs!$B$9)</f>
        <v>170</v>
      </c>
      <c r="L3981" s="3">
        <f>MAX(MIN(Inputs!$B$2, I3981*Inputs!$B$10, Inputs!$B$8*Inputs!$B$4 - J3981), 0)</f>
        <v>148.94827166799323</v>
      </c>
      <c r="M3981" s="3">
        <f t="shared" si="561"/>
        <v>0</v>
      </c>
      <c r="N3981" s="3">
        <f t="shared" si="562"/>
        <v>0</v>
      </c>
      <c r="O3981" s="3">
        <f>IF(H3981="Reg", MIN(Inputs!$B$2, I3981*Inputs!$B$10, (Inputs!$B$8-I3981)/Inputs!$B$9), 0)</f>
        <v>148.94827166799323</v>
      </c>
      <c r="P3981" s="3">
        <f t="shared" si="563"/>
        <v>0</v>
      </c>
      <c r="Q3981" s="3">
        <f t="shared" si="564"/>
        <v>2348.914244204253</v>
      </c>
      <c r="R3981" s="3">
        <f>I3981 + M3981*Inputs!$B$9 - N3981/Inputs!$B$10</f>
        <v>158.77939109773115</v>
      </c>
    </row>
    <row r="3982" spans="1:18" x14ac:dyDescent="0.3">
      <c r="A3982" s="4">
        <v>46188.833333333343</v>
      </c>
      <c r="B3982" s="3">
        <v>32.572499999999998</v>
      </c>
      <c r="C3982" s="3">
        <v>21.11</v>
      </c>
      <c r="D3982" s="3">
        <f t="shared" si="558"/>
        <v>20.907708333333336</v>
      </c>
      <c r="E3982" s="3">
        <f>MAX(B3982 - D3982/Inputs!$B$5, 0)</f>
        <v>8.8137405303030256</v>
      </c>
      <c r="F3982" s="3">
        <f>MAX(D3982*Inputs!$B$5 - B3982, 0)</f>
        <v>0</v>
      </c>
      <c r="G3982" s="3">
        <f t="shared" si="559"/>
        <v>21.11</v>
      </c>
      <c r="H3982" t="str">
        <f t="shared" si="560"/>
        <v>Reg</v>
      </c>
      <c r="I3982" s="3">
        <f t="shared" si="565"/>
        <v>158.77939109773115</v>
      </c>
      <c r="J3982" s="3">
        <f t="shared" si="566"/>
        <v>170</v>
      </c>
      <c r="K3982" s="3">
        <f>MIN(Inputs!$B$2, (Inputs!$B$8 - I3982)/Inputs!$B$9)</f>
        <v>170</v>
      </c>
      <c r="L3982" s="3">
        <f>MAX(MIN(Inputs!$B$2, I3982*Inputs!$B$10, Inputs!$B$8*Inputs!$B$4 - J3982), 0)</f>
        <v>148.94827166799323</v>
      </c>
      <c r="M3982" s="3">
        <f t="shared" si="561"/>
        <v>0</v>
      </c>
      <c r="N3982" s="3">
        <f t="shared" si="562"/>
        <v>0</v>
      </c>
      <c r="O3982" s="3">
        <f>IF(H3982="Reg", MIN(Inputs!$B$2, I3982*Inputs!$B$10, (Inputs!$B$8-I3982)/Inputs!$B$9), 0)</f>
        <v>148.94827166799323</v>
      </c>
      <c r="P3982" s="3">
        <f t="shared" si="563"/>
        <v>0</v>
      </c>
      <c r="Q3982" s="3">
        <f t="shared" si="564"/>
        <v>3144.2980149113368</v>
      </c>
      <c r="R3982" s="3">
        <f>I3982 + M3982*Inputs!$B$9 - N3982/Inputs!$B$10</f>
        <v>158.77939109773115</v>
      </c>
    </row>
    <row r="3983" spans="1:18" x14ac:dyDescent="0.3">
      <c r="A3983" s="4">
        <v>46188.875</v>
      </c>
      <c r="B3983" s="3">
        <v>35.222500000000004</v>
      </c>
      <c r="C3983" s="3">
        <v>9.91</v>
      </c>
      <c r="D3983" s="3">
        <f t="shared" si="558"/>
        <v>20.907708333333336</v>
      </c>
      <c r="E3983" s="3">
        <f>MAX(B3983 - D3983/Inputs!$B$5, 0)</f>
        <v>11.463740530303031</v>
      </c>
      <c r="F3983" s="3">
        <f>MAX(D3983*Inputs!$B$5 - B3983, 0)</f>
        <v>0</v>
      </c>
      <c r="G3983" s="3">
        <f t="shared" si="559"/>
        <v>9.91</v>
      </c>
      <c r="H3983" t="str">
        <f t="shared" si="560"/>
        <v>Discharge</v>
      </c>
      <c r="I3983" s="3">
        <f t="shared" si="565"/>
        <v>158.77939109773115</v>
      </c>
      <c r="J3983" s="3">
        <f t="shared" si="566"/>
        <v>170</v>
      </c>
      <c r="K3983" s="3">
        <f>MIN(Inputs!$B$2, (Inputs!$B$8 - I3983)/Inputs!$B$9)</f>
        <v>170</v>
      </c>
      <c r="L3983" s="3">
        <f>MAX(MIN(Inputs!$B$2, I3983*Inputs!$B$10, Inputs!$B$8*Inputs!$B$4 - J3983), 0)</f>
        <v>148.94827166799323</v>
      </c>
      <c r="M3983" s="3">
        <f t="shared" si="561"/>
        <v>0</v>
      </c>
      <c r="N3983" s="3">
        <f t="shared" si="562"/>
        <v>148.94827166799323</v>
      </c>
      <c r="O3983" s="3">
        <f>IF(H3983="Reg", MIN(Inputs!$B$2, I3983*Inputs!$B$10, (Inputs!$B$8-I3983)/Inputs!$B$9), 0)</f>
        <v>0</v>
      </c>
      <c r="P3983" s="3">
        <f t="shared" si="563"/>
        <v>5246.3304988258915</v>
      </c>
      <c r="Q3983" s="3">
        <f t="shared" si="564"/>
        <v>0</v>
      </c>
      <c r="R3983" s="3">
        <f>I3983 + M3983*Inputs!$B$9 - N3983/Inputs!$B$10</f>
        <v>0</v>
      </c>
    </row>
    <row r="3984" spans="1:18" x14ac:dyDescent="0.3">
      <c r="A3984" s="4">
        <v>46188.916666666657</v>
      </c>
      <c r="B3984" s="3">
        <v>26.397500000000001</v>
      </c>
      <c r="C3984" s="3">
        <v>1</v>
      </c>
      <c r="D3984" s="3">
        <f t="shared" si="558"/>
        <v>20.907708333333336</v>
      </c>
      <c r="E3984" s="3">
        <f>MAX(B3984 - D3984/Inputs!$B$5, 0)</f>
        <v>2.6387405303030285</v>
      </c>
      <c r="F3984" s="3">
        <f>MAX(D3984*Inputs!$B$5 - B3984, 0)</f>
        <v>0</v>
      </c>
      <c r="G3984" s="3">
        <f t="shared" si="559"/>
        <v>1</v>
      </c>
      <c r="H3984" t="str">
        <f t="shared" si="560"/>
        <v>Discharge</v>
      </c>
      <c r="I3984" s="3">
        <f t="shared" si="565"/>
        <v>0</v>
      </c>
      <c r="J3984" s="3">
        <f t="shared" si="566"/>
        <v>318.94827166799325</v>
      </c>
      <c r="K3984" s="3">
        <f>MIN(Inputs!$B$2, (Inputs!$B$8 - I3984)/Inputs!$B$9)</f>
        <v>170</v>
      </c>
      <c r="L3984" s="3">
        <f>MAX(MIN(Inputs!$B$2, I3984*Inputs!$B$10, Inputs!$B$8*Inputs!$B$4 - J3984), 0)</f>
        <v>0</v>
      </c>
      <c r="M3984" s="3">
        <f t="shared" si="561"/>
        <v>0</v>
      </c>
      <c r="N3984" s="3">
        <f t="shared" si="562"/>
        <v>0</v>
      </c>
      <c r="O3984" s="3">
        <f>IF(H3984="Reg", MIN(Inputs!$B$2, I3984*Inputs!$B$10, (Inputs!$B$8-I3984)/Inputs!$B$9), 0)</f>
        <v>0</v>
      </c>
      <c r="P3984" s="3">
        <f t="shared" si="563"/>
        <v>0</v>
      </c>
      <c r="Q3984" s="3">
        <f t="shared" si="564"/>
        <v>0</v>
      </c>
      <c r="R3984" s="3">
        <f>I3984 + M3984*Inputs!$B$9 - N3984/Inputs!$B$10</f>
        <v>0</v>
      </c>
    </row>
    <row r="3985" spans="1:18" x14ac:dyDescent="0.3">
      <c r="A3985" s="4">
        <v>46188.958333333343</v>
      </c>
      <c r="B3985" s="3">
        <v>21.979999999999997</v>
      </c>
      <c r="C3985" s="3">
        <v>7.0000000000000007E-2</v>
      </c>
      <c r="D3985" s="3">
        <f t="shared" si="558"/>
        <v>20.907708333333336</v>
      </c>
      <c r="E3985" s="3">
        <f>MAX(B3985 - D3985/Inputs!$B$5, 0)</f>
        <v>0</v>
      </c>
      <c r="F3985" s="3">
        <f>MAX(D3985*Inputs!$B$5 - B3985, 0)</f>
        <v>0</v>
      </c>
      <c r="G3985" s="3">
        <f t="shared" si="559"/>
        <v>7.0000000000000007E-2</v>
      </c>
      <c r="H3985" t="str">
        <f t="shared" si="560"/>
        <v>Reg</v>
      </c>
      <c r="I3985" s="3">
        <f t="shared" si="565"/>
        <v>0</v>
      </c>
      <c r="J3985" s="3">
        <f t="shared" si="566"/>
        <v>318.94827166799325</v>
      </c>
      <c r="K3985" s="3">
        <f>MIN(Inputs!$B$2, (Inputs!$B$8 - I3985)/Inputs!$B$9)</f>
        <v>170</v>
      </c>
      <c r="L3985" s="3">
        <f>MAX(MIN(Inputs!$B$2, I3985*Inputs!$B$10, Inputs!$B$8*Inputs!$B$4 - J3985), 0)</f>
        <v>0</v>
      </c>
      <c r="M3985" s="3">
        <f t="shared" si="561"/>
        <v>0</v>
      </c>
      <c r="N3985" s="3">
        <f t="shared" si="562"/>
        <v>0</v>
      </c>
      <c r="O3985" s="3">
        <f>IF(H3985="Reg", MIN(Inputs!$B$2, I3985*Inputs!$B$10, (Inputs!$B$8-I3985)/Inputs!$B$9), 0)</f>
        <v>0</v>
      </c>
      <c r="P3985" s="3">
        <f t="shared" si="563"/>
        <v>0</v>
      </c>
      <c r="Q3985" s="3">
        <f t="shared" si="564"/>
        <v>0</v>
      </c>
      <c r="R3985" s="3">
        <f>I3985 + M3985*Inputs!$B$9 - N3985/Inputs!$B$10</f>
        <v>0</v>
      </c>
    </row>
    <row r="3986" spans="1:18" x14ac:dyDescent="0.3">
      <c r="A3986" s="4">
        <v>46189</v>
      </c>
      <c r="B3986" s="3">
        <v>21.522500000000001</v>
      </c>
      <c r="C3986" s="3">
        <v>0.06</v>
      </c>
      <c r="D3986" s="3">
        <f t="shared" si="558"/>
        <v>32.554687500000007</v>
      </c>
      <c r="E3986" s="3">
        <f>MAX(B3986 - D3986/Inputs!$B$5, 0)</f>
        <v>0</v>
      </c>
      <c r="F3986" s="3">
        <f>MAX(D3986*Inputs!$B$5 - B3986, 0)</f>
        <v>7.1256250000000065</v>
      </c>
      <c r="G3986" s="3">
        <f t="shared" si="559"/>
        <v>0.06</v>
      </c>
      <c r="H3986" t="str">
        <f t="shared" si="560"/>
        <v>Charge</v>
      </c>
      <c r="I3986" s="3">
        <f t="shared" si="565"/>
        <v>0</v>
      </c>
      <c r="J3986" s="3">
        <f t="shared" si="566"/>
        <v>0</v>
      </c>
      <c r="K3986" s="3">
        <f>MIN(Inputs!$B$2, (Inputs!$B$8 - I3986)/Inputs!$B$9)</f>
        <v>170</v>
      </c>
      <c r="L3986" s="3">
        <f>MAX(MIN(Inputs!$B$2, I3986*Inputs!$B$10, Inputs!$B$8*Inputs!$B$4 - J3986), 0)</f>
        <v>0</v>
      </c>
      <c r="M3986" s="3">
        <f t="shared" si="561"/>
        <v>170</v>
      </c>
      <c r="N3986" s="3">
        <f t="shared" si="562"/>
        <v>0</v>
      </c>
      <c r="O3986" s="3">
        <f>IF(H3986="Reg", MIN(Inputs!$B$2, I3986*Inputs!$B$10, (Inputs!$B$8-I3986)/Inputs!$B$9), 0)</f>
        <v>0</v>
      </c>
      <c r="P3986" s="3">
        <f t="shared" si="563"/>
        <v>-3658.8250000000003</v>
      </c>
      <c r="Q3986" s="3">
        <f t="shared" si="564"/>
        <v>0</v>
      </c>
      <c r="R3986" s="3">
        <f>I3986 + M3986*Inputs!$B$9 - N3986/Inputs!$B$10</f>
        <v>159.4741358339966</v>
      </c>
    </row>
    <row r="3987" spans="1:18" x14ac:dyDescent="0.3">
      <c r="A3987" s="4">
        <v>46189.041666666657</v>
      </c>
      <c r="B3987" s="3">
        <v>22.287499999999998</v>
      </c>
      <c r="C3987" s="3">
        <v>0.09</v>
      </c>
      <c r="D3987" s="3">
        <f t="shared" si="558"/>
        <v>32.554687500000007</v>
      </c>
      <c r="E3987" s="3">
        <f>MAX(B3987 - D3987/Inputs!$B$5, 0)</f>
        <v>0</v>
      </c>
      <c r="F3987" s="3">
        <f>MAX(D3987*Inputs!$B$5 - B3987, 0)</f>
        <v>6.3606250000000095</v>
      </c>
      <c r="G3987" s="3">
        <f t="shared" si="559"/>
        <v>0.09</v>
      </c>
      <c r="H3987" t="str">
        <f t="shared" si="560"/>
        <v>Charge</v>
      </c>
      <c r="I3987" s="3">
        <f t="shared" si="565"/>
        <v>159.4741358339966</v>
      </c>
      <c r="J3987" s="3">
        <f t="shared" si="566"/>
        <v>0</v>
      </c>
      <c r="K3987" s="3">
        <f>MIN(Inputs!$B$2, (Inputs!$B$8 - I3987)/Inputs!$B$9)</f>
        <v>170</v>
      </c>
      <c r="L3987" s="3">
        <f>MAX(MIN(Inputs!$B$2, I3987*Inputs!$B$10, Inputs!$B$8*Inputs!$B$4 - J3987), 0)</f>
        <v>149.6</v>
      </c>
      <c r="M3987" s="3">
        <f t="shared" si="561"/>
        <v>170</v>
      </c>
      <c r="N3987" s="3">
        <f t="shared" si="562"/>
        <v>0</v>
      </c>
      <c r="O3987" s="3">
        <f>IF(H3987="Reg", MIN(Inputs!$B$2, I3987*Inputs!$B$10, (Inputs!$B$8-I3987)/Inputs!$B$9), 0)</f>
        <v>0</v>
      </c>
      <c r="P3987" s="3">
        <f t="shared" si="563"/>
        <v>-3788.8749999999995</v>
      </c>
      <c r="Q3987" s="3">
        <f t="shared" si="564"/>
        <v>0</v>
      </c>
      <c r="R3987" s="3">
        <f>I3987 + M3987*Inputs!$B$9 - N3987/Inputs!$B$10</f>
        <v>318.9482716679932</v>
      </c>
    </row>
    <row r="3988" spans="1:18" x14ac:dyDescent="0.3">
      <c r="A3988" s="4">
        <v>46189.083333333343</v>
      </c>
      <c r="B3988" s="3">
        <v>21.932499999999997</v>
      </c>
      <c r="C3988" s="3">
        <v>0.09</v>
      </c>
      <c r="D3988" s="3">
        <f t="shared" si="558"/>
        <v>32.554687500000007</v>
      </c>
      <c r="E3988" s="3">
        <f>MAX(B3988 - D3988/Inputs!$B$5, 0)</f>
        <v>0</v>
      </c>
      <c r="F3988" s="3">
        <f>MAX(D3988*Inputs!$B$5 - B3988, 0)</f>
        <v>6.7156250000000099</v>
      </c>
      <c r="G3988" s="3">
        <f t="shared" si="559"/>
        <v>0.09</v>
      </c>
      <c r="H3988" t="str">
        <f t="shared" si="560"/>
        <v>Charge</v>
      </c>
      <c r="I3988" s="3">
        <f t="shared" si="565"/>
        <v>318.9482716679932</v>
      </c>
      <c r="J3988" s="3">
        <f t="shared" si="566"/>
        <v>0</v>
      </c>
      <c r="K3988" s="3">
        <f>MIN(Inputs!$B$2, (Inputs!$B$8 - I3988)/Inputs!$B$9)</f>
        <v>22.44121780453775</v>
      </c>
      <c r="L3988" s="3">
        <f>MAX(MIN(Inputs!$B$2, I3988*Inputs!$B$10, Inputs!$B$8*Inputs!$B$4 - J3988), 0)</f>
        <v>170</v>
      </c>
      <c r="M3988" s="3">
        <f t="shared" si="561"/>
        <v>22.44121780453775</v>
      </c>
      <c r="N3988" s="3">
        <f t="shared" si="562"/>
        <v>0</v>
      </c>
      <c r="O3988" s="3">
        <f>IF(H3988="Reg", MIN(Inputs!$B$2, I3988*Inputs!$B$10, (Inputs!$B$8-I3988)/Inputs!$B$9), 0)</f>
        <v>0</v>
      </c>
      <c r="P3988" s="3">
        <f t="shared" si="563"/>
        <v>-492.19200949802416</v>
      </c>
      <c r="Q3988" s="3">
        <f t="shared" si="564"/>
        <v>0</v>
      </c>
      <c r="R3988" s="3">
        <f>I3988 + M3988*Inputs!$B$9 - N3988/Inputs!$B$10</f>
        <v>340</v>
      </c>
    </row>
    <row r="3989" spans="1:18" x14ac:dyDescent="0.3">
      <c r="A3989" s="4">
        <v>46189.125</v>
      </c>
      <c r="B3989" s="3">
        <v>20.97</v>
      </c>
      <c r="C3989" s="3">
        <v>0.44</v>
      </c>
      <c r="D3989" s="3">
        <f t="shared" si="558"/>
        <v>32.554687500000007</v>
      </c>
      <c r="E3989" s="3">
        <f>MAX(B3989 - D3989/Inputs!$B$5, 0)</f>
        <v>0</v>
      </c>
      <c r="F3989" s="3">
        <f>MAX(D3989*Inputs!$B$5 - B3989, 0)</f>
        <v>7.6781250000000085</v>
      </c>
      <c r="G3989" s="3">
        <f t="shared" si="559"/>
        <v>0.44</v>
      </c>
      <c r="H3989" t="str">
        <f t="shared" si="560"/>
        <v>Charge</v>
      </c>
      <c r="I3989" s="3">
        <f t="shared" si="565"/>
        <v>340</v>
      </c>
      <c r="J3989" s="3">
        <f t="shared" si="566"/>
        <v>0</v>
      </c>
      <c r="K3989" s="3">
        <f>MIN(Inputs!$B$2, (Inputs!$B$8 - I3989)/Inputs!$B$9)</f>
        <v>0</v>
      </c>
      <c r="L3989" s="3">
        <f>MAX(MIN(Inputs!$B$2, I3989*Inputs!$B$10, Inputs!$B$8*Inputs!$B$4 - J3989), 0)</f>
        <v>170</v>
      </c>
      <c r="M3989" s="3">
        <f t="shared" si="561"/>
        <v>0</v>
      </c>
      <c r="N3989" s="3">
        <f t="shared" si="562"/>
        <v>0</v>
      </c>
      <c r="O3989" s="3">
        <f>IF(H3989="Reg", MIN(Inputs!$B$2, I3989*Inputs!$B$10, (Inputs!$B$8-I3989)/Inputs!$B$9), 0)</f>
        <v>0</v>
      </c>
      <c r="P3989" s="3">
        <f t="shared" si="563"/>
        <v>0</v>
      </c>
      <c r="Q3989" s="3">
        <f t="shared" si="564"/>
        <v>0</v>
      </c>
      <c r="R3989" s="3">
        <f>I3989 + M3989*Inputs!$B$9 - N3989/Inputs!$B$10</f>
        <v>340</v>
      </c>
    </row>
    <row r="3990" spans="1:18" x14ac:dyDescent="0.3">
      <c r="A3990" s="4">
        <v>46189.166666666657</v>
      </c>
      <c r="B3990" s="3">
        <v>21.352499999999999</v>
      </c>
      <c r="C3990" s="3">
        <v>7.0000000000000007E-2</v>
      </c>
      <c r="D3990" s="3">
        <f t="shared" si="558"/>
        <v>32.554687500000007</v>
      </c>
      <c r="E3990" s="3">
        <f>MAX(B3990 - D3990/Inputs!$B$5, 0)</f>
        <v>0</v>
      </c>
      <c r="F3990" s="3">
        <f>MAX(D3990*Inputs!$B$5 - B3990, 0)</f>
        <v>7.2956250000000082</v>
      </c>
      <c r="G3990" s="3">
        <f t="shared" si="559"/>
        <v>7.0000000000000007E-2</v>
      </c>
      <c r="H3990" t="str">
        <f t="shared" si="560"/>
        <v>Charge</v>
      </c>
      <c r="I3990" s="3">
        <f t="shared" si="565"/>
        <v>340</v>
      </c>
      <c r="J3990" s="3">
        <f t="shared" si="566"/>
        <v>0</v>
      </c>
      <c r="K3990" s="3">
        <f>MIN(Inputs!$B$2, (Inputs!$B$8 - I3990)/Inputs!$B$9)</f>
        <v>0</v>
      </c>
      <c r="L3990" s="3">
        <f>MAX(MIN(Inputs!$B$2, I3990*Inputs!$B$10, Inputs!$B$8*Inputs!$B$4 - J3990), 0)</f>
        <v>170</v>
      </c>
      <c r="M3990" s="3">
        <f t="shared" si="561"/>
        <v>0</v>
      </c>
      <c r="N3990" s="3">
        <f t="shared" si="562"/>
        <v>0</v>
      </c>
      <c r="O3990" s="3">
        <f>IF(H3990="Reg", MIN(Inputs!$B$2, I3990*Inputs!$B$10, (Inputs!$B$8-I3990)/Inputs!$B$9), 0)</f>
        <v>0</v>
      </c>
      <c r="P3990" s="3">
        <f t="shared" si="563"/>
        <v>0</v>
      </c>
      <c r="Q3990" s="3">
        <f t="shared" si="564"/>
        <v>0</v>
      </c>
      <c r="R3990" s="3">
        <f>I3990 + M3990*Inputs!$B$9 - N3990/Inputs!$B$10</f>
        <v>340</v>
      </c>
    </row>
    <row r="3991" spans="1:18" x14ac:dyDescent="0.3">
      <c r="A3991" s="4">
        <v>46189.208333333343</v>
      </c>
      <c r="B3991" s="3">
        <v>22.35</v>
      </c>
      <c r="C3991" s="3">
        <v>0.06</v>
      </c>
      <c r="D3991" s="3">
        <f t="shared" si="558"/>
        <v>32.554687500000007</v>
      </c>
      <c r="E3991" s="3">
        <f>MAX(B3991 - D3991/Inputs!$B$5, 0)</f>
        <v>0</v>
      </c>
      <c r="F3991" s="3">
        <f>MAX(D3991*Inputs!$B$5 - B3991, 0)</f>
        <v>6.298125000000006</v>
      </c>
      <c r="G3991" s="3">
        <f t="shared" si="559"/>
        <v>0.06</v>
      </c>
      <c r="H3991" t="str">
        <f t="shared" si="560"/>
        <v>Charge</v>
      </c>
      <c r="I3991" s="3">
        <f t="shared" si="565"/>
        <v>340</v>
      </c>
      <c r="J3991" s="3">
        <f t="shared" si="566"/>
        <v>0</v>
      </c>
      <c r="K3991" s="3">
        <f>MIN(Inputs!$B$2, (Inputs!$B$8 - I3991)/Inputs!$B$9)</f>
        <v>0</v>
      </c>
      <c r="L3991" s="3">
        <f>MAX(MIN(Inputs!$B$2, I3991*Inputs!$B$10, Inputs!$B$8*Inputs!$B$4 - J3991), 0)</f>
        <v>170</v>
      </c>
      <c r="M3991" s="3">
        <f t="shared" si="561"/>
        <v>0</v>
      </c>
      <c r="N3991" s="3">
        <f t="shared" si="562"/>
        <v>0</v>
      </c>
      <c r="O3991" s="3">
        <f>IF(H3991="Reg", MIN(Inputs!$B$2, I3991*Inputs!$B$10, (Inputs!$B$8-I3991)/Inputs!$B$9), 0)</f>
        <v>0</v>
      </c>
      <c r="P3991" s="3">
        <f t="shared" si="563"/>
        <v>0</v>
      </c>
      <c r="Q3991" s="3">
        <f t="shared" si="564"/>
        <v>0</v>
      </c>
      <c r="R3991" s="3">
        <f>I3991 + M3991*Inputs!$B$9 - N3991/Inputs!$B$10</f>
        <v>340</v>
      </c>
    </row>
    <row r="3992" spans="1:18" x14ac:dyDescent="0.3">
      <c r="A3992" s="4">
        <v>46189.25</v>
      </c>
      <c r="B3992" s="3">
        <v>25.265000000000001</v>
      </c>
      <c r="C3992" s="3">
        <v>1.03</v>
      </c>
      <c r="D3992" s="3">
        <f t="shared" si="558"/>
        <v>32.554687500000007</v>
      </c>
      <c r="E3992" s="3">
        <f>MAX(B3992 - D3992/Inputs!$B$5, 0)</f>
        <v>0</v>
      </c>
      <c r="F3992" s="3">
        <f>MAX(D3992*Inputs!$B$5 - B3992, 0)</f>
        <v>3.3831250000000068</v>
      </c>
      <c r="G3992" s="3">
        <f t="shared" si="559"/>
        <v>1.03</v>
      </c>
      <c r="H3992" t="str">
        <f t="shared" si="560"/>
        <v>Charge</v>
      </c>
      <c r="I3992" s="3">
        <f t="shared" si="565"/>
        <v>340</v>
      </c>
      <c r="J3992" s="3">
        <f t="shared" si="566"/>
        <v>0</v>
      </c>
      <c r="K3992" s="3">
        <f>MIN(Inputs!$B$2, (Inputs!$B$8 - I3992)/Inputs!$B$9)</f>
        <v>0</v>
      </c>
      <c r="L3992" s="3">
        <f>MAX(MIN(Inputs!$B$2, I3992*Inputs!$B$10, Inputs!$B$8*Inputs!$B$4 - J3992), 0)</f>
        <v>170</v>
      </c>
      <c r="M3992" s="3">
        <f t="shared" si="561"/>
        <v>0</v>
      </c>
      <c r="N3992" s="3">
        <f t="shared" si="562"/>
        <v>0</v>
      </c>
      <c r="O3992" s="3">
        <f>IF(H3992="Reg", MIN(Inputs!$B$2, I3992*Inputs!$B$10, (Inputs!$B$8-I3992)/Inputs!$B$9), 0)</f>
        <v>0</v>
      </c>
      <c r="P3992" s="3">
        <f t="shared" si="563"/>
        <v>0</v>
      </c>
      <c r="Q3992" s="3">
        <f t="shared" si="564"/>
        <v>0</v>
      </c>
      <c r="R3992" s="3">
        <f>I3992 + M3992*Inputs!$B$9 - N3992/Inputs!$B$10</f>
        <v>340</v>
      </c>
    </row>
    <row r="3993" spans="1:18" x14ac:dyDescent="0.3">
      <c r="A3993" s="4">
        <v>46189.291666666657</v>
      </c>
      <c r="B3993" s="3">
        <v>29.182500000000001</v>
      </c>
      <c r="C3993" s="3">
        <v>1.0900000000000001</v>
      </c>
      <c r="D3993" s="3">
        <f t="shared" si="558"/>
        <v>32.554687500000007</v>
      </c>
      <c r="E3993" s="3">
        <f>MAX(B3993 - D3993/Inputs!$B$5, 0)</f>
        <v>0</v>
      </c>
      <c r="F3993" s="3">
        <f>MAX(D3993*Inputs!$B$5 - B3993, 0)</f>
        <v>0</v>
      </c>
      <c r="G3993" s="3">
        <f t="shared" si="559"/>
        <v>1.0900000000000001</v>
      </c>
      <c r="H3993" t="str">
        <f t="shared" si="560"/>
        <v>Reg</v>
      </c>
      <c r="I3993" s="3">
        <f t="shared" si="565"/>
        <v>340</v>
      </c>
      <c r="J3993" s="3">
        <f t="shared" si="566"/>
        <v>0</v>
      </c>
      <c r="K3993" s="3">
        <f>MIN(Inputs!$B$2, (Inputs!$B$8 - I3993)/Inputs!$B$9)</f>
        <v>0</v>
      </c>
      <c r="L3993" s="3">
        <f>MAX(MIN(Inputs!$B$2, I3993*Inputs!$B$10, Inputs!$B$8*Inputs!$B$4 - J3993), 0)</f>
        <v>170</v>
      </c>
      <c r="M3993" s="3">
        <f t="shared" si="561"/>
        <v>0</v>
      </c>
      <c r="N3993" s="3">
        <f t="shared" si="562"/>
        <v>0</v>
      </c>
      <c r="O3993" s="3">
        <f>IF(H3993="Reg", MIN(Inputs!$B$2, I3993*Inputs!$B$10, (Inputs!$B$8-I3993)/Inputs!$B$9), 0)</f>
        <v>0</v>
      </c>
      <c r="P3993" s="3">
        <f t="shared" si="563"/>
        <v>0</v>
      </c>
      <c r="Q3993" s="3">
        <f t="shared" si="564"/>
        <v>0</v>
      </c>
      <c r="R3993" s="3">
        <f>I3993 + M3993*Inputs!$B$9 - N3993/Inputs!$B$10</f>
        <v>340</v>
      </c>
    </row>
    <row r="3994" spans="1:18" x14ac:dyDescent="0.3">
      <c r="A3994" s="4">
        <v>46189.333333333343</v>
      </c>
      <c r="B3994" s="3">
        <v>25.994999999999997</v>
      </c>
      <c r="C3994" s="3">
        <v>1</v>
      </c>
      <c r="D3994" s="3">
        <f t="shared" si="558"/>
        <v>32.554687500000007</v>
      </c>
      <c r="E3994" s="3">
        <f>MAX(B3994 - D3994/Inputs!$B$5, 0)</f>
        <v>0</v>
      </c>
      <c r="F3994" s="3">
        <f>MAX(D3994*Inputs!$B$5 - B3994, 0)</f>
        <v>2.6531250000000099</v>
      </c>
      <c r="G3994" s="3">
        <f t="shared" si="559"/>
        <v>1</v>
      </c>
      <c r="H3994" t="str">
        <f t="shared" si="560"/>
        <v>Charge</v>
      </c>
      <c r="I3994" s="3">
        <f t="shared" si="565"/>
        <v>340</v>
      </c>
      <c r="J3994" s="3">
        <f t="shared" si="566"/>
        <v>0</v>
      </c>
      <c r="K3994" s="3">
        <f>MIN(Inputs!$B$2, (Inputs!$B$8 - I3994)/Inputs!$B$9)</f>
        <v>0</v>
      </c>
      <c r="L3994" s="3">
        <f>MAX(MIN(Inputs!$B$2, I3994*Inputs!$B$10, Inputs!$B$8*Inputs!$B$4 - J3994), 0)</f>
        <v>170</v>
      </c>
      <c r="M3994" s="3">
        <f t="shared" si="561"/>
        <v>0</v>
      </c>
      <c r="N3994" s="3">
        <f t="shared" si="562"/>
        <v>0</v>
      </c>
      <c r="O3994" s="3">
        <f>IF(H3994="Reg", MIN(Inputs!$B$2, I3994*Inputs!$B$10, (Inputs!$B$8-I3994)/Inputs!$B$9), 0)</f>
        <v>0</v>
      </c>
      <c r="P3994" s="3">
        <f t="shared" si="563"/>
        <v>0</v>
      </c>
      <c r="Q3994" s="3">
        <f t="shared" si="564"/>
        <v>0</v>
      </c>
      <c r="R3994" s="3">
        <f>I3994 + M3994*Inputs!$B$9 - N3994/Inputs!$B$10</f>
        <v>340</v>
      </c>
    </row>
    <row r="3995" spans="1:18" x14ac:dyDescent="0.3">
      <c r="A3995" s="4">
        <v>46189.375</v>
      </c>
      <c r="B3995" s="3">
        <v>23.852499999999999</v>
      </c>
      <c r="C3995" s="3">
        <v>1</v>
      </c>
      <c r="D3995" s="3">
        <f t="shared" si="558"/>
        <v>32.554687500000007</v>
      </c>
      <c r="E3995" s="3">
        <f>MAX(B3995 - D3995/Inputs!$B$5, 0)</f>
        <v>0</v>
      </c>
      <c r="F3995" s="3">
        <f>MAX(D3995*Inputs!$B$5 - B3995, 0)</f>
        <v>4.7956250000000082</v>
      </c>
      <c r="G3995" s="3">
        <f t="shared" si="559"/>
        <v>1</v>
      </c>
      <c r="H3995" t="str">
        <f t="shared" si="560"/>
        <v>Charge</v>
      </c>
      <c r="I3995" s="3">
        <f t="shared" si="565"/>
        <v>340</v>
      </c>
      <c r="J3995" s="3">
        <f t="shared" si="566"/>
        <v>0</v>
      </c>
      <c r="K3995" s="3">
        <f>MIN(Inputs!$B$2, (Inputs!$B$8 - I3995)/Inputs!$B$9)</f>
        <v>0</v>
      </c>
      <c r="L3995" s="3">
        <f>MAX(MIN(Inputs!$B$2, I3995*Inputs!$B$10, Inputs!$B$8*Inputs!$B$4 - J3995), 0)</f>
        <v>170</v>
      </c>
      <c r="M3995" s="3">
        <f t="shared" si="561"/>
        <v>0</v>
      </c>
      <c r="N3995" s="3">
        <f t="shared" si="562"/>
        <v>0</v>
      </c>
      <c r="O3995" s="3">
        <f>IF(H3995="Reg", MIN(Inputs!$B$2, I3995*Inputs!$B$10, (Inputs!$B$8-I3995)/Inputs!$B$9), 0)</f>
        <v>0</v>
      </c>
      <c r="P3995" s="3">
        <f t="shared" si="563"/>
        <v>0</v>
      </c>
      <c r="Q3995" s="3">
        <f t="shared" si="564"/>
        <v>0</v>
      </c>
      <c r="R3995" s="3">
        <f>I3995 + M3995*Inputs!$B$9 - N3995/Inputs!$B$10</f>
        <v>340</v>
      </c>
    </row>
    <row r="3996" spans="1:18" x14ac:dyDescent="0.3">
      <c r="A3996" s="4">
        <v>46189.416666666657</v>
      </c>
      <c r="B3996" s="3">
        <v>23.19</v>
      </c>
      <c r="C3996" s="3">
        <v>1</v>
      </c>
      <c r="D3996" s="3">
        <f t="shared" si="558"/>
        <v>32.554687500000007</v>
      </c>
      <c r="E3996" s="3">
        <f>MAX(B3996 - D3996/Inputs!$B$5, 0)</f>
        <v>0</v>
      </c>
      <c r="F3996" s="3">
        <f>MAX(D3996*Inputs!$B$5 - B3996, 0)</f>
        <v>5.4581250000000061</v>
      </c>
      <c r="G3996" s="3">
        <f t="shared" si="559"/>
        <v>1</v>
      </c>
      <c r="H3996" t="str">
        <f t="shared" si="560"/>
        <v>Charge</v>
      </c>
      <c r="I3996" s="3">
        <f t="shared" si="565"/>
        <v>340</v>
      </c>
      <c r="J3996" s="3">
        <f t="shared" si="566"/>
        <v>0</v>
      </c>
      <c r="K3996" s="3">
        <f>MIN(Inputs!$B$2, (Inputs!$B$8 - I3996)/Inputs!$B$9)</f>
        <v>0</v>
      </c>
      <c r="L3996" s="3">
        <f>MAX(MIN(Inputs!$B$2, I3996*Inputs!$B$10, Inputs!$B$8*Inputs!$B$4 - J3996), 0)</f>
        <v>170</v>
      </c>
      <c r="M3996" s="3">
        <f t="shared" si="561"/>
        <v>0</v>
      </c>
      <c r="N3996" s="3">
        <f t="shared" si="562"/>
        <v>0</v>
      </c>
      <c r="O3996" s="3">
        <f>IF(H3996="Reg", MIN(Inputs!$B$2, I3996*Inputs!$B$10, (Inputs!$B$8-I3996)/Inputs!$B$9), 0)</f>
        <v>0</v>
      </c>
      <c r="P3996" s="3">
        <f t="shared" si="563"/>
        <v>0</v>
      </c>
      <c r="Q3996" s="3">
        <f t="shared" si="564"/>
        <v>0</v>
      </c>
      <c r="R3996" s="3">
        <f>I3996 + M3996*Inputs!$B$9 - N3996/Inputs!$B$10</f>
        <v>340</v>
      </c>
    </row>
    <row r="3997" spans="1:18" x14ac:dyDescent="0.3">
      <c r="A3997" s="4">
        <v>46189.458333333343</v>
      </c>
      <c r="B3997" s="3">
        <v>22.240000000000002</v>
      </c>
      <c r="C3997" s="3">
        <v>1</v>
      </c>
      <c r="D3997" s="3">
        <f t="shared" si="558"/>
        <v>32.554687500000007</v>
      </c>
      <c r="E3997" s="3">
        <f>MAX(B3997 - D3997/Inputs!$B$5, 0)</f>
        <v>0</v>
      </c>
      <c r="F3997" s="3">
        <f>MAX(D3997*Inputs!$B$5 - B3997, 0)</f>
        <v>6.4081250000000054</v>
      </c>
      <c r="G3997" s="3">
        <f t="shared" si="559"/>
        <v>1</v>
      </c>
      <c r="H3997" t="str">
        <f t="shared" si="560"/>
        <v>Charge</v>
      </c>
      <c r="I3997" s="3">
        <f t="shared" si="565"/>
        <v>340</v>
      </c>
      <c r="J3997" s="3">
        <f t="shared" si="566"/>
        <v>0</v>
      </c>
      <c r="K3997" s="3">
        <f>MIN(Inputs!$B$2, (Inputs!$B$8 - I3997)/Inputs!$B$9)</f>
        <v>0</v>
      </c>
      <c r="L3997" s="3">
        <f>MAX(MIN(Inputs!$B$2, I3997*Inputs!$B$10, Inputs!$B$8*Inputs!$B$4 - J3997), 0)</f>
        <v>170</v>
      </c>
      <c r="M3997" s="3">
        <f t="shared" si="561"/>
        <v>0</v>
      </c>
      <c r="N3997" s="3">
        <f t="shared" si="562"/>
        <v>0</v>
      </c>
      <c r="O3997" s="3">
        <f>IF(H3997="Reg", MIN(Inputs!$B$2, I3997*Inputs!$B$10, (Inputs!$B$8-I3997)/Inputs!$B$9), 0)</f>
        <v>0</v>
      </c>
      <c r="P3997" s="3">
        <f t="shared" si="563"/>
        <v>0</v>
      </c>
      <c r="Q3997" s="3">
        <f t="shared" si="564"/>
        <v>0</v>
      </c>
      <c r="R3997" s="3">
        <f>I3997 + M3997*Inputs!$B$9 - N3997/Inputs!$B$10</f>
        <v>340</v>
      </c>
    </row>
    <row r="3998" spans="1:18" x14ac:dyDescent="0.3">
      <c r="A3998" s="4">
        <v>46189.5</v>
      </c>
      <c r="B3998" s="3">
        <v>22.5975</v>
      </c>
      <c r="C3998" s="3">
        <v>1</v>
      </c>
      <c r="D3998" s="3">
        <f t="shared" si="558"/>
        <v>32.554687500000007</v>
      </c>
      <c r="E3998" s="3">
        <f>MAX(B3998 - D3998/Inputs!$B$5, 0)</f>
        <v>0</v>
      </c>
      <c r="F3998" s="3">
        <f>MAX(D3998*Inputs!$B$5 - B3998, 0)</f>
        <v>6.0506250000000072</v>
      </c>
      <c r="G3998" s="3">
        <f t="shared" si="559"/>
        <v>1</v>
      </c>
      <c r="H3998" t="str">
        <f t="shared" si="560"/>
        <v>Charge</v>
      </c>
      <c r="I3998" s="3">
        <f t="shared" si="565"/>
        <v>340</v>
      </c>
      <c r="J3998" s="3">
        <f t="shared" si="566"/>
        <v>0</v>
      </c>
      <c r="K3998" s="3">
        <f>MIN(Inputs!$B$2, (Inputs!$B$8 - I3998)/Inputs!$B$9)</f>
        <v>0</v>
      </c>
      <c r="L3998" s="3">
        <f>MAX(MIN(Inputs!$B$2, I3998*Inputs!$B$10, Inputs!$B$8*Inputs!$B$4 - J3998), 0)</f>
        <v>170</v>
      </c>
      <c r="M3998" s="3">
        <f t="shared" si="561"/>
        <v>0</v>
      </c>
      <c r="N3998" s="3">
        <f t="shared" si="562"/>
        <v>0</v>
      </c>
      <c r="O3998" s="3">
        <f>IF(H3998="Reg", MIN(Inputs!$B$2, I3998*Inputs!$B$10, (Inputs!$B$8-I3998)/Inputs!$B$9), 0)</f>
        <v>0</v>
      </c>
      <c r="P3998" s="3">
        <f t="shared" si="563"/>
        <v>0</v>
      </c>
      <c r="Q3998" s="3">
        <f t="shared" si="564"/>
        <v>0</v>
      </c>
      <c r="R3998" s="3">
        <f>I3998 + M3998*Inputs!$B$9 - N3998/Inputs!$B$10</f>
        <v>340</v>
      </c>
    </row>
    <row r="3999" spans="1:18" x14ac:dyDescent="0.3">
      <c r="A3999" s="4">
        <v>46189.541666666657</v>
      </c>
      <c r="B3999" s="3">
        <v>29.990000000000002</v>
      </c>
      <c r="C3999" s="3">
        <v>1</v>
      </c>
      <c r="D3999" s="3">
        <f t="shared" si="558"/>
        <v>32.554687500000007</v>
      </c>
      <c r="E3999" s="3">
        <f>MAX(B3999 - D3999/Inputs!$B$5, 0)</f>
        <v>0</v>
      </c>
      <c r="F3999" s="3">
        <f>MAX(D3999*Inputs!$B$5 - B3999, 0)</f>
        <v>0</v>
      </c>
      <c r="G3999" s="3">
        <f t="shared" si="559"/>
        <v>1</v>
      </c>
      <c r="H3999" t="str">
        <f t="shared" si="560"/>
        <v>Reg</v>
      </c>
      <c r="I3999" s="3">
        <f t="shared" si="565"/>
        <v>340</v>
      </c>
      <c r="J3999" s="3">
        <f t="shared" si="566"/>
        <v>0</v>
      </c>
      <c r="K3999" s="3">
        <f>MIN(Inputs!$B$2, (Inputs!$B$8 - I3999)/Inputs!$B$9)</f>
        <v>0</v>
      </c>
      <c r="L3999" s="3">
        <f>MAX(MIN(Inputs!$B$2, I3999*Inputs!$B$10, Inputs!$B$8*Inputs!$B$4 - J3999), 0)</f>
        <v>170</v>
      </c>
      <c r="M3999" s="3">
        <f t="shared" si="561"/>
        <v>0</v>
      </c>
      <c r="N3999" s="3">
        <f t="shared" si="562"/>
        <v>0</v>
      </c>
      <c r="O3999" s="3">
        <f>IF(H3999="Reg", MIN(Inputs!$B$2, I3999*Inputs!$B$10, (Inputs!$B$8-I3999)/Inputs!$B$9), 0)</f>
        <v>0</v>
      </c>
      <c r="P3999" s="3">
        <f t="shared" si="563"/>
        <v>0</v>
      </c>
      <c r="Q3999" s="3">
        <f t="shared" si="564"/>
        <v>0</v>
      </c>
      <c r="R3999" s="3">
        <f>I3999 + M3999*Inputs!$B$9 - N3999/Inputs!$B$10</f>
        <v>340</v>
      </c>
    </row>
    <row r="4000" spans="1:18" x14ac:dyDescent="0.3">
      <c r="A4000" s="4">
        <v>46189.583333333343</v>
      </c>
      <c r="B4000" s="3">
        <v>29.685000000000002</v>
      </c>
      <c r="C4000" s="3">
        <v>1.06</v>
      </c>
      <c r="D4000" s="3">
        <f t="shared" si="558"/>
        <v>32.554687500000007</v>
      </c>
      <c r="E4000" s="3">
        <f>MAX(B4000 - D4000/Inputs!$B$5, 0)</f>
        <v>0</v>
      </c>
      <c r="F4000" s="3">
        <f>MAX(D4000*Inputs!$B$5 - B4000, 0)</f>
        <v>0</v>
      </c>
      <c r="G4000" s="3">
        <f t="shared" si="559"/>
        <v>1.06</v>
      </c>
      <c r="H4000" t="str">
        <f t="shared" si="560"/>
        <v>Reg</v>
      </c>
      <c r="I4000" s="3">
        <f t="shared" si="565"/>
        <v>340</v>
      </c>
      <c r="J4000" s="3">
        <f t="shared" si="566"/>
        <v>0</v>
      </c>
      <c r="K4000" s="3">
        <f>MIN(Inputs!$B$2, (Inputs!$B$8 - I4000)/Inputs!$B$9)</f>
        <v>0</v>
      </c>
      <c r="L4000" s="3">
        <f>MAX(MIN(Inputs!$B$2, I4000*Inputs!$B$10, Inputs!$B$8*Inputs!$B$4 - J4000), 0)</f>
        <v>170</v>
      </c>
      <c r="M4000" s="3">
        <f t="shared" si="561"/>
        <v>0</v>
      </c>
      <c r="N4000" s="3">
        <f t="shared" si="562"/>
        <v>0</v>
      </c>
      <c r="O4000" s="3">
        <f>IF(H4000="Reg", MIN(Inputs!$B$2, I4000*Inputs!$B$10, (Inputs!$B$8-I4000)/Inputs!$B$9), 0)</f>
        <v>0</v>
      </c>
      <c r="P4000" s="3">
        <f t="shared" si="563"/>
        <v>0</v>
      </c>
      <c r="Q4000" s="3">
        <f t="shared" si="564"/>
        <v>0</v>
      </c>
      <c r="R4000" s="3">
        <f>I4000 + M4000*Inputs!$B$9 - N4000/Inputs!$B$10</f>
        <v>340</v>
      </c>
    </row>
    <row r="4001" spans="1:18" x14ac:dyDescent="0.3">
      <c r="A4001" s="4">
        <v>46189.625</v>
      </c>
      <c r="B4001" s="3">
        <v>25.424999999999997</v>
      </c>
      <c r="C4001" s="3">
        <v>1</v>
      </c>
      <c r="D4001" s="3">
        <f t="shared" si="558"/>
        <v>32.554687500000007</v>
      </c>
      <c r="E4001" s="3">
        <f>MAX(B4001 - D4001/Inputs!$B$5, 0)</f>
        <v>0</v>
      </c>
      <c r="F4001" s="3">
        <f>MAX(D4001*Inputs!$B$5 - B4001, 0)</f>
        <v>3.2231250000000102</v>
      </c>
      <c r="G4001" s="3">
        <f t="shared" si="559"/>
        <v>1</v>
      </c>
      <c r="H4001" t="str">
        <f t="shared" si="560"/>
        <v>Charge</v>
      </c>
      <c r="I4001" s="3">
        <f t="shared" si="565"/>
        <v>340</v>
      </c>
      <c r="J4001" s="3">
        <f t="shared" si="566"/>
        <v>0</v>
      </c>
      <c r="K4001" s="3">
        <f>MIN(Inputs!$B$2, (Inputs!$B$8 - I4001)/Inputs!$B$9)</f>
        <v>0</v>
      </c>
      <c r="L4001" s="3">
        <f>MAX(MIN(Inputs!$B$2, I4001*Inputs!$B$10, Inputs!$B$8*Inputs!$B$4 - J4001), 0)</f>
        <v>170</v>
      </c>
      <c r="M4001" s="3">
        <f t="shared" si="561"/>
        <v>0</v>
      </c>
      <c r="N4001" s="3">
        <f t="shared" si="562"/>
        <v>0</v>
      </c>
      <c r="O4001" s="3">
        <f>IF(H4001="Reg", MIN(Inputs!$B$2, I4001*Inputs!$B$10, (Inputs!$B$8-I4001)/Inputs!$B$9), 0)</f>
        <v>0</v>
      </c>
      <c r="P4001" s="3">
        <f t="shared" si="563"/>
        <v>0</v>
      </c>
      <c r="Q4001" s="3">
        <f t="shared" si="564"/>
        <v>0</v>
      </c>
      <c r="R4001" s="3">
        <f>I4001 + M4001*Inputs!$B$9 - N4001/Inputs!$B$10</f>
        <v>340</v>
      </c>
    </row>
    <row r="4002" spans="1:18" x14ac:dyDescent="0.3">
      <c r="A4002" s="4">
        <v>46189.666666666657</v>
      </c>
      <c r="B4002" s="3">
        <v>29.157499999999999</v>
      </c>
      <c r="C4002" s="3">
        <v>1.01</v>
      </c>
      <c r="D4002" s="3">
        <f t="shared" si="558"/>
        <v>32.554687500000007</v>
      </c>
      <c r="E4002" s="3">
        <f>MAX(B4002 - D4002/Inputs!$B$5, 0)</f>
        <v>0</v>
      </c>
      <c r="F4002" s="3">
        <f>MAX(D4002*Inputs!$B$5 - B4002, 0)</f>
        <v>0</v>
      </c>
      <c r="G4002" s="3">
        <f t="shared" si="559"/>
        <v>1.01</v>
      </c>
      <c r="H4002" t="str">
        <f t="shared" si="560"/>
        <v>Reg</v>
      </c>
      <c r="I4002" s="3">
        <f t="shared" si="565"/>
        <v>340</v>
      </c>
      <c r="J4002" s="3">
        <f t="shared" si="566"/>
        <v>0</v>
      </c>
      <c r="K4002" s="3">
        <f>MIN(Inputs!$B$2, (Inputs!$B$8 - I4002)/Inputs!$B$9)</f>
        <v>0</v>
      </c>
      <c r="L4002" s="3">
        <f>MAX(MIN(Inputs!$B$2, I4002*Inputs!$B$10, Inputs!$B$8*Inputs!$B$4 - J4002), 0)</f>
        <v>170</v>
      </c>
      <c r="M4002" s="3">
        <f t="shared" si="561"/>
        <v>0</v>
      </c>
      <c r="N4002" s="3">
        <f t="shared" si="562"/>
        <v>0</v>
      </c>
      <c r="O4002" s="3">
        <f>IF(H4002="Reg", MIN(Inputs!$B$2, I4002*Inputs!$B$10, (Inputs!$B$8-I4002)/Inputs!$B$9), 0)</f>
        <v>0</v>
      </c>
      <c r="P4002" s="3">
        <f t="shared" si="563"/>
        <v>0</v>
      </c>
      <c r="Q4002" s="3">
        <f t="shared" si="564"/>
        <v>0</v>
      </c>
      <c r="R4002" s="3">
        <f>I4002 + M4002*Inputs!$B$9 - N4002/Inputs!$B$10</f>
        <v>340</v>
      </c>
    </row>
    <row r="4003" spans="1:18" x14ac:dyDescent="0.3">
      <c r="A4003" s="4">
        <v>46189.708333333343</v>
      </c>
      <c r="B4003" s="3">
        <v>45.8</v>
      </c>
      <c r="C4003" s="3">
        <v>1.5</v>
      </c>
      <c r="D4003" s="3">
        <f t="shared" si="558"/>
        <v>32.554687500000007</v>
      </c>
      <c r="E4003" s="3">
        <f>MAX(B4003 - D4003/Inputs!$B$5, 0)</f>
        <v>8.8060369318181699</v>
      </c>
      <c r="F4003" s="3">
        <f>MAX(D4003*Inputs!$B$5 - B4003, 0)</f>
        <v>0</v>
      </c>
      <c r="G4003" s="3">
        <f t="shared" si="559"/>
        <v>1.5</v>
      </c>
      <c r="H4003" t="str">
        <f t="shared" si="560"/>
        <v>Discharge</v>
      </c>
      <c r="I4003" s="3">
        <f t="shared" si="565"/>
        <v>340</v>
      </c>
      <c r="J4003" s="3">
        <f t="shared" si="566"/>
        <v>0</v>
      </c>
      <c r="K4003" s="3">
        <f>MIN(Inputs!$B$2, (Inputs!$B$8 - I4003)/Inputs!$B$9)</f>
        <v>0</v>
      </c>
      <c r="L4003" s="3">
        <f>MAX(MIN(Inputs!$B$2, I4003*Inputs!$B$10, Inputs!$B$8*Inputs!$B$4 - J4003), 0)</f>
        <v>170</v>
      </c>
      <c r="M4003" s="3">
        <f t="shared" si="561"/>
        <v>0</v>
      </c>
      <c r="N4003" s="3">
        <f t="shared" si="562"/>
        <v>170</v>
      </c>
      <c r="O4003" s="3">
        <f>IF(H4003="Reg", MIN(Inputs!$B$2, I4003*Inputs!$B$10, (Inputs!$B$8-I4003)/Inputs!$B$9), 0)</f>
        <v>0</v>
      </c>
      <c r="P4003" s="3">
        <f t="shared" si="563"/>
        <v>7785.9999999999991</v>
      </c>
      <c r="Q4003" s="3">
        <f t="shared" si="564"/>
        <v>0</v>
      </c>
      <c r="R4003" s="3">
        <f>I4003 + M4003*Inputs!$B$9 - N4003/Inputs!$B$10</f>
        <v>158.77939109773115</v>
      </c>
    </row>
    <row r="4004" spans="1:18" x14ac:dyDescent="0.3">
      <c r="A4004" s="4">
        <v>46189.75</v>
      </c>
      <c r="B4004" s="3">
        <v>65.842500000000001</v>
      </c>
      <c r="C4004" s="3">
        <v>5</v>
      </c>
      <c r="D4004" s="3">
        <f t="shared" si="558"/>
        <v>32.554687500000007</v>
      </c>
      <c r="E4004" s="3">
        <f>MAX(B4004 - D4004/Inputs!$B$5, 0)</f>
        <v>28.848536931818174</v>
      </c>
      <c r="F4004" s="3">
        <f>MAX(D4004*Inputs!$B$5 - B4004, 0)</f>
        <v>0</v>
      </c>
      <c r="G4004" s="3">
        <f t="shared" si="559"/>
        <v>5</v>
      </c>
      <c r="H4004" t="str">
        <f t="shared" si="560"/>
        <v>Discharge</v>
      </c>
      <c r="I4004" s="3">
        <f t="shared" si="565"/>
        <v>158.77939109773115</v>
      </c>
      <c r="J4004" s="3">
        <f t="shared" si="566"/>
        <v>170</v>
      </c>
      <c r="K4004" s="3">
        <f>MIN(Inputs!$B$2, (Inputs!$B$8 - I4004)/Inputs!$B$9)</f>
        <v>170</v>
      </c>
      <c r="L4004" s="3">
        <f>MAX(MIN(Inputs!$B$2, I4004*Inputs!$B$10, Inputs!$B$8*Inputs!$B$4 - J4004), 0)</f>
        <v>148.94827166799323</v>
      </c>
      <c r="M4004" s="3">
        <f t="shared" si="561"/>
        <v>0</v>
      </c>
      <c r="N4004" s="3">
        <f t="shared" si="562"/>
        <v>148.94827166799323</v>
      </c>
      <c r="O4004" s="3">
        <f>IF(H4004="Reg", MIN(Inputs!$B$2, I4004*Inputs!$B$10, (Inputs!$B$8-I4004)/Inputs!$B$9), 0)</f>
        <v>0</v>
      </c>
      <c r="P4004" s="3">
        <f t="shared" si="563"/>
        <v>9807.1265772998449</v>
      </c>
      <c r="Q4004" s="3">
        <f t="shared" si="564"/>
        <v>0</v>
      </c>
      <c r="R4004" s="3">
        <f>I4004 + M4004*Inputs!$B$9 - N4004/Inputs!$B$10</f>
        <v>0</v>
      </c>
    </row>
    <row r="4005" spans="1:18" x14ac:dyDescent="0.3">
      <c r="A4005" s="4">
        <v>46189.791666666657</v>
      </c>
      <c r="B4005" s="3">
        <v>83.559999999999988</v>
      </c>
      <c r="C4005" s="3">
        <v>13.22</v>
      </c>
      <c r="D4005" s="3">
        <f t="shared" si="558"/>
        <v>32.554687500000007</v>
      </c>
      <c r="E4005" s="3">
        <f>MAX(B4005 - D4005/Inputs!$B$5, 0)</f>
        <v>46.566036931818161</v>
      </c>
      <c r="F4005" s="3">
        <f>MAX(D4005*Inputs!$B$5 - B4005, 0)</f>
        <v>0</v>
      </c>
      <c r="G4005" s="3">
        <f t="shared" si="559"/>
        <v>13.22</v>
      </c>
      <c r="H4005" t="str">
        <f t="shared" si="560"/>
        <v>Discharge</v>
      </c>
      <c r="I4005" s="3">
        <f t="shared" si="565"/>
        <v>0</v>
      </c>
      <c r="J4005" s="3">
        <f t="shared" si="566"/>
        <v>318.94827166799325</v>
      </c>
      <c r="K4005" s="3">
        <f>MIN(Inputs!$B$2, (Inputs!$B$8 - I4005)/Inputs!$B$9)</f>
        <v>170</v>
      </c>
      <c r="L4005" s="3">
        <f>MAX(MIN(Inputs!$B$2, I4005*Inputs!$B$10, Inputs!$B$8*Inputs!$B$4 - J4005), 0)</f>
        <v>0</v>
      </c>
      <c r="M4005" s="3">
        <f t="shared" si="561"/>
        <v>0</v>
      </c>
      <c r="N4005" s="3">
        <f t="shared" si="562"/>
        <v>0</v>
      </c>
      <c r="O4005" s="3">
        <f>IF(H4005="Reg", MIN(Inputs!$B$2, I4005*Inputs!$B$10, (Inputs!$B$8-I4005)/Inputs!$B$9), 0)</f>
        <v>0</v>
      </c>
      <c r="P4005" s="3">
        <f t="shared" si="563"/>
        <v>0</v>
      </c>
      <c r="Q4005" s="3">
        <f t="shared" si="564"/>
        <v>0</v>
      </c>
      <c r="R4005" s="3">
        <f>I4005 + M4005*Inputs!$B$9 - N4005/Inputs!$B$10</f>
        <v>0</v>
      </c>
    </row>
    <row r="4006" spans="1:18" x14ac:dyDescent="0.3">
      <c r="A4006" s="4">
        <v>46189.833333333343</v>
      </c>
      <c r="B4006" s="3">
        <v>73.524999999999991</v>
      </c>
      <c r="C4006" s="3">
        <v>17.11</v>
      </c>
      <c r="D4006" s="3">
        <f t="shared" si="558"/>
        <v>32.554687500000007</v>
      </c>
      <c r="E4006" s="3">
        <f>MAX(B4006 - D4006/Inputs!$B$5, 0)</f>
        <v>36.531036931818164</v>
      </c>
      <c r="F4006" s="3">
        <f>MAX(D4006*Inputs!$B$5 - B4006, 0)</f>
        <v>0</v>
      </c>
      <c r="G4006" s="3">
        <f t="shared" si="559"/>
        <v>17.11</v>
      </c>
      <c r="H4006" t="str">
        <f t="shared" si="560"/>
        <v>Discharge</v>
      </c>
      <c r="I4006" s="3">
        <f t="shared" si="565"/>
        <v>0</v>
      </c>
      <c r="J4006" s="3">
        <f t="shared" si="566"/>
        <v>318.94827166799325</v>
      </c>
      <c r="K4006" s="3">
        <f>MIN(Inputs!$B$2, (Inputs!$B$8 - I4006)/Inputs!$B$9)</f>
        <v>170</v>
      </c>
      <c r="L4006" s="3">
        <f>MAX(MIN(Inputs!$B$2, I4006*Inputs!$B$10, Inputs!$B$8*Inputs!$B$4 - J4006), 0)</f>
        <v>0</v>
      </c>
      <c r="M4006" s="3">
        <f t="shared" si="561"/>
        <v>0</v>
      </c>
      <c r="N4006" s="3">
        <f t="shared" si="562"/>
        <v>0</v>
      </c>
      <c r="O4006" s="3">
        <f>IF(H4006="Reg", MIN(Inputs!$B$2, I4006*Inputs!$B$10, (Inputs!$B$8-I4006)/Inputs!$B$9), 0)</f>
        <v>0</v>
      </c>
      <c r="P4006" s="3">
        <f t="shared" si="563"/>
        <v>0</v>
      </c>
      <c r="Q4006" s="3">
        <f t="shared" si="564"/>
        <v>0</v>
      </c>
      <c r="R4006" s="3">
        <f>I4006 + M4006*Inputs!$B$9 - N4006/Inputs!$B$10</f>
        <v>0</v>
      </c>
    </row>
    <row r="4007" spans="1:18" x14ac:dyDescent="0.3">
      <c r="A4007" s="4">
        <v>46189.875</v>
      </c>
      <c r="B4007" s="3">
        <v>38.832499999999996</v>
      </c>
      <c r="C4007" s="3">
        <v>9.98</v>
      </c>
      <c r="D4007" s="3">
        <f t="shared" si="558"/>
        <v>32.554687500000007</v>
      </c>
      <c r="E4007" s="3">
        <f>MAX(B4007 - D4007/Inputs!$B$5, 0)</f>
        <v>1.8385369318181688</v>
      </c>
      <c r="F4007" s="3">
        <f>MAX(D4007*Inputs!$B$5 - B4007, 0)</f>
        <v>0</v>
      </c>
      <c r="G4007" s="3">
        <f t="shared" si="559"/>
        <v>9.98</v>
      </c>
      <c r="H4007" t="str">
        <f t="shared" si="560"/>
        <v>Reg</v>
      </c>
      <c r="I4007" s="3">
        <f t="shared" si="565"/>
        <v>0</v>
      </c>
      <c r="J4007" s="3">
        <f t="shared" si="566"/>
        <v>318.94827166799325</v>
      </c>
      <c r="K4007" s="3">
        <f>MIN(Inputs!$B$2, (Inputs!$B$8 - I4007)/Inputs!$B$9)</f>
        <v>170</v>
      </c>
      <c r="L4007" s="3">
        <f>MAX(MIN(Inputs!$B$2, I4007*Inputs!$B$10, Inputs!$B$8*Inputs!$B$4 - J4007), 0)</f>
        <v>0</v>
      </c>
      <c r="M4007" s="3">
        <f t="shared" si="561"/>
        <v>0</v>
      </c>
      <c r="N4007" s="3">
        <f t="shared" si="562"/>
        <v>0</v>
      </c>
      <c r="O4007" s="3">
        <f>IF(H4007="Reg", MIN(Inputs!$B$2, I4007*Inputs!$B$10, (Inputs!$B$8-I4007)/Inputs!$B$9), 0)</f>
        <v>0</v>
      </c>
      <c r="P4007" s="3">
        <f t="shared" si="563"/>
        <v>0</v>
      </c>
      <c r="Q4007" s="3">
        <f t="shared" si="564"/>
        <v>0</v>
      </c>
      <c r="R4007" s="3">
        <f>I4007 + M4007*Inputs!$B$9 - N4007/Inputs!$B$10</f>
        <v>0</v>
      </c>
    </row>
    <row r="4008" spans="1:18" x14ac:dyDescent="0.3">
      <c r="A4008" s="4">
        <v>46189.916666666657</v>
      </c>
      <c r="B4008" s="3">
        <v>31.5625</v>
      </c>
      <c r="C4008" s="3">
        <v>1</v>
      </c>
      <c r="D4008" s="3">
        <f t="shared" si="558"/>
        <v>32.554687500000007</v>
      </c>
      <c r="E4008" s="3">
        <f>MAX(B4008 - D4008/Inputs!$B$5, 0)</f>
        <v>0</v>
      </c>
      <c r="F4008" s="3">
        <f>MAX(D4008*Inputs!$B$5 - B4008, 0)</f>
        <v>0</v>
      </c>
      <c r="G4008" s="3">
        <f t="shared" si="559"/>
        <v>1</v>
      </c>
      <c r="H4008" t="str">
        <f t="shared" si="560"/>
        <v>Reg</v>
      </c>
      <c r="I4008" s="3">
        <f t="shared" si="565"/>
        <v>0</v>
      </c>
      <c r="J4008" s="3">
        <f t="shared" si="566"/>
        <v>318.94827166799325</v>
      </c>
      <c r="K4008" s="3">
        <f>MIN(Inputs!$B$2, (Inputs!$B$8 - I4008)/Inputs!$B$9)</f>
        <v>170</v>
      </c>
      <c r="L4008" s="3">
        <f>MAX(MIN(Inputs!$B$2, I4008*Inputs!$B$10, Inputs!$B$8*Inputs!$B$4 - J4008), 0)</f>
        <v>0</v>
      </c>
      <c r="M4008" s="3">
        <f t="shared" si="561"/>
        <v>0</v>
      </c>
      <c r="N4008" s="3">
        <f t="shared" si="562"/>
        <v>0</v>
      </c>
      <c r="O4008" s="3">
        <f>IF(H4008="Reg", MIN(Inputs!$B$2, I4008*Inputs!$B$10, (Inputs!$B$8-I4008)/Inputs!$B$9), 0)</f>
        <v>0</v>
      </c>
      <c r="P4008" s="3">
        <f t="shared" si="563"/>
        <v>0</v>
      </c>
      <c r="Q4008" s="3">
        <f t="shared" si="564"/>
        <v>0</v>
      </c>
      <c r="R4008" s="3">
        <f>I4008 + M4008*Inputs!$B$9 - N4008/Inputs!$B$10</f>
        <v>0</v>
      </c>
    </row>
    <row r="4009" spans="1:18" x14ac:dyDescent="0.3">
      <c r="A4009" s="4">
        <v>46189.958333333343</v>
      </c>
      <c r="B4009" s="3">
        <v>25.195</v>
      </c>
      <c r="C4009" s="3">
        <v>7.0000000000000007E-2</v>
      </c>
      <c r="D4009" s="3">
        <f t="shared" si="558"/>
        <v>32.554687500000007</v>
      </c>
      <c r="E4009" s="3">
        <f>MAX(B4009 - D4009/Inputs!$B$5, 0)</f>
        <v>0</v>
      </c>
      <c r="F4009" s="3">
        <f>MAX(D4009*Inputs!$B$5 - B4009, 0)</f>
        <v>3.4531250000000071</v>
      </c>
      <c r="G4009" s="3">
        <f t="shared" si="559"/>
        <v>7.0000000000000007E-2</v>
      </c>
      <c r="H4009" t="str">
        <f t="shared" si="560"/>
        <v>Charge</v>
      </c>
      <c r="I4009" s="3">
        <f t="shared" si="565"/>
        <v>0</v>
      </c>
      <c r="J4009" s="3">
        <f t="shared" si="566"/>
        <v>318.94827166799325</v>
      </c>
      <c r="K4009" s="3">
        <f>MIN(Inputs!$B$2, (Inputs!$B$8 - I4009)/Inputs!$B$9)</f>
        <v>170</v>
      </c>
      <c r="L4009" s="3">
        <f>MAX(MIN(Inputs!$B$2, I4009*Inputs!$B$10, Inputs!$B$8*Inputs!$B$4 - J4009), 0)</f>
        <v>0</v>
      </c>
      <c r="M4009" s="3">
        <f t="shared" si="561"/>
        <v>170</v>
      </c>
      <c r="N4009" s="3">
        <f t="shared" si="562"/>
        <v>0</v>
      </c>
      <c r="O4009" s="3">
        <f>IF(H4009="Reg", MIN(Inputs!$B$2, I4009*Inputs!$B$10, (Inputs!$B$8-I4009)/Inputs!$B$9), 0)</f>
        <v>0</v>
      </c>
      <c r="P4009" s="3">
        <f t="shared" si="563"/>
        <v>-4283.1499999999996</v>
      </c>
      <c r="Q4009" s="3">
        <f t="shared" si="564"/>
        <v>0</v>
      </c>
      <c r="R4009" s="3">
        <f>I4009 + M4009*Inputs!$B$9 - N4009/Inputs!$B$10</f>
        <v>159.4741358339966</v>
      </c>
    </row>
    <row r="4010" spans="1:18" x14ac:dyDescent="0.3">
      <c r="A4010" s="4">
        <v>46190</v>
      </c>
      <c r="B4010" s="3">
        <v>22.049999999999997</v>
      </c>
      <c r="C4010" s="3">
        <v>0.06</v>
      </c>
      <c r="D4010" s="3">
        <f t="shared" si="558"/>
        <v>26.604062499999998</v>
      </c>
      <c r="E4010" s="3">
        <f>MAX(B4010 - D4010/Inputs!$B$5, 0)</f>
        <v>0</v>
      </c>
      <c r="F4010" s="3">
        <f>MAX(D4010*Inputs!$B$5 - B4010, 0)</f>
        <v>1.361575000000002</v>
      </c>
      <c r="G4010" s="3">
        <f t="shared" si="559"/>
        <v>0.06</v>
      </c>
      <c r="H4010" t="str">
        <f t="shared" si="560"/>
        <v>Charge</v>
      </c>
      <c r="I4010" s="3">
        <f t="shared" si="565"/>
        <v>159.4741358339966</v>
      </c>
      <c r="J4010" s="3">
        <f t="shared" si="566"/>
        <v>0</v>
      </c>
      <c r="K4010" s="3">
        <f>MIN(Inputs!$B$2, (Inputs!$B$8 - I4010)/Inputs!$B$9)</f>
        <v>170</v>
      </c>
      <c r="L4010" s="3">
        <f>MAX(MIN(Inputs!$B$2, I4010*Inputs!$B$10, Inputs!$B$8*Inputs!$B$4 - J4010), 0)</f>
        <v>149.6</v>
      </c>
      <c r="M4010" s="3">
        <f t="shared" si="561"/>
        <v>170</v>
      </c>
      <c r="N4010" s="3">
        <f t="shared" si="562"/>
        <v>0</v>
      </c>
      <c r="O4010" s="3">
        <f>IF(H4010="Reg", MIN(Inputs!$B$2, I4010*Inputs!$B$10, (Inputs!$B$8-I4010)/Inputs!$B$9), 0)</f>
        <v>0</v>
      </c>
      <c r="P4010" s="3">
        <f t="shared" si="563"/>
        <v>-3748.4999999999995</v>
      </c>
      <c r="Q4010" s="3">
        <f t="shared" si="564"/>
        <v>0</v>
      </c>
      <c r="R4010" s="3">
        <f>I4010 + M4010*Inputs!$B$9 - N4010/Inputs!$B$10</f>
        <v>318.9482716679932</v>
      </c>
    </row>
    <row r="4011" spans="1:18" x14ac:dyDescent="0.3">
      <c r="A4011" s="4">
        <v>46190.041666666657</v>
      </c>
      <c r="B4011" s="3">
        <v>23.7425</v>
      </c>
      <c r="C4011" s="3">
        <v>0.09</v>
      </c>
      <c r="D4011" s="3">
        <f t="shared" si="558"/>
        <v>26.604062499999998</v>
      </c>
      <c r="E4011" s="3">
        <f>MAX(B4011 - D4011/Inputs!$B$5, 0)</f>
        <v>0</v>
      </c>
      <c r="F4011" s="3">
        <f>MAX(D4011*Inputs!$B$5 - B4011, 0)</f>
        <v>0</v>
      </c>
      <c r="G4011" s="3">
        <f t="shared" si="559"/>
        <v>0.09</v>
      </c>
      <c r="H4011" t="str">
        <f t="shared" si="560"/>
        <v>Reg</v>
      </c>
      <c r="I4011" s="3">
        <f t="shared" si="565"/>
        <v>318.9482716679932</v>
      </c>
      <c r="J4011" s="3">
        <f t="shared" si="566"/>
        <v>0</v>
      </c>
      <c r="K4011" s="3">
        <f>MIN(Inputs!$B$2, (Inputs!$B$8 - I4011)/Inputs!$B$9)</f>
        <v>22.44121780453775</v>
      </c>
      <c r="L4011" s="3">
        <f>MAX(MIN(Inputs!$B$2, I4011*Inputs!$B$10, Inputs!$B$8*Inputs!$B$4 - J4011), 0)</f>
        <v>170</v>
      </c>
      <c r="M4011" s="3">
        <f t="shared" si="561"/>
        <v>0</v>
      </c>
      <c r="N4011" s="3">
        <f t="shared" si="562"/>
        <v>0</v>
      </c>
      <c r="O4011" s="3">
        <f>IF(H4011="Reg", MIN(Inputs!$B$2, I4011*Inputs!$B$10, (Inputs!$B$8-I4011)/Inputs!$B$9), 0)</f>
        <v>22.44121780453775</v>
      </c>
      <c r="P4011" s="3">
        <f t="shared" si="563"/>
        <v>0</v>
      </c>
      <c r="Q4011" s="3">
        <f t="shared" si="564"/>
        <v>2.0197096024083976</v>
      </c>
      <c r="R4011" s="3">
        <f>I4011 + M4011*Inputs!$B$9 - N4011/Inputs!$B$10</f>
        <v>318.9482716679932</v>
      </c>
    </row>
    <row r="4012" spans="1:18" x14ac:dyDescent="0.3">
      <c r="A4012" s="4">
        <v>46190.083333333343</v>
      </c>
      <c r="B4012" s="3">
        <v>22.927500000000002</v>
      </c>
      <c r="C4012" s="3">
        <v>0.09</v>
      </c>
      <c r="D4012" s="3">
        <f t="shared" si="558"/>
        <v>26.604062499999998</v>
      </c>
      <c r="E4012" s="3">
        <f>MAX(B4012 - D4012/Inputs!$B$5, 0)</f>
        <v>0</v>
      </c>
      <c r="F4012" s="3">
        <f>MAX(D4012*Inputs!$B$5 - B4012, 0)</f>
        <v>0.48407499999999715</v>
      </c>
      <c r="G4012" s="3">
        <f t="shared" si="559"/>
        <v>0.09</v>
      </c>
      <c r="H4012" t="str">
        <f t="shared" si="560"/>
        <v>Charge</v>
      </c>
      <c r="I4012" s="3">
        <f t="shared" si="565"/>
        <v>318.9482716679932</v>
      </c>
      <c r="J4012" s="3">
        <f t="shared" si="566"/>
        <v>0</v>
      </c>
      <c r="K4012" s="3">
        <f>MIN(Inputs!$B$2, (Inputs!$B$8 - I4012)/Inputs!$B$9)</f>
        <v>22.44121780453775</v>
      </c>
      <c r="L4012" s="3">
        <f>MAX(MIN(Inputs!$B$2, I4012*Inputs!$B$10, Inputs!$B$8*Inputs!$B$4 - J4012), 0)</f>
        <v>170</v>
      </c>
      <c r="M4012" s="3">
        <f t="shared" si="561"/>
        <v>22.44121780453775</v>
      </c>
      <c r="N4012" s="3">
        <f t="shared" si="562"/>
        <v>0</v>
      </c>
      <c r="O4012" s="3">
        <f>IF(H4012="Reg", MIN(Inputs!$B$2, I4012*Inputs!$B$10, (Inputs!$B$8-I4012)/Inputs!$B$9), 0)</f>
        <v>0</v>
      </c>
      <c r="P4012" s="3">
        <f t="shared" si="563"/>
        <v>-514.52102121353926</v>
      </c>
      <c r="Q4012" s="3">
        <f t="shared" si="564"/>
        <v>0</v>
      </c>
      <c r="R4012" s="3">
        <f>I4012 + M4012*Inputs!$B$9 - N4012/Inputs!$B$10</f>
        <v>340</v>
      </c>
    </row>
    <row r="4013" spans="1:18" x14ac:dyDescent="0.3">
      <c r="A4013" s="4">
        <v>46190.125</v>
      </c>
      <c r="B4013" s="3">
        <v>21.594999999999999</v>
      </c>
      <c r="C4013" s="3">
        <v>0.43</v>
      </c>
      <c r="D4013" s="3">
        <f t="shared" si="558"/>
        <v>26.604062499999998</v>
      </c>
      <c r="E4013" s="3">
        <f>MAX(B4013 - D4013/Inputs!$B$5, 0)</f>
        <v>0</v>
      </c>
      <c r="F4013" s="3">
        <f>MAX(D4013*Inputs!$B$5 - B4013, 0)</f>
        <v>1.8165750000000003</v>
      </c>
      <c r="G4013" s="3">
        <f t="shared" si="559"/>
        <v>0.43</v>
      </c>
      <c r="H4013" t="str">
        <f t="shared" si="560"/>
        <v>Charge</v>
      </c>
      <c r="I4013" s="3">
        <f t="shared" si="565"/>
        <v>340</v>
      </c>
      <c r="J4013" s="3">
        <f t="shared" si="566"/>
        <v>0</v>
      </c>
      <c r="K4013" s="3">
        <f>MIN(Inputs!$B$2, (Inputs!$B$8 - I4013)/Inputs!$B$9)</f>
        <v>0</v>
      </c>
      <c r="L4013" s="3">
        <f>MAX(MIN(Inputs!$B$2, I4013*Inputs!$B$10, Inputs!$B$8*Inputs!$B$4 - J4013), 0)</f>
        <v>170</v>
      </c>
      <c r="M4013" s="3">
        <f t="shared" si="561"/>
        <v>0</v>
      </c>
      <c r="N4013" s="3">
        <f t="shared" si="562"/>
        <v>0</v>
      </c>
      <c r="O4013" s="3">
        <f>IF(H4013="Reg", MIN(Inputs!$B$2, I4013*Inputs!$B$10, (Inputs!$B$8-I4013)/Inputs!$B$9), 0)</f>
        <v>0</v>
      </c>
      <c r="P4013" s="3">
        <f t="shared" si="563"/>
        <v>0</v>
      </c>
      <c r="Q4013" s="3">
        <f t="shared" si="564"/>
        <v>0</v>
      </c>
      <c r="R4013" s="3">
        <f>I4013 + M4013*Inputs!$B$9 - N4013/Inputs!$B$10</f>
        <v>340</v>
      </c>
    </row>
    <row r="4014" spans="1:18" x14ac:dyDescent="0.3">
      <c r="A4014" s="4">
        <v>46190.166666666657</v>
      </c>
      <c r="B4014" s="3">
        <v>21.585000000000001</v>
      </c>
      <c r="C4014" s="3">
        <v>0.06</v>
      </c>
      <c r="D4014" s="3">
        <f t="shared" si="558"/>
        <v>26.604062499999998</v>
      </c>
      <c r="E4014" s="3">
        <f>MAX(B4014 - D4014/Inputs!$B$5, 0)</f>
        <v>0</v>
      </c>
      <c r="F4014" s="3">
        <f>MAX(D4014*Inputs!$B$5 - B4014, 0)</f>
        <v>1.8265749999999983</v>
      </c>
      <c r="G4014" s="3">
        <f t="shared" si="559"/>
        <v>0.06</v>
      </c>
      <c r="H4014" t="str">
        <f t="shared" si="560"/>
        <v>Charge</v>
      </c>
      <c r="I4014" s="3">
        <f t="shared" si="565"/>
        <v>340</v>
      </c>
      <c r="J4014" s="3">
        <f t="shared" si="566"/>
        <v>0</v>
      </c>
      <c r="K4014" s="3">
        <f>MIN(Inputs!$B$2, (Inputs!$B$8 - I4014)/Inputs!$B$9)</f>
        <v>0</v>
      </c>
      <c r="L4014" s="3">
        <f>MAX(MIN(Inputs!$B$2, I4014*Inputs!$B$10, Inputs!$B$8*Inputs!$B$4 - J4014), 0)</f>
        <v>170</v>
      </c>
      <c r="M4014" s="3">
        <f t="shared" si="561"/>
        <v>0</v>
      </c>
      <c r="N4014" s="3">
        <f t="shared" si="562"/>
        <v>0</v>
      </c>
      <c r="O4014" s="3">
        <f>IF(H4014="Reg", MIN(Inputs!$B$2, I4014*Inputs!$B$10, (Inputs!$B$8-I4014)/Inputs!$B$9), 0)</f>
        <v>0</v>
      </c>
      <c r="P4014" s="3">
        <f t="shared" si="563"/>
        <v>0</v>
      </c>
      <c r="Q4014" s="3">
        <f t="shared" si="564"/>
        <v>0</v>
      </c>
      <c r="R4014" s="3">
        <f>I4014 + M4014*Inputs!$B$9 - N4014/Inputs!$B$10</f>
        <v>340</v>
      </c>
    </row>
    <row r="4015" spans="1:18" x14ac:dyDescent="0.3">
      <c r="A4015" s="4">
        <v>46190.208333333343</v>
      </c>
      <c r="B4015" s="3">
        <v>21.650000000000002</v>
      </c>
      <c r="C4015" s="3">
        <v>0.06</v>
      </c>
      <c r="D4015" s="3">
        <f t="shared" si="558"/>
        <v>26.604062499999998</v>
      </c>
      <c r="E4015" s="3">
        <f>MAX(B4015 - D4015/Inputs!$B$5, 0)</f>
        <v>0</v>
      </c>
      <c r="F4015" s="3">
        <f>MAX(D4015*Inputs!$B$5 - B4015, 0)</f>
        <v>1.761574999999997</v>
      </c>
      <c r="G4015" s="3">
        <f t="shared" si="559"/>
        <v>0.06</v>
      </c>
      <c r="H4015" t="str">
        <f t="shared" si="560"/>
        <v>Charge</v>
      </c>
      <c r="I4015" s="3">
        <f t="shared" si="565"/>
        <v>340</v>
      </c>
      <c r="J4015" s="3">
        <f t="shared" si="566"/>
        <v>0</v>
      </c>
      <c r="K4015" s="3">
        <f>MIN(Inputs!$B$2, (Inputs!$B$8 - I4015)/Inputs!$B$9)</f>
        <v>0</v>
      </c>
      <c r="L4015" s="3">
        <f>MAX(MIN(Inputs!$B$2, I4015*Inputs!$B$10, Inputs!$B$8*Inputs!$B$4 - J4015), 0)</f>
        <v>170</v>
      </c>
      <c r="M4015" s="3">
        <f t="shared" si="561"/>
        <v>0</v>
      </c>
      <c r="N4015" s="3">
        <f t="shared" si="562"/>
        <v>0</v>
      </c>
      <c r="O4015" s="3">
        <f>IF(H4015="Reg", MIN(Inputs!$B$2, I4015*Inputs!$B$10, (Inputs!$B$8-I4015)/Inputs!$B$9), 0)</f>
        <v>0</v>
      </c>
      <c r="P4015" s="3">
        <f t="shared" si="563"/>
        <v>0</v>
      </c>
      <c r="Q4015" s="3">
        <f t="shared" si="564"/>
        <v>0</v>
      </c>
      <c r="R4015" s="3">
        <f>I4015 + M4015*Inputs!$B$9 - N4015/Inputs!$B$10</f>
        <v>340</v>
      </c>
    </row>
    <row r="4016" spans="1:18" x14ac:dyDescent="0.3">
      <c r="A4016" s="4">
        <v>46190.25</v>
      </c>
      <c r="B4016" s="3">
        <v>22.335000000000001</v>
      </c>
      <c r="C4016" s="3">
        <v>1.5</v>
      </c>
      <c r="D4016" s="3">
        <f t="shared" si="558"/>
        <v>26.604062499999998</v>
      </c>
      <c r="E4016" s="3">
        <f>MAX(B4016 - D4016/Inputs!$B$5, 0)</f>
        <v>0</v>
      </c>
      <c r="F4016" s="3">
        <f>MAX(D4016*Inputs!$B$5 - B4016, 0)</f>
        <v>1.0765749999999983</v>
      </c>
      <c r="G4016" s="3">
        <f t="shared" si="559"/>
        <v>1.5</v>
      </c>
      <c r="H4016" t="str">
        <f t="shared" si="560"/>
        <v>Reg</v>
      </c>
      <c r="I4016" s="3">
        <f t="shared" si="565"/>
        <v>340</v>
      </c>
      <c r="J4016" s="3">
        <f t="shared" si="566"/>
        <v>0</v>
      </c>
      <c r="K4016" s="3">
        <f>MIN(Inputs!$B$2, (Inputs!$B$8 - I4016)/Inputs!$B$9)</f>
        <v>0</v>
      </c>
      <c r="L4016" s="3">
        <f>MAX(MIN(Inputs!$B$2, I4016*Inputs!$B$10, Inputs!$B$8*Inputs!$B$4 - J4016), 0)</f>
        <v>170</v>
      </c>
      <c r="M4016" s="3">
        <f t="shared" si="561"/>
        <v>0</v>
      </c>
      <c r="N4016" s="3">
        <f t="shared" si="562"/>
        <v>0</v>
      </c>
      <c r="O4016" s="3">
        <f>IF(H4016="Reg", MIN(Inputs!$B$2, I4016*Inputs!$B$10, (Inputs!$B$8-I4016)/Inputs!$B$9), 0)</f>
        <v>0</v>
      </c>
      <c r="P4016" s="3">
        <f t="shared" si="563"/>
        <v>0</v>
      </c>
      <c r="Q4016" s="3">
        <f t="shared" si="564"/>
        <v>0</v>
      </c>
      <c r="R4016" s="3">
        <f>I4016 + M4016*Inputs!$B$9 - N4016/Inputs!$B$10</f>
        <v>340</v>
      </c>
    </row>
    <row r="4017" spans="1:18" x14ac:dyDescent="0.3">
      <c r="A4017" s="4">
        <v>46190.291666666657</v>
      </c>
      <c r="B4017" s="3">
        <v>22.732499999999998</v>
      </c>
      <c r="C4017" s="3">
        <v>4.95</v>
      </c>
      <c r="D4017" s="3">
        <f t="shared" si="558"/>
        <v>26.604062499999998</v>
      </c>
      <c r="E4017" s="3">
        <f>MAX(B4017 - D4017/Inputs!$B$5, 0)</f>
        <v>0</v>
      </c>
      <c r="F4017" s="3">
        <f>MAX(D4017*Inputs!$B$5 - B4017, 0)</f>
        <v>0.67907500000000098</v>
      </c>
      <c r="G4017" s="3">
        <f t="shared" si="559"/>
        <v>4.95</v>
      </c>
      <c r="H4017" t="str">
        <f t="shared" si="560"/>
        <v>Reg</v>
      </c>
      <c r="I4017" s="3">
        <f t="shared" si="565"/>
        <v>340</v>
      </c>
      <c r="J4017" s="3">
        <f t="shared" si="566"/>
        <v>0</v>
      </c>
      <c r="K4017" s="3">
        <f>MIN(Inputs!$B$2, (Inputs!$B$8 - I4017)/Inputs!$B$9)</f>
        <v>0</v>
      </c>
      <c r="L4017" s="3">
        <f>MAX(MIN(Inputs!$B$2, I4017*Inputs!$B$10, Inputs!$B$8*Inputs!$B$4 - J4017), 0)</f>
        <v>170</v>
      </c>
      <c r="M4017" s="3">
        <f t="shared" si="561"/>
        <v>0</v>
      </c>
      <c r="N4017" s="3">
        <f t="shared" si="562"/>
        <v>0</v>
      </c>
      <c r="O4017" s="3">
        <f>IF(H4017="Reg", MIN(Inputs!$B$2, I4017*Inputs!$B$10, (Inputs!$B$8-I4017)/Inputs!$B$9), 0)</f>
        <v>0</v>
      </c>
      <c r="P4017" s="3">
        <f t="shared" si="563"/>
        <v>0</v>
      </c>
      <c r="Q4017" s="3">
        <f t="shared" si="564"/>
        <v>0</v>
      </c>
      <c r="R4017" s="3">
        <f>I4017 + M4017*Inputs!$B$9 - N4017/Inputs!$B$10</f>
        <v>340</v>
      </c>
    </row>
    <row r="4018" spans="1:18" x14ac:dyDescent="0.3">
      <c r="A4018" s="4">
        <v>46190.333333333343</v>
      </c>
      <c r="B4018" s="3">
        <v>20.402500000000003</v>
      </c>
      <c r="C4018" s="3">
        <v>1.06</v>
      </c>
      <c r="D4018" s="3">
        <f t="shared" si="558"/>
        <v>26.604062499999998</v>
      </c>
      <c r="E4018" s="3">
        <f>MAX(B4018 - D4018/Inputs!$B$5, 0)</f>
        <v>0</v>
      </c>
      <c r="F4018" s="3">
        <f>MAX(D4018*Inputs!$B$5 - B4018, 0)</f>
        <v>3.0090749999999957</v>
      </c>
      <c r="G4018" s="3">
        <f t="shared" si="559"/>
        <v>1.06</v>
      </c>
      <c r="H4018" t="str">
        <f t="shared" si="560"/>
        <v>Charge</v>
      </c>
      <c r="I4018" s="3">
        <f t="shared" si="565"/>
        <v>340</v>
      </c>
      <c r="J4018" s="3">
        <f t="shared" si="566"/>
        <v>0</v>
      </c>
      <c r="K4018" s="3">
        <f>MIN(Inputs!$B$2, (Inputs!$B$8 - I4018)/Inputs!$B$9)</f>
        <v>0</v>
      </c>
      <c r="L4018" s="3">
        <f>MAX(MIN(Inputs!$B$2, I4018*Inputs!$B$10, Inputs!$B$8*Inputs!$B$4 - J4018), 0)</f>
        <v>170</v>
      </c>
      <c r="M4018" s="3">
        <f t="shared" si="561"/>
        <v>0</v>
      </c>
      <c r="N4018" s="3">
        <f t="shared" si="562"/>
        <v>0</v>
      </c>
      <c r="O4018" s="3">
        <f>IF(H4018="Reg", MIN(Inputs!$B$2, I4018*Inputs!$B$10, (Inputs!$B$8-I4018)/Inputs!$B$9), 0)</f>
        <v>0</v>
      </c>
      <c r="P4018" s="3">
        <f t="shared" si="563"/>
        <v>0</v>
      </c>
      <c r="Q4018" s="3">
        <f t="shared" si="564"/>
        <v>0</v>
      </c>
      <c r="R4018" s="3">
        <f>I4018 + M4018*Inputs!$B$9 - N4018/Inputs!$B$10</f>
        <v>340</v>
      </c>
    </row>
    <row r="4019" spans="1:18" x14ac:dyDescent="0.3">
      <c r="A4019" s="4">
        <v>46190.375</v>
      </c>
      <c r="B4019" s="3">
        <v>17.7075</v>
      </c>
      <c r="C4019" s="3">
        <v>1.5</v>
      </c>
      <c r="D4019" s="3">
        <f t="shared" si="558"/>
        <v>26.604062499999998</v>
      </c>
      <c r="E4019" s="3">
        <f>MAX(B4019 - D4019/Inputs!$B$5, 0)</f>
        <v>0</v>
      </c>
      <c r="F4019" s="3">
        <f>MAX(D4019*Inputs!$B$5 - B4019, 0)</f>
        <v>5.7040749999999996</v>
      </c>
      <c r="G4019" s="3">
        <f t="shared" si="559"/>
        <v>1.5</v>
      </c>
      <c r="H4019" t="str">
        <f t="shared" si="560"/>
        <v>Charge</v>
      </c>
      <c r="I4019" s="3">
        <f t="shared" si="565"/>
        <v>340</v>
      </c>
      <c r="J4019" s="3">
        <f t="shared" si="566"/>
        <v>0</v>
      </c>
      <c r="K4019" s="3">
        <f>MIN(Inputs!$B$2, (Inputs!$B$8 - I4019)/Inputs!$B$9)</f>
        <v>0</v>
      </c>
      <c r="L4019" s="3">
        <f>MAX(MIN(Inputs!$B$2, I4019*Inputs!$B$10, Inputs!$B$8*Inputs!$B$4 - J4019), 0)</f>
        <v>170</v>
      </c>
      <c r="M4019" s="3">
        <f t="shared" si="561"/>
        <v>0</v>
      </c>
      <c r="N4019" s="3">
        <f t="shared" si="562"/>
        <v>0</v>
      </c>
      <c r="O4019" s="3">
        <f>IF(H4019="Reg", MIN(Inputs!$B$2, I4019*Inputs!$B$10, (Inputs!$B$8-I4019)/Inputs!$B$9), 0)</f>
        <v>0</v>
      </c>
      <c r="P4019" s="3">
        <f t="shared" si="563"/>
        <v>0</v>
      </c>
      <c r="Q4019" s="3">
        <f t="shared" si="564"/>
        <v>0</v>
      </c>
      <c r="R4019" s="3">
        <f>I4019 + M4019*Inputs!$B$9 - N4019/Inputs!$B$10</f>
        <v>340</v>
      </c>
    </row>
    <row r="4020" spans="1:18" x14ac:dyDescent="0.3">
      <c r="A4020" s="4">
        <v>46190.416666666657</v>
      </c>
      <c r="B4020" s="3">
        <v>18.384999999999998</v>
      </c>
      <c r="C4020" s="3">
        <v>1</v>
      </c>
      <c r="D4020" s="3">
        <f t="shared" si="558"/>
        <v>26.604062499999998</v>
      </c>
      <c r="E4020" s="3">
        <f>MAX(B4020 - D4020/Inputs!$B$5, 0)</f>
        <v>0</v>
      </c>
      <c r="F4020" s="3">
        <f>MAX(D4020*Inputs!$B$5 - B4020, 0)</f>
        <v>5.0265750000000011</v>
      </c>
      <c r="G4020" s="3">
        <f t="shared" si="559"/>
        <v>1</v>
      </c>
      <c r="H4020" t="str">
        <f t="shared" si="560"/>
        <v>Charge</v>
      </c>
      <c r="I4020" s="3">
        <f t="shared" si="565"/>
        <v>340</v>
      </c>
      <c r="J4020" s="3">
        <f t="shared" si="566"/>
        <v>0</v>
      </c>
      <c r="K4020" s="3">
        <f>MIN(Inputs!$B$2, (Inputs!$B$8 - I4020)/Inputs!$B$9)</f>
        <v>0</v>
      </c>
      <c r="L4020" s="3">
        <f>MAX(MIN(Inputs!$B$2, I4020*Inputs!$B$10, Inputs!$B$8*Inputs!$B$4 - J4020), 0)</f>
        <v>170</v>
      </c>
      <c r="M4020" s="3">
        <f t="shared" si="561"/>
        <v>0</v>
      </c>
      <c r="N4020" s="3">
        <f t="shared" si="562"/>
        <v>0</v>
      </c>
      <c r="O4020" s="3">
        <f>IF(H4020="Reg", MIN(Inputs!$B$2, I4020*Inputs!$B$10, (Inputs!$B$8-I4020)/Inputs!$B$9), 0)</f>
        <v>0</v>
      </c>
      <c r="P4020" s="3">
        <f t="shared" si="563"/>
        <v>0</v>
      </c>
      <c r="Q4020" s="3">
        <f t="shared" si="564"/>
        <v>0</v>
      </c>
      <c r="R4020" s="3">
        <f>I4020 + M4020*Inputs!$B$9 - N4020/Inputs!$B$10</f>
        <v>340</v>
      </c>
    </row>
    <row r="4021" spans="1:18" x14ac:dyDescent="0.3">
      <c r="A4021" s="4">
        <v>46190.458333333343</v>
      </c>
      <c r="B4021" s="3">
        <v>20.41</v>
      </c>
      <c r="C4021" s="3">
        <v>1</v>
      </c>
      <c r="D4021" s="3">
        <f t="shared" si="558"/>
        <v>26.604062499999998</v>
      </c>
      <c r="E4021" s="3">
        <f>MAX(B4021 - D4021/Inputs!$B$5, 0)</f>
        <v>0</v>
      </c>
      <c r="F4021" s="3">
        <f>MAX(D4021*Inputs!$B$5 - B4021, 0)</f>
        <v>3.001574999999999</v>
      </c>
      <c r="G4021" s="3">
        <f t="shared" si="559"/>
        <v>1</v>
      </c>
      <c r="H4021" t="str">
        <f t="shared" si="560"/>
        <v>Charge</v>
      </c>
      <c r="I4021" s="3">
        <f t="shared" si="565"/>
        <v>340</v>
      </c>
      <c r="J4021" s="3">
        <f t="shared" si="566"/>
        <v>0</v>
      </c>
      <c r="K4021" s="3">
        <f>MIN(Inputs!$B$2, (Inputs!$B$8 - I4021)/Inputs!$B$9)</f>
        <v>0</v>
      </c>
      <c r="L4021" s="3">
        <f>MAX(MIN(Inputs!$B$2, I4021*Inputs!$B$10, Inputs!$B$8*Inputs!$B$4 - J4021), 0)</f>
        <v>170</v>
      </c>
      <c r="M4021" s="3">
        <f t="shared" si="561"/>
        <v>0</v>
      </c>
      <c r="N4021" s="3">
        <f t="shared" si="562"/>
        <v>0</v>
      </c>
      <c r="O4021" s="3">
        <f>IF(H4021="Reg", MIN(Inputs!$B$2, I4021*Inputs!$B$10, (Inputs!$B$8-I4021)/Inputs!$B$9), 0)</f>
        <v>0</v>
      </c>
      <c r="P4021" s="3">
        <f t="shared" si="563"/>
        <v>0</v>
      </c>
      <c r="Q4021" s="3">
        <f t="shared" si="564"/>
        <v>0</v>
      </c>
      <c r="R4021" s="3">
        <f>I4021 + M4021*Inputs!$B$9 - N4021/Inputs!$B$10</f>
        <v>340</v>
      </c>
    </row>
    <row r="4022" spans="1:18" x14ac:dyDescent="0.3">
      <c r="A4022" s="4">
        <v>46190.5</v>
      </c>
      <c r="B4022" s="3">
        <v>23.457500000000003</v>
      </c>
      <c r="C4022" s="3">
        <v>1</v>
      </c>
      <c r="D4022" s="3">
        <f t="shared" si="558"/>
        <v>26.604062499999998</v>
      </c>
      <c r="E4022" s="3">
        <f>MAX(B4022 - D4022/Inputs!$B$5, 0)</f>
        <v>0</v>
      </c>
      <c r="F4022" s="3">
        <f>MAX(D4022*Inputs!$B$5 - B4022, 0)</f>
        <v>0</v>
      </c>
      <c r="G4022" s="3">
        <f t="shared" si="559"/>
        <v>1</v>
      </c>
      <c r="H4022" t="str">
        <f t="shared" si="560"/>
        <v>Reg</v>
      </c>
      <c r="I4022" s="3">
        <f t="shared" si="565"/>
        <v>340</v>
      </c>
      <c r="J4022" s="3">
        <f t="shared" si="566"/>
        <v>0</v>
      </c>
      <c r="K4022" s="3">
        <f>MIN(Inputs!$B$2, (Inputs!$B$8 - I4022)/Inputs!$B$9)</f>
        <v>0</v>
      </c>
      <c r="L4022" s="3">
        <f>MAX(MIN(Inputs!$B$2, I4022*Inputs!$B$10, Inputs!$B$8*Inputs!$B$4 - J4022), 0)</f>
        <v>170</v>
      </c>
      <c r="M4022" s="3">
        <f t="shared" si="561"/>
        <v>0</v>
      </c>
      <c r="N4022" s="3">
        <f t="shared" si="562"/>
        <v>0</v>
      </c>
      <c r="O4022" s="3">
        <f>IF(H4022="Reg", MIN(Inputs!$B$2, I4022*Inputs!$B$10, (Inputs!$B$8-I4022)/Inputs!$B$9), 0)</f>
        <v>0</v>
      </c>
      <c r="P4022" s="3">
        <f t="shared" si="563"/>
        <v>0</v>
      </c>
      <c r="Q4022" s="3">
        <f t="shared" si="564"/>
        <v>0</v>
      </c>
      <c r="R4022" s="3">
        <f>I4022 + M4022*Inputs!$B$9 - N4022/Inputs!$B$10</f>
        <v>340</v>
      </c>
    </row>
    <row r="4023" spans="1:18" x14ac:dyDescent="0.3">
      <c r="A4023" s="4">
        <v>46190.541666666657</v>
      </c>
      <c r="B4023" s="3">
        <v>26.615000000000002</v>
      </c>
      <c r="C4023" s="3">
        <v>0.94</v>
      </c>
      <c r="D4023" s="3">
        <f t="shared" si="558"/>
        <v>26.604062499999998</v>
      </c>
      <c r="E4023" s="3">
        <f>MAX(B4023 - D4023/Inputs!$B$5, 0)</f>
        <v>0</v>
      </c>
      <c r="F4023" s="3">
        <f>MAX(D4023*Inputs!$B$5 - B4023, 0)</f>
        <v>0</v>
      </c>
      <c r="G4023" s="3">
        <f t="shared" si="559"/>
        <v>0.94</v>
      </c>
      <c r="H4023" t="str">
        <f t="shared" si="560"/>
        <v>Reg</v>
      </c>
      <c r="I4023" s="3">
        <f t="shared" si="565"/>
        <v>340</v>
      </c>
      <c r="J4023" s="3">
        <f t="shared" si="566"/>
        <v>0</v>
      </c>
      <c r="K4023" s="3">
        <f>MIN(Inputs!$B$2, (Inputs!$B$8 - I4023)/Inputs!$B$9)</f>
        <v>0</v>
      </c>
      <c r="L4023" s="3">
        <f>MAX(MIN(Inputs!$B$2, I4023*Inputs!$B$10, Inputs!$B$8*Inputs!$B$4 - J4023), 0)</f>
        <v>170</v>
      </c>
      <c r="M4023" s="3">
        <f t="shared" si="561"/>
        <v>0</v>
      </c>
      <c r="N4023" s="3">
        <f t="shared" si="562"/>
        <v>0</v>
      </c>
      <c r="O4023" s="3">
        <f>IF(H4023="Reg", MIN(Inputs!$B$2, I4023*Inputs!$B$10, (Inputs!$B$8-I4023)/Inputs!$B$9), 0)</f>
        <v>0</v>
      </c>
      <c r="P4023" s="3">
        <f t="shared" si="563"/>
        <v>0</v>
      </c>
      <c r="Q4023" s="3">
        <f t="shared" si="564"/>
        <v>0</v>
      </c>
      <c r="R4023" s="3">
        <f>I4023 + M4023*Inputs!$B$9 - N4023/Inputs!$B$10</f>
        <v>340</v>
      </c>
    </row>
    <row r="4024" spans="1:18" x14ac:dyDescent="0.3">
      <c r="A4024" s="4">
        <v>46190.583333333343</v>
      </c>
      <c r="B4024" s="3">
        <v>32.237499999999997</v>
      </c>
      <c r="C4024" s="3">
        <v>1</v>
      </c>
      <c r="D4024" s="3">
        <f t="shared" si="558"/>
        <v>26.604062499999998</v>
      </c>
      <c r="E4024" s="3">
        <f>MAX(B4024 - D4024/Inputs!$B$5, 0)</f>
        <v>2.0056107954545439</v>
      </c>
      <c r="F4024" s="3">
        <f>MAX(D4024*Inputs!$B$5 - B4024, 0)</f>
        <v>0</v>
      </c>
      <c r="G4024" s="3">
        <f t="shared" si="559"/>
        <v>1</v>
      </c>
      <c r="H4024" t="str">
        <f t="shared" si="560"/>
        <v>Discharge</v>
      </c>
      <c r="I4024" s="3">
        <f t="shared" si="565"/>
        <v>340</v>
      </c>
      <c r="J4024" s="3">
        <f t="shared" si="566"/>
        <v>0</v>
      </c>
      <c r="K4024" s="3">
        <f>MIN(Inputs!$B$2, (Inputs!$B$8 - I4024)/Inputs!$B$9)</f>
        <v>0</v>
      </c>
      <c r="L4024" s="3">
        <f>MAX(MIN(Inputs!$B$2, I4024*Inputs!$B$10, Inputs!$B$8*Inputs!$B$4 - J4024), 0)</f>
        <v>170</v>
      </c>
      <c r="M4024" s="3">
        <f t="shared" si="561"/>
        <v>0</v>
      </c>
      <c r="N4024" s="3">
        <f t="shared" si="562"/>
        <v>170</v>
      </c>
      <c r="O4024" s="3">
        <f>IF(H4024="Reg", MIN(Inputs!$B$2, I4024*Inputs!$B$10, (Inputs!$B$8-I4024)/Inputs!$B$9), 0)</f>
        <v>0</v>
      </c>
      <c r="P4024" s="3">
        <f t="shared" si="563"/>
        <v>5480.3749999999991</v>
      </c>
      <c r="Q4024" s="3">
        <f t="shared" si="564"/>
        <v>0</v>
      </c>
      <c r="R4024" s="3">
        <f>I4024 + M4024*Inputs!$B$9 - N4024/Inputs!$B$10</f>
        <v>158.77939109773115</v>
      </c>
    </row>
    <row r="4025" spans="1:18" x14ac:dyDescent="0.3">
      <c r="A4025" s="4">
        <v>46190.625</v>
      </c>
      <c r="B4025" s="3">
        <v>27.08</v>
      </c>
      <c r="C4025" s="3">
        <v>0.99</v>
      </c>
      <c r="D4025" s="3">
        <f t="shared" si="558"/>
        <v>26.604062499999998</v>
      </c>
      <c r="E4025" s="3">
        <f>MAX(B4025 - D4025/Inputs!$B$5, 0)</f>
        <v>0</v>
      </c>
      <c r="F4025" s="3">
        <f>MAX(D4025*Inputs!$B$5 - B4025, 0)</f>
        <v>0</v>
      </c>
      <c r="G4025" s="3">
        <f t="shared" si="559"/>
        <v>0.99</v>
      </c>
      <c r="H4025" t="str">
        <f t="shared" si="560"/>
        <v>Reg</v>
      </c>
      <c r="I4025" s="3">
        <f t="shared" si="565"/>
        <v>158.77939109773115</v>
      </c>
      <c r="J4025" s="3">
        <f t="shared" si="566"/>
        <v>170</v>
      </c>
      <c r="K4025" s="3">
        <f>MIN(Inputs!$B$2, (Inputs!$B$8 - I4025)/Inputs!$B$9)</f>
        <v>170</v>
      </c>
      <c r="L4025" s="3">
        <f>MAX(MIN(Inputs!$B$2, I4025*Inputs!$B$10, Inputs!$B$8*Inputs!$B$4 - J4025), 0)</f>
        <v>148.94827166799323</v>
      </c>
      <c r="M4025" s="3">
        <f t="shared" si="561"/>
        <v>0</v>
      </c>
      <c r="N4025" s="3">
        <f t="shared" si="562"/>
        <v>0</v>
      </c>
      <c r="O4025" s="3">
        <f>IF(H4025="Reg", MIN(Inputs!$B$2, I4025*Inputs!$B$10, (Inputs!$B$8-I4025)/Inputs!$B$9), 0)</f>
        <v>148.94827166799323</v>
      </c>
      <c r="P4025" s="3">
        <f t="shared" si="563"/>
        <v>0</v>
      </c>
      <c r="Q4025" s="3">
        <f t="shared" si="564"/>
        <v>147.4587889513133</v>
      </c>
      <c r="R4025" s="3">
        <f>I4025 + M4025*Inputs!$B$9 - N4025/Inputs!$B$10</f>
        <v>158.77939109773115</v>
      </c>
    </row>
    <row r="4026" spans="1:18" x14ac:dyDescent="0.3">
      <c r="A4026" s="4">
        <v>46190.666666666657</v>
      </c>
      <c r="B4026" s="3">
        <v>24.647499999999997</v>
      </c>
      <c r="C4026" s="3">
        <v>1</v>
      </c>
      <c r="D4026" s="3">
        <f t="shared" si="558"/>
        <v>26.604062499999998</v>
      </c>
      <c r="E4026" s="3">
        <f>MAX(B4026 - D4026/Inputs!$B$5, 0)</f>
        <v>0</v>
      </c>
      <c r="F4026" s="3">
        <f>MAX(D4026*Inputs!$B$5 - B4026, 0)</f>
        <v>0</v>
      </c>
      <c r="G4026" s="3">
        <f t="shared" si="559"/>
        <v>1</v>
      </c>
      <c r="H4026" t="str">
        <f t="shared" si="560"/>
        <v>Reg</v>
      </c>
      <c r="I4026" s="3">
        <f t="shared" si="565"/>
        <v>158.77939109773115</v>
      </c>
      <c r="J4026" s="3">
        <f t="shared" si="566"/>
        <v>170</v>
      </c>
      <c r="K4026" s="3">
        <f>MIN(Inputs!$B$2, (Inputs!$B$8 - I4026)/Inputs!$B$9)</f>
        <v>170</v>
      </c>
      <c r="L4026" s="3">
        <f>MAX(MIN(Inputs!$B$2, I4026*Inputs!$B$10, Inputs!$B$8*Inputs!$B$4 - J4026), 0)</f>
        <v>148.94827166799323</v>
      </c>
      <c r="M4026" s="3">
        <f t="shared" si="561"/>
        <v>0</v>
      </c>
      <c r="N4026" s="3">
        <f t="shared" si="562"/>
        <v>0</v>
      </c>
      <c r="O4026" s="3">
        <f>IF(H4026="Reg", MIN(Inputs!$B$2, I4026*Inputs!$B$10, (Inputs!$B$8-I4026)/Inputs!$B$9), 0)</f>
        <v>148.94827166799323</v>
      </c>
      <c r="P4026" s="3">
        <f t="shared" si="563"/>
        <v>0</v>
      </c>
      <c r="Q4026" s="3">
        <f t="shared" si="564"/>
        <v>148.94827166799323</v>
      </c>
      <c r="R4026" s="3">
        <f>I4026 + M4026*Inputs!$B$9 - N4026/Inputs!$B$10</f>
        <v>158.77939109773115</v>
      </c>
    </row>
    <row r="4027" spans="1:18" x14ac:dyDescent="0.3">
      <c r="A4027" s="4">
        <v>46190.708333333343</v>
      </c>
      <c r="B4027" s="3">
        <v>22.927499999999995</v>
      </c>
      <c r="C4027" s="3">
        <v>1.1299999999999999</v>
      </c>
      <c r="D4027" s="3">
        <f t="shared" si="558"/>
        <v>26.604062499999998</v>
      </c>
      <c r="E4027" s="3">
        <f>MAX(B4027 - D4027/Inputs!$B$5, 0)</f>
        <v>0</v>
      </c>
      <c r="F4027" s="3">
        <f>MAX(D4027*Inputs!$B$5 - B4027, 0)</f>
        <v>0.48407500000000425</v>
      </c>
      <c r="G4027" s="3">
        <f t="shared" si="559"/>
        <v>1.1299999999999999</v>
      </c>
      <c r="H4027" t="str">
        <f t="shared" si="560"/>
        <v>Reg</v>
      </c>
      <c r="I4027" s="3">
        <f t="shared" si="565"/>
        <v>158.77939109773115</v>
      </c>
      <c r="J4027" s="3">
        <f t="shared" si="566"/>
        <v>170</v>
      </c>
      <c r="K4027" s="3">
        <f>MIN(Inputs!$B$2, (Inputs!$B$8 - I4027)/Inputs!$B$9)</f>
        <v>170</v>
      </c>
      <c r="L4027" s="3">
        <f>MAX(MIN(Inputs!$B$2, I4027*Inputs!$B$10, Inputs!$B$8*Inputs!$B$4 - J4027), 0)</f>
        <v>148.94827166799323</v>
      </c>
      <c r="M4027" s="3">
        <f t="shared" si="561"/>
        <v>0</v>
      </c>
      <c r="N4027" s="3">
        <f t="shared" si="562"/>
        <v>0</v>
      </c>
      <c r="O4027" s="3">
        <f>IF(H4027="Reg", MIN(Inputs!$B$2, I4027*Inputs!$B$10, (Inputs!$B$8-I4027)/Inputs!$B$9), 0)</f>
        <v>148.94827166799323</v>
      </c>
      <c r="P4027" s="3">
        <f t="shared" si="563"/>
        <v>0</v>
      </c>
      <c r="Q4027" s="3">
        <f t="shared" si="564"/>
        <v>168.31154698483232</v>
      </c>
      <c r="R4027" s="3">
        <f>I4027 + M4027*Inputs!$B$9 - N4027/Inputs!$B$10</f>
        <v>158.77939109773115</v>
      </c>
    </row>
    <row r="4028" spans="1:18" x14ac:dyDescent="0.3">
      <c r="A4028" s="4">
        <v>46190.75</v>
      </c>
      <c r="B4028" s="3">
        <v>22.594999999999999</v>
      </c>
      <c r="C4028" s="3">
        <v>1.5</v>
      </c>
      <c r="D4028" s="3">
        <f t="shared" si="558"/>
        <v>26.604062499999998</v>
      </c>
      <c r="E4028" s="3">
        <f>MAX(B4028 - D4028/Inputs!$B$5, 0)</f>
        <v>0</v>
      </c>
      <c r="F4028" s="3">
        <f>MAX(D4028*Inputs!$B$5 - B4028, 0)</f>
        <v>0.81657500000000027</v>
      </c>
      <c r="G4028" s="3">
        <f t="shared" si="559"/>
        <v>1.5</v>
      </c>
      <c r="H4028" t="str">
        <f t="shared" si="560"/>
        <v>Reg</v>
      </c>
      <c r="I4028" s="3">
        <f t="shared" si="565"/>
        <v>158.77939109773115</v>
      </c>
      <c r="J4028" s="3">
        <f t="shared" si="566"/>
        <v>170</v>
      </c>
      <c r="K4028" s="3">
        <f>MIN(Inputs!$B$2, (Inputs!$B$8 - I4028)/Inputs!$B$9)</f>
        <v>170</v>
      </c>
      <c r="L4028" s="3">
        <f>MAX(MIN(Inputs!$B$2, I4028*Inputs!$B$10, Inputs!$B$8*Inputs!$B$4 - J4028), 0)</f>
        <v>148.94827166799323</v>
      </c>
      <c r="M4028" s="3">
        <f t="shared" si="561"/>
        <v>0</v>
      </c>
      <c r="N4028" s="3">
        <f t="shared" si="562"/>
        <v>0</v>
      </c>
      <c r="O4028" s="3">
        <f>IF(H4028="Reg", MIN(Inputs!$B$2, I4028*Inputs!$B$10, (Inputs!$B$8-I4028)/Inputs!$B$9), 0)</f>
        <v>148.94827166799323</v>
      </c>
      <c r="P4028" s="3">
        <f t="shared" si="563"/>
        <v>0</v>
      </c>
      <c r="Q4028" s="3">
        <f t="shared" si="564"/>
        <v>223.42240750198982</v>
      </c>
      <c r="R4028" s="3">
        <f>I4028 + M4028*Inputs!$B$9 - N4028/Inputs!$B$10</f>
        <v>158.77939109773115</v>
      </c>
    </row>
    <row r="4029" spans="1:18" x14ac:dyDescent="0.3">
      <c r="A4029" s="4">
        <v>46190.791666666657</v>
      </c>
      <c r="B4029" s="3">
        <v>26.080000000000002</v>
      </c>
      <c r="C4029" s="3">
        <v>5</v>
      </c>
      <c r="D4029" s="3">
        <f t="shared" si="558"/>
        <v>26.604062499999998</v>
      </c>
      <c r="E4029" s="3">
        <f>MAX(B4029 - D4029/Inputs!$B$5, 0)</f>
        <v>0</v>
      </c>
      <c r="F4029" s="3">
        <f>MAX(D4029*Inputs!$B$5 - B4029, 0)</f>
        <v>0</v>
      </c>
      <c r="G4029" s="3">
        <f t="shared" si="559"/>
        <v>5</v>
      </c>
      <c r="H4029" t="str">
        <f t="shared" si="560"/>
        <v>Reg</v>
      </c>
      <c r="I4029" s="3">
        <f t="shared" si="565"/>
        <v>158.77939109773115</v>
      </c>
      <c r="J4029" s="3">
        <f t="shared" si="566"/>
        <v>170</v>
      </c>
      <c r="K4029" s="3">
        <f>MIN(Inputs!$B$2, (Inputs!$B$8 - I4029)/Inputs!$B$9)</f>
        <v>170</v>
      </c>
      <c r="L4029" s="3">
        <f>MAX(MIN(Inputs!$B$2, I4029*Inputs!$B$10, Inputs!$B$8*Inputs!$B$4 - J4029), 0)</f>
        <v>148.94827166799323</v>
      </c>
      <c r="M4029" s="3">
        <f t="shared" si="561"/>
        <v>0</v>
      </c>
      <c r="N4029" s="3">
        <f t="shared" si="562"/>
        <v>0</v>
      </c>
      <c r="O4029" s="3">
        <f>IF(H4029="Reg", MIN(Inputs!$B$2, I4029*Inputs!$B$10, (Inputs!$B$8-I4029)/Inputs!$B$9), 0)</f>
        <v>148.94827166799323</v>
      </c>
      <c r="P4029" s="3">
        <f t="shared" si="563"/>
        <v>0</v>
      </c>
      <c r="Q4029" s="3">
        <f t="shared" si="564"/>
        <v>744.74135833996615</v>
      </c>
      <c r="R4029" s="3">
        <f>I4029 + M4029*Inputs!$B$9 - N4029/Inputs!$B$10</f>
        <v>158.77939109773115</v>
      </c>
    </row>
    <row r="4030" spans="1:18" x14ac:dyDescent="0.3">
      <c r="A4030" s="4">
        <v>46190.833333333343</v>
      </c>
      <c r="B4030" s="3">
        <v>47.8</v>
      </c>
      <c r="C4030" s="3">
        <v>4.9400000000000004</v>
      </c>
      <c r="D4030" s="3">
        <f t="shared" si="558"/>
        <v>26.604062499999998</v>
      </c>
      <c r="E4030" s="3">
        <f>MAX(B4030 - D4030/Inputs!$B$5, 0)</f>
        <v>17.568110795454544</v>
      </c>
      <c r="F4030" s="3">
        <f>MAX(D4030*Inputs!$B$5 - B4030, 0)</f>
        <v>0</v>
      </c>
      <c r="G4030" s="3">
        <f t="shared" si="559"/>
        <v>4.9400000000000004</v>
      </c>
      <c r="H4030" t="str">
        <f t="shared" si="560"/>
        <v>Discharge</v>
      </c>
      <c r="I4030" s="3">
        <f t="shared" si="565"/>
        <v>158.77939109773115</v>
      </c>
      <c r="J4030" s="3">
        <f t="shared" si="566"/>
        <v>170</v>
      </c>
      <c r="K4030" s="3">
        <f>MIN(Inputs!$B$2, (Inputs!$B$8 - I4030)/Inputs!$B$9)</f>
        <v>170</v>
      </c>
      <c r="L4030" s="3">
        <f>MAX(MIN(Inputs!$B$2, I4030*Inputs!$B$10, Inputs!$B$8*Inputs!$B$4 - J4030), 0)</f>
        <v>148.94827166799323</v>
      </c>
      <c r="M4030" s="3">
        <f t="shared" si="561"/>
        <v>0</v>
      </c>
      <c r="N4030" s="3">
        <f t="shared" si="562"/>
        <v>148.94827166799323</v>
      </c>
      <c r="O4030" s="3">
        <f>IF(H4030="Reg", MIN(Inputs!$B$2, I4030*Inputs!$B$10, (Inputs!$B$8-I4030)/Inputs!$B$9), 0)</f>
        <v>0</v>
      </c>
      <c r="P4030" s="3">
        <f t="shared" si="563"/>
        <v>7119.7273857300761</v>
      </c>
      <c r="Q4030" s="3">
        <f t="shared" si="564"/>
        <v>0</v>
      </c>
      <c r="R4030" s="3">
        <f>I4030 + M4030*Inputs!$B$9 - N4030/Inputs!$B$10</f>
        <v>0</v>
      </c>
    </row>
    <row r="4031" spans="1:18" x14ac:dyDescent="0.3">
      <c r="A4031" s="4">
        <v>46190.875</v>
      </c>
      <c r="B4031" s="3">
        <v>55.962499999999999</v>
      </c>
      <c r="C4031" s="3">
        <v>1</v>
      </c>
      <c r="D4031" s="3">
        <f t="shared" si="558"/>
        <v>26.604062499999998</v>
      </c>
      <c r="E4031" s="3">
        <f>MAX(B4031 - D4031/Inputs!$B$5, 0)</f>
        <v>25.730610795454545</v>
      </c>
      <c r="F4031" s="3">
        <f>MAX(D4031*Inputs!$B$5 - B4031, 0)</f>
        <v>0</v>
      </c>
      <c r="G4031" s="3">
        <f t="shared" si="559"/>
        <v>1</v>
      </c>
      <c r="H4031" t="str">
        <f t="shared" si="560"/>
        <v>Discharge</v>
      </c>
      <c r="I4031" s="3">
        <f t="shared" si="565"/>
        <v>0</v>
      </c>
      <c r="J4031" s="3">
        <f t="shared" si="566"/>
        <v>318.94827166799325</v>
      </c>
      <c r="K4031" s="3">
        <f>MIN(Inputs!$B$2, (Inputs!$B$8 - I4031)/Inputs!$B$9)</f>
        <v>170</v>
      </c>
      <c r="L4031" s="3">
        <f>MAX(MIN(Inputs!$B$2, I4031*Inputs!$B$10, Inputs!$B$8*Inputs!$B$4 - J4031), 0)</f>
        <v>0</v>
      </c>
      <c r="M4031" s="3">
        <f t="shared" si="561"/>
        <v>0</v>
      </c>
      <c r="N4031" s="3">
        <f t="shared" si="562"/>
        <v>0</v>
      </c>
      <c r="O4031" s="3">
        <f>IF(H4031="Reg", MIN(Inputs!$B$2, I4031*Inputs!$B$10, (Inputs!$B$8-I4031)/Inputs!$B$9), 0)</f>
        <v>0</v>
      </c>
      <c r="P4031" s="3">
        <f t="shared" si="563"/>
        <v>0</v>
      </c>
      <c r="Q4031" s="3">
        <f t="shared" si="564"/>
        <v>0</v>
      </c>
      <c r="R4031" s="3">
        <f>I4031 + M4031*Inputs!$B$9 - N4031/Inputs!$B$10</f>
        <v>0</v>
      </c>
    </row>
    <row r="4032" spans="1:18" x14ac:dyDescent="0.3">
      <c r="A4032" s="4">
        <v>46190.916666666657</v>
      </c>
      <c r="B4032" s="3">
        <v>41.245000000000005</v>
      </c>
      <c r="C4032" s="3">
        <v>1</v>
      </c>
      <c r="D4032" s="3">
        <f t="shared" si="558"/>
        <v>26.604062499999998</v>
      </c>
      <c r="E4032" s="3">
        <f>MAX(B4032 - D4032/Inputs!$B$5, 0)</f>
        <v>11.013110795454551</v>
      </c>
      <c r="F4032" s="3">
        <f>MAX(D4032*Inputs!$B$5 - B4032, 0)</f>
        <v>0</v>
      </c>
      <c r="G4032" s="3">
        <f t="shared" si="559"/>
        <v>1</v>
      </c>
      <c r="H4032" t="str">
        <f t="shared" si="560"/>
        <v>Discharge</v>
      </c>
      <c r="I4032" s="3">
        <f t="shared" si="565"/>
        <v>0</v>
      </c>
      <c r="J4032" s="3">
        <f t="shared" si="566"/>
        <v>318.94827166799325</v>
      </c>
      <c r="K4032" s="3">
        <f>MIN(Inputs!$B$2, (Inputs!$B$8 - I4032)/Inputs!$B$9)</f>
        <v>170</v>
      </c>
      <c r="L4032" s="3">
        <f>MAX(MIN(Inputs!$B$2, I4032*Inputs!$B$10, Inputs!$B$8*Inputs!$B$4 - J4032), 0)</f>
        <v>0</v>
      </c>
      <c r="M4032" s="3">
        <f t="shared" si="561"/>
        <v>0</v>
      </c>
      <c r="N4032" s="3">
        <f t="shared" si="562"/>
        <v>0</v>
      </c>
      <c r="O4032" s="3">
        <f>IF(H4032="Reg", MIN(Inputs!$B$2, I4032*Inputs!$B$10, (Inputs!$B$8-I4032)/Inputs!$B$9), 0)</f>
        <v>0</v>
      </c>
      <c r="P4032" s="3">
        <f t="shared" si="563"/>
        <v>0</v>
      </c>
      <c r="Q4032" s="3">
        <f t="shared" si="564"/>
        <v>0</v>
      </c>
      <c r="R4032" s="3">
        <f>I4032 + M4032*Inputs!$B$9 - N4032/Inputs!$B$10</f>
        <v>0</v>
      </c>
    </row>
    <row r="4033" spans="1:18" x14ac:dyDescent="0.3">
      <c r="A4033" s="4">
        <v>46190.958333333343</v>
      </c>
      <c r="B4033" s="3">
        <v>32.327500000000001</v>
      </c>
      <c r="C4033" s="3">
        <v>0.06</v>
      </c>
      <c r="D4033" s="3">
        <f t="shared" si="558"/>
        <v>26.604062499999998</v>
      </c>
      <c r="E4033" s="3">
        <f>MAX(B4033 - D4033/Inputs!$B$5, 0)</f>
        <v>2.0956107954545473</v>
      </c>
      <c r="F4033" s="3">
        <f>MAX(D4033*Inputs!$B$5 - B4033, 0)</f>
        <v>0</v>
      </c>
      <c r="G4033" s="3">
        <f t="shared" si="559"/>
        <v>0.06</v>
      </c>
      <c r="H4033" t="str">
        <f t="shared" si="560"/>
        <v>Discharge</v>
      </c>
      <c r="I4033" s="3">
        <f t="shared" si="565"/>
        <v>0</v>
      </c>
      <c r="J4033" s="3">
        <f t="shared" si="566"/>
        <v>318.94827166799325</v>
      </c>
      <c r="K4033" s="3">
        <f>MIN(Inputs!$B$2, (Inputs!$B$8 - I4033)/Inputs!$B$9)</f>
        <v>170</v>
      </c>
      <c r="L4033" s="3">
        <f>MAX(MIN(Inputs!$B$2, I4033*Inputs!$B$10, Inputs!$B$8*Inputs!$B$4 - J4033), 0)</f>
        <v>0</v>
      </c>
      <c r="M4033" s="3">
        <f t="shared" si="561"/>
        <v>0</v>
      </c>
      <c r="N4033" s="3">
        <f t="shared" si="562"/>
        <v>0</v>
      </c>
      <c r="O4033" s="3">
        <f>IF(H4033="Reg", MIN(Inputs!$B$2, I4033*Inputs!$B$10, (Inputs!$B$8-I4033)/Inputs!$B$9), 0)</f>
        <v>0</v>
      </c>
      <c r="P4033" s="3">
        <f t="shared" si="563"/>
        <v>0</v>
      </c>
      <c r="Q4033" s="3">
        <f t="shared" si="564"/>
        <v>0</v>
      </c>
      <c r="R4033" s="3">
        <f>I4033 + M4033*Inputs!$B$9 - N4033/Inputs!$B$10</f>
        <v>0</v>
      </c>
    </row>
    <row r="4034" spans="1:18" x14ac:dyDescent="0.3">
      <c r="A4034" s="4">
        <v>46191</v>
      </c>
      <c r="B4034" s="3">
        <v>23.7425</v>
      </c>
      <c r="C4034" s="3">
        <v>0.06</v>
      </c>
      <c r="D4034" s="3">
        <f t="shared" ref="D4034:D4097" si="567">AVERAGEIFS(B:B, A:A, "&gt;="&amp;INT(A4034), A:A, "&lt;"&amp;INT(A4034)+1)</f>
        <v>22.576874999999998</v>
      </c>
      <c r="E4034" s="3">
        <f>MAX(B4034 - D4034/Inputs!$B$5, 0)</f>
        <v>0</v>
      </c>
      <c r="F4034" s="3">
        <f>MAX(D4034*Inputs!$B$5 - B4034, 0)</f>
        <v>0</v>
      </c>
      <c r="G4034" s="3">
        <f t="shared" ref="G4034:G4097" si="568">C4034</f>
        <v>0.06</v>
      </c>
      <c r="H4034" t="str">
        <f t="shared" ref="H4034:H4097" si="569">IF(MAX(E4034, F4034, G4034)&lt;=0, "Idle", IF(AND(G4034&gt;=E4034, G4034&gt;=F4034), "Reg", IF(E4034&gt;=F4034, "Discharge", "Charge")))</f>
        <v>Reg</v>
      </c>
      <c r="I4034" s="3">
        <f t="shared" si="565"/>
        <v>0</v>
      </c>
      <c r="J4034" s="3">
        <f t="shared" si="566"/>
        <v>0</v>
      </c>
      <c r="K4034" s="3">
        <f>MIN(Inputs!$B$2, (Inputs!$B$8 - I4034)/Inputs!$B$9)</f>
        <v>170</v>
      </c>
      <c r="L4034" s="3">
        <f>MAX(MIN(Inputs!$B$2, I4034*Inputs!$B$10, Inputs!$B$8*Inputs!$B$4 - J4034), 0)</f>
        <v>0</v>
      </c>
      <c r="M4034" s="3">
        <f t="shared" ref="M4034:M4097" si="570">IF(H4034="Charge", K4034, 0)</f>
        <v>0</v>
      </c>
      <c r="N4034" s="3">
        <f t="shared" ref="N4034:N4097" si="571">IF(H4034="Discharge", L4034, 0)</f>
        <v>0</v>
      </c>
      <c r="O4034" s="3">
        <f>IF(H4034="Reg", MIN(Inputs!$B$2, I4034*Inputs!$B$10, (Inputs!$B$8-I4034)/Inputs!$B$9), 0)</f>
        <v>0</v>
      </c>
      <c r="P4034" s="3">
        <f t="shared" ref="P4034:P4097" si="572">(N4034 - M4034) * B4034</f>
        <v>0</v>
      </c>
      <c r="Q4034" s="3">
        <f t="shared" ref="Q4034:Q4097" si="573">O4034 * C4034</f>
        <v>0</v>
      </c>
      <c r="R4034" s="3">
        <f>I4034 + M4034*Inputs!$B$9 - N4034/Inputs!$B$10</f>
        <v>0</v>
      </c>
    </row>
    <row r="4035" spans="1:18" x14ac:dyDescent="0.3">
      <c r="A4035" s="4">
        <v>46191.041666666657</v>
      </c>
      <c r="B4035" s="3">
        <v>20.135000000000002</v>
      </c>
      <c r="C4035" s="3">
        <v>7.0000000000000007E-2</v>
      </c>
      <c r="D4035" s="3">
        <f t="shared" si="567"/>
        <v>22.576874999999998</v>
      </c>
      <c r="E4035" s="3">
        <f>MAX(B4035 - D4035/Inputs!$B$5, 0)</f>
        <v>0</v>
      </c>
      <c r="F4035" s="3">
        <f>MAX(D4035*Inputs!$B$5 - B4035, 0)</f>
        <v>0</v>
      </c>
      <c r="G4035" s="3">
        <f t="shared" si="568"/>
        <v>7.0000000000000007E-2</v>
      </c>
      <c r="H4035" t="str">
        <f t="shared" si="569"/>
        <v>Reg</v>
      </c>
      <c r="I4035" s="3">
        <f t="shared" ref="I4035:I4098" si="574">R4034</f>
        <v>0</v>
      </c>
      <c r="J4035" s="3">
        <f t="shared" ref="J4035:J4098" si="575">IF(INT(A4035)=INT(A4034), J4034 + N4034, 0)</f>
        <v>0</v>
      </c>
      <c r="K4035" s="3">
        <f>MIN(Inputs!$B$2, (Inputs!$B$8 - I4035)/Inputs!$B$9)</f>
        <v>170</v>
      </c>
      <c r="L4035" s="3">
        <f>MAX(MIN(Inputs!$B$2, I4035*Inputs!$B$10, Inputs!$B$8*Inputs!$B$4 - J4035), 0)</f>
        <v>0</v>
      </c>
      <c r="M4035" s="3">
        <f t="shared" si="570"/>
        <v>0</v>
      </c>
      <c r="N4035" s="3">
        <f t="shared" si="571"/>
        <v>0</v>
      </c>
      <c r="O4035" s="3">
        <f>IF(H4035="Reg", MIN(Inputs!$B$2, I4035*Inputs!$B$10, (Inputs!$B$8-I4035)/Inputs!$B$9), 0)</f>
        <v>0</v>
      </c>
      <c r="P4035" s="3">
        <f t="shared" si="572"/>
        <v>0</v>
      </c>
      <c r="Q4035" s="3">
        <f t="shared" si="573"/>
        <v>0</v>
      </c>
      <c r="R4035" s="3">
        <f>I4035 + M4035*Inputs!$B$9 - N4035/Inputs!$B$10</f>
        <v>0</v>
      </c>
    </row>
    <row r="4036" spans="1:18" x14ac:dyDescent="0.3">
      <c r="A4036" s="4">
        <v>46191.083333333343</v>
      </c>
      <c r="B4036" s="3">
        <v>19.9575</v>
      </c>
      <c r="C4036" s="3">
        <v>7.0000000000000007E-2</v>
      </c>
      <c r="D4036" s="3">
        <f t="shared" si="567"/>
        <v>22.576874999999998</v>
      </c>
      <c r="E4036" s="3">
        <f>MAX(B4036 - D4036/Inputs!$B$5, 0)</f>
        <v>0</v>
      </c>
      <c r="F4036" s="3">
        <f>MAX(D4036*Inputs!$B$5 - B4036, 0)</f>
        <v>0</v>
      </c>
      <c r="G4036" s="3">
        <f t="shared" si="568"/>
        <v>7.0000000000000007E-2</v>
      </c>
      <c r="H4036" t="str">
        <f t="shared" si="569"/>
        <v>Reg</v>
      </c>
      <c r="I4036" s="3">
        <f t="shared" si="574"/>
        <v>0</v>
      </c>
      <c r="J4036" s="3">
        <f t="shared" si="575"/>
        <v>0</v>
      </c>
      <c r="K4036" s="3">
        <f>MIN(Inputs!$B$2, (Inputs!$B$8 - I4036)/Inputs!$B$9)</f>
        <v>170</v>
      </c>
      <c r="L4036" s="3">
        <f>MAX(MIN(Inputs!$B$2, I4036*Inputs!$B$10, Inputs!$B$8*Inputs!$B$4 - J4036), 0)</f>
        <v>0</v>
      </c>
      <c r="M4036" s="3">
        <f t="shared" si="570"/>
        <v>0</v>
      </c>
      <c r="N4036" s="3">
        <f t="shared" si="571"/>
        <v>0</v>
      </c>
      <c r="O4036" s="3">
        <f>IF(H4036="Reg", MIN(Inputs!$B$2, I4036*Inputs!$B$10, (Inputs!$B$8-I4036)/Inputs!$B$9), 0)</f>
        <v>0</v>
      </c>
      <c r="P4036" s="3">
        <f t="shared" si="572"/>
        <v>0</v>
      </c>
      <c r="Q4036" s="3">
        <f t="shared" si="573"/>
        <v>0</v>
      </c>
      <c r="R4036" s="3">
        <f>I4036 + M4036*Inputs!$B$9 - N4036/Inputs!$B$10</f>
        <v>0</v>
      </c>
    </row>
    <row r="4037" spans="1:18" x14ac:dyDescent="0.3">
      <c r="A4037" s="4">
        <v>46191.125</v>
      </c>
      <c r="B4037" s="3">
        <v>19.29</v>
      </c>
      <c r="C4037" s="3">
        <v>0.44</v>
      </c>
      <c r="D4037" s="3">
        <f t="shared" si="567"/>
        <v>22.576874999999998</v>
      </c>
      <c r="E4037" s="3">
        <f>MAX(B4037 - D4037/Inputs!$B$5, 0)</f>
        <v>0</v>
      </c>
      <c r="F4037" s="3">
        <f>MAX(D4037*Inputs!$B$5 - B4037, 0)</f>
        <v>0.57764999999999844</v>
      </c>
      <c r="G4037" s="3">
        <f t="shared" si="568"/>
        <v>0.44</v>
      </c>
      <c r="H4037" t="str">
        <f t="shared" si="569"/>
        <v>Charge</v>
      </c>
      <c r="I4037" s="3">
        <f t="shared" si="574"/>
        <v>0</v>
      </c>
      <c r="J4037" s="3">
        <f t="shared" si="575"/>
        <v>0</v>
      </c>
      <c r="K4037" s="3">
        <f>MIN(Inputs!$B$2, (Inputs!$B$8 - I4037)/Inputs!$B$9)</f>
        <v>170</v>
      </c>
      <c r="L4037" s="3">
        <f>MAX(MIN(Inputs!$B$2, I4037*Inputs!$B$10, Inputs!$B$8*Inputs!$B$4 - J4037), 0)</f>
        <v>0</v>
      </c>
      <c r="M4037" s="3">
        <f t="shared" si="570"/>
        <v>170</v>
      </c>
      <c r="N4037" s="3">
        <f t="shared" si="571"/>
        <v>0</v>
      </c>
      <c r="O4037" s="3">
        <f>IF(H4037="Reg", MIN(Inputs!$B$2, I4037*Inputs!$B$10, (Inputs!$B$8-I4037)/Inputs!$B$9), 0)</f>
        <v>0</v>
      </c>
      <c r="P4037" s="3">
        <f t="shared" si="572"/>
        <v>-3279.2999999999997</v>
      </c>
      <c r="Q4037" s="3">
        <f t="shared" si="573"/>
        <v>0</v>
      </c>
      <c r="R4037" s="3">
        <f>I4037 + M4037*Inputs!$B$9 - N4037/Inputs!$B$10</f>
        <v>159.4741358339966</v>
      </c>
    </row>
    <row r="4038" spans="1:18" x14ac:dyDescent="0.3">
      <c r="A4038" s="4">
        <v>46191.166666666657</v>
      </c>
      <c r="B4038" s="3">
        <v>19.745000000000001</v>
      </c>
      <c r="C4038" s="3">
        <v>0.06</v>
      </c>
      <c r="D4038" s="3">
        <f t="shared" si="567"/>
        <v>22.576874999999998</v>
      </c>
      <c r="E4038" s="3">
        <f>MAX(B4038 - D4038/Inputs!$B$5, 0)</f>
        <v>0</v>
      </c>
      <c r="F4038" s="3">
        <f>MAX(D4038*Inputs!$B$5 - B4038, 0)</f>
        <v>0.1226499999999966</v>
      </c>
      <c r="G4038" s="3">
        <f t="shared" si="568"/>
        <v>0.06</v>
      </c>
      <c r="H4038" t="str">
        <f t="shared" si="569"/>
        <v>Charge</v>
      </c>
      <c r="I4038" s="3">
        <f t="shared" si="574"/>
        <v>159.4741358339966</v>
      </c>
      <c r="J4038" s="3">
        <f t="shared" si="575"/>
        <v>0</v>
      </c>
      <c r="K4038" s="3">
        <f>MIN(Inputs!$B$2, (Inputs!$B$8 - I4038)/Inputs!$B$9)</f>
        <v>170</v>
      </c>
      <c r="L4038" s="3">
        <f>MAX(MIN(Inputs!$B$2, I4038*Inputs!$B$10, Inputs!$B$8*Inputs!$B$4 - J4038), 0)</f>
        <v>149.6</v>
      </c>
      <c r="M4038" s="3">
        <f t="shared" si="570"/>
        <v>170</v>
      </c>
      <c r="N4038" s="3">
        <f t="shared" si="571"/>
        <v>0</v>
      </c>
      <c r="O4038" s="3">
        <f>IF(H4038="Reg", MIN(Inputs!$B$2, I4038*Inputs!$B$10, (Inputs!$B$8-I4038)/Inputs!$B$9), 0)</f>
        <v>0</v>
      </c>
      <c r="P4038" s="3">
        <f t="shared" si="572"/>
        <v>-3356.65</v>
      </c>
      <c r="Q4038" s="3">
        <f t="shared" si="573"/>
        <v>0</v>
      </c>
      <c r="R4038" s="3">
        <f>I4038 + M4038*Inputs!$B$9 - N4038/Inputs!$B$10</f>
        <v>318.9482716679932</v>
      </c>
    </row>
    <row r="4039" spans="1:18" x14ac:dyDescent="0.3">
      <c r="A4039" s="4">
        <v>46191.208333333343</v>
      </c>
      <c r="B4039" s="3">
        <v>20.192500000000003</v>
      </c>
      <c r="C4039" s="3">
        <v>0.06</v>
      </c>
      <c r="D4039" s="3">
        <f t="shared" si="567"/>
        <v>22.576874999999998</v>
      </c>
      <c r="E4039" s="3">
        <f>MAX(B4039 - D4039/Inputs!$B$5, 0)</f>
        <v>0</v>
      </c>
      <c r="F4039" s="3">
        <f>MAX(D4039*Inputs!$B$5 - B4039, 0)</f>
        <v>0</v>
      </c>
      <c r="G4039" s="3">
        <f t="shared" si="568"/>
        <v>0.06</v>
      </c>
      <c r="H4039" t="str">
        <f t="shared" si="569"/>
        <v>Reg</v>
      </c>
      <c r="I4039" s="3">
        <f t="shared" si="574"/>
        <v>318.9482716679932</v>
      </c>
      <c r="J4039" s="3">
        <f t="shared" si="575"/>
        <v>0</v>
      </c>
      <c r="K4039" s="3">
        <f>MIN(Inputs!$B$2, (Inputs!$B$8 - I4039)/Inputs!$B$9)</f>
        <v>22.44121780453775</v>
      </c>
      <c r="L4039" s="3">
        <f>MAX(MIN(Inputs!$B$2, I4039*Inputs!$B$10, Inputs!$B$8*Inputs!$B$4 - J4039), 0)</f>
        <v>170</v>
      </c>
      <c r="M4039" s="3">
        <f t="shared" si="570"/>
        <v>0</v>
      </c>
      <c r="N4039" s="3">
        <f t="shared" si="571"/>
        <v>0</v>
      </c>
      <c r="O4039" s="3">
        <f>IF(H4039="Reg", MIN(Inputs!$B$2, I4039*Inputs!$B$10, (Inputs!$B$8-I4039)/Inputs!$B$9), 0)</f>
        <v>22.44121780453775</v>
      </c>
      <c r="P4039" s="3">
        <f t="shared" si="572"/>
        <v>0</v>
      </c>
      <c r="Q4039" s="3">
        <f t="shared" si="573"/>
        <v>1.346473068272265</v>
      </c>
      <c r="R4039" s="3">
        <f>I4039 + M4039*Inputs!$B$9 - N4039/Inputs!$B$10</f>
        <v>318.9482716679932</v>
      </c>
    </row>
    <row r="4040" spans="1:18" x14ac:dyDescent="0.3">
      <c r="A4040" s="4">
        <v>46191.25</v>
      </c>
      <c r="B4040" s="3">
        <v>20.840000000000003</v>
      </c>
      <c r="C4040" s="3">
        <v>1.01</v>
      </c>
      <c r="D4040" s="3">
        <f t="shared" si="567"/>
        <v>22.576874999999998</v>
      </c>
      <c r="E4040" s="3">
        <f>MAX(B4040 - D4040/Inputs!$B$5, 0)</f>
        <v>0</v>
      </c>
      <c r="F4040" s="3">
        <f>MAX(D4040*Inputs!$B$5 - B4040, 0)</f>
        <v>0</v>
      </c>
      <c r="G4040" s="3">
        <f t="shared" si="568"/>
        <v>1.01</v>
      </c>
      <c r="H4040" t="str">
        <f t="shared" si="569"/>
        <v>Reg</v>
      </c>
      <c r="I4040" s="3">
        <f t="shared" si="574"/>
        <v>318.9482716679932</v>
      </c>
      <c r="J4040" s="3">
        <f t="shared" si="575"/>
        <v>0</v>
      </c>
      <c r="K4040" s="3">
        <f>MIN(Inputs!$B$2, (Inputs!$B$8 - I4040)/Inputs!$B$9)</f>
        <v>22.44121780453775</v>
      </c>
      <c r="L4040" s="3">
        <f>MAX(MIN(Inputs!$B$2, I4040*Inputs!$B$10, Inputs!$B$8*Inputs!$B$4 - J4040), 0)</f>
        <v>170</v>
      </c>
      <c r="M4040" s="3">
        <f t="shared" si="570"/>
        <v>0</v>
      </c>
      <c r="N4040" s="3">
        <f t="shared" si="571"/>
        <v>0</v>
      </c>
      <c r="O4040" s="3">
        <f>IF(H4040="Reg", MIN(Inputs!$B$2, I4040*Inputs!$B$10, (Inputs!$B$8-I4040)/Inputs!$B$9), 0)</f>
        <v>22.44121780453775</v>
      </c>
      <c r="P4040" s="3">
        <f t="shared" si="572"/>
        <v>0</v>
      </c>
      <c r="Q4040" s="3">
        <f t="shared" si="573"/>
        <v>22.665629982583127</v>
      </c>
      <c r="R4040" s="3">
        <f>I4040 + M4040*Inputs!$B$9 - N4040/Inputs!$B$10</f>
        <v>318.9482716679932</v>
      </c>
    </row>
    <row r="4041" spans="1:18" x14ac:dyDescent="0.3">
      <c r="A4041" s="4">
        <v>46191.291666666657</v>
      </c>
      <c r="B4041" s="3">
        <v>21.482499999999998</v>
      </c>
      <c r="C4041" s="3">
        <v>1.1000000000000001</v>
      </c>
      <c r="D4041" s="3">
        <f t="shared" si="567"/>
        <v>22.576874999999998</v>
      </c>
      <c r="E4041" s="3">
        <f>MAX(B4041 - D4041/Inputs!$B$5, 0)</f>
        <v>0</v>
      </c>
      <c r="F4041" s="3">
        <f>MAX(D4041*Inputs!$B$5 - B4041, 0)</f>
        <v>0</v>
      </c>
      <c r="G4041" s="3">
        <f t="shared" si="568"/>
        <v>1.1000000000000001</v>
      </c>
      <c r="H4041" t="str">
        <f t="shared" si="569"/>
        <v>Reg</v>
      </c>
      <c r="I4041" s="3">
        <f t="shared" si="574"/>
        <v>318.9482716679932</v>
      </c>
      <c r="J4041" s="3">
        <f t="shared" si="575"/>
        <v>0</v>
      </c>
      <c r="K4041" s="3">
        <f>MIN(Inputs!$B$2, (Inputs!$B$8 - I4041)/Inputs!$B$9)</f>
        <v>22.44121780453775</v>
      </c>
      <c r="L4041" s="3">
        <f>MAX(MIN(Inputs!$B$2, I4041*Inputs!$B$10, Inputs!$B$8*Inputs!$B$4 - J4041), 0)</f>
        <v>170</v>
      </c>
      <c r="M4041" s="3">
        <f t="shared" si="570"/>
        <v>0</v>
      </c>
      <c r="N4041" s="3">
        <f t="shared" si="571"/>
        <v>0</v>
      </c>
      <c r="O4041" s="3">
        <f>IF(H4041="Reg", MIN(Inputs!$B$2, I4041*Inputs!$B$10, (Inputs!$B$8-I4041)/Inputs!$B$9), 0)</f>
        <v>22.44121780453775</v>
      </c>
      <c r="P4041" s="3">
        <f t="shared" si="572"/>
        <v>0</v>
      </c>
      <c r="Q4041" s="3">
        <f t="shared" si="573"/>
        <v>24.685339584991528</v>
      </c>
      <c r="R4041" s="3">
        <f>I4041 + M4041*Inputs!$B$9 - N4041/Inputs!$B$10</f>
        <v>318.9482716679932</v>
      </c>
    </row>
    <row r="4042" spans="1:18" x14ac:dyDescent="0.3">
      <c r="A4042" s="4">
        <v>46191.333333333343</v>
      </c>
      <c r="B4042" s="3">
        <v>17.552499999999998</v>
      </c>
      <c r="C4042" s="3">
        <v>1</v>
      </c>
      <c r="D4042" s="3">
        <f t="shared" si="567"/>
        <v>22.576874999999998</v>
      </c>
      <c r="E4042" s="3">
        <f>MAX(B4042 - D4042/Inputs!$B$5, 0)</f>
        <v>0</v>
      </c>
      <c r="F4042" s="3">
        <f>MAX(D4042*Inputs!$B$5 - B4042, 0)</f>
        <v>2.3151499999999992</v>
      </c>
      <c r="G4042" s="3">
        <f t="shared" si="568"/>
        <v>1</v>
      </c>
      <c r="H4042" t="str">
        <f t="shared" si="569"/>
        <v>Charge</v>
      </c>
      <c r="I4042" s="3">
        <f t="shared" si="574"/>
        <v>318.9482716679932</v>
      </c>
      <c r="J4042" s="3">
        <f t="shared" si="575"/>
        <v>0</v>
      </c>
      <c r="K4042" s="3">
        <f>MIN(Inputs!$B$2, (Inputs!$B$8 - I4042)/Inputs!$B$9)</f>
        <v>22.44121780453775</v>
      </c>
      <c r="L4042" s="3">
        <f>MAX(MIN(Inputs!$B$2, I4042*Inputs!$B$10, Inputs!$B$8*Inputs!$B$4 - J4042), 0)</f>
        <v>170</v>
      </c>
      <c r="M4042" s="3">
        <f t="shared" si="570"/>
        <v>22.44121780453775</v>
      </c>
      <c r="N4042" s="3">
        <f t="shared" si="571"/>
        <v>0</v>
      </c>
      <c r="O4042" s="3">
        <f>IF(H4042="Reg", MIN(Inputs!$B$2, I4042*Inputs!$B$10, (Inputs!$B$8-I4042)/Inputs!$B$9), 0)</f>
        <v>0</v>
      </c>
      <c r="P4042" s="3">
        <f t="shared" si="572"/>
        <v>-393.89947551414883</v>
      </c>
      <c r="Q4042" s="3">
        <f t="shared" si="573"/>
        <v>0</v>
      </c>
      <c r="R4042" s="3">
        <f>I4042 + M4042*Inputs!$B$9 - N4042/Inputs!$B$10</f>
        <v>340</v>
      </c>
    </row>
    <row r="4043" spans="1:18" x14ac:dyDescent="0.3">
      <c r="A4043" s="4">
        <v>46191.375</v>
      </c>
      <c r="B4043" s="3">
        <v>12.145</v>
      </c>
      <c r="C4043" s="3">
        <v>1.01</v>
      </c>
      <c r="D4043" s="3">
        <f t="shared" si="567"/>
        <v>22.576874999999998</v>
      </c>
      <c r="E4043" s="3">
        <f>MAX(B4043 - D4043/Inputs!$B$5, 0)</f>
        <v>0</v>
      </c>
      <c r="F4043" s="3">
        <f>MAX(D4043*Inputs!$B$5 - B4043, 0)</f>
        <v>7.722649999999998</v>
      </c>
      <c r="G4043" s="3">
        <f t="shared" si="568"/>
        <v>1.01</v>
      </c>
      <c r="H4043" t="str">
        <f t="shared" si="569"/>
        <v>Charge</v>
      </c>
      <c r="I4043" s="3">
        <f t="shared" si="574"/>
        <v>340</v>
      </c>
      <c r="J4043" s="3">
        <f t="shared" si="575"/>
        <v>0</v>
      </c>
      <c r="K4043" s="3">
        <f>MIN(Inputs!$B$2, (Inputs!$B$8 - I4043)/Inputs!$B$9)</f>
        <v>0</v>
      </c>
      <c r="L4043" s="3">
        <f>MAX(MIN(Inputs!$B$2, I4043*Inputs!$B$10, Inputs!$B$8*Inputs!$B$4 - J4043), 0)</f>
        <v>170</v>
      </c>
      <c r="M4043" s="3">
        <f t="shared" si="570"/>
        <v>0</v>
      </c>
      <c r="N4043" s="3">
        <f t="shared" si="571"/>
        <v>0</v>
      </c>
      <c r="O4043" s="3">
        <f>IF(H4043="Reg", MIN(Inputs!$B$2, I4043*Inputs!$B$10, (Inputs!$B$8-I4043)/Inputs!$B$9), 0)</f>
        <v>0</v>
      </c>
      <c r="P4043" s="3">
        <f t="shared" si="572"/>
        <v>0</v>
      </c>
      <c r="Q4043" s="3">
        <f t="shared" si="573"/>
        <v>0</v>
      </c>
      <c r="R4043" s="3">
        <f>I4043 + M4043*Inputs!$B$9 - N4043/Inputs!$B$10</f>
        <v>340</v>
      </c>
    </row>
    <row r="4044" spans="1:18" x14ac:dyDescent="0.3">
      <c r="A4044" s="4">
        <v>46191.416666666657</v>
      </c>
      <c r="B4044" s="3">
        <v>8.33</v>
      </c>
      <c r="C4044" s="3">
        <v>1</v>
      </c>
      <c r="D4044" s="3">
        <f t="shared" si="567"/>
        <v>22.576874999999998</v>
      </c>
      <c r="E4044" s="3">
        <f>MAX(B4044 - D4044/Inputs!$B$5, 0)</f>
        <v>0</v>
      </c>
      <c r="F4044" s="3">
        <f>MAX(D4044*Inputs!$B$5 - B4044, 0)</f>
        <v>11.537649999999998</v>
      </c>
      <c r="G4044" s="3">
        <f t="shared" si="568"/>
        <v>1</v>
      </c>
      <c r="H4044" t="str">
        <f t="shared" si="569"/>
        <v>Charge</v>
      </c>
      <c r="I4044" s="3">
        <f t="shared" si="574"/>
        <v>340</v>
      </c>
      <c r="J4044" s="3">
        <f t="shared" si="575"/>
        <v>0</v>
      </c>
      <c r="K4044" s="3">
        <f>MIN(Inputs!$B$2, (Inputs!$B$8 - I4044)/Inputs!$B$9)</f>
        <v>0</v>
      </c>
      <c r="L4044" s="3">
        <f>MAX(MIN(Inputs!$B$2, I4044*Inputs!$B$10, Inputs!$B$8*Inputs!$B$4 - J4044), 0)</f>
        <v>170</v>
      </c>
      <c r="M4044" s="3">
        <f t="shared" si="570"/>
        <v>0</v>
      </c>
      <c r="N4044" s="3">
        <f t="shared" si="571"/>
        <v>0</v>
      </c>
      <c r="O4044" s="3">
        <f>IF(H4044="Reg", MIN(Inputs!$B$2, I4044*Inputs!$B$10, (Inputs!$B$8-I4044)/Inputs!$B$9), 0)</f>
        <v>0</v>
      </c>
      <c r="P4044" s="3">
        <f t="shared" si="572"/>
        <v>0</v>
      </c>
      <c r="Q4044" s="3">
        <f t="shared" si="573"/>
        <v>0</v>
      </c>
      <c r="R4044" s="3">
        <f>I4044 + M4044*Inputs!$B$9 - N4044/Inputs!$B$10</f>
        <v>340</v>
      </c>
    </row>
    <row r="4045" spans="1:18" x14ac:dyDescent="0.3">
      <c r="A4045" s="4">
        <v>46191.458333333343</v>
      </c>
      <c r="B4045" s="3">
        <v>10.885000000000002</v>
      </c>
      <c r="C4045" s="3">
        <v>1</v>
      </c>
      <c r="D4045" s="3">
        <f t="shared" si="567"/>
        <v>22.576874999999998</v>
      </c>
      <c r="E4045" s="3">
        <f>MAX(B4045 - D4045/Inputs!$B$5, 0)</f>
        <v>0</v>
      </c>
      <c r="F4045" s="3">
        <f>MAX(D4045*Inputs!$B$5 - B4045, 0)</f>
        <v>8.982649999999996</v>
      </c>
      <c r="G4045" s="3">
        <f t="shared" si="568"/>
        <v>1</v>
      </c>
      <c r="H4045" t="str">
        <f t="shared" si="569"/>
        <v>Charge</v>
      </c>
      <c r="I4045" s="3">
        <f t="shared" si="574"/>
        <v>340</v>
      </c>
      <c r="J4045" s="3">
        <f t="shared" si="575"/>
        <v>0</v>
      </c>
      <c r="K4045" s="3">
        <f>MIN(Inputs!$B$2, (Inputs!$B$8 - I4045)/Inputs!$B$9)</f>
        <v>0</v>
      </c>
      <c r="L4045" s="3">
        <f>MAX(MIN(Inputs!$B$2, I4045*Inputs!$B$10, Inputs!$B$8*Inputs!$B$4 - J4045), 0)</f>
        <v>170</v>
      </c>
      <c r="M4045" s="3">
        <f t="shared" si="570"/>
        <v>0</v>
      </c>
      <c r="N4045" s="3">
        <f t="shared" si="571"/>
        <v>0</v>
      </c>
      <c r="O4045" s="3">
        <f>IF(H4045="Reg", MIN(Inputs!$B$2, I4045*Inputs!$B$10, (Inputs!$B$8-I4045)/Inputs!$B$9), 0)</f>
        <v>0</v>
      </c>
      <c r="P4045" s="3">
        <f t="shared" si="572"/>
        <v>0</v>
      </c>
      <c r="Q4045" s="3">
        <f t="shared" si="573"/>
        <v>0</v>
      </c>
      <c r="R4045" s="3">
        <f>I4045 + M4045*Inputs!$B$9 - N4045/Inputs!$B$10</f>
        <v>340</v>
      </c>
    </row>
    <row r="4046" spans="1:18" x14ac:dyDescent="0.3">
      <c r="A4046" s="4">
        <v>46191.5</v>
      </c>
      <c r="B4046" s="3">
        <v>16.647499999999997</v>
      </c>
      <c r="C4046" s="3">
        <v>1.04</v>
      </c>
      <c r="D4046" s="3">
        <f t="shared" si="567"/>
        <v>22.576874999999998</v>
      </c>
      <c r="E4046" s="3">
        <f>MAX(B4046 - D4046/Inputs!$B$5, 0)</f>
        <v>0</v>
      </c>
      <c r="F4046" s="3">
        <f>MAX(D4046*Inputs!$B$5 - B4046, 0)</f>
        <v>3.2201500000000003</v>
      </c>
      <c r="G4046" s="3">
        <f t="shared" si="568"/>
        <v>1.04</v>
      </c>
      <c r="H4046" t="str">
        <f t="shared" si="569"/>
        <v>Charge</v>
      </c>
      <c r="I4046" s="3">
        <f t="shared" si="574"/>
        <v>340</v>
      </c>
      <c r="J4046" s="3">
        <f t="shared" si="575"/>
        <v>0</v>
      </c>
      <c r="K4046" s="3">
        <f>MIN(Inputs!$B$2, (Inputs!$B$8 - I4046)/Inputs!$B$9)</f>
        <v>0</v>
      </c>
      <c r="L4046" s="3">
        <f>MAX(MIN(Inputs!$B$2, I4046*Inputs!$B$10, Inputs!$B$8*Inputs!$B$4 - J4046), 0)</f>
        <v>170</v>
      </c>
      <c r="M4046" s="3">
        <f t="shared" si="570"/>
        <v>0</v>
      </c>
      <c r="N4046" s="3">
        <f t="shared" si="571"/>
        <v>0</v>
      </c>
      <c r="O4046" s="3">
        <f>IF(H4046="Reg", MIN(Inputs!$B$2, I4046*Inputs!$B$10, (Inputs!$B$8-I4046)/Inputs!$B$9), 0)</f>
        <v>0</v>
      </c>
      <c r="P4046" s="3">
        <f t="shared" si="572"/>
        <v>0</v>
      </c>
      <c r="Q4046" s="3">
        <f t="shared" si="573"/>
        <v>0</v>
      </c>
      <c r="R4046" s="3">
        <f>I4046 + M4046*Inputs!$B$9 - N4046/Inputs!$B$10</f>
        <v>340</v>
      </c>
    </row>
    <row r="4047" spans="1:18" x14ac:dyDescent="0.3">
      <c r="A4047" s="4">
        <v>46191.541666666657</v>
      </c>
      <c r="B4047" s="3">
        <v>22.765000000000001</v>
      </c>
      <c r="C4047" s="3">
        <v>1</v>
      </c>
      <c r="D4047" s="3">
        <f t="shared" si="567"/>
        <v>22.576874999999998</v>
      </c>
      <c r="E4047" s="3">
        <f>MAX(B4047 - D4047/Inputs!$B$5, 0)</f>
        <v>0</v>
      </c>
      <c r="F4047" s="3">
        <f>MAX(D4047*Inputs!$B$5 - B4047, 0)</f>
        <v>0</v>
      </c>
      <c r="G4047" s="3">
        <f t="shared" si="568"/>
        <v>1</v>
      </c>
      <c r="H4047" t="str">
        <f t="shared" si="569"/>
        <v>Reg</v>
      </c>
      <c r="I4047" s="3">
        <f t="shared" si="574"/>
        <v>340</v>
      </c>
      <c r="J4047" s="3">
        <f t="shared" si="575"/>
        <v>0</v>
      </c>
      <c r="K4047" s="3">
        <f>MIN(Inputs!$B$2, (Inputs!$B$8 - I4047)/Inputs!$B$9)</f>
        <v>0</v>
      </c>
      <c r="L4047" s="3">
        <f>MAX(MIN(Inputs!$B$2, I4047*Inputs!$B$10, Inputs!$B$8*Inputs!$B$4 - J4047), 0)</f>
        <v>170</v>
      </c>
      <c r="M4047" s="3">
        <f t="shared" si="570"/>
        <v>0</v>
      </c>
      <c r="N4047" s="3">
        <f t="shared" si="571"/>
        <v>0</v>
      </c>
      <c r="O4047" s="3">
        <f>IF(H4047="Reg", MIN(Inputs!$B$2, I4047*Inputs!$B$10, (Inputs!$B$8-I4047)/Inputs!$B$9), 0)</f>
        <v>0</v>
      </c>
      <c r="P4047" s="3">
        <f t="shared" si="572"/>
        <v>0</v>
      </c>
      <c r="Q4047" s="3">
        <f t="shared" si="573"/>
        <v>0</v>
      </c>
      <c r="R4047" s="3">
        <f>I4047 + M4047*Inputs!$B$9 - N4047/Inputs!$B$10</f>
        <v>340</v>
      </c>
    </row>
    <row r="4048" spans="1:18" x14ac:dyDescent="0.3">
      <c r="A4048" s="4">
        <v>46191.583333333343</v>
      </c>
      <c r="B4048" s="3">
        <v>25.71</v>
      </c>
      <c r="C4048" s="3">
        <v>1.1000000000000001</v>
      </c>
      <c r="D4048" s="3">
        <f t="shared" si="567"/>
        <v>22.576874999999998</v>
      </c>
      <c r="E4048" s="3">
        <f>MAX(B4048 - D4048/Inputs!$B$5, 0)</f>
        <v>5.4460227272731032E-2</v>
      </c>
      <c r="F4048" s="3">
        <f>MAX(D4048*Inputs!$B$5 - B4048, 0)</f>
        <v>0</v>
      </c>
      <c r="G4048" s="3">
        <f t="shared" si="568"/>
        <v>1.1000000000000001</v>
      </c>
      <c r="H4048" t="str">
        <f t="shared" si="569"/>
        <v>Reg</v>
      </c>
      <c r="I4048" s="3">
        <f t="shared" si="574"/>
        <v>340</v>
      </c>
      <c r="J4048" s="3">
        <f t="shared" si="575"/>
        <v>0</v>
      </c>
      <c r="K4048" s="3">
        <f>MIN(Inputs!$B$2, (Inputs!$B$8 - I4048)/Inputs!$B$9)</f>
        <v>0</v>
      </c>
      <c r="L4048" s="3">
        <f>MAX(MIN(Inputs!$B$2, I4048*Inputs!$B$10, Inputs!$B$8*Inputs!$B$4 - J4048), 0)</f>
        <v>170</v>
      </c>
      <c r="M4048" s="3">
        <f t="shared" si="570"/>
        <v>0</v>
      </c>
      <c r="N4048" s="3">
        <f t="shared" si="571"/>
        <v>0</v>
      </c>
      <c r="O4048" s="3">
        <f>IF(H4048="Reg", MIN(Inputs!$B$2, I4048*Inputs!$B$10, (Inputs!$B$8-I4048)/Inputs!$B$9), 0)</f>
        <v>0</v>
      </c>
      <c r="P4048" s="3">
        <f t="shared" si="572"/>
        <v>0</v>
      </c>
      <c r="Q4048" s="3">
        <f t="shared" si="573"/>
        <v>0</v>
      </c>
      <c r="R4048" s="3">
        <f>I4048 + M4048*Inputs!$B$9 - N4048/Inputs!$B$10</f>
        <v>340</v>
      </c>
    </row>
    <row r="4049" spans="1:18" x14ac:dyDescent="0.3">
      <c r="A4049" s="4">
        <v>46191.625</v>
      </c>
      <c r="B4049" s="3">
        <v>24.72</v>
      </c>
      <c r="C4049" s="3">
        <v>1</v>
      </c>
      <c r="D4049" s="3">
        <f t="shared" si="567"/>
        <v>22.576874999999998</v>
      </c>
      <c r="E4049" s="3">
        <f>MAX(B4049 - D4049/Inputs!$B$5, 0)</f>
        <v>0</v>
      </c>
      <c r="F4049" s="3">
        <f>MAX(D4049*Inputs!$B$5 - B4049, 0)</f>
        <v>0</v>
      </c>
      <c r="G4049" s="3">
        <f t="shared" si="568"/>
        <v>1</v>
      </c>
      <c r="H4049" t="str">
        <f t="shared" si="569"/>
        <v>Reg</v>
      </c>
      <c r="I4049" s="3">
        <f t="shared" si="574"/>
        <v>340</v>
      </c>
      <c r="J4049" s="3">
        <f t="shared" si="575"/>
        <v>0</v>
      </c>
      <c r="K4049" s="3">
        <f>MIN(Inputs!$B$2, (Inputs!$B$8 - I4049)/Inputs!$B$9)</f>
        <v>0</v>
      </c>
      <c r="L4049" s="3">
        <f>MAX(MIN(Inputs!$B$2, I4049*Inputs!$B$10, Inputs!$B$8*Inputs!$B$4 - J4049), 0)</f>
        <v>170</v>
      </c>
      <c r="M4049" s="3">
        <f t="shared" si="570"/>
        <v>0</v>
      </c>
      <c r="N4049" s="3">
        <f t="shared" si="571"/>
        <v>0</v>
      </c>
      <c r="O4049" s="3">
        <f>IF(H4049="Reg", MIN(Inputs!$B$2, I4049*Inputs!$B$10, (Inputs!$B$8-I4049)/Inputs!$B$9), 0)</f>
        <v>0</v>
      </c>
      <c r="P4049" s="3">
        <f t="shared" si="572"/>
        <v>0</v>
      </c>
      <c r="Q4049" s="3">
        <f t="shared" si="573"/>
        <v>0</v>
      </c>
      <c r="R4049" s="3">
        <f>I4049 + M4049*Inputs!$B$9 - N4049/Inputs!$B$10</f>
        <v>340</v>
      </c>
    </row>
    <row r="4050" spans="1:18" x14ac:dyDescent="0.3">
      <c r="A4050" s="4">
        <v>46191.666666666657</v>
      </c>
      <c r="B4050" s="3">
        <v>22.752499999999998</v>
      </c>
      <c r="C4050" s="3">
        <v>1.01</v>
      </c>
      <c r="D4050" s="3">
        <f t="shared" si="567"/>
        <v>22.576874999999998</v>
      </c>
      <c r="E4050" s="3">
        <f>MAX(B4050 - D4050/Inputs!$B$5, 0)</f>
        <v>0</v>
      </c>
      <c r="F4050" s="3">
        <f>MAX(D4050*Inputs!$B$5 - B4050, 0)</f>
        <v>0</v>
      </c>
      <c r="G4050" s="3">
        <f t="shared" si="568"/>
        <v>1.01</v>
      </c>
      <c r="H4050" t="str">
        <f t="shared" si="569"/>
        <v>Reg</v>
      </c>
      <c r="I4050" s="3">
        <f t="shared" si="574"/>
        <v>340</v>
      </c>
      <c r="J4050" s="3">
        <f t="shared" si="575"/>
        <v>0</v>
      </c>
      <c r="K4050" s="3">
        <f>MIN(Inputs!$B$2, (Inputs!$B$8 - I4050)/Inputs!$B$9)</f>
        <v>0</v>
      </c>
      <c r="L4050" s="3">
        <f>MAX(MIN(Inputs!$B$2, I4050*Inputs!$B$10, Inputs!$B$8*Inputs!$B$4 - J4050), 0)</f>
        <v>170</v>
      </c>
      <c r="M4050" s="3">
        <f t="shared" si="570"/>
        <v>0</v>
      </c>
      <c r="N4050" s="3">
        <f t="shared" si="571"/>
        <v>0</v>
      </c>
      <c r="O4050" s="3">
        <f>IF(H4050="Reg", MIN(Inputs!$B$2, I4050*Inputs!$B$10, (Inputs!$B$8-I4050)/Inputs!$B$9), 0)</f>
        <v>0</v>
      </c>
      <c r="P4050" s="3">
        <f t="shared" si="572"/>
        <v>0</v>
      </c>
      <c r="Q4050" s="3">
        <f t="shared" si="573"/>
        <v>0</v>
      </c>
      <c r="R4050" s="3">
        <f>I4050 + M4050*Inputs!$B$9 - N4050/Inputs!$B$10</f>
        <v>340</v>
      </c>
    </row>
    <row r="4051" spans="1:18" x14ac:dyDescent="0.3">
      <c r="A4051" s="4">
        <v>46191.708333333343</v>
      </c>
      <c r="B4051" s="3">
        <v>22.9925</v>
      </c>
      <c r="C4051" s="3">
        <v>2.99</v>
      </c>
      <c r="D4051" s="3">
        <f t="shared" si="567"/>
        <v>22.576874999999998</v>
      </c>
      <c r="E4051" s="3">
        <f>MAX(B4051 - D4051/Inputs!$B$5, 0)</f>
        <v>0</v>
      </c>
      <c r="F4051" s="3">
        <f>MAX(D4051*Inputs!$B$5 - B4051, 0)</f>
        <v>0</v>
      </c>
      <c r="G4051" s="3">
        <f t="shared" si="568"/>
        <v>2.99</v>
      </c>
      <c r="H4051" t="str">
        <f t="shared" si="569"/>
        <v>Reg</v>
      </c>
      <c r="I4051" s="3">
        <f t="shared" si="574"/>
        <v>340</v>
      </c>
      <c r="J4051" s="3">
        <f t="shared" si="575"/>
        <v>0</v>
      </c>
      <c r="K4051" s="3">
        <f>MIN(Inputs!$B$2, (Inputs!$B$8 - I4051)/Inputs!$B$9)</f>
        <v>0</v>
      </c>
      <c r="L4051" s="3">
        <f>MAX(MIN(Inputs!$B$2, I4051*Inputs!$B$10, Inputs!$B$8*Inputs!$B$4 - J4051), 0)</f>
        <v>170</v>
      </c>
      <c r="M4051" s="3">
        <f t="shared" si="570"/>
        <v>0</v>
      </c>
      <c r="N4051" s="3">
        <f t="shared" si="571"/>
        <v>0</v>
      </c>
      <c r="O4051" s="3">
        <f>IF(H4051="Reg", MIN(Inputs!$B$2, I4051*Inputs!$B$10, (Inputs!$B$8-I4051)/Inputs!$B$9), 0)</f>
        <v>0</v>
      </c>
      <c r="P4051" s="3">
        <f t="shared" si="572"/>
        <v>0</v>
      </c>
      <c r="Q4051" s="3">
        <f t="shared" si="573"/>
        <v>0</v>
      </c>
      <c r="R4051" s="3">
        <f>I4051 + M4051*Inputs!$B$9 - N4051/Inputs!$B$10</f>
        <v>340</v>
      </c>
    </row>
    <row r="4052" spans="1:18" x14ac:dyDescent="0.3">
      <c r="A4052" s="4">
        <v>46191.75</v>
      </c>
      <c r="B4052" s="3">
        <v>22</v>
      </c>
      <c r="C4052" s="3">
        <v>14</v>
      </c>
      <c r="D4052" s="3">
        <f t="shared" si="567"/>
        <v>22.576874999999998</v>
      </c>
      <c r="E4052" s="3">
        <f>MAX(B4052 - D4052/Inputs!$B$5, 0)</f>
        <v>0</v>
      </c>
      <c r="F4052" s="3">
        <f>MAX(D4052*Inputs!$B$5 - B4052, 0)</f>
        <v>0</v>
      </c>
      <c r="G4052" s="3">
        <f t="shared" si="568"/>
        <v>14</v>
      </c>
      <c r="H4052" t="str">
        <f t="shared" si="569"/>
        <v>Reg</v>
      </c>
      <c r="I4052" s="3">
        <f t="shared" si="574"/>
        <v>340</v>
      </c>
      <c r="J4052" s="3">
        <f t="shared" si="575"/>
        <v>0</v>
      </c>
      <c r="K4052" s="3">
        <f>MIN(Inputs!$B$2, (Inputs!$B$8 - I4052)/Inputs!$B$9)</f>
        <v>0</v>
      </c>
      <c r="L4052" s="3">
        <f>MAX(MIN(Inputs!$B$2, I4052*Inputs!$B$10, Inputs!$B$8*Inputs!$B$4 - J4052), 0)</f>
        <v>170</v>
      </c>
      <c r="M4052" s="3">
        <f t="shared" si="570"/>
        <v>0</v>
      </c>
      <c r="N4052" s="3">
        <f t="shared" si="571"/>
        <v>0</v>
      </c>
      <c r="O4052" s="3">
        <f>IF(H4052="Reg", MIN(Inputs!$B$2, I4052*Inputs!$B$10, (Inputs!$B$8-I4052)/Inputs!$B$9), 0)</f>
        <v>0</v>
      </c>
      <c r="P4052" s="3">
        <f t="shared" si="572"/>
        <v>0</v>
      </c>
      <c r="Q4052" s="3">
        <f t="shared" si="573"/>
        <v>0</v>
      </c>
      <c r="R4052" s="3">
        <f>I4052 + M4052*Inputs!$B$9 - N4052/Inputs!$B$10</f>
        <v>340</v>
      </c>
    </row>
    <row r="4053" spans="1:18" x14ac:dyDescent="0.3">
      <c r="A4053" s="4">
        <v>46191.791666666657</v>
      </c>
      <c r="B4053" s="3">
        <v>28.002500000000005</v>
      </c>
      <c r="C4053" s="3">
        <v>42.77</v>
      </c>
      <c r="D4053" s="3">
        <f t="shared" si="567"/>
        <v>22.576874999999998</v>
      </c>
      <c r="E4053" s="3">
        <f>MAX(B4053 - D4053/Inputs!$B$5, 0)</f>
        <v>2.346960227272735</v>
      </c>
      <c r="F4053" s="3">
        <f>MAX(D4053*Inputs!$B$5 - B4053, 0)</f>
        <v>0</v>
      </c>
      <c r="G4053" s="3">
        <f t="shared" si="568"/>
        <v>42.77</v>
      </c>
      <c r="H4053" t="str">
        <f t="shared" si="569"/>
        <v>Reg</v>
      </c>
      <c r="I4053" s="3">
        <f t="shared" si="574"/>
        <v>340</v>
      </c>
      <c r="J4053" s="3">
        <f t="shared" si="575"/>
        <v>0</v>
      </c>
      <c r="K4053" s="3">
        <f>MIN(Inputs!$B$2, (Inputs!$B$8 - I4053)/Inputs!$B$9)</f>
        <v>0</v>
      </c>
      <c r="L4053" s="3">
        <f>MAX(MIN(Inputs!$B$2, I4053*Inputs!$B$10, Inputs!$B$8*Inputs!$B$4 - J4053), 0)</f>
        <v>170</v>
      </c>
      <c r="M4053" s="3">
        <f t="shared" si="570"/>
        <v>0</v>
      </c>
      <c r="N4053" s="3">
        <f t="shared" si="571"/>
        <v>0</v>
      </c>
      <c r="O4053" s="3">
        <f>IF(H4053="Reg", MIN(Inputs!$B$2, I4053*Inputs!$B$10, (Inputs!$B$8-I4053)/Inputs!$B$9), 0)</f>
        <v>0</v>
      </c>
      <c r="P4053" s="3">
        <f t="shared" si="572"/>
        <v>0</v>
      </c>
      <c r="Q4053" s="3">
        <f t="shared" si="573"/>
        <v>0</v>
      </c>
      <c r="R4053" s="3">
        <f>I4053 + M4053*Inputs!$B$9 - N4053/Inputs!$B$10</f>
        <v>340</v>
      </c>
    </row>
    <row r="4054" spans="1:18" x14ac:dyDescent="0.3">
      <c r="A4054" s="4">
        <v>46191.833333333343</v>
      </c>
      <c r="B4054" s="3">
        <v>36.14</v>
      </c>
      <c r="C4054" s="3">
        <v>34.909999999999997</v>
      </c>
      <c r="D4054" s="3">
        <f t="shared" si="567"/>
        <v>22.576874999999998</v>
      </c>
      <c r="E4054" s="3">
        <f>MAX(B4054 - D4054/Inputs!$B$5, 0)</f>
        <v>10.484460227272731</v>
      </c>
      <c r="F4054" s="3">
        <f>MAX(D4054*Inputs!$B$5 - B4054, 0)</f>
        <v>0</v>
      </c>
      <c r="G4054" s="3">
        <f t="shared" si="568"/>
        <v>34.909999999999997</v>
      </c>
      <c r="H4054" t="str">
        <f t="shared" si="569"/>
        <v>Reg</v>
      </c>
      <c r="I4054" s="3">
        <f t="shared" si="574"/>
        <v>340</v>
      </c>
      <c r="J4054" s="3">
        <f t="shared" si="575"/>
        <v>0</v>
      </c>
      <c r="K4054" s="3">
        <f>MIN(Inputs!$B$2, (Inputs!$B$8 - I4054)/Inputs!$B$9)</f>
        <v>0</v>
      </c>
      <c r="L4054" s="3">
        <f>MAX(MIN(Inputs!$B$2, I4054*Inputs!$B$10, Inputs!$B$8*Inputs!$B$4 - J4054), 0)</f>
        <v>170</v>
      </c>
      <c r="M4054" s="3">
        <f t="shared" si="570"/>
        <v>0</v>
      </c>
      <c r="N4054" s="3">
        <f t="shared" si="571"/>
        <v>0</v>
      </c>
      <c r="O4054" s="3">
        <f>IF(H4054="Reg", MIN(Inputs!$B$2, I4054*Inputs!$B$10, (Inputs!$B$8-I4054)/Inputs!$B$9), 0)</f>
        <v>0</v>
      </c>
      <c r="P4054" s="3">
        <f t="shared" si="572"/>
        <v>0</v>
      </c>
      <c r="Q4054" s="3">
        <f t="shared" si="573"/>
        <v>0</v>
      </c>
      <c r="R4054" s="3">
        <f>I4054 + M4054*Inputs!$B$9 - N4054/Inputs!$B$10</f>
        <v>340</v>
      </c>
    </row>
    <row r="4055" spans="1:18" x14ac:dyDescent="0.3">
      <c r="A4055" s="4">
        <v>46191.875</v>
      </c>
      <c r="B4055" s="3">
        <v>42.677499999999995</v>
      </c>
      <c r="C4055" s="3">
        <v>15.07</v>
      </c>
      <c r="D4055" s="3">
        <f t="shared" si="567"/>
        <v>22.576874999999998</v>
      </c>
      <c r="E4055" s="3">
        <f>MAX(B4055 - D4055/Inputs!$B$5, 0)</f>
        <v>17.021960227272725</v>
      </c>
      <c r="F4055" s="3">
        <f>MAX(D4055*Inputs!$B$5 - B4055, 0)</f>
        <v>0</v>
      </c>
      <c r="G4055" s="3">
        <f t="shared" si="568"/>
        <v>15.07</v>
      </c>
      <c r="H4055" t="str">
        <f t="shared" si="569"/>
        <v>Discharge</v>
      </c>
      <c r="I4055" s="3">
        <f t="shared" si="574"/>
        <v>340</v>
      </c>
      <c r="J4055" s="3">
        <f t="shared" si="575"/>
        <v>0</v>
      </c>
      <c r="K4055" s="3">
        <f>MIN(Inputs!$B$2, (Inputs!$B$8 - I4055)/Inputs!$B$9)</f>
        <v>0</v>
      </c>
      <c r="L4055" s="3">
        <f>MAX(MIN(Inputs!$B$2, I4055*Inputs!$B$10, Inputs!$B$8*Inputs!$B$4 - J4055), 0)</f>
        <v>170</v>
      </c>
      <c r="M4055" s="3">
        <f t="shared" si="570"/>
        <v>0</v>
      </c>
      <c r="N4055" s="3">
        <f t="shared" si="571"/>
        <v>170</v>
      </c>
      <c r="O4055" s="3">
        <f>IF(H4055="Reg", MIN(Inputs!$B$2, I4055*Inputs!$B$10, (Inputs!$B$8-I4055)/Inputs!$B$9), 0)</f>
        <v>0</v>
      </c>
      <c r="P4055" s="3">
        <f t="shared" si="572"/>
        <v>7255.1749999999993</v>
      </c>
      <c r="Q4055" s="3">
        <f t="shared" si="573"/>
        <v>0</v>
      </c>
      <c r="R4055" s="3">
        <f>I4055 + M4055*Inputs!$B$9 - N4055/Inputs!$B$10</f>
        <v>158.77939109773115</v>
      </c>
    </row>
    <row r="4056" spans="1:18" x14ac:dyDescent="0.3">
      <c r="A4056" s="4">
        <v>46191.916666666657</v>
      </c>
      <c r="B4056" s="3">
        <v>34.032499999999999</v>
      </c>
      <c r="C4056" s="3">
        <v>7.31</v>
      </c>
      <c r="D4056" s="3">
        <f t="shared" si="567"/>
        <v>22.576874999999998</v>
      </c>
      <c r="E4056" s="3">
        <f>MAX(B4056 - D4056/Inputs!$B$5, 0)</f>
        <v>8.376960227272729</v>
      </c>
      <c r="F4056" s="3">
        <f>MAX(D4056*Inputs!$B$5 - B4056, 0)</f>
        <v>0</v>
      </c>
      <c r="G4056" s="3">
        <f t="shared" si="568"/>
        <v>7.31</v>
      </c>
      <c r="H4056" t="str">
        <f t="shared" si="569"/>
        <v>Discharge</v>
      </c>
      <c r="I4056" s="3">
        <f t="shared" si="574"/>
        <v>158.77939109773115</v>
      </c>
      <c r="J4056" s="3">
        <f t="shared" si="575"/>
        <v>170</v>
      </c>
      <c r="K4056" s="3">
        <f>MIN(Inputs!$B$2, (Inputs!$B$8 - I4056)/Inputs!$B$9)</f>
        <v>170</v>
      </c>
      <c r="L4056" s="3">
        <f>MAX(MIN(Inputs!$B$2, I4056*Inputs!$B$10, Inputs!$B$8*Inputs!$B$4 - J4056), 0)</f>
        <v>148.94827166799323</v>
      </c>
      <c r="M4056" s="3">
        <f t="shared" si="570"/>
        <v>0</v>
      </c>
      <c r="N4056" s="3">
        <f t="shared" si="571"/>
        <v>148.94827166799323</v>
      </c>
      <c r="O4056" s="3">
        <f>IF(H4056="Reg", MIN(Inputs!$B$2, I4056*Inputs!$B$10, (Inputs!$B$8-I4056)/Inputs!$B$9), 0)</f>
        <v>0</v>
      </c>
      <c r="P4056" s="3">
        <f t="shared" si="572"/>
        <v>5069.0820555409791</v>
      </c>
      <c r="Q4056" s="3">
        <f t="shared" si="573"/>
        <v>0</v>
      </c>
      <c r="R4056" s="3">
        <f>I4056 + M4056*Inputs!$B$9 - N4056/Inputs!$B$10</f>
        <v>0</v>
      </c>
    </row>
    <row r="4057" spans="1:18" x14ac:dyDescent="0.3">
      <c r="A4057" s="4">
        <v>46191.958333333343</v>
      </c>
      <c r="B4057" s="3">
        <v>29.107500000000002</v>
      </c>
      <c r="C4057" s="3">
        <v>0.06</v>
      </c>
      <c r="D4057" s="3">
        <f t="shared" si="567"/>
        <v>22.576874999999998</v>
      </c>
      <c r="E4057" s="3">
        <f>MAX(B4057 - D4057/Inputs!$B$5, 0)</f>
        <v>3.4519602272727319</v>
      </c>
      <c r="F4057" s="3">
        <f>MAX(D4057*Inputs!$B$5 - B4057, 0)</f>
        <v>0</v>
      </c>
      <c r="G4057" s="3">
        <f t="shared" si="568"/>
        <v>0.06</v>
      </c>
      <c r="H4057" t="str">
        <f t="shared" si="569"/>
        <v>Discharge</v>
      </c>
      <c r="I4057" s="3">
        <f t="shared" si="574"/>
        <v>0</v>
      </c>
      <c r="J4057" s="3">
        <f t="shared" si="575"/>
        <v>318.94827166799325</v>
      </c>
      <c r="K4057" s="3">
        <f>MIN(Inputs!$B$2, (Inputs!$B$8 - I4057)/Inputs!$B$9)</f>
        <v>170</v>
      </c>
      <c r="L4057" s="3">
        <f>MAX(MIN(Inputs!$B$2, I4057*Inputs!$B$10, Inputs!$B$8*Inputs!$B$4 - J4057), 0)</f>
        <v>0</v>
      </c>
      <c r="M4057" s="3">
        <f t="shared" si="570"/>
        <v>0</v>
      </c>
      <c r="N4057" s="3">
        <f t="shared" si="571"/>
        <v>0</v>
      </c>
      <c r="O4057" s="3">
        <f>IF(H4057="Reg", MIN(Inputs!$B$2, I4057*Inputs!$B$10, (Inputs!$B$8-I4057)/Inputs!$B$9), 0)</f>
        <v>0</v>
      </c>
      <c r="P4057" s="3">
        <f t="shared" si="572"/>
        <v>0</v>
      </c>
      <c r="Q4057" s="3">
        <f t="shared" si="573"/>
        <v>0</v>
      </c>
      <c r="R4057" s="3">
        <f>I4057 + M4057*Inputs!$B$9 - N4057/Inputs!$B$10</f>
        <v>0</v>
      </c>
    </row>
    <row r="4058" spans="1:18" x14ac:dyDescent="0.3">
      <c r="A4058" s="4">
        <v>46192</v>
      </c>
      <c r="B4058" s="3">
        <v>27.375</v>
      </c>
      <c r="C4058" s="3">
        <v>0.05</v>
      </c>
      <c r="D4058" s="3">
        <f t="shared" si="567"/>
        <v>22.798749999999998</v>
      </c>
      <c r="E4058" s="3">
        <f>MAX(B4058 - D4058/Inputs!$B$5, 0)</f>
        <v>1.4673295454545467</v>
      </c>
      <c r="F4058" s="3">
        <f>MAX(D4058*Inputs!$B$5 - B4058, 0)</f>
        <v>0</v>
      </c>
      <c r="G4058" s="3">
        <f t="shared" si="568"/>
        <v>0.05</v>
      </c>
      <c r="H4058" t="str">
        <f t="shared" si="569"/>
        <v>Discharge</v>
      </c>
      <c r="I4058" s="3">
        <f t="shared" si="574"/>
        <v>0</v>
      </c>
      <c r="J4058" s="3">
        <f t="shared" si="575"/>
        <v>0</v>
      </c>
      <c r="K4058" s="3">
        <f>MIN(Inputs!$B$2, (Inputs!$B$8 - I4058)/Inputs!$B$9)</f>
        <v>170</v>
      </c>
      <c r="L4058" s="3">
        <f>MAX(MIN(Inputs!$B$2, I4058*Inputs!$B$10, Inputs!$B$8*Inputs!$B$4 - J4058), 0)</f>
        <v>0</v>
      </c>
      <c r="M4058" s="3">
        <f t="shared" si="570"/>
        <v>0</v>
      </c>
      <c r="N4058" s="3">
        <f t="shared" si="571"/>
        <v>0</v>
      </c>
      <c r="O4058" s="3">
        <f>IF(H4058="Reg", MIN(Inputs!$B$2, I4058*Inputs!$B$10, (Inputs!$B$8-I4058)/Inputs!$B$9), 0)</f>
        <v>0</v>
      </c>
      <c r="P4058" s="3">
        <f t="shared" si="572"/>
        <v>0</v>
      </c>
      <c r="Q4058" s="3">
        <f t="shared" si="573"/>
        <v>0</v>
      </c>
      <c r="R4058" s="3">
        <f>I4058 + M4058*Inputs!$B$9 - N4058/Inputs!$B$10</f>
        <v>0</v>
      </c>
    </row>
    <row r="4059" spans="1:18" x14ac:dyDescent="0.3">
      <c r="A4059" s="4">
        <v>46192.041666666657</v>
      </c>
      <c r="B4059" s="3">
        <v>26.4</v>
      </c>
      <c r="C4059" s="3">
        <v>0.06</v>
      </c>
      <c r="D4059" s="3">
        <f t="shared" si="567"/>
        <v>22.798749999999998</v>
      </c>
      <c r="E4059" s="3">
        <f>MAX(B4059 - D4059/Inputs!$B$5, 0)</f>
        <v>0.49232954545454533</v>
      </c>
      <c r="F4059" s="3">
        <f>MAX(D4059*Inputs!$B$5 - B4059, 0)</f>
        <v>0</v>
      </c>
      <c r="G4059" s="3">
        <f t="shared" si="568"/>
        <v>0.06</v>
      </c>
      <c r="H4059" t="str">
        <f t="shared" si="569"/>
        <v>Discharge</v>
      </c>
      <c r="I4059" s="3">
        <f t="shared" si="574"/>
        <v>0</v>
      </c>
      <c r="J4059" s="3">
        <f t="shared" si="575"/>
        <v>0</v>
      </c>
      <c r="K4059" s="3">
        <f>MIN(Inputs!$B$2, (Inputs!$B$8 - I4059)/Inputs!$B$9)</f>
        <v>170</v>
      </c>
      <c r="L4059" s="3">
        <f>MAX(MIN(Inputs!$B$2, I4059*Inputs!$B$10, Inputs!$B$8*Inputs!$B$4 - J4059), 0)</f>
        <v>0</v>
      </c>
      <c r="M4059" s="3">
        <f t="shared" si="570"/>
        <v>0</v>
      </c>
      <c r="N4059" s="3">
        <f t="shared" si="571"/>
        <v>0</v>
      </c>
      <c r="O4059" s="3">
        <f>IF(H4059="Reg", MIN(Inputs!$B$2, I4059*Inputs!$B$10, (Inputs!$B$8-I4059)/Inputs!$B$9), 0)</f>
        <v>0</v>
      </c>
      <c r="P4059" s="3">
        <f t="shared" si="572"/>
        <v>0</v>
      </c>
      <c r="Q4059" s="3">
        <f t="shared" si="573"/>
        <v>0</v>
      </c>
      <c r="R4059" s="3">
        <f>I4059 + M4059*Inputs!$B$9 - N4059/Inputs!$B$10</f>
        <v>0</v>
      </c>
    </row>
    <row r="4060" spans="1:18" x14ac:dyDescent="0.3">
      <c r="A4060" s="4">
        <v>46192.083333333343</v>
      </c>
      <c r="B4060" s="3">
        <v>22.73</v>
      </c>
      <c r="C4060" s="3">
        <v>0.06</v>
      </c>
      <c r="D4060" s="3">
        <f t="shared" si="567"/>
        <v>22.798749999999998</v>
      </c>
      <c r="E4060" s="3">
        <f>MAX(B4060 - D4060/Inputs!$B$5, 0)</f>
        <v>0</v>
      </c>
      <c r="F4060" s="3">
        <f>MAX(D4060*Inputs!$B$5 - B4060, 0)</f>
        <v>0</v>
      </c>
      <c r="G4060" s="3">
        <f t="shared" si="568"/>
        <v>0.06</v>
      </c>
      <c r="H4060" t="str">
        <f t="shared" si="569"/>
        <v>Reg</v>
      </c>
      <c r="I4060" s="3">
        <f t="shared" si="574"/>
        <v>0</v>
      </c>
      <c r="J4060" s="3">
        <f t="shared" si="575"/>
        <v>0</v>
      </c>
      <c r="K4060" s="3">
        <f>MIN(Inputs!$B$2, (Inputs!$B$8 - I4060)/Inputs!$B$9)</f>
        <v>170</v>
      </c>
      <c r="L4060" s="3">
        <f>MAX(MIN(Inputs!$B$2, I4060*Inputs!$B$10, Inputs!$B$8*Inputs!$B$4 - J4060), 0)</f>
        <v>0</v>
      </c>
      <c r="M4060" s="3">
        <f t="shared" si="570"/>
        <v>0</v>
      </c>
      <c r="N4060" s="3">
        <f t="shared" si="571"/>
        <v>0</v>
      </c>
      <c r="O4060" s="3">
        <f>IF(H4060="Reg", MIN(Inputs!$B$2, I4060*Inputs!$B$10, (Inputs!$B$8-I4060)/Inputs!$B$9), 0)</f>
        <v>0</v>
      </c>
      <c r="P4060" s="3">
        <f t="shared" si="572"/>
        <v>0</v>
      </c>
      <c r="Q4060" s="3">
        <f t="shared" si="573"/>
        <v>0</v>
      </c>
      <c r="R4060" s="3">
        <f>I4060 + M4060*Inputs!$B$9 - N4060/Inputs!$B$10</f>
        <v>0</v>
      </c>
    </row>
    <row r="4061" spans="1:18" x14ac:dyDescent="0.3">
      <c r="A4061" s="4">
        <v>46192.125</v>
      </c>
      <c r="B4061" s="3">
        <v>21.96</v>
      </c>
      <c r="C4061" s="3">
        <v>0.1</v>
      </c>
      <c r="D4061" s="3">
        <f t="shared" si="567"/>
        <v>22.798749999999998</v>
      </c>
      <c r="E4061" s="3">
        <f>MAX(B4061 - D4061/Inputs!$B$5, 0)</f>
        <v>0</v>
      </c>
      <c r="F4061" s="3">
        <f>MAX(D4061*Inputs!$B$5 - B4061, 0)</f>
        <v>0</v>
      </c>
      <c r="G4061" s="3">
        <f t="shared" si="568"/>
        <v>0.1</v>
      </c>
      <c r="H4061" t="str">
        <f t="shared" si="569"/>
        <v>Reg</v>
      </c>
      <c r="I4061" s="3">
        <f t="shared" si="574"/>
        <v>0</v>
      </c>
      <c r="J4061" s="3">
        <f t="shared" si="575"/>
        <v>0</v>
      </c>
      <c r="K4061" s="3">
        <f>MIN(Inputs!$B$2, (Inputs!$B$8 - I4061)/Inputs!$B$9)</f>
        <v>170</v>
      </c>
      <c r="L4061" s="3">
        <f>MAX(MIN(Inputs!$B$2, I4061*Inputs!$B$10, Inputs!$B$8*Inputs!$B$4 - J4061), 0)</f>
        <v>0</v>
      </c>
      <c r="M4061" s="3">
        <f t="shared" si="570"/>
        <v>0</v>
      </c>
      <c r="N4061" s="3">
        <f t="shared" si="571"/>
        <v>0</v>
      </c>
      <c r="O4061" s="3">
        <f>IF(H4061="Reg", MIN(Inputs!$B$2, I4061*Inputs!$B$10, (Inputs!$B$8-I4061)/Inputs!$B$9), 0)</f>
        <v>0</v>
      </c>
      <c r="P4061" s="3">
        <f t="shared" si="572"/>
        <v>0</v>
      </c>
      <c r="Q4061" s="3">
        <f t="shared" si="573"/>
        <v>0</v>
      </c>
      <c r="R4061" s="3">
        <f>I4061 + M4061*Inputs!$B$9 - N4061/Inputs!$B$10</f>
        <v>0</v>
      </c>
    </row>
    <row r="4062" spans="1:18" x14ac:dyDescent="0.3">
      <c r="A4062" s="4">
        <v>46192.166666666657</v>
      </c>
      <c r="B4062" s="3">
        <v>21.147499999999997</v>
      </c>
      <c r="C4062" s="3">
        <v>7.0000000000000007E-2</v>
      </c>
      <c r="D4062" s="3">
        <f t="shared" si="567"/>
        <v>22.798749999999998</v>
      </c>
      <c r="E4062" s="3">
        <f>MAX(B4062 - D4062/Inputs!$B$5, 0)</f>
        <v>0</v>
      </c>
      <c r="F4062" s="3">
        <f>MAX(D4062*Inputs!$B$5 - B4062, 0)</f>
        <v>0</v>
      </c>
      <c r="G4062" s="3">
        <f t="shared" si="568"/>
        <v>7.0000000000000007E-2</v>
      </c>
      <c r="H4062" t="str">
        <f t="shared" si="569"/>
        <v>Reg</v>
      </c>
      <c r="I4062" s="3">
        <f t="shared" si="574"/>
        <v>0</v>
      </c>
      <c r="J4062" s="3">
        <f t="shared" si="575"/>
        <v>0</v>
      </c>
      <c r="K4062" s="3">
        <f>MIN(Inputs!$B$2, (Inputs!$B$8 - I4062)/Inputs!$B$9)</f>
        <v>170</v>
      </c>
      <c r="L4062" s="3">
        <f>MAX(MIN(Inputs!$B$2, I4062*Inputs!$B$10, Inputs!$B$8*Inputs!$B$4 - J4062), 0)</f>
        <v>0</v>
      </c>
      <c r="M4062" s="3">
        <f t="shared" si="570"/>
        <v>0</v>
      </c>
      <c r="N4062" s="3">
        <f t="shared" si="571"/>
        <v>0</v>
      </c>
      <c r="O4062" s="3">
        <f>IF(H4062="Reg", MIN(Inputs!$B$2, I4062*Inputs!$B$10, (Inputs!$B$8-I4062)/Inputs!$B$9), 0)</f>
        <v>0</v>
      </c>
      <c r="P4062" s="3">
        <f t="shared" si="572"/>
        <v>0</v>
      </c>
      <c r="Q4062" s="3">
        <f t="shared" si="573"/>
        <v>0</v>
      </c>
      <c r="R4062" s="3">
        <f>I4062 + M4062*Inputs!$B$9 - N4062/Inputs!$B$10</f>
        <v>0</v>
      </c>
    </row>
    <row r="4063" spans="1:18" x14ac:dyDescent="0.3">
      <c r="A4063" s="4">
        <v>46192.208333333343</v>
      </c>
      <c r="B4063" s="3">
        <v>21.657500000000002</v>
      </c>
      <c r="C4063" s="3">
        <v>0.06</v>
      </c>
      <c r="D4063" s="3">
        <f t="shared" si="567"/>
        <v>22.798749999999998</v>
      </c>
      <c r="E4063" s="3">
        <f>MAX(B4063 - D4063/Inputs!$B$5, 0)</f>
        <v>0</v>
      </c>
      <c r="F4063" s="3">
        <f>MAX(D4063*Inputs!$B$5 - B4063, 0)</f>
        <v>0</v>
      </c>
      <c r="G4063" s="3">
        <f t="shared" si="568"/>
        <v>0.06</v>
      </c>
      <c r="H4063" t="str">
        <f t="shared" si="569"/>
        <v>Reg</v>
      </c>
      <c r="I4063" s="3">
        <f t="shared" si="574"/>
        <v>0</v>
      </c>
      <c r="J4063" s="3">
        <f t="shared" si="575"/>
        <v>0</v>
      </c>
      <c r="K4063" s="3">
        <f>MIN(Inputs!$B$2, (Inputs!$B$8 - I4063)/Inputs!$B$9)</f>
        <v>170</v>
      </c>
      <c r="L4063" s="3">
        <f>MAX(MIN(Inputs!$B$2, I4063*Inputs!$B$10, Inputs!$B$8*Inputs!$B$4 - J4063), 0)</f>
        <v>0</v>
      </c>
      <c r="M4063" s="3">
        <f t="shared" si="570"/>
        <v>0</v>
      </c>
      <c r="N4063" s="3">
        <f t="shared" si="571"/>
        <v>0</v>
      </c>
      <c r="O4063" s="3">
        <f>IF(H4063="Reg", MIN(Inputs!$B$2, I4063*Inputs!$B$10, (Inputs!$B$8-I4063)/Inputs!$B$9), 0)</f>
        <v>0</v>
      </c>
      <c r="P4063" s="3">
        <f t="shared" si="572"/>
        <v>0</v>
      </c>
      <c r="Q4063" s="3">
        <f t="shared" si="573"/>
        <v>0</v>
      </c>
      <c r="R4063" s="3">
        <f>I4063 + M4063*Inputs!$B$9 - N4063/Inputs!$B$10</f>
        <v>0</v>
      </c>
    </row>
    <row r="4064" spans="1:18" x14ac:dyDescent="0.3">
      <c r="A4064" s="4">
        <v>46192.25</v>
      </c>
      <c r="B4064" s="3">
        <v>22.462499999999999</v>
      </c>
      <c r="C4064" s="3">
        <v>1.02</v>
      </c>
      <c r="D4064" s="3">
        <f t="shared" si="567"/>
        <v>22.798749999999998</v>
      </c>
      <c r="E4064" s="3">
        <f>MAX(B4064 - D4064/Inputs!$B$5, 0)</f>
        <v>0</v>
      </c>
      <c r="F4064" s="3">
        <f>MAX(D4064*Inputs!$B$5 - B4064, 0)</f>
        <v>0</v>
      </c>
      <c r="G4064" s="3">
        <f t="shared" si="568"/>
        <v>1.02</v>
      </c>
      <c r="H4064" t="str">
        <f t="shared" si="569"/>
        <v>Reg</v>
      </c>
      <c r="I4064" s="3">
        <f t="shared" si="574"/>
        <v>0</v>
      </c>
      <c r="J4064" s="3">
        <f t="shared" si="575"/>
        <v>0</v>
      </c>
      <c r="K4064" s="3">
        <f>MIN(Inputs!$B$2, (Inputs!$B$8 - I4064)/Inputs!$B$9)</f>
        <v>170</v>
      </c>
      <c r="L4064" s="3">
        <f>MAX(MIN(Inputs!$B$2, I4064*Inputs!$B$10, Inputs!$B$8*Inputs!$B$4 - J4064), 0)</f>
        <v>0</v>
      </c>
      <c r="M4064" s="3">
        <f t="shared" si="570"/>
        <v>0</v>
      </c>
      <c r="N4064" s="3">
        <f t="shared" si="571"/>
        <v>0</v>
      </c>
      <c r="O4064" s="3">
        <f>IF(H4064="Reg", MIN(Inputs!$B$2, I4064*Inputs!$B$10, (Inputs!$B$8-I4064)/Inputs!$B$9), 0)</f>
        <v>0</v>
      </c>
      <c r="P4064" s="3">
        <f t="shared" si="572"/>
        <v>0</v>
      </c>
      <c r="Q4064" s="3">
        <f t="shared" si="573"/>
        <v>0</v>
      </c>
      <c r="R4064" s="3">
        <f>I4064 + M4064*Inputs!$B$9 - N4064/Inputs!$B$10</f>
        <v>0</v>
      </c>
    </row>
    <row r="4065" spans="1:18" x14ac:dyDescent="0.3">
      <c r="A4065" s="4">
        <v>46192.291666666657</v>
      </c>
      <c r="B4065" s="3">
        <v>23.412500000000001</v>
      </c>
      <c r="C4065" s="3">
        <v>1</v>
      </c>
      <c r="D4065" s="3">
        <f t="shared" si="567"/>
        <v>22.798749999999998</v>
      </c>
      <c r="E4065" s="3">
        <f>MAX(B4065 - D4065/Inputs!$B$5, 0)</f>
        <v>0</v>
      </c>
      <c r="F4065" s="3">
        <f>MAX(D4065*Inputs!$B$5 - B4065, 0)</f>
        <v>0</v>
      </c>
      <c r="G4065" s="3">
        <f t="shared" si="568"/>
        <v>1</v>
      </c>
      <c r="H4065" t="str">
        <f t="shared" si="569"/>
        <v>Reg</v>
      </c>
      <c r="I4065" s="3">
        <f t="shared" si="574"/>
        <v>0</v>
      </c>
      <c r="J4065" s="3">
        <f t="shared" si="575"/>
        <v>0</v>
      </c>
      <c r="K4065" s="3">
        <f>MIN(Inputs!$B$2, (Inputs!$B$8 - I4065)/Inputs!$B$9)</f>
        <v>170</v>
      </c>
      <c r="L4065" s="3">
        <f>MAX(MIN(Inputs!$B$2, I4065*Inputs!$B$10, Inputs!$B$8*Inputs!$B$4 - J4065), 0)</f>
        <v>0</v>
      </c>
      <c r="M4065" s="3">
        <f t="shared" si="570"/>
        <v>0</v>
      </c>
      <c r="N4065" s="3">
        <f t="shared" si="571"/>
        <v>0</v>
      </c>
      <c r="O4065" s="3">
        <f>IF(H4065="Reg", MIN(Inputs!$B$2, I4065*Inputs!$B$10, (Inputs!$B$8-I4065)/Inputs!$B$9), 0)</f>
        <v>0</v>
      </c>
      <c r="P4065" s="3">
        <f t="shared" si="572"/>
        <v>0</v>
      </c>
      <c r="Q4065" s="3">
        <f t="shared" si="573"/>
        <v>0</v>
      </c>
      <c r="R4065" s="3">
        <f>I4065 + M4065*Inputs!$B$9 - N4065/Inputs!$B$10</f>
        <v>0</v>
      </c>
    </row>
    <row r="4066" spans="1:18" x14ac:dyDescent="0.3">
      <c r="A4066" s="4">
        <v>46192.333333333343</v>
      </c>
      <c r="B4066" s="3">
        <v>20.984999999999999</v>
      </c>
      <c r="C4066" s="3">
        <v>0.98</v>
      </c>
      <c r="D4066" s="3">
        <f t="shared" si="567"/>
        <v>22.798749999999998</v>
      </c>
      <c r="E4066" s="3">
        <f>MAX(B4066 - D4066/Inputs!$B$5, 0)</f>
        <v>0</v>
      </c>
      <c r="F4066" s="3">
        <f>MAX(D4066*Inputs!$B$5 - B4066, 0)</f>
        <v>0</v>
      </c>
      <c r="G4066" s="3">
        <f t="shared" si="568"/>
        <v>0.98</v>
      </c>
      <c r="H4066" t="str">
        <f t="shared" si="569"/>
        <v>Reg</v>
      </c>
      <c r="I4066" s="3">
        <f t="shared" si="574"/>
        <v>0</v>
      </c>
      <c r="J4066" s="3">
        <f t="shared" si="575"/>
        <v>0</v>
      </c>
      <c r="K4066" s="3">
        <f>MIN(Inputs!$B$2, (Inputs!$B$8 - I4066)/Inputs!$B$9)</f>
        <v>170</v>
      </c>
      <c r="L4066" s="3">
        <f>MAX(MIN(Inputs!$B$2, I4066*Inputs!$B$10, Inputs!$B$8*Inputs!$B$4 - J4066), 0)</f>
        <v>0</v>
      </c>
      <c r="M4066" s="3">
        <f t="shared" si="570"/>
        <v>0</v>
      </c>
      <c r="N4066" s="3">
        <f t="shared" si="571"/>
        <v>0</v>
      </c>
      <c r="O4066" s="3">
        <f>IF(H4066="Reg", MIN(Inputs!$B$2, I4066*Inputs!$B$10, (Inputs!$B$8-I4066)/Inputs!$B$9), 0)</f>
        <v>0</v>
      </c>
      <c r="P4066" s="3">
        <f t="shared" si="572"/>
        <v>0</v>
      </c>
      <c r="Q4066" s="3">
        <f t="shared" si="573"/>
        <v>0</v>
      </c>
      <c r="R4066" s="3">
        <f>I4066 + M4066*Inputs!$B$9 - N4066/Inputs!$B$10</f>
        <v>0</v>
      </c>
    </row>
    <row r="4067" spans="1:18" x14ac:dyDescent="0.3">
      <c r="A4067" s="4">
        <v>46192.375</v>
      </c>
      <c r="B4067" s="3">
        <v>17.6325</v>
      </c>
      <c r="C4067" s="3">
        <v>1</v>
      </c>
      <c r="D4067" s="3">
        <f t="shared" si="567"/>
        <v>22.798749999999998</v>
      </c>
      <c r="E4067" s="3">
        <f>MAX(B4067 - D4067/Inputs!$B$5, 0)</f>
        <v>0</v>
      </c>
      <c r="F4067" s="3">
        <f>MAX(D4067*Inputs!$B$5 - B4067, 0)</f>
        <v>2.4303999999999988</v>
      </c>
      <c r="G4067" s="3">
        <f t="shared" si="568"/>
        <v>1</v>
      </c>
      <c r="H4067" t="str">
        <f t="shared" si="569"/>
        <v>Charge</v>
      </c>
      <c r="I4067" s="3">
        <f t="shared" si="574"/>
        <v>0</v>
      </c>
      <c r="J4067" s="3">
        <f t="shared" si="575"/>
        <v>0</v>
      </c>
      <c r="K4067" s="3">
        <f>MIN(Inputs!$B$2, (Inputs!$B$8 - I4067)/Inputs!$B$9)</f>
        <v>170</v>
      </c>
      <c r="L4067" s="3">
        <f>MAX(MIN(Inputs!$B$2, I4067*Inputs!$B$10, Inputs!$B$8*Inputs!$B$4 - J4067), 0)</f>
        <v>0</v>
      </c>
      <c r="M4067" s="3">
        <f t="shared" si="570"/>
        <v>170</v>
      </c>
      <c r="N4067" s="3">
        <f t="shared" si="571"/>
        <v>0</v>
      </c>
      <c r="O4067" s="3">
        <f>IF(H4067="Reg", MIN(Inputs!$B$2, I4067*Inputs!$B$10, (Inputs!$B$8-I4067)/Inputs!$B$9), 0)</f>
        <v>0</v>
      </c>
      <c r="P4067" s="3">
        <f t="shared" si="572"/>
        <v>-2997.5250000000001</v>
      </c>
      <c r="Q4067" s="3">
        <f t="shared" si="573"/>
        <v>0</v>
      </c>
      <c r="R4067" s="3">
        <f>I4067 + M4067*Inputs!$B$9 - N4067/Inputs!$B$10</f>
        <v>159.4741358339966</v>
      </c>
    </row>
    <row r="4068" spans="1:18" x14ac:dyDescent="0.3">
      <c r="A4068" s="4">
        <v>46192.416666666657</v>
      </c>
      <c r="B4068" s="3">
        <v>15.3675</v>
      </c>
      <c r="C4068" s="3">
        <v>1</v>
      </c>
      <c r="D4068" s="3">
        <f t="shared" si="567"/>
        <v>22.798749999999998</v>
      </c>
      <c r="E4068" s="3">
        <f>MAX(B4068 - D4068/Inputs!$B$5, 0)</f>
        <v>0</v>
      </c>
      <c r="F4068" s="3">
        <f>MAX(D4068*Inputs!$B$5 - B4068, 0)</f>
        <v>4.6953999999999994</v>
      </c>
      <c r="G4068" s="3">
        <f t="shared" si="568"/>
        <v>1</v>
      </c>
      <c r="H4068" t="str">
        <f t="shared" si="569"/>
        <v>Charge</v>
      </c>
      <c r="I4068" s="3">
        <f t="shared" si="574"/>
        <v>159.4741358339966</v>
      </c>
      <c r="J4068" s="3">
        <f t="shared" si="575"/>
        <v>0</v>
      </c>
      <c r="K4068" s="3">
        <f>MIN(Inputs!$B$2, (Inputs!$B$8 - I4068)/Inputs!$B$9)</f>
        <v>170</v>
      </c>
      <c r="L4068" s="3">
        <f>MAX(MIN(Inputs!$B$2, I4068*Inputs!$B$10, Inputs!$B$8*Inputs!$B$4 - J4068), 0)</f>
        <v>149.6</v>
      </c>
      <c r="M4068" s="3">
        <f t="shared" si="570"/>
        <v>170</v>
      </c>
      <c r="N4068" s="3">
        <f t="shared" si="571"/>
        <v>0</v>
      </c>
      <c r="O4068" s="3">
        <f>IF(H4068="Reg", MIN(Inputs!$B$2, I4068*Inputs!$B$10, (Inputs!$B$8-I4068)/Inputs!$B$9), 0)</f>
        <v>0</v>
      </c>
      <c r="P4068" s="3">
        <f t="shared" si="572"/>
        <v>-2612.4749999999999</v>
      </c>
      <c r="Q4068" s="3">
        <f t="shared" si="573"/>
        <v>0</v>
      </c>
      <c r="R4068" s="3">
        <f>I4068 + M4068*Inputs!$B$9 - N4068/Inputs!$B$10</f>
        <v>318.9482716679932</v>
      </c>
    </row>
    <row r="4069" spans="1:18" x14ac:dyDescent="0.3">
      <c r="A4069" s="4">
        <v>46192.458333333343</v>
      </c>
      <c r="B4069" s="3">
        <v>14.56</v>
      </c>
      <c r="C4069" s="3">
        <v>1</v>
      </c>
      <c r="D4069" s="3">
        <f t="shared" si="567"/>
        <v>22.798749999999998</v>
      </c>
      <c r="E4069" s="3">
        <f>MAX(B4069 - D4069/Inputs!$B$5, 0)</f>
        <v>0</v>
      </c>
      <c r="F4069" s="3">
        <f>MAX(D4069*Inputs!$B$5 - B4069, 0)</f>
        <v>5.5028999999999986</v>
      </c>
      <c r="G4069" s="3">
        <f t="shared" si="568"/>
        <v>1</v>
      </c>
      <c r="H4069" t="str">
        <f t="shared" si="569"/>
        <v>Charge</v>
      </c>
      <c r="I4069" s="3">
        <f t="shared" si="574"/>
        <v>318.9482716679932</v>
      </c>
      <c r="J4069" s="3">
        <f t="shared" si="575"/>
        <v>0</v>
      </c>
      <c r="K4069" s="3">
        <f>MIN(Inputs!$B$2, (Inputs!$B$8 - I4069)/Inputs!$B$9)</f>
        <v>22.44121780453775</v>
      </c>
      <c r="L4069" s="3">
        <f>MAX(MIN(Inputs!$B$2, I4069*Inputs!$B$10, Inputs!$B$8*Inputs!$B$4 - J4069), 0)</f>
        <v>170</v>
      </c>
      <c r="M4069" s="3">
        <f t="shared" si="570"/>
        <v>22.44121780453775</v>
      </c>
      <c r="N4069" s="3">
        <f t="shared" si="571"/>
        <v>0</v>
      </c>
      <c r="O4069" s="3">
        <f>IF(H4069="Reg", MIN(Inputs!$B$2, I4069*Inputs!$B$10, (Inputs!$B$8-I4069)/Inputs!$B$9), 0)</f>
        <v>0</v>
      </c>
      <c r="P4069" s="3">
        <f t="shared" si="572"/>
        <v>-326.74413123406964</v>
      </c>
      <c r="Q4069" s="3">
        <f t="shared" si="573"/>
        <v>0</v>
      </c>
      <c r="R4069" s="3">
        <f>I4069 + M4069*Inputs!$B$9 - N4069/Inputs!$B$10</f>
        <v>340</v>
      </c>
    </row>
    <row r="4070" spans="1:18" x14ac:dyDescent="0.3">
      <c r="A4070" s="4">
        <v>46192.5</v>
      </c>
      <c r="B4070" s="3">
        <v>16.017499999999998</v>
      </c>
      <c r="C4070" s="3">
        <v>1</v>
      </c>
      <c r="D4070" s="3">
        <f t="shared" si="567"/>
        <v>22.798749999999998</v>
      </c>
      <c r="E4070" s="3">
        <f>MAX(B4070 - D4070/Inputs!$B$5, 0)</f>
        <v>0</v>
      </c>
      <c r="F4070" s="3">
        <f>MAX(D4070*Inputs!$B$5 - B4070, 0)</f>
        <v>4.0454000000000008</v>
      </c>
      <c r="G4070" s="3">
        <f t="shared" si="568"/>
        <v>1</v>
      </c>
      <c r="H4070" t="str">
        <f t="shared" si="569"/>
        <v>Charge</v>
      </c>
      <c r="I4070" s="3">
        <f t="shared" si="574"/>
        <v>340</v>
      </c>
      <c r="J4070" s="3">
        <f t="shared" si="575"/>
        <v>0</v>
      </c>
      <c r="K4070" s="3">
        <f>MIN(Inputs!$B$2, (Inputs!$B$8 - I4070)/Inputs!$B$9)</f>
        <v>0</v>
      </c>
      <c r="L4070" s="3">
        <f>MAX(MIN(Inputs!$B$2, I4070*Inputs!$B$10, Inputs!$B$8*Inputs!$B$4 - J4070), 0)</f>
        <v>170</v>
      </c>
      <c r="M4070" s="3">
        <f t="shared" si="570"/>
        <v>0</v>
      </c>
      <c r="N4070" s="3">
        <f t="shared" si="571"/>
        <v>0</v>
      </c>
      <c r="O4070" s="3">
        <f>IF(H4070="Reg", MIN(Inputs!$B$2, I4070*Inputs!$B$10, (Inputs!$B$8-I4070)/Inputs!$B$9), 0)</f>
        <v>0</v>
      </c>
      <c r="P4070" s="3">
        <f t="shared" si="572"/>
        <v>0</v>
      </c>
      <c r="Q4070" s="3">
        <f t="shared" si="573"/>
        <v>0</v>
      </c>
      <c r="R4070" s="3">
        <f>I4070 + M4070*Inputs!$B$9 - N4070/Inputs!$B$10</f>
        <v>340</v>
      </c>
    </row>
    <row r="4071" spans="1:18" x14ac:dyDescent="0.3">
      <c r="A4071" s="4">
        <v>46192.541666666657</v>
      </c>
      <c r="B4071" s="3">
        <v>16.844999999999999</v>
      </c>
      <c r="C4071" s="3">
        <v>1</v>
      </c>
      <c r="D4071" s="3">
        <f t="shared" si="567"/>
        <v>22.798749999999998</v>
      </c>
      <c r="E4071" s="3">
        <f>MAX(B4071 - D4071/Inputs!$B$5, 0)</f>
        <v>0</v>
      </c>
      <c r="F4071" s="3">
        <f>MAX(D4071*Inputs!$B$5 - B4071, 0)</f>
        <v>3.2179000000000002</v>
      </c>
      <c r="G4071" s="3">
        <f t="shared" si="568"/>
        <v>1</v>
      </c>
      <c r="H4071" t="str">
        <f t="shared" si="569"/>
        <v>Charge</v>
      </c>
      <c r="I4071" s="3">
        <f t="shared" si="574"/>
        <v>340</v>
      </c>
      <c r="J4071" s="3">
        <f t="shared" si="575"/>
        <v>0</v>
      </c>
      <c r="K4071" s="3">
        <f>MIN(Inputs!$B$2, (Inputs!$B$8 - I4071)/Inputs!$B$9)</f>
        <v>0</v>
      </c>
      <c r="L4071" s="3">
        <f>MAX(MIN(Inputs!$B$2, I4071*Inputs!$B$10, Inputs!$B$8*Inputs!$B$4 - J4071), 0)</f>
        <v>170</v>
      </c>
      <c r="M4071" s="3">
        <f t="shared" si="570"/>
        <v>0</v>
      </c>
      <c r="N4071" s="3">
        <f t="shared" si="571"/>
        <v>0</v>
      </c>
      <c r="O4071" s="3">
        <f>IF(H4071="Reg", MIN(Inputs!$B$2, I4071*Inputs!$B$10, (Inputs!$B$8-I4071)/Inputs!$B$9), 0)</f>
        <v>0</v>
      </c>
      <c r="P4071" s="3">
        <f t="shared" si="572"/>
        <v>0</v>
      </c>
      <c r="Q4071" s="3">
        <f t="shared" si="573"/>
        <v>0</v>
      </c>
      <c r="R4071" s="3">
        <f>I4071 + M4071*Inputs!$B$9 - N4071/Inputs!$B$10</f>
        <v>340</v>
      </c>
    </row>
    <row r="4072" spans="1:18" x14ac:dyDescent="0.3">
      <c r="A4072" s="4">
        <v>46192.583333333343</v>
      </c>
      <c r="B4072" s="3">
        <v>17.357500000000002</v>
      </c>
      <c r="C4072" s="3">
        <v>1.02</v>
      </c>
      <c r="D4072" s="3">
        <f t="shared" si="567"/>
        <v>22.798749999999998</v>
      </c>
      <c r="E4072" s="3">
        <f>MAX(B4072 - D4072/Inputs!$B$5, 0)</f>
        <v>0</v>
      </c>
      <c r="F4072" s="3">
        <f>MAX(D4072*Inputs!$B$5 - B4072, 0)</f>
        <v>2.7053999999999974</v>
      </c>
      <c r="G4072" s="3">
        <f t="shared" si="568"/>
        <v>1.02</v>
      </c>
      <c r="H4072" t="str">
        <f t="shared" si="569"/>
        <v>Charge</v>
      </c>
      <c r="I4072" s="3">
        <f t="shared" si="574"/>
        <v>340</v>
      </c>
      <c r="J4072" s="3">
        <f t="shared" si="575"/>
        <v>0</v>
      </c>
      <c r="K4072" s="3">
        <f>MIN(Inputs!$B$2, (Inputs!$B$8 - I4072)/Inputs!$B$9)</f>
        <v>0</v>
      </c>
      <c r="L4072" s="3">
        <f>MAX(MIN(Inputs!$B$2, I4072*Inputs!$B$10, Inputs!$B$8*Inputs!$B$4 - J4072), 0)</f>
        <v>170</v>
      </c>
      <c r="M4072" s="3">
        <f t="shared" si="570"/>
        <v>0</v>
      </c>
      <c r="N4072" s="3">
        <f t="shared" si="571"/>
        <v>0</v>
      </c>
      <c r="O4072" s="3">
        <f>IF(H4072="Reg", MIN(Inputs!$B$2, I4072*Inputs!$B$10, (Inputs!$B$8-I4072)/Inputs!$B$9), 0)</f>
        <v>0</v>
      </c>
      <c r="P4072" s="3">
        <f t="shared" si="572"/>
        <v>0</v>
      </c>
      <c r="Q4072" s="3">
        <f t="shared" si="573"/>
        <v>0</v>
      </c>
      <c r="R4072" s="3">
        <f>I4072 + M4072*Inputs!$B$9 - N4072/Inputs!$B$10</f>
        <v>340</v>
      </c>
    </row>
    <row r="4073" spans="1:18" x14ac:dyDescent="0.3">
      <c r="A4073" s="4">
        <v>46192.625</v>
      </c>
      <c r="B4073" s="3">
        <v>16.817500000000003</v>
      </c>
      <c r="C4073" s="3">
        <v>1</v>
      </c>
      <c r="D4073" s="3">
        <f t="shared" si="567"/>
        <v>22.798749999999998</v>
      </c>
      <c r="E4073" s="3">
        <f>MAX(B4073 - D4073/Inputs!$B$5, 0)</f>
        <v>0</v>
      </c>
      <c r="F4073" s="3">
        <f>MAX(D4073*Inputs!$B$5 - B4073, 0)</f>
        <v>3.2453999999999965</v>
      </c>
      <c r="G4073" s="3">
        <f t="shared" si="568"/>
        <v>1</v>
      </c>
      <c r="H4073" t="str">
        <f t="shared" si="569"/>
        <v>Charge</v>
      </c>
      <c r="I4073" s="3">
        <f t="shared" si="574"/>
        <v>340</v>
      </c>
      <c r="J4073" s="3">
        <f t="shared" si="575"/>
        <v>0</v>
      </c>
      <c r="K4073" s="3">
        <f>MIN(Inputs!$B$2, (Inputs!$B$8 - I4073)/Inputs!$B$9)</f>
        <v>0</v>
      </c>
      <c r="L4073" s="3">
        <f>MAX(MIN(Inputs!$B$2, I4073*Inputs!$B$10, Inputs!$B$8*Inputs!$B$4 - J4073), 0)</f>
        <v>170</v>
      </c>
      <c r="M4073" s="3">
        <f t="shared" si="570"/>
        <v>0</v>
      </c>
      <c r="N4073" s="3">
        <f t="shared" si="571"/>
        <v>0</v>
      </c>
      <c r="O4073" s="3">
        <f>IF(H4073="Reg", MIN(Inputs!$B$2, I4073*Inputs!$B$10, (Inputs!$B$8-I4073)/Inputs!$B$9), 0)</f>
        <v>0</v>
      </c>
      <c r="P4073" s="3">
        <f t="shared" si="572"/>
        <v>0</v>
      </c>
      <c r="Q4073" s="3">
        <f t="shared" si="573"/>
        <v>0</v>
      </c>
      <c r="R4073" s="3">
        <f>I4073 + M4073*Inputs!$B$9 - N4073/Inputs!$B$10</f>
        <v>340</v>
      </c>
    </row>
    <row r="4074" spans="1:18" x14ac:dyDescent="0.3">
      <c r="A4074" s="4">
        <v>46192.666666666657</v>
      </c>
      <c r="B4074" s="3">
        <v>21.835000000000001</v>
      </c>
      <c r="C4074" s="3">
        <v>1</v>
      </c>
      <c r="D4074" s="3">
        <f t="shared" si="567"/>
        <v>22.798749999999998</v>
      </c>
      <c r="E4074" s="3">
        <f>MAX(B4074 - D4074/Inputs!$B$5, 0)</f>
        <v>0</v>
      </c>
      <c r="F4074" s="3">
        <f>MAX(D4074*Inputs!$B$5 - B4074, 0)</f>
        <v>0</v>
      </c>
      <c r="G4074" s="3">
        <f t="shared" si="568"/>
        <v>1</v>
      </c>
      <c r="H4074" t="str">
        <f t="shared" si="569"/>
        <v>Reg</v>
      </c>
      <c r="I4074" s="3">
        <f t="shared" si="574"/>
        <v>340</v>
      </c>
      <c r="J4074" s="3">
        <f t="shared" si="575"/>
        <v>0</v>
      </c>
      <c r="K4074" s="3">
        <f>MIN(Inputs!$B$2, (Inputs!$B$8 - I4074)/Inputs!$B$9)</f>
        <v>0</v>
      </c>
      <c r="L4074" s="3">
        <f>MAX(MIN(Inputs!$B$2, I4074*Inputs!$B$10, Inputs!$B$8*Inputs!$B$4 - J4074), 0)</f>
        <v>170</v>
      </c>
      <c r="M4074" s="3">
        <f t="shared" si="570"/>
        <v>0</v>
      </c>
      <c r="N4074" s="3">
        <f t="shared" si="571"/>
        <v>0</v>
      </c>
      <c r="O4074" s="3">
        <f>IF(H4074="Reg", MIN(Inputs!$B$2, I4074*Inputs!$B$10, (Inputs!$B$8-I4074)/Inputs!$B$9), 0)</f>
        <v>0</v>
      </c>
      <c r="P4074" s="3">
        <f t="shared" si="572"/>
        <v>0</v>
      </c>
      <c r="Q4074" s="3">
        <f t="shared" si="573"/>
        <v>0</v>
      </c>
      <c r="R4074" s="3">
        <f>I4074 + M4074*Inputs!$B$9 - N4074/Inputs!$B$10</f>
        <v>340</v>
      </c>
    </row>
    <row r="4075" spans="1:18" x14ac:dyDescent="0.3">
      <c r="A4075" s="4">
        <v>46192.708333333343</v>
      </c>
      <c r="B4075" s="3">
        <v>24.835000000000001</v>
      </c>
      <c r="C4075" s="3">
        <v>1.1000000000000001</v>
      </c>
      <c r="D4075" s="3">
        <f t="shared" si="567"/>
        <v>22.798749999999998</v>
      </c>
      <c r="E4075" s="3">
        <f>MAX(B4075 - D4075/Inputs!$B$5, 0)</f>
        <v>0</v>
      </c>
      <c r="F4075" s="3">
        <f>MAX(D4075*Inputs!$B$5 - B4075, 0)</f>
        <v>0</v>
      </c>
      <c r="G4075" s="3">
        <f t="shared" si="568"/>
        <v>1.1000000000000001</v>
      </c>
      <c r="H4075" t="str">
        <f t="shared" si="569"/>
        <v>Reg</v>
      </c>
      <c r="I4075" s="3">
        <f t="shared" si="574"/>
        <v>340</v>
      </c>
      <c r="J4075" s="3">
        <f t="shared" si="575"/>
        <v>0</v>
      </c>
      <c r="K4075" s="3">
        <f>MIN(Inputs!$B$2, (Inputs!$B$8 - I4075)/Inputs!$B$9)</f>
        <v>0</v>
      </c>
      <c r="L4075" s="3">
        <f>MAX(MIN(Inputs!$B$2, I4075*Inputs!$B$10, Inputs!$B$8*Inputs!$B$4 - J4075), 0)</f>
        <v>170</v>
      </c>
      <c r="M4075" s="3">
        <f t="shared" si="570"/>
        <v>0</v>
      </c>
      <c r="N4075" s="3">
        <f t="shared" si="571"/>
        <v>0</v>
      </c>
      <c r="O4075" s="3">
        <f>IF(H4075="Reg", MIN(Inputs!$B$2, I4075*Inputs!$B$10, (Inputs!$B$8-I4075)/Inputs!$B$9), 0)</f>
        <v>0</v>
      </c>
      <c r="P4075" s="3">
        <f t="shared" si="572"/>
        <v>0</v>
      </c>
      <c r="Q4075" s="3">
        <f t="shared" si="573"/>
        <v>0</v>
      </c>
      <c r="R4075" s="3">
        <f>I4075 + M4075*Inputs!$B$9 - N4075/Inputs!$B$10</f>
        <v>340</v>
      </c>
    </row>
    <row r="4076" spans="1:18" x14ac:dyDescent="0.3">
      <c r="A4076" s="4">
        <v>46192.75</v>
      </c>
      <c r="B4076" s="3">
        <v>23.8675</v>
      </c>
      <c r="C4076" s="3">
        <v>4.91</v>
      </c>
      <c r="D4076" s="3">
        <f t="shared" si="567"/>
        <v>22.798749999999998</v>
      </c>
      <c r="E4076" s="3">
        <f>MAX(B4076 - D4076/Inputs!$B$5, 0)</f>
        <v>0</v>
      </c>
      <c r="F4076" s="3">
        <f>MAX(D4076*Inputs!$B$5 - B4076, 0)</f>
        <v>0</v>
      </c>
      <c r="G4076" s="3">
        <f t="shared" si="568"/>
        <v>4.91</v>
      </c>
      <c r="H4076" t="str">
        <f t="shared" si="569"/>
        <v>Reg</v>
      </c>
      <c r="I4076" s="3">
        <f t="shared" si="574"/>
        <v>340</v>
      </c>
      <c r="J4076" s="3">
        <f t="shared" si="575"/>
        <v>0</v>
      </c>
      <c r="K4076" s="3">
        <f>MIN(Inputs!$B$2, (Inputs!$B$8 - I4076)/Inputs!$B$9)</f>
        <v>0</v>
      </c>
      <c r="L4076" s="3">
        <f>MAX(MIN(Inputs!$B$2, I4076*Inputs!$B$10, Inputs!$B$8*Inputs!$B$4 - J4076), 0)</f>
        <v>170</v>
      </c>
      <c r="M4076" s="3">
        <f t="shared" si="570"/>
        <v>0</v>
      </c>
      <c r="N4076" s="3">
        <f t="shared" si="571"/>
        <v>0</v>
      </c>
      <c r="O4076" s="3">
        <f>IF(H4076="Reg", MIN(Inputs!$B$2, I4076*Inputs!$B$10, (Inputs!$B$8-I4076)/Inputs!$B$9), 0)</f>
        <v>0</v>
      </c>
      <c r="P4076" s="3">
        <f t="shared" si="572"/>
        <v>0</v>
      </c>
      <c r="Q4076" s="3">
        <f t="shared" si="573"/>
        <v>0</v>
      </c>
      <c r="R4076" s="3">
        <f>I4076 + M4076*Inputs!$B$9 - N4076/Inputs!$B$10</f>
        <v>340</v>
      </c>
    </row>
    <row r="4077" spans="1:18" x14ac:dyDescent="0.3">
      <c r="A4077" s="4">
        <v>46192.791666666657</v>
      </c>
      <c r="B4077" s="3">
        <v>27.942499999999999</v>
      </c>
      <c r="C4077" s="3">
        <v>20.5</v>
      </c>
      <c r="D4077" s="3">
        <f t="shared" si="567"/>
        <v>22.798749999999998</v>
      </c>
      <c r="E4077" s="3">
        <f>MAX(B4077 - D4077/Inputs!$B$5, 0)</f>
        <v>2.0348295454545458</v>
      </c>
      <c r="F4077" s="3">
        <f>MAX(D4077*Inputs!$B$5 - B4077, 0)</f>
        <v>0</v>
      </c>
      <c r="G4077" s="3">
        <f t="shared" si="568"/>
        <v>20.5</v>
      </c>
      <c r="H4077" t="str">
        <f t="shared" si="569"/>
        <v>Reg</v>
      </c>
      <c r="I4077" s="3">
        <f t="shared" si="574"/>
        <v>340</v>
      </c>
      <c r="J4077" s="3">
        <f t="shared" si="575"/>
        <v>0</v>
      </c>
      <c r="K4077" s="3">
        <f>MIN(Inputs!$B$2, (Inputs!$B$8 - I4077)/Inputs!$B$9)</f>
        <v>0</v>
      </c>
      <c r="L4077" s="3">
        <f>MAX(MIN(Inputs!$B$2, I4077*Inputs!$B$10, Inputs!$B$8*Inputs!$B$4 - J4077), 0)</f>
        <v>170</v>
      </c>
      <c r="M4077" s="3">
        <f t="shared" si="570"/>
        <v>0</v>
      </c>
      <c r="N4077" s="3">
        <f t="shared" si="571"/>
        <v>0</v>
      </c>
      <c r="O4077" s="3">
        <f>IF(H4077="Reg", MIN(Inputs!$B$2, I4077*Inputs!$B$10, (Inputs!$B$8-I4077)/Inputs!$B$9), 0)</f>
        <v>0</v>
      </c>
      <c r="P4077" s="3">
        <f t="shared" si="572"/>
        <v>0</v>
      </c>
      <c r="Q4077" s="3">
        <f t="shared" si="573"/>
        <v>0</v>
      </c>
      <c r="R4077" s="3">
        <f>I4077 + M4077*Inputs!$B$9 - N4077/Inputs!$B$10</f>
        <v>340</v>
      </c>
    </row>
    <row r="4078" spans="1:18" x14ac:dyDescent="0.3">
      <c r="A4078" s="4">
        <v>46192.833333333343</v>
      </c>
      <c r="B4078" s="3">
        <v>36.217500000000001</v>
      </c>
      <c r="C4078" s="3">
        <v>25.39</v>
      </c>
      <c r="D4078" s="3">
        <f t="shared" si="567"/>
        <v>22.798749999999998</v>
      </c>
      <c r="E4078" s="3">
        <f>MAX(B4078 - D4078/Inputs!$B$5, 0)</f>
        <v>10.309829545454548</v>
      </c>
      <c r="F4078" s="3">
        <f>MAX(D4078*Inputs!$B$5 - B4078, 0)</f>
        <v>0</v>
      </c>
      <c r="G4078" s="3">
        <f t="shared" si="568"/>
        <v>25.39</v>
      </c>
      <c r="H4078" t="str">
        <f t="shared" si="569"/>
        <v>Reg</v>
      </c>
      <c r="I4078" s="3">
        <f t="shared" si="574"/>
        <v>340</v>
      </c>
      <c r="J4078" s="3">
        <f t="shared" si="575"/>
        <v>0</v>
      </c>
      <c r="K4078" s="3">
        <f>MIN(Inputs!$B$2, (Inputs!$B$8 - I4078)/Inputs!$B$9)</f>
        <v>0</v>
      </c>
      <c r="L4078" s="3">
        <f>MAX(MIN(Inputs!$B$2, I4078*Inputs!$B$10, Inputs!$B$8*Inputs!$B$4 - J4078), 0)</f>
        <v>170</v>
      </c>
      <c r="M4078" s="3">
        <f t="shared" si="570"/>
        <v>0</v>
      </c>
      <c r="N4078" s="3">
        <f t="shared" si="571"/>
        <v>0</v>
      </c>
      <c r="O4078" s="3">
        <f>IF(H4078="Reg", MIN(Inputs!$B$2, I4078*Inputs!$B$10, (Inputs!$B$8-I4078)/Inputs!$B$9), 0)</f>
        <v>0</v>
      </c>
      <c r="P4078" s="3">
        <f t="shared" si="572"/>
        <v>0</v>
      </c>
      <c r="Q4078" s="3">
        <f t="shared" si="573"/>
        <v>0</v>
      </c>
      <c r="R4078" s="3">
        <f>I4078 + M4078*Inputs!$B$9 - N4078/Inputs!$B$10</f>
        <v>340</v>
      </c>
    </row>
    <row r="4079" spans="1:18" x14ac:dyDescent="0.3">
      <c r="A4079" s="4">
        <v>46192.875</v>
      </c>
      <c r="B4079" s="3">
        <v>34.662499999999994</v>
      </c>
      <c r="C4079" s="3">
        <v>8.76</v>
      </c>
      <c r="D4079" s="3">
        <f t="shared" si="567"/>
        <v>22.798749999999998</v>
      </c>
      <c r="E4079" s="3">
        <f>MAX(B4079 - D4079/Inputs!$B$5, 0)</f>
        <v>8.7548295454545411</v>
      </c>
      <c r="F4079" s="3">
        <f>MAX(D4079*Inputs!$B$5 - B4079, 0)</f>
        <v>0</v>
      </c>
      <c r="G4079" s="3">
        <f t="shared" si="568"/>
        <v>8.76</v>
      </c>
      <c r="H4079" t="str">
        <f t="shared" si="569"/>
        <v>Reg</v>
      </c>
      <c r="I4079" s="3">
        <f t="shared" si="574"/>
        <v>340</v>
      </c>
      <c r="J4079" s="3">
        <f t="shared" si="575"/>
        <v>0</v>
      </c>
      <c r="K4079" s="3">
        <f>MIN(Inputs!$B$2, (Inputs!$B$8 - I4079)/Inputs!$B$9)</f>
        <v>0</v>
      </c>
      <c r="L4079" s="3">
        <f>MAX(MIN(Inputs!$B$2, I4079*Inputs!$B$10, Inputs!$B$8*Inputs!$B$4 - J4079), 0)</f>
        <v>170</v>
      </c>
      <c r="M4079" s="3">
        <f t="shared" si="570"/>
        <v>0</v>
      </c>
      <c r="N4079" s="3">
        <f t="shared" si="571"/>
        <v>0</v>
      </c>
      <c r="O4079" s="3">
        <f>IF(H4079="Reg", MIN(Inputs!$B$2, I4079*Inputs!$B$10, (Inputs!$B$8-I4079)/Inputs!$B$9), 0)</f>
        <v>0</v>
      </c>
      <c r="P4079" s="3">
        <f t="shared" si="572"/>
        <v>0</v>
      </c>
      <c r="Q4079" s="3">
        <f t="shared" si="573"/>
        <v>0</v>
      </c>
      <c r="R4079" s="3">
        <f>I4079 + M4079*Inputs!$B$9 - N4079/Inputs!$B$10</f>
        <v>340</v>
      </c>
    </row>
    <row r="4080" spans="1:18" x14ac:dyDescent="0.3">
      <c r="A4080" s="4">
        <v>46192.916666666657</v>
      </c>
      <c r="B4080" s="3">
        <v>29.91</v>
      </c>
      <c r="C4080" s="3">
        <v>1.01</v>
      </c>
      <c r="D4080" s="3">
        <f t="shared" si="567"/>
        <v>22.798749999999998</v>
      </c>
      <c r="E4080" s="3">
        <f>MAX(B4080 - D4080/Inputs!$B$5, 0)</f>
        <v>4.0023295454545469</v>
      </c>
      <c r="F4080" s="3">
        <f>MAX(D4080*Inputs!$B$5 - B4080, 0)</f>
        <v>0</v>
      </c>
      <c r="G4080" s="3">
        <f t="shared" si="568"/>
        <v>1.01</v>
      </c>
      <c r="H4080" t="str">
        <f t="shared" si="569"/>
        <v>Discharge</v>
      </c>
      <c r="I4080" s="3">
        <f t="shared" si="574"/>
        <v>340</v>
      </c>
      <c r="J4080" s="3">
        <f t="shared" si="575"/>
        <v>0</v>
      </c>
      <c r="K4080" s="3">
        <f>MIN(Inputs!$B$2, (Inputs!$B$8 - I4080)/Inputs!$B$9)</f>
        <v>0</v>
      </c>
      <c r="L4080" s="3">
        <f>MAX(MIN(Inputs!$B$2, I4080*Inputs!$B$10, Inputs!$B$8*Inputs!$B$4 - J4080), 0)</f>
        <v>170</v>
      </c>
      <c r="M4080" s="3">
        <f t="shared" si="570"/>
        <v>0</v>
      </c>
      <c r="N4080" s="3">
        <f t="shared" si="571"/>
        <v>170</v>
      </c>
      <c r="O4080" s="3">
        <f>IF(H4080="Reg", MIN(Inputs!$B$2, I4080*Inputs!$B$10, (Inputs!$B$8-I4080)/Inputs!$B$9), 0)</f>
        <v>0</v>
      </c>
      <c r="P4080" s="3">
        <f t="shared" si="572"/>
        <v>5084.7</v>
      </c>
      <c r="Q4080" s="3">
        <f t="shared" si="573"/>
        <v>0</v>
      </c>
      <c r="R4080" s="3">
        <f>I4080 + M4080*Inputs!$B$9 - N4080/Inputs!$B$10</f>
        <v>158.77939109773115</v>
      </c>
    </row>
    <row r="4081" spans="1:18" x14ac:dyDescent="0.3">
      <c r="A4081" s="4">
        <v>46192.958333333343</v>
      </c>
      <c r="B4081" s="3">
        <v>25.172499999999999</v>
      </c>
      <c r="C4081" s="3">
        <v>0.06</v>
      </c>
      <c r="D4081" s="3">
        <f t="shared" si="567"/>
        <v>22.798749999999998</v>
      </c>
      <c r="E4081" s="3">
        <f>MAX(B4081 - D4081/Inputs!$B$5, 0)</f>
        <v>0</v>
      </c>
      <c r="F4081" s="3">
        <f>MAX(D4081*Inputs!$B$5 - B4081, 0)</f>
        <v>0</v>
      </c>
      <c r="G4081" s="3">
        <f t="shared" si="568"/>
        <v>0.06</v>
      </c>
      <c r="H4081" t="str">
        <f t="shared" si="569"/>
        <v>Reg</v>
      </c>
      <c r="I4081" s="3">
        <f t="shared" si="574"/>
        <v>158.77939109773115</v>
      </c>
      <c r="J4081" s="3">
        <f t="shared" si="575"/>
        <v>170</v>
      </c>
      <c r="K4081" s="3">
        <f>MIN(Inputs!$B$2, (Inputs!$B$8 - I4081)/Inputs!$B$9)</f>
        <v>170</v>
      </c>
      <c r="L4081" s="3">
        <f>MAX(MIN(Inputs!$B$2, I4081*Inputs!$B$10, Inputs!$B$8*Inputs!$B$4 - J4081), 0)</f>
        <v>148.94827166799323</v>
      </c>
      <c r="M4081" s="3">
        <f t="shared" si="570"/>
        <v>0</v>
      </c>
      <c r="N4081" s="3">
        <f t="shared" si="571"/>
        <v>0</v>
      </c>
      <c r="O4081" s="3">
        <f>IF(H4081="Reg", MIN(Inputs!$B$2, I4081*Inputs!$B$10, (Inputs!$B$8-I4081)/Inputs!$B$9), 0)</f>
        <v>148.94827166799323</v>
      </c>
      <c r="P4081" s="3">
        <f t="shared" si="572"/>
        <v>0</v>
      </c>
      <c r="Q4081" s="3">
        <f t="shared" si="573"/>
        <v>8.936896300079594</v>
      </c>
      <c r="R4081" s="3">
        <f>I4081 + M4081*Inputs!$B$9 - N4081/Inputs!$B$10</f>
        <v>158.77939109773115</v>
      </c>
    </row>
    <row r="4082" spans="1:18" x14ac:dyDescent="0.3">
      <c r="A4082" s="4">
        <v>46193</v>
      </c>
      <c r="B4082" s="3">
        <v>22.4575</v>
      </c>
      <c r="C4082" s="3">
        <v>0.06</v>
      </c>
      <c r="D4082" s="3">
        <f t="shared" si="567"/>
        <v>31.415729166666669</v>
      </c>
      <c r="E4082" s="3">
        <f>MAX(B4082 - D4082/Inputs!$B$5, 0)</f>
        <v>0</v>
      </c>
      <c r="F4082" s="3">
        <f>MAX(D4082*Inputs!$B$5 - B4082, 0)</f>
        <v>5.1883416666666697</v>
      </c>
      <c r="G4082" s="3">
        <f t="shared" si="568"/>
        <v>0.06</v>
      </c>
      <c r="H4082" t="str">
        <f t="shared" si="569"/>
        <v>Charge</v>
      </c>
      <c r="I4082" s="3">
        <f t="shared" si="574"/>
        <v>158.77939109773115</v>
      </c>
      <c r="J4082" s="3">
        <f t="shared" si="575"/>
        <v>0</v>
      </c>
      <c r="K4082" s="3">
        <f>MIN(Inputs!$B$2, (Inputs!$B$8 - I4082)/Inputs!$B$9)</f>
        <v>170</v>
      </c>
      <c r="L4082" s="3">
        <f>MAX(MIN(Inputs!$B$2, I4082*Inputs!$B$10, Inputs!$B$8*Inputs!$B$4 - J4082), 0)</f>
        <v>148.94827166799323</v>
      </c>
      <c r="M4082" s="3">
        <f t="shared" si="570"/>
        <v>170</v>
      </c>
      <c r="N4082" s="3">
        <f t="shared" si="571"/>
        <v>0</v>
      </c>
      <c r="O4082" s="3">
        <f>IF(H4082="Reg", MIN(Inputs!$B$2, I4082*Inputs!$B$10, (Inputs!$B$8-I4082)/Inputs!$B$9), 0)</f>
        <v>0</v>
      </c>
      <c r="P4082" s="3">
        <f t="shared" si="572"/>
        <v>-3817.7750000000001</v>
      </c>
      <c r="Q4082" s="3">
        <f t="shared" si="573"/>
        <v>0</v>
      </c>
      <c r="R4082" s="3">
        <f>I4082 + M4082*Inputs!$B$9 - N4082/Inputs!$B$10</f>
        <v>318.25352693172772</v>
      </c>
    </row>
    <row r="4083" spans="1:18" x14ac:dyDescent="0.3">
      <c r="A4083" s="4">
        <v>46193.041666666657</v>
      </c>
      <c r="B4083" s="3">
        <v>28.835000000000001</v>
      </c>
      <c r="C4083" s="3">
        <v>7.0000000000000007E-2</v>
      </c>
      <c r="D4083" s="3">
        <f t="shared" si="567"/>
        <v>31.415729166666669</v>
      </c>
      <c r="E4083" s="3">
        <f>MAX(B4083 - D4083/Inputs!$B$5, 0)</f>
        <v>0</v>
      </c>
      <c r="F4083" s="3">
        <f>MAX(D4083*Inputs!$B$5 - B4083, 0)</f>
        <v>0</v>
      </c>
      <c r="G4083" s="3">
        <f t="shared" si="568"/>
        <v>7.0000000000000007E-2</v>
      </c>
      <c r="H4083" t="str">
        <f t="shared" si="569"/>
        <v>Reg</v>
      </c>
      <c r="I4083" s="3">
        <f t="shared" si="574"/>
        <v>318.25352693172772</v>
      </c>
      <c r="J4083" s="3">
        <f t="shared" si="575"/>
        <v>0</v>
      </c>
      <c r="K4083" s="3">
        <f>MIN(Inputs!$B$2, (Inputs!$B$8 - I4083)/Inputs!$B$9)</f>
        <v>23.181818181818198</v>
      </c>
      <c r="L4083" s="3">
        <f>MAX(MIN(Inputs!$B$2, I4083*Inputs!$B$10, Inputs!$B$8*Inputs!$B$4 - J4083), 0)</f>
        <v>170</v>
      </c>
      <c r="M4083" s="3">
        <f t="shared" si="570"/>
        <v>0</v>
      </c>
      <c r="N4083" s="3">
        <f t="shared" si="571"/>
        <v>0</v>
      </c>
      <c r="O4083" s="3">
        <f>IF(H4083="Reg", MIN(Inputs!$B$2, I4083*Inputs!$B$10, (Inputs!$B$8-I4083)/Inputs!$B$9), 0)</f>
        <v>23.181818181818198</v>
      </c>
      <c r="P4083" s="3">
        <f t="shared" si="572"/>
        <v>0</v>
      </c>
      <c r="Q4083" s="3">
        <f t="shared" si="573"/>
        <v>1.6227272727272739</v>
      </c>
      <c r="R4083" s="3">
        <f>I4083 + M4083*Inputs!$B$9 - N4083/Inputs!$B$10</f>
        <v>318.25352693172772</v>
      </c>
    </row>
    <row r="4084" spans="1:18" x14ac:dyDescent="0.3">
      <c r="A4084" s="4">
        <v>46193.083333333343</v>
      </c>
      <c r="B4084" s="3">
        <v>26.807500000000001</v>
      </c>
      <c r="C4084" s="3">
        <v>7.0000000000000007E-2</v>
      </c>
      <c r="D4084" s="3">
        <f t="shared" si="567"/>
        <v>31.415729166666669</v>
      </c>
      <c r="E4084" s="3">
        <f>MAX(B4084 - D4084/Inputs!$B$5, 0)</f>
        <v>0</v>
      </c>
      <c r="F4084" s="3">
        <f>MAX(D4084*Inputs!$B$5 - B4084, 0)</f>
        <v>0.83834166666666832</v>
      </c>
      <c r="G4084" s="3">
        <f t="shared" si="568"/>
        <v>7.0000000000000007E-2</v>
      </c>
      <c r="H4084" t="str">
        <f t="shared" si="569"/>
        <v>Charge</v>
      </c>
      <c r="I4084" s="3">
        <f t="shared" si="574"/>
        <v>318.25352693172772</v>
      </c>
      <c r="J4084" s="3">
        <f t="shared" si="575"/>
        <v>0</v>
      </c>
      <c r="K4084" s="3">
        <f>MIN(Inputs!$B$2, (Inputs!$B$8 - I4084)/Inputs!$B$9)</f>
        <v>23.181818181818198</v>
      </c>
      <c r="L4084" s="3">
        <f>MAX(MIN(Inputs!$B$2, I4084*Inputs!$B$10, Inputs!$B$8*Inputs!$B$4 - J4084), 0)</f>
        <v>170</v>
      </c>
      <c r="M4084" s="3">
        <f t="shared" si="570"/>
        <v>23.181818181818198</v>
      </c>
      <c r="N4084" s="3">
        <f t="shared" si="571"/>
        <v>0</v>
      </c>
      <c r="O4084" s="3">
        <f>IF(H4084="Reg", MIN(Inputs!$B$2, I4084*Inputs!$B$10, (Inputs!$B$8-I4084)/Inputs!$B$9), 0)</f>
        <v>0</v>
      </c>
      <c r="P4084" s="3">
        <f t="shared" si="572"/>
        <v>-621.44659090909136</v>
      </c>
      <c r="Q4084" s="3">
        <f t="shared" si="573"/>
        <v>0</v>
      </c>
      <c r="R4084" s="3">
        <f>I4084 + M4084*Inputs!$B$9 - N4084/Inputs!$B$10</f>
        <v>340</v>
      </c>
    </row>
    <row r="4085" spans="1:18" x14ac:dyDescent="0.3">
      <c r="A4085" s="4">
        <v>46193.125</v>
      </c>
      <c r="B4085" s="3">
        <v>25.74</v>
      </c>
      <c r="C4085" s="3">
        <v>0.1</v>
      </c>
      <c r="D4085" s="3">
        <f t="shared" si="567"/>
        <v>31.415729166666669</v>
      </c>
      <c r="E4085" s="3">
        <f>MAX(B4085 - D4085/Inputs!$B$5, 0)</f>
        <v>0</v>
      </c>
      <c r="F4085" s="3">
        <f>MAX(D4085*Inputs!$B$5 - B4085, 0)</f>
        <v>1.9058416666666709</v>
      </c>
      <c r="G4085" s="3">
        <f t="shared" si="568"/>
        <v>0.1</v>
      </c>
      <c r="H4085" t="str">
        <f t="shared" si="569"/>
        <v>Charge</v>
      </c>
      <c r="I4085" s="3">
        <f t="shared" si="574"/>
        <v>340</v>
      </c>
      <c r="J4085" s="3">
        <f t="shared" si="575"/>
        <v>0</v>
      </c>
      <c r="K4085" s="3">
        <f>MIN(Inputs!$B$2, (Inputs!$B$8 - I4085)/Inputs!$B$9)</f>
        <v>0</v>
      </c>
      <c r="L4085" s="3">
        <f>MAX(MIN(Inputs!$B$2, I4085*Inputs!$B$10, Inputs!$B$8*Inputs!$B$4 - J4085), 0)</f>
        <v>170</v>
      </c>
      <c r="M4085" s="3">
        <f t="shared" si="570"/>
        <v>0</v>
      </c>
      <c r="N4085" s="3">
        <f t="shared" si="571"/>
        <v>0</v>
      </c>
      <c r="O4085" s="3">
        <f>IF(H4085="Reg", MIN(Inputs!$B$2, I4085*Inputs!$B$10, (Inputs!$B$8-I4085)/Inputs!$B$9), 0)</f>
        <v>0</v>
      </c>
      <c r="P4085" s="3">
        <f t="shared" si="572"/>
        <v>0</v>
      </c>
      <c r="Q4085" s="3">
        <f t="shared" si="573"/>
        <v>0</v>
      </c>
      <c r="R4085" s="3">
        <f>I4085 + M4085*Inputs!$B$9 - N4085/Inputs!$B$10</f>
        <v>340</v>
      </c>
    </row>
    <row r="4086" spans="1:18" x14ac:dyDescent="0.3">
      <c r="A4086" s="4">
        <v>46193.166666666657</v>
      </c>
      <c r="B4086" s="3">
        <v>27.284999999999997</v>
      </c>
      <c r="C4086" s="3">
        <v>7.0000000000000007E-2</v>
      </c>
      <c r="D4086" s="3">
        <f t="shared" si="567"/>
        <v>31.415729166666669</v>
      </c>
      <c r="E4086" s="3">
        <f>MAX(B4086 - D4086/Inputs!$B$5, 0)</f>
        <v>0</v>
      </c>
      <c r="F4086" s="3">
        <f>MAX(D4086*Inputs!$B$5 - B4086, 0)</f>
        <v>0.36084166666667272</v>
      </c>
      <c r="G4086" s="3">
        <f t="shared" si="568"/>
        <v>7.0000000000000007E-2</v>
      </c>
      <c r="H4086" t="str">
        <f t="shared" si="569"/>
        <v>Charge</v>
      </c>
      <c r="I4086" s="3">
        <f t="shared" si="574"/>
        <v>340</v>
      </c>
      <c r="J4086" s="3">
        <f t="shared" si="575"/>
        <v>0</v>
      </c>
      <c r="K4086" s="3">
        <f>MIN(Inputs!$B$2, (Inputs!$B$8 - I4086)/Inputs!$B$9)</f>
        <v>0</v>
      </c>
      <c r="L4086" s="3">
        <f>MAX(MIN(Inputs!$B$2, I4086*Inputs!$B$10, Inputs!$B$8*Inputs!$B$4 - J4086), 0)</f>
        <v>170</v>
      </c>
      <c r="M4086" s="3">
        <f t="shared" si="570"/>
        <v>0</v>
      </c>
      <c r="N4086" s="3">
        <f t="shared" si="571"/>
        <v>0</v>
      </c>
      <c r="O4086" s="3">
        <f>IF(H4086="Reg", MIN(Inputs!$B$2, I4086*Inputs!$B$10, (Inputs!$B$8-I4086)/Inputs!$B$9), 0)</f>
        <v>0</v>
      </c>
      <c r="P4086" s="3">
        <f t="shared" si="572"/>
        <v>0</v>
      </c>
      <c r="Q4086" s="3">
        <f t="shared" si="573"/>
        <v>0</v>
      </c>
      <c r="R4086" s="3">
        <f>I4086 + M4086*Inputs!$B$9 - N4086/Inputs!$B$10</f>
        <v>340</v>
      </c>
    </row>
    <row r="4087" spans="1:18" x14ac:dyDescent="0.3">
      <c r="A4087" s="4">
        <v>46193.208333333343</v>
      </c>
      <c r="B4087" s="3">
        <v>29.770000000000003</v>
      </c>
      <c r="C4087" s="3">
        <v>0.06</v>
      </c>
      <c r="D4087" s="3">
        <f t="shared" si="567"/>
        <v>31.415729166666669</v>
      </c>
      <c r="E4087" s="3">
        <f>MAX(B4087 - D4087/Inputs!$B$5, 0)</f>
        <v>0</v>
      </c>
      <c r="F4087" s="3">
        <f>MAX(D4087*Inputs!$B$5 - B4087, 0)</f>
        <v>0</v>
      </c>
      <c r="G4087" s="3">
        <f t="shared" si="568"/>
        <v>0.06</v>
      </c>
      <c r="H4087" t="str">
        <f t="shared" si="569"/>
        <v>Reg</v>
      </c>
      <c r="I4087" s="3">
        <f t="shared" si="574"/>
        <v>340</v>
      </c>
      <c r="J4087" s="3">
        <f t="shared" si="575"/>
        <v>0</v>
      </c>
      <c r="K4087" s="3">
        <f>MIN(Inputs!$B$2, (Inputs!$B$8 - I4087)/Inputs!$B$9)</f>
        <v>0</v>
      </c>
      <c r="L4087" s="3">
        <f>MAX(MIN(Inputs!$B$2, I4087*Inputs!$B$10, Inputs!$B$8*Inputs!$B$4 - J4087), 0)</f>
        <v>170</v>
      </c>
      <c r="M4087" s="3">
        <f t="shared" si="570"/>
        <v>0</v>
      </c>
      <c r="N4087" s="3">
        <f t="shared" si="571"/>
        <v>0</v>
      </c>
      <c r="O4087" s="3">
        <f>IF(H4087="Reg", MIN(Inputs!$B$2, I4087*Inputs!$B$10, (Inputs!$B$8-I4087)/Inputs!$B$9), 0)</f>
        <v>0</v>
      </c>
      <c r="P4087" s="3">
        <f t="shared" si="572"/>
        <v>0</v>
      </c>
      <c r="Q4087" s="3">
        <f t="shared" si="573"/>
        <v>0</v>
      </c>
      <c r="R4087" s="3">
        <f>I4087 + M4087*Inputs!$B$9 - N4087/Inputs!$B$10</f>
        <v>340</v>
      </c>
    </row>
    <row r="4088" spans="1:18" x14ac:dyDescent="0.3">
      <c r="A4088" s="4">
        <v>46193.25</v>
      </c>
      <c r="B4088" s="3">
        <v>43.075000000000003</v>
      </c>
      <c r="C4088" s="3">
        <v>1</v>
      </c>
      <c r="D4088" s="3">
        <f t="shared" si="567"/>
        <v>31.415729166666669</v>
      </c>
      <c r="E4088" s="3">
        <f>MAX(B4088 - D4088/Inputs!$B$5, 0)</f>
        <v>7.3753077651515184</v>
      </c>
      <c r="F4088" s="3">
        <f>MAX(D4088*Inputs!$B$5 - B4088, 0)</f>
        <v>0</v>
      </c>
      <c r="G4088" s="3">
        <f t="shared" si="568"/>
        <v>1</v>
      </c>
      <c r="H4088" t="str">
        <f t="shared" si="569"/>
        <v>Discharge</v>
      </c>
      <c r="I4088" s="3">
        <f t="shared" si="574"/>
        <v>340</v>
      </c>
      <c r="J4088" s="3">
        <f t="shared" si="575"/>
        <v>0</v>
      </c>
      <c r="K4088" s="3">
        <f>MIN(Inputs!$B$2, (Inputs!$B$8 - I4088)/Inputs!$B$9)</f>
        <v>0</v>
      </c>
      <c r="L4088" s="3">
        <f>MAX(MIN(Inputs!$B$2, I4088*Inputs!$B$10, Inputs!$B$8*Inputs!$B$4 - J4088), 0)</f>
        <v>170</v>
      </c>
      <c r="M4088" s="3">
        <f t="shared" si="570"/>
        <v>0</v>
      </c>
      <c r="N4088" s="3">
        <f t="shared" si="571"/>
        <v>170</v>
      </c>
      <c r="O4088" s="3">
        <f>IF(H4088="Reg", MIN(Inputs!$B$2, I4088*Inputs!$B$10, (Inputs!$B$8-I4088)/Inputs!$B$9), 0)</f>
        <v>0</v>
      </c>
      <c r="P4088" s="3">
        <f t="shared" si="572"/>
        <v>7322.7500000000009</v>
      </c>
      <c r="Q4088" s="3">
        <f t="shared" si="573"/>
        <v>0</v>
      </c>
      <c r="R4088" s="3">
        <f>I4088 + M4088*Inputs!$B$9 - N4088/Inputs!$B$10</f>
        <v>158.77939109773115</v>
      </c>
    </row>
    <row r="4089" spans="1:18" x14ac:dyDescent="0.3">
      <c r="A4089" s="4">
        <v>46193.291666666657</v>
      </c>
      <c r="B4089" s="3">
        <v>47.802500000000009</v>
      </c>
      <c r="C4089" s="3">
        <v>1.5</v>
      </c>
      <c r="D4089" s="3">
        <f t="shared" si="567"/>
        <v>31.415729166666669</v>
      </c>
      <c r="E4089" s="3">
        <f>MAX(B4089 - D4089/Inputs!$B$5, 0)</f>
        <v>12.102807765151525</v>
      </c>
      <c r="F4089" s="3">
        <f>MAX(D4089*Inputs!$B$5 - B4089, 0)</f>
        <v>0</v>
      </c>
      <c r="G4089" s="3">
        <f t="shared" si="568"/>
        <v>1.5</v>
      </c>
      <c r="H4089" t="str">
        <f t="shared" si="569"/>
        <v>Discharge</v>
      </c>
      <c r="I4089" s="3">
        <f t="shared" si="574"/>
        <v>158.77939109773115</v>
      </c>
      <c r="J4089" s="3">
        <f t="shared" si="575"/>
        <v>170</v>
      </c>
      <c r="K4089" s="3">
        <f>MIN(Inputs!$B$2, (Inputs!$B$8 - I4089)/Inputs!$B$9)</f>
        <v>170</v>
      </c>
      <c r="L4089" s="3">
        <f>MAX(MIN(Inputs!$B$2, I4089*Inputs!$B$10, Inputs!$B$8*Inputs!$B$4 - J4089), 0)</f>
        <v>148.94827166799323</v>
      </c>
      <c r="M4089" s="3">
        <f t="shared" si="570"/>
        <v>0</v>
      </c>
      <c r="N4089" s="3">
        <f t="shared" si="571"/>
        <v>148.94827166799323</v>
      </c>
      <c r="O4089" s="3">
        <f>IF(H4089="Reg", MIN(Inputs!$B$2, I4089*Inputs!$B$10, (Inputs!$B$8-I4089)/Inputs!$B$9), 0)</f>
        <v>0</v>
      </c>
      <c r="P4089" s="3">
        <f t="shared" si="572"/>
        <v>7120.0997564092477</v>
      </c>
      <c r="Q4089" s="3">
        <f t="shared" si="573"/>
        <v>0</v>
      </c>
      <c r="R4089" s="3">
        <f>I4089 + M4089*Inputs!$B$9 - N4089/Inputs!$B$10</f>
        <v>0</v>
      </c>
    </row>
    <row r="4090" spans="1:18" x14ac:dyDescent="0.3">
      <c r="A4090" s="4">
        <v>46193.333333333343</v>
      </c>
      <c r="B4090" s="3">
        <v>33.68</v>
      </c>
      <c r="C4090" s="3">
        <v>1</v>
      </c>
      <c r="D4090" s="3">
        <f t="shared" si="567"/>
        <v>31.415729166666669</v>
      </c>
      <c r="E4090" s="3">
        <f>MAX(B4090 - D4090/Inputs!$B$5, 0)</f>
        <v>0</v>
      </c>
      <c r="F4090" s="3">
        <f>MAX(D4090*Inputs!$B$5 - B4090, 0)</f>
        <v>0</v>
      </c>
      <c r="G4090" s="3">
        <f t="shared" si="568"/>
        <v>1</v>
      </c>
      <c r="H4090" t="str">
        <f t="shared" si="569"/>
        <v>Reg</v>
      </c>
      <c r="I4090" s="3">
        <f t="shared" si="574"/>
        <v>0</v>
      </c>
      <c r="J4090" s="3">
        <f t="shared" si="575"/>
        <v>318.94827166799325</v>
      </c>
      <c r="K4090" s="3">
        <f>MIN(Inputs!$B$2, (Inputs!$B$8 - I4090)/Inputs!$B$9)</f>
        <v>170</v>
      </c>
      <c r="L4090" s="3">
        <f>MAX(MIN(Inputs!$B$2, I4090*Inputs!$B$10, Inputs!$B$8*Inputs!$B$4 - J4090), 0)</f>
        <v>0</v>
      </c>
      <c r="M4090" s="3">
        <f t="shared" si="570"/>
        <v>0</v>
      </c>
      <c r="N4090" s="3">
        <f t="shared" si="571"/>
        <v>0</v>
      </c>
      <c r="O4090" s="3">
        <f>IF(H4090="Reg", MIN(Inputs!$B$2, I4090*Inputs!$B$10, (Inputs!$B$8-I4090)/Inputs!$B$9), 0)</f>
        <v>0</v>
      </c>
      <c r="P4090" s="3">
        <f t="shared" si="572"/>
        <v>0</v>
      </c>
      <c r="Q4090" s="3">
        <f t="shared" si="573"/>
        <v>0</v>
      </c>
      <c r="R4090" s="3">
        <f>I4090 + M4090*Inputs!$B$9 - N4090/Inputs!$B$10</f>
        <v>0</v>
      </c>
    </row>
    <row r="4091" spans="1:18" x14ac:dyDescent="0.3">
      <c r="A4091" s="4">
        <v>46193.375</v>
      </c>
      <c r="B4091" s="3">
        <v>25.23</v>
      </c>
      <c r="C4091" s="3">
        <v>1</v>
      </c>
      <c r="D4091" s="3">
        <f t="shared" si="567"/>
        <v>31.415729166666669</v>
      </c>
      <c r="E4091" s="3">
        <f>MAX(B4091 - D4091/Inputs!$B$5, 0)</f>
        <v>0</v>
      </c>
      <c r="F4091" s="3">
        <f>MAX(D4091*Inputs!$B$5 - B4091, 0)</f>
        <v>2.4158416666666689</v>
      </c>
      <c r="G4091" s="3">
        <f t="shared" si="568"/>
        <v>1</v>
      </c>
      <c r="H4091" t="str">
        <f t="shared" si="569"/>
        <v>Charge</v>
      </c>
      <c r="I4091" s="3">
        <f t="shared" si="574"/>
        <v>0</v>
      </c>
      <c r="J4091" s="3">
        <f t="shared" si="575"/>
        <v>318.94827166799325</v>
      </c>
      <c r="K4091" s="3">
        <f>MIN(Inputs!$B$2, (Inputs!$B$8 - I4091)/Inputs!$B$9)</f>
        <v>170</v>
      </c>
      <c r="L4091" s="3">
        <f>MAX(MIN(Inputs!$B$2, I4091*Inputs!$B$10, Inputs!$B$8*Inputs!$B$4 - J4091), 0)</f>
        <v>0</v>
      </c>
      <c r="M4091" s="3">
        <f t="shared" si="570"/>
        <v>170</v>
      </c>
      <c r="N4091" s="3">
        <f t="shared" si="571"/>
        <v>0</v>
      </c>
      <c r="O4091" s="3">
        <f>IF(H4091="Reg", MIN(Inputs!$B$2, I4091*Inputs!$B$10, (Inputs!$B$8-I4091)/Inputs!$B$9), 0)</f>
        <v>0</v>
      </c>
      <c r="P4091" s="3">
        <f t="shared" si="572"/>
        <v>-4289.1000000000004</v>
      </c>
      <c r="Q4091" s="3">
        <f t="shared" si="573"/>
        <v>0</v>
      </c>
      <c r="R4091" s="3">
        <f>I4091 + M4091*Inputs!$B$9 - N4091/Inputs!$B$10</f>
        <v>159.4741358339966</v>
      </c>
    </row>
    <row r="4092" spans="1:18" x14ac:dyDescent="0.3">
      <c r="A4092" s="4">
        <v>46193.416666666657</v>
      </c>
      <c r="B4092" s="3">
        <v>22.94</v>
      </c>
      <c r="C4092" s="3">
        <v>1</v>
      </c>
      <c r="D4092" s="3">
        <f t="shared" si="567"/>
        <v>31.415729166666669</v>
      </c>
      <c r="E4092" s="3">
        <f>MAX(B4092 - D4092/Inputs!$B$5, 0)</f>
        <v>0</v>
      </c>
      <c r="F4092" s="3">
        <f>MAX(D4092*Inputs!$B$5 - B4092, 0)</f>
        <v>4.705841666666668</v>
      </c>
      <c r="G4092" s="3">
        <f t="shared" si="568"/>
        <v>1</v>
      </c>
      <c r="H4092" t="str">
        <f t="shared" si="569"/>
        <v>Charge</v>
      </c>
      <c r="I4092" s="3">
        <f t="shared" si="574"/>
        <v>159.4741358339966</v>
      </c>
      <c r="J4092" s="3">
        <f t="shared" si="575"/>
        <v>318.94827166799325</v>
      </c>
      <c r="K4092" s="3">
        <f>MIN(Inputs!$B$2, (Inputs!$B$8 - I4092)/Inputs!$B$9)</f>
        <v>170</v>
      </c>
      <c r="L4092" s="3">
        <f>MAX(MIN(Inputs!$B$2, I4092*Inputs!$B$10, Inputs!$B$8*Inputs!$B$4 - J4092), 0)</f>
        <v>21.051728332006746</v>
      </c>
      <c r="M4092" s="3">
        <f t="shared" si="570"/>
        <v>170</v>
      </c>
      <c r="N4092" s="3">
        <f t="shared" si="571"/>
        <v>0</v>
      </c>
      <c r="O4092" s="3">
        <f>IF(H4092="Reg", MIN(Inputs!$B$2, I4092*Inputs!$B$10, (Inputs!$B$8-I4092)/Inputs!$B$9), 0)</f>
        <v>0</v>
      </c>
      <c r="P4092" s="3">
        <f t="shared" si="572"/>
        <v>-3899.8</v>
      </c>
      <c r="Q4092" s="3">
        <f t="shared" si="573"/>
        <v>0</v>
      </c>
      <c r="R4092" s="3">
        <f>I4092 + M4092*Inputs!$B$9 - N4092/Inputs!$B$10</f>
        <v>318.9482716679932</v>
      </c>
    </row>
    <row r="4093" spans="1:18" x14ac:dyDescent="0.3">
      <c r="A4093" s="4">
        <v>46193.458333333343</v>
      </c>
      <c r="B4093" s="3">
        <v>21.32</v>
      </c>
      <c r="C4093" s="3">
        <v>1</v>
      </c>
      <c r="D4093" s="3">
        <f t="shared" si="567"/>
        <v>31.415729166666669</v>
      </c>
      <c r="E4093" s="3">
        <f>MAX(B4093 - D4093/Inputs!$B$5, 0)</f>
        <v>0</v>
      </c>
      <c r="F4093" s="3">
        <f>MAX(D4093*Inputs!$B$5 - B4093, 0)</f>
        <v>6.325841666666669</v>
      </c>
      <c r="G4093" s="3">
        <f t="shared" si="568"/>
        <v>1</v>
      </c>
      <c r="H4093" t="str">
        <f t="shared" si="569"/>
        <v>Charge</v>
      </c>
      <c r="I4093" s="3">
        <f t="shared" si="574"/>
        <v>318.9482716679932</v>
      </c>
      <c r="J4093" s="3">
        <f t="shared" si="575"/>
        <v>318.94827166799325</v>
      </c>
      <c r="K4093" s="3">
        <f>MIN(Inputs!$B$2, (Inputs!$B$8 - I4093)/Inputs!$B$9)</f>
        <v>22.44121780453775</v>
      </c>
      <c r="L4093" s="3">
        <f>MAX(MIN(Inputs!$B$2, I4093*Inputs!$B$10, Inputs!$B$8*Inputs!$B$4 - J4093), 0)</f>
        <v>21.051728332006746</v>
      </c>
      <c r="M4093" s="3">
        <f t="shared" si="570"/>
        <v>22.44121780453775</v>
      </c>
      <c r="N4093" s="3">
        <f t="shared" si="571"/>
        <v>0</v>
      </c>
      <c r="O4093" s="3">
        <f>IF(H4093="Reg", MIN(Inputs!$B$2, I4093*Inputs!$B$10, (Inputs!$B$8-I4093)/Inputs!$B$9), 0)</f>
        <v>0</v>
      </c>
      <c r="P4093" s="3">
        <f t="shared" si="572"/>
        <v>-478.44676359274484</v>
      </c>
      <c r="Q4093" s="3">
        <f t="shared" si="573"/>
        <v>0</v>
      </c>
      <c r="R4093" s="3">
        <f>I4093 + M4093*Inputs!$B$9 - N4093/Inputs!$B$10</f>
        <v>340</v>
      </c>
    </row>
    <row r="4094" spans="1:18" x14ac:dyDescent="0.3">
      <c r="A4094" s="4">
        <v>46193.5</v>
      </c>
      <c r="B4094" s="3">
        <v>21.9925</v>
      </c>
      <c r="C4094" s="3">
        <v>1</v>
      </c>
      <c r="D4094" s="3">
        <f t="shared" si="567"/>
        <v>31.415729166666669</v>
      </c>
      <c r="E4094" s="3">
        <f>MAX(B4094 - D4094/Inputs!$B$5, 0)</f>
        <v>0</v>
      </c>
      <c r="F4094" s="3">
        <f>MAX(D4094*Inputs!$B$5 - B4094, 0)</f>
        <v>5.6533416666666696</v>
      </c>
      <c r="G4094" s="3">
        <f t="shared" si="568"/>
        <v>1</v>
      </c>
      <c r="H4094" t="str">
        <f t="shared" si="569"/>
        <v>Charge</v>
      </c>
      <c r="I4094" s="3">
        <f t="shared" si="574"/>
        <v>340</v>
      </c>
      <c r="J4094" s="3">
        <f t="shared" si="575"/>
        <v>318.94827166799325</v>
      </c>
      <c r="K4094" s="3">
        <f>MIN(Inputs!$B$2, (Inputs!$B$8 - I4094)/Inputs!$B$9)</f>
        <v>0</v>
      </c>
      <c r="L4094" s="3">
        <f>MAX(MIN(Inputs!$B$2, I4094*Inputs!$B$10, Inputs!$B$8*Inputs!$B$4 - J4094), 0)</f>
        <v>21.051728332006746</v>
      </c>
      <c r="M4094" s="3">
        <f t="shared" si="570"/>
        <v>0</v>
      </c>
      <c r="N4094" s="3">
        <f t="shared" si="571"/>
        <v>0</v>
      </c>
      <c r="O4094" s="3">
        <f>IF(H4094="Reg", MIN(Inputs!$B$2, I4094*Inputs!$B$10, (Inputs!$B$8-I4094)/Inputs!$B$9), 0)</f>
        <v>0</v>
      </c>
      <c r="P4094" s="3">
        <f t="shared" si="572"/>
        <v>0</v>
      </c>
      <c r="Q4094" s="3">
        <f t="shared" si="573"/>
        <v>0</v>
      </c>
      <c r="R4094" s="3">
        <f>I4094 + M4094*Inputs!$B$9 - N4094/Inputs!$B$10</f>
        <v>340</v>
      </c>
    </row>
    <row r="4095" spans="1:18" x14ac:dyDescent="0.3">
      <c r="A4095" s="4">
        <v>46193.541666666657</v>
      </c>
      <c r="B4095" s="3">
        <v>21.950000000000003</v>
      </c>
      <c r="C4095" s="3">
        <v>0.95</v>
      </c>
      <c r="D4095" s="3">
        <f t="shared" si="567"/>
        <v>31.415729166666669</v>
      </c>
      <c r="E4095" s="3">
        <f>MAX(B4095 - D4095/Inputs!$B$5, 0)</f>
        <v>0</v>
      </c>
      <c r="F4095" s="3">
        <f>MAX(D4095*Inputs!$B$5 - B4095, 0)</f>
        <v>5.6958416666666665</v>
      </c>
      <c r="G4095" s="3">
        <f t="shared" si="568"/>
        <v>0.95</v>
      </c>
      <c r="H4095" t="str">
        <f t="shared" si="569"/>
        <v>Charge</v>
      </c>
      <c r="I4095" s="3">
        <f t="shared" si="574"/>
        <v>340</v>
      </c>
      <c r="J4095" s="3">
        <f t="shared" si="575"/>
        <v>318.94827166799325</v>
      </c>
      <c r="K4095" s="3">
        <f>MIN(Inputs!$B$2, (Inputs!$B$8 - I4095)/Inputs!$B$9)</f>
        <v>0</v>
      </c>
      <c r="L4095" s="3">
        <f>MAX(MIN(Inputs!$B$2, I4095*Inputs!$B$10, Inputs!$B$8*Inputs!$B$4 - J4095), 0)</f>
        <v>21.051728332006746</v>
      </c>
      <c r="M4095" s="3">
        <f t="shared" si="570"/>
        <v>0</v>
      </c>
      <c r="N4095" s="3">
        <f t="shared" si="571"/>
        <v>0</v>
      </c>
      <c r="O4095" s="3">
        <f>IF(H4095="Reg", MIN(Inputs!$B$2, I4095*Inputs!$B$10, (Inputs!$B$8-I4095)/Inputs!$B$9), 0)</f>
        <v>0</v>
      </c>
      <c r="P4095" s="3">
        <f t="shared" si="572"/>
        <v>0</v>
      </c>
      <c r="Q4095" s="3">
        <f t="shared" si="573"/>
        <v>0</v>
      </c>
      <c r="R4095" s="3">
        <f>I4095 + M4095*Inputs!$B$9 - N4095/Inputs!$B$10</f>
        <v>340</v>
      </c>
    </row>
    <row r="4096" spans="1:18" x14ac:dyDescent="0.3">
      <c r="A4096" s="4">
        <v>46193.583333333343</v>
      </c>
      <c r="B4096" s="3">
        <v>22.46</v>
      </c>
      <c r="C4096" s="3">
        <v>1</v>
      </c>
      <c r="D4096" s="3">
        <f t="shared" si="567"/>
        <v>31.415729166666669</v>
      </c>
      <c r="E4096" s="3">
        <f>MAX(B4096 - D4096/Inputs!$B$5, 0)</f>
        <v>0</v>
      </c>
      <c r="F4096" s="3">
        <f>MAX(D4096*Inputs!$B$5 - B4096, 0)</f>
        <v>5.1858416666666685</v>
      </c>
      <c r="G4096" s="3">
        <f t="shared" si="568"/>
        <v>1</v>
      </c>
      <c r="H4096" t="str">
        <f t="shared" si="569"/>
        <v>Charge</v>
      </c>
      <c r="I4096" s="3">
        <f t="shared" si="574"/>
        <v>340</v>
      </c>
      <c r="J4096" s="3">
        <f t="shared" si="575"/>
        <v>318.94827166799325</v>
      </c>
      <c r="K4096" s="3">
        <f>MIN(Inputs!$B$2, (Inputs!$B$8 - I4096)/Inputs!$B$9)</f>
        <v>0</v>
      </c>
      <c r="L4096" s="3">
        <f>MAX(MIN(Inputs!$B$2, I4096*Inputs!$B$10, Inputs!$B$8*Inputs!$B$4 - J4096), 0)</f>
        <v>21.051728332006746</v>
      </c>
      <c r="M4096" s="3">
        <f t="shared" si="570"/>
        <v>0</v>
      </c>
      <c r="N4096" s="3">
        <f t="shared" si="571"/>
        <v>0</v>
      </c>
      <c r="O4096" s="3">
        <f>IF(H4096="Reg", MIN(Inputs!$B$2, I4096*Inputs!$B$10, (Inputs!$B$8-I4096)/Inputs!$B$9), 0)</f>
        <v>0</v>
      </c>
      <c r="P4096" s="3">
        <f t="shared" si="572"/>
        <v>0</v>
      </c>
      <c r="Q4096" s="3">
        <f t="shared" si="573"/>
        <v>0</v>
      </c>
      <c r="R4096" s="3">
        <f>I4096 + M4096*Inputs!$B$9 - N4096/Inputs!$B$10</f>
        <v>340</v>
      </c>
    </row>
    <row r="4097" spans="1:18" x14ac:dyDescent="0.3">
      <c r="A4097" s="4">
        <v>46193.625</v>
      </c>
      <c r="B4097" s="3">
        <v>21.845000000000002</v>
      </c>
      <c r="C4097" s="3">
        <v>0.99</v>
      </c>
      <c r="D4097" s="3">
        <f t="shared" si="567"/>
        <v>31.415729166666669</v>
      </c>
      <c r="E4097" s="3">
        <f>MAX(B4097 - D4097/Inputs!$B$5, 0)</f>
        <v>0</v>
      </c>
      <c r="F4097" s="3">
        <f>MAX(D4097*Inputs!$B$5 - B4097, 0)</f>
        <v>5.8008416666666669</v>
      </c>
      <c r="G4097" s="3">
        <f t="shared" si="568"/>
        <v>0.99</v>
      </c>
      <c r="H4097" t="str">
        <f t="shared" si="569"/>
        <v>Charge</v>
      </c>
      <c r="I4097" s="3">
        <f t="shared" si="574"/>
        <v>340</v>
      </c>
      <c r="J4097" s="3">
        <f t="shared" si="575"/>
        <v>318.94827166799325</v>
      </c>
      <c r="K4097" s="3">
        <f>MIN(Inputs!$B$2, (Inputs!$B$8 - I4097)/Inputs!$B$9)</f>
        <v>0</v>
      </c>
      <c r="L4097" s="3">
        <f>MAX(MIN(Inputs!$B$2, I4097*Inputs!$B$10, Inputs!$B$8*Inputs!$B$4 - J4097), 0)</f>
        <v>21.051728332006746</v>
      </c>
      <c r="M4097" s="3">
        <f t="shared" si="570"/>
        <v>0</v>
      </c>
      <c r="N4097" s="3">
        <f t="shared" si="571"/>
        <v>0</v>
      </c>
      <c r="O4097" s="3">
        <f>IF(H4097="Reg", MIN(Inputs!$B$2, I4097*Inputs!$B$10, (Inputs!$B$8-I4097)/Inputs!$B$9), 0)</f>
        <v>0</v>
      </c>
      <c r="P4097" s="3">
        <f t="shared" si="572"/>
        <v>0</v>
      </c>
      <c r="Q4097" s="3">
        <f t="shared" si="573"/>
        <v>0</v>
      </c>
      <c r="R4097" s="3">
        <f>I4097 + M4097*Inputs!$B$9 - N4097/Inputs!$B$10</f>
        <v>340</v>
      </c>
    </row>
    <row r="4098" spans="1:18" x14ac:dyDescent="0.3">
      <c r="A4098" s="4">
        <v>46193.666666666657</v>
      </c>
      <c r="B4098" s="3">
        <v>22.982499999999998</v>
      </c>
      <c r="C4098" s="3">
        <v>1</v>
      </c>
      <c r="D4098" s="3">
        <f t="shared" ref="D4098:D4161" si="576">AVERAGEIFS(B:B, A:A, "&gt;="&amp;INT(A4098), A:A, "&lt;"&amp;INT(A4098)+1)</f>
        <v>31.415729166666669</v>
      </c>
      <c r="E4098" s="3">
        <f>MAX(B4098 - D4098/Inputs!$B$5, 0)</f>
        <v>0</v>
      </c>
      <c r="F4098" s="3">
        <f>MAX(D4098*Inputs!$B$5 - B4098, 0)</f>
        <v>4.6633416666666712</v>
      </c>
      <c r="G4098" s="3">
        <f t="shared" ref="G4098:G4161" si="577">C4098</f>
        <v>1</v>
      </c>
      <c r="H4098" t="str">
        <f t="shared" ref="H4098:H4161" si="578">IF(MAX(E4098, F4098, G4098)&lt;=0, "Idle", IF(AND(G4098&gt;=E4098, G4098&gt;=F4098), "Reg", IF(E4098&gt;=F4098, "Discharge", "Charge")))</f>
        <v>Charge</v>
      </c>
      <c r="I4098" s="3">
        <f t="shared" si="574"/>
        <v>340</v>
      </c>
      <c r="J4098" s="3">
        <f t="shared" si="575"/>
        <v>318.94827166799325</v>
      </c>
      <c r="K4098" s="3">
        <f>MIN(Inputs!$B$2, (Inputs!$B$8 - I4098)/Inputs!$B$9)</f>
        <v>0</v>
      </c>
      <c r="L4098" s="3">
        <f>MAX(MIN(Inputs!$B$2, I4098*Inputs!$B$10, Inputs!$B$8*Inputs!$B$4 - J4098), 0)</f>
        <v>21.051728332006746</v>
      </c>
      <c r="M4098" s="3">
        <f t="shared" ref="M4098:M4161" si="579">IF(H4098="Charge", K4098, 0)</f>
        <v>0</v>
      </c>
      <c r="N4098" s="3">
        <f t="shared" ref="N4098:N4161" si="580">IF(H4098="Discharge", L4098, 0)</f>
        <v>0</v>
      </c>
      <c r="O4098" s="3">
        <f>IF(H4098="Reg", MIN(Inputs!$B$2, I4098*Inputs!$B$10, (Inputs!$B$8-I4098)/Inputs!$B$9), 0)</f>
        <v>0</v>
      </c>
      <c r="P4098" s="3">
        <f t="shared" ref="P4098:P4161" si="581">(N4098 - M4098) * B4098</f>
        <v>0</v>
      </c>
      <c r="Q4098" s="3">
        <f t="shared" ref="Q4098:Q4161" si="582">O4098 * C4098</f>
        <v>0</v>
      </c>
      <c r="R4098" s="3">
        <f>I4098 + M4098*Inputs!$B$9 - N4098/Inputs!$B$10</f>
        <v>340</v>
      </c>
    </row>
    <row r="4099" spans="1:18" x14ac:dyDescent="0.3">
      <c r="A4099" s="4">
        <v>46193.708333333343</v>
      </c>
      <c r="B4099" s="3">
        <v>27.287500000000001</v>
      </c>
      <c r="C4099" s="3">
        <v>1</v>
      </c>
      <c r="D4099" s="3">
        <f t="shared" si="576"/>
        <v>31.415729166666669</v>
      </c>
      <c r="E4099" s="3">
        <f>MAX(B4099 - D4099/Inputs!$B$5, 0)</f>
        <v>0</v>
      </c>
      <c r="F4099" s="3">
        <f>MAX(D4099*Inputs!$B$5 - B4099, 0)</f>
        <v>0.35834166666666789</v>
      </c>
      <c r="G4099" s="3">
        <f t="shared" si="577"/>
        <v>1</v>
      </c>
      <c r="H4099" t="str">
        <f t="shared" si="578"/>
        <v>Reg</v>
      </c>
      <c r="I4099" s="3">
        <f t="shared" ref="I4099:I4162" si="583">R4098</f>
        <v>340</v>
      </c>
      <c r="J4099" s="3">
        <f t="shared" ref="J4099:J4162" si="584">IF(INT(A4099)=INT(A4098), J4098 + N4098, 0)</f>
        <v>318.94827166799325</v>
      </c>
      <c r="K4099" s="3">
        <f>MIN(Inputs!$B$2, (Inputs!$B$8 - I4099)/Inputs!$B$9)</f>
        <v>0</v>
      </c>
      <c r="L4099" s="3">
        <f>MAX(MIN(Inputs!$B$2, I4099*Inputs!$B$10, Inputs!$B$8*Inputs!$B$4 - J4099), 0)</f>
        <v>21.051728332006746</v>
      </c>
      <c r="M4099" s="3">
        <f t="shared" si="579"/>
        <v>0</v>
      </c>
      <c r="N4099" s="3">
        <f t="shared" si="580"/>
        <v>0</v>
      </c>
      <c r="O4099" s="3">
        <f>IF(H4099="Reg", MIN(Inputs!$B$2, I4099*Inputs!$B$10, (Inputs!$B$8-I4099)/Inputs!$B$9), 0)</f>
        <v>0</v>
      </c>
      <c r="P4099" s="3">
        <f t="shared" si="581"/>
        <v>0</v>
      </c>
      <c r="Q4099" s="3">
        <f t="shared" si="582"/>
        <v>0</v>
      </c>
      <c r="R4099" s="3">
        <f>I4099 + M4099*Inputs!$B$9 - N4099/Inputs!$B$10</f>
        <v>340</v>
      </c>
    </row>
    <row r="4100" spans="1:18" x14ac:dyDescent="0.3">
      <c r="A4100" s="4">
        <v>46193.75</v>
      </c>
      <c r="B4100" s="3">
        <v>31.337499999999999</v>
      </c>
      <c r="C4100" s="3">
        <v>1.1000000000000001</v>
      </c>
      <c r="D4100" s="3">
        <f t="shared" si="576"/>
        <v>31.415729166666669</v>
      </c>
      <c r="E4100" s="3">
        <f>MAX(B4100 - D4100/Inputs!$B$5, 0)</f>
        <v>0</v>
      </c>
      <c r="F4100" s="3">
        <f>MAX(D4100*Inputs!$B$5 - B4100, 0)</f>
        <v>0</v>
      </c>
      <c r="G4100" s="3">
        <f t="shared" si="577"/>
        <v>1.1000000000000001</v>
      </c>
      <c r="H4100" t="str">
        <f t="shared" si="578"/>
        <v>Reg</v>
      </c>
      <c r="I4100" s="3">
        <f t="shared" si="583"/>
        <v>340</v>
      </c>
      <c r="J4100" s="3">
        <f t="shared" si="584"/>
        <v>318.94827166799325</v>
      </c>
      <c r="K4100" s="3">
        <f>MIN(Inputs!$B$2, (Inputs!$B$8 - I4100)/Inputs!$B$9)</f>
        <v>0</v>
      </c>
      <c r="L4100" s="3">
        <f>MAX(MIN(Inputs!$B$2, I4100*Inputs!$B$10, Inputs!$B$8*Inputs!$B$4 - J4100), 0)</f>
        <v>21.051728332006746</v>
      </c>
      <c r="M4100" s="3">
        <f t="shared" si="579"/>
        <v>0</v>
      </c>
      <c r="N4100" s="3">
        <f t="shared" si="580"/>
        <v>0</v>
      </c>
      <c r="O4100" s="3">
        <f>IF(H4100="Reg", MIN(Inputs!$B$2, I4100*Inputs!$B$10, (Inputs!$B$8-I4100)/Inputs!$B$9), 0)</f>
        <v>0</v>
      </c>
      <c r="P4100" s="3">
        <f t="shared" si="581"/>
        <v>0</v>
      </c>
      <c r="Q4100" s="3">
        <f t="shared" si="582"/>
        <v>0</v>
      </c>
      <c r="R4100" s="3">
        <f>I4100 + M4100*Inputs!$B$9 - N4100/Inputs!$B$10</f>
        <v>340</v>
      </c>
    </row>
    <row r="4101" spans="1:18" x14ac:dyDescent="0.3">
      <c r="A4101" s="4">
        <v>46193.791666666657</v>
      </c>
      <c r="B4101" s="3">
        <v>38.915000000000006</v>
      </c>
      <c r="C4101" s="3">
        <v>3.8</v>
      </c>
      <c r="D4101" s="3">
        <f t="shared" si="576"/>
        <v>31.415729166666669</v>
      </c>
      <c r="E4101" s="3">
        <f>MAX(B4101 - D4101/Inputs!$B$5, 0)</f>
        <v>3.2153077651515218</v>
      </c>
      <c r="F4101" s="3">
        <f>MAX(D4101*Inputs!$B$5 - B4101, 0)</f>
        <v>0</v>
      </c>
      <c r="G4101" s="3">
        <f t="shared" si="577"/>
        <v>3.8</v>
      </c>
      <c r="H4101" t="str">
        <f t="shared" si="578"/>
        <v>Reg</v>
      </c>
      <c r="I4101" s="3">
        <f t="shared" si="583"/>
        <v>340</v>
      </c>
      <c r="J4101" s="3">
        <f t="shared" si="584"/>
        <v>318.94827166799325</v>
      </c>
      <c r="K4101" s="3">
        <f>MIN(Inputs!$B$2, (Inputs!$B$8 - I4101)/Inputs!$B$9)</f>
        <v>0</v>
      </c>
      <c r="L4101" s="3">
        <f>MAX(MIN(Inputs!$B$2, I4101*Inputs!$B$10, Inputs!$B$8*Inputs!$B$4 - J4101), 0)</f>
        <v>21.051728332006746</v>
      </c>
      <c r="M4101" s="3">
        <f t="shared" si="579"/>
        <v>0</v>
      </c>
      <c r="N4101" s="3">
        <f t="shared" si="580"/>
        <v>0</v>
      </c>
      <c r="O4101" s="3">
        <f>IF(H4101="Reg", MIN(Inputs!$B$2, I4101*Inputs!$B$10, (Inputs!$B$8-I4101)/Inputs!$B$9), 0)</f>
        <v>0</v>
      </c>
      <c r="P4101" s="3">
        <f t="shared" si="581"/>
        <v>0</v>
      </c>
      <c r="Q4101" s="3">
        <f t="shared" si="582"/>
        <v>0</v>
      </c>
      <c r="R4101" s="3">
        <f>I4101 + M4101*Inputs!$B$9 - N4101/Inputs!$B$10</f>
        <v>340</v>
      </c>
    </row>
    <row r="4102" spans="1:18" x14ac:dyDescent="0.3">
      <c r="A4102" s="4">
        <v>46193.833333333343</v>
      </c>
      <c r="B4102" s="3">
        <v>56.597499999999997</v>
      </c>
      <c r="C4102" s="3">
        <v>4.24</v>
      </c>
      <c r="D4102" s="3">
        <f t="shared" si="576"/>
        <v>31.415729166666669</v>
      </c>
      <c r="E4102" s="3">
        <f>MAX(B4102 - D4102/Inputs!$B$5, 0)</f>
        <v>20.897807765151512</v>
      </c>
      <c r="F4102" s="3">
        <f>MAX(D4102*Inputs!$B$5 - B4102, 0)</f>
        <v>0</v>
      </c>
      <c r="G4102" s="3">
        <f t="shared" si="577"/>
        <v>4.24</v>
      </c>
      <c r="H4102" t="str">
        <f t="shared" si="578"/>
        <v>Discharge</v>
      </c>
      <c r="I4102" s="3">
        <f t="shared" si="583"/>
        <v>340</v>
      </c>
      <c r="J4102" s="3">
        <f t="shared" si="584"/>
        <v>318.94827166799325</v>
      </c>
      <c r="K4102" s="3">
        <f>MIN(Inputs!$B$2, (Inputs!$B$8 - I4102)/Inputs!$B$9)</f>
        <v>0</v>
      </c>
      <c r="L4102" s="3">
        <f>MAX(MIN(Inputs!$B$2, I4102*Inputs!$B$10, Inputs!$B$8*Inputs!$B$4 - J4102), 0)</f>
        <v>21.051728332006746</v>
      </c>
      <c r="M4102" s="3">
        <f t="shared" si="579"/>
        <v>0</v>
      </c>
      <c r="N4102" s="3">
        <f t="shared" si="580"/>
        <v>21.051728332006746</v>
      </c>
      <c r="O4102" s="3">
        <f>IF(H4102="Reg", MIN(Inputs!$B$2, I4102*Inputs!$B$10, (Inputs!$B$8-I4102)/Inputs!$B$9), 0)</f>
        <v>0</v>
      </c>
      <c r="P4102" s="3">
        <f t="shared" si="581"/>
        <v>1191.4751942707517</v>
      </c>
      <c r="Q4102" s="3">
        <f t="shared" si="582"/>
        <v>0</v>
      </c>
      <c r="R4102" s="3">
        <f>I4102 + M4102*Inputs!$B$9 - N4102/Inputs!$B$10</f>
        <v>317.5587821954623</v>
      </c>
    </row>
    <row r="4103" spans="1:18" x14ac:dyDescent="0.3">
      <c r="A4103" s="4">
        <v>46193.875</v>
      </c>
      <c r="B4103" s="3">
        <v>57.932500000000005</v>
      </c>
      <c r="C4103" s="3">
        <v>1</v>
      </c>
      <c r="D4103" s="3">
        <f t="shared" si="576"/>
        <v>31.415729166666669</v>
      </c>
      <c r="E4103" s="3">
        <f>MAX(B4103 - D4103/Inputs!$B$5, 0)</f>
        <v>22.23280776515152</v>
      </c>
      <c r="F4103" s="3">
        <f>MAX(D4103*Inputs!$B$5 - B4103, 0)</f>
        <v>0</v>
      </c>
      <c r="G4103" s="3">
        <f t="shared" si="577"/>
        <v>1</v>
      </c>
      <c r="H4103" t="str">
        <f t="shared" si="578"/>
        <v>Discharge</v>
      </c>
      <c r="I4103" s="3">
        <f t="shared" si="583"/>
        <v>317.5587821954623</v>
      </c>
      <c r="J4103" s="3">
        <f t="shared" si="584"/>
        <v>340</v>
      </c>
      <c r="K4103" s="3">
        <f>MIN(Inputs!$B$2, (Inputs!$B$8 - I4103)/Inputs!$B$9)</f>
        <v>23.922418559098585</v>
      </c>
      <c r="L4103" s="3">
        <f>MAX(MIN(Inputs!$B$2, I4103*Inputs!$B$10, Inputs!$B$8*Inputs!$B$4 - J4103), 0)</f>
        <v>0</v>
      </c>
      <c r="M4103" s="3">
        <f t="shared" si="579"/>
        <v>0</v>
      </c>
      <c r="N4103" s="3">
        <f t="shared" si="580"/>
        <v>0</v>
      </c>
      <c r="O4103" s="3">
        <f>IF(H4103="Reg", MIN(Inputs!$B$2, I4103*Inputs!$B$10, (Inputs!$B$8-I4103)/Inputs!$B$9), 0)</f>
        <v>0</v>
      </c>
      <c r="P4103" s="3">
        <f t="shared" si="581"/>
        <v>0</v>
      </c>
      <c r="Q4103" s="3">
        <f t="shared" si="582"/>
        <v>0</v>
      </c>
      <c r="R4103" s="3">
        <f>I4103 + M4103*Inputs!$B$9 - N4103/Inputs!$B$10</f>
        <v>317.5587821954623</v>
      </c>
    </row>
    <row r="4104" spans="1:18" x14ac:dyDescent="0.3">
      <c r="A4104" s="4">
        <v>46193.916666666657</v>
      </c>
      <c r="B4104" s="3">
        <v>41.38</v>
      </c>
      <c r="C4104" s="3">
        <v>0.44</v>
      </c>
      <c r="D4104" s="3">
        <f t="shared" si="576"/>
        <v>31.415729166666669</v>
      </c>
      <c r="E4104" s="3">
        <f>MAX(B4104 - D4104/Inputs!$B$5, 0)</f>
        <v>5.6803077651515181</v>
      </c>
      <c r="F4104" s="3">
        <f>MAX(D4104*Inputs!$B$5 - B4104, 0)</f>
        <v>0</v>
      </c>
      <c r="G4104" s="3">
        <f t="shared" si="577"/>
        <v>0.44</v>
      </c>
      <c r="H4104" t="str">
        <f t="shared" si="578"/>
        <v>Discharge</v>
      </c>
      <c r="I4104" s="3">
        <f t="shared" si="583"/>
        <v>317.5587821954623</v>
      </c>
      <c r="J4104" s="3">
        <f t="shared" si="584"/>
        <v>340</v>
      </c>
      <c r="K4104" s="3">
        <f>MIN(Inputs!$B$2, (Inputs!$B$8 - I4104)/Inputs!$B$9)</f>
        <v>23.922418559098585</v>
      </c>
      <c r="L4104" s="3">
        <f>MAX(MIN(Inputs!$B$2, I4104*Inputs!$B$10, Inputs!$B$8*Inputs!$B$4 - J4104), 0)</f>
        <v>0</v>
      </c>
      <c r="M4104" s="3">
        <f t="shared" si="579"/>
        <v>0</v>
      </c>
      <c r="N4104" s="3">
        <f t="shared" si="580"/>
        <v>0</v>
      </c>
      <c r="O4104" s="3">
        <f>IF(H4104="Reg", MIN(Inputs!$B$2, I4104*Inputs!$B$10, (Inputs!$B$8-I4104)/Inputs!$B$9), 0)</f>
        <v>0</v>
      </c>
      <c r="P4104" s="3">
        <f t="shared" si="581"/>
        <v>0</v>
      </c>
      <c r="Q4104" s="3">
        <f t="shared" si="582"/>
        <v>0</v>
      </c>
      <c r="R4104" s="3">
        <f>I4104 + M4104*Inputs!$B$9 - N4104/Inputs!$B$10</f>
        <v>317.5587821954623</v>
      </c>
    </row>
    <row r="4105" spans="1:18" x14ac:dyDescent="0.3">
      <c r="A4105" s="4">
        <v>46193.958333333343</v>
      </c>
      <c r="B4105" s="3">
        <v>34.354999999999997</v>
      </c>
      <c r="C4105" s="3">
        <v>0.06</v>
      </c>
      <c r="D4105" s="3">
        <f t="shared" si="576"/>
        <v>31.415729166666669</v>
      </c>
      <c r="E4105" s="3">
        <f>MAX(B4105 - D4105/Inputs!$B$5, 0)</f>
        <v>0</v>
      </c>
      <c r="F4105" s="3">
        <f>MAX(D4105*Inputs!$B$5 - B4105, 0)</f>
        <v>0</v>
      </c>
      <c r="G4105" s="3">
        <f t="shared" si="577"/>
        <v>0.06</v>
      </c>
      <c r="H4105" t="str">
        <f t="shared" si="578"/>
        <v>Reg</v>
      </c>
      <c r="I4105" s="3">
        <f t="shared" si="583"/>
        <v>317.5587821954623</v>
      </c>
      <c r="J4105" s="3">
        <f t="shared" si="584"/>
        <v>340</v>
      </c>
      <c r="K4105" s="3">
        <f>MIN(Inputs!$B$2, (Inputs!$B$8 - I4105)/Inputs!$B$9)</f>
        <v>23.922418559098585</v>
      </c>
      <c r="L4105" s="3">
        <f>MAX(MIN(Inputs!$B$2, I4105*Inputs!$B$10, Inputs!$B$8*Inputs!$B$4 - J4105), 0)</f>
        <v>0</v>
      </c>
      <c r="M4105" s="3">
        <f t="shared" si="579"/>
        <v>0</v>
      </c>
      <c r="N4105" s="3">
        <f t="shared" si="580"/>
        <v>0</v>
      </c>
      <c r="O4105" s="3">
        <f>IF(H4105="Reg", MIN(Inputs!$B$2, I4105*Inputs!$B$10, (Inputs!$B$8-I4105)/Inputs!$B$9), 0)</f>
        <v>23.922418559098585</v>
      </c>
      <c r="P4105" s="3">
        <f t="shared" si="581"/>
        <v>0</v>
      </c>
      <c r="Q4105" s="3">
        <f t="shared" si="582"/>
        <v>1.435345113545915</v>
      </c>
      <c r="R4105" s="3">
        <f>I4105 + M4105*Inputs!$B$9 - N4105/Inputs!$B$10</f>
        <v>317.5587821954623</v>
      </c>
    </row>
    <row r="4106" spans="1:18" x14ac:dyDescent="0.3">
      <c r="A4106" s="4">
        <v>46194</v>
      </c>
      <c r="B4106" s="3">
        <v>35.912499999999994</v>
      </c>
      <c r="C4106" s="3">
        <v>0.06</v>
      </c>
      <c r="D4106" s="3">
        <f t="shared" si="576"/>
        <v>39.100208333333335</v>
      </c>
      <c r="E4106" s="3">
        <f>MAX(B4106 - D4106/Inputs!$B$5, 0)</f>
        <v>0</v>
      </c>
      <c r="F4106" s="3">
        <f>MAX(D4106*Inputs!$B$5 - B4106, 0)</f>
        <v>0</v>
      </c>
      <c r="G4106" s="3">
        <f t="shared" si="577"/>
        <v>0.06</v>
      </c>
      <c r="H4106" t="str">
        <f t="shared" si="578"/>
        <v>Reg</v>
      </c>
      <c r="I4106" s="3">
        <f t="shared" si="583"/>
        <v>317.5587821954623</v>
      </c>
      <c r="J4106" s="3">
        <f t="shared" si="584"/>
        <v>0</v>
      </c>
      <c r="K4106" s="3">
        <f>MIN(Inputs!$B$2, (Inputs!$B$8 - I4106)/Inputs!$B$9)</f>
        <v>23.922418559098585</v>
      </c>
      <c r="L4106" s="3">
        <f>MAX(MIN(Inputs!$B$2, I4106*Inputs!$B$10, Inputs!$B$8*Inputs!$B$4 - J4106), 0)</f>
        <v>170</v>
      </c>
      <c r="M4106" s="3">
        <f t="shared" si="579"/>
        <v>0</v>
      </c>
      <c r="N4106" s="3">
        <f t="shared" si="580"/>
        <v>0</v>
      </c>
      <c r="O4106" s="3">
        <f>IF(H4106="Reg", MIN(Inputs!$B$2, I4106*Inputs!$B$10, (Inputs!$B$8-I4106)/Inputs!$B$9), 0)</f>
        <v>23.922418559098585</v>
      </c>
      <c r="P4106" s="3">
        <f t="shared" si="581"/>
        <v>0</v>
      </c>
      <c r="Q4106" s="3">
        <f t="shared" si="582"/>
        <v>1.435345113545915</v>
      </c>
      <c r="R4106" s="3">
        <f>I4106 + M4106*Inputs!$B$9 - N4106/Inputs!$B$10</f>
        <v>317.5587821954623</v>
      </c>
    </row>
    <row r="4107" spans="1:18" x14ac:dyDescent="0.3">
      <c r="A4107" s="4">
        <v>46194.041666666657</v>
      </c>
      <c r="B4107" s="3">
        <v>47.8675</v>
      </c>
      <c r="C4107" s="3">
        <v>0.06</v>
      </c>
      <c r="D4107" s="3">
        <f t="shared" si="576"/>
        <v>39.100208333333335</v>
      </c>
      <c r="E4107" s="3">
        <f>MAX(B4107 - D4107/Inputs!$B$5, 0)</f>
        <v>3.4354450757575776</v>
      </c>
      <c r="F4107" s="3">
        <f>MAX(D4107*Inputs!$B$5 - B4107, 0)</f>
        <v>0</v>
      </c>
      <c r="G4107" s="3">
        <f t="shared" si="577"/>
        <v>0.06</v>
      </c>
      <c r="H4107" t="str">
        <f t="shared" si="578"/>
        <v>Discharge</v>
      </c>
      <c r="I4107" s="3">
        <f t="shared" si="583"/>
        <v>317.5587821954623</v>
      </c>
      <c r="J4107" s="3">
        <f t="shared" si="584"/>
        <v>0</v>
      </c>
      <c r="K4107" s="3">
        <f>MIN(Inputs!$B$2, (Inputs!$B$8 - I4107)/Inputs!$B$9)</f>
        <v>23.922418559098585</v>
      </c>
      <c r="L4107" s="3">
        <f>MAX(MIN(Inputs!$B$2, I4107*Inputs!$B$10, Inputs!$B$8*Inputs!$B$4 - J4107), 0)</f>
        <v>170</v>
      </c>
      <c r="M4107" s="3">
        <f t="shared" si="579"/>
        <v>0</v>
      </c>
      <c r="N4107" s="3">
        <f t="shared" si="580"/>
        <v>170</v>
      </c>
      <c r="O4107" s="3">
        <f>IF(H4107="Reg", MIN(Inputs!$B$2, I4107*Inputs!$B$10, (Inputs!$B$8-I4107)/Inputs!$B$9), 0)</f>
        <v>0</v>
      </c>
      <c r="P4107" s="3">
        <f t="shared" si="581"/>
        <v>8137.4750000000004</v>
      </c>
      <c r="Q4107" s="3">
        <f t="shared" si="582"/>
        <v>0</v>
      </c>
      <c r="R4107" s="3">
        <f>I4107 + M4107*Inputs!$B$9 - N4107/Inputs!$B$10</f>
        <v>136.33817329319345</v>
      </c>
    </row>
    <row r="4108" spans="1:18" x14ac:dyDescent="0.3">
      <c r="A4108" s="4">
        <v>46194.083333333343</v>
      </c>
      <c r="B4108" s="3">
        <v>41.952500000000001</v>
      </c>
      <c r="C4108" s="3">
        <v>0.06</v>
      </c>
      <c r="D4108" s="3">
        <f t="shared" si="576"/>
        <v>39.100208333333335</v>
      </c>
      <c r="E4108" s="3">
        <f>MAX(B4108 - D4108/Inputs!$B$5, 0)</f>
        <v>0</v>
      </c>
      <c r="F4108" s="3">
        <f>MAX(D4108*Inputs!$B$5 - B4108, 0)</f>
        <v>0</v>
      </c>
      <c r="G4108" s="3">
        <f t="shared" si="577"/>
        <v>0.06</v>
      </c>
      <c r="H4108" t="str">
        <f t="shared" si="578"/>
        <v>Reg</v>
      </c>
      <c r="I4108" s="3">
        <f t="shared" si="583"/>
        <v>136.33817329319345</v>
      </c>
      <c r="J4108" s="3">
        <f t="shared" si="584"/>
        <v>170</v>
      </c>
      <c r="K4108" s="3">
        <f>MIN(Inputs!$B$2, (Inputs!$B$8 - I4108)/Inputs!$B$9)</f>
        <v>170</v>
      </c>
      <c r="L4108" s="3">
        <f>MAX(MIN(Inputs!$B$2, I4108*Inputs!$B$10, Inputs!$B$8*Inputs!$B$4 - J4108), 0)</f>
        <v>127.89654333598648</v>
      </c>
      <c r="M4108" s="3">
        <f t="shared" si="579"/>
        <v>0</v>
      </c>
      <c r="N4108" s="3">
        <f t="shared" si="580"/>
        <v>0</v>
      </c>
      <c r="O4108" s="3">
        <f>IF(H4108="Reg", MIN(Inputs!$B$2, I4108*Inputs!$B$10, (Inputs!$B$8-I4108)/Inputs!$B$9), 0)</f>
        <v>127.89654333598648</v>
      </c>
      <c r="P4108" s="3">
        <f t="shared" si="581"/>
        <v>0</v>
      </c>
      <c r="Q4108" s="3">
        <f t="shared" si="582"/>
        <v>7.6737926001591887</v>
      </c>
      <c r="R4108" s="3">
        <f>I4108 + M4108*Inputs!$B$9 - N4108/Inputs!$B$10</f>
        <v>136.33817329319345</v>
      </c>
    </row>
    <row r="4109" spans="1:18" x14ac:dyDescent="0.3">
      <c r="A4109" s="4">
        <v>46194.125</v>
      </c>
      <c r="B4109" s="3">
        <v>40.837500000000006</v>
      </c>
      <c r="C4109" s="3">
        <v>0.1</v>
      </c>
      <c r="D4109" s="3">
        <f t="shared" si="576"/>
        <v>39.100208333333335</v>
      </c>
      <c r="E4109" s="3">
        <f>MAX(B4109 - D4109/Inputs!$B$5, 0)</f>
        <v>0</v>
      </c>
      <c r="F4109" s="3">
        <f>MAX(D4109*Inputs!$B$5 - B4109, 0)</f>
        <v>0</v>
      </c>
      <c r="G4109" s="3">
        <f t="shared" si="577"/>
        <v>0.1</v>
      </c>
      <c r="H4109" t="str">
        <f t="shared" si="578"/>
        <v>Reg</v>
      </c>
      <c r="I4109" s="3">
        <f t="shared" si="583"/>
        <v>136.33817329319345</v>
      </c>
      <c r="J4109" s="3">
        <f t="shared" si="584"/>
        <v>170</v>
      </c>
      <c r="K4109" s="3">
        <f>MIN(Inputs!$B$2, (Inputs!$B$8 - I4109)/Inputs!$B$9)</f>
        <v>170</v>
      </c>
      <c r="L4109" s="3">
        <f>MAX(MIN(Inputs!$B$2, I4109*Inputs!$B$10, Inputs!$B$8*Inputs!$B$4 - J4109), 0)</f>
        <v>127.89654333598648</v>
      </c>
      <c r="M4109" s="3">
        <f t="shared" si="579"/>
        <v>0</v>
      </c>
      <c r="N4109" s="3">
        <f t="shared" si="580"/>
        <v>0</v>
      </c>
      <c r="O4109" s="3">
        <f>IF(H4109="Reg", MIN(Inputs!$B$2, I4109*Inputs!$B$10, (Inputs!$B$8-I4109)/Inputs!$B$9), 0)</f>
        <v>127.89654333598648</v>
      </c>
      <c r="P4109" s="3">
        <f t="shared" si="581"/>
        <v>0</v>
      </c>
      <c r="Q4109" s="3">
        <f t="shared" si="582"/>
        <v>12.789654333598648</v>
      </c>
      <c r="R4109" s="3">
        <f>I4109 + M4109*Inputs!$B$9 - N4109/Inputs!$B$10</f>
        <v>136.33817329319345</v>
      </c>
    </row>
    <row r="4110" spans="1:18" x14ac:dyDescent="0.3">
      <c r="A4110" s="4">
        <v>46194.166666666657</v>
      </c>
      <c r="B4110" s="3">
        <v>32.714999999999996</v>
      </c>
      <c r="C4110" s="3">
        <v>0.06</v>
      </c>
      <c r="D4110" s="3">
        <f t="shared" si="576"/>
        <v>39.100208333333335</v>
      </c>
      <c r="E4110" s="3">
        <f>MAX(B4110 - D4110/Inputs!$B$5, 0)</f>
        <v>0</v>
      </c>
      <c r="F4110" s="3">
        <f>MAX(D4110*Inputs!$B$5 - B4110, 0)</f>
        <v>1.6931833333333373</v>
      </c>
      <c r="G4110" s="3">
        <f t="shared" si="577"/>
        <v>0.06</v>
      </c>
      <c r="H4110" t="str">
        <f t="shared" si="578"/>
        <v>Charge</v>
      </c>
      <c r="I4110" s="3">
        <f t="shared" si="583"/>
        <v>136.33817329319345</v>
      </c>
      <c r="J4110" s="3">
        <f t="shared" si="584"/>
        <v>170</v>
      </c>
      <c r="K4110" s="3">
        <f>MIN(Inputs!$B$2, (Inputs!$B$8 - I4110)/Inputs!$B$9)</f>
        <v>170</v>
      </c>
      <c r="L4110" s="3">
        <f>MAX(MIN(Inputs!$B$2, I4110*Inputs!$B$10, Inputs!$B$8*Inputs!$B$4 - J4110), 0)</f>
        <v>127.89654333598648</v>
      </c>
      <c r="M4110" s="3">
        <f t="shared" si="579"/>
        <v>170</v>
      </c>
      <c r="N4110" s="3">
        <f t="shared" si="580"/>
        <v>0</v>
      </c>
      <c r="O4110" s="3">
        <f>IF(H4110="Reg", MIN(Inputs!$B$2, I4110*Inputs!$B$10, (Inputs!$B$8-I4110)/Inputs!$B$9), 0)</f>
        <v>0</v>
      </c>
      <c r="P4110" s="3">
        <f t="shared" si="581"/>
        <v>-5561.5499999999993</v>
      </c>
      <c r="Q4110" s="3">
        <f t="shared" si="582"/>
        <v>0</v>
      </c>
      <c r="R4110" s="3">
        <f>I4110 + M4110*Inputs!$B$9 - N4110/Inputs!$B$10</f>
        <v>295.81230912719002</v>
      </c>
    </row>
    <row r="4111" spans="1:18" x14ac:dyDescent="0.3">
      <c r="A4111" s="4">
        <v>46194.208333333343</v>
      </c>
      <c r="B4111" s="3">
        <v>30.2575</v>
      </c>
      <c r="C4111" s="3">
        <v>0.06</v>
      </c>
      <c r="D4111" s="3">
        <f t="shared" si="576"/>
        <v>39.100208333333335</v>
      </c>
      <c r="E4111" s="3">
        <f>MAX(B4111 - D4111/Inputs!$B$5, 0)</f>
        <v>0</v>
      </c>
      <c r="F4111" s="3">
        <f>MAX(D4111*Inputs!$B$5 - B4111, 0)</f>
        <v>4.1506833333333333</v>
      </c>
      <c r="G4111" s="3">
        <f t="shared" si="577"/>
        <v>0.06</v>
      </c>
      <c r="H4111" t="str">
        <f t="shared" si="578"/>
        <v>Charge</v>
      </c>
      <c r="I4111" s="3">
        <f t="shared" si="583"/>
        <v>295.81230912719002</v>
      </c>
      <c r="J4111" s="3">
        <f t="shared" si="584"/>
        <v>170</v>
      </c>
      <c r="K4111" s="3">
        <f>MIN(Inputs!$B$2, (Inputs!$B$8 - I4111)/Inputs!$B$9)</f>
        <v>47.104236740916782</v>
      </c>
      <c r="L4111" s="3">
        <f>MAX(MIN(Inputs!$B$2, I4111*Inputs!$B$10, Inputs!$B$8*Inputs!$B$4 - J4111), 0)</f>
        <v>170</v>
      </c>
      <c r="M4111" s="3">
        <f t="shared" si="579"/>
        <v>47.104236740916782</v>
      </c>
      <c r="N4111" s="3">
        <f t="shared" si="580"/>
        <v>0</v>
      </c>
      <c r="O4111" s="3">
        <f>IF(H4111="Reg", MIN(Inputs!$B$2, I4111*Inputs!$B$10, (Inputs!$B$8-I4111)/Inputs!$B$9), 0)</f>
        <v>0</v>
      </c>
      <c r="P4111" s="3">
        <f t="shared" si="581"/>
        <v>-1425.2564431882895</v>
      </c>
      <c r="Q4111" s="3">
        <f t="shared" si="582"/>
        <v>0</v>
      </c>
      <c r="R4111" s="3">
        <f>I4111 + M4111*Inputs!$B$9 - N4111/Inputs!$B$10</f>
        <v>340</v>
      </c>
    </row>
    <row r="4112" spans="1:18" x14ac:dyDescent="0.3">
      <c r="A4112" s="4">
        <v>46194.25</v>
      </c>
      <c r="B4112" s="3">
        <v>33.244999999999997</v>
      </c>
      <c r="C4112" s="3">
        <v>1</v>
      </c>
      <c r="D4112" s="3">
        <f t="shared" si="576"/>
        <v>39.100208333333335</v>
      </c>
      <c r="E4112" s="3">
        <f>MAX(B4112 - D4112/Inputs!$B$5, 0)</f>
        <v>0</v>
      </c>
      <c r="F4112" s="3">
        <f>MAX(D4112*Inputs!$B$5 - B4112, 0)</f>
        <v>1.1631833333333361</v>
      </c>
      <c r="G4112" s="3">
        <f t="shared" si="577"/>
        <v>1</v>
      </c>
      <c r="H4112" t="str">
        <f t="shared" si="578"/>
        <v>Charge</v>
      </c>
      <c r="I4112" s="3">
        <f t="shared" si="583"/>
        <v>340</v>
      </c>
      <c r="J4112" s="3">
        <f t="shared" si="584"/>
        <v>170</v>
      </c>
      <c r="K4112" s="3">
        <f>MIN(Inputs!$B$2, (Inputs!$B$8 - I4112)/Inputs!$B$9)</f>
        <v>0</v>
      </c>
      <c r="L4112" s="3">
        <f>MAX(MIN(Inputs!$B$2, I4112*Inputs!$B$10, Inputs!$B$8*Inputs!$B$4 - J4112), 0)</f>
        <v>170</v>
      </c>
      <c r="M4112" s="3">
        <f t="shared" si="579"/>
        <v>0</v>
      </c>
      <c r="N4112" s="3">
        <f t="shared" si="580"/>
        <v>0</v>
      </c>
      <c r="O4112" s="3">
        <f>IF(H4112="Reg", MIN(Inputs!$B$2, I4112*Inputs!$B$10, (Inputs!$B$8-I4112)/Inputs!$B$9), 0)</f>
        <v>0</v>
      </c>
      <c r="P4112" s="3">
        <f t="shared" si="581"/>
        <v>0</v>
      </c>
      <c r="Q4112" s="3">
        <f t="shared" si="582"/>
        <v>0</v>
      </c>
      <c r="R4112" s="3">
        <f>I4112 + M4112*Inputs!$B$9 - N4112/Inputs!$B$10</f>
        <v>340</v>
      </c>
    </row>
    <row r="4113" spans="1:18" x14ac:dyDescent="0.3">
      <c r="A4113" s="4">
        <v>46194.291666666657</v>
      </c>
      <c r="B4113" s="3">
        <v>30.9925</v>
      </c>
      <c r="C4113" s="3">
        <v>1.5</v>
      </c>
      <c r="D4113" s="3">
        <f t="shared" si="576"/>
        <v>39.100208333333335</v>
      </c>
      <c r="E4113" s="3">
        <f>MAX(B4113 - D4113/Inputs!$B$5, 0)</f>
        <v>0</v>
      </c>
      <c r="F4113" s="3">
        <f>MAX(D4113*Inputs!$B$5 - B4113, 0)</f>
        <v>3.4156833333333338</v>
      </c>
      <c r="G4113" s="3">
        <f t="shared" si="577"/>
        <v>1.5</v>
      </c>
      <c r="H4113" t="str">
        <f t="shared" si="578"/>
        <v>Charge</v>
      </c>
      <c r="I4113" s="3">
        <f t="shared" si="583"/>
        <v>340</v>
      </c>
      <c r="J4113" s="3">
        <f t="shared" si="584"/>
        <v>170</v>
      </c>
      <c r="K4113" s="3">
        <f>MIN(Inputs!$B$2, (Inputs!$B$8 - I4113)/Inputs!$B$9)</f>
        <v>0</v>
      </c>
      <c r="L4113" s="3">
        <f>MAX(MIN(Inputs!$B$2, I4113*Inputs!$B$10, Inputs!$B$8*Inputs!$B$4 - J4113), 0)</f>
        <v>170</v>
      </c>
      <c r="M4113" s="3">
        <f t="shared" si="579"/>
        <v>0</v>
      </c>
      <c r="N4113" s="3">
        <f t="shared" si="580"/>
        <v>0</v>
      </c>
      <c r="O4113" s="3">
        <f>IF(H4113="Reg", MIN(Inputs!$B$2, I4113*Inputs!$B$10, (Inputs!$B$8-I4113)/Inputs!$B$9), 0)</f>
        <v>0</v>
      </c>
      <c r="P4113" s="3">
        <f t="shared" si="581"/>
        <v>0</v>
      </c>
      <c r="Q4113" s="3">
        <f t="shared" si="582"/>
        <v>0</v>
      </c>
      <c r="R4113" s="3">
        <f>I4113 + M4113*Inputs!$B$9 - N4113/Inputs!$B$10</f>
        <v>340</v>
      </c>
    </row>
    <row r="4114" spans="1:18" x14ac:dyDescent="0.3">
      <c r="A4114" s="4">
        <v>46194.333333333343</v>
      </c>
      <c r="B4114" s="3">
        <v>26.4725</v>
      </c>
      <c r="C4114" s="3">
        <v>1</v>
      </c>
      <c r="D4114" s="3">
        <f t="shared" si="576"/>
        <v>39.100208333333335</v>
      </c>
      <c r="E4114" s="3">
        <f>MAX(B4114 - D4114/Inputs!$B$5, 0)</f>
        <v>0</v>
      </c>
      <c r="F4114" s="3">
        <f>MAX(D4114*Inputs!$B$5 - B4114, 0)</f>
        <v>7.9356833333333334</v>
      </c>
      <c r="G4114" s="3">
        <f t="shared" si="577"/>
        <v>1</v>
      </c>
      <c r="H4114" t="str">
        <f t="shared" si="578"/>
        <v>Charge</v>
      </c>
      <c r="I4114" s="3">
        <f t="shared" si="583"/>
        <v>340</v>
      </c>
      <c r="J4114" s="3">
        <f t="shared" si="584"/>
        <v>170</v>
      </c>
      <c r="K4114" s="3">
        <f>MIN(Inputs!$B$2, (Inputs!$B$8 - I4114)/Inputs!$B$9)</f>
        <v>0</v>
      </c>
      <c r="L4114" s="3">
        <f>MAX(MIN(Inputs!$B$2, I4114*Inputs!$B$10, Inputs!$B$8*Inputs!$B$4 - J4114), 0)</f>
        <v>170</v>
      </c>
      <c r="M4114" s="3">
        <f t="shared" si="579"/>
        <v>0</v>
      </c>
      <c r="N4114" s="3">
        <f t="shared" si="580"/>
        <v>0</v>
      </c>
      <c r="O4114" s="3">
        <f>IF(H4114="Reg", MIN(Inputs!$B$2, I4114*Inputs!$B$10, (Inputs!$B$8-I4114)/Inputs!$B$9), 0)</f>
        <v>0</v>
      </c>
      <c r="P4114" s="3">
        <f t="shared" si="581"/>
        <v>0</v>
      </c>
      <c r="Q4114" s="3">
        <f t="shared" si="582"/>
        <v>0</v>
      </c>
      <c r="R4114" s="3">
        <f>I4114 + M4114*Inputs!$B$9 - N4114/Inputs!$B$10</f>
        <v>340</v>
      </c>
    </row>
    <row r="4115" spans="1:18" x14ac:dyDescent="0.3">
      <c r="A4115" s="4">
        <v>46194.375</v>
      </c>
      <c r="B4115" s="3">
        <v>21.5275</v>
      </c>
      <c r="C4115" s="3">
        <v>1</v>
      </c>
      <c r="D4115" s="3">
        <f t="shared" si="576"/>
        <v>39.100208333333335</v>
      </c>
      <c r="E4115" s="3">
        <f>MAX(B4115 - D4115/Inputs!$B$5, 0)</f>
        <v>0</v>
      </c>
      <c r="F4115" s="3">
        <f>MAX(D4115*Inputs!$B$5 - B4115, 0)</f>
        <v>12.880683333333334</v>
      </c>
      <c r="G4115" s="3">
        <f t="shared" si="577"/>
        <v>1</v>
      </c>
      <c r="H4115" t="str">
        <f t="shared" si="578"/>
        <v>Charge</v>
      </c>
      <c r="I4115" s="3">
        <f t="shared" si="583"/>
        <v>340</v>
      </c>
      <c r="J4115" s="3">
        <f t="shared" si="584"/>
        <v>170</v>
      </c>
      <c r="K4115" s="3">
        <f>MIN(Inputs!$B$2, (Inputs!$B$8 - I4115)/Inputs!$B$9)</f>
        <v>0</v>
      </c>
      <c r="L4115" s="3">
        <f>MAX(MIN(Inputs!$B$2, I4115*Inputs!$B$10, Inputs!$B$8*Inputs!$B$4 - J4115), 0)</f>
        <v>170</v>
      </c>
      <c r="M4115" s="3">
        <f t="shared" si="579"/>
        <v>0</v>
      </c>
      <c r="N4115" s="3">
        <f t="shared" si="580"/>
        <v>0</v>
      </c>
      <c r="O4115" s="3">
        <f>IF(H4115="Reg", MIN(Inputs!$B$2, I4115*Inputs!$B$10, (Inputs!$B$8-I4115)/Inputs!$B$9), 0)</f>
        <v>0</v>
      </c>
      <c r="P4115" s="3">
        <f t="shared" si="581"/>
        <v>0</v>
      </c>
      <c r="Q4115" s="3">
        <f t="shared" si="582"/>
        <v>0</v>
      </c>
      <c r="R4115" s="3">
        <f>I4115 + M4115*Inputs!$B$9 - N4115/Inputs!$B$10</f>
        <v>340</v>
      </c>
    </row>
    <row r="4116" spans="1:18" x14ac:dyDescent="0.3">
      <c r="A4116" s="4">
        <v>46194.416666666657</v>
      </c>
      <c r="B4116" s="3">
        <v>18.107500000000002</v>
      </c>
      <c r="C4116" s="3">
        <v>1</v>
      </c>
      <c r="D4116" s="3">
        <f t="shared" si="576"/>
        <v>39.100208333333335</v>
      </c>
      <c r="E4116" s="3">
        <f>MAX(B4116 - D4116/Inputs!$B$5, 0)</f>
        <v>0</v>
      </c>
      <c r="F4116" s="3">
        <f>MAX(D4116*Inputs!$B$5 - B4116, 0)</f>
        <v>16.300683333333332</v>
      </c>
      <c r="G4116" s="3">
        <f t="shared" si="577"/>
        <v>1</v>
      </c>
      <c r="H4116" t="str">
        <f t="shared" si="578"/>
        <v>Charge</v>
      </c>
      <c r="I4116" s="3">
        <f t="shared" si="583"/>
        <v>340</v>
      </c>
      <c r="J4116" s="3">
        <f t="shared" si="584"/>
        <v>170</v>
      </c>
      <c r="K4116" s="3">
        <f>MIN(Inputs!$B$2, (Inputs!$B$8 - I4116)/Inputs!$B$9)</f>
        <v>0</v>
      </c>
      <c r="L4116" s="3">
        <f>MAX(MIN(Inputs!$B$2, I4116*Inputs!$B$10, Inputs!$B$8*Inputs!$B$4 - J4116), 0)</f>
        <v>170</v>
      </c>
      <c r="M4116" s="3">
        <f t="shared" si="579"/>
        <v>0</v>
      </c>
      <c r="N4116" s="3">
        <f t="shared" si="580"/>
        <v>0</v>
      </c>
      <c r="O4116" s="3">
        <f>IF(H4116="Reg", MIN(Inputs!$B$2, I4116*Inputs!$B$10, (Inputs!$B$8-I4116)/Inputs!$B$9), 0)</f>
        <v>0</v>
      </c>
      <c r="P4116" s="3">
        <f t="shared" si="581"/>
        <v>0</v>
      </c>
      <c r="Q4116" s="3">
        <f t="shared" si="582"/>
        <v>0</v>
      </c>
      <c r="R4116" s="3">
        <f>I4116 + M4116*Inputs!$B$9 - N4116/Inputs!$B$10</f>
        <v>340</v>
      </c>
    </row>
    <row r="4117" spans="1:18" x14ac:dyDescent="0.3">
      <c r="A4117" s="4">
        <v>46194.458333333343</v>
      </c>
      <c r="B4117" s="3">
        <v>17.627499999999998</v>
      </c>
      <c r="C4117" s="3">
        <v>1</v>
      </c>
      <c r="D4117" s="3">
        <f t="shared" si="576"/>
        <v>39.100208333333335</v>
      </c>
      <c r="E4117" s="3">
        <f>MAX(B4117 - D4117/Inputs!$B$5, 0)</f>
        <v>0</v>
      </c>
      <c r="F4117" s="3">
        <f>MAX(D4117*Inputs!$B$5 - B4117, 0)</f>
        <v>16.780683333333336</v>
      </c>
      <c r="G4117" s="3">
        <f t="shared" si="577"/>
        <v>1</v>
      </c>
      <c r="H4117" t="str">
        <f t="shared" si="578"/>
        <v>Charge</v>
      </c>
      <c r="I4117" s="3">
        <f t="shared" si="583"/>
        <v>340</v>
      </c>
      <c r="J4117" s="3">
        <f t="shared" si="584"/>
        <v>170</v>
      </c>
      <c r="K4117" s="3">
        <f>MIN(Inputs!$B$2, (Inputs!$B$8 - I4117)/Inputs!$B$9)</f>
        <v>0</v>
      </c>
      <c r="L4117" s="3">
        <f>MAX(MIN(Inputs!$B$2, I4117*Inputs!$B$10, Inputs!$B$8*Inputs!$B$4 - J4117), 0)</f>
        <v>170</v>
      </c>
      <c r="M4117" s="3">
        <f t="shared" si="579"/>
        <v>0</v>
      </c>
      <c r="N4117" s="3">
        <f t="shared" si="580"/>
        <v>0</v>
      </c>
      <c r="O4117" s="3">
        <f>IF(H4117="Reg", MIN(Inputs!$B$2, I4117*Inputs!$B$10, (Inputs!$B$8-I4117)/Inputs!$B$9), 0)</f>
        <v>0</v>
      </c>
      <c r="P4117" s="3">
        <f t="shared" si="581"/>
        <v>0</v>
      </c>
      <c r="Q4117" s="3">
        <f t="shared" si="582"/>
        <v>0</v>
      </c>
      <c r="R4117" s="3">
        <f>I4117 + M4117*Inputs!$B$9 - N4117/Inputs!$B$10</f>
        <v>340</v>
      </c>
    </row>
    <row r="4118" spans="1:18" x14ac:dyDescent="0.3">
      <c r="A4118" s="4">
        <v>46194.5</v>
      </c>
      <c r="B4118" s="3">
        <v>20.895</v>
      </c>
      <c r="C4118" s="3">
        <v>1</v>
      </c>
      <c r="D4118" s="3">
        <f t="shared" si="576"/>
        <v>39.100208333333335</v>
      </c>
      <c r="E4118" s="3">
        <f>MAX(B4118 - D4118/Inputs!$B$5, 0)</f>
        <v>0</v>
      </c>
      <c r="F4118" s="3">
        <f>MAX(D4118*Inputs!$B$5 - B4118, 0)</f>
        <v>13.513183333333334</v>
      </c>
      <c r="G4118" s="3">
        <f t="shared" si="577"/>
        <v>1</v>
      </c>
      <c r="H4118" t="str">
        <f t="shared" si="578"/>
        <v>Charge</v>
      </c>
      <c r="I4118" s="3">
        <f t="shared" si="583"/>
        <v>340</v>
      </c>
      <c r="J4118" s="3">
        <f t="shared" si="584"/>
        <v>170</v>
      </c>
      <c r="K4118" s="3">
        <f>MIN(Inputs!$B$2, (Inputs!$B$8 - I4118)/Inputs!$B$9)</f>
        <v>0</v>
      </c>
      <c r="L4118" s="3">
        <f>MAX(MIN(Inputs!$B$2, I4118*Inputs!$B$10, Inputs!$B$8*Inputs!$B$4 - J4118), 0)</f>
        <v>170</v>
      </c>
      <c r="M4118" s="3">
        <f t="shared" si="579"/>
        <v>0</v>
      </c>
      <c r="N4118" s="3">
        <f t="shared" si="580"/>
        <v>0</v>
      </c>
      <c r="O4118" s="3">
        <f>IF(H4118="Reg", MIN(Inputs!$B$2, I4118*Inputs!$B$10, (Inputs!$B$8-I4118)/Inputs!$B$9), 0)</f>
        <v>0</v>
      </c>
      <c r="P4118" s="3">
        <f t="shared" si="581"/>
        <v>0</v>
      </c>
      <c r="Q4118" s="3">
        <f t="shared" si="582"/>
        <v>0</v>
      </c>
      <c r="R4118" s="3">
        <f>I4118 + M4118*Inputs!$B$9 - N4118/Inputs!$B$10</f>
        <v>340</v>
      </c>
    </row>
    <row r="4119" spans="1:18" x14ac:dyDescent="0.3">
      <c r="A4119" s="4">
        <v>46194.541666666657</v>
      </c>
      <c r="B4119" s="3">
        <v>22.634999999999998</v>
      </c>
      <c r="C4119" s="3">
        <v>0.96</v>
      </c>
      <c r="D4119" s="3">
        <f t="shared" si="576"/>
        <v>39.100208333333335</v>
      </c>
      <c r="E4119" s="3">
        <f>MAX(B4119 - D4119/Inputs!$B$5, 0)</f>
        <v>0</v>
      </c>
      <c r="F4119" s="3">
        <f>MAX(D4119*Inputs!$B$5 - B4119, 0)</f>
        <v>11.773183333333336</v>
      </c>
      <c r="G4119" s="3">
        <f t="shared" si="577"/>
        <v>0.96</v>
      </c>
      <c r="H4119" t="str">
        <f t="shared" si="578"/>
        <v>Charge</v>
      </c>
      <c r="I4119" s="3">
        <f t="shared" si="583"/>
        <v>340</v>
      </c>
      <c r="J4119" s="3">
        <f t="shared" si="584"/>
        <v>170</v>
      </c>
      <c r="K4119" s="3">
        <f>MIN(Inputs!$B$2, (Inputs!$B$8 - I4119)/Inputs!$B$9)</f>
        <v>0</v>
      </c>
      <c r="L4119" s="3">
        <f>MAX(MIN(Inputs!$B$2, I4119*Inputs!$B$10, Inputs!$B$8*Inputs!$B$4 - J4119), 0)</f>
        <v>170</v>
      </c>
      <c r="M4119" s="3">
        <f t="shared" si="579"/>
        <v>0</v>
      </c>
      <c r="N4119" s="3">
        <f t="shared" si="580"/>
        <v>0</v>
      </c>
      <c r="O4119" s="3">
        <f>IF(H4119="Reg", MIN(Inputs!$B$2, I4119*Inputs!$B$10, (Inputs!$B$8-I4119)/Inputs!$B$9), 0)</f>
        <v>0</v>
      </c>
      <c r="P4119" s="3">
        <f t="shared" si="581"/>
        <v>0</v>
      </c>
      <c r="Q4119" s="3">
        <f t="shared" si="582"/>
        <v>0</v>
      </c>
      <c r="R4119" s="3">
        <f>I4119 + M4119*Inputs!$B$9 - N4119/Inputs!$B$10</f>
        <v>340</v>
      </c>
    </row>
    <row r="4120" spans="1:18" x14ac:dyDescent="0.3">
      <c r="A4120" s="4">
        <v>46194.583333333343</v>
      </c>
      <c r="B4120" s="3">
        <v>34.585000000000001</v>
      </c>
      <c r="C4120" s="3">
        <v>1</v>
      </c>
      <c r="D4120" s="3">
        <f t="shared" si="576"/>
        <v>39.100208333333335</v>
      </c>
      <c r="E4120" s="3">
        <f>MAX(B4120 - D4120/Inputs!$B$5, 0)</f>
        <v>0</v>
      </c>
      <c r="F4120" s="3">
        <f>MAX(D4120*Inputs!$B$5 - B4120, 0)</f>
        <v>0</v>
      </c>
      <c r="G4120" s="3">
        <f t="shared" si="577"/>
        <v>1</v>
      </c>
      <c r="H4120" t="str">
        <f t="shared" si="578"/>
        <v>Reg</v>
      </c>
      <c r="I4120" s="3">
        <f t="shared" si="583"/>
        <v>340</v>
      </c>
      <c r="J4120" s="3">
        <f t="shared" si="584"/>
        <v>170</v>
      </c>
      <c r="K4120" s="3">
        <f>MIN(Inputs!$B$2, (Inputs!$B$8 - I4120)/Inputs!$B$9)</f>
        <v>0</v>
      </c>
      <c r="L4120" s="3">
        <f>MAX(MIN(Inputs!$B$2, I4120*Inputs!$B$10, Inputs!$B$8*Inputs!$B$4 - J4120), 0)</f>
        <v>170</v>
      </c>
      <c r="M4120" s="3">
        <f t="shared" si="579"/>
        <v>0</v>
      </c>
      <c r="N4120" s="3">
        <f t="shared" si="580"/>
        <v>0</v>
      </c>
      <c r="O4120" s="3">
        <f>IF(H4120="Reg", MIN(Inputs!$B$2, I4120*Inputs!$B$10, (Inputs!$B$8-I4120)/Inputs!$B$9), 0)</f>
        <v>0</v>
      </c>
      <c r="P4120" s="3">
        <f t="shared" si="581"/>
        <v>0</v>
      </c>
      <c r="Q4120" s="3">
        <f t="shared" si="582"/>
        <v>0</v>
      </c>
      <c r="R4120" s="3">
        <f>I4120 + M4120*Inputs!$B$9 - N4120/Inputs!$B$10</f>
        <v>340</v>
      </c>
    </row>
    <row r="4121" spans="1:18" x14ac:dyDescent="0.3">
      <c r="A4121" s="4">
        <v>46194.625</v>
      </c>
      <c r="B4121" s="3">
        <v>47.475000000000001</v>
      </c>
      <c r="C4121" s="3">
        <v>0.98</v>
      </c>
      <c r="D4121" s="3">
        <f t="shared" si="576"/>
        <v>39.100208333333335</v>
      </c>
      <c r="E4121" s="3">
        <f>MAX(B4121 - D4121/Inputs!$B$5, 0)</f>
        <v>3.0429450757575793</v>
      </c>
      <c r="F4121" s="3">
        <f>MAX(D4121*Inputs!$B$5 - B4121, 0)</f>
        <v>0</v>
      </c>
      <c r="G4121" s="3">
        <f t="shared" si="577"/>
        <v>0.98</v>
      </c>
      <c r="H4121" t="str">
        <f t="shared" si="578"/>
        <v>Discharge</v>
      </c>
      <c r="I4121" s="3">
        <f t="shared" si="583"/>
        <v>340</v>
      </c>
      <c r="J4121" s="3">
        <f t="shared" si="584"/>
        <v>170</v>
      </c>
      <c r="K4121" s="3">
        <f>MIN(Inputs!$B$2, (Inputs!$B$8 - I4121)/Inputs!$B$9)</f>
        <v>0</v>
      </c>
      <c r="L4121" s="3">
        <f>MAX(MIN(Inputs!$B$2, I4121*Inputs!$B$10, Inputs!$B$8*Inputs!$B$4 - J4121), 0)</f>
        <v>170</v>
      </c>
      <c r="M4121" s="3">
        <f t="shared" si="579"/>
        <v>0</v>
      </c>
      <c r="N4121" s="3">
        <f t="shared" si="580"/>
        <v>170</v>
      </c>
      <c r="O4121" s="3">
        <f>IF(H4121="Reg", MIN(Inputs!$B$2, I4121*Inputs!$B$10, (Inputs!$B$8-I4121)/Inputs!$B$9), 0)</f>
        <v>0</v>
      </c>
      <c r="P4121" s="3">
        <f t="shared" si="581"/>
        <v>8070.75</v>
      </c>
      <c r="Q4121" s="3">
        <f t="shared" si="582"/>
        <v>0</v>
      </c>
      <c r="R4121" s="3">
        <f>I4121 + M4121*Inputs!$B$9 - N4121/Inputs!$B$10</f>
        <v>158.77939109773115</v>
      </c>
    </row>
    <row r="4122" spans="1:18" x14ac:dyDescent="0.3">
      <c r="A4122" s="4">
        <v>46194.666666666657</v>
      </c>
      <c r="B4122" s="3">
        <v>47.377499999999998</v>
      </c>
      <c r="C4122" s="3">
        <v>0.99</v>
      </c>
      <c r="D4122" s="3">
        <f t="shared" si="576"/>
        <v>39.100208333333335</v>
      </c>
      <c r="E4122" s="3">
        <f>MAX(B4122 - D4122/Inputs!$B$5, 0)</f>
        <v>2.9454450757575756</v>
      </c>
      <c r="F4122" s="3">
        <f>MAX(D4122*Inputs!$B$5 - B4122, 0)</f>
        <v>0</v>
      </c>
      <c r="G4122" s="3">
        <f t="shared" si="577"/>
        <v>0.99</v>
      </c>
      <c r="H4122" t="str">
        <f t="shared" si="578"/>
        <v>Discharge</v>
      </c>
      <c r="I4122" s="3">
        <f t="shared" si="583"/>
        <v>158.77939109773115</v>
      </c>
      <c r="J4122" s="3">
        <f t="shared" si="584"/>
        <v>340</v>
      </c>
      <c r="K4122" s="3">
        <f>MIN(Inputs!$B$2, (Inputs!$B$8 - I4122)/Inputs!$B$9)</f>
        <v>170</v>
      </c>
      <c r="L4122" s="3">
        <f>MAX(MIN(Inputs!$B$2, I4122*Inputs!$B$10, Inputs!$B$8*Inputs!$B$4 - J4122), 0)</f>
        <v>0</v>
      </c>
      <c r="M4122" s="3">
        <f t="shared" si="579"/>
        <v>0</v>
      </c>
      <c r="N4122" s="3">
        <f t="shared" si="580"/>
        <v>0</v>
      </c>
      <c r="O4122" s="3">
        <f>IF(H4122="Reg", MIN(Inputs!$B$2, I4122*Inputs!$B$10, (Inputs!$B$8-I4122)/Inputs!$B$9), 0)</f>
        <v>0</v>
      </c>
      <c r="P4122" s="3">
        <f t="shared" si="581"/>
        <v>0</v>
      </c>
      <c r="Q4122" s="3">
        <f t="shared" si="582"/>
        <v>0</v>
      </c>
      <c r="R4122" s="3">
        <f>I4122 + M4122*Inputs!$B$9 - N4122/Inputs!$B$10</f>
        <v>158.77939109773115</v>
      </c>
    </row>
    <row r="4123" spans="1:18" x14ac:dyDescent="0.3">
      <c r="A4123" s="4">
        <v>46194.708333333343</v>
      </c>
      <c r="B4123" s="3">
        <v>75.91</v>
      </c>
      <c r="C4123" s="3">
        <v>1</v>
      </c>
      <c r="D4123" s="3">
        <f t="shared" si="576"/>
        <v>39.100208333333335</v>
      </c>
      <c r="E4123" s="3">
        <f>MAX(B4123 - D4123/Inputs!$B$5, 0)</f>
        <v>31.477945075757575</v>
      </c>
      <c r="F4123" s="3">
        <f>MAX(D4123*Inputs!$B$5 - B4123, 0)</f>
        <v>0</v>
      </c>
      <c r="G4123" s="3">
        <f t="shared" si="577"/>
        <v>1</v>
      </c>
      <c r="H4123" t="str">
        <f t="shared" si="578"/>
        <v>Discharge</v>
      </c>
      <c r="I4123" s="3">
        <f t="shared" si="583"/>
        <v>158.77939109773115</v>
      </c>
      <c r="J4123" s="3">
        <f t="shared" si="584"/>
        <v>340</v>
      </c>
      <c r="K4123" s="3">
        <f>MIN(Inputs!$B$2, (Inputs!$B$8 - I4123)/Inputs!$B$9)</f>
        <v>170</v>
      </c>
      <c r="L4123" s="3">
        <f>MAX(MIN(Inputs!$B$2, I4123*Inputs!$B$10, Inputs!$B$8*Inputs!$B$4 - J4123), 0)</f>
        <v>0</v>
      </c>
      <c r="M4123" s="3">
        <f t="shared" si="579"/>
        <v>0</v>
      </c>
      <c r="N4123" s="3">
        <f t="shared" si="580"/>
        <v>0</v>
      </c>
      <c r="O4123" s="3">
        <f>IF(H4123="Reg", MIN(Inputs!$B$2, I4123*Inputs!$B$10, (Inputs!$B$8-I4123)/Inputs!$B$9), 0)</f>
        <v>0</v>
      </c>
      <c r="P4123" s="3">
        <f t="shared" si="581"/>
        <v>0</v>
      </c>
      <c r="Q4123" s="3">
        <f t="shared" si="582"/>
        <v>0</v>
      </c>
      <c r="R4123" s="3">
        <f>I4123 + M4123*Inputs!$B$9 - N4123/Inputs!$B$10</f>
        <v>158.77939109773115</v>
      </c>
    </row>
    <row r="4124" spans="1:18" x14ac:dyDescent="0.3">
      <c r="A4124" s="4">
        <v>46194.75</v>
      </c>
      <c r="B4124" s="3">
        <v>68.650000000000006</v>
      </c>
      <c r="C4124" s="3">
        <v>1.01</v>
      </c>
      <c r="D4124" s="3">
        <f t="shared" si="576"/>
        <v>39.100208333333335</v>
      </c>
      <c r="E4124" s="3">
        <f>MAX(B4124 - D4124/Inputs!$B$5, 0)</f>
        <v>24.217945075757584</v>
      </c>
      <c r="F4124" s="3">
        <f>MAX(D4124*Inputs!$B$5 - B4124, 0)</f>
        <v>0</v>
      </c>
      <c r="G4124" s="3">
        <f t="shared" si="577"/>
        <v>1.01</v>
      </c>
      <c r="H4124" t="str">
        <f t="shared" si="578"/>
        <v>Discharge</v>
      </c>
      <c r="I4124" s="3">
        <f t="shared" si="583"/>
        <v>158.77939109773115</v>
      </c>
      <c r="J4124" s="3">
        <f t="shared" si="584"/>
        <v>340</v>
      </c>
      <c r="K4124" s="3">
        <f>MIN(Inputs!$B$2, (Inputs!$B$8 - I4124)/Inputs!$B$9)</f>
        <v>170</v>
      </c>
      <c r="L4124" s="3">
        <f>MAX(MIN(Inputs!$B$2, I4124*Inputs!$B$10, Inputs!$B$8*Inputs!$B$4 - J4124), 0)</f>
        <v>0</v>
      </c>
      <c r="M4124" s="3">
        <f t="shared" si="579"/>
        <v>0</v>
      </c>
      <c r="N4124" s="3">
        <f t="shared" si="580"/>
        <v>0</v>
      </c>
      <c r="O4124" s="3">
        <f>IF(H4124="Reg", MIN(Inputs!$B$2, I4124*Inputs!$B$10, (Inputs!$B$8-I4124)/Inputs!$B$9), 0)</f>
        <v>0</v>
      </c>
      <c r="P4124" s="3">
        <f t="shared" si="581"/>
        <v>0</v>
      </c>
      <c r="Q4124" s="3">
        <f t="shared" si="582"/>
        <v>0</v>
      </c>
      <c r="R4124" s="3">
        <f>I4124 + M4124*Inputs!$B$9 - N4124/Inputs!$B$10</f>
        <v>158.77939109773115</v>
      </c>
    </row>
    <row r="4125" spans="1:18" x14ac:dyDescent="0.3">
      <c r="A4125" s="4">
        <v>46194.791666666657</v>
      </c>
      <c r="B4125" s="3">
        <v>66.944999999999993</v>
      </c>
      <c r="C4125" s="3">
        <v>2.76</v>
      </c>
      <c r="D4125" s="3">
        <f t="shared" si="576"/>
        <v>39.100208333333335</v>
      </c>
      <c r="E4125" s="3">
        <f>MAX(B4125 - D4125/Inputs!$B$5, 0)</f>
        <v>22.512945075757571</v>
      </c>
      <c r="F4125" s="3">
        <f>MAX(D4125*Inputs!$B$5 - B4125, 0)</f>
        <v>0</v>
      </c>
      <c r="G4125" s="3">
        <f t="shared" si="577"/>
        <v>2.76</v>
      </c>
      <c r="H4125" t="str">
        <f t="shared" si="578"/>
        <v>Discharge</v>
      </c>
      <c r="I4125" s="3">
        <f t="shared" si="583"/>
        <v>158.77939109773115</v>
      </c>
      <c r="J4125" s="3">
        <f t="shared" si="584"/>
        <v>340</v>
      </c>
      <c r="K4125" s="3">
        <f>MIN(Inputs!$B$2, (Inputs!$B$8 - I4125)/Inputs!$B$9)</f>
        <v>170</v>
      </c>
      <c r="L4125" s="3">
        <f>MAX(MIN(Inputs!$B$2, I4125*Inputs!$B$10, Inputs!$B$8*Inputs!$B$4 - J4125), 0)</f>
        <v>0</v>
      </c>
      <c r="M4125" s="3">
        <f t="shared" si="579"/>
        <v>0</v>
      </c>
      <c r="N4125" s="3">
        <f t="shared" si="580"/>
        <v>0</v>
      </c>
      <c r="O4125" s="3">
        <f>IF(H4125="Reg", MIN(Inputs!$B$2, I4125*Inputs!$B$10, (Inputs!$B$8-I4125)/Inputs!$B$9), 0)</f>
        <v>0</v>
      </c>
      <c r="P4125" s="3">
        <f t="shared" si="581"/>
        <v>0</v>
      </c>
      <c r="Q4125" s="3">
        <f t="shared" si="582"/>
        <v>0</v>
      </c>
      <c r="R4125" s="3">
        <f>I4125 + M4125*Inputs!$B$9 - N4125/Inputs!$B$10</f>
        <v>158.77939109773115</v>
      </c>
    </row>
    <row r="4126" spans="1:18" x14ac:dyDescent="0.3">
      <c r="A4126" s="4">
        <v>46194.833333333343</v>
      </c>
      <c r="B4126" s="3">
        <v>56.524999999999991</v>
      </c>
      <c r="C4126" s="3">
        <v>2.67</v>
      </c>
      <c r="D4126" s="3">
        <f t="shared" si="576"/>
        <v>39.100208333333335</v>
      </c>
      <c r="E4126" s="3">
        <f>MAX(B4126 - D4126/Inputs!$B$5, 0)</f>
        <v>12.092945075757569</v>
      </c>
      <c r="F4126" s="3">
        <f>MAX(D4126*Inputs!$B$5 - B4126, 0)</f>
        <v>0</v>
      </c>
      <c r="G4126" s="3">
        <f t="shared" si="577"/>
        <v>2.67</v>
      </c>
      <c r="H4126" t="str">
        <f t="shared" si="578"/>
        <v>Discharge</v>
      </c>
      <c r="I4126" s="3">
        <f t="shared" si="583"/>
        <v>158.77939109773115</v>
      </c>
      <c r="J4126" s="3">
        <f t="shared" si="584"/>
        <v>340</v>
      </c>
      <c r="K4126" s="3">
        <f>MIN(Inputs!$B$2, (Inputs!$B$8 - I4126)/Inputs!$B$9)</f>
        <v>170</v>
      </c>
      <c r="L4126" s="3">
        <f>MAX(MIN(Inputs!$B$2, I4126*Inputs!$B$10, Inputs!$B$8*Inputs!$B$4 - J4126), 0)</f>
        <v>0</v>
      </c>
      <c r="M4126" s="3">
        <f t="shared" si="579"/>
        <v>0</v>
      </c>
      <c r="N4126" s="3">
        <f t="shared" si="580"/>
        <v>0</v>
      </c>
      <c r="O4126" s="3">
        <f>IF(H4126="Reg", MIN(Inputs!$B$2, I4126*Inputs!$B$10, (Inputs!$B$8-I4126)/Inputs!$B$9), 0)</f>
        <v>0</v>
      </c>
      <c r="P4126" s="3">
        <f t="shared" si="581"/>
        <v>0</v>
      </c>
      <c r="Q4126" s="3">
        <f t="shared" si="582"/>
        <v>0</v>
      </c>
      <c r="R4126" s="3">
        <f>I4126 + M4126*Inputs!$B$9 - N4126/Inputs!$B$10</f>
        <v>158.77939109773115</v>
      </c>
    </row>
    <row r="4127" spans="1:18" x14ac:dyDescent="0.3">
      <c r="A4127" s="4">
        <v>46194.875</v>
      </c>
      <c r="B4127" s="3">
        <v>49.787500000000001</v>
      </c>
      <c r="C4127" s="3">
        <v>1</v>
      </c>
      <c r="D4127" s="3">
        <f t="shared" si="576"/>
        <v>39.100208333333335</v>
      </c>
      <c r="E4127" s="3">
        <f>MAX(B4127 - D4127/Inputs!$B$5, 0)</f>
        <v>5.3554450757575793</v>
      </c>
      <c r="F4127" s="3">
        <f>MAX(D4127*Inputs!$B$5 - B4127, 0)</f>
        <v>0</v>
      </c>
      <c r="G4127" s="3">
        <f t="shared" si="577"/>
        <v>1</v>
      </c>
      <c r="H4127" t="str">
        <f t="shared" si="578"/>
        <v>Discharge</v>
      </c>
      <c r="I4127" s="3">
        <f t="shared" si="583"/>
        <v>158.77939109773115</v>
      </c>
      <c r="J4127" s="3">
        <f t="shared" si="584"/>
        <v>340</v>
      </c>
      <c r="K4127" s="3">
        <f>MIN(Inputs!$B$2, (Inputs!$B$8 - I4127)/Inputs!$B$9)</f>
        <v>170</v>
      </c>
      <c r="L4127" s="3">
        <f>MAX(MIN(Inputs!$B$2, I4127*Inputs!$B$10, Inputs!$B$8*Inputs!$B$4 - J4127), 0)</f>
        <v>0</v>
      </c>
      <c r="M4127" s="3">
        <f t="shared" si="579"/>
        <v>0</v>
      </c>
      <c r="N4127" s="3">
        <f t="shared" si="580"/>
        <v>0</v>
      </c>
      <c r="O4127" s="3">
        <f>IF(H4127="Reg", MIN(Inputs!$B$2, I4127*Inputs!$B$10, (Inputs!$B$8-I4127)/Inputs!$B$9), 0)</f>
        <v>0</v>
      </c>
      <c r="P4127" s="3">
        <f t="shared" si="581"/>
        <v>0</v>
      </c>
      <c r="Q4127" s="3">
        <f t="shared" si="582"/>
        <v>0</v>
      </c>
      <c r="R4127" s="3">
        <f>I4127 + M4127*Inputs!$B$9 - N4127/Inputs!$B$10</f>
        <v>158.77939109773115</v>
      </c>
    </row>
    <row r="4128" spans="1:18" x14ac:dyDescent="0.3">
      <c r="A4128" s="4">
        <v>46194.916666666657</v>
      </c>
      <c r="B4128" s="3">
        <v>38.565000000000005</v>
      </c>
      <c r="C4128" s="3">
        <v>0.22</v>
      </c>
      <c r="D4128" s="3">
        <f t="shared" si="576"/>
        <v>39.100208333333335</v>
      </c>
      <c r="E4128" s="3">
        <f>MAX(B4128 - D4128/Inputs!$B$5, 0)</f>
        <v>0</v>
      </c>
      <c r="F4128" s="3">
        <f>MAX(D4128*Inputs!$B$5 - B4128, 0)</f>
        <v>0</v>
      </c>
      <c r="G4128" s="3">
        <f t="shared" si="577"/>
        <v>0.22</v>
      </c>
      <c r="H4128" t="str">
        <f t="shared" si="578"/>
        <v>Reg</v>
      </c>
      <c r="I4128" s="3">
        <f t="shared" si="583"/>
        <v>158.77939109773115</v>
      </c>
      <c r="J4128" s="3">
        <f t="shared" si="584"/>
        <v>340</v>
      </c>
      <c r="K4128" s="3">
        <f>MIN(Inputs!$B$2, (Inputs!$B$8 - I4128)/Inputs!$B$9)</f>
        <v>170</v>
      </c>
      <c r="L4128" s="3">
        <f>MAX(MIN(Inputs!$B$2, I4128*Inputs!$B$10, Inputs!$B$8*Inputs!$B$4 - J4128), 0)</f>
        <v>0</v>
      </c>
      <c r="M4128" s="3">
        <f t="shared" si="579"/>
        <v>0</v>
      </c>
      <c r="N4128" s="3">
        <f t="shared" si="580"/>
        <v>0</v>
      </c>
      <c r="O4128" s="3">
        <f>IF(H4128="Reg", MIN(Inputs!$B$2, I4128*Inputs!$B$10, (Inputs!$B$8-I4128)/Inputs!$B$9), 0)</f>
        <v>148.94827166799323</v>
      </c>
      <c r="P4128" s="3">
        <f t="shared" si="581"/>
        <v>0</v>
      </c>
      <c r="Q4128" s="3">
        <f t="shared" si="582"/>
        <v>32.768619766958508</v>
      </c>
      <c r="R4128" s="3">
        <f>I4128 + M4128*Inputs!$B$9 - N4128/Inputs!$B$10</f>
        <v>158.77939109773115</v>
      </c>
    </row>
    <row r="4129" spans="1:18" x14ac:dyDescent="0.3">
      <c r="A4129" s="4">
        <v>46194.958333333343</v>
      </c>
      <c r="B4129" s="3">
        <v>31.54</v>
      </c>
      <c r="C4129" s="3">
        <v>0.06</v>
      </c>
      <c r="D4129" s="3">
        <f t="shared" si="576"/>
        <v>39.100208333333335</v>
      </c>
      <c r="E4129" s="3">
        <f>MAX(B4129 - D4129/Inputs!$B$5, 0)</f>
        <v>0</v>
      </c>
      <c r="F4129" s="3">
        <f>MAX(D4129*Inputs!$B$5 - B4129, 0)</f>
        <v>2.8681833333333344</v>
      </c>
      <c r="G4129" s="3">
        <f t="shared" si="577"/>
        <v>0.06</v>
      </c>
      <c r="H4129" t="str">
        <f t="shared" si="578"/>
        <v>Charge</v>
      </c>
      <c r="I4129" s="3">
        <f t="shared" si="583"/>
        <v>158.77939109773115</v>
      </c>
      <c r="J4129" s="3">
        <f t="shared" si="584"/>
        <v>340</v>
      </c>
      <c r="K4129" s="3">
        <f>MIN(Inputs!$B$2, (Inputs!$B$8 - I4129)/Inputs!$B$9)</f>
        <v>170</v>
      </c>
      <c r="L4129" s="3">
        <f>MAX(MIN(Inputs!$B$2, I4129*Inputs!$B$10, Inputs!$B$8*Inputs!$B$4 - J4129), 0)</f>
        <v>0</v>
      </c>
      <c r="M4129" s="3">
        <f t="shared" si="579"/>
        <v>170</v>
      </c>
      <c r="N4129" s="3">
        <f t="shared" si="580"/>
        <v>0</v>
      </c>
      <c r="O4129" s="3">
        <f>IF(H4129="Reg", MIN(Inputs!$B$2, I4129*Inputs!$B$10, (Inputs!$B$8-I4129)/Inputs!$B$9), 0)</f>
        <v>0</v>
      </c>
      <c r="P4129" s="3">
        <f t="shared" si="581"/>
        <v>-5361.8</v>
      </c>
      <c r="Q4129" s="3">
        <f t="shared" si="582"/>
        <v>0</v>
      </c>
      <c r="R4129" s="3">
        <f>I4129 + M4129*Inputs!$B$9 - N4129/Inputs!$B$10</f>
        <v>318.25352693172772</v>
      </c>
    </row>
    <row r="4130" spans="1:18" x14ac:dyDescent="0.3">
      <c r="A4130" s="4">
        <v>46195</v>
      </c>
      <c r="B4130" s="3">
        <v>28.442500000000003</v>
      </c>
      <c r="C4130" s="3">
        <v>0.05</v>
      </c>
      <c r="D4130" s="3">
        <f t="shared" si="576"/>
        <v>71.349895833333335</v>
      </c>
      <c r="E4130" s="3">
        <f>MAX(B4130 - D4130/Inputs!$B$5, 0)</f>
        <v>0</v>
      </c>
      <c r="F4130" s="3">
        <f>MAX(D4130*Inputs!$B$5 - B4130, 0)</f>
        <v>34.345408333333332</v>
      </c>
      <c r="G4130" s="3">
        <f t="shared" si="577"/>
        <v>0.05</v>
      </c>
      <c r="H4130" t="str">
        <f t="shared" si="578"/>
        <v>Charge</v>
      </c>
      <c r="I4130" s="3">
        <f t="shared" si="583"/>
        <v>318.25352693172772</v>
      </c>
      <c r="J4130" s="3">
        <f t="shared" si="584"/>
        <v>0</v>
      </c>
      <c r="K4130" s="3">
        <f>MIN(Inputs!$B$2, (Inputs!$B$8 - I4130)/Inputs!$B$9)</f>
        <v>23.181818181818198</v>
      </c>
      <c r="L4130" s="3">
        <f>MAX(MIN(Inputs!$B$2, I4130*Inputs!$B$10, Inputs!$B$8*Inputs!$B$4 - J4130), 0)</f>
        <v>170</v>
      </c>
      <c r="M4130" s="3">
        <f t="shared" si="579"/>
        <v>23.181818181818198</v>
      </c>
      <c r="N4130" s="3">
        <f t="shared" si="580"/>
        <v>0</v>
      </c>
      <c r="O4130" s="3">
        <f>IF(H4130="Reg", MIN(Inputs!$B$2, I4130*Inputs!$B$10, (Inputs!$B$8-I4130)/Inputs!$B$9), 0)</f>
        <v>0</v>
      </c>
      <c r="P4130" s="3">
        <f t="shared" si="581"/>
        <v>-659.34886363636417</v>
      </c>
      <c r="Q4130" s="3">
        <f t="shared" si="582"/>
        <v>0</v>
      </c>
      <c r="R4130" s="3">
        <f>I4130 + M4130*Inputs!$B$9 - N4130/Inputs!$B$10</f>
        <v>340</v>
      </c>
    </row>
    <row r="4131" spans="1:18" x14ac:dyDescent="0.3">
      <c r="A4131" s="4">
        <v>46195.041666666657</v>
      </c>
      <c r="B4131" s="3">
        <v>25.43</v>
      </c>
      <c r="C4131" s="3">
        <v>0.06</v>
      </c>
      <c r="D4131" s="3">
        <f t="shared" si="576"/>
        <v>71.349895833333335</v>
      </c>
      <c r="E4131" s="3">
        <f>MAX(B4131 - D4131/Inputs!$B$5, 0)</f>
        <v>0</v>
      </c>
      <c r="F4131" s="3">
        <f>MAX(D4131*Inputs!$B$5 - B4131, 0)</f>
        <v>37.357908333333334</v>
      </c>
      <c r="G4131" s="3">
        <f t="shared" si="577"/>
        <v>0.06</v>
      </c>
      <c r="H4131" t="str">
        <f t="shared" si="578"/>
        <v>Charge</v>
      </c>
      <c r="I4131" s="3">
        <f t="shared" si="583"/>
        <v>340</v>
      </c>
      <c r="J4131" s="3">
        <f t="shared" si="584"/>
        <v>0</v>
      </c>
      <c r="K4131" s="3">
        <f>MIN(Inputs!$B$2, (Inputs!$B$8 - I4131)/Inputs!$B$9)</f>
        <v>0</v>
      </c>
      <c r="L4131" s="3">
        <f>MAX(MIN(Inputs!$B$2, I4131*Inputs!$B$10, Inputs!$B$8*Inputs!$B$4 - J4131), 0)</f>
        <v>170</v>
      </c>
      <c r="M4131" s="3">
        <f t="shared" si="579"/>
        <v>0</v>
      </c>
      <c r="N4131" s="3">
        <f t="shared" si="580"/>
        <v>0</v>
      </c>
      <c r="O4131" s="3">
        <f>IF(H4131="Reg", MIN(Inputs!$B$2, I4131*Inputs!$B$10, (Inputs!$B$8-I4131)/Inputs!$B$9), 0)</f>
        <v>0</v>
      </c>
      <c r="P4131" s="3">
        <f t="shared" si="581"/>
        <v>0</v>
      </c>
      <c r="Q4131" s="3">
        <f t="shared" si="582"/>
        <v>0</v>
      </c>
      <c r="R4131" s="3">
        <f>I4131 + M4131*Inputs!$B$9 - N4131/Inputs!$B$10</f>
        <v>340</v>
      </c>
    </row>
    <row r="4132" spans="1:18" x14ac:dyDescent="0.3">
      <c r="A4132" s="4">
        <v>46195.083333333343</v>
      </c>
      <c r="B4132" s="3">
        <v>26.7775</v>
      </c>
      <c r="C4132" s="3">
        <v>0.06</v>
      </c>
      <c r="D4132" s="3">
        <f t="shared" si="576"/>
        <v>71.349895833333335</v>
      </c>
      <c r="E4132" s="3">
        <f>MAX(B4132 - D4132/Inputs!$B$5, 0)</f>
        <v>0</v>
      </c>
      <c r="F4132" s="3">
        <f>MAX(D4132*Inputs!$B$5 - B4132, 0)</f>
        <v>36.010408333333331</v>
      </c>
      <c r="G4132" s="3">
        <f t="shared" si="577"/>
        <v>0.06</v>
      </c>
      <c r="H4132" t="str">
        <f t="shared" si="578"/>
        <v>Charge</v>
      </c>
      <c r="I4132" s="3">
        <f t="shared" si="583"/>
        <v>340</v>
      </c>
      <c r="J4132" s="3">
        <f t="shared" si="584"/>
        <v>0</v>
      </c>
      <c r="K4132" s="3">
        <f>MIN(Inputs!$B$2, (Inputs!$B$8 - I4132)/Inputs!$B$9)</f>
        <v>0</v>
      </c>
      <c r="L4132" s="3">
        <f>MAX(MIN(Inputs!$B$2, I4132*Inputs!$B$10, Inputs!$B$8*Inputs!$B$4 - J4132), 0)</f>
        <v>170</v>
      </c>
      <c r="M4132" s="3">
        <f t="shared" si="579"/>
        <v>0</v>
      </c>
      <c r="N4132" s="3">
        <f t="shared" si="580"/>
        <v>0</v>
      </c>
      <c r="O4132" s="3">
        <f>IF(H4132="Reg", MIN(Inputs!$B$2, I4132*Inputs!$B$10, (Inputs!$B$8-I4132)/Inputs!$B$9), 0)</f>
        <v>0</v>
      </c>
      <c r="P4132" s="3">
        <f t="shared" si="581"/>
        <v>0</v>
      </c>
      <c r="Q4132" s="3">
        <f t="shared" si="582"/>
        <v>0</v>
      </c>
      <c r="R4132" s="3">
        <f>I4132 + M4132*Inputs!$B$9 - N4132/Inputs!$B$10</f>
        <v>340</v>
      </c>
    </row>
    <row r="4133" spans="1:18" x14ac:dyDescent="0.3">
      <c r="A4133" s="4">
        <v>46195.125</v>
      </c>
      <c r="B4133" s="3">
        <v>23.785</v>
      </c>
      <c r="C4133" s="3">
        <v>0.1</v>
      </c>
      <c r="D4133" s="3">
        <f t="shared" si="576"/>
        <v>71.349895833333335</v>
      </c>
      <c r="E4133" s="3">
        <f>MAX(B4133 - D4133/Inputs!$B$5, 0)</f>
        <v>0</v>
      </c>
      <c r="F4133" s="3">
        <f>MAX(D4133*Inputs!$B$5 - B4133, 0)</f>
        <v>39.002908333333338</v>
      </c>
      <c r="G4133" s="3">
        <f t="shared" si="577"/>
        <v>0.1</v>
      </c>
      <c r="H4133" t="str">
        <f t="shared" si="578"/>
        <v>Charge</v>
      </c>
      <c r="I4133" s="3">
        <f t="shared" si="583"/>
        <v>340</v>
      </c>
      <c r="J4133" s="3">
        <f t="shared" si="584"/>
        <v>0</v>
      </c>
      <c r="K4133" s="3">
        <f>MIN(Inputs!$B$2, (Inputs!$B$8 - I4133)/Inputs!$B$9)</f>
        <v>0</v>
      </c>
      <c r="L4133" s="3">
        <f>MAX(MIN(Inputs!$B$2, I4133*Inputs!$B$10, Inputs!$B$8*Inputs!$B$4 - J4133), 0)</f>
        <v>170</v>
      </c>
      <c r="M4133" s="3">
        <f t="shared" si="579"/>
        <v>0</v>
      </c>
      <c r="N4133" s="3">
        <f t="shared" si="580"/>
        <v>0</v>
      </c>
      <c r="O4133" s="3">
        <f>IF(H4133="Reg", MIN(Inputs!$B$2, I4133*Inputs!$B$10, (Inputs!$B$8-I4133)/Inputs!$B$9), 0)</f>
        <v>0</v>
      </c>
      <c r="P4133" s="3">
        <f t="shared" si="581"/>
        <v>0</v>
      </c>
      <c r="Q4133" s="3">
        <f t="shared" si="582"/>
        <v>0</v>
      </c>
      <c r="R4133" s="3">
        <f>I4133 + M4133*Inputs!$B$9 - N4133/Inputs!$B$10</f>
        <v>340</v>
      </c>
    </row>
    <row r="4134" spans="1:18" x14ac:dyDescent="0.3">
      <c r="A4134" s="4">
        <v>46195.166666666657</v>
      </c>
      <c r="B4134" s="3">
        <v>25.752500000000001</v>
      </c>
      <c r="C4134" s="3">
        <v>0.06</v>
      </c>
      <c r="D4134" s="3">
        <f t="shared" si="576"/>
        <v>71.349895833333335</v>
      </c>
      <c r="E4134" s="3">
        <f>MAX(B4134 - D4134/Inputs!$B$5, 0)</f>
        <v>0</v>
      </c>
      <c r="F4134" s="3">
        <f>MAX(D4134*Inputs!$B$5 - B4134, 0)</f>
        <v>37.035408333333336</v>
      </c>
      <c r="G4134" s="3">
        <f t="shared" si="577"/>
        <v>0.06</v>
      </c>
      <c r="H4134" t="str">
        <f t="shared" si="578"/>
        <v>Charge</v>
      </c>
      <c r="I4134" s="3">
        <f t="shared" si="583"/>
        <v>340</v>
      </c>
      <c r="J4134" s="3">
        <f t="shared" si="584"/>
        <v>0</v>
      </c>
      <c r="K4134" s="3">
        <f>MIN(Inputs!$B$2, (Inputs!$B$8 - I4134)/Inputs!$B$9)</f>
        <v>0</v>
      </c>
      <c r="L4134" s="3">
        <f>MAX(MIN(Inputs!$B$2, I4134*Inputs!$B$10, Inputs!$B$8*Inputs!$B$4 - J4134), 0)</f>
        <v>170</v>
      </c>
      <c r="M4134" s="3">
        <f t="shared" si="579"/>
        <v>0</v>
      </c>
      <c r="N4134" s="3">
        <f t="shared" si="580"/>
        <v>0</v>
      </c>
      <c r="O4134" s="3">
        <f>IF(H4134="Reg", MIN(Inputs!$B$2, I4134*Inputs!$B$10, (Inputs!$B$8-I4134)/Inputs!$B$9), 0)</f>
        <v>0</v>
      </c>
      <c r="P4134" s="3">
        <f t="shared" si="581"/>
        <v>0</v>
      </c>
      <c r="Q4134" s="3">
        <f t="shared" si="582"/>
        <v>0</v>
      </c>
      <c r="R4134" s="3">
        <f>I4134 + M4134*Inputs!$B$9 - N4134/Inputs!$B$10</f>
        <v>340</v>
      </c>
    </row>
    <row r="4135" spans="1:18" x14ac:dyDescent="0.3">
      <c r="A4135" s="4">
        <v>46195.208333333343</v>
      </c>
      <c r="B4135" s="3">
        <v>49.83</v>
      </c>
      <c r="C4135" s="3">
        <v>0.06</v>
      </c>
      <c r="D4135" s="3">
        <f t="shared" si="576"/>
        <v>71.349895833333335</v>
      </c>
      <c r="E4135" s="3">
        <f>MAX(B4135 - D4135/Inputs!$B$5, 0)</f>
        <v>0</v>
      </c>
      <c r="F4135" s="3">
        <f>MAX(D4135*Inputs!$B$5 - B4135, 0)</f>
        <v>12.957908333333336</v>
      </c>
      <c r="G4135" s="3">
        <f t="shared" si="577"/>
        <v>0.06</v>
      </c>
      <c r="H4135" t="str">
        <f t="shared" si="578"/>
        <v>Charge</v>
      </c>
      <c r="I4135" s="3">
        <f t="shared" si="583"/>
        <v>340</v>
      </c>
      <c r="J4135" s="3">
        <f t="shared" si="584"/>
        <v>0</v>
      </c>
      <c r="K4135" s="3">
        <f>MIN(Inputs!$B$2, (Inputs!$B$8 - I4135)/Inputs!$B$9)</f>
        <v>0</v>
      </c>
      <c r="L4135" s="3">
        <f>MAX(MIN(Inputs!$B$2, I4135*Inputs!$B$10, Inputs!$B$8*Inputs!$B$4 - J4135), 0)</f>
        <v>170</v>
      </c>
      <c r="M4135" s="3">
        <f t="shared" si="579"/>
        <v>0</v>
      </c>
      <c r="N4135" s="3">
        <f t="shared" si="580"/>
        <v>0</v>
      </c>
      <c r="O4135" s="3">
        <f>IF(H4135="Reg", MIN(Inputs!$B$2, I4135*Inputs!$B$10, (Inputs!$B$8-I4135)/Inputs!$B$9), 0)</f>
        <v>0</v>
      </c>
      <c r="P4135" s="3">
        <f t="shared" si="581"/>
        <v>0</v>
      </c>
      <c r="Q4135" s="3">
        <f t="shared" si="582"/>
        <v>0</v>
      </c>
      <c r="R4135" s="3">
        <f>I4135 + M4135*Inputs!$B$9 - N4135/Inputs!$B$10</f>
        <v>340</v>
      </c>
    </row>
    <row r="4136" spans="1:18" x14ac:dyDescent="0.3">
      <c r="A4136" s="4">
        <v>46195.25</v>
      </c>
      <c r="B4136" s="3">
        <v>48.397500000000001</v>
      </c>
      <c r="C4136" s="3">
        <v>1</v>
      </c>
      <c r="D4136" s="3">
        <f t="shared" si="576"/>
        <v>71.349895833333335</v>
      </c>
      <c r="E4136" s="3">
        <f>MAX(B4136 - D4136/Inputs!$B$5, 0)</f>
        <v>0</v>
      </c>
      <c r="F4136" s="3">
        <f>MAX(D4136*Inputs!$B$5 - B4136, 0)</f>
        <v>14.390408333333333</v>
      </c>
      <c r="G4136" s="3">
        <f t="shared" si="577"/>
        <v>1</v>
      </c>
      <c r="H4136" t="str">
        <f t="shared" si="578"/>
        <v>Charge</v>
      </c>
      <c r="I4136" s="3">
        <f t="shared" si="583"/>
        <v>340</v>
      </c>
      <c r="J4136" s="3">
        <f t="shared" si="584"/>
        <v>0</v>
      </c>
      <c r="K4136" s="3">
        <f>MIN(Inputs!$B$2, (Inputs!$B$8 - I4136)/Inputs!$B$9)</f>
        <v>0</v>
      </c>
      <c r="L4136" s="3">
        <f>MAX(MIN(Inputs!$B$2, I4136*Inputs!$B$10, Inputs!$B$8*Inputs!$B$4 - J4136), 0)</f>
        <v>170</v>
      </c>
      <c r="M4136" s="3">
        <f t="shared" si="579"/>
        <v>0</v>
      </c>
      <c r="N4136" s="3">
        <f t="shared" si="580"/>
        <v>0</v>
      </c>
      <c r="O4136" s="3">
        <f>IF(H4136="Reg", MIN(Inputs!$B$2, I4136*Inputs!$B$10, (Inputs!$B$8-I4136)/Inputs!$B$9), 0)</f>
        <v>0</v>
      </c>
      <c r="P4136" s="3">
        <f t="shared" si="581"/>
        <v>0</v>
      </c>
      <c r="Q4136" s="3">
        <f t="shared" si="582"/>
        <v>0</v>
      </c>
      <c r="R4136" s="3">
        <f>I4136 + M4136*Inputs!$B$9 - N4136/Inputs!$B$10</f>
        <v>340</v>
      </c>
    </row>
    <row r="4137" spans="1:18" x14ac:dyDescent="0.3">
      <c r="A4137" s="4">
        <v>46195.291666666657</v>
      </c>
      <c r="B4137" s="3">
        <v>32.162500000000001</v>
      </c>
      <c r="C4137" s="3">
        <v>1.2</v>
      </c>
      <c r="D4137" s="3">
        <f t="shared" si="576"/>
        <v>71.349895833333335</v>
      </c>
      <c r="E4137" s="3">
        <f>MAX(B4137 - D4137/Inputs!$B$5, 0)</f>
        <v>0</v>
      </c>
      <c r="F4137" s="3">
        <f>MAX(D4137*Inputs!$B$5 - B4137, 0)</f>
        <v>30.625408333333333</v>
      </c>
      <c r="G4137" s="3">
        <f t="shared" si="577"/>
        <v>1.2</v>
      </c>
      <c r="H4137" t="str">
        <f t="shared" si="578"/>
        <v>Charge</v>
      </c>
      <c r="I4137" s="3">
        <f t="shared" si="583"/>
        <v>340</v>
      </c>
      <c r="J4137" s="3">
        <f t="shared" si="584"/>
        <v>0</v>
      </c>
      <c r="K4137" s="3">
        <f>MIN(Inputs!$B$2, (Inputs!$B$8 - I4137)/Inputs!$B$9)</f>
        <v>0</v>
      </c>
      <c r="L4137" s="3">
        <f>MAX(MIN(Inputs!$B$2, I4137*Inputs!$B$10, Inputs!$B$8*Inputs!$B$4 - J4137), 0)</f>
        <v>170</v>
      </c>
      <c r="M4137" s="3">
        <f t="shared" si="579"/>
        <v>0</v>
      </c>
      <c r="N4137" s="3">
        <f t="shared" si="580"/>
        <v>0</v>
      </c>
      <c r="O4137" s="3">
        <f>IF(H4137="Reg", MIN(Inputs!$B$2, I4137*Inputs!$B$10, (Inputs!$B$8-I4137)/Inputs!$B$9), 0)</f>
        <v>0</v>
      </c>
      <c r="P4137" s="3">
        <f t="shared" si="581"/>
        <v>0</v>
      </c>
      <c r="Q4137" s="3">
        <f t="shared" si="582"/>
        <v>0</v>
      </c>
      <c r="R4137" s="3">
        <f>I4137 + M4137*Inputs!$B$9 - N4137/Inputs!$B$10</f>
        <v>340</v>
      </c>
    </row>
    <row r="4138" spans="1:18" x14ac:dyDescent="0.3">
      <c r="A4138" s="4">
        <v>46195.333333333343</v>
      </c>
      <c r="B4138" s="3">
        <v>31.467500000000001</v>
      </c>
      <c r="C4138" s="3">
        <v>1</v>
      </c>
      <c r="D4138" s="3">
        <f t="shared" si="576"/>
        <v>71.349895833333335</v>
      </c>
      <c r="E4138" s="3">
        <f>MAX(B4138 - D4138/Inputs!$B$5, 0)</f>
        <v>0</v>
      </c>
      <c r="F4138" s="3">
        <f>MAX(D4138*Inputs!$B$5 - B4138, 0)</f>
        <v>31.320408333333333</v>
      </c>
      <c r="G4138" s="3">
        <f t="shared" si="577"/>
        <v>1</v>
      </c>
      <c r="H4138" t="str">
        <f t="shared" si="578"/>
        <v>Charge</v>
      </c>
      <c r="I4138" s="3">
        <f t="shared" si="583"/>
        <v>340</v>
      </c>
      <c r="J4138" s="3">
        <f t="shared" si="584"/>
        <v>0</v>
      </c>
      <c r="K4138" s="3">
        <f>MIN(Inputs!$B$2, (Inputs!$B$8 - I4138)/Inputs!$B$9)</f>
        <v>0</v>
      </c>
      <c r="L4138" s="3">
        <f>MAX(MIN(Inputs!$B$2, I4138*Inputs!$B$10, Inputs!$B$8*Inputs!$B$4 - J4138), 0)</f>
        <v>170</v>
      </c>
      <c r="M4138" s="3">
        <f t="shared" si="579"/>
        <v>0</v>
      </c>
      <c r="N4138" s="3">
        <f t="shared" si="580"/>
        <v>0</v>
      </c>
      <c r="O4138" s="3">
        <f>IF(H4138="Reg", MIN(Inputs!$B$2, I4138*Inputs!$B$10, (Inputs!$B$8-I4138)/Inputs!$B$9), 0)</f>
        <v>0</v>
      </c>
      <c r="P4138" s="3">
        <f t="shared" si="581"/>
        <v>0</v>
      </c>
      <c r="Q4138" s="3">
        <f t="shared" si="582"/>
        <v>0</v>
      </c>
      <c r="R4138" s="3">
        <f>I4138 + M4138*Inputs!$B$9 - N4138/Inputs!$B$10</f>
        <v>340</v>
      </c>
    </row>
    <row r="4139" spans="1:18" x14ac:dyDescent="0.3">
      <c r="A4139" s="4">
        <v>46195.375</v>
      </c>
      <c r="B4139" s="3">
        <v>36.06</v>
      </c>
      <c r="C4139" s="3">
        <v>1</v>
      </c>
      <c r="D4139" s="3">
        <f t="shared" si="576"/>
        <v>71.349895833333335</v>
      </c>
      <c r="E4139" s="3">
        <f>MAX(B4139 - D4139/Inputs!$B$5, 0)</f>
        <v>0</v>
      </c>
      <c r="F4139" s="3">
        <f>MAX(D4139*Inputs!$B$5 - B4139, 0)</f>
        <v>26.727908333333332</v>
      </c>
      <c r="G4139" s="3">
        <f t="shared" si="577"/>
        <v>1</v>
      </c>
      <c r="H4139" t="str">
        <f t="shared" si="578"/>
        <v>Charge</v>
      </c>
      <c r="I4139" s="3">
        <f t="shared" si="583"/>
        <v>340</v>
      </c>
      <c r="J4139" s="3">
        <f t="shared" si="584"/>
        <v>0</v>
      </c>
      <c r="K4139" s="3">
        <f>MIN(Inputs!$B$2, (Inputs!$B$8 - I4139)/Inputs!$B$9)</f>
        <v>0</v>
      </c>
      <c r="L4139" s="3">
        <f>MAX(MIN(Inputs!$B$2, I4139*Inputs!$B$10, Inputs!$B$8*Inputs!$B$4 - J4139), 0)</f>
        <v>170</v>
      </c>
      <c r="M4139" s="3">
        <f t="shared" si="579"/>
        <v>0</v>
      </c>
      <c r="N4139" s="3">
        <f t="shared" si="580"/>
        <v>0</v>
      </c>
      <c r="O4139" s="3">
        <f>IF(H4139="Reg", MIN(Inputs!$B$2, I4139*Inputs!$B$10, (Inputs!$B$8-I4139)/Inputs!$B$9), 0)</f>
        <v>0</v>
      </c>
      <c r="P4139" s="3">
        <f t="shared" si="581"/>
        <v>0</v>
      </c>
      <c r="Q4139" s="3">
        <f t="shared" si="582"/>
        <v>0</v>
      </c>
      <c r="R4139" s="3">
        <f>I4139 + M4139*Inputs!$B$9 - N4139/Inputs!$B$10</f>
        <v>340</v>
      </c>
    </row>
    <row r="4140" spans="1:18" x14ac:dyDescent="0.3">
      <c r="A4140" s="4">
        <v>46195.416666666657</v>
      </c>
      <c r="B4140" s="3">
        <v>32.620000000000005</v>
      </c>
      <c r="C4140" s="3">
        <v>0.98</v>
      </c>
      <c r="D4140" s="3">
        <f t="shared" si="576"/>
        <v>71.349895833333335</v>
      </c>
      <c r="E4140" s="3">
        <f>MAX(B4140 - D4140/Inputs!$B$5, 0)</f>
        <v>0</v>
      </c>
      <c r="F4140" s="3">
        <f>MAX(D4140*Inputs!$B$5 - B4140, 0)</f>
        <v>30.16790833333333</v>
      </c>
      <c r="G4140" s="3">
        <f t="shared" si="577"/>
        <v>0.98</v>
      </c>
      <c r="H4140" t="str">
        <f t="shared" si="578"/>
        <v>Charge</v>
      </c>
      <c r="I4140" s="3">
        <f t="shared" si="583"/>
        <v>340</v>
      </c>
      <c r="J4140" s="3">
        <f t="shared" si="584"/>
        <v>0</v>
      </c>
      <c r="K4140" s="3">
        <f>MIN(Inputs!$B$2, (Inputs!$B$8 - I4140)/Inputs!$B$9)</f>
        <v>0</v>
      </c>
      <c r="L4140" s="3">
        <f>MAX(MIN(Inputs!$B$2, I4140*Inputs!$B$10, Inputs!$B$8*Inputs!$B$4 - J4140), 0)</f>
        <v>170</v>
      </c>
      <c r="M4140" s="3">
        <f t="shared" si="579"/>
        <v>0</v>
      </c>
      <c r="N4140" s="3">
        <f t="shared" si="580"/>
        <v>0</v>
      </c>
      <c r="O4140" s="3">
        <f>IF(H4140="Reg", MIN(Inputs!$B$2, I4140*Inputs!$B$10, (Inputs!$B$8-I4140)/Inputs!$B$9), 0)</f>
        <v>0</v>
      </c>
      <c r="P4140" s="3">
        <f t="shared" si="581"/>
        <v>0</v>
      </c>
      <c r="Q4140" s="3">
        <f t="shared" si="582"/>
        <v>0</v>
      </c>
      <c r="R4140" s="3">
        <f>I4140 + M4140*Inputs!$B$9 - N4140/Inputs!$B$10</f>
        <v>340</v>
      </c>
    </row>
    <row r="4141" spans="1:18" x14ac:dyDescent="0.3">
      <c r="A4141" s="4">
        <v>46195.458333333343</v>
      </c>
      <c r="B4141" s="3">
        <v>35.477499999999999</v>
      </c>
      <c r="C4141" s="3">
        <v>1</v>
      </c>
      <c r="D4141" s="3">
        <f t="shared" si="576"/>
        <v>71.349895833333335</v>
      </c>
      <c r="E4141" s="3">
        <f>MAX(B4141 - D4141/Inputs!$B$5, 0)</f>
        <v>0</v>
      </c>
      <c r="F4141" s="3">
        <f>MAX(D4141*Inputs!$B$5 - B4141, 0)</f>
        <v>27.310408333333335</v>
      </c>
      <c r="G4141" s="3">
        <f t="shared" si="577"/>
        <v>1</v>
      </c>
      <c r="H4141" t="str">
        <f t="shared" si="578"/>
        <v>Charge</v>
      </c>
      <c r="I4141" s="3">
        <f t="shared" si="583"/>
        <v>340</v>
      </c>
      <c r="J4141" s="3">
        <f t="shared" si="584"/>
        <v>0</v>
      </c>
      <c r="K4141" s="3">
        <f>MIN(Inputs!$B$2, (Inputs!$B$8 - I4141)/Inputs!$B$9)</f>
        <v>0</v>
      </c>
      <c r="L4141" s="3">
        <f>MAX(MIN(Inputs!$B$2, I4141*Inputs!$B$10, Inputs!$B$8*Inputs!$B$4 - J4141), 0)</f>
        <v>170</v>
      </c>
      <c r="M4141" s="3">
        <f t="shared" si="579"/>
        <v>0</v>
      </c>
      <c r="N4141" s="3">
        <f t="shared" si="580"/>
        <v>0</v>
      </c>
      <c r="O4141" s="3">
        <f>IF(H4141="Reg", MIN(Inputs!$B$2, I4141*Inputs!$B$10, (Inputs!$B$8-I4141)/Inputs!$B$9), 0)</f>
        <v>0</v>
      </c>
      <c r="P4141" s="3">
        <f t="shared" si="581"/>
        <v>0</v>
      </c>
      <c r="Q4141" s="3">
        <f t="shared" si="582"/>
        <v>0</v>
      </c>
      <c r="R4141" s="3">
        <f>I4141 + M4141*Inputs!$B$9 - N4141/Inputs!$B$10</f>
        <v>340</v>
      </c>
    </row>
    <row r="4142" spans="1:18" x14ac:dyDescent="0.3">
      <c r="A4142" s="4">
        <v>46195.5</v>
      </c>
      <c r="B4142" s="3">
        <v>47.74</v>
      </c>
      <c r="C4142" s="3">
        <v>1</v>
      </c>
      <c r="D4142" s="3">
        <f t="shared" si="576"/>
        <v>71.349895833333335</v>
      </c>
      <c r="E4142" s="3">
        <f>MAX(B4142 - D4142/Inputs!$B$5, 0)</f>
        <v>0</v>
      </c>
      <c r="F4142" s="3">
        <f>MAX(D4142*Inputs!$B$5 - B4142, 0)</f>
        <v>15.047908333333332</v>
      </c>
      <c r="G4142" s="3">
        <f t="shared" si="577"/>
        <v>1</v>
      </c>
      <c r="H4142" t="str">
        <f t="shared" si="578"/>
        <v>Charge</v>
      </c>
      <c r="I4142" s="3">
        <f t="shared" si="583"/>
        <v>340</v>
      </c>
      <c r="J4142" s="3">
        <f t="shared" si="584"/>
        <v>0</v>
      </c>
      <c r="K4142" s="3">
        <f>MIN(Inputs!$B$2, (Inputs!$B$8 - I4142)/Inputs!$B$9)</f>
        <v>0</v>
      </c>
      <c r="L4142" s="3">
        <f>MAX(MIN(Inputs!$B$2, I4142*Inputs!$B$10, Inputs!$B$8*Inputs!$B$4 - J4142), 0)</f>
        <v>170</v>
      </c>
      <c r="M4142" s="3">
        <f t="shared" si="579"/>
        <v>0</v>
      </c>
      <c r="N4142" s="3">
        <f t="shared" si="580"/>
        <v>0</v>
      </c>
      <c r="O4142" s="3">
        <f>IF(H4142="Reg", MIN(Inputs!$B$2, I4142*Inputs!$B$10, (Inputs!$B$8-I4142)/Inputs!$B$9), 0)</f>
        <v>0</v>
      </c>
      <c r="P4142" s="3">
        <f t="shared" si="581"/>
        <v>0</v>
      </c>
      <c r="Q4142" s="3">
        <f t="shared" si="582"/>
        <v>0</v>
      </c>
      <c r="R4142" s="3">
        <f>I4142 + M4142*Inputs!$B$9 - N4142/Inputs!$B$10</f>
        <v>340</v>
      </c>
    </row>
    <row r="4143" spans="1:18" x14ac:dyDescent="0.3">
      <c r="A4143" s="4">
        <v>46195.541666666657</v>
      </c>
      <c r="B4143" s="3">
        <v>44.462500000000006</v>
      </c>
      <c r="C4143" s="3">
        <v>0.95</v>
      </c>
      <c r="D4143" s="3">
        <f t="shared" si="576"/>
        <v>71.349895833333335</v>
      </c>
      <c r="E4143" s="3">
        <f>MAX(B4143 - D4143/Inputs!$B$5, 0)</f>
        <v>0</v>
      </c>
      <c r="F4143" s="3">
        <f>MAX(D4143*Inputs!$B$5 - B4143, 0)</f>
        <v>18.325408333333328</v>
      </c>
      <c r="G4143" s="3">
        <f t="shared" si="577"/>
        <v>0.95</v>
      </c>
      <c r="H4143" t="str">
        <f t="shared" si="578"/>
        <v>Charge</v>
      </c>
      <c r="I4143" s="3">
        <f t="shared" si="583"/>
        <v>340</v>
      </c>
      <c r="J4143" s="3">
        <f t="shared" si="584"/>
        <v>0</v>
      </c>
      <c r="K4143" s="3">
        <f>MIN(Inputs!$B$2, (Inputs!$B$8 - I4143)/Inputs!$B$9)</f>
        <v>0</v>
      </c>
      <c r="L4143" s="3">
        <f>MAX(MIN(Inputs!$B$2, I4143*Inputs!$B$10, Inputs!$B$8*Inputs!$B$4 - J4143), 0)</f>
        <v>170</v>
      </c>
      <c r="M4143" s="3">
        <f t="shared" si="579"/>
        <v>0</v>
      </c>
      <c r="N4143" s="3">
        <f t="shared" si="580"/>
        <v>0</v>
      </c>
      <c r="O4143" s="3">
        <f>IF(H4143="Reg", MIN(Inputs!$B$2, I4143*Inputs!$B$10, (Inputs!$B$8-I4143)/Inputs!$B$9), 0)</f>
        <v>0</v>
      </c>
      <c r="P4143" s="3">
        <f t="shared" si="581"/>
        <v>0</v>
      </c>
      <c r="Q4143" s="3">
        <f t="shared" si="582"/>
        <v>0</v>
      </c>
      <c r="R4143" s="3">
        <f>I4143 + M4143*Inputs!$B$9 - N4143/Inputs!$B$10</f>
        <v>340</v>
      </c>
    </row>
    <row r="4144" spans="1:18" x14ac:dyDescent="0.3">
      <c r="A4144" s="4">
        <v>46195.583333333343</v>
      </c>
      <c r="B4144" s="3">
        <v>59.195</v>
      </c>
      <c r="C4144" s="3">
        <v>1</v>
      </c>
      <c r="D4144" s="3">
        <f t="shared" si="576"/>
        <v>71.349895833333335</v>
      </c>
      <c r="E4144" s="3">
        <f>MAX(B4144 - D4144/Inputs!$B$5, 0)</f>
        <v>0</v>
      </c>
      <c r="F4144" s="3">
        <f>MAX(D4144*Inputs!$B$5 - B4144, 0)</f>
        <v>3.5929083333333338</v>
      </c>
      <c r="G4144" s="3">
        <f t="shared" si="577"/>
        <v>1</v>
      </c>
      <c r="H4144" t="str">
        <f t="shared" si="578"/>
        <v>Charge</v>
      </c>
      <c r="I4144" s="3">
        <f t="shared" si="583"/>
        <v>340</v>
      </c>
      <c r="J4144" s="3">
        <f t="shared" si="584"/>
        <v>0</v>
      </c>
      <c r="K4144" s="3">
        <f>MIN(Inputs!$B$2, (Inputs!$B$8 - I4144)/Inputs!$B$9)</f>
        <v>0</v>
      </c>
      <c r="L4144" s="3">
        <f>MAX(MIN(Inputs!$B$2, I4144*Inputs!$B$10, Inputs!$B$8*Inputs!$B$4 - J4144), 0)</f>
        <v>170</v>
      </c>
      <c r="M4144" s="3">
        <f t="shared" si="579"/>
        <v>0</v>
      </c>
      <c r="N4144" s="3">
        <f t="shared" si="580"/>
        <v>0</v>
      </c>
      <c r="O4144" s="3">
        <f>IF(H4144="Reg", MIN(Inputs!$B$2, I4144*Inputs!$B$10, (Inputs!$B$8-I4144)/Inputs!$B$9), 0)</f>
        <v>0</v>
      </c>
      <c r="P4144" s="3">
        <f t="shared" si="581"/>
        <v>0</v>
      </c>
      <c r="Q4144" s="3">
        <f t="shared" si="582"/>
        <v>0</v>
      </c>
      <c r="R4144" s="3">
        <f>I4144 + M4144*Inputs!$B$9 - N4144/Inputs!$B$10</f>
        <v>340</v>
      </c>
    </row>
    <row r="4145" spans="1:18" x14ac:dyDescent="0.3">
      <c r="A4145" s="4">
        <v>46195.625</v>
      </c>
      <c r="B4145" s="3">
        <v>103.6525</v>
      </c>
      <c r="C4145" s="3">
        <v>0.99</v>
      </c>
      <c r="D4145" s="3">
        <f t="shared" si="576"/>
        <v>71.349895833333335</v>
      </c>
      <c r="E4145" s="3">
        <f>MAX(B4145 - D4145/Inputs!$B$5, 0)</f>
        <v>22.573072916666675</v>
      </c>
      <c r="F4145" s="3">
        <f>MAX(D4145*Inputs!$B$5 - B4145, 0)</f>
        <v>0</v>
      </c>
      <c r="G4145" s="3">
        <f t="shared" si="577"/>
        <v>0.99</v>
      </c>
      <c r="H4145" t="str">
        <f t="shared" si="578"/>
        <v>Discharge</v>
      </c>
      <c r="I4145" s="3">
        <f t="shared" si="583"/>
        <v>340</v>
      </c>
      <c r="J4145" s="3">
        <f t="shared" si="584"/>
        <v>0</v>
      </c>
      <c r="K4145" s="3">
        <f>MIN(Inputs!$B$2, (Inputs!$B$8 - I4145)/Inputs!$B$9)</f>
        <v>0</v>
      </c>
      <c r="L4145" s="3">
        <f>MAX(MIN(Inputs!$B$2, I4145*Inputs!$B$10, Inputs!$B$8*Inputs!$B$4 - J4145), 0)</f>
        <v>170</v>
      </c>
      <c r="M4145" s="3">
        <f t="shared" si="579"/>
        <v>0</v>
      </c>
      <c r="N4145" s="3">
        <f t="shared" si="580"/>
        <v>170</v>
      </c>
      <c r="O4145" s="3">
        <f>IF(H4145="Reg", MIN(Inputs!$B$2, I4145*Inputs!$B$10, (Inputs!$B$8-I4145)/Inputs!$B$9), 0)</f>
        <v>0</v>
      </c>
      <c r="P4145" s="3">
        <f t="shared" si="581"/>
        <v>17620.924999999999</v>
      </c>
      <c r="Q4145" s="3">
        <f t="shared" si="582"/>
        <v>0</v>
      </c>
      <c r="R4145" s="3">
        <f>I4145 + M4145*Inputs!$B$9 - N4145/Inputs!$B$10</f>
        <v>158.77939109773115</v>
      </c>
    </row>
    <row r="4146" spans="1:18" x14ac:dyDescent="0.3">
      <c r="A4146" s="4">
        <v>46195.666666666657</v>
      </c>
      <c r="B4146" s="3">
        <v>115.4675</v>
      </c>
      <c r="C4146" s="3">
        <v>1</v>
      </c>
      <c r="D4146" s="3">
        <f t="shared" si="576"/>
        <v>71.349895833333335</v>
      </c>
      <c r="E4146" s="3">
        <f>MAX(B4146 - D4146/Inputs!$B$5, 0)</f>
        <v>34.388072916666673</v>
      </c>
      <c r="F4146" s="3">
        <f>MAX(D4146*Inputs!$B$5 - B4146, 0)</f>
        <v>0</v>
      </c>
      <c r="G4146" s="3">
        <f t="shared" si="577"/>
        <v>1</v>
      </c>
      <c r="H4146" t="str">
        <f t="shared" si="578"/>
        <v>Discharge</v>
      </c>
      <c r="I4146" s="3">
        <f t="shared" si="583"/>
        <v>158.77939109773115</v>
      </c>
      <c r="J4146" s="3">
        <f t="shared" si="584"/>
        <v>170</v>
      </c>
      <c r="K4146" s="3">
        <f>MIN(Inputs!$B$2, (Inputs!$B$8 - I4146)/Inputs!$B$9)</f>
        <v>170</v>
      </c>
      <c r="L4146" s="3">
        <f>MAX(MIN(Inputs!$B$2, I4146*Inputs!$B$10, Inputs!$B$8*Inputs!$B$4 - J4146), 0)</f>
        <v>148.94827166799323</v>
      </c>
      <c r="M4146" s="3">
        <f t="shared" si="579"/>
        <v>0</v>
      </c>
      <c r="N4146" s="3">
        <f t="shared" si="580"/>
        <v>148.94827166799323</v>
      </c>
      <c r="O4146" s="3">
        <f>IF(H4146="Reg", MIN(Inputs!$B$2, I4146*Inputs!$B$10, (Inputs!$B$8-I4146)/Inputs!$B$9), 0)</f>
        <v>0</v>
      </c>
      <c r="P4146" s="3">
        <f t="shared" si="581"/>
        <v>17198.684558824007</v>
      </c>
      <c r="Q4146" s="3">
        <f t="shared" si="582"/>
        <v>0</v>
      </c>
      <c r="R4146" s="3">
        <f>I4146 + M4146*Inputs!$B$9 - N4146/Inputs!$B$10</f>
        <v>0</v>
      </c>
    </row>
    <row r="4147" spans="1:18" x14ac:dyDescent="0.3">
      <c r="A4147" s="4">
        <v>46195.708333333343</v>
      </c>
      <c r="B4147" s="3">
        <v>88.69</v>
      </c>
      <c r="C4147" s="3">
        <v>1.0900000000000001</v>
      </c>
      <c r="D4147" s="3">
        <f t="shared" si="576"/>
        <v>71.349895833333335</v>
      </c>
      <c r="E4147" s="3">
        <f>MAX(B4147 - D4147/Inputs!$B$5, 0)</f>
        <v>7.6105729166666691</v>
      </c>
      <c r="F4147" s="3">
        <f>MAX(D4147*Inputs!$B$5 - B4147, 0)</f>
        <v>0</v>
      </c>
      <c r="G4147" s="3">
        <f t="shared" si="577"/>
        <v>1.0900000000000001</v>
      </c>
      <c r="H4147" t="str">
        <f t="shared" si="578"/>
        <v>Discharge</v>
      </c>
      <c r="I4147" s="3">
        <f t="shared" si="583"/>
        <v>0</v>
      </c>
      <c r="J4147" s="3">
        <f t="shared" si="584"/>
        <v>318.94827166799325</v>
      </c>
      <c r="K4147" s="3">
        <f>MIN(Inputs!$B$2, (Inputs!$B$8 - I4147)/Inputs!$B$9)</f>
        <v>170</v>
      </c>
      <c r="L4147" s="3">
        <f>MAX(MIN(Inputs!$B$2, I4147*Inputs!$B$10, Inputs!$B$8*Inputs!$B$4 - J4147), 0)</f>
        <v>0</v>
      </c>
      <c r="M4147" s="3">
        <f t="shared" si="579"/>
        <v>0</v>
      </c>
      <c r="N4147" s="3">
        <f t="shared" si="580"/>
        <v>0</v>
      </c>
      <c r="O4147" s="3">
        <f>IF(H4147="Reg", MIN(Inputs!$B$2, I4147*Inputs!$B$10, (Inputs!$B$8-I4147)/Inputs!$B$9), 0)</f>
        <v>0</v>
      </c>
      <c r="P4147" s="3">
        <f t="shared" si="581"/>
        <v>0</v>
      </c>
      <c r="Q4147" s="3">
        <f t="shared" si="582"/>
        <v>0</v>
      </c>
      <c r="R4147" s="3">
        <f>I4147 + M4147*Inputs!$B$9 - N4147/Inputs!$B$10</f>
        <v>0</v>
      </c>
    </row>
    <row r="4148" spans="1:18" x14ac:dyDescent="0.3">
      <c r="A4148" s="4">
        <v>46195.75</v>
      </c>
      <c r="B4148" s="3">
        <v>116.39</v>
      </c>
      <c r="C4148" s="3">
        <v>1</v>
      </c>
      <c r="D4148" s="3">
        <f t="shared" si="576"/>
        <v>71.349895833333335</v>
      </c>
      <c r="E4148" s="3">
        <f>MAX(B4148 - D4148/Inputs!$B$5, 0)</f>
        <v>35.310572916666672</v>
      </c>
      <c r="F4148" s="3">
        <f>MAX(D4148*Inputs!$B$5 - B4148, 0)</f>
        <v>0</v>
      </c>
      <c r="G4148" s="3">
        <f t="shared" si="577"/>
        <v>1</v>
      </c>
      <c r="H4148" t="str">
        <f t="shared" si="578"/>
        <v>Discharge</v>
      </c>
      <c r="I4148" s="3">
        <f t="shared" si="583"/>
        <v>0</v>
      </c>
      <c r="J4148" s="3">
        <f t="shared" si="584"/>
        <v>318.94827166799325</v>
      </c>
      <c r="K4148" s="3">
        <f>MIN(Inputs!$B$2, (Inputs!$B$8 - I4148)/Inputs!$B$9)</f>
        <v>170</v>
      </c>
      <c r="L4148" s="3">
        <f>MAX(MIN(Inputs!$B$2, I4148*Inputs!$B$10, Inputs!$B$8*Inputs!$B$4 - J4148), 0)</f>
        <v>0</v>
      </c>
      <c r="M4148" s="3">
        <f t="shared" si="579"/>
        <v>0</v>
      </c>
      <c r="N4148" s="3">
        <f t="shared" si="580"/>
        <v>0</v>
      </c>
      <c r="O4148" s="3">
        <f>IF(H4148="Reg", MIN(Inputs!$B$2, I4148*Inputs!$B$10, (Inputs!$B$8-I4148)/Inputs!$B$9), 0)</f>
        <v>0</v>
      </c>
      <c r="P4148" s="3">
        <f t="shared" si="581"/>
        <v>0</v>
      </c>
      <c r="Q4148" s="3">
        <f t="shared" si="582"/>
        <v>0</v>
      </c>
      <c r="R4148" s="3">
        <f>I4148 + M4148*Inputs!$B$9 - N4148/Inputs!$B$10</f>
        <v>0</v>
      </c>
    </row>
    <row r="4149" spans="1:18" x14ac:dyDescent="0.3">
      <c r="A4149" s="4">
        <v>46195.791666666657</v>
      </c>
      <c r="B4149" s="3">
        <v>169.08750000000001</v>
      </c>
      <c r="C4149" s="3">
        <v>4.2</v>
      </c>
      <c r="D4149" s="3">
        <f t="shared" si="576"/>
        <v>71.349895833333335</v>
      </c>
      <c r="E4149" s="3">
        <f>MAX(B4149 - D4149/Inputs!$B$5, 0)</f>
        <v>88.008072916666677</v>
      </c>
      <c r="F4149" s="3">
        <f>MAX(D4149*Inputs!$B$5 - B4149, 0)</f>
        <v>0</v>
      </c>
      <c r="G4149" s="3">
        <f t="shared" si="577"/>
        <v>4.2</v>
      </c>
      <c r="H4149" t="str">
        <f t="shared" si="578"/>
        <v>Discharge</v>
      </c>
      <c r="I4149" s="3">
        <f t="shared" si="583"/>
        <v>0</v>
      </c>
      <c r="J4149" s="3">
        <f t="shared" si="584"/>
        <v>318.94827166799325</v>
      </c>
      <c r="K4149" s="3">
        <f>MIN(Inputs!$B$2, (Inputs!$B$8 - I4149)/Inputs!$B$9)</f>
        <v>170</v>
      </c>
      <c r="L4149" s="3">
        <f>MAX(MIN(Inputs!$B$2, I4149*Inputs!$B$10, Inputs!$B$8*Inputs!$B$4 - J4149), 0)</f>
        <v>0</v>
      </c>
      <c r="M4149" s="3">
        <f t="shared" si="579"/>
        <v>0</v>
      </c>
      <c r="N4149" s="3">
        <f t="shared" si="580"/>
        <v>0</v>
      </c>
      <c r="O4149" s="3">
        <f>IF(H4149="Reg", MIN(Inputs!$B$2, I4149*Inputs!$B$10, (Inputs!$B$8-I4149)/Inputs!$B$9), 0)</f>
        <v>0</v>
      </c>
      <c r="P4149" s="3">
        <f t="shared" si="581"/>
        <v>0</v>
      </c>
      <c r="Q4149" s="3">
        <f t="shared" si="582"/>
        <v>0</v>
      </c>
      <c r="R4149" s="3">
        <f>I4149 + M4149*Inputs!$B$9 - N4149/Inputs!$B$10</f>
        <v>0</v>
      </c>
    </row>
    <row r="4150" spans="1:18" x14ac:dyDescent="0.3">
      <c r="A4150" s="4">
        <v>46195.833333333343</v>
      </c>
      <c r="B4150" s="3">
        <v>221.79249999999999</v>
      </c>
      <c r="C4150" s="3">
        <v>5</v>
      </c>
      <c r="D4150" s="3">
        <f t="shared" si="576"/>
        <v>71.349895833333335</v>
      </c>
      <c r="E4150" s="3">
        <f>MAX(B4150 - D4150/Inputs!$B$5, 0)</f>
        <v>140.71307291666665</v>
      </c>
      <c r="F4150" s="3">
        <f>MAX(D4150*Inputs!$B$5 - B4150, 0)</f>
        <v>0</v>
      </c>
      <c r="G4150" s="3">
        <f t="shared" si="577"/>
        <v>5</v>
      </c>
      <c r="H4150" t="str">
        <f t="shared" si="578"/>
        <v>Discharge</v>
      </c>
      <c r="I4150" s="3">
        <f t="shared" si="583"/>
        <v>0</v>
      </c>
      <c r="J4150" s="3">
        <f t="shared" si="584"/>
        <v>318.94827166799325</v>
      </c>
      <c r="K4150" s="3">
        <f>MIN(Inputs!$B$2, (Inputs!$B$8 - I4150)/Inputs!$B$9)</f>
        <v>170</v>
      </c>
      <c r="L4150" s="3">
        <f>MAX(MIN(Inputs!$B$2, I4150*Inputs!$B$10, Inputs!$B$8*Inputs!$B$4 - J4150), 0)</f>
        <v>0</v>
      </c>
      <c r="M4150" s="3">
        <f t="shared" si="579"/>
        <v>0</v>
      </c>
      <c r="N4150" s="3">
        <f t="shared" si="580"/>
        <v>0</v>
      </c>
      <c r="O4150" s="3">
        <f>IF(H4150="Reg", MIN(Inputs!$B$2, I4150*Inputs!$B$10, (Inputs!$B$8-I4150)/Inputs!$B$9), 0)</f>
        <v>0</v>
      </c>
      <c r="P4150" s="3">
        <f t="shared" si="581"/>
        <v>0</v>
      </c>
      <c r="Q4150" s="3">
        <f t="shared" si="582"/>
        <v>0</v>
      </c>
      <c r="R4150" s="3">
        <f>I4150 + M4150*Inputs!$B$9 - N4150/Inputs!$B$10</f>
        <v>0</v>
      </c>
    </row>
    <row r="4151" spans="1:18" x14ac:dyDescent="0.3">
      <c r="A4151" s="4">
        <v>46195.875</v>
      </c>
      <c r="B4151" s="3">
        <v>121.5025</v>
      </c>
      <c r="C4151" s="3">
        <v>1.06</v>
      </c>
      <c r="D4151" s="3">
        <f t="shared" si="576"/>
        <v>71.349895833333335</v>
      </c>
      <c r="E4151" s="3">
        <f>MAX(B4151 - D4151/Inputs!$B$5, 0)</f>
        <v>40.423072916666669</v>
      </c>
      <c r="F4151" s="3">
        <f>MAX(D4151*Inputs!$B$5 - B4151, 0)</f>
        <v>0</v>
      </c>
      <c r="G4151" s="3">
        <f t="shared" si="577"/>
        <v>1.06</v>
      </c>
      <c r="H4151" t="str">
        <f t="shared" si="578"/>
        <v>Discharge</v>
      </c>
      <c r="I4151" s="3">
        <f t="shared" si="583"/>
        <v>0</v>
      </c>
      <c r="J4151" s="3">
        <f t="shared" si="584"/>
        <v>318.94827166799325</v>
      </c>
      <c r="K4151" s="3">
        <f>MIN(Inputs!$B$2, (Inputs!$B$8 - I4151)/Inputs!$B$9)</f>
        <v>170</v>
      </c>
      <c r="L4151" s="3">
        <f>MAX(MIN(Inputs!$B$2, I4151*Inputs!$B$10, Inputs!$B$8*Inputs!$B$4 - J4151), 0)</f>
        <v>0</v>
      </c>
      <c r="M4151" s="3">
        <f t="shared" si="579"/>
        <v>0</v>
      </c>
      <c r="N4151" s="3">
        <f t="shared" si="580"/>
        <v>0</v>
      </c>
      <c r="O4151" s="3">
        <f>IF(H4151="Reg", MIN(Inputs!$B$2, I4151*Inputs!$B$10, (Inputs!$B$8-I4151)/Inputs!$B$9), 0)</f>
        <v>0</v>
      </c>
      <c r="P4151" s="3">
        <f t="shared" si="581"/>
        <v>0</v>
      </c>
      <c r="Q4151" s="3">
        <f t="shared" si="582"/>
        <v>0</v>
      </c>
      <c r="R4151" s="3">
        <f>I4151 + M4151*Inputs!$B$9 - N4151/Inputs!$B$10</f>
        <v>0</v>
      </c>
    </row>
    <row r="4152" spans="1:18" x14ac:dyDescent="0.3">
      <c r="A4152" s="4">
        <v>46195.916666666657</v>
      </c>
      <c r="B4152" s="3">
        <v>143.74</v>
      </c>
      <c r="C4152" s="3">
        <v>1</v>
      </c>
      <c r="D4152" s="3">
        <f t="shared" si="576"/>
        <v>71.349895833333335</v>
      </c>
      <c r="E4152" s="3">
        <f>MAX(B4152 - D4152/Inputs!$B$5, 0)</f>
        <v>62.66057291666668</v>
      </c>
      <c r="F4152" s="3">
        <f>MAX(D4152*Inputs!$B$5 - B4152, 0)</f>
        <v>0</v>
      </c>
      <c r="G4152" s="3">
        <f t="shared" si="577"/>
        <v>1</v>
      </c>
      <c r="H4152" t="str">
        <f t="shared" si="578"/>
        <v>Discharge</v>
      </c>
      <c r="I4152" s="3">
        <f t="shared" si="583"/>
        <v>0</v>
      </c>
      <c r="J4152" s="3">
        <f t="shared" si="584"/>
        <v>318.94827166799325</v>
      </c>
      <c r="K4152" s="3">
        <f>MIN(Inputs!$B$2, (Inputs!$B$8 - I4152)/Inputs!$B$9)</f>
        <v>170</v>
      </c>
      <c r="L4152" s="3">
        <f>MAX(MIN(Inputs!$B$2, I4152*Inputs!$B$10, Inputs!$B$8*Inputs!$B$4 - J4152), 0)</f>
        <v>0</v>
      </c>
      <c r="M4152" s="3">
        <f t="shared" si="579"/>
        <v>0</v>
      </c>
      <c r="N4152" s="3">
        <f t="shared" si="580"/>
        <v>0</v>
      </c>
      <c r="O4152" s="3">
        <f>IF(H4152="Reg", MIN(Inputs!$B$2, I4152*Inputs!$B$10, (Inputs!$B$8-I4152)/Inputs!$B$9), 0)</f>
        <v>0</v>
      </c>
      <c r="P4152" s="3">
        <f t="shared" si="581"/>
        <v>0</v>
      </c>
      <c r="Q4152" s="3">
        <f t="shared" si="582"/>
        <v>0</v>
      </c>
      <c r="R4152" s="3">
        <f>I4152 + M4152*Inputs!$B$9 - N4152/Inputs!$B$10</f>
        <v>0</v>
      </c>
    </row>
    <row r="4153" spans="1:18" x14ac:dyDescent="0.3">
      <c r="A4153" s="4">
        <v>46195.958333333343</v>
      </c>
      <c r="B4153" s="3">
        <v>84.474999999999994</v>
      </c>
      <c r="C4153" s="3">
        <v>0.06</v>
      </c>
      <c r="D4153" s="3">
        <f t="shared" si="576"/>
        <v>71.349895833333335</v>
      </c>
      <c r="E4153" s="3">
        <f>MAX(B4153 - D4153/Inputs!$B$5, 0)</f>
        <v>3.3955729166666657</v>
      </c>
      <c r="F4153" s="3">
        <f>MAX(D4153*Inputs!$B$5 - B4153, 0)</f>
        <v>0</v>
      </c>
      <c r="G4153" s="3">
        <f t="shared" si="577"/>
        <v>0.06</v>
      </c>
      <c r="H4153" t="str">
        <f t="shared" si="578"/>
        <v>Discharge</v>
      </c>
      <c r="I4153" s="3">
        <f t="shared" si="583"/>
        <v>0</v>
      </c>
      <c r="J4153" s="3">
        <f t="shared" si="584"/>
        <v>318.94827166799325</v>
      </c>
      <c r="K4153" s="3">
        <f>MIN(Inputs!$B$2, (Inputs!$B$8 - I4153)/Inputs!$B$9)</f>
        <v>170</v>
      </c>
      <c r="L4153" s="3">
        <f>MAX(MIN(Inputs!$B$2, I4153*Inputs!$B$10, Inputs!$B$8*Inputs!$B$4 - J4153), 0)</f>
        <v>0</v>
      </c>
      <c r="M4153" s="3">
        <f t="shared" si="579"/>
        <v>0</v>
      </c>
      <c r="N4153" s="3">
        <f t="shared" si="580"/>
        <v>0</v>
      </c>
      <c r="O4153" s="3">
        <f>IF(H4153="Reg", MIN(Inputs!$B$2, I4153*Inputs!$B$10, (Inputs!$B$8-I4153)/Inputs!$B$9), 0)</f>
        <v>0</v>
      </c>
      <c r="P4153" s="3">
        <f t="shared" si="581"/>
        <v>0</v>
      </c>
      <c r="Q4153" s="3">
        <f t="shared" si="582"/>
        <v>0</v>
      </c>
      <c r="R4153" s="3">
        <f>I4153 + M4153*Inputs!$B$9 - N4153/Inputs!$B$10</f>
        <v>0</v>
      </c>
    </row>
    <row r="4154" spans="1:18" x14ac:dyDescent="0.3">
      <c r="A4154" s="4">
        <v>46196</v>
      </c>
      <c r="B4154" s="3">
        <v>71.092499999999987</v>
      </c>
      <c r="C4154" s="3">
        <v>0.05</v>
      </c>
      <c r="D4154" s="3">
        <f t="shared" si="576"/>
        <v>54.193645833333335</v>
      </c>
      <c r="E4154" s="3">
        <f>MAX(B4154 - D4154/Inputs!$B$5, 0)</f>
        <v>9.5088115530302915</v>
      </c>
      <c r="F4154" s="3">
        <f>MAX(D4154*Inputs!$B$5 - B4154, 0)</f>
        <v>0</v>
      </c>
      <c r="G4154" s="3">
        <f t="shared" si="577"/>
        <v>0.05</v>
      </c>
      <c r="H4154" t="str">
        <f t="shared" si="578"/>
        <v>Discharge</v>
      </c>
      <c r="I4154" s="3">
        <f t="shared" si="583"/>
        <v>0</v>
      </c>
      <c r="J4154" s="3">
        <f t="shared" si="584"/>
        <v>0</v>
      </c>
      <c r="K4154" s="3">
        <f>MIN(Inputs!$B$2, (Inputs!$B$8 - I4154)/Inputs!$B$9)</f>
        <v>170</v>
      </c>
      <c r="L4154" s="3">
        <f>MAX(MIN(Inputs!$B$2, I4154*Inputs!$B$10, Inputs!$B$8*Inputs!$B$4 - J4154), 0)</f>
        <v>0</v>
      </c>
      <c r="M4154" s="3">
        <f t="shared" si="579"/>
        <v>0</v>
      </c>
      <c r="N4154" s="3">
        <f t="shared" si="580"/>
        <v>0</v>
      </c>
      <c r="O4154" s="3">
        <f>IF(H4154="Reg", MIN(Inputs!$B$2, I4154*Inputs!$B$10, (Inputs!$B$8-I4154)/Inputs!$B$9), 0)</f>
        <v>0</v>
      </c>
      <c r="P4154" s="3">
        <f t="shared" si="581"/>
        <v>0</v>
      </c>
      <c r="Q4154" s="3">
        <f t="shared" si="582"/>
        <v>0</v>
      </c>
      <c r="R4154" s="3">
        <f>I4154 + M4154*Inputs!$B$9 - N4154/Inputs!$B$10</f>
        <v>0</v>
      </c>
    </row>
    <row r="4155" spans="1:18" x14ac:dyDescent="0.3">
      <c r="A4155" s="4">
        <v>46196.041666666657</v>
      </c>
      <c r="B4155" s="3">
        <v>22.16</v>
      </c>
      <c r="C4155" s="3">
        <v>0.06</v>
      </c>
      <c r="D4155" s="3">
        <f t="shared" si="576"/>
        <v>54.193645833333335</v>
      </c>
      <c r="E4155" s="3">
        <f>MAX(B4155 - D4155/Inputs!$B$5, 0)</f>
        <v>0</v>
      </c>
      <c r="F4155" s="3">
        <f>MAX(D4155*Inputs!$B$5 - B4155, 0)</f>
        <v>25.530408333333337</v>
      </c>
      <c r="G4155" s="3">
        <f t="shared" si="577"/>
        <v>0.06</v>
      </c>
      <c r="H4155" t="str">
        <f t="shared" si="578"/>
        <v>Charge</v>
      </c>
      <c r="I4155" s="3">
        <f t="shared" si="583"/>
        <v>0</v>
      </c>
      <c r="J4155" s="3">
        <f t="shared" si="584"/>
        <v>0</v>
      </c>
      <c r="K4155" s="3">
        <f>MIN(Inputs!$B$2, (Inputs!$B$8 - I4155)/Inputs!$B$9)</f>
        <v>170</v>
      </c>
      <c r="L4155" s="3">
        <f>MAX(MIN(Inputs!$B$2, I4155*Inputs!$B$10, Inputs!$B$8*Inputs!$B$4 - J4155), 0)</f>
        <v>0</v>
      </c>
      <c r="M4155" s="3">
        <f t="shared" si="579"/>
        <v>170</v>
      </c>
      <c r="N4155" s="3">
        <f t="shared" si="580"/>
        <v>0</v>
      </c>
      <c r="O4155" s="3">
        <f>IF(H4155="Reg", MIN(Inputs!$B$2, I4155*Inputs!$B$10, (Inputs!$B$8-I4155)/Inputs!$B$9), 0)</f>
        <v>0</v>
      </c>
      <c r="P4155" s="3">
        <f t="shared" si="581"/>
        <v>-3767.2</v>
      </c>
      <c r="Q4155" s="3">
        <f t="shared" si="582"/>
        <v>0</v>
      </c>
      <c r="R4155" s="3">
        <f>I4155 + M4155*Inputs!$B$9 - N4155/Inputs!$B$10</f>
        <v>159.4741358339966</v>
      </c>
    </row>
    <row r="4156" spans="1:18" x14ac:dyDescent="0.3">
      <c r="A4156" s="4">
        <v>46196.083333333343</v>
      </c>
      <c r="B4156" s="3">
        <v>21.76</v>
      </c>
      <c r="C4156" s="3">
        <v>0.06</v>
      </c>
      <c r="D4156" s="3">
        <f t="shared" si="576"/>
        <v>54.193645833333335</v>
      </c>
      <c r="E4156" s="3">
        <f>MAX(B4156 - D4156/Inputs!$B$5, 0)</f>
        <v>0</v>
      </c>
      <c r="F4156" s="3">
        <f>MAX(D4156*Inputs!$B$5 - B4156, 0)</f>
        <v>25.930408333333336</v>
      </c>
      <c r="G4156" s="3">
        <f t="shared" si="577"/>
        <v>0.06</v>
      </c>
      <c r="H4156" t="str">
        <f t="shared" si="578"/>
        <v>Charge</v>
      </c>
      <c r="I4156" s="3">
        <f t="shared" si="583"/>
        <v>159.4741358339966</v>
      </c>
      <c r="J4156" s="3">
        <f t="shared" si="584"/>
        <v>0</v>
      </c>
      <c r="K4156" s="3">
        <f>MIN(Inputs!$B$2, (Inputs!$B$8 - I4156)/Inputs!$B$9)</f>
        <v>170</v>
      </c>
      <c r="L4156" s="3">
        <f>MAX(MIN(Inputs!$B$2, I4156*Inputs!$B$10, Inputs!$B$8*Inputs!$B$4 - J4156), 0)</f>
        <v>149.6</v>
      </c>
      <c r="M4156" s="3">
        <f t="shared" si="579"/>
        <v>170</v>
      </c>
      <c r="N4156" s="3">
        <f t="shared" si="580"/>
        <v>0</v>
      </c>
      <c r="O4156" s="3">
        <f>IF(H4156="Reg", MIN(Inputs!$B$2, I4156*Inputs!$B$10, (Inputs!$B$8-I4156)/Inputs!$B$9), 0)</f>
        <v>0</v>
      </c>
      <c r="P4156" s="3">
        <f t="shared" si="581"/>
        <v>-3699.2000000000003</v>
      </c>
      <c r="Q4156" s="3">
        <f t="shared" si="582"/>
        <v>0</v>
      </c>
      <c r="R4156" s="3">
        <f>I4156 + M4156*Inputs!$B$9 - N4156/Inputs!$B$10</f>
        <v>318.9482716679932</v>
      </c>
    </row>
    <row r="4157" spans="1:18" x14ac:dyDescent="0.3">
      <c r="A4157" s="4">
        <v>46196.125</v>
      </c>
      <c r="B4157" s="3">
        <v>21.384999999999998</v>
      </c>
      <c r="C4157" s="3">
        <v>0.1</v>
      </c>
      <c r="D4157" s="3">
        <f t="shared" si="576"/>
        <v>54.193645833333335</v>
      </c>
      <c r="E4157" s="3">
        <f>MAX(B4157 - D4157/Inputs!$B$5, 0)</f>
        <v>0</v>
      </c>
      <c r="F4157" s="3">
        <f>MAX(D4157*Inputs!$B$5 - B4157, 0)</f>
        <v>26.305408333333339</v>
      </c>
      <c r="G4157" s="3">
        <f t="shared" si="577"/>
        <v>0.1</v>
      </c>
      <c r="H4157" t="str">
        <f t="shared" si="578"/>
        <v>Charge</v>
      </c>
      <c r="I4157" s="3">
        <f t="shared" si="583"/>
        <v>318.9482716679932</v>
      </c>
      <c r="J4157" s="3">
        <f t="shared" si="584"/>
        <v>0</v>
      </c>
      <c r="K4157" s="3">
        <f>MIN(Inputs!$B$2, (Inputs!$B$8 - I4157)/Inputs!$B$9)</f>
        <v>22.44121780453775</v>
      </c>
      <c r="L4157" s="3">
        <f>MAX(MIN(Inputs!$B$2, I4157*Inputs!$B$10, Inputs!$B$8*Inputs!$B$4 - J4157), 0)</f>
        <v>170</v>
      </c>
      <c r="M4157" s="3">
        <f t="shared" si="579"/>
        <v>22.44121780453775</v>
      </c>
      <c r="N4157" s="3">
        <f t="shared" si="580"/>
        <v>0</v>
      </c>
      <c r="O4157" s="3">
        <f>IF(H4157="Reg", MIN(Inputs!$B$2, I4157*Inputs!$B$10, (Inputs!$B$8-I4157)/Inputs!$B$9), 0)</f>
        <v>0</v>
      </c>
      <c r="P4157" s="3">
        <f t="shared" si="581"/>
        <v>-479.90544275003975</v>
      </c>
      <c r="Q4157" s="3">
        <f t="shared" si="582"/>
        <v>0</v>
      </c>
      <c r="R4157" s="3">
        <f>I4157 + M4157*Inputs!$B$9 - N4157/Inputs!$B$10</f>
        <v>340</v>
      </c>
    </row>
    <row r="4158" spans="1:18" x14ac:dyDescent="0.3">
      <c r="A4158" s="4">
        <v>46196.166666666657</v>
      </c>
      <c r="B4158" s="3">
        <v>22.659999999999997</v>
      </c>
      <c r="C4158" s="3">
        <v>0.06</v>
      </c>
      <c r="D4158" s="3">
        <f t="shared" si="576"/>
        <v>54.193645833333335</v>
      </c>
      <c r="E4158" s="3">
        <f>MAX(B4158 - D4158/Inputs!$B$5, 0)</f>
        <v>0</v>
      </c>
      <c r="F4158" s="3">
        <f>MAX(D4158*Inputs!$B$5 - B4158, 0)</f>
        <v>25.030408333333341</v>
      </c>
      <c r="G4158" s="3">
        <f t="shared" si="577"/>
        <v>0.06</v>
      </c>
      <c r="H4158" t="str">
        <f t="shared" si="578"/>
        <v>Charge</v>
      </c>
      <c r="I4158" s="3">
        <f t="shared" si="583"/>
        <v>340</v>
      </c>
      <c r="J4158" s="3">
        <f t="shared" si="584"/>
        <v>0</v>
      </c>
      <c r="K4158" s="3">
        <f>MIN(Inputs!$B$2, (Inputs!$B$8 - I4158)/Inputs!$B$9)</f>
        <v>0</v>
      </c>
      <c r="L4158" s="3">
        <f>MAX(MIN(Inputs!$B$2, I4158*Inputs!$B$10, Inputs!$B$8*Inputs!$B$4 - J4158), 0)</f>
        <v>170</v>
      </c>
      <c r="M4158" s="3">
        <f t="shared" si="579"/>
        <v>0</v>
      </c>
      <c r="N4158" s="3">
        <f t="shared" si="580"/>
        <v>0</v>
      </c>
      <c r="O4158" s="3">
        <f>IF(H4158="Reg", MIN(Inputs!$B$2, I4158*Inputs!$B$10, (Inputs!$B$8-I4158)/Inputs!$B$9), 0)</f>
        <v>0</v>
      </c>
      <c r="P4158" s="3">
        <f t="shared" si="581"/>
        <v>0</v>
      </c>
      <c r="Q4158" s="3">
        <f t="shared" si="582"/>
        <v>0</v>
      </c>
      <c r="R4158" s="3">
        <f>I4158 + M4158*Inputs!$B$9 - N4158/Inputs!$B$10</f>
        <v>340</v>
      </c>
    </row>
    <row r="4159" spans="1:18" x14ac:dyDescent="0.3">
      <c r="A4159" s="4">
        <v>46196.208333333343</v>
      </c>
      <c r="B4159" s="3">
        <v>24.587499999999999</v>
      </c>
      <c r="C4159" s="3">
        <v>0.06</v>
      </c>
      <c r="D4159" s="3">
        <f t="shared" si="576"/>
        <v>54.193645833333335</v>
      </c>
      <c r="E4159" s="3">
        <f>MAX(B4159 - D4159/Inputs!$B$5, 0)</f>
        <v>0</v>
      </c>
      <c r="F4159" s="3">
        <f>MAX(D4159*Inputs!$B$5 - B4159, 0)</f>
        <v>23.102908333333339</v>
      </c>
      <c r="G4159" s="3">
        <f t="shared" si="577"/>
        <v>0.06</v>
      </c>
      <c r="H4159" t="str">
        <f t="shared" si="578"/>
        <v>Charge</v>
      </c>
      <c r="I4159" s="3">
        <f t="shared" si="583"/>
        <v>340</v>
      </c>
      <c r="J4159" s="3">
        <f t="shared" si="584"/>
        <v>0</v>
      </c>
      <c r="K4159" s="3">
        <f>MIN(Inputs!$B$2, (Inputs!$B$8 - I4159)/Inputs!$B$9)</f>
        <v>0</v>
      </c>
      <c r="L4159" s="3">
        <f>MAX(MIN(Inputs!$B$2, I4159*Inputs!$B$10, Inputs!$B$8*Inputs!$B$4 - J4159), 0)</f>
        <v>170</v>
      </c>
      <c r="M4159" s="3">
        <f t="shared" si="579"/>
        <v>0</v>
      </c>
      <c r="N4159" s="3">
        <f t="shared" si="580"/>
        <v>0</v>
      </c>
      <c r="O4159" s="3">
        <f>IF(H4159="Reg", MIN(Inputs!$B$2, I4159*Inputs!$B$10, (Inputs!$B$8-I4159)/Inputs!$B$9), 0)</f>
        <v>0</v>
      </c>
      <c r="P4159" s="3">
        <f t="shared" si="581"/>
        <v>0</v>
      </c>
      <c r="Q4159" s="3">
        <f t="shared" si="582"/>
        <v>0</v>
      </c>
      <c r="R4159" s="3">
        <f>I4159 + M4159*Inputs!$B$9 - N4159/Inputs!$B$10</f>
        <v>340</v>
      </c>
    </row>
    <row r="4160" spans="1:18" x14ac:dyDescent="0.3">
      <c r="A4160" s="4">
        <v>46196.25</v>
      </c>
      <c r="B4160" s="3">
        <v>27.080000000000002</v>
      </c>
      <c r="C4160" s="3">
        <v>1</v>
      </c>
      <c r="D4160" s="3">
        <f t="shared" si="576"/>
        <v>54.193645833333335</v>
      </c>
      <c r="E4160" s="3">
        <f>MAX(B4160 - D4160/Inputs!$B$5, 0)</f>
        <v>0</v>
      </c>
      <c r="F4160" s="3">
        <f>MAX(D4160*Inputs!$B$5 - B4160, 0)</f>
        <v>20.610408333333336</v>
      </c>
      <c r="G4160" s="3">
        <f t="shared" si="577"/>
        <v>1</v>
      </c>
      <c r="H4160" t="str">
        <f t="shared" si="578"/>
        <v>Charge</v>
      </c>
      <c r="I4160" s="3">
        <f t="shared" si="583"/>
        <v>340</v>
      </c>
      <c r="J4160" s="3">
        <f t="shared" si="584"/>
        <v>0</v>
      </c>
      <c r="K4160" s="3">
        <f>MIN(Inputs!$B$2, (Inputs!$B$8 - I4160)/Inputs!$B$9)</f>
        <v>0</v>
      </c>
      <c r="L4160" s="3">
        <f>MAX(MIN(Inputs!$B$2, I4160*Inputs!$B$10, Inputs!$B$8*Inputs!$B$4 - J4160), 0)</f>
        <v>170</v>
      </c>
      <c r="M4160" s="3">
        <f t="shared" si="579"/>
        <v>0</v>
      </c>
      <c r="N4160" s="3">
        <f t="shared" si="580"/>
        <v>0</v>
      </c>
      <c r="O4160" s="3">
        <f>IF(H4160="Reg", MIN(Inputs!$B$2, I4160*Inputs!$B$10, (Inputs!$B$8-I4160)/Inputs!$B$9), 0)</f>
        <v>0</v>
      </c>
      <c r="P4160" s="3">
        <f t="shared" si="581"/>
        <v>0</v>
      </c>
      <c r="Q4160" s="3">
        <f t="shared" si="582"/>
        <v>0</v>
      </c>
      <c r="R4160" s="3">
        <f>I4160 + M4160*Inputs!$B$9 - N4160/Inputs!$B$10</f>
        <v>340</v>
      </c>
    </row>
    <row r="4161" spans="1:18" x14ac:dyDescent="0.3">
      <c r="A4161" s="4">
        <v>46196.291666666657</v>
      </c>
      <c r="B4161" s="3">
        <v>25.64</v>
      </c>
      <c r="C4161" s="3">
        <v>2</v>
      </c>
      <c r="D4161" s="3">
        <f t="shared" si="576"/>
        <v>54.193645833333335</v>
      </c>
      <c r="E4161" s="3">
        <f>MAX(B4161 - D4161/Inputs!$B$5, 0)</f>
        <v>0</v>
      </c>
      <c r="F4161" s="3">
        <f>MAX(D4161*Inputs!$B$5 - B4161, 0)</f>
        <v>22.050408333333337</v>
      </c>
      <c r="G4161" s="3">
        <f t="shared" si="577"/>
        <v>2</v>
      </c>
      <c r="H4161" t="str">
        <f t="shared" si="578"/>
        <v>Charge</v>
      </c>
      <c r="I4161" s="3">
        <f t="shared" si="583"/>
        <v>340</v>
      </c>
      <c r="J4161" s="3">
        <f t="shared" si="584"/>
        <v>0</v>
      </c>
      <c r="K4161" s="3">
        <f>MIN(Inputs!$B$2, (Inputs!$B$8 - I4161)/Inputs!$B$9)</f>
        <v>0</v>
      </c>
      <c r="L4161" s="3">
        <f>MAX(MIN(Inputs!$B$2, I4161*Inputs!$B$10, Inputs!$B$8*Inputs!$B$4 - J4161), 0)</f>
        <v>170</v>
      </c>
      <c r="M4161" s="3">
        <f t="shared" si="579"/>
        <v>0</v>
      </c>
      <c r="N4161" s="3">
        <f t="shared" si="580"/>
        <v>0</v>
      </c>
      <c r="O4161" s="3">
        <f>IF(H4161="Reg", MIN(Inputs!$B$2, I4161*Inputs!$B$10, (Inputs!$B$8-I4161)/Inputs!$B$9), 0)</f>
        <v>0</v>
      </c>
      <c r="P4161" s="3">
        <f t="shared" si="581"/>
        <v>0</v>
      </c>
      <c r="Q4161" s="3">
        <f t="shared" si="582"/>
        <v>0</v>
      </c>
      <c r="R4161" s="3">
        <f>I4161 + M4161*Inputs!$B$9 - N4161/Inputs!$B$10</f>
        <v>340</v>
      </c>
    </row>
    <row r="4162" spans="1:18" x14ac:dyDescent="0.3">
      <c r="A4162" s="4">
        <v>46196.333333333343</v>
      </c>
      <c r="B4162" s="3">
        <v>21.094999999999999</v>
      </c>
      <c r="C4162" s="3">
        <v>1</v>
      </c>
      <c r="D4162" s="3">
        <f t="shared" ref="D4162:D4225" si="585">AVERAGEIFS(B:B, A:A, "&gt;="&amp;INT(A4162), A:A, "&lt;"&amp;INT(A4162)+1)</f>
        <v>54.193645833333335</v>
      </c>
      <c r="E4162" s="3">
        <f>MAX(B4162 - D4162/Inputs!$B$5, 0)</f>
        <v>0</v>
      </c>
      <c r="F4162" s="3">
        <f>MAX(D4162*Inputs!$B$5 - B4162, 0)</f>
        <v>26.595408333333339</v>
      </c>
      <c r="G4162" s="3">
        <f t="shared" ref="G4162:G4225" si="586">C4162</f>
        <v>1</v>
      </c>
      <c r="H4162" t="str">
        <f t="shared" ref="H4162:H4225" si="587">IF(MAX(E4162, F4162, G4162)&lt;=0, "Idle", IF(AND(G4162&gt;=E4162, G4162&gt;=F4162), "Reg", IF(E4162&gt;=F4162, "Discharge", "Charge")))</f>
        <v>Charge</v>
      </c>
      <c r="I4162" s="3">
        <f t="shared" si="583"/>
        <v>340</v>
      </c>
      <c r="J4162" s="3">
        <f t="shared" si="584"/>
        <v>0</v>
      </c>
      <c r="K4162" s="3">
        <f>MIN(Inputs!$B$2, (Inputs!$B$8 - I4162)/Inputs!$B$9)</f>
        <v>0</v>
      </c>
      <c r="L4162" s="3">
        <f>MAX(MIN(Inputs!$B$2, I4162*Inputs!$B$10, Inputs!$B$8*Inputs!$B$4 - J4162), 0)</f>
        <v>170</v>
      </c>
      <c r="M4162" s="3">
        <f t="shared" ref="M4162:M4225" si="588">IF(H4162="Charge", K4162, 0)</f>
        <v>0</v>
      </c>
      <c r="N4162" s="3">
        <f t="shared" ref="N4162:N4225" si="589">IF(H4162="Discharge", L4162, 0)</f>
        <v>0</v>
      </c>
      <c r="O4162" s="3">
        <f>IF(H4162="Reg", MIN(Inputs!$B$2, I4162*Inputs!$B$10, (Inputs!$B$8-I4162)/Inputs!$B$9), 0)</f>
        <v>0</v>
      </c>
      <c r="P4162" s="3">
        <f t="shared" ref="P4162:P4225" si="590">(N4162 - M4162) * B4162</f>
        <v>0</v>
      </c>
      <c r="Q4162" s="3">
        <f t="shared" ref="Q4162:Q4225" si="591">O4162 * C4162</f>
        <v>0</v>
      </c>
      <c r="R4162" s="3">
        <f>I4162 + M4162*Inputs!$B$9 - N4162/Inputs!$B$10</f>
        <v>340</v>
      </c>
    </row>
    <row r="4163" spans="1:18" x14ac:dyDescent="0.3">
      <c r="A4163" s="4">
        <v>46196.375</v>
      </c>
      <c r="B4163" s="3">
        <v>16.387499999999999</v>
      </c>
      <c r="C4163" s="3">
        <v>1.17</v>
      </c>
      <c r="D4163" s="3">
        <f t="shared" si="585"/>
        <v>54.193645833333335</v>
      </c>
      <c r="E4163" s="3">
        <f>MAX(B4163 - D4163/Inputs!$B$5, 0)</f>
        <v>0</v>
      </c>
      <c r="F4163" s="3">
        <f>MAX(D4163*Inputs!$B$5 - B4163, 0)</f>
        <v>31.302908333333338</v>
      </c>
      <c r="G4163" s="3">
        <f t="shared" si="586"/>
        <v>1.17</v>
      </c>
      <c r="H4163" t="str">
        <f t="shared" si="587"/>
        <v>Charge</v>
      </c>
      <c r="I4163" s="3">
        <f t="shared" ref="I4163:I4226" si="592">R4162</f>
        <v>340</v>
      </c>
      <c r="J4163" s="3">
        <f t="shared" ref="J4163:J4226" si="593">IF(INT(A4163)=INT(A4162), J4162 + N4162, 0)</f>
        <v>0</v>
      </c>
      <c r="K4163" s="3">
        <f>MIN(Inputs!$B$2, (Inputs!$B$8 - I4163)/Inputs!$B$9)</f>
        <v>0</v>
      </c>
      <c r="L4163" s="3">
        <f>MAX(MIN(Inputs!$B$2, I4163*Inputs!$B$10, Inputs!$B$8*Inputs!$B$4 - J4163), 0)</f>
        <v>170</v>
      </c>
      <c r="M4163" s="3">
        <f t="shared" si="588"/>
        <v>0</v>
      </c>
      <c r="N4163" s="3">
        <f t="shared" si="589"/>
        <v>0</v>
      </c>
      <c r="O4163" s="3">
        <f>IF(H4163="Reg", MIN(Inputs!$B$2, I4163*Inputs!$B$10, (Inputs!$B$8-I4163)/Inputs!$B$9), 0)</f>
        <v>0</v>
      </c>
      <c r="P4163" s="3">
        <f t="shared" si="590"/>
        <v>0</v>
      </c>
      <c r="Q4163" s="3">
        <f t="shared" si="591"/>
        <v>0</v>
      </c>
      <c r="R4163" s="3">
        <f>I4163 + M4163*Inputs!$B$9 - N4163/Inputs!$B$10</f>
        <v>340</v>
      </c>
    </row>
    <row r="4164" spans="1:18" x14ac:dyDescent="0.3">
      <c r="A4164" s="4">
        <v>46196.416666666657</v>
      </c>
      <c r="B4164" s="3">
        <v>13.517500000000002</v>
      </c>
      <c r="C4164" s="3">
        <v>1</v>
      </c>
      <c r="D4164" s="3">
        <f t="shared" si="585"/>
        <v>54.193645833333335</v>
      </c>
      <c r="E4164" s="3">
        <f>MAX(B4164 - D4164/Inputs!$B$5, 0)</f>
        <v>0</v>
      </c>
      <c r="F4164" s="3">
        <f>MAX(D4164*Inputs!$B$5 - B4164, 0)</f>
        <v>34.172908333333339</v>
      </c>
      <c r="G4164" s="3">
        <f t="shared" si="586"/>
        <v>1</v>
      </c>
      <c r="H4164" t="str">
        <f t="shared" si="587"/>
        <v>Charge</v>
      </c>
      <c r="I4164" s="3">
        <f t="shared" si="592"/>
        <v>340</v>
      </c>
      <c r="J4164" s="3">
        <f t="shared" si="593"/>
        <v>0</v>
      </c>
      <c r="K4164" s="3">
        <f>MIN(Inputs!$B$2, (Inputs!$B$8 - I4164)/Inputs!$B$9)</f>
        <v>0</v>
      </c>
      <c r="L4164" s="3">
        <f>MAX(MIN(Inputs!$B$2, I4164*Inputs!$B$10, Inputs!$B$8*Inputs!$B$4 - J4164), 0)</f>
        <v>170</v>
      </c>
      <c r="M4164" s="3">
        <f t="shared" si="588"/>
        <v>0</v>
      </c>
      <c r="N4164" s="3">
        <f t="shared" si="589"/>
        <v>0</v>
      </c>
      <c r="O4164" s="3">
        <f>IF(H4164="Reg", MIN(Inputs!$B$2, I4164*Inputs!$B$10, (Inputs!$B$8-I4164)/Inputs!$B$9), 0)</f>
        <v>0</v>
      </c>
      <c r="P4164" s="3">
        <f t="shared" si="590"/>
        <v>0</v>
      </c>
      <c r="Q4164" s="3">
        <f t="shared" si="591"/>
        <v>0</v>
      </c>
      <c r="R4164" s="3">
        <f>I4164 + M4164*Inputs!$B$9 - N4164/Inputs!$B$10</f>
        <v>340</v>
      </c>
    </row>
    <row r="4165" spans="1:18" x14ac:dyDescent="0.3">
      <c r="A4165" s="4">
        <v>46196.458333333343</v>
      </c>
      <c r="B4165" s="3">
        <v>19.322500000000002</v>
      </c>
      <c r="C4165" s="3">
        <v>1</v>
      </c>
      <c r="D4165" s="3">
        <f t="shared" si="585"/>
        <v>54.193645833333335</v>
      </c>
      <c r="E4165" s="3">
        <f>MAX(B4165 - D4165/Inputs!$B$5, 0)</f>
        <v>0</v>
      </c>
      <c r="F4165" s="3">
        <f>MAX(D4165*Inputs!$B$5 - B4165, 0)</f>
        <v>28.367908333333336</v>
      </c>
      <c r="G4165" s="3">
        <f t="shared" si="586"/>
        <v>1</v>
      </c>
      <c r="H4165" t="str">
        <f t="shared" si="587"/>
        <v>Charge</v>
      </c>
      <c r="I4165" s="3">
        <f t="shared" si="592"/>
        <v>340</v>
      </c>
      <c r="J4165" s="3">
        <f t="shared" si="593"/>
        <v>0</v>
      </c>
      <c r="K4165" s="3">
        <f>MIN(Inputs!$B$2, (Inputs!$B$8 - I4165)/Inputs!$B$9)</f>
        <v>0</v>
      </c>
      <c r="L4165" s="3">
        <f>MAX(MIN(Inputs!$B$2, I4165*Inputs!$B$10, Inputs!$B$8*Inputs!$B$4 - J4165), 0)</f>
        <v>170</v>
      </c>
      <c r="M4165" s="3">
        <f t="shared" si="588"/>
        <v>0</v>
      </c>
      <c r="N4165" s="3">
        <f t="shared" si="589"/>
        <v>0</v>
      </c>
      <c r="O4165" s="3">
        <f>IF(H4165="Reg", MIN(Inputs!$B$2, I4165*Inputs!$B$10, (Inputs!$B$8-I4165)/Inputs!$B$9), 0)</f>
        <v>0</v>
      </c>
      <c r="P4165" s="3">
        <f t="shared" si="590"/>
        <v>0</v>
      </c>
      <c r="Q4165" s="3">
        <f t="shared" si="591"/>
        <v>0</v>
      </c>
      <c r="R4165" s="3">
        <f>I4165 + M4165*Inputs!$B$9 - N4165/Inputs!$B$10</f>
        <v>340</v>
      </c>
    </row>
    <row r="4166" spans="1:18" x14ac:dyDescent="0.3">
      <c r="A4166" s="4">
        <v>46196.5</v>
      </c>
      <c r="B4166" s="3">
        <v>23.285</v>
      </c>
      <c r="C4166" s="3">
        <v>1.2</v>
      </c>
      <c r="D4166" s="3">
        <f t="shared" si="585"/>
        <v>54.193645833333335</v>
      </c>
      <c r="E4166" s="3">
        <f>MAX(B4166 - D4166/Inputs!$B$5, 0)</f>
        <v>0</v>
      </c>
      <c r="F4166" s="3">
        <f>MAX(D4166*Inputs!$B$5 - B4166, 0)</f>
        <v>24.405408333333337</v>
      </c>
      <c r="G4166" s="3">
        <f t="shared" si="586"/>
        <v>1.2</v>
      </c>
      <c r="H4166" t="str">
        <f t="shared" si="587"/>
        <v>Charge</v>
      </c>
      <c r="I4166" s="3">
        <f t="shared" si="592"/>
        <v>340</v>
      </c>
      <c r="J4166" s="3">
        <f t="shared" si="593"/>
        <v>0</v>
      </c>
      <c r="K4166" s="3">
        <f>MIN(Inputs!$B$2, (Inputs!$B$8 - I4166)/Inputs!$B$9)</f>
        <v>0</v>
      </c>
      <c r="L4166" s="3">
        <f>MAX(MIN(Inputs!$B$2, I4166*Inputs!$B$10, Inputs!$B$8*Inputs!$B$4 - J4166), 0)</f>
        <v>170</v>
      </c>
      <c r="M4166" s="3">
        <f t="shared" si="588"/>
        <v>0</v>
      </c>
      <c r="N4166" s="3">
        <f t="shared" si="589"/>
        <v>0</v>
      </c>
      <c r="O4166" s="3">
        <f>IF(H4166="Reg", MIN(Inputs!$B$2, I4166*Inputs!$B$10, (Inputs!$B$8-I4166)/Inputs!$B$9), 0)</f>
        <v>0</v>
      </c>
      <c r="P4166" s="3">
        <f t="shared" si="590"/>
        <v>0</v>
      </c>
      <c r="Q4166" s="3">
        <f t="shared" si="591"/>
        <v>0</v>
      </c>
      <c r="R4166" s="3">
        <f>I4166 + M4166*Inputs!$B$9 - N4166/Inputs!$B$10</f>
        <v>340</v>
      </c>
    </row>
    <row r="4167" spans="1:18" x14ac:dyDescent="0.3">
      <c r="A4167" s="4">
        <v>46196.541666666657</v>
      </c>
      <c r="B4167" s="3">
        <v>47.335000000000001</v>
      </c>
      <c r="C4167" s="3">
        <v>1</v>
      </c>
      <c r="D4167" s="3">
        <f t="shared" si="585"/>
        <v>54.193645833333335</v>
      </c>
      <c r="E4167" s="3">
        <f>MAX(B4167 - D4167/Inputs!$B$5, 0)</f>
        <v>0</v>
      </c>
      <c r="F4167" s="3">
        <f>MAX(D4167*Inputs!$B$5 - B4167, 0)</f>
        <v>0.35540833333333666</v>
      </c>
      <c r="G4167" s="3">
        <f t="shared" si="586"/>
        <v>1</v>
      </c>
      <c r="H4167" t="str">
        <f t="shared" si="587"/>
        <v>Reg</v>
      </c>
      <c r="I4167" s="3">
        <f t="shared" si="592"/>
        <v>340</v>
      </c>
      <c r="J4167" s="3">
        <f t="shared" si="593"/>
        <v>0</v>
      </c>
      <c r="K4167" s="3">
        <f>MIN(Inputs!$B$2, (Inputs!$B$8 - I4167)/Inputs!$B$9)</f>
        <v>0</v>
      </c>
      <c r="L4167" s="3">
        <f>MAX(MIN(Inputs!$B$2, I4167*Inputs!$B$10, Inputs!$B$8*Inputs!$B$4 - J4167), 0)</f>
        <v>170</v>
      </c>
      <c r="M4167" s="3">
        <f t="shared" si="588"/>
        <v>0</v>
      </c>
      <c r="N4167" s="3">
        <f t="shared" si="589"/>
        <v>0</v>
      </c>
      <c r="O4167" s="3">
        <f>IF(H4167="Reg", MIN(Inputs!$B$2, I4167*Inputs!$B$10, (Inputs!$B$8-I4167)/Inputs!$B$9), 0)</f>
        <v>0</v>
      </c>
      <c r="P4167" s="3">
        <f t="shared" si="590"/>
        <v>0</v>
      </c>
      <c r="Q4167" s="3">
        <f t="shared" si="591"/>
        <v>0</v>
      </c>
      <c r="R4167" s="3">
        <f>I4167 + M4167*Inputs!$B$9 - N4167/Inputs!$B$10</f>
        <v>340</v>
      </c>
    </row>
    <row r="4168" spans="1:18" x14ac:dyDescent="0.3">
      <c r="A4168" s="4">
        <v>46196.583333333343</v>
      </c>
      <c r="B4168" s="3">
        <v>41.125</v>
      </c>
      <c r="C4168" s="3">
        <v>1.1000000000000001</v>
      </c>
      <c r="D4168" s="3">
        <f t="shared" si="585"/>
        <v>54.193645833333335</v>
      </c>
      <c r="E4168" s="3">
        <f>MAX(B4168 - D4168/Inputs!$B$5, 0)</f>
        <v>0</v>
      </c>
      <c r="F4168" s="3">
        <f>MAX(D4168*Inputs!$B$5 - B4168, 0)</f>
        <v>6.5654083333333375</v>
      </c>
      <c r="G4168" s="3">
        <f t="shared" si="586"/>
        <v>1.1000000000000001</v>
      </c>
      <c r="H4168" t="str">
        <f t="shared" si="587"/>
        <v>Charge</v>
      </c>
      <c r="I4168" s="3">
        <f t="shared" si="592"/>
        <v>340</v>
      </c>
      <c r="J4168" s="3">
        <f t="shared" si="593"/>
        <v>0</v>
      </c>
      <c r="K4168" s="3">
        <f>MIN(Inputs!$B$2, (Inputs!$B$8 - I4168)/Inputs!$B$9)</f>
        <v>0</v>
      </c>
      <c r="L4168" s="3">
        <f>MAX(MIN(Inputs!$B$2, I4168*Inputs!$B$10, Inputs!$B$8*Inputs!$B$4 - J4168), 0)</f>
        <v>170</v>
      </c>
      <c r="M4168" s="3">
        <f t="shared" si="588"/>
        <v>0</v>
      </c>
      <c r="N4168" s="3">
        <f t="shared" si="589"/>
        <v>0</v>
      </c>
      <c r="O4168" s="3">
        <f>IF(H4168="Reg", MIN(Inputs!$B$2, I4168*Inputs!$B$10, (Inputs!$B$8-I4168)/Inputs!$B$9), 0)</f>
        <v>0</v>
      </c>
      <c r="P4168" s="3">
        <f t="shared" si="590"/>
        <v>0</v>
      </c>
      <c r="Q4168" s="3">
        <f t="shared" si="591"/>
        <v>0</v>
      </c>
      <c r="R4168" s="3">
        <f>I4168 + M4168*Inputs!$B$9 - N4168/Inputs!$B$10</f>
        <v>340</v>
      </c>
    </row>
    <row r="4169" spans="1:18" x14ac:dyDescent="0.3">
      <c r="A4169" s="4">
        <v>46196.625</v>
      </c>
      <c r="B4169" s="3">
        <v>27.112500000000001</v>
      </c>
      <c r="C4169" s="3">
        <v>1</v>
      </c>
      <c r="D4169" s="3">
        <f t="shared" si="585"/>
        <v>54.193645833333335</v>
      </c>
      <c r="E4169" s="3">
        <f>MAX(B4169 - D4169/Inputs!$B$5, 0)</f>
        <v>0</v>
      </c>
      <c r="F4169" s="3">
        <f>MAX(D4169*Inputs!$B$5 - B4169, 0)</f>
        <v>20.577908333333337</v>
      </c>
      <c r="G4169" s="3">
        <f t="shared" si="586"/>
        <v>1</v>
      </c>
      <c r="H4169" t="str">
        <f t="shared" si="587"/>
        <v>Charge</v>
      </c>
      <c r="I4169" s="3">
        <f t="shared" si="592"/>
        <v>340</v>
      </c>
      <c r="J4169" s="3">
        <f t="shared" si="593"/>
        <v>0</v>
      </c>
      <c r="K4169" s="3">
        <f>MIN(Inputs!$B$2, (Inputs!$B$8 - I4169)/Inputs!$B$9)</f>
        <v>0</v>
      </c>
      <c r="L4169" s="3">
        <f>MAX(MIN(Inputs!$B$2, I4169*Inputs!$B$10, Inputs!$B$8*Inputs!$B$4 - J4169), 0)</f>
        <v>170</v>
      </c>
      <c r="M4169" s="3">
        <f t="shared" si="588"/>
        <v>0</v>
      </c>
      <c r="N4169" s="3">
        <f t="shared" si="589"/>
        <v>0</v>
      </c>
      <c r="O4169" s="3">
        <f>IF(H4169="Reg", MIN(Inputs!$B$2, I4169*Inputs!$B$10, (Inputs!$B$8-I4169)/Inputs!$B$9), 0)</f>
        <v>0</v>
      </c>
      <c r="P4169" s="3">
        <f t="shared" si="590"/>
        <v>0</v>
      </c>
      <c r="Q4169" s="3">
        <f t="shared" si="591"/>
        <v>0</v>
      </c>
      <c r="R4169" s="3">
        <f>I4169 + M4169*Inputs!$B$9 - N4169/Inputs!$B$10</f>
        <v>340</v>
      </c>
    </row>
    <row r="4170" spans="1:18" x14ac:dyDescent="0.3">
      <c r="A4170" s="4">
        <v>46196.666666666657</v>
      </c>
      <c r="B4170" s="3">
        <v>36.797499999999999</v>
      </c>
      <c r="C4170" s="3">
        <v>1</v>
      </c>
      <c r="D4170" s="3">
        <f t="shared" si="585"/>
        <v>54.193645833333335</v>
      </c>
      <c r="E4170" s="3">
        <f>MAX(B4170 - D4170/Inputs!$B$5, 0)</f>
        <v>0</v>
      </c>
      <c r="F4170" s="3">
        <f>MAX(D4170*Inputs!$B$5 - B4170, 0)</f>
        <v>10.892908333333338</v>
      </c>
      <c r="G4170" s="3">
        <f t="shared" si="586"/>
        <v>1</v>
      </c>
      <c r="H4170" t="str">
        <f t="shared" si="587"/>
        <v>Charge</v>
      </c>
      <c r="I4170" s="3">
        <f t="shared" si="592"/>
        <v>340</v>
      </c>
      <c r="J4170" s="3">
        <f t="shared" si="593"/>
        <v>0</v>
      </c>
      <c r="K4170" s="3">
        <f>MIN(Inputs!$B$2, (Inputs!$B$8 - I4170)/Inputs!$B$9)</f>
        <v>0</v>
      </c>
      <c r="L4170" s="3">
        <f>MAX(MIN(Inputs!$B$2, I4170*Inputs!$B$10, Inputs!$B$8*Inputs!$B$4 - J4170), 0)</f>
        <v>170</v>
      </c>
      <c r="M4170" s="3">
        <f t="shared" si="588"/>
        <v>0</v>
      </c>
      <c r="N4170" s="3">
        <f t="shared" si="589"/>
        <v>0</v>
      </c>
      <c r="O4170" s="3">
        <f>IF(H4170="Reg", MIN(Inputs!$B$2, I4170*Inputs!$B$10, (Inputs!$B$8-I4170)/Inputs!$B$9), 0)</f>
        <v>0</v>
      </c>
      <c r="P4170" s="3">
        <f t="shared" si="590"/>
        <v>0</v>
      </c>
      <c r="Q4170" s="3">
        <f t="shared" si="591"/>
        <v>0</v>
      </c>
      <c r="R4170" s="3">
        <f>I4170 + M4170*Inputs!$B$9 - N4170/Inputs!$B$10</f>
        <v>340</v>
      </c>
    </row>
    <row r="4171" spans="1:18" x14ac:dyDescent="0.3">
      <c r="A4171" s="4">
        <v>46196.708333333343</v>
      </c>
      <c r="B4171" s="3">
        <v>42.212499999999999</v>
      </c>
      <c r="C4171" s="3">
        <v>1.02</v>
      </c>
      <c r="D4171" s="3">
        <f t="shared" si="585"/>
        <v>54.193645833333335</v>
      </c>
      <c r="E4171" s="3">
        <f>MAX(B4171 - D4171/Inputs!$B$5, 0)</f>
        <v>0</v>
      </c>
      <c r="F4171" s="3">
        <f>MAX(D4171*Inputs!$B$5 - B4171, 0)</f>
        <v>5.4779083333333389</v>
      </c>
      <c r="G4171" s="3">
        <f t="shared" si="586"/>
        <v>1.02</v>
      </c>
      <c r="H4171" t="str">
        <f t="shared" si="587"/>
        <v>Charge</v>
      </c>
      <c r="I4171" s="3">
        <f t="shared" si="592"/>
        <v>340</v>
      </c>
      <c r="J4171" s="3">
        <f t="shared" si="593"/>
        <v>0</v>
      </c>
      <c r="K4171" s="3">
        <f>MIN(Inputs!$B$2, (Inputs!$B$8 - I4171)/Inputs!$B$9)</f>
        <v>0</v>
      </c>
      <c r="L4171" s="3">
        <f>MAX(MIN(Inputs!$B$2, I4171*Inputs!$B$10, Inputs!$B$8*Inputs!$B$4 - J4171), 0)</f>
        <v>170</v>
      </c>
      <c r="M4171" s="3">
        <f t="shared" si="588"/>
        <v>0</v>
      </c>
      <c r="N4171" s="3">
        <f t="shared" si="589"/>
        <v>0</v>
      </c>
      <c r="O4171" s="3">
        <f>IF(H4171="Reg", MIN(Inputs!$B$2, I4171*Inputs!$B$10, (Inputs!$B$8-I4171)/Inputs!$B$9), 0)</f>
        <v>0</v>
      </c>
      <c r="P4171" s="3">
        <f t="shared" si="590"/>
        <v>0</v>
      </c>
      <c r="Q4171" s="3">
        <f t="shared" si="591"/>
        <v>0</v>
      </c>
      <c r="R4171" s="3">
        <f>I4171 + M4171*Inputs!$B$9 - N4171/Inputs!$B$10</f>
        <v>340</v>
      </c>
    </row>
    <row r="4172" spans="1:18" x14ac:dyDescent="0.3">
      <c r="A4172" s="4">
        <v>46196.75</v>
      </c>
      <c r="B4172" s="3">
        <v>32.78</v>
      </c>
      <c r="C4172" s="3">
        <v>2.61</v>
      </c>
      <c r="D4172" s="3">
        <f t="shared" si="585"/>
        <v>54.193645833333335</v>
      </c>
      <c r="E4172" s="3">
        <f>MAX(B4172 - D4172/Inputs!$B$5, 0)</f>
        <v>0</v>
      </c>
      <c r="F4172" s="3">
        <f>MAX(D4172*Inputs!$B$5 - B4172, 0)</f>
        <v>14.910408333333336</v>
      </c>
      <c r="G4172" s="3">
        <f t="shared" si="586"/>
        <v>2.61</v>
      </c>
      <c r="H4172" t="str">
        <f t="shared" si="587"/>
        <v>Charge</v>
      </c>
      <c r="I4172" s="3">
        <f t="shared" si="592"/>
        <v>340</v>
      </c>
      <c r="J4172" s="3">
        <f t="shared" si="593"/>
        <v>0</v>
      </c>
      <c r="K4172" s="3">
        <f>MIN(Inputs!$B$2, (Inputs!$B$8 - I4172)/Inputs!$B$9)</f>
        <v>0</v>
      </c>
      <c r="L4172" s="3">
        <f>MAX(MIN(Inputs!$B$2, I4172*Inputs!$B$10, Inputs!$B$8*Inputs!$B$4 - J4172), 0)</f>
        <v>170</v>
      </c>
      <c r="M4172" s="3">
        <f t="shared" si="588"/>
        <v>0</v>
      </c>
      <c r="N4172" s="3">
        <f t="shared" si="589"/>
        <v>0</v>
      </c>
      <c r="O4172" s="3">
        <f>IF(H4172="Reg", MIN(Inputs!$B$2, I4172*Inputs!$B$10, (Inputs!$B$8-I4172)/Inputs!$B$9), 0)</f>
        <v>0</v>
      </c>
      <c r="P4172" s="3">
        <f t="shared" si="590"/>
        <v>0</v>
      </c>
      <c r="Q4172" s="3">
        <f t="shared" si="591"/>
        <v>0</v>
      </c>
      <c r="R4172" s="3">
        <f>I4172 + M4172*Inputs!$B$9 - N4172/Inputs!$B$10</f>
        <v>340</v>
      </c>
    </row>
    <row r="4173" spans="1:18" x14ac:dyDescent="0.3">
      <c r="A4173" s="4">
        <v>46196.791666666657</v>
      </c>
      <c r="B4173" s="3">
        <v>39.19</v>
      </c>
      <c r="C4173" s="3">
        <v>10.81</v>
      </c>
      <c r="D4173" s="3">
        <f t="shared" si="585"/>
        <v>54.193645833333335</v>
      </c>
      <c r="E4173" s="3">
        <f>MAX(B4173 - D4173/Inputs!$B$5, 0)</f>
        <v>0</v>
      </c>
      <c r="F4173" s="3">
        <f>MAX(D4173*Inputs!$B$5 - B4173, 0)</f>
        <v>8.5004083333333398</v>
      </c>
      <c r="G4173" s="3">
        <f t="shared" si="586"/>
        <v>10.81</v>
      </c>
      <c r="H4173" t="str">
        <f t="shared" si="587"/>
        <v>Reg</v>
      </c>
      <c r="I4173" s="3">
        <f t="shared" si="592"/>
        <v>340</v>
      </c>
      <c r="J4173" s="3">
        <f t="shared" si="593"/>
        <v>0</v>
      </c>
      <c r="K4173" s="3">
        <f>MIN(Inputs!$B$2, (Inputs!$B$8 - I4173)/Inputs!$B$9)</f>
        <v>0</v>
      </c>
      <c r="L4173" s="3">
        <f>MAX(MIN(Inputs!$B$2, I4173*Inputs!$B$10, Inputs!$B$8*Inputs!$B$4 - J4173), 0)</f>
        <v>170</v>
      </c>
      <c r="M4173" s="3">
        <f t="shared" si="588"/>
        <v>0</v>
      </c>
      <c r="N4173" s="3">
        <f t="shared" si="589"/>
        <v>0</v>
      </c>
      <c r="O4173" s="3">
        <f>IF(H4173="Reg", MIN(Inputs!$B$2, I4173*Inputs!$B$10, (Inputs!$B$8-I4173)/Inputs!$B$9), 0)</f>
        <v>0</v>
      </c>
      <c r="P4173" s="3">
        <f t="shared" si="590"/>
        <v>0</v>
      </c>
      <c r="Q4173" s="3">
        <f t="shared" si="591"/>
        <v>0</v>
      </c>
      <c r="R4173" s="3">
        <f>I4173 + M4173*Inputs!$B$9 - N4173/Inputs!$B$10</f>
        <v>340</v>
      </c>
    </row>
    <row r="4174" spans="1:18" x14ac:dyDescent="0.3">
      <c r="A4174" s="4">
        <v>46196.833333333343</v>
      </c>
      <c r="B4174" s="3">
        <v>72.727499999999992</v>
      </c>
      <c r="C4174" s="3">
        <v>16.13</v>
      </c>
      <c r="D4174" s="3">
        <f t="shared" si="585"/>
        <v>54.193645833333335</v>
      </c>
      <c r="E4174" s="3">
        <f>MAX(B4174 - D4174/Inputs!$B$5, 0)</f>
        <v>11.143811553030297</v>
      </c>
      <c r="F4174" s="3">
        <f>MAX(D4174*Inputs!$B$5 - B4174, 0)</f>
        <v>0</v>
      </c>
      <c r="G4174" s="3">
        <f t="shared" si="586"/>
        <v>16.13</v>
      </c>
      <c r="H4174" t="str">
        <f t="shared" si="587"/>
        <v>Reg</v>
      </c>
      <c r="I4174" s="3">
        <f t="shared" si="592"/>
        <v>340</v>
      </c>
      <c r="J4174" s="3">
        <f t="shared" si="593"/>
        <v>0</v>
      </c>
      <c r="K4174" s="3">
        <f>MIN(Inputs!$B$2, (Inputs!$B$8 - I4174)/Inputs!$B$9)</f>
        <v>0</v>
      </c>
      <c r="L4174" s="3">
        <f>MAX(MIN(Inputs!$B$2, I4174*Inputs!$B$10, Inputs!$B$8*Inputs!$B$4 - J4174), 0)</f>
        <v>170</v>
      </c>
      <c r="M4174" s="3">
        <f t="shared" si="588"/>
        <v>0</v>
      </c>
      <c r="N4174" s="3">
        <f t="shared" si="589"/>
        <v>0</v>
      </c>
      <c r="O4174" s="3">
        <f>IF(H4174="Reg", MIN(Inputs!$B$2, I4174*Inputs!$B$10, (Inputs!$B$8-I4174)/Inputs!$B$9), 0)</f>
        <v>0</v>
      </c>
      <c r="P4174" s="3">
        <f t="shared" si="590"/>
        <v>0</v>
      </c>
      <c r="Q4174" s="3">
        <f t="shared" si="591"/>
        <v>0</v>
      </c>
      <c r="R4174" s="3">
        <f>I4174 + M4174*Inputs!$B$9 - N4174/Inputs!$B$10</f>
        <v>340</v>
      </c>
    </row>
    <row r="4175" spans="1:18" x14ac:dyDescent="0.3">
      <c r="A4175" s="4">
        <v>46196.875</v>
      </c>
      <c r="B4175" s="3">
        <v>544.40750000000003</v>
      </c>
      <c r="C4175" s="3">
        <v>12.25</v>
      </c>
      <c r="D4175" s="3">
        <f t="shared" si="585"/>
        <v>54.193645833333335</v>
      </c>
      <c r="E4175" s="3">
        <f>MAX(B4175 - D4175/Inputs!$B$5, 0)</f>
        <v>482.82381155303034</v>
      </c>
      <c r="F4175" s="3">
        <f>MAX(D4175*Inputs!$B$5 - B4175, 0)</f>
        <v>0</v>
      </c>
      <c r="G4175" s="3">
        <f t="shared" si="586"/>
        <v>12.25</v>
      </c>
      <c r="H4175" t="str">
        <f t="shared" si="587"/>
        <v>Discharge</v>
      </c>
      <c r="I4175" s="3">
        <f t="shared" si="592"/>
        <v>340</v>
      </c>
      <c r="J4175" s="3">
        <f t="shared" si="593"/>
        <v>0</v>
      </c>
      <c r="K4175" s="3">
        <f>MIN(Inputs!$B$2, (Inputs!$B$8 - I4175)/Inputs!$B$9)</f>
        <v>0</v>
      </c>
      <c r="L4175" s="3">
        <f>MAX(MIN(Inputs!$B$2, I4175*Inputs!$B$10, Inputs!$B$8*Inputs!$B$4 - J4175), 0)</f>
        <v>170</v>
      </c>
      <c r="M4175" s="3">
        <f t="shared" si="588"/>
        <v>0</v>
      </c>
      <c r="N4175" s="3">
        <f t="shared" si="589"/>
        <v>170</v>
      </c>
      <c r="O4175" s="3">
        <f>IF(H4175="Reg", MIN(Inputs!$B$2, I4175*Inputs!$B$10, (Inputs!$B$8-I4175)/Inputs!$B$9), 0)</f>
        <v>0</v>
      </c>
      <c r="P4175" s="3">
        <f t="shared" si="590"/>
        <v>92549.275000000009</v>
      </c>
      <c r="Q4175" s="3">
        <f t="shared" si="591"/>
        <v>0</v>
      </c>
      <c r="R4175" s="3">
        <f>I4175 + M4175*Inputs!$B$9 - N4175/Inputs!$B$10</f>
        <v>158.77939109773115</v>
      </c>
    </row>
    <row r="4176" spans="1:18" x14ac:dyDescent="0.3">
      <c r="A4176" s="4">
        <v>46196.916666666657</v>
      </c>
      <c r="B4176" s="3">
        <v>51.95</v>
      </c>
      <c r="C4176" s="3">
        <v>5.37</v>
      </c>
      <c r="D4176" s="3">
        <f t="shared" si="585"/>
        <v>54.193645833333335</v>
      </c>
      <c r="E4176" s="3">
        <f>MAX(B4176 - D4176/Inputs!$B$5, 0)</f>
        <v>0</v>
      </c>
      <c r="F4176" s="3">
        <f>MAX(D4176*Inputs!$B$5 - B4176, 0)</f>
        <v>0</v>
      </c>
      <c r="G4176" s="3">
        <f t="shared" si="586"/>
        <v>5.37</v>
      </c>
      <c r="H4176" t="str">
        <f t="shared" si="587"/>
        <v>Reg</v>
      </c>
      <c r="I4176" s="3">
        <f t="shared" si="592"/>
        <v>158.77939109773115</v>
      </c>
      <c r="J4176" s="3">
        <f t="shared" si="593"/>
        <v>170</v>
      </c>
      <c r="K4176" s="3">
        <f>MIN(Inputs!$B$2, (Inputs!$B$8 - I4176)/Inputs!$B$9)</f>
        <v>170</v>
      </c>
      <c r="L4176" s="3">
        <f>MAX(MIN(Inputs!$B$2, I4176*Inputs!$B$10, Inputs!$B$8*Inputs!$B$4 - J4176), 0)</f>
        <v>148.94827166799323</v>
      </c>
      <c r="M4176" s="3">
        <f t="shared" si="588"/>
        <v>0</v>
      </c>
      <c r="N4176" s="3">
        <f t="shared" si="589"/>
        <v>0</v>
      </c>
      <c r="O4176" s="3">
        <f>IF(H4176="Reg", MIN(Inputs!$B$2, I4176*Inputs!$B$10, (Inputs!$B$8-I4176)/Inputs!$B$9), 0)</f>
        <v>148.94827166799323</v>
      </c>
      <c r="P4176" s="3">
        <f t="shared" si="590"/>
        <v>0</v>
      </c>
      <c r="Q4176" s="3">
        <f t="shared" si="591"/>
        <v>799.8522188571236</v>
      </c>
      <c r="R4176" s="3">
        <f>I4176 + M4176*Inputs!$B$9 - N4176/Inputs!$B$10</f>
        <v>158.77939109773115</v>
      </c>
    </row>
    <row r="4177" spans="1:18" x14ac:dyDescent="0.3">
      <c r="A4177" s="4">
        <v>46196.958333333343</v>
      </c>
      <c r="B4177" s="3">
        <v>35.037500000000001</v>
      </c>
      <c r="C4177" s="3">
        <v>0.05</v>
      </c>
      <c r="D4177" s="3">
        <f t="shared" si="585"/>
        <v>54.193645833333335</v>
      </c>
      <c r="E4177" s="3">
        <f>MAX(B4177 - D4177/Inputs!$B$5, 0)</f>
        <v>0</v>
      </c>
      <c r="F4177" s="3">
        <f>MAX(D4177*Inputs!$B$5 - B4177, 0)</f>
        <v>12.652908333333336</v>
      </c>
      <c r="G4177" s="3">
        <f t="shared" si="586"/>
        <v>0.05</v>
      </c>
      <c r="H4177" t="str">
        <f t="shared" si="587"/>
        <v>Charge</v>
      </c>
      <c r="I4177" s="3">
        <f t="shared" si="592"/>
        <v>158.77939109773115</v>
      </c>
      <c r="J4177" s="3">
        <f t="shared" si="593"/>
        <v>170</v>
      </c>
      <c r="K4177" s="3">
        <f>MIN(Inputs!$B$2, (Inputs!$B$8 - I4177)/Inputs!$B$9)</f>
        <v>170</v>
      </c>
      <c r="L4177" s="3">
        <f>MAX(MIN(Inputs!$B$2, I4177*Inputs!$B$10, Inputs!$B$8*Inputs!$B$4 - J4177), 0)</f>
        <v>148.94827166799323</v>
      </c>
      <c r="M4177" s="3">
        <f t="shared" si="588"/>
        <v>170</v>
      </c>
      <c r="N4177" s="3">
        <f t="shared" si="589"/>
        <v>0</v>
      </c>
      <c r="O4177" s="3">
        <f>IF(H4177="Reg", MIN(Inputs!$B$2, I4177*Inputs!$B$10, (Inputs!$B$8-I4177)/Inputs!$B$9), 0)</f>
        <v>0</v>
      </c>
      <c r="P4177" s="3">
        <f t="shared" si="590"/>
        <v>-5956.375</v>
      </c>
      <c r="Q4177" s="3">
        <f t="shared" si="591"/>
        <v>0</v>
      </c>
      <c r="R4177" s="3">
        <f>I4177 + M4177*Inputs!$B$9 - N4177/Inputs!$B$10</f>
        <v>318.25352693172772</v>
      </c>
    </row>
    <row r="4178" spans="1:18" x14ac:dyDescent="0.3">
      <c r="A4178" s="4">
        <v>46197</v>
      </c>
      <c r="B4178" s="3">
        <v>25.245000000000001</v>
      </c>
      <c r="C4178" s="3">
        <v>0.05</v>
      </c>
      <c r="D4178" s="3">
        <f t="shared" si="585"/>
        <v>28.441041666666663</v>
      </c>
      <c r="E4178" s="3">
        <f>MAX(B4178 - D4178/Inputs!$B$5, 0)</f>
        <v>0</v>
      </c>
      <c r="F4178" s="3">
        <f>MAX(D4178*Inputs!$B$5 - B4178, 0)</f>
        <v>0</v>
      </c>
      <c r="G4178" s="3">
        <f t="shared" si="586"/>
        <v>0.05</v>
      </c>
      <c r="H4178" t="str">
        <f t="shared" si="587"/>
        <v>Reg</v>
      </c>
      <c r="I4178" s="3">
        <f t="shared" si="592"/>
        <v>318.25352693172772</v>
      </c>
      <c r="J4178" s="3">
        <f t="shared" si="593"/>
        <v>0</v>
      </c>
      <c r="K4178" s="3">
        <f>MIN(Inputs!$B$2, (Inputs!$B$8 - I4178)/Inputs!$B$9)</f>
        <v>23.181818181818198</v>
      </c>
      <c r="L4178" s="3">
        <f>MAX(MIN(Inputs!$B$2, I4178*Inputs!$B$10, Inputs!$B$8*Inputs!$B$4 - J4178), 0)</f>
        <v>170</v>
      </c>
      <c r="M4178" s="3">
        <f t="shared" si="588"/>
        <v>0</v>
      </c>
      <c r="N4178" s="3">
        <f t="shared" si="589"/>
        <v>0</v>
      </c>
      <c r="O4178" s="3">
        <f>IF(H4178="Reg", MIN(Inputs!$B$2, I4178*Inputs!$B$10, (Inputs!$B$8-I4178)/Inputs!$B$9), 0)</f>
        <v>23.181818181818198</v>
      </c>
      <c r="P4178" s="3">
        <f t="shared" si="590"/>
        <v>0</v>
      </c>
      <c r="Q4178" s="3">
        <f t="shared" si="591"/>
        <v>1.1590909090909098</v>
      </c>
      <c r="R4178" s="3">
        <f>I4178 + M4178*Inputs!$B$9 - N4178/Inputs!$B$10</f>
        <v>318.25352693172772</v>
      </c>
    </row>
    <row r="4179" spans="1:18" x14ac:dyDescent="0.3">
      <c r="A4179" s="4">
        <v>46197.041666666657</v>
      </c>
      <c r="B4179" s="3">
        <v>23.164999999999999</v>
      </c>
      <c r="C4179" s="3">
        <v>0.05</v>
      </c>
      <c r="D4179" s="3">
        <f t="shared" si="585"/>
        <v>28.441041666666663</v>
      </c>
      <c r="E4179" s="3">
        <f>MAX(B4179 - D4179/Inputs!$B$5, 0)</f>
        <v>0</v>
      </c>
      <c r="F4179" s="3">
        <f>MAX(D4179*Inputs!$B$5 - B4179, 0)</f>
        <v>1.8631166666666665</v>
      </c>
      <c r="G4179" s="3">
        <f t="shared" si="586"/>
        <v>0.05</v>
      </c>
      <c r="H4179" t="str">
        <f t="shared" si="587"/>
        <v>Charge</v>
      </c>
      <c r="I4179" s="3">
        <f t="shared" si="592"/>
        <v>318.25352693172772</v>
      </c>
      <c r="J4179" s="3">
        <f t="shared" si="593"/>
        <v>0</v>
      </c>
      <c r="K4179" s="3">
        <f>MIN(Inputs!$B$2, (Inputs!$B$8 - I4179)/Inputs!$B$9)</f>
        <v>23.181818181818198</v>
      </c>
      <c r="L4179" s="3">
        <f>MAX(MIN(Inputs!$B$2, I4179*Inputs!$B$10, Inputs!$B$8*Inputs!$B$4 - J4179), 0)</f>
        <v>170</v>
      </c>
      <c r="M4179" s="3">
        <f t="shared" si="588"/>
        <v>23.181818181818198</v>
      </c>
      <c r="N4179" s="3">
        <f t="shared" si="589"/>
        <v>0</v>
      </c>
      <c r="O4179" s="3">
        <f>IF(H4179="Reg", MIN(Inputs!$B$2, I4179*Inputs!$B$10, (Inputs!$B$8-I4179)/Inputs!$B$9), 0)</f>
        <v>0</v>
      </c>
      <c r="P4179" s="3">
        <f t="shared" si="590"/>
        <v>-537.00681818181852</v>
      </c>
      <c r="Q4179" s="3">
        <f t="shared" si="591"/>
        <v>0</v>
      </c>
      <c r="R4179" s="3">
        <f>I4179 + M4179*Inputs!$B$9 - N4179/Inputs!$B$10</f>
        <v>340</v>
      </c>
    </row>
    <row r="4180" spans="1:18" x14ac:dyDescent="0.3">
      <c r="A4180" s="4">
        <v>46197.083333333343</v>
      </c>
      <c r="B4180" s="3">
        <v>22.822499999999998</v>
      </c>
      <c r="C4180" s="3">
        <v>0.05</v>
      </c>
      <c r="D4180" s="3">
        <f t="shared" si="585"/>
        <v>28.441041666666663</v>
      </c>
      <c r="E4180" s="3">
        <f>MAX(B4180 - D4180/Inputs!$B$5, 0)</f>
        <v>0</v>
      </c>
      <c r="F4180" s="3">
        <f>MAX(D4180*Inputs!$B$5 - B4180, 0)</f>
        <v>2.2056166666666677</v>
      </c>
      <c r="G4180" s="3">
        <f t="shared" si="586"/>
        <v>0.05</v>
      </c>
      <c r="H4180" t="str">
        <f t="shared" si="587"/>
        <v>Charge</v>
      </c>
      <c r="I4180" s="3">
        <f t="shared" si="592"/>
        <v>340</v>
      </c>
      <c r="J4180" s="3">
        <f t="shared" si="593"/>
        <v>0</v>
      </c>
      <c r="K4180" s="3">
        <f>MIN(Inputs!$B$2, (Inputs!$B$8 - I4180)/Inputs!$B$9)</f>
        <v>0</v>
      </c>
      <c r="L4180" s="3">
        <f>MAX(MIN(Inputs!$B$2, I4180*Inputs!$B$10, Inputs!$B$8*Inputs!$B$4 - J4180), 0)</f>
        <v>170</v>
      </c>
      <c r="M4180" s="3">
        <f t="shared" si="588"/>
        <v>0</v>
      </c>
      <c r="N4180" s="3">
        <f t="shared" si="589"/>
        <v>0</v>
      </c>
      <c r="O4180" s="3">
        <f>IF(H4180="Reg", MIN(Inputs!$B$2, I4180*Inputs!$B$10, (Inputs!$B$8-I4180)/Inputs!$B$9), 0)</f>
        <v>0</v>
      </c>
      <c r="P4180" s="3">
        <f t="shared" si="590"/>
        <v>0</v>
      </c>
      <c r="Q4180" s="3">
        <f t="shared" si="591"/>
        <v>0</v>
      </c>
      <c r="R4180" s="3">
        <f>I4180 + M4180*Inputs!$B$9 - N4180/Inputs!$B$10</f>
        <v>340</v>
      </c>
    </row>
    <row r="4181" spans="1:18" x14ac:dyDescent="0.3">
      <c r="A4181" s="4">
        <v>46197.125</v>
      </c>
      <c r="B4181" s="3">
        <v>21.7425</v>
      </c>
      <c r="C4181" s="3">
        <v>7.0000000000000007E-2</v>
      </c>
      <c r="D4181" s="3">
        <f t="shared" si="585"/>
        <v>28.441041666666663</v>
      </c>
      <c r="E4181" s="3">
        <f>MAX(B4181 - D4181/Inputs!$B$5, 0)</f>
        <v>0</v>
      </c>
      <c r="F4181" s="3">
        <f>MAX(D4181*Inputs!$B$5 - B4181, 0)</f>
        <v>3.285616666666666</v>
      </c>
      <c r="G4181" s="3">
        <f t="shared" si="586"/>
        <v>7.0000000000000007E-2</v>
      </c>
      <c r="H4181" t="str">
        <f t="shared" si="587"/>
        <v>Charge</v>
      </c>
      <c r="I4181" s="3">
        <f t="shared" si="592"/>
        <v>340</v>
      </c>
      <c r="J4181" s="3">
        <f t="shared" si="593"/>
        <v>0</v>
      </c>
      <c r="K4181" s="3">
        <f>MIN(Inputs!$B$2, (Inputs!$B$8 - I4181)/Inputs!$B$9)</f>
        <v>0</v>
      </c>
      <c r="L4181" s="3">
        <f>MAX(MIN(Inputs!$B$2, I4181*Inputs!$B$10, Inputs!$B$8*Inputs!$B$4 - J4181), 0)</f>
        <v>170</v>
      </c>
      <c r="M4181" s="3">
        <f t="shared" si="588"/>
        <v>0</v>
      </c>
      <c r="N4181" s="3">
        <f t="shared" si="589"/>
        <v>0</v>
      </c>
      <c r="O4181" s="3">
        <f>IF(H4181="Reg", MIN(Inputs!$B$2, I4181*Inputs!$B$10, (Inputs!$B$8-I4181)/Inputs!$B$9), 0)</f>
        <v>0</v>
      </c>
      <c r="P4181" s="3">
        <f t="shared" si="590"/>
        <v>0</v>
      </c>
      <c r="Q4181" s="3">
        <f t="shared" si="591"/>
        <v>0</v>
      </c>
      <c r="R4181" s="3">
        <f>I4181 + M4181*Inputs!$B$9 - N4181/Inputs!$B$10</f>
        <v>340</v>
      </c>
    </row>
    <row r="4182" spans="1:18" x14ac:dyDescent="0.3">
      <c r="A4182" s="4">
        <v>46197.166666666657</v>
      </c>
      <c r="B4182" s="3">
        <v>21.932500000000001</v>
      </c>
      <c r="C4182" s="3">
        <v>0.06</v>
      </c>
      <c r="D4182" s="3">
        <f t="shared" si="585"/>
        <v>28.441041666666663</v>
      </c>
      <c r="E4182" s="3">
        <f>MAX(B4182 - D4182/Inputs!$B$5, 0)</f>
        <v>0</v>
      </c>
      <c r="F4182" s="3">
        <f>MAX(D4182*Inputs!$B$5 - B4182, 0)</f>
        <v>3.0956166666666647</v>
      </c>
      <c r="G4182" s="3">
        <f t="shared" si="586"/>
        <v>0.06</v>
      </c>
      <c r="H4182" t="str">
        <f t="shared" si="587"/>
        <v>Charge</v>
      </c>
      <c r="I4182" s="3">
        <f t="shared" si="592"/>
        <v>340</v>
      </c>
      <c r="J4182" s="3">
        <f t="shared" si="593"/>
        <v>0</v>
      </c>
      <c r="K4182" s="3">
        <f>MIN(Inputs!$B$2, (Inputs!$B$8 - I4182)/Inputs!$B$9)</f>
        <v>0</v>
      </c>
      <c r="L4182" s="3">
        <f>MAX(MIN(Inputs!$B$2, I4182*Inputs!$B$10, Inputs!$B$8*Inputs!$B$4 - J4182), 0)</f>
        <v>170</v>
      </c>
      <c r="M4182" s="3">
        <f t="shared" si="588"/>
        <v>0</v>
      </c>
      <c r="N4182" s="3">
        <f t="shared" si="589"/>
        <v>0</v>
      </c>
      <c r="O4182" s="3">
        <f>IF(H4182="Reg", MIN(Inputs!$B$2, I4182*Inputs!$B$10, (Inputs!$B$8-I4182)/Inputs!$B$9), 0)</f>
        <v>0</v>
      </c>
      <c r="P4182" s="3">
        <f t="shared" si="590"/>
        <v>0</v>
      </c>
      <c r="Q4182" s="3">
        <f t="shared" si="591"/>
        <v>0</v>
      </c>
      <c r="R4182" s="3">
        <f>I4182 + M4182*Inputs!$B$9 - N4182/Inputs!$B$10</f>
        <v>340</v>
      </c>
    </row>
    <row r="4183" spans="1:18" x14ac:dyDescent="0.3">
      <c r="A4183" s="4">
        <v>46197.208333333343</v>
      </c>
      <c r="B4183" s="3">
        <v>22.295000000000002</v>
      </c>
      <c r="C4183" s="3">
        <v>0.06</v>
      </c>
      <c r="D4183" s="3">
        <f t="shared" si="585"/>
        <v>28.441041666666663</v>
      </c>
      <c r="E4183" s="3">
        <f>MAX(B4183 - D4183/Inputs!$B$5, 0)</f>
        <v>0</v>
      </c>
      <c r="F4183" s="3">
        <f>MAX(D4183*Inputs!$B$5 - B4183, 0)</f>
        <v>2.733116666666664</v>
      </c>
      <c r="G4183" s="3">
        <f t="shared" si="586"/>
        <v>0.06</v>
      </c>
      <c r="H4183" t="str">
        <f t="shared" si="587"/>
        <v>Charge</v>
      </c>
      <c r="I4183" s="3">
        <f t="shared" si="592"/>
        <v>340</v>
      </c>
      <c r="J4183" s="3">
        <f t="shared" si="593"/>
        <v>0</v>
      </c>
      <c r="K4183" s="3">
        <f>MIN(Inputs!$B$2, (Inputs!$B$8 - I4183)/Inputs!$B$9)</f>
        <v>0</v>
      </c>
      <c r="L4183" s="3">
        <f>MAX(MIN(Inputs!$B$2, I4183*Inputs!$B$10, Inputs!$B$8*Inputs!$B$4 - J4183), 0)</f>
        <v>170</v>
      </c>
      <c r="M4183" s="3">
        <f t="shared" si="588"/>
        <v>0</v>
      </c>
      <c r="N4183" s="3">
        <f t="shared" si="589"/>
        <v>0</v>
      </c>
      <c r="O4183" s="3">
        <f>IF(H4183="Reg", MIN(Inputs!$B$2, I4183*Inputs!$B$10, (Inputs!$B$8-I4183)/Inputs!$B$9), 0)</f>
        <v>0</v>
      </c>
      <c r="P4183" s="3">
        <f t="shared" si="590"/>
        <v>0</v>
      </c>
      <c r="Q4183" s="3">
        <f t="shared" si="591"/>
        <v>0</v>
      </c>
      <c r="R4183" s="3">
        <f>I4183 + M4183*Inputs!$B$9 - N4183/Inputs!$B$10</f>
        <v>340</v>
      </c>
    </row>
    <row r="4184" spans="1:18" x14ac:dyDescent="0.3">
      <c r="A4184" s="4">
        <v>46197.25</v>
      </c>
      <c r="B4184" s="3">
        <v>22.759999999999998</v>
      </c>
      <c r="C4184" s="3">
        <v>1</v>
      </c>
      <c r="D4184" s="3">
        <f t="shared" si="585"/>
        <v>28.441041666666663</v>
      </c>
      <c r="E4184" s="3">
        <f>MAX(B4184 - D4184/Inputs!$B$5, 0)</f>
        <v>0</v>
      </c>
      <c r="F4184" s="3">
        <f>MAX(D4184*Inputs!$B$5 - B4184, 0)</f>
        <v>2.2681166666666677</v>
      </c>
      <c r="G4184" s="3">
        <f t="shared" si="586"/>
        <v>1</v>
      </c>
      <c r="H4184" t="str">
        <f t="shared" si="587"/>
        <v>Charge</v>
      </c>
      <c r="I4184" s="3">
        <f t="shared" si="592"/>
        <v>340</v>
      </c>
      <c r="J4184" s="3">
        <f t="shared" si="593"/>
        <v>0</v>
      </c>
      <c r="K4184" s="3">
        <f>MIN(Inputs!$B$2, (Inputs!$B$8 - I4184)/Inputs!$B$9)</f>
        <v>0</v>
      </c>
      <c r="L4184" s="3">
        <f>MAX(MIN(Inputs!$B$2, I4184*Inputs!$B$10, Inputs!$B$8*Inputs!$B$4 - J4184), 0)</f>
        <v>170</v>
      </c>
      <c r="M4184" s="3">
        <f t="shared" si="588"/>
        <v>0</v>
      </c>
      <c r="N4184" s="3">
        <f t="shared" si="589"/>
        <v>0</v>
      </c>
      <c r="O4184" s="3">
        <f>IF(H4184="Reg", MIN(Inputs!$B$2, I4184*Inputs!$B$10, (Inputs!$B$8-I4184)/Inputs!$B$9), 0)</f>
        <v>0</v>
      </c>
      <c r="P4184" s="3">
        <f t="shared" si="590"/>
        <v>0</v>
      </c>
      <c r="Q4184" s="3">
        <f t="shared" si="591"/>
        <v>0</v>
      </c>
      <c r="R4184" s="3">
        <f>I4184 + M4184*Inputs!$B$9 - N4184/Inputs!$B$10</f>
        <v>340</v>
      </c>
    </row>
    <row r="4185" spans="1:18" x14ac:dyDescent="0.3">
      <c r="A4185" s="4">
        <v>46197.291666666657</v>
      </c>
      <c r="B4185" s="3">
        <v>22.26</v>
      </c>
      <c r="C4185" s="3">
        <v>1.5</v>
      </c>
      <c r="D4185" s="3">
        <f t="shared" si="585"/>
        <v>28.441041666666663</v>
      </c>
      <c r="E4185" s="3">
        <f>MAX(B4185 - D4185/Inputs!$B$5, 0)</f>
        <v>0</v>
      </c>
      <c r="F4185" s="3">
        <f>MAX(D4185*Inputs!$B$5 - B4185, 0)</f>
        <v>2.7681166666666641</v>
      </c>
      <c r="G4185" s="3">
        <f t="shared" si="586"/>
        <v>1.5</v>
      </c>
      <c r="H4185" t="str">
        <f t="shared" si="587"/>
        <v>Charge</v>
      </c>
      <c r="I4185" s="3">
        <f t="shared" si="592"/>
        <v>340</v>
      </c>
      <c r="J4185" s="3">
        <f t="shared" si="593"/>
        <v>0</v>
      </c>
      <c r="K4185" s="3">
        <f>MIN(Inputs!$B$2, (Inputs!$B$8 - I4185)/Inputs!$B$9)</f>
        <v>0</v>
      </c>
      <c r="L4185" s="3">
        <f>MAX(MIN(Inputs!$B$2, I4185*Inputs!$B$10, Inputs!$B$8*Inputs!$B$4 - J4185), 0)</f>
        <v>170</v>
      </c>
      <c r="M4185" s="3">
        <f t="shared" si="588"/>
        <v>0</v>
      </c>
      <c r="N4185" s="3">
        <f t="shared" si="589"/>
        <v>0</v>
      </c>
      <c r="O4185" s="3">
        <f>IF(H4185="Reg", MIN(Inputs!$B$2, I4185*Inputs!$B$10, (Inputs!$B$8-I4185)/Inputs!$B$9), 0)</f>
        <v>0</v>
      </c>
      <c r="P4185" s="3">
        <f t="shared" si="590"/>
        <v>0</v>
      </c>
      <c r="Q4185" s="3">
        <f t="shared" si="591"/>
        <v>0</v>
      </c>
      <c r="R4185" s="3">
        <f>I4185 + M4185*Inputs!$B$9 - N4185/Inputs!$B$10</f>
        <v>340</v>
      </c>
    </row>
    <row r="4186" spans="1:18" x14ac:dyDescent="0.3">
      <c r="A4186" s="4">
        <v>46197.333333333343</v>
      </c>
      <c r="B4186" s="3">
        <v>19.167500000000004</v>
      </c>
      <c r="C4186" s="3">
        <v>0.99</v>
      </c>
      <c r="D4186" s="3">
        <f t="shared" si="585"/>
        <v>28.441041666666663</v>
      </c>
      <c r="E4186" s="3">
        <f>MAX(B4186 - D4186/Inputs!$B$5, 0)</f>
        <v>0</v>
      </c>
      <c r="F4186" s="3">
        <f>MAX(D4186*Inputs!$B$5 - B4186, 0)</f>
        <v>5.8606166666666617</v>
      </c>
      <c r="G4186" s="3">
        <f t="shared" si="586"/>
        <v>0.99</v>
      </c>
      <c r="H4186" t="str">
        <f t="shared" si="587"/>
        <v>Charge</v>
      </c>
      <c r="I4186" s="3">
        <f t="shared" si="592"/>
        <v>340</v>
      </c>
      <c r="J4186" s="3">
        <f t="shared" si="593"/>
        <v>0</v>
      </c>
      <c r="K4186" s="3">
        <f>MIN(Inputs!$B$2, (Inputs!$B$8 - I4186)/Inputs!$B$9)</f>
        <v>0</v>
      </c>
      <c r="L4186" s="3">
        <f>MAX(MIN(Inputs!$B$2, I4186*Inputs!$B$10, Inputs!$B$8*Inputs!$B$4 - J4186), 0)</f>
        <v>170</v>
      </c>
      <c r="M4186" s="3">
        <f t="shared" si="588"/>
        <v>0</v>
      </c>
      <c r="N4186" s="3">
        <f t="shared" si="589"/>
        <v>0</v>
      </c>
      <c r="O4186" s="3">
        <f>IF(H4186="Reg", MIN(Inputs!$B$2, I4186*Inputs!$B$10, (Inputs!$B$8-I4186)/Inputs!$B$9), 0)</f>
        <v>0</v>
      </c>
      <c r="P4186" s="3">
        <f t="shared" si="590"/>
        <v>0</v>
      </c>
      <c r="Q4186" s="3">
        <f t="shared" si="591"/>
        <v>0</v>
      </c>
      <c r="R4186" s="3">
        <f>I4186 + M4186*Inputs!$B$9 - N4186/Inputs!$B$10</f>
        <v>340</v>
      </c>
    </row>
    <row r="4187" spans="1:18" x14ac:dyDescent="0.3">
      <c r="A4187" s="4">
        <v>46197.375</v>
      </c>
      <c r="B4187" s="3">
        <v>15.775</v>
      </c>
      <c r="C4187" s="3">
        <v>1</v>
      </c>
      <c r="D4187" s="3">
        <f t="shared" si="585"/>
        <v>28.441041666666663</v>
      </c>
      <c r="E4187" s="3">
        <f>MAX(B4187 - D4187/Inputs!$B$5, 0)</f>
        <v>0</v>
      </c>
      <c r="F4187" s="3">
        <f>MAX(D4187*Inputs!$B$5 - B4187, 0)</f>
        <v>9.2531166666666653</v>
      </c>
      <c r="G4187" s="3">
        <f t="shared" si="586"/>
        <v>1</v>
      </c>
      <c r="H4187" t="str">
        <f t="shared" si="587"/>
        <v>Charge</v>
      </c>
      <c r="I4187" s="3">
        <f t="shared" si="592"/>
        <v>340</v>
      </c>
      <c r="J4187" s="3">
        <f t="shared" si="593"/>
        <v>0</v>
      </c>
      <c r="K4187" s="3">
        <f>MIN(Inputs!$B$2, (Inputs!$B$8 - I4187)/Inputs!$B$9)</f>
        <v>0</v>
      </c>
      <c r="L4187" s="3">
        <f>MAX(MIN(Inputs!$B$2, I4187*Inputs!$B$10, Inputs!$B$8*Inputs!$B$4 - J4187), 0)</f>
        <v>170</v>
      </c>
      <c r="M4187" s="3">
        <f t="shared" si="588"/>
        <v>0</v>
      </c>
      <c r="N4187" s="3">
        <f t="shared" si="589"/>
        <v>0</v>
      </c>
      <c r="O4187" s="3">
        <f>IF(H4187="Reg", MIN(Inputs!$B$2, I4187*Inputs!$B$10, (Inputs!$B$8-I4187)/Inputs!$B$9), 0)</f>
        <v>0</v>
      </c>
      <c r="P4187" s="3">
        <f t="shared" si="590"/>
        <v>0</v>
      </c>
      <c r="Q4187" s="3">
        <f t="shared" si="591"/>
        <v>0</v>
      </c>
      <c r="R4187" s="3">
        <f>I4187 + M4187*Inputs!$B$9 - N4187/Inputs!$B$10</f>
        <v>340</v>
      </c>
    </row>
    <row r="4188" spans="1:18" x14ac:dyDescent="0.3">
      <c r="A4188" s="4">
        <v>46197.416666666657</v>
      </c>
      <c r="B4188" s="3">
        <v>11.522499999999999</v>
      </c>
      <c r="C4188" s="3">
        <v>0.99</v>
      </c>
      <c r="D4188" s="3">
        <f t="shared" si="585"/>
        <v>28.441041666666663</v>
      </c>
      <c r="E4188" s="3">
        <f>MAX(B4188 - D4188/Inputs!$B$5, 0)</f>
        <v>0</v>
      </c>
      <c r="F4188" s="3">
        <f>MAX(D4188*Inputs!$B$5 - B4188, 0)</f>
        <v>13.505616666666667</v>
      </c>
      <c r="G4188" s="3">
        <f t="shared" si="586"/>
        <v>0.99</v>
      </c>
      <c r="H4188" t="str">
        <f t="shared" si="587"/>
        <v>Charge</v>
      </c>
      <c r="I4188" s="3">
        <f t="shared" si="592"/>
        <v>340</v>
      </c>
      <c r="J4188" s="3">
        <f t="shared" si="593"/>
        <v>0</v>
      </c>
      <c r="K4188" s="3">
        <f>MIN(Inputs!$B$2, (Inputs!$B$8 - I4188)/Inputs!$B$9)</f>
        <v>0</v>
      </c>
      <c r="L4188" s="3">
        <f>MAX(MIN(Inputs!$B$2, I4188*Inputs!$B$10, Inputs!$B$8*Inputs!$B$4 - J4188), 0)</f>
        <v>170</v>
      </c>
      <c r="M4188" s="3">
        <f t="shared" si="588"/>
        <v>0</v>
      </c>
      <c r="N4188" s="3">
        <f t="shared" si="589"/>
        <v>0</v>
      </c>
      <c r="O4188" s="3">
        <f>IF(H4188="Reg", MIN(Inputs!$B$2, I4188*Inputs!$B$10, (Inputs!$B$8-I4188)/Inputs!$B$9), 0)</f>
        <v>0</v>
      </c>
      <c r="P4188" s="3">
        <f t="shared" si="590"/>
        <v>0</v>
      </c>
      <c r="Q4188" s="3">
        <f t="shared" si="591"/>
        <v>0</v>
      </c>
      <c r="R4188" s="3">
        <f>I4188 + M4188*Inputs!$B$9 - N4188/Inputs!$B$10</f>
        <v>340</v>
      </c>
    </row>
    <row r="4189" spans="1:18" x14ac:dyDescent="0.3">
      <c r="A4189" s="4">
        <v>46197.458333333343</v>
      </c>
      <c r="B4189" s="3">
        <v>15.275</v>
      </c>
      <c r="C4189" s="3">
        <v>1</v>
      </c>
      <c r="D4189" s="3">
        <f t="shared" si="585"/>
        <v>28.441041666666663</v>
      </c>
      <c r="E4189" s="3">
        <f>MAX(B4189 - D4189/Inputs!$B$5, 0)</f>
        <v>0</v>
      </c>
      <c r="F4189" s="3">
        <f>MAX(D4189*Inputs!$B$5 - B4189, 0)</f>
        <v>9.7531166666666653</v>
      </c>
      <c r="G4189" s="3">
        <f t="shared" si="586"/>
        <v>1</v>
      </c>
      <c r="H4189" t="str">
        <f t="shared" si="587"/>
        <v>Charge</v>
      </c>
      <c r="I4189" s="3">
        <f t="shared" si="592"/>
        <v>340</v>
      </c>
      <c r="J4189" s="3">
        <f t="shared" si="593"/>
        <v>0</v>
      </c>
      <c r="K4189" s="3">
        <f>MIN(Inputs!$B$2, (Inputs!$B$8 - I4189)/Inputs!$B$9)</f>
        <v>0</v>
      </c>
      <c r="L4189" s="3">
        <f>MAX(MIN(Inputs!$B$2, I4189*Inputs!$B$10, Inputs!$B$8*Inputs!$B$4 - J4189), 0)</f>
        <v>170</v>
      </c>
      <c r="M4189" s="3">
        <f t="shared" si="588"/>
        <v>0</v>
      </c>
      <c r="N4189" s="3">
        <f t="shared" si="589"/>
        <v>0</v>
      </c>
      <c r="O4189" s="3">
        <f>IF(H4189="Reg", MIN(Inputs!$B$2, I4189*Inputs!$B$10, (Inputs!$B$8-I4189)/Inputs!$B$9), 0)</f>
        <v>0</v>
      </c>
      <c r="P4189" s="3">
        <f t="shared" si="590"/>
        <v>0</v>
      </c>
      <c r="Q4189" s="3">
        <f t="shared" si="591"/>
        <v>0</v>
      </c>
      <c r="R4189" s="3">
        <f>I4189 + M4189*Inputs!$B$9 - N4189/Inputs!$B$10</f>
        <v>340</v>
      </c>
    </row>
    <row r="4190" spans="1:18" x14ac:dyDescent="0.3">
      <c r="A4190" s="4">
        <v>46197.5</v>
      </c>
      <c r="B4190" s="3">
        <v>21.177500000000002</v>
      </c>
      <c r="C4190" s="3">
        <v>1</v>
      </c>
      <c r="D4190" s="3">
        <f t="shared" si="585"/>
        <v>28.441041666666663</v>
      </c>
      <c r="E4190" s="3">
        <f>MAX(B4190 - D4190/Inputs!$B$5, 0)</f>
        <v>0</v>
      </c>
      <c r="F4190" s="3">
        <f>MAX(D4190*Inputs!$B$5 - B4190, 0)</f>
        <v>3.8506166666666637</v>
      </c>
      <c r="G4190" s="3">
        <f t="shared" si="586"/>
        <v>1</v>
      </c>
      <c r="H4190" t="str">
        <f t="shared" si="587"/>
        <v>Charge</v>
      </c>
      <c r="I4190" s="3">
        <f t="shared" si="592"/>
        <v>340</v>
      </c>
      <c r="J4190" s="3">
        <f t="shared" si="593"/>
        <v>0</v>
      </c>
      <c r="K4190" s="3">
        <f>MIN(Inputs!$B$2, (Inputs!$B$8 - I4190)/Inputs!$B$9)</f>
        <v>0</v>
      </c>
      <c r="L4190" s="3">
        <f>MAX(MIN(Inputs!$B$2, I4190*Inputs!$B$10, Inputs!$B$8*Inputs!$B$4 - J4190), 0)</f>
        <v>170</v>
      </c>
      <c r="M4190" s="3">
        <f t="shared" si="588"/>
        <v>0</v>
      </c>
      <c r="N4190" s="3">
        <f t="shared" si="589"/>
        <v>0</v>
      </c>
      <c r="O4190" s="3">
        <f>IF(H4190="Reg", MIN(Inputs!$B$2, I4190*Inputs!$B$10, (Inputs!$B$8-I4190)/Inputs!$B$9), 0)</f>
        <v>0</v>
      </c>
      <c r="P4190" s="3">
        <f t="shared" si="590"/>
        <v>0</v>
      </c>
      <c r="Q4190" s="3">
        <f t="shared" si="591"/>
        <v>0</v>
      </c>
      <c r="R4190" s="3">
        <f>I4190 + M4190*Inputs!$B$9 - N4190/Inputs!$B$10</f>
        <v>340</v>
      </c>
    </row>
    <row r="4191" spans="1:18" x14ac:dyDescent="0.3">
      <c r="A4191" s="4">
        <v>46197.541666666657</v>
      </c>
      <c r="B4191" s="3">
        <v>22.787500000000001</v>
      </c>
      <c r="C4191" s="3">
        <v>0.99</v>
      </c>
      <c r="D4191" s="3">
        <f t="shared" si="585"/>
        <v>28.441041666666663</v>
      </c>
      <c r="E4191" s="3">
        <f>MAX(B4191 - D4191/Inputs!$B$5, 0)</f>
        <v>0</v>
      </c>
      <c r="F4191" s="3">
        <f>MAX(D4191*Inputs!$B$5 - B4191, 0)</f>
        <v>2.2406166666666643</v>
      </c>
      <c r="G4191" s="3">
        <f t="shared" si="586"/>
        <v>0.99</v>
      </c>
      <c r="H4191" t="str">
        <f t="shared" si="587"/>
        <v>Charge</v>
      </c>
      <c r="I4191" s="3">
        <f t="shared" si="592"/>
        <v>340</v>
      </c>
      <c r="J4191" s="3">
        <f t="shared" si="593"/>
        <v>0</v>
      </c>
      <c r="K4191" s="3">
        <f>MIN(Inputs!$B$2, (Inputs!$B$8 - I4191)/Inputs!$B$9)</f>
        <v>0</v>
      </c>
      <c r="L4191" s="3">
        <f>MAX(MIN(Inputs!$B$2, I4191*Inputs!$B$10, Inputs!$B$8*Inputs!$B$4 - J4191), 0)</f>
        <v>170</v>
      </c>
      <c r="M4191" s="3">
        <f t="shared" si="588"/>
        <v>0</v>
      </c>
      <c r="N4191" s="3">
        <f t="shared" si="589"/>
        <v>0</v>
      </c>
      <c r="O4191" s="3">
        <f>IF(H4191="Reg", MIN(Inputs!$B$2, I4191*Inputs!$B$10, (Inputs!$B$8-I4191)/Inputs!$B$9), 0)</f>
        <v>0</v>
      </c>
      <c r="P4191" s="3">
        <f t="shared" si="590"/>
        <v>0</v>
      </c>
      <c r="Q4191" s="3">
        <f t="shared" si="591"/>
        <v>0</v>
      </c>
      <c r="R4191" s="3">
        <f>I4191 + M4191*Inputs!$B$9 - N4191/Inputs!$B$10</f>
        <v>340</v>
      </c>
    </row>
    <row r="4192" spans="1:18" x14ac:dyDescent="0.3">
      <c r="A4192" s="4">
        <v>46197.583333333343</v>
      </c>
      <c r="B4192" s="3">
        <v>20.497500000000002</v>
      </c>
      <c r="C4192" s="3">
        <v>1.1000000000000001</v>
      </c>
      <c r="D4192" s="3">
        <f t="shared" si="585"/>
        <v>28.441041666666663</v>
      </c>
      <c r="E4192" s="3">
        <f>MAX(B4192 - D4192/Inputs!$B$5, 0)</f>
        <v>0</v>
      </c>
      <c r="F4192" s="3">
        <f>MAX(D4192*Inputs!$B$5 - B4192, 0)</f>
        <v>4.5306166666666634</v>
      </c>
      <c r="G4192" s="3">
        <f t="shared" si="586"/>
        <v>1.1000000000000001</v>
      </c>
      <c r="H4192" t="str">
        <f t="shared" si="587"/>
        <v>Charge</v>
      </c>
      <c r="I4192" s="3">
        <f t="shared" si="592"/>
        <v>340</v>
      </c>
      <c r="J4192" s="3">
        <f t="shared" si="593"/>
        <v>0</v>
      </c>
      <c r="K4192" s="3">
        <f>MIN(Inputs!$B$2, (Inputs!$B$8 - I4192)/Inputs!$B$9)</f>
        <v>0</v>
      </c>
      <c r="L4192" s="3">
        <f>MAX(MIN(Inputs!$B$2, I4192*Inputs!$B$10, Inputs!$B$8*Inputs!$B$4 - J4192), 0)</f>
        <v>170</v>
      </c>
      <c r="M4192" s="3">
        <f t="shared" si="588"/>
        <v>0</v>
      </c>
      <c r="N4192" s="3">
        <f t="shared" si="589"/>
        <v>0</v>
      </c>
      <c r="O4192" s="3">
        <f>IF(H4192="Reg", MIN(Inputs!$B$2, I4192*Inputs!$B$10, (Inputs!$B$8-I4192)/Inputs!$B$9), 0)</f>
        <v>0</v>
      </c>
      <c r="P4192" s="3">
        <f t="shared" si="590"/>
        <v>0</v>
      </c>
      <c r="Q4192" s="3">
        <f t="shared" si="591"/>
        <v>0</v>
      </c>
      <c r="R4192" s="3">
        <f>I4192 + M4192*Inputs!$B$9 - N4192/Inputs!$B$10</f>
        <v>340</v>
      </c>
    </row>
    <row r="4193" spans="1:18" x14ac:dyDescent="0.3">
      <c r="A4193" s="4">
        <v>46197.625</v>
      </c>
      <c r="B4193" s="3">
        <v>28.337499999999999</v>
      </c>
      <c r="C4193" s="3">
        <v>0.99</v>
      </c>
      <c r="D4193" s="3">
        <f t="shared" si="585"/>
        <v>28.441041666666663</v>
      </c>
      <c r="E4193" s="3">
        <f>MAX(B4193 - D4193/Inputs!$B$5, 0)</f>
        <v>0</v>
      </c>
      <c r="F4193" s="3">
        <f>MAX(D4193*Inputs!$B$5 - B4193, 0)</f>
        <v>0</v>
      </c>
      <c r="G4193" s="3">
        <f t="shared" si="586"/>
        <v>0.99</v>
      </c>
      <c r="H4193" t="str">
        <f t="shared" si="587"/>
        <v>Reg</v>
      </c>
      <c r="I4193" s="3">
        <f t="shared" si="592"/>
        <v>340</v>
      </c>
      <c r="J4193" s="3">
        <f t="shared" si="593"/>
        <v>0</v>
      </c>
      <c r="K4193" s="3">
        <f>MIN(Inputs!$B$2, (Inputs!$B$8 - I4193)/Inputs!$B$9)</f>
        <v>0</v>
      </c>
      <c r="L4193" s="3">
        <f>MAX(MIN(Inputs!$B$2, I4193*Inputs!$B$10, Inputs!$B$8*Inputs!$B$4 - J4193), 0)</f>
        <v>170</v>
      </c>
      <c r="M4193" s="3">
        <f t="shared" si="588"/>
        <v>0</v>
      </c>
      <c r="N4193" s="3">
        <f t="shared" si="589"/>
        <v>0</v>
      </c>
      <c r="O4193" s="3">
        <f>IF(H4193="Reg", MIN(Inputs!$B$2, I4193*Inputs!$B$10, (Inputs!$B$8-I4193)/Inputs!$B$9), 0)</f>
        <v>0</v>
      </c>
      <c r="P4193" s="3">
        <f t="shared" si="590"/>
        <v>0</v>
      </c>
      <c r="Q4193" s="3">
        <f t="shared" si="591"/>
        <v>0</v>
      </c>
      <c r="R4193" s="3">
        <f>I4193 + M4193*Inputs!$B$9 - N4193/Inputs!$B$10</f>
        <v>340</v>
      </c>
    </row>
    <row r="4194" spans="1:18" x14ac:dyDescent="0.3">
      <c r="A4194" s="4">
        <v>46197.666666666657</v>
      </c>
      <c r="B4194" s="3">
        <v>33.770000000000003</v>
      </c>
      <c r="C4194" s="3">
        <v>1</v>
      </c>
      <c r="D4194" s="3">
        <f t="shared" si="585"/>
        <v>28.441041666666663</v>
      </c>
      <c r="E4194" s="3">
        <f>MAX(B4194 - D4194/Inputs!$B$5, 0)</f>
        <v>1.4506344696969791</v>
      </c>
      <c r="F4194" s="3">
        <f>MAX(D4194*Inputs!$B$5 - B4194, 0)</f>
        <v>0</v>
      </c>
      <c r="G4194" s="3">
        <f t="shared" si="586"/>
        <v>1</v>
      </c>
      <c r="H4194" t="str">
        <f t="shared" si="587"/>
        <v>Discharge</v>
      </c>
      <c r="I4194" s="3">
        <f t="shared" si="592"/>
        <v>340</v>
      </c>
      <c r="J4194" s="3">
        <f t="shared" si="593"/>
        <v>0</v>
      </c>
      <c r="K4194" s="3">
        <f>MIN(Inputs!$B$2, (Inputs!$B$8 - I4194)/Inputs!$B$9)</f>
        <v>0</v>
      </c>
      <c r="L4194" s="3">
        <f>MAX(MIN(Inputs!$B$2, I4194*Inputs!$B$10, Inputs!$B$8*Inputs!$B$4 - J4194), 0)</f>
        <v>170</v>
      </c>
      <c r="M4194" s="3">
        <f t="shared" si="588"/>
        <v>0</v>
      </c>
      <c r="N4194" s="3">
        <f t="shared" si="589"/>
        <v>170</v>
      </c>
      <c r="O4194" s="3">
        <f>IF(H4194="Reg", MIN(Inputs!$B$2, I4194*Inputs!$B$10, (Inputs!$B$8-I4194)/Inputs!$B$9), 0)</f>
        <v>0</v>
      </c>
      <c r="P4194" s="3">
        <f t="shared" si="590"/>
        <v>5740.9000000000005</v>
      </c>
      <c r="Q4194" s="3">
        <f t="shared" si="591"/>
        <v>0</v>
      </c>
      <c r="R4194" s="3">
        <f>I4194 + M4194*Inputs!$B$9 - N4194/Inputs!$B$10</f>
        <v>158.77939109773115</v>
      </c>
    </row>
    <row r="4195" spans="1:18" x14ac:dyDescent="0.3">
      <c r="A4195" s="4">
        <v>46197.708333333343</v>
      </c>
      <c r="B4195" s="3">
        <v>35.835000000000001</v>
      </c>
      <c r="C4195" s="3">
        <v>1</v>
      </c>
      <c r="D4195" s="3">
        <f t="shared" si="585"/>
        <v>28.441041666666663</v>
      </c>
      <c r="E4195" s="3">
        <f>MAX(B4195 - D4195/Inputs!$B$5, 0)</f>
        <v>3.5156344696969768</v>
      </c>
      <c r="F4195" s="3">
        <f>MAX(D4195*Inputs!$B$5 - B4195, 0)</f>
        <v>0</v>
      </c>
      <c r="G4195" s="3">
        <f t="shared" si="586"/>
        <v>1</v>
      </c>
      <c r="H4195" t="str">
        <f t="shared" si="587"/>
        <v>Discharge</v>
      </c>
      <c r="I4195" s="3">
        <f t="shared" si="592"/>
        <v>158.77939109773115</v>
      </c>
      <c r="J4195" s="3">
        <f t="shared" si="593"/>
        <v>170</v>
      </c>
      <c r="K4195" s="3">
        <f>MIN(Inputs!$B$2, (Inputs!$B$8 - I4195)/Inputs!$B$9)</f>
        <v>170</v>
      </c>
      <c r="L4195" s="3">
        <f>MAX(MIN(Inputs!$B$2, I4195*Inputs!$B$10, Inputs!$B$8*Inputs!$B$4 - J4195), 0)</f>
        <v>148.94827166799323</v>
      </c>
      <c r="M4195" s="3">
        <f t="shared" si="588"/>
        <v>0</v>
      </c>
      <c r="N4195" s="3">
        <f t="shared" si="589"/>
        <v>148.94827166799323</v>
      </c>
      <c r="O4195" s="3">
        <f>IF(H4195="Reg", MIN(Inputs!$B$2, I4195*Inputs!$B$10, (Inputs!$B$8-I4195)/Inputs!$B$9), 0)</f>
        <v>0</v>
      </c>
      <c r="P4195" s="3">
        <f t="shared" si="590"/>
        <v>5337.5613152225369</v>
      </c>
      <c r="Q4195" s="3">
        <f t="shared" si="591"/>
        <v>0</v>
      </c>
      <c r="R4195" s="3">
        <f>I4195 + M4195*Inputs!$B$9 - N4195/Inputs!$B$10</f>
        <v>0</v>
      </c>
    </row>
    <row r="4196" spans="1:18" x14ac:dyDescent="0.3">
      <c r="A4196" s="4">
        <v>46197.75</v>
      </c>
      <c r="B4196" s="3">
        <v>35.36</v>
      </c>
      <c r="C4196" s="3">
        <v>3.06</v>
      </c>
      <c r="D4196" s="3">
        <f t="shared" si="585"/>
        <v>28.441041666666663</v>
      </c>
      <c r="E4196" s="3">
        <f>MAX(B4196 - D4196/Inputs!$B$5, 0)</f>
        <v>3.0406344696969754</v>
      </c>
      <c r="F4196" s="3">
        <f>MAX(D4196*Inputs!$B$5 - B4196, 0)</f>
        <v>0</v>
      </c>
      <c r="G4196" s="3">
        <f t="shared" si="586"/>
        <v>3.06</v>
      </c>
      <c r="H4196" t="str">
        <f t="shared" si="587"/>
        <v>Reg</v>
      </c>
      <c r="I4196" s="3">
        <f t="shared" si="592"/>
        <v>0</v>
      </c>
      <c r="J4196" s="3">
        <f t="shared" si="593"/>
        <v>318.94827166799325</v>
      </c>
      <c r="K4196" s="3">
        <f>MIN(Inputs!$B$2, (Inputs!$B$8 - I4196)/Inputs!$B$9)</f>
        <v>170</v>
      </c>
      <c r="L4196" s="3">
        <f>MAX(MIN(Inputs!$B$2, I4196*Inputs!$B$10, Inputs!$B$8*Inputs!$B$4 - J4196), 0)</f>
        <v>0</v>
      </c>
      <c r="M4196" s="3">
        <f t="shared" si="588"/>
        <v>0</v>
      </c>
      <c r="N4196" s="3">
        <f t="shared" si="589"/>
        <v>0</v>
      </c>
      <c r="O4196" s="3">
        <f>IF(H4196="Reg", MIN(Inputs!$B$2, I4196*Inputs!$B$10, (Inputs!$B$8-I4196)/Inputs!$B$9), 0)</f>
        <v>0</v>
      </c>
      <c r="P4196" s="3">
        <f t="shared" si="590"/>
        <v>0</v>
      </c>
      <c r="Q4196" s="3">
        <f t="shared" si="591"/>
        <v>0</v>
      </c>
      <c r="R4196" s="3">
        <f>I4196 + M4196*Inputs!$B$9 - N4196/Inputs!$B$10</f>
        <v>0</v>
      </c>
    </row>
    <row r="4197" spans="1:18" x14ac:dyDescent="0.3">
      <c r="A4197" s="4">
        <v>46197.791666666657</v>
      </c>
      <c r="B4197" s="3">
        <v>50.295000000000002</v>
      </c>
      <c r="C4197" s="3">
        <v>17.97</v>
      </c>
      <c r="D4197" s="3">
        <f t="shared" si="585"/>
        <v>28.441041666666663</v>
      </c>
      <c r="E4197" s="3">
        <f>MAX(B4197 - D4197/Inputs!$B$5, 0)</f>
        <v>17.975634469696978</v>
      </c>
      <c r="F4197" s="3">
        <f>MAX(D4197*Inputs!$B$5 - B4197, 0)</f>
        <v>0</v>
      </c>
      <c r="G4197" s="3">
        <f t="shared" si="586"/>
        <v>17.97</v>
      </c>
      <c r="H4197" t="str">
        <f t="shared" si="587"/>
        <v>Discharge</v>
      </c>
      <c r="I4197" s="3">
        <f t="shared" si="592"/>
        <v>0</v>
      </c>
      <c r="J4197" s="3">
        <f t="shared" si="593"/>
        <v>318.94827166799325</v>
      </c>
      <c r="K4197" s="3">
        <f>MIN(Inputs!$B$2, (Inputs!$B$8 - I4197)/Inputs!$B$9)</f>
        <v>170</v>
      </c>
      <c r="L4197" s="3">
        <f>MAX(MIN(Inputs!$B$2, I4197*Inputs!$B$10, Inputs!$B$8*Inputs!$B$4 - J4197), 0)</f>
        <v>0</v>
      </c>
      <c r="M4197" s="3">
        <f t="shared" si="588"/>
        <v>0</v>
      </c>
      <c r="N4197" s="3">
        <f t="shared" si="589"/>
        <v>0</v>
      </c>
      <c r="O4197" s="3">
        <f>IF(H4197="Reg", MIN(Inputs!$B$2, I4197*Inputs!$B$10, (Inputs!$B$8-I4197)/Inputs!$B$9), 0)</f>
        <v>0</v>
      </c>
      <c r="P4197" s="3">
        <f t="shared" si="590"/>
        <v>0</v>
      </c>
      <c r="Q4197" s="3">
        <f t="shared" si="591"/>
        <v>0</v>
      </c>
      <c r="R4197" s="3">
        <f>I4197 + M4197*Inputs!$B$9 - N4197/Inputs!$B$10</f>
        <v>0</v>
      </c>
    </row>
    <row r="4198" spans="1:18" x14ac:dyDescent="0.3">
      <c r="A4198" s="4">
        <v>46197.833333333343</v>
      </c>
      <c r="B4198" s="3">
        <v>72.699999999999989</v>
      </c>
      <c r="C4198" s="3">
        <v>17.34</v>
      </c>
      <c r="D4198" s="3">
        <f t="shared" si="585"/>
        <v>28.441041666666663</v>
      </c>
      <c r="E4198" s="3">
        <f>MAX(B4198 - D4198/Inputs!$B$5, 0)</f>
        <v>40.380634469696965</v>
      </c>
      <c r="F4198" s="3">
        <f>MAX(D4198*Inputs!$B$5 - B4198, 0)</f>
        <v>0</v>
      </c>
      <c r="G4198" s="3">
        <f t="shared" si="586"/>
        <v>17.34</v>
      </c>
      <c r="H4198" t="str">
        <f t="shared" si="587"/>
        <v>Discharge</v>
      </c>
      <c r="I4198" s="3">
        <f t="shared" si="592"/>
        <v>0</v>
      </c>
      <c r="J4198" s="3">
        <f t="shared" si="593"/>
        <v>318.94827166799325</v>
      </c>
      <c r="K4198" s="3">
        <f>MIN(Inputs!$B$2, (Inputs!$B$8 - I4198)/Inputs!$B$9)</f>
        <v>170</v>
      </c>
      <c r="L4198" s="3">
        <f>MAX(MIN(Inputs!$B$2, I4198*Inputs!$B$10, Inputs!$B$8*Inputs!$B$4 - J4198), 0)</f>
        <v>0</v>
      </c>
      <c r="M4198" s="3">
        <f t="shared" si="588"/>
        <v>0</v>
      </c>
      <c r="N4198" s="3">
        <f t="shared" si="589"/>
        <v>0</v>
      </c>
      <c r="O4198" s="3">
        <f>IF(H4198="Reg", MIN(Inputs!$B$2, I4198*Inputs!$B$10, (Inputs!$B$8-I4198)/Inputs!$B$9), 0)</f>
        <v>0</v>
      </c>
      <c r="P4198" s="3">
        <f t="shared" si="590"/>
        <v>0</v>
      </c>
      <c r="Q4198" s="3">
        <f t="shared" si="591"/>
        <v>0</v>
      </c>
      <c r="R4198" s="3">
        <f>I4198 + M4198*Inputs!$B$9 - N4198/Inputs!$B$10</f>
        <v>0</v>
      </c>
    </row>
    <row r="4199" spans="1:18" x14ac:dyDescent="0.3">
      <c r="A4199" s="4">
        <v>46197.875</v>
      </c>
      <c r="B4199" s="3">
        <v>61.462499999999999</v>
      </c>
      <c r="C4199" s="3">
        <v>12.23</v>
      </c>
      <c r="D4199" s="3">
        <f t="shared" si="585"/>
        <v>28.441041666666663</v>
      </c>
      <c r="E4199" s="3">
        <f>MAX(B4199 - D4199/Inputs!$B$5, 0)</f>
        <v>29.143134469696975</v>
      </c>
      <c r="F4199" s="3">
        <f>MAX(D4199*Inputs!$B$5 - B4199, 0)</f>
        <v>0</v>
      </c>
      <c r="G4199" s="3">
        <f t="shared" si="586"/>
        <v>12.23</v>
      </c>
      <c r="H4199" t="str">
        <f t="shared" si="587"/>
        <v>Discharge</v>
      </c>
      <c r="I4199" s="3">
        <f t="shared" si="592"/>
        <v>0</v>
      </c>
      <c r="J4199" s="3">
        <f t="shared" si="593"/>
        <v>318.94827166799325</v>
      </c>
      <c r="K4199" s="3">
        <f>MIN(Inputs!$B$2, (Inputs!$B$8 - I4199)/Inputs!$B$9)</f>
        <v>170</v>
      </c>
      <c r="L4199" s="3">
        <f>MAX(MIN(Inputs!$B$2, I4199*Inputs!$B$10, Inputs!$B$8*Inputs!$B$4 - J4199), 0)</f>
        <v>0</v>
      </c>
      <c r="M4199" s="3">
        <f t="shared" si="588"/>
        <v>0</v>
      </c>
      <c r="N4199" s="3">
        <f t="shared" si="589"/>
        <v>0</v>
      </c>
      <c r="O4199" s="3">
        <f>IF(H4199="Reg", MIN(Inputs!$B$2, I4199*Inputs!$B$10, (Inputs!$B$8-I4199)/Inputs!$B$9), 0)</f>
        <v>0</v>
      </c>
      <c r="P4199" s="3">
        <f t="shared" si="590"/>
        <v>0</v>
      </c>
      <c r="Q4199" s="3">
        <f t="shared" si="591"/>
        <v>0</v>
      </c>
      <c r="R4199" s="3">
        <f>I4199 + M4199*Inputs!$B$9 - N4199/Inputs!$B$10</f>
        <v>0</v>
      </c>
    </row>
    <row r="4200" spans="1:18" x14ac:dyDescent="0.3">
      <c r="A4200" s="4">
        <v>46197.916666666657</v>
      </c>
      <c r="B4200" s="3">
        <v>29.849999999999998</v>
      </c>
      <c r="C4200" s="3">
        <v>2</v>
      </c>
      <c r="D4200" s="3">
        <f t="shared" si="585"/>
        <v>28.441041666666663</v>
      </c>
      <c r="E4200" s="3">
        <f>MAX(B4200 - D4200/Inputs!$B$5, 0)</f>
        <v>0</v>
      </c>
      <c r="F4200" s="3">
        <f>MAX(D4200*Inputs!$B$5 - B4200, 0)</f>
        <v>0</v>
      </c>
      <c r="G4200" s="3">
        <f t="shared" si="586"/>
        <v>2</v>
      </c>
      <c r="H4200" t="str">
        <f t="shared" si="587"/>
        <v>Reg</v>
      </c>
      <c r="I4200" s="3">
        <f t="shared" si="592"/>
        <v>0</v>
      </c>
      <c r="J4200" s="3">
        <f t="shared" si="593"/>
        <v>318.94827166799325</v>
      </c>
      <c r="K4200" s="3">
        <f>MIN(Inputs!$B$2, (Inputs!$B$8 - I4200)/Inputs!$B$9)</f>
        <v>170</v>
      </c>
      <c r="L4200" s="3">
        <f>MAX(MIN(Inputs!$B$2, I4200*Inputs!$B$10, Inputs!$B$8*Inputs!$B$4 - J4200), 0)</f>
        <v>0</v>
      </c>
      <c r="M4200" s="3">
        <f t="shared" si="588"/>
        <v>0</v>
      </c>
      <c r="N4200" s="3">
        <f t="shared" si="589"/>
        <v>0</v>
      </c>
      <c r="O4200" s="3">
        <f>IF(H4200="Reg", MIN(Inputs!$B$2, I4200*Inputs!$B$10, (Inputs!$B$8-I4200)/Inputs!$B$9), 0)</f>
        <v>0</v>
      </c>
      <c r="P4200" s="3">
        <f t="shared" si="590"/>
        <v>0</v>
      </c>
      <c r="Q4200" s="3">
        <f t="shared" si="591"/>
        <v>0</v>
      </c>
      <c r="R4200" s="3">
        <f>I4200 + M4200*Inputs!$B$9 - N4200/Inputs!$B$10</f>
        <v>0</v>
      </c>
    </row>
    <row r="4201" spans="1:18" x14ac:dyDescent="0.3">
      <c r="A4201" s="4">
        <v>46197.958333333343</v>
      </c>
      <c r="B4201" s="3">
        <v>26.55</v>
      </c>
      <c r="C4201" s="3">
        <v>0.05</v>
      </c>
      <c r="D4201" s="3">
        <f t="shared" si="585"/>
        <v>28.441041666666663</v>
      </c>
      <c r="E4201" s="3">
        <f>MAX(B4201 - D4201/Inputs!$B$5, 0)</f>
        <v>0</v>
      </c>
      <c r="F4201" s="3">
        <f>MAX(D4201*Inputs!$B$5 - B4201, 0)</f>
        <v>0</v>
      </c>
      <c r="G4201" s="3">
        <f t="shared" si="586"/>
        <v>0.05</v>
      </c>
      <c r="H4201" t="str">
        <f t="shared" si="587"/>
        <v>Reg</v>
      </c>
      <c r="I4201" s="3">
        <f t="shared" si="592"/>
        <v>0</v>
      </c>
      <c r="J4201" s="3">
        <f t="shared" si="593"/>
        <v>318.94827166799325</v>
      </c>
      <c r="K4201" s="3">
        <f>MIN(Inputs!$B$2, (Inputs!$B$8 - I4201)/Inputs!$B$9)</f>
        <v>170</v>
      </c>
      <c r="L4201" s="3">
        <f>MAX(MIN(Inputs!$B$2, I4201*Inputs!$B$10, Inputs!$B$8*Inputs!$B$4 - J4201), 0)</f>
        <v>0</v>
      </c>
      <c r="M4201" s="3">
        <f t="shared" si="588"/>
        <v>0</v>
      </c>
      <c r="N4201" s="3">
        <f t="shared" si="589"/>
        <v>0</v>
      </c>
      <c r="O4201" s="3">
        <f>IF(H4201="Reg", MIN(Inputs!$B$2, I4201*Inputs!$B$10, (Inputs!$B$8-I4201)/Inputs!$B$9), 0)</f>
        <v>0</v>
      </c>
      <c r="P4201" s="3">
        <f t="shared" si="590"/>
        <v>0</v>
      </c>
      <c r="Q4201" s="3">
        <f t="shared" si="591"/>
        <v>0</v>
      </c>
      <c r="R4201" s="3">
        <f>I4201 + M4201*Inputs!$B$9 - N4201/Inputs!$B$10</f>
        <v>0</v>
      </c>
    </row>
    <row r="4202" spans="1:18" x14ac:dyDescent="0.3">
      <c r="A4202" s="4">
        <v>46198</v>
      </c>
      <c r="B4202" s="3">
        <v>22.459999999999997</v>
      </c>
      <c r="C4202" s="3">
        <v>0.05</v>
      </c>
      <c r="D4202" s="3">
        <f t="shared" si="585"/>
        <v>38.864166666666669</v>
      </c>
      <c r="E4202" s="3">
        <f>MAX(B4202 - D4202/Inputs!$B$5, 0)</f>
        <v>0</v>
      </c>
      <c r="F4202" s="3">
        <f>MAX(D4202*Inputs!$B$5 - B4202, 0)</f>
        <v>11.740466666666673</v>
      </c>
      <c r="G4202" s="3">
        <f t="shared" si="586"/>
        <v>0.05</v>
      </c>
      <c r="H4202" t="str">
        <f t="shared" si="587"/>
        <v>Charge</v>
      </c>
      <c r="I4202" s="3">
        <f t="shared" si="592"/>
        <v>0</v>
      </c>
      <c r="J4202" s="3">
        <f t="shared" si="593"/>
        <v>0</v>
      </c>
      <c r="K4202" s="3">
        <f>MIN(Inputs!$B$2, (Inputs!$B$8 - I4202)/Inputs!$B$9)</f>
        <v>170</v>
      </c>
      <c r="L4202" s="3">
        <f>MAX(MIN(Inputs!$B$2, I4202*Inputs!$B$10, Inputs!$B$8*Inputs!$B$4 - J4202), 0)</f>
        <v>0</v>
      </c>
      <c r="M4202" s="3">
        <f t="shared" si="588"/>
        <v>170</v>
      </c>
      <c r="N4202" s="3">
        <f t="shared" si="589"/>
        <v>0</v>
      </c>
      <c r="O4202" s="3">
        <f>IF(H4202="Reg", MIN(Inputs!$B$2, I4202*Inputs!$B$10, (Inputs!$B$8-I4202)/Inputs!$B$9), 0)</f>
        <v>0</v>
      </c>
      <c r="P4202" s="3">
        <f t="shared" si="590"/>
        <v>-3818.1999999999994</v>
      </c>
      <c r="Q4202" s="3">
        <f t="shared" si="591"/>
        <v>0</v>
      </c>
      <c r="R4202" s="3">
        <f>I4202 + M4202*Inputs!$B$9 - N4202/Inputs!$B$10</f>
        <v>159.4741358339966</v>
      </c>
    </row>
    <row r="4203" spans="1:18" x14ac:dyDescent="0.3">
      <c r="A4203" s="4">
        <v>46198.041666666657</v>
      </c>
      <c r="B4203" s="3">
        <v>22</v>
      </c>
      <c r="C4203" s="3">
        <v>0.05</v>
      </c>
      <c r="D4203" s="3">
        <f t="shared" si="585"/>
        <v>38.864166666666669</v>
      </c>
      <c r="E4203" s="3">
        <f>MAX(B4203 - D4203/Inputs!$B$5, 0)</f>
        <v>0</v>
      </c>
      <c r="F4203" s="3">
        <f>MAX(D4203*Inputs!$B$5 - B4203, 0)</f>
        <v>12.200466666666671</v>
      </c>
      <c r="G4203" s="3">
        <f t="shared" si="586"/>
        <v>0.05</v>
      </c>
      <c r="H4203" t="str">
        <f t="shared" si="587"/>
        <v>Charge</v>
      </c>
      <c r="I4203" s="3">
        <f t="shared" si="592"/>
        <v>159.4741358339966</v>
      </c>
      <c r="J4203" s="3">
        <f t="shared" si="593"/>
        <v>0</v>
      </c>
      <c r="K4203" s="3">
        <f>MIN(Inputs!$B$2, (Inputs!$B$8 - I4203)/Inputs!$B$9)</f>
        <v>170</v>
      </c>
      <c r="L4203" s="3">
        <f>MAX(MIN(Inputs!$B$2, I4203*Inputs!$B$10, Inputs!$B$8*Inputs!$B$4 - J4203), 0)</f>
        <v>149.6</v>
      </c>
      <c r="M4203" s="3">
        <f t="shared" si="588"/>
        <v>170</v>
      </c>
      <c r="N4203" s="3">
        <f t="shared" si="589"/>
        <v>0</v>
      </c>
      <c r="O4203" s="3">
        <f>IF(H4203="Reg", MIN(Inputs!$B$2, I4203*Inputs!$B$10, (Inputs!$B$8-I4203)/Inputs!$B$9), 0)</f>
        <v>0</v>
      </c>
      <c r="P4203" s="3">
        <f t="shared" si="590"/>
        <v>-3740</v>
      </c>
      <c r="Q4203" s="3">
        <f t="shared" si="591"/>
        <v>0</v>
      </c>
      <c r="R4203" s="3">
        <f>I4203 + M4203*Inputs!$B$9 - N4203/Inputs!$B$10</f>
        <v>318.9482716679932</v>
      </c>
    </row>
    <row r="4204" spans="1:18" x14ac:dyDescent="0.3">
      <c r="A4204" s="4">
        <v>46198.083333333343</v>
      </c>
      <c r="B4204" s="3">
        <v>18.134999999999998</v>
      </c>
      <c r="C4204" s="3">
        <v>0.05</v>
      </c>
      <c r="D4204" s="3">
        <f t="shared" si="585"/>
        <v>38.864166666666669</v>
      </c>
      <c r="E4204" s="3">
        <f>MAX(B4204 - D4204/Inputs!$B$5, 0)</f>
        <v>0</v>
      </c>
      <c r="F4204" s="3">
        <f>MAX(D4204*Inputs!$B$5 - B4204, 0)</f>
        <v>16.065466666666673</v>
      </c>
      <c r="G4204" s="3">
        <f t="shared" si="586"/>
        <v>0.05</v>
      </c>
      <c r="H4204" t="str">
        <f t="shared" si="587"/>
        <v>Charge</v>
      </c>
      <c r="I4204" s="3">
        <f t="shared" si="592"/>
        <v>318.9482716679932</v>
      </c>
      <c r="J4204" s="3">
        <f t="shared" si="593"/>
        <v>0</v>
      </c>
      <c r="K4204" s="3">
        <f>MIN(Inputs!$B$2, (Inputs!$B$8 - I4204)/Inputs!$B$9)</f>
        <v>22.44121780453775</v>
      </c>
      <c r="L4204" s="3">
        <f>MAX(MIN(Inputs!$B$2, I4204*Inputs!$B$10, Inputs!$B$8*Inputs!$B$4 - J4204), 0)</f>
        <v>170</v>
      </c>
      <c r="M4204" s="3">
        <f t="shared" si="588"/>
        <v>22.44121780453775</v>
      </c>
      <c r="N4204" s="3">
        <f t="shared" si="589"/>
        <v>0</v>
      </c>
      <c r="O4204" s="3">
        <f>IF(H4204="Reg", MIN(Inputs!$B$2, I4204*Inputs!$B$10, (Inputs!$B$8-I4204)/Inputs!$B$9), 0)</f>
        <v>0</v>
      </c>
      <c r="P4204" s="3">
        <f t="shared" si="590"/>
        <v>-406.97148488529206</v>
      </c>
      <c r="Q4204" s="3">
        <f t="shared" si="591"/>
        <v>0</v>
      </c>
      <c r="R4204" s="3">
        <f>I4204 + M4204*Inputs!$B$9 - N4204/Inputs!$B$10</f>
        <v>340</v>
      </c>
    </row>
    <row r="4205" spans="1:18" x14ac:dyDescent="0.3">
      <c r="A4205" s="4">
        <v>46198.125</v>
      </c>
      <c r="B4205" s="3">
        <v>15.762500000000001</v>
      </c>
      <c r="C4205" s="3">
        <v>0.06</v>
      </c>
      <c r="D4205" s="3">
        <f t="shared" si="585"/>
        <v>38.864166666666669</v>
      </c>
      <c r="E4205" s="3">
        <f>MAX(B4205 - D4205/Inputs!$B$5, 0)</f>
        <v>0</v>
      </c>
      <c r="F4205" s="3">
        <f>MAX(D4205*Inputs!$B$5 - B4205, 0)</f>
        <v>18.437966666666668</v>
      </c>
      <c r="G4205" s="3">
        <f t="shared" si="586"/>
        <v>0.06</v>
      </c>
      <c r="H4205" t="str">
        <f t="shared" si="587"/>
        <v>Charge</v>
      </c>
      <c r="I4205" s="3">
        <f t="shared" si="592"/>
        <v>340</v>
      </c>
      <c r="J4205" s="3">
        <f t="shared" si="593"/>
        <v>0</v>
      </c>
      <c r="K4205" s="3">
        <f>MIN(Inputs!$B$2, (Inputs!$B$8 - I4205)/Inputs!$B$9)</f>
        <v>0</v>
      </c>
      <c r="L4205" s="3">
        <f>MAX(MIN(Inputs!$B$2, I4205*Inputs!$B$10, Inputs!$B$8*Inputs!$B$4 - J4205), 0)</f>
        <v>170</v>
      </c>
      <c r="M4205" s="3">
        <f t="shared" si="588"/>
        <v>0</v>
      </c>
      <c r="N4205" s="3">
        <f t="shared" si="589"/>
        <v>0</v>
      </c>
      <c r="O4205" s="3">
        <f>IF(H4205="Reg", MIN(Inputs!$B$2, I4205*Inputs!$B$10, (Inputs!$B$8-I4205)/Inputs!$B$9), 0)</f>
        <v>0</v>
      </c>
      <c r="P4205" s="3">
        <f t="shared" si="590"/>
        <v>0</v>
      </c>
      <c r="Q4205" s="3">
        <f t="shared" si="591"/>
        <v>0</v>
      </c>
      <c r="R4205" s="3">
        <f>I4205 + M4205*Inputs!$B$9 - N4205/Inputs!$B$10</f>
        <v>340</v>
      </c>
    </row>
    <row r="4206" spans="1:18" x14ac:dyDescent="0.3">
      <c r="A4206" s="4">
        <v>46198.166666666657</v>
      </c>
      <c r="B4206" s="3">
        <v>17.662500000000001</v>
      </c>
      <c r="C4206" s="3">
        <v>0.05</v>
      </c>
      <c r="D4206" s="3">
        <f t="shared" si="585"/>
        <v>38.864166666666669</v>
      </c>
      <c r="E4206" s="3">
        <f>MAX(B4206 - D4206/Inputs!$B$5, 0)</f>
        <v>0</v>
      </c>
      <c r="F4206" s="3">
        <f>MAX(D4206*Inputs!$B$5 - B4206, 0)</f>
        <v>16.537966666666669</v>
      </c>
      <c r="G4206" s="3">
        <f t="shared" si="586"/>
        <v>0.05</v>
      </c>
      <c r="H4206" t="str">
        <f t="shared" si="587"/>
        <v>Charge</v>
      </c>
      <c r="I4206" s="3">
        <f t="shared" si="592"/>
        <v>340</v>
      </c>
      <c r="J4206" s="3">
        <f t="shared" si="593"/>
        <v>0</v>
      </c>
      <c r="K4206" s="3">
        <f>MIN(Inputs!$B$2, (Inputs!$B$8 - I4206)/Inputs!$B$9)</f>
        <v>0</v>
      </c>
      <c r="L4206" s="3">
        <f>MAX(MIN(Inputs!$B$2, I4206*Inputs!$B$10, Inputs!$B$8*Inputs!$B$4 - J4206), 0)</f>
        <v>170</v>
      </c>
      <c r="M4206" s="3">
        <f t="shared" si="588"/>
        <v>0</v>
      </c>
      <c r="N4206" s="3">
        <f t="shared" si="589"/>
        <v>0</v>
      </c>
      <c r="O4206" s="3">
        <f>IF(H4206="Reg", MIN(Inputs!$B$2, I4206*Inputs!$B$10, (Inputs!$B$8-I4206)/Inputs!$B$9), 0)</f>
        <v>0</v>
      </c>
      <c r="P4206" s="3">
        <f t="shared" si="590"/>
        <v>0</v>
      </c>
      <c r="Q4206" s="3">
        <f t="shared" si="591"/>
        <v>0</v>
      </c>
      <c r="R4206" s="3">
        <f>I4206 + M4206*Inputs!$B$9 - N4206/Inputs!$B$10</f>
        <v>340</v>
      </c>
    </row>
    <row r="4207" spans="1:18" x14ac:dyDescent="0.3">
      <c r="A4207" s="4">
        <v>46198.208333333343</v>
      </c>
      <c r="B4207" s="3">
        <v>20.925000000000001</v>
      </c>
      <c r="C4207" s="3">
        <v>0.05</v>
      </c>
      <c r="D4207" s="3">
        <f t="shared" si="585"/>
        <v>38.864166666666669</v>
      </c>
      <c r="E4207" s="3">
        <f>MAX(B4207 - D4207/Inputs!$B$5, 0)</f>
        <v>0</v>
      </c>
      <c r="F4207" s="3">
        <f>MAX(D4207*Inputs!$B$5 - B4207, 0)</f>
        <v>13.27546666666667</v>
      </c>
      <c r="G4207" s="3">
        <f t="shared" si="586"/>
        <v>0.05</v>
      </c>
      <c r="H4207" t="str">
        <f t="shared" si="587"/>
        <v>Charge</v>
      </c>
      <c r="I4207" s="3">
        <f t="shared" si="592"/>
        <v>340</v>
      </c>
      <c r="J4207" s="3">
        <f t="shared" si="593"/>
        <v>0</v>
      </c>
      <c r="K4207" s="3">
        <f>MIN(Inputs!$B$2, (Inputs!$B$8 - I4207)/Inputs!$B$9)</f>
        <v>0</v>
      </c>
      <c r="L4207" s="3">
        <f>MAX(MIN(Inputs!$B$2, I4207*Inputs!$B$10, Inputs!$B$8*Inputs!$B$4 - J4207), 0)</f>
        <v>170</v>
      </c>
      <c r="M4207" s="3">
        <f t="shared" si="588"/>
        <v>0</v>
      </c>
      <c r="N4207" s="3">
        <f t="shared" si="589"/>
        <v>0</v>
      </c>
      <c r="O4207" s="3">
        <f>IF(H4207="Reg", MIN(Inputs!$B$2, I4207*Inputs!$B$10, (Inputs!$B$8-I4207)/Inputs!$B$9), 0)</f>
        <v>0</v>
      </c>
      <c r="P4207" s="3">
        <f t="shared" si="590"/>
        <v>0</v>
      </c>
      <c r="Q4207" s="3">
        <f t="shared" si="591"/>
        <v>0</v>
      </c>
      <c r="R4207" s="3">
        <f>I4207 + M4207*Inputs!$B$9 - N4207/Inputs!$B$10</f>
        <v>340</v>
      </c>
    </row>
    <row r="4208" spans="1:18" x14ac:dyDescent="0.3">
      <c r="A4208" s="4">
        <v>46198.25</v>
      </c>
      <c r="B4208" s="3">
        <v>22.862500000000001</v>
      </c>
      <c r="C4208" s="3">
        <v>1</v>
      </c>
      <c r="D4208" s="3">
        <f t="shared" si="585"/>
        <v>38.864166666666669</v>
      </c>
      <c r="E4208" s="3">
        <f>MAX(B4208 - D4208/Inputs!$B$5, 0)</f>
        <v>0</v>
      </c>
      <c r="F4208" s="3">
        <f>MAX(D4208*Inputs!$B$5 - B4208, 0)</f>
        <v>11.33796666666667</v>
      </c>
      <c r="G4208" s="3">
        <f t="shared" si="586"/>
        <v>1</v>
      </c>
      <c r="H4208" t="str">
        <f t="shared" si="587"/>
        <v>Charge</v>
      </c>
      <c r="I4208" s="3">
        <f t="shared" si="592"/>
        <v>340</v>
      </c>
      <c r="J4208" s="3">
        <f t="shared" si="593"/>
        <v>0</v>
      </c>
      <c r="K4208" s="3">
        <f>MIN(Inputs!$B$2, (Inputs!$B$8 - I4208)/Inputs!$B$9)</f>
        <v>0</v>
      </c>
      <c r="L4208" s="3">
        <f>MAX(MIN(Inputs!$B$2, I4208*Inputs!$B$10, Inputs!$B$8*Inputs!$B$4 - J4208), 0)</f>
        <v>170</v>
      </c>
      <c r="M4208" s="3">
        <f t="shared" si="588"/>
        <v>0</v>
      </c>
      <c r="N4208" s="3">
        <f t="shared" si="589"/>
        <v>0</v>
      </c>
      <c r="O4208" s="3">
        <f>IF(H4208="Reg", MIN(Inputs!$B$2, I4208*Inputs!$B$10, (Inputs!$B$8-I4208)/Inputs!$B$9), 0)</f>
        <v>0</v>
      </c>
      <c r="P4208" s="3">
        <f t="shared" si="590"/>
        <v>0</v>
      </c>
      <c r="Q4208" s="3">
        <f t="shared" si="591"/>
        <v>0</v>
      </c>
      <c r="R4208" s="3">
        <f>I4208 + M4208*Inputs!$B$9 - N4208/Inputs!$B$10</f>
        <v>340</v>
      </c>
    </row>
    <row r="4209" spans="1:18" x14ac:dyDescent="0.3">
      <c r="A4209" s="4">
        <v>46198.291666666657</v>
      </c>
      <c r="B4209" s="3">
        <v>20.95</v>
      </c>
      <c r="C4209" s="3">
        <v>1</v>
      </c>
      <c r="D4209" s="3">
        <f t="shared" si="585"/>
        <v>38.864166666666669</v>
      </c>
      <c r="E4209" s="3">
        <f>MAX(B4209 - D4209/Inputs!$B$5, 0)</f>
        <v>0</v>
      </c>
      <c r="F4209" s="3">
        <f>MAX(D4209*Inputs!$B$5 - B4209, 0)</f>
        <v>13.250466666666672</v>
      </c>
      <c r="G4209" s="3">
        <f t="shared" si="586"/>
        <v>1</v>
      </c>
      <c r="H4209" t="str">
        <f t="shared" si="587"/>
        <v>Charge</v>
      </c>
      <c r="I4209" s="3">
        <f t="shared" si="592"/>
        <v>340</v>
      </c>
      <c r="J4209" s="3">
        <f t="shared" si="593"/>
        <v>0</v>
      </c>
      <c r="K4209" s="3">
        <f>MIN(Inputs!$B$2, (Inputs!$B$8 - I4209)/Inputs!$B$9)</f>
        <v>0</v>
      </c>
      <c r="L4209" s="3">
        <f>MAX(MIN(Inputs!$B$2, I4209*Inputs!$B$10, Inputs!$B$8*Inputs!$B$4 - J4209), 0)</f>
        <v>170</v>
      </c>
      <c r="M4209" s="3">
        <f t="shared" si="588"/>
        <v>0</v>
      </c>
      <c r="N4209" s="3">
        <f t="shared" si="589"/>
        <v>0</v>
      </c>
      <c r="O4209" s="3">
        <f>IF(H4209="Reg", MIN(Inputs!$B$2, I4209*Inputs!$B$10, (Inputs!$B$8-I4209)/Inputs!$B$9), 0)</f>
        <v>0</v>
      </c>
      <c r="P4209" s="3">
        <f t="shared" si="590"/>
        <v>0</v>
      </c>
      <c r="Q4209" s="3">
        <f t="shared" si="591"/>
        <v>0</v>
      </c>
      <c r="R4209" s="3">
        <f>I4209 + M4209*Inputs!$B$9 - N4209/Inputs!$B$10</f>
        <v>340</v>
      </c>
    </row>
    <row r="4210" spans="1:18" x14ac:dyDescent="0.3">
      <c r="A4210" s="4">
        <v>46198.333333333343</v>
      </c>
      <c r="B4210" s="3">
        <v>22.524999999999999</v>
      </c>
      <c r="C4210" s="3">
        <v>0.98</v>
      </c>
      <c r="D4210" s="3">
        <f t="shared" si="585"/>
        <v>38.864166666666669</v>
      </c>
      <c r="E4210" s="3">
        <f>MAX(B4210 - D4210/Inputs!$B$5, 0)</f>
        <v>0</v>
      </c>
      <c r="F4210" s="3">
        <f>MAX(D4210*Inputs!$B$5 - B4210, 0)</f>
        <v>11.675466666666672</v>
      </c>
      <c r="G4210" s="3">
        <f t="shared" si="586"/>
        <v>0.98</v>
      </c>
      <c r="H4210" t="str">
        <f t="shared" si="587"/>
        <v>Charge</v>
      </c>
      <c r="I4210" s="3">
        <f t="shared" si="592"/>
        <v>340</v>
      </c>
      <c r="J4210" s="3">
        <f t="shared" si="593"/>
        <v>0</v>
      </c>
      <c r="K4210" s="3">
        <f>MIN(Inputs!$B$2, (Inputs!$B$8 - I4210)/Inputs!$B$9)</f>
        <v>0</v>
      </c>
      <c r="L4210" s="3">
        <f>MAX(MIN(Inputs!$B$2, I4210*Inputs!$B$10, Inputs!$B$8*Inputs!$B$4 - J4210), 0)</f>
        <v>170</v>
      </c>
      <c r="M4210" s="3">
        <f t="shared" si="588"/>
        <v>0</v>
      </c>
      <c r="N4210" s="3">
        <f t="shared" si="589"/>
        <v>0</v>
      </c>
      <c r="O4210" s="3">
        <f>IF(H4210="Reg", MIN(Inputs!$B$2, I4210*Inputs!$B$10, (Inputs!$B$8-I4210)/Inputs!$B$9), 0)</f>
        <v>0</v>
      </c>
      <c r="P4210" s="3">
        <f t="shared" si="590"/>
        <v>0</v>
      </c>
      <c r="Q4210" s="3">
        <f t="shared" si="591"/>
        <v>0</v>
      </c>
      <c r="R4210" s="3">
        <f>I4210 + M4210*Inputs!$B$9 - N4210/Inputs!$B$10</f>
        <v>340</v>
      </c>
    </row>
    <row r="4211" spans="1:18" x14ac:dyDescent="0.3">
      <c r="A4211" s="4">
        <v>46198.375</v>
      </c>
      <c r="B4211" s="3">
        <v>23.347499999999997</v>
      </c>
      <c r="C4211" s="3">
        <v>1</v>
      </c>
      <c r="D4211" s="3">
        <f t="shared" si="585"/>
        <v>38.864166666666669</v>
      </c>
      <c r="E4211" s="3">
        <f>MAX(B4211 - D4211/Inputs!$B$5, 0)</f>
        <v>0</v>
      </c>
      <c r="F4211" s="3">
        <f>MAX(D4211*Inputs!$B$5 - B4211, 0)</f>
        <v>10.852966666666674</v>
      </c>
      <c r="G4211" s="3">
        <f t="shared" si="586"/>
        <v>1</v>
      </c>
      <c r="H4211" t="str">
        <f t="shared" si="587"/>
        <v>Charge</v>
      </c>
      <c r="I4211" s="3">
        <f t="shared" si="592"/>
        <v>340</v>
      </c>
      <c r="J4211" s="3">
        <f t="shared" si="593"/>
        <v>0</v>
      </c>
      <c r="K4211" s="3">
        <f>MIN(Inputs!$B$2, (Inputs!$B$8 - I4211)/Inputs!$B$9)</f>
        <v>0</v>
      </c>
      <c r="L4211" s="3">
        <f>MAX(MIN(Inputs!$B$2, I4211*Inputs!$B$10, Inputs!$B$8*Inputs!$B$4 - J4211), 0)</f>
        <v>170</v>
      </c>
      <c r="M4211" s="3">
        <f t="shared" si="588"/>
        <v>0</v>
      </c>
      <c r="N4211" s="3">
        <f t="shared" si="589"/>
        <v>0</v>
      </c>
      <c r="O4211" s="3">
        <f>IF(H4211="Reg", MIN(Inputs!$B$2, I4211*Inputs!$B$10, (Inputs!$B$8-I4211)/Inputs!$B$9), 0)</f>
        <v>0</v>
      </c>
      <c r="P4211" s="3">
        <f t="shared" si="590"/>
        <v>0</v>
      </c>
      <c r="Q4211" s="3">
        <f t="shared" si="591"/>
        <v>0</v>
      </c>
      <c r="R4211" s="3">
        <f>I4211 + M4211*Inputs!$B$9 - N4211/Inputs!$B$10</f>
        <v>340</v>
      </c>
    </row>
    <row r="4212" spans="1:18" x14ac:dyDescent="0.3">
      <c r="A4212" s="4">
        <v>46198.416666666657</v>
      </c>
      <c r="B4212" s="3">
        <v>27.997500000000002</v>
      </c>
      <c r="C4212" s="3">
        <v>0.77</v>
      </c>
      <c r="D4212" s="3">
        <f t="shared" si="585"/>
        <v>38.864166666666669</v>
      </c>
      <c r="E4212" s="3">
        <f>MAX(B4212 - D4212/Inputs!$B$5, 0)</f>
        <v>0</v>
      </c>
      <c r="F4212" s="3">
        <f>MAX(D4212*Inputs!$B$5 - B4212, 0)</f>
        <v>6.2029666666666685</v>
      </c>
      <c r="G4212" s="3">
        <f t="shared" si="586"/>
        <v>0.77</v>
      </c>
      <c r="H4212" t="str">
        <f t="shared" si="587"/>
        <v>Charge</v>
      </c>
      <c r="I4212" s="3">
        <f t="shared" si="592"/>
        <v>340</v>
      </c>
      <c r="J4212" s="3">
        <f t="shared" si="593"/>
        <v>0</v>
      </c>
      <c r="K4212" s="3">
        <f>MIN(Inputs!$B$2, (Inputs!$B$8 - I4212)/Inputs!$B$9)</f>
        <v>0</v>
      </c>
      <c r="L4212" s="3">
        <f>MAX(MIN(Inputs!$B$2, I4212*Inputs!$B$10, Inputs!$B$8*Inputs!$B$4 - J4212), 0)</f>
        <v>170</v>
      </c>
      <c r="M4212" s="3">
        <f t="shared" si="588"/>
        <v>0</v>
      </c>
      <c r="N4212" s="3">
        <f t="shared" si="589"/>
        <v>0</v>
      </c>
      <c r="O4212" s="3">
        <f>IF(H4212="Reg", MIN(Inputs!$B$2, I4212*Inputs!$B$10, (Inputs!$B$8-I4212)/Inputs!$B$9), 0)</f>
        <v>0</v>
      </c>
      <c r="P4212" s="3">
        <f t="shared" si="590"/>
        <v>0</v>
      </c>
      <c r="Q4212" s="3">
        <f t="shared" si="591"/>
        <v>0</v>
      </c>
      <c r="R4212" s="3">
        <f>I4212 + M4212*Inputs!$B$9 - N4212/Inputs!$B$10</f>
        <v>340</v>
      </c>
    </row>
    <row r="4213" spans="1:18" x14ac:dyDescent="0.3">
      <c r="A4213" s="4">
        <v>46198.458333333343</v>
      </c>
      <c r="B4213" s="3">
        <v>36.045000000000002</v>
      </c>
      <c r="C4213" s="3">
        <v>1</v>
      </c>
      <c r="D4213" s="3">
        <f t="shared" si="585"/>
        <v>38.864166666666669</v>
      </c>
      <c r="E4213" s="3">
        <f>MAX(B4213 - D4213/Inputs!$B$5, 0)</f>
        <v>0</v>
      </c>
      <c r="F4213" s="3">
        <f>MAX(D4213*Inputs!$B$5 - B4213, 0)</f>
        <v>0</v>
      </c>
      <c r="G4213" s="3">
        <f t="shared" si="586"/>
        <v>1</v>
      </c>
      <c r="H4213" t="str">
        <f t="shared" si="587"/>
        <v>Reg</v>
      </c>
      <c r="I4213" s="3">
        <f t="shared" si="592"/>
        <v>340</v>
      </c>
      <c r="J4213" s="3">
        <f t="shared" si="593"/>
        <v>0</v>
      </c>
      <c r="K4213" s="3">
        <f>MIN(Inputs!$B$2, (Inputs!$B$8 - I4213)/Inputs!$B$9)</f>
        <v>0</v>
      </c>
      <c r="L4213" s="3">
        <f>MAX(MIN(Inputs!$B$2, I4213*Inputs!$B$10, Inputs!$B$8*Inputs!$B$4 - J4213), 0)</f>
        <v>170</v>
      </c>
      <c r="M4213" s="3">
        <f t="shared" si="588"/>
        <v>0</v>
      </c>
      <c r="N4213" s="3">
        <f t="shared" si="589"/>
        <v>0</v>
      </c>
      <c r="O4213" s="3">
        <f>IF(H4213="Reg", MIN(Inputs!$B$2, I4213*Inputs!$B$10, (Inputs!$B$8-I4213)/Inputs!$B$9), 0)</f>
        <v>0</v>
      </c>
      <c r="P4213" s="3">
        <f t="shared" si="590"/>
        <v>0</v>
      </c>
      <c r="Q4213" s="3">
        <f t="shared" si="591"/>
        <v>0</v>
      </c>
      <c r="R4213" s="3">
        <f>I4213 + M4213*Inputs!$B$9 - N4213/Inputs!$B$10</f>
        <v>340</v>
      </c>
    </row>
    <row r="4214" spans="1:18" x14ac:dyDescent="0.3">
      <c r="A4214" s="4">
        <v>46198.5</v>
      </c>
      <c r="B4214" s="3">
        <v>45.66</v>
      </c>
      <c r="C4214" s="3">
        <v>1</v>
      </c>
      <c r="D4214" s="3">
        <f t="shared" si="585"/>
        <v>38.864166666666669</v>
      </c>
      <c r="E4214" s="3">
        <f>MAX(B4214 - D4214/Inputs!$B$5, 0)</f>
        <v>1.4961742424242388</v>
      </c>
      <c r="F4214" s="3">
        <f>MAX(D4214*Inputs!$B$5 - B4214, 0)</f>
        <v>0</v>
      </c>
      <c r="G4214" s="3">
        <f t="shared" si="586"/>
        <v>1</v>
      </c>
      <c r="H4214" t="str">
        <f t="shared" si="587"/>
        <v>Discharge</v>
      </c>
      <c r="I4214" s="3">
        <f t="shared" si="592"/>
        <v>340</v>
      </c>
      <c r="J4214" s="3">
        <f t="shared" si="593"/>
        <v>0</v>
      </c>
      <c r="K4214" s="3">
        <f>MIN(Inputs!$B$2, (Inputs!$B$8 - I4214)/Inputs!$B$9)</f>
        <v>0</v>
      </c>
      <c r="L4214" s="3">
        <f>MAX(MIN(Inputs!$B$2, I4214*Inputs!$B$10, Inputs!$B$8*Inputs!$B$4 - J4214), 0)</f>
        <v>170</v>
      </c>
      <c r="M4214" s="3">
        <f t="shared" si="588"/>
        <v>0</v>
      </c>
      <c r="N4214" s="3">
        <f t="shared" si="589"/>
        <v>170</v>
      </c>
      <c r="O4214" s="3">
        <f>IF(H4214="Reg", MIN(Inputs!$B$2, I4214*Inputs!$B$10, (Inputs!$B$8-I4214)/Inputs!$B$9), 0)</f>
        <v>0</v>
      </c>
      <c r="P4214" s="3">
        <f t="shared" si="590"/>
        <v>7762.2</v>
      </c>
      <c r="Q4214" s="3">
        <f t="shared" si="591"/>
        <v>0</v>
      </c>
      <c r="R4214" s="3">
        <f>I4214 + M4214*Inputs!$B$9 - N4214/Inputs!$B$10</f>
        <v>158.77939109773115</v>
      </c>
    </row>
    <row r="4215" spans="1:18" x14ac:dyDescent="0.3">
      <c r="A4215" s="4">
        <v>46198.541666666657</v>
      </c>
      <c r="B4215" s="3">
        <v>40.85</v>
      </c>
      <c r="C4215" s="3">
        <v>0.98</v>
      </c>
      <c r="D4215" s="3">
        <f t="shared" si="585"/>
        <v>38.864166666666669</v>
      </c>
      <c r="E4215" s="3">
        <f>MAX(B4215 - D4215/Inputs!$B$5, 0)</f>
        <v>0</v>
      </c>
      <c r="F4215" s="3">
        <f>MAX(D4215*Inputs!$B$5 - B4215, 0)</f>
        <v>0</v>
      </c>
      <c r="G4215" s="3">
        <f t="shared" si="586"/>
        <v>0.98</v>
      </c>
      <c r="H4215" t="str">
        <f t="shared" si="587"/>
        <v>Reg</v>
      </c>
      <c r="I4215" s="3">
        <f t="shared" si="592"/>
        <v>158.77939109773115</v>
      </c>
      <c r="J4215" s="3">
        <f t="shared" si="593"/>
        <v>170</v>
      </c>
      <c r="K4215" s="3">
        <f>MIN(Inputs!$B$2, (Inputs!$B$8 - I4215)/Inputs!$B$9)</f>
        <v>170</v>
      </c>
      <c r="L4215" s="3">
        <f>MAX(MIN(Inputs!$B$2, I4215*Inputs!$B$10, Inputs!$B$8*Inputs!$B$4 - J4215), 0)</f>
        <v>148.94827166799323</v>
      </c>
      <c r="M4215" s="3">
        <f t="shared" si="588"/>
        <v>0</v>
      </c>
      <c r="N4215" s="3">
        <f t="shared" si="589"/>
        <v>0</v>
      </c>
      <c r="O4215" s="3">
        <f>IF(H4215="Reg", MIN(Inputs!$B$2, I4215*Inputs!$B$10, (Inputs!$B$8-I4215)/Inputs!$B$9), 0)</f>
        <v>148.94827166799323</v>
      </c>
      <c r="P4215" s="3">
        <f t="shared" si="590"/>
        <v>0</v>
      </c>
      <c r="Q4215" s="3">
        <f t="shared" si="591"/>
        <v>145.96930623463336</v>
      </c>
      <c r="R4215" s="3">
        <f>I4215 + M4215*Inputs!$B$9 - N4215/Inputs!$B$10</f>
        <v>158.77939109773115</v>
      </c>
    </row>
    <row r="4216" spans="1:18" x14ac:dyDescent="0.3">
      <c r="A4216" s="4">
        <v>46198.583333333343</v>
      </c>
      <c r="B4216" s="3">
        <v>40.515000000000001</v>
      </c>
      <c r="C4216" s="3">
        <v>1</v>
      </c>
      <c r="D4216" s="3">
        <f t="shared" si="585"/>
        <v>38.864166666666669</v>
      </c>
      <c r="E4216" s="3">
        <f>MAX(B4216 - D4216/Inputs!$B$5, 0)</f>
        <v>0</v>
      </c>
      <c r="F4216" s="3">
        <f>MAX(D4216*Inputs!$B$5 - B4216, 0)</f>
        <v>0</v>
      </c>
      <c r="G4216" s="3">
        <f t="shared" si="586"/>
        <v>1</v>
      </c>
      <c r="H4216" t="str">
        <f t="shared" si="587"/>
        <v>Reg</v>
      </c>
      <c r="I4216" s="3">
        <f t="shared" si="592"/>
        <v>158.77939109773115</v>
      </c>
      <c r="J4216" s="3">
        <f t="shared" si="593"/>
        <v>170</v>
      </c>
      <c r="K4216" s="3">
        <f>MIN(Inputs!$B$2, (Inputs!$B$8 - I4216)/Inputs!$B$9)</f>
        <v>170</v>
      </c>
      <c r="L4216" s="3">
        <f>MAX(MIN(Inputs!$B$2, I4216*Inputs!$B$10, Inputs!$B$8*Inputs!$B$4 - J4216), 0)</f>
        <v>148.94827166799323</v>
      </c>
      <c r="M4216" s="3">
        <f t="shared" si="588"/>
        <v>0</v>
      </c>
      <c r="N4216" s="3">
        <f t="shared" si="589"/>
        <v>0</v>
      </c>
      <c r="O4216" s="3">
        <f>IF(H4216="Reg", MIN(Inputs!$B$2, I4216*Inputs!$B$10, (Inputs!$B$8-I4216)/Inputs!$B$9), 0)</f>
        <v>148.94827166799323</v>
      </c>
      <c r="P4216" s="3">
        <f t="shared" si="590"/>
        <v>0</v>
      </c>
      <c r="Q4216" s="3">
        <f t="shared" si="591"/>
        <v>148.94827166799323</v>
      </c>
      <c r="R4216" s="3">
        <f>I4216 + M4216*Inputs!$B$9 - N4216/Inputs!$B$10</f>
        <v>158.77939109773115</v>
      </c>
    </row>
    <row r="4217" spans="1:18" x14ac:dyDescent="0.3">
      <c r="A4217" s="4">
        <v>46198.625</v>
      </c>
      <c r="B4217" s="3">
        <v>44.967500000000001</v>
      </c>
      <c r="C4217" s="3">
        <v>1</v>
      </c>
      <c r="D4217" s="3">
        <f t="shared" si="585"/>
        <v>38.864166666666669</v>
      </c>
      <c r="E4217" s="3">
        <f>MAX(B4217 - D4217/Inputs!$B$5, 0)</f>
        <v>0.80367424242424335</v>
      </c>
      <c r="F4217" s="3">
        <f>MAX(D4217*Inputs!$B$5 - B4217, 0)</f>
        <v>0</v>
      </c>
      <c r="G4217" s="3">
        <f t="shared" si="586"/>
        <v>1</v>
      </c>
      <c r="H4217" t="str">
        <f t="shared" si="587"/>
        <v>Reg</v>
      </c>
      <c r="I4217" s="3">
        <f t="shared" si="592"/>
        <v>158.77939109773115</v>
      </c>
      <c r="J4217" s="3">
        <f t="shared" si="593"/>
        <v>170</v>
      </c>
      <c r="K4217" s="3">
        <f>MIN(Inputs!$B$2, (Inputs!$B$8 - I4217)/Inputs!$B$9)</f>
        <v>170</v>
      </c>
      <c r="L4217" s="3">
        <f>MAX(MIN(Inputs!$B$2, I4217*Inputs!$B$10, Inputs!$B$8*Inputs!$B$4 - J4217), 0)</f>
        <v>148.94827166799323</v>
      </c>
      <c r="M4217" s="3">
        <f t="shared" si="588"/>
        <v>0</v>
      </c>
      <c r="N4217" s="3">
        <f t="shared" si="589"/>
        <v>0</v>
      </c>
      <c r="O4217" s="3">
        <f>IF(H4217="Reg", MIN(Inputs!$B$2, I4217*Inputs!$B$10, (Inputs!$B$8-I4217)/Inputs!$B$9), 0)</f>
        <v>148.94827166799323</v>
      </c>
      <c r="P4217" s="3">
        <f t="shared" si="590"/>
        <v>0</v>
      </c>
      <c r="Q4217" s="3">
        <f t="shared" si="591"/>
        <v>148.94827166799323</v>
      </c>
      <c r="R4217" s="3">
        <f>I4217 + M4217*Inputs!$B$9 - N4217/Inputs!$B$10</f>
        <v>158.77939109773115</v>
      </c>
    </row>
    <row r="4218" spans="1:18" x14ac:dyDescent="0.3">
      <c r="A4218" s="4">
        <v>46198.666666666657</v>
      </c>
      <c r="B4218" s="3">
        <v>57.335000000000008</v>
      </c>
      <c r="C4218" s="3">
        <v>1</v>
      </c>
      <c r="D4218" s="3">
        <f t="shared" si="585"/>
        <v>38.864166666666669</v>
      </c>
      <c r="E4218" s="3">
        <f>MAX(B4218 - D4218/Inputs!$B$5, 0)</f>
        <v>13.17117424242425</v>
      </c>
      <c r="F4218" s="3">
        <f>MAX(D4218*Inputs!$B$5 - B4218, 0)</f>
        <v>0</v>
      </c>
      <c r="G4218" s="3">
        <f t="shared" si="586"/>
        <v>1</v>
      </c>
      <c r="H4218" t="str">
        <f t="shared" si="587"/>
        <v>Discharge</v>
      </c>
      <c r="I4218" s="3">
        <f t="shared" si="592"/>
        <v>158.77939109773115</v>
      </c>
      <c r="J4218" s="3">
        <f t="shared" si="593"/>
        <v>170</v>
      </c>
      <c r="K4218" s="3">
        <f>MIN(Inputs!$B$2, (Inputs!$B$8 - I4218)/Inputs!$B$9)</f>
        <v>170</v>
      </c>
      <c r="L4218" s="3">
        <f>MAX(MIN(Inputs!$B$2, I4218*Inputs!$B$10, Inputs!$B$8*Inputs!$B$4 - J4218), 0)</f>
        <v>148.94827166799323</v>
      </c>
      <c r="M4218" s="3">
        <f t="shared" si="588"/>
        <v>0</v>
      </c>
      <c r="N4218" s="3">
        <f t="shared" si="589"/>
        <v>148.94827166799323</v>
      </c>
      <c r="O4218" s="3">
        <f>IF(H4218="Reg", MIN(Inputs!$B$2, I4218*Inputs!$B$10, (Inputs!$B$8-I4218)/Inputs!$B$9), 0)</f>
        <v>0</v>
      </c>
      <c r="P4218" s="3">
        <f t="shared" si="590"/>
        <v>8539.9491560843926</v>
      </c>
      <c r="Q4218" s="3">
        <f t="shared" si="591"/>
        <v>0</v>
      </c>
      <c r="R4218" s="3">
        <f>I4218 + M4218*Inputs!$B$9 - N4218/Inputs!$B$10</f>
        <v>0</v>
      </c>
    </row>
    <row r="4219" spans="1:18" x14ac:dyDescent="0.3">
      <c r="A4219" s="4">
        <v>46198.708333333343</v>
      </c>
      <c r="B4219" s="3">
        <v>67.224999999999994</v>
      </c>
      <c r="C4219" s="3">
        <v>1.05</v>
      </c>
      <c r="D4219" s="3">
        <f t="shared" si="585"/>
        <v>38.864166666666669</v>
      </c>
      <c r="E4219" s="3">
        <f>MAX(B4219 - D4219/Inputs!$B$5, 0)</f>
        <v>23.061174242424237</v>
      </c>
      <c r="F4219" s="3">
        <f>MAX(D4219*Inputs!$B$5 - B4219, 0)</f>
        <v>0</v>
      </c>
      <c r="G4219" s="3">
        <f t="shared" si="586"/>
        <v>1.05</v>
      </c>
      <c r="H4219" t="str">
        <f t="shared" si="587"/>
        <v>Discharge</v>
      </c>
      <c r="I4219" s="3">
        <f t="shared" si="592"/>
        <v>0</v>
      </c>
      <c r="J4219" s="3">
        <f t="shared" si="593"/>
        <v>318.94827166799325</v>
      </c>
      <c r="K4219" s="3">
        <f>MIN(Inputs!$B$2, (Inputs!$B$8 - I4219)/Inputs!$B$9)</f>
        <v>170</v>
      </c>
      <c r="L4219" s="3">
        <f>MAX(MIN(Inputs!$B$2, I4219*Inputs!$B$10, Inputs!$B$8*Inputs!$B$4 - J4219), 0)</f>
        <v>0</v>
      </c>
      <c r="M4219" s="3">
        <f t="shared" si="588"/>
        <v>0</v>
      </c>
      <c r="N4219" s="3">
        <f t="shared" si="589"/>
        <v>0</v>
      </c>
      <c r="O4219" s="3">
        <f>IF(H4219="Reg", MIN(Inputs!$B$2, I4219*Inputs!$B$10, (Inputs!$B$8-I4219)/Inputs!$B$9), 0)</f>
        <v>0</v>
      </c>
      <c r="P4219" s="3">
        <f t="shared" si="590"/>
        <v>0</v>
      </c>
      <c r="Q4219" s="3">
        <f t="shared" si="591"/>
        <v>0</v>
      </c>
      <c r="R4219" s="3">
        <f>I4219 + M4219*Inputs!$B$9 - N4219/Inputs!$B$10</f>
        <v>0</v>
      </c>
    </row>
    <row r="4220" spans="1:18" x14ac:dyDescent="0.3">
      <c r="A4220" s="4">
        <v>46198.75</v>
      </c>
      <c r="B4220" s="3">
        <v>65.407499999999999</v>
      </c>
      <c r="C4220" s="3">
        <v>2</v>
      </c>
      <c r="D4220" s="3">
        <f t="shared" si="585"/>
        <v>38.864166666666669</v>
      </c>
      <c r="E4220" s="3">
        <f>MAX(B4220 - D4220/Inputs!$B$5, 0)</f>
        <v>21.243674242424241</v>
      </c>
      <c r="F4220" s="3">
        <f>MAX(D4220*Inputs!$B$5 - B4220, 0)</f>
        <v>0</v>
      </c>
      <c r="G4220" s="3">
        <f t="shared" si="586"/>
        <v>2</v>
      </c>
      <c r="H4220" t="str">
        <f t="shared" si="587"/>
        <v>Discharge</v>
      </c>
      <c r="I4220" s="3">
        <f t="shared" si="592"/>
        <v>0</v>
      </c>
      <c r="J4220" s="3">
        <f t="shared" si="593"/>
        <v>318.94827166799325</v>
      </c>
      <c r="K4220" s="3">
        <f>MIN(Inputs!$B$2, (Inputs!$B$8 - I4220)/Inputs!$B$9)</f>
        <v>170</v>
      </c>
      <c r="L4220" s="3">
        <f>MAX(MIN(Inputs!$B$2, I4220*Inputs!$B$10, Inputs!$B$8*Inputs!$B$4 - J4220), 0)</f>
        <v>0</v>
      </c>
      <c r="M4220" s="3">
        <f t="shared" si="588"/>
        <v>0</v>
      </c>
      <c r="N4220" s="3">
        <f t="shared" si="589"/>
        <v>0</v>
      </c>
      <c r="O4220" s="3">
        <f>IF(H4220="Reg", MIN(Inputs!$B$2, I4220*Inputs!$B$10, (Inputs!$B$8-I4220)/Inputs!$B$9), 0)</f>
        <v>0</v>
      </c>
      <c r="P4220" s="3">
        <f t="shared" si="590"/>
        <v>0</v>
      </c>
      <c r="Q4220" s="3">
        <f t="shared" si="591"/>
        <v>0</v>
      </c>
      <c r="R4220" s="3">
        <f>I4220 + M4220*Inputs!$B$9 - N4220/Inputs!$B$10</f>
        <v>0</v>
      </c>
    </row>
    <row r="4221" spans="1:18" x14ac:dyDescent="0.3">
      <c r="A4221" s="4">
        <v>46198.791666666657</v>
      </c>
      <c r="B4221" s="3">
        <v>63.265000000000001</v>
      </c>
      <c r="C4221" s="3">
        <v>11.21</v>
      </c>
      <c r="D4221" s="3">
        <f t="shared" si="585"/>
        <v>38.864166666666669</v>
      </c>
      <c r="E4221" s="3">
        <f>MAX(B4221 - D4221/Inputs!$B$5, 0)</f>
        <v>19.101174242424243</v>
      </c>
      <c r="F4221" s="3">
        <f>MAX(D4221*Inputs!$B$5 - B4221, 0)</f>
        <v>0</v>
      </c>
      <c r="G4221" s="3">
        <f t="shared" si="586"/>
        <v>11.21</v>
      </c>
      <c r="H4221" t="str">
        <f t="shared" si="587"/>
        <v>Discharge</v>
      </c>
      <c r="I4221" s="3">
        <f t="shared" si="592"/>
        <v>0</v>
      </c>
      <c r="J4221" s="3">
        <f t="shared" si="593"/>
        <v>318.94827166799325</v>
      </c>
      <c r="K4221" s="3">
        <f>MIN(Inputs!$B$2, (Inputs!$B$8 - I4221)/Inputs!$B$9)</f>
        <v>170</v>
      </c>
      <c r="L4221" s="3">
        <f>MAX(MIN(Inputs!$B$2, I4221*Inputs!$B$10, Inputs!$B$8*Inputs!$B$4 - J4221), 0)</f>
        <v>0</v>
      </c>
      <c r="M4221" s="3">
        <f t="shared" si="588"/>
        <v>0</v>
      </c>
      <c r="N4221" s="3">
        <f t="shared" si="589"/>
        <v>0</v>
      </c>
      <c r="O4221" s="3">
        <f>IF(H4221="Reg", MIN(Inputs!$B$2, I4221*Inputs!$B$10, (Inputs!$B$8-I4221)/Inputs!$B$9), 0)</f>
        <v>0</v>
      </c>
      <c r="P4221" s="3">
        <f t="shared" si="590"/>
        <v>0</v>
      </c>
      <c r="Q4221" s="3">
        <f t="shared" si="591"/>
        <v>0</v>
      </c>
      <c r="R4221" s="3">
        <f>I4221 + M4221*Inputs!$B$9 - N4221/Inputs!$B$10</f>
        <v>0</v>
      </c>
    </row>
    <row r="4222" spans="1:18" x14ac:dyDescent="0.3">
      <c r="A4222" s="4">
        <v>46198.833333333343</v>
      </c>
      <c r="B4222" s="3">
        <v>71.88000000000001</v>
      </c>
      <c r="C4222" s="3">
        <v>15.58</v>
      </c>
      <c r="D4222" s="3">
        <f t="shared" si="585"/>
        <v>38.864166666666669</v>
      </c>
      <c r="E4222" s="3">
        <f>MAX(B4222 - D4222/Inputs!$B$5, 0)</f>
        <v>27.716174242424252</v>
      </c>
      <c r="F4222" s="3">
        <f>MAX(D4222*Inputs!$B$5 - B4222, 0)</f>
        <v>0</v>
      </c>
      <c r="G4222" s="3">
        <f t="shared" si="586"/>
        <v>15.58</v>
      </c>
      <c r="H4222" t="str">
        <f t="shared" si="587"/>
        <v>Discharge</v>
      </c>
      <c r="I4222" s="3">
        <f t="shared" si="592"/>
        <v>0</v>
      </c>
      <c r="J4222" s="3">
        <f t="shared" si="593"/>
        <v>318.94827166799325</v>
      </c>
      <c r="K4222" s="3">
        <f>MIN(Inputs!$B$2, (Inputs!$B$8 - I4222)/Inputs!$B$9)</f>
        <v>170</v>
      </c>
      <c r="L4222" s="3">
        <f>MAX(MIN(Inputs!$B$2, I4222*Inputs!$B$10, Inputs!$B$8*Inputs!$B$4 - J4222), 0)</f>
        <v>0</v>
      </c>
      <c r="M4222" s="3">
        <f t="shared" si="588"/>
        <v>0</v>
      </c>
      <c r="N4222" s="3">
        <f t="shared" si="589"/>
        <v>0</v>
      </c>
      <c r="O4222" s="3">
        <f>IF(H4222="Reg", MIN(Inputs!$B$2, I4222*Inputs!$B$10, (Inputs!$B$8-I4222)/Inputs!$B$9), 0)</f>
        <v>0</v>
      </c>
      <c r="P4222" s="3">
        <f t="shared" si="590"/>
        <v>0</v>
      </c>
      <c r="Q4222" s="3">
        <f t="shared" si="591"/>
        <v>0</v>
      </c>
      <c r="R4222" s="3">
        <f>I4222 + M4222*Inputs!$B$9 - N4222/Inputs!$B$10</f>
        <v>0</v>
      </c>
    </row>
    <row r="4223" spans="1:18" x14ac:dyDescent="0.3">
      <c r="A4223" s="4">
        <v>46198.875</v>
      </c>
      <c r="B4223" s="3">
        <v>94.37</v>
      </c>
      <c r="C4223" s="3">
        <v>6.93</v>
      </c>
      <c r="D4223" s="3">
        <f t="shared" si="585"/>
        <v>38.864166666666669</v>
      </c>
      <c r="E4223" s="3">
        <f>MAX(B4223 - D4223/Inputs!$B$5, 0)</f>
        <v>50.206174242424247</v>
      </c>
      <c r="F4223" s="3">
        <f>MAX(D4223*Inputs!$B$5 - B4223, 0)</f>
        <v>0</v>
      </c>
      <c r="G4223" s="3">
        <f t="shared" si="586"/>
        <v>6.93</v>
      </c>
      <c r="H4223" t="str">
        <f t="shared" si="587"/>
        <v>Discharge</v>
      </c>
      <c r="I4223" s="3">
        <f t="shared" si="592"/>
        <v>0</v>
      </c>
      <c r="J4223" s="3">
        <f t="shared" si="593"/>
        <v>318.94827166799325</v>
      </c>
      <c r="K4223" s="3">
        <f>MIN(Inputs!$B$2, (Inputs!$B$8 - I4223)/Inputs!$B$9)</f>
        <v>170</v>
      </c>
      <c r="L4223" s="3">
        <f>MAX(MIN(Inputs!$B$2, I4223*Inputs!$B$10, Inputs!$B$8*Inputs!$B$4 - J4223), 0)</f>
        <v>0</v>
      </c>
      <c r="M4223" s="3">
        <f t="shared" si="588"/>
        <v>0</v>
      </c>
      <c r="N4223" s="3">
        <f t="shared" si="589"/>
        <v>0</v>
      </c>
      <c r="O4223" s="3">
        <f>IF(H4223="Reg", MIN(Inputs!$B$2, I4223*Inputs!$B$10, (Inputs!$B$8-I4223)/Inputs!$B$9), 0)</f>
        <v>0</v>
      </c>
      <c r="P4223" s="3">
        <f t="shared" si="590"/>
        <v>0</v>
      </c>
      <c r="Q4223" s="3">
        <f t="shared" si="591"/>
        <v>0</v>
      </c>
      <c r="R4223" s="3">
        <f>I4223 + M4223*Inputs!$B$9 - N4223/Inputs!$B$10</f>
        <v>0</v>
      </c>
    </row>
    <row r="4224" spans="1:18" x14ac:dyDescent="0.3">
      <c r="A4224" s="4">
        <v>46198.916666666657</v>
      </c>
      <c r="B4224" s="3">
        <v>41.875</v>
      </c>
      <c r="C4224" s="3">
        <v>0.37</v>
      </c>
      <c r="D4224" s="3">
        <f t="shared" si="585"/>
        <v>38.864166666666669</v>
      </c>
      <c r="E4224" s="3">
        <f>MAX(B4224 - D4224/Inputs!$B$5, 0)</f>
        <v>0</v>
      </c>
      <c r="F4224" s="3">
        <f>MAX(D4224*Inputs!$B$5 - B4224, 0)</f>
        <v>0</v>
      </c>
      <c r="G4224" s="3">
        <f t="shared" si="586"/>
        <v>0.37</v>
      </c>
      <c r="H4224" t="str">
        <f t="shared" si="587"/>
        <v>Reg</v>
      </c>
      <c r="I4224" s="3">
        <f t="shared" si="592"/>
        <v>0</v>
      </c>
      <c r="J4224" s="3">
        <f t="shared" si="593"/>
        <v>318.94827166799325</v>
      </c>
      <c r="K4224" s="3">
        <f>MIN(Inputs!$B$2, (Inputs!$B$8 - I4224)/Inputs!$B$9)</f>
        <v>170</v>
      </c>
      <c r="L4224" s="3">
        <f>MAX(MIN(Inputs!$B$2, I4224*Inputs!$B$10, Inputs!$B$8*Inputs!$B$4 - J4224), 0)</f>
        <v>0</v>
      </c>
      <c r="M4224" s="3">
        <f t="shared" si="588"/>
        <v>0</v>
      </c>
      <c r="N4224" s="3">
        <f t="shared" si="589"/>
        <v>0</v>
      </c>
      <c r="O4224" s="3">
        <f>IF(H4224="Reg", MIN(Inputs!$B$2, I4224*Inputs!$B$10, (Inputs!$B$8-I4224)/Inputs!$B$9), 0)</f>
        <v>0</v>
      </c>
      <c r="P4224" s="3">
        <f t="shared" si="590"/>
        <v>0</v>
      </c>
      <c r="Q4224" s="3">
        <f t="shared" si="591"/>
        <v>0</v>
      </c>
      <c r="R4224" s="3">
        <f>I4224 + M4224*Inputs!$B$9 - N4224/Inputs!$B$10</f>
        <v>0</v>
      </c>
    </row>
    <row r="4225" spans="1:18" x14ac:dyDescent="0.3">
      <c r="A4225" s="4">
        <v>46198.958333333343</v>
      </c>
      <c r="B4225" s="3">
        <v>28.717499999999998</v>
      </c>
      <c r="C4225" s="3">
        <v>0.05</v>
      </c>
      <c r="D4225" s="3">
        <f t="shared" si="585"/>
        <v>38.864166666666669</v>
      </c>
      <c r="E4225" s="3">
        <f>MAX(B4225 - D4225/Inputs!$B$5, 0)</f>
        <v>0</v>
      </c>
      <c r="F4225" s="3">
        <f>MAX(D4225*Inputs!$B$5 - B4225, 0)</f>
        <v>5.4829666666666732</v>
      </c>
      <c r="G4225" s="3">
        <f t="shared" si="586"/>
        <v>0.05</v>
      </c>
      <c r="H4225" t="str">
        <f t="shared" si="587"/>
        <v>Charge</v>
      </c>
      <c r="I4225" s="3">
        <f t="shared" si="592"/>
        <v>0</v>
      </c>
      <c r="J4225" s="3">
        <f t="shared" si="593"/>
        <v>318.94827166799325</v>
      </c>
      <c r="K4225" s="3">
        <f>MIN(Inputs!$B$2, (Inputs!$B$8 - I4225)/Inputs!$B$9)</f>
        <v>170</v>
      </c>
      <c r="L4225" s="3">
        <f>MAX(MIN(Inputs!$B$2, I4225*Inputs!$B$10, Inputs!$B$8*Inputs!$B$4 - J4225), 0)</f>
        <v>0</v>
      </c>
      <c r="M4225" s="3">
        <f t="shared" si="588"/>
        <v>170</v>
      </c>
      <c r="N4225" s="3">
        <f t="shared" si="589"/>
        <v>0</v>
      </c>
      <c r="O4225" s="3">
        <f>IF(H4225="Reg", MIN(Inputs!$B$2, I4225*Inputs!$B$10, (Inputs!$B$8-I4225)/Inputs!$B$9), 0)</f>
        <v>0</v>
      </c>
      <c r="P4225" s="3">
        <f t="shared" si="590"/>
        <v>-4881.9749999999995</v>
      </c>
      <c r="Q4225" s="3">
        <f t="shared" si="591"/>
        <v>0</v>
      </c>
      <c r="R4225" s="3">
        <f>I4225 + M4225*Inputs!$B$9 - N4225/Inputs!$B$10</f>
        <v>159.4741358339966</v>
      </c>
    </row>
    <row r="4226" spans="1:18" x14ac:dyDescent="0.3">
      <c r="A4226" s="4">
        <v>46199</v>
      </c>
      <c r="B4226" s="3">
        <v>25.387500000000003</v>
      </c>
      <c r="C4226" s="3">
        <v>0.05</v>
      </c>
      <c r="D4226" s="3">
        <f t="shared" ref="D4226:D4289" si="594">AVERAGEIFS(B:B, A:A, "&gt;="&amp;INT(A4226), A:A, "&lt;"&amp;INT(A4226)+1)</f>
        <v>43.582500000000003</v>
      </c>
      <c r="E4226" s="3">
        <f>MAX(B4226 - D4226/Inputs!$B$5, 0)</f>
        <v>0</v>
      </c>
      <c r="F4226" s="3">
        <f>MAX(D4226*Inputs!$B$5 - B4226, 0)</f>
        <v>12.9651</v>
      </c>
      <c r="G4226" s="3">
        <f t="shared" ref="G4226:G4289" si="595">C4226</f>
        <v>0.05</v>
      </c>
      <c r="H4226" t="str">
        <f t="shared" ref="H4226:H4289" si="596">IF(MAX(E4226, F4226, G4226)&lt;=0, "Idle", IF(AND(G4226&gt;=E4226, G4226&gt;=F4226), "Reg", IF(E4226&gt;=F4226, "Discharge", "Charge")))</f>
        <v>Charge</v>
      </c>
      <c r="I4226" s="3">
        <f t="shared" si="592"/>
        <v>159.4741358339966</v>
      </c>
      <c r="J4226" s="3">
        <f t="shared" si="593"/>
        <v>0</v>
      </c>
      <c r="K4226" s="3">
        <f>MIN(Inputs!$B$2, (Inputs!$B$8 - I4226)/Inputs!$B$9)</f>
        <v>170</v>
      </c>
      <c r="L4226" s="3">
        <f>MAX(MIN(Inputs!$B$2, I4226*Inputs!$B$10, Inputs!$B$8*Inputs!$B$4 - J4226), 0)</f>
        <v>149.6</v>
      </c>
      <c r="M4226" s="3">
        <f t="shared" ref="M4226:M4289" si="597">IF(H4226="Charge", K4226, 0)</f>
        <v>170</v>
      </c>
      <c r="N4226" s="3">
        <f t="shared" ref="N4226:N4289" si="598">IF(H4226="Discharge", L4226, 0)</f>
        <v>0</v>
      </c>
      <c r="O4226" s="3">
        <f>IF(H4226="Reg", MIN(Inputs!$B$2, I4226*Inputs!$B$10, (Inputs!$B$8-I4226)/Inputs!$B$9), 0)</f>
        <v>0</v>
      </c>
      <c r="P4226" s="3">
        <f t="shared" ref="P4226:P4289" si="599">(N4226 - M4226) * B4226</f>
        <v>-4315.8750000000009</v>
      </c>
      <c r="Q4226" s="3">
        <f t="shared" ref="Q4226:Q4289" si="600">O4226 * C4226</f>
        <v>0</v>
      </c>
      <c r="R4226" s="3">
        <f>I4226 + M4226*Inputs!$B$9 - N4226/Inputs!$B$10</f>
        <v>318.9482716679932</v>
      </c>
    </row>
    <row r="4227" spans="1:18" x14ac:dyDescent="0.3">
      <c r="A4227" s="4">
        <v>46199.041666666657</v>
      </c>
      <c r="B4227" s="3">
        <v>27.837499999999999</v>
      </c>
      <c r="C4227" s="3">
        <v>0.05</v>
      </c>
      <c r="D4227" s="3">
        <f t="shared" si="594"/>
        <v>43.582500000000003</v>
      </c>
      <c r="E4227" s="3">
        <f>MAX(B4227 - D4227/Inputs!$B$5, 0)</f>
        <v>0</v>
      </c>
      <c r="F4227" s="3">
        <f>MAX(D4227*Inputs!$B$5 - B4227, 0)</f>
        <v>10.515100000000004</v>
      </c>
      <c r="G4227" s="3">
        <f t="shared" si="595"/>
        <v>0.05</v>
      </c>
      <c r="H4227" t="str">
        <f t="shared" si="596"/>
        <v>Charge</v>
      </c>
      <c r="I4227" s="3">
        <f t="shared" ref="I4227:I4290" si="601">R4226</f>
        <v>318.9482716679932</v>
      </c>
      <c r="J4227" s="3">
        <f t="shared" ref="J4227:J4290" si="602">IF(INT(A4227)=INT(A4226), J4226 + N4226, 0)</f>
        <v>0</v>
      </c>
      <c r="K4227" s="3">
        <f>MIN(Inputs!$B$2, (Inputs!$B$8 - I4227)/Inputs!$B$9)</f>
        <v>22.44121780453775</v>
      </c>
      <c r="L4227" s="3">
        <f>MAX(MIN(Inputs!$B$2, I4227*Inputs!$B$10, Inputs!$B$8*Inputs!$B$4 - J4227), 0)</f>
        <v>170</v>
      </c>
      <c r="M4227" s="3">
        <f t="shared" si="597"/>
        <v>22.44121780453775</v>
      </c>
      <c r="N4227" s="3">
        <f t="shared" si="598"/>
        <v>0</v>
      </c>
      <c r="O4227" s="3">
        <f>IF(H4227="Reg", MIN(Inputs!$B$2, I4227*Inputs!$B$10, (Inputs!$B$8-I4227)/Inputs!$B$9), 0)</f>
        <v>0</v>
      </c>
      <c r="P4227" s="3">
        <f t="shared" si="599"/>
        <v>-624.70740063381959</v>
      </c>
      <c r="Q4227" s="3">
        <f t="shared" si="600"/>
        <v>0</v>
      </c>
      <c r="R4227" s="3">
        <f>I4227 + M4227*Inputs!$B$9 - N4227/Inputs!$B$10</f>
        <v>340</v>
      </c>
    </row>
    <row r="4228" spans="1:18" x14ac:dyDescent="0.3">
      <c r="A4228" s="4">
        <v>46199.083333333343</v>
      </c>
      <c r="B4228" s="3">
        <v>25.515000000000001</v>
      </c>
      <c r="C4228" s="3">
        <v>0.05</v>
      </c>
      <c r="D4228" s="3">
        <f t="shared" si="594"/>
        <v>43.582500000000003</v>
      </c>
      <c r="E4228" s="3">
        <f>MAX(B4228 - D4228/Inputs!$B$5, 0)</f>
        <v>0</v>
      </c>
      <c r="F4228" s="3">
        <f>MAX(D4228*Inputs!$B$5 - B4228, 0)</f>
        <v>12.837600000000002</v>
      </c>
      <c r="G4228" s="3">
        <f t="shared" si="595"/>
        <v>0.05</v>
      </c>
      <c r="H4228" t="str">
        <f t="shared" si="596"/>
        <v>Charge</v>
      </c>
      <c r="I4228" s="3">
        <f t="shared" si="601"/>
        <v>340</v>
      </c>
      <c r="J4228" s="3">
        <f t="shared" si="602"/>
        <v>0</v>
      </c>
      <c r="K4228" s="3">
        <f>MIN(Inputs!$B$2, (Inputs!$B$8 - I4228)/Inputs!$B$9)</f>
        <v>0</v>
      </c>
      <c r="L4228" s="3">
        <f>MAX(MIN(Inputs!$B$2, I4228*Inputs!$B$10, Inputs!$B$8*Inputs!$B$4 - J4228), 0)</f>
        <v>170</v>
      </c>
      <c r="M4228" s="3">
        <f t="shared" si="597"/>
        <v>0</v>
      </c>
      <c r="N4228" s="3">
        <f t="shared" si="598"/>
        <v>0</v>
      </c>
      <c r="O4228" s="3">
        <f>IF(H4228="Reg", MIN(Inputs!$B$2, I4228*Inputs!$B$10, (Inputs!$B$8-I4228)/Inputs!$B$9), 0)</f>
        <v>0</v>
      </c>
      <c r="P4228" s="3">
        <f t="shared" si="599"/>
        <v>0</v>
      </c>
      <c r="Q4228" s="3">
        <f t="shared" si="600"/>
        <v>0</v>
      </c>
      <c r="R4228" s="3">
        <f>I4228 + M4228*Inputs!$B$9 - N4228/Inputs!$B$10</f>
        <v>340</v>
      </c>
    </row>
    <row r="4229" spans="1:18" x14ac:dyDescent="0.3">
      <c r="A4229" s="4">
        <v>46199.125</v>
      </c>
      <c r="B4229" s="3">
        <v>23.605</v>
      </c>
      <c r="C4229" s="3">
        <v>0.06</v>
      </c>
      <c r="D4229" s="3">
        <f t="shared" si="594"/>
        <v>43.582500000000003</v>
      </c>
      <c r="E4229" s="3">
        <f>MAX(B4229 - D4229/Inputs!$B$5, 0)</f>
        <v>0</v>
      </c>
      <c r="F4229" s="3">
        <f>MAX(D4229*Inputs!$B$5 - B4229, 0)</f>
        <v>14.747600000000002</v>
      </c>
      <c r="G4229" s="3">
        <f t="shared" si="595"/>
        <v>0.06</v>
      </c>
      <c r="H4229" t="str">
        <f t="shared" si="596"/>
        <v>Charge</v>
      </c>
      <c r="I4229" s="3">
        <f t="shared" si="601"/>
        <v>340</v>
      </c>
      <c r="J4229" s="3">
        <f t="shared" si="602"/>
        <v>0</v>
      </c>
      <c r="K4229" s="3">
        <f>MIN(Inputs!$B$2, (Inputs!$B$8 - I4229)/Inputs!$B$9)</f>
        <v>0</v>
      </c>
      <c r="L4229" s="3">
        <f>MAX(MIN(Inputs!$B$2, I4229*Inputs!$B$10, Inputs!$B$8*Inputs!$B$4 - J4229), 0)</f>
        <v>170</v>
      </c>
      <c r="M4229" s="3">
        <f t="shared" si="597"/>
        <v>0</v>
      </c>
      <c r="N4229" s="3">
        <f t="shared" si="598"/>
        <v>0</v>
      </c>
      <c r="O4229" s="3">
        <f>IF(H4229="Reg", MIN(Inputs!$B$2, I4229*Inputs!$B$10, (Inputs!$B$8-I4229)/Inputs!$B$9), 0)</f>
        <v>0</v>
      </c>
      <c r="P4229" s="3">
        <f t="shared" si="599"/>
        <v>0</v>
      </c>
      <c r="Q4229" s="3">
        <f t="shared" si="600"/>
        <v>0</v>
      </c>
      <c r="R4229" s="3">
        <f>I4229 + M4229*Inputs!$B$9 - N4229/Inputs!$B$10</f>
        <v>340</v>
      </c>
    </row>
    <row r="4230" spans="1:18" x14ac:dyDescent="0.3">
      <c r="A4230" s="4">
        <v>46199.166666666657</v>
      </c>
      <c r="B4230" s="3">
        <v>23.840000000000003</v>
      </c>
      <c r="C4230" s="3">
        <v>0.05</v>
      </c>
      <c r="D4230" s="3">
        <f t="shared" si="594"/>
        <v>43.582500000000003</v>
      </c>
      <c r="E4230" s="3">
        <f>MAX(B4230 - D4230/Inputs!$B$5, 0)</f>
        <v>0</v>
      </c>
      <c r="F4230" s="3">
        <f>MAX(D4230*Inputs!$B$5 - B4230, 0)</f>
        <v>14.512599999999999</v>
      </c>
      <c r="G4230" s="3">
        <f t="shared" si="595"/>
        <v>0.05</v>
      </c>
      <c r="H4230" t="str">
        <f t="shared" si="596"/>
        <v>Charge</v>
      </c>
      <c r="I4230" s="3">
        <f t="shared" si="601"/>
        <v>340</v>
      </c>
      <c r="J4230" s="3">
        <f t="shared" si="602"/>
        <v>0</v>
      </c>
      <c r="K4230" s="3">
        <f>MIN(Inputs!$B$2, (Inputs!$B$8 - I4230)/Inputs!$B$9)</f>
        <v>0</v>
      </c>
      <c r="L4230" s="3">
        <f>MAX(MIN(Inputs!$B$2, I4230*Inputs!$B$10, Inputs!$B$8*Inputs!$B$4 - J4230), 0)</f>
        <v>170</v>
      </c>
      <c r="M4230" s="3">
        <f t="shared" si="597"/>
        <v>0</v>
      </c>
      <c r="N4230" s="3">
        <f t="shared" si="598"/>
        <v>0</v>
      </c>
      <c r="O4230" s="3">
        <f>IF(H4230="Reg", MIN(Inputs!$B$2, I4230*Inputs!$B$10, (Inputs!$B$8-I4230)/Inputs!$B$9), 0)</f>
        <v>0</v>
      </c>
      <c r="P4230" s="3">
        <f t="shared" si="599"/>
        <v>0</v>
      </c>
      <c r="Q4230" s="3">
        <f t="shared" si="600"/>
        <v>0</v>
      </c>
      <c r="R4230" s="3">
        <f>I4230 + M4230*Inputs!$B$9 - N4230/Inputs!$B$10</f>
        <v>340</v>
      </c>
    </row>
    <row r="4231" spans="1:18" x14ac:dyDescent="0.3">
      <c r="A4231" s="4">
        <v>46199.208333333343</v>
      </c>
      <c r="B4231" s="3">
        <v>23.737500000000001</v>
      </c>
      <c r="C4231" s="3">
        <v>0.05</v>
      </c>
      <c r="D4231" s="3">
        <f t="shared" si="594"/>
        <v>43.582500000000003</v>
      </c>
      <c r="E4231" s="3">
        <f>MAX(B4231 - D4231/Inputs!$B$5, 0)</f>
        <v>0</v>
      </c>
      <c r="F4231" s="3">
        <f>MAX(D4231*Inputs!$B$5 - B4231, 0)</f>
        <v>14.615100000000002</v>
      </c>
      <c r="G4231" s="3">
        <f t="shared" si="595"/>
        <v>0.05</v>
      </c>
      <c r="H4231" t="str">
        <f t="shared" si="596"/>
        <v>Charge</v>
      </c>
      <c r="I4231" s="3">
        <f t="shared" si="601"/>
        <v>340</v>
      </c>
      <c r="J4231" s="3">
        <f t="shared" si="602"/>
        <v>0</v>
      </c>
      <c r="K4231" s="3">
        <f>MIN(Inputs!$B$2, (Inputs!$B$8 - I4231)/Inputs!$B$9)</f>
        <v>0</v>
      </c>
      <c r="L4231" s="3">
        <f>MAX(MIN(Inputs!$B$2, I4231*Inputs!$B$10, Inputs!$B$8*Inputs!$B$4 - J4231), 0)</f>
        <v>170</v>
      </c>
      <c r="M4231" s="3">
        <f t="shared" si="597"/>
        <v>0</v>
      </c>
      <c r="N4231" s="3">
        <f t="shared" si="598"/>
        <v>0</v>
      </c>
      <c r="O4231" s="3">
        <f>IF(H4231="Reg", MIN(Inputs!$B$2, I4231*Inputs!$B$10, (Inputs!$B$8-I4231)/Inputs!$B$9), 0)</f>
        <v>0</v>
      </c>
      <c r="P4231" s="3">
        <f t="shared" si="599"/>
        <v>0</v>
      </c>
      <c r="Q4231" s="3">
        <f t="shared" si="600"/>
        <v>0</v>
      </c>
      <c r="R4231" s="3">
        <f>I4231 + M4231*Inputs!$B$9 - N4231/Inputs!$B$10</f>
        <v>340</v>
      </c>
    </row>
    <row r="4232" spans="1:18" x14ac:dyDescent="0.3">
      <c r="A4232" s="4">
        <v>46199.25</v>
      </c>
      <c r="B4232" s="3">
        <v>24.297500000000003</v>
      </c>
      <c r="C4232" s="3">
        <v>1</v>
      </c>
      <c r="D4232" s="3">
        <f t="shared" si="594"/>
        <v>43.582500000000003</v>
      </c>
      <c r="E4232" s="3">
        <f>MAX(B4232 - D4232/Inputs!$B$5, 0)</f>
        <v>0</v>
      </c>
      <c r="F4232" s="3">
        <f>MAX(D4232*Inputs!$B$5 - B4232, 0)</f>
        <v>14.055099999999999</v>
      </c>
      <c r="G4232" s="3">
        <f t="shared" si="595"/>
        <v>1</v>
      </c>
      <c r="H4232" t="str">
        <f t="shared" si="596"/>
        <v>Charge</v>
      </c>
      <c r="I4232" s="3">
        <f t="shared" si="601"/>
        <v>340</v>
      </c>
      <c r="J4232" s="3">
        <f t="shared" si="602"/>
        <v>0</v>
      </c>
      <c r="K4232" s="3">
        <f>MIN(Inputs!$B$2, (Inputs!$B$8 - I4232)/Inputs!$B$9)</f>
        <v>0</v>
      </c>
      <c r="L4232" s="3">
        <f>MAX(MIN(Inputs!$B$2, I4232*Inputs!$B$10, Inputs!$B$8*Inputs!$B$4 - J4232), 0)</f>
        <v>170</v>
      </c>
      <c r="M4232" s="3">
        <f t="shared" si="597"/>
        <v>0</v>
      </c>
      <c r="N4232" s="3">
        <f t="shared" si="598"/>
        <v>0</v>
      </c>
      <c r="O4232" s="3">
        <f>IF(H4232="Reg", MIN(Inputs!$B$2, I4232*Inputs!$B$10, (Inputs!$B$8-I4232)/Inputs!$B$9), 0)</f>
        <v>0</v>
      </c>
      <c r="P4232" s="3">
        <f t="shared" si="599"/>
        <v>0</v>
      </c>
      <c r="Q4232" s="3">
        <f t="shared" si="600"/>
        <v>0</v>
      </c>
      <c r="R4232" s="3">
        <f>I4232 + M4232*Inputs!$B$9 - N4232/Inputs!$B$10</f>
        <v>340</v>
      </c>
    </row>
    <row r="4233" spans="1:18" x14ac:dyDescent="0.3">
      <c r="A4233" s="4">
        <v>46199.291666666657</v>
      </c>
      <c r="B4233" s="3">
        <v>25.024999999999999</v>
      </c>
      <c r="C4233" s="3">
        <v>1</v>
      </c>
      <c r="D4233" s="3">
        <f t="shared" si="594"/>
        <v>43.582500000000003</v>
      </c>
      <c r="E4233" s="3">
        <f>MAX(B4233 - D4233/Inputs!$B$5, 0)</f>
        <v>0</v>
      </c>
      <c r="F4233" s="3">
        <f>MAX(D4233*Inputs!$B$5 - B4233, 0)</f>
        <v>13.327600000000004</v>
      </c>
      <c r="G4233" s="3">
        <f t="shared" si="595"/>
        <v>1</v>
      </c>
      <c r="H4233" t="str">
        <f t="shared" si="596"/>
        <v>Charge</v>
      </c>
      <c r="I4233" s="3">
        <f t="shared" si="601"/>
        <v>340</v>
      </c>
      <c r="J4233" s="3">
        <f t="shared" si="602"/>
        <v>0</v>
      </c>
      <c r="K4233" s="3">
        <f>MIN(Inputs!$B$2, (Inputs!$B$8 - I4233)/Inputs!$B$9)</f>
        <v>0</v>
      </c>
      <c r="L4233" s="3">
        <f>MAX(MIN(Inputs!$B$2, I4233*Inputs!$B$10, Inputs!$B$8*Inputs!$B$4 - J4233), 0)</f>
        <v>170</v>
      </c>
      <c r="M4233" s="3">
        <f t="shared" si="597"/>
        <v>0</v>
      </c>
      <c r="N4233" s="3">
        <f t="shared" si="598"/>
        <v>0</v>
      </c>
      <c r="O4233" s="3">
        <f>IF(H4233="Reg", MIN(Inputs!$B$2, I4233*Inputs!$B$10, (Inputs!$B$8-I4233)/Inputs!$B$9), 0)</f>
        <v>0</v>
      </c>
      <c r="P4233" s="3">
        <f t="shared" si="599"/>
        <v>0</v>
      </c>
      <c r="Q4233" s="3">
        <f t="shared" si="600"/>
        <v>0</v>
      </c>
      <c r="R4233" s="3">
        <f>I4233 + M4233*Inputs!$B$9 - N4233/Inputs!$B$10</f>
        <v>340</v>
      </c>
    </row>
    <row r="4234" spans="1:18" x14ac:dyDescent="0.3">
      <c r="A4234" s="4">
        <v>46199.333333333343</v>
      </c>
      <c r="B4234" s="3">
        <v>25.18</v>
      </c>
      <c r="C4234" s="3">
        <v>0.71</v>
      </c>
      <c r="D4234" s="3">
        <f t="shared" si="594"/>
        <v>43.582500000000003</v>
      </c>
      <c r="E4234" s="3">
        <f>MAX(B4234 - D4234/Inputs!$B$5, 0)</f>
        <v>0</v>
      </c>
      <c r="F4234" s="3">
        <f>MAX(D4234*Inputs!$B$5 - B4234, 0)</f>
        <v>13.172600000000003</v>
      </c>
      <c r="G4234" s="3">
        <f t="shared" si="595"/>
        <v>0.71</v>
      </c>
      <c r="H4234" t="str">
        <f t="shared" si="596"/>
        <v>Charge</v>
      </c>
      <c r="I4234" s="3">
        <f t="shared" si="601"/>
        <v>340</v>
      </c>
      <c r="J4234" s="3">
        <f t="shared" si="602"/>
        <v>0</v>
      </c>
      <c r="K4234" s="3">
        <f>MIN(Inputs!$B$2, (Inputs!$B$8 - I4234)/Inputs!$B$9)</f>
        <v>0</v>
      </c>
      <c r="L4234" s="3">
        <f>MAX(MIN(Inputs!$B$2, I4234*Inputs!$B$10, Inputs!$B$8*Inputs!$B$4 - J4234), 0)</f>
        <v>170</v>
      </c>
      <c r="M4234" s="3">
        <f t="shared" si="597"/>
        <v>0</v>
      </c>
      <c r="N4234" s="3">
        <f t="shared" si="598"/>
        <v>0</v>
      </c>
      <c r="O4234" s="3">
        <f>IF(H4234="Reg", MIN(Inputs!$B$2, I4234*Inputs!$B$10, (Inputs!$B$8-I4234)/Inputs!$B$9), 0)</f>
        <v>0</v>
      </c>
      <c r="P4234" s="3">
        <f t="shared" si="599"/>
        <v>0</v>
      </c>
      <c r="Q4234" s="3">
        <f t="shared" si="600"/>
        <v>0</v>
      </c>
      <c r="R4234" s="3">
        <f>I4234 + M4234*Inputs!$B$9 - N4234/Inputs!$B$10</f>
        <v>340</v>
      </c>
    </row>
    <row r="4235" spans="1:18" x14ac:dyDescent="0.3">
      <c r="A4235" s="4">
        <v>46199.375</v>
      </c>
      <c r="B4235" s="3">
        <v>23.147500000000001</v>
      </c>
      <c r="C4235" s="3">
        <v>0.98</v>
      </c>
      <c r="D4235" s="3">
        <f t="shared" si="594"/>
        <v>43.582500000000003</v>
      </c>
      <c r="E4235" s="3">
        <f>MAX(B4235 - D4235/Inputs!$B$5, 0)</f>
        <v>0</v>
      </c>
      <c r="F4235" s="3">
        <f>MAX(D4235*Inputs!$B$5 - B4235, 0)</f>
        <v>15.205100000000002</v>
      </c>
      <c r="G4235" s="3">
        <f t="shared" si="595"/>
        <v>0.98</v>
      </c>
      <c r="H4235" t="str">
        <f t="shared" si="596"/>
        <v>Charge</v>
      </c>
      <c r="I4235" s="3">
        <f t="shared" si="601"/>
        <v>340</v>
      </c>
      <c r="J4235" s="3">
        <f t="shared" si="602"/>
        <v>0</v>
      </c>
      <c r="K4235" s="3">
        <f>MIN(Inputs!$B$2, (Inputs!$B$8 - I4235)/Inputs!$B$9)</f>
        <v>0</v>
      </c>
      <c r="L4235" s="3">
        <f>MAX(MIN(Inputs!$B$2, I4235*Inputs!$B$10, Inputs!$B$8*Inputs!$B$4 - J4235), 0)</f>
        <v>170</v>
      </c>
      <c r="M4235" s="3">
        <f t="shared" si="597"/>
        <v>0</v>
      </c>
      <c r="N4235" s="3">
        <f t="shared" si="598"/>
        <v>0</v>
      </c>
      <c r="O4235" s="3">
        <f>IF(H4235="Reg", MIN(Inputs!$B$2, I4235*Inputs!$B$10, (Inputs!$B$8-I4235)/Inputs!$B$9), 0)</f>
        <v>0</v>
      </c>
      <c r="P4235" s="3">
        <f t="shared" si="599"/>
        <v>0</v>
      </c>
      <c r="Q4235" s="3">
        <f t="shared" si="600"/>
        <v>0</v>
      </c>
      <c r="R4235" s="3">
        <f>I4235 + M4235*Inputs!$B$9 - N4235/Inputs!$B$10</f>
        <v>340</v>
      </c>
    </row>
    <row r="4236" spans="1:18" x14ac:dyDescent="0.3">
      <c r="A4236" s="4">
        <v>46199.416666666657</v>
      </c>
      <c r="B4236" s="3">
        <v>21.622499999999999</v>
      </c>
      <c r="C4236" s="3">
        <v>0.56999999999999995</v>
      </c>
      <c r="D4236" s="3">
        <f t="shared" si="594"/>
        <v>43.582500000000003</v>
      </c>
      <c r="E4236" s="3">
        <f>MAX(B4236 - D4236/Inputs!$B$5, 0)</f>
        <v>0</v>
      </c>
      <c r="F4236" s="3">
        <f>MAX(D4236*Inputs!$B$5 - B4236, 0)</f>
        <v>16.730100000000004</v>
      </c>
      <c r="G4236" s="3">
        <f t="shared" si="595"/>
        <v>0.56999999999999995</v>
      </c>
      <c r="H4236" t="str">
        <f t="shared" si="596"/>
        <v>Charge</v>
      </c>
      <c r="I4236" s="3">
        <f t="shared" si="601"/>
        <v>340</v>
      </c>
      <c r="J4236" s="3">
        <f t="shared" si="602"/>
        <v>0</v>
      </c>
      <c r="K4236" s="3">
        <f>MIN(Inputs!$B$2, (Inputs!$B$8 - I4236)/Inputs!$B$9)</f>
        <v>0</v>
      </c>
      <c r="L4236" s="3">
        <f>MAX(MIN(Inputs!$B$2, I4236*Inputs!$B$10, Inputs!$B$8*Inputs!$B$4 - J4236), 0)</f>
        <v>170</v>
      </c>
      <c r="M4236" s="3">
        <f t="shared" si="597"/>
        <v>0</v>
      </c>
      <c r="N4236" s="3">
        <f t="shared" si="598"/>
        <v>0</v>
      </c>
      <c r="O4236" s="3">
        <f>IF(H4236="Reg", MIN(Inputs!$B$2, I4236*Inputs!$B$10, (Inputs!$B$8-I4236)/Inputs!$B$9), 0)</f>
        <v>0</v>
      </c>
      <c r="P4236" s="3">
        <f t="shared" si="599"/>
        <v>0</v>
      </c>
      <c r="Q4236" s="3">
        <f t="shared" si="600"/>
        <v>0</v>
      </c>
      <c r="R4236" s="3">
        <f>I4236 + M4236*Inputs!$B$9 - N4236/Inputs!$B$10</f>
        <v>340</v>
      </c>
    </row>
    <row r="4237" spans="1:18" x14ac:dyDescent="0.3">
      <c r="A4237" s="4">
        <v>46199.458333333343</v>
      </c>
      <c r="B4237" s="3">
        <v>22.697500000000002</v>
      </c>
      <c r="C4237" s="3">
        <v>0.98</v>
      </c>
      <c r="D4237" s="3">
        <f t="shared" si="594"/>
        <v>43.582500000000003</v>
      </c>
      <c r="E4237" s="3">
        <f>MAX(B4237 - D4237/Inputs!$B$5, 0)</f>
        <v>0</v>
      </c>
      <c r="F4237" s="3">
        <f>MAX(D4237*Inputs!$B$5 - B4237, 0)</f>
        <v>15.655100000000001</v>
      </c>
      <c r="G4237" s="3">
        <f t="shared" si="595"/>
        <v>0.98</v>
      </c>
      <c r="H4237" t="str">
        <f t="shared" si="596"/>
        <v>Charge</v>
      </c>
      <c r="I4237" s="3">
        <f t="shared" si="601"/>
        <v>340</v>
      </c>
      <c r="J4237" s="3">
        <f t="shared" si="602"/>
        <v>0</v>
      </c>
      <c r="K4237" s="3">
        <f>MIN(Inputs!$B$2, (Inputs!$B$8 - I4237)/Inputs!$B$9)</f>
        <v>0</v>
      </c>
      <c r="L4237" s="3">
        <f>MAX(MIN(Inputs!$B$2, I4237*Inputs!$B$10, Inputs!$B$8*Inputs!$B$4 - J4237), 0)</f>
        <v>170</v>
      </c>
      <c r="M4237" s="3">
        <f t="shared" si="597"/>
        <v>0</v>
      </c>
      <c r="N4237" s="3">
        <f t="shared" si="598"/>
        <v>0</v>
      </c>
      <c r="O4237" s="3">
        <f>IF(H4237="Reg", MIN(Inputs!$B$2, I4237*Inputs!$B$10, (Inputs!$B$8-I4237)/Inputs!$B$9), 0)</f>
        <v>0</v>
      </c>
      <c r="P4237" s="3">
        <f t="shared" si="599"/>
        <v>0</v>
      </c>
      <c r="Q4237" s="3">
        <f t="shared" si="600"/>
        <v>0</v>
      </c>
      <c r="R4237" s="3">
        <f>I4237 + M4237*Inputs!$B$9 - N4237/Inputs!$B$10</f>
        <v>340</v>
      </c>
    </row>
    <row r="4238" spans="1:18" x14ac:dyDescent="0.3">
      <c r="A4238" s="4">
        <v>46199.5</v>
      </c>
      <c r="B4238" s="3">
        <v>28.232499999999998</v>
      </c>
      <c r="C4238" s="3">
        <v>1</v>
      </c>
      <c r="D4238" s="3">
        <f t="shared" si="594"/>
        <v>43.582500000000003</v>
      </c>
      <c r="E4238" s="3">
        <f>MAX(B4238 - D4238/Inputs!$B$5, 0)</f>
        <v>0</v>
      </c>
      <c r="F4238" s="3">
        <f>MAX(D4238*Inputs!$B$5 - B4238, 0)</f>
        <v>10.120100000000004</v>
      </c>
      <c r="G4238" s="3">
        <f t="shared" si="595"/>
        <v>1</v>
      </c>
      <c r="H4238" t="str">
        <f t="shared" si="596"/>
        <v>Charge</v>
      </c>
      <c r="I4238" s="3">
        <f t="shared" si="601"/>
        <v>340</v>
      </c>
      <c r="J4238" s="3">
        <f t="shared" si="602"/>
        <v>0</v>
      </c>
      <c r="K4238" s="3">
        <f>MIN(Inputs!$B$2, (Inputs!$B$8 - I4238)/Inputs!$B$9)</f>
        <v>0</v>
      </c>
      <c r="L4238" s="3">
        <f>MAX(MIN(Inputs!$B$2, I4238*Inputs!$B$10, Inputs!$B$8*Inputs!$B$4 - J4238), 0)</f>
        <v>170</v>
      </c>
      <c r="M4238" s="3">
        <f t="shared" si="597"/>
        <v>0</v>
      </c>
      <c r="N4238" s="3">
        <f t="shared" si="598"/>
        <v>0</v>
      </c>
      <c r="O4238" s="3">
        <f>IF(H4238="Reg", MIN(Inputs!$B$2, I4238*Inputs!$B$10, (Inputs!$B$8-I4238)/Inputs!$B$9), 0)</f>
        <v>0</v>
      </c>
      <c r="P4238" s="3">
        <f t="shared" si="599"/>
        <v>0</v>
      </c>
      <c r="Q4238" s="3">
        <f t="shared" si="600"/>
        <v>0</v>
      </c>
      <c r="R4238" s="3">
        <f>I4238 + M4238*Inputs!$B$9 - N4238/Inputs!$B$10</f>
        <v>340</v>
      </c>
    </row>
    <row r="4239" spans="1:18" x14ac:dyDescent="0.3">
      <c r="A4239" s="4">
        <v>46199.541666666657</v>
      </c>
      <c r="B4239" s="3">
        <v>35.432500000000005</v>
      </c>
      <c r="C4239" s="3">
        <v>0.99</v>
      </c>
      <c r="D4239" s="3">
        <f t="shared" si="594"/>
        <v>43.582500000000003</v>
      </c>
      <c r="E4239" s="3">
        <f>MAX(B4239 - D4239/Inputs!$B$5, 0)</f>
        <v>0</v>
      </c>
      <c r="F4239" s="3">
        <f>MAX(D4239*Inputs!$B$5 - B4239, 0)</f>
        <v>2.9200999999999979</v>
      </c>
      <c r="G4239" s="3">
        <f t="shared" si="595"/>
        <v>0.99</v>
      </c>
      <c r="H4239" t="str">
        <f t="shared" si="596"/>
        <v>Charge</v>
      </c>
      <c r="I4239" s="3">
        <f t="shared" si="601"/>
        <v>340</v>
      </c>
      <c r="J4239" s="3">
        <f t="shared" si="602"/>
        <v>0</v>
      </c>
      <c r="K4239" s="3">
        <f>MIN(Inputs!$B$2, (Inputs!$B$8 - I4239)/Inputs!$B$9)</f>
        <v>0</v>
      </c>
      <c r="L4239" s="3">
        <f>MAX(MIN(Inputs!$B$2, I4239*Inputs!$B$10, Inputs!$B$8*Inputs!$B$4 - J4239), 0)</f>
        <v>170</v>
      </c>
      <c r="M4239" s="3">
        <f t="shared" si="597"/>
        <v>0</v>
      </c>
      <c r="N4239" s="3">
        <f t="shared" si="598"/>
        <v>0</v>
      </c>
      <c r="O4239" s="3">
        <f>IF(H4239="Reg", MIN(Inputs!$B$2, I4239*Inputs!$B$10, (Inputs!$B$8-I4239)/Inputs!$B$9), 0)</f>
        <v>0</v>
      </c>
      <c r="P4239" s="3">
        <f t="shared" si="599"/>
        <v>0</v>
      </c>
      <c r="Q4239" s="3">
        <f t="shared" si="600"/>
        <v>0</v>
      </c>
      <c r="R4239" s="3">
        <f>I4239 + M4239*Inputs!$B$9 - N4239/Inputs!$B$10</f>
        <v>340</v>
      </c>
    </row>
    <row r="4240" spans="1:18" x14ac:dyDescent="0.3">
      <c r="A4240" s="4">
        <v>46199.583333333343</v>
      </c>
      <c r="B4240" s="3">
        <v>38.104999999999997</v>
      </c>
      <c r="C4240" s="3">
        <v>1.02</v>
      </c>
      <c r="D4240" s="3">
        <f t="shared" si="594"/>
        <v>43.582500000000003</v>
      </c>
      <c r="E4240" s="3">
        <f>MAX(B4240 - D4240/Inputs!$B$5, 0)</f>
        <v>0</v>
      </c>
      <c r="F4240" s="3">
        <f>MAX(D4240*Inputs!$B$5 - B4240, 0)</f>
        <v>0.24760000000000559</v>
      </c>
      <c r="G4240" s="3">
        <f t="shared" si="595"/>
        <v>1.02</v>
      </c>
      <c r="H4240" t="str">
        <f t="shared" si="596"/>
        <v>Reg</v>
      </c>
      <c r="I4240" s="3">
        <f t="shared" si="601"/>
        <v>340</v>
      </c>
      <c r="J4240" s="3">
        <f t="shared" si="602"/>
        <v>0</v>
      </c>
      <c r="K4240" s="3">
        <f>MIN(Inputs!$B$2, (Inputs!$B$8 - I4240)/Inputs!$B$9)</f>
        <v>0</v>
      </c>
      <c r="L4240" s="3">
        <f>MAX(MIN(Inputs!$B$2, I4240*Inputs!$B$10, Inputs!$B$8*Inputs!$B$4 - J4240), 0)</f>
        <v>170</v>
      </c>
      <c r="M4240" s="3">
        <f t="shared" si="597"/>
        <v>0</v>
      </c>
      <c r="N4240" s="3">
        <f t="shared" si="598"/>
        <v>0</v>
      </c>
      <c r="O4240" s="3">
        <f>IF(H4240="Reg", MIN(Inputs!$B$2, I4240*Inputs!$B$10, (Inputs!$B$8-I4240)/Inputs!$B$9), 0)</f>
        <v>0</v>
      </c>
      <c r="P4240" s="3">
        <f t="shared" si="599"/>
        <v>0</v>
      </c>
      <c r="Q4240" s="3">
        <f t="shared" si="600"/>
        <v>0</v>
      </c>
      <c r="R4240" s="3">
        <f>I4240 + M4240*Inputs!$B$9 - N4240/Inputs!$B$10</f>
        <v>340</v>
      </c>
    </row>
    <row r="4241" spans="1:18" x14ac:dyDescent="0.3">
      <c r="A4241" s="4">
        <v>46199.625</v>
      </c>
      <c r="B4241" s="3">
        <v>61.547499999999999</v>
      </c>
      <c r="C4241" s="3">
        <v>1</v>
      </c>
      <c r="D4241" s="3">
        <f t="shared" si="594"/>
        <v>43.582500000000003</v>
      </c>
      <c r="E4241" s="3">
        <f>MAX(B4241 - D4241/Inputs!$B$5, 0)</f>
        <v>12.021931818181812</v>
      </c>
      <c r="F4241" s="3">
        <f>MAX(D4241*Inputs!$B$5 - B4241, 0)</f>
        <v>0</v>
      </c>
      <c r="G4241" s="3">
        <f t="shared" si="595"/>
        <v>1</v>
      </c>
      <c r="H4241" t="str">
        <f t="shared" si="596"/>
        <v>Discharge</v>
      </c>
      <c r="I4241" s="3">
        <f t="shared" si="601"/>
        <v>340</v>
      </c>
      <c r="J4241" s="3">
        <f t="shared" si="602"/>
        <v>0</v>
      </c>
      <c r="K4241" s="3">
        <f>MIN(Inputs!$B$2, (Inputs!$B$8 - I4241)/Inputs!$B$9)</f>
        <v>0</v>
      </c>
      <c r="L4241" s="3">
        <f>MAX(MIN(Inputs!$B$2, I4241*Inputs!$B$10, Inputs!$B$8*Inputs!$B$4 - J4241), 0)</f>
        <v>170</v>
      </c>
      <c r="M4241" s="3">
        <f t="shared" si="597"/>
        <v>0</v>
      </c>
      <c r="N4241" s="3">
        <f t="shared" si="598"/>
        <v>170</v>
      </c>
      <c r="O4241" s="3">
        <f>IF(H4241="Reg", MIN(Inputs!$B$2, I4241*Inputs!$B$10, (Inputs!$B$8-I4241)/Inputs!$B$9), 0)</f>
        <v>0</v>
      </c>
      <c r="P4241" s="3">
        <f t="shared" si="599"/>
        <v>10463.075000000001</v>
      </c>
      <c r="Q4241" s="3">
        <f t="shared" si="600"/>
        <v>0</v>
      </c>
      <c r="R4241" s="3">
        <f>I4241 + M4241*Inputs!$B$9 - N4241/Inputs!$B$10</f>
        <v>158.77939109773115</v>
      </c>
    </row>
    <row r="4242" spans="1:18" x14ac:dyDescent="0.3">
      <c r="A4242" s="4">
        <v>46199.666666666657</v>
      </c>
      <c r="B4242" s="3">
        <v>63.734999999999999</v>
      </c>
      <c r="C4242" s="3">
        <v>1</v>
      </c>
      <c r="D4242" s="3">
        <f t="shared" si="594"/>
        <v>43.582500000000003</v>
      </c>
      <c r="E4242" s="3">
        <f>MAX(B4242 - D4242/Inputs!$B$5, 0)</f>
        <v>14.209431818181812</v>
      </c>
      <c r="F4242" s="3">
        <f>MAX(D4242*Inputs!$B$5 - B4242, 0)</f>
        <v>0</v>
      </c>
      <c r="G4242" s="3">
        <f t="shared" si="595"/>
        <v>1</v>
      </c>
      <c r="H4242" t="str">
        <f t="shared" si="596"/>
        <v>Discharge</v>
      </c>
      <c r="I4242" s="3">
        <f t="shared" si="601"/>
        <v>158.77939109773115</v>
      </c>
      <c r="J4242" s="3">
        <f t="shared" si="602"/>
        <v>170</v>
      </c>
      <c r="K4242" s="3">
        <f>MIN(Inputs!$B$2, (Inputs!$B$8 - I4242)/Inputs!$B$9)</f>
        <v>170</v>
      </c>
      <c r="L4242" s="3">
        <f>MAX(MIN(Inputs!$B$2, I4242*Inputs!$B$10, Inputs!$B$8*Inputs!$B$4 - J4242), 0)</f>
        <v>148.94827166799323</v>
      </c>
      <c r="M4242" s="3">
        <f t="shared" si="597"/>
        <v>0</v>
      </c>
      <c r="N4242" s="3">
        <f t="shared" si="598"/>
        <v>148.94827166799323</v>
      </c>
      <c r="O4242" s="3">
        <f>IF(H4242="Reg", MIN(Inputs!$B$2, I4242*Inputs!$B$10, (Inputs!$B$8-I4242)/Inputs!$B$9), 0)</f>
        <v>0</v>
      </c>
      <c r="P4242" s="3">
        <f t="shared" si="599"/>
        <v>9493.218094759548</v>
      </c>
      <c r="Q4242" s="3">
        <f t="shared" si="600"/>
        <v>0</v>
      </c>
      <c r="R4242" s="3">
        <f>I4242 + M4242*Inputs!$B$9 - N4242/Inputs!$B$10</f>
        <v>0</v>
      </c>
    </row>
    <row r="4243" spans="1:18" x14ac:dyDescent="0.3">
      <c r="A4243" s="4">
        <v>46199.708333333343</v>
      </c>
      <c r="B4243" s="3">
        <v>104.77500000000001</v>
      </c>
      <c r="C4243" s="3">
        <v>1</v>
      </c>
      <c r="D4243" s="3">
        <f t="shared" si="594"/>
        <v>43.582500000000003</v>
      </c>
      <c r="E4243" s="3">
        <f>MAX(B4243 - D4243/Inputs!$B$5, 0)</f>
        <v>55.249431818181819</v>
      </c>
      <c r="F4243" s="3">
        <f>MAX(D4243*Inputs!$B$5 - B4243, 0)</f>
        <v>0</v>
      </c>
      <c r="G4243" s="3">
        <f t="shared" si="595"/>
        <v>1</v>
      </c>
      <c r="H4243" t="str">
        <f t="shared" si="596"/>
        <v>Discharge</v>
      </c>
      <c r="I4243" s="3">
        <f t="shared" si="601"/>
        <v>0</v>
      </c>
      <c r="J4243" s="3">
        <f t="shared" si="602"/>
        <v>318.94827166799325</v>
      </c>
      <c r="K4243" s="3">
        <f>MIN(Inputs!$B$2, (Inputs!$B$8 - I4243)/Inputs!$B$9)</f>
        <v>170</v>
      </c>
      <c r="L4243" s="3">
        <f>MAX(MIN(Inputs!$B$2, I4243*Inputs!$B$10, Inputs!$B$8*Inputs!$B$4 - J4243), 0)</f>
        <v>0</v>
      </c>
      <c r="M4243" s="3">
        <f t="shared" si="597"/>
        <v>0</v>
      </c>
      <c r="N4243" s="3">
        <f t="shared" si="598"/>
        <v>0</v>
      </c>
      <c r="O4243" s="3">
        <f>IF(H4243="Reg", MIN(Inputs!$B$2, I4243*Inputs!$B$10, (Inputs!$B$8-I4243)/Inputs!$B$9), 0)</f>
        <v>0</v>
      </c>
      <c r="P4243" s="3">
        <f t="shared" si="599"/>
        <v>0</v>
      </c>
      <c r="Q4243" s="3">
        <f t="shared" si="600"/>
        <v>0</v>
      </c>
      <c r="R4243" s="3">
        <f>I4243 + M4243*Inputs!$B$9 - N4243/Inputs!$B$10</f>
        <v>0</v>
      </c>
    </row>
    <row r="4244" spans="1:18" x14ac:dyDescent="0.3">
      <c r="A4244" s="4">
        <v>46199.75</v>
      </c>
      <c r="B4244" s="3">
        <v>120.005</v>
      </c>
      <c r="C4244" s="3">
        <v>1.28</v>
      </c>
      <c r="D4244" s="3">
        <f t="shared" si="594"/>
        <v>43.582500000000003</v>
      </c>
      <c r="E4244" s="3">
        <f>MAX(B4244 - D4244/Inputs!$B$5, 0)</f>
        <v>70.479431818181808</v>
      </c>
      <c r="F4244" s="3">
        <f>MAX(D4244*Inputs!$B$5 - B4244, 0)</f>
        <v>0</v>
      </c>
      <c r="G4244" s="3">
        <f t="shared" si="595"/>
        <v>1.28</v>
      </c>
      <c r="H4244" t="str">
        <f t="shared" si="596"/>
        <v>Discharge</v>
      </c>
      <c r="I4244" s="3">
        <f t="shared" si="601"/>
        <v>0</v>
      </c>
      <c r="J4244" s="3">
        <f t="shared" si="602"/>
        <v>318.94827166799325</v>
      </c>
      <c r="K4244" s="3">
        <f>MIN(Inputs!$B$2, (Inputs!$B$8 - I4244)/Inputs!$B$9)</f>
        <v>170</v>
      </c>
      <c r="L4244" s="3">
        <f>MAX(MIN(Inputs!$B$2, I4244*Inputs!$B$10, Inputs!$B$8*Inputs!$B$4 - J4244), 0)</f>
        <v>0</v>
      </c>
      <c r="M4244" s="3">
        <f t="shared" si="597"/>
        <v>0</v>
      </c>
      <c r="N4244" s="3">
        <f t="shared" si="598"/>
        <v>0</v>
      </c>
      <c r="O4244" s="3">
        <f>IF(H4244="Reg", MIN(Inputs!$B$2, I4244*Inputs!$B$10, (Inputs!$B$8-I4244)/Inputs!$B$9), 0)</f>
        <v>0</v>
      </c>
      <c r="P4244" s="3">
        <f t="shared" si="599"/>
        <v>0</v>
      </c>
      <c r="Q4244" s="3">
        <f t="shared" si="600"/>
        <v>0</v>
      </c>
      <c r="R4244" s="3">
        <f>I4244 + M4244*Inputs!$B$9 - N4244/Inputs!$B$10</f>
        <v>0</v>
      </c>
    </row>
    <row r="4245" spans="1:18" x14ac:dyDescent="0.3">
      <c r="A4245" s="4">
        <v>46199.791666666657</v>
      </c>
      <c r="B4245" s="3">
        <v>99.765000000000001</v>
      </c>
      <c r="C4245" s="3">
        <v>9.41</v>
      </c>
      <c r="D4245" s="3">
        <f t="shared" si="594"/>
        <v>43.582500000000003</v>
      </c>
      <c r="E4245" s="3">
        <f>MAX(B4245 - D4245/Inputs!$B$5, 0)</f>
        <v>50.239431818181814</v>
      </c>
      <c r="F4245" s="3">
        <f>MAX(D4245*Inputs!$B$5 - B4245, 0)</f>
        <v>0</v>
      </c>
      <c r="G4245" s="3">
        <f t="shared" si="595"/>
        <v>9.41</v>
      </c>
      <c r="H4245" t="str">
        <f t="shared" si="596"/>
        <v>Discharge</v>
      </c>
      <c r="I4245" s="3">
        <f t="shared" si="601"/>
        <v>0</v>
      </c>
      <c r="J4245" s="3">
        <f t="shared" si="602"/>
        <v>318.94827166799325</v>
      </c>
      <c r="K4245" s="3">
        <f>MIN(Inputs!$B$2, (Inputs!$B$8 - I4245)/Inputs!$B$9)</f>
        <v>170</v>
      </c>
      <c r="L4245" s="3">
        <f>MAX(MIN(Inputs!$B$2, I4245*Inputs!$B$10, Inputs!$B$8*Inputs!$B$4 - J4245), 0)</f>
        <v>0</v>
      </c>
      <c r="M4245" s="3">
        <f t="shared" si="597"/>
        <v>0</v>
      </c>
      <c r="N4245" s="3">
        <f t="shared" si="598"/>
        <v>0</v>
      </c>
      <c r="O4245" s="3">
        <f>IF(H4245="Reg", MIN(Inputs!$B$2, I4245*Inputs!$B$10, (Inputs!$B$8-I4245)/Inputs!$B$9), 0)</f>
        <v>0</v>
      </c>
      <c r="P4245" s="3">
        <f t="shared" si="599"/>
        <v>0</v>
      </c>
      <c r="Q4245" s="3">
        <f t="shared" si="600"/>
        <v>0</v>
      </c>
      <c r="R4245" s="3">
        <f>I4245 + M4245*Inputs!$B$9 - N4245/Inputs!$B$10</f>
        <v>0</v>
      </c>
    </row>
    <row r="4246" spans="1:18" x14ac:dyDescent="0.3">
      <c r="A4246" s="4">
        <v>46199.833333333343</v>
      </c>
      <c r="B4246" s="3">
        <v>72.635000000000005</v>
      </c>
      <c r="C4246" s="3">
        <v>15</v>
      </c>
      <c r="D4246" s="3">
        <f t="shared" si="594"/>
        <v>43.582500000000003</v>
      </c>
      <c r="E4246" s="3">
        <f>MAX(B4246 - D4246/Inputs!$B$5, 0)</f>
        <v>23.109431818181818</v>
      </c>
      <c r="F4246" s="3">
        <f>MAX(D4246*Inputs!$B$5 - B4246, 0)</f>
        <v>0</v>
      </c>
      <c r="G4246" s="3">
        <f t="shared" si="595"/>
        <v>15</v>
      </c>
      <c r="H4246" t="str">
        <f t="shared" si="596"/>
        <v>Discharge</v>
      </c>
      <c r="I4246" s="3">
        <f t="shared" si="601"/>
        <v>0</v>
      </c>
      <c r="J4246" s="3">
        <f t="shared" si="602"/>
        <v>318.94827166799325</v>
      </c>
      <c r="K4246" s="3">
        <f>MIN(Inputs!$B$2, (Inputs!$B$8 - I4246)/Inputs!$B$9)</f>
        <v>170</v>
      </c>
      <c r="L4246" s="3">
        <f>MAX(MIN(Inputs!$B$2, I4246*Inputs!$B$10, Inputs!$B$8*Inputs!$B$4 - J4246), 0)</f>
        <v>0</v>
      </c>
      <c r="M4246" s="3">
        <f t="shared" si="597"/>
        <v>0</v>
      </c>
      <c r="N4246" s="3">
        <f t="shared" si="598"/>
        <v>0</v>
      </c>
      <c r="O4246" s="3">
        <f>IF(H4246="Reg", MIN(Inputs!$B$2, I4246*Inputs!$B$10, (Inputs!$B$8-I4246)/Inputs!$B$9), 0)</f>
        <v>0</v>
      </c>
      <c r="P4246" s="3">
        <f t="shared" si="599"/>
        <v>0</v>
      </c>
      <c r="Q4246" s="3">
        <f t="shared" si="600"/>
        <v>0</v>
      </c>
      <c r="R4246" s="3">
        <f>I4246 + M4246*Inputs!$B$9 - N4246/Inputs!$B$10</f>
        <v>0</v>
      </c>
    </row>
    <row r="4247" spans="1:18" x14ac:dyDescent="0.3">
      <c r="A4247" s="4">
        <v>46199.875</v>
      </c>
      <c r="B4247" s="3">
        <v>61.777500000000003</v>
      </c>
      <c r="C4247" s="3">
        <v>5.15</v>
      </c>
      <c r="D4247" s="3">
        <f t="shared" si="594"/>
        <v>43.582500000000003</v>
      </c>
      <c r="E4247" s="3">
        <f>MAX(B4247 - D4247/Inputs!$B$5, 0)</f>
        <v>12.251931818181816</v>
      </c>
      <c r="F4247" s="3">
        <f>MAX(D4247*Inputs!$B$5 - B4247, 0)</f>
        <v>0</v>
      </c>
      <c r="G4247" s="3">
        <f t="shared" si="595"/>
        <v>5.15</v>
      </c>
      <c r="H4247" t="str">
        <f t="shared" si="596"/>
        <v>Discharge</v>
      </c>
      <c r="I4247" s="3">
        <f t="shared" si="601"/>
        <v>0</v>
      </c>
      <c r="J4247" s="3">
        <f t="shared" si="602"/>
        <v>318.94827166799325</v>
      </c>
      <c r="K4247" s="3">
        <f>MIN(Inputs!$B$2, (Inputs!$B$8 - I4247)/Inputs!$B$9)</f>
        <v>170</v>
      </c>
      <c r="L4247" s="3">
        <f>MAX(MIN(Inputs!$B$2, I4247*Inputs!$B$10, Inputs!$B$8*Inputs!$B$4 - J4247), 0)</f>
        <v>0</v>
      </c>
      <c r="M4247" s="3">
        <f t="shared" si="597"/>
        <v>0</v>
      </c>
      <c r="N4247" s="3">
        <f t="shared" si="598"/>
        <v>0</v>
      </c>
      <c r="O4247" s="3">
        <f>IF(H4247="Reg", MIN(Inputs!$B$2, I4247*Inputs!$B$10, (Inputs!$B$8-I4247)/Inputs!$B$9), 0)</f>
        <v>0</v>
      </c>
      <c r="P4247" s="3">
        <f t="shared" si="599"/>
        <v>0</v>
      </c>
      <c r="Q4247" s="3">
        <f t="shared" si="600"/>
        <v>0</v>
      </c>
      <c r="R4247" s="3">
        <f>I4247 + M4247*Inputs!$B$9 - N4247/Inputs!$B$10</f>
        <v>0</v>
      </c>
    </row>
    <row r="4248" spans="1:18" x14ac:dyDescent="0.3">
      <c r="A4248" s="4">
        <v>46199.916666666657</v>
      </c>
      <c r="B4248" s="3">
        <v>39.994999999999997</v>
      </c>
      <c r="C4248" s="3">
        <v>0.37</v>
      </c>
      <c r="D4248" s="3">
        <f t="shared" si="594"/>
        <v>43.582500000000003</v>
      </c>
      <c r="E4248" s="3">
        <f>MAX(B4248 - D4248/Inputs!$B$5, 0)</f>
        <v>0</v>
      </c>
      <c r="F4248" s="3">
        <f>MAX(D4248*Inputs!$B$5 - B4248, 0)</f>
        <v>0</v>
      </c>
      <c r="G4248" s="3">
        <f t="shared" si="595"/>
        <v>0.37</v>
      </c>
      <c r="H4248" t="str">
        <f t="shared" si="596"/>
        <v>Reg</v>
      </c>
      <c r="I4248" s="3">
        <f t="shared" si="601"/>
        <v>0</v>
      </c>
      <c r="J4248" s="3">
        <f t="shared" si="602"/>
        <v>318.94827166799325</v>
      </c>
      <c r="K4248" s="3">
        <f>MIN(Inputs!$B$2, (Inputs!$B$8 - I4248)/Inputs!$B$9)</f>
        <v>170</v>
      </c>
      <c r="L4248" s="3">
        <f>MAX(MIN(Inputs!$B$2, I4248*Inputs!$B$10, Inputs!$B$8*Inputs!$B$4 - J4248), 0)</f>
        <v>0</v>
      </c>
      <c r="M4248" s="3">
        <f t="shared" si="597"/>
        <v>0</v>
      </c>
      <c r="N4248" s="3">
        <f t="shared" si="598"/>
        <v>0</v>
      </c>
      <c r="O4248" s="3">
        <f>IF(H4248="Reg", MIN(Inputs!$B$2, I4248*Inputs!$B$10, (Inputs!$B$8-I4248)/Inputs!$B$9), 0)</f>
        <v>0</v>
      </c>
      <c r="P4248" s="3">
        <f t="shared" si="599"/>
        <v>0</v>
      </c>
      <c r="Q4248" s="3">
        <f t="shared" si="600"/>
        <v>0</v>
      </c>
      <c r="R4248" s="3">
        <f>I4248 + M4248*Inputs!$B$9 - N4248/Inputs!$B$10</f>
        <v>0</v>
      </c>
    </row>
    <row r="4249" spans="1:18" x14ac:dyDescent="0.3">
      <c r="A4249" s="4">
        <v>46199.958333333343</v>
      </c>
      <c r="B4249" s="3">
        <v>28.0825</v>
      </c>
      <c r="C4249" s="3">
        <v>0.05</v>
      </c>
      <c r="D4249" s="3">
        <f t="shared" si="594"/>
        <v>43.582500000000003</v>
      </c>
      <c r="E4249" s="3">
        <f>MAX(B4249 - D4249/Inputs!$B$5, 0)</f>
        <v>0</v>
      </c>
      <c r="F4249" s="3">
        <f>MAX(D4249*Inputs!$B$5 - B4249, 0)</f>
        <v>10.270100000000003</v>
      </c>
      <c r="G4249" s="3">
        <f t="shared" si="595"/>
        <v>0.05</v>
      </c>
      <c r="H4249" t="str">
        <f t="shared" si="596"/>
        <v>Charge</v>
      </c>
      <c r="I4249" s="3">
        <f t="shared" si="601"/>
        <v>0</v>
      </c>
      <c r="J4249" s="3">
        <f t="shared" si="602"/>
        <v>318.94827166799325</v>
      </c>
      <c r="K4249" s="3">
        <f>MIN(Inputs!$B$2, (Inputs!$B$8 - I4249)/Inputs!$B$9)</f>
        <v>170</v>
      </c>
      <c r="L4249" s="3">
        <f>MAX(MIN(Inputs!$B$2, I4249*Inputs!$B$10, Inputs!$B$8*Inputs!$B$4 - J4249), 0)</f>
        <v>0</v>
      </c>
      <c r="M4249" s="3">
        <f t="shared" si="597"/>
        <v>170</v>
      </c>
      <c r="N4249" s="3">
        <f t="shared" si="598"/>
        <v>0</v>
      </c>
      <c r="O4249" s="3">
        <f>IF(H4249="Reg", MIN(Inputs!$B$2, I4249*Inputs!$B$10, (Inputs!$B$8-I4249)/Inputs!$B$9), 0)</f>
        <v>0</v>
      </c>
      <c r="P4249" s="3">
        <f t="shared" si="599"/>
        <v>-4774.0249999999996</v>
      </c>
      <c r="Q4249" s="3">
        <f t="shared" si="600"/>
        <v>0</v>
      </c>
      <c r="R4249" s="3">
        <f>I4249 + M4249*Inputs!$B$9 - N4249/Inputs!$B$10</f>
        <v>159.4741358339966</v>
      </c>
    </row>
    <row r="4250" spans="1:18" x14ac:dyDescent="0.3">
      <c r="A4250" s="4">
        <v>46200</v>
      </c>
      <c r="B4250" s="3">
        <v>24.099999999999998</v>
      </c>
      <c r="C4250" s="3">
        <v>0.05</v>
      </c>
      <c r="D4250" s="3">
        <f t="shared" si="594"/>
        <v>31.919999999999998</v>
      </c>
      <c r="E4250" s="3">
        <f>MAX(B4250 - D4250/Inputs!$B$5, 0)</f>
        <v>0</v>
      </c>
      <c r="F4250" s="3">
        <f>MAX(D4250*Inputs!$B$5 - B4250, 0)</f>
        <v>3.9895999999999994</v>
      </c>
      <c r="G4250" s="3">
        <f t="shared" si="595"/>
        <v>0.05</v>
      </c>
      <c r="H4250" t="str">
        <f t="shared" si="596"/>
        <v>Charge</v>
      </c>
      <c r="I4250" s="3">
        <f t="shared" si="601"/>
        <v>159.4741358339966</v>
      </c>
      <c r="J4250" s="3">
        <f t="shared" si="602"/>
        <v>0</v>
      </c>
      <c r="K4250" s="3">
        <f>MIN(Inputs!$B$2, (Inputs!$B$8 - I4250)/Inputs!$B$9)</f>
        <v>170</v>
      </c>
      <c r="L4250" s="3">
        <f>MAX(MIN(Inputs!$B$2, I4250*Inputs!$B$10, Inputs!$B$8*Inputs!$B$4 - J4250), 0)</f>
        <v>149.6</v>
      </c>
      <c r="M4250" s="3">
        <f t="shared" si="597"/>
        <v>170</v>
      </c>
      <c r="N4250" s="3">
        <f t="shared" si="598"/>
        <v>0</v>
      </c>
      <c r="O4250" s="3">
        <f>IF(H4250="Reg", MIN(Inputs!$B$2, I4250*Inputs!$B$10, (Inputs!$B$8-I4250)/Inputs!$B$9), 0)</f>
        <v>0</v>
      </c>
      <c r="P4250" s="3">
        <f t="shared" si="599"/>
        <v>-4097</v>
      </c>
      <c r="Q4250" s="3">
        <f t="shared" si="600"/>
        <v>0</v>
      </c>
      <c r="R4250" s="3">
        <f>I4250 + M4250*Inputs!$B$9 - N4250/Inputs!$B$10</f>
        <v>318.9482716679932</v>
      </c>
    </row>
    <row r="4251" spans="1:18" x14ac:dyDescent="0.3">
      <c r="A4251" s="4">
        <v>46200.041666666657</v>
      </c>
      <c r="B4251" s="3">
        <v>27.537500000000001</v>
      </c>
      <c r="C4251" s="3">
        <v>0.05</v>
      </c>
      <c r="D4251" s="3">
        <f t="shared" si="594"/>
        <v>31.919999999999998</v>
      </c>
      <c r="E4251" s="3">
        <f>MAX(B4251 - D4251/Inputs!$B$5, 0)</f>
        <v>0</v>
      </c>
      <c r="F4251" s="3">
        <f>MAX(D4251*Inputs!$B$5 - B4251, 0)</f>
        <v>0.55209999999999582</v>
      </c>
      <c r="G4251" s="3">
        <f t="shared" si="595"/>
        <v>0.05</v>
      </c>
      <c r="H4251" t="str">
        <f t="shared" si="596"/>
        <v>Charge</v>
      </c>
      <c r="I4251" s="3">
        <f t="shared" si="601"/>
        <v>318.9482716679932</v>
      </c>
      <c r="J4251" s="3">
        <f t="shared" si="602"/>
        <v>0</v>
      </c>
      <c r="K4251" s="3">
        <f>MIN(Inputs!$B$2, (Inputs!$B$8 - I4251)/Inputs!$B$9)</f>
        <v>22.44121780453775</v>
      </c>
      <c r="L4251" s="3">
        <f>MAX(MIN(Inputs!$B$2, I4251*Inputs!$B$10, Inputs!$B$8*Inputs!$B$4 - J4251), 0)</f>
        <v>170</v>
      </c>
      <c r="M4251" s="3">
        <f t="shared" si="597"/>
        <v>22.44121780453775</v>
      </c>
      <c r="N4251" s="3">
        <f t="shared" si="598"/>
        <v>0</v>
      </c>
      <c r="O4251" s="3">
        <f>IF(H4251="Reg", MIN(Inputs!$B$2, I4251*Inputs!$B$10, (Inputs!$B$8-I4251)/Inputs!$B$9), 0)</f>
        <v>0</v>
      </c>
      <c r="P4251" s="3">
        <f t="shared" si="599"/>
        <v>-617.9750352924583</v>
      </c>
      <c r="Q4251" s="3">
        <f t="shared" si="600"/>
        <v>0</v>
      </c>
      <c r="R4251" s="3">
        <f>I4251 + M4251*Inputs!$B$9 - N4251/Inputs!$B$10</f>
        <v>340</v>
      </c>
    </row>
    <row r="4252" spans="1:18" x14ac:dyDescent="0.3">
      <c r="A4252" s="4">
        <v>46200.083333333343</v>
      </c>
      <c r="B4252" s="3">
        <v>25.454999999999998</v>
      </c>
      <c r="C4252" s="3">
        <v>0.05</v>
      </c>
      <c r="D4252" s="3">
        <f t="shared" si="594"/>
        <v>31.919999999999998</v>
      </c>
      <c r="E4252" s="3">
        <f>MAX(B4252 - D4252/Inputs!$B$5, 0)</f>
        <v>0</v>
      </c>
      <c r="F4252" s="3">
        <f>MAX(D4252*Inputs!$B$5 - B4252, 0)</f>
        <v>2.6345999999999989</v>
      </c>
      <c r="G4252" s="3">
        <f t="shared" si="595"/>
        <v>0.05</v>
      </c>
      <c r="H4252" t="str">
        <f t="shared" si="596"/>
        <v>Charge</v>
      </c>
      <c r="I4252" s="3">
        <f t="shared" si="601"/>
        <v>340</v>
      </c>
      <c r="J4252" s="3">
        <f t="shared" si="602"/>
        <v>0</v>
      </c>
      <c r="K4252" s="3">
        <f>MIN(Inputs!$B$2, (Inputs!$B$8 - I4252)/Inputs!$B$9)</f>
        <v>0</v>
      </c>
      <c r="L4252" s="3">
        <f>MAX(MIN(Inputs!$B$2, I4252*Inputs!$B$10, Inputs!$B$8*Inputs!$B$4 - J4252), 0)</f>
        <v>170</v>
      </c>
      <c r="M4252" s="3">
        <f t="shared" si="597"/>
        <v>0</v>
      </c>
      <c r="N4252" s="3">
        <f t="shared" si="598"/>
        <v>0</v>
      </c>
      <c r="O4252" s="3">
        <f>IF(H4252="Reg", MIN(Inputs!$B$2, I4252*Inputs!$B$10, (Inputs!$B$8-I4252)/Inputs!$B$9), 0)</f>
        <v>0</v>
      </c>
      <c r="P4252" s="3">
        <f t="shared" si="599"/>
        <v>0</v>
      </c>
      <c r="Q4252" s="3">
        <f t="shared" si="600"/>
        <v>0</v>
      </c>
      <c r="R4252" s="3">
        <f>I4252 + M4252*Inputs!$B$9 - N4252/Inputs!$B$10</f>
        <v>340</v>
      </c>
    </row>
    <row r="4253" spans="1:18" x14ac:dyDescent="0.3">
      <c r="A4253" s="4">
        <v>46200.125</v>
      </c>
      <c r="B4253" s="3">
        <v>25.752500000000001</v>
      </c>
      <c r="C4253" s="3">
        <v>0.06</v>
      </c>
      <c r="D4253" s="3">
        <f t="shared" si="594"/>
        <v>31.919999999999998</v>
      </c>
      <c r="E4253" s="3">
        <f>MAX(B4253 - D4253/Inputs!$B$5, 0)</f>
        <v>0</v>
      </c>
      <c r="F4253" s="3">
        <f>MAX(D4253*Inputs!$B$5 - B4253, 0)</f>
        <v>2.337099999999996</v>
      </c>
      <c r="G4253" s="3">
        <f t="shared" si="595"/>
        <v>0.06</v>
      </c>
      <c r="H4253" t="str">
        <f t="shared" si="596"/>
        <v>Charge</v>
      </c>
      <c r="I4253" s="3">
        <f t="shared" si="601"/>
        <v>340</v>
      </c>
      <c r="J4253" s="3">
        <f t="shared" si="602"/>
        <v>0</v>
      </c>
      <c r="K4253" s="3">
        <f>MIN(Inputs!$B$2, (Inputs!$B$8 - I4253)/Inputs!$B$9)</f>
        <v>0</v>
      </c>
      <c r="L4253" s="3">
        <f>MAX(MIN(Inputs!$B$2, I4253*Inputs!$B$10, Inputs!$B$8*Inputs!$B$4 - J4253), 0)</f>
        <v>170</v>
      </c>
      <c r="M4253" s="3">
        <f t="shared" si="597"/>
        <v>0</v>
      </c>
      <c r="N4253" s="3">
        <f t="shared" si="598"/>
        <v>0</v>
      </c>
      <c r="O4253" s="3">
        <f>IF(H4253="Reg", MIN(Inputs!$B$2, I4253*Inputs!$B$10, (Inputs!$B$8-I4253)/Inputs!$B$9), 0)</f>
        <v>0</v>
      </c>
      <c r="P4253" s="3">
        <f t="shared" si="599"/>
        <v>0</v>
      </c>
      <c r="Q4253" s="3">
        <f t="shared" si="600"/>
        <v>0</v>
      </c>
      <c r="R4253" s="3">
        <f>I4253 + M4253*Inputs!$B$9 - N4253/Inputs!$B$10</f>
        <v>340</v>
      </c>
    </row>
    <row r="4254" spans="1:18" x14ac:dyDescent="0.3">
      <c r="A4254" s="4">
        <v>46200.166666666657</v>
      </c>
      <c r="B4254" s="3">
        <v>26.21</v>
      </c>
      <c r="C4254" s="3">
        <v>0.05</v>
      </c>
      <c r="D4254" s="3">
        <f t="shared" si="594"/>
        <v>31.919999999999998</v>
      </c>
      <c r="E4254" s="3">
        <f>MAX(B4254 - D4254/Inputs!$B$5, 0)</f>
        <v>0</v>
      </c>
      <c r="F4254" s="3">
        <f>MAX(D4254*Inputs!$B$5 - B4254, 0)</f>
        <v>1.8795999999999964</v>
      </c>
      <c r="G4254" s="3">
        <f t="shared" si="595"/>
        <v>0.05</v>
      </c>
      <c r="H4254" t="str">
        <f t="shared" si="596"/>
        <v>Charge</v>
      </c>
      <c r="I4254" s="3">
        <f t="shared" si="601"/>
        <v>340</v>
      </c>
      <c r="J4254" s="3">
        <f t="shared" si="602"/>
        <v>0</v>
      </c>
      <c r="K4254" s="3">
        <f>MIN(Inputs!$B$2, (Inputs!$B$8 - I4254)/Inputs!$B$9)</f>
        <v>0</v>
      </c>
      <c r="L4254" s="3">
        <f>MAX(MIN(Inputs!$B$2, I4254*Inputs!$B$10, Inputs!$B$8*Inputs!$B$4 - J4254), 0)</f>
        <v>170</v>
      </c>
      <c r="M4254" s="3">
        <f t="shared" si="597"/>
        <v>0</v>
      </c>
      <c r="N4254" s="3">
        <f t="shared" si="598"/>
        <v>0</v>
      </c>
      <c r="O4254" s="3">
        <f>IF(H4254="Reg", MIN(Inputs!$B$2, I4254*Inputs!$B$10, (Inputs!$B$8-I4254)/Inputs!$B$9), 0)</f>
        <v>0</v>
      </c>
      <c r="P4254" s="3">
        <f t="shared" si="599"/>
        <v>0</v>
      </c>
      <c r="Q4254" s="3">
        <f t="shared" si="600"/>
        <v>0</v>
      </c>
      <c r="R4254" s="3">
        <f>I4254 + M4254*Inputs!$B$9 - N4254/Inputs!$B$10</f>
        <v>340</v>
      </c>
    </row>
    <row r="4255" spans="1:18" x14ac:dyDescent="0.3">
      <c r="A4255" s="4">
        <v>46200.208333333343</v>
      </c>
      <c r="B4255" s="3">
        <v>28.65</v>
      </c>
      <c r="C4255" s="3">
        <v>0.05</v>
      </c>
      <c r="D4255" s="3">
        <f t="shared" si="594"/>
        <v>31.919999999999998</v>
      </c>
      <c r="E4255" s="3">
        <f>MAX(B4255 - D4255/Inputs!$B$5, 0)</f>
        <v>0</v>
      </c>
      <c r="F4255" s="3">
        <f>MAX(D4255*Inputs!$B$5 - B4255, 0)</f>
        <v>0</v>
      </c>
      <c r="G4255" s="3">
        <f t="shared" si="595"/>
        <v>0.05</v>
      </c>
      <c r="H4255" t="str">
        <f t="shared" si="596"/>
        <v>Reg</v>
      </c>
      <c r="I4255" s="3">
        <f t="shared" si="601"/>
        <v>340</v>
      </c>
      <c r="J4255" s="3">
        <f t="shared" si="602"/>
        <v>0</v>
      </c>
      <c r="K4255" s="3">
        <f>MIN(Inputs!$B$2, (Inputs!$B$8 - I4255)/Inputs!$B$9)</f>
        <v>0</v>
      </c>
      <c r="L4255" s="3">
        <f>MAX(MIN(Inputs!$B$2, I4255*Inputs!$B$10, Inputs!$B$8*Inputs!$B$4 - J4255), 0)</f>
        <v>170</v>
      </c>
      <c r="M4255" s="3">
        <f t="shared" si="597"/>
        <v>0</v>
      </c>
      <c r="N4255" s="3">
        <f t="shared" si="598"/>
        <v>0</v>
      </c>
      <c r="O4255" s="3">
        <f>IF(H4255="Reg", MIN(Inputs!$B$2, I4255*Inputs!$B$10, (Inputs!$B$8-I4255)/Inputs!$B$9), 0)</f>
        <v>0</v>
      </c>
      <c r="P4255" s="3">
        <f t="shared" si="599"/>
        <v>0</v>
      </c>
      <c r="Q4255" s="3">
        <f t="shared" si="600"/>
        <v>0</v>
      </c>
      <c r="R4255" s="3">
        <f>I4255 + M4255*Inputs!$B$9 - N4255/Inputs!$B$10</f>
        <v>340</v>
      </c>
    </row>
    <row r="4256" spans="1:18" x14ac:dyDescent="0.3">
      <c r="A4256" s="4">
        <v>46200.25</v>
      </c>
      <c r="B4256" s="3">
        <v>34.962499999999999</v>
      </c>
      <c r="C4256" s="3">
        <v>1</v>
      </c>
      <c r="D4256" s="3">
        <f t="shared" si="594"/>
        <v>31.919999999999998</v>
      </c>
      <c r="E4256" s="3">
        <f>MAX(B4256 - D4256/Inputs!$B$5, 0)</f>
        <v>0</v>
      </c>
      <c r="F4256" s="3">
        <f>MAX(D4256*Inputs!$B$5 - B4256, 0)</f>
        <v>0</v>
      </c>
      <c r="G4256" s="3">
        <f t="shared" si="595"/>
        <v>1</v>
      </c>
      <c r="H4256" t="str">
        <f t="shared" si="596"/>
        <v>Reg</v>
      </c>
      <c r="I4256" s="3">
        <f t="shared" si="601"/>
        <v>340</v>
      </c>
      <c r="J4256" s="3">
        <f t="shared" si="602"/>
        <v>0</v>
      </c>
      <c r="K4256" s="3">
        <f>MIN(Inputs!$B$2, (Inputs!$B$8 - I4256)/Inputs!$B$9)</f>
        <v>0</v>
      </c>
      <c r="L4256" s="3">
        <f>MAX(MIN(Inputs!$B$2, I4256*Inputs!$B$10, Inputs!$B$8*Inputs!$B$4 - J4256), 0)</f>
        <v>170</v>
      </c>
      <c r="M4256" s="3">
        <f t="shared" si="597"/>
        <v>0</v>
      </c>
      <c r="N4256" s="3">
        <f t="shared" si="598"/>
        <v>0</v>
      </c>
      <c r="O4256" s="3">
        <f>IF(H4256="Reg", MIN(Inputs!$B$2, I4256*Inputs!$B$10, (Inputs!$B$8-I4256)/Inputs!$B$9), 0)</f>
        <v>0</v>
      </c>
      <c r="P4256" s="3">
        <f t="shared" si="599"/>
        <v>0</v>
      </c>
      <c r="Q4256" s="3">
        <f t="shared" si="600"/>
        <v>0</v>
      </c>
      <c r="R4256" s="3">
        <f>I4256 + M4256*Inputs!$B$9 - N4256/Inputs!$B$10</f>
        <v>340</v>
      </c>
    </row>
    <row r="4257" spans="1:18" x14ac:dyDescent="0.3">
      <c r="A4257" s="4">
        <v>46200.291666666657</v>
      </c>
      <c r="B4257" s="3">
        <v>32.057500000000005</v>
      </c>
      <c r="C4257" s="3">
        <v>1</v>
      </c>
      <c r="D4257" s="3">
        <f t="shared" si="594"/>
        <v>31.919999999999998</v>
      </c>
      <c r="E4257" s="3">
        <f>MAX(B4257 - D4257/Inputs!$B$5, 0)</f>
        <v>0</v>
      </c>
      <c r="F4257" s="3">
        <f>MAX(D4257*Inputs!$B$5 - B4257, 0)</f>
        <v>0</v>
      </c>
      <c r="G4257" s="3">
        <f t="shared" si="595"/>
        <v>1</v>
      </c>
      <c r="H4257" t="str">
        <f t="shared" si="596"/>
        <v>Reg</v>
      </c>
      <c r="I4257" s="3">
        <f t="shared" si="601"/>
        <v>340</v>
      </c>
      <c r="J4257" s="3">
        <f t="shared" si="602"/>
        <v>0</v>
      </c>
      <c r="K4257" s="3">
        <f>MIN(Inputs!$B$2, (Inputs!$B$8 - I4257)/Inputs!$B$9)</f>
        <v>0</v>
      </c>
      <c r="L4257" s="3">
        <f>MAX(MIN(Inputs!$B$2, I4257*Inputs!$B$10, Inputs!$B$8*Inputs!$B$4 - J4257), 0)</f>
        <v>170</v>
      </c>
      <c r="M4257" s="3">
        <f t="shared" si="597"/>
        <v>0</v>
      </c>
      <c r="N4257" s="3">
        <f t="shared" si="598"/>
        <v>0</v>
      </c>
      <c r="O4257" s="3">
        <f>IF(H4257="Reg", MIN(Inputs!$B$2, I4257*Inputs!$B$10, (Inputs!$B$8-I4257)/Inputs!$B$9), 0)</f>
        <v>0</v>
      </c>
      <c r="P4257" s="3">
        <f t="shared" si="599"/>
        <v>0</v>
      </c>
      <c r="Q4257" s="3">
        <f t="shared" si="600"/>
        <v>0</v>
      </c>
      <c r="R4257" s="3">
        <f>I4257 + M4257*Inputs!$B$9 - N4257/Inputs!$B$10</f>
        <v>340</v>
      </c>
    </row>
    <row r="4258" spans="1:18" x14ac:dyDescent="0.3">
      <c r="A4258" s="4">
        <v>46200.333333333343</v>
      </c>
      <c r="B4258" s="3">
        <v>24.335000000000001</v>
      </c>
      <c r="C4258" s="3">
        <v>0.95</v>
      </c>
      <c r="D4258" s="3">
        <f t="shared" si="594"/>
        <v>31.919999999999998</v>
      </c>
      <c r="E4258" s="3">
        <f>MAX(B4258 - D4258/Inputs!$B$5, 0)</f>
        <v>0</v>
      </c>
      <c r="F4258" s="3">
        <f>MAX(D4258*Inputs!$B$5 - B4258, 0)</f>
        <v>3.7545999999999964</v>
      </c>
      <c r="G4258" s="3">
        <f t="shared" si="595"/>
        <v>0.95</v>
      </c>
      <c r="H4258" t="str">
        <f t="shared" si="596"/>
        <v>Charge</v>
      </c>
      <c r="I4258" s="3">
        <f t="shared" si="601"/>
        <v>340</v>
      </c>
      <c r="J4258" s="3">
        <f t="shared" si="602"/>
        <v>0</v>
      </c>
      <c r="K4258" s="3">
        <f>MIN(Inputs!$B$2, (Inputs!$B$8 - I4258)/Inputs!$B$9)</f>
        <v>0</v>
      </c>
      <c r="L4258" s="3">
        <f>MAX(MIN(Inputs!$B$2, I4258*Inputs!$B$10, Inputs!$B$8*Inputs!$B$4 - J4258), 0)</f>
        <v>170</v>
      </c>
      <c r="M4258" s="3">
        <f t="shared" si="597"/>
        <v>0</v>
      </c>
      <c r="N4258" s="3">
        <f t="shared" si="598"/>
        <v>0</v>
      </c>
      <c r="O4258" s="3">
        <f>IF(H4258="Reg", MIN(Inputs!$B$2, I4258*Inputs!$B$10, (Inputs!$B$8-I4258)/Inputs!$B$9), 0)</f>
        <v>0</v>
      </c>
      <c r="P4258" s="3">
        <f t="shared" si="599"/>
        <v>0</v>
      </c>
      <c r="Q4258" s="3">
        <f t="shared" si="600"/>
        <v>0</v>
      </c>
      <c r="R4258" s="3">
        <f>I4258 + M4258*Inputs!$B$9 - N4258/Inputs!$B$10</f>
        <v>340</v>
      </c>
    </row>
    <row r="4259" spans="1:18" x14ac:dyDescent="0.3">
      <c r="A4259" s="4">
        <v>46200.375</v>
      </c>
      <c r="B4259" s="3">
        <v>22.7</v>
      </c>
      <c r="C4259" s="3">
        <v>0.8</v>
      </c>
      <c r="D4259" s="3">
        <f t="shared" si="594"/>
        <v>31.919999999999998</v>
      </c>
      <c r="E4259" s="3">
        <f>MAX(B4259 - D4259/Inputs!$B$5, 0)</f>
        <v>0</v>
      </c>
      <c r="F4259" s="3">
        <f>MAX(D4259*Inputs!$B$5 - B4259, 0)</f>
        <v>5.3895999999999979</v>
      </c>
      <c r="G4259" s="3">
        <f t="shared" si="595"/>
        <v>0.8</v>
      </c>
      <c r="H4259" t="str">
        <f t="shared" si="596"/>
        <v>Charge</v>
      </c>
      <c r="I4259" s="3">
        <f t="shared" si="601"/>
        <v>340</v>
      </c>
      <c r="J4259" s="3">
        <f t="shared" si="602"/>
        <v>0</v>
      </c>
      <c r="K4259" s="3">
        <f>MIN(Inputs!$B$2, (Inputs!$B$8 - I4259)/Inputs!$B$9)</f>
        <v>0</v>
      </c>
      <c r="L4259" s="3">
        <f>MAX(MIN(Inputs!$B$2, I4259*Inputs!$B$10, Inputs!$B$8*Inputs!$B$4 - J4259), 0)</f>
        <v>170</v>
      </c>
      <c r="M4259" s="3">
        <f t="shared" si="597"/>
        <v>0</v>
      </c>
      <c r="N4259" s="3">
        <f t="shared" si="598"/>
        <v>0</v>
      </c>
      <c r="O4259" s="3">
        <f>IF(H4259="Reg", MIN(Inputs!$B$2, I4259*Inputs!$B$10, (Inputs!$B$8-I4259)/Inputs!$B$9), 0)</f>
        <v>0</v>
      </c>
      <c r="P4259" s="3">
        <f t="shared" si="599"/>
        <v>0</v>
      </c>
      <c r="Q4259" s="3">
        <f t="shared" si="600"/>
        <v>0</v>
      </c>
      <c r="R4259" s="3">
        <f>I4259 + M4259*Inputs!$B$9 - N4259/Inputs!$B$10</f>
        <v>340</v>
      </c>
    </row>
    <row r="4260" spans="1:18" x14ac:dyDescent="0.3">
      <c r="A4260" s="4">
        <v>46200.416666666657</v>
      </c>
      <c r="B4260" s="3">
        <v>22.637499999999999</v>
      </c>
      <c r="C4260" s="3">
        <v>0.75</v>
      </c>
      <c r="D4260" s="3">
        <f t="shared" si="594"/>
        <v>31.919999999999998</v>
      </c>
      <c r="E4260" s="3">
        <f>MAX(B4260 - D4260/Inputs!$B$5, 0)</f>
        <v>0</v>
      </c>
      <c r="F4260" s="3">
        <f>MAX(D4260*Inputs!$B$5 - B4260, 0)</f>
        <v>5.4520999999999979</v>
      </c>
      <c r="G4260" s="3">
        <f t="shared" si="595"/>
        <v>0.75</v>
      </c>
      <c r="H4260" t="str">
        <f t="shared" si="596"/>
        <v>Charge</v>
      </c>
      <c r="I4260" s="3">
        <f t="shared" si="601"/>
        <v>340</v>
      </c>
      <c r="J4260" s="3">
        <f t="shared" si="602"/>
        <v>0</v>
      </c>
      <c r="K4260" s="3">
        <f>MIN(Inputs!$B$2, (Inputs!$B$8 - I4260)/Inputs!$B$9)</f>
        <v>0</v>
      </c>
      <c r="L4260" s="3">
        <f>MAX(MIN(Inputs!$B$2, I4260*Inputs!$B$10, Inputs!$B$8*Inputs!$B$4 - J4260), 0)</f>
        <v>170</v>
      </c>
      <c r="M4260" s="3">
        <f t="shared" si="597"/>
        <v>0</v>
      </c>
      <c r="N4260" s="3">
        <f t="shared" si="598"/>
        <v>0</v>
      </c>
      <c r="O4260" s="3">
        <f>IF(H4260="Reg", MIN(Inputs!$B$2, I4260*Inputs!$B$10, (Inputs!$B$8-I4260)/Inputs!$B$9), 0)</f>
        <v>0</v>
      </c>
      <c r="P4260" s="3">
        <f t="shared" si="599"/>
        <v>0</v>
      </c>
      <c r="Q4260" s="3">
        <f t="shared" si="600"/>
        <v>0</v>
      </c>
      <c r="R4260" s="3">
        <f>I4260 + M4260*Inputs!$B$9 - N4260/Inputs!$B$10</f>
        <v>340</v>
      </c>
    </row>
    <row r="4261" spans="1:18" x14ac:dyDescent="0.3">
      <c r="A4261" s="4">
        <v>46200.458333333343</v>
      </c>
      <c r="B4261" s="3">
        <v>23.195</v>
      </c>
      <c r="C4261" s="3">
        <v>0.98</v>
      </c>
      <c r="D4261" s="3">
        <f t="shared" si="594"/>
        <v>31.919999999999998</v>
      </c>
      <c r="E4261" s="3">
        <f>MAX(B4261 - D4261/Inputs!$B$5, 0)</f>
        <v>0</v>
      </c>
      <c r="F4261" s="3">
        <f>MAX(D4261*Inputs!$B$5 - B4261, 0)</f>
        <v>4.894599999999997</v>
      </c>
      <c r="G4261" s="3">
        <f t="shared" si="595"/>
        <v>0.98</v>
      </c>
      <c r="H4261" t="str">
        <f t="shared" si="596"/>
        <v>Charge</v>
      </c>
      <c r="I4261" s="3">
        <f t="shared" si="601"/>
        <v>340</v>
      </c>
      <c r="J4261" s="3">
        <f t="shared" si="602"/>
        <v>0</v>
      </c>
      <c r="K4261" s="3">
        <f>MIN(Inputs!$B$2, (Inputs!$B$8 - I4261)/Inputs!$B$9)</f>
        <v>0</v>
      </c>
      <c r="L4261" s="3">
        <f>MAX(MIN(Inputs!$B$2, I4261*Inputs!$B$10, Inputs!$B$8*Inputs!$B$4 - J4261), 0)</f>
        <v>170</v>
      </c>
      <c r="M4261" s="3">
        <f t="shared" si="597"/>
        <v>0</v>
      </c>
      <c r="N4261" s="3">
        <f t="shared" si="598"/>
        <v>0</v>
      </c>
      <c r="O4261" s="3">
        <f>IF(H4261="Reg", MIN(Inputs!$B$2, I4261*Inputs!$B$10, (Inputs!$B$8-I4261)/Inputs!$B$9), 0)</f>
        <v>0</v>
      </c>
      <c r="P4261" s="3">
        <f t="shared" si="599"/>
        <v>0</v>
      </c>
      <c r="Q4261" s="3">
        <f t="shared" si="600"/>
        <v>0</v>
      </c>
      <c r="R4261" s="3">
        <f>I4261 + M4261*Inputs!$B$9 - N4261/Inputs!$B$10</f>
        <v>340</v>
      </c>
    </row>
    <row r="4262" spans="1:18" x14ac:dyDescent="0.3">
      <c r="A4262" s="4">
        <v>46200.5</v>
      </c>
      <c r="B4262" s="3">
        <v>23.307500000000001</v>
      </c>
      <c r="C4262" s="3">
        <v>0.98</v>
      </c>
      <c r="D4262" s="3">
        <f t="shared" si="594"/>
        <v>31.919999999999998</v>
      </c>
      <c r="E4262" s="3">
        <f>MAX(B4262 - D4262/Inputs!$B$5, 0)</f>
        <v>0</v>
      </c>
      <c r="F4262" s="3">
        <f>MAX(D4262*Inputs!$B$5 - B4262, 0)</f>
        <v>4.7820999999999962</v>
      </c>
      <c r="G4262" s="3">
        <f t="shared" si="595"/>
        <v>0.98</v>
      </c>
      <c r="H4262" t="str">
        <f t="shared" si="596"/>
        <v>Charge</v>
      </c>
      <c r="I4262" s="3">
        <f t="shared" si="601"/>
        <v>340</v>
      </c>
      <c r="J4262" s="3">
        <f t="shared" si="602"/>
        <v>0</v>
      </c>
      <c r="K4262" s="3">
        <f>MIN(Inputs!$B$2, (Inputs!$B$8 - I4262)/Inputs!$B$9)</f>
        <v>0</v>
      </c>
      <c r="L4262" s="3">
        <f>MAX(MIN(Inputs!$B$2, I4262*Inputs!$B$10, Inputs!$B$8*Inputs!$B$4 - J4262), 0)</f>
        <v>170</v>
      </c>
      <c r="M4262" s="3">
        <f t="shared" si="597"/>
        <v>0</v>
      </c>
      <c r="N4262" s="3">
        <f t="shared" si="598"/>
        <v>0</v>
      </c>
      <c r="O4262" s="3">
        <f>IF(H4262="Reg", MIN(Inputs!$B$2, I4262*Inputs!$B$10, (Inputs!$B$8-I4262)/Inputs!$B$9), 0)</f>
        <v>0</v>
      </c>
      <c r="P4262" s="3">
        <f t="shared" si="599"/>
        <v>0</v>
      </c>
      <c r="Q4262" s="3">
        <f t="shared" si="600"/>
        <v>0</v>
      </c>
      <c r="R4262" s="3">
        <f>I4262 + M4262*Inputs!$B$9 - N4262/Inputs!$B$10</f>
        <v>340</v>
      </c>
    </row>
    <row r="4263" spans="1:18" x14ac:dyDescent="0.3">
      <c r="A4263" s="4">
        <v>46200.541666666657</v>
      </c>
      <c r="B4263" s="3">
        <v>25.192500000000003</v>
      </c>
      <c r="C4263" s="3">
        <v>0.67</v>
      </c>
      <c r="D4263" s="3">
        <f t="shared" si="594"/>
        <v>31.919999999999998</v>
      </c>
      <c r="E4263" s="3">
        <f>MAX(B4263 - D4263/Inputs!$B$5, 0)</f>
        <v>0</v>
      </c>
      <c r="F4263" s="3">
        <f>MAX(D4263*Inputs!$B$5 - B4263, 0)</f>
        <v>2.8970999999999947</v>
      </c>
      <c r="G4263" s="3">
        <f t="shared" si="595"/>
        <v>0.67</v>
      </c>
      <c r="H4263" t="str">
        <f t="shared" si="596"/>
        <v>Charge</v>
      </c>
      <c r="I4263" s="3">
        <f t="shared" si="601"/>
        <v>340</v>
      </c>
      <c r="J4263" s="3">
        <f t="shared" si="602"/>
        <v>0</v>
      </c>
      <c r="K4263" s="3">
        <f>MIN(Inputs!$B$2, (Inputs!$B$8 - I4263)/Inputs!$B$9)</f>
        <v>0</v>
      </c>
      <c r="L4263" s="3">
        <f>MAX(MIN(Inputs!$B$2, I4263*Inputs!$B$10, Inputs!$B$8*Inputs!$B$4 - J4263), 0)</f>
        <v>170</v>
      </c>
      <c r="M4263" s="3">
        <f t="shared" si="597"/>
        <v>0</v>
      </c>
      <c r="N4263" s="3">
        <f t="shared" si="598"/>
        <v>0</v>
      </c>
      <c r="O4263" s="3">
        <f>IF(H4263="Reg", MIN(Inputs!$B$2, I4263*Inputs!$B$10, (Inputs!$B$8-I4263)/Inputs!$B$9), 0)</f>
        <v>0</v>
      </c>
      <c r="P4263" s="3">
        <f t="shared" si="599"/>
        <v>0</v>
      </c>
      <c r="Q4263" s="3">
        <f t="shared" si="600"/>
        <v>0</v>
      </c>
      <c r="R4263" s="3">
        <f>I4263 + M4263*Inputs!$B$9 - N4263/Inputs!$B$10</f>
        <v>340</v>
      </c>
    </row>
    <row r="4264" spans="1:18" x14ac:dyDescent="0.3">
      <c r="A4264" s="4">
        <v>46200.583333333343</v>
      </c>
      <c r="B4264" s="3">
        <v>30.887500000000003</v>
      </c>
      <c r="C4264" s="3">
        <v>1</v>
      </c>
      <c r="D4264" s="3">
        <f t="shared" si="594"/>
        <v>31.919999999999998</v>
      </c>
      <c r="E4264" s="3">
        <f>MAX(B4264 - D4264/Inputs!$B$5, 0)</f>
        <v>0</v>
      </c>
      <c r="F4264" s="3">
        <f>MAX(D4264*Inputs!$B$5 - B4264, 0)</f>
        <v>0</v>
      </c>
      <c r="G4264" s="3">
        <f t="shared" si="595"/>
        <v>1</v>
      </c>
      <c r="H4264" t="str">
        <f t="shared" si="596"/>
        <v>Reg</v>
      </c>
      <c r="I4264" s="3">
        <f t="shared" si="601"/>
        <v>340</v>
      </c>
      <c r="J4264" s="3">
        <f t="shared" si="602"/>
        <v>0</v>
      </c>
      <c r="K4264" s="3">
        <f>MIN(Inputs!$B$2, (Inputs!$B$8 - I4264)/Inputs!$B$9)</f>
        <v>0</v>
      </c>
      <c r="L4264" s="3">
        <f>MAX(MIN(Inputs!$B$2, I4264*Inputs!$B$10, Inputs!$B$8*Inputs!$B$4 - J4264), 0)</f>
        <v>170</v>
      </c>
      <c r="M4264" s="3">
        <f t="shared" si="597"/>
        <v>0</v>
      </c>
      <c r="N4264" s="3">
        <f t="shared" si="598"/>
        <v>0</v>
      </c>
      <c r="O4264" s="3">
        <f>IF(H4264="Reg", MIN(Inputs!$B$2, I4264*Inputs!$B$10, (Inputs!$B$8-I4264)/Inputs!$B$9), 0)</f>
        <v>0</v>
      </c>
      <c r="P4264" s="3">
        <f t="shared" si="599"/>
        <v>0</v>
      </c>
      <c r="Q4264" s="3">
        <f t="shared" si="600"/>
        <v>0</v>
      </c>
      <c r="R4264" s="3">
        <f>I4264 + M4264*Inputs!$B$9 - N4264/Inputs!$B$10</f>
        <v>340</v>
      </c>
    </row>
    <row r="4265" spans="1:18" x14ac:dyDescent="0.3">
      <c r="A4265" s="4">
        <v>46200.625</v>
      </c>
      <c r="B4265" s="3">
        <v>28.092500000000001</v>
      </c>
      <c r="C4265" s="3">
        <v>1</v>
      </c>
      <c r="D4265" s="3">
        <f t="shared" si="594"/>
        <v>31.919999999999998</v>
      </c>
      <c r="E4265" s="3">
        <f>MAX(B4265 - D4265/Inputs!$B$5, 0)</f>
        <v>0</v>
      </c>
      <c r="F4265" s="3">
        <f>MAX(D4265*Inputs!$B$5 - B4265, 0)</f>
        <v>0</v>
      </c>
      <c r="G4265" s="3">
        <f t="shared" si="595"/>
        <v>1</v>
      </c>
      <c r="H4265" t="str">
        <f t="shared" si="596"/>
        <v>Reg</v>
      </c>
      <c r="I4265" s="3">
        <f t="shared" si="601"/>
        <v>340</v>
      </c>
      <c r="J4265" s="3">
        <f t="shared" si="602"/>
        <v>0</v>
      </c>
      <c r="K4265" s="3">
        <f>MIN(Inputs!$B$2, (Inputs!$B$8 - I4265)/Inputs!$B$9)</f>
        <v>0</v>
      </c>
      <c r="L4265" s="3">
        <f>MAX(MIN(Inputs!$B$2, I4265*Inputs!$B$10, Inputs!$B$8*Inputs!$B$4 - J4265), 0)</f>
        <v>170</v>
      </c>
      <c r="M4265" s="3">
        <f t="shared" si="597"/>
        <v>0</v>
      </c>
      <c r="N4265" s="3">
        <f t="shared" si="598"/>
        <v>0</v>
      </c>
      <c r="O4265" s="3">
        <f>IF(H4265="Reg", MIN(Inputs!$B$2, I4265*Inputs!$B$10, (Inputs!$B$8-I4265)/Inputs!$B$9), 0)</f>
        <v>0</v>
      </c>
      <c r="P4265" s="3">
        <f t="shared" si="599"/>
        <v>0</v>
      </c>
      <c r="Q4265" s="3">
        <f t="shared" si="600"/>
        <v>0</v>
      </c>
      <c r="R4265" s="3">
        <f>I4265 + M4265*Inputs!$B$9 - N4265/Inputs!$B$10</f>
        <v>340</v>
      </c>
    </row>
    <row r="4266" spans="1:18" x14ac:dyDescent="0.3">
      <c r="A4266" s="4">
        <v>46200.666666666657</v>
      </c>
      <c r="B4266" s="3">
        <v>29.737500000000001</v>
      </c>
      <c r="C4266" s="3">
        <v>1</v>
      </c>
      <c r="D4266" s="3">
        <f t="shared" si="594"/>
        <v>31.919999999999998</v>
      </c>
      <c r="E4266" s="3">
        <f>MAX(B4266 - D4266/Inputs!$B$5, 0)</f>
        <v>0</v>
      </c>
      <c r="F4266" s="3">
        <f>MAX(D4266*Inputs!$B$5 - B4266, 0)</f>
        <v>0</v>
      </c>
      <c r="G4266" s="3">
        <f t="shared" si="595"/>
        <v>1</v>
      </c>
      <c r="H4266" t="str">
        <f t="shared" si="596"/>
        <v>Reg</v>
      </c>
      <c r="I4266" s="3">
        <f t="shared" si="601"/>
        <v>340</v>
      </c>
      <c r="J4266" s="3">
        <f t="shared" si="602"/>
        <v>0</v>
      </c>
      <c r="K4266" s="3">
        <f>MIN(Inputs!$B$2, (Inputs!$B$8 - I4266)/Inputs!$B$9)</f>
        <v>0</v>
      </c>
      <c r="L4266" s="3">
        <f>MAX(MIN(Inputs!$B$2, I4266*Inputs!$B$10, Inputs!$B$8*Inputs!$B$4 - J4266), 0)</f>
        <v>170</v>
      </c>
      <c r="M4266" s="3">
        <f t="shared" si="597"/>
        <v>0</v>
      </c>
      <c r="N4266" s="3">
        <f t="shared" si="598"/>
        <v>0</v>
      </c>
      <c r="O4266" s="3">
        <f>IF(H4266="Reg", MIN(Inputs!$B$2, I4266*Inputs!$B$10, (Inputs!$B$8-I4266)/Inputs!$B$9), 0)</f>
        <v>0</v>
      </c>
      <c r="P4266" s="3">
        <f t="shared" si="599"/>
        <v>0</v>
      </c>
      <c r="Q4266" s="3">
        <f t="shared" si="600"/>
        <v>0</v>
      </c>
      <c r="R4266" s="3">
        <f>I4266 + M4266*Inputs!$B$9 - N4266/Inputs!$B$10</f>
        <v>340</v>
      </c>
    </row>
    <row r="4267" spans="1:18" x14ac:dyDescent="0.3">
      <c r="A4267" s="4">
        <v>46200.708333333343</v>
      </c>
      <c r="B4267" s="3">
        <v>35.49</v>
      </c>
      <c r="C4267" s="3">
        <v>1</v>
      </c>
      <c r="D4267" s="3">
        <f t="shared" si="594"/>
        <v>31.919999999999998</v>
      </c>
      <c r="E4267" s="3">
        <f>MAX(B4267 - D4267/Inputs!$B$5, 0)</f>
        <v>0</v>
      </c>
      <c r="F4267" s="3">
        <f>MAX(D4267*Inputs!$B$5 - B4267, 0)</f>
        <v>0</v>
      </c>
      <c r="G4267" s="3">
        <f t="shared" si="595"/>
        <v>1</v>
      </c>
      <c r="H4267" t="str">
        <f t="shared" si="596"/>
        <v>Reg</v>
      </c>
      <c r="I4267" s="3">
        <f t="shared" si="601"/>
        <v>340</v>
      </c>
      <c r="J4267" s="3">
        <f t="shared" si="602"/>
        <v>0</v>
      </c>
      <c r="K4267" s="3">
        <f>MIN(Inputs!$B$2, (Inputs!$B$8 - I4267)/Inputs!$B$9)</f>
        <v>0</v>
      </c>
      <c r="L4267" s="3">
        <f>MAX(MIN(Inputs!$B$2, I4267*Inputs!$B$10, Inputs!$B$8*Inputs!$B$4 - J4267), 0)</f>
        <v>170</v>
      </c>
      <c r="M4267" s="3">
        <f t="shared" si="597"/>
        <v>0</v>
      </c>
      <c r="N4267" s="3">
        <f t="shared" si="598"/>
        <v>0</v>
      </c>
      <c r="O4267" s="3">
        <f>IF(H4267="Reg", MIN(Inputs!$B$2, I4267*Inputs!$B$10, (Inputs!$B$8-I4267)/Inputs!$B$9), 0)</f>
        <v>0</v>
      </c>
      <c r="P4267" s="3">
        <f t="shared" si="599"/>
        <v>0</v>
      </c>
      <c r="Q4267" s="3">
        <f t="shared" si="600"/>
        <v>0</v>
      </c>
      <c r="R4267" s="3">
        <f>I4267 + M4267*Inputs!$B$9 - N4267/Inputs!$B$10</f>
        <v>340</v>
      </c>
    </row>
    <row r="4268" spans="1:18" x14ac:dyDescent="0.3">
      <c r="A4268" s="4">
        <v>46200.75</v>
      </c>
      <c r="B4268" s="3">
        <v>31.4375</v>
      </c>
      <c r="C4268" s="3">
        <v>2.98</v>
      </c>
      <c r="D4268" s="3">
        <f t="shared" si="594"/>
        <v>31.919999999999998</v>
      </c>
      <c r="E4268" s="3">
        <f>MAX(B4268 - D4268/Inputs!$B$5, 0)</f>
        <v>0</v>
      </c>
      <c r="F4268" s="3">
        <f>MAX(D4268*Inputs!$B$5 - B4268, 0)</f>
        <v>0</v>
      </c>
      <c r="G4268" s="3">
        <f t="shared" si="595"/>
        <v>2.98</v>
      </c>
      <c r="H4268" t="str">
        <f t="shared" si="596"/>
        <v>Reg</v>
      </c>
      <c r="I4268" s="3">
        <f t="shared" si="601"/>
        <v>340</v>
      </c>
      <c r="J4268" s="3">
        <f t="shared" si="602"/>
        <v>0</v>
      </c>
      <c r="K4268" s="3">
        <f>MIN(Inputs!$B$2, (Inputs!$B$8 - I4268)/Inputs!$B$9)</f>
        <v>0</v>
      </c>
      <c r="L4268" s="3">
        <f>MAX(MIN(Inputs!$B$2, I4268*Inputs!$B$10, Inputs!$B$8*Inputs!$B$4 - J4268), 0)</f>
        <v>170</v>
      </c>
      <c r="M4268" s="3">
        <f t="shared" si="597"/>
        <v>0</v>
      </c>
      <c r="N4268" s="3">
        <f t="shared" si="598"/>
        <v>0</v>
      </c>
      <c r="O4268" s="3">
        <f>IF(H4268="Reg", MIN(Inputs!$B$2, I4268*Inputs!$B$10, (Inputs!$B$8-I4268)/Inputs!$B$9), 0)</f>
        <v>0</v>
      </c>
      <c r="P4268" s="3">
        <f t="shared" si="599"/>
        <v>0</v>
      </c>
      <c r="Q4268" s="3">
        <f t="shared" si="600"/>
        <v>0</v>
      </c>
      <c r="R4268" s="3">
        <f>I4268 + M4268*Inputs!$B$9 - N4268/Inputs!$B$10</f>
        <v>340</v>
      </c>
    </row>
    <row r="4269" spans="1:18" x14ac:dyDescent="0.3">
      <c r="A4269" s="4">
        <v>46200.791666666657</v>
      </c>
      <c r="B4269" s="3">
        <v>41.184999999999995</v>
      </c>
      <c r="C4269" s="3">
        <v>15</v>
      </c>
      <c r="D4269" s="3">
        <f t="shared" si="594"/>
        <v>31.919999999999998</v>
      </c>
      <c r="E4269" s="3">
        <f>MAX(B4269 - D4269/Inputs!$B$5, 0)</f>
        <v>4.9122727272727218</v>
      </c>
      <c r="F4269" s="3">
        <f>MAX(D4269*Inputs!$B$5 - B4269, 0)</f>
        <v>0</v>
      </c>
      <c r="G4269" s="3">
        <f t="shared" si="595"/>
        <v>15</v>
      </c>
      <c r="H4269" t="str">
        <f t="shared" si="596"/>
        <v>Reg</v>
      </c>
      <c r="I4269" s="3">
        <f t="shared" si="601"/>
        <v>340</v>
      </c>
      <c r="J4269" s="3">
        <f t="shared" si="602"/>
        <v>0</v>
      </c>
      <c r="K4269" s="3">
        <f>MIN(Inputs!$B$2, (Inputs!$B$8 - I4269)/Inputs!$B$9)</f>
        <v>0</v>
      </c>
      <c r="L4269" s="3">
        <f>MAX(MIN(Inputs!$B$2, I4269*Inputs!$B$10, Inputs!$B$8*Inputs!$B$4 - J4269), 0)</f>
        <v>170</v>
      </c>
      <c r="M4269" s="3">
        <f t="shared" si="597"/>
        <v>0</v>
      </c>
      <c r="N4269" s="3">
        <f t="shared" si="598"/>
        <v>0</v>
      </c>
      <c r="O4269" s="3">
        <f>IF(H4269="Reg", MIN(Inputs!$B$2, I4269*Inputs!$B$10, (Inputs!$B$8-I4269)/Inputs!$B$9), 0)</f>
        <v>0</v>
      </c>
      <c r="P4269" s="3">
        <f t="shared" si="599"/>
        <v>0</v>
      </c>
      <c r="Q4269" s="3">
        <f t="shared" si="600"/>
        <v>0</v>
      </c>
      <c r="R4269" s="3">
        <f>I4269 + M4269*Inputs!$B$9 - N4269/Inputs!$B$10</f>
        <v>340</v>
      </c>
    </row>
    <row r="4270" spans="1:18" x14ac:dyDescent="0.3">
      <c r="A4270" s="4">
        <v>46200.833333333343</v>
      </c>
      <c r="B4270" s="3">
        <v>78.287499999999994</v>
      </c>
      <c r="C4270" s="3">
        <v>16.57</v>
      </c>
      <c r="D4270" s="3">
        <f t="shared" si="594"/>
        <v>31.919999999999998</v>
      </c>
      <c r="E4270" s="3">
        <f>MAX(B4270 - D4270/Inputs!$B$5, 0)</f>
        <v>42.014772727272721</v>
      </c>
      <c r="F4270" s="3">
        <f>MAX(D4270*Inputs!$B$5 - B4270, 0)</f>
        <v>0</v>
      </c>
      <c r="G4270" s="3">
        <f t="shared" si="595"/>
        <v>16.57</v>
      </c>
      <c r="H4270" t="str">
        <f t="shared" si="596"/>
        <v>Discharge</v>
      </c>
      <c r="I4270" s="3">
        <f t="shared" si="601"/>
        <v>340</v>
      </c>
      <c r="J4270" s="3">
        <f t="shared" si="602"/>
        <v>0</v>
      </c>
      <c r="K4270" s="3">
        <f>MIN(Inputs!$B$2, (Inputs!$B$8 - I4270)/Inputs!$B$9)</f>
        <v>0</v>
      </c>
      <c r="L4270" s="3">
        <f>MAX(MIN(Inputs!$B$2, I4270*Inputs!$B$10, Inputs!$B$8*Inputs!$B$4 - J4270), 0)</f>
        <v>170</v>
      </c>
      <c r="M4270" s="3">
        <f t="shared" si="597"/>
        <v>0</v>
      </c>
      <c r="N4270" s="3">
        <f t="shared" si="598"/>
        <v>170</v>
      </c>
      <c r="O4270" s="3">
        <f>IF(H4270="Reg", MIN(Inputs!$B$2, I4270*Inputs!$B$10, (Inputs!$B$8-I4270)/Inputs!$B$9), 0)</f>
        <v>0</v>
      </c>
      <c r="P4270" s="3">
        <f t="shared" si="599"/>
        <v>13308.874999999998</v>
      </c>
      <c r="Q4270" s="3">
        <f t="shared" si="600"/>
        <v>0</v>
      </c>
      <c r="R4270" s="3">
        <f>I4270 + M4270*Inputs!$B$9 - N4270/Inputs!$B$10</f>
        <v>158.77939109773115</v>
      </c>
    </row>
    <row r="4271" spans="1:18" x14ac:dyDescent="0.3">
      <c r="A4271" s="4">
        <v>46200.875</v>
      </c>
      <c r="B4271" s="3">
        <v>55.61</v>
      </c>
      <c r="C4271" s="3">
        <v>6.84</v>
      </c>
      <c r="D4271" s="3">
        <f t="shared" si="594"/>
        <v>31.919999999999998</v>
      </c>
      <c r="E4271" s="3">
        <f>MAX(B4271 - D4271/Inputs!$B$5, 0)</f>
        <v>19.337272727272726</v>
      </c>
      <c r="F4271" s="3">
        <f>MAX(D4271*Inputs!$B$5 - B4271, 0)</f>
        <v>0</v>
      </c>
      <c r="G4271" s="3">
        <f t="shared" si="595"/>
        <v>6.84</v>
      </c>
      <c r="H4271" t="str">
        <f t="shared" si="596"/>
        <v>Discharge</v>
      </c>
      <c r="I4271" s="3">
        <f t="shared" si="601"/>
        <v>158.77939109773115</v>
      </c>
      <c r="J4271" s="3">
        <f t="shared" si="602"/>
        <v>170</v>
      </c>
      <c r="K4271" s="3">
        <f>MIN(Inputs!$B$2, (Inputs!$B$8 - I4271)/Inputs!$B$9)</f>
        <v>170</v>
      </c>
      <c r="L4271" s="3">
        <f>MAX(MIN(Inputs!$B$2, I4271*Inputs!$B$10, Inputs!$B$8*Inputs!$B$4 - J4271), 0)</f>
        <v>148.94827166799323</v>
      </c>
      <c r="M4271" s="3">
        <f t="shared" si="597"/>
        <v>0</v>
      </c>
      <c r="N4271" s="3">
        <f t="shared" si="598"/>
        <v>148.94827166799323</v>
      </c>
      <c r="O4271" s="3">
        <f>IF(H4271="Reg", MIN(Inputs!$B$2, I4271*Inputs!$B$10, (Inputs!$B$8-I4271)/Inputs!$B$9), 0)</f>
        <v>0</v>
      </c>
      <c r="P4271" s="3">
        <f t="shared" si="599"/>
        <v>8283.0133874571038</v>
      </c>
      <c r="Q4271" s="3">
        <f t="shared" si="600"/>
        <v>0</v>
      </c>
      <c r="R4271" s="3">
        <f>I4271 + M4271*Inputs!$B$9 - N4271/Inputs!$B$10</f>
        <v>0</v>
      </c>
    </row>
    <row r="4272" spans="1:18" x14ac:dyDescent="0.3">
      <c r="A4272" s="4">
        <v>46200.916666666657</v>
      </c>
      <c r="B4272" s="3">
        <v>38.594999999999999</v>
      </c>
      <c r="C4272" s="3">
        <v>0.37</v>
      </c>
      <c r="D4272" s="3">
        <f t="shared" si="594"/>
        <v>31.919999999999998</v>
      </c>
      <c r="E4272" s="3">
        <f>MAX(B4272 - D4272/Inputs!$B$5, 0)</f>
        <v>2.3222727272727255</v>
      </c>
      <c r="F4272" s="3">
        <f>MAX(D4272*Inputs!$B$5 - B4272, 0)</f>
        <v>0</v>
      </c>
      <c r="G4272" s="3">
        <f t="shared" si="595"/>
        <v>0.37</v>
      </c>
      <c r="H4272" t="str">
        <f t="shared" si="596"/>
        <v>Discharge</v>
      </c>
      <c r="I4272" s="3">
        <f t="shared" si="601"/>
        <v>0</v>
      </c>
      <c r="J4272" s="3">
        <f t="shared" si="602"/>
        <v>318.94827166799325</v>
      </c>
      <c r="K4272" s="3">
        <f>MIN(Inputs!$B$2, (Inputs!$B$8 - I4272)/Inputs!$B$9)</f>
        <v>170</v>
      </c>
      <c r="L4272" s="3">
        <f>MAX(MIN(Inputs!$B$2, I4272*Inputs!$B$10, Inputs!$B$8*Inputs!$B$4 - J4272), 0)</f>
        <v>0</v>
      </c>
      <c r="M4272" s="3">
        <f t="shared" si="597"/>
        <v>0</v>
      </c>
      <c r="N4272" s="3">
        <f t="shared" si="598"/>
        <v>0</v>
      </c>
      <c r="O4272" s="3">
        <f>IF(H4272="Reg", MIN(Inputs!$B$2, I4272*Inputs!$B$10, (Inputs!$B$8-I4272)/Inputs!$B$9), 0)</f>
        <v>0</v>
      </c>
      <c r="P4272" s="3">
        <f t="shared" si="599"/>
        <v>0</v>
      </c>
      <c r="Q4272" s="3">
        <f t="shared" si="600"/>
        <v>0</v>
      </c>
      <c r="R4272" s="3">
        <f>I4272 + M4272*Inputs!$B$9 - N4272/Inputs!$B$10</f>
        <v>0</v>
      </c>
    </row>
    <row r="4273" spans="1:18" x14ac:dyDescent="0.3">
      <c r="A4273" s="4">
        <v>46200.958333333343</v>
      </c>
      <c r="B4273" s="3">
        <v>30.664999999999999</v>
      </c>
      <c r="C4273" s="3">
        <v>0.05</v>
      </c>
      <c r="D4273" s="3">
        <f t="shared" si="594"/>
        <v>31.919999999999998</v>
      </c>
      <c r="E4273" s="3">
        <f>MAX(B4273 - D4273/Inputs!$B$5, 0)</f>
        <v>0</v>
      </c>
      <c r="F4273" s="3">
        <f>MAX(D4273*Inputs!$B$5 - B4273, 0)</f>
        <v>0</v>
      </c>
      <c r="G4273" s="3">
        <f t="shared" si="595"/>
        <v>0.05</v>
      </c>
      <c r="H4273" t="str">
        <f t="shared" si="596"/>
        <v>Reg</v>
      </c>
      <c r="I4273" s="3">
        <f t="shared" si="601"/>
        <v>0</v>
      </c>
      <c r="J4273" s="3">
        <f t="shared" si="602"/>
        <v>318.94827166799325</v>
      </c>
      <c r="K4273" s="3">
        <f>MIN(Inputs!$B$2, (Inputs!$B$8 - I4273)/Inputs!$B$9)</f>
        <v>170</v>
      </c>
      <c r="L4273" s="3">
        <f>MAX(MIN(Inputs!$B$2, I4273*Inputs!$B$10, Inputs!$B$8*Inputs!$B$4 - J4273), 0)</f>
        <v>0</v>
      </c>
      <c r="M4273" s="3">
        <f t="shared" si="597"/>
        <v>0</v>
      </c>
      <c r="N4273" s="3">
        <f t="shared" si="598"/>
        <v>0</v>
      </c>
      <c r="O4273" s="3">
        <f>IF(H4273="Reg", MIN(Inputs!$B$2, I4273*Inputs!$B$10, (Inputs!$B$8-I4273)/Inputs!$B$9), 0)</f>
        <v>0</v>
      </c>
      <c r="P4273" s="3">
        <f t="shared" si="599"/>
        <v>0</v>
      </c>
      <c r="Q4273" s="3">
        <f t="shared" si="600"/>
        <v>0</v>
      </c>
      <c r="R4273" s="3">
        <f>I4273 + M4273*Inputs!$B$9 - N4273/Inputs!$B$10</f>
        <v>0</v>
      </c>
    </row>
    <row r="4274" spans="1:18" x14ac:dyDescent="0.3">
      <c r="A4274" s="4">
        <v>46201</v>
      </c>
      <c r="B4274" s="3">
        <v>26.590000000000003</v>
      </c>
      <c r="C4274" s="3">
        <v>0.05</v>
      </c>
      <c r="D4274" s="3">
        <f t="shared" si="594"/>
        <v>31.120833333333337</v>
      </c>
      <c r="E4274" s="3">
        <f>MAX(B4274 - D4274/Inputs!$B$5, 0)</f>
        <v>0</v>
      </c>
      <c r="F4274" s="3">
        <f>MAX(D4274*Inputs!$B$5 - B4274, 0)</f>
        <v>0.79633333333333312</v>
      </c>
      <c r="G4274" s="3">
        <f t="shared" si="595"/>
        <v>0.05</v>
      </c>
      <c r="H4274" t="str">
        <f t="shared" si="596"/>
        <v>Charge</v>
      </c>
      <c r="I4274" s="3">
        <f t="shared" si="601"/>
        <v>0</v>
      </c>
      <c r="J4274" s="3">
        <f t="shared" si="602"/>
        <v>0</v>
      </c>
      <c r="K4274" s="3">
        <f>MIN(Inputs!$B$2, (Inputs!$B$8 - I4274)/Inputs!$B$9)</f>
        <v>170</v>
      </c>
      <c r="L4274" s="3">
        <f>MAX(MIN(Inputs!$B$2, I4274*Inputs!$B$10, Inputs!$B$8*Inputs!$B$4 - J4274), 0)</f>
        <v>0</v>
      </c>
      <c r="M4274" s="3">
        <f t="shared" si="597"/>
        <v>170</v>
      </c>
      <c r="N4274" s="3">
        <f t="shared" si="598"/>
        <v>0</v>
      </c>
      <c r="O4274" s="3">
        <f>IF(H4274="Reg", MIN(Inputs!$B$2, I4274*Inputs!$B$10, (Inputs!$B$8-I4274)/Inputs!$B$9), 0)</f>
        <v>0</v>
      </c>
      <c r="P4274" s="3">
        <f t="shared" si="599"/>
        <v>-4520.3</v>
      </c>
      <c r="Q4274" s="3">
        <f t="shared" si="600"/>
        <v>0</v>
      </c>
      <c r="R4274" s="3">
        <f>I4274 + M4274*Inputs!$B$9 - N4274/Inputs!$B$10</f>
        <v>159.4741358339966</v>
      </c>
    </row>
    <row r="4275" spans="1:18" x14ac:dyDescent="0.3">
      <c r="A4275" s="4">
        <v>46201.041666666657</v>
      </c>
      <c r="B4275" s="3">
        <v>28.177500000000002</v>
      </c>
      <c r="C4275" s="3">
        <v>0.05</v>
      </c>
      <c r="D4275" s="3">
        <f t="shared" si="594"/>
        <v>31.120833333333337</v>
      </c>
      <c r="E4275" s="3">
        <f>MAX(B4275 - D4275/Inputs!$B$5, 0)</f>
        <v>0</v>
      </c>
      <c r="F4275" s="3">
        <f>MAX(D4275*Inputs!$B$5 - B4275, 0)</f>
        <v>0</v>
      </c>
      <c r="G4275" s="3">
        <f t="shared" si="595"/>
        <v>0.05</v>
      </c>
      <c r="H4275" t="str">
        <f t="shared" si="596"/>
        <v>Reg</v>
      </c>
      <c r="I4275" s="3">
        <f t="shared" si="601"/>
        <v>159.4741358339966</v>
      </c>
      <c r="J4275" s="3">
        <f t="shared" si="602"/>
        <v>0</v>
      </c>
      <c r="K4275" s="3">
        <f>MIN(Inputs!$B$2, (Inputs!$B$8 - I4275)/Inputs!$B$9)</f>
        <v>170</v>
      </c>
      <c r="L4275" s="3">
        <f>MAX(MIN(Inputs!$B$2, I4275*Inputs!$B$10, Inputs!$B$8*Inputs!$B$4 - J4275), 0)</f>
        <v>149.6</v>
      </c>
      <c r="M4275" s="3">
        <f t="shared" si="597"/>
        <v>0</v>
      </c>
      <c r="N4275" s="3">
        <f t="shared" si="598"/>
        <v>0</v>
      </c>
      <c r="O4275" s="3">
        <f>IF(H4275="Reg", MIN(Inputs!$B$2, I4275*Inputs!$B$10, (Inputs!$B$8-I4275)/Inputs!$B$9), 0)</f>
        <v>149.6</v>
      </c>
      <c r="P4275" s="3">
        <f t="shared" si="599"/>
        <v>0</v>
      </c>
      <c r="Q4275" s="3">
        <f t="shared" si="600"/>
        <v>7.48</v>
      </c>
      <c r="R4275" s="3">
        <f>I4275 + M4275*Inputs!$B$9 - N4275/Inputs!$B$10</f>
        <v>159.4741358339966</v>
      </c>
    </row>
    <row r="4276" spans="1:18" x14ac:dyDescent="0.3">
      <c r="A4276" s="4">
        <v>46201.083333333343</v>
      </c>
      <c r="B4276" s="3">
        <v>28.18</v>
      </c>
      <c r="C4276" s="3">
        <v>0.05</v>
      </c>
      <c r="D4276" s="3">
        <f t="shared" si="594"/>
        <v>31.120833333333337</v>
      </c>
      <c r="E4276" s="3">
        <f>MAX(B4276 - D4276/Inputs!$B$5, 0)</f>
        <v>0</v>
      </c>
      <c r="F4276" s="3">
        <f>MAX(D4276*Inputs!$B$5 - B4276, 0)</f>
        <v>0</v>
      </c>
      <c r="G4276" s="3">
        <f t="shared" si="595"/>
        <v>0.05</v>
      </c>
      <c r="H4276" t="str">
        <f t="shared" si="596"/>
        <v>Reg</v>
      </c>
      <c r="I4276" s="3">
        <f t="shared" si="601"/>
        <v>159.4741358339966</v>
      </c>
      <c r="J4276" s="3">
        <f t="shared" si="602"/>
        <v>0</v>
      </c>
      <c r="K4276" s="3">
        <f>MIN(Inputs!$B$2, (Inputs!$B$8 - I4276)/Inputs!$B$9)</f>
        <v>170</v>
      </c>
      <c r="L4276" s="3">
        <f>MAX(MIN(Inputs!$B$2, I4276*Inputs!$B$10, Inputs!$B$8*Inputs!$B$4 - J4276), 0)</f>
        <v>149.6</v>
      </c>
      <c r="M4276" s="3">
        <f t="shared" si="597"/>
        <v>0</v>
      </c>
      <c r="N4276" s="3">
        <f t="shared" si="598"/>
        <v>0</v>
      </c>
      <c r="O4276" s="3">
        <f>IF(H4276="Reg", MIN(Inputs!$B$2, I4276*Inputs!$B$10, (Inputs!$B$8-I4276)/Inputs!$B$9), 0)</f>
        <v>149.6</v>
      </c>
      <c r="P4276" s="3">
        <f t="shared" si="599"/>
        <v>0</v>
      </c>
      <c r="Q4276" s="3">
        <f t="shared" si="600"/>
        <v>7.48</v>
      </c>
      <c r="R4276" s="3">
        <f>I4276 + M4276*Inputs!$B$9 - N4276/Inputs!$B$10</f>
        <v>159.4741358339966</v>
      </c>
    </row>
    <row r="4277" spans="1:18" x14ac:dyDescent="0.3">
      <c r="A4277" s="4">
        <v>46201.125</v>
      </c>
      <c r="B4277" s="3">
        <v>27.9925</v>
      </c>
      <c r="C4277" s="3">
        <v>0.06</v>
      </c>
      <c r="D4277" s="3">
        <f t="shared" si="594"/>
        <v>31.120833333333337</v>
      </c>
      <c r="E4277" s="3">
        <f>MAX(B4277 - D4277/Inputs!$B$5, 0)</f>
        <v>0</v>
      </c>
      <c r="F4277" s="3">
        <f>MAX(D4277*Inputs!$B$5 - B4277, 0)</f>
        <v>0</v>
      </c>
      <c r="G4277" s="3">
        <f t="shared" si="595"/>
        <v>0.06</v>
      </c>
      <c r="H4277" t="str">
        <f t="shared" si="596"/>
        <v>Reg</v>
      </c>
      <c r="I4277" s="3">
        <f t="shared" si="601"/>
        <v>159.4741358339966</v>
      </c>
      <c r="J4277" s="3">
        <f t="shared" si="602"/>
        <v>0</v>
      </c>
      <c r="K4277" s="3">
        <f>MIN(Inputs!$B$2, (Inputs!$B$8 - I4277)/Inputs!$B$9)</f>
        <v>170</v>
      </c>
      <c r="L4277" s="3">
        <f>MAX(MIN(Inputs!$B$2, I4277*Inputs!$B$10, Inputs!$B$8*Inputs!$B$4 - J4277), 0)</f>
        <v>149.6</v>
      </c>
      <c r="M4277" s="3">
        <f t="shared" si="597"/>
        <v>0</v>
      </c>
      <c r="N4277" s="3">
        <f t="shared" si="598"/>
        <v>0</v>
      </c>
      <c r="O4277" s="3">
        <f>IF(H4277="Reg", MIN(Inputs!$B$2, I4277*Inputs!$B$10, (Inputs!$B$8-I4277)/Inputs!$B$9), 0)</f>
        <v>149.6</v>
      </c>
      <c r="P4277" s="3">
        <f t="shared" si="599"/>
        <v>0</v>
      </c>
      <c r="Q4277" s="3">
        <f t="shared" si="600"/>
        <v>8.9759999999999991</v>
      </c>
      <c r="R4277" s="3">
        <f>I4277 + M4277*Inputs!$B$9 - N4277/Inputs!$B$10</f>
        <v>159.4741358339966</v>
      </c>
    </row>
    <row r="4278" spans="1:18" x14ac:dyDescent="0.3">
      <c r="A4278" s="4">
        <v>46201.166666666657</v>
      </c>
      <c r="B4278" s="3">
        <v>27.772499999999997</v>
      </c>
      <c r="C4278" s="3">
        <v>0.05</v>
      </c>
      <c r="D4278" s="3">
        <f t="shared" si="594"/>
        <v>31.120833333333337</v>
      </c>
      <c r="E4278" s="3">
        <f>MAX(B4278 - D4278/Inputs!$B$5, 0)</f>
        <v>0</v>
      </c>
      <c r="F4278" s="3">
        <f>MAX(D4278*Inputs!$B$5 - B4278, 0)</f>
        <v>0</v>
      </c>
      <c r="G4278" s="3">
        <f t="shared" si="595"/>
        <v>0.05</v>
      </c>
      <c r="H4278" t="str">
        <f t="shared" si="596"/>
        <v>Reg</v>
      </c>
      <c r="I4278" s="3">
        <f t="shared" si="601"/>
        <v>159.4741358339966</v>
      </c>
      <c r="J4278" s="3">
        <f t="shared" si="602"/>
        <v>0</v>
      </c>
      <c r="K4278" s="3">
        <f>MIN(Inputs!$B$2, (Inputs!$B$8 - I4278)/Inputs!$B$9)</f>
        <v>170</v>
      </c>
      <c r="L4278" s="3">
        <f>MAX(MIN(Inputs!$B$2, I4278*Inputs!$B$10, Inputs!$B$8*Inputs!$B$4 - J4278), 0)</f>
        <v>149.6</v>
      </c>
      <c r="M4278" s="3">
        <f t="shared" si="597"/>
        <v>0</v>
      </c>
      <c r="N4278" s="3">
        <f t="shared" si="598"/>
        <v>0</v>
      </c>
      <c r="O4278" s="3">
        <f>IF(H4278="Reg", MIN(Inputs!$B$2, I4278*Inputs!$B$10, (Inputs!$B$8-I4278)/Inputs!$B$9), 0)</f>
        <v>149.6</v>
      </c>
      <c r="P4278" s="3">
        <f t="shared" si="599"/>
        <v>0</v>
      </c>
      <c r="Q4278" s="3">
        <f t="shared" si="600"/>
        <v>7.48</v>
      </c>
      <c r="R4278" s="3">
        <f>I4278 + M4278*Inputs!$B$9 - N4278/Inputs!$B$10</f>
        <v>159.4741358339966</v>
      </c>
    </row>
    <row r="4279" spans="1:18" x14ac:dyDescent="0.3">
      <c r="A4279" s="4">
        <v>46201.208333333343</v>
      </c>
      <c r="B4279" s="3">
        <v>28.897500000000001</v>
      </c>
      <c r="C4279" s="3">
        <v>0.05</v>
      </c>
      <c r="D4279" s="3">
        <f t="shared" si="594"/>
        <v>31.120833333333337</v>
      </c>
      <c r="E4279" s="3">
        <f>MAX(B4279 - D4279/Inputs!$B$5, 0)</f>
        <v>0</v>
      </c>
      <c r="F4279" s="3">
        <f>MAX(D4279*Inputs!$B$5 - B4279, 0)</f>
        <v>0</v>
      </c>
      <c r="G4279" s="3">
        <f t="shared" si="595"/>
        <v>0.05</v>
      </c>
      <c r="H4279" t="str">
        <f t="shared" si="596"/>
        <v>Reg</v>
      </c>
      <c r="I4279" s="3">
        <f t="shared" si="601"/>
        <v>159.4741358339966</v>
      </c>
      <c r="J4279" s="3">
        <f t="shared" si="602"/>
        <v>0</v>
      </c>
      <c r="K4279" s="3">
        <f>MIN(Inputs!$B$2, (Inputs!$B$8 - I4279)/Inputs!$B$9)</f>
        <v>170</v>
      </c>
      <c r="L4279" s="3">
        <f>MAX(MIN(Inputs!$B$2, I4279*Inputs!$B$10, Inputs!$B$8*Inputs!$B$4 - J4279), 0)</f>
        <v>149.6</v>
      </c>
      <c r="M4279" s="3">
        <f t="shared" si="597"/>
        <v>0</v>
      </c>
      <c r="N4279" s="3">
        <f t="shared" si="598"/>
        <v>0</v>
      </c>
      <c r="O4279" s="3">
        <f>IF(H4279="Reg", MIN(Inputs!$B$2, I4279*Inputs!$B$10, (Inputs!$B$8-I4279)/Inputs!$B$9), 0)</f>
        <v>149.6</v>
      </c>
      <c r="P4279" s="3">
        <f t="shared" si="599"/>
        <v>0</v>
      </c>
      <c r="Q4279" s="3">
        <f t="shared" si="600"/>
        <v>7.48</v>
      </c>
      <c r="R4279" s="3">
        <f>I4279 + M4279*Inputs!$B$9 - N4279/Inputs!$B$10</f>
        <v>159.4741358339966</v>
      </c>
    </row>
    <row r="4280" spans="1:18" x14ac:dyDescent="0.3">
      <c r="A4280" s="4">
        <v>46201.25</v>
      </c>
      <c r="B4280" s="3">
        <v>26.815000000000001</v>
      </c>
      <c r="C4280" s="3">
        <v>1</v>
      </c>
      <c r="D4280" s="3">
        <f t="shared" si="594"/>
        <v>31.120833333333337</v>
      </c>
      <c r="E4280" s="3">
        <f>MAX(B4280 - D4280/Inputs!$B$5, 0)</f>
        <v>0</v>
      </c>
      <c r="F4280" s="3">
        <f>MAX(D4280*Inputs!$B$5 - B4280, 0)</f>
        <v>0.57133333333333525</v>
      </c>
      <c r="G4280" s="3">
        <f t="shared" si="595"/>
        <v>1</v>
      </c>
      <c r="H4280" t="str">
        <f t="shared" si="596"/>
        <v>Reg</v>
      </c>
      <c r="I4280" s="3">
        <f t="shared" si="601"/>
        <v>159.4741358339966</v>
      </c>
      <c r="J4280" s="3">
        <f t="shared" si="602"/>
        <v>0</v>
      </c>
      <c r="K4280" s="3">
        <f>MIN(Inputs!$B$2, (Inputs!$B$8 - I4280)/Inputs!$B$9)</f>
        <v>170</v>
      </c>
      <c r="L4280" s="3">
        <f>MAX(MIN(Inputs!$B$2, I4280*Inputs!$B$10, Inputs!$B$8*Inputs!$B$4 - J4280), 0)</f>
        <v>149.6</v>
      </c>
      <c r="M4280" s="3">
        <f t="shared" si="597"/>
        <v>0</v>
      </c>
      <c r="N4280" s="3">
        <f t="shared" si="598"/>
        <v>0</v>
      </c>
      <c r="O4280" s="3">
        <f>IF(H4280="Reg", MIN(Inputs!$B$2, I4280*Inputs!$B$10, (Inputs!$B$8-I4280)/Inputs!$B$9), 0)</f>
        <v>149.6</v>
      </c>
      <c r="P4280" s="3">
        <f t="shared" si="599"/>
        <v>0</v>
      </c>
      <c r="Q4280" s="3">
        <f t="shared" si="600"/>
        <v>149.6</v>
      </c>
      <c r="R4280" s="3">
        <f>I4280 + M4280*Inputs!$B$9 - N4280/Inputs!$B$10</f>
        <v>159.4741358339966</v>
      </c>
    </row>
    <row r="4281" spans="1:18" x14ac:dyDescent="0.3">
      <c r="A4281" s="4">
        <v>46201.291666666657</v>
      </c>
      <c r="B4281" s="3">
        <v>25.3825</v>
      </c>
      <c r="C4281" s="3">
        <v>1</v>
      </c>
      <c r="D4281" s="3">
        <f t="shared" si="594"/>
        <v>31.120833333333337</v>
      </c>
      <c r="E4281" s="3">
        <f>MAX(B4281 - D4281/Inputs!$B$5, 0)</f>
        <v>0</v>
      </c>
      <c r="F4281" s="3">
        <f>MAX(D4281*Inputs!$B$5 - B4281, 0)</f>
        <v>2.0038333333333362</v>
      </c>
      <c r="G4281" s="3">
        <f t="shared" si="595"/>
        <v>1</v>
      </c>
      <c r="H4281" t="str">
        <f t="shared" si="596"/>
        <v>Charge</v>
      </c>
      <c r="I4281" s="3">
        <f t="shared" si="601"/>
        <v>159.4741358339966</v>
      </c>
      <c r="J4281" s="3">
        <f t="shared" si="602"/>
        <v>0</v>
      </c>
      <c r="K4281" s="3">
        <f>MIN(Inputs!$B$2, (Inputs!$B$8 - I4281)/Inputs!$B$9)</f>
        <v>170</v>
      </c>
      <c r="L4281" s="3">
        <f>MAX(MIN(Inputs!$B$2, I4281*Inputs!$B$10, Inputs!$B$8*Inputs!$B$4 - J4281), 0)</f>
        <v>149.6</v>
      </c>
      <c r="M4281" s="3">
        <f t="shared" si="597"/>
        <v>170</v>
      </c>
      <c r="N4281" s="3">
        <f t="shared" si="598"/>
        <v>0</v>
      </c>
      <c r="O4281" s="3">
        <f>IF(H4281="Reg", MIN(Inputs!$B$2, I4281*Inputs!$B$10, (Inputs!$B$8-I4281)/Inputs!$B$9), 0)</f>
        <v>0</v>
      </c>
      <c r="P4281" s="3">
        <f t="shared" si="599"/>
        <v>-4315.0249999999996</v>
      </c>
      <c r="Q4281" s="3">
        <f t="shared" si="600"/>
        <v>0</v>
      </c>
      <c r="R4281" s="3">
        <f>I4281 + M4281*Inputs!$B$9 - N4281/Inputs!$B$10</f>
        <v>318.9482716679932</v>
      </c>
    </row>
    <row r="4282" spans="1:18" x14ac:dyDescent="0.3">
      <c r="A4282" s="4">
        <v>46201.333333333343</v>
      </c>
      <c r="B4282" s="3">
        <v>23.0275</v>
      </c>
      <c r="C4282" s="3">
        <v>0.94</v>
      </c>
      <c r="D4282" s="3">
        <f t="shared" si="594"/>
        <v>31.120833333333337</v>
      </c>
      <c r="E4282" s="3">
        <f>MAX(B4282 - D4282/Inputs!$B$5, 0)</f>
        <v>0</v>
      </c>
      <c r="F4282" s="3">
        <f>MAX(D4282*Inputs!$B$5 - B4282, 0)</f>
        <v>4.3588333333333367</v>
      </c>
      <c r="G4282" s="3">
        <f t="shared" si="595"/>
        <v>0.94</v>
      </c>
      <c r="H4282" t="str">
        <f t="shared" si="596"/>
        <v>Charge</v>
      </c>
      <c r="I4282" s="3">
        <f t="shared" si="601"/>
        <v>318.9482716679932</v>
      </c>
      <c r="J4282" s="3">
        <f t="shared" si="602"/>
        <v>0</v>
      </c>
      <c r="K4282" s="3">
        <f>MIN(Inputs!$B$2, (Inputs!$B$8 - I4282)/Inputs!$B$9)</f>
        <v>22.44121780453775</v>
      </c>
      <c r="L4282" s="3">
        <f>MAX(MIN(Inputs!$B$2, I4282*Inputs!$B$10, Inputs!$B$8*Inputs!$B$4 - J4282), 0)</f>
        <v>170</v>
      </c>
      <c r="M4282" s="3">
        <f t="shared" si="597"/>
        <v>22.44121780453775</v>
      </c>
      <c r="N4282" s="3">
        <f t="shared" si="598"/>
        <v>0</v>
      </c>
      <c r="O4282" s="3">
        <f>IF(H4282="Reg", MIN(Inputs!$B$2, I4282*Inputs!$B$10, (Inputs!$B$8-I4282)/Inputs!$B$9), 0)</f>
        <v>0</v>
      </c>
      <c r="P4282" s="3">
        <f t="shared" si="599"/>
        <v>-516.76514299399309</v>
      </c>
      <c r="Q4282" s="3">
        <f t="shared" si="600"/>
        <v>0</v>
      </c>
      <c r="R4282" s="3">
        <f>I4282 + M4282*Inputs!$B$9 - N4282/Inputs!$B$10</f>
        <v>340</v>
      </c>
    </row>
    <row r="4283" spans="1:18" x14ac:dyDescent="0.3">
      <c r="A4283" s="4">
        <v>46201.375</v>
      </c>
      <c r="B4283" s="3">
        <v>22.515000000000001</v>
      </c>
      <c r="C4283" s="3">
        <v>0.98</v>
      </c>
      <c r="D4283" s="3">
        <f t="shared" si="594"/>
        <v>31.120833333333337</v>
      </c>
      <c r="E4283" s="3">
        <f>MAX(B4283 - D4283/Inputs!$B$5, 0)</f>
        <v>0</v>
      </c>
      <c r="F4283" s="3">
        <f>MAX(D4283*Inputs!$B$5 - B4283, 0)</f>
        <v>4.871333333333336</v>
      </c>
      <c r="G4283" s="3">
        <f t="shared" si="595"/>
        <v>0.98</v>
      </c>
      <c r="H4283" t="str">
        <f t="shared" si="596"/>
        <v>Charge</v>
      </c>
      <c r="I4283" s="3">
        <f t="shared" si="601"/>
        <v>340</v>
      </c>
      <c r="J4283" s="3">
        <f t="shared" si="602"/>
        <v>0</v>
      </c>
      <c r="K4283" s="3">
        <f>MIN(Inputs!$B$2, (Inputs!$B$8 - I4283)/Inputs!$B$9)</f>
        <v>0</v>
      </c>
      <c r="L4283" s="3">
        <f>MAX(MIN(Inputs!$B$2, I4283*Inputs!$B$10, Inputs!$B$8*Inputs!$B$4 - J4283), 0)</f>
        <v>170</v>
      </c>
      <c r="M4283" s="3">
        <f t="shared" si="597"/>
        <v>0</v>
      </c>
      <c r="N4283" s="3">
        <f t="shared" si="598"/>
        <v>0</v>
      </c>
      <c r="O4283" s="3">
        <f>IF(H4283="Reg", MIN(Inputs!$B$2, I4283*Inputs!$B$10, (Inputs!$B$8-I4283)/Inputs!$B$9), 0)</f>
        <v>0</v>
      </c>
      <c r="P4283" s="3">
        <f t="shared" si="599"/>
        <v>0</v>
      </c>
      <c r="Q4283" s="3">
        <f t="shared" si="600"/>
        <v>0</v>
      </c>
      <c r="R4283" s="3">
        <f>I4283 + M4283*Inputs!$B$9 - N4283/Inputs!$B$10</f>
        <v>340</v>
      </c>
    </row>
    <row r="4284" spans="1:18" x14ac:dyDescent="0.3">
      <c r="A4284" s="4">
        <v>46201.416666666657</v>
      </c>
      <c r="B4284" s="3">
        <v>23.4375</v>
      </c>
      <c r="C4284" s="3">
        <v>0.51</v>
      </c>
      <c r="D4284" s="3">
        <f t="shared" si="594"/>
        <v>31.120833333333337</v>
      </c>
      <c r="E4284" s="3">
        <f>MAX(B4284 - D4284/Inputs!$B$5, 0)</f>
        <v>0</v>
      </c>
      <c r="F4284" s="3">
        <f>MAX(D4284*Inputs!$B$5 - B4284, 0)</f>
        <v>3.9488333333333365</v>
      </c>
      <c r="G4284" s="3">
        <f t="shared" si="595"/>
        <v>0.51</v>
      </c>
      <c r="H4284" t="str">
        <f t="shared" si="596"/>
        <v>Charge</v>
      </c>
      <c r="I4284" s="3">
        <f t="shared" si="601"/>
        <v>340</v>
      </c>
      <c r="J4284" s="3">
        <f t="shared" si="602"/>
        <v>0</v>
      </c>
      <c r="K4284" s="3">
        <f>MIN(Inputs!$B$2, (Inputs!$B$8 - I4284)/Inputs!$B$9)</f>
        <v>0</v>
      </c>
      <c r="L4284" s="3">
        <f>MAX(MIN(Inputs!$B$2, I4284*Inputs!$B$10, Inputs!$B$8*Inputs!$B$4 - J4284), 0)</f>
        <v>170</v>
      </c>
      <c r="M4284" s="3">
        <f t="shared" si="597"/>
        <v>0</v>
      </c>
      <c r="N4284" s="3">
        <f t="shared" si="598"/>
        <v>0</v>
      </c>
      <c r="O4284" s="3">
        <f>IF(H4284="Reg", MIN(Inputs!$B$2, I4284*Inputs!$B$10, (Inputs!$B$8-I4284)/Inputs!$B$9), 0)</f>
        <v>0</v>
      </c>
      <c r="P4284" s="3">
        <f t="shared" si="599"/>
        <v>0</v>
      </c>
      <c r="Q4284" s="3">
        <f t="shared" si="600"/>
        <v>0</v>
      </c>
      <c r="R4284" s="3">
        <f>I4284 + M4284*Inputs!$B$9 - N4284/Inputs!$B$10</f>
        <v>340</v>
      </c>
    </row>
    <row r="4285" spans="1:18" x14ac:dyDescent="0.3">
      <c r="A4285" s="4">
        <v>46201.458333333343</v>
      </c>
      <c r="B4285" s="3">
        <v>23.105</v>
      </c>
      <c r="C4285" s="3">
        <v>0.55000000000000004</v>
      </c>
      <c r="D4285" s="3">
        <f t="shared" si="594"/>
        <v>31.120833333333337</v>
      </c>
      <c r="E4285" s="3">
        <f>MAX(B4285 - D4285/Inputs!$B$5, 0)</f>
        <v>0</v>
      </c>
      <c r="F4285" s="3">
        <f>MAX(D4285*Inputs!$B$5 - B4285, 0)</f>
        <v>4.2813333333333361</v>
      </c>
      <c r="G4285" s="3">
        <f t="shared" si="595"/>
        <v>0.55000000000000004</v>
      </c>
      <c r="H4285" t="str">
        <f t="shared" si="596"/>
        <v>Charge</v>
      </c>
      <c r="I4285" s="3">
        <f t="shared" si="601"/>
        <v>340</v>
      </c>
      <c r="J4285" s="3">
        <f t="shared" si="602"/>
        <v>0</v>
      </c>
      <c r="K4285" s="3">
        <f>MIN(Inputs!$B$2, (Inputs!$B$8 - I4285)/Inputs!$B$9)</f>
        <v>0</v>
      </c>
      <c r="L4285" s="3">
        <f>MAX(MIN(Inputs!$B$2, I4285*Inputs!$B$10, Inputs!$B$8*Inputs!$B$4 - J4285), 0)</f>
        <v>170</v>
      </c>
      <c r="M4285" s="3">
        <f t="shared" si="597"/>
        <v>0</v>
      </c>
      <c r="N4285" s="3">
        <f t="shared" si="598"/>
        <v>0</v>
      </c>
      <c r="O4285" s="3">
        <f>IF(H4285="Reg", MIN(Inputs!$B$2, I4285*Inputs!$B$10, (Inputs!$B$8-I4285)/Inputs!$B$9), 0)</f>
        <v>0</v>
      </c>
      <c r="P4285" s="3">
        <f t="shared" si="599"/>
        <v>0</v>
      </c>
      <c r="Q4285" s="3">
        <f t="shared" si="600"/>
        <v>0</v>
      </c>
      <c r="R4285" s="3">
        <f>I4285 + M4285*Inputs!$B$9 - N4285/Inputs!$B$10</f>
        <v>340</v>
      </c>
    </row>
    <row r="4286" spans="1:18" x14ac:dyDescent="0.3">
      <c r="A4286" s="4">
        <v>46201.5</v>
      </c>
      <c r="B4286" s="3">
        <v>22.4025</v>
      </c>
      <c r="C4286" s="3">
        <v>0.98</v>
      </c>
      <c r="D4286" s="3">
        <f t="shared" si="594"/>
        <v>31.120833333333337</v>
      </c>
      <c r="E4286" s="3">
        <f>MAX(B4286 - D4286/Inputs!$B$5, 0)</f>
        <v>0</v>
      </c>
      <c r="F4286" s="3">
        <f>MAX(D4286*Inputs!$B$5 - B4286, 0)</f>
        <v>4.9838333333333367</v>
      </c>
      <c r="G4286" s="3">
        <f t="shared" si="595"/>
        <v>0.98</v>
      </c>
      <c r="H4286" t="str">
        <f t="shared" si="596"/>
        <v>Charge</v>
      </c>
      <c r="I4286" s="3">
        <f t="shared" si="601"/>
        <v>340</v>
      </c>
      <c r="J4286" s="3">
        <f t="shared" si="602"/>
        <v>0</v>
      </c>
      <c r="K4286" s="3">
        <f>MIN(Inputs!$B$2, (Inputs!$B$8 - I4286)/Inputs!$B$9)</f>
        <v>0</v>
      </c>
      <c r="L4286" s="3">
        <f>MAX(MIN(Inputs!$B$2, I4286*Inputs!$B$10, Inputs!$B$8*Inputs!$B$4 - J4286), 0)</f>
        <v>170</v>
      </c>
      <c r="M4286" s="3">
        <f t="shared" si="597"/>
        <v>0</v>
      </c>
      <c r="N4286" s="3">
        <f t="shared" si="598"/>
        <v>0</v>
      </c>
      <c r="O4286" s="3">
        <f>IF(H4286="Reg", MIN(Inputs!$B$2, I4286*Inputs!$B$10, (Inputs!$B$8-I4286)/Inputs!$B$9), 0)</f>
        <v>0</v>
      </c>
      <c r="P4286" s="3">
        <f t="shared" si="599"/>
        <v>0</v>
      </c>
      <c r="Q4286" s="3">
        <f t="shared" si="600"/>
        <v>0</v>
      </c>
      <c r="R4286" s="3">
        <f>I4286 + M4286*Inputs!$B$9 - N4286/Inputs!$B$10</f>
        <v>340</v>
      </c>
    </row>
    <row r="4287" spans="1:18" x14ac:dyDescent="0.3">
      <c r="A4287" s="4">
        <v>46201.541666666657</v>
      </c>
      <c r="B4287" s="3">
        <v>22.267499999999998</v>
      </c>
      <c r="C4287" s="3">
        <v>0.76</v>
      </c>
      <c r="D4287" s="3">
        <f t="shared" si="594"/>
        <v>31.120833333333337</v>
      </c>
      <c r="E4287" s="3">
        <f>MAX(B4287 - D4287/Inputs!$B$5, 0)</f>
        <v>0</v>
      </c>
      <c r="F4287" s="3">
        <f>MAX(D4287*Inputs!$B$5 - B4287, 0)</f>
        <v>5.1188333333333382</v>
      </c>
      <c r="G4287" s="3">
        <f t="shared" si="595"/>
        <v>0.76</v>
      </c>
      <c r="H4287" t="str">
        <f t="shared" si="596"/>
        <v>Charge</v>
      </c>
      <c r="I4287" s="3">
        <f t="shared" si="601"/>
        <v>340</v>
      </c>
      <c r="J4287" s="3">
        <f t="shared" si="602"/>
        <v>0</v>
      </c>
      <c r="K4287" s="3">
        <f>MIN(Inputs!$B$2, (Inputs!$B$8 - I4287)/Inputs!$B$9)</f>
        <v>0</v>
      </c>
      <c r="L4287" s="3">
        <f>MAX(MIN(Inputs!$B$2, I4287*Inputs!$B$10, Inputs!$B$8*Inputs!$B$4 - J4287), 0)</f>
        <v>170</v>
      </c>
      <c r="M4287" s="3">
        <f t="shared" si="597"/>
        <v>0</v>
      </c>
      <c r="N4287" s="3">
        <f t="shared" si="598"/>
        <v>0</v>
      </c>
      <c r="O4287" s="3">
        <f>IF(H4287="Reg", MIN(Inputs!$B$2, I4287*Inputs!$B$10, (Inputs!$B$8-I4287)/Inputs!$B$9), 0)</f>
        <v>0</v>
      </c>
      <c r="P4287" s="3">
        <f t="shared" si="599"/>
        <v>0</v>
      </c>
      <c r="Q4287" s="3">
        <f t="shared" si="600"/>
        <v>0</v>
      </c>
      <c r="R4287" s="3">
        <f>I4287 + M4287*Inputs!$B$9 - N4287/Inputs!$B$10</f>
        <v>340</v>
      </c>
    </row>
    <row r="4288" spans="1:18" x14ac:dyDescent="0.3">
      <c r="A4288" s="4">
        <v>46201.583333333343</v>
      </c>
      <c r="B4288" s="3">
        <v>22.664999999999999</v>
      </c>
      <c r="C4288" s="3">
        <v>1</v>
      </c>
      <c r="D4288" s="3">
        <f t="shared" si="594"/>
        <v>31.120833333333337</v>
      </c>
      <c r="E4288" s="3">
        <f>MAX(B4288 - D4288/Inputs!$B$5, 0)</f>
        <v>0</v>
      </c>
      <c r="F4288" s="3">
        <f>MAX(D4288*Inputs!$B$5 - B4288, 0)</f>
        <v>4.7213333333333374</v>
      </c>
      <c r="G4288" s="3">
        <f t="shared" si="595"/>
        <v>1</v>
      </c>
      <c r="H4288" t="str">
        <f t="shared" si="596"/>
        <v>Charge</v>
      </c>
      <c r="I4288" s="3">
        <f t="shared" si="601"/>
        <v>340</v>
      </c>
      <c r="J4288" s="3">
        <f t="shared" si="602"/>
        <v>0</v>
      </c>
      <c r="K4288" s="3">
        <f>MIN(Inputs!$B$2, (Inputs!$B$8 - I4288)/Inputs!$B$9)</f>
        <v>0</v>
      </c>
      <c r="L4288" s="3">
        <f>MAX(MIN(Inputs!$B$2, I4288*Inputs!$B$10, Inputs!$B$8*Inputs!$B$4 - J4288), 0)</f>
        <v>170</v>
      </c>
      <c r="M4288" s="3">
        <f t="shared" si="597"/>
        <v>0</v>
      </c>
      <c r="N4288" s="3">
        <f t="shared" si="598"/>
        <v>0</v>
      </c>
      <c r="O4288" s="3">
        <f>IF(H4288="Reg", MIN(Inputs!$B$2, I4288*Inputs!$B$10, (Inputs!$B$8-I4288)/Inputs!$B$9), 0)</f>
        <v>0</v>
      </c>
      <c r="P4288" s="3">
        <f t="shared" si="599"/>
        <v>0</v>
      </c>
      <c r="Q4288" s="3">
        <f t="shared" si="600"/>
        <v>0</v>
      </c>
      <c r="R4288" s="3">
        <f>I4288 + M4288*Inputs!$B$9 - N4288/Inputs!$B$10</f>
        <v>340</v>
      </c>
    </row>
    <row r="4289" spans="1:18" x14ac:dyDescent="0.3">
      <c r="A4289" s="4">
        <v>46201.625</v>
      </c>
      <c r="B4289" s="3">
        <v>23.145</v>
      </c>
      <c r="C4289" s="3">
        <v>1</v>
      </c>
      <c r="D4289" s="3">
        <f t="shared" si="594"/>
        <v>31.120833333333337</v>
      </c>
      <c r="E4289" s="3">
        <f>MAX(B4289 - D4289/Inputs!$B$5, 0)</f>
        <v>0</v>
      </c>
      <c r="F4289" s="3">
        <f>MAX(D4289*Inputs!$B$5 - B4289, 0)</f>
        <v>4.241333333333337</v>
      </c>
      <c r="G4289" s="3">
        <f t="shared" si="595"/>
        <v>1</v>
      </c>
      <c r="H4289" t="str">
        <f t="shared" si="596"/>
        <v>Charge</v>
      </c>
      <c r="I4289" s="3">
        <f t="shared" si="601"/>
        <v>340</v>
      </c>
      <c r="J4289" s="3">
        <f t="shared" si="602"/>
        <v>0</v>
      </c>
      <c r="K4289" s="3">
        <f>MIN(Inputs!$B$2, (Inputs!$B$8 - I4289)/Inputs!$B$9)</f>
        <v>0</v>
      </c>
      <c r="L4289" s="3">
        <f>MAX(MIN(Inputs!$B$2, I4289*Inputs!$B$10, Inputs!$B$8*Inputs!$B$4 - J4289), 0)</f>
        <v>170</v>
      </c>
      <c r="M4289" s="3">
        <f t="shared" si="597"/>
        <v>0</v>
      </c>
      <c r="N4289" s="3">
        <f t="shared" si="598"/>
        <v>0</v>
      </c>
      <c r="O4289" s="3">
        <f>IF(H4289="Reg", MIN(Inputs!$B$2, I4289*Inputs!$B$10, (Inputs!$B$8-I4289)/Inputs!$B$9), 0)</f>
        <v>0</v>
      </c>
      <c r="P4289" s="3">
        <f t="shared" si="599"/>
        <v>0</v>
      </c>
      <c r="Q4289" s="3">
        <f t="shared" si="600"/>
        <v>0</v>
      </c>
      <c r="R4289" s="3">
        <f>I4289 + M4289*Inputs!$B$9 - N4289/Inputs!$B$10</f>
        <v>340</v>
      </c>
    </row>
    <row r="4290" spans="1:18" x14ac:dyDescent="0.3">
      <c r="A4290" s="4">
        <v>46201.666666666657</v>
      </c>
      <c r="B4290" s="3">
        <v>22.145</v>
      </c>
      <c r="C4290" s="3">
        <v>1</v>
      </c>
      <c r="D4290" s="3">
        <f t="shared" ref="D4290:D4353" si="603">AVERAGEIFS(B:B, A:A, "&gt;="&amp;INT(A4290), A:A, "&lt;"&amp;INT(A4290)+1)</f>
        <v>31.120833333333337</v>
      </c>
      <c r="E4290" s="3">
        <f>MAX(B4290 - D4290/Inputs!$B$5, 0)</f>
        <v>0</v>
      </c>
      <c r="F4290" s="3">
        <f>MAX(D4290*Inputs!$B$5 - B4290, 0)</f>
        <v>5.241333333333337</v>
      </c>
      <c r="G4290" s="3">
        <f t="shared" ref="G4290:G4353" si="604">C4290</f>
        <v>1</v>
      </c>
      <c r="H4290" t="str">
        <f t="shared" ref="H4290:H4353" si="605">IF(MAX(E4290, F4290, G4290)&lt;=0, "Idle", IF(AND(G4290&gt;=E4290, G4290&gt;=F4290), "Reg", IF(E4290&gt;=F4290, "Discharge", "Charge")))</f>
        <v>Charge</v>
      </c>
      <c r="I4290" s="3">
        <f t="shared" si="601"/>
        <v>340</v>
      </c>
      <c r="J4290" s="3">
        <f t="shared" si="602"/>
        <v>0</v>
      </c>
      <c r="K4290" s="3">
        <f>MIN(Inputs!$B$2, (Inputs!$B$8 - I4290)/Inputs!$B$9)</f>
        <v>0</v>
      </c>
      <c r="L4290" s="3">
        <f>MAX(MIN(Inputs!$B$2, I4290*Inputs!$B$10, Inputs!$B$8*Inputs!$B$4 - J4290), 0)</f>
        <v>170</v>
      </c>
      <c r="M4290" s="3">
        <f t="shared" ref="M4290:M4353" si="606">IF(H4290="Charge", K4290, 0)</f>
        <v>0</v>
      </c>
      <c r="N4290" s="3">
        <f t="shared" ref="N4290:N4353" si="607">IF(H4290="Discharge", L4290, 0)</f>
        <v>0</v>
      </c>
      <c r="O4290" s="3">
        <f>IF(H4290="Reg", MIN(Inputs!$B$2, I4290*Inputs!$B$10, (Inputs!$B$8-I4290)/Inputs!$B$9), 0)</f>
        <v>0</v>
      </c>
      <c r="P4290" s="3">
        <f t="shared" ref="P4290:P4353" si="608">(N4290 - M4290) * B4290</f>
        <v>0</v>
      </c>
      <c r="Q4290" s="3">
        <f t="shared" ref="Q4290:Q4353" si="609">O4290 * C4290</f>
        <v>0</v>
      </c>
      <c r="R4290" s="3">
        <f>I4290 + M4290*Inputs!$B$9 - N4290/Inputs!$B$10</f>
        <v>340</v>
      </c>
    </row>
    <row r="4291" spans="1:18" x14ac:dyDescent="0.3">
      <c r="A4291" s="4">
        <v>46201.708333333343</v>
      </c>
      <c r="B4291" s="3">
        <v>24</v>
      </c>
      <c r="C4291" s="3">
        <v>1</v>
      </c>
      <c r="D4291" s="3">
        <f t="shared" si="603"/>
        <v>31.120833333333337</v>
      </c>
      <c r="E4291" s="3">
        <f>MAX(B4291 - D4291/Inputs!$B$5, 0)</f>
        <v>0</v>
      </c>
      <c r="F4291" s="3">
        <f>MAX(D4291*Inputs!$B$5 - B4291, 0)</f>
        <v>3.3863333333333365</v>
      </c>
      <c r="G4291" s="3">
        <f t="shared" si="604"/>
        <v>1</v>
      </c>
      <c r="H4291" t="str">
        <f t="shared" si="605"/>
        <v>Charge</v>
      </c>
      <c r="I4291" s="3">
        <f t="shared" ref="I4291:I4354" si="610">R4290</f>
        <v>340</v>
      </c>
      <c r="J4291" s="3">
        <f t="shared" ref="J4291:J4354" si="611">IF(INT(A4291)=INT(A4290), J4290 + N4290, 0)</f>
        <v>0</v>
      </c>
      <c r="K4291" s="3">
        <f>MIN(Inputs!$B$2, (Inputs!$B$8 - I4291)/Inputs!$B$9)</f>
        <v>0</v>
      </c>
      <c r="L4291" s="3">
        <f>MAX(MIN(Inputs!$B$2, I4291*Inputs!$B$10, Inputs!$B$8*Inputs!$B$4 - J4291), 0)</f>
        <v>170</v>
      </c>
      <c r="M4291" s="3">
        <f t="shared" si="606"/>
        <v>0</v>
      </c>
      <c r="N4291" s="3">
        <f t="shared" si="607"/>
        <v>0</v>
      </c>
      <c r="O4291" s="3">
        <f>IF(H4291="Reg", MIN(Inputs!$B$2, I4291*Inputs!$B$10, (Inputs!$B$8-I4291)/Inputs!$B$9), 0)</f>
        <v>0</v>
      </c>
      <c r="P4291" s="3">
        <f t="shared" si="608"/>
        <v>0</v>
      </c>
      <c r="Q4291" s="3">
        <f t="shared" si="609"/>
        <v>0</v>
      </c>
      <c r="R4291" s="3">
        <f>I4291 + M4291*Inputs!$B$9 - N4291/Inputs!$B$10</f>
        <v>340</v>
      </c>
    </row>
    <row r="4292" spans="1:18" x14ac:dyDescent="0.3">
      <c r="A4292" s="4">
        <v>46201.75</v>
      </c>
      <c r="B4292" s="3">
        <v>24.134999999999998</v>
      </c>
      <c r="C4292" s="3">
        <v>2</v>
      </c>
      <c r="D4292" s="3">
        <f t="shared" si="603"/>
        <v>31.120833333333337</v>
      </c>
      <c r="E4292" s="3">
        <f>MAX(B4292 - D4292/Inputs!$B$5, 0)</f>
        <v>0</v>
      </c>
      <c r="F4292" s="3">
        <f>MAX(D4292*Inputs!$B$5 - B4292, 0)</f>
        <v>3.2513333333333385</v>
      </c>
      <c r="G4292" s="3">
        <f t="shared" si="604"/>
        <v>2</v>
      </c>
      <c r="H4292" t="str">
        <f t="shared" si="605"/>
        <v>Charge</v>
      </c>
      <c r="I4292" s="3">
        <f t="shared" si="610"/>
        <v>340</v>
      </c>
      <c r="J4292" s="3">
        <f t="shared" si="611"/>
        <v>0</v>
      </c>
      <c r="K4292" s="3">
        <f>MIN(Inputs!$B$2, (Inputs!$B$8 - I4292)/Inputs!$B$9)</f>
        <v>0</v>
      </c>
      <c r="L4292" s="3">
        <f>MAX(MIN(Inputs!$B$2, I4292*Inputs!$B$10, Inputs!$B$8*Inputs!$B$4 - J4292), 0)</f>
        <v>170</v>
      </c>
      <c r="M4292" s="3">
        <f t="shared" si="606"/>
        <v>0</v>
      </c>
      <c r="N4292" s="3">
        <f t="shared" si="607"/>
        <v>0</v>
      </c>
      <c r="O4292" s="3">
        <f>IF(H4292="Reg", MIN(Inputs!$B$2, I4292*Inputs!$B$10, (Inputs!$B$8-I4292)/Inputs!$B$9), 0)</f>
        <v>0</v>
      </c>
      <c r="P4292" s="3">
        <f t="shared" si="608"/>
        <v>0</v>
      </c>
      <c r="Q4292" s="3">
        <f t="shared" si="609"/>
        <v>0</v>
      </c>
      <c r="R4292" s="3">
        <f>I4292 + M4292*Inputs!$B$9 - N4292/Inputs!$B$10</f>
        <v>340</v>
      </c>
    </row>
    <row r="4293" spans="1:18" x14ac:dyDescent="0.3">
      <c r="A4293" s="4">
        <v>46201.791666666657</v>
      </c>
      <c r="B4293" s="3">
        <v>30.065000000000001</v>
      </c>
      <c r="C4293" s="3">
        <v>12.2</v>
      </c>
      <c r="D4293" s="3">
        <f t="shared" si="603"/>
        <v>31.120833333333337</v>
      </c>
      <c r="E4293" s="3">
        <f>MAX(B4293 - D4293/Inputs!$B$5, 0)</f>
        <v>0</v>
      </c>
      <c r="F4293" s="3">
        <f>MAX(D4293*Inputs!$B$5 - B4293, 0)</f>
        <v>0</v>
      </c>
      <c r="G4293" s="3">
        <f t="shared" si="604"/>
        <v>12.2</v>
      </c>
      <c r="H4293" t="str">
        <f t="shared" si="605"/>
        <v>Reg</v>
      </c>
      <c r="I4293" s="3">
        <f t="shared" si="610"/>
        <v>340</v>
      </c>
      <c r="J4293" s="3">
        <f t="shared" si="611"/>
        <v>0</v>
      </c>
      <c r="K4293" s="3">
        <f>MIN(Inputs!$B$2, (Inputs!$B$8 - I4293)/Inputs!$B$9)</f>
        <v>0</v>
      </c>
      <c r="L4293" s="3">
        <f>MAX(MIN(Inputs!$B$2, I4293*Inputs!$B$10, Inputs!$B$8*Inputs!$B$4 - J4293), 0)</f>
        <v>170</v>
      </c>
      <c r="M4293" s="3">
        <f t="shared" si="606"/>
        <v>0</v>
      </c>
      <c r="N4293" s="3">
        <f t="shared" si="607"/>
        <v>0</v>
      </c>
      <c r="O4293" s="3">
        <f>IF(H4293="Reg", MIN(Inputs!$B$2, I4293*Inputs!$B$10, (Inputs!$B$8-I4293)/Inputs!$B$9), 0)</f>
        <v>0</v>
      </c>
      <c r="P4293" s="3">
        <f t="shared" si="608"/>
        <v>0</v>
      </c>
      <c r="Q4293" s="3">
        <f t="shared" si="609"/>
        <v>0</v>
      </c>
      <c r="R4293" s="3">
        <f>I4293 + M4293*Inputs!$B$9 - N4293/Inputs!$B$10</f>
        <v>340</v>
      </c>
    </row>
    <row r="4294" spans="1:18" x14ac:dyDescent="0.3">
      <c r="A4294" s="4">
        <v>46201.833333333343</v>
      </c>
      <c r="B4294" s="3">
        <v>49.017500000000005</v>
      </c>
      <c r="C4294" s="3">
        <v>15.85</v>
      </c>
      <c r="D4294" s="3">
        <f t="shared" si="603"/>
        <v>31.120833333333337</v>
      </c>
      <c r="E4294" s="3">
        <f>MAX(B4294 - D4294/Inputs!$B$5, 0)</f>
        <v>13.65291666666667</v>
      </c>
      <c r="F4294" s="3">
        <f>MAX(D4294*Inputs!$B$5 - B4294, 0)</f>
        <v>0</v>
      </c>
      <c r="G4294" s="3">
        <f t="shared" si="604"/>
        <v>15.85</v>
      </c>
      <c r="H4294" t="str">
        <f t="shared" si="605"/>
        <v>Reg</v>
      </c>
      <c r="I4294" s="3">
        <f t="shared" si="610"/>
        <v>340</v>
      </c>
      <c r="J4294" s="3">
        <f t="shared" si="611"/>
        <v>0</v>
      </c>
      <c r="K4294" s="3">
        <f>MIN(Inputs!$B$2, (Inputs!$B$8 - I4294)/Inputs!$B$9)</f>
        <v>0</v>
      </c>
      <c r="L4294" s="3">
        <f>MAX(MIN(Inputs!$B$2, I4294*Inputs!$B$10, Inputs!$B$8*Inputs!$B$4 - J4294), 0)</f>
        <v>170</v>
      </c>
      <c r="M4294" s="3">
        <f t="shared" si="606"/>
        <v>0</v>
      </c>
      <c r="N4294" s="3">
        <f t="shared" si="607"/>
        <v>0</v>
      </c>
      <c r="O4294" s="3">
        <f>IF(H4294="Reg", MIN(Inputs!$B$2, I4294*Inputs!$B$10, (Inputs!$B$8-I4294)/Inputs!$B$9), 0)</f>
        <v>0</v>
      </c>
      <c r="P4294" s="3">
        <f t="shared" si="608"/>
        <v>0</v>
      </c>
      <c r="Q4294" s="3">
        <f t="shared" si="609"/>
        <v>0</v>
      </c>
      <c r="R4294" s="3">
        <f>I4294 + M4294*Inputs!$B$9 - N4294/Inputs!$B$10</f>
        <v>340</v>
      </c>
    </row>
    <row r="4295" spans="1:18" x14ac:dyDescent="0.3">
      <c r="A4295" s="4">
        <v>46201.875</v>
      </c>
      <c r="B4295" s="3">
        <v>72.287499999999994</v>
      </c>
      <c r="C4295" s="3">
        <v>5.63</v>
      </c>
      <c r="D4295" s="3">
        <f t="shared" si="603"/>
        <v>31.120833333333337</v>
      </c>
      <c r="E4295" s="3">
        <f>MAX(B4295 - D4295/Inputs!$B$5, 0)</f>
        <v>36.922916666666659</v>
      </c>
      <c r="F4295" s="3">
        <f>MAX(D4295*Inputs!$B$5 - B4295, 0)</f>
        <v>0</v>
      </c>
      <c r="G4295" s="3">
        <f t="shared" si="604"/>
        <v>5.63</v>
      </c>
      <c r="H4295" t="str">
        <f t="shared" si="605"/>
        <v>Discharge</v>
      </c>
      <c r="I4295" s="3">
        <f t="shared" si="610"/>
        <v>340</v>
      </c>
      <c r="J4295" s="3">
        <f t="shared" si="611"/>
        <v>0</v>
      </c>
      <c r="K4295" s="3">
        <f>MIN(Inputs!$B$2, (Inputs!$B$8 - I4295)/Inputs!$B$9)</f>
        <v>0</v>
      </c>
      <c r="L4295" s="3">
        <f>MAX(MIN(Inputs!$B$2, I4295*Inputs!$B$10, Inputs!$B$8*Inputs!$B$4 - J4295), 0)</f>
        <v>170</v>
      </c>
      <c r="M4295" s="3">
        <f t="shared" si="606"/>
        <v>0</v>
      </c>
      <c r="N4295" s="3">
        <f t="shared" si="607"/>
        <v>170</v>
      </c>
      <c r="O4295" s="3">
        <f>IF(H4295="Reg", MIN(Inputs!$B$2, I4295*Inputs!$B$10, (Inputs!$B$8-I4295)/Inputs!$B$9), 0)</f>
        <v>0</v>
      </c>
      <c r="P4295" s="3">
        <f t="shared" si="608"/>
        <v>12288.874999999998</v>
      </c>
      <c r="Q4295" s="3">
        <f t="shared" si="609"/>
        <v>0</v>
      </c>
      <c r="R4295" s="3">
        <f>I4295 + M4295*Inputs!$B$9 - N4295/Inputs!$B$10</f>
        <v>158.77939109773115</v>
      </c>
    </row>
    <row r="4296" spans="1:18" x14ac:dyDescent="0.3">
      <c r="A4296" s="4">
        <v>46201.916666666657</v>
      </c>
      <c r="B4296" s="3">
        <v>76.805000000000007</v>
      </c>
      <c r="C4296" s="3">
        <v>0.21</v>
      </c>
      <c r="D4296" s="3">
        <f t="shared" si="603"/>
        <v>31.120833333333337</v>
      </c>
      <c r="E4296" s="3">
        <f>MAX(B4296 - D4296/Inputs!$B$5, 0)</f>
        <v>41.440416666666671</v>
      </c>
      <c r="F4296" s="3">
        <f>MAX(D4296*Inputs!$B$5 - B4296, 0)</f>
        <v>0</v>
      </c>
      <c r="G4296" s="3">
        <f t="shared" si="604"/>
        <v>0.21</v>
      </c>
      <c r="H4296" t="str">
        <f t="shared" si="605"/>
        <v>Discharge</v>
      </c>
      <c r="I4296" s="3">
        <f t="shared" si="610"/>
        <v>158.77939109773115</v>
      </c>
      <c r="J4296" s="3">
        <f t="shared" si="611"/>
        <v>170</v>
      </c>
      <c r="K4296" s="3">
        <f>MIN(Inputs!$B$2, (Inputs!$B$8 - I4296)/Inputs!$B$9)</f>
        <v>170</v>
      </c>
      <c r="L4296" s="3">
        <f>MAX(MIN(Inputs!$B$2, I4296*Inputs!$B$10, Inputs!$B$8*Inputs!$B$4 - J4296), 0)</f>
        <v>148.94827166799323</v>
      </c>
      <c r="M4296" s="3">
        <f t="shared" si="606"/>
        <v>0</v>
      </c>
      <c r="N4296" s="3">
        <f t="shared" si="607"/>
        <v>148.94827166799323</v>
      </c>
      <c r="O4296" s="3">
        <f>IF(H4296="Reg", MIN(Inputs!$B$2, I4296*Inputs!$B$10, (Inputs!$B$8-I4296)/Inputs!$B$9), 0)</f>
        <v>0</v>
      </c>
      <c r="P4296" s="3">
        <f t="shared" si="608"/>
        <v>11439.97200546022</v>
      </c>
      <c r="Q4296" s="3">
        <f t="shared" si="609"/>
        <v>0</v>
      </c>
      <c r="R4296" s="3">
        <f>I4296 + M4296*Inputs!$B$9 - N4296/Inputs!$B$10</f>
        <v>0</v>
      </c>
    </row>
    <row r="4297" spans="1:18" x14ac:dyDescent="0.3">
      <c r="A4297" s="4">
        <v>46201.958333333343</v>
      </c>
      <c r="B4297" s="3">
        <v>46.072500000000005</v>
      </c>
      <c r="C4297" s="3">
        <v>0.05</v>
      </c>
      <c r="D4297" s="3">
        <f t="shared" si="603"/>
        <v>31.120833333333337</v>
      </c>
      <c r="E4297" s="3">
        <f>MAX(B4297 - D4297/Inputs!$B$5, 0)</f>
        <v>10.707916666666669</v>
      </c>
      <c r="F4297" s="3">
        <f>MAX(D4297*Inputs!$B$5 - B4297, 0)</f>
        <v>0</v>
      </c>
      <c r="G4297" s="3">
        <f t="shared" si="604"/>
        <v>0.05</v>
      </c>
      <c r="H4297" t="str">
        <f t="shared" si="605"/>
        <v>Discharge</v>
      </c>
      <c r="I4297" s="3">
        <f t="shared" si="610"/>
        <v>0</v>
      </c>
      <c r="J4297" s="3">
        <f t="shared" si="611"/>
        <v>318.94827166799325</v>
      </c>
      <c r="K4297" s="3">
        <f>MIN(Inputs!$B$2, (Inputs!$B$8 - I4297)/Inputs!$B$9)</f>
        <v>170</v>
      </c>
      <c r="L4297" s="3">
        <f>MAX(MIN(Inputs!$B$2, I4297*Inputs!$B$10, Inputs!$B$8*Inputs!$B$4 - J4297), 0)</f>
        <v>0</v>
      </c>
      <c r="M4297" s="3">
        <f t="shared" si="606"/>
        <v>0</v>
      </c>
      <c r="N4297" s="3">
        <f t="shared" si="607"/>
        <v>0</v>
      </c>
      <c r="O4297" s="3">
        <f>IF(H4297="Reg", MIN(Inputs!$B$2, I4297*Inputs!$B$10, (Inputs!$B$8-I4297)/Inputs!$B$9), 0)</f>
        <v>0</v>
      </c>
      <c r="P4297" s="3">
        <f t="shared" si="608"/>
        <v>0</v>
      </c>
      <c r="Q4297" s="3">
        <f t="shared" si="609"/>
        <v>0</v>
      </c>
      <c r="R4297" s="3">
        <f>I4297 + M4297*Inputs!$B$9 - N4297/Inputs!$B$10</f>
        <v>0</v>
      </c>
    </row>
    <row r="4298" spans="1:18" x14ac:dyDescent="0.3">
      <c r="A4298" s="4">
        <v>46202</v>
      </c>
      <c r="B4298" s="3">
        <v>27.839999999999996</v>
      </c>
      <c r="C4298" s="3">
        <v>0.05</v>
      </c>
      <c r="D4298" s="3">
        <f t="shared" si="603"/>
        <v>28.271666666666665</v>
      </c>
      <c r="E4298" s="3">
        <f>MAX(B4298 - D4298/Inputs!$B$5, 0)</f>
        <v>0</v>
      </c>
      <c r="F4298" s="3">
        <f>MAX(D4298*Inputs!$B$5 - B4298, 0)</f>
        <v>0</v>
      </c>
      <c r="G4298" s="3">
        <f t="shared" si="604"/>
        <v>0.05</v>
      </c>
      <c r="H4298" t="str">
        <f t="shared" si="605"/>
        <v>Reg</v>
      </c>
      <c r="I4298" s="3">
        <f t="shared" si="610"/>
        <v>0</v>
      </c>
      <c r="J4298" s="3">
        <f t="shared" si="611"/>
        <v>0</v>
      </c>
      <c r="K4298" s="3">
        <f>MIN(Inputs!$B$2, (Inputs!$B$8 - I4298)/Inputs!$B$9)</f>
        <v>170</v>
      </c>
      <c r="L4298" s="3">
        <f>MAX(MIN(Inputs!$B$2, I4298*Inputs!$B$10, Inputs!$B$8*Inputs!$B$4 - J4298), 0)</f>
        <v>0</v>
      </c>
      <c r="M4298" s="3">
        <f t="shared" si="606"/>
        <v>0</v>
      </c>
      <c r="N4298" s="3">
        <f t="shared" si="607"/>
        <v>0</v>
      </c>
      <c r="O4298" s="3">
        <f>IF(H4298="Reg", MIN(Inputs!$B$2, I4298*Inputs!$B$10, (Inputs!$B$8-I4298)/Inputs!$B$9), 0)</f>
        <v>0</v>
      </c>
      <c r="P4298" s="3">
        <f t="shared" si="608"/>
        <v>0</v>
      </c>
      <c r="Q4298" s="3">
        <f t="shared" si="609"/>
        <v>0</v>
      </c>
      <c r="R4298" s="3">
        <f>I4298 + M4298*Inputs!$B$9 - N4298/Inputs!$B$10</f>
        <v>0</v>
      </c>
    </row>
    <row r="4299" spans="1:18" x14ac:dyDescent="0.3">
      <c r="A4299" s="4">
        <v>46202.041666666657</v>
      </c>
      <c r="B4299" s="3">
        <v>22.46</v>
      </c>
      <c r="C4299" s="3">
        <v>0.05</v>
      </c>
      <c r="D4299" s="3">
        <f t="shared" si="603"/>
        <v>28.271666666666665</v>
      </c>
      <c r="E4299" s="3">
        <f>MAX(B4299 - D4299/Inputs!$B$5, 0)</f>
        <v>0</v>
      </c>
      <c r="F4299" s="3">
        <f>MAX(D4299*Inputs!$B$5 - B4299, 0)</f>
        <v>2.4190666666666658</v>
      </c>
      <c r="G4299" s="3">
        <f t="shared" si="604"/>
        <v>0.05</v>
      </c>
      <c r="H4299" t="str">
        <f t="shared" si="605"/>
        <v>Charge</v>
      </c>
      <c r="I4299" s="3">
        <f t="shared" si="610"/>
        <v>0</v>
      </c>
      <c r="J4299" s="3">
        <f t="shared" si="611"/>
        <v>0</v>
      </c>
      <c r="K4299" s="3">
        <f>MIN(Inputs!$B$2, (Inputs!$B$8 - I4299)/Inputs!$B$9)</f>
        <v>170</v>
      </c>
      <c r="L4299" s="3">
        <f>MAX(MIN(Inputs!$B$2, I4299*Inputs!$B$10, Inputs!$B$8*Inputs!$B$4 - J4299), 0)</f>
        <v>0</v>
      </c>
      <c r="M4299" s="3">
        <f t="shared" si="606"/>
        <v>170</v>
      </c>
      <c r="N4299" s="3">
        <f t="shared" si="607"/>
        <v>0</v>
      </c>
      <c r="O4299" s="3">
        <f>IF(H4299="Reg", MIN(Inputs!$B$2, I4299*Inputs!$B$10, (Inputs!$B$8-I4299)/Inputs!$B$9), 0)</f>
        <v>0</v>
      </c>
      <c r="P4299" s="3">
        <f t="shared" si="608"/>
        <v>-3818.2000000000003</v>
      </c>
      <c r="Q4299" s="3">
        <f t="shared" si="609"/>
        <v>0</v>
      </c>
      <c r="R4299" s="3">
        <f>I4299 + M4299*Inputs!$B$9 - N4299/Inputs!$B$10</f>
        <v>159.4741358339966</v>
      </c>
    </row>
    <row r="4300" spans="1:18" x14ac:dyDescent="0.3">
      <c r="A4300" s="4">
        <v>46202.083333333343</v>
      </c>
      <c r="B4300" s="3">
        <v>22.732499999999998</v>
      </c>
      <c r="C4300" s="3">
        <v>0.05</v>
      </c>
      <c r="D4300" s="3">
        <f t="shared" si="603"/>
        <v>28.271666666666665</v>
      </c>
      <c r="E4300" s="3">
        <f>MAX(B4300 - D4300/Inputs!$B$5, 0)</f>
        <v>0</v>
      </c>
      <c r="F4300" s="3">
        <f>MAX(D4300*Inputs!$B$5 - B4300, 0)</f>
        <v>2.1465666666666685</v>
      </c>
      <c r="G4300" s="3">
        <f t="shared" si="604"/>
        <v>0.05</v>
      </c>
      <c r="H4300" t="str">
        <f t="shared" si="605"/>
        <v>Charge</v>
      </c>
      <c r="I4300" s="3">
        <f t="shared" si="610"/>
        <v>159.4741358339966</v>
      </c>
      <c r="J4300" s="3">
        <f t="shared" si="611"/>
        <v>0</v>
      </c>
      <c r="K4300" s="3">
        <f>MIN(Inputs!$B$2, (Inputs!$B$8 - I4300)/Inputs!$B$9)</f>
        <v>170</v>
      </c>
      <c r="L4300" s="3">
        <f>MAX(MIN(Inputs!$B$2, I4300*Inputs!$B$10, Inputs!$B$8*Inputs!$B$4 - J4300), 0)</f>
        <v>149.6</v>
      </c>
      <c r="M4300" s="3">
        <f t="shared" si="606"/>
        <v>170</v>
      </c>
      <c r="N4300" s="3">
        <f t="shared" si="607"/>
        <v>0</v>
      </c>
      <c r="O4300" s="3">
        <f>IF(H4300="Reg", MIN(Inputs!$B$2, I4300*Inputs!$B$10, (Inputs!$B$8-I4300)/Inputs!$B$9), 0)</f>
        <v>0</v>
      </c>
      <c r="P4300" s="3">
        <f t="shared" si="608"/>
        <v>-3864.5249999999996</v>
      </c>
      <c r="Q4300" s="3">
        <f t="shared" si="609"/>
        <v>0</v>
      </c>
      <c r="R4300" s="3">
        <f>I4300 + M4300*Inputs!$B$9 - N4300/Inputs!$B$10</f>
        <v>318.9482716679932</v>
      </c>
    </row>
    <row r="4301" spans="1:18" x14ac:dyDescent="0.3">
      <c r="A4301" s="4">
        <v>46202.125</v>
      </c>
      <c r="B4301" s="3">
        <v>23.145</v>
      </c>
      <c r="C4301" s="3">
        <v>0.06</v>
      </c>
      <c r="D4301" s="3">
        <f t="shared" si="603"/>
        <v>28.271666666666665</v>
      </c>
      <c r="E4301" s="3">
        <f>MAX(B4301 - D4301/Inputs!$B$5, 0)</f>
        <v>0</v>
      </c>
      <c r="F4301" s="3">
        <f>MAX(D4301*Inputs!$B$5 - B4301, 0)</f>
        <v>1.7340666666666671</v>
      </c>
      <c r="G4301" s="3">
        <f t="shared" si="604"/>
        <v>0.06</v>
      </c>
      <c r="H4301" t="str">
        <f t="shared" si="605"/>
        <v>Charge</v>
      </c>
      <c r="I4301" s="3">
        <f t="shared" si="610"/>
        <v>318.9482716679932</v>
      </c>
      <c r="J4301" s="3">
        <f t="shared" si="611"/>
        <v>0</v>
      </c>
      <c r="K4301" s="3">
        <f>MIN(Inputs!$B$2, (Inputs!$B$8 - I4301)/Inputs!$B$9)</f>
        <v>22.44121780453775</v>
      </c>
      <c r="L4301" s="3">
        <f>MAX(MIN(Inputs!$B$2, I4301*Inputs!$B$10, Inputs!$B$8*Inputs!$B$4 - J4301), 0)</f>
        <v>170</v>
      </c>
      <c r="M4301" s="3">
        <f t="shared" si="606"/>
        <v>22.44121780453775</v>
      </c>
      <c r="N4301" s="3">
        <f t="shared" si="607"/>
        <v>0</v>
      </c>
      <c r="O4301" s="3">
        <f>IF(H4301="Reg", MIN(Inputs!$B$2, I4301*Inputs!$B$10, (Inputs!$B$8-I4301)/Inputs!$B$9), 0)</f>
        <v>0</v>
      </c>
      <c r="P4301" s="3">
        <f t="shared" si="608"/>
        <v>-519.40198608602623</v>
      </c>
      <c r="Q4301" s="3">
        <f t="shared" si="609"/>
        <v>0</v>
      </c>
      <c r="R4301" s="3">
        <f>I4301 + M4301*Inputs!$B$9 - N4301/Inputs!$B$10</f>
        <v>340</v>
      </c>
    </row>
    <row r="4302" spans="1:18" x14ac:dyDescent="0.3">
      <c r="A4302" s="4">
        <v>46202.166666666657</v>
      </c>
      <c r="B4302" s="3">
        <v>25.25</v>
      </c>
      <c r="C4302" s="3">
        <v>0.05</v>
      </c>
      <c r="D4302" s="3">
        <f t="shared" si="603"/>
        <v>28.271666666666665</v>
      </c>
      <c r="E4302" s="3">
        <f>MAX(B4302 - D4302/Inputs!$B$5, 0)</f>
        <v>0</v>
      </c>
      <c r="F4302" s="3">
        <f>MAX(D4302*Inputs!$B$5 - B4302, 0)</f>
        <v>0</v>
      </c>
      <c r="G4302" s="3">
        <f t="shared" si="604"/>
        <v>0.05</v>
      </c>
      <c r="H4302" t="str">
        <f t="shared" si="605"/>
        <v>Reg</v>
      </c>
      <c r="I4302" s="3">
        <f t="shared" si="610"/>
        <v>340</v>
      </c>
      <c r="J4302" s="3">
        <f t="shared" si="611"/>
        <v>0</v>
      </c>
      <c r="K4302" s="3">
        <f>MIN(Inputs!$B$2, (Inputs!$B$8 - I4302)/Inputs!$B$9)</f>
        <v>0</v>
      </c>
      <c r="L4302" s="3">
        <f>MAX(MIN(Inputs!$B$2, I4302*Inputs!$B$10, Inputs!$B$8*Inputs!$B$4 - J4302), 0)</f>
        <v>170</v>
      </c>
      <c r="M4302" s="3">
        <f t="shared" si="606"/>
        <v>0</v>
      </c>
      <c r="N4302" s="3">
        <f t="shared" si="607"/>
        <v>0</v>
      </c>
      <c r="O4302" s="3">
        <f>IF(H4302="Reg", MIN(Inputs!$B$2, I4302*Inputs!$B$10, (Inputs!$B$8-I4302)/Inputs!$B$9), 0)</f>
        <v>0</v>
      </c>
      <c r="P4302" s="3">
        <f t="shared" si="608"/>
        <v>0</v>
      </c>
      <c r="Q4302" s="3">
        <f t="shared" si="609"/>
        <v>0</v>
      </c>
      <c r="R4302" s="3">
        <f>I4302 + M4302*Inputs!$B$9 - N4302/Inputs!$B$10</f>
        <v>340</v>
      </c>
    </row>
    <row r="4303" spans="1:18" x14ac:dyDescent="0.3">
      <c r="A4303" s="4">
        <v>46202.208333333343</v>
      </c>
      <c r="B4303" s="3">
        <v>28.6525</v>
      </c>
      <c r="C4303" s="3">
        <v>0.05</v>
      </c>
      <c r="D4303" s="3">
        <f t="shared" si="603"/>
        <v>28.271666666666665</v>
      </c>
      <c r="E4303" s="3">
        <f>MAX(B4303 - D4303/Inputs!$B$5, 0)</f>
        <v>0</v>
      </c>
      <c r="F4303" s="3">
        <f>MAX(D4303*Inputs!$B$5 - B4303, 0)</f>
        <v>0</v>
      </c>
      <c r="G4303" s="3">
        <f t="shared" si="604"/>
        <v>0.05</v>
      </c>
      <c r="H4303" t="str">
        <f t="shared" si="605"/>
        <v>Reg</v>
      </c>
      <c r="I4303" s="3">
        <f t="shared" si="610"/>
        <v>340</v>
      </c>
      <c r="J4303" s="3">
        <f t="shared" si="611"/>
        <v>0</v>
      </c>
      <c r="K4303" s="3">
        <f>MIN(Inputs!$B$2, (Inputs!$B$8 - I4303)/Inputs!$B$9)</f>
        <v>0</v>
      </c>
      <c r="L4303" s="3">
        <f>MAX(MIN(Inputs!$B$2, I4303*Inputs!$B$10, Inputs!$B$8*Inputs!$B$4 - J4303), 0)</f>
        <v>170</v>
      </c>
      <c r="M4303" s="3">
        <f t="shared" si="606"/>
        <v>0</v>
      </c>
      <c r="N4303" s="3">
        <f t="shared" si="607"/>
        <v>0</v>
      </c>
      <c r="O4303" s="3">
        <f>IF(H4303="Reg", MIN(Inputs!$B$2, I4303*Inputs!$B$10, (Inputs!$B$8-I4303)/Inputs!$B$9), 0)</f>
        <v>0</v>
      </c>
      <c r="P4303" s="3">
        <f t="shared" si="608"/>
        <v>0</v>
      </c>
      <c r="Q4303" s="3">
        <f t="shared" si="609"/>
        <v>0</v>
      </c>
      <c r="R4303" s="3">
        <f>I4303 + M4303*Inputs!$B$9 - N4303/Inputs!$B$10</f>
        <v>340</v>
      </c>
    </row>
    <row r="4304" spans="1:18" x14ac:dyDescent="0.3">
      <c r="A4304" s="4">
        <v>46202.25</v>
      </c>
      <c r="B4304" s="3">
        <v>33.197499999999998</v>
      </c>
      <c r="C4304" s="3">
        <v>1</v>
      </c>
      <c r="D4304" s="3">
        <f t="shared" si="603"/>
        <v>28.271666666666665</v>
      </c>
      <c r="E4304" s="3">
        <f>MAX(B4304 - D4304/Inputs!$B$5, 0)</f>
        <v>1.0706060606060603</v>
      </c>
      <c r="F4304" s="3">
        <f>MAX(D4304*Inputs!$B$5 - B4304, 0)</f>
        <v>0</v>
      </c>
      <c r="G4304" s="3">
        <f t="shared" si="604"/>
        <v>1</v>
      </c>
      <c r="H4304" t="str">
        <f t="shared" si="605"/>
        <v>Discharge</v>
      </c>
      <c r="I4304" s="3">
        <f t="shared" si="610"/>
        <v>340</v>
      </c>
      <c r="J4304" s="3">
        <f t="shared" si="611"/>
        <v>0</v>
      </c>
      <c r="K4304" s="3">
        <f>MIN(Inputs!$B$2, (Inputs!$B$8 - I4304)/Inputs!$B$9)</f>
        <v>0</v>
      </c>
      <c r="L4304" s="3">
        <f>MAX(MIN(Inputs!$B$2, I4304*Inputs!$B$10, Inputs!$B$8*Inputs!$B$4 - J4304), 0)</f>
        <v>170</v>
      </c>
      <c r="M4304" s="3">
        <f t="shared" si="606"/>
        <v>0</v>
      </c>
      <c r="N4304" s="3">
        <f t="shared" si="607"/>
        <v>170</v>
      </c>
      <c r="O4304" s="3">
        <f>IF(H4304="Reg", MIN(Inputs!$B$2, I4304*Inputs!$B$10, (Inputs!$B$8-I4304)/Inputs!$B$9), 0)</f>
        <v>0</v>
      </c>
      <c r="P4304" s="3">
        <f t="shared" si="608"/>
        <v>5643.5749999999998</v>
      </c>
      <c r="Q4304" s="3">
        <f t="shared" si="609"/>
        <v>0</v>
      </c>
      <c r="R4304" s="3">
        <f>I4304 + M4304*Inputs!$B$9 - N4304/Inputs!$B$10</f>
        <v>158.77939109773115</v>
      </c>
    </row>
    <row r="4305" spans="1:18" x14ac:dyDescent="0.3">
      <c r="A4305" s="4">
        <v>46202.291666666657</v>
      </c>
      <c r="B4305" s="3">
        <v>32.53</v>
      </c>
      <c r="C4305" s="3">
        <v>1</v>
      </c>
      <c r="D4305" s="3">
        <f t="shared" si="603"/>
        <v>28.271666666666665</v>
      </c>
      <c r="E4305" s="3">
        <f>MAX(B4305 - D4305/Inputs!$B$5, 0)</f>
        <v>0.40310606060606347</v>
      </c>
      <c r="F4305" s="3">
        <f>MAX(D4305*Inputs!$B$5 - B4305, 0)</f>
        <v>0</v>
      </c>
      <c r="G4305" s="3">
        <f t="shared" si="604"/>
        <v>1</v>
      </c>
      <c r="H4305" t="str">
        <f t="shared" si="605"/>
        <v>Reg</v>
      </c>
      <c r="I4305" s="3">
        <f t="shared" si="610"/>
        <v>158.77939109773115</v>
      </c>
      <c r="J4305" s="3">
        <f t="shared" si="611"/>
        <v>170</v>
      </c>
      <c r="K4305" s="3">
        <f>MIN(Inputs!$B$2, (Inputs!$B$8 - I4305)/Inputs!$B$9)</f>
        <v>170</v>
      </c>
      <c r="L4305" s="3">
        <f>MAX(MIN(Inputs!$B$2, I4305*Inputs!$B$10, Inputs!$B$8*Inputs!$B$4 - J4305), 0)</f>
        <v>148.94827166799323</v>
      </c>
      <c r="M4305" s="3">
        <f t="shared" si="606"/>
        <v>0</v>
      </c>
      <c r="N4305" s="3">
        <f t="shared" si="607"/>
        <v>0</v>
      </c>
      <c r="O4305" s="3">
        <f>IF(H4305="Reg", MIN(Inputs!$B$2, I4305*Inputs!$B$10, (Inputs!$B$8-I4305)/Inputs!$B$9), 0)</f>
        <v>148.94827166799323</v>
      </c>
      <c r="P4305" s="3">
        <f t="shared" si="608"/>
        <v>0</v>
      </c>
      <c r="Q4305" s="3">
        <f t="shared" si="609"/>
        <v>148.94827166799323</v>
      </c>
      <c r="R4305" s="3">
        <f>I4305 + M4305*Inputs!$B$9 - N4305/Inputs!$B$10</f>
        <v>158.77939109773115</v>
      </c>
    </row>
    <row r="4306" spans="1:18" x14ac:dyDescent="0.3">
      <c r="A4306" s="4">
        <v>46202.333333333343</v>
      </c>
      <c r="B4306" s="3">
        <v>27.627500000000001</v>
      </c>
      <c r="C4306" s="3">
        <v>0.95</v>
      </c>
      <c r="D4306" s="3">
        <f t="shared" si="603"/>
        <v>28.271666666666665</v>
      </c>
      <c r="E4306" s="3">
        <f>MAX(B4306 - D4306/Inputs!$B$5, 0)</f>
        <v>0</v>
      </c>
      <c r="F4306" s="3">
        <f>MAX(D4306*Inputs!$B$5 - B4306, 0)</f>
        <v>0</v>
      </c>
      <c r="G4306" s="3">
        <f t="shared" si="604"/>
        <v>0.95</v>
      </c>
      <c r="H4306" t="str">
        <f t="shared" si="605"/>
        <v>Reg</v>
      </c>
      <c r="I4306" s="3">
        <f t="shared" si="610"/>
        <v>158.77939109773115</v>
      </c>
      <c r="J4306" s="3">
        <f t="shared" si="611"/>
        <v>170</v>
      </c>
      <c r="K4306" s="3">
        <f>MIN(Inputs!$B$2, (Inputs!$B$8 - I4306)/Inputs!$B$9)</f>
        <v>170</v>
      </c>
      <c r="L4306" s="3">
        <f>MAX(MIN(Inputs!$B$2, I4306*Inputs!$B$10, Inputs!$B$8*Inputs!$B$4 - J4306), 0)</f>
        <v>148.94827166799323</v>
      </c>
      <c r="M4306" s="3">
        <f t="shared" si="606"/>
        <v>0</v>
      </c>
      <c r="N4306" s="3">
        <f t="shared" si="607"/>
        <v>0</v>
      </c>
      <c r="O4306" s="3">
        <f>IF(H4306="Reg", MIN(Inputs!$B$2, I4306*Inputs!$B$10, (Inputs!$B$8-I4306)/Inputs!$B$9), 0)</f>
        <v>148.94827166799323</v>
      </c>
      <c r="P4306" s="3">
        <f t="shared" si="608"/>
        <v>0</v>
      </c>
      <c r="Q4306" s="3">
        <f t="shared" si="609"/>
        <v>141.50085808459355</v>
      </c>
      <c r="R4306" s="3">
        <f>I4306 + M4306*Inputs!$B$9 - N4306/Inputs!$B$10</f>
        <v>158.77939109773115</v>
      </c>
    </row>
    <row r="4307" spans="1:18" x14ac:dyDescent="0.3">
      <c r="A4307" s="4">
        <v>46202.375</v>
      </c>
      <c r="B4307" s="3">
        <v>25.854999999999997</v>
      </c>
      <c r="C4307" s="3">
        <v>0.98</v>
      </c>
      <c r="D4307" s="3">
        <f t="shared" si="603"/>
        <v>28.271666666666665</v>
      </c>
      <c r="E4307" s="3">
        <f>MAX(B4307 - D4307/Inputs!$B$5, 0)</f>
        <v>0</v>
      </c>
      <c r="F4307" s="3">
        <f>MAX(D4307*Inputs!$B$5 - B4307, 0)</f>
        <v>0</v>
      </c>
      <c r="G4307" s="3">
        <f t="shared" si="604"/>
        <v>0.98</v>
      </c>
      <c r="H4307" t="str">
        <f t="shared" si="605"/>
        <v>Reg</v>
      </c>
      <c r="I4307" s="3">
        <f t="shared" si="610"/>
        <v>158.77939109773115</v>
      </c>
      <c r="J4307" s="3">
        <f t="shared" si="611"/>
        <v>170</v>
      </c>
      <c r="K4307" s="3">
        <f>MIN(Inputs!$B$2, (Inputs!$B$8 - I4307)/Inputs!$B$9)</f>
        <v>170</v>
      </c>
      <c r="L4307" s="3">
        <f>MAX(MIN(Inputs!$B$2, I4307*Inputs!$B$10, Inputs!$B$8*Inputs!$B$4 - J4307), 0)</f>
        <v>148.94827166799323</v>
      </c>
      <c r="M4307" s="3">
        <f t="shared" si="606"/>
        <v>0</v>
      </c>
      <c r="N4307" s="3">
        <f t="shared" si="607"/>
        <v>0</v>
      </c>
      <c r="O4307" s="3">
        <f>IF(H4307="Reg", MIN(Inputs!$B$2, I4307*Inputs!$B$10, (Inputs!$B$8-I4307)/Inputs!$B$9), 0)</f>
        <v>148.94827166799323</v>
      </c>
      <c r="P4307" s="3">
        <f t="shared" si="608"/>
        <v>0</v>
      </c>
      <c r="Q4307" s="3">
        <f t="shared" si="609"/>
        <v>145.96930623463336</v>
      </c>
      <c r="R4307" s="3">
        <f>I4307 + M4307*Inputs!$B$9 - N4307/Inputs!$B$10</f>
        <v>158.77939109773115</v>
      </c>
    </row>
    <row r="4308" spans="1:18" x14ac:dyDescent="0.3">
      <c r="A4308" s="4">
        <v>46202.416666666657</v>
      </c>
      <c r="B4308" s="3">
        <v>26.5425</v>
      </c>
      <c r="C4308" s="3">
        <v>0.57999999999999996</v>
      </c>
      <c r="D4308" s="3">
        <f t="shared" si="603"/>
        <v>28.271666666666665</v>
      </c>
      <c r="E4308" s="3">
        <f>MAX(B4308 - D4308/Inputs!$B$5, 0)</f>
        <v>0</v>
      </c>
      <c r="F4308" s="3">
        <f>MAX(D4308*Inputs!$B$5 - B4308, 0)</f>
        <v>0</v>
      </c>
      <c r="G4308" s="3">
        <f t="shared" si="604"/>
        <v>0.57999999999999996</v>
      </c>
      <c r="H4308" t="str">
        <f t="shared" si="605"/>
        <v>Reg</v>
      </c>
      <c r="I4308" s="3">
        <f t="shared" si="610"/>
        <v>158.77939109773115</v>
      </c>
      <c r="J4308" s="3">
        <f t="shared" si="611"/>
        <v>170</v>
      </c>
      <c r="K4308" s="3">
        <f>MIN(Inputs!$B$2, (Inputs!$B$8 - I4308)/Inputs!$B$9)</f>
        <v>170</v>
      </c>
      <c r="L4308" s="3">
        <f>MAX(MIN(Inputs!$B$2, I4308*Inputs!$B$10, Inputs!$B$8*Inputs!$B$4 - J4308), 0)</f>
        <v>148.94827166799323</v>
      </c>
      <c r="M4308" s="3">
        <f t="shared" si="606"/>
        <v>0</v>
      </c>
      <c r="N4308" s="3">
        <f t="shared" si="607"/>
        <v>0</v>
      </c>
      <c r="O4308" s="3">
        <f>IF(H4308="Reg", MIN(Inputs!$B$2, I4308*Inputs!$B$10, (Inputs!$B$8-I4308)/Inputs!$B$9), 0)</f>
        <v>148.94827166799323</v>
      </c>
      <c r="P4308" s="3">
        <f t="shared" si="608"/>
        <v>0</v>
      </c>
      <c r="Q4308" s="3">
        <f t="shared" si="609"/>
        <v>86.389997567436069</v>
      </c>
      <c r="R4308" s="3">
        <f>I4308 + M4308*Inputs!$B$9 - N4308/Inputs!$B$10</f>
        <v>158.77939109773115</v>
      </c>
    </row>
    <row r="4309" spans="1:18" x14ac:dyDescent="0.3">
      <c r="A4309" s="4">
        <v>46202.458333333343</v>
      </c>
      <c r="B4309" s="3">
        <v>26.905000000000001</v>
      </c>
      <c r="C4309" s="3">
        <v>0.54</v>
      </c>
      <c r="D4309" s="3">
        <f t="shared" si="603"/>
        <v>28.271666666666665</v>
      </c>
      <c r="E4309" s="3">
        <f>MAX(B4309 - D4309/Inputs!$B$5, 0)</f>
        <v>0</v>
      </c>
      <c r="F4309" s="3">
        <f>MAX(D4309*Inputs!$B$5 - B4309, 0)</f>
        <v>0</v>
      </c>
      <c r="G4309" s="3">
        <f t="shared" si="604"/>
        <v>0.54</v>
      </c>
      <c r="H4309" t="str">
        <f t="shared" si="605"/>
        <v>Reg</v>
      </c>
      <c r="I4309" s="3">
        <f t="shared" si="610"/>
        <v>158.77939109773115</v>
      </c>
      <c r="J4309" s="3">
        <f t="shared" si="611"/>
        <v>170</v>
      </c>
      <c r="K4309" s="3">
        <f>MIN(Inputs!$B$2, (Inputs!$B$8 - I4309)/Inputs!$B$9)</f>
        <v>170</v>
      </c>
      <c r="L4309" s="3">
        <f>MAX(MIN(Inputs!$B$2, I4309*Inputs!$B$10, Inputs!$B$8*Inputs!$B$4 - J4309), 0)</f>
        <v>148.94827166799323</v>
      </c>
      <c r="M4309" s="3">
        <f t="shared" si="606"/>
        <v>0</v>
      </c>
      <c r="N4309" s="3">
        <f t="shared" si="607"/>
        <v>0</v>
      </c>
      <c r="O4309" s="3">
        <f>IF(H4309="Reg", MIN(Inputs!$B$2, I4309*Inputs!$B$10, (Inputs!$B$8-I4309)/Inputs!$B$9), 0)</f>
        <v>148.94827166799323</v>
      </c>
      <c r="P4309" s="3">
        <f t="shared" si="608"/>
        <v>0</v>
      </c>
      <c r="Q4309" s="3">
        <f t="shared" si="609"/>
        <v>80.432066700716348</v>
      </c>
      <c r="R4309" s="3">
        <f>I4309 + M4309*Inputs!$B$9 - N4309/Inputs!$B$10</f>
        <v>158.77939109773115</v>
      </c>
    </row>
    <row r="4310" spans="1:18" x14ac:dyDescent="0.3">
      <c r="A4310" s="4">
        <v>46202.5</v>
      </c>
      <c r="B4310" s="3">
        <v>26.63</v>
      </c>
      <c r="C4310" s="3">
        <v>0.92</v>
      </c>
      <c r="D4310" s="3">
        <f t="shared" si="603"/>
        <v>28.271666666666665</v>
      </c>
      <c r="E4310" s="3">
        <f>MAX(B4310 - D4310/Inputs!$B$5, 0)</f>
        <v>0</v>
      </c>
      <c r="F4310" s="3">
        <f>MAX(D4310*Inputs!$B$5 - B4310, 0)</f>
        <v>0</v>
      </c>
      <c r="G4310" s="3">
        <f t="shared" si="604"/>
        <v>0.92</v>
      </c>
      <c r="H4310" t="str">
        <f t="shared" si="605"/>
        <v>Reg</v>
      </c>
      <c r="I4310" s="3">
        <f t="shared" si="610"/>
        <v>158.77939109773115</v>
      </c>
      <c r="J4310" s="3">
        <f t="shared" si="611"/>
        <v>170</v>
      </c>
      <c r="K4310" s="3">
        <f>MIN(Inputs!$B$2, (Inputs!$B$8 - I4310)/Inputs!$B$9)</f>
        <v>170</v>
      </c>
      <c r="L4310" s="3">
        <f>MAX(MIN(Inputs!$B$2, I4310*Inputs!$B$10, Inputs!$B$8*Inputs!$B$4 - J4310), 0)</f>
        <v>148.94827166799323</v>
      </c>
      <c r="M4310" s="3">
        <f t="shared" si="606"/>
        <v>0</v>
      </c>
      <c r="N4310" s="3">
        <f t="shared" si="607"/>
        <v>0</v>
      </c>
      <c r="O4310" s="3">
        <f>IF(H4310="Reg", MIN(Inputs!$B$2, I4310*Inputs!$B$10, (Inputs!$B$8-I4310)/Inputs!$B$9), 0)</f>
        <v>148.94827166799323</v>
      </c>
      <c r="P4310" s="3">
        <f t="shared" si="608"/>
        <v>0</v>
      </c>
      <c r="Q4310" s="3">
        <f t="shared" si="609"/>
        <v>137.03240993455378</v>
      </c>
      <c r="R4310" s="3">
        <f>I4310 + M4310*Inputs!$B$9 - N4310/Inputs!$B$10</f>
        <v>158.77939109773115</v>
      </c>
    </row>
    <row r="4311" spans="1:18" x14ac:dyDescent="0.3">
      <c r="A4311" s="4">
        <v>46202.541666666657</v>
      </c>
      <c r="B4311" s="3">
        <v>24.635000000000002</v>
      </c>
      <c r="C4311" s="3">
        <v>0.69</v>
      </c>
      <c r="D4311" s="3">
        <f t="shared" si="603"/>
        <v>28.271666666666665</v>
      </c>
      <c r="E4311" s="3">
        <f>MAX(B4311 - D4311/Inputs!$B$5, 0)</f>
        <v>0</v>
      </c>
      <c r="F4311" s="3">
        <f>MAX(D4311*Inputs!$B$5 - B4311, 0)</f>
        <v>0.2440666666666651</v>
      </c>
      <c r="G4311" s="3">
        <f t="shared" si="604"/>
        <v>0.69</v>
      </c>
      <c r="H4311" t="str">
        <f t="shared" si="605"/>
        <v>Reg</v>
      </c>
      <c r="I4311" s="3">
        <f t="shared" si="610"/>
        <v>158.77939109773115</v>
      </c>
      <c r="J4311" s="3">
        <f t="shared" si="611"/>
        <v>170</v>
      </c>
      <c r="K4311" s="3">
        <f>MIN(Inputs!$B$2, (Inputs!$B$8 - I4311)/Inputs!$B$9)</f>
        <v>170</v>
      </c>
      <c r="L4311" s="3">
        <f>MAX(MIN(Inputs!$B$2, I4311*Inputs!$B$10, Inputs!$B$8*Inputs!$B$4 - J4311), 0)</f>
        <v>148.94827166799323</v>
      </c>
      <c r="M4311" s="3">
        <f t="shared" si="606"/>
        <v>0</v>
      </c>
      <c r="N4311" s="3">
        <f t="shared" si="607"/>
        <v>0</v>
      </c>
      <c r="O4311" s="3">
        <f>IF(H4311="Reg", MIN(Inputs!$B$2, I4311*Inputs!$B$10, (Inputs!$B$8-I4311)/Inputs!$B$9), 0)</f>
        <v>148.94827166799323</v>
      </c>
      <c r="P4311" s="3">
        <f t="shared" si="608"/>
        <v>0</v>
      </c>
      <c r="Q4311" s="3">
        <f t="shared" si="609"/>
        <v>102.77430745091532</v>
      </c>
      <c r="R4311" s="3">
        <f>I4311 + M4311*Inputs!$B$9 - N4311/Inputs!$B$10</f>
        <v>158.77939109773115</v>
      </c>
    </row>
    <row r="4312" spans="1:18" x14ac:dyDescent="0.3">
      <c r="A4312" s="4">
        <v>46202.583333333343</v>
      </c>
      <c r="B4312" s="3">
        <v>24.642499999999998</v>
      </c>
      <c r="C4312" s="3">
        <v>1</v>
      </c>
      <c r="D4312" s="3">
        <f t="shared" si="603"/>
        <v>28.271666666666665</v>
      </c>
      <c r="E4312" s="3">
        <f>MAX(B4312 - D4312/Inputs!$B$5, 0)</f>
        <v>0</v>
      </c>
      <c r="F4312" s="3">
        <f>MAX(D4312*Inputs!$B$5 - B4312, 0)</f>
        <v>0.23656666666666837</v>
      </c>
      <c r="G4312" s="3">
        <f t="shared" si="604"/>
        <v>1</v>
      </c>
      <c r="H4312" t="str">
        <f t="shared" si="605"/>
        <v>Reg</v>
      </c>
      <c r="I4312" s="3">
        <f t="shared" si="610"/>
        <v>158.77939109773115</v>
      </c>
      <c r="J4312" s="3">
        <f t="shared" si="611"/>
        <v>170</v>
      </c>
      <c r="K4312" s="3">
        <f>MIN(Inputs!$B$2, (Inputs!$B$8 - I4312)/Inputs!$B$9)</f>
        <v>170</v>
      </c>
      <c r="L4312" s="3">
        <f>MAX(MIN(Inputs!$B$2, I4312*Inputs!$B$10, Inputs!$B$8*Inputs!$B$4 - J4312), 0)</f>
        <v>148.94827166799323</v>
      </c>
      <c r="M4312" s="3">
        <f t="shared" si="606"/>
        <v>0</v>
      </c>
      <c r="N4312" s="3">
        <f t="shared" si="607"/>
        <v>0</v>
      </c>
      <c r="O4312" s="3">
        <f>IF(H4312="Reg", MIN(Inputs!$B$2, I4312*Inputs!$B$10, (Inputs!$B$8-I4312)/Inputs!$B$9), 0)</f>
        <v>148.94827166799323</v>
      </c>
      <c r="P4312" s="3">
        <f t="shared" si="608"/>
        <v>0</v>
      </c>
      <c r="Q4312" s="3">
        <f t="shared" si="609"/>
        <v>148.94827166799323</v>
      </c>
      <c r="R4312" s="3">
        <f>I4312 + M4312*Inputs!$B$9 - N4312/Inputs!$B$10</f>
        <v>158.77939109773115</v>
      </c>
    </row>
    <row r="4313" spans="1:18" x14ac:dyDescent="0.3">
      <c r="A4313" s="4">
        <v>46202.625</v>
      </c>
      <c r="B4313" s="3">
        <v>24.497499999999999</v>
      </c>
      <c r="C4313" s="3">
        <v>0.99</v>
      </c>
      <c r="D4313" s="3">
        <f t="shared" si="603"/>
        <v>28.271666666666665</v>
      </c>
      <c r="E4313" s="3">
        <f>MAX(B4313 - D4313/Inputs!$B$5, 0)</f>
        <v>0</v>
      </c>
      <c r="F4313" s="3">
        <f>MAX(D4313*Inputs!$B$5 - B4313, 0)</f>
        <v>0.38156666666666794</v>
      </c>
      <c r="G4313" s="3">
        <f t="shared" si="604"/>
        <v>0.99</v>
      </c>
      <c r="H4313" t="str">
        <f t="shared" si="605"/>
        <v>Reg</v>
      </c>
      <c r="I4313" s="3">
        <f t="shared" si="610"/>
        <v>158.77939109773115</v>
      </c>
      <c r="J4313" s="3">
        <f t="shared" si="611"/>
        <v>170</v>
      </c>
      <c r="K4313" s="3">
        <f>MIN(Inputs!$B$2, (Inputs!$B$8 - I4313)/Inputs!$B$9)</f>
        <v>170</v>
      </c>
      <c r="L4313" s="3">
        <f>MAX(MIN(Inputs!$B$2, I4313*Inputs!$B$10, Inputs!$B$8*Inputs!$B$4 - J4313), 0)</f>
        <v>148.94827166799323</v>
      </c>
      <c r="M4313" s="3">
        <f t="shared" si="606"/>
        <v>0</v>
      </c>
      <c r="N4313" s="3">
        <f t="shared" si="607"/>
        <v>0</v>
      </c>
      <c r="O4313" s="3">
        <f>IF(H4313="Reg", MIN(Inputs!$B$2, I4313*Inputs!$B$10, (Inputs!$B$8-I4313)/Inputs!$B$9), 0)</f>
        <v>148.94827166799323</v>
      </c>
      <c r="P4313" s="3">
        <f t="shared" si="608"/>
        <v>0</v>
      </c>
      <c r="Q4313" s="3">
        <f t="shared" si="609"/>
        <v>147.4587889513133</v>
      </c>
      <c r="R4313" s="3">
        <f>I4313 + M4313*Inputs!$B$9 - N4313/Inputs!$B$10</f>
        <v>158.77939109773115</v>
      </c>
    </row>
    <row r="4314" spans="1:18" x14ac:dyDescent="0.3">
      <c r="A4314" s="4">
        <v>46202.666666666657</v>
      </c>
      <c r="B4314" s="3">
        <v>23.365000000000002</v>
      </c>
      <c r="C4314" s="3">
        <v>0.99</v>
      </c>
      <c r="D4314" s="3">
        <f t="shared" si="603"/>
        <v>28.271666666666665</v>
      </c>
      <c r="E4314" s="3">
        <f>MAX(B4314 - D4314/Inputs!$B$5, 0)</f>
        <v>0</v>
      </c>
      <c r="F4314" s="3">
        <f>MAX(D4314*Inputs!$B$5 - B4314, 0)</f>
        <v>1.5140666666666647</v>
      </c>
      <c r="G4314" s="3">
        <f t="shared" si="604"/>
        <v>0.99</v>
      </c>
      <c r="H4314" t="str">
        <f t="shared" si="605"/>
        <v>Charge</v>
      </c>
      <c r="I4314" s="3">
        <f t="shared" si="610"/>
        <v>158.77939109773115</v>
      </c>
      <c r="J4314" s="3">
        <f t="shared" si="611"/>
        <v>170</v>
      </c>
      <c r="K4314" s="3">
        <f>MIN(Inputs!$B$2, (Inputs!$B$8 - I4314)/Inputs!$B$9)</f>
        <v>170</v>
      </c>
      <c r="L4314" s="3">
        <f>MAX(MIN(Inputs!$B$2, I4314*Inputs!$B$10, Inputs!$B$8*Inputs!$B$4 - J4314), 0)</f>
        <v>148.94827166799323</v>
      </c>
      <c r="M4314" s="3">
        <f t="shared" si="606"/>
        <v>170</v>
      </c>
      <c r="N4314" s="3">
        <f t="shared" si="607"/>
        <v>0</v>
      </c>
      <c r="O4314" s="3">
        <f>IF(H4314="Reg", MIN(Inputs!$B$2, I4314*Inputs!$B$10, (Inputs!$B$8-I4314)/Inputs!$B$9), 0)</f>
        <v>0</v>
      </c>
      <c r="P4314" s="3">
        <f t="shared" si="608"/>
        <v>-3972.05</v>
      </c>
      <c r="Q4314" s="3">
        <f t="shared" si="609"/>
        <v>0</v>
      </c>
      <c r="R4314" s="3">
        <f>I4314 + M4314*Inputs!$B$9 - N4314/Inputs!$B$10</f>
        <v>318.25352693172772</v>
      </c>
    </row>
    <row r="4315" spans="1:18" x14ac:dyDescent="0.3">
      <c r="A4315" s="4">
        <v>46202.708333333343</v>
      </c>
      <c r="B4315" s="3">
        <v>23.715</v>
      </c>
      <c r="C4315" s="3">
        <v>0.98</v>
      </c>
      <c r="D4315" s="3">
        <f t="shared" si="603"/>
        <v>28.271666666666665</v>
      </c>
      <c r="E4315" s="3">
        <f>MAX(B4315 - D4315/Inputs!$B$5, 0)</f>
        <v>0</v>
      </c>
      <c r="F4315" s="3">
        <f>MAX(D4315*Inputs!$B$5 - B4315, 0)</f>
        <v>1.1640666666666668</v>
      </c>
      <c r="G4315" s="3">
        <f t="shared" si="604"/>
        <v>0.98</v>
      </c>
      <c r="H4315" t="str">
        <f t="shared" si="605"/>
        <v>Charge</v>
      </c>
      <c r="I4315" s="3">
        <f t="shared" si="610"/>
        <v>318.25352693172772</v>
      </c>
      <c r="J4315" s="3">
        <f t="shared" si="611"/>
        <v>170</v>
      </c>
      <c r="K4315" s="3">
        <f>MIN(Inputs!$B$2, (Inputs!$B$8 - I4315)/Inputs!$B$9)</f>
        <v>23.181818181818198</v>
      </c>
      <c r="L4315" s="3">
        <f>MAX(MIN(Inputs!$B$2, I4315*Inputs!$B$10, Inputs!$B$8*Inputs!$B$4 - J4315), 0)</f>
        <v>170</v>
      </c>
      <c r="M4315" s="3">
        <f t="shared" si="606"/>
        <v>23.181818181818198</v>
      </c>
      <c r="N4315" s="3">
        <f t="shared" si="607"/>
        <v>0</v>
      </c>
      <c r="O4315" s="3">
        <f>IF(H4315="Reg", MIN(Inputs!$B$2, I4315*Inputs!$B$10, (Inputs!$B$8-I4315)/Inputs!$B$9), 0)</f>
        <v>0</v>
      </c>
      <c r="P4315" s="3">
        <f t="shared" si="608"/>
        <v>-549.75681818181852</v>
      </c>
      <c r="Q4315" s="3">
        <f t="shared" si="609"/>
        <v>0</v>
      </c>
      <c r="R4315" s="3">
        <f>I4315 + M4315*Inputs!$B$9 - N4315/Inputs!$B$10</f>
        <v>340</v>
      </c>
    </row>
    <row r="4316" spans="1:18" x14ac:dyDescent="0.3">
      <c r="A4316" s="4">
        <v>46202.75</v>
      </c>
      <c r="B4316" s="3">
        <v>25.545000000000002</v>
      </c>
      <c r="C4316" s="3">
        <v>3.26</v>
      </c>
      <c r="D4316" s="3">
        <f t="shared" si="603"/>
        <v>28.271666666666665</v>
      </c>
      <c r="E4316" s="3">
        <f>MAX(B4316 - D4316/Inputs!$B$5, 0)</f>
        <v>0</v>
      </c>
      <c r="F4316" s="3">
        <f>MAX(D4316*Inputs!$B$5 - B4316, 0)</f>
        <v>0</v>
      </c>
      <c r="G4316" s="3">
        <f t="shared" si="604"/>
        <v>3.26</v>
      </c>
      <c r="H4316" t="str">
        <f t="shared" si="605"/>
        <v>Reg</v>
      </c>
      <c r="I4316" s="3">
        <f t="shared" si="610"/>
        <v>340</v>
      </c>
      <c r="J4316" s="3">
        <f t="shared" si="611"/>
        <v>170</v>
      </c>
      <c r="K4316" s="3">
        <f>MIN(Inputs!$B$2, (Inputs!$B$8 - I4316)/Inputs!$B$9)</f>
        <v>0</v>
      </c>
      <c r="L4316" s="3">
        <f>MAX(MIN(Inputs!$B$2, I4316*Inputs!$B$10, Inputs!$B$8*Inputs!$B$4 - J4316), 0)</f>
        <v>170</v>
      </c>
      <c r="M4316" s="3">
        <f t="shared" si="606"/>
        <v>0</v>
      </c>
      <c r="N4316" s="3">
        <f t="shared" si="607"/>
        <v>0</v>
      </c>
      <c r="O4316" s="3">
        <f>IF(H4316="Reg", MIN(Inputs!$B$2, I4316*Inputs!$B$10, (Inputs!$B$8-I4316)/Inputs!$B$9), 0)</f>
        <v>0</v>
      </c>
      <c r="P4316" s="3">
        <f t="shared" si="608"/>
        <v>0</v>
      </c>
      <c r="Q4316" s="3">
        <f t="shared" si="609"/>
        <v>0</v>
      </c>
      <c r="R4316" s="3">
        <f>I4316 + M4316*Inputs!$B$9 - N4316/Inputs!$B$10</f>
        <v>340</v>
      </c>
    </row>
    <row r="4317" spans="1:18" x14ac:dyDescent="0.3">
      <c r="A4317" s="4">
        <v>46202.791666666657</v>
      </c>
      <c r="B4317" s="3">
        <v>25.4025</v>
      </c>
      <c r="C4317" s="3">
        <v>12.71</v>
      </c>
      <c r="D4317" s="3">
        <f t="shared" si="603"/>
        <v>28.271666666666665</v>
      </c>
      <c r="E4317" s="3">
        <f>MAX(B4317 - D4317/Inputs!$B$5, 0)</f>
        <v>0</v>
      </c>
      <c r="F4317" s="3">
        <f>MAX(D4317*Inputs!$B$5 - B4317, 0)</f>
        <v>0</v>
      </c>
      <c r="G4317" s="3">
        <f t="shared" si="604"/>
        <v>12.71</v>
      </c>
      <c r="H4317" t="str">
        <f t="shared" si="605"/>
        <v>Reg</v>
      </c>
      <c r="I4317" s="3">
        <f t="shared" si="610"/>
        <v>340</v>
      </c>
      <c r="J4317" s="3">
        <f t="shared" si="611"/>
        <v>170</v>
      </c>
      <c r="K4317" s="3">
        <f>MIN(Inputs!$B$2, (Inputs!$B$8 - I4317)/Inputs!$B$9)</f>
        <v>0</v>
      </c>
      <c r="L4317" s="3">
        <f>MAX(MIN(Inputs!$B$2, I4317*Inputs!$B$10, Inputs!$B$8*Inputs!$B$4 - J4317), 0)</f>
        <v>170</v>
      </c>
      <c r="M4317" s="3">
        <f t="shared" si="606"/>
        <v>0</v>
      </c>
      <c r="N4317" s="3">
        <f t="shared" si="607"/>
        <v>0</v>
      </c>
      <c r="O4317" s="3">
        <f>IF(H4317="Reg", MIN(Inputs!$B$2, I4317*Inputs!$B$10, (Inputs!$B$8-I4317)/Inputs!$B$9), 0)</f>
        <v>0</v>
      </c>
      <c r="P4317" s="3">
        <f t="shared" si="608"/>
        <v>0</v>
      </c>
      <c r="Q4317" s="3">
        <f t="shared" si="609"/>
        <v>0</v>
      </c>
      <c r="R4317" s="3">
        <f>I4317 + M4317*Inputs!$B$9 - N4317/Inputs!$B$10</f>
        <v>340</v>
      </c>
    </row>
    <row r="4318" spans="1:18" x14ac:dyDescent="0.3">
      <c r="A4318" s="4">
        <v>46202.833333333343</v>
      </c>
      <c r="B4318" s="3">
        <v>33.177500000000002</v>
      </c>
      <c r="C4318" s="3">
        <v>14.04</v>
      </c>
      <c r="D4318" s="3">
        <f t="shared" si="603"/>
        <v>28.271666666666665</v>
      </c>
      <c r="E4318" s="3">
        <f>MAX(B4318 - D4318/Inputs!$B$5, 0)</f>
        <v>1.0506060606060643</v>
      </c>
      <c r="F4318" s="3">
        <f>MAX(D4318*Inputs!$B$5 - B4318, 0)</f>
        <v>0</v>
      </c>
      <c r="G4318" s="3">
        <f t="shared" si="604"/>
        <v>14.04</v>
      </c>
      <c r="H4318" t="str">
        <f t="shared" si="605"/>
        <v>Reg</v>
      </c>
      <c r="I4318" s="3">
        <f t="shared" si="610"/>
        <v>340</v>
      </c>
      <c r="J4318" s="3">
        <f t="shared" si="611"/>
        <v>170</v>
      </c>
      <c r="K4318" s="3">
        <f>MIN(Inputs!$B$2, (Inputs!$B$8 - I4318)/Inputs!$B$9)</f>
        <v>0</v>
      </c>
      <c r="L4318" s="3">
        <f>MAX(MIN(Inputs!$B$2, I4318*Inputs!$B$10, Inputs!$B$8*Inputs!$B$4 - J4318), 0)</f>
        <v>170</v>
      </c>
      <c r="M4318" s="3">
        <f t="shared" si="606"/>
        <v>0</v>
      </c>
      <c r="N4318" s="3">
        <f t="shared" si="607"/>
        <v>0</v>
      </c>
      <c r="O4318" s="3">
        <f>IF(H4318="Reg", MIN(Inputs!$B$2, I4318*Inputs!$B$10, (Inputs!$B$8-I4318)/Inputs!$B$9), 0)</f>
        <v>0</v>
      </c>
      <c r="P4318" s="3">
        <f t="shared" si="608"/>
        <v>0</v>
      </c>
      <c r="Q4318" s="3">
        <f t="shared" si="609"/>
        <v>0</v>
      </c>
      <c r="R4318" s="3">
        <f>I4318 + M4318*Inputs!$B$9 - N4318/Inputs!$B$10</f>
        <v>340</v>
      </c>
    </row>
    <row r="4319" spans="1:18" x14ac:dyDescent="0.3">
      <c r="A4319" s="4">
        <v>46202.875</v>
      </c>
      <c r="B4319" s="3">
        <v>41.06</v>
      </c>
      <c r="C4319" s="3">
        <v>5.64</v>
      </c>
      <c r="D4319" s="3">
        <f t="shared" si="603"/>
        <v>28.271666666666665</v>
      </c>
      <c r="E4319" s="3">
        <f>MAX(B4319 - D4319/Inputs!$B$5, 0)</f>
        <v>8.9331060606060646</v>
      </c>
      <c r="F4319" s="3">
        <f>MAX(D4319*Inputs!$B$5 - B4319, 0)</f>
        <v>0</v>
      </c>
      <c r="G4319" s="3">
        <f t="shared" si="604"/>
        <v>5.64</v>
      </c>
      <c r="H4319" t="str">
        <f t="shared" si="605"/>
        <v>Discharge</v>
      </c>
      <c r="I4319" s="3">
        <f t="shared" si="610"/>
        <v>340</v>
      </c>
      <c r="J4319" s="3">
        <f t="shared" si="611"/>
        <v>170</v>
      </c>
      <c r="K4319" s="3">
        <f>MIN(Inputs!$B$2, (Inputs!$B$8 - I4319)/Inputs!$B$9)</f>
        <v>0</v>
      </c>
      <c r="L4319" s="3">
        <f>MAX(MIN(Inputs!$B$2, I4319*Inputs!$B$10, Inputs!$B$8*Inputs!$B$4 - J4319), 0)</f>
        <v>170</v>
      </c>
      <c r="M4319" s="3">
        <f t="shared" si="606"/>
        <v>0</v>
      </c>
      <c r="N4319" s="3">
        <f t="shared" si="607"/>
        <v>170</v>
      </c>
      <c r="O4319" s="3">
        <f>IF(H4319="Reg", MIN(Inputs!$B$2, I4319*Inputs!$B$10, (Inputs!$B$8-I4319)/Inputs!$B$9), 0)</f>
        <v>0</v>
      </c>
      <c r="P4319" s="3">
        <f t="shared" si="608"/>
        <v>6980.2000000000007</v>
      </c>
      <c r="Q4319" s="3">
        <f t="shared" si="609"/>
        <v>0</v>
      </c>
      <c r="R4319" s="3">
        <f>I4319 + M4319*Inputs!$B$9 - N4319/Inputs!$B$10</f>
        <v>158.77939109773115</v>
      </c>
    </row>
    <row r="4320" spans="1:18" x14ac:dyDescent="0.3">
      <c r="A4320" s="4">
        <v>46202.916666666657</v>
      </c>
      <c r="B4320" s="3">
        <v>41.17</v>
      </c>
      <c r="C4320" s="3">
        <v>0.21</v>
      </c>
      <c r="D4320" s="3">
        <f t="shared" si="603"/>
        <v>28.271666666666665</v>
      </c>
      <c r="E4320" s="3">
        <f>MAX(B4320 - D4320/Inputs!$B$5, 0)</f>
        <v>9.043106060606064</v>
      </c>
      <c r="F4320" s="3">
        <f>MAX(D4320*Inputs!$B$5 - B4320, 0)</f>
        <v>0</v>
      </c>
      <c r="G4320" s="3">
        <f t="shared" si="604"/>
        <v>0.21</v>
      </c>
      <c r="H4320" t="str">
        <f t="shared" si="605"/>
        <v>Discharge</v>
      </c>
      <c r="I4320" s="3">
        <f t="shared" si="610"/>
        <v>158.77939109773115</v>
      </c>
      <c r="J4320" s="3">
        <f t="shared" si="611"/>
        <v>340</v>
      </c>
      <c r="K4320" s="3">
        <f>MIN(Inputs!$B$2, (Inputs!$B$8 - I4320)/Inputs!$B$9)</f>
        <v>170</v>
      </c>
      <c r="L4320" s="3">
        <f>MAX(MIN(Inputs!$B$2, I4320*Inputs!$B$10, Inputs!$B$8*Inputs!$B$4 - J4320), 0)</f>
        <v>0</v>
      </c>
      <c r="M4320" s="3">
        <f t="shared" si="606"/>
        <v>0</v>
      </c>
      <c r="N4320" s="3">
        <f t="shared" si="607"/>
        <v>0</v>
      </c>
      <c r="O4320" s="3">
        <f>IF(H4320="Reg", MIN(Inputs!$B$2, I4320*Inputs!$B$10, (Inputs!$B$8-I4320)/Inputs!$B$9), 0)</f>
        <v>0</v>
      </c>
      <c r="P4320" s="3">
        <f t="shared" si="608"/>
        <v>0</v>
      </c>
      <c r="Q4320" s="3">
        <f t="shared" si="609"/>
        <v>0</v>
      </c>
      <c r="R4320" s="3">
        <f>I4320 + M4320*Inputs!$B$9 - N4320/Inputs!$B$10</f>
        <v>158.77939109773115</v>
      </c>
    </row>
    <row r="4321" spans="1:18" x14ac:dyDescent="0.3">
      <c r="A4321" s="4">
        <v>46202.958333333343</v>
      </c>
      <c r="B4321" s="3">
        <v>41.942500000000003</v>
      </c>
      <c r="C4321" s="3">
        <v>0.05</v>
      </c>
      <c r="D4321" s="3">
        <f t="shared" si="603"/>
        <v>28.271666666666665</v>
      </c>
      <c r="E4321" s="3">
        <f>MAX(B4321 - D4321/Inputs!$B$5, 0)</f>
        <v>9.8156060606060649</v>
      </c>
      <c r="F4321" s="3">
        <f>MAX(D4321*Inputs!$B$5 - B4321, 0)</f>
        <v>0</v>
      </c>
      <c r="G4321" s="3">
        <f t="shared" si="604"/>
        <v>0.05</v>
      </c>
      <c r="H4321" t="str">
        <f t="shared" si="605"/>
        <v>Discharge</v>
      </c>
      <c r="I4321" s="3">
        <f t="shared" si="610"/>
        <v>158.77939109773115</v>
      </c>
      <c r="J4321" s="3">
        <f t="shared" si="611"/>
        <v>340</v>
      </c>
      <c r="K4321" s="3">
        <f>MIN(Inputs!$B$2, (Inputs!$B$8 - I4321)/Inputs!$B$9)</f>
        <v>170</v>
      </c>
      <c r="L4321" s="3">
        <f>MAX(MIN(Inputs!$B$2, I4321*Inputs!$B$10, Inputs!$B$8*Inputs!$B$4 - J4321), 0)</f>
        <v>0</v>
      </c>
      <c r="M4321" s="3">
        <f t="shared" si="606"/>
        <v>0</v>
      </c>
      <c r="N4321" s="3">
        <f t="shared" si="607"/>
        <v>0</v>
      </c>
      <c r="O4321" s="3">
        <f>IF(H4321="Reg", MIN(Inputs!$B$2, I4321*Inputs!$B$10, (Inputs!$B$8-I4321)/Inputs!$B$9), 0)</f>
        <v>0</v>
      </c>
      <c r="P4321" s="3">
        <f t="shared" si="608"/>
        <v>0</v>
      </c>
      <c r="Q4321" s="3">
        <f t="shared" si="609"/>
        <v>0</v>
      </c>
      <c r="R4321" s="3">
        <f>I4321 + M4321*Inputs!$B$9 - N4321/Inputs!$B$10</f>
        <v>158.77939109773115</v>
      </c>
    </row>
    <row r="4322" spans="1:18" x14ac:dyDescent="0.3">
      <c r="A4322" s="4">
        <v>46203</v>
      </c>
      <c r="B4322" s="3">
        <v>32.682500000000005</v>
      </c>
      <c r="C4322" s="3">
        <v>0.04</v>
      </c>
      <c r="D4322" s="3">
        <f t="shared" si="603"/>
        <v>25.178854166666667</v>
      </c>
      <c r="E4322" s="3">
        <f>MAX(B4322 - D4322/Inputs!$B$5, 0)</f>
        <v>4.0701657196969734</v>
      </c>
      <c r="F4322" s="3">
        <f>MAX(D4322*Inputs!$B$5 - B4322, 0)</f>
        <v>0</v>
      </c>
      <c r="G4322" s="3">
        <f t="shared" si="604"/>
        <v>0.04</v>
      </c>
      <c r="H4322" t="str">
        <f t="shared" si="605"/>
        <v>Discharge</v>
      </c>
      <c r="I4322" s="3">
        <f t="shared" si="610"/>
        <v>158.77939109773115</v>
      </c>
      <c r="J4322" s="3">
        <f t="shared" si="611"/>
        <v>0</v>
      </c>
      <c r="K4322" s="3">
        <f>MIN(Inputs!$B$2, (Inputs!$B$8 - I4322)/Inputs!$B$9)</f>
        <v>170</v>
      </c>
      <c r="L4322" s="3">
        <f>MAX(MIN(Inputs!$B$2, I4322*Inputs!$B$10, Inputs!$B$8*Inputs!$B$4 - J4322), 0)</f>
        <v>148.94827166799323</v>
      </c>
      <c r="M4322" s="3">
        <f t="shared" si="606"/>
        <v>0</v>
      </c>
      <c r="N4322" s="3">
        <f t="shared" si="607"/>
        <v>148.94827166799323</v>
      </c>
      <c r="O4322" s="3">
        <f>IF(H4322="Reg", MIN(Inputs!$B$2, I4322*Inputs!$B$10, (Inputs!$B$8-I4322)/Inputs!$B$9), 0)</f>
        <v>0</v>
      </c>
      <c r="P4322" s="3">
        <f t="shared" si="608"/>
        <v>4868.0018887891893</v>
      </c>
      <c r="Q4322" s="3">
        <f t="shared" si="609"/>
        <v>0</v>
      </c>
      <c r="R4322" s="3">
        <f>I4322 + M4322*Inputs!$B$9 - N4322/Inputs!$B$10</f>
        <v>0</v>
      </c>
    </row>
    <row r="4323" spans="1:18" x14ac:dyDescent="0.3">
      <c r="A4323" s="4">
        <v>46203.041666666657</v>
      </c>
      <c r="B4323" s="3">
        <v>29.595000000000002</v>
      </c>
      <c r="C4323" s="3">
        <v>0.05</v>
      </c>
      <c r="D4323" s="3">
        <f t="shared" si="603"/>
        <v>25.178854166666667</v>
      </c>
      <c r="E4323" s="3">
        <f>MAX(B4323 - D4323/Inputs!$B$5, 0)</f>
        <v>0.98266571969697125</v>
      </c>
      <c r="F4323" s="3">
        <f>MAX(D4323*Inputs!$B$5 - B4323, 0)</f>
        <v>0</v>
      </c>
      <c r="G4323" s="3">
        <f t="shared" si="604"/>
        <v>0.05</v>
      </c>
      <c r="H4323" t="str">
        <f t="shared" si="605"/>
        <v>Discharge</v>
      </c>
      <c r="I4323" s="3">
        <f t="shared" si="610"/>
        <v>0</v>
      </c>
      <c r="J4323" s="3">
        <f t="shared" si="611"/>
        <v>148.94827166799323</v>
      </c>
      <c r="K4323" s="3">
        <f>MIN(Inputs!$B$2, (Inputs!$B$8 - I4323)/Inputs!$B$9)</f>
        <v>170</v>
      </c>
      <c r="L4323" s="3">
        <f>MAX(MIN(Inputs!$B$2, I4323*Inputs!$B$10, Inputs!$B$8*Inputs!$B$4 - J4323), 0)</f>
        <v>0</v>
      </c>
      <c r="M4323" s="3">
        <f t="shared" si="606"/>
        <v>0</v>
      </c>
      <c r="N4323" s="3">
        <f t="shared" si="607"/>
        <v>0</v>
      </c>
      <c r="O4323" s="3">
        <f>IF(H4323="Reg", MIN(Inputs!$B$2, I4323*Inputs!$B$10, (Inputs!$B$8-I4323)/Inputs!$B$9), 0)</f>
        <v>0</v>
      </c>
      <c r="P4323" s="3">
        <f t="shared" si="608"/>
        <v>0</v>
      </c>
      <c r="Q4323" s="3">
        <f t="shared" si="609"/>
        <v>0</v>
      </c>
      <c r="R4323" s="3">
        <f>I4323 + M4323*Inputs!$B$9 - N4323/Inputs!$B$10</f>
        <v>0</v>
      </c>
    </row>
    <row r="4324" spans="1:18" x14ac:dyDescent="0.3">
      <c r="A4324" s="4">
        <v>46203.083333333343</v>
      </c>
      <c r="B4324" s="3">
        <v>25.962499999999999</v>
      </c>
      <c r="C4324" s="3">
        <v>0.05</v>
      </c>
      <c r="D4324" s="3">
        <f t="shared" si="603"/>
        <v>25.178854166666667</v>
      </c>
      <c r="E4324" s="3">
        <f>MAX(B4324 - D4324/Inputs!$B$5, 0)</f>
        <v>0</v>
      </c>
      <c r="F4324" s="3">
        <f>MAX(D4324*Inputs!$B$5 - B4324, 0)</f>
        <v>0</v>
      </c>
      <c r="G4324" s="3">
        <f t="shared" si="604"/>
        <v>0.05</v>
      </c>
      <c r="H4324" t="str">
        <f t="shared" si="605"/>
        <v>Reg</v>
      </c>
      <c r="I4324" s="3">
        <f t="shared" si="610"/>
        <v>0</v>
      </c>
      <c r="J4324" s="3">
        <f t="shared" si="611"/>
        <v>148.94827166799323</v>
      </c>
      <c r="K4324" s="3">
        <f>MIN(Inputs!$B$2, (Inputs!$B$8 - I4324)/Inputs!$B$9)</f>
        <v>170</v>
      </c>
      <c r="L4324" s="3">
        <f>MAX(MIN(Inputs!$B$2, I4324*Inputs!$B$10, Inputs!$B$8*Inputs!$B$4 - J4324), 0)</f>
        <v>0</v>
      </c>
      <c r="M4324" s="3">
        <f t="shared" si="606"/>
        <v>0</v>
      </c>
      <c r="N4324" s="3">
        <f t="shared" si="607"/>
        <v>0</v>
      </c>
      <c r="O4324" s="3">
        <f>IF(H4324="Reg", MIN(Inputs!$B$2, I4324*Inputs!$B$10, (Inputs!$B$8-I4324)/Inputs!$B$9), 0)</f>
        <v>0</v>
      </c>
      <c r="P4324" s="3">
        <f t="shared" si="608"/>
        <v>0</v>
      </c>
      <c r="Q4324" s="3">
        <f t="shared" si="609"/>
        <v>0</v>
      </c>
      <c r="R4324" s="3">
        <f>I4324 + M4324*Inputs!$B$9 - N4324/Inputs!$B$10</f>
        <v>0</v>
      </c>
    </row>
    <row r="4325" spans="1:18" x14ac:dyDescent="0.3">
      <c r="A4325" s="4">
        <v>46203.125</v>
      </c>
      <c r="B4325" s="3">
        <v>24.1175</v>
      </c>
      <c r="C4325" s="3">
        <v>0.05</v>
      </c>
      <c r="D4325" s="3">
        <f t="shared" si="603"/>
        <v>25.178854166666667</v>
      </c>
      <c r="E4325" s="3">
        <f>MAX(B4325 - D4325/Inputs!$B$5, 0)</f>
        <v>0</v>
      </c>
      <c r="F4325" s="3">
        <f>MAX(D4325*Inputs!$B$5 - B4325, 0)</f>
        <v>0</v>
      </c>
      <c r="G4325" s="3">
        <f t="shared" si="604"/>
        <v>0.05</v>
      </c>
      <c r="H4325" t="str">
        <f t="shared" si="605"/>
        <v>Reg</v>
      </c>
      <c r="I4325" s="3">
        <f t="shared" si="610"/>
        <v>0</v>
      </c>
      <c r="J4325" s="3">
        <f t="shared" si="611"/>
        <v>148.94827166799323</v>
      </c>
      <c r="K4325" s="3">
        <f>MIN(Inputs!$B$2, (Inputs!$B$8 - I4325)/Inputs!$B$9)</f>
        <v>170</v>
      </c>
      <c r="L4325" s="3">
        <f>MAX(MIN(Inputs!$B$2, I4325*Inputs!$B$10, Inputs!$B$8*Inputs!$B$4 - J4325), 0)</f>
        <v>0</v>
      </c>
      <c r="M4325" s="3">
        <f t="shared" si="606"/>
        <v>0</v>
      </c>
      <c r="N4325" s="3">
        <f t="shared" si="607"/>
        <v>0</v>
      </c>
      <c r="O4325" s="3">
        <f>IF(H4325="Reg", MIN(Inputs!$B$2, I4325*Inputs!$B$10, (Inputs!$B$8-I4325)/Inputs!$B$9), 0)</f>
        <v>0</v>
      </c>
      <c r="P4325" s="3">
        <f t="shared" si="608"/>
        <v>0</v>
      </c>
      <c r="Q4325" s="3">
        <f t="shared" si="609"/>
        <v>0</v>
      </c>
      <c r="R4325" s="3">
        <f>I4325 + M4325*Inputs!$B$9 - N4325/Inputs!$B$10</f>
        <v>0</v>
      </c>
    </row>
    <row r="4326" spans="1:18" x14ac:dyDescent="0.3">
      <c r="A4326" s="4">
        <v>46203.166666666657</v>
      </c>
      <c r="B4326" s="3">
        <v>24</v>
      </c>
      <c r="C4326" s="3">
        <v>0.05</v>
      </c>
      <c r="D4326" s="3">
        <f t="shared" si="603"/>
        <v>25.178854166666667</v>
      </c>
      <c r="E4326" s="3">
        <f>MAX(B4326 - D4326/Inputs!$B$5, 0)</f>
        <v>0</v>
      </c>
      <c r="F4326" s="3">
        <f>MAX(D4326*Inputs!$B$5 - B4326, 0)</f>
        <v>0</v>
      </c>
      <c r="G4326" s="3">
        <f t="shared" si="604"/>
        <v>0.05</v>
      </c>
      <c r="H4326" t="str">
        <f t="shared" si="605"/>
        <v>Reg</v>
      </c>
      <c r="I4326" s="3">
        <f t="shared" si="610"/>
        <v>0</v>
      </c>
      <c r="J4326" s="3">
        <f t="shared" si="611"/>
        <v>148.94827166799323</v>
      </c>
      <c r="K4326" s="3">
        <f>MIN(Inputs!$B$2, (Inputs!$B$8 - I4326)/Inputs!$B$9)</f>
        <v>170</v>
      </c>
      <c r="L4326" s="3">
        <f>MAX(MIN(Inputs!$B$2, I4326*Inputs!$B$10, Inputs!$B$8*Inputs!$B$4 - J4326), 0)</f>
        <v>0</v>
      </c>
      <c r="M4326" s="3">
        <f t="shared" si="606"/>
        <v>0</v>
      </c>
      <c r="N4326" s="3">
        <f t="shared" si="607"/>
        <v>0</v>
      </c>
      <c r="O4326" s="3">
        <f>IF(H4326="Reg", MIN(Inputs!$B$2, I4326*Inputs!$B$10, (Inputs!$B$8-I4326)/Inputs!$B$9), 0)</f>
        <v>0</v>
      </c>
      <c r="P4326" s="3">
        <f t="shared" si="608"/>
        <v>0</v>
      </c>
      <c r="Q4326" s="3">
        <f t="shared" si="609"/>
        <v>0</v>
      </c>
      <c r="R4326" s="3">
        <f>I4326 + M4326*Inputs!$B$9 - N4326/Inputs!$B$10</f>
        <v>0</v>
      </c>
    </row>
    <row r="4327" spans="1:18" x14ac:dyDescent="0.3">
      <c r="A4327" s="4">
        <v>46203.208333333343</v>
      </c>
      <c r="B4327" s="3">
        <v>24.175000000000004</v>
      </c>
      <c r="C4327" s="3">
        <v>0.05</v>
      </c>
      <c r="D4327" s="3">
        <f t="shared" si="603"/>
        <v>25.178854166666667</v>
      </c>
      <c r="E4327" s="3">
        <f>MAX(B4327 - D4327/Inputs!$B$5, 0)</f>
        <v>0</v>
      </c>
      <c r="F4327" s="3">
        <f>MAX(D4327*Inputs!$B$5 - B4327, 0)</f>
        <v>0</v>
      </c>
      <c r="G4327" s="3">
        <f t="shared" si="604"/>
        <v>0.05</v>
      </c>
      <c r="H4327" t="str">
        <f t="shared" si="605"/>
        <v>Reg</v>
      </c>
      <c r="I4327" s="3">
        <f t="shared" si="610"/>
        <v>0</v>
      </c>
      <c r="J4327" s="3">
        <f t="shared" si="611"/>
        <v>148.94827166799323</v>
      </c>
      <c r="K4327" s="3">
        <f>MIN(Inputs!$B$2, (Inputs!$B$8 - I4327)/Inputs!$B$9)</f>
        <v>170</v>
      </c>
      <c r="L4327" s="3">
        <f>MAX(MIN(Inputs!$B$2, I4327*Inputs!$B$10, Inputs!$B$8*Inputs!$B$4 - J4327), 0)</f>
        <v>0</v>
      </c>
      <c r="M4327" s="3">
        <f t="shared" si="606"/>
        <v>0</v>
      </c>
      <c r="N4327" s="3">
        <f t="shared" si="607"/>
        <v>0</v>
      </c>
      <c r="O4327" s="3">
        <f>IF(H4327="Reg", MIN(Inputs!$B$2, I4327*Inputs!$B$10, (Inputs!$B$8-I4327)/Inputs!$B$9), 0)</f>
        <v>0</v>
      </c>
      <c r="P4327" s="3">
        <f t="shared" si="608"/>
        <v>0</v>
      </c>
      <c r="Q4327" s="3">
        <f t="shared" si="609"/>
        <v>0</v>
      </c>
      <c r="R4327" s="3">
        <f>I4327 + M4327*Inputs!$B$9 - N4327/Inputs!$B$10</f>
        <v>0</v>
      </c>
    </row>
    <row r="4328" spans="1:18" x14ac:dyDescent="0.3">
      <c r="A4328" s="4">
        <v>46203.25</v>
      </c>
      <c r="B4328" s="3">
        <v>24.524999999999999</v>
      </c>
      <c r="C4328" s="3">
        <v>1</v>
      </c>
      <c r="D4328" s="3">
        <f t="shared" si="603"/>
        <v>25.178854166666667</v>
      </c>
      <c r="E4328" s="3">
        <f>MAX(B4328 - D4328/Inputs!$B$5, 0)</f>
        <v>0</v>
      </c>
      <c r="F4328" s="3">
        <f>MAX(D4328*Inputs!$B$5 - B4328, 0)</f>
        <v>0</v>
      </c>
      <c r="G4328" s="3">
        <f t="shared" si="604"/>
        <v>1</v>
      </c>
      <c r="H4328" t="str">
        <f t="shared" si="605"/>
        <v>Reg</v>
      </c>
      <c r="I4328" s="3">
        <f t="shared" si="610"/>
        <v>0</v>
      </c>
      <c r="J4328" s="3">
        <f t="shared" si="611"/>
        <v>148.94827166799323</v>
      </c>
      <c r="K4328" s="3">
        <f>MIN(Inputs!$B$2, (Inputs!$B$8 - I4328)/Inputs!$B$9)</f>
        <v>170</v>
      </c>
      <c r="L4328" s="3">
        <f>MAX(MIN(Inputs!$B$2, I4328*Inputs!$B$10, Inputs!$B$8*Inputs!$B$4 - J4328), 0)</f>
        <v>0</v>
      </c>
      <c r="M4328" s="3">
        <f t="shared" si="606"/>
        <v>0</v>
      </c>
      <c r="N4328" s="3">
        <f t="shared" si="607"/>
        <v>0</v>
      </c>
      <c r="O4328" s="3">
        <f>IF(H4328="Reg", MIN(Inputs!$B$2, I4328*Inputs!$B$10, (Inputs!$B$8-I4328)/Inputs!$B$9), 0)</f>
        <v>0</v>
      </c>
      <c r="P4328" s="3">
        <f t="shared" si="608"/>
        <v>0</v>
      </c>
      <c r="Q4328" s="3">
        <f t="shared" si="609"/>
        <v>0</v>
      </c>
      <c r="R4328" s="3">
        <f>I4328 + M4328*Inputs!$B$9 - N4328/Inputs!$B$10</f>
        <v>0</v>
      </c>
    </row>
    <row r="4329" spans="1:18" x14ac:dyDescent="0.3">
      <c r="A4329" s="4">
        <v>46203.291666666657</v>
      </c>
      <c r="B4329" s="3">
        <v>25.29</v>
      </c>
      <c r="C4329" s="3">
        <v>1</v>
      </c>
      <c r="D4329" s="3">
        <f t="shared" si="603"/>
        <v>25.178854166666667</v>
      </c>
      <c r="E4329" s="3">
        <f>MAX(B4329 - D4329/Inputs!$B$5, 0)</f>
        <v>0</v>
      </c>
      <c r="F4329" s="3">
        <f>MAX(D4329*Inputs!$B$5 - B4329, 0)</f>
        <v>0</v>
      </c>
      <c r="G4329" s="3">
        <f t="shared" si="604"/>
        <v>1</v>
      </c>
      <c r="H4329" t="str">
        <f t="shared" si="605"/>
        <v>Reg</v>
      </c>
      <c r="I4329" s="3">
        <f t="shared" si="610"/>
        <v>0</v>
      </c>
      <c r="J4329" s="3">
        <f t="shared" si="611"/>
        <v>148.94827166799323</v>
      </c>
      <c r="K4329" s="3">
        <f>MIN(Inputs!$B$2, (Inputs!$B$8 - I4329)/Inputs!$B$9)</f>
        <v>170</v>
      </c>
      <c r="L4329" s="3">
        <f>MAX(MIN(Inputs!$B$2, I4329*Inputs!$B$10, Inputs!$B$8*Inputs!$B$4 - J4329), 0)</f>
        <v>0</v>
      </c>
      <c r="M4329" s="3">
        <f t="shared" si="606"/>
        <v>0</v>
      </c>
      <c r="N4329" s="3">
        <f t="shared" si="607"/>
        <v>0</v>
      </c>
      <c r="O4329" s="3">
        <f>IF(H4329="Reg", MIN(Inputs!$B$2, I4329*Inputs!$B$10, (Inputs!$B$8-I4329)/Inputs!$B$9), 0)</f>
        <v>0</v>
      </c>
      <c r="P4329" s="3">
        <f t="shared" si="608"/>
        <v>0</v>
      </c>
      <c r="Q4329" s="3">
        <f t="shared" si="609"/>
        <v>0</v>
      </c>
      <c r="R4329" s="3">
        <f>I4329 + M4329*Inputs!$B$9 - N4329/Inputs!$B$10</f>
        <v>0</v>
      </c>
    </row>
    <row r="4330" spans="1:18" x14ac:dyDescent="0.3">
      <c r="A4330" s="4">
        <v>46203.333333333343</v>
      </c>
      <c r="B4330" s="3">
        <v>25.505000000000003</v>
      </c>
      <c r="C4330" s="3">
        <v>0.84</v>
      </c>
      <c r="D4330" s="3">
        <f t="shared" si="603"/>
        <v>25.178854166666667</v>
      </c>
      <c r="E4330" s="3">
        <f>MAX(B4330 - D4330/Inputs!$B$5, 0)</f>
        <v>0</v>
      </c>
      <c r="F4330" s="3">
        <f>MAX(D4330*Inputs!$B$5 - B4330, 0)</f>
        <v>0</v>
      </c>
      <c r="G4330" s="3">
        <f t="shared" si="604"/>
        <v>0.84</v>
      </c>
      <c r="H4330" t="str">
        <f t="shared" si="605"/>
        <v>Reg</v>
      </c>
      <c r="I4330" s="3">
        <f t="shared" si="610"/>
        <v>0</v>
      </c>
      <c r="J4330" s="3">
        <f t="shared" si="611"/>
        <v>148.94827166799323</v>
      </c>
      <c r="K4330" s="3">
        <f>MIN(Inputs!$B$2, (Inputs!$B$8 - I4330)/Inputs!$B$9)</f>
        <v>170</v>
      </c>
      <c r="L4330" s="3">
        <f>MAX(MIN(Inputs!$B$2, I4330*Inputs!$B$10, Inputs!$B$8*Inputs!$B$4 - J4330), 0)</f>
        <v>0</v>
      </c>
      <c r="M4330" s="3">
        <f t="shared" si="606"/>
        <v>0</v>
      </c>
      <c r="N4330" s="3">
        <f t="shared" si="607"/>
        <v>0</v>
      </c>
      <c r="O4330" s="3">
        <f>IF(H4330="Reg", MIN(Inputs!$B$2, I4330*Inputs!$B$10, (Inputs!$B$8-I4330)/Inputs!$B$9), 0)</f>
        <v>0</v>
      </c>
      <c r="P4330" s="3">
        <f t="shared" si="608"/>
        <v>0</v>
      </c>
      <c r="Q4330" s="3">
        <f t="shared" si="609"/>
        <v>0</v>
      </c>
      <c r="R4330" s="3">
        <f>I4330 + M4330*Inputs!$B$9 - N4330/Inputs!$B$10</f>
        <v>0</v>
      </c>
    </row>
    <row r="4331" spans="1:18" x14ac:dyDescent="0.3">
      <c r="A4331" s="4">
        <v>46203.375</v>
      </c>
      <c r="B4331" s="3">
        <v>26.227499999999999</v>
      </c>
      <c r="C4331" s="3">
        <v>1</v>
      </c>
      <c r="D4331" s="3">
        <f t="shared" si="603"/>
        <v>25.178854166666667</v>
      </c>
      <c r="E4331" s="3">
        <f>MAX(B4331 - D4331/Inputs!$B$5, 0)</f>
        <v>0</v>
      </c>
      <c r="F4331" s="3">
        <f>MAX(D4331*Inputs!$B$5 - B4331, 0)</f>
        <v>0</v>
      </c>
      <c r="G4331" s="3">
        <f t="shared" si="604"/>
        <v>1</v>
      </c>
      <c r="H4331" t="str">
        <f t="shared" si="605"/>
        <v>Reg</v>
      </c>
      <c r="I4331" s="3">
        <f t="shared" si="610"/>
        <v>0</v>
      </c>
      <c r="J4331" s="3">
        <f t="shared" si="611"/>
        <v>148.94827166799323</v>
      </c>
      <c r="K4331" s="3">
        <f>MIN(Inputs!$B$2, (Inputs!$B$8 - I4331)/Inputs!$B$9)</f>
        <v>170</v>
      </c>
      <c r="L4331" s="3">
        <f>MAX(MIN(Inputs!$B$2, I4331*Inputs!$B$10, Inputs!$B$8*Inputs!$B$4 - J4331), 0)</f>
        <v>0</v>
      </c>
      <c r="M4331" s="3">
        <f t="shared" si="606"/>
        <v>0</v>
      </c>
      <c r="N4331" s="3">
        <f t="shared" si="607"/>
        <v>0</v>
      </c>
      <c r="O4331" s="3">
        <f>IF(H4331="Reg", MIN(Inputs!$B$2, I4331*Inputs!$B$10, (Inputs!$B$8-I4331)/Inputs!$B$9), 0)</f>
        <v>0</v>
      </c>
      <c r="P4331" s="3">
        <f t="shared" si="608"/>
        <v>0</v>
      </c>
      <c r="Q4331" s="3">
        <f t="shared" si="609"/>
        <v>0</v>
      </c>
      <c r="R4331" s="3">
        <f>I4331 + M4331*Inputs!$B$9 - N4331/Inputs!$B$10</f>
        <v>0</v>
      </c>
    </row>
    <row r="4332" spans="1:18" x14ac:dyDescent="0.3">
      <c r="A4332" s="4">
        <v>46203.416666666657</v>
      </c>
      <c r="B4332" s="3">
        <v>24.3475</v>
      </c>
      <c r="C4332" s="3">
        <v>0.98</v>
      </c>
      <c r="D4332" s="3">
        <f t="shared" si="603"/>
        <v>25.178854166666667</v>
      </c>
      <c r="E4332" s="3">
        <f>MAX(B4332 - D4332/Inputs!$B$5, 0)</f>
        <v>0</v>
      </c>
      <c r="F4332" s="3">
        <f>MAX(D4332*Inputs!$B$5 - B4332, 0)</f>
        <v>0</v>
      </c>
      <c r="G4332" s="3">
        <f t="shared" si="604"/>
        <v>0.98</v>
      </c>
      <c r="H4332" t="str">
        <f t="shared" si="605"/>
        <v>Reg</v>
      </c>
      <c r="I4332" s="3">
        <f t="shared" si="610"/>
        <v>0</v>
      </c>
      <c r="J4332" s="3">
        <f t="shared" si="611"/>
        <v>148.94827166799323</v>
      </c>
      <c r="K4332" s="3">
        <f>MIN(Inputs!$B$2, (Inputs!$B$8 - I4332)/Inputs!$B$9)</f>
        <v>170</v>
      </c>
      <c r="L4332" s="3">
        <f>MAX(MIN(Inputs!$B$2, I4332*Inputs!$B$10, Inputs!$B$8*Inputs!$B$4 - J4332), 0)</f>
        <v>0</v>
      </c>
      <c r="M4332" s="3">
        <f t="shared" si="606"/>
        <v>0</v>
      </c>
      <c r="N4332" s="3">
        <f t="shared" si="607"/>
        <v>0</v>
      </c>
      <c r="O4332" s="3">
        <f>IF(H4332="Reg", MIN(Inputs!$B$2, I4332*Inputs!$B$10, (Inputs!$B$8-I4332)/Inputs!$B$9), 0)</f>
        <v>0</v>
      </c>
      <c r="P4332" s="3">
        <f t="shared" si="608"/>
        <v>0</v>
      </c>
      <c r="Q4332" s="3">
        <f t="shared" si="609"/>
        <v>0</v>
      </c>
      <c r="R4332" s="3">
        <f>I4332 + M4332*Inputs!$B$9 - N4332/Inputs!$B$10</f>
        <v>0</v>
      </c>
    </row>
    <row r="4333" spans="1:18" x14ac:dyDescent="0.3">
      <c r="A4333" s="4">
        <v>46203.458333333343</v>
      </c>
      <c r="B4333" s="3">
        <v>22.907499999999999</v>
      </c>
      <c r="C4333" s="3">
        <v>0.98</v>
      </c>
      <c r="D4333" s="3">
        <f t="shared" si="603"/>
        <v>25.178854166666667</v>
      </c>
      <c r="E4333" s="3">
        <f>MAX(B4333 - D4333/Inputs!$B$5, 0)</f>
        <v>0</v>
      </c>
      <c r="F4333" s="3">
        <f>MAX(D4333*Inputs!$B$5 - B4333, 0)</f>
        <v>0</v>
      </c>
      <c r="G4333" s="3">
        <f t="shared" si="604"/>
        <v>0.98</v>
      </c>
      <c r="H4333" t="str">
        <f t="shared" si="605"/>
        <v>Reg</v>
      </c>
      <c r="I4333" s="3">
        <f t="shared" si="610"/>
        <v>0</v>
      </c>
      <c r="J4333" s="3">
        <f t="shared" si="611"/>
        <v>148.94827166799323</v>
      </c>
      <c r="K4333" s="3">
        <f>MIN(Inputs!$B$2, (Inputs!$B$8 - I4333)/Inputs!$B$9)</f>
        <v>170</v>
      </c>
      <c r="L4333" s="3">
        <f>MAX(MIN(Inputs!$B$2, I4333*Inputs!$B$10, Inputs!$B$8*Inputs!$B$4 - J4333), 0)</f>
        <v>0</v>
      </c>
      <c r="M4333" s="3">
        <f t="shared" si="606"/>
        <v>0</v>
      </c>
      <c r="N4333" s="3">
        <f t="shared" si="607"/>
        <v>0</v>
      </c>
      <c r="O4333" s="3">
        <f>IF(H4333="Reg", MIN(Inputs!$B$2, I4333*Inputs!$B$10, (Inputs!$B$8-I4333)/Inputs!$B$9), 0)</f>
        <v>0</v>
      </c>
      <c r="P4333" s="3">
        <f t="shared" si="608"/>
        <v>0</v>
      </c>
      <c r="Q4333" s="3">
        <f t="shared" si="609"/>
        <v>0</v>
      </c>
      <c r="R4333" s="3">
        <f>I4333 + M4333*Inputs!$B$9 - N4333/Inputs!$B$10</f>
        <v>0</v>
      </c>
    </row>
    <row r="4334" spans="1:18" x14ac:dyDescent="0.3">
      <c r="A4334" s="4">
        <v>46203.5</v>
      </c>
      <c r="B4334" s="3">
        <v>23.712499999999999</v>
      </c>
      <c r="C4334" s="3">
        <v>1</v>
      </c>
      <c r="D4334" s="3">
        <f t="shared" si="603"/>
        <v>25.178854166666667</v>
      </c>
      <c r="E4334" s="3">
        <f>MAX(B4334 - D4334/Inputs!$B$5, 0)</f>
        <v>0</v>
      </c>
      <c r="F4334" s="3">
        <f>MAX(D4334*Inputs!$B$5 - B4334, 0)</f>
        <v>0</v>
      </c>
      <c r="G4334" s="3">
        <f t="shared" si="604"/>
        <v>1</v>
      </c>
      <c r="H4334" t="str">
        <f t="shared" si="605"/>
        <v>Reg</v>
      </c>
      <c r="I4334" s="3">
        <f t="shared" si="610"/>
        <v>0</v>
      </c>
      <c r="J4334" s="3">
        <f t="shared" si="611"/>
        <v>148.94827166799323</v>
      </c>
      <c r="K4334" s="3">
        <f>MIN(Inputs!$B$2, (Inputs!$B$8 - I4334)/Inputs!$B$9)</f>
        <v>170</v>
      </c>
      <c r="L4334" s="3">
        <f>MAX(MIN(Inputs!$B$2, I4334*Inputs!$B$10, Inputs!$B$8*Inputs!$B$4 - J4334), 0)</f>
        <v>0</v>
      </c>
      <c r="M4334" s="3">
        <f t="shared" si="606"/>
        <v>0</v>
      </c>
      <c r="N4334" s="3">
        <f t="shared" si="607"/>
        <v>0</v>
      </c>
      <c r="O4334" s="3">
        <f>IF(H4334="Reg", MIN(Inputs!$B$2, I4334*Inputs!$B$10, (Inputs!$B$8-I4334)/Inputs!$B$9), 0)</f>
        <v>0</v>
      </c>
      <c r="P4334" s="3">
        <f t="shared" si="608"/>
        <v>0</v>
      </c>
      <c r="Q4334" s="3">
        <f t="shared" si="609"/>
        <v>0</v>
      </c>
      <c r="R4334" s="3">
        <f>I4334 + M4334*Inputs!$B$9 - N4334/Inputs!$B$10</f>
        <v>0</v>
      </c>
    </row>
    <row r="4335" spans="1:18" x14ac:dyDescent="0.3">
      <c r="A4335" s="4">
        <v>46203.541666666657</v>
      </c>
      <c r="B4335" s="3">
        <v>22.119999999999997</v>
      </c>
      <c r="C4335" s="3">
        <v>1</v>
      </c>
      <c r="D4335" s="3">
        <f t="shared" si="603"/>
        <v>25.178854166666667</v>
      </c>
      <c r="E4335" s="3">
        <f>MAX(B4335 - D4335/Inputs!$B$5, 0)</f>
        <v>0</v>
      </c>
      <c r="F4335" s="3">
        <f>MAX(D4335*Inputs!$B$5 - B4335, 0)</f>
        <v>3.7391666666671597E-2</v>
      </c>
      <c r="G4335" s="3">
        <f t="shared" si="604"/>
        <v>1</v>
      </c>
      <c r="H4335" t="str">
        <f t="shared" si="605"/>
        <v>Reg</v>
      </c>
      <c r="I4335" s="3">
        <f t="shared" si="610"/>
        <v>0</v>
      </c>
      <c r="J4335" s="3">
        <f t="shared" si="611"/>
        <v>148.94827166799323</v>
      </c>
      <c r="K4335" s="3">
        <f>MIN(Inputs!$B$2, (Inputs!$B$8 - I4335)/Inputs!$B$9)</f>
        <v>170</v>
      </c>
      <c r="L4335" s="3">
        <f>MAX(MIN(Inputs!$B$2, I4335*Inputs!$B$10, Inputs!$B$8*Inputs!$B$4 - J4335), 0)</f>
        <v>0</v>
      </c>
      <c r="M4335" s="3">
        <f t="shared" si="606"/>
        <v>0</v>
      </c>
      <c r="N4335" s="3">
        <f t="shared" si="607"/>
        <v>0</v>
      </c>
      <c r="O4335" s="3">
        <f>IF(H4335="Reg", MIN(Inputs!$B$2, I4335*Inputs!$B$10, (Inputs!$B$8-I4335)/Inputs!$B$9), 0)</f>
        <v>0</v>
      </c>
      <c r="P4335" s="3">
        <f t="shared" si="608"/>
        <v>0</v>
      </c>
      <c r="Q4335" s="3">
        <f t="shared" si="609"/>
        <v>0</v>
      </c>
      <c r="R4335" s="3">
        <f>I4335 + M4335*Inputs!$B$9 - N4335/Inputs!$B$10</f>
        <v>0</v>
      </c>
    </row>
    <row r="4336" spans="1:18" x14ac:dyDescent="0.3">
      <c r="A4336" s="4">
        <v>46203.583333333343</v>
      </c>
      <c r="B4336" s="3">
        <v>24.634999999999998</v>
      </c>
      <c r="C4336" s="3">
        <v>1</v>
      </c>
      <c r="D4336" s="3">
        <f t="shared" si="603"/>
        <v>25.178854166666667</v>
      </c>
      <c r="E4336" s="3">
        <f>MAX(B4336 - D4336/Inputs!$B$5, 0)</f>
        <v>0</v>
      </c>
      <c r="F4336" s="3">
        <f>MAX(D4336*Inputs!$B$5 - B4336, 0)</f>
        <v>0</v>
      </c>
      <c r="G4336" s="3">
        <f t="shared" si="604"/>
        <v>1</v>
      </c>
      <c r="H4336" t="str">
        <f t="shared" si="605"/>
        <v>Reg</v>
      </c>
      <c r="I4336" s="3">
        <f t="shared" si="610"/>
        <v>0</v>
      </c>
      <c r="J4336" s="3">
        <f t="shared" si="611"/>
        <v>148.94827166799323</v>
      </c>
      <c r="K4336" s="3">
        <f>MIN(Inputs!$B$2, (Inputs!$B$8 - I4336)/Inputs!$B$9)</f>
        <v>170</v>
      </c>
      <c r="L4336" s="3">
        <f>MAX(MIN(Inputs!$B$2, I4336*Inputs!$B$10, Inputs!$B$8*Inputs!$B$4 - J4336), 0)</f>
        <v>0</v>
      </c>
      <c r="M4336" s="3">
        <f t="shared" si="606"/>
        <v>0</v>
      </c>
      <c r="N4336" s="3">
        <f t="shared" si="607"/>
        <v>0</v>
      </c>
      <c r="O4336" s="3">
        <f>IF(H4336="Reg", MIN(Inputs!$B$2, I4336*Inputs!$B$10, (Inputs!$B$8-I4336)/Inputs!$B$9), 0)</f>
        <v>0</v>
      </c>
      <c r="P4336" s="3">
        <f t="shared" si="608"/>
        <v>0</v>
      </c>
      <c r="Q4336" s="3">
        <f t="shared" si="609"/>
        <v>0</v>
      </c>
      <c r="R4336" s="3">
        <f>I4336 + M4336*Inputs!$B$9 - N4336/Inputs!$B$10</f>
        <v>0</v>
      </c>
    </row>
    <row r="4337" spans="1:18" x14ac:dyDescent="0.3">
      <c r="A4337" s="4">
        <v>46203.625</v>
      </c>
      <c r="B4337" s="3">
        <v>24.55</v>
      </c>
      <c r="C4337" s="3">
        <v>1</v>
      </c>
      <c r="D4337" s="3">
        <f t="shared" si="603"/>
        <v>25.178854166666667</v>
      </c>
      <c r="E4337" s="3">
        <f>MAX(B4337 - D4337/Inputs!$B$5, 0)</f>
        <v>0</v>
      </c>
      <c r="F4337" s="3">
        <f>MAX(D4337*Inputs!$B$5 - B4337, 0)</f>
        <v>0</v>
      </c>
      <c r="G4337" s="3">
        <f t="shared" si="604"/>
        <v>1</v>
      </c>
      <c r="H4337" t="str">
        <f t="shared" si="605"/>
        <v>Reg</v>
      </c>
      <c r="I4337" s="3">
        <f t="shared" si="610"/>
        <v>0</v>
      </c>
      <c r="J4337" s="3">
        <f t="shared" si="611"/>
        <v>148.94827166799323</v>
      </c>
      <c r="K4337" s="3">
        <f>MIN(Inputs!$B$2, (Inputs!$B$8 - I4337)/Inputs!$B$9)</f>
        <v>170</v>
      </c>
      <c r="L4337" s="3">
        <f>MAX(MIN(Inputs!$B$2, I4337*Inputs!$B$10, Inputs!$B$8*Inputs!$B$4 - J4337), 0)</f>
        <v>0</v>
      </c>
      <c r="M4337" s="3">
        <f t="shared" si="606"/>
        <v>0</v>
      </c>
      <c r="N4337" s="3">
        <f t="shared" si="607"/>
        <v>0</v>
      </c>
      <c r="O4337" s="3">
        <f>IF(H4337="Reg", MIN(Inputs!$B$2, I4337*Inputs!$B$10, (Inputs!$B$8-I4337)/Inputs!$B$9), 0)</f>
        <v>0</v>
      </c>
      <c r="P4337" s="3">
        <f t="shared" si="608"/>
        <v>0</v>
      </c>
      <c r="Q4337" s="3">
        <f t="shared" si="609"/>
        <v>0</v>
      </c>
      <c r="R4337" s="3">
        <f>I4337 + M4337*Inputs!$B$9 - N4337/Inputs!$B$10</f>
        <v>0</v>
      </c>
    </row>
    <row r="4338" spans="1:18" x14ac:dyDescent="0.3">
      <c r="A4338" s="4">
        <v>46203.666666666657</v>
      </c>
      <c r="B4338" s="3">
        <v>28.46</v>
      </c>
      <c r="C4338" s="3">
        <v>1.01</v>
      </c>
      <c r="D4338" s="3">
        <f t="shared" si="603"/>
        <v>25.178854166666667</v>
      </c>
      <c r="E4338" s="3">
        <f>MAX(B4338 - D4338/Inputs!$B$5, 0)</f>
        <v>0</v>
      </c>
      <c r="F4338" s="3">
        <f>MAX(D4338*Inputs!$B$5 - B4338, 0)</f>
        <v>0</v>
      </c>
      <c r="G4338" s="3">
        <f t="shared" si="604"/>
        <v>1.01</v>
      </c>
      <c r="H4338" t="str">
        <f t="shared" si="605"/>
        <v>Reg</v>
      </c>
      <c r="I4338" s="3">
        <f t="shared" si="610"/>
        <v>0</v>
      </c>
      <c r="J4338" s="3">
        <f t="shared" si="611"/>
        <v>148.94827166799323</v>
      </c>
      <c r="K4338" s="3">
        <f>MIN(Inputs!$B$2, (Inputs!$B$8 - I4338)/Inputs!$B$9)</f>
        <v>170</v>
      </c>
      <c r="L4338" s="3">
        <f>MAX(MIN(Inputs!$B$2, I4338*Inputs!$B$10, Inputs!$B$8*Inputs!$B$4 - J4338), 0)</f>
        <v>0</v>
      </c>
      <c r="M4338" s="3">
        <f t="shared" si="606"/>
        <v>0</v>
      </c>
      <c r="N4338" s="3">
        <f t="shared" si="607"/>
        <v>0</v>
      </c>
      <c r="O4338" s="3">
        <f>IF(H4338="Reg", MIN(Inputs!$B$2, I4338*Inputs!$B$10, (Inputs!$B$8-I4338)/Inputs!$B$9), 0)</f>
        <v>0</v>
      </c>
      <c r="P4338" s="3">
        <f t="shared" si="608"/>
        <v>0</v>
      </c>
      <c r="Q4338" s="3">
        <f t="shared" si="609"/>
        <v>0</v>
      </c>
      <c r="R4338" s="3">
        <f>I4338 + M4338*Inputs!$B$9 - N4338/Inputs!$B$10</f>
        <v>0</v>
      </c>
    </row>
    <row r="4339" spans="1:18" x14ac:dyDescent="0.3">
      <c r="A4339" s="4">
        <v>46203.708333333343</v>
      </c>
      <c r="B4339" s="3">
        <v>29.380000000000003</v>
      </c>
      <c r="C4339" s="3">
        <v>1.5</v>
      </c>
      <c r="D4339" s="3">
        <f t="shared" si="603"/>
        <v>25.178854166666667</v>
      </c>
      <c r="E4339" s="3">
        <f>MAX(B4339 - D4339/Inputs!$B$5, 0)</f>
        <v>0.76766571969697139</v>
      </c>
      <c r="F4339" s="3">
        <f>MAX(D4339*Inputs!$B$5 - B4339, 0)</f>
        <v>0</v>
      </c>
      <c r="G4339" s="3">
        <f t="shared" si="604"/>
        <v>1.5</v>
      </c>
      <c r="H4339" t="str">
        <f t="shared" si="605"/>
        <v>Reg</v>
      </c>
      <c r="I4339" s="3">
        <f t="shared" si="610"/>
        <v>0</v>
      </c>
      <c r="J4339" s="3">
        <f t="shared" si="611"/>
        <v>148.94827166799323</v>
      </c>
      <c r="K4339" s="3">
        <f>MIN(Inputs!$B$2, (Inputs!$B$8 - I4339)/Inputs!$B$9)</f>
        <v>170</v>
      </c>
      <c r="L4339" s="3">
        <f>MAX(MIN(Inputs!$B$2, I4339*Inputs!$B$10, Inputs!$B$8*Inputs!$B$4 - J4339), 0)</f>
        <v>0</v>
      </c>
      <c r="M4339" s="3">
        <f t="shared" si="606"/>
        <v>0</v>
      </c>
      <c r="N4339" s="3">
        <f t="shared" si="607"/>
        <v>0</v>
      </c>
      <c r="O4339" s="3">
        <f>IF(H4339="Reg", MIN(Inputs!$B$2, I4339*Inputs!$B$10, (Inputs!$B$8-I4339)/Inputs!$B$9), 0)</f>
        <v>0</v>
      </c>
      <c r="P4339" s="3">
        <f t="shared" si="608"/>
        <v>0</v>
      </c>
      <c r="Q4339" s="3">
        <f t="shared" si="609"/>
        <v>0</v>
      </c>
      <c r="R4339" s="3">
        <f>I4339 + M4339*Inputs!$B$9 - N4339/Inputs!$B$10</f>
        <v>0</v>
      </c>
    </row>
    <row r="4340" spans="1:18" x14ac:dyDescent="0.3">
      <c r="A4340" s="4">
        <v>46203.75</v>
      </c>
      <c r="B4340" s="3">
        <v>26.192500000000003</v>
      </c>
      <c r="C4340" s="3">
        <v>6.48</v>
      </c>
      <c r="D4340" s="3">
        <f t="shared" si="603"/>
        <v>25.178854166666667</v>
      </c>
      <c r="E4340" s="3">
        <f>MAX(B4340 - D4340/Inputs!$B$5, 0)</f>
        <v>0</v>
      </c>
      <c r="F4340" s="3">
        <f>MAX(D4340*Inputs!$B$5 - B4340, 0)</f>
        <v>0</v>
      </c>
      <c r="G4340" s="3">
        <f t="shared" si="604"/>
        <v>6.48</v>
      </c>
      <c r="H4340" t="str">
        <f t="shared" si="605"/>
        <v>Reg</v>
      </c>
      <c r="I4340" s="3">
        <f t="shared" si="610"/>
        <v>0</v>
      </c>
      <c r="J4340" s="3">
        <f t="shared" si="611"/>
        <v>148.94827166799323</v>
      </c>
      <c r="K4340" s="3">
        <f>MIN(Inputs!$B$2, (Inputs!$B$8 - I4340)/Inputs!$B$9)</f>
        <v>170</v>
      </c>
      <c r="L4340" s="3">
        <f>MAX(MIN(Inputs!$B$2, I4340*Inputs!$B$10, Inputs!$B$8*Inputs!$B$4 - J4340), 0)</f>
        <v>0</v>
      </c>
      <c r="M4340" s="3">
        <f t="shared" si="606"/>
        <v>0</v>
      </c>
      <c r="N4340" s="3">
        <f t="shared" si="607"/>
        <v>0</v>
      </c>
      <c r="O4340" s="3">
        <f>IF(H4340="Reg", MIN(Inputs!$B$2, I4340*Inputs!$B$10, (Inputs!$B$8-I4340)/Inputs!$B$9), 0)</f>
        <v>0</v>
      </c>
      <c r="P4340" s="3">
        <f t="shared" si="608"/>
        <v>0</v>
      </c>
      <c r="Q4340" s="3">
        <f t="shared" si="609"/>
        <v>0</v>
      </c>
      <c r="R4340" s="3">
        <f>I4340 + M4340*Inputs!$B$9 - N4340/Inputs!$B$10</f>
        <v>0</v>
      </c>
    </row>
    <row r="4341" spans="1:18" x14ac:dyDescent="0.3">
      <c r="A4341" s="4">
        <v>46203.791666666657</v>
      </c>
      <c r="B4341" s="3">
        <v>24.655000000000001</v>
      </c>
      <c r="C4341" s="3">
        <v>29.61</v>
      </c>
      <c r="D4341" s="3">
        <f t="shared" si="603"/>
        <v>25.178854166666667</v>
      </c>
      <c r="E4341" s="3">
        <f>MAX(B4341 - D4341/Inputs!$B$5, 0)</f>
        <v>0</v>
      </c>
      <c r="F4341" s="3">
        <f>MAX(D4341*Inputs!$B$5 - B4341, 0)</f>
        <v>0</v>
      </c>
      <c r="G4341" s="3">
        <f t="shared" si="604"/>
        <v>29.61</v>
      </c>
      <c r="H4341" t="str">
        <f t="shared" si="605"/>
        <v>Reg</v>
      </c>
      <c r="I4341" s="3">
        <f t="shared" si="610"/>
        <v>0</v>
      </c>
      <c r="J4341" s="3">
        <f t="shared" si="611"/>
        <v>148.94827166799323</v>
      </c>
      <c r="K4341" s="3">
        <f>MIN(Inputs!$B$2, (Inputs!$B$8 - I4341)/Inputs!$B$9)</f>
        <v>170</v>
      </c>
      <c r="L4341" s="3">
        <f>MAX(MIN(Inputs!$B$2, I4341*Inputs!$B$10, Inputs!$B$8*Inputs!$B$4 - J4341), 0)</f>
        <v>0</v>
      </c>
      <c r="M4341" s="3">
        <f t="shared" si="606"/>
        <v>0</v>
      </c>
      <c r="N4341" s="3">
        <f t="shared" si="607"/>
        <v>0</v>
      </c>
      <c r="O4341" s="3">
        <f>IF(H4341="Reg", MIN(Inputs!$B$2, I4341*Inputs!$B$10, (Inputs!$B$8-I4341)/Inputs!$B$9), 0)</f>
        <v>0</v>
      </c>
      <c r="P4341" s="3">
        <f t="shared" si="608"/>
        <v>0</v>
      </c>
      <c r="Q4341" s="3">
        <f t="shared" si="609"/>
        <v>0</v>
      </c>
      <c r="R4341" s="3">
        <f>I4341 + M4341*Inputs!$B$9 - N4341/Inputs!$B$10</f>
        <v>0</v>
      </c>
    </row>
    <row r="4342" spans="1:18" x14ac:dyDescent="0.3">
      <c r="A4342" s="4">
        <v>46203.833333333343</v>
      </c>
      <c r="B4342" s="3">
        <v>25.782499999999999</v>
      </c>
      <c r="C4342" s="3">
        <v>33.69</v>
      </c>
      <c r="D4342" s="3">
        <f t="shared" si="603"/>
        <v>25.178854166666667</v>
      </c>
      <c r="E4342" s="3">
        <f>MAX(B4342 - D4342/Inputs!$B$5, 0)</f>
        <v>0</v>
      </c>
      <c r="F4342" s="3">
        <f>MAX(D4342*Inputs!$B$5 - B4342, 0)</f>
        <v>0</v>
      </c>
      <c r="G4342" s="3">
        <f t="shared" si="604"/>
        <v>33.69</v>
      </c>
      <c r="H4342" t="str">
        <f t="shared" si="605"/>
        <v>Reg</v>
      </c>
      <c r="I4342" s="3">
        <f t="shared" si="610"/>
        <v>0</v>
      </c>
      <c r="J4342" s="3">
        <f t="shared" si="611"/>
        <v>148.94827166799323</v>
      </c>
      <c r="K4342" s="3">
        <f>MIN(Inputs!$B$2, (Inputs!$B$8 - I4342)/Inputs!$B$9)</f>
        <v>170</v>
      </c>
      <c r="L4342" s="3">
        <f>MAX(MIN(Inputs!$B$2, I4342*Inputs!$B$10, Inputs!$B$8*Inputs!$B$4 - J4342), 0)</f>
        <v>0</v>
      </c>
      <c r="M4342" s="3">
        <f t="shared" si="606"/>
        <v>0</v>
      </c>
      <c r="N4342" s="3">
        <f t="shared" si="607"/>
        <v>0</v>
      </c>
      <c r="O4342" s="3">
        <f>IF(H4342="Reg", MIN(Inputs!$B$2, I4342*Inputs!$B$10, (Inputs!$B$8-I4342)/Inputs!$B$9), 0)</f>
        <v>0</v>
      </c>
      <c r="P4342" s="3">
        <f t="shared" si="608"/>
        <v>0</v>
      </c>
      <c r="Q4342" s="3">
        <f t="shared" si="609"/>
        <v>0</v>
      </c>
      <c r="R4342" s="3">
        <f>I4342 + M4342*Inputs!$B$9 - N4342/Inputs!$B$10</f>
        <v>0</v>
      </c>
    </row>
    <row r="4343" spans="1:18" x14ac:dyDescent="0.3">
      <c r="A4343" s="4">
        <v>46203.875</v>
      </c>
      <c r="B4343" s="3">
        <v>24.664999999999999</v>
      </c>
      <c r="C4343" s="3">
        <v>12.85</v>
      </c>
      <c r="D4343" s="3">
        <f t="shared" si="603"/>
        <v>25.178854166666667</v>
      </c>
      <c r="E4343" s="3">
        <f>MAX(B4343 - D4343/Inputs!$B$5, 0)</f>
        <v>0</v>
      </c>
      <c r="F4343" s="3">
        <f>MAX(D4343*Inputs!$B$5 - B4343, 0)</f>
        <v>0</v>
      </c>
      <c r="G4343" s="3">
        <f t="shared" si="604"/>
        <v>12.85</v>
      </c>
      <c r="H4343" t="str">
        <f t="shared" si="605"/>
        <v>Reg</v>
      </c>
      <c r="I4343" s="3">
        <f t="shared" si="610"/>
        <v>0</v>
      </c>
      <c r="J4343" s="3">
        <f t="shared" si="611"/>
        <v>148.94827166799323</v>
      </c>
      <c r="K4343" s="3">
        <f>MIN(Inputs!$B$2, (Inputs!$B$8 - I4343)/Inputs!$B$9)</f>
        <v>170</v>
      </c>
      <c r="L4343" s="3">
        <f>MAX(MIN(Inputs!$B$2, I4343*Inputs!$B$10, Inputs!$B$8*Inputs!$B$4 - J4343), 0)</f>
        <v>0</v>
      </c>
      <c r="M4343" s="3">
        <f t="shared" si="606"/>
        <v>0</v>
      </c>
      <c r="N4343" s="3">
        <f t="shared" si="607"/>
        <v>0</v>
      </c>
      <c r="O4343" s="3">
        <f>IF(H4343="Reg", MIN(Inputs!$B$2, I4343*Inputs!$B$10, (Inputs!$B$8-I4343)/Inputs!$B$9), 0)</f>
        <v>0</v>
      </c>
      <c r="P4343" s="3">
        <f t="shared" si="608"/>
        <v>0</v>
      </c>
      <c r="Q4343" s="3">
        <f t="shared" si="609"/>
        <v>0</v>
      </c>
      <c r="R4343" s="3">
        <f>I4343 + M4343*Inputs!$B$9 - N4343/Inputs!$B$10</f>
        <v>0</v>
      </c>
    </row>
    <row r="4344" spans="1:18" x14ac:dyDescent="0.3">
      <c r="A4344" s="4">
        <v>46203.916666666657</v>
      </c>
      <c r="B4344" s="3">
        <v>21.662500000000001</v>
      </c>
      <c r="C4344" s="3">
        <v>9.74</v>
      </c>
      <c r="D4344" s="3">
        <f t="shared" si="603"/>
        <v>25.178854166666667</v>
      </c>
      <c r="E4344" s="3">
        <f>MAX(B4344 - D4344/Inputs!$B$5, 0)</f>
        <v>0</v>
      </c>
      <c r="F4344" s="3">
        <f>MAX(D4344*Inputs!$B$5 - B4344, 0)</f>
        <v>0.49489166666666762</v>
      </c>
      <c r="G4344" s="3">
        <f t="shared" si="604"/>
        <v>9.74</v>
      </c>
      <c r="H4344" t="str">
        <f t="shared" si="605"/>
        <v>Reg</v>
      </c>
      <c r="I4344" s="3">
        <f t="shared" si="610"/>
        <v>0</v>
      </c>
      <c r="J4344" s="3">
        <f t="shared" si="611"/>
        <v>148.94827166799323</v>
      </c>
      <c r="K4344" s="3">
        <f>MIN(Inputs!$B$2, (Inputs!$B$8 - I4344)/Inputs!$B$9)</f>
        <v>170</v>
      </c>
      <c r="L4344" s="3">
        <f>MAX(MIN(Inputs!$B$2, I4344*Inputs!$B$10, Inputs!$B$8*Inputs!$B$4 - J4344), 0)</f>
        <v>0</v>
      </c>
      <c r="M4344" s="3">
        <f t="shared" si="606"/>
        <v>0</v>
      </c>
      <c r="N4344" s="3">
        <f t="shared" si="607"/>
        <v>0</v>
      </c>
      <c r="O4344" s="3">
        <f>IF(H4344="Reg", MIN(Inputs!$B$2, I4344*Inputs!$B$10, (Inputs!$B$8-I4344)/Inputs!$B$9), 0)</f>
        <v>0</v>
      </c>
      <c r="P4344" s="3">
        <f t="shared" si="608"/>
        <v>0</v>
      </c>
      <c r="Q4344" s="3">
        <f t="shared" si="609"/>
        <v>0</v>
      </c>
      <c r="R4344" s="3">
        <f>I4344 + M4344*Inputs!$B$9 - N4344/Inputs!$B$10</f>
        <v>0</v>
      </c>
    </row>
    <row r="4345" spans="1:18" x14ac:dyDescent="0.3">
      <c r="A4345" s="4">
        <v>46203.958333333343</v>
      </c>
      <c r="B4345" s="3">
        <v>19.142499999999998</v>
      </c>
      <c r="C4345" s="3">
        <v>0.06</v>
      </c>
      <c r="D4345" s="3">
        <f t="shared" si="603"/>
        <v>25.178854166666667</v>
      </c>
      <c r="E4345" s="3">
        <f>MAX(B4345 - D4345/Inputs!$B$5, 0)</f>
        <v>0</v>
      </c>
      <c r="F4345" s="3">
        <f>MAX(D4345*Inputs!$B$5 - B4345, 0)</f>
        <v>3.0148916666666707</v>
      </c>
      <c r="G4345" s="3">
        <f t="shared" si="604"/>
        <v>0.06</v>
      </c>
      <c r="H4345" t="str">
        <f t="shared" si="605"/>
        <v>Charge</v>
      </c>
      <c r="I4345" s="3">
        <f t="shared" si="610"/>
        <v>0</v>
      </c>
      <c r="J4345" s="3">
        <f t="shared" si="611"/>
        <v>148.94827166799323</v>
      </c>
      <c r="K4345" s="3">
        <f>MIN(Inputs!$B$2, (Inputs!$B$8 - I4345)/Inputs!$B$9)</f>
        <v>170</v>
      </c>
      <c r="L4345" s="3">
        <f>MAX(MIN(Inputs!$B$2, I4345*Inputs!$B$10, Inputs!$B$8*Inputs!$B$4 - J4345), 0)</f>
        <v>0</v>
      </c>
      <c r="M4345" s="3">
        <f t="shared" si="606"/>
        <v>170</v>
      </c>
      <c r="N4345" s="3">
        <f t="shared" si="607"/>
        <v>0</v>
      </c>
      <c r="O4345" s="3">
        <f>IF(H4345="Reg", MIN(Inputs!$B$2, I4345*Inputs!$B$10, (Inputs!$B$8-I4345)/Inputs!$B$9), 0)</f>
        <v>0</v>
      </c>
      <c r="P4345" s="3">
        <f t="shared" si="608"/>
        <v>-3254.2249999999999</v>
      </c>
      <c r="Q4345" s="3">
        <f t="shared" si="609"/>
        <v>0</v>
      </c>
      <c r="R4345" s="3">
        <f>I4345 + M4345*Inputs!$B$9 - N4345/Inputs!$B$10</f>
        <v>159.4741358339966</v>
      </c>
    </row>
    <row r="4346" spans="1:18" x14ac:dyDescent="0.3">
      <c r="A4346" s="4">
        <v>46204</v>
      </c>
      <c r="B4346" s="3">
        <v>23.362500000000001</v>
      </c>
      <c r="C4346" s="3">
        <v>0.05</v>
      </c>
      <c r="D4346" s="3">
        <f t="shared" si="603"/>
        <v>31.156458333333337</v>
      </c>
      <c r="E4346" s="3">
        <f>MAX(B4346 - D4346/Inputs!$B$5, 0)</f>
        <v>0</v>
      </c>
      <c r="F4346" s="3">
        <f>MAX(D4346*Inputs!$B$5 - B4346, 0)</f>
        <v>4.0551833333333356</v>
      </c>
      <c r="G4346" s="3">
        <f t="shared" si="604"/>
        <v>0.05</v>
      </c>
      <c r="H4346" t="str">
        <f t="shared" si="605"/>
        <v>Charge</v>
      </c>
      <c r="I4346" s="3">
        <f t="shared" si="610"/>
        <v>159.4741358339966</v>
      </c>
      <c r="J4346" s="3">
        <f t="shared" si="611"/>
        <v>0</v>
      </c>
      <c r="K4346" s="3">
        <f>MIN(Inputs!$B$2, (Inputs!$B$8 - I4346)/Inputs!$B$9)</f>
        <v>170</v>
      </c>
      <c r="L4346" s="3">
        <f>MAX(MIN(Inputs!$B$2, I4346*Inputs!$B$10, Inputs!$B$8*Inputs!$B$4 - J4346), 0)</f>
        <v>149.6</v>
      </c>
      <c r="M4346" s="3">
        <f t="shared" si="606"/>
        <v>170</v>
      </c>
      <c r="N4346" s="3">
        <f t="shared" si="607"/>
        <v>0</v>
      </c>
      <c r="O4346" s="3">
        <f>IF(H4346="Reg", MIN(Inputs!$B$2, I4346*Inputs!$B$10, (Inputs!$B$8-I4346)/Inputs!$B$9), 0)</f>
        <v>0</v>
      </c>
      <c r="P4346" s="3">
        <f t="shared" si="608"/>
        <v>-3971.625</v>
      </c>
      <c r="Q4346" s="3">
        <f t="shared" si="609"/>
        <v>0</v>
      </c>
      <c r="R4346" s="3">
        <f>I4346 + M4346*Inputs!$B$9 - N4346/Inputs!$B$10</f>
        <v>318.9482716679932</v>
      </c>
    </row>
    <row r="4347" spans="1:18" x14ac:dyDescent="0.3">
      <c r="A4347" s="4">
        <v>46204.041666666657</v>
      </c>
      <c r="B4347" s="3">
        <v>36.017499999999998</v>
      </c>
      <c r="C4347" s="3">
        <v>0.05</v>
      </c>
      <c r="D4347" s="3">
        <f t="shared" si="603"/>
        <v>31.156458333333337</v>
      </c>
      <c r="E4347" s="3">
        <f>MAX(B4347 - D4347/Inputs!$B$5, 0)</f>
        <v>0.61243371212120934</v>
      </c>
      <c r="F4347" s="3">
        <f>MAX(D4347*Inputs!$B$5 - B4347, 0)</f>
        <v>0</v>
      </c>
      <c r="G4347" s="3">
        <f t="shared" si="604"/>
        <v>0.05</v>
      </c>
      <c r="H4347" t="str">
        <f t="shared" si="605"/>
        <v>Discharge</v>
      </c>
      <c r="I4347" s="3">
        <f t="shared" si="610"/>
        <v>318.9482716679932</v>
      </c>
      <c r="J4347" s="3">
        <f t="shared" si="611"/>
        <v>0</v>
      </c>
      <c r="K4347" s="3">
        <f>MIN(Inputs!$B$2, (Inputs!$B$8 - I4347)/Inputs!$B$9)</f>
        <v>22.44121780453775</v>
      </c>
      <c r="L4347" s="3">
        <f>MAX(MIN(Inputs!$B$2, I4347*Inputs!$B$10, Inputs!$B$8*Inputs!$B$4 - J4347), 0)</f>
        <v>170</v>
      </c>
      <c r="M4347" s="3">
        <f t="shared" si="606"/>
        <v>0</v>
      </c>
      <c r="N4347" s="3">
        <f t="shared" si="607"/>
        <v>170</v>
      </c>
      <c r="O4347" s="3">
        <f>IF(H4347="Reg", MIN(Inputs!$B$2, I4347*Inputs!$B$10, (Inputs!$B$8-I4347)/Inputs!$B$9), 0)</f>
        <v>0</v>
      </c>
      <c r="P4347" s="3">
        <f t="shared" si="608"/>
        <v>6122.9749999999995</v>
      </c>
      <c r="Q4347" s="3">
        <f t="shared" si="609"/>
        <v>0</v>
      </c>
      <c r="R4347" s="3">
        <f>I4347 + M4347*Inputs!$B$9 - N4347/Inputs!$B$10</f>
        <v>137.72766276572435</v>
      </c>
    </row>
    <row r="4348" spans="1:18" x14ac:dyDescent="0.3">
      <c r="A4348" s="4">
        <v>46204.083333333343</v>
      </c>
      <c r="B4348" s="3">
        <v>32.76</v>
      </c>
      <c r="C4348" s="3">
        <v>0.06</v>
      </c>
      <c r="D4348" s="3">
        <f t="shared" si="603"/>
        <v>31.156458333333337</v>
      </c>
      <c r="E4348" s="3">
        <f>MAX(B4348 - D4348/Inputs!$B$5, 0)</f>
        <v>0</v>
      </c>
      <c r="F4348" s="3">
        <f>MAX(D4348*Inputs!$B$5 - B4348, 0)</f>
        <v>0</v>
      </c>
      <c r="G4348" s="3">
        <f t="shared" si="604"/>
        <v>0.06</v>
      </c>
      <c r="H4348" t="str">
        <f t="shared" si="605"/>
        <v>Reg</v>
      </c>
      <c r="I4348" s="3">
        <f t="shared" si="610"/>
        <v>137.72766276572435</v>
      </c>
      <c r="J4348" s="3">
        <f t="shared" si="611"/>
        <v>170</v>
      </c>
      <c r="K4348" s="3">
        <f>MIN(Inputs!$B$2, (Inputs!$B$8 - I4348)/Inputs!$B$9)</f>
        <v>170</v>
      </c>
      <c r="L4348" s="3">
        <f>MAX(MIN(Inputs!$B$2, I4348*Inputs!$B$10, Inputs!$B$8*Inputs!$B$4 - J4348), 0)</f>
        <v>129.20000000000002</v>
      </c>
      <c r="M4348" s="3">
        <f t="shared" si="606"/>
        <v>0</v>
      </c>
      <c r="N4348" s="3">
        <f t="shared" si="607"/>
        <v>0</v>
      </c>
      <c r="O4348" s="3">
        <f>IF(H4348="Reg", MIN(Inputs!$B$2, I4348*Inputs!$B$10, (Inputs!$B$8-I4348)/Inputs!$B$9), 0)</f>
        <v>129.20000000000002</v>
      </c>
      <c r="P4348" s="3">
        <f t="shared" si="608"/>
        <v>0</v>
      </c>
      <c r="Q4348" s="3">
        <f t="shared" si="609"/>
        <v>7.7520000000000007</v>
      </c>
      <c r="R4348" s="3">
        <f>I4348 + M4348*Inputs!$B$9 - N4348/Inputs!$B$10</f>
        <v>137.72766276572435</v>
      </c>
    </row>
    <row r="4349" spans="1:18" x14ac:dyDescent="0.3">
      <c r="A4349" s="4">
        <v>46204.125</v>
      </c>
      <c r="B4349" s="3">
        <v>30.372499999999999</v>
      </c>
      <c r="C4349" s="3">
        <v>0.05</v>
      </c>
      <c r="D4349" s="3">
        <f t="shared" si="603"/>
        <v>31.156458333333337</v>
      </c>
      <c r="E4349" s="3">
        <f>MAX(B4349 - D4349/Inputs!$B$5, 0)</f>
        <v>0</v>
      </c>
      <c r="F4349" s="3">
        <f>MAX(D4349*Inputs!$B$5 - B4349, 0)</f>
        <v>0</v>
      </c>
      <c r="G4349" s="3">
        <f t="shared" si="604"/>
        <v>0.05</v>
      </c>
      <c r="H4349" t="str">
        <f t="shared" si="605"/>
        <v>Reg</v>
      </c>
      <c r="I4349" s="3">
        <f t="shared" si="610"/>
        <v>137.72766276572435</v>
      </c>
      <c r="J4349" s="3">
        <f t="shared" si="611"/>
        <v>170</v>
      </c>
      <c r="K4349" s="3">
        <f>MIN(Inputs!$B$2, (Inputs!$B$8 - I4349)/Inputs!$B$9)</f>
        <v>170</v>
      </c>
      <c r="L4349" s="3">
        <f>MAX(MIN(Inputs!$B$2, I4349*Inputs!$B$10, Inputs!$B$8*Inputs!$B$4 - J4349), 0)</f>
        <v>129.20000000000002</v>
      </c>
      <c r="M4349" s="3">
        <f t="shared" si="606"/>
        <v>0</v>
      </c>
      <c r="N4349" s="3">
        <f t="shared" si="607"/>
        <v>0</v>
      </c>
      <c r="O4349" s="3">
        <f>IF(H4349="Reg", MIN(Inputs!$B$2, I4349*Inputs!$B$10, (Inputs!$B$8-I4349)/Inputs!$B$9), 0)</f>
        <v>129.20000000000002</v>
      </c>
      <c r="P4349" s="3">
        <f t="shared" si="608"/>
        <v>0</v>
      </c>
      <c r="Q4349" s="3">
        <f t="shared" si="609"/>
        <v>6.4600000000000009</v>
      </c>
      <c r="R4349" s="3">
        <f>I4349 + M4349*Inputs!$B$9 - N4349/Inputs!$B$10</f>
        <v>137.72766276572435</v>
      </c>
    </row>
    <row r="4350" spans="1:18" x14ac:dyDescent="0.3">
      <c r="A4350" s="4">
        <v>46204.166666666657</v>
      </c>
      <c r="B4350" s="3">
        <v>30.572499999999998</v>
      </c>
      <c r="C4350" s="3">
        <v>0.1</v>
      </c>
      <c r="D4350" s="3">
        <f t="shared" si="603"/>
        <v>31.156458333333337</v>
      </c>
      <c r="E4350" s="3">
        <f>MAX(B4350 - D4350/Inputs!$B$5, 0)</f>
        <v>0</v>
      </c>
      <c r="F4350" s="3">
        <f>MAX(D4350*Inputs!$B$5 - B4350, 0)</f>
        <v>0</v>
      </c>
      <c r="G4350" s="3">
        <f t="shared" si="604"/>
        <v>0.1</v>
      </c>
      <c r="H4350" t="str">
        <f t="shared" si="605"/>
        <v>Reg</v>
      </c>
      <c r="I4350" s="3">
        <f t="shared" si="610"/>
        <v>137.72766276572435</v>
      </c>
      <c r="J4350" s="3">
        <f t="shared" si="611"/>
        <v>170</v>
      </c>
      <c r="K4350" s="3">
        <f>MIN(Inputs!$B$2, (Inputs!$B$8 - I4350)/Inputs!$B$9)</f>
        <v>170</v>
      </c>
      <c r="L4350" s="3">
        <f>MAX(MIN(Inputs!$B$2, I4350*Inputs!$B$10, Inputs!$B$8*Inputs!$B$4 - J4350), 0)</f>
        <v>129.20000000000002</v>
      </c>
      <c r="M4350" s="3">
        <f t="shared" si="606"/>
        <v>0</v>
      </c>
      <c r="N4350" s="3">
        <f t="shared" si="607"/>
        <v>0</v>
      </c>
      <c r="O4350" s="3">
        <f>IF(H4350="Reg", MIN(Inputs!$B$2, I4350*Inputs!$B$10, (Inputs!$B$8-I4350)/Inputs!$B$9), 0)</f>
        <v>129.20000000000002</v>
      </c>
      <c r="P4350" s="3">
        <f t="shared" si="608"/>
        <v>0</v>
      </c>
      <c r="Q4350" s="3">
        <f t="shared" si="609"/>
        <v>12.920000000000002</v>
      </c>
      <c r="R4350" s="3">
        <f>I4350 + M4350*Inputs!$B$9 - N4350/Inputs!$B$10</f>
        <v>137.72766276572435</v>
      </c>
    </row>
    <row r="4351" spans="1:18" x14ac:dyDescent="0.3">
      <c r="A4351" s="4">
        <v>46204.208333333343</v>
      </c>
      <c r="B4351" s="3">
        <v>29.154999999999998</v>
      </c>
      <c r="C4351" s="3">
        <v>0.11</v>
      </c>
      <c r="D4351" s="3">
        <f t="shared" si="603"/>
        <v>31.156458333333337</v>
      </c>
      <c r="E4351" s="3">
        <f>MAX(B4351 - D4351/Inputs!$B$5, 0)</f>
        <v>0</v>
      </c>
      <c r="F4351" s="3">
        <f>MAX(D4351*Inputs!$B$5 - B4351, 0)</f>
        <v>0</v>
      </c>
      <c r="G4351" s="3">
        <f t="shared" si="604"/>
        <v>0.11</v>
      </c>
      <c r="H4351" t="str">
        <f t="shared" si="605"/>
        <v>Reg</v>
      </c>
      <c r="I4351" s="3">
        <f t="shared" si="610"/>
        <v>137.72766276572435</v>
      </c>
      <c r="J4351" s="3">
        <f t="shared" si="611"/>
        <v>170</v>
      </c>
      <c r="K4351" s="3">
        <f>MIN(Inputs!$B$2, (Inputs!$B$8 - I4351)/Inputs!$B$9)</f>
        <v>170</v>
      </c>
      <c r="L4351" s="3">
        <f>MAX(MIN(Inputs!$B$2, I4351*Inputs!$B$10, Inputs!$B$8*Inputs!$B$4 - J4351), 0)</f>
        <v>129.20000000000002</v>
      </c>
      <c r="M4351" s="3">
        <f t="shared" si="606"/>
        <v>0</v>
      </c>
      <c r="N4351" s="3">
        <f t="shared" si="607"/>
        <v>0</v>
      </c>
      <c r="O4351" s="3">
        <f>IF(H4351="Reg", MIN(Inputs!$B$2, I4351*Inputs!$B$10, (Inputs!$B$8-I4351)/Inputs!$B$9), 0)</f>
        <v>129.20000000000002</v>
      </c>
      <c r="P4351" s="3">
        <f t="shared" si="608"/>
        <v>0</v>
      </c>
      <c r="Q4351" s="3">
        <f t="shared" si="609"/>
        <v>14.212000000000002</v>
      </c>
      <c r="R4351" s="3">
        <f>I4351 + M4351*Inputs!$B$9 - N4351/Inputs!$B$10</f>
        <v>137.72766276572435</v>
      </c>
    </row>
    <row r="4352" spans="1:18" x14ac:dyDescent="0.3">
      <c r="A4352" s="4">
        <v>46204.25</v>
      </c>
      <c r="B4352" s="3">
        <v>29.14</v>
      </c>
      <c r="C4352" s="3">
        <v>1</v>
      </c>
      <c r="D4352" s="3">
        <f t="shared" si="603"/>
        <v>31.156458333333337</v>
      </c>
      <c r="E4352" s="3">
        <f>MAX(B4352 - D4352/Inputs!$B$5, 0)</f>
        <v>0</v>
      </c>
      <c r="F4352" s="3">
        <f>MAX(D4352*Inputs!$B$5 - B4352, 0)</f>
        <v>0</v>
      </c>
      <c r="G4352" s="3">
        <f t="shared" si="604"/>
        <v>1</v>
      </c>
      <c r="H4352" t="str">
        <f t="shared" si="605"/>
        <v>Reg</v>
      </c>
      <c r="I4352" s="3">
        <f t="shared" si="610"/>
        <v>137.72766276572435</v>
      </c>
      <c r="J4352" s="3">
        <f t="shared" si="611"/>
        <v>170</v>
      </c>
      <c r="K4352" s="3">
        <f>MIN(Inputs!$B$2, (Inputs!$B$8 - I4352)/Inputs!$B$9)</f>
        <v>170</v>
      </c>
      <c r="L4352" s="3">
        <f>MAX(MIN(Inputs!$B$2, I4352*Inputs!$B$10, Inputs!$B$8*Inputs!$B$4 - J4352), 0)</f>
        <v>129.20000000000002</v>
      </c>
      <c r="M4352" s="3">
        <f t="shared" si="606"/>
        <v>0</v>
      </c>
      <c r="N4352" s="3">
        <f t="shared" si="607"/>
        <v>0</v>
      </c>
      <c r="O4352" s="3">
        <f>IF(H4352="Reg", MIN(Inputs!$B$2, I4352*Inputs!$B$10, (Inputs!$B$8-I4352)/Inputs!$B$9), 0)</f>
        <v>129.20000000000002</v>
      </c>
      <c r="P4352" s="3">
        <f t="shared" si="608"/>
        <v>0</v>
      </c>
      <c r="Q4352" s="3">
        <f t="shared" si="609"/>
        <v>129.20000000000002</v>
      </c>
      <c r="R4352" s="3">
        <f>I4352 + M4352*Inputs!$B$9 - N4352/Inputs!$B$10</f>
        <v>137.72766276572435</v>
      </c>
    </row>
    <row r="4353" spans="1:18" x14ac:dyDescent="0.3">
      <c r="A4353" s="4">
        <v>46204.291666666657</v>
      </c>
      <c r="B4353" s="3">
        <v>28.837500000000002</v>
      </c>
      <c r="C4353" s="3">
        <v>1.75</v>
      </c>
      <c r="D4353" s="3">
        <f t="shared" si="603"/>
        <v>31.156458333333337</v>
      </c>
      <c r="E4353" s="3">
        <f>MAX(B4353 - D4353/Inputs!$B$5, 0)</f>
        <v>0</v>
      </c>
      <c r="F4353" s="3">
        <f>MAX(D4353*Inputs!$B$5 - B4353, 0)</f>
        <v>0</v>
      </c>
      <c r="G4353" s="3">
        <f t="shared" si="604"/>
        <v>1.75</v>
      </c>
      <c r="H4353" t="str">
        <f t="shared" si="605"/>
        <v>Reg</v>
      </c>
      <c r="I4353" s="3">
        <f t="shared" si="610"/>
        <v>137.72766276572435</v>
      </c>
      <c r="J4353" s="3">
        <f t="shared" si="611"/>
        <v>170</v>
      </c>
      <c r="K4353" s="3">
        <f>MIN(Inputs!$B$2, (Inputs!$B$8 - I4353)/Inputs!$B$9)</f>
        <v>170</v>
      </c>
      <c r="L4353" s="3">
        <f>MAX(MIN(Inputs!$B$2, I4353*Inputs!$B$10, Inputs!$B$8*Inputs!$B$4 - J4353), 0)</f>
        <v>129.20000000000002</v>
      </c>
      <c r="M4353" s="3">
        <f t="shared" si="606"/>
        <v>0</v>
      </c>
      <c r="N4353" s="3">
        <f t="shared" si="607"/>
        <v>0</v>
      </c>
      <c r="O4353" s="3">
        <f>IF(H4353="Reg", MIN(Inputs!$B$2, I4353*Inputs!$B$10, (Inputs!$B$8-I4353)/Inputs!$B$9), 0)</f>
        <v>129.20000000000002</v>
      </c>
      <c r="P4353" s="3">
        <f t="shared" si="608"/>
        <v>0</v>
      </c>
      <c r="Q4353" s="3">
        <f t="shared" si="609"/>
        <v>226.10000000000002</v>
      </c>
      <c r="R4353" s="3">
        <f>I4353 + M4353*Inputs!$B$9 - N4353/Inputs!$B$10</f>
        <v>137.72766276572435</v>
      </c>
    </row>
    <row r="4354" spans="1:18" x14ac:dyDescent="0.3">
      <c r="A4354" s="4">
        <v>46204.333333333343</v>
      </c>
      <c r="B4354" s="3">
        <v>28.664999999999999</v>
      </c>
      <c r="C4354" s="3">
        <v>1.03</v>
      </c>
      <c r="D4354" s="3">
        <f t="shared" ref="D4354:D4417" si="612">AVERAGEIFS(B:B, A:A, "&gt;="&amp;INT(A4354), A:A, "&lt;"&amp;INT(A4354)+1)</f>
        <v>31.156458333333337</v>
      </c>
      <c r="E4354" s="3">
        <f>MAX(B4354 - D4354/Inputs!$B$5, 0)</f>
        <v>0</v>
      </c>
      <c r="F4354" s="3">
        <f>MAX(D4354*Inputs!$B$5 - B4354, 0)</f>
        <v>0</v>
      </c>
      <c r="G4354" s="3">
        <f t="shared" ref="G4354:G4417" si="613">C4354</f>
        <v>1.03</v>
      </c>
      <c r="H4354" t="str">
        <f t="shared" ref="H4354:H4417" si="614">IF(MAX(E4354, F4354, G4354)&lt;=0, "Idle", IF(AND(G4354&gt;=E4354, G4354&gt;=F4354), "Reg", IF(E4354&gt;=F4354, "Discharge", "Charge")))</f>
        <v>Reg</v>
      </c>
      <c r="I4354" s="3">
        <f t="shared" si="610"/>
        <v>137.72766276572435</v>
      </c>
      <c r="J4354" s="3">
        <f t="shared" si="611"/>
        <v>170</v>
      </c>
      <c r="K4354" s="3">
        <f>MIN(Inputs!$B$2, (Inputs!$B$8 - I4354)/Inputs!$B$9)</f>
        <v>170</v>
      </c>
      <c r="L4354" s="3">
        <f>MAX(MIN(Inputs!$B$2, I4354*Inputs!$B$10, Inputs!$B$8*Inputs!$B$4 - J4354), 0)</f>
        <v>129.20000000000002</v>
      </c>
      <c r="M4354" s="3">
        <f t="shared" ref="M4354:M4417" si="615">IF(H4354="Charge", K4354, 0)</f>
        <v>0</v>
      </c>
      <c r="N4354" s="3">
        <f t="shared" ref="N4354:N4417" si="616">IF(H4354="Discharge", L4354, 0)</f>
        <v>0</v>
      </c>
      <c r="O4354" s="3">
        <f>IF(H4354="Reg", MIN(Inputs!$B$2, I4354*Inputs!$B$10, (Inputs!$B$8-I4354)/Inputs!$B$9), 0)</f>
        <v>129.20000000000002</v>
      </c>
      <c r="P4354" s="3">
        <f t="shared" ref="P4354:P4417" si="617">(N4354 - M4354) * B4354</f>
        <v>0</v>
      </c>
      <c r="Q4354" s="3">
        <f t="shared" ref="Q4354:Q4417" si="618">O4354 * C4354</f>
        <v>133.07600000000002</v>
      </c>
      <c r="R4354" s="3">
        <f>I4354 + M4354*Inputs!$B$9 - N4354/Inputs!$B$10</f>
        <v>137.72766276572435</v>
      </c>
    </row>
    <row r="4355" spans="1:18" x14ac:dyDescent="0.3">
      <c r="A4355" s="4">
        <v>46204.375</v>
      </c>
      <c r="B4355" s="3">
        <v>28.19</v>
      </c>
      <c r="C4355" s="3">
        <v>1</v>
      </c>
      <c r="D4355" s="3">
        <f t="shared" si="612"/>
        <v>31.156458333333337</v>
      </c>
      <c r="E4355" s="3">
        <f>MAX(B4355 - D4355/Inputs!$B$5, 0)</f>
        <v>0</v>
      </c>
      <c r="F4355" s="3">
        <f>MAX(D4355*Inputs!$B$5 - B4355, 0)</f>
        <v>0</v>
      </c>
      <c r="G4355" s="3">
        <f t="shared" si="613"/>
        <v>1</v>
      </c>
      <c r="H4355" t="str">
        <f t="shared" si="614"/>
        <v>Reg</v>
      </c>
      <c r="I4355" s="3">
        <f t="shared" ref="I4355:I4418" si="619">R4354</f>
        <v>137.72766276572435</v>
      </c>
      <c r="J4355" s="3">
        <f t="shared" ref="J4355:J4418" si="620">IF(INT(A4355)=INT(A4354), J4354 + N4354, 0)</f>
        <v>170</v>
      </c>
      <c r="K4355" s="3">
        <f>MIN(Inputs!$B$2, (Inputs!$B$8 - I4355)/Inputs!$B$9)</f>
        <v>170</v>
      </c>
      <c r="L4355" s="3">
        <f>MAX(MIN(Inputs!$B$2, I4355*Inputs!$B$10, Inputs!$B$8*Inputs!$B$4 - J4355), 0)</f>
        <v>129.20000000000002</v>
      </c>
      <c r="M4355" s="3">
        <f t="shared" si="615"/>
        <v>0</v>
      </c>
      <c r="N4355" s="3">
        <f t="shared" si="616"/>
        <v>0</v>
      </c>
      <c r="O4355" s="3">
        <f>IF(H4355="Reg", MIN(Inputs!$B$2, I4355*Inputs!$B$10, (Inputs!$B$8-I4355)/Inputs!$B$9), 0)</f>
        <v>129.20000000000002</v>
      </c>
      <c r="P4355" s="3">
        <f t="shared" si="617"/>
        <v>0</v>
      </c>
      <c r="Q4355" s="3">
        <f t="shared" si="618"/>
        <v>129.20000000000002</v>
      </c>
      <c r="R4355" s="3">
        <f>I4355 + M4355*Inputs!$B$9 - N4355/Inputs!$B$10</f>
        <v>137.72766276572435</v>
      </c>
    </row>
    <row r="4356" spans="1:18" x14ac:dyDescent="0.3">
      <c r="A4356" s="4">
        <v>46204.416666666657</v>
      </c>
      <c r="B4356" s="3">
        <v>25.86</v>
      </c>
      <c r="C4356" s="3">
        <v>1</v>
      </c>
      <c r="D4356" s="3">
        <f t="shared" si="612"/>
        <v>31.156458333333337</v>
      </c>
      <c r="E4356" s="3">
        <f>MAX(B4356 - D4356/Inputs!$B$5, 0)</f>
        <v>0</v>
      </c>
      <c r="F4356" s="3">
        <f>MAX(D4356*Inputs!$B$5 - B4356, 0)</f>
        <v>1.5576833333333369</v>
      </c>
      <c r="G4356" s="3">
        <f t="shared" si="613"/>
        <v>1</v>
      </c>
      <c r="H4356" t="str">
        <f t="shared" si="614"/>
        <v>Charge</v>
      </c>
      <c r="I4356" s="3">
        <f t="shared" si="619"/>
        <v>137.72766276572435</v>
      </c>
      <c r="J4356" s="3">
        <f t="shared" si="620"/>
        <v>170</v>
      </c>
      <c r="K4356" s="3">
        <f>MIN(Inputs!$B$2, (Inputs!$B$8 - I4356)/Inputs!$B$9)</f>
        <v>170</v>
      </c>
      <c r="L4356" s="3">
        <f>MAX(MIN(Inputs!$B$2, I4356*Inputs!$B$10, Inputs!$B$8*Inputs!$B$4 - J4356), 0)</f>
        <v>129.20000000000002</v>
      </c>
      <c r="M4356" s="3">
        <f t="shared" si="615"/>
        <v>170</v>
      </c>
      <c r="N4356" s="3">
        <f t="shared" si="616"/>
        <v>0</v>
      </c>
      <c r="O4356" s="3">
        <f>IF(H4356="Reg", MIN(Inputs!$B$2, I4356*Inputs!$B$10, (Inputs!$B$8-I4356)/Inputs!$B$9), 0)</f>
        <v>0</v>
      </c>
      <c r="P4356" s="3">
        <f t="shared" si="617"/>
        <v>-4396.2</v>
      </c>
      <c r="Q4356" s="3">
        <f t="shared" si="618"/>
        <v>0</v>
      </c>
      <c r="R4356" s="3">
        <f>I4356 + M4356*Inputs!$B$9 - N4356/Inputs!$B$10</f>
        <v>297.20179859972097</v>
      </c>
    </row>
    <row r="4357" spans="1:18" x14ac:dyDescent="0.3">
      <c r="A4357" s="4">
        <v>46204.458333333343</v>
      </c>
      <c r="B4357" s="3">
        <v>25.015000000000001</v>
      </c>
      <c r="C4357" s="3">
        <v>0.98</v>
      </c>
      <c r="D4357" s="3">
        <f t="shared" si="612"/>
        <v>31.156458333333337</v>
      </c>
      <c r="E4357" s="3">
        <f>MAX(B4357 - D4357/Inputs!$B$5, 0)</f>
        <v>0</v>
      </c>
      <c r="F4357" s="3">
        <f>MAX(D4357*Inputs!$B$5 - B4357, 0)</f>
        <v>2.4026833333333357</v>
      </c>
      <c r="G4357" s="3">
        <f t="shared" si="613"/>
        <v>0.98</v>
      </c>
      <c r="H4357" t="str">
        <f t="shared" si="614"/>
        <v>Charge</v>
      </c>
      <c r="I4357" s="3">
        <f t="shared" si="619"/>
        <v>297.20179859972097</v>
      </c>
      <c r="J4357" s="3">
        <f t="shared" si="620"/>
        <v>170</v>
      </c>
      <c r="K4357" s="3">
        <f>MIN(Inputs!$B$2, (Inputs!$B$8 - I4357)/Inputs!$B$9)</f>
        <v>45.623035986355887</v>
      </c>
      <c r="L4357" s="3">
        <f>MAX(MIN(Inputs!$B$2, I4357*Inputs!$B$10, Inputs!$B$8*Inputs!$B$4 - J4357), 0)</f>
        <v>170</v>
      </c>
      <c r="M4357" s="3">
        <f t="shared" si="615"/>
        <v>45.623035986355887</v>
      </c>
      <c r="N4357" s="3">
        <f t="shared" si="616"/>
        <v>0</v>
      </c>
      <c r="O4357" s="3">
        <f>IF(H4357="Reg", MIN(Inputs!$B$2, I4357*Inputs!$B$10, (Inputs!$B$8-I4357)/Inputs!$B$9), 0)</f>
        <v>0</v>
      </c>
      <c r="P4357" s="3">
        <f t="shared" si="617"/>
        <v>-1141.2602451986925</v>
      </c>
      <c r="Q4357" s="3">
        <f t="shared" si="618"/>
        <v>0</v>
      </c>
      <c r="R4357" s="3">
        <f>I4357 + M4357*Inputs!$B$9 - N4357/Inputs!$B$10</f>
        <v>340</v>
      </c>
    </row>
    <row r="4358" spans="1:18" x14ac:dyDescent="0.3">
      <c r="A4358" s="4">
        <v>46204.5</v>
      </c>
      <c r="B4358" s="3">
        <v>28.857500000000002</v>
      </c>
      <c r="C4358" s="3">
        <v>1</v>
      </c>
      <c r="D4358" s="3">
        <f t="shared" si="612"/>
        <v>31.156458333333337</v>
      </c>
      <c r="E4358" s="3">
        <f>MAX(B4358 - D4358/Inputs!$B$5, 0)</f>
        <v>0</v>
      </c>
      <c r="F4358" s="3">
        <f>MAX(D4358*Inputs!$B$5 - B4358, 0)</f>
        <v>0</v>
      </c>
      <c r="G4358" s="3">
        <f t="shared" si="613"/>
        <v>1</v>
      </c>
      <c r="H4358" t="str">
        <f t="shared" si="614"/>
        <v>Reg</v>
      </c>
      <c r="I4358" s="3">
        <f t="shared" si="619"/>
        <v>340</v>
      </c>
      <c r="J4358" s="3">
        <f t="shared" si="620"/>
        <v>170</v>
      </c>
      <c r="K4358" s="3">
        <f>MIN(Inputs!$B$2, (Inputs!$B$8 - I4358)/Inputs!$B$9)</f>
        <v>0</v>
      </c>
      <c r="L4358" s="3">
        <f>MAX(MIN(Inputs!$B$2, I4358*Inputs!$B$10, Inputs!$B$8*Inputs!$B$4 - J4358), 0)</f>
        <v>170</v>
      </c>
      <c r="M4358" s="3">
        <f t="shared" si="615"/>
        <v>0</v>
      </c>
      <c r="N4358" s="3">
        <f t="shared" si="616"/>
        <v>0</v>
      </c>
      <c r="O4358" s="3">
        <f>IF(H4358="Reg", MIN(Inputs!$B$2, I4358*Inputs!$B$10, (Inputs!$B$8-I4358)/Inputs!$B$9), 0)</f>
        <v>0</v>
      </c>
      <c r="P4358" s="3">
        <f t="shared" si="617"/>
        <v>0</v>
      </c>
      <c r="Q4358" s="3">
        <f t="shared" si="618"/>
        <v>0</v>
      </c>
      <c r="R4358" s="3">
        <f>I4358 + M4358*Inputs!$B$9 - N4358/Inputs!$B$10</f>
        <v>340</v>
      </c>
    </row>
    <row r="4359" spans="1:18" x14ac:dyDescent="0.3">
      <c r="A4359" s="4">
        <v>46204.541666666657</v>
      </c>
      <c r="B4359" s="3">
        <v>28.377500000000001</v>
      </c>
      <c r="C4359" s="3">
        <v>0.64</v>
      </c>
      <c r="D4359" s="3">
        <f t="shared" si="612"/>
        <v>31.156458333333337</v>
      </c>
      <c r="E4359" s="3">
        <f>MAX(B4359 - D4359/Inputs!$B$5, 0)</f>
        <v>0</v>
      </c>
      <c r="F4359" s="3">
        <f>MAX(D4359*Inputs!$B$5 - B4359, 0)</f>
        <v>0</v>
      </c>
      <c r="G4359" s="3">
        <f t="shared" si="613"/>
        <v>0.64</v>
      </c>
      <c r="H4359" t="str">
        <f t="shared" si="614"/>
        <v>Reg</v>
      </c>
      <c r="I4359" s="3">
        <f t="shared" si="619"/>
        <v>340</v>
      </c>
      <c r="J4359" s="3">
        <f t="shared" si="620"/>
        <v>170</v>
      </c>
      <c r="K4359" s="3">
        <f>MIN(Inputs!$B$2, (Inputs!$B$8 - I4359)/Inputs!$B$9)</f>
        <v>0</v>
      </c>
      <c r="L4359" s="3">
        <f>MAX(MIN(Inputs!$B$2, I4359*Inputs!$B$10, Inputs!$B$8*Inputs!$B$4 - J4359), 0)</f>
        <v>170</v>
      </c>
      <c r="M4359" s="3">
        <f t="shared" si="615"/>
        <v>0</v>
      </c>
      <c r="N4359" s="3">
        <f t="shared" si="616"/>
        <v>0</v>
      </c>
      <c r="O4359" s="3">
        <f>IF(H4359="Reg", MIN(Inputs!$B$2, I4359*Inputs!$B$10, (Inputs!$B$8-I4359)/Inputs!$B$9), 0)</f>
        <v>0</v>
      </c>
      <c r="P4359" s="3">
        <f t="shared" si="617"/>
        <v>0</v>
      </c>
      <c r="Q4359" s="3">
        <f t="shared" si="618"/>
        <v>0</v>
      </c>
      <c r="R4359" s="3">
        <f>I4359 + M4359*Inputs!$B$9 - N4359/Inputs!$B$10</f>
        <v>340</v>
      </c>
    </row>
    <row r="4360" spans="1:18" x14ac:dyDescent="0.3">
      <c r="A4360" s="4">
        <v>46204.583333333343</v>
      </c>
      <c r="B4360" s="3">
        <v>27.645</v>
      </c>
      <c r="C4360" s="3">
        <v>0.9</v>
      </c>
      <c r="D4360" s="3">
        <f t="shared" si="612"/>
        <v>31.156458333333337</v>
      </c>
      <c r="E4360" s="3">
        <f>MAX(B4360 - D4360/Inputs!$B$5, 0)</f>
        <v>0</v>
      </c>
      <c r="F4360" s="3">
        <f>MAX(D4360*Inputs!$B$5 - B4360, 0)</f>
        <v>0</v>
      </c>
      <c r="G4360" s="3">
        <f t="shared" si="613"/>
        <v>0.9</v>
      </c>
      <c r="H4360" t="str">
        <f t="shared" si="614"/>
        <v>Reg</v>
      </c>
      <c r="I4360" s="3">
        <f t="shared" si="619"/>
        <v>340</v>
      </c>
      <c r="J4360" s="3">
        <f t="shared" si="620"/>
        <v>170</v>
      </c>
      <c r="K4360" s="3">
        <f>MIN(Inputs!$B$2, (Inputs!$B$8 - I4360)/Inputs!$B$9)</f>
        <v>0</v>
      </c>
      <c r="L4360" s="3">
        <f>MAX(MIN(Inputs!$B$2, I4360*Inputs!$B$10, Inputs!$B$8*Inputs!$B$4 - J4360), 0)</f>
        <v>170</v>
      </c>
      <c r="M4360" s="3">
        <f t="shared" si="615"/>
        <v>0</v>
      </c>
      <c r="N4360" s="3">
        <f t="shared" si="616"/>
        <v>0</v>
      </c>
      <c r="O4360" s="3">
        <f>IF(H4360="Reg", MIN(Inputs!$B$2, I4360*Inputs!$B$10, (Inputs!$B$8-I4360)/Inputs!$B$9), 0)</f>
        <v>0</v>
      </c>
      <c r="P4360" s="3">
        <f t="shared" si="617"/>
        <v>0</v>
      </c>
      <c r="Q4360" s="3">
        <f t="shared" si="618"/>
        <v>0</v>
      </c>
      <c r="R4360" s="3">
        <f>I4360 + M4360*Inputs!$B$9 - N4360/Inputs!$B$10</f>
        <v>340</v>
      </c>
    </row>
    <row r="4361" spans="1:18" x14ac:dyDescent="0.3">
      <c r="A4361" s="4">
        <v>46204.625</v>
      </c>
      <c r="B4361" s="3">
        <v>31.380000000000003</v>
      </c>
      <c r="C4361" s="3">
        <v>0.99</v>
      </c>
      <c r="D4361" s="3">
        <f t="shared" si="612"/>
        <v>31.156458333333337</v>
      </c>
      <c r="E4361" s="3">
        <f>MAX(B4361 - D4361/Inputs!$B$5, 0)</f>
        <v>0</v>
      </c>
      <c r="F4361" s="3">
        <f>MAX(D4361*Inputs!$B$5 - B4361, 0)</f>
        <v>0</v>
      </c>
      <c r="G4361" s="3">
        <f t="shared" si="613"/>
        <v>0.99</v>
      </c>
      <c r="H4361" t="str">
        <f t="shared" si="614"/>
        <v>Reg</v>
      </c>
      <c r="I4361" s="3">
        <f t="shared" si="619"/>
        <v>340</v>
      </c>
      <c r="J4361" s="3">
        <f t="shared" si="620"/>
        <v>170</v>
      </c>
      <c r="K4361" s="3">
        <f>MIN(Inputs!$B$2, (Inputs!$B$8 - I4361)/Inputs!$B$9)</f>
        <v>0</v>
      </c>
      <c r="L4361" s="3">
        <f>MAX(MIN(Inputs!$B$2, I4361*Inputs!$B$10, Inputs!$B$8*Inputs!$B$4 - J4361), 0)</f>
        <v>170</v>
      </c>
      <c r="M4361" s="3">
        <f t="shared" si="615"/>
        <v>0</v>
      </c>
      <c r="N4361" s="3">
        <f t="shared" si="616"/>
        <v>0</v>
      </c>
      <c r="O4361" s="3">
        <f>IF(H4361="Reg", MIN(Inputs!$B$2, I4361*Inputs!$B$10, (Inputs!$B$8-I4361)/Inputs!$B$9), 0)</f>
        <v>0</v>
      </c>
      <c r="P4361" s="3">
        <f t="shared" si="617"/>
        <v>0</v>
      </c>
      <c r="Q4361" s="3">
        <f t="shared" si="618"/>
        <v>0</v>
      </c>
      <c r="R4361" s="3">
        <f>I4361 + M4361*Inputs!$B$9 - N4361/Inputs!$B$10</f>
        <v>340</v>
      </c>
    </row>
    <row r="4362" spans="1:18" x14ac:dyDescent="0.3">
      <c r="A4362" s="4">
        <v>46204.666666666657</v>
      </c>
      <c r="B4362" s="3">
        <v>42.287499999999994</v>
      </c>
      <c r="C4362" s="3">
        <v>1</v>
      </c>
      <c r="D4362" s="3">
        <f t="shared" si="612"/>
        <v>31.156458333333337</v>
      </c>
      <c r="E4362" s="3">
        <f>MAX(B4362 - D4362/Inputs!$B$5, 0)</f>
        <v>6.8824337121212054</v>
      </c>
      <c r="F4362" s="3">
        <f>MAX(D4362*Inputs!$B$5 - B4362, 0)</f>
        <v>0</v>
      </c>
      <c r="G4362" s="3">
        <f t="shared" si="613"/>
        <v>1</v>
      </c>
      <c r="H4362" t="str">
        <f t="shared" si="614"/>
        <v>Discharge</v>
      </c>
      <c r="I4362" s="3">
        <f t="shared" si="619"/>
        <v>340</v>
      </c>
      <c r="J4362" s="3">
        <f t="shared" si="620"/>
        <v>170</v>
      </c>
      <c r="K4362" s="3">
        <f>MIN(Inputs!$B$2, (Inputs!$B$8 - I4362)/Inputs!$B$9)</f>
        <v>0</v>
      </c>
      <c r="L4362" s="3">
        <f>MAX(MIN(Inputs!$B$2, I4362*Inputs!$B$10, Inputs!$B$8*Inputs!$B$4 - J4362), 0)</f>
        <v>170</v>
      </c>
      <c r="M4362" s="3">
        <f t="shared" si="615"/>
        <v>0</v>
      </c>
      <c r="N4362" s="3">
        <f t="shared" si="616"/>
        <v>170</v>
      </c>
      <c r="O4362" s="3">
        <f>IF(H4362="Reg", MIN(Inputs!$B$2, I4362*Inputs!$B$10, (Inputs!$B$8-I4362)/Inputs!$B$9), 0)</f>
        <v>0</v>
      </c>
      <c r="P4362" s="3">
        <f t="shared" si="617"/>
        <v>7188.8749999999991</v>
      </c>
      <c r="Q4362" s="3">
        <f t="shared" si="618"/>
        <v>0</v>
      </c>
      <c r="R4362" s="3">
        <f>I4362 + M4362*Inputs!$B$9 - N4362/Inputs!$B$10</f>
        <v>158.77939109773115</v>
      </c>
    </row>
    <row r="4363" spans="1:18" x14ac:dyDescent="0.3">
      <c r="A4363" s="4">
        <v>46204.708333333343</v>
      </c>
      <c r="B4363" s="3">
        <v>41.297499999999999</v>
      </c>
      <c r="C4363" s="3">
        <v>1.02</v>
      </c>
      <c r="D4363" s="3">
        <f t="shared" si="612"/>
        <v>31.156458333333337</v>
      </c>
      <c r="E4363" s="3">
        <f>MAX(B4363 - D4363/Inputs!$B$5, 0)</f>
        <v>5.8924337121212105</v>
      </c>
      <c r="F4363" s="3">
        <f>MAX(D4363*Inputs!$B$5 - B4363, 0)</f>
        <v>0</v>
      </c>
      <c r="G4363" s="3">
        <f t="shared" si="613"/>
        <v>1.02</v>
      </c>
      <c r="H4363" t="str">
        <f t="shared" si="614"/>
        <v>Discharge</v>
      </c>
      <c r="I4363" s="3">
        <f t="shared" si="619"/>
        <v>158.77939109773115</v>
      </c>
      <c r="J4363" s="3">
        <f t="shared" si="620"/>
        <v>340</v>
      </c>
      <c r="K4363" s="3">
        <f>MIN(Inputs!$B$2, (Inputs!$B$8 - I4363)/Inputs!$B$9)</f>
        <v>170</v>
      </c>
      <c r="L4363" s="3">
        <f>MAX(MIN(Inputs!$B$2, I4363*Inputs!$B$10, Inputs!$B$8*Inputs!$B$4 - J4363), 0)</f>
        <v>0</v>
      </c>
      <c r="M4363" s="3">
        <f t="shared" si="615"/>
        <v>0</v>
      </c>
      <c r="N4363" s="3">
        <f t="shared" si="616"/>
        <v>0</v>
      </c>
      <c r="O4363" s="3">
        <f>IF(H4363="Reg", MIN(Inputs!$B$2, I4363*Inputs!$B$10, (Inputs!$B$8-I4363)/Inputs!$B$9), 0)</f>
        <v>0</v>
      </c>
      <c r="P4363" s="3">
        <f t="shared" si="617"/>
        <v>0</v>
      </c>
      <c r="Q4363" s="3">
        <f t="shared" si="618"/>
        <v>0</v>
      </c>
      <c r="R4363" s="3">
        <f>I4363 + M4363*Inputs!$B$9 - N4363/Inputs!$B$10</f>
        <v>158.77939109773115</v>
      </c>
    </row>
    <row r="4364" spans="1:18" x14ac:dyDescent="0.3">
      <c r="A4364" s="4">
        <v>46204.75</v>
      </c>
      <c r="B4364" s="3">
        <v>36.642499999999998</v>
      </c>
      <c r="C4364" s="3">
        <v>2.5</v>
      </c>
      <c r="D4364" s="3">
        <f t="shared" si="612"/>
        <v>31.156458333333337</v>
      </c>
      <c r="E4364" s="3">
        <f>MAX(B4364 - D4364/Inputs!$B$5, 0)</f>
        <v>1.2374337121212093</v>
      </c>
      <c r="F4364" s="3">
        <f>MAX(D4364*Inputs!$B$5 - B4364, 0)</f>
        <v>0</v>
      </c>
      <c r="G4364" s="3">
        <f t="shared" si="613"/>
        <v>2.5</v>
      </c>
      <c r="H4364" t="str">
        <f t="shared" si="614"/>
        <v>Reg</v>
      </c>
      <c r="I4364" s="3">
        <f t="shared" si="619"/>
        <v>158.77939109773115</v>
      </c>
      <c r="J4364" s="3">
        <f t="shared" si="620"/>
        <v>340</v>
      </c>
      <c r="K4364" s="3">
        <f>MIN(Inputs!$B$2, (Inputs!$B$8 - I4364)/Inputs!$B$9)</f>
        <v>170</v>
      </c>
      <c r="L4364" s="3">
        <f>MAX(MIN(Inputs!$B$2, I4364*Inputs!$B$10, Inputs!$B$8*Inputs!$B$4 - J4364), 0)</f>
        <v>0</v>
      </c>
      <c r="M4364" s="3">
        <f t="shared" si="615"/>
        <v>0</v>
      </c>
      <c r="N4364" s="3">
        <f t="shared" si="616"/>
        <v>0</v>
      </c>
      <c r="O4364" s="3">
        <f>IF(H4364="Reg", MIN(Inputs!$B$2, I4364*Inputs!$B$10, (Inputs!$B$8-I4364)/Inputs!$B$9), 0)</f>
        <v>148.94827166799323</v>
      </c>
      <c r="P4364" s="3">
        <f t="shared" si="617"/>
        <v>0</v>
      </c>
      <c r="Q4364" s="3">
        <f t="shared" si="618"/>
        <v>372.37067916998308</v>
      </c>
      <c r="R4364" s="3">
        <f>I4364 + M4364*Inputs!$B$9 - N4364/Inputs!$B$10</f>
        <v>158.77939109773115</v>
      </c>
    </row>
    <row r="4365" spans="1:18" x14ac:dyDescent="0.3">
      <c r="A4365" s="4">
        <v>46204.791666666657</v>
      </c>
      <c r="B4365" s="3">
        <v>37.1875</v>
      </c>
      <c r="C4365" s="3">
        <v>24</v>
      </c>
      <c r="D4365" s="3">
        <f t="shared" si="612"/>
        <v>31.156458333333337</v>
      </c>
      <c r="E4365" s="3">
        <f>MAX(B4365 - D4365/Inputs!$B$5, 0)</f>
        <v>1.782433712121211</v>
      </c>
      <c r="F4365" s="3">
        <f>MAX(D4365*Inputs!$B$5 - B4365, 0)</f>
        <v>0</v>
      </c>
      <c r="G4365" s="3">
        <f t="shared" si="613"/>
        <v>24</v>
      </c>
      <c r="H4365" t="str">
        <f t="shared" si="614"/>
        <v>Reg</v>
      </c>
      <c r="I4365" s="3">
        <f t="shared" si="619"/>
        <v>158.77939109773115</v>
      </c>
      <c r="J4365" s="3">
        <f t="shared" si="620"/>
        <v>340</v>
      </c>
      <c r="K4365" s="3">
        <f>MIN(Inputs!$B$2, (Inputs!$B$8 - I4365)/Inputs!$B$9)</f>
        <v>170</v>
      </c>
      <c r="L4365" s="3">
        <f>MAX(MIN(Inputs!$B$2, I4365*Inputs!$B$10, Inputs!$B$8*Inputs!$B$4 - J4365), 0)</f>
        <v>0</v>
      </c>
      <c r="M4365" s="3">
        <f t="shared" si="615"/>
        <v>0</v>
      </c>
      <c r="N4365" s="3">
        <f t="shared" si="616"/>
        <v>0</v>
      </c>
      <c r="O4365" s="3">
        <f>IF(H4365="Reg", MIN(Inputs!$B$2, I4365*Inputs!$B$10, (Inputs!$B$8-I4365)/Inputs!$B$9), 0)</f>
        <v>148.94827166799323</v>
      </c>
      <c r="P4365" s="3">
        <f t="shared" si="617"/>
        <v>0</v>
      </c>
      <c r="Q4365" s="3">
        <f t="shared" si="618"/>
        <v>3574.7585200318372</v>
      </c>
      <c r="R4365" s="3">
        <f>I4365 + M4365*Inputs!$B$9 - N4365/Inputs!$B$10</f>
        <v>158.77939109773115</v>
      </c>
    </row>
    <row r="4366" spans="1:18" x14ac:dyDescent="0.3">
      <c r="A4366" s="4">
        <v>46204.833333333343</v>
      </c>
      <c r="B4366" s="3">
        <v>30.667500000000004</v>
      </c>
      <c r="C4366" s="3">
        <v>23.94</v>
      </c>
      <c r="D4366" s="3">
        <f t="shared" si="612"/>
        <v>31.156458333333337</v>
      </c>
      <c r="E4366" s="3">
        <f>MAX(B4366 - D4366/Inputs!$B$5, 0)</f>
        <v>0</v>
      </c>
      <c r="F4366" s="3">
        <f>MAX(D4366*Inputs!$B$5 - B4366, 0)</f>
        <v>0</v>
      </c>
      <c r="G4366" s="3">
        <f t="shared" si="613"/>
        <v>23.94</v>
      </c>
      <c r="H4366" t="str">
        <f t="shared" si="614"/>
        <v>Reg</v>
      </c>
      <c r="I4366" s="3">
        <f t="shared" si="619"/>
        <v>158.77939109773115</v>
      </c>
      <c r="J4366" s="3">
        <f t="shared" si="620"/>
        <v>340</v>
      </c>
      <c r="K4366" s="3">
        <f>MIN(Inputs!$B$2, (Inputs!$B$8 - I4366)/Inputs!$B$9)</f>
        <v>170</v>
      </c>
      <c r="L4366" s="3">
        <f>MAX(MIN(Inputs!$B$2, I4366*Inputs!$B$10, Inputs!$B$8*Inputs!$B$4 - J4366), 0)</f>
        <v>0</v>
      </c>
      <c r="M4366" s="3">
        <f t="shared" si="615"/>
        <v>0</v>
      </c>
      <c r="N4366" s="3">
        <f t="shared" si="616"/>
        <v>0</v>
      </c>
      <c r="O4366" s="3">
        <f>IF(H4366="Reg", MIN(Inputs!$B$2, I4366*Inputs!$B$10, (Inputs!$B$8-I4366)/Inputs!$B$9), 0)</f>
        <v>148.94827166799323</v>
      </c>
      <c r="P4366" s="3">
        <f t="shared" si="617"/>
        <v>0</v>
      </c>
      <c r="Q4366" s="3">
        <f t="shared" si="618"/>
        <v>3565.8216237317579</v>
      </c>
      <c r="R4366" s="3">
        <f>I4366 + M4366*Inputs!$B$9 - N4366/Inputs!$B$10</f>
        <v>158.77939109773115</v>
      </c>
    </row>
    <row r="4367" spans="1:18" x14ac:dyDescent="0.3">
      <c r="A4367" s="4">
        <v>46204.875</v>
      </c>
      <c r="B4367" s="3">
        <v>30.887499999999999</v>
      </c>
      <c r="C4367" s="3">
        <v>14.88</v>
      </c>
      <c r="D4367" s="3">
        <f t="shared" si="612"/>
        <v>31.156458333333337</v>
      </c>
      <c r="E4367" s="3">
        <f>MAX(B4367 - D4367/Inputs!$B$5, 0)</f>
        <v>0</v>
      </c>
      <c r="F4367" s="3">
        <f>MAX(D4367*Inputs!$B$5 - B4367, 0)</f>
        <v>0</v>
      </c>
      <c r="G4367" s="3">
        <f t="shared" si="613"/>
        <v>14.88</v>
      </c>
      <c r="H4367" t="str">
        <f t="shared" si="614"/>
        <v>Reg</v>
      </c>
      <c r="I4367" s="3">
        <f t="shared" si="619"/>
        <v>158.77939109773115</v>
      </c>
      <c r="J4367" s="3">
        <f t="shared" si="620"/>
        <v>340</v>
      </c>
      <c r="K4367" s="3">
        <f>MIN(Inputs!$B$2, (Inputs!$B$8 - I4367)/Inputs!$B$9)</f>
        <v>170</v>
      </c>
      <c r="L4367" s="3">
        <f>MAX(MIN(Inputs!$B$2, I4367*Inputs!$B$10, Inputs!$B$8*Inputs!$B$4 - J4367), 0)</f>
        <v>0</v>
      </c>
      <c r="M4367" s="3">
        <f t="shared" si="615"/>
        <v>0</v>
      </c>
      <c r="N4367" s="3">
        <f t="shared" si="616"/>
        <v>0</v>
      </c>
      <c r="O4367" s="3">
        <f>IF(H4367="Reg", MIN(Inputs!$B$2, I4367*Inputs!$B$10, (Inputs!$B$8-I4367)/Inputs!$B$9), 0)</f>
        <v>148.94827166799323</v>
      </c>
      <c r="P4367" s="3">
        <f t="shared" si="617"/>
        <v>0</v>
      </c>
      <c r="Q4367" s="3">
        <f t="shared" si="618"/>
        <v>2216.3502824197394</v>
      </c>
      <c r="R4367" s="3">
        <f>I4367 + M4367*Inputs!$B$9 - N4367/Inputs!$B$10</f>
        <v>158.77939109773115</v>
      </c>
    </row>
    <row r="4368" spans="1:18" x14ac:dyDescent="0.3">
      <c r="A4368" s="4">
        <v>46204.916666666657</v>
      </c>
      <c r="B4368" s="3">
        <v>34.304999999999993</v>
      </c>
      <c r="C4368" s="3">
        <v>11.65</v>
      </c>
      <c r="D4368" s="3">
        <f t="shared" si="612"/>
        <v>31.156458333333337</v>
      </c>
      <c r="E4368" s="3">
        <f>MAX(B4368 - D4368/Inputs!$B$5, 0)</f>
        <v>0</v>
      </c>
      <c r="F4368" s="3">
        <f>MAX(D4368*Inputs!$B$5 - B4368, 0)</f>
        <v>0</v>
      </c>
      <c r="G4368" s="3">
        <f t="shared" si="613"/>
        <v>11.65</v>
      </c>
      <c r="H4368" t="str">
        <f t="shared" si="614"/>
        <v>Reg</v>
      </c>
      <c r="I4368" s="3">
        <f t="shared" si="619"/>
        <v>158.77939109773115</v>
      </c>
      <c r="J4368" s="3">
        <f t="shared" si="620"/>
        <v>340</v>
      </c>
      <c r="K4368" s="3">
        <f>MIN(Inputs!$B$2, (Inputs!$B$8 - I4368)/Inputs!$B$9)</f>
        <v>170</v>
      </c>
      <c r="L4368" s="3">
        <f>MAX(MIN(Inputs!$B$2, I4368*Inputs!$B$10, Inputs!$B$8*Inputs!$B$4 - J4368), 0)</f>
        <v>0</v>
      </c>
      <c r="M4368" s="3">
        <f t="shared" si="615"/>
        <v>0</v>
      </c>
      <c r="N4368" s="3">
        <f t="shared" si="616"/>
        <v>0</v>
      </c>
      <c r="O4368" s="3">
        <f>IF(H4368="Reg", MIN(Inputs!$B$2, I4368*Inputs!$B$10, (Inputs!$B$8-I4368)/Inputs!$B$9), 0)</f>
        <v>148.94827166799323</v>
      </c>
      <c r="P4368" s="3">
        <f t="shared" si="617"/>
        <v>0</v>
      </c>
      <c r="Q4368" s="3">
        <f t="shared" si="618"/>
        <v>1735.2473649321212</v>
      </c>
      <c r="R4368" s="3">
        <f>I4368 + M4368*Inputs!$B$9 - N4368/Inputs!$B$10</f>
        <v>158.77939109773115</v>
      </c>
    </row>
    <row r="4369" spans="1:18" x14ac:dyDescent="0.3">
      <c r="A4369" s="4">
        <v>46204.958333333343</v>
      </c>
      <c r="B4369" s="3">
        <v>30.272500000000001</v>
      </c>
      <c r="C4369" s="3">
        <v>0.1</v>
      </c>
      <c r="D4369" s="3">
        <f t="shared" si="612"/>
        <v>31.156458333333337</v>
      </c>
      <c r="E4369" s="3">
        <f>MAX(B4369 - D4369/Inputs!$B$5, 0)</f>
        <v>0</v>
      </c>
      <c r="F4369" s="3">
        <f>MAX(D4369*Inputs!$B$5 - B4369, 0)</f>
        <v>0</v>
      </c>
      <c r="G4369" s="3">
        <f t="shared" si="613"/>
        <v>0.1</v>
      </c>
      <c r="H4369" t="str">
        <f t="shared" si="614"/>
        <v>Reg</v>
      </c>
      <c r="I4369" s="3">
        <f t="shared" si="619"/>
        <v>158.77939109773115</v>
      </c>
      <c r="J4369" s="3">
        <f t="shared" si="620"/>
        <v>340</v>
      </c>
      <c r="K4369" s="3">
        <f>MIN(Inputs!$B$2, (Inputs!$B$8 - I4369)/Inputs!$B$9)</f>
        <v>170</v>
      </c>
      <c r="L4369" s="3">
        <f>MAX(MIN(Inputs!$B$2, I4369*Inputs!$B$10, Inputs!$B$8*Inputs!$B$4 - J4369), 0)</f>
        <v>0</v>
      </c>
      <c r="M4369" s="3">
        <f t="shared" si="615"/>
        <v>0</v>
      </c>
      <c r="N4369" s="3">
        <f t="shared" si="616"/>
        <v>0</v>
      </c>
      <c r="O4369" s="3">
        <f>IF(H4369="Reg", MIN(Inputs!$B$2, I4369*Inputs!$B$10, (Inputs!$B$8-I4369)/Inputs!$B$9), 0)</f>
        <v>148.94827166799323</v>
      </c>
      <c r="P4369" s="3">
        <f t="shared" si="617"/>
        <v>0</v>
      </c>
      <c r="Q4369" s="3">
        <f t="shared" si="618"/>
        <v>14.894827166799324</v>
      </c>
      <c r="R4369" s="3">
        <f>I4369 + M4369*Inputs!$B$9 - N4369/Inputs!$B$10</f>
        <v>158.77939109773115</v>
      </c>
    </row>
    <row r="4370" spans="1:18" x14ac:dyDescent="0.3">
      <c r="A4370" s="4">
        <v>46205</v>
      </c>
      <c r="B4370" s="3">
        <v>41.339999999999996</v>
      </c>
      <c r="C4370" s="3">
        <v>7.0000000000000007E-2</v>
      </c>
      <c r="D4370" s="3">
        <f t="shared" si="612"/>
        <v>39.454166666666666</v>
      </c>
      <c r="E4370" s="3">
        <f>MAX(B4370 - D4370/Inputs!$B$5, 0)</f>
        <v>0</v>
      </c>
      <c r="F4370" s="3">
        <f>MAX(D4370*Inputs!$B$5 - B4370, 0)</f>
        <v>0</v>
      </c>
      <c r="G4370" s="3">
        <f t="shared" si="613"/>
        <v>7.0000000000000007E-2</v>
      </c>
      <c r="H4370" t="str">
        <f t="shared" si="614"/>
        <v>Reg</v>
      </c>
      <c r="I4370" s="3">
        <f t="shared" si="619"/>
        <v>158.77939109773115</v>
      </c>
      <c r="J4370" s="3">
        <f t="shared" si="620"/>
        <v>0</v>
      </c>
      <c r="K4370" s="3">
        <f>MIN(Inputs!$B$2, (Inputs!$B$8 - I4370)/Inputs!$B$9)</f>
        <v>170</v>
      </c>
      <c r="L4370" s="3">
        <f>MAX(MIN(Inputs!$B$2, I4370*Inputs!$B$10, Inputs!$B$8*Inputs!$B$4 - J4370), 0)</f>
        <v>148.94827166799323</v>
      </c>
      <c r="M4370" s="3">
        <f t="shared" si="615"/>
        <v>0</v>
      </c>
      <c r="N4370" s="3">
        <f t="shared" si="616"/>
        <v>0</v>
      </c>
      <c r="O4370" s="3">
        <f>IF(H4370="Reg", MIN(Inputs!$B$2, I4370*Inputs!$B$10, (Inputs!$B$8-I4370)/Inputs!$B$9), 0)</f>
        <v>148.94827166799323</v>
      </c>
      <c r="P4370" s="3">
        <f t="shared" si="617"/>
        <v>0</v>
      </c>
      <c r="Q4370" s="3">
        <f t="shared" si="618"/>
        <v>10.426379016759526</v>
      </c>
      <c r="R4370" s="3">
        <f>I4370 + M4370*Inputs!$B$9 - N4370/Inputs!$B$10</f>
        <v>158.77939109773115</v>
      </c>
    </row>
    <row r="4371" spans="1:18" x14ac:dyDescent="0.3">
      <c r="A4371" s="4">
        <v>46205.041666666657</v>
      </c>
      <c r="B4371" s="3">
        <v>69.199999999999989</v>
      </c>
      <c r="C4371" s="3">
        <v>7.0000000000000007E-2</v>
      </c>
      <c r="D4371" s="3">
        <f t="shared" si="612"/>
        <v>39.454166666666666</v>
      </c>
      <c r="E4371" s="3">
        <f>MAX(B4371 - D4371/Inputs!$B$5, 0)</f>
        <v>24.365719696969684</v>
      </c>
      <c r="F4371" s="3">
        <f>MAX(D4371*Inputs!$B$5 - B4371, 0)</f>
        <v>0</v>
      </c>
      <c r="G4371" s="3">
        <f t="shared" si="613"/>
        <v>7.0000000000000007E-2</v>
      </c>
      <c r="H4371" t="str">
        <f t="shared" si="614"/>
        <v>Discharge</v>
      </c>
      <c r="I4371" s="3">
        <f t="shared" si="619"/>
        <v>158.77939109773115</v>
      </c>
      <c r="J4371" s="3">
        <f t="shared" si="620"/>
        <v>0</v>
      </c>
      <c r="K4371" s="3">
        <f>MIN(Inputs!$B$2, (Inputs!$B$8 - I4371)/Inputs!$B$9)</f>
        <v>170</v>
      </c>
      <c r="L4371" s="3">
        <f>MAX(MIN(Inputs!$B$2, I4371*Inputs!$B$10, Inputs!$B$8*Inputs!$B$4 - J4371), 0)</f>
        <v>148.94827166799323</v>
      </c>
      <c r="M4371" s="3">
        <f t="shared" si="615"/>
        <v>0</v>
      </c>
      <c r="N4371" s="3">
        <f t="shared" si="616"/>
        <v>148.94827166799323</v>
      </c>
      <c r="O4371" s="3">
        <f>IF(H4371="Reg", MIN(Inputs!$B$2, I4371*Inputs!$B$10, (Inputs!$B$8-I4371)/Inputs!$B$9), 0)</f>
        <v>0</v>
      </c>
      <c r="P4371" s="3">
        <f t="shared" si="617"/>
        <v>10307.22039942513</v>
      </c>
      <c r="Q4371" s="3">
        <f t="shared" si="618"/>
        <v>0</v>
      </c>
      <c r="R4371" s="3">
        <f>I4371 + M4371*Inputs!$B$9 - N4371/Inputs!$B$10</f>
        <v>0</v>
      </c>
    </row>
    <row r="4372" spans="1:18" x14ac:dyDescent="0.3">
      <c r="A4372" s="4">
        <v>46205.083333333343</v>
      </c>
      <c r="B4372" s="3">
        <v>45.835000000000008</v>
      </c>
      <c r="C4372" s="3">
        <v>0.1</v>
      </c>
      <c r="D4372" s="3">
        <f t="shared" si="612"/>
        <v>39.454166666666666</v>
      </c>
      <c r="E4372" s="3">
        <f>MAX(B4372 - D4372/Inputs!$B$5, 0)</f>
        <v>1.0007196969697034</v>
      </c>
      <c r="F4372" s="3">
        <f>MAX(D4372*Inputs!$B$5 - B4372, 0)</f>
        <v>0</v>
      </c>
      <c r="G4372" s="3">
        <f t="shared" si="613"/>
        <v>0.1</v>
      </c>
      <c r="H4372" t="str">
        <f t="shared" si="614"/>
        <v>Discharge</v>
      </c>
      <c r="I4372" s="3">
        <f t="shared" si="619"/>
        <v>0</v>
      </c>
      <c r="J4372" s="3">
        <f t="shared" si="620"/>
        <v>148.94827166799323</v>
      </c>
      <c r="K4372" s="3">
        <f>MIN(Inputs!$B$2, (Inputs!$B$8 - I4372)/Inputs!$B$9)</f>
        <v>170</v>
      </c>
      <c r="L4372" s="3">
        <f>MAX(MIN(Inputs!$B$2, I4372*Inputs!$B$10, Inputs!$B$8*Inputs!$B$4 - J4372), 0)</f>
        <v>0</v>
      </c>
      <c r="M4372" s="3">
        <f t="shared" si="615"/>
        <v>0</v>
      </c>
      <c r="N4372" s="3">
        <f t="shared" si="616"/>
        <v>0</v>
      </c>
      <c r="O4372" s="3">
        <f>IF(H4372="Reg", MIN(Inputs!$B$2, I4372*Inputs!$B$10, (Inputs!$B$8-I4372)/Inputs!$B$9), 0)</f>
        <v>0</v>
      </c>
      <c r="P4372" s="3">
        <f t="shared" si="617"/>
        <v>0</v>
      </c>
      <c r="Q4372" s="3">
        <f t="shared" si="618"/>
        <v>0</v>
      </c>
      <c r="R4372" s="3">
        <f>I4372 + M4372*Inputs!$B$9 - N4372/Inputs!$B$10</f>
        <v>0</v>
      </c>
    </row>
    <row r="4373" spans="1:18" x14ac:dyDescent="0.3">
      <c r="A4373" s="4">
        <v>46205.125</v>
      </c>
      <c r="B4373" s="3">
        <v>41.15</v>
      </c>
      <c r="C4373" s="3">
        <v>0.06</v>
      </c>
      <c r="D4373" s="3">
        <f t="shared" si="612"/>
        <v>39.454166666666666</v>
      </c>
      <c r="E4373" s="3">
        <f>MAX(B4373 - D4373/Inputs!$B$5, 0)</f>
        <v>0</v>
      </c>
      <c r="F4373" s="3">
        <f>MAX(D4373*Inputs!$B$5 - B4373, 0)</f>
        <v>0</v>
      </c>
      <c r="G4373" s="3">
        <f t="shared" si="613"/>
        <v>0.06</v>
      </c>
      <c r="H4373" t="str">
        <f t="shared" si="614"/>
        <v>Reg</v>
      </c>
      <c r="I4373" s="3">
        <f t="shared" si="619"/>
        <v>0</v>
      </c>
      <c r="J4373" s="3">
        <f t="shared" si="620"/>
        <v>148.94827166799323</v>
      </c>
      <c r="K4373" s="3">
        <f>MIN(Inputs!$B$2, (Inputs!$B$8 - I4373)/Inputs!$B$9)</f>
        <v>170</v>
      </c>
      <c r="L4373" s="3">
        <f>MAX(MIN(Inputs!$B$2, I4373*Inputs!$B$10, Inputs!$B$8*Inputs!$B$4 - J4373), 0)</f>
        <v>0</v>
      </c>
      <c r="M4373" s="3">
        <f t="shared" si="615"/>
        <v>0</v>
      </c>
      <c r="N4373" s="3">
        <f t="shared" si="616"/>
        <v>0</v>
      </c>
      <c r="O4373" s="3">
        <f>IF(H4373="Reg", MIN(Inputs!$B$2, I4373*Inputs!$B$10, (Inputs!$B$8-I4373)/Inputs!$B$9), 0)</f>
        <v>0</v>
      </c>
      <c r="P4373" s="3">
        <f t="shared" si="617"/>
        <v>0</v>
      </c>
      <c r="Q4373" s="3">
        <f t="shared" si="618"/>
        <v>0</v>
      </c>
      <c r="R4373" s="3">
        <f>I4373 + M4373*Inputs!$B$9 - N4373/Inputs!$B$10</f>
        <v>0</v>
      </c>
    </row>
    <row r="4374" spans="1:18" x14ac:dyDescent="0.3">
      <c r="A4374" s="4">
        <v>46205.166666666657</v>
      </c>
      <c r="B4374" s="3">
        <v>37.769999999999996</v>
      </c>
      <c r="C4374" s="3">
        <v>0.1</v>
      </c>
      <c r="D4374" s="3">
        <f t="shared" si="612"/>
        <v>39.454166666666666</v>
      </c>
      <c r="E4374" s="3">
        <f>MAX(B4374 - D4374/Inputs!$B$5, 0)</f>
        <v>0</v>
      </c>
      <c r="F4374" s="3">
        <f>MAX(D4374*Inputs!$B$5 - B4374, 0)</f>
        <v>0</v>
      </c>
      <c r="G4374" s="3">
        <f t="shared" si="613"/>
        <v>0.1</v>
      </c>
      <c r="H4374" t="str">
        <f t="shared" si="614"/>
        <v>Reg</v>
      </c>
      <c r="I4374" s="3">
        <f t="shared" si="619"/>
        <v>0</v>
      </c>
      <c r="J4374" s="3">
        <f t="shared" si="620"/>
        <v>148.94827166799323</v>
      </c>
      <c r="K4374" s="3">
        <f>MIN(Inputs!$B$2, (Inputs!$B$8 - I4374)/Inputs!$B$9)</f>
        <v>170</v>
      </c>
      <c r="L4374" s="3">
        <f>MAX(MIN(Inputs!$B$2, I4374*Inputs!$B$10, Inputs!$B$8*Inputs!$B$4 - J4374), 0)</f>
        <v>0</v>
      </c>
      <c r="M4374" s="3">
        <f t="shared" si="615"/>
        <v>0</v>
      </c>
      <c r="N4374" s="3">
        <f t="shared" si="616"/>
        <v>0</v>
      </c>
      <c r="O4374" s="3">
        <f>IF(H4374="Reg", MIN(Inputs!$B$2, I4374*Inputs!$B$10, (Inputs!$B$8-I4374)/Inputs!$B$9), 0)</f>
        <v>0</v>
      </c>
      <c r="P4374" s="3">
        <f t="shared" si="617"/>
        <v>0</v>
      </c>
      <c r="Q4374" s="3">
        <f t="shared" si="618"/>
        <v>0</v>
      </c>
      <c r="R4374" s="3">
        <f>I4374 + M4374*Inputs!$B$9 - N4374/Inputs!$B$10</f>
        <v>0</v>
      </c>
    </row>
    <row r="4375" spans="1:18" x14ac:dyDescent="0.3">
      <c r="A4375" s="4">
        <v>46205.208333333343</v>
      </c>
      <c r="B4375" s="3">
        <v>43.182500000000005</v>
      </c>
      <c r="C4375" s="3">
        <v>0.16</v>
      </c>
      <c r="D4375" s="3">
        <f t="shared" si="612"/>
        <v>39.454166666666666</v>
      </c>
      <c r="E4375" s="3">
        <f>MAX(B4375 - D4375/Inputs!$B$5, 0)</f>
        <v>0</v>
      </c>
      <c r="F4375" s="3">
        <f>MAX(D4375*Inputs!$B$5 - B4375, 0)</f>
        <v>0</v>
      </c>
      <c r="G4375" s="3">
        <f t="shared" si="613"/>
        <v>0.16</v>
      </c>
      <c r="H4375" t="str">
        <f t="shared" si="614"/>
        <v>Reg</v>
      </c>
      <c r="I4375" s="3">
        <f t="shared" si="619"/>
        <v>0</v>
      </c>
      <c r="J4375" s="3">
        <f t="shared" si="620"/>
        <v>148.94827166799323</v>
      </c>
      <c r="K4375" s="3">
        <f>MIN(Inputs!$B$2, (Inputs!$B$8 - I4375)/Inputs!$B$9)</f>
        <v>170</v>
      </c>
      <c r="L4375" s="3">
        <f>MAX(MIN(Inputs!$B$2, I4375*Inputs!$B$10, Inputs!$B$8*Inputs!$B$4 - J4375), 0)</f>
        <v>0</v>
      </c>
      <c r="M4375" s="3">
        <f t="shared" si="615"/>
        <v>0</v>
      </c>
      <c r="N4375" s="3">
        <f t="shared" si="616"/>
        <v>0</v>
      </c>
      <c r="O4375" s="3">
        <f>IF(H4375="Reg", MIN(Inputs!$B$2, I4375*Inputs!$B$10, (Inputs!$B$8-I4375)/Inputs!$B$9), 0)</f>
        <v>0</v>
      </c>
      <c r="P4375" s="3">
        <f t="shared" si="617"/>
        <v>0</v>
      </c>
      <c r="Q4375" s="3">
        <f t="shared" si="618"/>
        <v>0</v>
      </c>
      <c r="R4375" s="3">
        <f>I4375 + M4375*Inputs!$B$9 - N4375/Inputs!$B$10</f>
        <v>0</v>
      </c>
    </row>
    <row r="4376" spans="1:18" x14ac:dyDescent="0.3">
      <c r="A4376" s="4">
        <v>46205.25</v>
      </c>
      <c r="B4376" s="3">
        <v>49.544999999999995</v>
      </c>
      <c r="C4376" s="3">
        <v>1</v>
      </c>
      <c r="D4376" s="3">
        <f t="shared" si="612"/>
        <v>39.454166666666666</v>
      </c>
      <c r="E4376" s="3">
        <f>MAX(B4376 - D4376/Inputs!$B$5, 0)</f>
        <v>4.7107196969696901</v>
      </c>
      <c r="F4376" s="3">
        <f>MAX(D4376*Inputs!$B$5 - B4376, 0)</f>
        <v>0</v>
      </c>
      <c r="G4376" s="3">
        <f t="shared" si="613"/>
        <v>1</v>
      </c>
      <c r="H4376" t="str">
        <f t="shared" si="614"/>
        <v>Discharge</v>
      </c>
      <c r="I4376" s="3">
        <f t="shared" si="619"/>
        <v>0</v>
      </c>
      <c r="J4376" s="3">
        <f t="shared" si="620"/>
        <v>148.94827166799323</v>
      </c>
      <c r="K4376" s="3">
        <f>MIN(Inputs!$B$2, (Inputs!$B$8 - I4376)/Inputs!$B$9)</f>
        <v>170</v>
      </c>
      <c r="L4376" s="3">
        <f>MAX(MIN(Inputs!$B$2, I4376*Inputs!$B$10, Inputs!$B$8*Inputs!$B$4 - J4376), 0)</f>
        <v>0</v>
      </c>
      <c r="M4376" s="3">
        <f t="shared" si="615"/>
        <v>0</v>
      </c>
      <c r="N4376" s="3">
        <f t="shared" si="616"/>
        <v>0</v>
      </c>
      <c r="O4376" s="3">
        <f>IF(H4376="Reg", MIN(Inputs!$B$2, I4376*Inputs!$B$10, (Inputs!$B$8-I4376)/Inputs!$B$9), 0)</f>
        <v>0</v>
      </c>
      <c r="P4376" s="3">
        <f t="shared" si="617"/>
        <v>0</v>
      </c>
      <c r="Q4376" s="3">
        <f t="shared" si="618"/>
        <v>0</v>
      </c>
      <c r="R4376" s="3">
        <f>I4376 + M4376*Inputs!$B$9 - N4376/Inputs!$B$10</f>
        <v>0</v>
      </c>
    </row>
    <row r="4377" spans="1:18" x14ac:dyDescent="0.3">
      <c r="A4377" s="4">
        <v>46205.291666666657</v>
      </c>
      <c r="B4377" s="3">
        <v>53.71</v>
      </c>
      <c r="C4377" s="3">
        <v>2.2999999999999998</v>
      </c>
      <c r="D4377" s="3">
        <f t="shared" si="612"/>
        <v>39.454166666666666</v>
      </c>
      <c r="E4377" s="3">
        <f>MAX(B4377 - D4377/Inputs!$B$5, 0)</f>
        <v>8.8757196969696963</v>
      </c>
      <c r="F4377" s="3">
        <f>MAX(D4377*Inputs!$B$5 - B4377, 0)</f>
        <v>0</v>
      </c>
      <c r="G4377" s="3">
        <f t="shared" si="613"/>
        <v>2.2999999999999998</v>
      </c>
      <c r="H4377" t="str">
        <f t="shared" si="614"/>
        <v>Discharge</v>
      </c>
      <c r="I4377" s="3">
        <f t="shared" si="619"/>
        <v>0</v>
      </c>
      <c r="J4377" s="3">
        <f t="shared" si="620"/>
        <v>148.94827166799323</v>
      </c>
      <c r="K4377" s="3">
        <f>MIN(Inputs!$B$2, (Inputs!$B$8 - I4377)/Inputs!$B$9)</f>
        <v>170</v>
      </c>
      <c r="L4377" s="3">
        <f>MAX(MIN(Inputs!$B$2, I4377*Inputs!$B$10, Inputs!$B$8*Inputs!$B$4 - J4377), 0)</f>
        <v>0</v>
      </c>
      <c r="M4377" s="3">
        <f t="shared" si="615"/>
        <v>0</v>
      </c>
      <c r="N4377" s="3">
        <f t="shared" si="616"/>
        <v>0</v>
      </c>
      <c r="O4377" s="3">
        <f>IF(H4377="Reg", MIN(Inputs!$B$2, I4377*Inputs!$B$10, (Inputs!$B$8-I4377)/Inputs!$B$9), 0)</f>
        <v>0</v>
      </c>
      <c r="P4377" s="3">
        <f t="shared" si="617"/>
        <v>0</v>
      </c>
      <c r="Q4377" s="3">
        <f t="shared" si="618"/>
        <v>0</v>
      </c>
      <c r="R4377" s="3">
        <f>I4377 + M4377*Inputs!$B$9 - N4377/Inputs!$B$10</f>
        <v>0</v>
      </c>
    </row>
    <row r="4378" spans="1:18" x14ac:dyDescent="0.3">
      <c r="A4378" s="4">
        <v>46205.333333333343</v>
      </c>
      <c r="B4378" s="3">
        <v>36.782499999999999</v>
      </c>
      <c r="C4378" s="3">
        <v>1.06</v>
      </c>
      <c r="D4378" s="3">
        <f t="shared" si="612"/>
        <v>39.454166666666666</v>
      </c>
      <c r="E4378" s="3">
        <f>MAX(B4378 - D4378/Inputs!$B$5, 0)</f>
        <v>0</v>
      </c>
      <c r="F4378" s="3">
        <f>MAX(D4378*Inputs!$B$5 - B4378, 0)</f>
        <v>0</v>
      </c>
      <c r="G4378" s="3">
        <f t="shared" si="613"/>
        <v>1.06</v>
      </c>
      <c r="H4378" t="str">
        <f t="shared" si="614"/>
        <v>Reg</v>
      </c>
      <c r="I4378" s="3">
        <f t="shared" si="619"/>
        <v>0</v>
      </c>
      <c r="J4378" s="3">
        <f t="shared" si="620"/>
        <v>148.94827166799323</v>
      </c>
      <c r="K4378" s="3">
        <f>MIN(Inputs!$B$2, (Inputs!$B$8 - I4378)/Inputs!$B$9)</f>
        <v>170</v>
      </c>
      <c r="L4378" s="3">
        <f>MAX(MIN(Inputs!$B$2, I4378*Inputs!$B$10, Inputs!$B$8*Inputs!$B$4 - J4378), 0)</f>
        <v>0</v>
      </c>
      <c r="M4378" s="3">
        <f t="shared" si="615"/>
        <v>0</v>
      </c>
      <c r="N4378" s="3">
        <f t="shared" si="616"/>
        <v>0</v>
      </c>
      <c r="O4378" s="3">
        <f>IF(H4378="Reg", MIN(Inputs!$B$2, I4378*Inputs!$B$10, (Inputs!$B$8-I4378)/Inputs!$B$9), 0)</f>
        <v>0</v>
      </c>
      <c r="P4378" s="3">
        <f t="shared" si="617"/>
        <v>0</v>
      </c>
      <c r="Q4378" s="3">
        <f t="shared" si="618"/>
        <v>0</v>
      </c>
      <c r="R4378" s="3">
        <f>I4378 + M4378*Inputs!$B$9 - N4378/Inputs!$B$10</f>
        <v>0</v>
      </c>
    </row>
    <row r="4379" spans="1:18" x14ac:dyDescent="0.3">
      <c r="A4379" s="4">
        <v>46205.375</v>
      </c>
      <c r="B4379" s="3">
        <v>29.1325</v>
      </c>
      <c r="C4379" s="3">
        <v>0.9</v>
      </c>
      <c r="D4379" s="3">
        <f t="shared" si="612"/>
        <v>39.454166666666666</v>
      </c>
      <c r="E4379" s="3">
        <f>MAX(B4379 - D4379/Inputs!$B$5, 0)</f>
        <v>0</v>
      </c>
      <c r="F4379" s="3">
        <f>MAX(D4379*Inputs!$B$5 - B4379, 0)</f>
        <v>5.5871666666666684</v>
      </c>
      <c r="G4379" s="3">
        <f t="shared" si="613"/>
        <v>0.9</v>
      </c>
      <c r="H4379" t="str">
        <f t="shared" si="614"/>
        <v>Charge</v>
      </c>
      <c r="I4379" s="3">
        <f t="shared" si="619"/>
        <v>0</v>
      </c>
      <c r="J4379" s="3">
        <f t="shared" si="620"/>
        <v>148.94827166799323</v>
      </c>
      <c r="K4379" s="3">
        <f>MIN(Inputs!$B$2, (Inputs!$B$8 - I4379)/Inputs!$B$9)</f>
        <v>170</v>
      </c>
      <c r="L4379" s="3">
        <f>MAX(MIN(Inputs!$B$2, I4379*Inputs!$B$10, Inputs!$B$8*Inputs!$B$4 - J4379), 0)</f>
        <v>0</v>
      </c>
      <c r="M4379" s="3">
        <f t="shared" si="615"/>
        <v>170</v>
      </c>
      <c r="N4379" s="3">
        <f t="shared" si="616"/>
        <v>0</v>
      </c>
      <c r="O4379" s="3">
        <f>IF(H4379="Reg", MIN(Inputs!$B$2, I4379*Inputs!$B$10, (Inputs!$B$8-I4379)/Inputs!$B$9), 0)</f>
        <v>0</v>
      </c>
      <c r="P4379" s="3">
        <f t="shared" si="617"/>
        <v>-4952.5249999999996</v>
      </c>
      <c r="Q4379" s="3">
        <f t="shared" si="618"/>
        <v>0</v>
      </c>
      <c r="R4379" s="3">
        <f>I4379 + M4379*Inputs!$B$9 - N4379/Inputs!$B$10</f>
        <v>159.4741358339966</v>
      </c>
    </row>
    <row r="4380" spans="1:18" x14ac:dyDescent="0.3">
      <c r="A4380" s="4">
        <v>46205.416666666657</v>
      </c>
      <c r="B4380" s="3">
        <v>27.017500000000002</v>
      </c>
      <c r="C4380" s="3">
        <v>0.9</v>
      </c>
      <c r="D4380" s="3">
        <f t="shared" si="612"/>
        <v>39.454166666666666</v>
      </c>
      <c r="E4380" s="3">
        <f>MAX(B4380 - D4380/Inputs!$B$5, 0)</f>
        <v>0</v>
      </c>
      <c r="F4380" s="3">
        <f>MAX(D4380*Inputs!$B$5 - B4380, 0)</f>
        <v>7.7021666666666668</v>
      </c>
      <c r="G4380" s="3">
        <f t="shared" si="613"/>
        <v>0.9</v>
      </c>
      <c r="H4380" t="str">
        <f t="shared" si="614"/>
        <v>Charge</v>
      </c>
      <c r="I4380" s="3">
        <f t="shared" si="619"/>
        <v>159.4741358339966</v>
      </c>
      <c r="J4380" s="3">
        <f t="shared" si="620"/>
        <v>148.94827166799323</v>
      </c>
      <c r="K4380" s="3">
        <f>MIN(Inputs!$B$2, (Inputs!$B$8 - I4380)/Inputs!$B$9)</f>
        <v>170</v>
      </c>
      <c r="L4380" s="3">
        <f>MAX(MIN(Inputs!$B$2, I4380*Inputs!$B$10, Inputs!$B$8*Inputs!$B$4 - J4380), 0)</f>
        <v>149.6</v>
      </c>
      <c r="M4380" s="3">
        <f t="shared" si="615"/>
        <v>170</v>
      </c>
      <c r="N4380" s="3">
        <f t="shared" si="616"/>
        <v>0</v>
      </c>
      <c r="O4380" s="3">
        <f>IF(H4380="Reg", MIN(Inputs!$B$2, I4380*Inputs!$B$10, (Inputs!$B$8-I4380)/Inputs!$B$9), 0)</f>
        <v>0</v>
      </c>
      <c r="P4380" s="3">
        <f t="shared" si="617"/>
        <v>-4592.9750000000004</v>
      </c>
      <c r="Q4380" s="3">
        <f t="shared" si="618"/>
        <v>0</v>
      </c>
      <c r="R4380" s="3">
        <f>I4380 + M4380*Inputs!$B$9 - N4380/Inputs!$B$10</f>
        <v>318.9482716679932</v>
      </c>
    </row>
    <row r="4381" spans="1:18" x14ac:dyDescent="0.3">
      <c r="A4381" s="4">
        <v>46205.458333333343</v>
      </c>
      <c r="B4381" s="3">
        <v>29.615000000000002</v>
      </c>
      <c r="C4381" s="3">
        <v>0.98</v>
      </c>
      <c r="D4381" s="3">
        <f t="shared" si="612"/>
        <v>39.454166666666666</v>
      </c>
      <c r="E4381" s="3">
        <f>MAX(B4381 - D4381/Inputs!$B$5, 0)</f>
        <v>0</v>
      </c>
      <c r="F4381" s="3">
        <f>MAX(D4381*Inputs!$B$5 - B4381, 0)</f>
        <v>5.1046666666666667</v>
      </c>
      <c r="G4381" s="3">
        <f t="shared" si="613"/>
        <v>0.98</v>
      </c>
      <c r="H4381" t="str">
        <f t="shared" si="614"/>
        <v>Charge</v>
      </c>
      <c r="I4381" s="3">
        <f t="shared" si="619"/>
        <v>318.9482716679932</v>
      </c>
      <c r="J4381" s="3">
        <f t="shared" si="620"/>
        <v>148.94827166799323</v>
      </c>
      <c r="K4381" s="3">
        <f>MIN(Inputs!$B$2, (Inputs!$B$8 - I4381)/Inputs!$B$9)</f>
        <v>22.44121780453775</v>
      </c>
      <c r="L4381" s="3">
        <f>MAX(MIN(Inputs!$B$2, I4381*Inputs!$B$10, Inputs!$B$8*Inputs!$B$4 - J4381), 0)</f>
        <v>170</v>
      </c>
      <c r="M4381" s="3">
        <f t="shared" si="615"/>
        <v>22.44121780453775</v>
      </c>
      <c r="N4381" s="3">
        <f t="shared" si="616"/>
        <v>0</v>
      </c>
      <c r="O4381" s="3">
        <f>IF(H4381="Reg", MIN(Inputs!$B$2, I4381*Inputs!$B$10, (Inputs!$B$8-I4381)/Inputs!$B$9), 0)</f>
        <v>0</v>
      </c>
      <c r="P4381" s="3">
        <f t="shared" si="617"/>
        <v>-664.59666528138553</v>
      </c>
      <c r="Q4381" s="3">
        <f t="shared" si="618"/>
        <v>0</v>
      </c>
      <c r="R4381" s="3">
        <f>I4381 + M4381*Inputs!$B$9 - N4381/Inputs!$B$10</f>
        <v>340</v>
      </c>
    </row>
    <row r="4382" spans="1:18" x14ac:dyDescent="0.3">
      <c r="A4382" s="4">
        <v>46205.5</v>
      </c>
      <c r="B4382" s="3">
        <v>42.79</v>
      </c>
      <c r="C4382" s="3">
        <v>1</v>
      </c>
      <c r="D4382" s="3">
        <f t="shared" si="612"/>
        <v>39.454166666666666</v>
      </c>
      <c r="E4382" s="3">
        <f>MAX(B4382 - D4382/Inputs!$B$5, 0)</f>
        <v>0</v>
      </c>
      <c r="F4382" s="3">
        <f>MAX(D4382*Inputs!$B$5 - B4382, 0)</f>
        <v>0</v>
      </c>
      <c r="G4382" s="3">
        <f t="shared" si="613"/>
        <v>1</v>
      </c>
      <c r="H4382" t="str">
        <f t="shared" si="614"/>
        <v>Reg</v>
      </c>
      <c r="I4382" s="3">
        <f t="shared" si="619"/>
        <v>340</v>
      </c>
      <c r="J4382" s="3">
        <f t="shared" si="620"/>
        <v>148.94827166799323</v>
      </c>
      <c r="K4382" s="3">
        <f>MIN(Inputs!$B$2, (Inputs!$B$8 - I4382)/Inputs!$B$9)</f>
        <v>0</v>
      </c>
      <c r="L4382" s="3">
        <f>MAX(MIN(Inputs!$B$2, I4382*Inputs!$B$10, Inputs!$B$8*Inputs!$B$4 - J4382), 0)</f>
        <v>170</v>
      </c>
      <c r="M4382" s="3">
        <f t="shared" si="615"/>
        <v>0</v>
      </c>
      <c r="N4382" s="3">
        <f t="shared" si="616"/>
        <v>0</v>
      </c>
      <c r="O4382" s="3">
        <f>IF(H4382="Reg", MIN(Inputs!$B$2, I4382*Inputs!$B$10, (Inputs!$B$8-I4382)/Inputs!$B$9), 0)</f>
        <v>0</v>
      </c>
      <c r="P4382" s="3">
        <f t="shared" si="617"/>
        <v>0</v>
      </c>
      <c r="Q4382" s="3">
        <f t="shared" si="618"/>
        <v>0</v>
      </c>
      <c r="R4382" s="3">
        <f>I4382 + M4382*Inputs!$B$9 - N4382/Inputs!$B$10</f>
        <v>340</v>
      </c>
    </row>
    <row r="4383" spans="1:18" x14ac:dyDescent="0.3">
      <c r="A4383" s="4">
        <v>46205.541666666657</v>
      </c>
      <c r="B4383" s="3">
        <v>38.905000000000001</v>
      </c>
      <c r="C4383" s="3">
        <v>0.64</v>
      </c>
      <c r="D4383" s="3">
        <f t="shared" si="612"/>
        <v>39.454166666666666</v>
      </c>
      <c r="E4383" s="3">
        <f>MAX(B4383 - D4383/Inputs!$B$5, 0)</f>
        <v>0</v>
      </c>
      <c r="F4383" s="3">
        <f>MAX(D4383*Inputs!$B$5 - B4383, 0)</f>
        <v>0</v>
      </c>
      <c r="G4383" s="3">
        <f t="shared" si="613"/>
        <v>0.64</v>
      </c>
      <c r="H4383" t="str">
        <f t="shared" si="614"/>
        <v>Reg</v>
      </c>
      <c r="I4383" s="3">
        <f t="shared" si="619"/>
        <v>340</v>
      </c>
      <c r="J4383" s="3">
        <f t="shared" si="620"/>
        <v>148.94827166799323</v>
      </c>
      <c r="K4383" s="3">
        <f>MIN(Inputs!$B$2, (Inputs!$B$8 - I4383)/Inputs!$B$9)</f>
        <v>0</v>
      </c>
      <c r="L4383" s="3">
        <f>MAX(MIN(Inputs!$B$2, I4383*Inputs!$B$10, Inputs!$B$8*Inputs!$B$4 - J4383), 0)</f>
        <v>170</v>
      </c>
      <c r="M4383" s="3">
        <f t="shared" si="615"/>
        <v>0</v>
      </c>
      <c r="N4383" s="3">
        <f t="shared" si="616"/>
        <v>0</v>
      </c>
      <c r="O4383" s="3">
        <f>IF(H4383="Reg", MIN(Inputs!$B$2, I4383*Inputs!$B$10, (Inputs!$B$8-I4383)/Inputs!$B$9), 0)</f>
        <v>0</v>
      </c>
      <c r="P4383" s="3">
        <f t="shared" si="617"/>
        <v>0</v>
      </c>
      <c r="Q4383" s="3">
        <f t="shared" si="618"/>
        <v>0</v>
      </c>
      <c r="R4383" s="3">
        <f>I4383 + M4383*Inputs!$B$9 - N4383/Inputs!$B$10</f>
        <v>340</v>
      </c>
    </row>
    <row r="4384" spans="1:18" x14ac:dyDescent="0.3">
      <c r="A4384" s="4">
        <v>46205.583333333343</v>
      </c>
      <c r="B4384" s="3">
        <v>36.114999999999995</v>
      </c>
      <c r="C4384" s="3">
        <v>0.94</v>
      </c>
      <c r="D4384" s="3">
        <f t="shared" si="612"/>
        <v>39.454166666666666</v>
      </c>
      <c r="E4384" s="3">
        <f>MAX(B4384 - D4384/Inputs!$B$5, 0)</f>
        <v>0</v>
      </c>
      <c r="F4384" s="3">
        <f>MAX(D4384*Inputs!$B$5 - B4384, 0)</f>
        <v>0</v>
      </c>
      <c r="G4384" s="3">
        <f t="shared" si="613"/>
        <v>0.94</v>
      </c>
      <c r="H4384" t="str">
        <f t="shared" si="614"/>
        <v>Reg</v>
      </c>
      <c r="I4384" s="3">
        <f t="shared" si="619"/>
        <v>340</v>
      </c>
      <c r="J4384" s="3">
        <f t="shared" si="620"/>
        <v>148.94827166799323</v>
      </c>
      <c r="K4384" s="3">
        <f>MIN(Inputs!$B$2, (Inputs!$B$8 - I4384)/Inputs!$B$9)</f>
        <v>0</v>
      </c>
      <c r="L4384" s="3">
        <f>MAX(MIN(Inputs!$B$2, I4384*Inputs!$B$10, Inputs!$B$8*Inputs!$B$4 - J4384), 0)</f>
        <v>170</v>
      </c>
      <c r="M4384" s="3">
        <f t="shared" si="615"/>
        <v>0</v>
      </c>
      <c r="N4384" s="3">
        <f t="shared" si="616"/>
        <v>0</v>
      </c>
      <c r="O4384" s="3">
        <f>IF(H4384="Reg", MIN(Inputs!$B$2, I4384*Inputs!$B$10, (Inputs!$B$8-I4384)/Inputs!$B$9), 0)</f>
        <v>0</v>
      </c>
      <c r="P4384" s="3">
        <f t="shared" si="617"/>
        <v>0</v>
      </c>
      <c r="Q4384" s="3">
        <f t="shared" si="618"/>
        <v>0</v>
      </c>
      <c r="R4384" s="3">
        <f>I4384 + M4384*Inputs!$B$9 - N4384/Inputs!$B$10</f>
        <v>340</v>
      </c>
    </row>
    <row r="4385" spans="1:18" x14ac:dyDescent="0.3">
      <c r="A4385" s="4">
        <v>46205.625</v>
      </c>
      <c r="B4385" s="3">
        <v>30.307499999999997</v>
      </c>
      <c r="C4385" s="3">
        <v>0.9</v>
      </c>
      <c r="D4385" s="3">
        <f t="shared" si="612"/>
        <v>39.454166666666666</v>
      </c>
      <c r="E4385" s="3">
        <f>MAX(B4385 - D4385/Inputs!$B$5, 0)</f>
        <v>0</v>
      </c>
      <c r="F4385" s="3">
        <f>MAX(D4385*Inputs!$B$5 - B4385, 0)</f>
        <v>4.4121666666666712</v>
      </c>
      <c r="G4385" s="3">
        <f t="shared" si="613"/>
        <v>0.9</v>
      </c>
      <c r="H4385" t="str">
        <f t="shared" si="614"/>
        <v>Charge</v>
      </c>
      <c r="I4385" s="3">
        <f t="shared" si="619"/>
        <v>340</v>
      </c>
      <c r="J4385" s="3">
        <f t="shared" si="620"/>
        <v>148.94827166799323</v>
      </c>
      <c r="K4385" s="3">
        <f>MIN(Inputs!$B$2, (Inputs!$B$8 - I4385)/Inputs!$B$9)</f>
        <v>0</v>
      </c>
      <c r="L4385" s="3">
        <f>MAX(MIN(Inputs!$B$2, I4385*Inputs!$B$10, Inputs!$B$8*Inputs!$B$4 - J4385), 0)</f>
        <v>170</v>
      </c>
      <c r="M4385" s="3">
        <f t="shared" si="615"/>
        <v>0</v>
      </c>
      <c r="N4385" s="3">
        <f t="shared" si="616"/>
        <v>0</v>
      </c>
      <c r="O4385" s="3">
        <f>IF(H4385="Reg", MIN(Inputs!$B$2, I4385*Inputs!$B$10, (Inputs!$B$8-I4385)/Inputs!$B$9), 0)</f>
        <v>0</v>
      </c>
      <c r="P4385" s="3">
        <f t="shared" si="617"/>
        <v>0</v>
      </c>
      <c r="Q4385" s="3">
        <f t="shared" si="618"/>
        <v>0</v>
      </c>
      <c r="R4385" s="3">
        <f>I4385 + M4385*Inputs!$B$9 - N4385/Inputs!$B$10</f>
        <v>340</v>
      </c>
    </row>
    <row r="4386" spans="1:18" x14ac:dyDescent="0.3">
      <c r="A4386" s="4">
        <v>46205.666666666657</v>
      </c>
      <c r="B4386" s="3">
        <v>31.627499999999998</v>
      </c>
      <c r="C4386" s="3">
        <v>0.96</v>
      </c>
      <c r="D4386" s="3">
        <f t="shared" si="612"/>
        <v>39.454166666666666</v>
      </c>
      <c r="E4386" s="3">
        <f>MAX(B4386 - D4386/Inputs!$B$5, 0)</f>
        <v>0</v>
      </c>
      <c r="F4386" s="3">
        <f>MAX(D4386*Inputs!$B$5 - B4386, 0)</f>
        <v>3.0921666666666709</v>
      </c>
      <c r="G4386" s="3">
        <f t="shared" si="613"/>
        <v>0.96</v>
      </c>
      <c r="H4386" t="str">
        <f t="shared" si="614"/>
        <v>Charge</v>
      </c>
      <c r="I4386" s="3">
        <f t="shared" si="619"/>
        <v>340</v>
      </c>
      <c r="J4386" s="3">
        <f t="shared" si="620"/>
        <v>148.94827166799323</v>
      </c>
      <c r="K4386" s="3">
        <f>MIN(Inputs!$B$2, (Inputs!$B$8 - I4386)/Inputs!$B$9)</f>
        <v>0</v>
      </c>
      <c r="L4386" s="3">
        <f>MAX(MIN(Inputs!$B$2, I4386*Inputs!$B$10, Inputs!$B$8*Inputs!$B$4 - J4386), 0)</f>
        <v>170</v>
      </c>
      <c r="M4386" s="3">
        <f t="shared" si="615"/>
        <v>0</v>
      </c>
      <c r="N4386" s="3">
        <f t="shared" si="616"/>
        <v>0</v>
      </c>
      <c r="O4386" s="3">
        <f>IF(H4386="Reg", MIN(Inputs!$B$2, I4386*Inputs!$B$10, (Inputs!$B$8-I4386)/Inputs!$B$9), 0)</f>
        <v>0</v>
      </c>
      <c r="P4386" s="3">
        <f t="shared" si="617"/>
        <v>0</v>
      </c>
      <c r="Q4386" s="3">
        <f t="shared" si="618"/>
        <v>0</v>
      </c>
      <c r="R4386" s="3">
        <f>I4386 + M4386*Inputs!$B$9 - N4386/Inputs!$B$10</f>
        <v>340</v>
      </c>
    </row>
    <row r="4387" spans="1:18" x14ac:dyDescent="0.3">
      <c r="A4387" s="4">
        <v>46205.708333333343</v>
      </c>
      <c r="B4387" s="3">
        <v>36.730000000000004</v>
      </c>
      <c r="C4387" s="3">
        <v>0.98</v>
      </c>
      <c r="D4387" s="3">
        <f t="shared" si="612"/>
        <v>39.454166666666666</v>
      </c>
      <c r="E4387" s="3">
        <f>MAX(B4387 - D4387/Inputs!$B$5, 0)</f>
        <v>0</v>
      </c>
      <c r="F4387" s="3">
        <f>MAX(D4387*Inputs!$B$5 - B4387, 0)</f>
        <v>0</v>
      </c>
      <c r="G4387" s="3">
        <f t="shared" si="613"/>
        <v>0.98</v>
      </c>
      <c r="H4387" t="str">
        <f t="shared" si="614"/>
        <v>Reg</v>
      </c>
      <c r="I4387" s="3">
        <f t="shared" si="619"/>
        <v>340</v>
      </c>
      <c r="J4387" s="3">
        <f t="shared" si="620"/>
        <v>148.94827166799323</v>
      </c>
      <c r="K4387" s="3">
        <f>MIN(Inputs!$B$2, (Inputs!$B$8 - I4387)/Inputs!$B$9)</f>
        <v>0</v>
      </c>
      <c r="L4387" s="3">
        <f>MAX(MIN(Inputs!$B$2, I4387*Inputs!$B$10, Inputs!$B$8*Inputs!$B$4 - J4387), 0)</f>
        <v>170</v>
      </c>
      <c r="M4387" s="3">
        <f t="shared" si="615"/>
        <v>0</v>
      </c>
      <c r="N4387" s="3">
        <f t="shared" si="616"/>
        <v>0</v>
      </c>
      <c r="O4387" s="3">
        <f>IF(H4387="Reg", MIN(Inputs!$B$2, I4387*Inputs!$B$10, (Inputs!$B$8-I4387)/Inputs!$B$9), 0)</f>
        <v>0</v>
      </c>
      <c r="P4387" s="3">
        <f t="shared" si="617"/>
        <v>0</v>
      </c>
      <c r="Q4387" s="3">
        <f t="shared" si="618"/>
        <v>0</v>
      </c>
      <c r="R4387" s="3">
        <f>I4387 + M4387*Inputs!$B$9 - N4387/Inputs!$B$10</f>
        <v>340</v>
      </c>
    </row>
    <row r="4388" spans="1:18" x14ac:dyDescent="0.3">
      <c r="A4388" s="4">
        <v>46205.75</v>
      </c>
      <c r="B4388" s="3">
        <v>42.739999999999995</v>
      </c>
      <c r="C4388" s="3">
        <v>1.5</v>
      </c>
      <c r="D4388" s="3">
        <f t="shared" si="612"/>
        <v>39.454166666666666</v>
      </c>
      <c r="E4388" s="3">
        <f>MAX(B4388 - D4388/Inputs!$B$5, 0)</f>
        <v>0</v>
      </c>
      <c r="F4388" s="3">
        <f>MAX(D4388*Inputs!$B$5 - B4388, 0)</f>
        <v>0</v>
      </c>
      <c r="G4388" s="3">
        <f t="shared" si="613"/>
        <v>1.5</v>
      </c>
      <c r="H4388" t="str">
        <f t="shared" si="614"/>
        <v>Reg</v>
      </c>
      <c r="I4388" s="3">
        <f t="shared" si="619"/>
        <v>340</v>
      </c>
      <c r="J4388" s="3">
        <f t="shared" si="620"/>
        <v>148.94827166799323</v>
      </c>
      <c r="K4388" s="3">
        <f>MIN(Inputs!$B$2, (Inputs!$B$8 - I4388)/Inputs!$B$9)</f>
        <v>0</v>
      </c>
      <c r="L4388" s="3">
        <f>MAX(MIN(Inputs!$B$2, I4388*Inputs!$B$10, Inputs!$B$8*Inputs!$B$4 - J4388), 0)</f>
        <v>170</v>
      </c>
      <c r="M4388" s="3">
        <f t="shared" si="615"/>
        <v>0</v>
      </c>
      <c r="N4388" s="3">
        <f t="shared" si="616"/>
        <v>0</v>
      </c>
      <c r="O4388" s="3">
        <f>IF(H4388="Reg", MIN(Inputs!$B$2, I4388*Inputs!$B$10, (Inputs!$B$8-I4388)/Inputs!$B$9), 0)</f>
        <v>0</v>
      </c>
      <c r="P4388" s="3">
        <f t="shared" si="617"/>
        <v>0</v>
      </c>
      <c r="Q4388" s="3">
        <f t="shared" si="618"/>
        <v>0</v>
      </c>
      <c r="R4388" s="3">
        <f>I4388 + M4388*Inputs!$B$9 - N4388/Inputs!$B$10</f>
        <v>340</v>
      </c>
    </row>
    <row r="4389" spans="1:18" x14ac:dyDescent="0.3">
      <c r="A4389" s="4">
        <v>46205.791666666657</v>
      </c>
      <c r="B4389" s="3">
        <v>34.590000000000003</v>
      </c>
      <c r="C4389" s="3">
        <v>13.82</v>
      </c>
      <c r="D4389" s="3">
        <f t="shared" si="612"/>
        <v>39.454166666666666</v>
      </c>
      <c r="E4389" s="3">
        <f>MAX(B4389 - D4389/Inputs!$B$5, 0)</f>
        <v>0</v>
      </c>
      <c r="F4389" s="3">
        <f>MAX(D4389*Inputs!$B$5 - B4389, 0)</f>
        <v>0.12966666666666526</v>
      </c>
      <c r="G4389" s="3">
        <f t="shared" si="613"/>
        <v>13.82</v>
      </c>
      <c r="H4389" t="str">
        <f t="shared" si="614"/>
        <v>Reg</v>
      </c>
      <c r="I4389" s="3">
        <f t="shared" si="619"/>
        <v>340</v>
      </c>
      <c r="J4389" s="3">
        <f t="shared" si="620"/>
        <v>148.94827166799323</v>
      </c>
      <c r="K4389" s="3">
        <f>MIN(Inputs!$B$2, (Inputs!$B$8 - I4389)/Inputs!$B$9)</f>
        <v>0</v>
      </c>
      <c r="L4389" s="3">
        <f>MAX(MIN(Inputs!$B$2, I4389*Inputs!$B$10, Inputs!$B$8*Inputs!$B$4 - J4389), 0)</f>
        <v>170</v>
      </c>
      <c r="M4389" s="3">
        <f t="shared" si="615"/>
        <v>0</v>
      </c>
      <c r="N4389" s="3">
        <f t="shared" si="616"/>
        <v>0</v>
      </c>
      <c r="O4389" s="3">
        <f>IF(H4389="Reg", MIN(Inputs!$B$2, I4389*Inputs!$B$10, (Inputs!$B$8-I4389)/Inputs!$B$9), 0)</f>
        <v>0</v>
      </c>
      <c r="P4389" s="3">
        <f t="shared" si="617"/>
        <v>0</v>
      </c>
      <c r="Q4389" s="3">
        <f t="shared" si="618"/>
        <v>0</v>
      </c>
      <c r="R4389" s="3">
        <f>I4389 + M4389*Inputs!$B$9 - N4389/Inputs!$B$10</f>
        <v>340</v>
      </c>
    </row>
    <row r="4390" spans="1:18" x14ac:dyDescent="0.3">
      <c r="A4390" s="4">
        <v>46205.833333333343</v>
      </c>
      <c r="B4390" s="3">
        <v>40.464999999999996</v>
      </c>
      <c r="C4390" s="3">
        <v>14.97</v>
      </c>
      <c r="D4390" s="3">
        <f t="shared" si="612"/>
        <v>39.454166666666666</v>
      </c>
      <c r="E4390" s="3">
        <f>MAX(B4390 - D4390/Inputs!$B$5, 0)</f>
        <v>0</v>
      </c>
      <c r="F4390" s="3">
        <f>MAX(D4390*Inputs!$B$5 - B4390, 0)</f>
        <v>0</v>
      </c>
      <c r="G4390" s="3">
        <f t="shared" si="613"/>
        <v>14.97</v>
      </c>
      <c r="H4390" t="str">
        <f t="shared" si="614"/>
        <v>Reg</v>
      </c>
      <c r="I4390" s="3">
        <f t="shared" si="619"/>
        <v>340</v>
      </c>
      <c r="J4390" s="3">
        <f t="shared" si="620"/>
        <v>148.94827166799323</v>
      </c>
      <c r="K4390" s="3">
        <f>MIN(Inputs!$B$2, (Inputs!$B$8 - I4390)/Inputs!$B$9)</f>
        <v>0</v>
      </c>
      <c r="L4390" s="3">
        <f>MAX(MIN(Inputs!$B$2, I4390*Inputs!$B$10, Inputs!$B$8*Inputs!$B$4 - J4390), 0)</f>
        <v>170</v>
      </c>
      <c r="M4390" s="3">
        <f t="shared" si="615"/>
        <v>0</v>
      </c>
      <c r="N4390" s="3">
        <f t="shared" si="616"/>
        <v>0</v>
      </c>
      <c r="O4390" s="3">
        <f>IF(H4390="Reg", MIN(Inputs!$B$2, I4390*Inputs!$B$10, (Inputs!$B$8-I4390)/Inputs!$B$9), 0)</f>
        <v>0</v>
      </c>
      <c r="P4390" s="3">
        <f t="shared" si="617"/>
        <v>0</v>
      </c>
      <c r="Q4390" s="3">
        <f t="shared" si="618"/>
        <v>0</v>
      </c>
      <c r="R4390" s="3">
        <f>I4390 + M4390*Inputs!$B$9 - N4390/Inputs!$B$10</f>
        <v>340</v>
      </c>
    </row>
    <row r="4391" spans="1:18" x14ac:dyDescent="0.3">
      <c r="A4391" s="4">
        <v>46205.875</v>
      </c>
      <c r="B4391" s="3">
        <v>35.287499999999994</v>
      </c>
      <c r="C4391" s="3">
        <v>5.7</v>
      </c>
      <c r="D4391" s="3">
        <f t="shared" si="612"/>
        <v>39.454166666666666</v>
      </c>
      <c r="E4391" s="3">
        <f>MAX(B4391 - D4391/Inputs!$B$5, 0)</f>
        <v>0</v>
      </c>
      <c r="F4391" s="3">
        <f>MAX(D4391*Inputs!$B$5 - B4391, 0)</f>
        <v>0</v>
      </c>
      <c r="G4391" s="3">
        <f t="shared" si="613"/>
        <v>5.7</v>
      </c>
      <c r="H4391" t="str">
        <f t="shared" si="614"/>
        <v>Reg</v>
      </c>
      <c r="I4391" s="3">
        <f t="shared" si="619"/>
        <v>340</v>
      </c>
      <c r="J4391" s="3">
        <f t="shared" si="620"/>
        <v>148.94827166799323</v>
      </c>
      <c r="K4391" s="3">
        <f>MIN(Inputs!$B$2, (Inputs!$B$8 - I4391)/Inputs!$B$9)</f>
        <v>0</v>
      </c>
      <c r="L4391" s="3">
        <f>MAX(MIN(Inputs!$B$2, I4391*Inputs!$B$10, Inputs!$B$8*Inputs!$B$4 - J4391), 0)</f>
        <v>170</v>
      </c>
      <c r="M4391" s="3">
        <f t="shared" si="615"/>
        <v>0</v>
      </c>
      <c r="N4391" s="3">
        <f t="shared" si="616"/>
        <v>0</v>
      </c>
      <c r="O4391" s="3">
        <f>IF(H4391="Reg", MIN(Inputs!$B$2, I4391*Inputs!$B$10, (Inputs!$B$8-I4391)/Inputs!$B$9), 0)</f>
        <v>0</v>
      </c>
      <c r="P4391" s="3">
        <f t="shared" si="617"/>
        <v>0</v>
      </c>
      <c r="Q4391" s="3">
        <f t="shared" si="618"/>
        <v>0</v>
      </c>
      <c r="R4391" s="3">
        <f>I4391 + M4391*Inputs!$B$9 - N4391/Inputs!$B$10</f>
        <v>340</v>
      </c>
    </row>
    <row r="4392" spans="1:18" x14ac:dyDescent="0.3">
      <c r="A4392" s="4">
        <v>46205.916666666657</v>
      </c>
      <c r="B4392" s="3">
        <v>36.582500000000003</v>
      </c>
      <c r="C4392" s="3">
        <v>2.12</v>
      </c>
      <c r="D4392" s="3">
        <f t="shared" si="612"/>
        <v>39.454166666666666</v>
      </c>
      <c r="E4392" s="3">
        <f>MAX(B4392 - D4392/Inputs!$B$5, 0)</f>
        <v>0</v>
      </c>
      <c r="F4392" s="3">
        <f>MAX(D4392*Inputs!$B$5 - B4392, 0)</f>
        <v>0</v>
      </c>
      <c r="G4392" s="3">
        <f t="shared" si="613"/>
        <v>2.12</v>
      </c>
      <c r="H4392" t="str">
        <f t="shared" si="614"/>
        <v>Reg</v>
      </c>
      <c r="I4392" s="3">
        <f t="shared" si="619"/>
        <v>340</v>
      </c>
      <c r="J4392" s="3">
        <f t="shared" si="620"/>
        <v>148.94827166799323</v>
      </c>
      <c r="K4392" s="3">
        <f>MIN(Inputs!$B$2, (Inputs!$B$8 - I4392)/Inputs!$B$9)</f>
        <v>0</v>
      </c>
      <c r="L4392" s="3">
        <f>MAX(MIN(Inputs!$B$2, I4392*Inputs!$B$10, Inputs!$B$8*Inputs!$B$4 - J4392), 0)</f>
        <v>170</v>
      </c>
      <c r="M4392" s="3">
        <f t="shared" si="615"/>
        <v>0</v>
      </c>
      <c r="N4392" s="3">
        <f t="shared" si="616"/>
        <v>0</v>
      </c>
      <c r="O4392" s="3">
        <f>IF(H4392="Reg", MIN(Inputs!$B$2, I4392*Inputs!$B$10, (Inputs!$B$8-I4392)/Inputs!$B$9), 0)</f>
        <v>0</v>
      </c>
      <c r="P4392" s="3">
        <f t="shared" si="617"/>
        <v>0</v>
      </c>
      <c r="Q4392" s="3">
        <f t="shared" si="618"/>
        <v>0</v>
      </c>
      <c r="R4392" s="3">
        <f>I4392 + M4392*Inputs!$B$9 - N4392/Inputs!$B$10</f>
        <v>340</v>
      </c>
    </row>
    <row r="4393" spans="1:18" x14ac:dyDescent="0.3">
      <c r="A4393" s="4">
        <v>46205.958333333343</v>
      </c>
      <c r="B4393" s="3">
        <v>36.479999999999997</v>
      </c>
      <c r="C4393" s="3">
        <v>0.05</v>
      </c>
      <c r="D4393" s="3">
        <f t="shared" si="612"/>
        <v>39.454166666666666</v>
      </c>
      <c r="E4393" s="3">
        <f>MAX(B4393 - D4393/Inputs!$B$5, 0)</f>
        <v>0</v>
      </c>
      <c r="F4393" s="3">
        <f>MAX(D4393*Inputs!$B$5 - B4393, 0)</f>
        <v>0</v>
      </c>
      <c r="G4393" s="3">
        <f t="shared" si="613"/>
        <v>0.05</v>
      </c>
      <c r="H4393" t="str">
        <f t="shared" si="614"/>
        <v>Reg</v>
      </c>
      <c r="I4393" s="3">
        <f t="shared" si="619"/>
        <v>340</v>
      </c>
      <c r="J4393" s="3">
        <f t="shared" si="620"/>
        <v>148.94827166799323</v>
      </c>
      <c r="K4393" s="3">
        <f>MIN(Inputs!$B$2, (Inputs!$B$8 - I4393)/Inputs!$B$9)</f>
        <v>0</v>
      </c>
      <c r="L4393" s="3">
        <f>MAX(MIN(Inputs!$B$2, I4393*Inputs!$B$10, Inputs!$B$8*Inputs!$B$4 - J4393), 0)</f>
        <v>170</v>
      </c>
      <c r="M4393" s="3">
        <f t="shared" si="615"/>
        <v>0</v>
      </c>
      <c r="N4393" s="3">
        <f t="shared" si="616"/>
        <v>0</v>
      </c>
      <c r="O4393" s="3">
        <f>IF(H4393="Reg", MIN(Inputs!$B$2, I4393*Inputs!$B$10, (Inputs!$B$8-I4393)/Inputs!$B$9), 0)</f>
        <v>0</v>
      </c>
      <c r="P4393" s="3">
        <f t="shared" si="617"/>
        <v>0</v>
      </c>
      <c r="Q4393" s="3">
        <f t="shared" si="618"/>
        <v>0</v>
      </c>
      <c r="R4393" s="3">
        <f>I4393 + M4393*Inputs!$B$9 - N4393/Inputs!$B$10</f>
        <v>340</v>
      </c>
    </row>
    <row r="4394" spans="1:18" x14ac:dyDescent="0.3">
      <c r="A4394" s="4">
        <v>46206</v>
      </c>
      <c r="B4394" s="3">
        <v>38.277499999999996</v>
      </c>
      <c r="C4394" s="3">
        <v>0.05</v>
      </c>
      <c r="D4394" s="3">
        <f t="shared" si="612"/>
        <v>64.005937500000002</v>
      </c>
      <c r="E4394" s="3">
        <f>MAX(B4394 - D4394/Inputs!$B$5, 0)</f>
        <v>0</v>
      </c>
      <c r="F4394" s="3">
        <f>MAX(D4394*Inputs!$B$5 - B4394, 0)</f>
        <v>18.047725000000007</v>
      </c>
      <c r="G4394" s="3">
        <f t="shared" si="613"/>
        <v>0.05</v>
      </c>
      <c r="H4394" t="str">
        <f t="shared" si="614"/>
        <v>Charge</v>
      </c>
      <c r="I4394" s="3">
        <f t="shared" si="619"/>
        <v>340</v>
      </c>
      <c r="J4394" s="3">
        <f t="shared" si="620"/>
        <v>0</v>
      </c>
      <c r="K4394" s="3">
        <f>MIN(Inputs!$B$2, (Inputs!$B$8 - I4394)/Inputs!$B$9)</f>
        <v>0</v>
      </c>
      <c r="L4394" s="3">
        <f>MAX(MIN(Inputs!$B$2, I4394*Inputs!$B$10, Inputs!$B$8*Inputs!$B$4 - J4394), 0)</f>
        <v>170</v>
      </c>
      <c r="M4394" s="3">
        <f t="shared" si="615"/>
        <v>0</v>
      </c>
      <c r="N4394" s="3">
        <f t="shared" si="616"/>
        <v>0</v>
      </c>
      <c r="O4394" s="3">
        <f>IF(H4394="Reg", MIN(Inputs!$B$2, I4394*Inputs!$B$10, (Inputs!$B$8-I4394)/Inputs!$B$9), 0)</f>
        <v>0</v>
      </c>
      <c r="P4394" s="3">
        <f t="shared" si="617"/>
        <v>0</v>
      </c>
      <c r="Q4394" s="3">
        <f t="shared" si="618"/>
        <v>0</v>
      </c>
      <c r="R4394" s="3">
        <f>I4394 + M4394*Inputs!$B$9 - N4394/Inputs!$B$10</f>
        <v>340</v>
      </c>
    </row>
    <row r="4395" spans="1:18" x14ac:dyDescent="0.3">
      <c r="A4395" s="4">
        <v>46206.041666666657</v>
      </c>
      <c r="B4395" s="3">
        <v>46.449999999999996</v>
      </c>
      <c r="C4395" s="3">
        <v>0.05</v>
      </c>
      <c r="D4395" s="3">
        <f t="shared" si="612"/>
        <v>64.005937500000002</v>
      </c>
      <c r="E4395" s="3">
        <f>MAX(B4395 - D4395/Inputs!$B$5, 0)</f>
        <v>0</v>
      </c>
      <c r="F4395" s="3">
        <f>MAX(D4395*Inputs!$B$5 - B4395, 0)</f>
        <v>9.8752250000000075</v>
      </c>
      <c r="G4395" s="3">
        <f t="shared" si="613"/>
        <v>0.05</v>
      </c>
      <c r="H4395" t="str">
        <f t="shared" si="614"/>
        <v>Charge</v>
      </c>
      <c r="I4395" s="3">
        <f t="shared" si="619"/>
        <v>340</v>
      </c>
      <c r="J4395" s="3">
        <f t="shared" si="620"/>
        <v>0</v>
      </c>
      <c r="K4395" s="3">
        <f>MIN(Inputs!$B$2, (Inputs!$B$8 - I4395)/Inputs!$B$9)</f>
        <v>0</v>
      </c>
      <c r="L4395" s="3">
        <f>MAX(MIN(Inputs!$B$2, I4395*Inputs!$B$10, Inputs!$B$8*Inputs!$B$4 - J4395), 0)</f>
        <v>170</v>
      </c>
      <c r="M4395" s="3">
        <f t="shared" si="615"/>
        <v>0</v>
      </c>
      <c r="N4395" s="3">
        <f t="shared" si="616"/>
        <v>0</v>
      </c>
      <c r="O4395" s="3">
        <f>IF(H4395="Reg", MIN(Inputs!$B$2, I4395*Inputs!$B$10, (Inputs!$B$8-I4395)/Inputs!$B$9), 0)</f>
        <v>0</v>
      </c>
      <c r="P4395" s="3">
        <f t="shared" si="617"/>
        <v>0</v>
      </c>
      <c r="Q4395" s="3">
        <f t="shared" si="618"/>
        <v>0</v>
      </c>
      <c r="R4395" s="3">
        <f>I4395 + M4395*Inputs!$B$9 - N4395/Inputs!$B$10</f>
        <v>340</v>
      </c>
    </row>
    <row r="4396" spans="1:18" x14ac:dyDescent="0.3">
      <c r="A4396" s="4">
        <v>46206.083333333343</v>
      </c>
      <c r="B4396" s="3">
        <v>33.467500000000001</v>
      </c>
      <c r="C4396" s="3">
        <v>0.05</v>
      </c>
      <c r="D4396" s="3">
        <f t="shared" si="612"/>
        <v>64.005937500000002</v>
      </c>
      <c r="E4396" s="3">
        <f>MAX(B4396 - D4396/Inputs!$B$5, 0)</f>
        <v>0</v>
      </c>
      <c r="F4396" s="3">
        <f>MAX(D4396*Inputs!$B$5 - B4396, 0)</f>
        <v>22.857725000000002</v>
      </c>
      <c r="G4396" s="3">
        <f t="shared" si="613"/>
        <v>0.05</v>
      </c>
      <c r="H4396" t="str">
        <f t="shared" si="614"/>
        <v>Charge</v>
      </c>
      <c r="I4396" s="3">
        <f t="shared" si="619"/>
        <v>340</v>
      </c>
      <c r="J4396" s="3">
        <f t="shared" si="620"/>
        <v>0</v>
      </c>
      <c r="K4396" s="3">
        <f>MIN(Inputs!$B$2, (Inputs!$B$8 - I4396)/Inputs!$B$9)</f>
        <v>0</v>
      </c>
      <c r="L4396" s="3">
        <f>MAX(MIN(Inputs!$B$2, I4396*Inputs!$B$10, Inputs!$B$8*Inputs!$B$4 - J4396), 0)</f>
        <v>170</v>
      </c>
      <c r="M4396" s="3">
        <f t="shared" si="615"/>
        <v>0</v>
      </c>
      <c r="N4396" s="3">
        <f t="shared" si="616"/>
        <v>0</v>
      </c>
      <c r="O4396" s="3">
        <f>IF(H4396="Reg", MIN(Inputs!$B$2, I4396*Inputs!$B$10, (Inputs!$B$8-I4396)/Inputs!$B$9), 0)</f>
        <v>0</v>
      </c>
      <c r="P4396" s="3">
        <f t="shared" si="617"/>
        <v>0</v>
      </c>
      <c r="Q4396" s="3">
        <f t="shared" si="618"/>
        <v>0</v>
      </c>
      <c r="R4396" s="3">
        <f>I4396 + M4396*Inputs!$B$9 - N4396/Inputs!$B$10</f>
        <v>340</v>
      </c>
    </row>
    <row r="4397" spans="1:18" x14ac:dyDescent="0.3">
      <c r="A4397" s="4">
        <v>46206.125</v>
      </c>
      <c r="B4397" s="3">
        <v>27.362500000000001</v>
      </c>
      <c r="C4397" s="3">
        <v>0.04</v>
      </c>
      <c r="D4397" s="3">
        <f t="shared" si="612"/>
        <v>64.005937500000002</v>
      </c>
      <c r="E4397" s="3">
        <f>MAX(B4397 - D4397/Inputs!$B$5, 0)</f>
        <v>0</v>
      </c>
      <c r="F4397" s="3">
        <f>MAX(D4397*Inputs!$B$5 - B4397, 0)</f>
        <v>28.962725000000002</v>
      </c>
      <c r="G4397" s="3">
        <f t="shared" si="613"/>
        <v>0.04</v>
      </c>
      <c r="H4397" t="str">
        <f t="shared" si="614"/>
        <v>Charge</v>
      </c>
      <c r="I4397" s="3">
        <f t="shared" si="619"/>
        <v>340</v>
      </c>
      <c r="J4397" s="3">
        <f t="shared" si="620"/>
        <v>0</v>
      </c>
      <c r="K4397" s="3">
        <f>MIN(Inputs!$B$2, (Inputs!$B$8 - I4397)/Inputs!$B$9)</f>
        <v>0</v>
      </c>
      <c r="L4397" s="3">
        <f>MAX(MIN(Inputs!$B$2, I4397*Inputs!$B$10, Inputs!$B$8*Inputs!$B$4 - J4397), 0)</f>
        <v>170</v>
      </c>
      <c r="M4397" s="3">
        <f t="shared" si="615"/>
        <v>0</v>
      </c>
      <c r="N4397" s="3">
        <f t="shared" si="616"/>
        <v>0</v>
      </c>
      <c r="O4397" s="3">
        <f>IF(H4397="Reg", MIN(Inputs!$B$2, I4397*Inputs!$B$10, (Inputs!$B$8-I4397)/Inputs!$B$9), 0)</f>
        <v>0</v>
      </c>
      <c r="P4397" s="3">
        <f t="shared" si="617"/>
        <v>0</v>
      </c>
      <c r="Q4397" s="3">
        <f t="shared" si="618"/>
        <v>0</v>
      </c>
      <c r="R4397" s="3">
        <f>I4397 + M4397*Inputs!$B$9 - N4397/Inputs!$B$10</f>
        <v>340</v>
      </c>
    </row>
    <row r="4398" spans="1:18" x14ac:dyDescent="0.3">
      <c r="A4398" s="4">
        <v>46206.166666666657</v>
      </c>
      <c r="B4398" s="3">
        <v>26.515000000000001</v>
      </c>
      <c r="C4398" s="3">
        <v>0.05</v>
      </c>
      <c r="D4398" s="3">
        <f t="shared" si="612"/>
        <v>64.005937500000002</v>
      </c>
      <c r="E4398" s="3">
        <f>MAX(B4398 - D4398/Inputs!$B$5, 0)</f>
        <v>0</v>
      </c>
      <c r="F4398" s="3">
        <f>MAX(D4398*Inputs!$B$5 - B4398, 0)</f>
        <v>29.810225000000003</v>
      </c>
      <c r="G4398" s="3">
        <f t="shared" si="613"/>
        <v>0.05</v>
      </c>
      <c r="H4398" t="str">
        <f t="shared" si="614"/>
        <v>Charge</v>
      </c>
      <c r="I4398" s="3">
        <f t="shared" si="619"/>
        <v>340</v>
      </c>
      <c r="J4398" s="3">
        <f t="shared" si="620"/>
        <v>0</v>
      </c>
      <c r="K4398" s="3">
        <f>MIN(Inputs!$B$2, (Inputs!$B$8 - I4398)/Inputs!$B$9)</f>
        <v>0</v>
      </c>
      <c r="L4398" s="3">
        <f>MAX(MIN(Inputs!$B$2, I4398*Inputs!$B$10, Inputs!$B$8*Inputs!$B$4 - J4398), 0)</f>
        <v>170</v>
      </c>
      <c r="M4398" s="3">
        <f t="shared" si="615"/>
        <v>0</v>
      </c>
      <c r="N4398" s="3">
        <f t="shared" si="616"/>
        <v>0</v>
      </c>
      <c r="O4398" s="3">
        <f>IF(H4398="Reg", MIN(Inputs!$B$2, I4398*Inputs!$B$10, (Inputs!$B$8-I4398)/Inputs!$B$9), 0)</f>
        <v>0</v>
      </c>
      <c r="P4398" s="3">
        <f t="shared" si="617"/>
        <v>0</v>
      </c>
      <c r="Q4398" s="3">
        <f t="shared" si="618"/>
        <v>0</v>
      </c>
      <c r="R4398" s="3">
        <f>I4398 + M4398*Inputs!$B$9 - N4398/Inputs!$B$10</f>
        <v>340</v>
      </c>
    </row>
    <row r="4399" spans="1:18" x14ac:dyDescent="0.3">
      <c r="A4399" s="4">
        <v>46206.208333333343</v>
      </c>
      <c r="B4399" s="3">
        <v>26.002500000000001</v>
      </c>
      <c r="C4399" s="3">
        <v>7.0000000000000007E-2</v>
      </c>
      <c r="D4399" s="3">
        <f t="shared" si="612"/>
        <v>64.005937500000002</v>
      </c>
      <c r="E4399" s="3">
        <f>MAX(B4399 - D4399/Inputs!$B$5, 0)</f>
        <v>0</v>
      </c>
      <c r="F4399" s="3">
        <f>MAX(D4399*Inputs!$B$5 - B4399, 0)</f>
        <v>30.322725000000002</v>
      </c>
      <c r="G4399" s="3">
        <f t="shared" si="613"/>
        <v>7.0000000000000007E-2</v>
      </c>
      <c r="H4399" t="str">
        <f t="shared" si="614"/>
        <v>Charge</v>
      </c>
      <c r="I4399" s="3">
        <f t="shared" si="619"/>
        <v>340</v>
      </c>
      <c r="J4399" s="3">
        <f t="shared" si="620"/>
        <v>0</v>
      </c>
      <c r="K4399" s="3">
        <f>MIN(Inputs!$B$2, (Inputs!$B$8 - I4399)/Inputs!$B$9)</f>
        <v>0</v>
      </c>
      <c r="L4399" s="3">
        <f>MAX(MIN(Inputs!$B$2, I4399*Inputs!$B$10, Inputs!$B$8*Inputs!$B$4 - J4399), 0)</f>
        <v>170</v>
      </c>
      <c r="M4399" s="3">
        <f t="shared" si="615"/>
        <v>0</v>
      </c>
      <c r="N4399" s="3">
        <f t="shared" si="616"/>
        <v>0</v>
      </c>
      <c r="O4399" s="3">
        <f>IF(H4399="Reg", MIN(Inputs!$B$2, I4399*Inputs!$B$10, (Inputs!$B$8-I4399)/Inputs!$B$9), 0)</f>
        <v>0</v>
      </c>
      <c r="P4399" s="3">
        <f t="shared" si="617"/>
        <v>0</v>
      </c>
      <c r="Q4399" s="3">
        <f t="shared" si="618"/>
        <v>0</v>
      </c>
      <c r="R4399" s="3">
        <f>I4399 + M4399*Inputs!$B$9 - N4399/Inputs!$B$10</f>
        <v>340</v>
      </c>
    </row>
    <row r="4400" spans="1:18" x14ac:dyDescent="0.3">
      <c r="A4400" s="4">
        <v>46206.25</v>
      </c>
      <c r="B4400" s="3">
        <v>27.725000000000001</v>
      </c>
      <c r="C4400" s="3">
        <v>1</v>
      </c>
      <c r="D4400" s="3">
        <f t="shared" si="612"/>
        <v>64.005937500000002</v>
      </c>
      <c r="E4400" s="3">
        <f>MAX(B4400 - D4400/Inputs!$B$5, 0)</f>
        <v>0</v>
      </c>
      <c r="F4400" s="3">
        <f>MAX(D4400*Inputs!$B$5 - B4400, 0)</f>
        <v>28.600225000000002</v>
      </c>
      <c r="G4400" s="3">
        <f t="shared" si="613"/>
        <v>1</v>
      </c>
      <c r="H4400" t="str">
        <f t="shared" si="614"/>
        <v>Charge</v>
      </c>
      <c r="I4400" s="3">
        <f t="shared" si="619"/>
        <v>340</v>
      </c>
      <c r="J4400" s="3">
        <f t="shared" si="620"/>
        <v>0</v>
      </c>
      <c r="K4400" s="3">
        <f>MIN(Inputs!$B$2, (Inputs!$B$8 - I4400)/Inputs!$B$9)</f>
        <v>0</v>
      </c>
      <c r="L4400" s="3">
        <f>MAX(MIN(Inputs!$B$2, I4400*Inputs!$B$10, Inputs!$B$8*Inputs!$B$4 - J4400), 0)</f>
        <v>170</v>
      </c>
      <c r="M4400" s="3">
        <f t="shared" si="615"/>
        <v>0</v>
      </c>
      <c r="N4400" s="3">
        <f t="shared" si="616"/>
        <v>0</v>
      </c>
      <c r="O4400" s="3">
        <f>IF(H4400="Reg", MIN(Inputs!$B$2, I4400*Inputs!$B$10, (Inputs!$B$8-I4400)/Inputs!$B$9), 0)</f>
        <v>0</v>
      </c>
      <c r="P4400" s="3">
        <f t="shared" si="617"/>
        <v>0</v>
      </c>
      <c r="Q4400" s="3">
        <f t="shared" si="618"/>
        <v>0</v>
      </c>
      <c r="R4400" s="3">
        <f>I4400 + M4400*Inputs!$B$9 - N4400/Inputs!$B$10</f>
        <v>340</v>
      </c>
    </row>
    <row r="4401" spans="1:18" x14ac:dyDescent="0.3">
      <c r="A4401" s="4">
        <v>46206.291666666657</v>
      </c>
      <c r="B4401" s="3">
        <v>30.295000000000002</v>
      </c>
      <c r="C4401" s="3">
        <v>1.21</v>
      </c>
      <c r="D4401" s="3">
        <f t="shared" si="612"/>
        <v>64.005937500000002</v>
      </c>
      <c r="E4401" s="3">
        <f>MAX(B4401 - D4401/Inputs!$B$5, 0)</f>
        <v>0</v>
      </c>
      <c r="F4401" s="3">
        <f>MAX(D4401*Inputs!$B$5 - B4401, 0)</f>
        <v>26.030225000000002</v>
      </c>
      <c r="G4401" s="3">
        <f t="shared" si="613"/>
        <v>1.21</v>
      </c>
      <c r="H4401" t="str">
        <f t="shared" si="614"/>
        <v>Charge</v>
      </c>
      <c r="I4401" s="3">
        <f t="shared" si="619"/>
        <v>340</v>
      </c>
      <c r="J4401" s="3">
        <f t="shared" si="620"/>
        <v>0</v>
      </c>
      <c r="K4401" s="3">
        <f>MIN(Inputs!$B$2, (Inputs!$B$8 - I4401)/Inputs!$B$9)</f>
        <v>0</v>
      </c>
      <c r="L4401" s="3">
        <f>MAX(MIN(Inputs!$B$2, I4401*Inputs!$B$10, Inputs!$B$8*Inputs!$B$4 - J4401), 0)</f>
        <v>170</v>
      </c>
      <c r="M4401" s="3">
        <f t="shared" si="615"/>
        <v>0</v>
      </c>
      <c r="N4401" s="3">
        <f t="shared" si="616"/>
        <v>0</v>
      </c>
      <c r="O4401" s="3">
        <f>IF(H4401="Reg", MIN(Inputs!$B$2, I4401*Inputs!$B$10, (Inputs!$B$8-I4401)/Inputs!$B$9), 0)</f>
        <v>0</v>
      </c>
      <c r="P4401" s="3">
        <f t="shared" si="617"/>
        <v>0</v>
      </c>
      <c r="Q4401" s="3">
        <f t="shared" si="618"/>
        <v>0</v>
      </c>
      <c r="R4401" s="3">
        <f>I4401 + M4401*Inputs!$B$9 - N4401/Inputs!$B$10</f>
        <v>340</v>
      </c>
    </row>
    <row r="4402" spans="1:18" x14ac:dyDescent="0.3">
      <c r="A4402" s="4">
        <v>46206.333333333343</v>
      </c>
      <c r="B4402" s="3">
        <v>28.544999999999998</v>
      </c>
      <c r="C4402" s="3">
        <v>1.05</v>
      </c>
      <c r="D4402" s="3">
        <f t="shared" si="612"/>
        <v>64.005937500000002</v>
      </c>
      <c r="E4402" s="3">
        <f>MAX(B4402 - D4402/Inputs!$B$5, 0)</f>
        <v>0</v>
      </c>
      <c r="F4402" s="3">
        <f>MAX(D4402*Inputs!$B$5 - B4402, 0)</f>
        <v>27.780225000000005</v>
      </c>
      <c r="G4402" s="3">
        <f t="shared" si="613"/>
        <v>1.05</v>
      </c>
      <c r="H4402" t="str">
        <f t="shared" si="614"/>
        <v>Charge</v>
      </c>
      <c r="I4402" s="3">
        <f t="shared" si="619"/>
        <v>340</v>
      </c>
      <c r="J4402" s="3">
        <f t="shared" si="620"/>
        <v>0</v>
      </c>
      <c r="K4402" s="3">
        <f>MIN(Inputs!$B$2, (Inputs!$B$8 - I4402)/Inputs!$B$9)</f>
        <v>0</v>
      </c>
      <c r="L4402" s="3">
        <f>MAX(MIN(Inputs!$B$2, I4402*Inputs!$B$10, Inputs!$B$8*Inputs!$B$4 - J4402), 0)</f>
        <v>170</v>
      </c>
      <c r="M4402" s="3">
        <f t="shared" si="615"/>
        <v>0</v>
      </c>
      <c r="N4402" s="3">
        <f t="shared" si="616"/>
        <v>0</v>
      </c>
      <c r="O4402" s="3">
        <f>IF(H4402="Reg", MIN(Inputs!$B$2, I4402*Inputs!$B$10, (Inputs!$B$8-I4402)/Inputs!$B$9), 0)</f>
        <v>0</v>
      </c>
      <c r="P4402" s="3">
        <f t="shared" si="617"/>
        <v>0</v>
      </c>
      <c r="Q4402" s="3">
        <f t="shared" si="618"/>
        <v>0</v>
      </c>
      <c r="R4402" s="3">
        <f>I4402 + M4402*Inputs!$B$9 - N4402/Inputs!$B$10</f>
        <v>340</v>
      </c>
    </row>
    <row r="4403" spans="1:18" x14ac:dyDescent="0.3">
      <c r="A4403" s="4">
        <v>46206.375</v>
      </c>
      <c r="B4403" s="3">
        <v>31.544999999999998</v>
      </c>
      <c r="C4403" s="3">
        <v>1.03</v>
      </c>
      <c r="D4403" s="3">
        <f t="shared" si="612"/>
        <v>64.005937500000002</v>
      </c>
      <c r="E4403" s="3">
        <f>MAX(B4403 - D4403/Inputs!$B$5, 0)</f>
        <v>0</v>
      </c>
      <c r="F4403" s="3">
        <f>MAX(D4403*Inputs!$B$5 - B4403, 0)</f>
        <v>24.780225000000005</v>
      </c>
      <c r="G4403" s="3">
        <f t="shared" si="613"/>
        <v>1.03</v>
      </c>
      <c r="H4403" t="str">
        <f t="shared" si="614"/>
        <v>Charge</v>
      </c>
      <c r="I4403" s="3">
        <f t="shared" si="619"/>
        <v>340</v>
      </c>
      <c r="J4403" s="3">
        <f t="shared" si="620"/>
        <v>0</v>
      </c>
      <c r="K4403" s="3">
        <f>MIN(Inputs!$B$2, (Inputs!$B$8 - I4403)/Inputs!$B$9)</f>
        <v>0</v>
      </c>
      <c r="L4403" s="3">
        <f>MAX(MIN(Inputs!$B$2, I4403*Inputs!$B$10, Inputs!$B$8*Inputs!$B$4 - J4403), 0)</f>
        <v>170</v>
      </c>
      <c r="M4403" s="3">
        <f t="shared" si="615"/>
        <v>0</v>
      </c>
      <c r="N4403" s="3">
        <f t="shared" si="616"/>
        <v>0</v>
      </c>
      <c r="O4403" s="3">
        <f>IF(H4403="Reg", MIN(Inputs!$B$2, I4403*Inputs!$B$10, (Inputs!$B$8-I4403)/Inputs!$B$9), 0)</f>
        <v>0</v>
      </c>
      <c r="P4403" s="3">
        <f t="shared" si="617"/>
        <v>0</v>
      </c>
      <c r="Q4403" s="3">
        <f t="shared" si="618"/>
        <v>0</v>
      </c>
      <c r="R4403" s="3">
        <f>I4403 + M4403*Inputs!$B$9 - N4403/Inputs!$B$10</f>
        <v>340</v>
      </c>
    </row>
    <row r="4404" spans="1:18" x14ac:dyDescent="0.3">
      <c r="A4404" s="4">
        <v>46206.416666666657</v>
      </c>
      <c r="B4404" s="3">
        <v>33.122500000000002</v>
      </c>
      <c r="C4404" s="3">
        <v>1</v>
      </c>
      <c r="D4404" s="3">
        <f t="shared" si="612"/>
        <v>64.005937500000002</v>
      </c>
      <c r="E4404" s="3">
        <f>MAX(B4404 - D4404/Inputs!$B$5, 0)</f>
        <v>0</v>
      </c>
      <c r="F4404" s="3">
        <f>MAX(D4404*Inputs!$B$5 - B4404, 0)</f>
        <v>23.202725000000001</v>
      </c>
      <c r="G4404" s="3">
        <f t="shared" si="613"/>
        <v>1</v>
      </c>
      <c r="H4404" t="str">
        <f t="shared" si="614"/>
        <v>Charge</v>
      </c>
      <c r="I4404" s="3">
        <f t="shared" si="619"/>
        <v>340</v>
      </c>
      <c r="J4404" s="3">
        <f t="shared" si="620"/>
        <v>0</v>
      </c>
      <c r="K4404" s="3">
        <f>MIN(Inputs!$B$2, (Inputs!$B$8 - I4404)/Inputs!$B$9)</f>
        <v>0</v>
      </c>
      <c r="L4404" s="3">
        <f>MAX(MIN(Inputs!$B$2, I4404*Inputs!$B$10, Inputs!$B$8*Inputs!$B$4 - J4404), 0)</f>
        <v>170</v>
      </c>
      <c r="M4404" s="3">
        <f t="shared" si="615"/>
        <v>0</v>
      </c>
      <c r="N4404" s="3">
        <f t="shared" si="616"/>
        <v>0</v>
      </c>
      <c r="O4404" s="3">
        <f>IF(H4404="Reg", MIN(Inputs!$B$2, I4404*Inputs!$B$10, (Inputs!$B$8-I4404)/Inputs!$B$9), 0)</f>
        <v>0</v>
      </c>
      <c r="P4404" s="3">
        <f t="shared" si="617"/>
        <v>0</v>
      </c>
      <c r="Q4404" s="3">
        <f t="shared" si="618"/>
        <v>0</v>
      </c>
      <c r="R4404" s="3">
        <f>I4404 + M4404*Inputs!$B$9 - N4404/Inputs!$B$10</f>
        <v>340</v>
      </c>
    </row>
    <row r="4405" spans="1:18" x14ac:dyDescent="0.3">
      <c r="A4405" s="4">
        <v>46206.458333333343</v>
      </c>
      <c r="B4405" s="3">
        <v>35.202500000000001</v>
      </c>
      <c r="C4405" s="3">
        <v>1</v>
      </c>
      <c r="D4405" s="3">
        <f t="shared" si="612"/>
        <v>64.005937500000002</v>
      </c>
      <c r="E4405" s="3">
        <f>MAX(B4405 - D4405/Inputs!$B$5, 0)</f>
        <v>0</v>
      </c>
      <c r="F4405" s="3">
        <f>MAX(D4405*Inputs!$B$5 - B4405, 0)</f>
        <v>21.122725000000003</v>
      </c>
      <c r="G4405" s="3">
        <f t="shared" si="613"/>
        <v>1</v>
      </c>
      <c r="H4405" t="str">
        <f t="shared" si="614"/>
        <v>Charge</v>
      </c>
      <c r="I4405" s="3">
        <f t="shared" si="619"/>
        <v>340</v>
      </c>
      <c r="J4405" s="3">
        <f t="shared" si="620"/>
        <v>0</v>
      </c>
      <c r="K4405" s="3">
        <f>MIN(Inputs!$B$2, (Inputs!$B$8 - I4405)/Inputs!$B$9)</f>
        <v>0</v>
      </c>
      <c r="L4405" s="3">
        <f>MAX(MIN(Inputs!$B$2, I4405*Inputs!$B$10, Inputs!$B$8*Inputs!$B$4 - J4405), 0)</f>
        <v>170</v>
      </c>
      <c r="M4405" s="3">
        <f t="shared" si="615"/>
        <v>0</v>
      </c>
      <c r="N4405" s="3">
        <f t="shared" si="616"/>
        <v>0</v>
      </c>
      <c r="O4405" s="3">
        <f>IF(H4405="Reg", MIN(Inputs!$B$2, I4405*Inputs!$B$10, (Inputs!$B$8-I4405)/Inputs!$B$9), 0)</f>
        <v>0</v>
      </c>
      <c r="P4405" s="3">
        <f t="shared" si="617"/>
        <v>0</v>
      </c>
      <c r="Q4405" s="3">
        <f t="shared" si="618"/>
        <v>0</v>
      </c>
      <c r="R4405" s="3">
        <f>I4405 + M4405*Inputs!$B$9 - N4405/Inputs!$B$10</f>
        <v>340</v>
      </c>
    </row>
    <row r="4406" spans="1:18" x14ac:dyDescent="0.3">
      <c r="A4406" s="4">
        <v>46206.5</v>
      </c>
      <c r="B4406" s="3">
        <v>39.932500000000005</v>
      </c>
      <c r="C4406" s="3">
        <v>1</v>
      </c>
      <c r="D4406" s="3">
        <f t="shared" si="612"/>
        <v>64.005937500000002</v>
      </c>
      <c r="E4406" s="3">
        <f>MAX(B4406 - D4406/Inputs!$B$5, 0)</f>
        <v>0</v>
      </c>
      <c r="F4406" s="3">
        <f>MAX(D4406*Inputs!$B$5 - B4406, 0)</f>
        <v>16.392724999999999</v>
      </c>
      <c r="G4406" s="3">
        <f t="shared" si="613"/>
        <v>1</v>
      </c>
      <c r="H4406" t="str">
        <f t="shared" si="614"/>
        <v>Charge</v>
      </c>
      <c r="I4406" s="3">
        <f t="shared" si="619"/>
        <v>340</v>
      </c>
      <c r="J4406" s="3">
        <f t="shared" si="620"/>
        <v>0</v>
      </c>
      <c r="K4406" s="3">
        <f>MIN(Inputs!$B$2, (Inputs!$B$8 - I4406)/Inputs!$B$9)</f>
        <v>0</v>
      </c>
      <c r="L4406" s="3">
        <f>MAX(MIN(Inputs!$B$2, I4406*Inputs!$B$10, Inputs!$B$8*Inputs!$B$4 - J4406), 0)</f>
        <v>170</v>
      </c>
      <c r="M4406" s="3">
        <f t="shared" si="615"/>
        <v>0</v>
      </c>
      <c r="N4406" s="3">
        <f t="shared" si="616"/>
        <v>0</v>
      </c>
      <c r="O4406" s="3">
        <f>IF(H4406="Reg", MIN(Inputs!$B$2, I4406*Inputs!$B$10, (Inputs!$B$8-I4406)/Inputs!$B$9), 0)</f>
        <v>0</v>
      </c>
      <c r="P4406" s="3">
        <f t="shared" si="617"/>
        <v>0</v>
      </c>
      <c r="Q4406" s="3">
        <f t="shared" si="618"/>
        <v>0</v>
      </c>
      <c r="R4406" s="3">
        <f>I4406 + M4406*Inputs!$B$9 - N4406/Inputs!$B$10</f>
        <v>340</v>
      </c>
    </row>
    <row r="4407" spans="1:18" x14ac:dyDescent="0.3">
      <c r="A4407" s="4">
        <v>46206.541666666657</v>
      </c>
      <c r="B4407" s="3">
        <v>38.515000000000001</v>
      </c>
      <c r="C4407" s="3">
        <v>0.92</v>
      </c>
      <c r="D4407" s="3">
        <f t="shared" si="612"/>
        <v>64.005937500000002</v>
      </c>
      <c r="E4407" s="3">
        <f>MAX(B4407 - D4407/Inputs!$B$5, 0)</f>
        <v>0</v>
      </c>
      <c r="F4407" s="3">
        <f>MAX(D4407*Inputs!$B$5 - B4407, 0)</f>
        <v>17.810225000000003</v>
      </c>
      <c r="G4407" s="3">
        <f t="shared" si="613"/>
        <v>0.92</v>
      </c>
      <c r="H4407" t="str">
        <f t="shared" si="614"/>
        <v>Charge</v>
      </c>
      <c r="I4407" s="3">
        <f t="shared" si="619"/>
        <v>340</v>
      </c>
      <c r="J4407" s="3">
        <f t="shared" si="620"/>
        <v>0</v>
      </c>
      <c r="K4407" s="3">
        <f>MIN(Inputs!$B$2, (Inputs!$B$8 - I4407)/Inputs!$B$9)</f>
        <v>0</v>
      </c>
      <c r="L4407" s="3">
        <f>MAX(MIN(Inputs!$B$2, I4407*Inputs!$B$10, Inputs!$B$8*Inputs!$B$4 - J4407), 0)</f>
        <v>170</v>
      </c>
      <c r="M4407" s="3">
        <f t="shared" si="615"/>
        <v>0</v>
      </c>
      <c r="N4407" s="3">
        <f t="shared" si="616"/>
        <v>0</v>
      </c>
      <c r="O4407" s="3">
        <f>IF(H4407="Reg", MIN(Inputs!$B$2, I4407*Inputs!$B$10, (Inputs!$B$8-I4407)/Inputs!$B$9), 0)</f>
        <v>0</v>
      </c>
      <c r="P4407" s="3">
        <f t="shared" si="617"/>
        <v>0</v>
      </c>
      <c r="Q4407" s="3">
        <f t="shared" si="618"/>
        <v>0</v>
      </c>
      <c r="R4407" s="3">
        <f>I4407 + M4407*Inputs!$B$9 - N4407/Inputs!$B$10</f>
        <v>340</v>
      </c>
    </row>
    <row r="4408" spans="1:18" x14ac:dyDescent="0.3">
      <c r="A4408" s="4">
        <v>46206.583333333343</v>
      </c>
      <c r="B4408" s="3">
        <v>41.204999999999998</v>
      </c>
      <c r="C4408" s="3">
        <v>0.91</v>
      </c>
      <c r="D4408" s="3">
        <f t="shared" si="612"/>
        <v>64.005937500000002</v>
      </c>
      <c r="E4408" s="3">
        <f>MAX(B4408 - D4408/Inputs!$B$5, 0)</f>
        <v>0</v>
      </c>
      <c r="F4408" s="3">
        <f>MAX(D4408*Inputs!$B$5 - B4408, 0)</f>
        <v>15.120225000000005</v>
      </c>
      <c r="G4408" s="3">
        <f t="shared" si="613"/>
        <v>0.91</v>
      </c>
      <c r="H4408" t="str">
        <f t="shared" si="614"/>
        <v>Charge</v>
      </c>
      <c r="I4408" s="3">
        <f t="shared" si="619"/>
        <v>340</v>
      </c>
      <c r="J4408" s="3">
        <f t="shared" si="620"/>
        <v>0</v>
      </c>
      <c r="K4408" s="3">
        <f>MIN(Inputs!$B$2, (Inputs!$B$8 - I4408)/Inputs!$B$9)</f>
        <v>0</v>
      </c>
      <c r="L4408" s="3">
        <f>MAX(MIN(Inputs!$B$2, I4408*Inputs!$B$10, Inputs!$B$8*Inputs!$B$4 - J4408), 0)</f>
        <v>170</v>
      </c>
      <c r="M4408" s="3">
        <f t="shared" si="615"/>
        <v>0</v>
      </c>
      <c r="N4408" s="3">
        <f t="shared" si="616"/>
        <v>0</v>
      </c>
      <c r="O4408" s="3">
        <f>IF(H4408="Reg", MIN(Inputs!$B$2, I4408*Inputs!$B$10, (Inputs!$B$8-I4408)/Inputs!$B$9), 0)</f>
        <v>0</v>
      </c>
      <c r="P4408" s="3">
        <f t="shared" si="617"/>
        <v>0</v>
      </c>
      <c r="Q4408" s="3">
        <f t="shared" si="618"/>
        <v>0</v>
      </c>
      <c r="R4408" s="3">
        <f>I4408 + M4408*Inputs!$B$9 - N4408/Inputs!$B$10</f>
        <v>340</v>
      </c>
    </row>
    <row r="4409" spans="1:18" x14ac:dyDescent="0.3">
      <c r="A4409" s="4">
        <v>46206.625</v>
      </c>
      <c r="B4409" s="3">
        <v>64.252499999999998</v>
      </c>
      <c r="C4409" s="3">
        <v>0.94</v>
      </c>
      <c r="D4409" s="3">
        <f t="shared" si="612"/>
        <v>64.005937500000002</v>
      </c>
      <c r="E4409" s="3">
        <f>MAX(B4409 - D4409/Inputs!$B$5, 0)</f>
        <v>0</v>
      </c>
      <c r="F4409" s="3">
        <f>MAX(D4409*Inputs!$B$5 - B4409, 0)</f>
        <v>0</v>
      </c>
      <c r="G4409" s="3">
        <f t="shared" si="613"/>
        <v>0.94</v>
      </c>
      <c r="H4409" t="str">
        <f t="shared" si="614"/>
        <v>Reg</v>
      </c>
      <c r="I4409" s="3">
        <f t="shared" si="619"/>
        <v>340</v>
      </c>
      <c r="J4409" s="3">
        <f t="shared" si="620"/>
        <v>0</v>
      </c>
      <c r="K4409" s="3">
        <f>MIN(Inputs!$B$2, (Inputs!$B$8 - I4409)/Inputs!$B$9)</f>
        <v>0</v>
      </c>
      <c r="L4409" s="3">
        <f>MAX(MIN(Inputs!$B$2, I4409*Inputs!$B$10, Inputs!$B$8*Inputs!$B$4 - J4409), 0)</f>
        <v>170</v>
      </c>
      <c r="M4409" s="3">
        <f t="shared" si="615"/>
        <v>0</v>
      </c>
      <c r="N4409" s="3">
        <f t="shared" si="616"/>
        <v>0</v>
      </c>
      <c r="O4409" s="3">
        <f>IF(H4409="Reg", MIN(Inputs!$B$2, I4409*Inputs!$B$10, (Inputs!$B$8-I4409)/Inputs!$B$9), 0)</f>
        <v>0</v>
      </c>
      <c r="P4409" s="3">
        <f t="shared" si="617"/>
        <v>0</v>
      </c>
      <c r="Q4409" s="3">
        <f t="shared" si="618"/>
        <v>0</v>
      </c>
      <c r="R4409" s="3">
        <f>I4409 + M4409*Inputs!$B$9 - N4409/Inputs!$B$10</f>
        <v>340</v>
      </c>
    </row>
    <row r="4410" spans="1:18" x14ac:dyDescent="0.3">
      <c r="A4410" s="4">
        <v>46206.666666666657</v>
      </c>
      <c r="B4410" s="3">
        <v>54.804999999999993</v>
      </c>
      <c r="C4410" s="3">
        <v>1</v>
      </c>
      <c r="D4410" s="3">
        <f t="shared" si="612"/>
        <v>64.005937500000002</v>
      </c>
      <c r="E4410" s="3">
        <f>MAX(B4410 - D4410/Inputs!$B$5, 0)</f>
        <v>0</v>
      </c>
      <c r="F4410" s="3">
        <f>MAX(D4410*Inputs!$B$5 - B4410, 0)</f>
        <v>1.5202250000000106</v>
      </c>
      <c r="G4410" s="3">
        <f t="shared" si="613"/>
        <v>1</v>
      </c>
      <c r="H4410" t="str">
        <f t="shared" si="614"/>
        <v>Charge</v>
      </c>
      <c r="I4410" s="3">
        <f t="shared" si="619"/>
        <v>340</v>
      </c>
      <c r="J4410" s="3">
        <f t="shared" si="620"/>
        <v>0</v>
      </c>
      <c r="K4410" s="3">
        <f>MIN(Inputs!$B$2, (Inputs!$B$8 - I4410)/Inputs!$B$9)</f>
        <v>0</v>
      </c>
      <c r="L4410" s="3">
        <f>MAX(MIN(Inputs!$B$2, I4410*Inputs!$B$10, Inputs!$B$8*Inputs!$B$4 - J4410), 0)</f>
        <v>170</v>
      </c>
      <c r="M4410" s="3">
        <f t="shared" si="615"/>
        <v>0</v>
      </c>
      <c r="N4410" s="3">
        <f t="shared" si="616"/>
        <v>0</v>
      </c>
      <c r="O4410" s="3">
        <f>IF(H4410="Reg", MIN(Inputs!$B$2, I4410*Inputs!$B$10, (Inputs!$B$8-I4410)/Inputs!$B$9), 0)</f>
        <v>0</v>
      </c>
      <c r="P4410" s="3">
        <f t="shared" si="617"/>
        <v>0</v>
      </c>
      <c r="Q4410" s="3">
        <f t="shared" si="618"/>
        <v>0</v>
      </c>
      <c r="R4410" s="3">
        <f>I4410 + M4410*Inputs!$B$9 - N4410/Inputs!$B$10</f>
        <v>340</v>
      </c>
    </row>
    <row r="4411" spans="1:18" x14ac:dyDescent="0.3">
      <c r="A4411" s="4">
        <v>46206.708333333343</v>
      </c>
      <c r="B4411" s="3">
        <v>72.099999999999994</v>
      </c>
      <c r="C4411" s="3">
        <v>0.79</v>
      </c>
      <c r="D4411" s="3">
        <f t="shared" si="612"/>
        <v>64.005937500000002</v>
      </c>
      <c r="E4411" s="3">
        <f>MAX(B4411 - D4411/Inputs!$B$5, 0)</f>
        <v>0</v>
      </c>
      <c r="F4411" s="3">
        <f>MAX(D4411*Inputs!$B$5 - B4411, 0)</f>
        <v>0</v>
      </c>
      <c r="G4411" s="3">
        <f t="shared" si="613"/>
        <v>0.79</v>
      </c>
      <c r="H4411" t="str">
        <f t="shared" si="614"/>
        <v>Reg</v>
      </c>
      <c r="I4411" s="3">
        <f t="shared" si="619"/>
        <v>340</v>
      </c>
      <c r="J4411" s="3">
        <f t="shared" si="620"/>
        <v>0</v>
      </c>
      <c r="K4411" s="3">
        <f>MIN(Inputs!$B$2, (Inputs!$B$8 - I4411)/Inputs!$B$9)</f>
        <v>0</v>
      </c>
      <c r="L4411" s="3">
        <f>MAX(MIN(Inputs!$B$2, I4411*Inputs!$B$10, Inputs!$B$8*Inputs!$B$4 - J4411), 0)</f>
        <v>170</v>
      </c>
      <c r="M4411" s="3">
        <f t="shared" si="615"/>
        <v>0</v>
      </c>
      <c r="N4411" s="3">
        <f t="shared" si="616"/>
        <v>0</v>
      </c>
      <c r="O4411" s="3">
        <f>IF(H4411="Reg", MIN(Inputs!$B$2, I4411*Inputs!$B$10, (Inputs!$B$8-I4411)/Inputs!$B$9), 0)</f>
        <v>0</v>
      </c>
      <c r="P4411" s="3">
        <f t="shared" si="617"/>
        <v>0</v>
      </c>
      <c r="Q4411" s="3">
        <f t="shared" si="618"/>
        <v>0</v>
      </c>
      <c r="R4411" s="3">
        <f>I4411 + M4411*Inputs!$B$9 - N4411/Inputs!$B$10</f>
        <v>340</v>
      </c>
    </row>
    <row r="4412" spans="1:18" x14ac:dyDescent="0.3">
      <c r="A4412" s="4">
        <v>46206.75</v>
      </c>
      <c r="B4412" s="3">
        <v>112.97499999999999</v>
      </c>
      <c r="C4412" s="3">
        <v>1</v>
      </c>
      <c r="D4412" s="3">
        <f t="shared" si="612"/>
        <v>64.005937500000002</v>
      </c>
      <c r="E4412" s="3">
        <f>MAX(B4412 - D4412/Inputs!$B$5, 0)</f>
        <v>40.240980113636354</v>
      </c>
      <c r="F4412" s="3">
        <f>MAX(D4412*Inputs!$B$5 - B4412, 0)</f>
        <v>0</v>
      </c>
      <c r="G4412" s="3">
        <f t="shared" si="613"/>
        <v>1</v>
      </c>
      <c r="H4412" t="str">
        <f t="shared" si="614"/>
        <v>Discharge</v>
      </c>
      <c r="I4412" s="3">
        <f t="shared" si="619"/>
        <v>340</v>
      </c>
      <c r="J4412" s="3">
        <f t="shared" si="620"/>
        <v>0</v>
      </c>
      <c r="K4412" s="3">
        <f>MIN(Inputs!$B$2, (Inputs!$B$8 - I4412)/Inputs!$B$9)</f>
        <v>0</v>
      </c>
      <c r="L4412" s="3">
        <f>MAX(MIN(Inputs!$B$2, I4412*Inputs!$B$10, Inputs!$B$8*Inputs!$B$4 - J4412), 0)</f>
        <v>170</v>
      </c>
      <c r="M4412" s="3">
        <f t="shared" si="615"/>
        <v>0</v>
      </c>
      <c r="N4412" s="3">
        <f t="shared" si="616"/>
        <v>170</v>
      </c>
      <c r="O4412" s="3">
        <f>IF(H4412="Reg", MIN(Inputs!$B$2, I4412*Inputs!$B$10, (Inputs!$B$8-I4412)/Inputs!$B$9), 0)</f>
        <v>0</v>
      </c>
      <c r="P4412" s="3">
        <f t="shared" si="617"/>
        <v>19205.75</v>
      </c>
      <c r="Q4412" s="3">
        <f t="shared" si="618"/>
        <v>0</v>
      </c>
      <c r="R4412" s="3">
        <f>I4412 + M4412*Inputs!$B$9 - N4412/Inputs!$B$10</f>
        <v>158.77939109773115</v>
      </c>
    </row>
    <row r="4413" spans="1:18" x14ac:dyDescent="0.3">
      <c r="A4413" s="4">
        <v>46206.791666666657</v>
      </c>
      <c r="B4413" s="3">
        <v>121.11750000000001</v>
      </c>
      <c r="C4413" s="3">
        <v>3</v>
      </c>
      <c r="D4413" s="3">
        <f t="shared" si="612"/>
        <v>64.005937500000002</v>
      </c>
      <c r="E4413" s="3">
        <f>MAX(B4413 - D4413/Inputs!$B$5, 0)</f>
        <v>48.383480113636367</v>
      </c>
      <c r="F4413" s="3">
        <f>MAX(D4413*Inputs!$B$5 - B4413, 0)</f>
        <v>0</v>
      </c>
      <c r="G4413" s="3">
        <f t="shared" si="613"/>
        <v>3</v>
      </c>
      <c r="H4413" t="str">
        <f t="shared" si="614"/>
        <v>Discharge</v>
      </c>
      <c r="I4413" s="3">
        <f t="shared" si="619"/>
        <v>158.77939109773115</v>
      </c>
      <c r="J4413" s="3">
        <f t="shared" si="620"/>
        <v>170</v>
      </c>
      <c r="K4413" s="3">
        <f>MIN(Inputs!$B$2, (Inputs!$B$8 - I4413)/Inputs!$B$9)</f>
        <v>170</v>
      </c>
      <c r="L4413" s="3">
        <f>MAX(MIN(Inputs!$B$2, I4413*Inputs!$B$10, Inputs!$B$8*Inputs!$B$4 - J4413), 0)</f>
        <v>148.94827166799323</v>
      </c>
      <c r="M4413" s="3">
        <f t="shared" si="615"/>
        <v>0</v>
      </c>
      <c r="N4413" s="3">
        <f t="shared" si="616"/>
        <v>148.94827166799323</v>
      </c>
      <c r="O4413" s="3">
        <f>IF(H4413="Reg", MIN(Inputs!$B$2, I4413*Inputs!$B$10, (Inputs!$B$8-I4413)/Inputs!$B$9), 0)</f>
        <v>0</v>
      </c>
      <c r="P4413" s="3">
        <f t="shared" si="617"/>
        <v>18040.242293748172</v>
      </c>
      <c r="Q4413" s="3">
        <f t="shared" si="618"/>
        <v>0</v>
      </c>
      <c r="R4413" s="3">
        <f>I4413 + M4413*Inputs!$B$9 - N4413/Inputs!$B$10</f>
        <v>0</v>
      </c>
    </row>
    <row r="4414" spans="1:18" x14ac:dyDescent="0.3">
      <c r="A4414" s="4">
        <v>46206.833333333343</v>
      </c>
      <c r="B4414" s="3">
        <v>151.01750000000001</v>
      </c>
      <c r="C4414" s="3">
        <v>5.19</v>
      </c>
      <c r="D4414" s="3">
        <f t="shared" si="612"/>
        <v>64.005937500000002</v>
      </c>
      <c r="E4414" s="3">
        <f>MAX(B4414 - D4414/Inputs!$B$5, 0)</f>
        <v>78.283480113636372</v>
      </c>
      <c r="F4414" s="3">
        <f>MAX(D4414*Inputs!$B$5 - B4414, 0)</f>
        <v>0</v>
      </c>
      <c r="G4414" s="3">
        <f t="shared" si="613"/>
        <v>5.19</v>
      </c>
      <c r="H4414" t="str">
        <f t="shared" si="614"/>
        <v>Discharge</v>
      </c>
      <c r="I4414" s="3">
        <f t="shared" si="619"/>
        <v>0</v>
      </c>
      <c r="J4414" s="3">
        <f t="shared" si="620"/>
        <v>318.94827166799325</v>
      </c>
      <c r="K4414" s="3">
        <f>MIN(Inputs!$B$2, (Inputs!$B$8 - I4414)/Inputs!$B$9)</f>
        <v>170</v>
      </c>
      <c r="L4414" s="3">
        <f>MAX(MIN(Inputs!$B$2, I4414*Inputs!$B$10, Inputs!$B$8*Inputs!$B$4 - J4414), 0)</f>
        <v>0</v>
      </c>
      <c r="M4414" s="3">
        <f t="shared" si="615"/>
        <v>0</v>
      </c>
      <c r="N4414" s="3">
        <f t="shared" si="616"/>
        <v>0</v>
      </c>
      <c r="O4414" s="3">
        <f>IF(H4414="Reg", MIN(Inputs!$B$2, I4414*Inputs!$B$10, (Inputs!$B$8-I4414)/Inputs!$B$9), 0)</f>
        <v>0</v>
      </c>
      <c r="P4414" s="3">
        <f t="shared" si="617"/>
        <v>0</v>
      </c>
      <c r="Q4414" s="3">
        <f t="shared" si="618"/>
        <v>0</v>
      </c>
      <c r="R4414" s="3">
        <f>I4414 + M4414*Inputs!$B$9 - N4414/Inputs!$B$10</f>
        <v>0</v>
      </c>
    </row>
    <row r="4415" spans="1:18" x14ac:dyDescent="0.3">
      <c r="A4415" s="4">
        <v>46206.875</v>
      </c>
      <c r="B4415" s="3">
        <v>167.60250000000002</v>
      </c>
      <c r="C4415" s="3">
        <v>2</v>
      </c>
      <c r="D4415" s="3">
        <f t="shared" si="612"/>
        <v>64.005937500000002</v>
      </c>
      <c r="E4415" s="3">
        <f>MAX(B4415 - D4415/Inputs!$B$5, 0)</f>
        <v>94.86848011363638</v>
      </c>
      <c r="F4415" s="3">
        <f>MAX(D4415*Inputs!$B$5 - B4415, 0)</f>
        <v>0</v>
      </c>
      <c r="G4415" s="3">
        <f t="shared" si="613"/>
        <v>2</v>
      </c>
      <c r="H4415" t="str">
        <f t="shared" si="614"/>
        <v>Discharge</v>
      </c>
      <c r="I4415" s="3">
        <f t="shared" si="619"/>
        <v>0</v>
      </c>
      <c r="J4415" s="3">
        <f t="shared" si="620"/>
        <v>318.94827166799325</v>
      </c>
      <c r="K4415" s="3">
        <f>MIN(Inputs!$B$2, (Inputs!$B$8 - I4415)/Inputs!$B$9)</f>
        <v>170</v>
      </c>
      <c r="L4415" s="3">
        <f>MAX(MIN(Inputs!$B$2, I4415*Inputs!$B$10, Inputs!$B$8*Inputs!$B$4 - J4415), 0)</f>
        <v>0</v>
      </c>
      <c r="M4415" s="3">
        <f t="shared" si="615"/>
        <v>0</v>
      </c>
      <c r="N4415" s="3">
        <f t="shared" si="616"/>
        <v>0</v>
      </c>
      <c r="O4415" s="3">
        <f>IF(H4415="Reg", MIN(Inputs!$B$2, I4415*Inputs!$B$10, (Inputs!$B$8-I4415)/Inputs!$B$9), 0)</f>
        <v>0</v>
      </c>
      <c r="P4415" s="3">
        <f t="shared" si="617"/>
        <v>0</v>
      </c>
      <c r="Q4415" s="3">
        <f t="shared" si="618"/>
        <v>0</v>
      </c>
      <c r="R4415" s="3">
        <f>I4415 + M4415*Inputs!$B$9 - N4415/Inputs!$B$10</f>
        <v>0</v>
      </c>
    </row>
    <row r="4416" spans="1:18" x14ac:dyDescent="0.3">
      <c r="A4416" s="4">
        <v>46206.916666666657</v>
      </c>
      <c r="B4416" s="3">
        <v>160.57750000000001</v>
      </c>
      <c r="C4416" s="3">
        <v>0.37</v>
      </c>
      <c r="D4416" s="3">
        <f t="shared" si="612"/>
        <v>64.005937500000002</v>
      </c>
      <c r="E4416" s="3">
        <f>MAX(B4416 - D4416/Inputs!$B$5, 0)</f>
        <v>87.843480113636375</v>
      </c>
      <c r="F4416" s="3">
        <f>MAX(D4416*Inputs!$B$5 - B4416, 0)</f>
        <v>0</v>
      </c>
      <c r="G4416" s="3">
        <f t="shared" si="613"/>
        <v>0.37</v>
      </c>
      <c r="H4416" t="str">
        <f t="shared" si="614"/>
        <v>Discharge</v>
      </c>
      <c r="I4416" s="3">
        <f t="shared" si="619"/>
        <v>0</v>
      </c>
      <c r="J4416" s="3">
        <f t="shared" si="620"/>
        <v>318.94827166799325</v>
      </c>
      <c r="K4416" s="3">
        <f>MIN(Inputs!$B$2, (Inputs!$B$8 - I4416)/Inputs!$B$9)</f>
        <v>170</v>
      </c>
      <c r="L4416" s="3">
        <f>MAX(MIN(Inputs!$B$2, I4416*Inputs!$B$10, Inputs!$B$8*Inputs!$B$4 - J4416), 0)</f>
        <v>0</v>
      </c>
      <c r="M4416" s="3">
        <f t="shared" si="615"/>
        <v>0</v>
      </c>
      <c r="N4416" s="3">
        <f t="shared" si="616"/>
        <v>0</v>
      </c>
      <c r="O4416" s="3">
        <f>IF(H4416="Reg", MIN(Inputs!$B$2, I4416*Inputs!$B$10, (Inputs!$B$8-I4416)/Inputs!$B$9), 0)</f>
        <v>0</v>
      </c>
      <c r="P4416" s="3">
        <f t="shared" si="617"/>
        <v>0</v>
      </c>
      <c r="Q4416" s="3">
        <f t="shared" si="618"/>
        <v>0</v>
      </c>
      <c r="R4416" s="3">
        <f>I4416 + M4416*Inputs!$B$9 - N4416/Inputs!$B$10</f>
        <v>0</v>
      </c>
    </row>
    <row r="4417" spans="1:18" x14ac:dyDescent="0.3">
      <c r="A4417" s="4">
        <v>46206.958333333343</v>
      </c>
      <c r="B4417" s="3">
        <v>127.5325</v>
      </c>
      <c r="C4417" s="3">
        <v>0.05</v>
      </c>
      <c r="D4417" s="3">
        <f t="shared" si="612"/>
        <v>64.005937500000002</v>
      </c>
      <c r="E4417" s="3">
        <f>MAX(B4417 - D4417/Inputs!$B$5, 0)</f>
        <v>54.798480113636359</v>
      </c>
      <c r="F4417" s="3">
        <f>MAX(D4417*Inputs!$B$5 - B4417, 0)</f>
        <v>0</v>
      </c>
      <c r="G4417" s="3">
        <f t="shared" si="613"/>
        <v>0.05</v>
      </c>
      <c r="H4417" t="str">
        <f t="shared" si="614"/>
        <v>Discharge</v>
      </c>
      <c r="I4417" s="3">
        <f t="shared" si="619"/>
        <v>0</v>
      </c>
      <c r="J4417" s="3">
        <f t="shared" si="620"/>
        <v>318.94827166799325</v>
      </c>
      <c r="K4417" s="3">
        <f>MIN(Inputs!$B$2, (Inputs!$B$8 - I4417)/Inputs!$B$9)</f>
        <v>170</v>
      </c>
      <c r="L4417" s="3">
        <f>MAX(MIN(Inputs!$B$2, I4417*Inputs!$B$10, Inputs!$B$8*Inputs!$B$4 - J4417), 0)</f>
        <v>0</v>
      </c>
      <c r="M4417" s="3">
        <f t="shared" si="615"/>
        <v>0</v>
      </c>
      <c r="N4417" s="3">
        <f t="shared" si="616"/>
        <v>0</v>
      </c>
      <c r="O4417" s="3">
        <f>IF(H4417="Reg", MIN(Inputs!$B$2, I4417*Inputs!$B$10, (Inputs!$B$8-I4417)/Inputs!$B$9), 0)</f>
        <v>0</v>
      </c>
      <c r="P4417" s="3">
        <f t="shared" si="617"/>
        <v>0</v>
      </c>
      <c r="Q4417" s="3">
        <f t="shared" si="618"/>
        <v>0</v>
      </c>
      <c r="R4417" s="3">
        <f>I4417 + M4417*Inputs!$B$9 - N4417/Inputs!$B$10</f>
        <v>0</v>
      </c>
    </row>
    <row r="4418" spans="1:18" x14ac:dyDescent="0.3">
      <c r="A4418" s="4">
        <v>46207</v>
      </c>
      <c r="B4418" s="3">
        <v>67.69</v>
      </c>
      <c r="C4418" s="3">
        <v>0.05</v>
      </c>
      <c r="D4418" s="3">
        <f t="shared" ref="D4418:D4481" si="621">AVERAGEIFS(B:B, A:A, "&gt;="&amp;INT(A4418), A:A, "&lt;"&amp;INT(A4418)+1)</f>
        <v>50.275625000000012</v>
      </c>
      <c r="E4418" s="3">
        <f>MAX(B4418 - D4418/Inputs!$B$5, 0)</f>
        <v>10.558607954545437</v>
      </c>
      <c r="F4418" s="3">
        <f>MAX(D4418*Inputs!$B$5 - B4418, 0)</f>
        <v>0</v>
      </c>
      <c r="G4418" s="3">
        <f t="shared" ref="G4418:G4481" si="622">C4418</f>
        <v>0.05</v>
      </c>
      <c r="H4418" t="str">
        <f t="shared" ref="H4418:H4481" si="623">IF(MAX(E4418, F4418, G4418)&lt;=0, "Idle", IF(AND(G4418&gt;=E4418, G4418&gt;=F4418), "Reg", IF(E4418&gt;=F4418, "Discharge", "Charge")))</f>
        <v>Discharge</v>
      </c>
      <c r="I4418" s="3">
        <f t="shared" si="619"/>
        <v>0</v>
      </c>
      <c r="J4418" s="3">
        <f t="shared" si="620"/>
        <v>0</v>
      </c>
      <c r="K4418" s="3">
        <f>MIN(Inputs!$B$2, (Inputs!$B$8 - I4418)/Inputs!$B$9)</f>
        <v>170</v>
      </c>
      <c r="L4418" s="3">
        <f>MAX(MIN(Inputs!$B$2, I4418*Inputs!$B$10, Inputs!$B$8*Inputs!$B$4 - J4418), 0)</f>
        <v>0</v>
      </c>
      <c r="M4418" s="3">
        <f t="shared" ref="M4418:M4481" si="624">IF(H4418="Charge", K4418, 0)</f>
        <v>0</v>
      </c>
      <c r="N4418" s="3">
        <f t="shared" ref="N4418:N4481" si="625">IF(H4418="Discharge", L4418, 0)</f>
        <v>0</v>
      </c>
      <c r="O4418" s="3">
        <f>IF(H4418="Reg", MIN(Inputs!$B$2, I4418*Inputs!$B$10, (Inputs!$B$8-I4418)/Inputs!$B$9), 0)</f>
        <v>0</v>
      </c>
      <c r="P4418" s="3">
        <f t="shared" ref="P4418:P4481" si="626">(N4418 - M4418) * B4418</f>
        <v>0</v>
      </c>
      <c r="Q4418" s="3">
        <f t="shared" ref="Q4418:Q4481" si="627">O4418 * C4418</f>
        <v>0</v>
      </c>
      <c r="R4418" s="3">
        <f>I4418 + M4418*Inputs!$B$9 - N4418/Inputs!$B$10</f>
        <v>0</v>
      </c>
    </row>
    <row r="4419" spans="1:18" x14ac:dyDescent="0.3">
      <c r="A4419" s="4">
        <v>46207.041666666657</v>
      </c>
      <c r="B4419" s="3">
        <v>22.04</v>
      </c>
      <c r="C4419" s="3">
        <v>0.05</v>
      </c>
      <c r="D4419" s="3">
        <f t="shared" si="621"/>
        <v>50.275625000000012</v>
      </c>
      <c r="E4419" s="3">
        <f>MAX(B4419 - D4419/Inputs!$B$5, 0)</f>
        <v>0</v>
      </c>
      <c r="F4419" s="3">
        <f>MAX(D4419*Inputs!$B$5 - B4419, 0)</f>
        <v>22.202550000000009</v>
      </c>
      <c r="G4419" s="3">
        <f t="shared" si="622"/>
        <v>0.05</v>
      </c>
      <c r="H4419" t="str">
        <f t="shared" si="623"/>
        <v>Charge</v>
      </c>
      <c r="I4419" s="3">
        <f t="shared" ref="I4419:I4482" si="628">R4418</f>
        <v>0</v>
      </c>
      <c r="J4419" s="3">
        <f t="shared" ref="J4419:J4482" si="629">IF(INT(A4419)=INT(A4418), J4418 + N4418, 0)</f>
        <v>0</v>
      </c>
      <c r="K4419" s="3">
        <f>MIN(Inputs!$B$2, (Inputs!$B$8 - I4419)/Inputs!$B$9)</f>
        <v>170</v>
      </c>
      <c r="L4419" s="3">
        <f>MAX(MIN(Inputs!$B$2, I4419*Inputs!$B$10, Inputs!$B$8*Inputs!$B$4 - J4419), 0)</f>
        <v>0</v>
      </c>
      <c r="M4419" s="3">
        <f t="shared" si="624"/>
        <v>170</v>
      </c>
      <c r="N4419" s="3">
        <f t="shared" si="625"/>
        <v>0</v>
      </c>
      <c r="O4419" s="3">
        <f>IF(H4419="Reg", MIN(Inputs!$B$2, I4419*Inputs!$B$10, (Inputs!$B$8-I4419)/Inputs!$B$9), 0)</f>
        <v>0</v>
      </c>
      <c r="P4419" s="3">
        <f t="shared" si="626"/>
        <v>-3746.7999999999997</v>
      </c>
      <c r="Q4419" s="3">
        <f t="shared" si="627"/>
        <v>0</v>
      </c>
      <c r="R4419" s="3">
        <f>I4419 + M4419*Inputs!$B$9 - N4419/Inputs!$B$10</f>
        <v>159.4741358339966</v>
      </c>
    </row>
    <row r="4420" spans="1:18" x14ac:dyDescent="0.3">
      <c r="A4420" s="4">
        <v>46207.083333333343</v>
      </c>
      <c r="B4420" s="3">
        <v>21.737499999999997</v>
      </c>
      <c r="C4420" s="3">
        <v>0.05</v>
      </c>
      <c r="D4420" s="3">
        <f t="shared" si="621"/>
        <v>50.275625000000012</v>
      </c>
      <c r="E4420" s="3">
        <f>MAX(B4420 - D4420/Inputs!$B$5, 0)</f>
        <v>0</v>
      </c>
      <c r="F4420" s="3">
        <f>MAX(D4420*Inputs!$B$5 - B4420, 0)</f>
        <v>22.505050000000011</v>
      </c>
      <c r="G4420" s="3">
        <f t="shared" si="622"/>
        <v>0.05</v>
      </c>
      <c r="H4420" t="str">
        <f t="shared" si="623"/>
        <v>Charge</v>
      </c>
      <c r="I4420" s="3">
        <f t="shared" si="628"/>
        <v>159.4741358339966</v>
      </c>
      <c r="J4420" s="3">
        <f t="shared" si="629"/>
        <v>0</v>
      </c>
      <c r="K4420" s="3">
        <f>MIN(Inputs!$B$2, (Inputs!$B$8 - I4420)/Inputs!$B$9)</f>
        <v>170</v>
      </c>
      <c r="L4420" s="3">
        <f>MAX(MIN(Inputs!$B$2, I4420*Inputs!$B$10, Inputs!$B$8*Inputs!$B$4 - J4420), 0)</f>
        <v>149.6</v>
      </c>
      <c r="M4420" s="3">
        <f t="shared" si="624"/>
        <v>170</v>
      </c>
      <c r="N4420" s="3">
        <f t="shared" si="625"/>
        <v>0</v>
      </c>
      <c r="O4420" s="3">
        <f>IF(H4420="Reg", MIN(Inputs!$B$2, I4420*Inputs!$B$10, (Inputs!$B$8-I4420)/Inputs!$B$9), 0)</f>
        <v>0</v>
      </c>
      <c r="P4420" s="3">
        <f t="shared" si="626"/>
        <v>-3695.3749999999995</v>
      </c>
      <c r="Q4420" s="3">
        <f t="shared" si="627"/>
        <v>0</v>
      </c>
      <c r="R4420" s="3">
        <f>I4420 + M4420*Inputs!$B$9 - N4420/Inputs!$B$10</f>
        <v>318.9482716679932</v>
      </c>
    </row>
    <row r="4421" spans="1:18" x14ac:dyDescent="0.3">
      <c r="A4421" s="4">
        <v>46207.125</v>
      </c>
      <c r="B4421" s="3">
        <v>22.322500000000002</v>
      </c>
      <c r="C4421" s="3">
        <v>0.05</v>
      </c>
      <c r="D4421" s="3">
        <f t="shared" si="621"/>
        <v>50.275625000000012</v>
      </c>
      <c r="E4421" s="3">
        <f>MAX(B4421 - D4421/Inputs!$B$5, 0)</f>
        <v>0</v>
      </c>
      <c r="F4421" s="3">
        <f>MAX(D4421*Inputs!$B$5 - B4421, 0)</f>
        <v>21.920050000000007</v>
      </c>
      <c r="G4421" s="3">
        <f t="shared" si="622"/>
        <v>0.05</v>
      </c>
      <c r="H4421" t="str">
        <f t="shared" si="623"/>
        <v>Charge</v>
      </c>
      <c r="I4421" s="3">
        <f t="shared" si="628"/>
        <v>318.9482716679932</v>
      </c>
      <c r="J4421" s="3">
        <f t="shared" si="629"/>
        <v>0</v>
      </c>
      <c r="K4421" s="3">
        <f>MIN(Inputs!$B$2, (Inputs!$B$8 - I4421)/Inputs!$B$9)</f>
        <v>22.44121780453775</v>
      </c>
      <c r="L4421" s="3">
        <f>MAX(MIN(Inputs!$B$2, I4421*Inputs!$B$10, Inputs!$B$8*Inputs!$B$4 - J4421), 0)</f>
        <v>170</v>
      </c>
      <c r="M4421" s="3">
        <f t="shared" si="624"/>
        <v>22.44121780453775</v>
      </c>
      <c r="N4421" s="3">
        <f t="shared" si="625"/>
        <v>0</v>
      </c>
      <c r="O4421" s="3">
        <f>IF(H4421="Reg", MIN(Inputs!$B$2, I4421*Inputs!$B$10, (Inputs!$B$8-I4421)/Inputs!$B$9), 0)</f>
        <v>0</v>
      </c>
      <c r="P4421" s="3">
        <f t="shared" si="626"/>
        <v>-500.94408444179396</v>
      </c>
      <c r="Q4421" s="3">
        <f t="shared" si="627"/>
        <v>0</v>
      </c>
      <c r="R4421" s="3">
        <f>I4421 + M4421*Inputs!$B$9 - N4421/Inputs!$B$10</f>
        <v>340</v>
      </c>
    </row>
    <row r="4422" spans="1:18" x14ac:dyDescent="0.3">
      <c r="A4422" s="4">
        <v>46207.166666666657</v>
      </c>
      <c r="B4422" s="3">
        <v>22.020000000000003</v>
      </c>
      <c r="C4422" s="3">
        <v>0.05</v>
      </c>
      <c r="D4422" s="3">
        <f t="shared" si="621"/>
        <v>50.275625000000012</v>
      </c>
      <c r="E4422" s="3">
        <f>MAX(B4422 - D4422/Inputs!$B$5, 0)</f>
        <v>0</v>
      </c>
      <c r="F4422" s="3">
        <f>MAX(D4422*Inputs!$B$5 - B4422, 0)</f>
        <v>22.222550000000005</v>
      </c>
      <c r="G4422" s="3">
        <f t="shared" si="622"/>
        <v>0.05</v>
      </c>
      <c r="H4422" t="str">
        <f t="shared" si="623"/>
        <v>Charge</v>
      </c>
      <c r="I4422" s="3">
        <f t="shared" si="628"/>
        <v>340</v>
      </c>
      <c r="J4422" s="3">
        <f t="shared" si="629"/>
        <v>0</v>
      </c>
      <c r="K4422" s="3">
        <f>MIN(Inputs!$B$2, (Inputs!$B$8 - I4422)/Inputs!$B$9)</f>
        <v>0</v>
      </c>
      <c r="L4422" s="3">
        <f>MAX(MIN(Inputs!$B$2, I4422*Inputs!$B$10, Inputs!$B$8*Inputs!$B$4 - J4422), 0)</f>
        <v>170</v>
      </c>
      <c r="M4422" s="3">
        <f t="shared" si="624"/>
        <v>0</v>
      </c>
      <c r="N4422" s="3">
        <f t="shared" si="625"/>
        <v>0</v>
      </c>
      <c r="O4422" s="3">
        <f>IF(H4422="Reg", MIN(Inputs!$B$2, I4422*Inputs!$B$10, (Inputs!$B$8-I4422)/Inputs!$B$9), 0)</f>
        <v>0</v>
      </c>
      <c r="P4422" s="3">
        <f t="shared" si="626"/>
        <v>0</v>
      </c>
      <c r="Q4422" s="3">
        <f t="shared" si="627"/>
        <v>0</v>
      </c>
      <c r="R4422" s="3">
        <f>I4422 + M4422*Inputs!$B$9 - N4422/Inputs!$B$10</f>
        <v>340</v>
      </c>
    </row>
    <row r="4423" spans="1:18" x14ac:dyDescent="0.3">
      <c r="A4423" s="4">
        <v>46207.208333333343</v>
      </c>
      <c r="B4423" s="3">
        <v>23.287500000000001</v>
      </c>
      <c r="C4423" s="3">
        <v>0.05</v>
      </c>
      <c r="D4423" s="3">
        <f t="shared" si="621"/>
        <v>50.275625000000012</v>
      </c>
      <c r="E4423" s="3">
        <f>MAX(B4423 - D4423/Inputs!$B$5, 0)</f>
        <v>0</v>
      </c>
      <c r="F4423" s="3">
        <f>MAX(D4423*Inputs!$B$5 - B4423, 0)</f>
        <v>20.955050000000007</v>
      </c>
      <c r="G4423" s="3">
        <f t="shared" si="622"/>
        <v>0.05</v>
      </c>
      <c r="H4423" t="str">
        <f t="shared" si="623"/>
        <v>Charge</v>
      </c>
      <c r="I4423" s="3">
        <f t="shared" si="628"/>
        <v>340</v>
      </c>
      <c r="J4423" s="3">
        <f t="shared" si="629"/>
        <v>0</v>
      </c>
      <c r="K4423" s="3">
        <f>MIN(Inputs!$B$2, (Inputs!$B$8 - I4423)/Inputs!$B$9)</f>
        <v>0</v>
      </c>
      <c r="L4423" s="3">
        <f>MAX(MIN(Inputs!$B$2, I4423*Inputs!$B$10, Inputs!$B$8*Inputs!$B$4 - J4423), 0)</f>
        <v>170</v>
      </c>
      <c r="M4423" s="3">
        <f t="shared" si="624"/>
        <v>0</v>
      </c>
      <c r="N4423" s="3">
        <f t="shared" si="625"/>
        <v>0</v>
      </c>
      <c r="O4423" s="3">
        <f>IF(H4423="Reg", MIN(Inputs!$B$2, I4423*Inputs!$B$10, (Inputs!$B$8-I4423)/Inputs!$B$9), 0)</f>
        <v>0</v>
      </c>
      <c r="P4423" s="3">
        <f t="shared" si="626"/>
        <v>0</v>
      </c>
      <c r="Q4423" s="3">
        <f t="shared" si="627"/>
        <v>0</v>
      </c>
      <c r="R4423" s="3">
        <f>I4423 + M4423*Inputs!$B$9 - N4423/Inputs!$B$10</f>
        <v>340</v>
      </c>
    </row>
    <row r="4424" spans="1:18" x14ac:dyDescent="0.3">
      <c r="A4424" s="4">
        <v>46207.25</v>
      </c>
      <c r="B4424" s="3">
        <v>24.85</v>
      </c>
      <c r="C4424" s="3">
        <v>0.96</v>
      </c>
      <c r="D4424" s="3">
        <f t="shared" si="621"/>
        <v>50.275625000000012</v>
      </c>
      <c r="E4424" s="3">
        <f>MAX(B4424 - D4424/Inputs!$B$5, 0)</f>
        <v>0</v>
      </c>
      <c r="F4424" s="3">
        <f>MAX(D4424*Inputs!$B$5 - B4424, 0)</f>
        <v>19.392550000000007</v>
      </c>
      <c r="G4424" s="3">
        <f t="shared" si="622"/>
        <v>0.96</v>
      </c>
      <c r="H4424" t="str">
        <f t="shared" si="623"/>
        <v>Charge</v>
      </c>
      <c r="I4424" s="3">
        <f t="shared" si="628"/>
        <v>340</v>
      </c>
      <c r="J4424" s="3">
        <f t="shared" si="629"/>
        <v>0</v>
      </c>
      <c r="K4424" s="3">
        <f>MIN(Inputs!$B$2, (Inputs!$B$8 - I4424)/Inputs!$B$9)</f>
        <v>0</v>
      </c>
      <c r="L4424" s="3">
        <f>MAX(MIN(Inputs!$B$2, I4424*Inputs!$B$10, Inputs!$B$8*Inputs!$B$4 - J4424), 0)</f>
        <v>170</v>
      </c>
      <c r="M4424" s="3">
        <f t="shared" si="624"/>
        <v>0</v>
      </c>
      <c r="N4424" s="3">
        <f t="shared" si="625"/>
        <v>0</v>
      </c>
      <c r="O4424" s="3">
        <f>IF(H4424="Reg", MIN(Inputs!$B$2, I4424*Inputs!$B$10, (Inputs!$B$8-I4424)/Inputs!$B$9), 0)</f>
        <v>0</v>
      </c>
      <c r="P4424" s="3">
        <f t="shared" si="626"/>
        <v>0</v>
      </c>
      <c r="Q4424" s="3">
        <f t="shared" si="627"/>
        <v>0</v>
      </c>
      <c r="R4424" s="3">
        <f>I4424 + M4424*Inputs!$B$9 - N4424/Inputs!$B$10</f>
        <v>340</v>
      </c>
    </row>
    <row r="4425" spans="1:18" x14ac:dyDescent="0.3">
      <c r="A4425" s="4">
        <v>46207.291666666657</v>
      </c>
      <c r="B4425" s="3">
        <v>24.939999999999998</v>
      </c>
      <c r="C4425" s="3">
        <v>1.08</v>
      </c>
      <c r="D4425" s="3">
        <f t="shared" si="621"/>
        <v>50.275625000000012</v>
      </c>
      <c r="E4425" s="3">
        <f>MAX(B4425 - D4425/Inputs!$B$5, 0)</f>
        <v>0</v>
      </c>
      <c r="F4425" s="3">
        <f>MAX(D4425*Inputs!$B$5 - B4425, 0)</f>
        <v>19.302550000000011</v>
      </c>
      <c r="G4425" s="3">
        <f t="shared" si="622"/>
        <v>1.08</v>
      </c>
      <c r="H4425" t="str">
        <f t="shared" si="623"/>
        <v>Charge</v>
      </c>
      <c r="I4425" s="3">
        <f t="shared" si="628"/>
        <v>340</v>
      </c>
      <c r="J4425" s="3">
        <f t="shared" si="629"/>
        <v>0</v>
      </c>
      <c r="K4425" s="3">
        <f>MIN(Inputs!$B$2, (Inputs!$B$8 - I4425)/Inputs!$B$9)</f>
        <v>0</v>
      </c>
      <c r="L4425" s="3">
        <f>MAX(MIN(Inputs!$B$2, I4425*Inputs!$B$10, Inputs!$B$8*Inputs!$B$4 - J4425), 0)</f>
        <v>170</v>
      </c>
      <c r="M4425" s="3">
        <f t="shared" si="624"/>
        <v>0</v>
      </c>
      <c r="N4425" s="3">
        <f t="shared" si="625"/>
        <v>0</v>
      </c>
      <c r="O4425" s="3">
        <f>IF(H4425="Reg", MIN(Inputs!$B$2, I4425*Inputs!$B$10, (Inputs!$B$8-I4425)/Inputs!$B$9), 0)</f>
        <v>0</v>
      </c>
      <c r="P4425" s="3">
        <f t="shared" si="626"/>
        <v>0</v>
      </c>
      <c r="Q4425" s="3">
        <f t="shared" si="627"/>
        <v>0</v>
      </c>
      <c r="R4425" s="3">
        <f>I4425 + M4425*Inputs!$B$9 - N4425/Inputs!$B$10</f>
        <v>340</v>
      </c>
    </row>
    <row r="4426" spans="1:18" x14ac:dyDescent="0.3">
      <c r="A4426" s="4">
        <v>46207.333333333343</v>
      </c>
      <c r="B4426" s="3">
        <v>21.547500000000003</v>
      </c>
      <c r="C4426" s="3">
        <v>1</v>
      </c>
      <c r="D4426" s="3">
        <f t="shared" si="621"/>
        <v>50.275625000000012</v>
      </c>
      <c r="E4426" s="3">
        <f>MAX(B4426 - D4426/Inputs!$B$5, 0)</f>
        <v>0</v>
      </c>
      <c r="F4426" s="3">
        <f>MAX(D4426*Inputs!$B$5 - B4426, 0)</f>
        <v>22.695050000000005</v>
      </c>
      <c r="G4426" s="3">
        <f t="shared" si="622"/>
        <v>1</v>
      </c>
      <c r="H4426" t="str">
        <f t="shared" si="623"/>
        <v>Charge</v>
      </c>
      <c r="I4426" s="3">
        <f t="shared" si="628"/>
        <v>340</v>
      </c>
      <c r="J4426" s="3">
        <f t="shared" si="629"/>
        <v>0</v>
      </c>
      <c r="K4426" s="3">
        <f>MIN(Inputs!$B$2, (Inputs!$B$8 - I4426)/Inputs!$B$9)</f>
        <v>0</v>
      </c>
      <c r="L4426" s="3">
        <f>MAX(MIN(Inputs!$B$2, I4426*Inputs!$B$10, Inputs!$B$8*Inputs!$B$4 - J4426), 0)</f>
        <v>170</v>
      </c>
      <c r="M4426" s="3">
        <f t="shared" si="624"/>
        <v>0</v>
      </c>
      <c r="N4426" s="3">
        <f t="shared" si="625"/>
        <v>0</v>
      </c>
      <c r="O4426" s="3">
        <f>IF(H4426="Reg", MIN(Inputs!$B$2, I4426*Inputs!$B$10, (Inputs!$B$8-I4426)/Inputs!$B$9), 0)</f>
        <v>0</v>
      </c>
      <c r="P4426" s="3">
        <f t="shared" si="626"/>
        <v>0</v>
      </c>
      <c r="Q4426" s="3">
        <f t="shared" si="627"/>
        <v>0</v>
      </c>
      <c r="R4426" s="3">
        <f>I4426 + M4426*Inputs!$B$9 - N4426/Inputs!$B$10</f>
        <v>340</v>
      </c>
    </row>
    <row r="4427" spans="1:18" x14ac:dyDescent="0.3">
      <c r="A4427" s="4">
        <v>46207.375</v>
      </c>
      <c r="B4427" s="3">
        <v>19.987499999999997</v>
      </c>
      <c r="C4427" s="3">
        <v>1</v>
      </c>
      <c r="D4427" s="3">
        <f t="shared" si="621"/>
        <v>50.275625000000012</v>
      </c>
      <c r="E4427" s="3">
        <f>MAX(B4427 - D4427/Inputs!$B$5, 0)</f>
        <v>0</v>
      </c>
      <c r="F4427" s="3">
        <f>MAX(D4427*Inputs!$B$5 - B4427, 0)</f>
        <v>24.255050000000011</v>
      </c>
      <c r="G4427" s="3">
        <f t="shared" si="622"/>
        <v>1</v>
      </c>
      <c r="H4427" t="str">
        <f t="shared" si="623"/>
        <v>Charge</v>
      </c>
      <c r="I4427" s="3">
        <f t="shared" si="628"/>
        <v>340</v>
      </c>
      <c r="J4427" s="3">
        <f t="shared" si="629"/>
        <v>0</v>
      </c>
      <c r="K4427" s="3">
        <f>MIN(Inputs!$B$2, (Inputs!$B$8 - I4427)/Inputs!$B$9)</f>
        <v>0</v>
      </c>
      <c r="L4427" s="3">
        <f>MAX(MIN(Inputs!$B$2, I4427*Inputs!$B$10, Inputs!$B$8*Inputs!$B$4 - J4427), 0)</f>
        <v>170</v>
      </c>
      <c r="M4427" s="3">
        <f t="shared" si="624"/>
        <v>0</v>
      </c>
      <c r="N4427" s="3">
        <f t="shared" si="625"/>
        <v>0</v>
      </c>
      <c r="O4427" s="3">
        <f>IF(H4427="Reg", MIN(Inputs!$B$2, I4427*Inputs!$B$10, (Inputs!$B$8-I4427)/Inputs!$B$9), 0)</f>
        <v>0</v>
      </c>
      <c r="P4427" s="3">
        <f t="shared" si="626"/>
        <v>0</v>
      </c>
      <c r="Q4427" s="3">
        <f t="shared" si="627"/>
        <v>0</v>
      </c>
      <c r="R4427" s="3">
        <f>I4427 + M4427*Inputs!$B$9 - N4427/Inputs!$B$10</f>
        <v>340</v>
      </c>
    </row>
    <row r="4428" spans="1:18" x14ac:dyDescent="0.3">
      <c r="A4428" s="4">
        <v>46207.416666666657</v>
      </c>
      <c r="B4428" s="3">
        <v>20.9</v>
      </c>
      <c r="C4428" s="3">
        <v>0.86</v>
      </c>
      <c r="D4428" s="3">
        <f t="shared" si="621"/>
        <v>50.275625000000012</v>
      </c>
      <c r="E4428" s="3">
        <f>MAX(B4428 - D4428/Inputs!$B$5, 0)</f>
        <v>0</v>
      </c>
      <c r="F4428" s="3">
        <f>MAX(D4428*Inputs!$B$5 - B4428, 0)</f>
        <v>23.34255000000001</v>
      </c>
      <c r="G4428" s="3">
        <f t="shared" si="622"/>
        <v>0.86</v>
      </c>
      <c r="H4428" t="str">
        <f t="shared" si="623"/>
        <v>Charge</v>
      </c>
      <c r="I4428" s="3">
        <f t="shared" si="628"/>
        <v>340</v>
      </c>
      <c r="J4428" s="3">
        <f t="shared" si="629"/>
        <v>0</v>
      </c>
      <c r="K4428" s="3">
        <f>MIN(Inputs!$B$2, (Inputs!$B$8 - I4428)/Inputs!$B$9)</f>
        <v>0</v>
      </c>
      <c r="L4428" s="3">
        <f>MAX(MIN(Inputs!$B$2, I4428*Inputs!$B$10, Inputs!$B$8*Inputs!$B$4 - J4428), 0)</f>
        <v>170</v>
      </c>
      <c r="M4428" s="3">
        <f t="shared" si="624"/>
        <v>0</v>
      </c>
      <c r="N4428" s="3">
        <f t="shared" si="625"/>
        <v>0</v>
      </c>
      <c r="O4428" s="3">
        <f>IF(H4428="Reg", MIN(Inputs!$B$2, I4428*Inputs!$B$10, (Inputs!$B$8-I4428)/Inputs!$B$9), 0)</f>
        <v>0</v>
      </c>
      <c r="P4428" s="3">
        <f t="shared" si="626"/>
        <v>0</v>
      </c>
      <c r="Q4428" s="3">
        <f t="shared" si="627"/>
        <v>0</v>
      </c>
      <c r="R4428" s="3">
        <f>I4428 + M4428*Inputs!$B$9 - N4428/Inputs!$B$10</f>
        <v>340</v>
      </c>
    </row>
    <row r="4429" spans="1:18" x14ac:dyDescent="0.3">
      <c r="A4429" s="4">
        <v>46207.458333333343</v>
      </c>
      <c r="B4429" s="3">
        <v>23.684999999999999</v>
      </c>
      <c r="C4429" s="3">
        <v>0.7</v>
      </c>
      <c r="D4429" s="3">
        <f t="shared" si="621"/>
        <v>50.275625000000012</v>
      </c>
      <c r="E4429" s="3">
        <f>MAX(B4429 - D4429/Inputs!$B$5, 0)</f>
        <v>0</v>
      </c>
      <c r="F4429" s="3">
        <f>MAX(D4429*Inputs!$B$5 - B4429, 0)</f>
        <v>20.55755000000001</v>
      </c>
      <c r="G4429" s="3">
        <f t="shared" si="622"/>
        <v>0.7</v>
      </c>
      <c r="H4429" t="str">
        <f t="shared" si="623"/>
        <v>Charge</v>
      </c>
      <c r="I4429" s="3">
        <f t="shared" si="628"/>
        <v>340</v>
      </c>
      <c r="J4429" s="3">
        <f t="shared" si="629"/>
        <v>0</v>
      </c>
      <c r="K4429" s="3">
        <f>MIN(Inputs!$B$2, (Inputs!$B$8 - I4429)/Inputs!$B$9)</f>
        <v>0</v>
      </c>
      <c r="L4429" s="3">
        <f>MAX(MIN(Inputs!$B$2, I4429*Inputs!$B$10, Inputs!$B$8*Inputs!$B$4 - J4429), 0)</f>
        <v>170</v>
      </c>
      <c r="M4429" s="3">
        <f t="shared" si="624"/>
        <v>0</v>
      </c>
      <c r="N4429" s="3">
        <f t="shared" si="625"/>
        <v>0</v>
      </c>
      <c r="O4429" s="3">
        <f>IF(H4429="Reg", MIN(Inputs!$B$2, I4429*Inputs!$B$10, (Inputs!$B$8-I4429)/Inputs!$B$9), 0)</f>
        <v>0</v>
      </c>
      <c r="P4429" s="3">
        <f t="shared" si="626"/>
        <v>0</v>
      </c>
      <c r="Q4429" s="3">
        <f t="shared" si="627"/>
        <v>0</v>
      </c>
      <c r="R4429" s="3">
        <f>I4429 + M4429*Inputs!$B$9 - N4429/Inputs!$B$10</f>
        <v>340</v>
      </c>
    </row>
    <row r="4430" spans="1:18" x14ac:dyDescent="0.3">
      <c r="A4430" s="4">
        <v>46207.5</v>
      </c>
      <c r="B4430" s="3">
        <v>36.129999999999995</v>
      </c>
      <c r="C4430" s="3">
        <v>0.98</v>
      </c>
      <c r="D4430" s="3">
        <f t="shared" si="621"/>
        <v>50.275625000000012</v>
      </c>
      <c r="E4430" s="3">
        <f>MAX(B4430 - D4430/Inputs!$B$5, 0)</f>
        <v>0</v>
      </c>
      <c r="F4430" s="3">
        <f>MAX(D4430*Inputs!$B$5 - B4430, 0)</f>
        <v>8.112550000000013</v>
      </c>
      <c r="G4430" s="3">
        <f t="shared" si="622"/>
        <v>0.98</v>
      </c>
      <c r="H4430" t="str">
        <f t="shared" si="623"/>
        <v>Charge</v>
      </c>
      <c r="I4430" s="3">
        <f t="shared" si="628"/>
        <v>340</v>
      </c>
      <c r="J4430" s="3">
        <f t="shared" si="629"/>
        <v>0</v>
      </c>
      <c r="K4430" s="3">
        <f>MIN(Inputs!$B$2, (Inputs!$B$8 - I4430)/Inputs!$B$9)</f>
        <v>0</v>
      </c>
      <c r="L4430" s="3">
        <f>MAX(MIN(Inputs!$B$2, I4430*Inputs!$B$10, Inputs!$B$8*Inputs!$B$4 - J4430), 0)</f>
        <v>170</v>
      </c>
      <c r="M4430" s="3">
        <f t="shared" si="624"/>
        <v>0</v>
      </c>
      <c r="N4430" s="3">
        <f t="shared" si="625"/>
        <v>0</v>
      </c>
      <c r="O4430" s="3">
        <f>IF(H4430="Reg", MIN(Inputs!$B$2, I4430*Inputs!$B$10, (Inputs!$B$8-I4430)/Inputs!$B$9), 0)</f>
        <v>0</v>
      </c>
      <c r="P4430" s="3">
        <f t="shared" si="626"/>
        <v>0</v>
      </c>
      <c r="Q4430" s="3">
        <f t="shared" si="627"/>
        <v>0</v>
      </c>
      <c r="R4430" s="3">
        <f>I4430 + M4430*Inputs!$B$9 - N4430/Inputs!$B$10</f>
        <v>340</v>
      </c>
    </row>
    <row r="4431" spans="1:18" x14ac:dyDescent="0.3">
      <c r="A4431" s="4">
        <v>46207.541666666657</v>
      </c>
      <c r="B4431" s="3">
        <v>37.945</v>
      </c>
      <c r="C4431" s="3">
        <v>0.51</v>
      </c>
      <c r="D4431" s="3">
        <f t="shared" si="621"/>
        <v>50.275625000000012</v>
      </c>
      <c r="E4431" s="3">
        <f>MAX(B4431 - D4431/Inputs!$B$5, 0)</f>
        <v>0</v>
      </c>
      <c r="F4431" s="3">
        <f>MAX(D4431*Inputs!$B$5 - B4431, 0)</f>
        <v>6.2975500000000082</v>
      </c>
      <c r="G4431" s="3">
        <f t="shared" si="622"/>
        <v>0.51</v>
      </c>
      <c r="H4431" t="str">
        <f t="shared" si="623"/>
        <v>Charge</v>
      </c>
      <c r="I4431" s="3">
        <f t="shared" si="628"/>
        <v>340</v>
      </c>
      <c r="J4431" s="3">
        <f t="shared" si="629"/>
        <v>0</v>
      </c>
      <c r="K4431" s="3">
        <f>MIN(Inputs!$B$2, (Inputs!$B$8 - I4431)/Inputs!$B$9)</f>
        <v>0</v>
      </c>
      <c r="L4431" s="3">
        <f>MAX(MIN(Inputs!$B$2, I4431*Inputs!$B$10, Inputs!$B$8*Inputs!$B$4 - J4431), 0)</f>
        <v>170</v>
      </c>
      <c r="M4431" s="3">
        <f t="shared" si="624"/>
        <v>0</v>
      </c>
      <c r="N4431" s="3">
        <f t="shared" si="625"/>
        <v>0</v>
      </c>
      <c r="O4431" s="3">
        <f>IF(H4431="Reg", MIN(Inputs!$B$2, I4431*Inputs!$B$10, (Inputs!$B$8-I4431)/Inputs!$B$9), 0)</f>
        <v>0</v>
      </c>
      <c r="P4431" s="3">
        <f t="shared" si="626"/>
        <v>0</v>
      </c>
      <c r="Q4431" s="3">
        <f t="shared" si="627"/>
        <v>0</v>
      </c>
      <c r="R4431" s="3">
        <f>I4431 + M4431*Inputs!$B$9 - N4431/Inputs!$B$10</f>
        <v>340</v>
      </c>
    </row>
    <row r="4432" spans="1:18" x14ac:dyDescent="0.3">
      <c r="A4432" s="4">
        <v>46207.583333333343</v>
      </c>
      <c r="B4432" s="3">
        <v>53.35</v>
      </c>
      <c r="C4432" s="3">
        <v>0.64</v>
      </c>
      <c r="D4432" s="3">
        <f t="shared" si="621"/>
        <v>50.275625000000012</v>
      </c>
      <c r="E4432" s="3">
        <f>MAX(B4432 - D4432/Inputs!$B$5, 0)</f>
        <v>0</v>
      </c>
      <c r="F4432" s="3">
        <f>MAX(D4432*Inputs!$B$5 - B4432, 0)</f>
        <v>0</v>
      </c>
      <c r="G4432" s="3">
        <f t="shared" si="622"/>
        <v>0.64</v>
      </c>
      <c r="H4432" t="str">
        <f t="shared" si="623"/>
        <v>Reg</v>
      </c>
      <c r="I4432" s="3">
        <f t="shared" si="628"/>
        <v>340</v>
      </c>
      <c r="J4432" s="3">
        <f t="shared" si="629"/>
        <v>0</v>
      </c>
      <c r="K4432" s="3">
        <f>MIN(Inputs!$B$2, (Inputs!$B$8 - I4432)/Inputs!$B$9)</f>
        <v>0</v>
      </c>
      <c r="L4432" s="3">
        <f>MAX(MIN(Inputs!$B$2, I4432*Inputs!$B$10, Inputs!$B$8*Inputs!$B$4 - J4432), 0)</f>
        <v>170</v>
      </c>
      <c r="M4432" s="3">
        <f t="shared" si="624"/>
        <v>0</v>
      </c>
      <c r="N4432" s="3">
        <f t="shared" si="625"/>
        <v>0</v>
      </c>
      <c r="O4432" s="3">
        <f>IF(H4432="Reg", MIN(Inputs!$B$2, I4432*Inputs!$B$10, (Inputs!$B$8-I4432)/Inputs!$B$9), 0)</f>
        <v>0</v>
      </c>
      <c r="P4432" s="3">
        <f t="shared" si="626"/>
        <v>0</v>
      </c>
      <c r="Q4432" s="3">
        <f t="shared" si="627"/>
        <v>0</v>
      </c>
      <c r="R4432" s="3">
        <f>I4432 + M4432*Inputs!$B$9 - N4432/Inputs!$B$10</f>
        <v>340</v>
      </c>
    </row>
    <row r="4433" spans="1:18" x14ac:dyDescent="0.3">
      <c r="A4433" s="4">
        <v>46207.625</v>
      </c>
      <c r="B4433" s="3">
        <v>57.167500000000004</v>
      </c>
      <c r="C4433" s="3">
        <v>0.55000000000000004</v>
      </c>
      <c r="D4433" s="3">
        <f t="shared" si="621"/>
        <v>50.275625000000012</v>
      </c>
      <c r="E4433" s="3">
        <f>MAX(B4433 - D4433/Inputs!$B$5, 0)</f>
        <v>3.6107954545443022E-2</v>
      </c>
      <c r="F4433" s="3">
        <f>MAX(D4433*Inputs!$B$5 - B4433, 0)</f>
        <v>0</v>
      </c>
      <c r="G4433" s="3">
        <f t="shared" si="622"/>
        <v>0.55000000000000004</v>
      </c>
      <c r="H4433" t="str">
        <f t="shared" si="623"/>
        <v>Reg</v>
      </c>
      <c r="I4433" s="3">
        <f t="shared" si="628"/>
        <v>340</v>
      </c>
      <c r="J4433" s="3">
        <f t="shared" si="629"/>
        <v>0</v>
      </c>
      <c r="K4433" s="3">
        <f>MIN(Inputs!$B$2, (Inputs!$B$8 - I4433)/Inputs!$B$9)</f>
        <v>0</v>
      </c>
      <c r="L4433" s="3">
        <f>MAX(MIN(Inputs!$B$2, I4433*Inputs!$B$10, Inputs!$B$8*Inputs!$B$4 - J4433), 0)</f>
        <v>170</v>
      </c>
      <c r="M4433" s="3">
        <f t="shared" si="624"/>
        <v>0</v>
      </c>
      <c r="N4433" s="3">
        <f t="shared" si="625"/>
        <v>0</v>
      </c>
      <c r="O4433" s="3">
        <f>IF(H4433="Reg", MIN(Inputs!$B$2, I4433*Inputs!$B$10, (Inputs!$B$8-I4433)/Inputs!$B$9), 0)</f>
        <v>0</v>
      </c>
      <c r="P4433" s="3">
        <f t="shared" si="626"/>
        <v>0</v>
      </c>
      <c r="Q4433" s="3">
        <f t="shared" si="627"/>
        <v>0</v>
      </c>
      <c r="R4433" s="3">
        <f>I4433 + M4433*Inputs!$B$9 - N4433/Inputs!$B$10</f>
        <v>340</v>
      </c>
    </row>
    <row r="4434" spans="1:18" x14ac:dyDescent="0.3">
      <c r="A4434" s="4">
        <v>46207.666666666657</v>
      </c>
      <c r="B4434" s="3">
        <v>451.92250000000001</v>
      </c>
      <c r="C4434" s="3">
        <v>0.73</v>
      </c>
      <c r="D4434" s="3">
        <f t="shared" si="621"/>
        <v>50.275625000000012</v>
      </c>
      <c r="E4434" s="3">
        <f>MAX(B4434 - D4434/Inputs!$B$5, 0)</f>
        <v>394.79110795454545</v>
      </c>
      <c r="F4434" s="3">
        <f>MAX(D4434*Inputs!$B$5 - B4434, 0)</f>
        <v>0</v>
      </c>
      <c r="G4434" s="3">
        <f t="shared" si="622"/>
        <v>0.73</v>
      </c>
      <c r="H4434" t="str">
        <f t="shared" si="623"/>
        <v>Discharge</v>
      </c>
      <c r="I4434" s="3">
        <f t="shared" si="628"/>
        <v>340</v>
      </c>
      <c r="J4434" s="3">
        <f t="shared" si="629"/>
        <v>0</v>
      </c>
      <c r="K4434" s="3">
        <f>MIN(Inputs!$B$2, (Inputs!$B$8 - I4434)/Inputs!$B$9)</f>
        <v>0</v>
      </c>
      <c r="L4434" s="3">
        <f>MAX(MIN(Inputs!$B$2, I4434*Inputs!$B$10, Inputs!$B$8*Inputs!$B$4 - J4434), 0)</f>
        <v>170</v>
      </c>
      <c r="M4434" s="3">
        <f t="shared" si="624"/>
        <v>0</v>
      </c>
      <c r="N4434" s="3">
        <f t="shared" si="625"/>
        <v>170</v>
      </c>
      <c r="O4434" s="3">
        <f>IF(H4434="Reg", MIN(Inputs!$B$2, I4434*Inputs!$B$10, (Inputs!$B$8-I4434)/Inputs!$B$9), 0)</f>
        <v>0</v>
      </c>
      <c r="P4434" s="3">
        <f t="shared" si="626"/>
        <v>76826.824999999997</v>
      </c>
      <c r="Q4434" s="3">
        <f t="shared" si="627"/>
        <v>0</v>
      </c>
      <c r="R4434" s="3">
        <f>I4434 + M4434*Inputs!$B$9 - N4434/Inputs!$B$10</f>
        <v>158.77939109773115</v>
      </c>
    </row>
    <row r="4435" spans="1:18" x14ac:dyDescent="0.3">
      <c r="A4435" s="4">
        <v>46207.708333333343</v>
      </c>
      <c r="B4435" s="3">
        <v>32.68</v>
      </c>
      <c r="C4435" s="3">
        <v>0.67</v>
      </c>
      <c r="D4435" s="3">
        <f t="shared" si="621"/>
        <v>50.275625000000012</v>
      </c>
      <c r="E4435" s="3">
        <f>MAX(B4435 - D4435/Inputs!$B$5, 0)</f>
        <v>0</v>
      </c>
      <c r="F4435" s="3">
        <f>MAX(D4435*Inputs!$B$5 - B4435, 0)</f>
        <v>11.562550000000009</v>
      </c>
      <c r="G4435" s="3">
        <f t="shared" si="622"/>
        <v>0.67</v>
      </c>
      <c r="H4435" t="str">
        <f t="shared" si="623"/>
        <v>Charge</v>
      </c>
      <c r="I4435" s="3">
        <f t="shared" si="628"/>
        <v>158.77939109773115</v>
      </c>
      <c r="J4435" s="3">
        <f t="shared" si="629"/>
        <v>170</v>
      </c>
      <c r="K4435" s="3">
        <f>MIN(Inputs!$B$2, (Inputs!$B$8 - I4435)/Inputs!$B$9)</f>
        <v>170</v>
      </c>
      <c r="L4435" s="3">
        <f>MAX(MIN(Inputs!$B$2, I4435*Inputs!$B$10, Inputs!$B$8*Inputs!$B$4 - J4435), 0)</f>
        <v>148.94827166799323</v>
      </c>
      <c r="M4435" s="3">
        <f t="shared" si="624"/>
        <v>170</v>
      </c>
      <c r="N4435" s="3">
        <f t="shared" si="625"/>
        <v>0</v>
      </c>
      <c r="O4435" s="3">
        <f>IF(H4435="Reg", MIN(Inputs!$B$2, I4435*Inputs!$B$10, (Inputs!$B$8-I4435)/Inputs!$B$9), 0)</f>
        <v>0</v>
      </c>
      <c r="P4435" s="3">
        <f t="shared" si="626"/>
        <v>-5555.6</v>
      </c>
      <c r="Q4435" s="3">
        <f t="shared" si="627"/>
        <v>0</v>
      </c>
      <c r="R4435" s="3">
        <f>I4435 + M4435*Inputs!$B$9 - N4435/Inputs!$B$10</f>
        <v>318.25352693172772</v>
      </c>
    </row>
    <row r="4436" spans="1:18" x14ac:dyDescent="0.3">
      <c r="A4436" s="4">
        <v>46207.75</v>
      </c>
      <c r="B4436" s="3">
        <v>32.862499999999997</v>
      </c>
      <c r="C4436" s="3">
        <v>0.44</v>
      </c>
      <c r="D4436" s="3">
        <f t="shared" si="621"/>
        <v>50.275625000000012</v>
      </c>
      <c r="E4436" s="3">
        <f>MAX(B4436 - D4436/Inputs!$B$5, 0)</f>
        <v>0</v>
      </c>
      <c r="F4436" s="3">
        <f>MAX(D4436*Inputs!$B$5 - B4436, 0)</f>
        <v>11.380050000000011</v>
      </c>
      <c r="G4436" s="3">
        <f t="shared" si="622"/>
        <v>0.44</v>
      </c>
      <c r="H4436" t="str">
        <f t="shared" si="623"/>
        <v>Charge</v>
      </c>
      <c r="I4436" s="3">
        <f t="shared" si="628"/>
        <v>318.25352693172772</v>
      </c>
      <c r="J4436" s="3">
        <f t="shared" si="629"/>
        <v>170</v>
      </c>
      <c r="K4436" s="3">
        <f>MIN(Inputs!$B$2, (Inputs!$B$8 - I4436)/Inputs!$B$9)</f>
        <v>23.181818181818198</v>
      </c>
      <c r="L4436" s="3">
        <f>MAX(MIN(Inputs!$B$2, I4436*Inputs!$B$10, Inputs!$B$8*Inputs!$B$4 - J4436), 0)</f>
        <v>170</v>
      </c>
      <c r="M4436" s="3">
        <f t="shared" si="624"/>
        <v>23.181818181818198</v>
      </c>
      <c r="N4436" s="3">
        <f t="shared" si="625"/>
        <v>0</v>
      </c>
      <c r="O4436" s="3">
        <f>IF(H4436="Reg", MIN(Inputs!$B$2, I4436*Inputs!$B$10, (Inputs!$B$8-I4436)/Inputs!$B$9), 0)</f>
        <v>0</v>
      </c>
      <c r="P4436" s="3">
        <f t="shared" si="626"/>
        <v>-761.81250000000045</v>
      </c>
      <c r="Q4436" s="3">
        <f t="shared" si="627"/>
        <v>0</v>
      </c>
      <c r="R4436" s="3">
        <f>I4436 + M4436*Inputs!$B$9 - N4436/Inputs!$B$10</f>
        <v>340</v>
      </c>
    </row>
    <row r="4437" spans="1:18" x14ac:dyDescent="0.3">
      <c r="A4437" s="4">
        <v>46207.791666666657</v>
      </c>
      <c r="B4437" s="3">
        <v>51.912500000000009</v>
      </c>
      <c r="C4437" s="3">
        <v>1.28</v>
      </c>
      <c r="D4437" s="3">
        <f t="shared" si="621"/>
        <v>50.275625000000012</v>
      </c>
      <c r="E4437" s="3">
        <f>MAX(B4437 - D4437/Inputs!$B$5, 0)</f>
        <v>0</v>
      </c>
      <c r="F4437" s="3">
        <f>MAX(D4437*Inputs!$B$5 - B4437, 0)</f>
        <v>0</v>
      </c>
      <c r="G4437" s="3">
        <f t="shared" si="622"/>
        <v>1.28</v>
      </c>
      <c r="H4437" t="str">
        <f t="shared" si="623"/>
        <v>Reg</v>
      </c>
      <c r="I4437" s="3">
        <f t="shared" si="628"/>
        <v>340</v>
      </c>
      <c r="J4437" s="3">
        <f t="shared" si="629"/>
        <v>170</v>
      </c>
      <c r="K4437" s="3">
        <f>MIN(Inputs!$B$2, (Inputs!$B$8 - I4437)/Inputs!$B$9)</f>
        <v>0</v>
      </c>
      <c r="L4437" s="3">
        <f>MAX(MIN(Inputs!$B$2, I4437*Inputs!$B$10, Inputs!$B$8*Inputs!$B$4 - J4437), 0)</f>
        <v>170</v>
      </c>
      <c r="M4437" s="3">
        <f t="shared" si="624"/>
        <v>0</v>
      </c>
      <c r="N4437" s="3">
        <f t="shared" si="625"/>
        <v>0</v>
      </c>
      <c r="O4437" s="3">
        <f>IF(H4437="Reg", MIN(Inputs!$B$2, I4437*Inputs!$B$10, (Inputs!$B$8-I4437)/Inputs!$B$9), 0)</f>
        <v>0</v>
      </c>
      <c r="P4437" s="3">
        <f t="shared" si="626"/>
        <v>0</v>
      </c>
      <c r="Q4437" s="3">
        <f t="shared" si="627"/>
        <v>0</v>
      </c>
      <c r="R4437" s="3">
        <f>I4437 + M4437*Inputs!$B$9 - N4437/Inputs!$B$10</f>
        <v>340</v>
      </c>
    </row>
    <row r="4438" spans="1:18" x14ac:dyDescent="0.3">
      <c r="A4438" s="4">
        <v>46207.833333333343</v>
      </c>
      <c r="B4438" s="3">
        <v>33.03</v>
      </c>
      <c r="C4438" s="3">
        <v>1.21</v>
      </c>
      <c r="D4438" s="3">
        <f t="shared" si="621"/>
        <v>50.275625000000012</v>
      </c>
      <c r="E4438" s="3">
        <f>MAX(B4438 - D4438/Inputs!$B$5, 0)</f>
        <v>0</v>
      </c>
      <c r="F4438" s="3">
        <f>MAX(D4438*Inputs!$B$5 - B4438, 0)</f>
        <v>11.212550000000007</v>
      </c>
      <c r="G4438" s="3">
        <f t="shared" si="622"/>
        <v>1.21</v>
      </c>
      <c r="H4438" t="str">
        <f t="shared" si="623"/>
        <v>Charge</v>
      </c>
      <c r="I4438" s="3">
        <f t="shared" si="628"/>
        <v>340</v>
      </c>
      <c r="J4438" s="3">
        <f t="shared" si="629"/>
        <v>170</v>
      </c>
      <c r="K4438" s="3">
        <f>MIN(Inputs!$B$2, (Inputs!$B$8 - I4438)/Inputs!$B$9)</f>
        <v>0</v>
      </c>
      <c r="L4438" s="3">
        <f>MAX(MIN(Inputs!$B$2, I4438*Inputs!$B$10, Inputs!$B$8*Inputs!$B$4 - J4438), 0)</f>
        <v>170</v>
      </c>
      <c r="M4438" s="3">
        <f t="shared" si="624"/>
        <v>0</v>
      </c>
      <c r="N4438" s="3">
        <f t="shared" si="625"/>
        <v>0</v>
      </c>
      <c r="O4438" s="3">
        <f>IF(H4438="Reg", MIN(Inputs!$B$2, I4438*Inputs!$B$10, (Inputs!$B$8-I4438)/Inputs!$B$9), 0)</f>
        <v>0</v>
      </c>
      <c r="P4438" s="3">
        <f t="shared" si="626"/>
        <v>0</v>
      </c>
      <c r="Q4438" s="3">
        <f t="shared" si="627"/>
        <v>0</v>
      </c>
      <c r="R4438" s="3">
        <f>I4438 + M4438*Inputs!$B$9 - N4438/Inputs!$B$10</f>
        <v>340</v>
      </c>
    </row>
    <row r="4439" spans="1:18" x14ac:dyDescent="0.3">
      <c r="A4439" s="4">
        <v>46207.875</v>
      </c>
      <c r="B4439" s="3">
        <v>32.245000000000005</v>
      </c>
      <c r="C4439" s="3">
        <v>1</v>
      </c>
      <c r="D4439" s="3">
        <f t="shared" si="621"/>
        <v>50.275625000000012</v>
      </c>
      <c r="E4439" s="3">
        <f>MAX(B4439 - D4439/Inputs!$B$5, 0)</f>
        <v>0</v>
      </c>
      <c r="F4439" s="3">
        <f>MAX(D4439*Inputs!$B$5 - B4439, 0)</f>
        <v>11.997550000000004</v>
      </c>
      <c r="G4439" s="3">
        <f t="shared" si="622"/>
        <v>1</v>
      </c>
      <c r="H4439" t="str">
        <f t="shared" si="623"/>
        <v>Charge</v>
      </c>
      <c r="I4439" s="3">
        <f t="shared" si="628"/>
        <v>340</v>
      </c>
      <c r="J4439" s="3">
        <f t="shared" si="629"/>
        <v>170</v>
      </c>
      <c r="K4439" s="3">
        <f>MIN(Inputs!$B$2, (Inputs!$B$8 - I4439)/Inputs!$B$9)</f>
        <v>0</v>
      </c>
      <c r="L4439" s="3">
        <f>MAX(MIN(Inputs!$B$2, I4439*Inputs!$B$10, Inputs!$B$8*Inputs!$B$4 - J4439), 0)</f>
        <v>170</v>
      </c>
      <c r="M4439" s="3">
        <f t="shared" si="624"/>
        <v>0</v>
      </c>
      <c r="N4439" s="3">
        <f t="shared" si="625"/>
        <v>0</v>
      </c>
      <c r="O4439" s="3">
        <f>IF(H4439="Reg", MIN(Inputs!$B$2, I4439*Inputs!$B$10, (Inputs!$B$8-I4439)/Inputs!$B$9), 0)</f>
        <v>0</v>
      </c>
      <c r="P4439" s="3">
        <f t="shared" si="626"/>
        <v>0</v>
      </c>
      <c r="Q4439" s="3">
        <f t="shared" si="627"/>
        <v>0</v>
      </c>
      <c r="R4439" s="3">
        <f>I4439 + M4439*Inputs!$B$9 - N4439/Inputs!$B$10</f>
        <v>340</v>
      </c>
    </row>
    <row r="4440" spans="1:18" x14ac:dyDescent="0.3">
      <c r="A4440" s="4">
        <v>46207.916666666657</v>
      </c>
      <c r="B4440" s="3">
        <v>37.42</v>
      </c>
      <c r="C4440" s="3">
        <v>0.37</v>
      </c>
      <c r="D4440" s="3">
        <f t="shared" si="621"/>
        <v>50.275625000000012</v>
      </c>
      <c r="E4440" s="3">
        <f>MAX(B4440 - D4440/Inputs!$B$5, 0)</f>
        <v>0</v>
      </c>
      <c r="F4440" s="3">
        <f>MAX(D4440*Inputs!$B$5 - B4440, 0)</f>
        <v>6.8225500000000068</v>
      </c>
      <c r="G4440" s="3">
        <f t="shared" si="622"/>
        <v>0.37</v>
      </c>
      <c r="H4440" t="str">
        <f t="shared" si="623"/>
        <v>Charge</v>
      </c>
      <c r="I4440" s="3">
        <f t="shared" si="628"/>
        <v>340</v>
      </c>
      <c r="J4440" s="3">
        <f t="shared" si="629"/>
        <v>170</v>
      </c>
      <c r="K4440" s="3">
        <f>MIN(Inputs!$B$2, (Inputs!$B$8 - I4440)/Inputs!$B$9)</f>
        <v>0</v>
      </c>
      <c r="L4440" s="3">
        <f>MAX(MIN(Inputs!$B$2, I4440*Inputs!$B$10, Inputs!$B$8*Inputs!$B$4 - J4440), 0)</f>
        <v>170</v>
      </c>
      <c r="M4440" s="3">
        <f t="shared" si="624"/>
        <v>0</v>
      </c>
      <c r="N4440" s="3">
        <f t="shared" si="625"/>
        <v>0</v>
      </c>
      <c r="O4440" s="3">
        <f>IF(H4440="Reg", MIN(Inputs!$B$2, I4440*Inputs!$B$10, (Inputs!$B$8-I4440)/Inputs!$B$9), 0)</f>
        <v>0</v>
      </c>
      <c r="P4440" s="3">
        <f t="shared" si="626"/>
        <v>0</v>
      </c>
      <c r="Q4440" s="3">
        <f t="shared" si="627"/>
        <v>0</v>
      </c>
      <c r="R4440" s="3">
        <f>I4440 + M4440*Inputs!$B$9 - N4440/Inputs!$B$10</f>
        <v>340</v>
      </c>
    </row>
    <row r="4441" spans="1:18" x14ac:dyDescent="0.3">
      <c r="A4441" s="4">
        <v>46207.958333333343</v>
      </c>
      <c r="B4441" s="3">
        <v>34.942500000000003</v>
      </c>
      <c r="C4441" s="3">
        <v>0.05</v>
      </c>
      <c r="D4441" s="3">
        <f t="shared" si="621"/>
        <v>50.275625000000012</v>
      </c>
      <c r="E4441" s="3">
        <f>MAX(B4441 - D4441/Inputs!$B$5, 0)</f>
        <v>0</v>
      </c>
      <c r="F4441" s="3">
        <f>MAX(D4441*Inputs!$B$5 - B4441, 0)</f>
        <v>9.3000500000000059</v>
      </c>
      <c r="G4441" s="3">
        <f t="shared" si="622"/>
        <v>0.05</v>
      </c>
      <c r="H4441" t="str">
        <f t="shared" si="623"/>
        <v>Charge</v>
      </c>
      <c r="I4441" s="3">
        <f t="shared" si="628"/>
        <v>340</v>
      </c>
      <c r="J4441" s="3">
        <f t="shared" si="629"/>
        <v>170</v>
      </c>
      <c r="K4441" s="3">
        <f>MIN(Inputs!$B$2, (Inputs!$B$8 - I4441)/Inputs!$B$9)</f>
        <v>0</v>
      </c>
      <c r="L4441" s="3">
        <f>MAX(MIN(Inputs!$B$2, I4441*Inputs!$B$10, Inputs!$B$8*Inputs!$B$4 - J4441), 0)</f>
        <v>170</v>
      </c>
      <c r="M4441" s="3">
        <f t="shared" si="624"/>
        <v>0</v>
      </c>
      <c r="N4441" s="3">
        <f t="shared" si="625"/>
        <v>0</v>
      </c>
      <c r="O4441" s="3">
        <f>IF(H4441="Reg", MIN(Inputs!$B$2, I4441*Inputs!$B$10, (Inputs!$B$8-I4441)/Inputs!$B$9), 0)</f>
        <v>0</v>
      </c>
      <c r="P4441" s="3">
        <f t="shared" si="626"/>
        <v>0</v>
      </c>
      <c r="Q4441" s="3">
        <f t="shared" si="627"/>
        <v>0</v>
      </c>
      <c r="R4441" s="3">
        <f>I4441 + M4441*Inputs!$B$9 - N4441/Inputs!$B$10</f>
        <v>340</v>
      </c>
    </row>
    <row r="4442" spans="1:18" x14ac:dyDescent="0.3">
      <c r="A4442" s="4">
        <v>46208</v>
      </c>
      <c r="B4442" s="3">
        <v>30.28</v>
      </c>
      <c r="C4442" s="3">
        <v>0.05</v>
      </c>
      <c r="D4442" s="3">
        <f t="shared" si="621"/>
        <v>25.143229166666661</v>
      </c>
      <c r="E4442" s="3">
        <f>MAX(B4442 - D4442/Inputs!$B$5, 0)</f>
        <v>1.7081486742424339</v>
      </c>
      <c r="F4442" s="3">
        <f>MAX(D4442*Inputs!$B$5 - B4442, 0)</f>
        <v>0</v>
      </c>
      <c r="G4442" s="3">
        <f t="shared" si="622"/>
        <v>0.05</v>
      </c>
      <c r="H4442" t="str">
        <f t="shared" si="623"/>
        <v>Discharge</v>
      </c>
      <c r="I4442" s="3">
        <f t="shared" si="628"/>
        <v>340</v>
      </c>
      <c r="J4442" s="3">
        <f t="shared" si="629"/>
        <v>0</v>
      </c>
      <c r="K4442" s="3">
        <f>MIN(Inputs!$B$2, (Inputs!$B$8 - I4442)/Inputs!$B$9)</f>
        <v>0</v>
      </c>
      <c r="L4442" s="3">
        <f>MAX(MIN(Inputs!$B$2, I4442*Inputs!$B$10, Inputs!$B$8*Inputs!$B$4 - J4442), 0)</f>
        <v>170</v>
      </c>
      <c r="M4442" s="3">
        <f t="shared" si="624"/>
        <v>0</v>
      </c>
      <c r="N4442" s="3">
        <f t="shared" si="625"/>
        <v>170</v>
      </c>
      <c r="O4442" s="3">
        <f>IF(H4442="Reg", MIN(Inputs!$B$2, I4442*Inputs!$B$10, (Inputs!$B$8-I4442)/Inputs!$B$9), 0)</f>
        <v>0</v>
      </c>
      <c r="P4442" s="3">
        <f t="shared" si="626"/>
        <v>5147.6000000000004</v>
      </c>
      <c r="Q4442" s="3">
        <f t="shared" si="627"/>
        <v>0</v>
      </c>
      <c r="R4442" s="3">
        <f>I4442 + M4442*Inputs!$B$9 - N4442/Inputs!$B$10</f>
        <v>158.77939109773115</v>
      </c>
    </row>
    <row r="4443" spans="1:18" x14ac:dyDescent="0.3">
      <c r="A4443" s="4">
        <v>46208.041666666657</v>
      </c>
      <c r="B4443" s="3">
        <v>24.28</v>
      </c>
      <c r="C4443" s="3">
        <v>0.05</v>
      </c>
      <c r="D4443" s="3">
        <f t="shared" si="621"/>
        <v>25.143229166666661</v>
      </c>
      <c r="E4443" s="3">
        <f>MAX(B4443 - D4443/Inputs!$B$5, 0)</f>
        <v>0</v>
      </c>
      <c r="F4443" s="3">
        <f>MAX(D4443*Inputs!$B$5 - B4443, 0)</f>
        <v>0</v>
      </c>
      <c r="G4443" s="3">
        <f t="shared" si="622"/>
        <v>0.05</v>
      </c>
      <c r="H4443" t="str">
        <f t="shared" si="623"/>
        <v>Reg</v>
      </c>
      <c r="I4443" s="3">
        <f t="shared" si="628"/>
        <v>158.77939109773115</v>
      </c>
      <c r="J4443" s="3">
        <f t="shared" si="629"/>
        <v>170</v>
      </c>
      <c r="K4443" s="3">
        <f>MIN(Inputs!$B$2, (Inputs!$B$8 - I4443)/Inputs!$B$9)</f>
        <v>170</v>
      </c>
      <c r="L4443" s="3">
        <f>MAX(MIN(Inputs!$B$2, I4443*Inputs!$B$10, Inputs!$B$8*Inputs!$B$4 - J4443), 0)</f>
        <v>148.94827166799323</v>
      </c>
      <c r="M4443" s="3">
        <f t="shared" si="624"/>
        <v>0</v>
      </c>
      <c r="N4443" s="3">
        <f t="shared" si="625"/>
        <v>0</v>
      </c>
      <c r="O4443" s="3">
        <f>IF(H4443="Reg", MIN(Inputs!$B$2, I4443*Inputs!$B$10, (Inputs!$B$8-I4443)/Inputs!$B$9), 0)</f>
        <v>148.94827166799323</v>
      </c>
      <c r="P4443" s="3">
        <f t="shared" si="626"/>
        <v>0</v>
      </c>
      <c r="Q4443" s="3">
        <f t="shared" si="627"/>
        <v>7.447413583399662</v>
      </c>
      <c r="R4443" s="3">
        <f>I4443 + M4443*Inputs!$B$9 - N4443/Inputs!$B$10</f>
        <v>158.77939109773115</v>
      </c>
    </row>
    <row r="4444" spans="1:18" x14ac:dyDescent="0.3">
      <c r="A4444" s="4">
        <v>46208.083333333343</v>
      </c>
      <c r="B4444" s="3">
        <v>23.5075</v>
      </c>
      <c r="C4444" s="3">
        <v>0.05</v>
      </c>
      <c r="D4444" s="3">
        <f t="shared" si="621"/>
        <v>25.143229166666661</v>
      </c>
      <c r="E4444" s="3">
        <f>MAX(B4444 - D4444/Inputs!$B$5, 0)</f>
        <v>0</v>
      </c>
      <c r="F4444" s="3">
        <f>MAX(D4444*Inputs!$B$5 - B4444, 0)</f>
        <v>0</v>
      </c>
      <c r="G4444" s="3">
        <f t="shared" si="622"/>
        <v>0.05</v>
      </c>
      <c r="H4444" t="str">
        <f t="shared" si="623"/>
        <v>Reg</v>
      </c>
      <c r="I4444" s="3">
        <f t="shared" si="628"/>
        <v>158.77939109773115</v>
      </c>
      <c r="J4444" s="3">
        <f t="shared" si="629"/>
        <v>170</v>
      </c>
      <c r="K4444" s="3">
        <f>MIN(Inputs!$B$2, (Inputs!$B$8 - I4444)/Inputs!$B$9)</f>
        <v>170</v>
      </c>
      <c r="L4444" s="3">
        <f>MAX(MIN(Inputs!$B$2, I4444*Inputs!$B$10, Inputs!$B$8*Inputs!$B$4 - J4444), 0)</f>
        <v>148.94827166799323</v>
      </c>
      <c r="M4444" s="3">
        <f t="shared" si="624"/>
        <v>0</v>
      </c>
      <c r="N4444" s="3">
        <f t="shared" si="625"/>
        <v>0</v>
      </c>
      <c r="O4444" s="3">
        <f>IF(H4444="Reg", MIN(Inputs!$B$2, I4444*Inputs!$B$10, (Inputs!$B$8-I4444)/Inputs!$B$9), 0)</f>
        <v>148.94827166799323</v>
      </c>
      <c r="P4444" s="3">
        <f t="shared" si="626"/>
        <v>0</v>
      </c>
      <c r="Q4444" s="3">
        <f t="shared" si="627"/>
        <v>7.447413583399662</v>
      </c>
      <c r="R4444" s="3">
        <f>I4444 + M4444*Inputs!$B$9 - N4444/Inputs!$B$10</f>
        <v>158.77939109773115</v>
      </c>
    </row>
    <row r="4445" spans="1:18" x14ac:dyDescent="0.3">
      <c r="A4445" s="4">
        <v>46208.125</v>
      </c>
      <c r="B4445" s="3">
        <v>23.09</v>
      </c>
      <c r="C4445" s="3">
        <v>0.05</v>
      </c>
      <c r="D4445" s="3">
        <f t="shared" si="621"/>
        <v>25.143229166666661</v>
      </c>
      <c r="E4445" s="3">
        <f>MAX(B4445 - D4445/Inputs!$B$5, 0)</f>
        <v>0</v>
      </c>
      <c r="F4445" s="3">
        <f>MAX(D4445*Inputs!$B$5 - B4445, 0)</f>
        <v>0</v>
      </c>
      <c r="G4445" s="3">
        <f t="shared" si="622"/>
        <v>0.05</v>
      </c>
      <c r="H4445" t="str">
        <f t="shared" si="623"/>
        <v>Reg</v>
      </c>
      <c r="I4445" s="3">
        <f t="shared" si="628"/>
        <v>158.77939109773115</v>
      </c>
      <c r="J4445" s="3">
        <f t="shared" si="629"/>
        <v>170</v>
      </c>
      <c r="K4445" s="3">
        <f>MIN(Inputs!$B$2, (Inputs!$B$8 - I4445)/Inputs!$B$9)</f>
        <v>170</v>
      </c>
      <c r="L4445" s="3">
        <f>MAX(MIN(Inputs!$B$2, I4445*Inputs!$B$10, Inputs!$B$8*Inputs!$B$4 - J4445), 0)</f>
        <v>148.94827166799323</v>
      </c>
      <c r="M4445" s="3">
        <f t="shared" si="624"/>
        <v>0</v>
      </c>
      <c r="N4445" s="3">
        <f t="shared" si="625"/>
        <v>0</v>
      </c>
      <c r="O4445" s="3">
        <f>IF(H4445="Reg", MIN(Inputs!$B$2, I4445*Inputs!$B$10, (Inputs!$B$8-I4445)/Inputs!$B$9), 0)</f>
        <v>148.94827166799323</v>
      </c>
      <c r="P4445" s="3">
        <f t="shared" si="626"/>
        <v>0</v>
      </c>
      <c r="Q4445" s="3">
        <f t="shared" si="627"/>
        <v>7.447413583399662</v>
      </c>
      <c r="R4445" s="3">
        <f>I4445 + M4445*Inputs!$B$9 - N4445/Inputs!$B$10</f>
        <v>158.77939109773115</v>
      </c>
    </row>
    <row r="4446" spans="1:18" x14ac:dyDescent="0.3">
      <c r="A4446" s="4">
        <v>46208.166666666657</v>
      </c>
      <c r="B4446" s="3">
        <v>21.895</v>
      </c>
      <c r="C4446" s="3">
        <v>0.05</v>
      </c>
      <c r="D4446" s="3">
        <f t="shared" si="621"/>
        <v>25.143229166666661</v>
      </c>
      <c r="E4446" s="3">
        <f>MAX(B4446 - D4446/Inputs!$B$5, 0)</f>
        <v>0</v>
      </c>
      <c r="F4446" s="3">
        <f>MAX(D4446*Inputs!$B$5 - B4446, 0)</f>
        <v>0.23104166666666259</v>
      </c>
      <c r="G4446" s="3">
        <f t="shared" si="622"/>
        <v>0.05</v>
      </c>
      <c r="H4446" t="str">
        <f t="shared" si="623"/>
        <v>Charge</v>
      </c>
      <c r="I4446" s="3">
        <f t="shared" si="628"/>
        <v>158.77939109773115</v>
      </c>
      <c r="J4446" s="3">
        <f t="shared" si="629"/>
        <v>170</v>
      </c>
      <c r="K4446" s="3">
        <f>MIN(Inputs!$B$2, (Inputs!$B$8 - I4446)/Inputs!$B$9)</f>
        <v>170</v>
      </c>
      <c r="L4446" s="3">
        <f>MAX(MIN(Inputs!$B$2, I4446*Inputs!$B$10, Inputs!$B$8*Inputs!$B$4 - J4446), 0)</f>
        <v>148.94827166799323</v>
      </c>
      <c r="M4446" s="3">
        <f t="shared" si="624"/>
        <v>170</v>
      </c>
      <c r="N4446" s="3">
        <f t="shared" si="625"/>
        <v>0</v>
      </c>
      <c r="O4446" s="3">
        <f>IF(H4446="Reg", MIN(Inputs!$B$2, I4446*Inputs!$B$10, (Inputs!$B$8-I4446)/Inputs!$B$9), 0)</f>
        <v>0</v>
      </c>
      <c r="P4446" s="3">
        <f t="shared" si="626"/>
        <v>-3722.15</v>
      </c>
      <c r="Q4446" s="3">
        <f t="shared" si="627"/>
        <v>0</v>
      </c>
      <c r="R4446" s="3">
        <f>I4446 + M4446*Inputs!$B$9 - N4446/Inputs!$B$10</f>
        <v>318.25352693172772</v>
      </c>
    </row>
    <row r="4447" spans="1:18" x14ac:dyDescent="0.3">
      <c r="A4447" s="4">
        <v>46208.208333333343</v>
      </c>
      <c r="B4447" s="3">
        <v>21.55</v>
      </c>
      <c r="C4447" s="3">
        <v>0.05</v>
      </c>
      <c r="D4447" s="3">
        <f t="shared" si="621"/>
        <v>25.143229166666661</v>
      </c>
      <c r="E4447" s="3">
        <f>MAX(B4447 - D4447/Inputs!$B$5, 0)</f>
        <v>0</v>
      </c>
      <c r="F4447" s="3">
        <f>MAX(D4447*Inputs!$B$5 - B4447, 0)</f>
        <v>0.57604166666666146</v>
      </c>
      <c r="G4447" s="3">
        <f t="shared" si="622"/>
        <v>0.05</v>
      </c>
      <c r="H4447" t="str">
        <f t="shared" si="623"/>
        <v>Charge</v>
      </c>
      <c r="I4447" s="3">
        <f t="shared" si="628"/>
        <v>318.25352693172772</v>
      </c>
      <c r="J4447" s="3">
        <f t="shared" si="629"/>
        <v>170</v>
      </c>
      <c r="K4447" s="3">
        <f>MIN(Inputs!$B$2, (Inputs!$B$8 - I4447)/Inputs!$B$9)</f>
        <v>23.181818181818198</v>
      </c>
      <c r="L4447" s="3">
        <f>MAX(MIN(Inputs!$B$2, I4447*Inputs!$B$10, Inputs!$B$8*Inputs!$B$4 - J4447), 0)</f>
        <v>170</v>
      </c>
      <c r="M4447" s="3">
        <f t="shared" si="624"/>
        <v>23.181818181818198</v>
      </c>
      <c r="N4447" s="3">
        <f t="shared" si="625"/>
        <v>0</v>
      </c>
      <c r="O4447" s="3">
        <f>IF(H4447="Reg", MIN(Inputs!$B$2, I4447*Inputs!$B$10, (Inputs!$B$8-I4447)/Inputs!$B$9), 0)</f>
        <v>0</v>
      </c>
      <c r="P4447" s="3">
        <f t="shared" si="626"/>
        <v>-499.56818181818215</v>
      </c>
      <c r="Q4447" s="3">
        <f t="shared" si="627"/>
        <v>0</v>
      </c>
      <c r="R4447" s="3">
        <f>I4447 + M4447*Inputs!$B$9 - N4447/Inputs!$B$10</f>
        <v>340</v>
      </c>
    </row>
    <row r="4448" spans="1:18" x14ac:dyDescent="0.3">
      <c r="A4448" s="4">
        <v>46208.25</v>
      </c>
      <c r="B4448" s="3">
        <v>21.565000000000001</v>
      </c>
      <c r="C4448" s="3">
        <v>0.72</v>
      </c>
      <c r="D4448" s="3">
        <f t="shared" si="621"/>
        <v>25.143229166666661</v>
      </c>
      <c r="E4448" s="3">
        <f>MAX(B4448 - D4448/Inputs!$B$5, 0)</f>
        <v>0</v>
      </c>
      <c r="F4448" s="3">
        <f>MAX(D4448*Inputs!$B$5 - B4448, 0)</f>
        <v>0.56104166666666089</v>
      </c>
      <c r="G4448" s="3">
        <f t="shared" si="622"/>
        <v>0.72</v>
      </c>
      <c r="H4448" t="str">
        <f t="shared" si="623"/>
        <v>Reg</v>
      </c>
      <c r="I4448" s="3">
        <f t="shared" si="628"/>
        <v>340</v>
      </c>
      <c r="J4448" s="3">
        <f t="shared" si="629"/>
        <v>170</v>
      </c>
      <c r="K4448" s="3">
        <f>MIN(Inputs!$B$2, (Inputs!$B$8 - I4448)/Inputs!$B$9)</f>
        <v>0</v>
      </c>
      <c r="L4448" s="3">
        <f>MAX(MIN(Inputs!$B$2, I4448*Inputs!$B$10, Inputs!$B$8*Inputs!$B$4 - J4448), 0)</f>
        <v>170</v>
      </c>
      <c r="M4448" s="3">
        <f t="shared" si="624"/>
        <v>0</v>
      </c>
      <c r="N4448" s="3">
        <f t="shared" si="625"/>
        <v>0</v>
      </c>
      <c r="O4448" s="3">
        <f>IF(H4448="Reg", MIN(Inputs!$B$2, I4448*Inputs!$B$10, (Inputs!$B$8-I4448)/Inputs!$B$9), 0)</f>
        <v>0</v>
      </c>
      <c r="P4448" s="3">
        <f t="shared" si="626"/>
        <v>0</v>
      </c>
      <c r="Q4448" s="3">
        <f t="shared" si="627"/>
        <v>0</v>
      </c>
      <c r="R4448" s="3">
        <f>I4448 + M4448*Inputs!$B$9 - N4448/Inputs!$B$10</f>
        <v>340</v>
      </c>
    </row>
    <row r="4449" spans="1:18" x14ac:dyDescent="0.3">
      <c r="A4449" s="4">
        <v>46208.291666666657</v>
      </c>
      <c r="B4449" s="3">
        <v>21.2925</v>
      </c>
      <c r="C4449" s="3">
        <v>1</v>
      </c>
      <c r="D4449" s="3">
        <f t="shared" si="621"/>
        <v>25.143229166666661</v>
      </c>
      <c r="E4449" s="3">
        <f>MAX(B4449 - D4449/Inputs!$B$5, 0)</f>
        <v>0</v>
      </c>
      <c r="F4449" s="3">
        <f>MAX(D4449*Inputs!$B$5 - B4449, 0)</f>
        <v>0.83354166666666174</v>
      </c>
      <c r="G4449" s="3">
        <f t="shared" si="622"/>
        <v>1</v>
      </c>
      <c r="H4449" t="str">
        <f t="shared" si="623"/>
        <v>Reg</v>
      </c>
      <c r="I4449" s="3">
        <f t="shared" si="628"/>
        <v>340</v>
      </c>
      <c r="J4449" s="3">
        <f t="shared" si="629"/>
        <v>170</v>
      </c>
      <c r="K4449" s="3">
        <f>MIN(Inputs!$B$2, (Inputs!$B$8 - I4449)/Inputs!$B$9)</f>
        <v>0</v>
      </c>
      <c r="L4449" s="3">
        <f>MAX(MIN(Inputs!$B$2, I4449*Inputs!$B$10, Inputs!$B$8*Inputs!$B$4 - J4449), 0)</f>
        <v>170</v>
      </c>
      <c r="M4449" s="3">
        <f t="shared" si="624"/>
        <v>0</v>
      </c>
      <c r="N4449" s="3">
        <f t="shared" si="625"/>
        <v>0</v>
      </c>
      <c r="O4449" s="3">
        <f>IF(H4449="Reg", MIN(Inputs!$B$2, I4449*Inputs!$B$10, (Inputs!$B$8-I4449)/Inputs!$B$9), 0)</f>
        <v>0</v>
      </c>
      <c r="P4449" s="3">
        <f t="shared" si="626"/>
        <v>0</v>
      </c>
      <c r="Q4449" s="3">
        <f t="shared" si="627"/>
        <v>0</v>
      </c>
      <c r="R4449" s="3">
        <f>I4449 + M4449*Inputs!$B$9 - N4449/Inputs!$B$10</f>
        <v>340</v>
      </c>
    </row>
    <row r="4450" spans="1:18" x14ac:dyDescent="0.3">
      <c r="A4450" s="4">
        <v>46208.333333333343</v>
      </c>
      <c r="B4450" s="3">
        <v>16.852499999999999</v>
      </c>
      <c r="C4450" s="3">
        <v>0.7</v>
      </c>
      <c r="D4450" s="3">
        <f t="shared" si="621"/>
        <v>25.143229166666661</v>
      </c>
      <c r="E4450" s="3">
        <f>MAX(B4450 - D4450/Inputs!$B$5, 0)</f>
        <v>0</v>
      </c>
      <c r="F4450" s="3">
        <f>MAX(D4450*Inputs!$B$5 - B4450, 0)</f>
        <v>5.273541666666663</v>
      </c>
      <c r="G4450" s="3">
        <f t="shared" si="622"/>
        <v>0.7</v>
      </c>
      <c r="H4450" t="str">
        <f t="shared" si="623"/>
        <v>Charge</v>
      </c>
      <c r="I4450" s="3">
        <f t="shared" si="628"/>
        <v>340</v>
      </c>
      <c r="J4450" s="3">
        <f t="shared" si="629"/>
        <v>170</v>
      </c>
      <c r="K4450" s="3">
        <f>MIN(Inputs!$B$2, (Inputs!$B$8 - I4450)/Inputs!$B$9)</f>
        <v>0</v>
      </c>
      <c r="L4450" s="3">
        <f>MAX(MIN(Inputs!$B$2, I4450*Inputs!$B$10, Inputs!$B$8*Inputs!$B$4 - J4450), 0)</f>
        <v>170</v>
      </c>
      <c r="M4450" s="3">
        <f t="shared" si="624"/>
        <v>0</v>
      </c>
      <c r="N4450" s="3">
        <f t="shared" si="625"/>
        <v>0</v>
      </c>
      <c r="O4450" s="3">
        <f>IF(H4450="Reg", MIN(Inputs!$B$2, I4450*Inputs!$B$10, (Inputs!$B$8-I4450)/Inputs!$B$9), 0)</f>
        <v>0</v>
      </c>
      <c r="P4450" s="3">
        <f t="shared" si="626"/>
        <v>0</v>
      </c>
      <c r="Q4450" s="3">
        <f t="shared" si="627"/>
        <v>0</v>
      </c>
      <c r="R4450" s="3">
        <f>I4450 + M4450*Inputs!$B$9 - N4450/Inputs!$B$10</f>
        <v>340</v>
      </c>
    </row>
    <row r="4451" spans="1:18" x14ac:dyDescent="0.3">
      <c r="A4451" s="4">
        <v>46208.375</v>
      </c>
      <c r="B4451" s="3">
        <v>15</v>
      </c>
      <c r="C4451" s="3">
        <v>0.98</v>
      </c>
      <c r="D4451" s="3">
        <f t="shared" si="621"/>
        <v>25.143229166666661</v>
      </c>
      <c r="E4451" s="3">
        <f>MAX(B4451 - D4451/Inputs!$B$5, 0)</f>
        <v>0</v>
      </c>
      <c r="F4451" s="3">
        <f>MAX(D4451*Inputs!$B$5 - B4451, 0)</f>
        <v>7.1260416666666622</v>
      </c>
      <c r="G4451" s="3">
        <f t="shared" si="622"/>
        <v>0.98</v>
      </c>
      <c r="H4451" t="str">
        <f t="shared" si="623"/>
        <v>Charge</v>
      </c>
      <c r="I4451" s="3">
        <f t="shared" si="628"/>
        <v>340</v>
      </c>
      <c r="J4451" s="3">
        <f t="shared" si="629"/>
        <v>170</v>
      </c>
      <c r="K4451" s="3">
        <f>MIN(Inputs!$B$2, (Inputs!$B$8 - I4451)/Inputs!$B$9)</f>
        <v>0</v>
      </c>
      <c r="L4451" s="3">
        <f>MAX(MIN(Inputs!$B$2, I4451*Inputs!$B$10, Inputs!$B$8*Inputs!$B$4 - J4451), 0)</f>
        <v>170</v>
      </c>
      <c r="M4451" s="3">
        <f t="shared" si="624"/>
        <v>0</v>
      </c>
      <c r="N4451" s="3">
        <f t="shared" si="625"/>
        <v>0</v>
      </c>
      <c r="O4451" s="3">
        <f>IF(H4451="Reg", MIN(Inputs!$B$2, I4451*Inputs!$B$10, (Inputs!$B$8-I4451)/Inputs!$B$9), 0)</f>
        <v>0</v>
      </c>
      <c r="P4451" s="3">
        <f t="shared" si="626"/>
        <v>0</v>
      </c>
      <c r="Q4451" s="3">
        <f t="shared" si="627"/>
        <v>0</v>
      </c>
      <c r="R4451" s="3">
        <f>I4451 + M4451*Inputs!$B$9 - N4451/Inputs!$B$10</f>
        <v>340</v>
      </c>
    </row>
    <row r="4452" spans="1:18" x14ac:dyDescent="0.3">
      <c r="A4452" s="4">
        <v>46208.416666666657</v>
      </c>
      <c r="B4452" s="3">
        <v>18.127499999999998</v>
      </c>
      <c r="C4452" s="3">
        <v>0.57999999999999996</v>
      </c>
      <c r="D4452" s="3">
        <f t="shared" si="621"/>
        <v>25.143229166666661</v>
      </c>
      <c r="E4452" s="3">
        <f>MAX(B4452 - D4452/Inputs!$B$5, 0)</f>
        <v>0</v>
      </c>
      <c r="F4452" s="3">
        <f>MAX(D4452*Inputs!$B$5 - B4452, 0)</f>
        <v>3.9985416666666644</v>
      </c>
      <c r="G4452" s="3">
        <f t="shared" si="622"/>
        <v>0.57999999999999996</v>
      </c>
      <c r="H4452" t="str">
        <f t="shared" si="623"/>
        <v>Charge</v>
      </c>
      <c r="I4452" s="3">
        <f t="shared" si="628"/>
        <v>340</v>
      </c>
      <c r="J4452" s="3">
        <f t="shared" si="629"/>
        <v>170</v>
      </c>
      <c r="K4452" s="3">
        <f>MIN(Inputs!$B$2, (Inputs!$B$8 - I4452)/Inputs!$B$9)</f>
        <v>0</v>
      </c>
      <c r="L4452" s="3">
        <f>MAX(MIN(Inputs!$B$2, I4452*Inputs!$B$10, Inputs!$B$8*Inputs!$B$4 - J4452), 0)</f>
        <v>170</v>
      </c>
      <c r="M4452" s="3">
        <f t="shared" si="624"/>
        <v>0</v>
      </c>
      <c r="N4452" s="3">
        <f t="shared" si="625"/>
        <v>0</v>
      </c>
      <c r="O4452" s="3">
        <f>IF(H4452="Reg", MIN(Inputs!$B$2, I4452*Inputs!$B$10, (Inputs!$B$8-I4452)/Inputs!$B$9), 0)</f>
        <v>0</v>
      </c>
      <c r="P4452" s="3">
        <f t="shared" si="626"/>
        <v>0</v>
      </c>
      <c r="Q4452" s="3">
        <f t="shared" si="627"/>
        <v>0</v>
      </c>
      <c r="R4452" s="3">
        <f>I4452 + M4452*Inputs!$B$9 - N4452/Inputs!$B$10</f>
        <v>340</v>
      </c>
    </row>
    <row r="4453" spans="1:18" x14ac:dyDescent="0.3">
      <c r="A4453" s="4">
        <v>46208.458333333343</v>
      </c>
      <c r="B4453" s="3">
        <v>19.587499999999999</v>
      </c>
      <c r="C4453" s="3">
        <v>0.51</v>
      </c>
      <c r="D4453" s="3">
        <f t="shared" si="621"/>
        <v>25.143229166666661</v>
      </c>
      <c r="E4453" s="3">
        <f>MAX(B4453 - D4453/Inputs!$B$5, 0)</f>
        <v>0</v>
      </c>
      <c r="F4453" s="3">
        <f>MAX(D4453*Inputs!$B$5 - B4453, 0)</f>
        <v>2.5385416666666636</v>
      </c>
      <c r="G4453" s="3">
        <f t="shared" si="622"/>
        <v>0.51</v>
      </c>
      <c r="H4453" t="str">
        <f t="shared" si="623"/>
        <v>Charge</v>
      </c>
      <c r="I4453" s="3">
        <f t="shared" si="628"/>
        <v>340</v>
      </c>
      <c r="J4453" s="3">
        <f t="shared" si="629"/>
        <v>170</v>
      </c>
      <c r="K4453" s="3">
        <f>MIN(Inputs!$B$2, (Inputs!$B$8 - I4453)/Inputs!$B$9)</f>
        <v>0</v>
      </c>
      <c r="L4453" s="3">
        <f>MAX(MIN(Inputs!$B$2, I4453*Inputs!$B$10, Inputs!$B$8*Inputs!$B$4 - J4453), 0)</f>
        <v>170</v>
      </c>
      <c r="M4453" s="3">
        <f t="shared" si="624"/>
        <v>0</v>
      </c>
      <c r="N4453" s="3">
        <f t="shared" si="625"/>
        <v>0</v>
      </c>
      <c r="O4453" s="3">
        <f>IF(H4453="Reg", MIN(Inputs!$B$2, I4453*Inputs!$B$10, (Inputs!$B$8-I4453)/Inputs!$B$9), 0)</f>
        <v>0</v>
      </c>
      <c r="P4453" s="3">
        <f t="shared" si="626"/>
        <v>0</v>
      </c>
      <c r="Q4453" s="3">
        <f t="shared" si="627"/>
        <v>0</v>
      </c>
      <c r="R4453" s="3">
        <f>I4453 + M4453*Inputs!$B$9 - N4453/Inputs!$B$10</f>
        <v>340</v>
      </c>
    </row>
    <row r="4454" spans="1:18" x14ac:dyDescent="0.3">
      <c r="A4454" s="4">
        <v>46208.5</v>
      </c>
      <c r="B4454" s="3">
        <v>26.664999999999999</v>
      </c>
      <c r="C4454" s="3">
        <v>0.6</v>
      </c>
      <c r="D4454" s="3">
        <f t="shared" si="621"/>
        <v>25.143229166666661</v>
      </c>
      <c r="E4454" s="3">
        <f>MAX(B4454 - D4454/Inputs!$B$5, 0)</f>
        <v>0</v>
      </c>
      <c r="F4454" s="3">
        <f>MAX(D4454*Inputs!$B$5 - B4454, 0)</f>
        <v>0</v>
      </c>
      <c r="G4454" s="3">
        <f t="shared" si="622"/>
        <v>0.6</v>
      </c>
      <c r="H4454" t="str">
        <f t="shared" si="623"/>
        <v>Reg</v>
      </c>
      <c r="I4454" s="3">
        <f t="shared" si="628"/>
        <v>340</v>
      </c>
      <c r="J4454" s="3">
        <f t="shared" si="629"/>
        <v>170</v>
      </c>
      <c r="K4454" s="3">
        <f>MIN(Inputs!$B$2, (Inputs!$B$8 - I4454)/Inputs!$B$9)</f>
        <v>0</v>
      </c>
      <c r="L4454" s="3">
        <f>MAX(MIN(Inputs!$B$2, I4454*Inputs!$B$10, Inputs!$B$8*Inputs!$B$4 - J4454), 0)</f>
        <v>170</v>
      </c>
      <c r="M4454" s="3">
        <f t="shared" si="624"/>
        <v>0</v>
      </c>
      <c r="N4454" s="3">
        <f t="shared" si="625"/>
        <v>0</v>
      </c>
      <c r="O4454" s="3">
        <f>IF(H4454="Reg", MIN(Inputs!$B$2, I4454*Inputs!$B$10, (Inputs!$B$8-I4454)/Inputs!$B$9), 0)</f>
        <v>0</v>
      </c>
      <c r="P4454" s="3">
        <f t="shared" si="626"/>
        <v>0</v>
      </c>
      <c r="Q4454" s="3">
        <f t="shared" si="627"/>
        <v>0</v>
      </c>
      <c r="R4454" s="3">
        <f>I4454 + M4454*Inputs!$B$9 - N4454/Inputs!$B$10</f>
        <v>340</v>
      </c>
    </row>
    <row r="4455" spans="1:18" x14ac:dyDescent="0.3">
      <c r="A4455" s="4">
        <v>46208.541666666657</v>
      </c>
      <c r="B4455" s="3">
        <v>25.537499999999998</v>
      </c>
      <c r="C4455" s="3">
        <v>0.5</v>
      </c>
      <c r="D4455" s="3">
        <f t="shared" si="621"/>
        <v>25.143229166666661</v>
      </c>
      <c r="E4455" s="3">
        <f>MAX(B4455 - D4455/Inputs!$B$5, 0)</f>
        <v>0</v>
      </c>
      <c r="F4455" s="3">
        <f>MAX(D4455*Inputs!$B$5 - B4455, 0)</f>
        <v>0</v>
      </c>
      <c r="G4455" s="3">
        <f t="shared" si="622"/>
        <v>0.5</v>
      </c>
      <c r="H4455" t="str">
        <f t="shared" si="623"/>
        <v>Reg</v>
      </c>
      <c r="I4455" s="3">
        <f t="shared" si="628"/>
        <v>340</v>
      </c>
      <c r="J4455" s="3">
        <f t="shared" si="629"/>
        <v>170</v>
      </c>
      <c r="K4455" s="3">
        <f>MIN(Inputs!$B$2, (Inputs!$B$8 - I4455)/Inputs!$B$9)</f>
        <v>0</v>
      </c>
      <c r="L4455" s="3">
        <f>MAX(MIN(Inputs!$B$2, I4455*Inputs!$B$10, Inputs!$B$8*Inputs!$B$4 - J4455), 0)</f>
        <v>170</v>
      </c>
      <c r="M4455" s="3">
        <f t="shared" si="624"/>
        <v>0</v>
      </c>
      <c r="N4455" s="3">
        <f t="shared" si="625"/>
        <v>0</v>
      </c>
      <c r="O4455" s="3">
        <f>IF(H4455="Reg", MIN(Inputs!$B$2, I4455*Inputs!$B$10, (Inputs!$B$8-I4455)/Inputs!$B$9), 0)</f>
        <v>0</v>
      </c>
      <c r="P4455" s="3">
        <f t="shared" si="626"/>
        <v>0</v>
      </c>
      <c r="Q4455" s="3">
        <f t="shared" si="627"/>
        <v>0</v>
      </c>
      <c r="R4455" s="3">
        <f>I4455 + M4455*Inputs!$B$9 - N4455/Inputs!$B$10</f>
        <v>340</v>
      </c>
    </row>
    <row r="4456" spans="1:18" x14ac:dyDescent="0.3">
      <c r="A4456" s="4">
        <v>46208.583333333343</v>
      </c>
      <c r="B4456" s="3">
        <v>23.12</v>
      </c>
      <c r="C4456" s="3">
        <v>0.61</v>
      </c>
      <c r="D4456" s="3">
        <f t="shared" si="621"/>
        <v>25.143229166666661</v>
      </c>
      <c r="E4456" s="3">
        <f>MAX(B4456 - D4456/Inputs!$B$5, 0)</f>
        <v>0</v>
      </c>
      <c r="F4456" s="3">
        <f>MAX(D4456*Inputs!$B$5 - B4456, 0)</f>
        <v>0</v>
      </c>
      <c r="G4456" s="3">
        <f t="shared" si="622"/>
        <v>0.61</v>
      </c>
      <c r="H4456" t="str">
        <f t="shared" si="623"/>
        <v>Reg</v>
      </c>
      <c r="I4456" s="3">
        <f t="shared" si="628"/>
        <v>340</v>
      </c>
      <c r="J4456" s="3">
        <f t="shared" si="629"/>
        <v>170</v>
      </c>
      <c r="K4456" s="3">
        <f>MIN(Inputs!$B$2, (Inputs!$B$8 - I4456)/Inputs!$B$9)</f>
        <v>0</v>
      </c>
      <c r="L4456" s="3">
        <f>MAX(MIN(Inputs!$B$2, I4456*Inputs!$B$10, Inputs!$B$8*Inputs!$B$4 - J4456), 0)</f>
        <v>170</v>
      </c>
      <c r="M4456" s="3">
        <f t="shared" si="624"/>
        <v>0</v>
      </c>
      <c r="N4456" s="3">
        <f t="shared" si="625"/>
        <v>0</v>
      </c>
      <c r="O4456" s="3">
        <f>IF(H4456="Reg", MIN(Inputs!$B$2, I4456*Inputs!$B$10, (Inputs!$B$8-I4456)/Inputs!$B$9), 0)</f>
        <v>0</v>
      </c>
      <c r="P4456" s="3">
        <f t="shared" si="626"/>
        <v>0</v>
      </c>
      <c r="Q4456" s="3">
        <f t="shared" si="627"/>
        <v>0</v>
      </c>
      <c r="R4456" s="3">
        <f>I4456 + M4456*Inputs!$B$9 - N4456/Inputs!$B$10</f>
        <v>340</v>
      </c>
    </row>
    <row r="4457" spans="1:18" x14ac:dyDescent="0.3">
      <c r="A4457" s="4">
        <v>46208.625</v>
      </c>
      <c r="B4457" s="3">
        <v>25.31</v>
      </c>
      <c r="C4457" s="3">
        <v>0.69</v>
      </c>
      <c r="D4457" s="3">
        <f t="shared" si="621"/>
        <v>25.143229166666661</v>
      </c>
      <c r="E4457" s="3">
        <f>MAX(B4457 - D4457/Inputs!$B$5, 0)</f>
        <v>0</v>
      </c>
      <c r="F4457" s="3">
        <f>MAX(D4457*Inputs!$B$5 - B4457, 0)</f>
        <v>0</v>
      </c>
      <c r="G4457" s="3">
        <f t="shared" si="622"/>
        <v>0.69</v>
      </c>
      <c r="H4457" t="str">
        <f t="shared" si="623"/>
        <v>Reg</v>
      </c>
      <c r="I4457" s="3">
        <f t="shared" si="628"/>
        <v>340</v>
      </c>
      <c r="J4457" s="3">
        <f t="shared" si="629"/>
        <v>170</v>
      </c>
      <c r="K4457" s="3">
        <f>MIN(Inputs!$B$2, (Inputs!$B$8 - I4457)/Inputs!$B$9)</f>
        <v>0</v>
      </c>
      <c r="L4457" s="3">
        <f>MAX(MIN(Inputs!$B$2, I4457*Inputs!$B$10, Inputs!$B$8*Inputs!$B$4 - J4457), 0)</f>
        <v>170</v>
      </c>
      <c r="M4457" s="3">
        <f t="shared" si="624"/>
        <v>0</v>
      </c>
      <c r="N4457" s="3">
        <f t="shared" si="625"/>
        <v>0</v>
      </c>
      <c r="O4457" s="3">
        <f>IF(H4457="Reg", MIN(Inputs!$B$2, I4457*Inputs!$B$10, (Inputs!$B$8-I4457)/Inputs!$B$9), 0)</f>
        <v>0</v>
      </c>
      <c r="P4457" s="3">
        <f t="shared" si="626"/>
        <v>0</v>
      </c>
      <c r="Q4457" s="3">
        <f t="shared" si="627"/>
        <v>0</v>
      </c>
      <c r="R4457" s="3">
        <f>I4457 + M4457*Inputs!$B$9 - N4457/Inputs!$B$10</f>
        <v>340</v>
      </c>
    </row>
    <row r="4458" spans="1:18" x14ac:dyDescent="0.3">
      <c r="A4458" s="4">
        <v>46208.666666666657</v>
      </c>
      <c r="B4458" s="3">
        <v>31.594999999999999</v>
      </c>
      <c r="C4458" s="3">
        <v>0.71</v>
      </c>
      <c r="D4458" s="3">
        <f t="shared" si="621"/>
        <v>25.143229166666661</v>
      </c>
      <c r="E4458" s="3">
        <f>MAX(B4458 - D4458/Inputs!$B$5, 0)</f>
        <v>3.0231486742424316</v>
      </c>
      <c r="F4458" s="3">
        <f>MAX(D4458*Inputs!$B$5 - B4458, 0)</f>
        <v>0</v>
      </c>
      <c r="G4458" s="3">
        <f t="shared" si="622"/>
        <v>0.71</v>
      </c>
      <c r="H4458" t="str">
        <f t="shared" si="623"/>
        <v>Discharge</v>
      </c>
      <c r="I4458" s="3">
        <f t="shared" si="628"/>
        <v>340</v>
      </c>
      <c r="J4458" s="3">
        <f t="shared" si="629"/>
        <v>170</v>
      </c>
      <c r="K4458" s="3">
        <f>MIN(Inputs!$B$2, (Inputs!$B$8 - I4458)/Inputs!$B$9)</f>
        <v>0</v>
      </c>
      <c r="L4458" s="3">
        <f>MAX(MIN(Inputs!$B$2, I4458*Inputs!$B$10, Inputs!$B$8*Inputs!$B$4 - J4458), 0)</f>
        <v>170</v>
      </c>
      <c r="M4458" s="3">
        <f t="shared" si="624"/>
        <v>0</v>
      </c>
      <c r="N4458" s="3">
        <f t="shared" si="625"/>
        <v>170</v>
      </c>
      <c r="O4458" s="3">
        <f>IF(H4458="Reg", MIN(Inputs!$B$2, I4458*Inputs!$B$10, (Inputs!$B$8-I4458)/Inputs!$B$9), 0)</f>
        <v>0</v>
      </c>
      <c r="P4458" s="3">
        <f t="shared" si="626"/>
        <v>5371.15</v>
      </c>
      <c r="Q4458" s="3">
        <f t="shared" si="627"/>
        <v>0</v>
      </c>
      <c r="R4458" s="3">
        <f>I4458 + M4458*Inputs!$B$9 - N4458/Inputs!$B$10</f>
        <v>158.77939109773115</v>
      </c>
    </row>
    <row r="4459" spans="1:18" x14ac:dyDescent="0.3">
      <c r="A4459" s="4">
        <v>46208.708333333343</v>
      </c>
      <c r="B4459" s="3">
        <v>45.58</v>
      </c>
      <c r="C4459" s="3">
        <v>0.64</v>
      </c>
      <c r="D4459" s="3">
        <f t="shared" si="621"/>
        <v>25.143229166666661</v>
      </c>
      <c r="E4459" s="3">
        <f>MAX(B4459 - D4459/Inputs!$B$5, 0)</f>
        <v>17.008148674242431</v>
      </c>
      <c r="F4459" s="3">
        <f>MAX(D4459*Inputs!$B$5 - B4459, 0)</f>
        <v>0</v>
      </c>
      <c r="G4459" s="3">
        <f t="shared" si="622"/>
        <v>0.64</v>
      </c>
      <c r="H4459" t="str">
        <f t="shared" si="623"/>
        <v>Discharge</v>
      </c>
      <c r="I4459" s="3">
        <f t="shared" si="628"/>
        <v>158.77939109773115</v>
      </c>
      <c r="J4459" s="3">
        <f t="shared" si="629"/>
        <v>340</v>
      </c>
      <c r="K4459" s="3">
        <f>MIN(Inputs!$B$2, (Inputs!$B$8 - I4459)/Inputs!$B$9)</f>
        <v>170</v>
      </c>
      <c r="L4459" s="3">
        <f>MAX(MIN(Inputs!$B$2, I4459*Inputs!$B$10, Inputs!$B$8*Inputs!$B$4 - J4459), 0)</f>
        <v>0</v>
      </c>
      <c r="M4459" s="3">
        <f t="shared" si="624"/>
        <v>0</v>
      </c>
      <c r="N4459" s="3">
        <f t="shared" si="625"/>
        <v>0</v>
      </c>
      <c r="O4459" s="3">
        <f>IF(H4459="Reg", MIN(Inputs!$B$2, I4459*Inputs!$B$10, (Inputs!$B$8-I4459)/Inputs!$B$9), 0)</f>
        <v>0</v>
      </c>
      <c r="P4459" s="3">
        <f t="shared" si="626"/>
        <v>0</v>
      </c>
      <c r="Q4459" s="3">
        <f t="shared" si="627"/>
        <v>0</v>
      </c>
      <c r="R4459" s="3">
        <f>I4459 + M4459*Inputs!$B$9 - N4459/Inputs!$B$10</f>
        <v>158.77939109773115</v>
      </c>
    </row>
    <row r="4460" spans="1:18" x14ac:dyDescent="0.3">
      <c r="A4460" s="4">
        <v>46208.75</v>
      </c>
      <c r="B4460" s="3">
        <v>30.945</v>
      </c>
      <c r="C4460" s="3">
        <v>0.93</v>
      </c>
      <c r="D4460" s="3">
        <f t="shared" si="621"/>
        <v>25.143229166666661</v>
      </c>
      <c r="E4460" s="3">
        <f>MAX(B4460 - D4460/Inputs!$B$5, 0)</f>
        <v>2.373148674242433</v>
      </c>
      <c r="F4460" s="3">
        <f>MAX(D4460*Inputs!$B$5 - B4460, 0)</f>
        <v>0</v>
      </c>
      <c r="G4460" s="3">
        <f t="shared" si="622"/>
        <v>0.93</v>
      </c>
      <c r="H4460" t="str">
        <f t="shared" si="623"/>
        <v>Discharge</v>
      </c>
      <c r="I4460" s="3">
        <f t="shared" si="628"/>
        <v>158.77939109773115</v>
      </c>
      <c r="J4460" s="3">
        <f t="shared" si="629"/>
        <v>340</v>
      </c>
      <c r="K4460" s="3">
        <f>MIN(Inputs!$B$2, (Inputs!$B$8 - I4460)/Inputs!$B$9)</f>
        <v>170</v>
      </c>
      <c r="L4460" s="3">
        <f>MAX(MIN(Inputs!$B$2, I4460*Inputs!$B$10, Inputs!$B$8*Inputs!$B$4 - J4460), 0)</f>
        <v>0</v>
      </c>
      <c r="M4460" s="3">
        <f t="shared" si="624"/>
        <v>0</v>
      </c>
      <c r="N4460" s="3">
        <f t="shared" si="625"/>
        <v>0</v>
      </c>
      <c r="O4460" s="3">
        <f>IF(H4460="Reg", MIN(Inputs!$B$2, I4460*Inputs!$B$10, (Inputs!$B$8-I4460)/Inputs!$B$9), 0)</f>
        <v>0</v>
      </c>
      <c r="P4460" s="3">
        <f t="shared" si="626"/>
        <v>0</v>
      </c>
      <c r="Q4460" s="3">
        <f t="shared" si="627"/>
        <v>0</v>
      </c>
      <c r="R4460" s="3">
        <f>I4460 + M4460*Inputs!$B$9 - N4460/Inputs!$B$10</f>
        <v>158.77939109773115</v>
      </c>
    </row>
    <row r="4461" spans="1:18" x14ac:dyDescent="0.3">
      <c r="A4461" s="4">
        <v>46208.791666666657</v>
      </c>
      <c r="B4461" s="3">
        <v>23.125</v>
      </c>
      <c r="C4461" s="3">
        <v>7.16</v>
      </c>
      <c r="D4461" s="3">
        <f t="shared" si="621"/>
        <v>25.143229166666661</v>
      </c>
      <c r="E4461" s="3">
        <f>MAX(B4461 - D4461/Inputs!$B$5, 0)</f>
        <v>0</v>
      </c>
      <c r="F4461" s="3">
        <f>MAX(D4461*Inputs!$B$5 - B4461, 0)</f>
        <v>0</v>
      </c>
      <c r="G4461" s="3">
        <f t="shared" si="622"/>
        <v>7.16</v>
      </c>
      <c r="H4461" t="str">
        <f t="shared" si="623"/>
        <v>Reg</v>
      </c>
      <c r="I4461" s="3">
        <f t="shared" si="628"/>
        <v>158.77939109773115</v>
      </c>
      <c r="J4461" s="3">
        <f t="shared" si="629"/>
        <v>340</v>
      </c>
      <c r="K4461" s="3">
        <f>MIN(Inputs!$B$2, (Inputs!$B$8 - I4461)/Inputs!$B$9)</f>
        <v>170</v>
      </c>
      <c r="L4461" s="3">
        <f>MAX(MIN(Inputs!$B$2, I4461*Inputs!$B$10, Inputs!$B$8*Inputs!$B$4 - J4461), 0)</f>
        <v>0</v>
      </c>
      <c r="M4461" s="3">
        <f t="shared" si="624"/>
        <v>0</v>
      </c>
      <c r="N4461" s="3">
        <f t="shared" si="625"/>
        <v>0</v>
      </c>
      <c r="O4461" s="3">
        <f>IF(H4461="Reg", MIN(Inputs!$B$2, I4461*Inputs!$B$10, (Inputs!$B$8-I4461)/Inputs!$B$9), 0)</f>
        <v>148.94827166799323</v>
      </c>
      <c r="P4461" s="3">
        <f t="shared" si="626"/>
        <v>0</v>
      </c>
      <c r="Q4461" s="3">
        <f t="shared" si="627"/>
        <v>1066.4696251428315</v>
      </c>
      <c r="R4461" s="3">
        <f>I4461 + M4461*Inputs!$B$9 - N4461/Inputs!$B$10</f>
        <v>158.77939109773115</v>
      </c>
    </row>
    <row r="4462" spans="1:18" x14ac:dyDescent="0.3">
      <c r="A4462" s="4">
        <v>46208.833333333343</v>
      </c>
      <c r="B4462" s="3">
        <v>28.567500000000003</v>
      </c>
      <c r="C4462" s="3">
        <v>4.53</v>
      </c>
      <c r="D4462" s="3">
        <f t="shared" si="621"/>
        <v>25.143229166666661</v>
      </c>
      <c r="E4462" s="3">
        <f>MAX(B4462 - D4462/Inputs!$B$5, 0)</f>
        <v>0</v>
      </c>
      <c r="F4462" s="3">
        <f>MAX(D4462*Inputs!$B$5 - B4462, 0)</f>
        <v>0</v>
      </c>
      <c r="G4462" s="3">
        <f t="shared" si="622"/>
        <v>4.53</v>
      </c>
      <c r="H4462" t="str">
        <f t="shared" si="623"/>
        <v>Reg</v>
      </c>
      <c r="I4462" s="3">
        <f t="shared" si="628"/>
        <v>158.77939109773115</v>
      </c>
      <c r="J4462" s="3">
        <f t="shared" si="629"/>
        <v>340</v>
      </c>
      <c r="K4462" s="3">
        <f>MIN(Inputs!$B$2, (Inputs!$B$8 - I4462)/Inputs!$B$9)</f>
        <v>170</v>
      </c>
      <c r="L4462" s="3">
        <f>MAX(MIN(Inputs!$B$2, I4462*Inputs!$B$10, Inputs!$B$8*Inputs!$B$4 - J4462), 0)</f>
        <v>0</v>
      </c>
      <c r="M4462" s="3">
        <f t="shared" si="624"/>
        <v>0</v>
      </c>
      <c r="N4462" s="3">
        <f t="shared" si="625"/>
        <v>0</v>
      </c>
      <c r="O4462" s="3">
        <f>IF(H4462="Reg", MIN(Inputs!$B$2, I4462*Inputs!$B$10, (Inputs!$B$8-I4462)/Inputs!$B$9), 0)</f>
        <v>148.94827166799323</v>
      </c>
      <c r="P4462" s="3">
        <f t="shared" si="626"/>
        <v>0</v>
      </c>
      <c r="Q4462" s="3">
        <f t="shared" si="627"/>
        <v>674.73567065600935</v>
      </c>
      <c r="R4462" s="3">
        <f>I4462 + M4462*Inputs!$B$9 - N4462/Inputs!$B$10</f>
        <v>158.77939109773115</v>
      </c>
    </row>
    <row r="4463" spans="1:18" x14ac:dyDescent="0.3">
      <c r="A4463" s="4">
        <v>46208.875</v>
      </c>
      <c r="B4463" s="3">
        <v>29.8</v>
      </c>
      <c r="C4463" s="3">
        <v>3</v>
      </c>
      <c r="D4463" s="3">
        <f t="shared" si="621"/>
        <v>25.143229166666661</v>
      </c>
      <c r="E4463" s="3">
        <f>MAX(B4463 - D4463/Inputs!$B$5, 0)</f>
        <v>1.2281486742424335</v>
      </c>
      <c r="F4463" s="3">
        <f>MAX(D4463*Inputs!$B$5 - B4463, 0)</f>
        <v>0</v>
      </c>
      <c r="G4463" s="3">
        <f t="shared" si="622"/>
        <v>3</v>
      </c>
      <c r="H4463" t="str">
        <f t="shared" si="623"/>
        <v>Reg</v>
      </c>
      <c r="I4463" s="3">
        <f t="shared" si="628"/>
        <v>158.77939109773115</v>
      </c>
      <c r="J4463" s="3">
        <f t="shared" si="629"/>
        <v>340</v>
      </c>
      <c r="K4463" s="3">
        <f>MIN(Inputs!$B$2, (Inputs!$B$8 - I4463)/Inputs!$B$9)</f>
        <v>170</v>
      </c>
      <c r="L4463" s="3">
        <f>MAX(MIN(Inputs!$B$2, I4463*Inputs!$B$10, Inputs!$B$8*Inputs!$B$4 - J4463), 0)</f>
        <v>0</v>
      </c>
      <c r="M4463" s="3">
        <f t="shared" si="624"/>
        <v>0</v>
      </c>
      <c r="N4463" s="3">
        <f t="shared" si="625"/>
        <v>0</v>
      </c>
      <c r="O4463" s="3">
        <f>IF(H4463="Reg", MIN(Inputs!$B$2, I4463*Inputs!$B$10, (Inputs!$B$8-I4463)/Inputs!$B$9), 0)</f>
        <v>148.94827166799323</v>
      </c>
      <c r="P4463" s="3">
        <f t="shared" si="626"/>
        <v>0</v>
      </c>
      <c r="Q4463" s="3">
        <f t="shared" si="627"/>
        <v>446.84481500397965</v>
      </c>
      <c r="R4463" s="3">
        <f>I4463 + M4463*Inputs!$B$9 - N4463/Inputs!$B$10</f>
        <v>158.77939109773115</v>
      </c>
    </row>
    <row r="4464" spans="1:18" x14ac:dyDescent="0.3">
      <c r="A4464" s="4">
        <v>46208.916666666657</v>
      </c>
      <c r="B4464" s="3">
        <v>29.607499999999998</v>
      </c>
      <c r="C4464" s="3">
        <v>1.94</v>
      </c>
      <c r="D4464" s="3">
        <f t="shared" si="621"/>
        <v>25.143229166666661</v>
      </c>
      <c r="E4464" s="3">
        <f>MAX(B4464 - D4464/Inputs!$B$5, 0)</f>
        <v>1.0356486742424309</v>
      </c>
      <c r="F4464" s="3">
        <f>MAX(D4464*Inputs!$B$5 - B4464, 0)</f>
        <v>0</v>
      </c>
      <c r="G4464" s="3">
        <f t="shared" si="622"/>
        <v>1.94</v>
      </c>
      <c r="H4464" t="str">
        <f t="shared" si="623"/>
        <v>Reg</v>
      </c>
      <c r="I4464" s="3">
        <f t="shared" si="628"/>
        <v>158.77939109773115</v>
      </c>
      <c r="J4464" s="3">
        <f t="shared" si="629"/>
        <v>340</v>
      </c>
      <c r="K4464" s="3">
        <f>MIN(Inputs!$B$2, (Inputs!$B$8 - I4464)/Inputs!$B$9)</f>
        <v>170</v>
      </c>
      <c r="L4464" s="3">
        <f>MAX(MIN(Inputs!$B$2, I4464*Inputs!$B$10, Inputs!$B$8*Inputs!$B$4 - J4464), 0)</f>
        <v>0</v>
      </c>
      <c r="M4464" s="3">
        <f t="shared" si="624"/>
        <v>0</v>
      </c>
      <c r="N4464" s="3">
        <f t="shared" si="625"/>
        <v>0</v>
      </c>
      <c r="O4464" s="3">
        <f>IF(H4464="Reg", MIN(Inputs!$B$2, I4464*Inputs!$B$10, (Inputs!$B$8-I4464)/Inputs!$B$9), 0)</f>
        <v>148.94827166799323</v>
      </c>
      <c r="P4464" s="3">
        <f t="shared" si="626"/>
        <v>0</v>
      </c>
      <c r="Q4464" s="3">
        <f t="shared" si="627"/>
        <v>288.95964703590687</v>
      </c>
      <c r="R4464" s="3">
        <f>I4464 + M4464*Inputs!$B$9 - N4464/Inputs!$B$10</f>
        <v>158.77939109773115</v>
      </c>
    </row>
    <row r="4465" spans="1:18" x14ac:dyDescent="0.3">
      <c r="A4465" s="4">
        <v>46208.958333333343</v>
      </c>
      <c r="B4465" s="3">
        <v>26.557500000000001</v>
      </c>
      <c r="C4465" s="3">
        <v>0.05</v>
      </c>
      <c r="D4465" s="3">
        <f t="shared" si="621"/>
        <v>25.143229166666661</v>
      </c>
      <c r="E4465" s="3">
        <f>MAX(B4465 - D4465/Inputs!$B$5, 0)</f>
        <v>0</v>
      </c>
      <c r="F4465" s="3">
        <f>MAX(D4465*Inputs!$B$5 - B4465, 0)</f>
        <v>0</v>
      </c>
      <c r="G4465" s="3">
        <f t="shared" si="622"/>
        <v>0.05</v>
      </c>
      <c r="H4465" t="str">
        <f t="shared" si="623"/>
        <v>Reg</v>
      </c>
      <c r="I4465" s="3">
        <f t="shared" si="628"/>
        <v>158.77939109773115</v>
      </c>
      <c r="J4465" s="3">
        <f t="shared" si="629"/>
        <v>340</v>
      </c>
      <c r="K4465" s="3">
        <f>MIN(Inputs!$B$2, (Inputs!$B$8 - I4465)/Inputs!$B$9)</f>
        <v>170</v>
      </c>
      <c r="L4465" s="3">
        <f>MAX(MIN(Inputs!$B$2, I4465*Inputs!$B$10, Inputs!$B$8*Inputs!$B$4 - J4465), 0)</f>
        <v>0</v>
      </c>
      <c r="M4465" s="3">
        <f t="shared" si="624"/>
        <v>0</v>
      </c>
      <c r="N4465" s="3">
        <f t="shared" si="625"/>
        <v>0</v>
      </c>
      <c r="O4465" s="3">
        <f>IF(H4465="Reg", MIN(Inputs!$B$2, I4465*Inputs!$B$10, (Inputs!$B$8-I4465)/Inputs!$B$9), 0)</f>
        <v>148.94827166799323</v>
      </c>
      <c r="P4465" s="3">
        <f t="shared" si="626"/>
        <v>0</v>
      </c>
      <c r="Q4465" s="3">
        <f t="shared" si="627"/>
        <v>7.447413583399662</v>
      </c>
      <c r="R4465" s="3">
        <f>I4465 + M4465*Inputs!$B$9 - N4465/Inputs!$B$10</f>
        <v>158.77939109773115</v>
      </c>
    </row>
    <row r="4466" spans="1:18" x14ac:dyDescent="0.3">
      <c r="A4466" s="4">
        <v>46209</v>
      </c>
      <c r="B4466" s="3">
        <v>23.547500000000003</v>
      </c>
      <c r="C4466" s="3">
        <v>0.05</v>
      </c>
      <c r="D4466" s="3">
        <f t="shared" si="621"/>
        <v>30.383958333333329</v>
      </c>
      <c r="E4466" s="3">
        <f>MAX(B4466 - D4466/Inputs!$B$5, 0)</f>
        <v>0</v>
      </c>
      <c r="F4466" s="3">
        <f>MAX(D4466*Inputs!$B$5 - B4466, 0)</f>
        <v>3.190383333333326</v>
      </c>
      <c r="G4466" s="3">
        <f t="shared" si="622"/>
        <v>0.05</v>
      </c>
      <c r="H4466" t="str">
        <f t="shared" si="623"/>
        <v>Charge</v>
      </c>
      <c r="I4466" s="3">
        <f t="shared" si="628"/>
        <v>158.77939109773115</v>
      </c>
      <c r="J4466" s="3">
        <f t="shared" si="629"/>
        <v>0</v>
      </c>
      <c r="K4466" s="3">
        <f>MIN(Inputs!$B$2, (Inputs!$B$8 - I4466)/Inputs!$B$9)</f>
        <v>170</v>
      </c>
      <c r="L4466" s="3">
        <f>MAX(MIN(Inputs!$B$2, I4466*Inputs!$B$10, Inputs!$B$8*Inputs!$B$4 - J4466), 0)</f>
        <v>148.94827166799323</v>
      </c>
      <c r="M4466" s="3">
        <f t="shared" si="624"/>
        <v>170</v>
      </c>
      <c r="N4466" s="3">
        <f t="shared" si="625"/>
        <v>0</v>
      </c>
      <c r="O4466" s="3">
        <f>IF(H4466="Reg", MIN(Inputs!$B$2, I4466*Inputs!$B$10, (Inputs!$B$8-I4466)/Inputs!$B$9), 0)</f>
        <v>0</v>
      </c>
      <c r="P4466" s="3">
        <f t="shared" si="626"/>
        <v>-4003.0750000000007</v>
      </c>
      <c r="Q4466" s="3">
        <f t="shared" si="627"/>
        <v>0</v>
      </c>
      <c r="R4466" s="3">
        <f>I4466 + M4466*Inputs!$B$9 - N4466/Inputs!$B$10</f>
        <v>318.25352693172772</v>
      </c>
    </row>
    <row r="4467" spans="1:18" x14ac:dyDescent="0.3">
      <c r="A4467" s="4">
        <v>46209.041666666657</v>
      </c>
      <c r="B4467" s="3">
        <v>26.802500000000002</v>
      </c>
      <c r="C4467" s="3">
        <v>0.05</v>
      </c>
      <c r="D4467" s="3">
        <f t="shared" si="621"/>
        <v>30.383958333333329</v>
      </c>
      <c r="E4467" s="3">
        <f>MAX(B4467 - D4467/Inputs!$B$5, 0)</f>
        <v>0</v>
      </c>
      <c r="F4467" s="3">
        <f>MAX(D4467*Inputs!$B$5 - B4467, 0)</f>
        <v>0</v>
      </c>
      <c r="G4467" s="3">
        <f t="shared" si="622"/>
        <v>0.05</v>
      </c>
      <c r="H4467" t="str">
        <f t="shared" si="623"/>
        <v>Reg</v>
      </c>
      <c r="I4467" s="3">
        <f t="shared" si="628"/>
        <v>318.25352693172772</v>
      </c>
      <c r="J4467" s="3">
        <f t="shared" si="629"/>
        <v>0</v>
      </c>
      <c r="K4467" s="3">
        <f>MIN(Inputs!$B$2, (Inputs!$B$8 - I4467)/Inputs!$B$9)</f>
        <v>23.181818181818198</v>
      </c>
      <c r="L4467" s="3">
        <f>MAX(MIN(Inputs!$B$2, I4467*Inputs!$B$10, Inputs!$B$8*Inputs!$B$4 - J4467), 0)</f>
        <v>170</v>
      </c>
      <c r="M4467" s="3">
        <f t="shared" si="624"/>
        <v>0</v>
      </c>
      <c r="N4467" s="3">
        <f t="shared" si="625"/>
        <v>0</v>
      </c>
      <c r="O4467" s="3">
        <f>IF(H4467="Reg", MIN(Inputs!$B$2, I4467*Inputs!$B$10, (Inputs!$B$8-I4467)/Inputs!$B$9), 0)</f>
        <v>23.181818181818198</v>
      </c>
      <c r="P4467" s="3">
        <f t="shared" si="626"/>
        <v>0</v>
      </c>
      <c r="Q4467" s="3">
        <f t="shared" si="627"/>
        <v>1.1590909090909098</v>
      </c>
      <c r="R4467" s="3">
        <f>I4467 + M4467*Inputs!$B$9 - N4467/Inputs!$B$10</f>
        <v>318.25352693172772</v>
      </c>
    </row>
    <row r="4468" spans="1:18" x14ac:dyDescent="0.3">
      <c r="A4468" s="4">
        <v>46209.083333333343</v>
      </c>
      <c r="B4468" s="3">
        <v>23.119999999999997</v>
      </c>
      <c r="C4468" s="3">
        <v>0.05</v>
      </c>
      <c r="D4468" s="3">
        <f t="shared" si="621"/>
        <v>30.383958333333329</v>
      </c>
      <c r="E4468" s="3">
        <f>MAX(B4468 - D4468/Inputs!$B$5, 0)</f>
        <v>0</v>
      </c>
      <c r="F4468" s="3">
        <f>MAX(D4468*Inputs!$B$5 - B4468, 0)</f>
        <v>3.6178833333333316</v>
      </c>
      <c r="G4468" s="3">
        <f t="shared" si="622"/>
        <v>0.05</v>
      </c>
      <c r="H4468" t="str">
        <f t="shared" si="623"/>
        <v>Charge</v>
      </c>
      <c r="I4468" s="3">
        <f t="shared" si="628"/>
        <v>318.25352693172772</v>
      </c>
      <c r="J4468" s="3">
        <f t="shared" si="629"/>
        <v>0</v>
      </c>
      <c r="K4468" s="3">
        <f>MIN(Inputs!$B$2, (Inputs!$B$8 - I4468)/Inputs!$B$9)</f>
        <v>23.181818181818198</v>
      </c>
      <c r="L4468" s="3">
        <f>MAX(MIN(Inputs!$B$2, I4468*Inputs!$B$10, Inputs!$B$8*Inputs!$B$4 - J4468), 0)</f>
        <v>170</v>
      </c>
      <c r="M4468" s="3">
        <f t="shared" si="624"/>
        <v>23.181818181818198</v>
      </c>
      <c r="N4468" s="3">
        <f t="shared" si="625"/>
        <v>0</v>
      </c>
      <c r="O4468" s="3">
        <f>IF(H4468="Reg", MIN(Inputs!$B$2, I4468*Inputs!$B$10, (Inputs!$B$8-I4468)/Inputs!$B$9), 0)</f>
        <v>0</v>
      </c>
      <c r="P4468" s="3">
        <f t="shared" si="626"/>
        <v>-535.96363636363662</v>
      </c>
      <c r="Q4468" s="3">
        <f t="shared" si="627"/>
        <v>0</v>
      </c>
      <c r="R4468" s="3">
        <f>I4468 + M4468*Inputs!$B$9 - N4468/Inputs!$B$10</f>
        <v>340</v>
      </c>
    </row>
    <row r="4469" spans="1:18" x14ac:dyDescent="0.3">
      <c r="A4469" s="4">
        <v>46209.125</v>
      </c>
      <c r="B4469" s="3">
        <v>21.622500000000002</v>
      </c>
      <c r="C4469" s="3">
        <v>0.05</v>
      </c>
      <c r="D4469" s="3">
        <f t="shared" si="621"/>
        <v>30.383958333333329</v>
      </c>
      <c r="E4469" s="3">
        <f>MAX(B4469 - D4469/Inputs!$B$5, 0)</f>
        <v>0</v>
      </c>
      <c r="F4469" s="3">
        <f>MAX(D4469*Inputs!$B$5 - B4469, 0)</f>
        <v>5.1153833333333267</v>
      </c>
      <c r="G4469" s="3">
        <f t="shared" si="622"/>
        <v>0.05</v>
      </c>
      <c r="H4469" t="str">
        <f t="shared" si="623"/>
        <v>Charge</v>
      </c>
      <c r="I4469" s="3">
        <f t="shared" si="628"/>
        <v>340</v>
      </c>
      <c r="J4469" s="3">
        <f t="shared" si="629"/>
        <v>0</v>
      </c>
      <c r="K4469" s="3">
        <f>MIN(Inputs!$B$2, (Inputs!$B$8 - I4469)/Inputs!$B$9)</f>
        <v>0</v>
      </c>
      <c r="L4469" s="3">
        <f>MAX(MIN(Inputs!$B$2, I4469*Inputs!$B$10, Inputs!$B$8*Inputs!$B$4 - J4469), 0)</f>
        <v>170</v>
      </c>
      <c r="M4469" s="3">
        <f t="shared" si="624"/>
        <v>0</v>
      </c>
      <c r="N4469" s="3">
        <f t="shared" si="625"/>
        <v>0</v>
      </c>
      <c r="O4469" s="3">
        <f>IF(H4469="Reg", MIN(Inputs!$B$2, I4469*Inputs!$B$10, (Inputs!$B$8-I4469)/Inputs!$B$9), 0)</f>
        <v>0</v>
      </c>
      <c r="P4469" s="3">
        <f t="shared" si="626"/>
        <v>0</v>
      </c>
      <c r="Q4469" s="3">
        <f t="shared" si="627"/>
        <v>0</v>
      </c>
      <c r="R4469" s="3">
        <f>I4469 + M4469*Inputs!$B$9 - N4469/Inputs!$B$10</f>
        <v>340</v>
      </c>
    </row>
    <row r="4470" spans="1:18" x14ac:dyDescent="0.3">
      <c r="A4470" s="4">
        <v>46209.166666666657</v>
      </c>
      <c r="B4470" s="3">
        <v>21.125</v>
      </c>
      <c r="C4470" s="3">
        <v>0.05</v>
      </c>
      <c r="D4470" s="3">
        <f t="shared" si="621"/>
        <v>30.383958333333329</v>
      </c>
      <c r="E4470" s="3">
        <f>MAX(B4470 - D4470/Inputs!$B$5, 0)</f>
        <v>0</v>
      </c>
      <c r="F4470" s="3">
        <f>MAX(D4470*Inputs!$B$5 - B4470, 0)</f>
        <v>5.612883333333329</v>
      </c>
      <c r="G4470" s="3">
        <f t="shared" si="622"/>
        <v>0.05</v>
      </c>
      <c r="H4470" t="str">
        <f t="shared" si="623"/>
        <v>Charge</v>
      </c>
      <c r="I4470" s="3">
        <f t="shared" si="628"/>
        <v>340</v>
      </c>
      <c r="J4470" s="3">
        <f t="shared" si="629"/>
        <v>0</v>
      </c>
      <c r="K4470" s="3">
        <f>MIN(Inputs!$B$2, (Inputs!$B$8 - I4470)/Inputs!$B$9)</f>
        <v>0</v>
      </c>
      <c r="L4470" s="3">
        <f>MAX(MIN(Inputs!$B$2, I4470*Inputs!$B$10, Inputs!$B$8*Inputs!$B$4 - J4470), 0)</f>
        <v>170</v>
      </c>
      <c r="M4470" s="3">
        <f t="shared" si="624"/>
        <v>0</v>
      </c>
      <c r="N4470" s="3">
        <f t="shared" si="625"/>
        <v>0</v>
      </c>
      <c r="O4470" s="3">
        <f>IF(H4470="Reg", MIN(Inputs!$B$2, I4470*Inputs!$B$10, (Inputs!$B$8-I4470)/Inputs!$B$9), 0)</f>
        <v>0</v>
      </c>
      <c r="P4470" s="3">
        <f t="shared" si="626"/>
        <v>0</v>
      </c>
      <c r="Q4470" s="3">
        <f t="shared" si="627"/>
        <v>0</v>
      </c>
      <c r="R4470" s="3">
        <f>I4470 + M4470*Inputs!$B$9 - N4470/Inputs!$B$10</f>
        <v>340</v>
      </c>
    </row>
    <row r="4471" spans="1:18" x14ac:dyDescent="0.3">
      <c r="A4471" s="4">
        <v>46209.208333333343</v>
      </c>
      <c r="B4471" s="3">
        <v>21.854999999999997</v>
      </c>
      <c r="C4471" s="3">
        <v>0.05</v>
      </c>
      <c r="D4471" s="3">
        <f t="shared" si="621"/>
        <v>30.383958333333329</v>
      </c>
      <c r="E4471" s="3">
        <f>MAX(B4471 - D4471/Inputs!$B$5, 0)</f>
        <v>0</v>
      </c>
      <c r="F4471" s="3">
        <f>MAX(D4471*Inputs!$B$5 - B4471, 0)</f>
        <v>4.8828833333333321</v>
      </c>
      <c r="G4471" s="3">
        <f t="shared" si="622"/>
        <v>0.05</v>
      </c>
      <c r="H4471" t="str">
        <f t="shared" si="623"/>
        <v>Charge</v>
      </c>
      <c r="I4471" s="3">
        <f t="shared" si="628"/>
        <v>340</v>
      </c>
      <c r="J4471" s="3">
        <f t="shared" si="629"/>
        <v>0</v>
      </c>
      <c r="K4471" s="3">
        <f>MIN(Inputs!$B$2, (Inputs!$B$8 - I4471)/Inputs!$B$9)</f>
        <v>0</v>
      </c>
      <c r="L4471" s="3">
        <f>MAX(MIN(Inputs!$B$2, I4471*Inputs!$B$10, Inputs!$B$8*Inputs!$B$4 - J4471), 0)</f>
        <v>170</v>
      </c>
      <c r="M4471" s="3">
        <f t="shared" si="624"/>
        <v>0</v>
      </c>
      <c r="N4471" s="3">
        <f t="shared" si="625"/>
        <v>0</v>
      </c>
      <c r="O4471" s="3">
        <f>IF(H4471="Reg", MIN(Inputs!$B$2, I4471*Inputs!$B$10, (Inputs!$B$8-I4471)/Inputs!$B$9), 0)</f>
        <v>0</v>
      </c>
      <c r="P4471" s="3">
        <f t="shared" si="626"/>
        <v>0</v>
      </c>
      <c r="Q4471" s="3">
        <f t="shared" si="627"/>
        <v>0</v>
      </c>
      <c r="R4471" s="3">
        <f>I4471 + M4471*Inputs!$B$9 - N4471/Inputs!$B$10</f>
        <v>340</v>
      </c>
    </row>
    <row r="4472" spans="1:18" x14ac:dyDescent="0.3">
      <c r="A4472" s="4">
        <v>46209.25</v>
      </c>
      <c r="B4472" s="3">
        <v>22.387499999999999</v>
      </c>
      <c r="C4472" s="3">
        <v>1.01</v>
      </c>
      <c r="D4472" s="3">
        <f t="shared" si="621"/>
        <v>30.383958333333329</v>
      </c>
      <c r="E4472" s="3">
        <f>MAX(B4472 - D4472/Inputs!$B$5, 0)</f>
        <v>0</v>
      </c>
      <c r="F4472" s="3">
        <f>MAX(D4472*Inputs!$B$5 - B4472, 0)</f>
        <v>4.3503833333333297</v>
      </c>
      <c r="G4472" s="3">
        <f t="shared" si="622"/>
        <v>1.01</v>
      </c>
      <c r="H4472" t="str">
        <f t="shared" si="623"/>
        <v>Charge</v>
      </c>
      <c r="I4472" s="3">
        <f t="shared" si="628"/>
        <v>340</v>
      </c>
      <c r="J4472" s="3">
        <f t="shared" si="629"/>
        <v>0</v>
      </c>
      <c r="K4472" s="3">
        <f>MIN(Inputs!$B$2, (Inputs!$B$8 - I4472)/Inputs!$B$9)</f>
        <v>0</v>
      </c>
      <c r="L4472" s="3">
        <f>MAX(MIN(Inputs!$B$2, I4472*Inputs!$B$10, Inputs!$B$8*Inputs!$B$4 - J4472), 0)</f>
        <v>170</v>
      </c>
      <c r="M4472" s="3">
        <f t="shared" si="624"/>
        <v>0</v>
      </c>
      <c r="N4472" s="3">
        <f t="shared" si="625"/>
        <v>0</v>
      </c>
      <c r="O4472" s="3">
        <f>IF(H4472="Reg", MIN(Inputs!$B$2, I4472*Inputs!$B$10, (Inputs!$B$8-I4472)/Inputs!$B$9), 0)</f>
        <v>0</v>
      </c>
      <c r="P4472" s="3">
        <f t="shared" si="626"/>
        <v>0</v>
      </c>
      <c r="Q4472" s="3">
        <f t="shared" si="627"/>
        <v>0</v>
      </c>
      <c r="R4472" s="3">
        <f>I4472 + M4472*Inputs!$B$9 - N4472/Inputs!$B$10</f>
        <v>340</v>
      </c>
    </row>
    <row r="4473" spans="1:18" x14ac:dyDescent="0.3">
      <c r="A4473" s="4">
        <v>46209.291666666657</v>
      </c>
      <c r="B4473" s="3">
        <v>22.797500000000003</v>
      </c>
      <c r="C4473" s="3">
        <v>1.1399999999999999</v>
      </c>
      <c r="D4473" s="3">
        <f t="shared" si="621"/>
        <v>30.383958333333329</v>
      </c>
      <c r="E4473" s="3">
        <f>MAX(B4473 - D4473/Inputs!$B$5, 0)</f>
        <v>0</v>
      </c>
      <c r="F4473" s="3">
        <f>MAX(D4473*Inputs!$B$5 - B4473, 0)</f>
        <v>3.940383333333326</v>
      </c>
      <c r="G4473" s="3">
        <f t="shared" si="622"/>
        <v>1.1399999999999999</v>
      </c>
      <c r="H4473" t="str">
        <f t="shared" si="623"/>
        <v>Charge</v>
      </c>
      <c r="I4473" s="3">
        <f t="shared" si="628"/>
        <v>340</v>
      </c>
      <c r="J4473" s="3">
        <f t="shared" si="629"/>
        <v>0</v>
      </c>
      <c r="K4473" s="3">
        <f>MIN(Inputs!$B$2, (Inputs!$B$8 - I4473)/Inputs!$B$9)</f>
        <v>0</v>
      </c>
      <c r="L4473" s="3">
        <f>MAX(MIN(Inputs!$B$2, I4473*Inputs!$B$10, Inputs!$B$8*Inputs!$B$4 - J4473), 0)</f>
        <v>170</v>
      </c>
      <c r="M4473" s="3">
        <f t="shared" si="624"/>
        <v>0</v>
      </c>
      <c r="N4473" s="3">
        <f t="shared" si="625"/>
        <v>0</v>
      </c>
      <c r="O4473" s="3">
        <f>IF(H4473="Reg", MIN(Inputs!$B$2, I4473*Inputs!$B$10, (Inputs!$B$8-I4473)/Inputs!$B$9), 0)</f>
        <v>0</v>
      </c>
      <c r="P4473" s="3">
        <f t="shared" si="626"/>
        <v>0</v>
      </c>
      <c r="Q4473" s="3">
        <f t="shared" si="627"/>
        <v>0</v>
      </c>
      <c r="R4473" s="3">
        <f>I4473 + M4473*Inputs!$B$9 - N4473/Inputs!$B$10</f>
        <v>340</v>
      </c>
    </row>
    <row r="4474" spans="1:18" x14ac:dyDescent="0.3">
      <c r="A4474" s="4">
        <v>46209.333333333343</v>
      </c>
      <c r="B4474" s="3">
        <v>17.497499999999999</v>
      </c>
      <c r="C4474" s="3">
        <v>1</v>
      </c>
      <c r="D4474" s="3">
        <f t="shared" si="621"/>
        <v>30.383958333333329</v>
      </c>
      <c r="E4474" s="3">
        <f>MAX(B4474 - D4474/Inputs!$B$5, 0)</f>
        <v>0</v>
      </c>
      <c r="F4474" s="3">
        <f>MAX(D4474*Inputs!$B$5 - B4474, 0)</f>
        <v>9.2403833333333303</v>
      </c>
      <c r="G4474" s="3">
        <f t="shared" si="622"/>
        <v>1</v>
      </c>
      <c r="H4474" t="str">
        <f t="shared" si="623"/>
        <v>Charge</v>
      </c>
      <c r="I4474" s="3">
        <f t="shared" si="628"/>
        <v>340</v>
      </c>
      <c r="J4474" s="3">
        <f t="shared" si="629"/>
        <v>0</v>
      </c>
      <c r="K4474" s="3">
        <f>MIN(Inputs!$B$2, (Inputs!$B$8 - I4474)/Inputs!$B$9)</f>
        <v>0</v>
      </c>
      <c r="L4474" s="3">
        <f>MAX(MIN(Inputs!$B$2, I4474*Inputs!$B$10, Inputs!$B$8*Inputs!$B$4 - J4474), 0)</f>
        <v>170</v>
      </c>
      <c r="M4474" s="3">
        <f t="shared" si="624"/>
        <v>0</v>
      </c>
      <c r="N4474" s="3">
        <f t="shared" si="625"/>
        <v>0</v>
      </c>
      <c r="O4474" s="3">
        <f>IF(H4474="Reg", MIN(Inputs!$B$2, I4474*Inputs!$B$10, (Inputs!$B$8-I4474)/Inputs!$B$9), 0)</f>
        <v>0</v>
      </c>
      <c r="P4474" s="3">
        <f t="shared" si="626"/>
        <v>0</v>
      </c>
      <c r="Q4474" s="3">
        <f t="shared" si="627"/>
        <v>0</v>
      </c>
      <c r="R4474" s="3">
        <f>I4474 + M4474*Inputs!$B$9 - N4474/Inputs!$B$10</f>
        <v>340</v>
      </c>
    </row>
    <row r="4475" spans="1:18" x14ac:dyDescent="0.3">
      <c r="A4475" s="4">
        <v>46209.375</v>
      </c>
      <c r="B4475" s="3">
        <v>13.835000000000001</v>
      </c>
      <c r="C4475" s="3">
        <v>0.98</v>
      </c>
      <c r="D4475" s="3">
        <f t="shared" si="621"/>
        <v>30.383958333333329</v>
      </c>
      <c r="E4475" s="3">
        <f>MAX(B4475 - D4475/Inputs!$B$5, 0)</f>
        <v>0</v>
      </c>
      <c r="F4475" s="3">
        <f>MAX(D4475*Inputs!$B$5 - B4475, 0)</f>
        <v>12.902883333333328</v>
      </c>
      <c r="G4475" s="3">
        <f t="shared" si="622"/>
        <v>0.98</v>
      </c>
      <c r="H4475" t="str">
        <f t="shared" si="623"/>
        <v>Charge</v>
      </c>
      <c r="I4475" s="3">
        <f t="shared" si="628"/>
        <v>340</v>
      </c>
      <c r="J4475" s="3">
        <f t="shared" si="629"/>
        <v>0</v>
      </c>
      <c r="K4475" s="3">
        <f>MIN(Inputs!$B$2, (Inputs!$B$8 - I4475)/Inputs!$B$9)</f>
        <v>0</v>
      </c>
      <c r="L4475" s="3">
        <f>MAX(MIN(Inputs!$B$2, I4475*Inputs!$B$10, Inputs!$B$8*Inputs!$B$4 - J4475), 0)</f>
        <v>170</v>
      </c>
      <c r="M4475" s="3">
        <f t="shared" si="624"/>
        <v>0</v>
      </c>
      <c r="N4475" s="3">
        <f t="shared" si="625"/>
        <v>0</v>
      </c>
      <c r="O4475" s="3">
        <f>IF(H4475="Reg", MIN(Inputs!$B$2, I4475*Inputs!$B$10, (Inputs!$B$8-I4475)/Inputs!$B$9), 0)</f>
        <v>0</v>
      </c>
      <c r="P4475" s="3">
        <f t="shared" si="626"/>
        <v>0</v>
      </c>
      <c r="Q4475" s="3">
        <f t="shared" si="627"/>
        <v>0</v>
      </c>
      <c r="R4475" s="3">
        <f>I4475 + M4475*Inputs!$B$9 - N4475/Inputs!$B$10</f>
        <v>340</v>
      </c>
    </row>
    <row r="4476" spans="1:18" x14ac:dyDescent="0.3">
      <c r="A4476" s="4">
        <v>46209.416666666657</v>
      </c>
      <c r="B4476" s="3">
        <v>9.9024999999999999</v>
      </c>
      <c r="C4476" s="3">
        <v>0.6</v>
      </c>
      <c r="D4476" s="3">
        <f t="shared" si="621"/>
        <v>30.383958333333329</v>
      </c>
      <c r="E4476" s="3">
        <f>MAX(B4476 - D4476/Inputs!$B$5, 0)</f>
        <v>0</v>
      </c>
      <c r="F4476" s="3">
        <f>MAX(D4476*Inputs!$B$5 - B4476, 0)</f>
        <v>16.835383333333329</v>
      </c>
      <c r="G4476" s="3">
        <f t="shared" si="622"/>
        <v>0.6</v>
      </c>
      <c r="H4476" t="str">
        <f t="shared" si="623"/>
        <v>Charge</v>
      </c>
      <c r="I4476" s="3">
        <f t="shared" si="628"/>
        <v>340</v>
      </c>
      <c r="J4476" s="3">
        <f t="shared" si="629"/>
        <v>0</v>
      </c>
      <c r="K4476" s="3">
        <f>MIN(Inputs!$B$2, (Inputs!$B$8 - I4476)/Inputs!$B$9)</f>
        <v>0</v>
      </c>
      <c r="L4476" s="3">
        <f>MAX(MIN(Inputs!$B$2, I4476*Inputs!$B$10, Inputs!$B$8*Inputs!$B$4 - J4476), 0)</f>
        <v>170</v>
      </c>
      <c r="M4476" s="3">
        <f t="shared" si="624"/>
        <v>0</v>
      </c>
      <c r="N4476" s="3">
        <f t="shared" si="625"/>
        <v>0</v>
      </c>
      <c r="O4476" s="3">
        <f>IF(H4476="Reg", MIN(Inputs!$B$2, I4476*Inputs!$B$10, (Inputs!$B$8-I4476)/Inputs!$B$9), 0)</f>
        <v>0</v>
      </c>
      <c r="P4476" s="3">
        <f t="shared" si="626"/>
        <v>0</v>
      </c>
      <c r="Q4476" s="3">
        <f t="shared" si="627"/>
        <v>0</v>
      </c>
      <c r="R4476" s="3">
        <f>I4476 + M4476*Inputs!$B$9 - N4476/Inputs!$B$10</f>
        <v>340</v>
      </c>
    </row>
    <row r="4477" spans="1:18" x14ac:dyDescent="0.3">
      <c r="A4477" s="4">
        <v>46209.458333333343</v>
      </c>
      <c r="B4477" s="3">
        <v>12.1425</v>
      </c>
      <c r="C4477" s="3">
        <v>0.51</v>
      </c>
      <c r="D4477" s="3">
        <f t="shared" si="621"/>
        <v>30.383958333333329</v>
      </c>
      <c r="E4477" s="3">
        <f>MAX(B4477 - D4477/Inputs!$B$5, 0)</f>
        <v>0</v>
      </c>
      <c r="F4477" s="3">
        <f>MAX(D4477*Inputs!$B$5 - B4477, 0)</f>
        <v>14.595383333333329</v>
      </c>
      <c r="G4477" s="3">
        <f t="shared" si="622"/>
        <v>0.51</v>
      </c>
      <c r="H4477" t="str">
        <f t="shared" si="623"/>
        <v>Charge</v>
      </c>
      <c r="I4477" s="3">
        <f t="shared" si="628"/>
        <v>340</v>
      </c>
      <c r="J4477" s="3">
        <f t="shared" si="629"/>
        <v>0</v>
      </c>
      <c r="K4477" s="3">
        <f>MIN(Inputs!$B$2, (Inputs!$B$8 - I4477)/Inputs!$B$9)</f>
        <v>0</v>
      </c>
      <c r="L4477" s="3">
        <f>MAX(MIN(Inputs!$B$2, I4477*Inputs!$B$10, Inputs!$B$8*Inputs!$B$4 - J4477), 0)</f>
        <v>170</v>
      </c>
      <c r="M4477" s="3">
        <f t="shared" si="624"/>
        <v>0</v>
      </c>
      <c r="N4477" s="3">
        <f t="shared" si="625"/>
        <v>0</v>
      </c>
      <c r="O4477" s="3">
        <f>IF(H4477="Reg", MIN(Inputs!$B$2, I4477*Inputs!$B$10, (Inputs!$B$8-I4477)/Inputs!$B$9), 0)</f>
        <v>0</v>
      </c>
      <c r="P4477" s="3">
        <f t="shared" si="626"/>
        <v>0</v>
      </c>
      <c r="Q4477" s="3">
        <f t="shared" si="627"/>
        <v>0</v>
      </c>
      <c r="R4477" s="3">
        <f>I4477 + M4477*Inputs!$B$9 - N4477/Inputs!$B$10</f>
        <v>340</v>
      </c>
    </row>
    <row r="4478" spans="1:18" x14ac:dyDescent="0.3">
      <c r="A4478" s="4">
        <v>46209.5</v>
      </c>
      <c r="B4478" s="3">
        <v>22.36</v>
      </c>
      <c r="C4478" s="3">
        <v>0.62</v>
      </c>
      <c r="D4478" s="3">
        <f t="shared" si="621"/>
        <v>30.383958333333329</v>
      </c>
      <c r="E4478" s="3">
        <f>MAX(B4478 - D4478/Inputs!$B$5, 0)</f>
        <v>0</v>
      </c>
      <c r="F4478" s="3">
        <f>MAX(D4478*Inputs!$B$5 - B4478, 0)</f>
        <v>4.3778833333333296</v>
      </c>
      <c r="G4478" s="3">
        <f t="shared" si="622"/>
        <v>0.62</v>
      </c>
      <c r="H4478" t="str">
        <f t="shared" si="623"/>
        <v>Charge</v>
      </c>
      <c r="I4478" s="3">
        <f t="shared" si="628"/>
        <v>340</v>
      </c>
      <c r="J4478" s="3">
        <f t="shared" si="629"/>
        <v>0</v>
      </c>
      <c r="K4478" s="3">
        <f>MIN(Inputs!$B$2, (Inputs!$B$8 - I4478)/Inputs!$B$9)</f>
        <v>0</v>
      </c>
      <c r="L4478" s="3">
        <f>MAX(MIN(Inputs!$B$2, I4478*Inputs!$B$10, Inputs!$B$8*Inputs!$B$4 - J4478), 0)</f>
        <v>170</v>
      </c>
      <c r="M4478" s="3">
        <f t="shared" si="624"/>
        <v>0</v>
      </c>
      <c r="N4478" s="3">
        <f t="shared" si="625"/>
        <v>0</v>
      </c>
      <c r="O4478" s="3">
        <f>IF(H4478="Reg", MIN(Inputs!$B$2, I4478*Inputs!$B$10, (Inputs!$B$8-I4478)/Inputs!$B$9), 0)</f>
        <v>0</v>
      </c>
      <c r="P4478" s="3">
        <f t="shared" si="626"/>
        <v>0</v>
      </c>
      <c r="Q4478" s="3">
        <f t="shared" si="627"/>
        <v>0</v>
      </c>
      <c r="R4478" s="3">
        <f>I4478 + M4478*Inputs!$B$9 - N4478/Inputs!$B$10</f>
        <v>340</v>
      </c>
    </row>
    <row r="4479" spans="1:18" x14ac:dyDescent="0.3">
      <c r="A4479" s="4">
        <v>46209.541666666657</v>
      </c>
      <c r="B4479" s="3">
        <v>24.5825</v>
      </c>
      <c r="C4479" s="3">
        <v>0.51</v>
      </c>
      <c r="D4479" s="3">
        <f t="shared" si="621"/>
        <v>30.383958333333329</v>
      </c>
      <c r="E4479" s="3">
        <f>MAX(B4479 - D4479/Inputs!$B$5, 0)</f>
        <v>0</v>
      </c>
      <c r="F4479" s="3">
        <f>MAX(D4479*Inputs!$B$5 - B4479, 0)</f>
        <v>2.1553833333333294</v>
      </c>
      <c r="G4479" s="3">
        <f t="shared" si="622"/>
        <v>0.51</v>
      </c>
      <c r="H4479" t="str">
        <f t="shared" si="623"/>
        <v>Charge</v>
      </c>
      <c r="I4479" s="3">
        <f t="shared" si="628"/>
        <v>340</v>
      </c>
      <c r="J4479" s="3">
        <f t="shared" si="629"/>
        <v>0</v>
      </c>
      <c r="K4479" s="3">
        <f>MIN(Inputs!$B$2, (Inputs!$B$8 - I4479)/Inputs!$B$9)</f>
        <v>0</v>
      </c>
      <c r="L4479" s="3">
        <f>MAX(MIN(Inputs!$B$2, I4479*Inputs!$B$10, Inputs!$B$8*Inputs!$B$4 - J4479), 0)</f>
        <v>170</v>
      </c>
      <c r="M4479" s="3">
        <f t="shared" si="624"/>
        <v>0</v>
      </c>
      <c r="N4479" s="3">
        <f t="shared" si="625"/>
        <v>0</v>
      </c>
      <c r="O4479" s="3">
        <f>IF(H4479="Reg", MIN(Inputs!$B$2, I4479*Inputs!$B$10, (Inputs!$B$8-I4479)/Inputs!$B$9), 0)</f>
        <v>0</v>
      </c>
      <c r="P4479" s="3">
        <f t="shared" si="626"/>
        <v>0</v>
      </c>
      <c r="Q4479" s="3">
        <f t="shared" si="627"/>
        <v>0</v>
      </c>
      <c r="R4479" s="3">
        <f>I4479 + M4479*Inputs!$B$9 - N4479/Inputs!$B$10</f>
        <v>340</v>
      </c>
    </row>
    <row r="4480" spans="1:18" x14ac:dyDescent="0.3">
      <c r="A4480" s="4">
        <v>46209.583333333343</v>
      </c>
      <c r="B4480" s="3">
        <v>31.895000000000003</v>
      </c>
      <c r="C4480" s="3">
        <v>0.64</v>
      </c>
      <c r="D4480" s="3">
        <f t="shared" si="621"/>
        <v>30.383958333333329</v>
      </c>
      <c r="E4480" s="3">
        <f>MAX(B4480 - D4480/Inputs!$B$5, 0)</f>
        <v>0</v>
      </c>
      <c r="F4480" s="3">
        <f>MAX(D4480*Inputs!$B$5 - B4480, 0)</f>
        <v>0</v>
      </c>
      <c r="G4480" s="3">
        <f t="shared" si="622"/>
        <v>0.64</v>
      </c>
      <c r="H4480" t="str">
        <f t="shared" si="623"/>
        <v>Reg</v>
      </c>
      <c r="I4480" s="3">
        <f t="shared" si="628"/>
        <v>340</v>
      </c>
      <c r="J4480" s="3">
        <f t="shared" si="629"/>
        <v>0</v>
      </c>
      <c r="K4480" s="3">
        <f>MIN(Inputs!$B$2, (Inputs!$B$8 - I4480)/Inputs!$B$9)</f>
        <v>0</v>
      </c>
      <c r="L4480" s="3">
        <f>MAX(MIN(Inputs!$B$2, I4480*Inputs!$B$10, Inputs!$B$8*Inputs!$B$4 - J4480), 0)</f>
        <v>170</v>
      </c>
      <c r="M4480" s="3">
        <f t="shared" si="624"/>
        <v>0</v>
      </c>
      <c r="N4480" s="3">
        <f t="shared" si="625"/>
        <v>0</v>
      </c>
      <c r="O4480" s="3">
        <f>IF(H4480="Reg", MIN(Inputs!$B$2, I4480*Inputs!$B$10, (Inputs!$B$8-I4480)/Inputs!$B$9), 0)</f>
        <v>0</v>
      </c>
      <c r="P4480" s="3">
        <f t="shared" si="626"/>
        <v>0</v>
      </c>
      <c r="Q4480" s="3">
        <f t="shared" si="627"/>
        <v>0</v>
      </c>
      <c r="R4480" s="3">
        <f>I4480 + M4480*Inputs!$B$9 - N4480/Inputs!$B$10</f>
        <v>340</v>
      </c>
    </row>
    <row r="4481" spans="1:18" x14ac:dyDescent="0.3">
      <c r="A4481" s="4">
        <v>46209.625</v>
      </c>
      <c r="B4481" s="3">
        <v>32.582500000000003</v>
      </c>
      <c r="C4481" s="3">
        <v>0.66</v>
      </c>
      <c r="D4481" s="3">
        <f t="shared" si="621"/>
        <v>30.383958333333329</v>
      </c>
      <c r="E4481" s="3">
        <f>MAX(B4481 - D4481/Inputs!$B$5, 0)</f>
        <v>0</v>
      </c>
      <c r="F4481" s="3">
        <f>MAX(D4481*Inputs!$B$5 - B4481, 0)</f>
        <v>0</v>
      </c>
      <c r="G4481" s="3">
        <f t="shared" si="622"/>
        <v>0.66</v>
      </c>
      <c r="H4481" t="str">
        <f t="shared" si="623"/>
        <v>Reg</v>
      </c>
      <c r="I4481" s="3">
        <f t="shared" si="628"/>
        <v>340</v>
      </c>
      <c r="J4481" s="3">
        <f t="shared" si="629"/>
        <v>0</v>
      </c>
      <c r="K4481" s="3">
        <f>MIN(Inputs!$B$2, (Inputs!$B$8 - I4481)/Inputs!$B$9)</f>
        <v>0</v>
      </c>
      <c r="L4481" s="3">
        <f>MAX(MIN(Inputs!$B$2, I4481*Inputs!$B$10, Inputs!$B$8*Inputs!$B$4 - J4481), 0)</f>
        <v>170</v>
      </c>
      <c r="M4481" s="3">
        <f t="shared" si="624"/>
        <v>0</v>
      </c>
      <c r="N4481" s="3">
        <f t="shared" si="625"/>
        <v>0</v>
      </c>
      <c r="O4481" s="3">
        <f>IF(H4481="Reg", MIN(Inputs!$B$2, I4481*Inputs!$B$10, (Inputs!$B$8-I4481)/Inputs!$B$9), 0)</f>
        <v>0</v>
      </c>
      <c r="P4481" s="3">
        <f t="shared" si="626"/>
        <v>0</v>
      </c>
      <c r="Q4481" s="3">
        <f t="shared" si="627"/>
        <v>0</v>
      </c>
      <c r="R4481" s="3">
        <f>I4481 + M4481*Inputs!$B$9 - N4481/Inputs!$B$10</f>
        <v>340</v>
      </c>
    </row>
    <row r="4482" spans="1:18" x14ac:dyDescent="0.3">
      <c r="A4482" s="4">
        <v>46209.666666666657</v>
      </c>
      <c r="B4482" s="3">
        <v>43.15</v>
      </c>
      <c r="C4482" s="3">
        <v>0.76</v>
      </c>
      <c r="D4482" s="3">
        <f t="shared" ref="D4482:D4545" si="630">AVERAGEIFS(B:B, A:A, "&gt;="&amp;INT(A4482), A:A, "&lt;"&amp;INT(A4482)+1)</f>
        <v>30.383958333333329</v>
      </c>
      <c r="E4482" s="3">
        <f>MAX(B4482 - D4482/Inputs!$B$5, 0)</f>
        <v>8.6227746212121232</v>
      </c>
      <c r="F4482" s="3">
        <f>MAX(D4482*Inputs!$B$5 - B4482, 0)</f>
        <v>0</v>
      </c>
      <c r="G4482" s="3">
        <f t="shared" ref="G4482:G4545" si="631">C4482</f>
        <v>0.76</v>
      </c>
      <c r="H4482" t="str">
        <f t="shared" ref="H4482:H4545" si="632">IF(MAX(E4482, F4482, G4482)&lt;=0, "Idle", IF(AND(G4482&gt;=E4482, G4482&gt;=F4482), "Reg", IF(E4482&gt;=F4482, "Discharge", "Charge")))</f>
        <v>Discharge</v>
      </c>
      <c r="I4482" s="3">
        <f t="shared" si="628"/>
        <v>340</v>
      </c>
      <c r="J4482" s="3">
        <f t="shared" si="629"/>
        <v>0</v>
      </c>
      <c r="K4482" s="3">
        <f>MIN(Inputs!$B$2, (Inputs!$B$8 - I4482)/Inputs!$B$9)</f>
        <v>0</v>
      </c>
      <c r="L4482" s="3">
        <f>MAX(MIN(Inputs!$B$2, I4482*Inputs!$B$10, Inputs!$B$8*Inputs!$B$4 - J4482), 0)</f>
        <v>170</v>
      </c>
      <c r="M4482" s="3">
        <f t="shared" ref="M4482:M4545" si="633">IF(H4482="Charge", K4482, 0)</f>
        <v>0</v>
      </c>
      <c r="N4482" s="3">
        <f t="shared" ref="N4482:N4545" si="634">IF(H4482="Discharge", L4482, 0)</f>
        <v>170</v>
      </c>
      <c r="O4482" s="3">
        <f>IF(H4482="Reg", MIN(Inputs!$B$2, I4482*Inputs!$B$10, (Inputs!$B$8-I4482)/Inputs!$B$9), 0)</f>
        <v>0</v>
      </c>
      <c r="P4482" s="3">
        <f t="shared" ref="P4482:P4545" si="635">(N4482 - M4482) * B4482</f>
        <v>7335.5</v>
      </c>
      <c r="Q4482" s="3">
        <f t="shared" ref="Q4482:Q4545" si="636">O4482 * C4482</f>
        <v>0</v>
      </c>
      <c r="R4482" s="3">
        <f>I4482 + M4482*Inputs!$B$9 - N4482/Inputs!$B$10</f>
        <v>158.77939109773115</v>
      </c>
    </row>
    <row r="4483" spans="1:18" x14ac:dyDescent="0.3">
      <c r="A4483" s="4">
        <v>46209.708333333343</v>
      </c>
      <c r="B4483" s="3">
        <v>46.217500000000001</v>
      </c>
      <c r="C4483" s="3">
        <v>0.71</v>
      </c>
      <c r="D4483" s="3">
        <f t="shared" si="630"/>
        <v>30.383958333333329</v>
      </c>
      <c r="E4483" s="3">
        <f>MAX(B4483 - D4483/Inputs!$B$5, 0)</f>
        <v>11.690274621212126</v>
      </c>
      <c r="F4483" s="3">
        <f>MAX(D4483*Inputs!$B$5 - B4483, 0)</f>
        <v>0</v>
      </c>
      <c r="G4483" s="3">
        <f t="shared" si="631"/>
        <v>0.71</v>
      </c>
      <c r="H4483" t="str">
        <f t="shared" si="632"/>
        <v>Discharge</v>
      </c>
      <c r="I4483" s="3">
        <f t="shared" ref="I4483:I4546" si="637">R4482</f>
        <v>158.77939109773115</v>
      </c>
      <c r="J4483" s="3">
        <f t="shared" ref="J4483:J4546" si="638">IF(INT(A4483)=INT(A4482), J4482 + N4482, 0)</f>
        <v>170</v>
      </c>
      <c r="K4483" s="3">
        <f>MIN(Inputs!$B$2, (Inputs!$B$8 - I4483)/Inputs!$B$9)</f>
        <v>170</v>
      </c>
      <c r="L4483" s="3">
        <f>MAX(MIN(Inputs!$B$2, I4483*Inputs!$B$10, Inputs!$B$8*Inputs!$B$4 - J4483), 0)</f>
        <v>148.94827166799323</v>
      </c>
      <c r="M4483" s="3">
        <f t="shared" si="633"/>
        <v>0</v>
      </c>
      <c r="N4483" s="3">
        <f t="shared" si="634"/>
        <v>148.94827166799323</v>
      </c>
      <c r="O4483" s="3">
        <f>IF(H4483="Reg", MIN(Inputs!$B$2, I4483*Inputs!$B$10, (Inputs!$B$8-I4483)/Inputs!$B$9), 0)</f>
        <v>0</v>
      </c>
      <c r="P4483" s="3">
        <f t="shared" si="635"/>
        <v>6884.0167458154774</v>
      </c>
      <c r="Q4483" s="3">
        <f t="shared" si="636"/>
        <v>0</v>
      </c>
      <c r="R4483" s="3">
        <f>I4483 + M4483*Inputs!$B$9 - N4483/Inputs!$B$10</f>
        <v>0</v>
      </c>
    </row>
    <row r="4484" spans="1:18" x14ac:dyDescent="0.3">
      <c r="A4484" s="4">
        <v>46209.75</v>
      </c>
      <c r="B4484" s="3">
        <v>52.480000000000004</v>
      </c>
      <c r="C4484" s="3">
        <v>1.06</v>
      </c>
      <c r="D4484" s="3">
        <f t="shared" si="630"/>
        <v>30.383958333333329</v>
      </c>
      <c r="E4484" s="3">
        <f>MAX(B4484 - D4484/Inputs!$B$5, 0)</f>
        <v>17.952774621212129</v>
      </c>
      <c r="F4484" s="3">
        <f>MAX(D4484*Inputs!$B$5 - B4484, 0)</f>
        <v>0</v>
      </c>
      <c r="G4484" s="3">
        <f t="shared" si="631"/>
        <v>1.06</v>
      </c>
      <c r="H4484" t="str">
        <f t="shared" si="632"/>
        <v>Discharge</v>
      </c>
      <c r="I4484" s="3">
        <f t="shared" si="637"/>
        <v>0</v>
      </c>
      <c r="J4484" s="3">
        <f t="shared" si="638"/>
        <v>318.94827166799325</v>
      </c>
      <c r="K4484" s="3">
        <f>MIN(Inputs!$B$2, (Inputs!$B$8 - I4484)/Inputs!$B$9)</f>
        <v>170</v>
      </c>
      <c r="L4484" s="3">
        <f>MAX(MIN(Inputs!$B$2, I4484*Inputs!$B$10, Inputs!$B$8*Inputs!$B$4 - J4484), 0)</f>
        <v>0</v>
      </c>
      <c r="M4484" s="3">
        <f t="shared" si="633"/>
        <v>0</v>
      </c>
      <c r="N4484" s="3">
        <f t="shared" si="634"/>
        <v>0</v>
      </c>
      <c r="O4484" s="3">
        <f>IF(H4484="Reg", MIN(Inputs!$B$2, I4484*Inputs!$B$10, (Inputs!$B$8-I4484)/Inputs!$B$9), 0)</f>
        <v>0</v>
      </c>
      <c r="P4484" s="3">
        <f t="shared" si="635"/>
        <v>0</v>
      </c>
      <c r="Q4484" s="3">
        <f t="shared" si="636"/>
        <v>0</v>
      </c>
      <c r="R4484" s="3">
        <f>I4484 + M4484*Inputs!$B$9 - N4484/Inputs!$B$10</f>
        <v>0</v>
      </c>
    </row>
    <row r="4485" spans="1:18" x14ac:dyDescent="0.3">
      <c r="A4485" s="4">
        <v>46209.791666666657</v>
      </c>
      <c r="B4485" s="3">
        <v>39.962500000000006</v>
      </c>
      <c r="C4485" s="3">
        <v>13.27</v>
      </c>
      <c r="D4485" s="3">
        <f t="shared" si="630"/>
        <v>30.383958333333329</v>
      </c>
      <c r="E4485" s="3">
        <f>MAX(B4485 - D4485/Inputs!$B$5, 0)</f>
        <v>5.4352746212121303</v>
      </c>
      <c r="F4485" s="3">
        <f>MAX(D4485*Inputs!$B$5 - B4485, 0)</f>
        <v>0</v>
      </c>
      <c r="G4485" s="3">
        <f t="shared" si="631"/>
        <v>13.27</v>
      </c>
      <c r="H4485" t="str">
        <f t="shared" si="632"/>
        <v>Reg</v>
      </c>
      <c r="I4485" s="3">
        <f t="shared" si="637"/>
        <v>0</v>
      </c>
      <c r="J4485" s="3">
        <f t="shared" si="638"/>
        <v>318.94827166799325</v>
      </c>
      <c r="K4485" s="3">
        <f>MIN(Inputs!$B$2, (Inputs!$B$8 - I4485)/Inputs!$B$9)</f>
        <v>170</v>
      </c>
      <c r="L4485" s="3">
        <f>MAX(MIN(Inputs!$B$2, I4485*Inputs!$B$10, Inputs!$B$8*Inputs!$B$4 - J4485), 0)</f>
        <v>0</v>
      </c>
      <c r="M4485" s="3">
        <f t="shared" si="633"/>
        <v>0</v>
      </c>
      <c r="N4485" s="3">
        <f t="shared" si="634"/>
        <v>0</v>
      </c>
      <c r="O4485" s="3">
        <f>IF(H4485="Reg", MIN(Inputs!$B$2, I4485*Inputs!$B$10, (Inputs!$B$8-I4485)/Inputs!$B$9), 0)</f>
        <v>0</v>
      </c>
      <c r="P4485" s="3">
        <f t="shared" si="635"/>
        <v>0</v>
      </c>
      <c r="Q4485" s="3">
        <f t="shared" si="636"/>
        <v>0</v>
      </c>
      <c r="R4485" s="3">
        <f>I4485 + M4485*Inputs!$B$9 - N4485/Inputs!$B$10</f>
        <v>0</v>
      </c>
    </row>
    <row r="4486" spans="1:18" x14ac:dyDescent="0.3">
      <c r="A4486" s="4">
        <v>46209.833333333343</v>
      </c>
      <c r="B4486" s="3">
        <v>59.14</v>
      </c>
      <c r="C4486" s="3">
        <v>7</v>
      </c>
      <c r="D4486" s="3">
        <f t="shared" si="630"/>
        <v>30.383958333333329</v>
      </c>
      <c r="E4486" s="3">
        <f>MAX(B4486 - D4486/Inputs!$B$5, 0)</f>
        <v>24.612774621212125</v>
      </c>
      <c r="F4486" s="3">
        <f>MAX(D4486*Inputs!$B$5 - B4486, 0)</f>
        <v>0</v>
      </c>
      <c r="G4486" s="3">
        <f t="shared" si="631"/>
        <v>7</v>
      </c>
      <c r="H4486" t="str">
        <f t="shared" si="632"/>
        <v>Discharge</v>
      </c>
      <c r="I4486" s="3">
        <f t="shared" si="637"/>
        <v>0</v>
      </c>
      <c r="J4486" s="3">
        <f t="shared" si="638"/>
        <v>318.94827166799325</v>
      </c>
      <c r="K4486" s="3">
        <f>MIN(Inputs!$B$2, (Inputs!$B$8 - I4486)/Inputs!$B$9)</f>
        <v>170</v>
      </c>
      <c r="L4486" s="3">
        <f>MAX(MIN(Inputs!$B$2, I4486*Inputs!$B$10, Inputs!$B$8*Inputs!$B$4 - J4486), 0)</f>
        <v>0</v>
      </c>
      <c r="M4486" s="3">
        <f t="shared" si="633"/>
        <v>0</v>
      </c>
      <c r="N4486" s="3">
        <f t="shared" si="634"/>
        <v>0</v>
      </c>
      <c r="O4486" s="3">
        <f>IF(H4486="Reg", MIN(Inputs!$B$2, I4486*Inputs!$B$10, (Inputs!$B$8-I4486)/Inputs!$B$9), 0)</f>
        <v>0</v>
      </c>
      <c r="P4486" s="3">
        <f t="shared" si="635"/>
        <v>0</v>
      </c>
      <c r="Q4486" s="3">
        <f t="shared" si="636"/>
        <v>0</v>
      </c>
      <c r="R4486" s="3">
        <f>I4486 + M4486*Inputs!$B$9 - N4486/Inputs!$B$10</f>
        <v>0</v>
      </c>
    </row>
    <row r="4487" spans="1:18" x14ac:dyDescent="0.3">
      <c r="A4487" s="4">
        <v>46209.875</v>
      </c>
      <c r="B4487" s="3">
        <v>73.447499999999991</v>
      </c>
      <c r="C4487" s="3">
        <v>7.45</v>
      </c>
      <c r="D4487" s="3">
        <f t="shared" si="630"/>
        <v>30.383958333333329</v>
      </c>
      <c r="E4487" s="3">
        <f>MAX(B4487 - D4487/Inputs!$B$5, 0)</f>
        <v>38.920274621212116</v>
      </c>
      <c r="F4487" s="3">
        <f>MAX(D4487*Inputs!$B$5 - B4487, 0)</f>
        <v>0</v>
      </c>
      <c r="G4487" s="3">
        <f t="shared" si="631"/>
        <v>7.45</v>
      </c>
      <c r="H4487" t="str">
        <f t="shared" si="632"/>
        <v>Discharge</v>
      </c>
      <c r="I4487" s="3">
        <f t="shared" si="637"/>
        <v>0</v>
      </c>
      <c r="J4487" s="3">
        <f t="shared" si="638"/>
        <v>318.94827166799325</v>
      </c>
      <c r="K4487" s="3">
        <f>MIN(Inputs!$B$2, (Inputs!$B$8 - I4487)/Inputs!$B$9)</f>
        <v>170</v>
      </c>
      <c r="L4487" s="3">
        <f>MAX(MIN(Inputs!$B$2, I4487*Inputs!$B$10, Inputs!$B$8*Inputs!$B$4 - J4487), 0)</f>
        <v>0</v>
      </c>
      <c r="M4487" s="3">
        <f t="shared" si="633"/>
        <v>0</v>
      </c>
      <c r="N4487" s="3">
        <f t="shared" si="634"/>
        <v>0</v>
      </c>
      <c r="O4487" s="3">
        <f>IF(H4487="Reg", MIN(Inputs!$B$2, I4487*Inputs!$B$10, (Inputs!$B$8-I4487)/Inputs!$B$9), 0)</f>
        <v>0</v>
      </c>
      <c r="P4487" s="3">
        <f t="shared" si="635"/>
        <v>0</v>
      </c>
      <c r="Q4487" s="3">
        <f t="shared" si="636"/>
        <v>0</v>
      </c>
      <c r="R4487" s="3">
        <f>I4487 + M4487*Inputs!$B$9 - N4487/Inputs!$B$10</f>
        <v>0</v>
      </c>
    </row>
    <row r="4488" spans="1:18" x14ac:dyDescent="0.3">
      <c r="A4488" s="4">
        <v>46209.916666666657</v>
      </c>
      <c r="B4488" s="3">
        <v>37.734999999999999</v>
      </c>
      <c r="C4488" s="3">
        <v>3.59</v>
      </c>
      <c r="D4488" s="3">
        <f t="shared" si="630"/>
        <v>30.383958333333329</v>
      </c>
      <c r="E4488" s="3">
        <f>MAX(B4488 - D4488/Inputs!$B$5, 0)</f>
        <v>3.2077746212121241</v>
      </c>
      <c r="F4488" s="3">
        <f>MAX(D4488*Inputs!$B$5 - B4488, 0)</f>
        <v>0</v>
      </c>
      <c r="G4488" s="3">
        <f t="shared" si="631"/>
        <v>3.59</v>
      </c>
      <c r="H4488" t="str">
        <f t="shared" si="632"/>
        <v>Reg</v>
      </c>
      <c r="I4488" s="3">
        <f t="shared" si="637"/>
        <v>0</v>
      </c>
      <c r="J4488" s="3">
        <f t="shared" si="638"/>
        <v>318.94827166799325</v>
      </c>
      <c r="K4488" s="3">
        <f>MIN(Inputs!$B$2, (Inputs!$B$8 - I4488)/Inputs!$B$9)</f>
        <v>170</v>
      </c>
      <c r="L4488" s="3">
        <f>MAX(MIN(Inputs!$B$2, I4488*Inputs!$B$10, Inputs!$B$8*Inputs!$B$4 - J4488), 0)</f>
        <v>0</v>
      </c>
      <c r="M4488" s="3">
        <f t="shared" si="633"/>
        <v>0</v>
      </c>
      <c r="N4488" s="3">
        <f t="shared" si="634"/>
        <v>0</v>
      </c>
      <c r="O4488" s="3">
        <f>IF(H4488="Reg", MIN(Inputs!$B$2, I4488*Inputs!$B$10, (Inputs!$B$8-I4488)/Inputs!$B$9), 0)</f>
        <v>0</v>
      </c>
      <c r="P4488" s="3">
        <f t="shared" si="635"/>
        <v>0</v>
      </c>
      <c r="Q4488" s="3">
        <f t="shared" si="636"/>
        <v>0</v>
      </c>
      <c r="R4488" s="3">
        <f>I4488 + M4488*Inputs!$B$9 - N4488/Inputs!$B$10</f>
        <v>0</v>
      </c>
    </row>
    <row r="4489" spans="1:18" x14ac:dyDescent="0.3">
      <c r="A4489" s="4">
        <v>46209.958333333343</v>
      </c>
      <c r="B4489" s="3">
        <v>29.0275</v>
      </c>
      <c r="C4489" s="3">
        <v>0.06</v>
      </c>
      <c r="D4489" s="3">
        <f t="shared" si="630"/>
        <v>30.383958333333329</v>
      </c>
      <c r="E4489" s="3">
        <f>MAX(B4489 - D4489/Inputs!$B$5, 0)</f>
        <v>0</v>
      </c>
      <c r="F4489" s="3">
        <f>MAX(D4489*Inputs!$B$5 - B4489, 0)</f>
        <v>0</v>
      </c>
      <c r="G4489" s="3">
        <f t="shared" si="631"/>
        <v>0.06</v>
      </c>
      <c r="H4489" t="str">
        <f t="shared" si="632"/>
        <v>Reg</v>
      </c>
      <c r="I4489" s="3">
        <f t="shared" si="637"/>
        <v>0</v>
      </c>
      <c r="J4489" s="3">
        <f t="shared" si="638"/>
        <v>318.94827166799325</v>
      </c>
      <c r="K4489" s="3">
        <f>MIN(Inputs!$B$2, (Inputs!$B$8 - I4489)/Inputs!$B$9)</f>
        <v>170</v>
      </c>
      <c r="L4489" s="3">
        <f>MAX(MIN(Inputs!$B$2, I4489*Inputs!$B$10, Inputs!$B$8*Inputs!$B$4 - J4489), 0)</f>
        <v>0</v>
      </c>
      <c r="M4489" s="3">
        <f t="shared" si="633"/>
        <v>0</v>
      </c>
      <c r="N4489" s="3">
        <f t="shared" si="634"/>
        <v>0</v>
      </c>
      <c r="O4489" s="3">
        <f>IF(H4489="Reg", MIN(Inputs!$B$2, I4489*Inputs!$B$10, (Inputs!$B$8-I4489)/Inputs!$B$9), 0)</f>
        <v>0</v>
      </c>
      <c r="P4489" s="3">
        <f t="shared" si="635"/>
        <v>0</v>
      </c>
      <c r="Q4489" s="3">
        <f t="shared" si="636"/>
        <v>0</v>
      </c>
      <c r="R4489" s="3">
        <f>I4489 + M4489*Inputs!$B$9 - N4489/Inputs!$B$10</f>
        <v>0</v>
      </c>
    </row>
    <row r="4490" spans="1:18" x14ac:dyDescent="0.3">
      <c r="A4490" s="4">
        <v>46210</v>
      </c>
      <c r="B4490" s="3">
        <v>24.672500000000003</v>
      </c>
      <c r="C4490" s="3">
        <v>0.05</v>
      </c>
      <c r="D4490" s="3">
        <f t="shared" si="630"/>
        <v>40.591041666666669</v>
      </c>
      <c r="E4490" s="3">
        <f>MAX(B4490 - D4490/Inputs!$B$5, 0)</f>
        <v>0</v>
      </c>
      <c r="F4490" s="3">
        <f>MAX(D4490*Inputs!$B$5 - B4490, 0)</f>
        <v>11.047616666666666</v>
      </c>
      <c r="G4490" s="3">
        <f t="shared" si="631"/>
        <v>0.05</v>
      </c>
      <c r="H4490" t="str">
        <f t="shared" si="632"/>
        <v>Charge</v>
      </c>
      <c r="I4490" s="3">
        <f t="shared" si="637"/>
        <v>0</v>
      </c>
      <c r="J4490" s="3">
        <f t="shared" si="638"/>
        <v>0</v>
      </c>
      <c r="K4490" s="3">
        <f>MIN(Inputs!$B$2, (Inputs!$B$8 - I4490)/Inputs!$B$9)</f>
        <v>170</v>
      </c>
      <c r="L4490" s="3">
        <f>MAX(MIN(Inputs!$B$2, I4490*Inputs!$B$10, Inputs!$B$8*Inputs!$B$4 - J4490), 0)</f>
        <v>0</v>
      </c>
      <c r="M4490" s="3">
        <f t="shared" si="633"/>
        <v>170</v>
      </c>
      <c r="N4490" s="3">
        <f t="shared" si="634"/>
        <v>0</v>
      </c>
      <c r="O4490" s="3">
        <f>IF(H4490="Reg", MIN(Inputs!$B$2, I4490*Inputs!$B$10, (Inputs!$B$8-I4490)/Inputs!$B$9), 0)</f>
        <v>0</v>
      </c>
      <c r="P4490" s="3">
        <f t="shared" si="635"/>
        <v>-4194.3250000000007</v>
      </c>
      <c r="Q4490" s="3">
        <f t="shared" si="636"/>
        <v>0</v>
      </c>
      <c r="R4490" s="3">
        <f>I4490 + M4490*Inputs!$B$9 - N4490/Inputs!$B$10</f>
        <v>159.4741358339966</v>
      </c>
    </row>
    <row r="4491" spans="1:18" x14ac:dyDescent="0.3">
      <c r="A4491" s="4">
        <v>46210.041666666657</v>
      </c>
      <c r="B4491" s="3">
        <v>25.589999999999996</v>
      </c>
      <c r="C4491" s="3">
        <v>0.05</v>
      </c>
      <c r="D4491" s="3">
        <f t="shared" si="630"/>
        <v>40.591041666666669</v>
      </c>
      <c r="E4491" s="3">
        <f>MAX(B4491 - D4491/Inputs!$B$5, 0)</f>
        <v>0</v>
      </c>
      <c r="F4491" s="3">
        <f>MAX(D4491*Inputs!$B$5 - B4491, 0)</f>
        <v>10.130116666666673</v>
      </c>
      <c r="G4491" s="3">
        <f t="shared" si="631"/>
        <v>0.05</v>
      </c>
      <c r="H4491" t="str">
        <f t="shared" si="632"/>
        <v>Charge</v>
      </c>
      <c r="I4491" s="3">
        <f t="shared" si="637"/>
        <v>159.4741358339966</v>
      </c>
      <c r="J4491" s="3">
        <f t="shared" si="638"/>
        <v>0</v>
      </c>
      <c r="K4491" s="3">
        <f>MIN(Inputs!$B$2, (Inputs!$B$8 - I4491)/Inputs!$B$9)</f>
        <v>170</v>
      </c>
      <c r="L4491" s="3">
        <f>MAX(MIN(Inputs!$B$2, I4491*Inputs!$B$10, Inputs!$B$8*Inputs!$B$4 - J4491), 0)</f>
        <v>149.6</v>
      </c>
      <c r="M4491" s="3">
        <f t="shared" si="633"/>
        <v>170</v>
      </c>
      <c r="N4491" s="3">
        <f t="shared" si="634"/>
        <v>0</v>
      </c>
      <c r="O4491" s="3">
        <f>IF(H4491="Reg", MIN(Inputs!$B$2, I4491*Inputs!$B$10, (Inputs!$B$8-I4491)/Inputs!$B$9), 0)</f>
        <v>0</v>
      </c>
      <c r="P4491" s="3">
        <f t="shared" si="635"/>
        <v>-4350.2999999999993</v>
      </c>
      <c r="Q4491" s="3">
        <f t="shared" si="636"/>
        <v>0</v>
      </c>
      <c r="R4491" s="3">
        <f>I4491 + M4491*Inputs!$B$9 - N4491/Inputs!$B$10</f>
        <v>318.9482716679932</v>
      </c>
    </row>
    <row r="4492" spans="1:18" x14ac:dyDescent="0.3">
      <c r="A4492" s="4">
        <v>46210.083333333343</v>
      </c>
      <c r="B4492" s="3">
        <v>24.479999999999997</v>
      </c>
      <c r="C4492" s="3">
        <v>0.05</v>
      </c>
      <c r="D4492" s="3">
        <f t="shared" si="630"/>
        <v>40.591041666666669</v>
      </c>
      <c r="E4492" s="3">
        <f>MAX(B4492 - D4492/Inputs!$B$5, 0)</f>
        <v>0</v>
      </c>
      <c r="F4492" s="3">
        <f>MAX(D4492*Inputs!$B$5 - B4492, 0)</f>
        <v>11.240116666666673</v>
      </c>
      <c r="G4492" s="3">
        <f t="shared" si="631"/>
        <v>0.05</v>
      </c>
      <c r="H4492" t="str">
        <f t="shared" si="632"/>
        <v>Charge</v>
      </c>
      <c r="I4492" s="3">
        <f t="shared" si="637"/>
        <v>318.9482716679932</v>
      </c>
      <c r="J4492" s="3">
        <f t="shared" si="638"/>
        <v>0</v>
      </c>
      <c r="K4492" s="3">
        <f>MIN(Inputs!$B$2, (Inputs!$B$8 - I4492)/Inputs!$B$9)</f>
        <v>22.44121780453775</v>
      </c>
      <c r="L4492" s="3">
        <f>MAX(MIN(Inputs!$B$2, I4492*Inputs!$B$10, Inputs!$B$8*Inputs!$B$4 - J4492), 0)</f>
        <v>170</v>
      </c>
      <c r="M4492" s="3">
        <f t="shared" si="633"/>
        <v>22.44121780453775</v>
      </c>
      <c r="N4492" s="3">
        <f t="shared" si="634"/>
        <v>0</v>
      </c>
      <c r="O4492" s="3">
        <f>IF(H4492="Reg", MIN(Inputs!$B$2, I4492*Inputs!$B$10, (Inputs!$B$8-I4492)/Inputs!$B$9), 0)</f>
        <v>0</v>
      </c>
      <c r="P4492" s="3">
        <f t="shared" si="635"/>
        <v>-549.36101185508403</v>
      </c>
      <c r="Q4492" s="3">
        <f t="shared" si="636"/>
        <v>0</v>
      </c>
      <c r="R4492" s="3">
        <f>I4492 + M4492*Inputs!$B$9 - N4492/Inputs!$B$10</f>
        <v>340</v>
      </c>
    </row>
    <row r="4493" spans="1:18" x14ac:dyDescent="0.3">
      <c r="A4493" s="4">
        <v>46210.125</v>
      </c>
      <c r="B4493" s="3">
        <v>26.14</v>
      </c>
      <c r="C4493" s="3">
        <v>0.05</v>
      </c>
      <c r="D4493" s="3">
        <f t="shared" si="630"/>
        <v>40.591041666666669</v>
      </c>
      <c r="E4493" s="3">
        <f>MAX(B4493 - D4493/Inputs!$B$5, 0)</f>
        <v>0</v>
      </c>
      <c r="F4493" s="3">
        <f>MAX(D4493*Inputs!$B$5 - B4493, 0)</f>
        <v>9.5801166666666688</v>
      </c>
      <c r="G4493" s="3">
        <f t="shared" si="631"/>
        <v>0.05</v>
      </c>
      <c r="H4493" t="str">
        <f t="shared" si="632"/>
        <v>Charge</v>
      </c>
      <c r="I4493" s="3">
        <f t="shared" si="637"/>
        <v>340</v>
      </c>
      <c r="J4493" s="3">
        <f t="shared" si="638"/>
        <v>0</v>
      </c>
      <c r="K4493" s="3">
        <f>MIN(Inputs!$B$2, (Inputs!$B$8 - I4493)/Inputs!$B$9)</f>
        <v>0</v>
      </c>
      <c r="L4493" s="3">
        <f>MAX(MIN(Inputs!$B$2, I4493*Inputs!$B$10, Inputs!$B$8*Inputs!$B$4 - J4493), 0)</f>
        <v>170</v>
      </c>
      <c r="M4493" s="3">
        <f t="shared" si="633"/>
        <v>0</v>
      </c>
      <c r="N4493" s="3">
        <f t="shared" si="634"/>
        <v>0</v>
      </c>
      <c r="O4493" s="3">
        <f>IF(H4493="Reg", MIN(Inputs!$B$2, I4493*Inputs!$B$10, (Inputs!$B$8-I4493)/Inputs!$B$9), 0)</f>
        <v>0</v>
      </c>
      <c r="P4493" s="3">
        <f t="shared" si="635"/>
        <v>0</v>
      </c>
      <c r="Q4493" s="3">
        <f t="shared" si="636"/>
        <v>0</v>
      </c>
      <c r="R4493" s="3">
        <f>I4493 + M4493*Inputs!$B$9 - N4493/Inputs!$B$10</f>
        <v>340</v>
      </c>
    </row>
    <row r="4494" spans="1:18" x14ac:dyDescent="0.3">
      <c r="A4494" s="4">
        <v>46210.166666666657</v>
      </c>
      <c r="B4494" s="3">
        <v>22.904999999999998</v>
      </c>
      <c r="C4494" s="3">
        <v>0.05</v>
      </c>
      <c r="D4494" s="3">
        <f t="shared" si="630"/>
        <v>40.591041666666669</v>
      </c>
      <c r="E4494" s="3">
        <f>MAX(B4494 - D4494/Inputs!$B$5, 0)</f>
        <v>0</v>
      </c>
      <c r="F4494" s="3">
        <f>MAX(D4494*Inputs!$B$5 - B4494, 0)</f>
        <v>12.815116666666672</v>
      </c>
      <c r="G4494" s="3">
        <f t="shared" si="631"/>
        <v>0.05</v>
      </c>
      <c r="H4494" t="str">
        <f t="shared" si="632"/>
        <v>Charge</v>
      </c>
      <c r="I4494" s="3">
        <f t="shared" si="637"/>
        <v>340</v>
      </c>
      <c r="J4494" s="3">
        <f t="shared" si="638"/>
        <v>0</v>
      </c>
      <c r="K4494" s="3">
        <f>MIN(Inputs!$B$2, (Inputs!$B$8 - I4494)/Inputs!$B$9)</f>
        <v>0</v>
      </c>
      <c r="L4494" s="3">
        <f>MAX(MIN(Inputs!$B$2, I4494*Inputs!$B$10, Inputs!$B$8*Inputs!$B$4 - J4494), 0)</f>
        <v>170</v>
      </c>
      <c r="M4494" s="3">
        <f t="shared" si="633"/>
        <v>0</v>
      </c>
      <c r="N4494" s="3">
        <f t="shared" si="634"/>
        <v>0</v>
      </c>
      <c r="O4494" s="3">
        <f>IF(H4494="Reg", MIN(Inputs!$B$2, I4494*Inputs!$B$10, (Inputs!$B$8-I4494)/Inputs!$B$9), 0)</f>
        <v>0</v>
      </c>
      <c r="P4494" s="3">
        <f t="shared" si="635"/>
        <v>0</v>
      </c>
      <c r="Q4494" s="3">
        <f t="shared" si="636"/>
        <v>0</v>
      </c>
      <c r="R4494" s="3">
        <f>I4494 + M4494*Inputs!$B$9 - N4494/Inputs!$B$10</f>
        <v>340</v>
      </c>
    </row>
    <row r="4495" spans="1:18" x14ac:dyDescent="0.3">
      <c r="A4495" s="4">
        <v>46210.208333333343</v>
      </c>
      <c r="B4495" s="3">
        <v>23.54</v>
      </c>
      <c r="C4495" s="3">
        <v>0.06</v>
      </c>
      <c r="D4495" s="3">
        <f t="shared" si="630"/>
        <v>40.591041666666669</v>
      </c>
      <c r="E4495" s="3">
        <f>MAX(B4495 - D4495/Inputs!$B$5, 0)</f>
        <v>0</v>
      </c>
      <c r="F4495" s="3">
        <f>MAX(D4495*Inputs!$B$5 - B4495, 0)</f>
        <v>12.18011666666667</v>
      </c>
      <c r="G4495" s="3">
        <f t="shared" si="631"/>
        <v>0.06</v>
      </c>
      <c r="H4495" t="str">
        <f t="shared" si="632"/>
        <v>Charge</v>
      </c>
      <c r="I4495" s="3">
        <f t="shared" si="637"/>
        <v>340</v>
      </c>
      <c r="J4495" s="3">
        <f t="shared" si="638"/>
        <v>0</v>
      </c>
      <c r="K4495" s="3">
        <f>MIN(Inputs!$B$2, (Inputs!$B$8 - I4495)/Inputs!$B$9)</f>
        <v>0</v>
      </c>
      <c r="L4495" s="3">
        <f>MAX(MIN(Inputs!$B$2, I4495*Inputs!$B$10, Inputs!$B$8*Inputs!$B$4 - J4495), 0)</f>
        <v>170</v>
      </c>
      <c r="M4495" s="3">
        <f t="shared" si="633"/>
        <v>0</v>
      </c>
      <c r="N4495" s="3">
        <f t="shared" si="634"/>
        <v>0</v>
      </c>
      <c r="O4495" s="3">
        <f>IF(H4495="Reg", MIN(Inputs!$B$2, I4495*Inputs!$B$10, (Inputs!$B$8-I4495)/Inputs!$B$9), 0)</f>
        <v>0</v>
      </c>
      <c r="P4495" s="3">
        <f t="shared" si="635"/>
        <v>0</v>
      </c>
      <c r="Q4495" s="3">
        <f t="shared" si="636"/>
        <v>0</v>
      </c>
      <c r="R4495" s="3">
        <f>I4495 + M4495*Inputs!$B$9 - N4495/Inputs!$B$10</f>
        <v>340</v>
      </c>
    </row>
    <row r="4496" spans="1:18" x14ac:dyDescent="0.3">
      <c r="A4496" s="4">
        <v>46210.25</v>
      </c>
      <c r="B4496" s="3">
        <v>30.475000000000001</v>
      </c>
      <c r="C4496" s="3">
        <v>1.03</v>
      </c>
      <c r="D4496" s="3">
        <f t="shared" si="630"/>
        <v>40.591041666666669</v>
      </c>
      <c r="E4496" s="3">
        <f>MAX(B4496 - D4496/Inputs!$B$5, 0)</f>
        <v>0</v>
      </c>
      <c r="F4496" s="3">
        <f>MAX(D4496*Inputs!$B$5 - B4496, 0)</f>
        <v>5.245116666666668</v>
      </c>
      <c r="G4496" s="3">
        <f t="shared" si="631"/>
        <v>1.03</v>
      </c>
      <c r="H4496" t="str">
        <f t="shared" si="632"/>
        <v>Charge</v>
      </c>
      <c r="I4496" s="3">
        <f t="shared" si="637"/>
        <v>340</v>
      </c>
      <c r="J4496" s="3">
        <f t="shared" si="638"/>
        <v>0</v>
      </c>
      <c r="K4496" s="3">
        <f>MIN(Inputs!$B$2, (Inputs!$B$8 - I4496)/Inputs!$B$9)</f>
        <v>0</v>
      </c>
      <c r="L4496" s="3">
        <f>MAX(MIN(Inputs!$B$2, I4496*Inputs!$B$10, Inputs!$B$8*Inputs!$B$4 - J4496), 0)</f>
        <v>170</v>
      </c>
      <c r="M4496" s="3">
        <f t="shared" si="633"/>
        <v>0</v>
      </c>
      <c r="N4496" s="3">
        <f t="shared" si="634"/>
        <v>0</v>
      </c>
      <c r="O4496" s="3">
        <f>IF(H4496="Reg", MIN(Inputs!$B$2, I4496*Inputs!$B$10, (Inputs!$B$8-I4496)/Inputs!$B$9), 0)</f>
        <v>0</v>
      </c>
      <c r="P4496" s="3">
        <f t="shared" si="635"/>
        <v>0</v>
      </c>
      <c r="Q4496" s="3">
        <f t="shared" si="636"/>
        <v>0</v>
      </c>
      <c r="R4496" s="3">
        <f>I4496 + M4496*Inputs!$B$9 - N4496/Inputs!$B$10</f>
        <v>340</v>
      </c>
    </row>
    <row r="4497" spans="1:18" x14ac:dyDescent="0.3">
      <c r="A4497" s="4">
        <v>46210.291666666657</v>
      </c>
      <c r="B4497" s="3">
        <v>32.599999999999994</v>
      </c>
      <c r="C4497" s="3">
        <v>1.0900000000000001</v>
      </c>
      <c r="D4497" s="3">
        <f t="shared" si="630"/>
        <v>40.591041666666669</v>
      </c>
      <c r="E4497" s="3">
        <f>MAX(B4497 - D4497/Inputs!$B$5, 0)</f>
        <v>0</v>
      </c>
      <c r="F4497" s="3">
        <f>MAX(D4497*Inputs!$B$5 - B4497, 0)</f>
        <v>3.1201166666666751</v>
      </c>
      <c r="G4497" s="3">
        <f t="shared" si="631"/>
        <v>1.0900000000000001</v>
      </c>
      <c r="H4497" t="str">
        <f t="shared" si="632"/>
        <v>Charge</v>
      </c>
      <c r="I4497" s="3">
        <f t="shared" si="637"/>
        <v>340</v>
      </c>
      <c r="J4497" s="3">
        <f t="shared" si="638"/>
        <v>0</v>
      </c>
      <c r="K4497" s="3">
        <f>MIN(Inputs!$B$2, (Inputs!$B$8 - I4497)/Inputs!$B$9)</f>
        <v>0</v>
      </c>
      <c r="L4497" s="3">
        <f>MAX(MIN(Inputs!$B$2, I4497*Inputs!$B$10, Inputs!$B$8*Inputs!$B$4 - J4497), 0)</f>
        <v>170</v>
      </c>
      <c r="M4497" s="3">
        <f t="shared" si="633"/>
        <v>0</v>
      </c>
      <c r="N4497" s="3">
        <f t="shared" si="634"/>
        <v>0</v>
      </c>
      <c r="O4497" s="3">
        <f>IF(H4497="Reg", MIN(Inputs!$B$2, I4497*Inputs!$B$10, (Inputs!$B$8-I4497)/Inputs!$B$9), 0)</f>
        <v>0</v>
      </c>
      <c r="P4497" s="3">
        <f t="shared" si="635"/>
        <v>0</v>
      </c>
      <c r="Q4497" s="3">
        <f t="shared" si="636"/>
        <v>0</v>
      </c>
      <c r="R4497" s="3">
        <f>I4497 + M4497*Inputs!$B$9 - N4497/Inputs!$B$10</f>
        <v>340</v>
      </c>
    </row>
    <row r="4498" spans="1:18" x14ac:dyDescent="0.3">
      <c r="A4498" s="4">
        <v>46210.333333333343</v>
      </c>
      <c r="B4498" s="3">
        <v>22.337499999999999</v>
      </c>
      <c r="C4498" s="3">
        <v>1</v>
      </c>
      <c r="D4498" s="3">
        <f t="shared" si="630"/>
        <v>40.591041666666669</v>
      </c>
      <c r="E4498" s="3">
        <f>MAX(B4498 - D4498/Inputs!$B$5, 0)</f>
        <v>0</v>
      </c>
      <c r="F4498" s="3">
        <f>MAX(D4498*Inputs!$B$5 - B4498, 0)</f>
        <v>13.382616666666671</v>
      </c>
      <c r="G4498" s="3">
        <f t="shared" si="631"/>
        <v>1</v>
      </c>
      <c r="H4498" t="str">
        <f t="shared" si="632"/>
        <v>Charge</v>
      </c>
      <c r="I4498" s="3">
        <f t="shared" si="637"/>
        <v>340</v>
      </c>
      <c r="J4498" s="3">
        <f t="shared" si="638"/>
        <v>0</v>
      </c>
      <c r="K4498" s="3">
        <f>MIN(Inputs!$B$2, (Inputs!$B$8 - I4498)/Inputs!$B$9)</f>
        <v>0</v>
      </c>
      <c r="L4498" s="3">
        <f>MAX(MIN(Inputs!$B$2, I4498*Inputs!$B$10, Inputs!$B$8*Inputs!$B$4 - J4498), 0)</f>
        <v>170</v>
      </c>
      <c r="M4498" s="3">
        <f t="shared" si="633"/>
        <v>0</v>
      </c>
      <c r="N4498" s="3">
        <f t="shared" si="634"/>
        <v>0</v>
      </c>
      <c r="O4498" s="3">
        <f>IF(H4498="Reg", MIN(Inputs!$B$2, I4498*Inputs!$B$10, (Inputs!$B$8-I4498)/Inputs!$B$9), 0)</f>
        <v>0</v>
      </c>
      <c r="P4498" s="3">
        <f t="shared" si="635"/>
        <v>0</v>
      </c>
      <c r="Q4498" s="3">
        <f t="shared" si="636"/>
        <v>0</v>
      </c>
      <c r="R4498" s="3">
        <f>I4498 + M4498*Inputs!$B$9 - N4498/Inputs!$B$10</f>
        <v>340</v>
      </c>
    </row>
    <row r="4499" spans="1:18" x14ac:dyDescent="0.3">
      <c r="A4499" s="4">
        <v>46210.375</v>
      </c>
      <c r="B4499" s="3">
        <v>18.5275</v>
      </c>
      <c r="C4499" s="3">
        <v>1</v>
      </c>
      <c r="D4499" s="3">
        <f t="shared" si="630"/>
        <v>40.591041666666669</v>
      </c>
      <c r="E4499" s="3">
        <f>MAX(B4499 - D4499/Inputs!$B$5, 0)</f>
        <v>0</v>
      </c>
      <c r="F4499" s="3">
        <f>MAX(D4499*Inputs!$B$5 - B4499, 0)</f>
        <v>17.19261666666667</v>
      </c>
      <c r="G4499" s="3">
        <f t="shared" si="631"/>
        <v>1</v>
      </c>
      <c r="H4499" t="str">
        <f t="shared" si="632"/>
        <v>Charge</v>
      </c>
      <c r="I4499" s="3">
        <f t="shared" si="637"/>
        <v>340</v>
      </c>
      <c r="J4499" s="3">
        <f t="shared" si="638"/>
        <v>0</v>
      </c>
      <c r="K4499" s="3">
        <f>MIN(Inputs!$B$2, (Inputs!$B$8 - I4499)/Inputs!$B$9)</f>
        <v>0</v>
      </c>
      <c r="L4499" s="3">
        <f>MAX(MIN(Inputs!$B$2, I4499*Inputs!$B$10, Inputs!$B$8*Inputs!$B$4 - J4499), 0)</f>
        <v>170</v>
      </c>
      <c r="M4499" s="3">
        <f t="shared" si="633"/>
        <v>0</v>
      </c>
      <c r="N4499" s="3">
        <f t="shared" si="634"/>
        <v>0</v>
      </c>
      <c r="O4499" s="3">
        <f>IF(H4499="Reg", MIN(Inputs!$B$2, I4499*Inputs!$B$10, (Inputs!$B$8-I4499)/Inputs!$B$9), 0)</f>
        <v>0</v>
      </c>
      <c r="P4499" s="3">
        <f t="shared" si="635"/>
        <v>0</v>
      </c>
      <c r="Q4499" s="3">
        <f t="shared" si="636"/>
        <v>0</v>
      </c>
      <c r="R4499" s="3">
        <f>I4499 + M4499*Inputs!$B$9 - N4499/Inputs!$B$10</f>
        <v>340</v>
      </c>
    </row>
    <row r="4500" spans="1:18" x14ac:dyDescent="0.3">
      <c r="A4500" s="4">
        <v>46210.416666666657</v>
      </c>
      <c r="B4500" s="3">
        <v>18.799999999999997</v>
      </c>
      <c r="C4500" s="3">
        <v>1</v>
      </c>
      <c r="D4500" s="3">
        <f t="shared" si="630"/>
        <v>40.591041666666669</v>
      </c>
      <c r="E4500" s="3">
        <f>MAX(B4500 - D4500/Inputs!$B$5, 0)</f>
        <v>0</v>
      </c>
      <c r="F4500" s="3">
        <f>MAX(D4500*Inputs!$B$5 - B4500, 0)</f>
        <v>16.920116666666672</v>
      </c>
      <c r="G4500" s="3">
        <f t="shared" si="631"/>
        <v>1</v>
      </c>
      <c r="H4500" t="str">
        <f t="shared" si="632"/>
        <v>Charge</v>
      </c>
      <c r="I4500" s="3">
        <f t="shared" si="637"/>
        <v>340</v>
      </c>
      <c r="J4500" s="3">
        <f t="shared" si="638"/>
        <v>0</v>
      </c>
      <c r="K4500" s="3">
        <f>MIN(Inputs!$B$2, (Inputs!$B$8 - I4500)/Inputs!$B$9)</f>
        <v>0</v>
      </c>
      <c r="L4500" s="3">
        <f>MAX(MIN(Inputs!$B$2, I4500*Inputs!$B$10, Inputs!$B$8*Inputs!$B$4 - J4500), 0)</f>
        <v>170</v>
      </c>
      <c r="M4500" s="3">
        <f t="shared" si="633"/>
        <v>0</v>
      </c>
      <c r="N4500" s="3">
        <f t="shared" si="634"/>
        <v>0</v>
      </c>
      <c r="O4500" s="3">
        <f>IF(H4500="Reg", MIN(Inputs!$B$2, I4500*Inputs!$B$10, (Inputs!$B$8-I4500)/Inputs!$B$9), 0)</f>
        <v>0</v>
      </c>
      <c r="P4500" s="3">
        <f t="shared" si="635"/>
        <v>0</v>
      </c>
      <c r="Q4500" s="3">
        <f t="shared" si="636"/>
        <v>0</v>
      </c>
      <c r="R4500" s="3">
        <f>I4500 + M4500*Inputs!$B$9 - N4500/Inputs!$B$10</f>
        <v>340</v>
      </c>
    </row>
    <row r="4501" spans="1:18" x14ac:dyDescent="0.3">
      <c r="A4501" s="4">
        <v>46210.458333333343</v>
      </c>
      <c r="B4501" s="3">
        <v>19.78</v>
      </c>
      <c r="C4501" s="3">
        <v>1</v>
      </c>
      <c r="D4501" s="3">
        <f t="shared" si="630"/>
        <v>40.591041666666669</v>
      </c>
      <c r="E4501" s="3">
        <f>MAX(B4501 - D4501/Inputs!$B$5, 0)</f>
        <v>0</v>
      </c>
      <c r="F4501" s="3">
        <f>MAX(D4501*Inputs!$B$5 - B4501, 0)</f>
        <v>15.940116666666668</v>
      </c>
      <c r="G4501" s="3">
        <f t="shared" si="631"/>
        <v>1</v>
      </c>
      <c r="H4501" t="str">
        <f t="shared" si="632"/>
        <v>Charge</v>
      </c>
      <c r="I4501" s="3">
        <f t="shared" si="637"/>
        <v>340</v>
      </c>
      <c r="J4501" s="3">
        <f t="shared" si="638"/>
        <v>0</v>
      </c>
      <c r="K4501" s="3">
        <f>MIN(Inputs!$B$2, (Inputs!$B$8 - I4501)/Inputs!$B$9)</f>
        <v>0</v>
      </c>
      <c r="L4501" s="3">
        <f>MAX(MIN(Inputs!$B$2, I4501*Inputs!$B$10, Inputs!$B$8*Inputs!$B$4 - J4501), 0)</f>
        <v>170</v>
      </c>
      <c r="M4501" s="3">
        <f t="shared" si="633"/>
        <v>0</v>
      </c>
      <c r="N4501" s="3">
        <f t="shared" si="634"/>
        <v>0</v>
      </c>
      <c r="O4501" s="3">
        <f>IF(H4501="Reg", MIN(Inputs!$B$2, I4501*Inputs!$B$10, (Inputs!$B$8-I4501)/Inputs!$B$9), 0)</f>
        <v>0</v>
      </c>
      <c r="P4501" s="3">
        <f t="shared" si="635"/>
        <v>0</v>
      </c>
      <c r="Q4501" s="3">
        <f t="shared" si="636"/>
        <v>0</v>
      </c>
      <c r="R4501" s="3">
        <f>I4501 + M4501*Inputs!$B$9 - N4501/Inputs!$B$10</f>
        <v>340</v>
      </c>
    </row>
    <row r="4502" spans="1:18" x14ac:dyDescent="0.3">
      <c r="A4502" s="4">
        <v>46210.5</v>
      </c>
      <c r="B4502" s="3">
        <v>27.287500000000001</v>
      </c>
      <c r="C4502" s="3">
        <v>1.01</v>
      </c>
      <c r="D4502" s="3">
        <f t="shared" si="630"/>
        <v>40.591041666666669</v>
      </c>
      <c r="E4502" s="3">
        <f>MAX(B4502 - D4502/Inputs!$B$5, 0)</f>
        <v>0</v>
      </c>
      <c r="F4502" s="3">
        <f>MAX(D4502*Inputs!$B$5 - B4502, 0)</f>
        <v>8.432616666666668</v>
      </c>
      <c r="G4502" s="3">
        <f t="shared" si="631"/>
        <v>1.01</v>
      </c>
      <c r="H4502" t="str">
        <f t="shared" si="632"/>
        <v>Charge</v>
      </c>
      <c r="I4502" s="3">
        <f t="shared" si="637"/>
        <v>340</v>
      </c>
      <c r="J4502" s="3">
        <f t="shared" si="638"/>
        <v>0</v>
      </c>
      <c r="K4502" s="3">
        <f>MIN(Inputs!$B$2, (Inputs!$B$8 - I4502)/Inputs!$B$9)</f>
        <v>0</v>
      </c>
      <c r="L4502" s="3">
        <f>MAX(MIN(Inputs!$B$2, I4502*Inputs!$B$10, Inputs!$B$8*Inputs!$B$4 - J4502), 0)</f>
        <v>170</v>
      </c>
      <c r="M4502" s="3">
        <f t="shared" si="633"/>
        <v>0</v>
      </c>
      <c r="N4502" s="3">
        <f t="shared" si="634"/>
        <v>0</v>
      </c>
      <c r="O4502" s="3">
        <f>IF(H4502="Reg", MIN(Inputs!$B$2, I4502*Inputs!$B$10, (Inputs!$B$8-I4502)/Inputs!$B$9), 0)</f>
        <v>0</v>
      </c>
      <c r="P4502" s="3">
        <f t="shared" si="635"/>
        <v>0</v>
      </c>
      <c r="Q4502" s="3">
        <f t="shared" si="636"/>
        <v>0</v>
      </c>
      <c r="R4502" s="3">
        <f>I4502 + M4502*Inputs!$B$9 - N4502/Inputs!$B$10</f>
        <v>340</v>
      </c>
    </row>
    <row r="4503" spans="1:18" x14ac:dyDescent="0.3">
      <c r="A4503" s="4">
        <v>46210.541666666657</v>
      </c>
      <c r="B4503" s="3">
        <v>28.432500000000001</v>
      </c>
      <c r="C4503" s="3">
        <v>0.9</v>
      </c>
      <c r="D4503" s="3">
        <f t="shared" si="630"/>
        <v>40.591041666666669</v>
      </c>
      <c r="E4503" s="3">
        <f>MAX(B4503 - D4503/Inputs!$B$5, 0)</f>
        <v>0</v>
      </c>
      <c r="F4503" s="3">
        <f>MAX(D4503*Inputs!$B$5 - B4503, 0)</f>
        <v>7.2876166666666684</v>
      </c>
      <c r="G4503" s="3">
        <f t="shared" si="631"/>
        <v>0.9</v>
      </c>
      <c r="H4503" t="str">
        <f t="shared" si="632"/>
        <v>Charge</v>
      </c>
      <c r="I4503" s="3">
        <f t="shared" si="637"/>
        <v>340</v>
      </c>
      <c r="J4503" s="3">
        <f t="shared" si="638"/>
        <v>0</v>
      </c>
      <c r="K4503" s="3">
        <f>MIN(Inputs!$B$2, (Inputs!$B$8 - I4503)/Inputs!$B$9)</f>
        <v>0</v>
      </c>
      <c r="L4503" s="3">
        <f>MAX(MIN(Inputs!$B$2, I4503*Inputs!$B$10, Inputs!$B$8*Inputs!$B$4 - J4503), 0)</f>
        <v>170</v>
      </c>
      <c r="M4503" s="3">
        <f t="shared" si="633"/>
        <v>0</v>
      </c>
      <c r="N4503" s="3">
        <f t="shared" si="634"/>
        <v>0</v>
      </c>
      <c r="O4503" s="3">
        <f>IF(H4503="Reg", MIN(Inputs!$B$2, I4503*Inputs!$B$10, (Inputs!$B$8-I4503)/Inputs!$B$9), 0)</f>
        <v>0</v>
      </c>
      <c r="P4503" s="3">
        <f t="shared" si="635"/>
        <v>0</v>
      </c>
      <c r="Q4503" s="3">
        <f t="shared" si="636"/>
        <v>0</v>
      </c>
      <c r="R4503" s="3">
        <f>I4503 + M4503*Inputs!$B$9 - N4503/Inputs!$B$10</f>
        <v>340</v>
      </c>
    </row>
    <row r="4504" spans="1:18" x14ac:dyDescent="0.3">
      <c r="A4504" s="4">
        <v>46210.583333333343</v>
      </c>
      <c r="B4504" s="3">
        <v>27.55</v>
      </c>
      <c r="C4504" s="3">
        <v>1</v>
      </c>
      <c r="D4504" s="3">
        <f t="shared" si="630"/>
        <v>40.591041666666669</v>
      </c>
      <c r="E4504" s="3">
        <f>MAX(B4504 - D4504/Inputs!$B$5, 0)</f>
        <v>0</v>
      </c>
      <c r="F4504" s="3">
        <f>MAX(D4504*Inputs!$B$5 - B4504, 0)</f>
        <v>8.1701166666666687</v>
      </c>
      <c r="G4504" s="3">
        <f t="shared" si="631"/>
        <v>1</v>
      </c>
      <c r="H4504" t="str">
        <f t="shared" si="632"/>
        <v>Charge</v>
      </c>
      <c r="I4504" s="3">
        <f t="shared" si="637"/>
        <v>340</v>
      </c>
      <c r="J4504" s="3">
        <f t="shared" si="638"/>
        <v>0</v>
      </c>
      <c r="K4504" s="3">
        <f>MIN(Inputs!$B$2, (Inputs!$B$8 - I4504)/Inputs!$B$9)</f>
        <v>0</v>
      </c>
      <c r="L4504" s="3">
        <f>MAX(MIN(Inputs!$B$2, I4504*Inputs!$B$10, Inputs!$B$8*Inputs!$B$4 - J4504), 0)</f>
        <v>170</v>
      </c>
      <c r="M4504" s="3">
        <f t="shared" si="633"/>
        <v>0</v>
      </c>
      <c r="N4504" s="3">
        <f t="shared" si="634"/>
        <v>0</v>
      </c>
      <c r="O4504" s="3">
        <f>IF(H4504="Reg", MIN(Inputs!$B$2, I4504*Inputs!$B$10, (Inputs!$B$8-I4504)/Inputs!$B$9), 0)</f>
        <v>0</v>
      </c>
      <c r="P4504" s="3">
        <f t="shared" si="635"/>
        <v>0</v>
      </c>
      <c r="Q4504" s="3">
        <f t="shared" si="636"/>
        <v>0</v>
      </c>
      <c r="R4504" s="3">
        <f>I4504 + M4504*Inputs!$B$9 - N4504/Inputs!$B$10</f>
        <v>340</v>
      </c>
    </row>
    <row r="4505" spans="1:18" x14ac:dyDescent="0.3">
      <c r="A4505" s="4">
        <v>46210.625</v>
      </c>
      <c r="B4505" s="3">
        <v>25.574999999999999</v>
      </c>
      <c r="C4505" s="3">
        <v>0.99</v>
      </c>
      <c r="D4505" s="3">
        <f t="shared" si="630"/>
        <v>40.591041666666669</v>
      </c>
      <c r="E4505" s="3">
        <f>MAX(B4505 - D4505/Inputs!$B$5, 0)</f>
        <v>0</v>
      </c>
      <c r="F4505" s="3">
        <f>MAX(D4505*Inputs!$B$5 - B4505, 0)</f>
        <v>10.14511666666667</v>
      </c>
      <c r="G4505" s="3">
        <f t="shared" si="631"/>
        <v>0.99</v>
      </c>
      <c r="H4505" t="str">
        <f t="shared" si="632"/>
        <v>Charge</v>
      </c>
      <c r="I4505" s="3">
        <f t="shared" si="637"/>
        <v>340</v>
      </c>
      <c r="J4505" s="3">
        <f t="shared" si="638"/>
        <v>0</v>
      </c>
      <c r="K4505" s="3">
        <f>MIN(Inputs!$B$2, (Inputs!$B$8 - I4505)/Inputs!$B$9)</f>
        <v>0</v>
      </c>
      <c r="L4505" s="3">
        <f>MAX(MIN(Inputs!$B$2, I4505*Inputs!$B$10, Inputs!$B$8*Inputs!$B$4 - J4505), 0)</f>
        <v>170</v>
      </c>
      <c r="M4505" s="3">
        <f t="shared" si="633"/>
        <v>0</v>
      </c>
      <c r="N4505" s="3">
        <f t="shared" si="634"/>
        <v>0</v>
      </c>
      <c r="O4505" s="3">
        <f>IF(H4505="Reg", MIN(Inputs!$B$2, I4505*Inputs!$B$10, (Inputs!$B$8-I4505)/Inputs!$B$9), 0)</f>
        <v>0</v>
      </c>
      <c r="P4505" s="3">
        <f t="shared" si="635"/>
        <v>0</v>
      </c>
      <c r="Q4505" s="3">
        <f t="shared" si="636"/>
        <v>0</v>
      </c>
      <c r="R4505" s="3">
        <f>I4505 + M4505*Inputs!$B$9 - N4505/Inputs!$B$10</f>
        <v>340</v>
      </c>
    </row>
    <row r="4506" spans="1:18" x14ac:dyDescent="0.3">
      <c r="A4506" s="4">
        <v>46210.666666666657</v>
      </c>
      <c r="B4506" s="3">
        <v>26.685000000000002</v>
      </c>
      <c r="C4506" s="3">
        <v>1</v>
      </c>
      <c r="D4506" s="3">
        <f t="shared" si="630"/>
        <v>40.591041666666669</v>
      </c>
      <c r="E4506" s="3">
        <f>MAX(B4506 - D4506/Inputs!$B$5, 0)</f>
        <v>0</v>
      </c>
      <c r="F4506" s="3">
        <f>MAX(D4506*Inputs!$B$5 - B4506, 0)</f>
        <v>9.0351166666666671</v>
      </c>
      <c r="G4506" s="3">
        <f t="shared" si="631"/>
        <v>1</v>
      </c>
      <c r="H4506" t="str">
        <f t="shared" si="632"/>
        <v>Charge</v>
      </c>
      <c r="I4506" s="3">
        <f t="shared" si="637"/>
        <v>340</v>
      </c>
      <c r="J4506" s="3">
        <f t="shared" si="638"/>
        <v>0</v>
      </c>
      <c r="K4506" s="3">
        <f>MIN(Inputs!$B$2, (Inputs!$B$8 - I4506)/Inputs!$B$9)</f>
        <v>0</v>
      </c>
      <c r="L4506" s="3">
        <f>MAX(MIN(Inputs!$B$2, I4506*Inputs!$B$10, Inputs!$B$8*Inputs!$B$4 - J4506), 0)</f>
        <v>170</v>
      </c>
      <c r="M4506" s="3">
        <f t="shared" si="633"/>
        <v>0</v>
      </c>
      <c r="N4506" s="3">
        <f t="shared" si="634"/>
        <v>0</v>
      </c>
      <c r="O4506" s="3">
        <f>IF(H4506="Reg", MIN(Inputs!$B$2, I4506*Inputs!$B$10, (Inputs!$B$8-I4506)/Inputs!$B$9), 0)</f>
        <v>0</v>
      </c>
      <c r="P4506" s="3">
        <f t="shared" si="635"/>
        <v>0</v>
      </c>
      <c r="Q4506" s="3">
        <f t="shared" si="636"/>
        <v>0</v>
      </c>
      <c r="R4506" s="3">
        <f>I4506 + M4506*Inputs!$B$9 - N4506/Inputs!$B$10</f>
        <v>340</v>
      </c>
    </row>
    <row r="4507" spans="1:18" x14ac:dyDescent="0.3">
      <c r="A4507" s="4">
        <v>46210.708333333343</v>
      </c>
      <c r="B4507" s="3">
        <v>47.81</v>
      </c>
      <c r="C4507" s="3">
        <v>0.73</v>
      </c>
      <c r="D4507" s="3">
        <f t="shared" si="630"/>
        <v>40.591041666666669</v>
      </c>
      <c r="E4507" s="3">
        <f>MAX(B4507 - D4507/Inputs!$B$5, 0)</f>
        <v>1.6838162878787841</v>
      </c>
      <c r="F4507" s="3">
        <f>MAX(D4507*Inputs!$B$5 - B4507, 0)</f>
        <v>0</v>
      </c>
      <c r="G4507" s="3">
        <f t="shared" si="631"/>
        <v>0.73</v>
      </c>
      <c r="H4507" t="str">
        <f t="shared" si="632"/>
        <v>Discharge</v>
      </c>
      <c r="I4507" s="3">
        <f t="shared" si="637"/>
        <v>340</v>
      </c>
      <c r="J4507" s="3">
        <f t="shared" si="638"/>
        <v>0</v>
      </c>
      <c r="K4507" s="3">
        <f>MIN(Inputs!$B$2, (Inputs!$B$8 - I4507)/Inputs!$B$9)</f>
        <v>0</v>
      </c>
      <c r="L4507" s="3">
        <f>MAX(MIN(Inputs!$B$2, I4507*Inputs!$B$10, Inputs!$B$8*Inputs!$B$4 - J4507), 0)</f>
        <v>170</v>
      </c>
      <c r="M4507" s="3">
        <f t="shared" si="633"/>
        <v>0</v>
      </c>
      <c r="N4507" s="3">
        <f t="shared" si="634"/>
        <v>170</v>
      </c>
      <c r="O4507" s="3">
        <f>IF(H4507="Reg", MIN(Inputs!$B$2, I4507*Inputs!$B$10, (Inputs!$B$8-I4507)/Inputs!$B$9), 0)</f>
        <v>0</v>
      </c>
      <c r="P4507" s="3">
        <f t="shared" si="635"/>
        <v>8127.7000000000007</v>
      </c>
      <c r="Q4507" s="3">
        <f t="shared" si="636"/>
        <v>0</v>
      </c>
      <c r="R4507" s="3">
        <f>I4507 + M4507*Inputs!$B$9 - N4507/Inputs!$B$10</f>
        <v>158.77939109773115</v>
      </c>
    </row>
    <row r="4508" spans="1:18" x14ac:dyDescent="0.3">
      <c r="A4508" s="4">
        <v>46210.75</v>
      </c>
      <c r="B4508" s="3">
        <v>44.5075</v>
      </c>
      <c r="C4508" s="3">
        <v>1.3</v>
      </c>
      <c r="D4508" s="3">
        <f t="shared" si="630"/>
        <v>40.591041666666669</v>
      </c>
      <c r="E4508" s="3">
        <f>MAX(B4508 - D4508/Inputs!$B$5, 0)</f>
        <v>0</v>
      </c>
      <c r="F4508" s="3">
        <f>MAX(D4508*Inputs!$B$5 - B4508, 0)</f>
        <v>0</v>
      </c>
      <c r="G4508" s="3">
        <f t="shared" si="631"/>
        <v>1.3</v>
      </c>
      <c r="H4508" t="str">
        <f t="shared" si="632"/>
        <v>Reg</v>
      </c>
      <c r="I4508" s="3">
        <f t="shared" si="637"/>
        <v>158.77939109773115</v>
      </c>
      <c r="J4508" s="3">
        <f t="shared" si="638"/>
        <v>170</v>
      </c>
      <c r="K4508" s="3">
        <f>MIN(Inputs!$B$2, (Inputs!$B$8 - I4508)/Inputs!$B$9)</f>
        <v>170</v>
      </c>
      <c r="L4508" s="3">
        <f>MAX(MIN(Inputs!$B$2, I4508*Inputs!$B$10, Inputs!$B$8*Inputs!$B$4 - J4508), 0)</f>
        <v>148.94827166799323</v>
      </c>
      <c r="M4508" s="3">
        <f t="shared" si="633"/>
        <v>0</v>
      </c>
      <c r="N4508" s="3">
        <f t="shared" si="634"/>
        <v>0</v>
      </c>
      <c r="O4508" s="3">
        <f>IF(H4508="Reg", MIN(Inputs!$B$2, I4508*Inputs!$B$10, (Inputs!$B$8-I4508)/Inputs!$B$9), 0)</f>
        <v>148.94827166799323</v>
      </c>
      <c r="P4508" s="3">
        <f t="shared" si="635"/>
        <v>0</v>
      </c>
      <c r="Q4508" s="3">
        <f t="shared" si="636"/>
        <v>193.63275316839119</v>
      </c>
      <c r="R4508" s="3">
        <f>I4508 + M4508*Inputs!$B$9 - N4508/Inputs!$B$10</f>
        <v>158.77939109773115</v>
      </c>
    </row>
    <row r="4509" spans="1:18" x14ac:dyDescent="0.3">
      <c r="A4509" s="4">
        <v>46210.791666666657</v>
      </c>
      <c r="B4509" s="3">
        <v>78.430000000000007</v>
      </c>
      <c r="C4509" s="3">
        <v>16.170000000000002</v>
      </c>
      <c r="D4509" s="3">
        <f t="shared" si="630"/>
        <v>40.591041666666669</v>
      </c>
      <c r="E4509" s="3">
        <f>MAX(B4509 - D4509/Inputs!$B$5, 0)</f>
        <v>32.303816287878789</v>
      </c>
      <c r="F4509" s="3">
        <f>MAX(D4509*Inputs!$B$5 - B4509, 0)</f>
        <v>0</v>
      </c>
      <c r="G4509" s="3">
        <f t="shared" si="631"/>
        <v>16.170000000000002</v>
      </c>
      <c r="H4509" t="str">
        <f t="shared" si="632"/>
        <v>Discharge</v>
      </c>
      <c r="I4509" s="3">
        <f t="shared" si="637"/>
        <v>158.77939109773115</v>
      </c>
      <c r="J4509" s="3">
        <f t="shared" si="638"/>
        <v>170</v>
      </c>
      <c r="K4509" s="3">
        <f>MIN(Inputs!$B$2, (Inputs!$B$8 - I4509)/Inputs!$B$9)</f>
        <v>170</v>
      </c>
      <c r="L4509" s="3">
        <f>MAX(MIN(Inputs!$B$2, I4509*Inputs!$B$10, Inputs!$B$8*Inputs!$B$4 - J4509), 0)</f>
        <v>148.94827166799323</v>
      </c>
      <c r="M4509" s="3">
        <f t="shared" si="633"/>
        <v>0</v>
      </c>
      <c r="N4509" s="3">
        <f t="shared" si="634"/>
        <v>148.94827166799323</v>
      </c>
      <c r="O4509" s="3">
        <f>IF(H4509="Reg", MIN(Inputs!$B$2, I4509*Inputs!$B$10, (Inputs!$B$8-I4509)/Inputs!$B$9), 0)</f>
        <v>0</v>
      </c>
      <c r="P4509" s="3">
        <f t="shared" si="635"/>
        <v>11682.01294692071</v>
      </c>
      <c r="Q4509" s="3">
        <f t="shared" si="636"/>
        <v>0</v>
      </c>
      <c r="R4509" s="3">
        <f>I4509 + M4509*Inputs!$B$9 - N4509/Inputs!$B$10</f>
        <v>0</v>
      </c>
    </row>
    <row r="4510" spans="1:18" x14ac:dyDescent="0.3">
      <c r="A4510" s="4">
        <v>46210.833333333343</v>
      </c>
      <c r="B4510" s="3">
        <v>149.71</v>
      </c>
      <c r="C4510" s="3">
        <v>10.9</v>
      </c>
      <c r="D4510" s="3">
        <f t="shared" si="630"/>
        <v>40.591041666666669</v>
      </c>
      <c r="E4510" s="3">
        <f>MAX(B4510 - D4510/Inputs!$B$5, 0)</f>
        <v>103.58381628787879</v>
      </c>
      <c r="F4510" s="3">
        <f>MAX(D4510*Inputs!$B$5 - B4510, 0)</f>
        <v>0</v>
      </c>
      <c r="G4510" s="3">
        <f t="shared" si="631"/>
        <v>10.9</v>
      </c>
      <c r="H4510" t="str">
        <f t="shared" si="632"/>
        <v>Discharge</v>
      </c>
      <c r="I4510" s="3">
        <f t="shared" si="637"/>
        <v>0</v>
      </c>
      <c r="J4510" s="3">
        <f t="shared" si="638"/>
        <v>318.94827166799325</v>
      </c>
      <c r="K4510" s="3">
        <f>MIN(Inputs!$B$2, (Inputs!$B$8 - I4510)/Inputs!$B$9)</f>
        <v>170</v>
      </c>
      <c r="L4510" s="3">
        <f>MAX(MIN(Inputs!$B$2, I4510*Inputs!$B$10, Inputs!$B$8*Inputs!$B$4 - J4510), 0)</f>
        <v>0</v>
      </c>
      <c r="M4510" s="3">
        <f t="shared" si="633"/>
        <v>0</v>
      </c>
      <c r="N4510" s="3">
        <f t="shared" si="634"/>
        <v>0</v>
      </c>
      <c r="O4510" s="3">
        <f>IF(H4510="Reg", MIN(Inputs!$B$2, I4510*Inputs!$B$10, (Inputs!$B$8-I4510)/Inputs!$B$9), 0)</f>
        <v>0</v>
      </c>
      <c r="P4510" s="3">
        <f t="shared" si="635"/>
        <v>0</v>
      </c>
      <c r="Q4510" s="3">
        <f t="shared" si="636"/>
        <v>0</v>
      </c>
      <c r="R4510" s="3">
        <f>I4510 + M4510*Inputs!$B$9 - N4510/Inputs!$B$10</f>
        <v>0</v>
      </c>
    </row>
    <row r="4511" spans="1:18" x14ac:dyDescent="0.3">
      <c r="A4511" s="4">
        <v>46210.875</v>
      </c>
      <c r="B4511" s="3">
        <v>117.32000000000001</v>
      </c>
      <c r="C4511" s="3">
        <v>6.66</v>
      </c>
      <c r="D4511" s="3">
        <f t="shared" si="630"/>
        <v>40.591041666666669</v>
      </c>
      <c r="E4511" s="3">
        <f>MAX(B4511 - D4511/Inputs!$B$5, 0)</f>
        <v>71.193816287878789</v>
      </c>
      <c r="F4511" s="3">
        <f>MAX(D4511*Inputs!$B$5 - B4511, 0)</f>
        <v>0</v>
      </c>
      <c r="G4511" s="3">
        <f t="shared" si="631"/>
        <v>6.66</v>
      </c>
      <c r="H4511" t="str">
        <f t="shared" si="632"/>
        <v>Discharge</v>
      </c>
      <c r="I4511" s="3">
        <f t="shared" si="637"/>
        <v>0</v>
      </c>
      <c r="J4511" s="3">
        <f t="shared" si="638"/>
        <v>318.94827166799325</v>
      </c>
      <c r="K4511" s="3">
        <f>MIN(Inputs!$B$2, (Inputs!$B$8 - I4511)/Inputs!$B$9)</f>
        <v>170</v>
      </c>
      <c r="L4511" s="3">
        <f>MAX(MIN(Inputs!$B$2, I4511*Inputs!$B$10, Inputs!$B$8*Inputs!$B$4 - J4511), 0)</f>
        <v>0</v>
      </c>
      <c r="M4511" s="3">
        <f t="shared" si="633"/>
        <v>0</v>
      </c>
      <c r="N4511" s="3">
        <f t="shared" si="634"/>
        <v>0</v>
      </c>
      <c r="O4511" s="3">
        <f>IF(H4511="Reg", MIN(Inputs!$B$2, I4511*Inputs!$B$10, (Inputs!$B$8-I4511)/Inputs!$B$9), 0)</f>
        <v>0</v>
      </c>
      <c r="P4511" s="3">
        <f t="shared" si="635"/>
        <v>0</v>
      </c>
      <c r="Q4511" s="3">
        <f t="shared" si="636"/>
        <v>0</v>
      </c>
      <c r="R4511" s="3">
        <f>I4511 + M4511*Inputs!$B$9 - N4511/Inputs!$B$10</f>
        <v>0</v>
      </c>
    </row>
    <row r="4512" spans="1:18" x14ac:dyDescent="0.3">
      <c r="A4512" s="4">
        <v>46210.916666666657</v>
      </c>
      <c r="B4512" s="3">
        <v>66.482500000000002</v>
      </c>
      <c r="C4512" s="3">
        <v>2.87</v>
      </c>
      <c r="D4512" s="3">
        <f t="shared" si="630"/>
        <v>40.591041666666669</v>
      </c>
      <c r="E4512" s="3">
        <f>MAX(B4512 - D4512/Inputs!$B$5, 0)</f>
        <v>20.356316287878784</v>
      </c>
      <c r="F4512" s="3">
        <f>MAX(D4512*Inputs!$B$5 - B4512, 0)</f>
        <v>0</v>
      </c>
      <c r="G4512" s="3">
        <f t="shared" si="631"/>
        <v>2.87</v>
      </c>
      <c r="H4512" t="str">
        <f t="shared" si="632"/>
        <v>Discharge</v>
      </c>
      <c r="I4512" s="3">
        <f t="shared" si="637"/>
        <v>0</v>
      </c>
      <c r="J4512" s="3">
        <f t="shared" si="638"/>
        <v>318.94827166799325</v>
      </c>
      <c r="K4512" s="3">
        <f>MIN(Inputs!$B$2, (Inputs!$B$8 - I4512)/Inputs!$B$9)</f>
        <v>170</v>
      </c>
      <c r="L4512" s="3">
        <f>MAX(MIN(Inputs!$B$2, I4512*Inputs!$B$10, Inputs!$B$8*Inputs!$B$4 - J4512), 0)</f>
        <v>0</v>
      </c>
      <c r="M4512" s="3">
        <f t="shared" si="633"/>
        <v>0</v>
      </c>
      <c r="N4512" s="3">
        <f t="shared" si="634"/>
        <v>0</v>
      </c>
      <c r="O4512" s="3">
        <f>IF(H4512="Reg", MIN(Inputs!$B$2, I4512*Inputs!$B$10, (Inputs!$B$8-I4512)/Inputs!$B$9), 0)</f>
        <v>0</v>
      </c>
      <c r="P4512" s="3">
        <f t="shared" si="635"/>
        <v>0</v>
      </c>
      <c r="Q4512" s="3">
        <f t="shared" si="636"/>
        <v>0</v>
      </c>
      <c r="R4512" s="3">
        <f>I4512 + M4512*Inputs!$B$9 - N4512/Inputs!$B$10</f>
        <v>0</v>
      </c>
    </row>
    <row r="4513" spans="1:18" x14ac:dyDescent="0.3">
      <c r="A4513" s="4">
        <v>46210.958333333343</v>
      </c>
      <c r="B4513" s="3">
        <v>44.547499999999999</v>
      </c>
      <c r="C4513" s="3">
        <v>0.06</v>
      </c>
      <c r="D4513" s="3">
        <f t="shared" si="630"/>
        <v>40.591041666666669</v>
      </c>
      <c r="E4513" s="3">
        <f>MAX(B4513 - D4513/Inputs!$B$5, 0)</f>
        <v>0</v>
      </c>
      <c r="F4513" s="3">
        <f>MAX(D4513*Inputs!$B$5 - B4513, 0)</f>
        <v>0</v>
      </c>
      <c r="G4513" s="3">
        <f t="shared" si="631"/>
        <v>0.06</v>
      </c>
      <c r="H4513" t="str">
        <f t="shared" si="632"/>
        <v>Reg</v>
      </c>
      <c r="I4513" s="3">
        <f t="shared" si="637"/>
        <v>0</v>
      </c>
      <c r="J4513" s="3">
        <f t="shared" si="638"/>
        <v>318.94827166799325</v>
      </c>
      <c r="K4513" s="3">
        <f>MIN(Inputs!$B$2, (Inputs!$B$8 - I4513)/Inputs!$B$9)</f>
        <v>170</v>
      </c>
      <c r="L4513" s="3">
        <f>MAX(MIN(Inputs!$B$2, I4513*Inputs!$B$10, Inputs!$B$8*Inputs!$B$4 - J4513), 0)</f>
        <v>0</v>
      </c>
      <c r="M4513" s="3">
        <f t="shared" si="633"/>
        <v>0</v>
      </c>
      <c r="N4513" s="3">
        <f t="shared" si="634"/>
        <v>0</v>
      </c>
      <c r="O4513" s="3">
        <f>IF(H4513="Reg", MIN(Inputs!$B$2, I4513*Inputs!$B$10, (Inputs!$B$8-I4513)/Inputs!$B$9), 0)</f>
        <v>0</v>
      </c>
      <c r="P4513" s="3">
        <f t="shared" si="635"/>
        <v>0</v>
      </c>
      <c r="Q4513" s="3">
        <f t="shared" si="636"/>
        <v>0</v>
      </c>
      <c r="R4513" s="3">
        <f>I4513 + M4513*Inputs!$B$9 - N4513/Inputs!$B$10</f>
        <v>0</v>
      </c>
    </row>
    <row r="4514" spans="1:18" x14ac:dyDescent="0.3">
      <c r="A4514" s="4">
        <v>46211</v>
      </c>
      <c r="B4514" s="3">
        <v>28.240000000000002</v>
      </c>
      <c r="C4514" s="3">
        <v>0.05</v>
      </c>
      <c r="D4514" s="3">
        <f t="shared" si="630"/>
        <v>28.953333333333333</v>
      </c>
      <c r="E4514" s="3">
        <f>MAX(B4514 - D4514/Inputs!$B$5, 0)</f>
        <v>0</v>
      </c>
      <c r="F4514" s="3">
        <f>MAX(D4514*Inputs!$B$5 - B4514, 0)</f>
        <v>0</v>
      </c>
      <c r="G4514" s="3">
        <f t="shared" si="631"/>
        <v>0.05</v>
      </c>
      <c r="H4514" t="str">
        <f t="shared" si="632"/>
        <v>Reg</v>
      </c>
      <c r="I4514" s="3">
        <f t="shared" si="637"/>
        <v>0</v>
      </c>
      <c r="J4514" s="3">
        <f t="shared" si="638"/>
        <v>0</v>
      </c>
      <c r="K4514" s="3">
        <f>MIN(Inputs!$B$2, (Inputs!$B$8 - I4514)/Inputs!$B$9)</f>
        <v>170</v>
      </c>
      <c r="L4514" s="3">
        <f>MAX(MIN(Inputs!$B$2, I4514*Inputs!$B$10, Inputs!$B$8*Inputs!$B$4 - J4514), 0)</f>
        <v>0</v>
      </c>
      <c r="M4514" s="3">
        <f t="shared" si="633"/>
        <v>0</v>
      </c>
      <c r="N4514" s="3">
        <f t="shared" si="634"/>
        <v>0</v>
      </c>
      <c r="O4514" s="3">
        <f>IF(H4514="Reg", MIN(Inputs!$B$2, I4514*Inputs!$B$10, (Inputs!$B$8-I4514)/Inputs!$B$9), 0)</f>
        <v>0</v>
      </c>
      <c r="P4514" s="3">
        <f t="shared" si="635"/>
        <v>0</v>
      </c>
      <c r="Q4514" s="3">
        <f t="shared" si="636"/>
        <v>0</v>
      </c>
      <c r="R4514" s="3">
        <f>I4514 + M4514*Inputs!$B$9 - N4514/Inputs!$B$10</f>
        <v>0</v>
      </c>
    </row>
    <row r="4515" spans="1:18" x14ac:dyDescent="0.3">
      <c r="A4515" s="4">
        <v>46211.041666666657</v>
      </c>
      <c r="B4515" s="3">
        <v>21.465</v>
      </c>
      <c r="C4515" s="3">
        <v>0.05</v>
      </c>
      <c r="D4515" s="3">
        <f t="shared" si="630"/>
        <v>28.953333333333333</v>
      </c>
      <c r="E4515" s="3">
        <f>MAX(B4515 - D4515/Inputs!$B$5, 0)</f>
        <v>0</v>
      </c>
      <c r="F4515" s="3">
        <f>MAX(D4515*Inputs!$B$5 - B4515, 0)</f>
        <v>4.013933333333334</v>
      </c>
      <c r="G4515" s="3">
        <f t="shared" si="631"/>
        <v>0.05</v>
      </c>
      <c r="H4515" t="str">
        <f t="shared" si="632"/>
        <v>Charge</v>
      </c>
      <c r="I4515" s="3">
        <f t="shared" si="637"/>
        <v>0</v>
      </c>
      <c r="J4515" s="3">
        <f t="shared" si="638"/>
        <v>0</v>
      </c>
      <c r="K4515" s="3">
        <f>MIN(Inputs!$B$2, (Inputs!$B$8 - I4515)/Inputs!$B$9)</f>
        <v>170</v>
      </c>
      <c r="L4515" s="3">
        <f>MAX(MIN(Inputs!$B$2, I4515*Inputs!$B$10, Inputs!$B$8*Inputs!$B$4 - J4515), 0)</f>
        <v>0</v>
      </c>
      <c r="M4515" s="3">
        <f t="shared" si="633"/>
        <v>170</v>
      </c>
      <c r="N4515" s="3">
        <f t="shared" si="634"/>
        <v>0</v>
      </c>
      <c r="O4515" s="3">
        <f>IF(H4515="Reg", MIN(Inputs!$B$2, I4515*Inputs!$B$10, (Inputs!$B$8-I4515)/Inputs!$B$9), 0)</f>
        <v>0</v>
      </c>
      <c r="P4515" s="3">
        <f t="shared" si="635"/>
        <v>-3649.05</v>
      </c>
      <c r="Q4515" s="3">
        <f t="shared" si="636"/>
        <v>0</v>
      </c>
      <c r="R4515" s="3">
        <f>I4515 + M4515*Inputs!$B$9 - N4515/Inputs!$B$10</f>
        <v>159.4741358339966</v>
      </c>
    </row>
    <row r="4516" spans="1:18" x14ac:dyDescent="0.3">
      <c r="A4516" s="4">
        <v>46211.083333333343</v>
      </c>
      <c r="B4516" s="3">
        <v>20.844999999999999</v>
      </c>
      <c r="C4516" s="3">
        <v>0.05</v>
      </c>
      <c r="D4516" s="3">
        <f t="shared" si="630"/>
        <v>28.953333333333333</v>
      </c>
      <c r="E4516" s="3">
        <f>MAX(B4516 - D4516/Inputs!$B$5, 0)</f>
        <v>0</v>
      </c>
      <c r="F4516" s="3">
        <f>MAX(D4516*Inputs!$B$5 - B4516, 0)</f>
        <v>4.633933333333335</v>
      </c>
      <c r="G4516" s="3">
        <f t="shared" si="631"/>
        <v>0.05</v>
      </c>
      <c r="H4516" t="str">
        <f t="shared" si="632"/>
        <v>Charge</v>
      </c>
      <c r="I4516" s="3">
        <f t="shared" si="637"/>
        <v>159.4741358339966</v>
      </c>
      <c r="J4516" s="3">
        <f t="shared" si="638"/>
        <v>0</v>
      </c>
      <c r="K4516" s="3">
        <f>MIN(Inputs!$B$2, (Inputs!$B$8 - I4516)/Inputs!$B$9)</f>
        <v>170</v>
      </c>
      <c r="L4516" s="3">
        <f>MAX(MIN(Inputs!$B$2, I4516*Inputs!$B$10, Inputs!$B$8*Inputs!$B$4 - J4516), 0)</f>
        <v>149.6</v>
      </c>
      <c r="M4516" s="3">
        <f t="shared" si="633"/>
        <v>170</v>
      </c>
      <c r="N4516" s="3">
        <f t="shared" si="634"/>
        <v>0</v>
      </c>
      <c r="O4516" s="3">
        <f>IF(H4516="Reg", MIN(Inputs!$B$2, I4516*Inputs!$B$10, (Inputs!$B$8-I4516)/Inputs!$B$9), 0)</f>
        <v>0</v>
      </c>
      <c r="P4516" s="3">
        <f t="shared" si="635"/>
        <v>-3543.6499999999996</v>
      </c>
      <c r="Q4516" s="3">
        <f t="shared" si="636"/>
        <v>0</v>
      </c>
      <c r="R4516" s="3">
        <f>I4516 + M4516*Inputs!$B$9 - N4516/Inputs!$B$10</f>
        <v>318.9482716679932</v>
      </c>
    </row>
    <row r="4517" spans="1:18" x14ac:dyDescent="0.3">
      <c r="A4517" s="4">
        <v>46211.125</v>
      </c>
      <c r="B4517" s="3">
        <v>20.947499999999998</v>
      </c>
      <c r="C4517" s="3">
        <v>0.05</v>
      </c>
      <c r="D4517" s="3">
        <f t="shared" si="630"/>
        <v>28.953333333333333</v>
      </c>
      <c r="E4517" s="3">
        <f>MAX(B4517 - D4517/Inputs!$B$5, 0)</f>
        <v>0</v>
      </c>
      <c r="F4517" s="3">
        <f>MAX(D4517*Inputs!$B$5 - B4517, 0)</f>
        <v>4.5314333333333359</v>
      </c>
      <c r="G4517" s="3">
        <f t="shared" si="631"/>
        <v>0.05</v>
      </c>
      <c r="H4517" t="str">
        <f t="shared" si="632"/>
        <v>Charge</v>
      </c>
      <c r="I4517" s="3">
        <f t="shared" si="637"/>
        <v>318.9482716679932</v>
      </c>
      <c r="J4517" s="3">
        <f t="shared" si="638"/>
        <v>0</v>
      </c>
      <c r="K4517" s="3">
        <f>MIN(Inputs!$B$2, (Inputs!$B$8 - I4517)/Inputs!$B$9)</f>
        <v>22.44121780453775</v>
      </c>
      <c r="L4517" s="3">
        <f>MAX(MIN(Inputs!$B$2, I4517*Inputs!$B$10, Inputs!$B$8*Inputs!$B$4 - J4517), 0)</f>
        <v>170</v>
      </c>
      <c r="M4517" s="3">
        <f t="shared" si="633"/>
        <v>22.44121780453775</v>
      </c>
      <c r="N4517" s="3">
        <f t="shared" si="634"/>
        <v>0</v>
      </c>
      <c r="O4517" s="3">
        <f>IF(H4517="Reg", MIN(Inputs!$B$2, I4517*Inputs!$B$10, (Inputs!$B$8-I4517)/Inputs!$B$9), 0)</f>
        <v>0</v>
      </c>
      <c r="P4517" s="3">
        <f t="shared" si="635"/>
        <v>-470.08740996055445</v>
      </c>
      <c r="Q4517" s="3">
        <f t="shared" si="636"/>
        <v>0</v>
      </c>
      <c r="R4517" s="3">
        <f>I4517 + M4517*Inputs!$B$9 - N4517/Inputs!$B$10</f>
        <v>340</v>
      </c>
    </row>
    <row r="4518" spans="1:18" x14ac:dyDescent="0.3">
      <c r="A4518" s="4">
        <v>46211.166666666657</v>
      </c>
      <c r="B4518" s="3">
        <v>21.43</v>
      </c>
      <c r="C4518" s="3">
        <v>0.05</v>
      </c>
      <c r="D4518" s="3">
        <f t="shared" si="630"/>
        <v>28.953333333333333</v>
      </c>
      <c r="E4518" s="3">
        <f>MAX(B4518 - D4518/Inputs!$B$5, 0)</f>
        <v>0</v>
      </c>
      <c r="F4518" s="3">
        <f>MAX(D4518*Inputs!$B$5 - B4518, 0)</f>
        <v>4.0489333333333342</v>
      </c>
      <c r="G4518" s="3">
        <f t="shared" si="631"/>
        <v>0.05</v>
      </c>
      <c r="H4518" t="str">
        <f t="shared" si="632"/>
        <v>Charge</v>
      </c>
      <c r="I4518" s="3">
        <f t="shared" si="637"/>
        <v>340</v>
      </c>
      <c r="J4518" s="3">
        <f t="shared" si="638"/>
        <v>0</v>
      </c>
      <c r="K4518" s="3">
        <f>MIN(Inputs!$B$2, (Inputs!$B$8 - I4518)/Inputs!$B$9)</f>
        <v>0</v>
      </c>
      <c r="L4518" s="3">
        <f>MAX(MIN(Inputs!$B$2, I4518*Inputs!$B$10, Inputs!$B$8*Inputs!$B$4 - J4518), 0)</f>
        <v>170</v>
      </c>
      <c r="M4518" s="3">
        <f t="shared" si="633"/>
        <v>0</v>
      </c>
      <c r="N4518" s="3">
        <f t="shared" si="634"/>
        <v>0</v>
      </c>
      <c r="O4518" s="3">
        <f>IF(H4518="Reg", MIN(Inputs!$B$2, I4518*Inputs!$B$10, (Inputs!$B$8-I4518)/Inputs!$B$9), 0)</f>
        <v>0</v>
      </c>
      <c r="P4518" s="3">
        <f t="shared" si="635"/>
        <v>0</v>
      </c>
      <c r="Q4518" s="3">
        <f t="shared" si="636"/>
        <v>0</v>
      </c>
      <c r="R4518" s="3">
        <f>I4518 + M4518*Inputs!$B$9 - N4518/Inputs!$B$10</f>
        <v>340</v>
      </c>
    </row>
    <row r="4519" spans="1:18" x14ac:dyDescent="0.3">
      <c r="A4519" s="4">
        <v>46211.208333333343</v>
      </c>
      <c r="B4519" s="3">
        <v>21.48</v>
      </c>
      <c r="C4519" s="3">
        <v>7.0000000000000007E-2</v>
      </c>
      <c r="D4519" s="3">
        <f t="shared" si="630"/>
        <v>28.953333333333333</v>
      </c>
      <c r="E4519" s="3">
        <f>MAX(B4519 - D4519/Inputs!$B$5, 0)</f>
        <v>0</v>
      </c>
      <c r="F4519" s="3">
        <f>MAX(D4519*Inputs!$B$5 - B4519, 0)</f>
        <v>3.9989333333333335</v>
      </c>
      <c r="G4519" s="3">
        <f t="shared" si="631"/>
        <v>7.0000000000000007E-2</v>
      </c>
      <c r="H4519" t="str">
        <f t="shared" si="632"/>
        <v>Charge</v>
      </c>
      <c r="I4519" s="3">
        <f t="shared" si="637"/>
        <v>340</v>
      </c>
      <c r="J4519" s="3">
        <f t="shared" si="638"/>
        <v>0</v>
      </c>
      <c r="K4519" s="3">
        <f>MIN(Inputs!$B$2, (Inputs!$B$8 - I4519)/Inputs!$B$9)</f>
        <v>0</v>
      </c>
      <c r="L4519" s="3">
        <f>MAX(MIN(Inputs!$B$2, I4519*Inputs!$B$10, Inputs!$B$8*Inputs!$B$4 - J4519), 0)</f>
        <v>170</v>
      </c>
      <c r="M4519" s="3">
        <f t="shared" si="633"/>
        <v>0</v>
      </c>
      <c r="N4519" s="3">
        <f t="shared" si="634"/>
        <v>0</v>
      </c>
      <c r="O4519" s="3">
        <f>IF(H4519="Reg", MIN(Inputs!$B$2, I4519*Inputs!$B$10, (Inputs!$B$8-I4519)/Inputs!$B$9), 0)</f>
        <v>0</v>
      </c>
      <c r="P4519" s="3">
        <f t="shared" si="635"/>
        <v>0</v>
      </c>
      <c r="Q4519" s="3">
        <f t="shared" si="636"/>
        <v>0</v>
      </c>
      <c r="R4519" s="3">
        <f>I4519 + M4519*Inputs!$B$9 - N4519/Inputs!$B$10</f>
        <v>340</v>
      </c>
    </row>
    <row r="4520" spans="1:18" x14ac:dyDescent="0.3">
      <c r="A4520" s="4">
        <v>46211.25</v>
      </c>
      <c r="B4520" s="3">
        <v>23.7425</v>
      </c>
      <c r="C4520" s="3">
        <v>1.21</v>
      </c>
      <c r="D4520" s="3">
        <f t="shared" si="630"/>
        <v>28.953333333333333</v>
      </c>
      <c r="E4520" s="3">
        <f>MAX(B4520 - D4520/Inputs!$B$5, 0)</f>
        <v>0</v>
      </c>
      <c r="F4520" s="3">
        <f>MAX(D4520*Inputs!$B$5 - B4520, 0)</f>
        <v>1.7364333333333342</v>
      </c>
      <c r="G4520" s="3">
        <f t="shared" si="631"/>
        <v>1.21</v>
      </c>
      <c r="H4520" t="str">
        <f t="shared" si="632"/>
        <v>Charge</v>
      </c>
      <c r="I4520" s="3">
        <f t="shared" si="637"/>
        <v>340</v>
      </c>
      <c r="J4520" s="3">
        <f t="shared" si="638"/>
        <v>0</v>
      </c>
      <c r="K4520" s="3">
        <f>MIN(Inputs!$B$2, (Inputs!$B$8 - I4520)/Inputs!$B$9)</f>
        <v>0</v>
      </c>
      <c r="L4520" s="3">
        <f>MAX(MIN(Inputs!$B$2, I4520*Inputs!$B$10, Inputs!$B$8*Inputs!$B$4 - J4520), 0)</f>
        <v>170</v>
      </c>
      <c r="M4520" s="3">
        <f t="shared" si="633"/>
        <v>0</v>
      </c>
      <c r="N4520" s="3">
        <f t="shared" si="634"/>
        <v>0</v>
      </c>
      <c r="O4520" s="3">
        <f>IF(H4520="Reg", MIN(Inputs!$B$2, I4520*Inputs!$B$10, (Inputs!$B$8-I4520)/Inputs!$B$9), 0)</f>
        <v>0</v>
      </c>
      <c r="P4520" s="3">
        <f t="shared" si="635"/>
        <v>0</v>
      </c>
      <c r="Q4520" s="3">
        <f t="shared" si="636"/>
        <v>0</v>
      </c>
      <c r="R4520" s="3">
        <f>I4520 + M4520*Inputs!$B$9 - N4520/Inputs!$B$10</f>
        <v>340</v>
      </c>
    </row>
    <row r="4521" spans="1:18" x14ac:dyDescent="0.3">
      <c r="A4521" s="4">
        <v>46211.291666666657</v>
      </c>
      <c r="B4521" s="3">
        <v>24.717500000000001</v>
      </c>
      <c r="C4521" s="3">
        <v>1.03</v>
      </c>
      <c r="D4521" s="3">
        <f t="shared" si="630"/>
        <v>28.953333333333333</v>
      </c>
      <c r="E4521" s="3">
        <f>MAX(B4521 - D4521/Inputs!$B$5, 0)</f>
        <v>0</v>
      </c>
      <c r="F4521" s="3">
        <f>MAX(D4521*Inputs!$B$5 - B4521, 0)</f>
        <v>0.76143333333333274</v>
      </c>
      <c r="G4521" s="3">
        <f t="shared" si="631"/>
        <v>1.03</v>
      </c>
      <c r="H4521" t="str">
        <f t="shared" si="632"/>
        <v>Reg</v>
      </c>
      <c r="I4521" s="3">
        <f t="shared" si="637"/>
        <v>340</v>
      </c>
      <c r="J4521" s="3">
        <f t="shared" si="638"/>
        <v>0</v>
      </c>
      <c r="K4521" s="3">
        <f>MIN(Inputs!$B$2, (Inputs!$B$8 - I4521)/Inputs!$B$9)</f>
        <v>0</v>
      </c>
      <c r="L4521" s="3">
        <f>MAX(MIN(Inputs!$B$2, I4521*Inputs!$B$10, Inputs!$B$8*Inputs!$B$4 - J4521), 0)</f>
        <v>170</v>
      </c>
      <c r="M4521" s="3">
        <f t="shared" si="633"/>
        <v>0</v>
      </c>
      <c r="N4521" s="3">
        <f t="shared" si="634"/>
        <v>0</v>
      </c>
      <c r="O4521" s="3">
        <f>IF(H4521="Reg", MIN(Inputs!$B$2, I4521*Inputs!$B$10, (Inputs!$B$8-I4521)/Inputs!$B$9), 0)</f>
        <v>0</v>
      </c>
      <c r="P4521" s="3">
        <f t="shared" si="635"/>
        <v>0</v>
      </c>
      <c r="Q4521" s="3">
        <f t="shared" si="636"/>
        <v>0</v>
      </c>
      <c r="R4521" s="3">
        <f>I4521 + M4521*Inputs!$B$9 - N4521/Inputs!$B$10</f>
        <v>340</v>
      </c>
    </row>
    <row r="4522" spans="1:18" x14ac:dyDescent="0.3">
      <c r="A4522" s="4">
        <v>46211.333333333343</v>
      </c>
      <c r="B4522" s="3">
        <v>21.4925</v>
      </c>
      <c r="C4522" s="3">
        <v>0.98</v>
      </c>
      <c r="D4522" s="3">
        <f t="shared" si="630"/>
        <v>28.953333333333333</v>
      </c>
      <c r="E4522" s="3">
        <f>MAX(B4522 - D4522/Inputs!$B$5, 0)</f>
        <v>0</v>
      </c>
      <c r="F4522" s="3">
        <f>MAX(D4522*Inputs!$B$5 - B4522, 0)</f>
        <v>3.9864333333333342</v>
      </c>
      <c r="G4522" s="3">
        <f t="shared" si="631"/>
        <v>0.98</v>
      </c>
      <c r="H4522" t="str">
        <f t="shared" si="632"/>
        <v>Charge</v>
      </c>
      <c r="I4522" s="3">
        <f t="shared" si="637"/>
        <v>340</v>
      </c>
      <c r="J4522" s="3">
        <f t="shared" si="638"/>
        <v>0</v>
      </c>
      <c r="K4522" s="3">
        <f>MIN(Inputs!$B$2, (Inputs!$B$8 - I4522)/Inputs!$B$9)</f>
        <v>0</v>
      </c>
      <c r="L4522" s="3">
        <f>MAX(MIN(Inputs!$B$2, I4522*Inputs!$B$10, Inputs!$B$8*Inputs!$B$4 - J4522), 0)</f>
        <v>170</v>
      </c>
      <c r="M4522" s="3">
        <f t="shared" si="633"/>
        <v>0</v>
      </c>
      <c r="N4522" s="3">
        <f t="shared" si="634"/>
        <v>0</v>
      </c>
      <c r="O4522" s="3">
        <f>IF(H4522="Reg", MIN(Inputs!$B$2, I4522*Inputs!$B$10, (Inputs!$B$8-I4522)/Inputs!$B$9), 0)</f>
        <v>0</v>
      </c>
      <c r="P4522" s="3">
        <f t="shared" si="635"/>
        <v>0</v>
      </c>
      <c r="Q4522" s="3">
        <f t="shared" si="636"/>
        <v>0</v>
      </c>
      <c r="R4522" s="3">
        <f>I4522 + M4522*Inputs!$B$9 - N4522/Inputs!$B$10</f>
        <v>340</v>
      </c>
    </row>
    <row r="4523" spans="1:18" x14ac:dyDescent="0.3">
      <c r="A4523" s="4">
        <v>46211.375</v>
      </c>
      <c r="B4523" s="3">
        <v>18.215000000000003</v>
      </c>
      <c r="C4523" s="3">
        <v>0.99</v>
      </c>
      <c r="D4523" s="3">
        <f t="shared" si="630"/>
        <v>28.953333333333333</v>
      </c>
      <c r="E4523" s="3">
        <f>MAX(B4523 - D4523/Inputs!$B$5, 0)</f>
        <v>0</v>
      </c>
      <c r="F4523" s="3">
        <f>MAX(D4523*Inputs!$B$5 - B4523, 0)</f>
        <v>7.2639333333333305</v>
      </c>
      <c r="G4523" s="3">
        <f t="shared" si="631"/>
        <v>0.99</v>
      </c>
      <c r="H4523" t="str">
        <f t="shared" si="632"/>
        <v>Charge</v>
      </c>
      <c r="I4523" s="3">
        <f t="shared" si="637"/>
        <v>340</v>
      </c>
      <c r="J4523" s="3">
        <f t="shared" si="638"/>
        <v>0</v>
      </c>
      <c r="K4523" s="3">
        <f>MIN(Inputs!$B$2, (Inputs!$B$8 - I4523)/Inputs!$B$9)</f>
        <v>0</v>
      </c>
      <c r="L4523" s="3">
        <f>MAX(MIN(Inputs!$B$2, I4523*Inputs!$B$10, Inputs!$B$8*Inputs!$B$4 - J4523), 0)</f>
        <v>170</v>
      </c>
      <c r="M4523" s="3">
        <f t="shared" si="633"/>
        <v>0</v>
      </c>
      <c r="N4523" s="3">
        <f t="shared" si="634"/>
        <v>0</v>
      </c>
      <c r="O4523" s="3">
        <f>IF(H4523="Reg", MIN(Inputs!$B$2, I4523*Inputs!$B$10, (Inputs!$B$8-I4523)/Inputs!$B$9), 0)</f>
        <v>0</v>
      </c>
      <c r="P4523" s="3">
        <f t="shared" si="635"/>
        <v>0</v>
      </c>
      <c r="Q4523" s="3">
        <f t="shared" si="636"/>
        <v>0</v>
      </c>
      <c r="R4523" s="3">
        <f>I4523 + M4523*Inputs!$B$9 - N4523/Inputs!$B$10</f>
        <v>340</v>
      </c>
    </row>
    <row r="4524" spans="1:18" x14ac:dyDescent="0.3">
      <c r="A4524" s="4">
        <v>46211.416666666657</v>
      </c>
      <c r="B4524" s="3">
        <v>20.072499999999998</v>
      </c>
      <c r="C4524" s="3">
        <v>0.71</v>
      </c>
      <c r="D4524" s="3">
        <f t="shared" si="630"/>
        <v>28.953333333333333</v>
      </c>
      <c r="E4524" s="3">
        <f>MAX(B4524 - D4524/Inputs!$B$5, 0)</f>
        <v>0</v>
      </c>
      <c r="F4524" s="3">
        <f>MAX(D4524*Inputs!$B$5 - B4524, 0)</f>
        <v>5.4064333333333359</v>
      </c>
      <c r="G4524" s="3">
        <f t="shared" si="631"/>
        <v>0.71</v>
      </c>
      <c r="H4524" t="str">
        <f t="shared" si="632"/>
        <v>Charge</v>
      </c>
      <c r="I4524" s="3">
        <f t="shared" si="637"/>
        <v>340</v>
      </c>
      <c r="J4524" s="3">
        <f t="shared" si="638"/>
        <v>0</v>
      </c>
      <c r="K4524" s="3">
        <f>MIN(Inputs!$B$2, (Inputs!$B$8 - I4524)/Inputs!$B$9)</f>
        <v>0</v>
      </c>
      <c r="L4524" s="3">
        <f>MAX(MIN(Inputs!$B$2, I4524*Inputs!$B$10, Inputs!$B$8*Inputs!$B$4 - J4524), 0)</f>
        <v>170</v>
      </c>
      <c r="M4524" s="3">
        <f t="shared" si="633"/>
        <v>0</v>
      </c>
      <c r="N4524" s="3">
        <f t="shared" si="634"/>
        <v>0</v>
      </c>
      <c r="O4524" s="3">
        <f>IF(H4524="Reg", MIN(Inputs!$B$2, I4524*Inputs!$B$10, (Inputs!$B$8-I4524)/Inputs!$B$9), 0)</f>
        <v>0</v>
      </c>
      <c r="P4524" s="3">
        <f t="shared" si="635"/>
        <v>0</v>
      </c>
      <c r="Q4524" s="3">
        <f t="shared" si="636"/>
        <v>0</v>
      </c>
      <c r="R4524" s="3">
        <f>I4524 + M4524*Inputs!$B$9 - N4524/Inputs!$B$10</f>
        <v>340</v>
      </c>
    </row>
    <row r="4525" spans="1:18" x14ac:dyDescent="0.3">
      <c r="A4525" s="4">
        <v>46211.458333333343</v>
      </c>
      <c r="B4525" s="3">
        <v>21.862500000000001</v>
      </c>
      <c r="C4525" s="3">
        <v>0.64</v>
      </c>
      <c r="D4525" s="3">
        <f t="shared" si="630"/>
        <v>28.953333333333333</v>
      </c>
      <c r="E4525" s="3">
        <f>MAX(B4525 - D4525/Inputs!$B$5, 0)</f>
        <v>0</v>
      </c>
      <c r="F4525" s="3">
        <f>MAX(D4525*Inputs!$B$5 - B4525, 0)</f>
        <v>3.6164333333333332</v>
      </c>
      <c r="G4525" s="3">
        <f t="shared" si="631"/>
        <v>0.64</v>
      </c>
      <c r="H4525" t="str">
        <f t="shared" si="632"/>
        <v>Charge</v>
      </c>
      <c r="I4525" s="3">
        <f t="shared" si="637"/>
        <v>340</v>
      </c>
      <c r="J4525" s="3">
        <f t="shared" si="638"/>
        <v>0</v>
      </c>
      <c r="K4525" s="3">
        <f>MIN(Inputs!$B$2, (Inputs!$B$8 - I4525)/Inputs!$B$9)</f>
        <v>0</v>
      </c>
      <c r="L4525" s="3">
        <f>MAX(MIN(Inputs!$B$2, I4525*Inputs!$B$10, Inputs!$B$8*Inputs!$B$4 - J4525), 0)</f>
        <v>170</v>
      </c>
      <c r="M4525" s="3">
        <f t="shared" si="633"/>
        <v>0</v>
      </c>
      <c r="N4525" s="3">
        <f t="shared" si="634"/>
        <v>0</v>
      </c>
      <c r="O4525" s="3">
        <f>IF(H4525="Reg", MIN(Inputs!$B$2, I4525*Inputs!$B$10, (Inputs!$B$8-I4525)/Inputs!$B$9), 0)</f>
        <v>0</v>
      </c>
      <c r="P4525" s="3">
        <f t="shared" si="635"/>
        <v>0</v>
      </c>
      <c r="Q4525" s="3">
        <f t="shared" si="636"/>
        <v>0</v>
      </c>
      <c r="R4525" s="3">
        <f>I4525 + M4525*Inputs!$B$9 - N4525/Inputs!$B$10</f>
        <v>340</v>
      </c>
    </row>
    <row r="4526" spans="1:18" x14ac:dyDescent="0.3">
      <c r="A4526" s="4">
        <v>46211.5</v>
      </c>
      <c r="B4526" s="3">
        <v>30.36</v>
      </c>
      <c r="C4526" s="3">
        <v>1.21</v>
      </c>
      <c r="D4526" s="3">
        <f t="shared" si="630"/>
        <v>28.953333333333333</v>
      </c>
      <c r="E4526" s="3">
        <f>MAX(B4526 - D4526/Inputs!$B$5, 0)</f>
        <v>0</v>
      </c>
      <c r="F4526" s="3">
        <f>MAX(D4526*Inputs!$B$5 - B4526, 0)</f>
        <v>0</v>
      </c>
      <c r="G4526" s="3">
        <f t="shared" si="631"/>
        <v>1.21</v>
      </c>
      <c r="H4526" t="str">
        <f t="shared" si="632"/>
        <v>Reg</v>
      </c>
      <c r="I4526" s="3">
        <f t="shared" si="637"/>
        <v>340</v>
      </c>
      <c r="J4526" s="3">
        <f t="shared" si="638"/>
        <v>0</v>
      </c>
      <c r="K4526" s="3">
        <f>MIN(Inputs!$B$2, (Inputs!$B$8 - I4526)/Inputs!$B$9)</f>
        <v>0</v>
      </c>
      <c r="L4526" s="3">
        <f>MAX(MIN(Inputs!$B$2, I4526*Inputs!$B$10, Inputs!$B$8*Inputs!$B$4 - J4526), 0)</f>
        <v>170</v>
      </c>
      <c r="M4526" s="3">
        <f t="shared" si="633"/>
        <v>0</v>
      </c>
      <c r="N4526" s="3">
        <f t="shared" si="634"/>
        <v>0</v>
      </c>
      <c r="O4526" s="3">
        <f>IF(H4526="Reg", MIN(Inputs!$B$2, I4526*Inputs!$B$10, (Inputs!$B$8-I4526)/Inputs!$B$9), 0)</f>
        <v>0</v>
      </c>
      <c r="P4526" s="3">
        <f t="shared" si="635"/>
        <v>0</v>
      </c>
      <c r="Q4526" s="3">
        <f t="shared" si="636"/>
        <v>0</v>
      </c>
      <c r="R4526" s="3">
        <f>I4526 + M4526*Inputs!$B$9 - N4526/Inputs!$B$10</f>
        <v>340</v>
      </c>
    </row>
    <row r="4527" spans="1:18" x14ac:dyDescent="0.3">
      <c r="A4527" s="4">
        <v>46211.541666666657</v>
      </c>
      <c r="B4527" s="3">
        <v>37.787499999999994</v>
      </c>
      <c r="C4527" s="3">
        <v>0.95</v>
      </c>
      <c r="D4527" s="3">
        <f t="shared" si="630"/>
        <v>28.953333333333333</v>
      </c>
      <c r="E4527" s="3">
        <f>MAX(B4527 - D4527/Inputs!$B$5, 0)</f>
        <v>4.8859848484848456</v>
      </c>
      <c r="F4527" s="3">
        <f>MAX(D4527*Inputs!$B$5 - B4527, 0)</f>
        <v>0</v>
      </c>
      <c r="G4527" s="3">
        <f t="shared" si="631"/>
        <v>0.95</v>
      </c>
      <c r="H4527" t="str">
        <f t="shared" si="632"/>
        <v>Discharge</v>
      </c>
      <c r="I4527" s="3">
        <f t="shared" si="637"/>
        <v>340</v>
      </c>
      <c r="J4527" s="3">
        <f t="shared" si="638"/>
        <v>0</v>
      </c>
      <c r="K4527" s="3">
        <f>MIN(Inputs!$B$2, (Inputs!$B$8 - I4527)/Inputs!$B$9)</f>
        <v>0</v>
      </c>
      <c r="L4527" s="3">
        <f>MAX(MIN(Inputs!$B$2, I4527*Inputs!$B$10, Inputs!$B$8*Inputs!$B$4 - J4527), 0)</f>
        <v>170</v>
      </c>
      <c r="M4527" s="3">
        <f t="shared" si="633"/>
        <v>0</v>
      </c>
      <c r="N4527" s="3">
        <f t="shared" si="634"/>
        <v>170</v>
      </c>
      <c r="O4527" s="3">
        <f>IF(H4527="Reg", MIN(Inputs!$B$2, I4527*Inputs!$B$10, (Inputs!$B$8-I4527)/Inputs!$B$9), 0)</f>
        <v>0</v>
      </c>
      <c r="P4527" s="3">
        <f t="shared" si="635"/>
        <v>6423.8749999999991</v>
      </c>
      <c r="Q4527" s="3">
        <f t="shared" si="636"/>
        <v>0</v>
      </c>
      <c r="R4527" s="3">
        <f>I4527 + M4527*Inputs!$B$9 - N4527/Inputs!$B$10</f>
        <v>158.77939109773115</v>
      </c>
    </row>
    <row r="4528" spans="1:18" x14ac:dyDescent="0.3">
      <c r="A4528" s="4">
        <v>46211.583333333343</v>
      </c>
      <c r="B4528" s="3">
        <v>49.972499999999997</v>
      </c>
      <c r="C4528" s="3">
        <v>1</v>
      </c>
      <c r="D4528" s="3">
        <f t="shared" si="630"/>
        <v>28.953333333333333</v>
      </c>
      <c r="E4528" s="3">
        <f>MAX(B4528 - D4528/Inputs!$B$5, 0)</f>
        <v>17.070984848484848</v>
      </c>
      <c r="F4528" s="3">
        <f>MAX(D4528*Inputs!$B$5 - B4528, 0)</f>
        <v>0</v>
      </c>
      <c r="G4528" s="3">
        <f t="shared" si="631"/>
        <v>1</v>
      </c>
      <c r="H4528" t="str">
        <f t="shared" si="632"/>
        <v>Discharge</v>
      </c>
      <c r="I4528" s="3">
        <f t="shared" si="637"/>
        <v>158.77939109773115</v>
      </c>
      <c r="J4528" s="3">
        <f t="shared" si="638"/>
        <v>170</v>
      </c>
      <c r="K4528" s="3">
        <f>MIN(Inputs!$B$2, (Inputs!$B$8 - I4528)/Inputs!$B$9)</f>
        <v>170</v>
      </c>
      <c r="L4528" s="3">
        <f>MAX(MIN(Inputs!$B$2, I4528*Inputs!$B$10, Inputs!$B$8*Inputs!$B$4 - J4528), 0)</f>
        <v>148.94827166799323</v>
      </c>
      <c r="M4528" s="3">
        <f t="shared" si="633"/>
        <v>0</v>
      </c>
      <c r="N4528" s="3">
        <f t="shared" si="634"/>
        <v>148.94827166799323</v>
      </c>
      <c r="O4528" s="3">
        <f>IF(H4528="Reg", MIN(Inputs!$B$2, I4528*Inputs!$B$10, (Inputs!$B$8-I4528)/Inputs!$B$9), 0)</f>
        <v>0</v>
      </c>
      <c r="P4528" s="3">
        <f t="shared" si="635"/>
        <v>7443.3175059287905</v>
      </c>
      <c r="Q4528" s="3">
        <f t="shared" si="636"/>
        <v>0</v>
      </c>
      <c r="R4528" s="3">
        <f>I4528 + M4528*Inputs!$B$9 - N4528/Inputs!$B$10</f>
        <v>0</v>
      </c>
    </row>
    <row r="4529" spans="1:18" x14ac:dyDescent="0.3">
      <c r="A4529" s="4">
        <v>46211.625</v>
      </c>
      <c r="B4529" s="3">
        <v>38.945</v>
      </c>
      <c r="C4529" s="3">
        <v>0.98</v>
      </c>
      <c r="D4529" s="3">
        <f t="shared" si="630"/>
        <v>28.953333333333333</v>
      </c>
      <c r="E4529" s="3">
        <f>MAX(B4529 - D4529/Inputs!$B$5, 0)</f>
        <v>6.0434848484848516</v>
      </c>
      <c r="F4529" s="3">
        <f>MAX(D4529*Inputs!$B$5 - B4529, 0)</f>
        <v>0</v>
      </c>
      <c r="G4529" s="3">
        <f t="shared" si="631"/>
        <v>0.98</v>
      </c>
      <c r="H4529" t="str">
        <f t="shared" si="632"/>
        <v>Discharge</v>
      </c>
      <c r="I4529" s="3">
        <f t="shared" si="637"/>
        <v>0</v>
      </c>
      <c r="J4529" s="3">
        <f t="shared" si="638"/>
        <v>318.94827166799325</v>
      </c>
      <c r="K4529" s="3">
        <f>MIN(Inputs!$B$2, (Inputs!$B$8 - I4529)/Inputs!$B$9)</f>
        <v>170</v>
      </c>
      <c r="L4529" s="3">
        <f>MAX(MIN(Inputs!$B$2, I4529*Inputs!$B$10, Inputs!$B$8*Inputs!$B$4 - J4529), 0)</f>
        <v>0</v>
      </c>
      <c r="M4529" s="3">
        <f t="shared" si="633"/>
        <v>0</v>
      </c>
      <c r="N4529" s="3">
        <f t="shared" si="634"/>
        <v>0</v>
      </c>
      <c r="O4529" s="3">
        <f>IF(H4529="Reg", MIN(Inputs!$B$2, I4529*Inputs!$B$10, (Inputs!$B$8-I4529)/Inputs!$B$9), 0)</f>
        <v>0</v>
      </c>
      <c r="P4529" s="3">
        <f t="shared" si="635"/>
        <v>0</v>
      </c>
      <c r="Q4529" s="3">
        <f t="shared" si="636"/>
        <v>0</v>
      </c>
      <c r="R4529" s="3">
        <f>I4529 + M4529*Inputs!$B$9 - N4529/Inputs!$B$10</f>
        <v>0</v>
      </c>
    </row>
    <row r="4530" spans="1:18" x14ac:dyDescent="0.3">
      <c r="A4530" s="4">
        <v>46211.666666666657</v>
      </c>
      <c r="B4530" s="3">
        <v>30.195</v>
      </c>
      <c r="C4530" s="3">
        <v>0.99</v>
      </c>
      <c r="D4530" s="3">
        <f t="shared" si="630"/>
        <v>28.953333333333333</v>
      </c>
      <c r="E4530" s="3">
        <f>MAX(B4530 - D4530/Inputs!$B$5, 0)</f>
        <v>0</v>
      </c>
      <c r="F4530" s="3">
        <f>MAX(D4530*Inputs!$B$5 - B4530, 0)</f>
        <v>0</v>
      </c>
      <c r="G4530" s="3">
        <f t="shared" si="631"/>
        <v>0.99</v>
      </c>
      <c r="H4530" t="str">
        <f t="shared" si="632"/>
        <v>Reg</v>
      </c>
      <c r="I4530" s="3">
        <f t="shared" si="637"/>
        <v>0</v>
      </c>
      <c r="J4530" s="3">
        <f t="shared" si="638"/>
        <v>318.94827166799325</v>
      </c>
      <c r="K4530" s="3">
        <f>MIN(Inputs!$B$2, (Inputs!$B$8 - I4530)/Inputs!$B$9)</f>
        <v>170</v>
      </c>
      <c r="L4530" s="3">
        <f>MAX(MIN(Inputs!$B$2, I4530*Inputs!$B$10, Inputs!$B$8*Inputs!$B$4 - J4530), 0)</f>
        <v>0</v>
      </c>
      <c r="M4530" s="3">
        <f t="shared" si="633"/>
        <v>0</v>
      </c>
      <c r="N4530" s="3">
        <f t="shared" si="634"/>
        <v>0</v>
      </c>
      <c r="O4530" s="3">
        <f>IF(H4530="Reg", MIN(Inputs!$B$2, I4530*Inputs!$B$10, (Inputs!$B$8-I4530)/Inputs!$B$9), 0)</f>
        <v>0</v>
      </c>
      <c r="P4530" s="3">
        <f t="shared" si="635"/>
        <v>0</v>
      </c>
      <c r="Q4530" s="3">
        <f t="shared" si="636"/>
        <v>0</v>
      </c>
      <c r="R4530" s="3">
        <f>I4530 + M4530*Inputs!$B$9 - N4530/Inputs!$B$10</f>
        <v>0</v>
      </c>
    </row>
    <row r="4531" spans="1:18" x14ac:dyDescent="0.3">
      <c r="A4531" s="4">
        <v>46211.708333333343</v>
      </c>
      <c r="B4531" s="3">
        <v>37.487499999999997</v>
      </c>
      <c r="C4531" s="3">
        <v>0.73</v>
      </c>
      <c r="D4531" s="3">
        <f t="shared" si="630"/>
        <v>28.953333333333333</v>
      </c>
      <c r="E4531" s="3">
        <f>MAX(B4531 - D4531/Inputs!$B$5, 0)</f>
        <v>4.5859848484848484</v>
      </c>
      <c r="F4531" s="3">
        <f>MAX(D4531*Inputs!$B$5 - B4531, 0)</f>
        <v>0</v>
      </c>
      <c r="G4531" s="3">
        <f t="shared" si="631"/>
        <v>0.73</v>
      </c>
      <c r="H4531" t="str">
        <f t="shared" si="632"/>
        <v>Discharge</v>
      </c>
      <c r="I4531" s="3">
        <f t="shared" si="637"/>
        <v>0</v>
      </c>
      <c r="J4531" s="3">
        <f t="shared" si="638"/>
        <v>318.94827166799325</v>
      </c>
      <c r="K4531" s="3">
        <f>MIN(Inputs!$B$2, (Inputs!$B$8 - I4531)/Inputs!$B$9)</f>
        <v>170</v>
      </c>
      <c r="L4531" s="3">
        <f>MAX(MIN(Inputs!$B$2, I4531*Inputs!$B$10, Inputs!$B$8*Inputs!$B$4 - J4531), 0)</f>
        <v>0</v>
      </c>
      <c r="M4531" s="3">
        <f t="shared" si="633"/>
        <v>0</v>
      </c>
      <c r="N4531" s="3">
        <f t="shared" si="634"/>
        <v>0</v>
      </c>
      <c r="O4531" s="3">
        <f>IF(H4531="Reg", MIN(Inputs!$B$2, I4531*Inputs!$B$10, (Inputs!$B$8-I4531)/Inputs!$B$9), 0)</f>
        <v>0</v>
      </c>
      <c r="P4531" s="3">
        <f t="shared" si="635"/>
        <v>0</v>
      </c>
      <c r="Q4531" s="3">
        <f t="shared" si="636"/>
        <v>0</v>
      </c>
      <c r="R4531" s="3">
        <f>I4531 + M4531*Inputs!$B$9 - N4531/Inputs!$B$10</f>
        <v>0</v>
      </c>
    </row>
    <row r="4532" spans="1:18" x14ac:dyDescent="0.3">
      <c r="A4532" s="4">
        <v>46211.75</v>
      </c>
      <c r="B4532" s="3">
        <v>34.237500000000004</v>
      </c>
      <c r="C4532" s="3">
        <v>1</v>
      </c>
      <c r="D4532" s="3">
        <f t="shared" si="630"/>
        <v>28.953333333333333</v>
      </c>
      <c r="E4532" s="3">
        <f>MAX(B4532 - D4532/Inputs!$B$5, 0)</f>
        <v>1.3359848484848555</v>
      </c>
      <c r="F4532" s="3">
        <f>MAX(D4532*Inputs!$B$5 - B4532, 0)</f>
        <v>0</v>
      </c>
      <c r="G4532" s="3">
        <f t="shared" si="631"/>
        <v>1</v>
      </c>
      <c r="H4532" t="str">
        <f t="shared" si="632"/>
        <v>Discharge</v>
      </c>
      <c r="I4532" s="3">
        <f t="shared" si="637"/>
        <v>0</v>
      </c>
      <c r="J4532" s="3">
        <f t="shared" si="638"/>
        <v>318.94827166799325</v>
      </c>
      <c r="K4532" s="3">
        <f>MIN(Inputs!$B$2, (Inputs!$B$8 - I4532)/Inputs!$B$9)</f>
        <v>170</v>
      </c>
      <c r="L4532" s="3">
        <f>MAX(MIN(Inputs!$B$2, I4532*Inputs!$B$10, Inputs!$B$8*Inputs!$B$4 - J4532), 0)</f>
        <v>0</v>
      </c>
      <c r="M4532" s="3">
        <f t="shared" si="633"/>
        <v>0</v>
      </c>
      <c r="N4532" s="3">
        <f t="shared" si="634"/>
        <v>0</v>
      </c>
      <c r="O4532" s="3">
        <f>IF(H4532="Reg", MIN(Inputs!$B$2, I4532*Inputs!$B$10, (Inputs!$B$8-I4532)/Inputs!$B$9), 0)</f>
        <v>0</v>
      </c>
      <c r="P4532" s="3">
        <f t="shared" si="635"/>
        <v>0</v>
      </c>
      <c r="Q4532" s="3">
        <f t="shared" si="636"/>
        <v>0</v>
      </c>
      <c r="R4532" s="3">
        <f>I4532 + M4532*Inputs!$B$9 - N4532/Inputs!$B$10</f>
        <v>0</v>
      </c>
    </row>
    <row r="4533" spans="1:18" x14ac:dyDescent="0.3">
      <c r="A4533" s="4">
        <v>46211.791666666657</v>
      </c>
      <c r="B4533" s="3">
        <v>27.79</v>
      </c>
      <c r="C4533" s="3">
        <v>7.68</v>
      </c>
      <c r="D4533" s="3">
        <f t="shared" si="630"/>
        <v>28.953333333333333</v>
      </c>
      <c r="E4533" s="3">
        <f>MAX(B4533 - D4533/Inputs!$B$5, 0)</f>
        <v>0</v>
      </c>
      <c r="F4533" s="3">
        <f>MAX(D4533*Inputs!$B$5 - B4533, 0)</f>
        <v>0</v>
      </c>
      <c r="G4533" s="3">
        <f t="shared" si="631"/>
        <v>7.68</v>
      </c>
      <c r="H4533" t="str">
        <f t="shared" si="632"/>
        <v>Reg</v>
      </c>
      <c r="I4533" s="3">
        <f t="shared" si="637"/>
        <v>0</v>
      </c>
      <c r="J4533" s="3">
        <f t="shared" si="638"/>
        <v>318.94827166799325</v>
      </c>
      <c r="K4533" s="3">
        <f>MIN(Inputs!$B$2, (Inputs!$B$8 - I4533)/Inputs!$B$9)</f>
        <v>170</v>
      </c>
      <c r="L4533" s="3">
        <f>MAX(MIN(Inputs!$B$2, I4533*Inputs!$B$10, Inputs!$B$8*Inputs!$B$4 - J4533), 0)</f>
        <v>0</v>
      </c>
      <c r="M4533" s="3">
        <f t="shared" si="633"/>
        <v>0</v>
      </c>
      <c r="N4533" s="3">
        <f t="shared" si="634"/>
        <v>0</v>
      </c>
      <c r="O4533" s="3">
        <f>IF(H4533="Reg", MIN(Inputs!$B$2, I4533*Inputs!$B$10, (Inputs!$B$8-I4533)/Inputs!$B$9), 0)</f>
        <v>0</v>
      </c>
      <c r="P4533" s="3">
        <f t="shared" si="635"/>
        <v>0</v>
      </c>
      <c r="Q4533" s="3">
        <f t="shared" si="636"/>
        <v>0</v>
      </c>
      <c r="R4533" s="3">
        <f>I4533 + M4533*Inputs!$B$9 - N4533/Inputs!$B$10</f>
        <v>0</v>
      </c>
    </row>
    <row r="4534" spans="1:18" x14ac:dyDescent="0.3">
      <c r="A4534" s="4">
        <v>46211.833333333343</v>
      </c>
      <c r="B4534" s="3">
        <v>40.909999999999997</v>
      </c>
      <c r="C4534" s="3">
        <v>12.73</v>
      </c>
      <c r="D4534" s="3">
        <f t="shared" si="630"/>
        <v>28.953333333333333</v>
      </c>
      <c r="E4534" s="3">
        <f>MAX(B4534 - D4534/Inputs!$B$5, 0)</f>
        <v>8.0084848484848479</v>
      </c>
      <c r="F4534" s="3">
        <f>MAX(D4534*Inputs!$B$5 - B4534, 0)</f>
        <v>0</v>
      </c>
      <c r="G4534" s="3">
        <f t="shared" si="631"/>
        <v>12.73</v>
      </c>
      <c r="H4534" t="str">
        <f t="shared" si="632"/>
        <v>Reg</v>
      </c>
      <c r="I4534" s="3">
        <f t="shared" si="637"/>
        <v>0</v>
      </c>
      <c r="J4534" s="3">
        <f t="shared" si="638"/>
        <v>318.94827166799325</v>
      </c>
      <c r="K4534" s="3">
        <f>MIN(Inputs!$B$2, (Inputs!$B$8 - I4534)/Inputs!$B$9)</f>
        <v>170</v>
      </c>
      <c r="L4534" s="3">
        <f>MAX(MIN(Inputs!$B$2, I4534*Inputs!$B$10, Inputs!$B$8*Inputs!$B$4 - J4534), 0)</f>
        <v>0</v>
      </c>
      <c r="M4534" s="3">
        <f t="shared" si="633"/>
        <v>0</v>
      </c>
      <c r="N4534" s="3">
        <f t="shared" si="634"/>
        <v>0</v>
      </c>
      <c r="O4534" s="3">
        <f>IF(H4534="Reg", MIN(Inputs!$B$2, I4534*Inputs!$B$10, (Inputs!$B$8-I4534)/Inputs!$B$9), 0)</f>
        <v>0</v>
      </c>
      <c r="P4534" s="3">
        <f t="shared" si="635"/>
        <v>0</v>
      </c>
      <c r="Q4534" s="3">
        <f t="shared" si="636"/>
        <v>0</v>
      </c>
      <c r="R4534" s="3">
        <f>I4534 + M4534*Inputs!$B$9 - N4534/Inputs!$B$10</f>
        <v>0</v>
      </c>
    </row>
    <row r="4535" spans="1:18" x14ac:dyDescent="0.3">
      <c r="A4535" s="4">
        <v>46211.875</v>
      </c>
      <c r="B4535" s="3">
        <v>36.195</v>
      </c>
      <c r="C4535" s="3">
        <v>6.86</v>
      </c>
      <c r="D4535" s="3">
        <f t="shared" si="630"/>
        <v>28.953333333333333</v>
      </c>
      <c r="E4535" s="3">
        <f>MAX(B4535 - D4535/Inputs!$B$5, 0)</f>
        <v>3.2934848484848516</v>
      </c>
      <c r="F4535" s="3">
        <f>MAX(D4535*Inputs!$B$5 - B4535, 0)</f>
        <v>0</v>
      </c>
      <c r="G4535" s="3">
        <f t="shared" si="631"/>
        <v>6.86</v>
      </c>
      <c r="H4535" t="str">
        <f t="shared" si="632"/>
        <v>Reg</v>
      </c>
      <c r="I4535" s="3">
        <f t="shared" si="637"/>
        <v>0</v>
      </c>
      <c r="J4535" s="3">
        <f t="shared" si="638"/>
        <v>318.94827166799325</v>
      </c>
      <c r="K4535" s="3">
        <f>MIN(Inputs!$B$2, (Inputs!$B$8 - I4535)/Inputs!$B$9)</f>
        <v>170</v>
      </c>
      <c r="L4535" s="3">
        <f>MAX(MIN(Inputs!$B$2, I4535*Inputs!$B$10, Inputs!$B$8*Inputs!$B$4 - J4535), 0)</f>
        <v>0</v>
      </c>
      <c r="M4535" s="3">
        <f t="shared" si="633"/>
        <v>0</v>
      </c>
      <c r="N4535" s="3">
        <f t="shared" si="634"/>
        <v>0</v>
      </c>
      <c r="O4535" s="3">
        <f>IF(H4535="Reg", MIN(Inputs!$B$2, I4535*Inputs!$B$10, (Inputs!$B$8-I4535)/Inputs!$B$9), 0)</f>
        <v>0</v>
      </c>
      <c r="P4535" s="3">
        <f t="shared" si="635"/>
        <v>0</v>
      </c>
      <c r="Q4535" s="3">
        <f t="shared" si="636"/>
        <v>0</v>
      </c>
      <c r="R4535" s="3">
        <f>I4535 + M4535*Inputs!$B$9 - N4535/Inputs!$B$10</f>
        <v>0</v>
      </c>
    </row>
    <row r="4536" spans="1:18" x14ac:dyDescent="0.3">
      <c r="A4536" s="4">
        <v>46211.916666666657</v>
      </c>
      <c r="B4536" s="3">
        <v>34.552500000000002</v>
      </c>
      <c r="C4536" s="3">
        <v>1</v>
      </c>
      <c r="D4536" s="3">
        <f t="shared" si="630"/>
        <v>28.953333333333333</v>
      </c>
      <c r="E4536" s="3">
        <f>MAX(B4536 - D4536/Inputs!$B$5, 0)</f>
        <v>1.6509848484848533</v>
      </c>
      <c r="F4536" s="3">
        <f>MAX(D4536*Inputs!$B$5 - B4536, 0)</f>
        <v>0</v>
      </c>
      <c r="G4536" s="3">
        <f t="shared" si="631"/>
        <v>1</v>
      </c>
      <c r="H4536" t="str">
        <f t="shared" si="632"/>
        <v>Discharge</v>
      </c>
      <c r="I4536" s="3">
        <f t="shared" si="637"/>
        <v>0</v>
      </c>
      <c r="J4536" s="3">
        <f t="shared" si="638"/>
        <v>318.94827166799325</v>
      </c>
      <c r="K4536" s="3">
        <f>MIN(Inputs!$B$2, (Inputs!$B$8 - I4536)/Inputs!$B$9)</f>
        <v>170</v>
      </c>
      <c r="L4536" s="3">
        <f>MAX(MIN(Inputs!$B$2, I4536*Inputs!$B$10, Inputs!$B$8*Inputs!$B$4 - J4536), 0)</f>
        <v>0</v>
      </c>
      <c r="M4536" s="3">
        <f t="shared" si="633"/>
        <v>0</v>
      </c>
      <c r="N4536" s="3">
        <f t="shared" si="634"/>
        <v>0</v>
      </c>
      <c r="O4536" s="3">
        <f>IF(H4536="Reg", MIN(Inputs!$B$2, I4536*Inputs!$B$10, (Inputs!$B$8-I4536)/Inputs!$B$9), 0)</f>
        <v>0</v>
      </c>
      <c r="P4536" s="3">
        <f t="shared" si="635"/>
        <v>0</v>
      </c>
      <c r="Q4536" s="3">
        <f t="shared" si="636"/>
        <v>0</v>
      </c>
      <c r="R4536" s="3">
        <f>I4536 + M4536*Inputs!$B$9 - N4536/Inputs!$B$10</f>
        <v>0</v>
      </c>
    </row>
    <row r="4537" spans="1:18" x14ac:dyDescent="0.3">
      <c r="A4537" s="4">
        <v>46211.958333333343</v>
      </c>
      <c r="B4537" s="3">
        <v>31.9375</v>
      </c>
      <c r="C4537" s="3">
        <v>0.06</v>
      </c>
      <c r="D4537" s="3">
        <f t="shared" si="630"/>
        <v>28.953333333333333</v>
      </c>
      <c r="E4537" s="3">
        <f>MAX(B4537 - D4537/Inputs!$B$5, 0)</f>
        <v>0</v>
      </c>
      <c r="F4537" s="3">
        <f>MAX(D4537*Inputs!$B$5 - B4537, 0)</f>
        <v>0</v>
      </c>
      <c r="G4537" s="3">
        <f t="shared" si="631"/>
        <v>0.06</v>
      </c>
      <c r="H4537" t="str">
        <f t="shared" si="632"/>
        <v>Reg</v>
      </c>
      <c r="I4537" s="3">
        <f t="shared" si="637"/>
        <v>0</v>
      </c>
      <c r="J4537" s="3">
        <f t="shared" si="638"/>
        <v>318.94827166799325</v>
      </c>
      <c r="K4537" s="3">
        <f>MIN(Inputs!$B$2, (Inputs!$B$8 - I4537)/Inputs!$B$9)</f>
        <v>170</v>
      </c>
      <c r="L4537" s="3">
        <f>MAX(MIN(Inputs!$B$2, I4537*Inputs!$B$10, Inputs!$B$8*Inputs!$B$4 - J4537), 0)</f>
        <v>0</v>
      </c>
      <c r="M4537" s="3">
        <f t="shared" si="633"/>
        <v>0</v>
      </c>
      <c r="N4537" s="3">
        <f t="shared" si="634"/>
        <v>0</v>
      </c>
      <c r="O4537" s="3">
        <f>IF(H4537="Reg", MIN(Inputs!$B$2, I4537*Inputs!$B$10, (Inputs!$B$8-I4537)/Inputs!$B$9), 0)</f>
        <v>0</v>
      </c>
      <c r="P4537" s="3">
        <f t="shared" si="635"/>
        <v>0</v>
      </c>
      <c r="Q4537" s="3">
        <f t="shared" si="636"/>
        <v>0</v>
      </c>
      <c r="R4537" s="3">
        <f>I4537 + M4537*Inputs!$B$9 - N4537/Inputs!$B$10</f>
        <v>0</v>
      </c>
    </row>
    <row r="4538" spans="1:18" x14ac:dyDescent="0.3">
      <c r="A4538" s="4">
        <v>46212</v>
      </c>
      <c r="B4538" s="3">
        <v>26.007499999999997</v>
      </c>
      <c r="C4538" s="3">
        <v>0.05</v>
      </c>
      <c r="D4538" s="3">
        <f t="shared" si="630"/>
        <v>24.231770833333332</v>
      </c>
      <c r="E4538" s="3">
        <f>MAX(B4538 - D4538/Inputs!$B$5, 0)</f>
        <v>0</v>
      </c>
      <c r="F4538" s="3">
        <f>MAX(D4538*Inputs!$B$5 - B4538, 0)</f>
        <v>0</v>
      </c>
      <c r="G4538" s="3">
        <f t="shared" si="631"/>
        <v>0.05</v>
      </c>
      <c r="H4538" t="str">
        <f t="shared" si="632"/>
        <v>Reg</v>
      </c>
      <c r="I4538" s="3">
        <f t="shared" si="637"/>
        <v>0</v>
      </c>
      <c r="J4538" s="3">
        <f t="shared" si="638"/>
        <v>0</v>
      </c>
      <c r="K4538" s="3">
        <f>MIN(Inputs!$B$2, (Inputs!$B$8 - I4538)/Inputs!$B$9)</f>
        <v>170</v>
      </c>
      <c r="L4538" s="3">
        <f>MAX(MIN(Inputs!$B$2, I4538*Inputs!$B$10, Inputs!$B$8*Inputs!$B$4 - J4538), 0)</f>
        <v>0</v>
      </c>
      <c r="M4538" s="3">
        <f t="shared" si="633"/>
        <v>0</v>
      </c>
      <c r="N4538" s="3">
        <f t="shared" si="634"/>
        <v>0</v>
      </c>
      <c r="O4538" s="3">
        <f>IF(H4538="Reg", MIN(Inputs!$B$2, I4538*Inputs!$B$10, (Inputs!$B$8-I4538)/Inputs!$B$9), 0)</f>
        <v>0</v>
      </c>
      <c r="P4538" s="3">
        <f t="shared" si="635"/>
        <v>0</v>
      </c>
      <c r="Q4538" s="3">
        <f t="shared" si="636"/>
        <v>0</v>
      </c>
      <c r="R4538" s="3">
        <f>I4538 + M4538*Inputs!$B$9 - N4538/Inputs!$B$10</f>
        <v>0</v>
      </c>
    </row>
    <row r="4539" spans="1:18" x14ac:dyDescent="0.3">
      <c r="A4539" s="4">
        <v>46212.041666666657</v>
      </c>
      <c r="B4539" s="3">
        <v>21.125</v>
      </c>
      <c r="C4539" s="3">
        <v>0.05</v>
      </c>
      <c r="D4539" s="3">
        <f t="shared" si="630"/>
        <v>24.231770833333332</v>
      </c>
      <c r="E4539" s="3">
        <f>MAX(B4539 - D4539/Inputs!$B$5, 0)</f>
        <v>0</v>
      </c>
      <c r="F4539" s="3">
        <f>MAX(D4539*Inputs!$B$5 - B4539, 0)</f>
        <v>0.19895833333333357</v>
      </c>
      <c r="G4539" s="3">
        <f t="shared" si="631"/>
        <v>0.05</v>
      </c>
      <c r="H4539" t="str">
        <f t="shared" si="632"/>
        <v>Charge</v>
      </c>
      <c r="I4539" s="3">
        <f t="shared" si="637"/>
        <v>0</v>
      </c>
      <c r="J4539" s="3">
        <f t="shared" si="638"/>
        <v>0</v>
      </c>
      <c r="K4539" s="3">
        <f>MIN(Inputs!$B$2, (Inputs!$B$8 - I4539)/Inputs!$B$9)</f>
        <v>170</v>
      </c>
      <c r="L4539" s="3">
        <f>MAX(MIN(Inputs!$B$2, I4539*Inputs!$B$10, Inputs!$B$8*Inputs!$B$4 - J4539), 0)</f>
        <v>0</v>
      </c>
      <c r="M4539" s="3">
        <f t="shared" si="633"/>
        <v>170</v>
      </c>
      <c r="N4539" s="3">
        <f t="shared" si="634"/>
        <v>0</v>
      </c>
      <c r="O4539" s="3">
        <f>IF(H4539="Reg", MIN(Inputs!$B$2, I4539*Inputs!$B$10, (Inputs!$B$8-I4539)/Inputs!$B$9), 0)</f>
        <v>0</v>
      </c>
      <c r="P4539" s="3">
        <f t="shared" si="635"/>
        <v>-3591.25</v>
      </c>
      <c r="Q4539" s="3">
        <f t="shared" si="636"/>
        <v>0</v>
      </c>
      <c r="R4539" s="3">
        <f>I4539 + M4539*Inputs!$B$9 - N4539/Inputs!$B$10</f>
        <v>159.4741358339966</v>
      </c>
    </row>
    <row r="4540" spans="1:18" x14ac:dyDescent="0.3">
      <c r="A4540" s="4">
        <v>46212.083333333343</v>
      </c>
      <c r="B4540" s="3">
        <v>19.9375</v>
      </c>
      <c r="C4540" s="3">
        <v>0.05</v>
      </c>
      <c r="D4540" s="3">
        <f t="shared" si="630"/>
        <v>24.231770833333332</v>
      </c>
      <c r="E4540" s="3">
        <f>MAX(B4540 - D4540/Inputs!$B$5, 0)</f>
        <v>0</v>
      </c>
      <c r="F4540" s="3">
        <f>MAX(D4540*Inputs!$B$5 - B4540, 0)</f>
        <v>1.3864583333333336</v>
      </c>
      <c r="G4540" s="3">
        <f t="shared" si="631"/>
        <v>0.05</v>
      </c>
      <c r="H4540" t="str">
        <f t="shared" si="632"/>
        <v>Charge</v>
      </c>
      <c r="I4540" s="3">
        <f t="shared" si="637"/>
        <v>159.4741358339966</v>
      </c>
      <c r="J4540" s="3">
        <f t="shared" si="638"/>
        <v>0</v>
      </c>
      <c r="K4540" s="3">
        <f>MIN(Inputs!$B$2, (Inputs!$B$8 - I4540)/Inputs!$B$9)</f>
        <v>170</v>
      </c>
      <c r="L4540" s="3">
        <f>MAX(MIN(Inputs!$B$2, I4540*Inputs!$B$10, Inputs!$B$8*Inputs!$B$4 - J4540), 0)</f>
        <v>149.6</v>
      </c>
      <c r="M4540" s="3">
        <f t="shared" si="633"/>
        <v>170</v>
      </c>
      <c r="N4540" s="3">
        <f t="shared" si="634"/>
        <v>0</v>
      </c>
      <c r="O4540" s="3">
        <f>IF(H4540="Reg", MIN(Inputs!$B$2, I4540*Inputs!$B$10, (Inputs!$B$8-I4540)/Inputs!$B$9), 0)</f>
        <v>0</v>
      </c>
      <c r="P4540" s="3">
        <f t="shared" si="635"/>
        <v>-3389.375</v>
      </c>
      <c r="Q4540" s="3">
        <f t="shared" si="636"/>
        <v>0</v>
      </c>
      <c r="R4540" s="3">
        <f>I4540 + M4540*Inputs!$B$9 - N4540/Inputs!$B$10</f>
        <v>318.9482716679932</v>
      </c>
    </row>
    <row r="4541" spans="1:18" x14ac:dyDescent="0.3">
      <c r="A4541" s="4">
        <v>46212.125</v>
      </c>
      <c r="B4541" s="3">
        <v>19.765000000000001</v>
      </c>
      <c r="C4541" s="3">
        <v>0.05</v>
      </c>
      <c r="D4541" s="3">
        <f t="shared" si="630"/>
        <v>24.231770833333332</v>
      </c>
      <c r="E4541" s="3">
        <f>MAX(B4541 - D4541/Inputs!$B$5, 0)</f>
        <v>0</v>
      </c>
      <c r="F4541" s="3">
        <f>MAX(D4541*Inputs!$B$5 - B4541, 0)</f>
        <v>1.558958333333333</v>
      </c>
      <c r="G4541" s="3">
        <f t="shared" si="631"/>
        <v>0.05</v>
      </c>
      <c r="H4541" t="str">
        <f t="shared" si="632"/>
        <v>Charge</v>
      </c>
      <c r="I4541" s="3">
        <f t="shared" si="637"/>
        <v>318.9482716679932</v>
      </c>
      <c r="J4541" s="3">
        <f t="shared" si="638"/>
        <v>0</v>
      </c>
      <c r="K4541" s="3">
        <f>MIN(Inputs!$B$2, (Inputs!$B$8 - I4541)/Inputs!$B$9)</f>
        <v>22.44121780453775</v>
      </c>
      <c r="L4541" s="3">
        <f>MAX(MIN(Inputs!$B$2, I4541*Inputs!$B$10, Inputs!$B$8*Inputs!$B$4 - J4541), 0)</f>
        <v>170</v>
      </c>
      <c r="M4541" s="3">
        <f t="shared" si="633"/>
        <v>22.44121780453775</v>
      </c>
      <c r="N4541" s="3">
        <f t="shared" si="634"/>
        <v>0</v>
      </c>
      <c r="O4541" s="3">
        <f>IF(H4541="Reg", MIN(Inputs!$B$2, I4541*Inputs!$B$10, (Inputs!$B$8-I4541)/Inputs!$B$9), 0)</f>
        <v>0</v>
      </c>
      <c r="P4541" s="3">
        <f t="shared" si="635"/>
        <v>-443.55066990668865</v>
      </c>
      <c r="Q4541" s="3">
        <f t="shared" si="636"/>
        <v>0</v>
      </c>
      <c r="R4541" s="3">
        <f>I4541 + M4541*Inputs!$B$9 - N4541/Inputs!$B$10</f>
        <v>340</v>
      </c>
    </row>
    <row r="4542" spans="1:18" x14ac:dyDescent="0.3">
      <c r="A4542" s="4">
        <v>46212.166666666657</v>
      </c>
      <c r="B4542" s="3">
        <v>19.96</v>
      </c>
      <c r="C4542" s="3">
        <v>0.1</v>
      </c>
      <c r="D4542" s="3">
        <f t="shared" si="630"/>
        <v>24.231770833333332</v>
      </c>
      <c r="E4542" s="3">
        <f>MAX(B4542 - D4542/Inputs!$B$5, 0)</f>
        <v>0</v>
      </c>
      <c r="F4542" s="3">
        <f>MAX(D4542*Inputs!$B$5 - B4542, 0)</f>
        <v>1.3639583333333327</v>
      </c>
      <c r="G4542" s="3">
        <f t="shared" si="631"/>
        <v>0.1</v>
      </c>
      <c r="H4542" t="str">
        <f t="shared" si="632"/>
        <v>Charge</v>
      </c>
      <c r="I4542" s="3">
        <f t="shared" si="637"/>
        <v>340</v>
      </c>
      <c r="J4542" s="3">
        <f t="shared" si="638"/>
        <v>0</v>
      </c>
      <c r="K4542" s="3">
        <f>MIN(Inputs!$B$2, (Inputs!$B$8 - I4542)/Inputs!$B$9)</f>
        <v>0</v>
      </c>
      <c r="L4542" s="3">
        <f>MAX(MIN(Inputs!$B$2, I4542*Inputs!$B$10, Inputs!$B$8*Inputs!$B$4 - J4542), 0)</f>
        <v>170</v>
      </c>
      <c r="M4542" s="3">
        <f t="shared" si="633"/>
        <v>0</v>
      </c>
      <c r="N4542" s="3">
        <f t="shared" si="634"/>
        <v>0</v>
      </c>
      <c r="O4542" s="3">
        <f>IF(H4542="Reg", MIN(Inputs!$B$2, I4542*Inputs!$B$10, (Inputs!$B$8-I4542)/Inputs!$B$9), 0)</f>
        <v>0</v>
      </c>
      <c r="P4542" s="3">
        <f t="shared" si="635"/>
        <v>0</v>
      </c>
      <c r="Q4542" s="3">
        <f t="shared" si="636"/>
        <v>0</v>
      </c>
      <c r="R4542" s="3">
        <f>I4542 + M4542*Inputs!$B$9 - N4542/Inputs!$B$10</f>
        <v>340</v>
      </c>
    </row>
    <row r="4543" spans="1:18" x14ac:dyDescent="0.3">
      <c r="A4543" s="4">
        <v>46212.208333333343</v>
      </c>
      <c r="B4543" s="3">
        <v>21.442500000000003</v>
      </c>
      <c r="C4543" s="3">
        <v>0.11</v>
      </c>
      <c r="D4543" s="3">
        <f t="shared" si="630"/>
        <v>24.231770833333332</v>
      </c>
      <c r="E4543" s="3">
        <f>MAX(B4543 - D4543/Inputs!$B$5, 0)</f>
        <v>0</v>
      </c>
      <c r="F4543" s="3">
        <f>MAX(D4543*Inputs!$B$5 - B4543, 0)</f>
        <v>0</v>
      </c>
      <c r="G4543" s="3">
        <f t="shared" si="631"/>
        <v>0.11</v>
      </c>
      <c r="H4543" t="str">
        <f t="shared" si="632"/>
        <v>Reg</v>
      </c>
      <c r="I4543" s="3">
        <f t="shared" si="637"/>
        <v>340</v>
      </c>
      <c r="J4543" s="3">
        <f t="shared" si="638"/>
        <v>0</v>
      </c>
      <c r="K4543" s="3">
        <f>MIN(Inputs!$B$2, (Inputs!$B$8 - I4543)/Inputs!$B$9)</f>
        <v>0</v>
      </c>
      <c r="L4543" s="3">
        <f>MAX(MIN(Inputs!$B$2, I4543*Inputs!$B$10, Inputs!$B$8*Inputs!$B$4 - J4543), 0)</f>
        <v>170</v>
      </c>
      <c r="M4543" s="3">
        <f t="shared" si="633"/>
        <v>0</v>
      </c>
      <c r="N4543" s="3">
        <f t="shared" si="634"/>
        <v>0</v>
      </c>
      <c r="O4543" s="3">
        <f>IF(H4543="Reg", MIN(Inputs!$B$2, I4543*Inputs!$B$10, (Inputs!$B$8-I4543)/Inputs!$B$9), 0)</f>
        <v>0</v>
      </c>
      <c r="P4543" s="3">
        <f t="shared" si="635"/>
        <v>0</v>
      </c>
      <c r="Q4543" s="3">
        <f t="shared" si="636"/>
        <v>0</v>
      </c>
      <c r="R4543" s="3">
        <f>I4543 + M4543*Inputs!$B$9 - N4543/Inputs!$B$10</f>
        <v>340</v>
      </c>
    </row>
    <row r="4544" spans="1:18" x14ac:dyDescent="0.3">
      <c r="A4544" s="4">
        <v>46212.25</v>
      </c>
      <c r="B4544" s="3">
        <v>23.887499999999999</v>
      </c>
      <c r="C4544" s="3">
        <v>1</v>
      </c>
      <c r="D4544" s="3">
        <f t="shared" si="630"/>
        <v>24.231770833333332</v>
      </c>
      <c r="E4544" s="3">
        <f>MAX(B4544 - D4544/Inputs!$B$5, 0)</f>
        <v>0</v>
      </c>
      <c r="F4544" s="3">
        <f>MAX(D4544*Inputs!$B$5 - B4544, 0)</f>
        <v>0</v>
      </c>
      <c r="G4544" s="3">
        <f t="shared" si="631"/>
        <v>1</v>
      </c>
      <c r="H4544" t="str">
        <f t="shared" si="632"/>
        <v>Reg</v>
      </c>
      <c r="I4544" s="3">
        <f t="shared" si="637"/>
        <v>340</v>
      </c>
      <c r="J4544" s="3">
        <f t="shared" si="638"/>
        <v>0</v>
      </c>
      <c r="K4544" s="3">
        <f>MIN(Inputs!$B$2, (Inputs!$B$8 - I4544)/Inputs!$B$9)</f>
        <v>0</v>
      </c>
      <c r="L4544" s="3">
        <f>MAX(MIN(Inputs!$B$2, I4544*Inputs!$B$10, Inputs!$B$8*Inputs!$B$4 - J4544), 0)</f>
        <v>170</v>
      </c>
      <c r="M4544" s="3">
        <f t="shared" si="633"/>
        <v>0</v>
      </c>
      <c r="N4544" s="3">
        <f t="shared" si="634"/>
        <v>0</v>
      </c>
      <c r="O4544" s="3">
        <f>IF(H4544="Reg", MIN(Inputs!$B$2, I4544*Inputs!$B$10, (Inputs!$B$8-I4544)/Inputs!$B$9), 0)</f>
        <v>0</v>
      </c>
      <c r="P4544" s="3">
        <f t="shared" si="635"/>
        <v>0</v>
      </c>
      <c r="Q4544" s="3">
        <f t="shared" si="636"/>
        <v>0</v>
      </c>
      <c r="R4544" s="3">
        <f>I4544 + M4544*Inputs!$B$9 - N4544/Inputs!$B$10</f>
        <v>340</v>
      </c>
    </row>
    <row r="4545" spans="1:18" x14ac:dyDescent="0.3">
      <c r="A4545" s="4">
        <v>46212.291666666657</v>
      </c>
      <c r="B4545" s="3">
        <v>25.47</v>
      </c>
      <c r="C4545" s="3">
        <v>1</v>
      </c>
      <c r="D4545" s="3">
        <f t="shared" si="630"/>
        <v>24.231770833333332</v>
      </c>
      <c r="E4545" s="3">
        <f>MAX(B4545 - D4545/Inputs!$B$5, 0)</f>
        <v>0</v>
      </c>
      <c r="F4545" s="3">
        <f>MAX(D4545*Inputs!$B$5 - B4545, 0)</f>
        <v>0</v>
      </c>
      <c r="G4545" s="3">
        <f t="shared" si="631"/>
        <v>1</v>
      </c>
      <c r="H4545" t="str">
        <f t="shared" si="632"/>
        <v>Reg</v>
      </c>
      <c r="I4545" s="3">
        <f t="shared" si="637"/>
        <v>340</v>
      </c>
      <c r="J4545" s="3">
        <f t="shared" si="638"/>
        <v>0</v>
      </c>
      <c r="K4545" s="3">
        <f>MIN(Inputs!$B$2, (Inputs!$B$8 - I4545)/Inputs!$B$9)</f>
        <v>0</v>
      </c>
      <c r="L4545" s="3">
        <f>MAX(MIN(Inputs!$B$2, I4545*Inputs!$B$10, Inputs!$B$8*Inputs!$B$4 - J4545), 0)</f>
        <v>170</v>
      </c>
      <c r="M4545" s="3">
        <f t="shared" si="633"/>
        <v>0</v>
      </c>
      <c r="N4545" s="3">
        <f t="shared" si="634"/>
        <v>0</v>
      </c>
      <c r="O4545" s="3">
        <f>IF(H4545="Reg", MIN(Inputs!$B$2, I4545*Inputs!$B$10, (Inputs!$B$8-I4545)/Inputs!$B$9), 0)</f>
        <v>0</v>
      </c>
      <c r="P4545" s="3">
        <f t="shared" si="635"/>
        <v>0</v>
      </c>
      <c r="Q4545" s="3">
        <f t="shared" si="636"/>
        <v>0</v>
      </c>
      <c r="R4545" s="3">
        <f>I4545 + M4545*Inputs!$B$9 - N4545/Inputs!$B$10</f>
        <v>340</v>
      </c>
    </row>
    <row r="4546" spans="1:18" x14ac:dyDescent="0.3">
      <c r="A4546" s="4">
        <v>46212.333333333343</v>
      </c>
      <c r="B4546" s="3">
        <v>21.725000000000001</v>
      </c>
      <c r="C4546" s="3">
        <v>1</v>
      </c>
      <c r="D4546" s="3">
        <f t="shared" ref="D4546:D4609" si="639">AVERAGEIFS(B:B, A:A, "&gt;="&amp;INT(A4546), A:A, "&lt;"&amp;INT(A4546)+1)</f>
        <v>24.231770833333332</v>
      </c>
      <c r="E4546" s="3">
        <f>MAX(B4546 - D4546/Inputs!$B$5, 0)</f>
        <v>0</v>
      </c>
      <c r="F4546" s="3">
        <f>MAX(D4546*Inputs!$B$5 - B4546, 0)</f>
        <v>0</v>
      </c>
      <c r="G4546" s="3">
        <f t="shared" ref="G4546:G4609" si="640">C4546</f>
        <v>1</v>
      </c>
      <c r="H4546" t="str">
        <f t="shared" ref="H4546:H4609" si="641">IF(MAX(E4546, F4546, G4546)&lt;=0, "Idle", IF(AND(G4546&gt;=E4546, G4546&gt;=F4546), "Reg", IF(E4546&gt;=F4546, "Discharge", "Charge")))</f>
        <v>Reg</v>
      </c>
      <c r="I4546" s="3">
        <f t="shared" si="637"/>
        <v>340</v>
      </c>
      <c r="J4546" s="3">
        <f t="shared" si="638"/>
        <v>0</v>
      </c>
      <c r="K4546" s="3">
        <f>MIN(Inputs!$B$2, (Inputs!$B$8 - I4546)/Inputs!$B$9)</f>
        <v>0</v>
      </c>
      <c r="L4546" s="3">
        <f>MAX(MIN(Inputs!$B$2, I4546*Inputs!$B$10, Inputs!$B$8*Inputs!$B$4 - J4546), 0)</f>
        <v>170</v>
      </c>
      <c r="M4546" s="3">
        <f t="shared" ref="M4546:M4609" si="642">IF(H4546="Charge", K4546, 0)</f>
        <v>0</v>
      </c>
      <c r="N4546" s="3">
        <f t="shared" ref="N4546:N4609" si="643">IF(H4546="Discharge", L4546, 0)</f>
        <v>0</v>
      </c>
      <c r="O4546" s="3">
        <f>IF(H4546="Reg", MIN(Inputs!$B$2, I4546*Inputs!$B$10, (Inputs!$B$8-I4546)/Inputs!$B$9), 0)</f>
        <v>0</v>
      </c>
      <c r="P4546" s="3">
        <f t="shared" ref="P4546:P4609" si="644">(N4546 - M4546) * B4546</f>
        <v>0</v>
      </c>
      <c r="Q4546" s="3">
        <f t="shared" ref="Q4546:Q4609" si="645">O4546 * C4546</f>
        <v>0</v>
      </c>
      <c r="R4546" s="3">
        <f>I4546 + M4546*Inputs!$B$9 - N4546/Inputs!$B$10</f>
        <v>340</v>
      </c>
    </row>
    <row r="4547" spans="1:18" x14ac:dyDescent="0.3">
      <c r="A4547" s="4">
        <v>46212.375</v>
      </c>
      <c r="B4547" s="3">
        <v>16.067499999999999</v>
      </c>
      <c r="C4547" s="3">
        <v>1</v>
      </c>
      <c r="D4547" s="3">
        <f t="shared" si="639"/>
        <v>24.231770833333332</v>
      </c>
      <c r="E4547" s="3">
        <f>MAX(B4547 - D4547/Inputs!$B$5, 0)</f>
        <v>0</v>
      </c>
      <c r="F4547" s="3">
        <f>MAX(D4547*Inputs!$B$5 - B4547, 0)</f>
        <v>5.2564583333333346</v>
      </c>
      <c r="G4547" s="3">
        <f t="shared" si="640"/>
        <v>1</v>
      </c>
      <c r="H4547" t="str">
        <f t="shared" si="641"/>
        <v>Charge</v>
      </c>
      <c r="I4547" s="3">
        <f t="shared" ref="I4547:I4610" si="646">R4546</f>
        <v>340</v>
      </c>
      <c r="J4547" s="3">
        <f t="shared" ref="J4547:J4610" si="647">IF(INT(A4547)=INT(A4546), J4546 + N4546, 0)</f>
        <v>0</v>
      </c>
      <c r="K4547" s="3">
        <f>MIN(Inputs!$B$2, (Inputs!$B$8 - I4547)/Inputs!$B$9)</f>
        <v>0</v>
      </c>
      <c r="L4547" s="3">
        <f>MAX(MIN(Inputs!$B$2, I4547*Inputs!$B$10, Inputs!$B$8*Inputs!$B$4 - J4547), 0)</f>
        <v>170</v>
      </c>
      <c r="M4547" s="3">
        <f t="shared" si="642"/>
        <v>0</v>
      </c>
      <c r="N4547" s="3">
        <f t="shared" si="643"/>
        <v>0</v>
      </c>
      <c r="O4547" s="3">
        <f>IF(H4547="Reg", MIN(Inputs!$B$2, I4547*Inputs!$B$10, (Inputs!$B$8-I4547)/Inputs!$B$9), 0)</f>
        <v>0</v>
      </c>
      <c r="P4547" s="3">
        <f t="shared" si="644"/>
        <v>0</v>
      </c>
      <c r="Q4547" s="3">
        <f t="shared" si="645"/>
        <v>0</v>
      </c>
      <c r="R4547" s="3">
        <f>I4547 + M4547*Inputs!$B$9 - N4547/Inputs!$B$10</f>
        <v>340</v>
      </c>
    </row>
    <row r="4548" spans="1:18" x14ac:dyDescent="0.3">
      <c r="A4548" s="4">
        <v>46212.416666666657</v>
      </c>
      <c r="B4548" s="3">
        <v>15.7675</v>
      </c>
      <c r="C4548" s="3">
        <v>0.91</v>
      </c>
      <c r="D4548" s="3">
        <f t="shared" si="639"/>
        <v>24.231770833333332</v>
      </c>
      <c r="E4548" s="3">
        <f>MAX(B4548 - D4548/Inputs!$B$5, 0)</f>
        <v>0</v>
      </c>
      <c r="F4548" s="3">
        <f>MAX(D4548*Inputs!$B$5 - B4548, 0)</f>
        <v>5.5564583333333335</v>
      </c>
      <c r="G4548" s="3">
        <f t="shared" si="640"/>
        <v>0.91</v>
      </c>
      <c r="H4548" t="str">
        <f t="shared" si="641"/>
        <v>Charge</v>
      </c>
      <c r="I4548" s="3">
        <f t="shared" si="646"/>
        <v>340</v>
      </c>
      <c r="J4548" s="3">
        <f t="shared" si="647"/>
        <v>0</v>
      </c>
      <c r="K4548" s="3">
        <f>MIN(Inputs!$B$2, (Inputs!$B$8 - I4548)/Inputs!$B$9)</f>
        <v>0</v>
      </c>
      <c r="L4548" s="3">
        <f>MAX(MIN(Inputs!$B$2, I4548*Inputs!$B$10, Inputs!$B$8*Inputs!$B$4 - J4548), 0)</f>
        <v>170</v>
      </c>
      <c r="M4548" s="3">
        <f t="shared" si="642"/>
        <v>0</v>
      </c>
      <c r="N4548" s="3">
        <f t="shared" si="643"/>
        <v>0</v>
      </c>
      <c r="O4548" s="3">
        <f>IF(H4548="Reg", MIN(Inputs!$B$2, I4548*Inputs!$B$10, (Inputs!$B$8-I4548)/Inputs!$B$9), 0)</f>
        <v>0</v>
      </c>
      <c r="P4548" s="3">
        <f t="shared" si="644"/>
        <v>0</v>
      </c>
      <c r="Q4548" s="3">
        <f t="shared" si="645"/>
        <v>0</v>
      </c>
      <c r="R4548" s="3">
        <f>I4548 + M4548*Inputs!$B$9 - N4548/Inputs!$B$10</f>
        <v>340</v>
      </c>
    </row>
    <row r="4549" spans="1:18" x14ac:dyDescent="0.3">
      <c r="A4549" s="4">
        <v>46212.458333333343</v>
      </c>
      <c r="B4549" s="3">
        <v>18.2425</v>
      </c>
      <c r="C4549" s="3">
        <v>0.68</v>
      </c>
      <c r="D4549" s="3">
        <f t="shared" si="639"/>
        <v>24.231770833333332</v>
      </c>
      <c r="E4549" s="3">
        <f>MAX(B4549 - D4549/Inputs!$B$5, 0)</f>
        <v>0</v>
      </c>
      <c r="F4549" s="3">
        <f>MAX(D4549*Inputs!$B$5 - B4549, 0)</f>
        <v>3.0814583333333339</v>
      </c>
      <c r="G4549" s="3">
        <f t="shared" si="640"/>
        <v>0.68</v>
      </c>
      <c r="H4549" t="str">
        <f t="shared" si="641"/>
        <v>Charge</v>
      </c>
      <c r="I4549" s="3">
        <f t="shared" si="646"/>
        <v>340</v>
      </c>
      <c r="J4549" s="3">
        <f t="shared" si="647"/>
        <v>0</v>
      </c>
      <c r="K4549" s="3">
        <f>MIN(Inputs!$B$2, (Inputs!$B$8 - I4549)/Inputs!$B$9)</f>
        <v>0</v>
      </c>
      <c r="L4549" s="3">
        <f>MAX(MIN(Inputs!$B$2, I4549*Inputs!$B$10, Inputs!$B$8*Inputs!$B$4 - J4549), 0)</f>
        <v>170</v>
      </c>
      <c r="M4549" s="3">
        <f t="shared" si="642"/>
        <v>0</v>
      </c>
      <c r="N4549" s="3">
        <f t="shared" si="643"/>
        <v>0</v>
      </c>
      <c r="O4549" s="3">
        <f>IF(H4549="Reg", MIN(Inputs!$B$2, I4549*Inputs!$B$10, (Inputs!$B$8-I4549)/Inputs!$B$9), 0)</f>
        <v>0</v>
      </c>
      <c r="P4549" s="3">
        <f t="shared" si="644"/>
        <v>0</v>
      </c>
      <c r="Q4549" s="3">
        <f t="shared" si="645"/>
        <v>0</v>
      </c>
      <c r="R4549" s="3">
        <f>I4549 + M4549*Inputs!$B$9 - N4549/Inputs!$B$10</f>
        <v>340</v>
      </c>
    </row>
    <row r="4550" spans="1:18" x14ac:dyDescent="0.3">
      <c r="A4550" s="4">
        <v>46212.5</v>
      </c>
      <c r="B4550" s="3">
        <v>18.265000000000001</v>
      </c>
      <c r="C4550" s="3">
        <v>0.69</v>
      </c>
      <c r="D4550" s="3">
        <f t="shared" si="639"/>
        <v>24.231770833333332</v>
      </c>
      <c r="E4550" s="3">
        <f>MAX(B4550 - D4550/Inputs!$B$5, 0)</f>
        <v>0</v>
      </c>
      <c r="F4550" s="3">
        <f>MAX(D4550*Inputs!$B$5 - B4550, 0)</f>
        <v>3.058958333333333</v>
      </c>
      <c r="G4550" s="3">
        <f t="shared" si="640"/>
        <v>0.69</v>
      </c>
      <c r="H4550" t="str">
        <f t="shared" si="641"/>
        <v>Charge</v>
      </c>
      <c r="I4550" s="3">
        <f t="shared" si="646"/>
        <v>340</v>
      </c>
      <c r="J4550" s="3">
        <f t="shared" si="647"/>
        <v>0</v>
      </c>
      <c r="K4550" s="3">
        <f>MIN(Inputs!$B$2, (Inputs!$B$8 - I4550)/Inputs!$B$9)</f>
        <v>0</v>
      </c>
      <c r="L4550" s="3">
        <f>MAX(MIN(Inputs!$B$2, I4550*Inputs!$B$10, Inputs!$B$8*Inputs!$B$4 - J4550), 0)</f>
        <v>170</v>
      </c>
      <c r="M4550" s="3">
        <f t="shared" si="642"/>
        <v>0</v>
      </c>
      <c r="N4550" s="3">
        <f t="shared" si="643"/>
        <v>0</v>
      </c>
      <c r="O4550" s="3">
        <f>IF(H4550="Reg", MIN(Inputs!$B$2, I4550*Inputs!$B$10, (Inputs!$B$8-I4550)/Inputs!$B$9), 0)</f>
        <v>0</v>
      </c>
      <c r="P4550" s="3">
        <f t="shared" si="644"/>
        <v>0</v>
      </c>
      <c r="Q4550" s="3">
        <f t="shared" si="645"/>
        <v>0</v>
      </c>
      <c r="R4550" s="3">
        <f>I4550 + M4550*Inputs!$B$9 - N4550/Inputs!$B$10</f>
        <v>340</v>
      </c>
    </row>
    <row r="4551" spans="1:18" x14ac:dyDescent="0.3">
      <c r="A4551" s="4">
        <v>46212.541666666657</v>
      </c>
      <c r="B4551" s="3">
        <v>19.547499999999999</v>
      </c>
      <c r="C4551" s="3">
        <v>0.6</v>
      </c>
      <c r="D4551" s="3">
        <f t="shared" si="639"/>
        <v>24.231770833333332</v>
      </c>
      <c r="E4551" s="3">
        <f>MAX(B4551 - D4551/Inputs!$B$5, 0)</f>
        <v>0</v>
      </c>
      <c r="F4551" s="3">
        <f>MAX(D4551*Inputs!$B$5 - B4551, 0)</f>
        <v>1.7764583333333341</v>
      </c>
      <c r="G4551" s="3">
        <f t="shared" si="640"/>
        <v>0.6</v>
      </c>
      <c r="H4551" t="str">
        <f t="shared" si="641"/>
        <v>Charge</v>
      </c>
      <c r="I4551" s="3">
        <f t="shared" si="646"/>
        <v>340</v>
      </c>
      <c r="J4551" s="3">
        <f t="shared" si="647"/>
        <v>0</v>
      </c>
      <c r="K4551" s="3">
        <f>MIN(Inputs!$B$2, (Inputs!$B$8 - I4551)/Inputs!$B$9)</f>
        <v>0</v>
      </c>
      <c r="L4551" s="3">
        <f>MAX(MIN(Inputs!$B$2, I4551*Inputs!$B$10, Inputs!$B$8*Inputs!$B$4 - J4551), 0)</f>
        <v>170</v>
      </c>
      <c r="M4551" s="3">
        <f t="shared" si="642"/>
        <v>0</v>
      </c>
      <c r="N4551" s="3">
        <f t="shared" si="643"/>
        <v>0</v>
      </c>
      <c r="O4551" s="3">
        <f>IF(H4551="Reg", MIN(Inputs!$B$2, I4551*Inputs!$B$10, (Inputs!$B$8-I4551)/Inputs!$B$9), 0)</f>
        <v>0</v>
      </c>
      <c r="P4551" s="3">
        <f t="shared" si="644"/>
        <v>0</v>
      </c>
      <c r="Q4551" s="3">
        <f t="shared" si="645"/>
        <v>0</v>
      </c>
      <c r="R4551" s="3">
        <f>I4551 + M4551*Inputs!$B$9 - N4551/Inputs!$B$10</f>
        <v>340</v>
      </c>
    </row>
    <row r="4552" spans="1:18" x14ac:dyDescent="0.3">
      <c r="A4552" s="4">
        <v>46212.583333333343</v>
      </c>
      <c r="B4552" s="3">
        <v>22.650000000000002</v>
      </c>
      <c r="C4552" s="3">
        <v>0.71</v>
      </c>
      <c r="D4552" s="3">
        <f t="shared" si="639"/>
        <v>24.231770833333332</v>
      </c>
      <c r="E4552" s="3">
        <f>MAX(B4552 - D4552/Inputs!$B$5, 0)</f>
        <v>0</v>
      </c>
      <c r="F4552" s="3">
        <f>MAX(D4552*Inputs!$B$5 - B4552, 0)</f>
        <v>0</v>
      </c>
      <c r="G4552" s="3">
        <f t="shared" si="640"/>
        <v>0.71</v>
      </c>
      <c r="H4552" t="str">
        <f t="shared" si="641"/>
        <v>Reg</v>
      </c>
      <c r="I4552" s="3">
        <f t="shared" si="646"/>
        <v>340</v>
      </c>
      <c r="J4552" s="3">
        <f t="shared" si="647"/>
        <v>0</v>
      </c>
      <c r="K4552" s="3">
        <f>MIN(Inputs!$B$2, (Inputs!$B$8 - I4552)/Inputs!$B$9)</f>
        <v>0</v>
      </c>
      <c r="L4552" s="3">
        <f>MAX(MIN(Inputs!$B$2, I4552*Inputs!$B$10, Inputs!$B$8*Inputs!$B$4 - J4552), 0)</f>
        <v>170</v>
      </c>
      <c r="M4552" s="3">
        <f t="shared" si="642"/>
        <v>0</v>
      </c>
      <c r="N4552" s="3">
        <f t="shared" si="643"/>
        <v>0</v>
      </c>
      <c r="O4552" s="3">
        <f>IF(H4552="Reg", MIN(Inputs!$B$2, I4552*Inputs!$B$10, (Inputs!$B$8-I4552)/Inputs!$B$9), 0)</f>
        <v>0</v>
      </c>
      <c r="P4552" s="3">
        <f t="shared" si="644"/>
        <v>0</v>
      </c>
      <c r="Q4552" s="3">
        <f t="shared" si="645"/>
        <v>0</v>
      </c>
      <c r="R4552" s="3">
        <f>I4552 + M4552*Inputs!$B$9 - N4552/Inputs!$B$10</f>
        <v>340</v>
      </c>
    </row>
    <row r="4553" spans="1:18" x14ac:dyDescent="0.3">
      <c r="A4553" s="4">
        <v>46212.625</v>
      </c>
      <c r="B4553" s="3">
        <v>26.77</v>
      </c>
      <c r="C4553" s="3">
        <v>0.67</v>
      </c>
      <c r="D4553" s="3">
        <f t="shared" si="639"/>
        <v>24.231770833333332</v>
      </c>
      <c r="E4553" s="3">
        <f>MAX(B4553 - D4553/Inputs!$B$5, 0)</f>
        <v>0</v>
      </c>
      <c r="F4553" s="3">
        <f>MAX(D4553*Inputs!$B$5 - B4553, 0)</f>
        <v>0</v>
      </c>
      <c r="G4553" s="3">
        <f t="shared" si="640"/>
        <v>0.67</v>
      </c>
      <c r="H4553" t="str">
        <f t="shared" si="641"/>
        <v>Reg</v>
      </c>
      <c r="I4553" s="3">
        <f t="shared" si="646"/>
        <v>340</v>
      </c>
      <c r="J4553" s="3">
        <f t="shared" si="647"/>
        <v>0</v>
      </c>
      <c r="K4553" s="3">
        <f>MIN(Inputs!$B$2, (Inputs!$B$8 - I4553)/Inputs!$B$9)</f>
        <v>0</v>
      </c>
      <c r="L4553" s="3">
        <f>MAX(MIN(Inputs!$B$2, I4553*Inputs!$B$10, Inputs!$B$8*Inputs!$B$4 - J4553), 0)</f>
        <v>170</v>
      </c>
      <c r="M4553" s="3">
        <f t="shared" si="642"/>
        <v>0</v>
      </c>
      <c r="N4553" s="3">
        <f t="shared" si="643"/>
        <v>0</v>
      </c>
      <c r="O4553" s="3">
        <f>IF(H4553="Reg", MIN(Inputs!$B$2, I4553*Inputs!$B$10, (Inputs!$B$8-I4553)/Inputs!$B$9), 0)</f>
        <v>0</v>
      </c>
      <c r="P4553" s="3">
        <f t="shared" si="644"/>
        <v>0</v>
      </c>
      <c r="Q4553" s="3">
        <f t="shared" si="645"/>
        <v>0</v>
      </c>
      <c r="R4553" s="3">
        <f>I4553 + M4553*Inputs!$B$9 - N4553/Inputs!$B$10</f>
        <v>340</v>
      </c>
    </row>
    <row r="4554" spans="1:18" x14ac:dyDescent="0.3">
      <c r="A4554" s="4">
        <v>46212.666666666657</v>
      </c>
      <c r="B4554" s="3">
        <v>35.717500000000001</v>
      </c>
      <c r="C4554" s="3">
        <v>0.77</v>
      </c>
      <c r="D4554" s="3">
        <f t="shared" si="639"/>
        <v>24.231770833333332</v>
      </c>
      <c r="E4554" s="3">
        <f>MAX(B4554 - D4554/Inputs!$B$5, 0)</f>
        <v>8.1813967803030323</v>
      </c>
      <c r="F4554" s="3">
        <f>MAX(D4554*Inputs!$B$5 - B4554, 0)</f>
        <v>0</v>
      </c>
      <c r="G4554" s="3">
        <f t="shared" si="640"/>
        <v>0.77</v>
      </c>
      <c r="H4554" t="str">
        <f t="shared" si="641"/>
        <v>Discharge</v>
      </c>
      <c r="I4554" s="3">
        <f t="shared" si="646"/>
        <v>340</v>
      </c>
      <c r="J4554" s="3">
        <f t="shared" si="647"/>
        <v>0</v>
      </c>
      <c r="K4554" s="3">
        <f>MIN(Inputs!$B$2, (Inputs!$B$8 - I4554)/Inputs!$B$9)</f>
        <v>0</v>
      </c>
      <c r="L4554" s="3">
        <f>MAX(MIN(Inputs!$B$2, I4554*Inputs!$B$10, Inputs!$B$8*Inputs!$B$4 - J4554), 0)</f>
        <v>170</v>
      </c>
      <c r="M4554" s="3">
        <f t="shared" si="642"/>
        <v>0</v>
      </c>
      <c r="N4554" s="3">
        <f t="shared" si="643"/>
        <v>170</v>
      </c>
      <c r="O4554" s="3">
        <f>IF(H4554="Reg", MIN(Inputs!$B$2, I4554*Inputs!$B$10, (Inputs!$B$8-I4554)/Inputs!$B$9), 0)</f>
        <v>0</v>
      </c>
      <c r="P4554" s="3">
        <f t="shared" si="644"/>
        <v>6071.9750000000004</v>
      </c>
      <c r="Q4554" s="3">
        <f t="shared" si="645"/>
        <v>0</v>
      </c>
      <c r="R4554" s="3">
        <f>I4554 + M4554*Inputs!$B$9 - N4554/Inputs!$B$10</f>
        <v>158.77939109773115</v>
      </c>
    </row>
    <row r="4555" spans="1:18" x14ac:dyDescent="0.3">
      <c r="A4555" s="4">
        <v>46212.708333333343</v>
      </c>
      <c r="B4555" s="3">
        <v>29.015000000000001</v>
      </c>
      <c r="C4555" s="3">
        <v>0.9</v>
      </c>
      <c r="D4555" s="3">
        <f t="shared" si="639"/>
        <v>24.231770833333332</v>
      </c>
      <c r="E4555" s="3">
        <f>MAX(B4555 - D4555/Inputs!$B$5, 0)</f>
        <v>1.4788967803030317</v>
      </c>
      <c r="F4555" s="3">
        <f>MAX(D4555*Inputs!$B$5 - B4555, 0)</f>
        <v>0</v>
      </c>
      <c r="G4555" s="3">
        <f t="shared" si="640"/>
        <v>0.9</v>
      </c>
      <c r="H4555" t="str">
        <f t="shared" si="641"/>
        <v>Discharge</v>
      </c>
      <c r="I4555" s="3">
        <f t="shared" si="646"/>
        <v>158.77939109773115</v>
      </c>
      <c r="J4555" s="3">
        <f t="shared" si="647"/>
        <v>170</v>
      </c>
      <c r="K4555" s="3">
        <f>MIN(Inputs!$B$2, (Inputs!$B$8 - I4555)/Inputs!$B$9)</f>
        <v>170</v>
      </c>
      <c r="L4555" s="3">
        <f>MAX(MIN(Inputs!$B$2, I4555*Inputs!$B$10, Inputs!$B$8*Inputs!$B$4 - J4555), 0)</f>
        <v>148.94827166799323</v>
      </c>
      <c r="M4555" s="3">
        <f t="shared" si="642"/>
        <v>0</v>
      </c>
      <c r="N4555" s="3">
        <f t="shared" si="643"/>
        <v>148.94827166799323</v>
      </c>
      <c r="O4555" s="3">
        <f>IF(H4555="Reg", MIN(Inputs!$B$2, I4555*Inputs!$B$10, (Inputs!$B$8-I4555)/Inputs!$B$9), 0)</f>
        <v>0</v>
      </c>
      <c r="P4555" s="3">
        <f t="shared" si="644"/>
        <v>4321.7341024468233</v>
      </c>
      <c r="Q4555" s="3">
        <f t="shared" si="645"/>
        <v>0</v>
      </c>
      <c r="R4555" s="3">
        <f>I4555 + M4555*Inputs!$B$9 - N4555/Inputs!$B$10</f>
        <v>0</v>
      </c>
    </row>
    <row r="4556" spans="1:18" x14ac:dyDescent="0.3">
      <c r="A4556" s="4">
        <v>46212.75</v>
      </c>
      <c r="B4556" s="3">
        <v>31</v>
      </c>
      <c r="C4556" s="3">
        <v>1.06</v>
      </c>
      <c r="D4556" s="3">
        <f t="shared" si="639"/>
        <v>24.231770833333332</v>
      </c>
      <c r="E4556" s="3">
        <f>MAX(B4556 - D4556/Inputs!$B$5, 0)</f>
        <v>3.4638967803030312</v>
      </c>
      <c r="F4556" s="3">
        <f>MAX(D4556*Inputs!$B$5 - B4556, 0)</f>
        <v>0</v>
      </c>
      <c r="G4556" s="3">
        <f t="shared" si="640"/>
        <v>1.06</v>
      </c>
      <c r="H4556" t="str">
        <f t="shared" si="641"/>
        <v>Discharge</v>
      </c>
      <c r="I4556" s="3">
        <f t="shared" si="646"/>
        <v>0</v>
      </c>
      <c r="J4556" s="3">
        <f t="shared" si="647"/>
        <v>318.94827166799325</v>
      </c>
      <c r="K4556" s="3">
        <f>MIN(Inputs!$B$2, (Inputs!$B$8 - I4556)/Inputs!$B$9)</f>
        <v>170</v>
      </c>
      <c r="L4556" s="3">
        <f>MAX(MIN(Inputs!$B$2, I4556*Inputs!$B$10, Inputs!$B$8*Inputs!$B$4 - J4556), 0)</f>
        <v>0</v>
      </c>
      <c r="M4556" s="3">
        <f t="shared" si="642"/>
        <v>0</v>
      </c>
      <c r="N4556" s="3">
        <f t="shared" si="643"/>
        <v>0</v>
      </c>
      <c r="O4556" s="3">
        <f>IF(H4556="Reg", MIN(Inputs!$B$2, I4556*Inputs!$B$10, (Inputs!$B$8-I4556)/Inputs!$B$9), 0)</f>
        <v>0</v>
      </c>
      <c r="P4556" s="3">
        <f t="shared" si="644"/>
        <v>0</v>
      </c>
      <c r="Q4556" s="3">
        <f t="shared" si="645"/>
        <v>0</v>
      </c>
      <c r="R4556" s="3">
        <f>I4556 + M4556*Inputs!$B$9 - N4556/Inputs!$B$10</f>
        <v>0</v>
      </c>
    </row>
    <row r="4557" spans="1:18" x14ac:dyDescent="0.3">
      <c r="A4557" s="4">
        <v>46212.791666666657</v>
      </c>
      <c r="B4557" s="3">
        <v>37.730000000000004</v>
      </c>
      <c r="C4557" s="3">
        <v>6.41</v>
      </c>
      <c r="D4557" s="3">
        <f t="shared" si="639"/>
        <v>24.231770833333332</v>
      </c>
      <c r="E4557" s="3">
        <f>MAX(B4557 - D4557/Inputs!$B$5, 0)</f>
        <v>10.193896780303035</v>
      </c>
      <c r="F4557" s="3">
        <f>MAX(D4557*Inputs!$B$5 - B4557, 0)</f>
        <v>0</v>
      </c>
      <c r="G4557" s="3">
        <f t="shared" si="640"/>
        <v>6.41</v>
      </c>
      <c r="H4557" t="str">
        <f t="shared" si="641"/>
        <v>Discharge</v>
      </c>
      <c r="I4557" s="3">
        <f t="shared" si="646"/>
        <v>0</v>
      </c>
      <c r="J4557" s="3">
        <f t="shared" si="647"/>
        <v>318.94827166799325</v>
      </c>
      <c r="K4557" s="3">
        <f>MIN(Inputs!$B$2, (Inputs!$B$8 - I4557)/Inputs!$B$9)</f>
        <v>170</v>
      </c>
      <c r="L4557" s="3">
        <f>MAX(MIN(Inputs!$B$2, I4557*Inputs!$B$10, Inputs!$B$8*Inputs!$B$4 - J4557), 0)</f>
        <v>0</v>
      </c>
      <c r="M4557" s="3">
        <f t="shared" si="642"/>
        <v>0</v>
      </c>
      <c r="N4557" s="3">
        <f t="shared" si="643"/>
        <v>0</v>
      </c>
      <c r="O4557" s="3">
        <f>IF(H4557="Reg", MIN(Inputs!$B$2, I4557*Inputs!$B$10, (Inputs!$B$8-I4557)/Inputs!$B$9), 0)</f>
        <v>0</v>
      </c>
      <c r="P4557" s="3">
        <f t="shared" si="644"/>
        <v>0</v>
      </c>
      <c r="Q4557" s="3">
        <f t="shared" si="645"/>
        <v>0</v>
      </c>
      <c r="R4557" s="3">
        <f>I4557 + M4557*Inputs!$B$9 - N4557/Inputs!$B$10</f>
        <v>0</v>
      </c>
    </row>
    <row r="4558" spans="1:18" x14ac:dyDescent="0.3">
      <c r="A4558" s="4">
        <v>46212.833333333343</v>
      </c>
      <c r="B4558" s="3">
        <v>32.892499999999998</v>
      </c>
      <c r="C4558" s="3">
        <v>3.68</v>
      </c>
      <c r="D4558" s="3">
        <f t="shared" si="639"/>
        <v>24.231770833333332</v>
      </c>
      <c r="E4558" s="3">
        <f>MAX(B4558 - D4558/Inputs!$B$5, 0)</f>
        <v>5.3563967803030295</v>
      </c>
      <c r="F4558" s="3">
        <f>MAX(D4558*Inputs!$B$5 - B4558, 0)</f>
        <v>0</v>
      </c>
      <c r="G4558" s="3">
        <f t="shared" si="640"/>
        <v>3.68</v>
      </c>
      <c r="H4558" t="str">
        <f t="shared" si="641"/>
        <v>Discharge</v>
      </c>
      <c r="I4558" s="3">
        <f t="shared" si="646"/>
        <v>0</v>
      </c>
      <c r="J4558" s="3">
        <f t="shared" si="647"/>
        <v>318.94827166799325</v>
      </c>
      <c r="K4558" s="3">
        <f>MIN(Inputs!$B$2, (Inputs!$B$8 - I4558)/Inputs!$B$9)</f>
        <v>170</v>
      </c>
      <c r="L4558" s="3">
        <f>MAX(MIN(Inputs!$B$2, I4558*Inputs!$B$10, Inputs!$B$8*Inputs!$B$4 - J4558), 0)</f>
        <v>0</v>
      </c>
      <c r="M4558" s="3">
        <f t="shared" si="642"/>
        <v>0</v>
      </c>
      <c r="N4558" s="3">
        <f t="shared" si="643"/>
        <v>0</v>
      </c>
      <c r="O4558" s="3">
        <f>IF(H4558="Reg", MIN(Inputs!$B$2, I4558*Inputs!$B$10, (Inputs!$B$8-I4558)/Inputs!$B$9), 0)</f>
        <v>0</v>
      </c>
      <c r="P4558" s="3">
        <f t="shared" si="644"/>
        <v>0</v>
      </c>
      <c r="Q4558" s="3">
        <f t="shared" si="645"/>
        <v>0</v>
      </c>
      <c r="R4558" s="3">
        <f>I4558 + M4558*Inputs!$B$9 - N4558/Inputs!$B$10</f>
        <v>0</v>
      </c>
    </row>
    <row r="4559" spans="1:18" x14ac:dyDescent="0.3">
      <c r="A4559" s="4">
        <v>46212.875</v>
      </c>
      <c r="B4559" s="3">
        <v>29.717500000000001</v>
      </c>
      <c r="C4559" s="3">
        <v>1.01</v>
      </c>
      <c r="D4559" s="3">
        <f t="shared" si="639"/>
        <v>24.231770833333332</v>
      </c>
      <c r="E4559" s="3">
        <f>MAX(B4559 - D4559/Inputs!$B$5, 0)</f>
        <v>2.1813967803030323</v>
      </c>
      <c r="F4559" s="3">
        <f>MAX(D4559*Inputs!$B$5 - B4559, 0)</f>
        <v>0</v>
      </c>
      <c r="G4559" s="3">
        <f t="shared" si="640"/>
        <v>1.01</v>
      </c>
      <c r="H4559" t="str">
        <f t="shared" si="641"/>
        <v>Discharge</v>
      </c>
      <c r="I4559" s="3">
        <f t="shared" si="646"/>
        <v>0</v>
      </c>
      <c r="J4559" s="3">
        <f t="shared" si="647"/>
        <v>318.94827166799325</v>
      </c>
      <c r="K4559" s="3">
        <f>MIN(Inputs!$B$2, (Inputs!$B$8 - I4559)/Inputs!$B$9)</f>
        <v>170</v>
      </c>
      <c r="L4559" s="3">
        <f>MAX(MIN(Inputs!$B$2, I4559*Inputs!$B$10, Inputs!$B$8*Inputs!$B$4 - J4559), 0)</f>
        <v>0</v>
      </c>
      <c r="M4559" s="3">
        <f t="shared" si="642"/>
        <v>0</v>
      </c>
      <c r="N4559" s="3">
        <f t="shared" si="643"/>
        <v>0</v>
      </c>
      <c r="O4559" s="3">
        <f>IF(H4559="Reg", MIN(Inputs!$B$2, I4559*Inputs!$B$10, (Inputs!$B$8-I4559)/Inputs!$B$9), 0)</f>
        <v>0</v>
      </c>
      <c r="P4559" s="3">
        <f t="shared" si="644"/>
        <v>0</v>
      </c>
      <c r="Q4559" s="3">
        <f t="shared" si="645"/>
        <v>0</v>
      </c>
      <c r="R4559" s="3">
        <f>I4559 + M4559*Inputs!$B$9 - N4559/Inputs!$B$10</f>
        <v>0</v>
      </c>
    </row>
    <row r="4560" spans="1:18" x14ac:dyDescent="0.3">
      <c r="A4560" s="4">
        <v>46212.916666666657</v>
      </c>
      <c r="B4560" s="3">
        <v>26.542500000000004</v>
      </c>
      <c r="C4560" s="3">
        <v>0.37</v>
      </c>
      <c r="D4560" s="3">
        <f t="shared" si="639"/>
        <v>24.231770833333332</v>
      </c>
      <c r="E4560" s="3">
        <f>MAX(B4560 - D4560/Inputs!$B$5, 0)</f>
        <v>0</v>
      </c>
      <c r="F4560" s="3">
        <f>MAX(D4560*Inputs!$B$5 - B4560, 0)</f>
        <v>0</v>
      </c>
      <c r="G4560" s="3">
        <f t="shared" si="640"/>
        <v>0.37</v>
      </c>
      <c r="H4560" t="str">
        <f t="shared" si="641"/>
        <v>Reg</v>
      </c>
      <c r="I4560" s="3">
        <f t="shared" si="646"/>
        <v>0</v>
      </c>
      <c r="J4560" s="3">
        <f t="shared" si="647"/>
        <v>318.94827166799325</v>
      </c>
      <c r="K4560" s="3">
        <f>MIN(Inputs!$B$2, (Inputs!$B$8 - I4560)/Inputs!$B$9)</f>
        <v>170</v>
      </c>
      <c r="L4560" s="3">
        <f>MAX(MIN(Inputs!$B$2, I4560*Inputs!$B$10, Inputs!$B$8*Inputs!$B$4 - J4560), 0)</f>
        <v>0</v>
      </c>
      <c r="M4560" s="3">
        <f t="shared" si="642"/>
        <v>0</v>
      </c>
      <c r="N4560" s="3">
        <f t="shared" si="643"/>
        <v>0</v>
      </c>
      <c r="O4560" s="3">
        <f>IF(H4560="Reg", MIN(Inputs!$B$2, I4560*Inputs!$B$10, (Inputs!$B$8-I4560)/Inputs!$B$9), 0)</f>
        <v>0</v>
      </c>
      <c r="P4560" s="3">
        <f t="shared" si="644"/>
        <v>0</v>
      </c>
      <c r="Q4560" s="3">
        <f t="shared" si="645"/>
        <v>0</v>
      </c>
      <c r="R4560" s="3">
        <f>I4560 + M4560*Inputs!$B$9 - N4560/Inputs!$B$10</f>
        <v>0</v>
      </c>
    </row>
    <row r="4561" spans="1:18" x14ac:dyDescent="0.3">
      <c r="A4561" s="4">
        <v>46212.958333333343</v>
      </c>
      <c r="B4561" s="3">
        <v>22.317500000000003</v>
      </c>
      <c r="C4561" s="3">
        <v>0.05</v>
      </c>
      <c r="D4561" s="3">
        <f t="shared" si="639"/>
        <v>24.231770833333332</v>
      </c>
      <c r="E4561" s="3">
        <f>MAX(B4561 - D4561/Inputs!$B$5, 0)</f>
        <v>0</v>
      </c>
      <c r="F4561" s="3">
        <f>MAX(D4561*Inputs!$B$5 - B4561, 0)</f>
        <v>0</v>
      </c>
      <c r="G4561" s="3">
        <f t="shared" si="640"/>
        <v>0.05</v>
      </c>
      <c r="H4561" t="str">
        <f t="shared" si="641"/>
        <v>Reg</v>
      </c>
      <c r="I4561" s="3">
        <f t="shared" si="646"/>
        <v>0</v>
      </c>
      <c r="J4561" s="3">
        <f t="shared" si="647"/>
        <v>318.94827166799325</v>
      </c>
      <c r="K4561" s="3">
        <f>MIN(Inputs!$B$2, (Inputs!$B$8 - I4561)/Inputs!$B$9)</f>
        <v>170</v>
      </c>
      <c r="L4561" s="3">
        <f>MAX(MIN(Inputs!$B$2, I4561*Inputs!$B$10, Inputs!$B$8*Inputs!$B$4 - J4561), 0)</f>
        <v>0</v>
      </c>
      <c r="M4561" s="3">
        <f t="shared" si="642"/>
        <v>0</v>
      </c>
      <c r="N4561" s="3">
        <f t="shared" si="643"/>
        <v>0</v>
      </c>
      <c r="O4561" s="3">
        <f>IF(H4561="Reg", MIN(Inputs!$B$2, I4561*Inputs!$B$10, (Inputs!$B$8-I4561)/Inputs!$B$9), 0)</f>
        <v>0</v>
      </c>
      <c r="P4561" s="3">
        <f t="shared" si="644"/>
        <v>0</v>
      </c>
      <c r="Q4561" s="3">
        <f t="shared" si="645"/>
        <v>0</v>
      </c>
      <c r="R4561" s="3">
        <f>I4561 + M4561*Inputs!$B$9 - N4561/Inputs!$B$10</f>
        <v>0</v>
      </c>
    </row>
    <row r="4562" spans="1:18" x14ac:dyDescent="0.3">
      <c r="A4562" s="4">
        <v>46213</v>
      </c>
      <c r="B4562" s="3">
        <v>21.392500000000002</v>
      </c>
      <c r="C4562" s="3">
        <v>0.05</v>
      </c>
      <c r="D4562" s="3">
        <f t="shared" si="639"/>
        <v>24.973020833333333</v>
      </c>
      <c r="E4562" s="3">
        <f>MAX(B4562 - D4562/Inputs!$B$5, 0)</f>
        <v>0</v>
      </c>
      <c r="F4562" s="3">
        <f>MAX(D4562*Inputs!$B$5 - B4562, 0)</f>
        <v>0.58375833333333205</v>
      </c>
      <c r="G4562" s="3">
        <f t="shared" si="640"/>
        <v>0.05</v>
      </c>
      <c r="H4562" t="str">
        <f t="shared" si="641"/>
        <v>Charge</v>
      </c>
      <c r="I4562" s="3">
        <f t="shared" si="646"/>
        <v>0</v>
      </c>
      <c r="J4562" s="3">
        <f t="shared" si="647"/>
        <v>0</v>
      </c>
      <c r="K4562" s="3">
        <f>MIN(Inputs!$B$2, (Inputs!$B$8 - I4562)/Inputs!$B$9)</f>
        <v>170</v>
      </c>
      <c r="L4562" s="3">
        <f>MAX(MIN(Inputs!$B$2, I4562*Inputs!$B$10, Inputs!$B$8*Inputs!$B$4 - J4562), 0)</f>
        <v>0</v>
      </c>
      <c r="M4562" s="3">
        <f t="shared" si="642"/>
        <v>170</v>
      </c>
      <c r="N4562" s="3">
        <f t="shared" si="643"/>
        <v>0</v>
      </c>
      <c r="O4562" s="3">
        <f>IF(H4562="Reg", MIN(Inputs!$B$2, I4562*Inputs!$B$10, (Inputs!$B$8-I4562)/Inputs!$B$9), 0)</f>
        <v>0</v>
      </c>
      <c r="P4562" s="3">
        <f t="shared" si="644"/>
        <v>-3636.7250000000004</v>
      </c>
      <c r="Q4562" s="3">
        <f t="shared" si="645"/>
        <v>0</v>
      </c>
      <c r="R4562" s="3">
        <f>I4562 + M4562*Inputs!$B$9 - N4562/Inputs!$B$10</f>
        <v>159.4741358339966</v>
      </c>
    </row>
    <row r="4563" spans="1:18" x14ac:dyDescent="0.3">
      <c r="A4563" s="4">
        <v>46213.041666666657</v>
      </c>
      <c r="B4563" s="3">
        <v>23.64</v>
      </c>
      <c r="C4563" s="3">
        <v>0.05</v>
      </c>
      <c r="D4563" s="3">
        <f t="shared" si="639"/>
        <v>24.973020833333333</v>
      </c>
      <c r="E4563" s="3">
        <f>MAX(B4563 - D4563/Inputs!$B$5, 0)</f>
        <v>0</v>
      </c>
      <c r="F4563" s="3">
        <f>MAX(D4563*Inputs!$B$5 - B4563, 0)</f>
        <v>0</v>
      </c>
      <c r="G4563" s="3">
        <f t="shared" si="640"/>
        <v>0.05</v>
      </c>
      <c r="H4563" t="str">
        <f t="shared" si="641"/>
        <v>Reg</v>
      </c>
      <c r="I4563" s="3">
        <f t="shared" si="646"/>
        <v>159.4741358339966</v>
      </c>
      <c r="J4563" s="3">
        <f t="shared" si="647"/>
        <v>0</v>
      </c>
      <c r="K4563" s="3">
        <f>MIN(Inputs!$B$2, (Inputs!$B$8 - I4563)/Inputs!$B$9)</f>
        <v>170</v>
      </c>
      <c r="L4563" s="3">
        <f>MAX(MIN(Inputs!$B$2, I4563*Inputs!$B$10, Inputs!$B$8*Inputs!$B$4 - J4563), 0)</f>
        <v>149.6</v>
      </c>
      <c r="M4563" s="3">
        <f t="shared" si="642"/>
        <v>0</v>
      </c>
      <c r="N4563" s="3">
        <f t="shared" si="643"/>
        <v>0</v>
      </c>
      <c r="O4563" s="3">
        <f>IF(H4563="Reg", MIN(Inputs!$B$2, I4563*Inputs!$B$10, (Inputs!$B$8-I4563)/Inputs!$B$9), 0)</f>
        <v>149.6</v>
      </c>
      <c r="P4563" s="3">
        <f t="shared" si="644"/>
        <v>0</v>
      </c>
      <c r="Q4563" s="3">
        <f t="shared" si="645"/>
        <v>7.48</v>
      </c>
      <c r="R4563" s="3">
        <f>I4563 + M4563*Inputs!$B$9 - N4563/Inputs!$B$10</f>
        <v>159.4741358339966</v>
      </c>
    </row>
    <row r="4564" spans="1:18" x14ac:dyDescent="0.3">
      <c r="A4564" s="4">
        <v>46213.083333333343</v>
      </c>
      <c r="B4564" s="3">
        <v>22.6675</v>
      </c>
      <c r="C4564" s="3">
        <v>0.05</v>
      </c>
      <c r="D4564" s="3">
        <f t="shared" si="639"/>
        <v>24.973020833333333</v>
      </c>
      <c r="E4564" s="3">
        <f>MAX(B4564 - D4564/Inputs!$B$5, 0)</f>
        <v>0</v>
      </c>
      <c r="F4564" s="3">
        <f>MAX(D4564*Inputs!$B$5 - B4564, 0)</f>
        <v>0</v>
      </c>
      <c r="G4564" s="3">
        <f t="shared" si="640"/>
        <v>0.05</v>
      </c>
      <c r="H4564" t="str">
        <f t="shared" si="641"/>
        <v>Reg</v>
      </c>
      <c r="I4564" s="3">
        <f t="shared" si="646"/>
        <v>159.4741358339966</v>
      </c>
      <c r="J4564" s="3">
        <f t="shared" si="647"/>
        <v>0</v>
      </c>
      <c r="K4564" s="3">
        <f>MIN(Inputs!$B$2, (Inputs!$B$8 - I4564)/Inputs!$B$9)</f>
        <v>170</v>
      </c>
      <c r="L4564" s="3">
        <f>MAX(MIN(Inputs!$B$2, I4564*Inputs!$B$10, Inputs!$B$8*Inputs!$B$4 - J4564), 0)</f>
        <v>149.6</v>
      </c>
      <c r="M4564" s="3">
        <f t="shared" si="642"/>
        <v>0</v>
      </c>
      <c r="N4564" s="3">
        <f t="shared" si="643"/>
        <v>0</v>
      </c>
      <c r="O4564" s="3">
        <f>IF(H4564="Reg", MIN(Inputs!$B$2, I4564*Inputs!$B$10, (Inputs!$B$8-I4564)/Inputs!$B$9), 0)</f>
        <v>149.6</v>
      </c>
      <c r="P4564" s="3">
        <f t="shared" si="644"/>
        <v>0</v>
      </c>
      <c r="Q4564" s="3">
        <f t="shared" si="645"/>
        <v>7.48</v>
      </c>
      <c r="R4564" s="3">
        <f>I4564 + M4564*Inputs!$B$9 - N4564/Inputs!$B$10</f>
        <v>159.4741358339966</v>
      </c>
    </row>
    <row r="4565" spans="1:18" x14ac:dyDescent="0.3">
      <c r="A4565" s="4">
        <v>46213.125</v>
      </c>
      <c r="B4565" s="3">
        <v>22.587500000000002</v>
      </c>
      <c r="C4565" s="3">
        <v>0.05</v>
      </c>
      <c r="D4565" s="3">
        <f t="shared" si="639"/>
        <v>24.973020833333333</v>
      </c>
      <c r="E4565" s="3">
        <f>MAX(B4565 - D4565/Inputs!$B$5, 0)</f>
        <v>0</v>
      </c>
      <c r="F4565" s="3">
        <f>MAX(D4565*Inputs!$B$5 - B4565, 0)</f>
        <v>0</v>
      </c>
      <c r="G4565" s="3">
        <f t="shared" si="640"/>
        <v>0.05</v>
      </c>
      <c r="H4565" t="str">
        <f t="shared" si="641"/>
        <v>Reg</v>
      </c>
      <c r="I4565" s="3">
        <f t="shared" si="646"/>
        <v>159.4741358339966</v>
      </c>
      <c r="J4565" s="3">
        <f t="shared" si="647"/>
        <v>0</v>
      </c>
      <c r="K4565" s="3">
        <f>MIN(Inputs!$B$2, (Inputs!$B$8 - I4565)/Inputs!$B$9)</f>
        <v>170</v>
      </c>
      <c r="L4565" s="3">
        <f>MAX(MIN(Inputs!$B$2, I4565*Inputs!$B$10, Inputs!$B$8*Inputs!$B$4 - J4565), 0)</f>
        <v>149.6</v>
      </c>
      <c r="M4565" s="3">
        <f t="shared" si="642"/>
        <v>0</v>
      </c>
      <c r="N4565" s="3">
        <f t="shared" si="643"/>
        <v>0</v>
      </c>
      <c r="O4565" s="3">
        <f>IF(H4565="Reg", MIN(Inputs!$B$2, I4565*Inputs!$B$10, (Inputs!$B$8-I4565)/Inputs!$B$9), 0)</f>
        <v>149.6</v>
      </c>
      <c r="P4565" s="3">
        <f t="shared" si="644"/>
        <v>0</v>
      </c>
      <c r="Q4565" s="3">
        <f t="shared" si="645"/>
        <v>7.48</v>
      </c>
      <c r="R4565" s="3">
        <f>I4565 + M4565*Inputs!$B$9 - N4565/Inputs!$B$10</f>
        <v>159.4741358339966</v>
      </c>
    </row>
    <row r="4566" spans="1:18" x14ac:dyDescent="0.3">
      <c r="A4566" s="4">
        <v>46213.166666666657</v>
      </c>
      <c r="B4566" s="3">
        <v>23.7425</v>
      </c>
      <c r="C4566" s="3">
        <v>0.05</v>
      </c>
      <c r="D4566" s="3">
        <f t="shared" si="639"/>
        <v>24.973020833333333</v>
      </c>
      <c r="E4566" s="3">
        <f>MAX(B4566 - D4566/Inputs!$B$5, 0)</f>
        <v>0</v>
      </c>
      <c r="F4566" s="3">
        <f>MAX(D4566*Inputs!$B$5 - B4566, 0)</f>
        <v>0</v>
      </c>
      <c r="G4566" s="3">
        <f t="shared" si="640"/>
        <v>0.05</v>
      </c>
      <c r="H4566" t="str">
        <f t="shared" si="641"/>
        <v>Reg</v>
      </c>
      <c r="I4566" s="3">
        <f t="shared" si="646"/>
        <v>159.4741358339966</v>
      </c>
      <c r="J4566" s="3">
        <f t="shared" si="647"/>
        <v>0</v>
      </c>
      <c r="K4566" s="3">
        <f>MIN(Inputs!$B$2, (Inputs!$B$8 - I4566)/Inputs!$B$9)</f>
        <v>170</v>
      </c>
      <c r="L4566" s="3">
        <f>MAX(MIN(Inputs!$B$2, I4566*Inputs!$B$10, Inputs!$B$8*Inputs!$B$4 - J4566), 0)</f>
        <v>149.6</v>
      </c>
      <c r="M4566" s="3">
        <f t="shared" si="642"/>
        <v>0</v>
      </c>
      <c r="N4566" s="3">
        <f t="shared" si="643"/>
        <v>0</v>
      </c>
      <c r="O4566" s="3">
        <f>IF(H4566="Reg", MIN(Inputs!$B$2, I4566*Inputs!$B$10, (Inputs!$B$8-I4566)/Inputs!$B$9), 0)</f>
        <v>149.6</v>
      </c>
      <c r="P4566" s="3">
        <f t="shared" si="644"/>
        <v>0</v>
      </c>
      <c r="Q4566" s="3">
        <f t="shared" si="645"/>
        <v>7.48</v>
      </c>
      <c r="R4566" s="3">
        <f>I4566 + M4566*Inputs!$B$9 - N4566/Inputs!$B$10</f>
        <v>159.4741358339966</v>
      </c>
    </row>
    <row r="4567" spans="1:18" x14ac:dyDescent="0.3">
      <c r="A4567" s="4">
        <v>46213.208333333343</v>
      </c>
      <c r="B4567" s="3">
        <v>22.574999999999999</v>
      </c>
      <c r="C4567" s="3">
        <v>0.06</v>
      </c>
      <c r="D4567" s="3">
        <f t="shared" si="639"/>
        <v>24.973020833333333</v>
      </c>
      <c r="E4567" s="3">
        <f>MAX(B4567 - D4567/Inputs!$B$5, 0)</f>
        <v>0</v>
      </c>
      <c r="F4567" s="3">
        <f>MAX(D4567*Inputs!$B$5 - B4567, 0)</f>
        <v>0</v>
      </c>
      <c r="G4567" s="3">
        <f t="shared" si="640"/>
        <v>0.06</v>
      </c>
      <c r="H4567" t="str">
        <f t="shared" si="641"/>
        <v>Reg</v>
      </c>
      <c r="I4567" s="3">
        <f t="shared" si="646"/>
        <v>159.4741358339966</v>
      </c>
      <c r="J4567" s="3">
        <f t="shared" si="647"/>
        <v>0</v>
      </c>
      <c r="K4567" s="3">
        <f>MIN(Inputs!$B$2, (Inputs!$B$8 - I4567)/Inputs!$B$9)</f>
        <v>170</v>
      </c>
      <c r="L4567" s="3">
        <f>MAX(MIN(Inputs!$B$2, I4567*Inputs!$B$10, Inputs!$B$8*Inputs!$B$4 - J4567), 0)</f>
        <v>149.6</v>
      </c>
      <c r="M4567" s="3">
        <f t="shared" si="642"/>
        <v>0</v>
      </c>
      <c r="N4567" s="3">
        <f t="shared" si="643"/>
        <v>0</v>
      </c>
      <c r="O4567" s="3">
        <f>IF(H4567="Reg", MIN(Inputs!$B$2, I4567*Inputs!$B$10, (Inputs!$B$8-I4567)/Inputs!$B$9), 0)</f>
        <v>149.6</v>
      </c>
      <c r="P4567" s="3">
        <f t="shared" si="644"/>
        <v>0</v>
      </c>
      <c r="Q4567" s="3">
        <f t="shared" si="645"/>
        <v>8.9759999999999991</v>
      </c>
      <c r="R4567" s="3">
        <f>I4567 + M4567*Inputs!$B$9 - N4567/Inputs!$B$10</f>
        <v>159.4741358339966</v>
      </c>
    </row>
    <row r="4568" spans="1:18" x14ac:dyDescent="0.3">
      <c r="A4568" s="4">
        <v>46213.25</v>
      </c>
      <c r="B4568" s="3">
        <v>24.112500000000001</v>
      </c>
      <c r="C4568" s="3">
        <v>1</v>
      </c>
      <c r="D4568" s="3">
        <f t="shared" si="639"/>
        <v>24.973020833333333</v>
      </c>
      <c r="E4568" s="3">
        <f>MAX(B4568 - D4568/Inputs!$B$5, 0)</f>
        <v>0</v>
      </c>
      <c r="F4568" s="3">
        <f>MAX(D4568*Inputs!$B$5 - B4568, 0)</f>
        <v>0</v>
      </c>
      <c r="G4568" s="3">
        <f t="shared" si="640"/>
        <v>1</v>
      </c>
      <c r="H4568" t="str">
        <f t="shared" si="641"/>
        <v>Reg</v>
      </c>
      <c r="I4568" s="3">
        <f t="shared" si="646"/>
        <v>159.4741358339966</v>
      </c>
      <c r="J4568" s="3">
        <f t="shared" si="647"/>
        <v>0</v>
      </c>
      <c r="K4568" s="3">
        <f>MIN(Inputs!$B$2, (Inputs!$B$8 - I4568)/Inputs!$B$9)</f>
        <v>170</v>
      </c>
      <c r="L4568" s="3">
        <f>MAX(MIN(Inputs!$B$2, I4568*Inputs!$B$10, Inputs!$B$8*Inputs!$B$4 - J4568), 0)</f>
        <v>149.6</v>
      </c>
      <c r="M4568" s="3">
        <f t="shared" si="642"/>
        <v>0</v>
      </c>
      <c r="N4568" s="3">
        <f t="shared" si="643"/>
        <v>0</v>
      </c>
      <c r="O4568" s="3">
        <f>IF(H4568="Reg", MIN(Inputs!$B$2, I4568*Inputs!$B$10, (Inputs!$B$8-I4568)/Inputs!$B$9), 0)</f>
        <v>149.6</v>
      </c>
      <c r="P4568" s="3">
        <f t="shared" si="644"/>
        <v>0</v>
      </c>
      <c r="Q4568" s="3">
        <f t="shared" si="645"/>
        <v>149.6</v>
      </c>
      <c r="R4568" s="3">
        <f>I4568 + M4568*Inputs!$B$9 - N4568/Inputs!$B$10</f>
        <v>159.4741358339966</v>
      </c>
    </row>
    <row r="4569" spans="1:18" x14ac:dyDescent="0.3">
      <c r="A4569" s="4">
        <v>46213.291666666657</v>
      </c>
      <c r="B4569" s="3">
        <v>25.172500000000003</v>
      </c>
      <c r="C4569" s="3">
        <v>1.1200000000000001</v>
      </c>
      <c r="D4569" s="3">
        <f t="shared" si="639"/>
        <v>24.973020833333333</v>
      </c>
      <c r="E4569" s="3">
        <f>MAX(B4569 - D4569/Inputs!$B$5, 0)</f>
        <v>0</v>
      </c>
      <c r="F4569" s="3">
        <f>MAX(D4569*Inputs!$B$5 - B4569, 0)</f>
        <v>0</v>
      </c>
      <c r="G4569" s="3">
        <f t="shared" si="640"/>
        <v>1.1200000000000001</v>
      </c>
      <c r="H4569" t="str">
        <f t="shared" si="641"/>
        <v>Reg</v>
      </c>
      <c r="I4569" s="3">
        <f t="shared" si="646"/>
        <v>159.4741358339966</v>
      </c>
      <c r="J4569" s="3">
        <f t="shared" si="647"/>
        <v>0</v>
      </c>
      <c r="K4569" s="3">
        <f>MIN(Inputs!$B$2, (Inputs!$B$8 - I4569)/Inputs!$B$9)</f>
        <v>170</v>
      </c>
      <c r="L4569" s="3">
        <f>MAX(MIN(Inputs!$B$2, I4569*Inputs!$B$10, Inputs!$B$8*Inputs!$B$4 - J4569), 0)</f>
        <v>149.6</v>
      </c>
      <c r="M4569" s="3">
        <f t="shared" si="642"/>
        <v>0</v>
      </c>
      <c r="N4569" s="3">
        <f t="shared" si="643"/>
        <v>0</v>
      </c>
      <c r="O4569" s="3">
        <f>IF(H4569="Reg", MIN(Inputs!$B$2, I4569*Inputs!$B$10, (Inputs!$B$8-I4569)/Inputs!$B$9), 0)</f>
        <v>149.6</v>
      </c>
      <c r="P4569" s="3">
        <f t="shared" si="644"/>
        <v>0</v>
      </c>
      <c r="Q4569" s="3">
        <f t="shared" si="645"/>
        <v>167.55200000000002</v>
      </c>
      <c r="R4569" s="3">
        <f>I4569 + M4569*Inputs!$B$9 - N4569/Inputs!$B$10</f>
        <v>159.4741358339966</v>
      </c>
    </row>
    <row r="4570" spans="1:18" x14ac:dyDescent="0.3">
      <c r="A4570" s="4">
        <v>46213.333333333343</v>
      </c>
      <c r="B4570" s="3">
        <v>19.127499999999998</v>
      </c>
      <c r="C4570" s="3">
        <v>1</v>
      </c>
      <c r="D4570" s="3">
        <f t="shared" si="639"/>
        <v>24.973020833333333</v>
      </c>
      <c r="E4570" s="3">
        <f>MAX(B4570 - D4570/Inputs!$B$5, 0)</f>
        <v>0</v>
      </c>
      <c r="F4570" s="3">
        <f>MAX(D4570*Inputs!$B$5 - B4570, 0)</f>
        <v>2.8487583333333362</v>
      </c>
      <c r="G4570" s="3">
        <f t="shared" si="640"/>
        <v>1</v>
      </c>
      <c r="H4570" t="str">
        <f t="shared" si="641"/>
        <v>Charge</v>
      </c>
      <c r="I4570" s="3">
        <f t="shared" si="646"/>
        <v>159.4741358339966</v>
      </c>
      <c r="J4570" s="3">
        <f t="shared" si="647"/>
        <v>0</v>
      </c>
      <c r="K4570" s="3">
        <f>MIN(Inputs!$B$2, (Inputs!$B$8 - I4570)/Inputs!$B$9)</f>
        <v>170</v>
      </c>
      <c r="L4570" s="3">
        <f>MAX(MIN(Inputs!$B$2, I4570*Inputs!$B$10, Inputs!$B$8*Inputs!$B$4 - J4570), 0)</f>
        <v>149.6</v>
      </c>
      <c r="M4570" s="3">
        <f t="shared" si="642"/>
        <v>170</v>
      </c>
      <c r="N4570" s="3">
        <f t="shared" si="643"/>
        <v>0</v>
      </c>
      <c r="O4570" s="3">
        <f>IF(H4570="Reg", MIN(Inputs!$B$2, I4570*Inputs!$B$10, (Inputs!$B$8-I4570)/Inputs!$B$9), 0)</f>
        <v>0</v>
      </c>
      <c r="P4570" s="3">
        <f t="shared" si="644"/>
        <v>-3251.6749999999997</v>
      </c>
      <c r="Q4570" s="3">
        <f t="shared" si="645"/>
        <v>0</v>
      </c>
      <c r="R4570" s="3">
        <f>I4570 + M4570*Inputs!$B$9 - N4570/Inputs!$B$10</f>
        <v>318.9482716679932</v>
      </c>
    </row>
    <row r="4571" spans="1:18" x14ac:dyDescent="0.3">
      <c r="A4571" s="4">
        <v>46213.375</v>
      </c>
      <c r="B4571" s="3">
        <v>12.407499999999999</v>
      </c>
      <c r="C4571" s="3">
        <v>1</v>
      </c>
      <c r="D4571" s="3">
        <f t="shared" si="639"/>
        <v>24.973020833333333</v>
      </c>
      <c r="E4571" s="3">
        <f>MAX(B4571 - D4571/Inputs!$B$5, 0)</f>
        <v>0</v>
      </c>
      <c r="F4571" s="3">
        <f>MAX(D4571*Inputs!$B$5 - B4571, 0)</f>
        <v>9.568758333333335</v>
      </c>
      <c r="G4571" s="3">
        <f t="shared" si="640"/>
        <v>1</v>
      </c>
      <c r="H4571" t="str">
        <f t="shared" si="641"/>
        <v>Charge</v>
      </c>
      <c r="I4571" s="3">
        <f t="shared" si="646"/>
        <v>318.9482716679932</v>
      </c>
      <c r="J4571" s="3">
        <f t="shared" si="647"/>
        <v>0</v>
      </c>
      <c r="K4571" s="3">
        <f>MIN(Inputs!$B$2, (Inputs!$B$8 - I4571)/Inputs!$B$9)</f>
        <v>22.44121780453775</v>
      </c>
      <c r="L4571" s="3">
        <f>MAX(MIN(Inputs!$B$2, I4571*Inputs!$B$10, Inputs!$B$8*Inputs!$B$4 - J4571), 0)</f>
        <v>170</v>
      </c>
      <c r="M4571" s="3">
        <f t="shared" si="642"/>
        <v>22.44121780453775</v>
      </c>
      <c r="N4571" s="3">
        <f t="shared" si="643"/>
        <v>0</v>
      </c>
      <c r="O4571" s="3">
        <f>IF(H4571="Reg", MIN(Inputs!$B$2, I4571*Inputs!$B$10, (Inputs!$B$8-I4571)/Inputs!$B$9), 0)</f>
        <v>0</v>
      </c>
      <c r="P4571" s="3">
        <f t="shared" si="644"/>
        <v>-278.43940990980212</v>
      </c>
      <c r="Q4571" s="3">
        <f t="shared" si="645"/>
        <v>0</v>
      </c>
      <c r="R4571" s="3">
        <f>I4571 + M4571*Inputs!$B$9 - N4571/Inputs!$B$10</f>
        <v>340</v>
      </c>
    </row>
    <row r="4572" spans="1:18" x14ac:dyDescent="0.3">
      <c r="A4572" s="4">
        <v>46213.416666666657</v>
      </c>
      <c r="B4572" s="3">
        <v>12.565</v>
      </c>
      <c r="C4572" s="3">
        <v>1</v>
      </c>
      <c r="D4572" s="3">
        <f t="shared" si="639"/>
        <v>24.973020833333333</v>
      </c>
      <c r="E4572" s="3">
        <f>MAX(B4572 - D4572/Inputs!$B$5, 0)</f>
        <v>0</v>
      </c>
      <c r="F4572" s="3">
        <f>MAX(D4572*Inputs!$B$5 - B4572, 0)</f>
        <v>9.4112583333333344</v>
      </c>
      <c r="G4572" s="3">
        <f t="shared" si="640"/>
        <v>1</v>
      </c>
      <c r="H4572" t="str">
        <f t="shared" si="641"/>
        <v>Charge</v>
      </c>
      <c r="I4572" s="3">
        <f t="shared" si="646"/>
        <v>340</v>
      </c>
      <c r="J4572" s="3">
        <f t="shared" si="647"/>
        <v>0</v>
      </c>
      <c r="K4572" s="3">
        <f>MIN(Inputs!$B$2, (Inputs!$B$8 - I4572)/Inputs!$B$9)</f>
        <v>0</v>
      </c>
      <c r="L4572" s="3">
        <f>MAX(MIN(Inputs!$B$2, I4572*Inputs!$B$10, Inputs!$B$8*Inputs!$B$4 - J4572), 0)</f>
        <v>170</v>
      </c>
      <c r="M4572" s="3">
        <f t="shared" si="642"/>
        <v>0</v>
      </c>
      <c r="N4572" s="3">
        <f t="shared" si="643"/>
        <v>0</v>
      </c>
      <c r="O4572" s="3">
        <f>IF(H4572="Reg", MIN(Inputs!$B$2, I4572*Inputs!$B$10, (Inputs!$B$8-I4572)/Inputs!$B$9), 0)</f>
        <v>0</v>
      </c>
      <c r="P4572" s="3">
        <f t="shared" si="644"/>
        <v>0</v>
      </c>
      <c r="Q4572" s="3">
        <f t="shared" si="645"/>
        <v>0</v>
      </c>
      <c r="R4572" s="3">
        <f>I4572 + M4572*Inputs!$B$9 - N4572/Inputs!$B$10</f>
        <v>340</v>
      </c>
    </row>
    <row r="4573" spans="1:18" x14ac:dyDescent="0.3">
      <c r="A4573" s="4">
        <v>46213.458333333343</v>
      </c>
      <c r="B4573" s="3">
        <v>17.170000000000002</v>
      </c>
      <c r="C4573" s="3">
        <v>0.98</v>
      </c>
      <c r="D4573" s="3">
        <f t="shared" si="639"/>
        <v>24.973020833333333</v>
      </c>
      <c r="E4573" s="3">
        <f>MAX(B4573 - D4573/Inputs!$B$5, 0)</f>
        <v>0</v>
      </c>
      <c r="F4573" s="3">
        <f>MAX(D4573*Inputs!$B$5 - B4573, 0)</f>
        <v>4.8062583333333322</v>
      </c>
      <c r="G4573" s="3">
        <f t="shared" si="640"/>
        <v>0.98</v>
      </c>
      <c r="H4573" t="str">
        <f t="shared" si="641"/>
        <v>Charge</v>
      </c>
      <c r="I4573" s="3">
        <f t="shared" si="646"/>
        <v>340</v>
      </c>
      <c r="J4573" s="3">
        <f t="shared" si="647"/>
        <v>0</v>
      </c>
      <c r="K4573" s="3">
        <f>MIN(Inputs!$B$2, (Inputs!$B$8 - I4573)/Inputs!$B$9)</f>
        <v>0</v>
      </c>
      <c r="L4573" s="3">
        <f>MAX(MIN(Inputs!$B$2, I4573*Inputs!$B$10, Inputs!$B$8*Inputs!$B$4 - J4573), 0)</f>
        <v>170</v>
      </c>
      <c r="M4573" s="3">
        <f t="shared" si="642"/>
        <v>0</v>
      </c>
      <c r="N4573" s="3">
        <f t="shared" si="643"/>
        <v>0</v>
      </c>
      <c r="O4573" s="3">
        <f>IF(H4573="Reg", MIN(Inputs!$B$2, I4573*Inputs!$B$10, (Inputs!$B$8-I4573)/Inputs!$B$9), 0)</f>
        <v>0</v>
      </c>
      <c r="P4573" s="3">
        <f t="shared" si="644"/>
        <v>0</v>
      </c>
      <c r="Q4573" s="3">
        <f t="shared" si="645"/>
        <v>0</v>
      </c>
      <c r="R4573" s="3">
        <f>I4573 + M4573*Inputs!$B$9 - N4573/Inputs!$B$10</f>
        <v>340</v>
      </c>
    </row>
    <row r="4574" spans="1:18" x14ac:dyDescent="0.3">
      <c r="A4574" s="4">
        <v>46213.5</v>
      </c>
      <c r="B4574" s="3">
        <v>25.192500000000003</v>
      </c>
      <c r="C4574" s="3">
        <v>1</v>
      </c>
      <c r="D4574" s="3">
        <f t="shared" si="639"/>
        <v>24.973020833333333</v>
      </c>
      <c r="E4574" s="3">
        <f>MAX(B4574 - D4574/Inputs!$B$5, 0)</f>
        <v>0</v>
      </c>
      <c r="F4574" s="3">
        <f>MAX(D4574*Inputs!$B$5 - B4574, 0)</f>
        <v>0</v>
      </c>
      <c r="G4574" s="3">
        <f t="shared" si="640"/>
        <v>1</v>
      </c>
      <c r="H4574" t="str">
        <f t="shared" si="641"/>
        <v>Reg</v>
      </c>
      <c r="I4574" s="3">
        <f t="shared" si="646"/>
        <v>340</v>
      </c>
      <c r="J4574" s="3">
        <f t="shared" si="647"/>
        <v>0</v>
      </c>
      <c r="K4574" s="3">
        <f>MIN(Inputs!$B$2, (Inputs!$B$8 - I4574)/Inputs!$B$9)</f>
        <v>0</v>
      </c>
      <c r="L4574" s="3">
        <f>MAX(MIN(Inputs!$B$2, I4574*Inputs!$B$10, Inputs!$B$8*Inputs!$B$4 - J4574), 0)</f>
        <v>170</v>
      </c>
      <c r="M4574" s="3">
        <f t="shared" si="642"/>
        <v>0</v>
      </c>
      <c r="N4574" s="3">
        <f t="shared" si="643"/>
        <v>0</v>
      </c>
      <c r="O4574" s="3">
        <f>IF(H4574="Reg", MIN(Inputs!$B$2, I4574*Inputs!$B$10, (Inputs!$B$8-I4574)/Inputs!$B$9), 0)</f>
        <v>0</v>
      </c>
      <c r="P4574" s="3">
        <f t="shared" si="644"/>
        <v>0</v>
      </c>
      <c r="Q4574" s="3">
        <f t="shared" si="645"/>
        <v>0</v>
      </c>
      <c r="R4574" s="3">
        <f>I4574 + M4574*Inputs!$B$9 - N4574/Inputs!$B$10</f>
        <v>340</v>
      </c>
    </row>
    <row r="4575" spans="1:18" x14ac:dyDescent="0.3">
      <c r="A4575" s="4">
        <v>46213.541666666657</v>
      </c>
      <c r="B4575" s="3">
        <v>24.922499999999999</v>
      </c>
      <c r="C4575" s="3">
        <v>0.64</v>
      </c>
      <c r="D4575" s="3">
        <f t="shared" si="639"/>
        <v>24.973020833333333</v>
      </c>
      <c r="E4575" s="3">
        <f>MAX(B4575 - D4575/Inputs!$B$5, 0)</f>
        <v>0</v>
      </c>
      <c r="F4575" s="3">
        <f>MAX(D4575*Inputs!$B$5 - B4575, 0)</f>
        <v>0</v>
      </c>
      <c r="G4575" s="3">
        <f t="shared" si="640"/>
        <v>0.64</v>
      </c>
      <c r="H4575" t="str">
        <f t="shared" si="641"/>
        <v>Reg</v>
      </c>
      <c r="I4575" s="3">
        <f t="shared" si="646"/>
        <v>340</v>
      </c>
      <c r="J4575" s="3">
        <f t="shared" si="647"/>
        <v>0</v>
      </c>
      <c r="K4575" s="3">
        <f>MIN(Inputs!$B$2, (Inputs!$B$8 - I4575)/Inputs!$B$9)</f>
        <v>0</v>
      </c>
      <c r="L4575" s="3">
        <f>MAX(MIN(Inputs!$B$2, I4575*Inputs!$B$10, Inputs!$B$8*Inputs!$B$4 - J4575), 0)</f>
        <v>170</v>
      </c>
      <c r="M4575" s="3">
        <f t="shared" si="642"/>
        <v>0</v>
      </c>
      <c r="N4575" s="3">
        <f t="shared" si="643"/>
        <v>0</v>
      </c>
      <c r="O4575" s="3">
        <f>IF(H4575="Reg", MIN(Inputs!$B$2, I4575*Inputs!$B$10, (Inputs!$B$8-I4575)/Inputs!$B$9), 0)</f>
        <v>0</v>
      </c>
      <c r="P4575" s="3">
        <f t="shared" si="644"/>
        <v>0</v>
      </c>
      <c r="Q4575" s="3">
        <f t="shared" si="645"/>
        <v>0</v>
      </c>
      <c r="R4575" s="3">
        <f>I4575 + M4575*Inputs!$B$9 - N4575/Inputs!$B$10</f>
        <v>340</v>
      </c>
    </row>
    <row r="4576" spans="1:18" x14ac:dyDescent="0.3">
      <c r="A4576" s="4">
        <v>46213.583333333343</v>
      </c>
      <c r="B4576" s="3">
        <v>24.647499999999997</v>
      </c>
      <c r="C4576" s="3">
        <v>0.68</v>
      </c>
      <c r="D4576" s="3">
        <f t="shared" si="639"/>
        <v>24.973020833333333</v>
      </c>
      <c r="E4576" s="3">
        <f>MAX(B4576 - D4576/Inputs!$B$5, 0)</f>
        <v>0</v>
      </c>
      <c r="F4576" s="3">
        <f>MAX(D4576*Inputs!$B$5 - B4576, 0)</f>
        <v>0</v>
      </c>
      <c r="G4576" s="3">
        <f t="shared" si="640"/>
        <v>0.68</v>
      </c>
      <c r="H4576" t="str">
        <f t="shared" si="641"/>
        <v>Reg</v>
      </c>
      <c r="I4576" s="3">
        <f t="shared" si="646"/>
        <v>340</v>
      </c>
      <c r="J4576" s="3">
        <f t="shared" si="647"/>
        <v>0</v>
      </c>
      <c r="K4576" s="3">
        <f>MIN(Inputs!$B$2, (Inputs!$B$8 - I4576)/Inputs!$B$9)</f>
        <v>0</v>
      </c>
      <c r="L4576" s="3">
        <f>MAX(MIN(Inputs!$B$2, I4576*Inputs!$B$10, Inputs!$B$8*Inputs!$B$4 - J4576), 0)</f>
        <v>170</v>
      </c>
      <c r="M4576" s="3">
        <f t="shared" si="642"/>
        <v>0</v>
      </c>
      <c r="N4576" s="3">
        <f t="shared" si="643"/>
        <v>0</v>
      </c>
      <c r="O4576" s="3">
        <f>IF(H4576="Reg", MIN(Inputs!$B$2, I4576*Inputs!$B$10, (Inputs!$B$8-I4576)/Inputs!$B$9), 0)</f>
        <v>0</v>
      </c>
      <c r="P4576" s="3">
        <f t="shared" si="644"/>
        <v>0</v>
      </c>
      <c r="Q4576" s="3">
        <f t="shared" si="645"/>
        <v>0</v>
      </c>
      <c r="R4576" s="3">
        <f>I4576 + M4576*Inputs!$B$9 - N4576/Inputs!$B$10</f>
        <v>340</v>
      </c>
    </row>
    <row r="4577" spans="1:18" x14ac:dyDescent="0.3">
      <c r="A4577" s="4">
        <v>46213.625</v>
      </c>
      <c r="B4577" s="3">
        <v>23.484999999999999</v>
      </c>
      <c r="C4577" s="3">
        <v>0.73</v>
      </c>
      <c r="D4577" s="3">
        <f t="shared" si="639"/>
        <v>24.973020833333333</v>
      </c>
      <c r="E4577" s="3">
        <f>MAX(B4577 - D4577/Inputs!$B$5, 0)</f>
        <v>0</v>
      </c>
      <c r="F4577" s="3">
        <f>MAX(D4577*Inputs!$B$5 - B4577, 0)</f>
        <v>0</v>
      </c>
      <c r="G4577" s="3">
        <f t="shared" si="640"/>
        <v>0.73</v>
      </c>
      <c r="H4577" t="str">
        <f t="shared" si="641"/>
        <v>Reg</v>
      </c>
      <c r="I4577" s="3">
        <f t="shared" si="646"/>
        <v>340</v>
      </c>
      <c r="J4577" s="3">
        <f t="shared" si="647"/>
        <v>0</v>
      </c>
      <c r="K4577" s="3">
        <f>MIN(Inputs!$B$2, (Inputs!$B$8 - I4577)/Inputs!$B$9)</f>
        <v>0</v>
      </c>
      <c r="L4577" s="3">
        <f>MAX(MIN(Inputs!$B$2, I4577*Inputs!$B$10, Inputs!$B$8*Inputs!$B$4 - J4577), 0)</f>
        <v>170</v>
      </c>
      <c r="M4577" s="3">
        <f t="shared" si="642"/>
        <v>0</v>
      </c>
      <c r="N4577" s="3">
        <f t="shared" si="643"/>
        <v>0</v>
      </c>
      <c r="O4577" s="3">
        <f>IF(H4577="Reg", MIN(Inputs!$B$2, I4577*Inputs!$B$10, (Inputs!$B$8-I4577)/Inputs!$B$9), 0)</f>
        <v>0</v>
      </c>
      <c r="P4577" s="3">
        <f t="shared" si="644"/>
        <v>0</v>
      </c>
      <c r="Q4577" s="3">
        <f t="shared" si="645"/>
        <v>0</v>
      </c>
      <c r="R4577" s="3">
        <f>I4577 + M4577*Inputs!$B$9 - N4577/Inputs!$B$10</f>
        <v>340</v>
      </c>
    </row>
    <row r="4578" spans="1:18" x14ac:dyDescent="0.3">
      <c r="A4578" s="4">
        <v>46213.666666666657</v>
      </c>
      <c r="B4578" s="3">
        <v>23.6525</v>
      </c>
      <c r="C4578" s="3">
        <v>0.76</v>
      </c>
      <c r="D4578" s="3">
        <f t="shared" si="639"/>
        <v>24.973020833333333</v>
      </c>
      <c r="E4578" s="3">
        <f>MAX(B4578 - D4578/Inputs!$B$5, 0)</f>
        <v>0</v>
      </c>
      <c r="F4578" s="3">
        <f>MAX(D4578*Inputs!$B$5 - B4578, 0)</f>
        <v>0</v>
      </c>
      <c r="G4578" s="3">
        <f t="shared" si="640"/>
        <v>0.76</v>
      </c>
      <c r="H4578" t="str">
        <f t="shared" si="641"/>
        <v>Reg</v>
      </c>
      <c r="I4578" s="3">
        <f t="shared" si="646"/>
        <v>340</v>
      </c>
      <c r="J4578" s="3">
        <f t="shared" si="647"/>
        <v>0</v>
      </c>
      <c r="K4578" s="3">
        <f>MIN(Inputs!$B$2, (Inputs!$B$8 - I4578)/Inputs!$B$9)</f>
        <v>0</v>
      </c>
      <c r="L4578" s="3">
        <f>MAX(MIN(Inputs!$B$2, I4578*Inputs!$B$10, Inputs!$B$8*Inputs!$B$4 - J4578), 0)</f>
        <v>170</v>
      </c>
      <c r="M4578" s="3">
        <f t="shared" si="642"/>
        <v>0</v>
      </c>
      <c r="N4578" s="3">
        <f t="shared" si="643"/>
        <v>0</v>
      </c>
      <c r="O4578" s="3">
        <f>IF(H4578="Reg", MIN(Inputs!$B$2, I4578*Inputs!$B$10, (Inputs!$B$8-I4578)/Inputs!$B$9), 0)</f>
        <v>0</v>
      </c>
      <c r="P4578" s="3">
        <f t="shared" si="644"/>
        <v>0</v>
      </c>
      <c r="Q4578" s="3">
        <f t="shared" si="645"/>
        <v>0</v>
      </c>
      <c r="R4578" s="3">
        <f>I4578 + M4578*Inputs!$B$9 - N4578/Inputs!$B$10</f>
        <v>340</v>
      </c>
    </row>
    <row r="4579" spans="1:18" x14ac:dyDescent="0.3">
      <c r="A4579" s="4">
        <v>46213.708333333343</v>
      </c>
      <c r="B4579" s="3">
        <v>24.4025</v>
      </c>
      <c r="C4579" s="3">
        <v>0.79</v>
      </c>
      <c r="D4579" s="3">
        <f t="shared" si="639"/>
        <v>24.973020833333333</v>
      </c>
      <c r="E4579" s="3">
        <f>MAX(B4579 - D4579/Inputs!$B$5, 0)</f>
        <v>0</v>
      </c>
      <c r="F4579" s="3">
        <f>MAX(D4579*Inputs!$B$5 - B4579, 0)</f>
        <v>0</v>
      </c>
      <c r="G4579" s="3">
        <f t="shared" si="640"/>
        <v>0.79</v>
      </c>
      <c r="H4579" t="str">
        <f t="shared" si="641"/>
        <v>Reg</v>
      </c>
      <c r="I4579" s="3">
        <f t="shared" si="646"/>
        <v>340</v>
      </c>
      <c r="J4579" s="3">
        <f t="shared" si="647"/>
        <v>0</v>
      </c>
      <c r="K4579" s="3">
        <f>MIN(Inputs!$B$2, (Inputs!$B$8 - I4579)/Inputs!$B$9)</f>
        <v>0</v>
      </c>
      <c r="L4579" s="3">
        <f>MAX(MIN(Inputs!$B$2, I4579*Inputs!$B$10, Inputs!$B$8*Inputs!$B$4 - J4579), 0)</f>
        <v>170</v>
      </c>
      <c r="M4579" s="3">
        <f t="shared" si="642"/>
        <v>0</v>
      </c>
      <c r="N4579" s="3">
        <f t="shared" si="643"/>
        <v>0</v>
      </c>
      <c r="O4579" s="3">
        <f>IF(H4579="Reg", MIN(Inputs!$B$2, I4579*Inputs!$B$10, (Inputs!$B$8-I4579)/Inputs!$B$9), 0)</f>
        <v>0</v>
      </c>
      <c r="P4579" s="3">
        <f t="shared" si="644"/>
        <v>0</v>
      </c>
      <c r="Q4579" s="3">
        <f t="shared" si="645"/>
        <v>0</v>
      </c>
      <c r="R4579" s="3">
        <f>I4579 + M4579*Inputs!$B$9 - N4579/Inputs!$B$10</f>
        <v>340</v>
      </c>
    </row>
    <row r="4580" spans="1:18" x14ac:dyDescent="0.3">
      <c r="A4580" s="4">
        <v>46213.75</v>
      </c>
      <c r="B4580" s="3">
        <v>27.0825</v>
      </c>
      <c r="C4580" s="3">
        <v>1</v>
      </c>
      <c r="D4580" s="3">
        <f t="shared" si="639"/>
        <v>24.973020833333333</v>
      </c>
      <c r="E4580" s="3">
        <f>MAX(B4580 - D4580/Inputs!$B$5, 0)</f>
        <v>0</v>
      </c>
      <c r="F4580" s="3">
        <f>MAX(D4580*Inputs!$B$5 - B4580, 0)</f>
        <v>0</v>
      </c>
      <c r="G4580" s="3">
        <f t="shared" si="640"/>
        <v>1</v>
      </c>
      <c r="H4580" t="str">
        <f t="shared" si="641"/>
        <v>Reg</v>
      </c>
      <c r="I4580" s="3">
        <f t="shared" si="646"/>
        <v>340</v>
      </c>
      <c r="J4580" s="3">
        <f t="shared" si="647"/>
        <v>0</v>
      </c>
      <c r="K4580" s="3">
        <f>MIN(Inputs!$B$2, (Inputs!$B$8 - I4580)/Inputs!$B$9)</f>
        <v>0</v>
      </c>
      <c r="L4580" s="3">
        <f>MAX(MIN(Inputs!$B$2, I4580*Inputs!$B$10, Inputs!$B$8*Inputs!$B$4 - J4580), 0)</f>
        <v>170</v>
      </c>
      <c r="M4580" s="3">
        <f t="shared" si="642"/>
        <v>0</v>
      </c>
      <c r="N4580" s="3">
        <f t="shared" si="643"/>
        <v>0</v>
      </c>
      <c r="O4580" s="3">
        <f>IF(H4580="Reg", MIN(Inputs!$B$2, I4580*Inputs!$B$10, (Inputs!$B$8-I4580)/Inputs!$B$9), 0)</f>
        <v>0</v>
      </c>
      <c r="P4580" s="3">
        <f t="shared" si="644"/>
        <v>0</v>
      </c>
      <c r="Q4580" s="3">
        <f t="shared" si="645"/>
        <v>0</v>
      </c>
      <c r="R4580" s="3">
        <f>I4580 + M4580*Inputs!$B$9 - N4580/Inputs!$B$10</f>
        <v>340</v>
      </c>
    </row>
    <row r="4581" spans="1:18" x14ac:dyDescent="0.3">
      <c r="A4581" s="4">
        <v>46213.791666666657</v>
      </c>
      <c r="B4581" s="3">
        <v>28.067499999999999</v>
      </c>
      <c r="C4581" s="3">
        <v>4.83</v>
      </c>
      <c r="D4581" s="3">
        <f t="shared" si="639"/>
        <v>24.973020833333333</v>
      </c>
      <c r="E4581" s="3">
        <f>MAX(B4581 - D4581/Inputs!$B$5, 0)</f>
        <v>0</v>
      </c>
      <c r="F4581" s="3">
        <f>MAX(D4581*Inputs!$B$5 - B4581, 0)</f>
        <v>0</v>
      </c>
      <c r="G4581" s="3">
        <f t="shared" si="640"/>
        <v>4.83</v>
      </c>
      <c r="H4581" t="str">
        <f t="shared" si="641"/>
        <v>Reg</v>
      </c>
      <c r="I4581" s="3">
        <f t="shared" si="646"/>
        <v>340</v>
      </c>
      <c r="J4581" s="3">
        <f t="shared" si="647"/>
        <v>0</v>
      </c>
      <c r="K4581" s="3">
        <f>MIN(Inputs!$B$2, (Inputs!$B$8 - I4581)/Inputs!$B$9)</f>
        <v>0</v>
      </c>
      <c r="L4581" s="3">
        <f>MAX(MIN(Inputs!$B$2, I4581*Inputs!$B$10, Inputs!$B$8*Inputs!$B$4 - J4581), 0)</f>
        <v>170</v>
      </c>
      <c r="M4581" s="3">
        <f t="shared" si="642"/>
        <v>0</v>
      </c>
      <c r="N4581" s="3">
        <f t="shared" si="643"/>
        <v>0</v>
      </c>
      <c r="O4581" s="3">
        <f>IF(H4581="Reg", MIN(Inputs!$B$2, I4581*Inputs!$B$10, (Inputs!$B$8-I4581)/Inputs!$B$9), 0)</f>
        <v>0</v>
      </c>
      <c r="P4581" s="3">
        <f t="shared" si="644"/>
        <v>0</v>
      </c>
      <c r="Q4581" s="3">
        <f t="shared" si="645"/>
        <v>0</v>
      </c>
      <c r="R4581" s="3">
        <f>I4581 + M4581*Inputs!$B$9 - N4581/Inputs!$B$10</f>
        <v>340</v>
      </c>
    </row>
    <row r="4582" spans="1:18" x14ac:dyDescent="0.3">
      <c r="A4582" s="4">
        <v>46213.833333333343</v>
      </c>
      <c r="B4582" s="3">
        <v>45.292499999999997</v>
      </c>
      <c r="C4582" s="3">
        <v>4.79</v>
      </c>
      <c r="D4582" s="3">
        <f t="shared" si="639"/>
        <v>24.973020833333333</v>
      </c>
      <c r="E4582" s="3">
        <f>MAX(B4582 - D4582/Inputs!$B$5, 0)</f>
        <v>16.914067234848481</v>
      </c>
      <c r="F4582" s="3">
        <f>MAX(D4582*Inputs!$B$5 - B4582, 0)</f>
        <v>0</v>
      </c>
      <c r="G4582" s="3">
        <f t="shared" si="640"/>
        <v>4.79</v>
      </c>
      <c r="H4582" t="str">
        <f t="shared" si="641"/>
        <v>Discharge</v>
      </c>
      <c r="I4582" s="3">
        <f t="shared" si="646"/>
        <v>340</v>
      </c>
      <c r="J4582" s="3">
        <f t="shared" si="647"/>
        <v>0</v>
      </c>
      <c r="K4582" s="3">
        <f>MIN(Inputs!$B$2, (Inputs!$B$8 - I4582)/Inputs!$B$9)</f>
        <v>0</v>
      </c>
      <c r="L4582" s="3">
        <f>MAX(MIN(Inputs!$B$2, I4582*Inputs!$B$10, Inputs!$B$8*Inputs!$B$4 - J4582), 0)</f>
        <v>170</v>
      </c>
      <c r="M4582" s="3">
        <f t="shared" si="642"/>
        <v>0</v>
      </c>
      <c r="N4582" s="3">
        <f t="shared" si="643"/>
        <v>170</v>
      </c>
      <c r="O4582" s="3">
        <f>IF(H4582="Reg", MIN(Inputs!$B$2, I4582*Inputs!$B$10, (Inputs!$B$8-I4582)/Inputs!$B$9), 0)</f>
        <v>0</v>
      </c>
      <c r="P4582" s="3">
        <f t="shared" si="644"/>
        <v>7699.7249999999995</v>
      </c>
      <c r="Q4582" s="3">
        <f t="shared" si="645"/>
        <v>0</v>
      </c>
      <c r="R4582" s="3">
        <f>I4582 + M4582*Inputs!$B$9 - N4582/Inputs!$B$10</f>
        <v>158.77939109773115</v>
      </c>
    </row>
    <row r="4583" spans="1:18" x14ac:dyDescent="0.3">
      <c r="A4583" s="4">
        <v>46213.875</v>
      </c>
      <c r="B4583" s="3">
        <v>39.664999999999999</v>
      </c>
      <c r="C4583" s="3">
        <v>3.71</v>
      </c>
      <c r="D4583" s="3">
        <f t="shared" si="639"/>
        <v>24.973020833333333</v>
      </c>
      <c r="E4583" s="3">
        <f>MAX(B4583 - D4583/Inputs!$B$5, 0)</f>
        <v>11.286567234848484</v>
      </c>
      <c r="F4583" s="3">
        <f>MAX(D4583*Inputs!$B$5 - B4583, 0)</f>
        <v>0</v>
      </c>
      <c r="G4583" s="3">
        <f t="shared" si="640"/>
        <v>3.71</v>
      </c>
      <c r="H4583" t="str">
        <f t="shared" si="641"/>
        <v>Discharge</v>
      </c>
      <c r="I4583" s="3">
        <f t="shared" si="646"/>
        <v>158.77939109773115</v>
      </c>
      <c r="J4583" s="3">
        <f t="shared" si="647"/>
        <v>170</v>
      </c>
      <c r="K4583" s="3">
        <f>MIN(Inputs!$B$2, (Inputs!$B$8 - I4583)/Inputs!$B$9)</f>
        <v>170</v>
      </c>
      <c r="L4583" s="3">
        <f>MAX(MIN(Inputs!$B$2, I4583*Inputs!$B$10, Inputs!$B$8*Inputs!$B$4 - J4583), 0)</f>
        <v>148.94827166799323</v>
      </c>
      <c r="M4583" s="3">
        <f t="shared" si="642"/>
        <v>0</v>
      </c>
      <c r="N4583" s="3">
        <f t="shared" si="643"/>
        <v>148.94827166799323</v>
      </c>
      <c r="O4583" s="3">
        <f>IF(H4583="Reg", MIN(Inputs!$B$2, I4583*Inputs!$B$10, (Inputs!$B$8-I4583)/Inputs!$B$9), 0)</f>
        <v>0</v>
      </c>
      <c r="P4583" s="3">
        <f t="shared" si="644"/>
        <v>5908.0331957109511</v>
      </c>
      <c r="Q4583" s="3">
        <f t="shared" si="645"/>
        <v>0</v>
      </c>
      <c r="R4583" s="3">
        <f>I4583 + M4583*Inputs!$B$9 - N4583/Inputs!$B$10</f>
        <v>0</v>
      </c>
    </row>
    <row r="4584" spans="1:18" x14ac:dyDescent="0.3">
      <c r="A4584" s="4">
        <v>46213.916666666657</v>
      </c>
      <c r="B4584" s="3">
        <v>35.200000000000003</v>
      </c>
      <c r="C4584" s="3">
        <v>1</v>
      </c>
      <c r="D4584" s="3">
        <f t="shared" si="639"/>
        <v>24.973020833333333</v>
      </c>
      <c r="E4584" s="3">
        <f>MAX(B4584 - D4584/Inputs!$B$5, 0)</f>
        <v>6.8215672348484873</v>
      </c>
      <c r="F4584" s="3">
        <f>MAX(D4584*Inputs!$B$5 - B4584, 0)</f>
        <v>0</v>
      </c>
      <c r="G4584" s="3">
        <f t="shared" si="640"/>
        <v>1</v>
      </c>
      <c r="H4584" t="str">
        <f t="shared" si="641"/>
        <v>Discharge</v>
      </c>
      <c r="I4584" s="3">
        <f t="shared" si="646"/>
        <v>0</v>
      </c>
      <c r="J4584" s="3">
        <f t="shared" si="647"/>
        <v>318.94827166799325</v>
      </c>
      <c r="K4584" s="3">
        <f>MIN(Inputs!$B$2, (Inputs!$B$8 - I4584)/Inputs!$B$9)</f>
        <v>170</v>
      </c>
      <c r="L4584" s="3">
        <f>MAX(MIN(Inputs!$B$2, I4584*Inputs!$B$10, Inputs!$B$8*Inputs!$B$4 - J4584), 0)</f>
        <v>0</v>
      </c>
      <c r="M4584" s="3">
        <f t="shared" si="642"/>
        <v>0</v>
      </c>
      <c r="N4584" s="3">
        <f t="shared" si="643"/>
        <v>0</v>
      </c>
      <c r="O4584" s="3">
        <f>IF(H4584="Reg", MIN(Inputs!$B$2, I4584*Inputs!$B$10, (Inputs!$B$8-I4584)/Inputs!$B$9), 0)</f>
        <v>0</v>
      </c>
      <c r="P4584" s="3">
        <f t="shared" si="644"/>
        <v>0</v>
      </c>
      <c r="Q4584" s="3">
        <f t="shared" si="645"/>
        <v>0</v>
      </c>
      <c r="R4584" s="3">
        <f>I4584 + M4584*Inputs!$B$9 - N4584/Inputs!$B$10</f>
        <v>0</v>
      </c>
    </row>
    <row r="4585" spans="1:18" x14ac:dyDescent="0.3">
      <c r="A4585" s="4">
        <v>46213.958333333343</v>
      </c>
      <c r="B4585" s="3">
        <v>30.582500000000003</v>
      </c>
      <c r="C4585" s="3">
        <v>0.06</v>
      </c>
      <c r="D4585" s="3">
        <f t="shared" si="639"/>
        <v>24.973020833333333</v>
      </c>
      <c r="E4585" s="3">
        <f>MAX(B4585 - D4585/Inputs!$B$5, 0)</f>
        <v>2.2040672348484875</v>
      </c>
      <c r="F4585" s="3">
        <f>MAX(D4585*Inputs!$B$5 - B4585, 0)</f>
        <v>0</v>
      </c>
      <c r="G4585" s="3">
        <f t="shared" si="640"/>
        <v>0.06</v>
      </c>
      <c r="H4585" t="str">
        <f t="shared" si="641"/>
        <v>Discharge</v>
      </c>
      <c r="I4585" s="3">
        <f t="shared" si="646"/>
        <v>0</v>
      </c>
      <c r="J4585" s="3">
        <f t="shared" si="647"/>
        <v>318.94827166799325</v>
      </c>
      <c r="K4585" s="3">
        <f>MIN(Inputs!$B$2, (Inputs!$B$8 - I4585)/Inputs!$B$9)</f>
        <v>170</v>
      </c>
      <c r="L4585" s="3">
        <f>MAX(MIN(Inputs!$B$2, I4585*Inputs!$B$10, Inputs!$B$8*Inputs!$B$4 - J4585), 0)</f>
        <v>0</v>
      </c>
      <c r="M4585" s="3">
        <f t="shared" si="642"/>
        <v>0</v>
      </c>
      <c r="N4585" s="3">
        <f t="shared" si="643"/>
        <v>0</v>
      </c>
      <c r="O4585" s="3">
        <f>IF(H4585="Reg", MIN(Inputs!$B$2, I4585*Inputs!$B$10, (Inputs!$B$8-I4585)/Inputs!$B$9), 0)</f>
        <v>0</v>
      </c>
      <c r="P4585" s="3">
        <f t="shared" si="644"/>
        <v>0</v>
      </c>
      <c r="Q4585" s="3">
        <f t="shared" si="645"/>
        <v>0</v>
      </c>
      <c r="R4585" s="3">
        <f>I4585 + M4585*Inputs!$B$9 - N4585/Inputs!$B$10</f>
        <v>0</v>
      </c>
    </row>
    <row r="4586" spans="1:18" x14ac:dyDescent="0.3">
      <c r="A4586" s="4">
        <v>46214</v>
      </c>
      <c r="B4586" s="3">
        <v>24.259999999999998</v>
      </c>
      <c r="C4586" s="3">
        <v>0.05</v>
      </c>
      <c r="D4586" s="3">
        <f t="shared" si="639"/>
        <v>27.22677083333333</v>
      </c>
      <c r="E4586" s="3">
        <f>MAX(B4586 - D4586/Inputs!$B$5, 0)</f>
        <v>0</v>
      </c>
      <c r="F4586" s="3">
        <f>MAX(D4586*Inputs!$B$5 - B4586, 0)</f>
        <v>0</v>
      </c>
      <c r="G4586" s="3">
        <f t="shared" si="640"/>
        <v>0.05</v>
      </c>
      <c r="H4586" t="str">
        <f t="shared" si="641"/>
        <v>Reg</v>
      </c>
      <c r="I4586" s="3">
        <f t="shared" si="646"/>
        <v>0</v>
      </c>
      <c r="J4586" s="3">
        <f t="shared" si="647"/>
        <v>0</v>
      </c>
      <c r="K4586" s="3">
        <f>MIN(Inputs!$B$2, (Inputs!$B$8 - I4586)/Inputs!$B$9)</f>
        <v>170</v>
      </c>
      <c r="L4586" s="3">
        <f>MAX(MIN(Inputs!$B$2, I4586*Inputs!$B$10, Inputs!$B$8*Inputs!$B$4 - J4586), 0)</f>
        <v>0</v>
      </c>
      <c r="M4586" s="3">
        <f t="shared" si="642"/>
        <v>0</v>
      </c>
      <c r="N4586" s="3">
        <f t="shared" si="643"/>
        <v>0</v>
      </c>
      <c r="O4586" s="3">
        <f>IF(H4586="Reg", MIN(Inputs!$B$2, I4586*Inputs!$B$10, (Inputs!$B$8-I4586)/Inputs!$B$9), 0)</f>
        <v>0</v>
      </c>
      <c r="P4586" s="3">
        <f t="shared" si="644"/>
        <v>0</v>
      </c>
      <c r="Q4586" s="3">
        <f t="shared" si="645"/>
        <v>0</v>
      </c>
      <c r="R4586" s="3">
        <f>I4586 + M4586*Inputs!$B$9 - N4586/Inputs!$B$10</f>
        <v>0</v>
      </c>
    </row>
    <row r="4587" spans="1:18" x14ac:dyDescent="0.3">
      <c r="A4587" s="4">
        <v>46214.041666666657</v>
      </c>
      <c r="B4587" s="3">
        <v>23.975000000000001</v>
      </c>
      <c r="C4587" s="3">
        <v>0.05</v>
      </c>
      <c r="D4587" s="3">
        <f t="shared" si="639"/>
        <v>27.22677083333333</v>
      </c>
      <c r="E4587" s="3">
        <f>MAX(B4587 - D4587/Inputs!$B$5, 0)</f>
        <v>0</v>
      </c>
      <c r="F4587" s="3">
        <f>MAX(D4587*Inputs!$B$5 - B4587, 0)</f>
        <v>0</v>
      </c>
      <c r="G4587" s="3">
        <f t="shared" si="640"/>
        <v>0.05</v>
      </c>
      <c r="H4587" t="str">
        <f t="shared" si="641"/>
        <v>Reg</v>
      </c>
      <c r="I4587" s="3">
        <f t="shared" si="646"/>
        <v>0</v>
      </c>
      <c r="J4587" s="3">
        <f t="shared" si="647"/>
        <v>0</v>
      </c>
      <c r="K4587" s="3">
        <f>MIN(Inputs!$B$2, (Inputs!$B$8 - I4587)/Inputs!$B$9)</f>
        <v>170</v>
      </c>
      <c r="L4587" s="3">
        <f>MAX(MIN(Inputs!$B$2, I4587*Inputs!$B$10, Inputs!$B$8*Inputs!$B$4 - J4587), 0)</f>
        <v>0</v>
      </c>
      <c r="M4587" s="3">
        <f t="shared" si="642"/>
        <v>0</v>
      </c>
      <c r="N4587" s="3">
        <f t="shared" si="643"/>
        <v>0</v>
      </c>
      <c r="O4587" s="3">
        <f>IF(H4587="Reg", MIN(Inputs!$B$2, I4587*Inputs!$B$10, (Inputs!$B$8-I4587)/Inputs!$B$9), 0)</f>
        <v>0</v>
      </c>
      <c r="P4587" s="3">
        <f t="shared" si="644"/>
        <v>0</v>
      </c>
      <c r="Q4587" s="3">
        <f t="shared" si="645"/>
        <v>0</v>
      </c>
      <c r="R4587" s="3">
        <f>I4587 + M4587*Inputs!$B$9 - N4587/Inputs!$B$10</f>
        <v>0</v>
      </c>
    </row>
    <row r="4588" spans="1:18" x14ac:dyDescent="0.3">
      <c r="A4588" s="4">
        <v>46214.083333333343</v>
      </c>
      <c r="B4588" s="3">
        <v>25.689999999999998</v>
      </c>
      <c r="C4588" s="3">
        <v>0.05</v>
      </c>
      <c r="D4588" s="3">
        <f t="shared" si="639"/>
        <v>27.22677083333333</v>
      </c>
      <c r="E4588" s="3">
        <f>MAX(B4588 - D4588/Inputs!$B$5, 0)</f>
        <v>0</v>
      </c>
      <c r="F4588" s="3">
        <f>MAX(D4588*Inputs!$B$5 - B4588, 0)</f>
        <v>0</v>
      </c>
      <c r="G4588" s="3">
        <f t="shared" si="640"/>
        <v>0.05</v>
      </c>
      <c r="H4588" t="str">
        <f t="shared" si="641"/>
        <v>Reg</v>
      </c>
      <c r="I4588" s="3">
        <f t="shared" si="646"/>
        <v>0</v>
      </c>
      <c r="J4588" s="3">
        <f t="shared" si="647"/>
        <v>0</v>
      </c>
      <c r="K4588" s="3">
        <f>MIN(Inputs!$B$2, (Inputs!$B$8 - I4588)/Inputs!$B$9)</f>
        <v>170</v>
      </c>
      <c r="L4588" s="3">
        <f>MAX(MIN(Inputs!$B$2, I4588*Inputs!$B$10, Inputs!$B$8*Inputs!$B$4 - J4588), 0)</f>
        <v>0</v>
      </c>
      <c r="M4588" s="3">
        <f t="shared" si="642"/>
        <v>0</v>
      </c>
      <c r="N4588" s="3">
        <f t="shared" si="643"/>
        <v>0</v>
      </c>
      <c r="O4588" s="3">
        <f>IF(H4588="Reg", MIN(Inputs!$B$2, I4588*Inputs!$B$10, (Inputs!$B$8-I4588)/Inputs!$B$9), 0)</f>
        <v>0</v>
      </c>
      <c r="P4588" s="3">
        <f t="shared" si="644"/>
        <v>0</v>
      </c>
      <c r="Q4588" s="3">
        <f t="shared" si="645"/>
        <v>0</v>
      </c>
      <c r="R4588" s="3">
        <f>I4588 + M4588*Inputs!$B$9 - N4588/Inputs!$B$10</f>
        <v>0</v>
      </c>
    </row>
    <row r="4589" spans="1:18" x14ac:dyDescent="0.3">
      <c r="A4589" s="4">
        <v>46214.125</v>
      </c>
      <c r="B4589" s="3">
        <v>23.574999999999999</v>
      </c>
      <c r="C4589" s="3">
        <v>0.05</v>
      </c>
      <c r="D4589" s="3">
        <f t="shared" si="639"/>
        <v>27.22677083333333</v>
      </c>
      <c r="E4589" s="3">
        <f>MAX(B4589 - D4589/Inputs!$B$5, 0)</f>
        <v>0</v>
      </c>
      <c r="F4589" s="3">
        <f>MAX(D4589*Inputs!$B$5 - B4589, 0)</f>
        <v>0.38455833333333089</v>
      </c>
      <c r="G4589" s="3">
        <f t="shared" si="640"/>
        <v>0.05</v>
      </c>
      <c r="H4589" t="str">
        <f t="shared" si="641"/>
        <v>Charge</v>
      </c>
      <c r="I4589" s="3">
        <f t="shared" si="646"/>
        <v>0</v>
      </c>
      <c r="J4589" s="3">
        <f t="shared" si="647"/>
        <v>0</v>
      </c>
      <c r="K4589" s="3">
        <f>MIN(Inputs!$B$2, (Inputs!$B$8 - I4589)/Inputs!$B$9)</f>
        <v>170</v>
      </c>
      <c r="L4589" s="3">
        <f>MAX(MIN(Inputs!$B$2, I4589*Inputs!$B$10, Inputs!$B$8*Inputs!$B$4 - J4589), 0)</f>
        <v>0</v>
      </c>
      <c r="M4589" s="3">
        <f t="shared" si="642"/>
        <v>170</v>
      </c>
      <c r="N4589" s="3">
        <f t="shared" si="643"/>
        <v>0</v>
      </c>
      <c r="O4589" s="3">
        <f>IF(H4589="Reg", MIN(Inputs!$B$2, I4589*Inputs!$B$10, (Inputs!$B$8-I4589)/Inputs!$B$9), 0)</f>
        <v>0</v>
      </c>
      <c r="P4589" s="3">
        <f t="shared" si="644"/>
        <v>-4007.75</v>
      </c>
      <c r="Q4589" s="3">
        <f t="shared" si="645"/>
        <v>0</v>
      </c>
      <c r="R4589" s="3">
        <f>I4589 + M4589*Inputs!$B$9 - N4589/Inputs!$B$10</f>
        <v>159.4741358339966</v>
      </c>
    </row>
    <row r="4590" spans="1:18" x14ac:dyDescent="0.3">
      <c r="A4590" s="4">
        <v>46214.166666666657</v>
      </c>
      <c r="B4590" s="3">
        <v>22.65</v>
      </c>
      <c r="C4590" s="3">
        <v>0.05</v>
      </c>
      <c r="D4590" s="3">
        <f t="shared" si="639"/>
        <v>27.22677083333333</v>
      </c>
      <c r="E4590" s="3">
        <f>MAX(B4590 - D4590/Inputs!$B$5, 0)</f>
        <v>0</v>
      </c>
      <c r="F4590" s="3">
        <f>MAX(D4590*Inputs!$B$5 - B4590, 0)</f>
        <v>1.3095583333333316</v>
      </c>
      <c r="G4590" s="3">
        <f t="shared" si="640"/>
        <v>0.05</v>
      </c>
      <c r="H4590" t="str">
        <f t="shared" si="641"/>
        <v>Charge</v>
      </c>
      <c r="I4590" s="3">
        <f t="shared" si="646"/>
        <v>159.4741358339966</v>
      </c>
      <c r="J4590" s="3">
        <f t="shared" si="647"/>
        <v>0</v>
      </c>
      <c r="K4590" s="3">
        <f>MIN(Inputs!$B$2, (Inputs!$B$8 - I4590)/Inputs!$B$9)</f>
        <v>170</v>
      </c>
      <c r="L4590" s="3">
        <f>MAX(MIN(Inputs!$B$2, I4590*Inputs!$B$10, Inputs!$B$8*Inputs!$B$4 - J4590), 0)</f>
        <v>149.6</v>
      </c>
      <c r="M4590" s="3">
        <f t="shared" si="642"/>
        <v>170</v>
      </c>
      <c r="N4590" s="3">
        <f t="shared" si="643"/>
        <v>0</v>
      </c>
      <c r="O4590" s="3">
        <f>IF(H4590="Reg", MIN(Inputs!$B$2, I4590*Inputs!$B$10, (Inputs!$B$8-I4590)/Inputs!$B$9), 0)</f>
        <v>0</v>
      </c>
      <c r="P4590" s="3">
        <f t="shared" si="644"/>
        <v>-3850.4999999999995</v>
      </c>
      <c r="Q4590" s="3">
        <f t="shared" si="645"/>
        <v>0</v>
      </c>
      <c r="R4590" s="3">
        <f>I4590 + M4590*Inputs!$B$9 - N4590/Inputs!$B$10</f>
        <v>318.9482716679932</v>
      </c>
    </row>
    <row r="4591" spans="1:18" x14ac:dyDescent="0.3">
      <c r="A4591" s="4">
        <v>46214.208333333343</v>
      </c>
      <c r="B4591" s="3">
        <v>22.432500000000001</v>
      </c>
      <c r="C4591" s="3">
        <v>0.06</v>
      </c>
      <c r="D4591" s="3">
        <f t="shared" si="639"/>
        <v>27.22677083333333</v>
      </c>
      <c r="E4591" s="3">
        <f>MAX(B4591 - D4591/Inputs!$B$5, 0)</f>
        <v>0</v>
      </c>
      <c r="F4591" s="3">
        <f>MAX(D4591*Inputs!$B$5 - B4591, 0)</f>
        <v>1.5270583333333292</v>
      </c>
      <c r="G4591" s="3">
        <f t="shared" si="640"/>
        <v>0.06</v>
      </c>
      <c r="H4591" t="str">
        <f t="shared" si="641"/>
        <v>Charge</v>
      </c>
      <c r="I4591" s="3">
        <f t="shared" si="646"/>
        <v>318.9482716679932</v>
      </c>
      <c r="J4591" s="3">
        <f t="shared" si="647"/>
        <v>0</v>
      </c>
      <c r="K4591" s="3">
        <f>MIN(Inputs!$B$2, (Inputs!$B$8 - I4591)/Inputs!$B$9)</f>
        <v>22.44121780453775</v>
      </c>
      <c r="L4591" s="3">
        <f>MAX(MIN(Inputs!$B$2, I4591*Inputs!$B$10, Inputs!$B$8*Inputs!$B$4 - J4591), 0)</f>
        <v>170</v>
      </c>
      <c r="M4591" s="3">
        <f t="shared" si="642"/>
        <v>22.44121780453775</v>
      </c>
      <c r="N4591" s="3">
        <f t="shared" si="643"/>
        <v>0</v>
      </c>
      <c r="O4591" s="3">
        <f>IF(H4591="Reg", MIN(Inputs!$B$2, I4591*Inputs!$B$10, (Inputs!$B$8-I4591)/Inputs!$B$9), 0)</f>
        <v>0</v>
      </c>
      <c r="P4591" s="3">
        <f t="shared" si="644"/>
        <v>-503.41261840029313</v>
      </c>
      <c r="Q4591" s="3">
        <f t="shared" si="645"/>
        <v>0</v>
      </c>
      <c r="R4591" s="3">
        <f>I4591 + M4591*Inputs!$B$9 - N4591/Inputs!$B$10</f>
        <v>340</v>
      </c>
    </row>
    <row r="4592" spans="1:18" x14ac:dyDescent="0.3">
      <c r="A4592" s="4">
        <v>46214.25</v>
      </c>
      <c r="B4592" s="3">
        <v>23.552499999999998</v>
      </c>
      <c r="C4592" s="3">
        <v>1</v>
      </c>
      <c r="D4592" s="3">
        <f t="shared" si="639"/>
        <v>27.22677083333333</v>
      </c>
      <c r="E4592" s="3">
        <f>MAX(B4592 - D4592/Inputs!$B$5, 0)</f>
        <v>0</v>
      </c>
      <c r="F4592" s="3">
        <f>MAX(D4592*Inputs!$B$5 - B4592, 0)</f>
        <v>0.40705833333333175</v>
      </c>
      <c r="G4592" s="3">
        <f t="shared" si="640"/>
        <v>1</v>
      </c>
      <c r="H4592" t="str">
        <f t="shared" si="641"/>
        <v>Reg</v>
      </c>
      <c r="I4592" s="3">
        <f t="shared" si="646"/>
        <v>340</v>
      </c>
      <c r="J4592" s="3">
        <f t="shared" si="647"/>
        <v>0</v>
      </c>
      <c r="K4592" s="3">
        <f>MIN(Inputs!$B$2, (Inputs!$B$8 - I4592)/Inputs!$B$9)</f>
        <v>0</v>
      </c>
      <c r="L4592" s="3">
        <f>MAX(MIN(Inputs!$B$2, I4592*Inputs!$B$10, Inputs!$B$8*Inputs!$B$4 - J4592), 0)</f>
        <v>170</v>
      </c>
      <c r="M4592" s="3">
        <f t="shared" si="642"/>
        <v>0</v>
      </c>
      <c r="N4592" s="3">
        <f t="shared" si="643"/>
        <v>0</v>
      </c>
      <c r="O4592" s="3">
        <f>IF(H4592="Reg", MIN(Inputs!$B$2, I4592*Inputs!$B$10, (Inputs!$B$8-I4592)/Inputs!$B$9), 0)</f>
        <v>0</v>
      </c>
      <c r="P4592" s="3">
        <f t="shared" si="644"/>
        <v>0</v>
      </c>
      <c r="Q4592" s="3">
        <f t="shared" si="645"/>
        <v>0</v>
      </c>
      <c r="R4592" s="3">
        <f>I4592 + M4592*Inputs!$B$9 - N4592/Inputs!$B$10</f>
        <v>340</v>
      </c>
    </row>
    <row r="4593" spans="1:18" x14ac:dyDescent="0.3">
      <c r="A4593" s="4">
        <v>46214.291666666657</v>
      </c>
      <c r="B4593" s="3">
        <v>23.024999999999999</v>
      </c>
      <c r="C4593" s="3">
        <v>1.1299999999999999</v>
      </c>
      <c r="D4593" s="3">
        <f t="shared" si="639"/>
        <v>27.22677083333333</v>
      </c>
      <c r="E4593" s="3">
        <f>MAX(B4593 - D4593/Inputs!$B$5, 0)</f>
        <v>0</v>
      </c>
      <c r="F4593" s="3">
        <f>MAX(D4593*Inputs!$B$5 - B4593, 0)</f>
        <v>0.9345583333333316</v>
      </c>
      <c r="G4593" s="3">
        <f t="shared" si="640"/>
        <v>1.1299999999999999</v>
      </c>
      <c r="H4593" t="str">
        <f t="shared" si="641"/>
        <v>Reg</v>
      </c>
      <c r="I4593" s="3">
        <f t="shared" si="646"/>
        <v>340</v>
      </c>
      <c r="J4593" s="3">
        <f t="shared" si="647"/>
        <v>0</v>
      </c>
      <c r="K4593" s="3">
        <f>MIN(Inputs!$B$2, (Inputs!$B$8 - I4593)/Inputs!$B$9)</f>
        <v>0</v>
      </c>
      <c r="L4593" s="3">
        <f>MAX(MIN(Inputs!$B$2, I4593*Inputs!$B$10, Inputs!$B$8*Inputs!$B$4 - J4593), 0)</f>
        <v>170</v>
      </c>
      <c r="M4593" s="3">
        <f t="shared" si="642"/>
        <v>0</v>
      </c>
      <c r="N4593" s="3">
        <f t="shared" si="643"/>
        <v>0</v>
      </c>
      <c r="O4593" s="3">
        <f>IF(H4593="Reg", MIN(Inputs!$B$2, I4593*Inputs!$B$10, (Inputs!$B$8-I4593)/Inputs!$B$9), 0)</f>
        <v>0</v>
      </c>
      <c r="P4593" s="3">
        <f t="shared" si="644"/>
        <v>0</v>
      </c>
      <c r="Q4593" s="3">
        <f t="shared" si="645"/>
        <v>0</v>
      </c>
      <c r="R4593" s="3">
        <f>I4593 + M4593*Inputs!$B$9 - N4593/Inputs!$B$10</f>
        <v>340</v>
      </c>
    </row>
    <row r="4594" spans="1:18" x14ac:dyDescent="0.3">
      <c r="A4594" s="4">
        <v>46214.333333333343</v>
      </c>
      <c r="B4594" s="3">
        <v>18.782499999999999</v>
      </c>
      <c r="C4594" s="3">
        <v>1</v>
      </c>
      <c r="D4594" s="3">
        <f t="shared" si="639"/>
        <v>27.22677083333333</v>
      </c>
      <c r="E4594" s="3">
        <f>MAX(B4594 - D4594/Inputs!$B$5, 0)</f>
        <v>0</v>
      </c>
      <c r="F4594" s="3">
        <f>MAX(D4594*Inputs!$B$5 - B4594, 0)</f>
        <v>5.1770583333333313</v>
      </c>
      <c r="G4594" s="3">
        <f t="shared" si="640"/>
        <v>1</v>
      </c>
      <c r="H4594" t="str">
        <f t="shared" si="641"/>
        <v>Charge</v>
      </c>
      <c r="I4594" s="3">
        <f t="shared" si="646"/>
        <v>340</v>
      </c>
      <c r="J4594" s="3">
        <f t="shared" si="647"/>
        <v>0</v>
      </c>
      <c r="K4594" s="3">
        <f>MIN(Inputs!$B$2, (Inputs!$B$8 - I4594)/Inputs!$B$9)</f>
        <v>0</v>
      </c>
      <c r="L4594" s="3">
        <f>MAX(MIN(Inputs!$B$2, I4594*Inputs!$B$10, Inputs!$B$8*Inputs!$B$4 - J4594), 0)</f>
        <v>170</v>
      </c>
      <c r="M4594" s="3">
        <f t="shared" si="642"/>
        <v>0</v>
      </c>
      <c r="N4594" s="3">
        <f t="shared" si="643"/>
        <v>0</v>
      </c>
      <c r="O4594" s="3">
        <f>IF(H4594="Reg", MIN(Inputs!$B$2, I4594*Inputs!$B$10, (Inputs!$B$8-I4594)/Inputs!$B$9), 0)</f>
        <v>0</v>
      </c>
      <c r="P4594" s="3">
        <f t="shared" si="644"/>
        <v>0</v>
      </c>
      <c r="Q4594" s="3">
        <f t="shared" si="645"/>
        <v>0</v>
      </c>
      <c r="R4594" s="3">
        <f>I4594 + M4594*Inputs!$B$9 - N4594/Inputs!$B$10</f>
        <v>340</v>
      </c>
    </row>
    <row r="4595" spans="1:18" x14ac:dyDescent="0.3">
      <c r="A4595" s="4">
        <v>46214.375</v>
      </c>
      <c r="B4595" s="3">
        <v>16.16</v>
      </c>
      <c r="C4595" s="3">
        <v>1</v>
      </c>
      <c r="D4595" s="3">
        <f t="shared" si="639"/>
        <v>27.22677083333333</v>
      </c>
      <c r="E4595" s="3">
        <f>MAX(B4595 - D4595/Inputs!$B$5, 0)</f>
        <v>0</v>
      </c>
      <c r="F4595" s="3">
        <f>MAX(D4595*Inputs!$B$5 - B4595, 0)</f>
        <v>7.79955833333333</v>
      </c>
      <c r="G4595" s="3">
        <f t="shared" si="640"/>
        <v>1</v>
      </c>
      <c r="H4595" t="str">
        <f t="shared" si="641"/>
        <v>Charge</v>
      </c>
      <c r="I4595" s="3">
        <f t="shared" si="646"/>
        <v>340</v>
      </c>
      <c r="J4595" s="3">
        <f t="shared" si="647"/>
        <v>0</v>
      </c>
      <c r="K4595" s="3">
        <f>MIN(Inputs!$B$2, (Inputs!$B$8 - I4595)/Inputs!$B$9)</f>
        <v>0</v>
      </c>
      <c r="L4595" s="3">
        <f>MAX(MIN(Inputs!$B$2, I4595*Inputs!$B$10, Inputs!$B$8*Inputs!$B$4 - J4595), 0)</f>
        <v>170</v>
      </c>
      <c r="M4595" s="3">
        <f t="shared" si="642"/>
        <v>0</v>
      </c>
      <c r="N4595" s="3">
        <f t="shared" si="643"/>
        <v>0</v>
      </c>
      <c r="O4595" s="3">
        <f>IF(H4595="Reg", MIN(Inputs!$B$2, I4595*Inputs!$B$10, (Inputs!$B$8-I4595)/Inputs!$B$9), 0)</f>
        <v>0</v>
      </c>
      <c r="P4595" s="3">
        <f t="shared" si="644"/>
        <v>0</v>
      </c>
      <c r="Q4595" s="3">
        <f t="shared" si="645"/>
        <v>0</v>
      </c>
      <c r="R4595" s="3">
        <f>I4595 + M4595*Inputs!$B$9 - N4595/Inputs!$B$10</f>
        <v>340</v>
      </c>
    </row>
    <row r="4596" spans="1:18" x14ac:dyDescent="0.3">
      <c r="A4596" s="4">
        <v>46214.416666666657</v>
      </c>
      <c r="B4596" s="3">
        <v>17.387499999999999</v>
      </c>
      <c r="C4596" s="3">
        <v>0.99</v>
      </c>
      <c r="D4596" s="3">
        <f t="shared" si="639"/>
        <v>27.22677083333333</v>
      </c>
      <c r="E4596" s="3">
        <f>MAX(B4596 - D4596/Inputs!$B$5, 0)</f>
        <v>0</v>
      </c>
      <c r="F4596" s="3">
        <f>MAX(D4596*Inputs!$B$5 - B4596, 0)</f>
        <v>6.5720583333333309</v>
      </c>
      <c r="G4596" s="3">
        <f t="shared" si="640"/>
        <v>0.99</v>
      </c>
      <c r="H4596" t="str">
        <f t="shared" si="641"/>
        <v>Charge</v>
      </c>
      <c r="I4596" s="3">
        <f t="shared" si="646"/>
        <v>340</v>
      </c>
      <c r="J4596" s="3">
        <f t="shared" si="647"/>
        <v>0</v>
      </c>
      <c r="K4596" s="3">
        <f>MIN(Inputs!$B$2, (Inputs!$B$8 - I4596)/Inputs!$B$9)</f>
        <v>0</v>
      </c>
      <c r="L4596" s="3">
        <f>MAX(MIN(Inputs!$B$2, I4596*Inputs!$B$10, Inputs!$B$8*Inputs!$B$4 - J4596), 0)</f>
        <v>170</v>
      </c>
      <c r="M4596" s="3">
        <f t="shared" si="642"/>
        <v>0</v>
      </c>
      <c r="N4596" s="3">
        <f t="shared" si="643"/>
        <v>0</v>
      </c>
      <c r="O4596" s="3">
        <f>IF(H4596="Reg", MIN(Inputs!$B$2, I4596*Inputs!$B$10, (Inputs!$B$8-I4596)/Inputs!$B$9), 0)</f>
        <v>0</v>
      </c>
      <c r="P4596" s="3">
        <f t="shared" si="644"/>
        <v>0</v>
      </c>
      <c r="Q4596" s="3">
        <f t="shared" si="645"/>
        <v>0</v>
      </c>
      <c r="R4596" s="3">
        <f>I4596 + M4596*Inputs!$B$9 - N4596/Inputs!$B$10</f>
        <v>340</v>
      </c>
    </row>
    <row r="4597" spans="1:18" x14ac:dyDescent="0.3">
      <c r="A4597" s="4">
        <v>46214.458333333343</v>
      </c>
      <c r="B4597" s="3">
        <v>19.182500000000001</v>
      </c>
      <c r="C4597" s="3">
        <v>0.64</v>
      </c>
      <c r="D4597" s="3">
        <f t="shared" si="639"/>
        <v>27.22677083333333</v>
      </c>
      <c r="E4597" s="3">
        <f>MAX(B4597 - D4597/Inputs!$B$5, 0)</f>
        <v>0</v>
      </c>
      <c r="F4597" s="3">
        <f>MAX(D4597*Inputs!$B$5 - B4597, 0)</f>
        <v>4.7770583333333292</v>
      </c>
      <c r="G4597" s="3">
        <f t="shared" si="640"/>
        <v>0.64</v>
      </c>
      <c r="H4597" t="str">
        <f t="shared" si="641"/>
        <v>Charge</v>
      </c>
      <c r="I4597" s="3">
        <f t="shared" si="646"/>
        <v>340</v>
      </c>
      <c r="J4597" s="3">
        <f t="shared" si="647"/>
        <v>0</v>
      </c>
      <c r="K4597" s="3">
        <f>MIN(Inputs!$B$2, (Inputs!$B$8 - I4597)/Inputs!$B$9)</f>
        <v>0</v>
      </c>
      <c r="L4597" s="3">
        <f>MAX(MIN(Inputs!$B$2, I4597*Inputs!$B$10, Inputs!$B$8*Inputs!$B$4 - J4597), 0)</f>
        <v>170</v>
      </c>
      <c r="M4597" s="3">
        <f t="shared" si="642"/>
        <v>0</v>
      </c>
      <c r="N4597" s="3">
        <f t="shared" si="643"/>
        <v>0</v>
      </c>
      <c r="O4597" s="3">
        <f>IF(H4597="Reg", MIN(Inputs!$B$2, I4597*Inputs!$B$10, (Inputs!$B$8-I4597)/Inputs!$B$9), 0)</f>
        <v>0</v>
      </c>
      <c r="P4597" s="3">
        <f t="shared" si="644"/>
        <v>0</v>
      </c>
      <c r="Q4597" s="3">
        <f t="shared" si="645"/>
        <v>0</v>
      </c>
      <c r="R4597" s="3">
        <f>I4597 + M4597*Inputs!$B$9 - N4597/Inputs!$B$10</f>
        <v>340</v>
      </c>
    </row>
    <row r="4598" spans="1:18" x14ac:dyDescent="0.3">
      <c r="A4598" s="4">
        <v>46214.5</v>
      </c>
      <c r="B4598" s="3">
        <v>22.400000000000002</v>
      </c>
      <c r="C4598" s="3">
        <v>1</v>
      </c>
      <c r="D4598" s="3">
        <f t="shared" si="639"/>
        <v>27.22677083333333</v>
      </c>
      <c r="E4598" s="3">
        <f>MAX(B4598 - D4598/Inputs!$B$5, 0)</f>
        <v>0</v>
      </c>
      <c r="F4598" s="3">
        <f>MAX(D4598*Inputs!$B$5 - B4598, 0)</f>
        <v>1.5595583333333281</v>
      </c>
      <c r="G4598" s="3">
        <f t="shared" si="640"/>
        <v>1</v>
      </c>
      <c r="H4598" t="str">
        <f t="shared" si="641"/>
        <v>Charge</v>
      </c>
      <c r="I4598" s="3">
        <f t="shared" si="646"/>
        <v>340</v>
      </c>
      <c r="J4598" s="3">
        <f t="shared" si="647"/>
        <v>0</v>
      </c>
      <c r="K4598" s="3">
        <f>MIN(Inputs!$B$2, (Inputs!$B$8 - I4598)/Inputs!$B$9)</f>
        <v>0</v>
      </c>
      <c r="L4598" s="3">
        <f>MAX(MIN(Inputs!$B$2, I4598*Inputs!$B$10, Inputs!$B$8*Inputs!$B$4 - J4598), 0)</f>
        <v>170</v>
      </c>
      <c r="M4598" s="3">
        <f t="shared" si="642"/>
        <v>0</v>
      </c>
      <c r="N4598" s="3">
        <f t="shared" si="643"/>
        <v>0</v>
      </c>
      <c r="O4598" s="3">
        <f>IF(H4598="Reg", MIN(Inputs!$B$2, I4598*Inputs!$B$10, (Inputs!$B$8-I4598)/Inputs!$B$9), 0)</f>
        <v>0</v>
      </c>
      <c r="P4598" s="3">
        <f t="shared" si="644"/>
        <v>0</v>
      </c>
      <c r="Q4598" s="3">
        <f t="shared" si="645"/>
        <v>0</v>
      </c>
      <c r="R4598" s="3">
        <f>I4598 + M4598*Inputs!$B$9 - N4598/Inputs!$B$10</f>
        <v>340</v>
      </c>
    </row>
    <row r="4599" spans="1:18" x14ac:dyDescent="0.3">
      <c r="A4599" s="4">
        <v>46214.541666666657</v>
      </c>
      <c r="B4599" s="3">
        <v>26.650000000000002</v>
      </c>
      <c r="C4599" s="3">
        <v>0.51</v>
      </c>
      <c r="D4599" s="3">
        <f t="shared" si="639"/>
        <v>27.22677083333333</v>
      </c>
      <c r="E4599" s="3">
        <f>MAX(B4599 - D4599/Inputs!$B$5, 0)</f>
        <v>0</v>
      </c>
      <c r="F4599" s="3">
        <f>MAX(D4599*Inputs!$B$5 - B4599, 0)</f>
        <v>0</v>
      </c>
      <c r="G4599" s="3">
        <f t="shared" si="640"/>
        <v>0.51</v>
      </c>
      <c r="H4599" t="str">
        <f t="shared" si="641"/>
        <v>Reg</v>
      </c>
      <c r="I4599" s="3">
        <f t="shared" si="646"/>
        <v>340</v>
      </c>
      <c r="J4599" s="3">
        <f t="shared" si="647"/>
        <v>0</v>
      </c>
      <c r="K4599" s="3">
        <f>MIN(Inputs!$B$2, (Inputs!$B$8 - I4599)/Inputs!$B$9)</f>
        <v>0</v>
      </c>
      <c r="L4599" s="3">
        <f>MAX(MIN(Inputs!$B$2, I4599*Inputs!$B$10, Inputs!$B$8*Inputs!$B$4 - J4599), 0)</f>
        <v>170</v>
      </c>
      <c r="M4599" s="3">
        <f t="shared" si="642"/>
        <v>0</v>
      </c>
      <c r="N4599" s="3">
        <f t="shared" si="643"/>
        <v>0</v>
      </c>
      <c r="O4599" s="3">
        <f>IF(H4599="Reg", MIN(Inputs!$B$2, I4599*Inputs!$B$10, (Inputs!$B$8-I4599)/Inputs!$B$9), 0)</f>
        <v>0</v>
      </c>
      <c r="P4599" s="3">
        <f t="shared" si="644"/>
        <v>0</v>
      </c>
      <c r="Q4599" s="3">
        <f t="shared" si="645"/>
        <v>0</v>
      </c>
      <c r="R4599" s="3">
        <f>I4599 + M4599*Inputs!$B$9 - N4599/Inputs!$B$10</f>
        <v>340</v>
      </c>
    </row>
    <row r="4600" spans="1:18" x14ac:dyDescent="0.3">
      <c r="A4600" s="4">
        <v>46214.583333333343</v>
      </c>
      <c r="B4600" s="3">
        <v>29.932500000000001</v>
      </c>
      <c r="C4600" s="3">
        <v>0.95</v>
      </c>
      <c r="D4600" s="3">
        <f t="shared" si="639"/>
        <v>27.22677083333333</v>
      </c>
      <c r="E4600" s="3">
        <f>MAX(B4600 - D4600/Inputs!$B$5, 0)</f>
        <v>0</v>
      </c>
      <c r="F4600" s="3">
        <f>MAX(D4600*Inputs!$B$5 - B4600, 0)</f>
        <v>0</v>
      </c>
      <c r="G4600" s="3">
        <f t="shared" si="640"/>
        <v>0.95</v>
      </c>
      <c r="H4600" t="str">
        <f t="shared" si="641"/>
        <v>Reg</v>
      </c>
      <c r="I4600" s="3">
        <f t="shared" si="646"/>
        <v>340</v>
      </c>
      <c r="J4600" s="3">
        <f t="shared" si="647"/>
        <v>0</v>
      </c>
      <c r="K4600" s="3">
        <f>MIN(Inputs!$B$2, (Inputs!$B$8 - I4600)/Inputs!$B$9)</f>
        <v>0</v>
      </c>
      <c r="L4600" s="3">
        <f>MAX(MIN(Inputs!$B$2, I4600*Inputs!$B$10, Inputs!$B$8*Inputs!$B$4 - J4600), 0)</f>
        <v>170</v>
      </c>
      <c r="M4600" s="3">
        <f t="shared" si="642"/>
        <v>0</v>
      </c>
      <c r="N4600" s="3">
        <f t="shared" si="643"/>
        <v>0</v>
      </c>
      <c r="O4600" s="3">
        <f>IF(H4600="Reg", MIN(Inputs!$B$2, I4600*Inputs!$B$10, (Inputs!$B$8-I4600)/Inputs!$B$9), 0)</f>
        <v>0</v>
      </c>
      <c r="P4600" s="3">
        <f t="shared" si="644"/>
        <v>0</v>
      </c>
      <c r="Q4600" s="3">
        <f t="shared" si="645"/>
        <v>0</v>
      </c>
      <c r="R4600" s="3">
        <f>I4600 + M4600*Inputs!$B$9 - N4600/Inputs!$B$10</f>
        <v>340</v>
      </c>
    </row>
    <row r="4601" spans="1:18" x14ac:dyDescent="0.3">
      <c r="A4601" s="4">
        <v>46214.625</v>
      </c>
      <c r="B4601" s="3">
        <v>26.047499999999999</v>
      </c>
      <c r="C4601" s="3">
        <v>0.94</v>
      </c>
      <c r="D4601" s="3">
        <f t="shared" si="639"/>
        <v>27.22677083333333</v>
      </c>
      <c r="E4601" s="3">
        <f>MAX(B4601 - D4601/Inputs!$B$5, 0)</f>
        <v>0</v>
      </c>
      <c r="F4601" s="3">
        <f>MAX(D4601*Inputs!$B$5 - B4601, 0)</f>
        <v>0</v>
      </c>
      <c r="G4601" s="3">
        <f t="shared" si="640"/>
        <v>0.94</v>
      </c>
      <c r="H4601" t="str">
        <f t="shared" si="641"/>
        <v>Reg</v>
      </c>
      <c r="I4601" s="3">
        <f t="shared" si="646"/>
        <v>340</v>
      </c>
      <c r="J4601" s="3">
        <f t="shared" si="647"/>
        <v>0</v>
      </c>
      <c r="K4601" s="3">
        <f>MIN(Inputs!$B$2, (Inputs!$B$8 - I4601)/Inputs!$B$9)</f>
        <v>0</v>
      </c>
      <c r="L4601" s="3">
        <f>MAX(MIN(Inputs!$B$2, I4601*Inputs!$B$10, Inputs!$B$8*Inputs!$B$4 - J4601), 0)</f>
        <v>170</v>
      </c>
      <c r="M4601" s="3">
        <f t="shared" si="642"/>
        <v>0</v>
      </c>
      <c r="N4601" s="3">
        <f t="shared" si="643"/>
        <v>0</v>
      </c>
      <c r="O4601" s="3">
        <f>IF(H4601="Reg", MIN(Inputs!$B$2, I4601*Inputs!$B$10, (Inputs!$B$8-I4601)/Inputs!$B$9), 0)</f>
        <v>0</v>
      </c>
      <c r="P4601" s="3">
        <f t="shared" si="644"/>
        <v>0</v>
      </c>
      <c r="Q4601" s="3">
        <f t="shared" si="645"/>
        <v>0</v>
      </c>
      <c r="R4601" s="3">
        <f>I4601 + M4601*Inputs!$B$9 - N4601/Inputs!$B$10</f>
        <v>340</v>
      </c>
    </row>
    <row r="4602" spans="1:18" x14ac:dyDescent="0.3">
      <c r="A4602" s="4">
        <v>46214.666666666657</v>
      </c>
      <c r="B4602" s="3">
        <v>24.027499999999996</v>
      </c>
      <c r="C4602" s="3">
        <v>0.75</v>
      </c>
      <c r="D4602" s="3">
        <f t="shared" si="639"/>
        <v>27.22677083333333</v>
      </c>
      <c r="E4602" s="3">
        <f>MAX(B4602 - D4602/Inputs!$B$5, 0)</f>
        <v>0</v>
      </c>
      <c r="F4602" s="3">
        <f>MAX(D4602*Inputs!$B$5 - B4602, 0)</f>
        <v>0</v>
      </c>
      <c r="G4602" s="3">
        <f t="shared" si="640"/>
        <v>0.75</v>
      </c>
      <c r="H4602" t="str">
        <f t="shared" si="641"/>
        <v>Reg</v>
      </c>
      <c r="I4602" s="3">
        <f t="shared" si="646"/>
        <v>340</v>
      </c>
      <c r="J4602" s="3">
        <f t="shared" si="647"/>
        <v>0</v>
      </c>
      <c r="K4602" s="3">
        <f>MIN(Inputs!$B$2, (Inputs!$B$8 - I4602)/Inputs!$B$9)</f>
        <v>0</v>
      </c>
      <c r="L4602" s="3">
        <f>MAX(MIN(Inputs!$B$2, I4602*Inputs!$B$10, Inputs!$B$8*Inputs!$B$4 - J4602), 0)</f>
        <v>170</v>
      </c>
      <c r="M4602" s="3">
        <f t="shared" si="642"/>
        <v>0</v>
      </c>
      <c r="N4602" s="3">
        <f t="shared" si="643"/>
        <v>0</v>
      </c>
      <c r="O4602" s="3">
        <f>IF(H4602="Reg", MIN(Inputs!$B$2, I4602*Inputs!$B$10, (Inputs!$B$8-I4602)/Inputs!$B$9), 0)</f>
        <v>0</v>
      </c>
      <c r="P4602" s="3">
        <f t="shared" si="644"/>
        <v>0</v>
      </c>
      <c r="Q4602" s="3">
        <f t="shared" si="645"/>
        <v>0</v>
      </c>
      <c r="R4602" s="3">
        <f>I4602 + M4602*Inputs!$B$9 - N4602/Inputs!$B$10</f>
        <v>340</v>
      </c>
    </row>
    <row r="4603" spans="1:18" x14ac:dyDescent="0.3">
      <c r="A4603" s="4">
        <v>46214.708333333343</v>
      </c>
      <c r="B4603" s="3">
        <v>26.857500000000002</v>
      </c>
      <c r="C4603" s="3">
        <v>0.51</v>
      </c>
      <c r="D4603" s="3">
        <f t="shared" si="639"/>
        <v>27.22677083333333</v>
      </c>
      <c r="E4603" s="3">
        <f>MAX(B4603 - D4603/Inputs!$B$5, 0)</f>
        <v>0</v>
      </c>
      <c r="F4603" s="3">
        <f>MAX(D4603*Inputs!$B$5 - B4603, 0)</f>
        <v>0</v>
      </c>
      <c r="G4603" s="3">
        <f t="shared" si="640"/>
        <v>0.51</v>
      </c>
      <c r="H4603" t="str">
        <f t="shared" si="641"/>
        <v>Reg</v>
      </c>
      <c r="I4603" s="3">
        <f t="shared" si="646"/>
        <v>340</v>
      </c>
      <c r="J4603" s="3">
        <f t="shared" si="647"/>
        <v>0</v>
      </c>
      <c r="K4603" s="3">
        <f>MIN(Inputs!$B$2, (Inputs!$B$8 - I4603)/Inputs!$B$9)</f>
        <v>0</v>
      </c>
      <c r="L4603" s="3">
        <f>MAX(MIN(Inputs!$B$2, I4603*Inputs!$B$10, Inputs!$B$8*Inputs!$B$4 - J4603), 0)</f>
        <v>170</v>
      </c>
      <c r="M4603" s="3">
        <f t="shared" si="642"/>
        <v>0</v>
      </c>
      <c r="N4603" s="3">
        <f t="shared" si="643"/>
        <v>0</v>
      </c>
      <c r="O4603" s="3">
        <f>IF(H4603="Reg", MIN(Inputs!$B$2, I4603*Inputs!$B$10, (Inputs!$B$8-I4603)/Inputs!$B$9), 0)</f>
        <v>0</v>
      </c>
      <c r="P4603" s="3">
        <f t="shared" si="644"/>
        <v>0</v>
      </c>
      <c r="Q4603" s="3">
        <f t="shared" si="645"/>
        <v>0</v>
      </c>
      <c r="R4603" s="3">
        <f>I4603 + M4603*Inputs!$B$9 - N4603/Inputs!$B$10</f>
        <v>340</v>
      </c>
    </row>
    <row r="4604" spans="1:18" x14ac:dyDescent="0.3">
      <c r="A4604" s="4">
        <v>46214.75</v>
      </c>
      <c r="B4604" s="3">
        <v>25.8125</v>
      </c>
      <c r="C4604" s="3">
        <v>1</v>
      </c>
      <c r="D4604" s="3">
        <f t="shared" si="639"/>
        <v>27.22677083333333</v>
      </c>
      <c r="E4604" s="3">
        <f>MAX(B4604 - D4604/Inputs!$B$5, 0)</f>
        <v>0</v>
      </c>
      <c r="F4604" s="3">
        <f>MAX(D4604*Inputs!$B$5 - B4604, 0)</f>
        <v>0</v>
      </c>
      <c r="G4604" s="3">
        <f t="shared" si="640"/>
        <v>1</v>
      </c>
      <c r="H4604" t="str">
        <f t="shared" si="641"/>
        <v>Reg</v>
      </c>
      <c r="I4604" s="3">
        <f t="shared" si="646"/>
        <v>340</v>
      </c>
      <c r="J4604" s="3">
        <f t="shared" si="647"/>
        <v>0</v>
      </c>
      <c r="K4604" s="3">
        <f>MIN(Inputs!$B$2, (Inputs!$B$8 - I4604)/Inputs!$B$9)</f>
        <v>0</v>
      </c>
      <c r="L4604" s="3">
        <f>MAX(MIN(Inputs!$B$2, I4604*Inputs!$B$10, Inputs!$B$8*Inputs!$B$4 - J4604), 0)</f>
        <v>170</v>
      </c>
      <c r="M4604" s="3">
        <f t="shared" si="642"/>
        <v>0</v>
      </c>
      <c r="N4604" s="3">
        <f t="shared" si="643"/>
        <v>0</v>
      </c>
      <c r="O4604" s="3">
        <f>IF(H4604="Reg", MIN(Inputs!$B$2, I4604*Inputs!$B$10, (Inputs!$B$8-I4604)/Inputs!$B$9), 0)</f>
        <v>0</v>
      </c>
      <c r="P4604" s="3">
        <f t="shared" si="644"/>
        <v>0</v>
      </c>
      <c r="Q4604" s="3">
        <f t="shared" si="645"/>
        <v>0</v>
      </c>
      <c r="R4604" s="3">
        <f>I4604 + M4604*Inputs!$B$9 - N4604/Inputs!$B$10</f>
        <v>340</v>
      </c>
    </row>
    <row r="4605" spans="1:18" x14ac:dyDescent="0.3">
      <c r="A4605" s="4">
        <v>46214.791666666657</v>
      </c>
      <c r="B4605" s="3">
        <v>35.564999999999998</v>
      </c>
      <c r="C4605" s="3">
        <v>2</v>
      </c>
      <c r="D4605" s="3">
        <f t="shared" si="639"/>
        <v>27.22677083333333</v>
      </c>
      <c r="E4605" s="3">
        <f>MAX(B4605 - D4605/Inputs!$B$5, 0)</f>
        <v>4.6254876893939425</v>
      </c>
      <c r="F4605" s="3">
        <f>MAX(D4605*Inputs!$B$5 - B4605, 0)</f>
        <v>0</v>
      </c>
      <c r="G4605" s="3">
        <f t="shared" si="640"/>
        <v>2</v>
      </c>
      <c r="H4605" t="str">
        <f t="shared" si="641"/>
        <v>Discharge</v>
      </c>
      <c r="I4605" s="3">
        <f t="shared" si="646"/>
        <v>340</v>
      </c>
      <c r="J4605" s="3">
        <f t="shared" si="647"/>
        <v>0</v>
      </c>
      <c r="K4605" s="3">
        <f>MIN(Inputs!$B$2, (Inputs!$B$8 - I4605)/Inputs!$B$9)</f>
        <v>0</v>
      </c>
      <c r="L4605" s="3">
        <f>MAX(MIN(Inputs!$B$2, I4605*Inputs!$B$10, Inputs!$B$8*Inputs!$B$4 - J4605), 0)</f>
        <v>170</v>
      </c>
      <c r="M4605" s="3">
        <f t="shared" si="642"/>
        <v>0</v>
      </c>
      <c r="N4605" s="3">
        <f t="shared" si="643"/>
        <v>170</v>
      </c>
      <c r="O4605" s="3">
        <f>IF(H4605="Reg", MIN(Inputs!$B$2, I4605*Inputs!$B$10, (Inputs!$B$8-I4605)/Inputs!$B$9), 0)</f>
        <v>0</v>
      </c>
      <c r="P4605" s="3">
        <f t="shared" si="644"/>
        <v>6046.0499999999993</v>
      </c>
      <c r="Q4605" s="3">
        <f t="shared" si="645"/>
        <v>0</v>
      </c>
      <c r="R4605" s="3">
        <f>I4605 + M4605*Inputs!$B$9 - N4605/Inputs!$B$10</f>
        <v>158.77939109773115</v>
      </c>
    </row>
    <row r="4606" spans="1:18" x14ac:dyDescent="0.3">
      <c r="A4606" s="4">
        <v>46214.833333333343</v>
      </c>
      <c r="B4606" s="3">
        <v>52.565000000000005</v>
      </c>
      <c r="C4606" s="3">
        <v>1.56</v>
      </c>
      <c r="D4606" s="3">
        <f t="shared" si="639"/>
        <v>27.22677083333333</v>
      </c>
      <c r="E4606" s="3">
        <f>MAX(B4606 - D4606/Inputs!$B$5, 0)</f>
        <v>21.62548768939395</v>
      </c>
      <c r="F4606" s="3">
        <f>MAX(D4606*Inputs!$B$5 - B4606, 0)</f>
        <v>0</v>
      </c>
      <c r="G4606" s="3">
        <f t="shared" si="640"/>
        <v>1.56</v>
      </c>
      <c r="H4606" t="str">
        <f t="shared" si="641"/>
        <v>Discharge</v>
      </c>
      <c r="I4606" s="3">
        <f t="shared" si="646"/>
        <v>158.77939109773115</v>
      </c>
      <c r="J4606" s="3">
        <f t="shared" si="647"/>
        <v>170</v>
      </c>
      <c r="K4606" s="3">
        <f>MIN(Inputs!$B$2, (Inputs!$B$8 - I4606)/Inputs!$B$9)</f>
        <v>170</v>
      </c>
      <c r="L4606" s="3">
        <f>MAX(MIN(Inputs!$B$2, I4606*Inputs!$B$10, Inputs!$B$8*Inputs!$B$4 - J4606), 0)</f>
        <v>148.94827166799323</v>
      </c>
      <c r="M4606" s="3">
        <f t="shared" si="642"/>
        <v>0</v>
      </c>
      <c r="N4606" s="3">
        <f t="shared" si="643"/>
        <v>148.94827166799323</v>
      </c>
      <c r="O4606" s="3">
        <f>IF(H4606="Reg", MIN(Inputs!$B$2, I4606*Inputs!$B$10, (Inputs!$B$8-I4606)/Inputs!$B$9), 0)</f>
        <v>0</v>
      </c>
      <c r="P4606" s="3">
        <f t="shared" si="644"/>
        <v>7829.465900228065</v>
      </c>
      <c r="Q4606" s="3">
        <f t="shared" si="645"/>
        <v>0</v>
      </c>
      <c r="R4606" s="3">
        <f>I4606 + M4606*Inputs!$B$9 - N4606/Inputs!$B$10</f>
        <v>0</v>
      </c>
    </row>
    <row r="4607" spans="1:18" x14ac:dyDescent="0.3">
      <c r="A4607" s="4">
        <v>46214.875</v>
      </c>
      <c r="B4607" s="3">
        <v>50.087499999999999</v>
      </c>
      <c r="C4607" s="3">
        <v>1.49</v>
      </c>
      <c r="D4607" s="3">
        <f t="shared" si="639"/>
        <v>27.22677083333333</v>
      </c>
      <c r="E4607" s="3">
        <f>MAX(B4607 - D4607/Inputs!$B$5, 0)</f>
        <v>19.147987689393943</v>
      </c>
      <c r="F4607" s="3">
        <f>MAX(D4607*Inputs!$B$5 - B4607, 0)</f>
        <v>0</v>
      </c>
      <c r="G4607" s="3">
        <f t="shared" si="640"/>
        <v>1.49</v>
      </c>
      <c r="H4607" t="str">
        <f t="shared" si="641"/>
        <v>Discharge</v>
      </c>
      <c r="I4607" s="3">
        <f t="shared" si="646"/>
        <v>0</v>
      </c>
      <c r="J4607" s="3">
        <f t="shared" si="647"/>
        <v>318.94827166799325</v>
      </c>
      <c r="K4607" s="3">
        <f>MIN(Inputs!$B$2, (Inputs!$B$8 - I4607)/Inputs!$B$9)</f>
        <v>170</v>
      </c>
      <c r="L4607" s="3">
        <f>MAX(MIN(Inputs!$B$2, I4607*Inputs!$B$10, Inputs!$B$8*Inputs!$B$4 - J4607), 0)</f>
        <v>0</v>
      </c>
      <c r="M4607" s="3">
        <f t="shared" si="642"/>
        <v>0</v>
      </c>
      <c r="N4607" s="3">
        <f t="shared" si="643"/>
        <v>0</v>
      </c>
      <c r="O4607" s="3">
        <f>IF(H4607="Reg", MIN(Inputs!$B$2, I4607*Inputs!$B$10, (Inputs!$B$8-I4607)/Inputs!$B$9), 0)</f>
        <v>0</v>
      </c>
      <c r="P4607" s="3">
        <f t="shared" si="644"/>
        <v>0</v>
      </c>
      <c r="Q4607" s="3">
        <f t="shared" si="645"/>
        <v>0</v>
      </c>
      <c r="R4607" s="3">
        <f>I4607 + M4607*Inputs!$B$9 - N4607/Inputs!$B$10</f>
        <v>0</v>
      </c>
    </row>
    <row r="4608" spans="1:18" x14ac:dyDescent="0.3">
      <c r="A4608" s="4">
        <v>46214.916666666657</v>
      </c>
      <c r="B4608" s="3">
        <v>42.207499999999996</v>
      </c>
      <c r="C4608" s="3">
        <v>0.95</v>
      </c>
      <c r="D4608" s="3">
        <f t="shared" si="639"/>
        <v>27.22677083333333</v>
      </c>
      <c r="E4608" s="3">
        <f>MAX(B4608 - D4608/Inputs!$B$5, 0)</f>
        <v>11.267987689393941</v>
      </c>
      <c r="F4608" s="3">
        <f>MAX(D4608*Inputs!$B$5 - B4608, 0)</f>
        <v>0</v>
      </c>
      <c r="G4608" s="3">
        <f t="shared" si="640"/>
        <v>0.95</v>
      </c>
      <c r="H4608" t="str">
        <f t="shared" si="641"/>
        <v>Discharge</v>
      </c>
      <c r="I4608" s="3">
        <f t="shared" si="646"/>
        <v>0</v>
      </c>
      <c r="J4608" s="3">
        <f t="shared" si="647"/>
        <v>318.94827166799325</v>
      </c>
      <c r="K4608" s="3">
        <f>MIN(Inputs!$B$2, (Inputs!$B$8 - I4608)/Inputs!$B$9)</f>
        <v>170</v>
      </c>
      <c r="L4608" s="3">
        <f>MAX(MIN(Inputs!$B$2, I4608*Inputs!$B$10, Inputs!$B$8*Inputs!$B$4 - J4608), 0)</f>
        <v>0</v>
      </c>
      <c r="M4608" s="3">
        <f t="shared" si="642"/>
        <v>0</v>
      </c>
      <c r="N4608" s="3">
        <f t="shared" si="643"/>
        <v>0</v>
      </c>
      <c r="O4608" s="3">
        <f>IF(H4608="Reg", MIN(Inputs!$B$2, I4608*Inputs!$B$10, (Inputs!$B$8-I4608)/Inputs!$B$9), 0)</f>
        <v>0</v>
      </c>
      <c r="P4608" s="3">
        <f t="shared" si="644"/>
        <v>0</v>
      </c>
      <c r="Q4608" s="3">
        <f t="shared" si="645"/>
        <v>0</v>
      </c>
      <c r="R4608" s="3">
        <f>I4608 + M4608*Inputs!$B$9 - N4608/Inputs!$B$10</f>
        <v>0</v>
      </c>
    </row>
    <row r="4609" spans="1:18" x14ac:dyDescent="0.3">
      <c r="A4609" s="4">
        <v>46214.958333333343</v>
      </c>
      <c r="B4609" s="3">
        <v>30.6175</v>
      </c>
      <c r="C4609" s="3">
        <v>0.06</v>
      </c>
      <c r="D4609" s="3">
        <f t="shared" si="639"/>
        <v>27.22677083333333</v>
      </c>
      <c r="E4609" s="3">
        <f>MAX(B4609 - D4609/Inputs!$B$5, 0)</f>
        <v>0</v>
      </c>
      <c r="F4609" s="3">
        <f>MAX(D4609*Inputs!$B$5 - B4609, 0)</f>
        <v>0</v>
      </c>
      <c r="G4609" s="3">
        <f t="shared" si="640"/>
        <v>0.06</v>
      </c>
      <c r="H4609" t="str">
        <f t="shared" si="641"/>
        <v>Reg</v>
      </c>
      <c r="I4609" s="3">
        <f t="shared" si="646"/>
        <v>0</v>
      </c>
      <c r="J4609" s="3">
        <f t="shared" si="647"/>
        <v>318.94827166799325</v>
      </c>
      <c r="K4609" s="3">
        <f>MIN(Inputs!$B$2, (Inputs!$B$8 - I4609)/Inputs!$B$9)</f>
        <v>170</v>
      </c>
      <c r="L4609" s="3">
        <f>MAX(MIN(Inputs!$B$2, I4609*Inputs!$B$10, Inputs!$B$8*Inputs!$B$4 - J4609), 0)</f>
        <v>0</v>
      </c>
      <c r="M4609" s="3">
        <f t="shared" si="642"/>
        <v>0</v>
      </c>
      <c r="N4609" s="3">
        <f t="shared" si="643"/>
        <v>0</v>
      </c>
      <c r="O4609" s="3">
        <f>IF(H4609="Reg", MIN(Inputs!$B$2, I4609*Inputs!$B$10, (Inputs!$B$8-I4609)/Inputs!$B$9), 0)</f>
        <v>0</v>
      </c>
      <c r="P4609" s="3">
        <f t="shared" si="644"/>
        <v>0</v>
      </c>
      <c r="Q4609" s="3">
        <f t="shared" si="645"/>
        <v>0</v>
      </c>
      <c r="R4609" s="3">
        <f>I4609 + M4609*Inputs!$B$9 - N4609/Inputs!$B$10</f>
        <v>0</v>
      </c>
    </row>
    <row r="4610" spans="1:18" x14ac:dyDescent="0.3">
      <c r="A4610" s="4">
        <v>46215</v>
      </c>
      <c r="B4610" s="3">
        <v>24.130000000000003</v>
      </c>
      <c r="C4610" s="3">
        <v>0.05</v>
      </c>
      <c r="D4610" s="3">
        <f t="shared" ref="D4610:D4673" si="648">AVERAGEIFS(B:B, A:A, "&gt;="&amp;INT(A4610), A:A, "&lt;"&amp;INT(A4610)+1)</f>
        <v>19.457395833333333</v>
      </c>
      <c r="E4610" s="3">
        <f>MAX(B4610 - D4610/Inputs!$B$5, 0)</f>
        <v>2.0193229166666704</v>
      </c>
      <c r="F4610" s="3">
        <f>MAX(D4610*Inputs!$B$5 - B4610, 0)</f>
        <v>0</v>
      </c>
      <c r="G4610" s="3">
        <f t="shared" ref="G4610:G4673" si="649">C4610</f>
        <v>0.05</v>
      </c>
      <c r="H4610" t="str">
        <f t="shared" ref="H4610:H4673" si="650">IF(MAX(E4610, F4610, G4610)&lt;=0, "Idle", IF(AND(G4610&gt;=E4610, G4610&gt;=F4610), "Reg", IF(E4610&gt;=F4610, "Discharge", "Charge")))</f>
        <v>Discharge</v>
      </c>
      <c r="I4610" s="3">
        <f t="shared" si="646"/>
        <v>0</v>
      </c>
      <c r="J4610" s="3">
        <f t="shared" si="647"/>
        <v>0</v>
      </c>
      <c r="K4610" s="3">
        <f>MIN(Inputs!$B$2, (Inputs!$B$8 - I4610)/Inputs!$B$9)</f>
        <v>170</v>
      </c>
      <c r="L4610" s="3">
        <f>MAX(MIN(Inputs!$B$2, I4610*Inputs!$B$10, Inputs!$B$8*Inputs!$B$4 - J4610), 0)</f>
        <v>0</v>
      </c>
      <c r="M4610" s="3">
        <f t="shared" ref="M4610:M4673" si="651">IF(H4610="Charge", K4610, 0)</f>
        <v>0</v>
      </c>
      <c r="N4610" s="3">
        <f t="shared" ref="N4610:N4673" si="652">IF(H4610="Discharge", L4610, 0)</f>
        <v>0</v>
      </c>
      <c r="O4610" s="3">
        <f>IF(H4610="Reg", MIN(Inputs!$B$2, I4610*Inputs!$B$10, (Inputs!$B$8-I4610)/Inputs!$B$9), 0)</f>
        <v>0</v>
      </c>
      <c r="P4610" s="3">
        <f t="shared" ref="P4610:P4673" si="653">(N4610 - M4610) * B4610</f>
        <v>0</v>
      </c>
      <c r="Q4610" s="3">
        <f t="shared" ref="Q4610:Q4673" si="654">O4610 * C4610</f>
        <v>0</v>
      </c>
      <c r="R4610" s="3">
        <f>I4610 + M4610*Inputs!$B$9 - N4610/Inputs!$B$10</f>
        <v>0</v>
      </c>
    </row>
    <row r="4611" spans="1:18" x14ac:dyDescent="0.3">
      <c r="A4611" s="4">
        <v>46215.041666666657</v>
      </c>
      <c r="B4611" s="3">
        <v>22.604999999999997</v>
      </c>
      <c r="C4611" s="3">
        <v>0.05</v>
      </c>
      <c r="D4611" s="3">
        <f t="shared" si="648"/>
        <v>19.457395833333333</v>
      </c>
      <c r="E4611" s="3">
        <f>MAX(B4611 - D4611/Inputs!$B$5, 0)</f>
        <v>0.49432291666666472</v>
      </c>
      <c r="F4611" s="3">
        <f>MAX(D4611*Inputs!$B$5 - B4611, 0)</f>
        <v>0</v>
      </c>
      <c r="G4611" s="3">
        <f t="shared" si="649"/>
        <v>0.05</v>
      </c>
      <c r="H4611" t="str">
        <f t="shared" si="650"/>
        <v>Discharge</v>
      </c>
      <c r="I4611" s="3">
        <f t="shared" ref="I4611:I4674" si="655">R4610</f>
        <v>0</v>
      </c>
      <c r="J4611" s="3">
        <f t="shared" ref="J4611:J4674" si="656">IF(INT(A4611)=INT(A4610), J4610 + N4610, 0)</f>
        <v>0</v>
      </c>
      <c r="K4611" s="3">
        <f>MIN(Inputs!$B$2, (Inputs!$B$8 - I4611)/Inputs!$B$9)</f>
        <v>170</v>
      </c>
      <c r="L4611" s="3">
        <f>MAX(MIN(Inputs!$B$2, I4611*Inputs!$B$10, Inputs!$B$8*Inputs!$B$4 - J4611), 0)</f>
        <v>0</v>
      </c>
      <c r="M4611" s="3">
        <f t="shared" si="651"/>
        <v>0</v>
      </c>
      <c r="N4611" s="3">
        <f t="shared" si="652"/>
        <v>0</v>
      </c>
      <c r="O4611" s="3">
        <f>IF(H4611="Reg", MIN(Inputs!$B$2, I4611*Inputs!$B$10, (Inputs!$B$8-I4611)/Inputs!$B$9), 0)</f>
        <v>0</v>
      </c>
      <c r="P4611" s="3">
        <f t="shared" si="653"/>
        <v>0</v>
      </c>
      <c r="Q4611" s="3">
        <f t="shared" si="654"/>
        <v>0</v>
      </c>
      <c r="R4611" s="3">
        <f>I4611 + M4611*Inputs!$B$9 - N4611/Inputs!$B$10</f>
        <v>0</v>
      </c>
    </row>
    <row r="4612" spans="1:18" x14ac:dyDescent="0.3">
      <c r="A4612" s="4">
        <v>46215.083333333343</v>
      </c>
      <c r="B4612" s="3">
        <v>20.922500000000003</v>
      </c>
      <c r="C4612" s="3">
        <v>0.05</v>
      </c>
      <c r="D4612" s="3">
        <f t="shared" si="648"/>
        <v>19.457395833333333</v>
      </c>
      <c r="E4612" s="3">
        <f>MAX(B4612 - D4612/Inputs!$B$5, 0)</f>
        <v>0</v>
      </c>
      <c r="F4612" s="3">
        <f>MAX(D4612*Inputs!$B$5 - B4612, 0)</f>
        <v>0</v>
      </c>
      <c r="G4612" s="3">
        <f t="shared" si="649"/>
        <v>0.05</v>
      </c>
      <c r="H4612" t="str">
        <f t="shared" si="650"/>
        <v>Reg</v>
      </c>
      <c r="I4612" s="3">
        <f t="shared" si="655"/>
        <v>0</v>
      </c>
      <c r="J4612" s="3">
        <f t="shared" si="656"/>
        <v>0</v>
      </c>
      <c r="K4612" s="3">
        <f>MIN(Inputs!$B$2, (Inputs!$B$8 - I4612)/Inputs!$B$9)</f>
        <v>170</v>
      </c>
      <c r="L4612" s="3">
        <f>MAX(MIN(Inputs!$B$2, I4612*Inputs!$B$10, Inputs!$B$8*Inputs!$B$4 - J4612), 0)</f>
        <v>0</v>
      </c>
      <c r="M4612" s="3">
        <f t="shared" si="651"/>
        <v>0</v>
      </c>
      <c r="N4612" s="3">
        <f t="shared" si="652"/>
        <v>0</v>
      </c>
      <c r="O4612" s="3">
        <f>IF(H4612="Reg", MIN(Inputs!$B$2, I4612*Inputs!$B$10, (Inputs!$B$8-I4612)/Inputs!$B$9), 0)</f>
        <v>0</v>
      </c>
      <c r="P4612" s="3">
        <f t="shared" si="653"/>
        <v>0</v>
      </c>
      <c r="Q4612" s="3">
        <f t="shared" si="654"/>
        <v>0</v>
      </c>
      <c r="R4612" s="3">
        <f>I4612 + M4612*Inputs!$B$9 - N4612/Inputs!$B$10</f>
        <v>0</v>
      </c>
    </row>
    <row r="4613" spans="1:18" x14ac:dyDescent="0.3">
      <c r="A4613" s="4">
        <v>46215.125</v>
      </c>
      <c r="B4613" s="3">
        <v>18.487500000000001</v>
      </c>
      <c r="C4613" s="3">
        <v>0.05</v>
      </c>
      <c r="D4613" s="3">
        <f t="shared" si="648"/>
        <v>19.457395833333333</v>
      </c>
      <c r="E4613" s="3">
        <f>MAX(B4613 - D4613/Inputs!$B$5, 0)</f>
        <v>0</v>
      </c>
      <c r="F4613" s="3">
        <f>MAX(D4613*Inputs!$B$5 - B4613, 0)</f>
        <v>0</v>
      </c>
      <c r="G4613" s="3">
        <f t="shared" si="649"/>
        <v>0.05</v>
      </c>
      <c r="H4613" t="str">
        <f t="shared" si="650"/>
        <v>Reg</v>
      </c>
      <c r="I4613" s="3">
        <f t="shared" si="655"/>
        <v>0</v>
      </c>
      <c r="J4613" s="3">
        <f t="shared" si="656"/>
        <v>0</v>
      </c>
      <c r="K4613" s="3">
        <f>MIN(Inputs!$B$2, (Inputs!$B$8 - I4613)/Inputs!$B$9)</f>
        <v>170</v>
      </c>
      <c r="L4613" s="3">
        <f>MAX(MIN(Inputs!$B$2, I4613*Inputs!$B$10, Inputs!$B$8*Inputs!$B$4 - J4613), 0)</f>
        <v>0</v>
      </c>
      <c r="M4613" s="3">
        <f t="shared" si="651"/>
        <v>0</v>
      </c>
      <c r="N4613" s="3">
        <f t="shared" si="652"/>
        <v>0</v>
      </c>
      <c r="O4613" s="3">
        <f>IF(H4613="Reg", MIN(Inputs!$B$2, I4613*Inputs!$B$10, (Inputs!$B$8-I4613)/Inputs!$B$9), 0)</f>
        <v>0</v>
      </c>
      <c r="P4613" s="3">
        <f t="shared" si="653"/>
        <v>0</v>
      </c>
      <c r="Q4613" s="3">
        <f t="shared" si="654"/>
        <v>0</v>
      </c>
      <c r="R4613" s="3">
        <f>I4613 + M4613*Inputs!$B$9 - N4613/Inputs!$B$10</f>
        <v>0</v>
      </c>
    </row>
    <row r="4614" spans="1:18" x14ac:dyDescent="0.3">
      <c r="A4614" s="4">
        <v>46215.166666666657</v>
      </c>
      <c r="B4614" s="3">
        <v>17.987500000000001</v>
      </c>
      <c r="C4614" s="3">
        <v>0.05</v>
      </c>
      <c r="D4614" s="3">
        <f t="shared" si="648"/>
        <v>19.457395833333333</v>
      </c>
      <c r="E4614" s="3">
        <f>MAX(B4614 - D4614/Inputs!$B$5, 0)</f>
        <v>0</v>
      </c>
      <c r="F4614" s="3">
        <f>MAX(D4614*Inputs!$B$5 - B4614, 0)</f>
        <v>0</v>
      </c>
      <c r="G4614" s="3">
        <f t="shared" si="649"/>
        <v>0.05</v>
      </c>
      <c r="H4614" t="str">
        <f t="shared" si="650"/>
        <v>Reg</v>
      </c>
      <c r="I4614" s="3">
        <f t="shared" si="655"/>
        <v>0</v>
      </c>
      <c r="J4614" s="3">
        <f t="shared" si="656"/>
        <v>0</v>
      </c>
      <c r="K4614" s="3">
        <f>MIN(Inputs!$B$2, (Inputs!$B$8 - I4614)/Inputs!$B$9)</f>
        <v>170</v>
      </c>
      <c r="L4614" s="3">
        <f>MAX(MIN(Inputs!$B$2, I4614*Inputs!$B$10, Inputs!$B$8*Inputs!$B$4 - J4614), 0)</f>
        <v>0</v>
      </c>
      <c r="M4614" s="3">
        <f t="shared" si="651"/>
        <v>0</v>
      </c>
      <c r="N4614" s="3">
        <f t="shared" si="652"/>
        <v>0</v>
      </c>
      <c r="O4614" s="3">
        <f>IF(H4614="Reg", MIN(Inputs!$B$2, I4614*Inputs!$B$10, (Inputs!$B$8-I4614)/Inputs!$B$9), 0)</f>
        <v>0</v>
      </c>
      <c r="P4614" s="3">
        <f t="shared" si="653"/>
        <v>0</v>
      </c>
      <c r="Q4614" s="3">
        <f t="shared" si="654"/>
        <v>0</v>
      </c>
      <c r="R4614" s="3">
        <f>I4614 + M4614*Inputs!$B$9 - N4614/Inputs!$B$10</f>
        <v>0</v>
      </c>
    </row>
    <row r="4615" spans="1:18" x14ac:dyDescent="0.3">
      <c r="A4615" s="4">
        <v>46215.208333333343</v>
      </c>
      <c r="B4615" s="3">
        <v>16.922499999999999</v>
      </c>
      <c r="C4615" s="3">
        <v>0.06</v>
      </c>
      <c r="D4615" s="3">
        <f t="shared" si="648"/>
        <v>19.457395833333333</v>
      </c>
      <c r="E4615" s="3">
        <f>MAX(B4615 - D4615/Inputs!$B$5, 0)</f>
        <v>0</v>
      </c>
      <c r="F4615" s="3">
        <f>MAX(D4615*Inputs!$B$5 - B4615, 0)</f>
        <v>0.2000083333333329</v>
      </c>
      <c r="G4615" s="3">
        <f t="shared" si="649"/>
        <v>0.06</v>
      </c>
      <c r="H4615" t="str">
        <f t="shared" si="650"/>
        <v>Charge</v>
      </c>
      <c r="I4615" s="3">
        <f t="shared" si="655"/>
        <v>0</v>
      </c>
      <c r="J4615" s="3">
        <f t="shared" si="656"/>
        <v>0</v>
      </c>
      <c r="K4615" s="3">
        <f>MIN(Inputs!$B$2, (Inputs!$B$8 - I4615)/Inputs!$B$9)</f>
        <v>170</v>
      </c>
      <c r="L4615" s="3">
        <f>MAX(MIN(Inputs!$B$2, I4615*Inputs!$B$10, Inputs!$B$8*Inputs!$B$4 - J4615), 0)</f>
        <v>0</v>
      </c>
      <c r="M4615" s="3">
        <f t="shared" si="651"/>
        <v>170</v>
      </c>
      <c r="N4615" s="3">
        <f t="shared" si="652"/>
        <v>0</v>
      </c>
      <c r="O4615" s="3">
        <f>IF(H4615="Reg", MIN(Inputs!$B$2, I4615*Inputs!$B$10, (Inputs!$B$8-I4615)/Inputs!$B$9), 0)</f>
        <v>0</v>
      </c>
      <c r="P4615" s="3">
        <f t="shared" si="653"/>
        <v>-2876.8249999999998</v>
      </c>
      <c r="Q4615" s="3">
        <f t="shared" si="654"/>
        <v>0</v>
      </c>
      <c r="R4615" s="3">
        <f>I4615 + M4615*Inputs!$B$9 - N4615/Inputs!$B$10</f>
        <v>159.4741358339966</v>
      </c>
    </row>
    <row r="4616" spans="1:18" x14ac:dyDescent="0.3">
      <c r="A4616" s="4">
        <v>46215.25</v>
      </c>
      <c r="B4616" s="3">
        <v>16.897500000000001</v>
      </c>
      <c r="C4616" s="3">
        <v>1</v>
      </c>
      <c r="D4616" s="3">
        <f t="shared" si="648"/>
        <v>19.457395833333333</v>
      </c>
      <c r="E4616" s="3">
        <f>MAX(B4616 - D4616/Inputs!$B$5, 0)</f>
        <v>0</v>
      </c>
      <c r="F4616" s="3">
        <f>MAX(D4616*Inputs!$B$5 - B4616, 0)</f>
        <v>0.22500833333333148</v>
      </c>
      <c r="G4616" s="3">
        <f t="shared" si="649"/>
        <v>1</v>
      </c>
      <c r="H4616" t="str">
        <f t="shared" si="650"/>
        <v>Reg</v>
      </c>
      <c r="I4616" s="3">
        <f t="shared" si="655"/>
        <v>159.4741358339966</v>
      </c>
      <c r="J4616" s="3">
        <f t="shared" si="656"/>
        <v>0</v>
      </c>
      <c r="K4616" s="3">
        <f>MIN(Inputs!$B$2, (Inputs!$B$8 - I4616)/Inputs!$B$9)</f>
        <v>170</v>
      </c>
      <c r="L4616" s="3">
        <f>MAX(MIN(Inputs!$B$2, I4616*Inputs!$B$10, Inputs!$B$8*Inputs!$B$4 - J4616), 0)</f>
        <v>149.6</v>
      </c>
      <c r="M4616" s="3">
        <f t="shared" si="651"/>
        <v>0</v>
      </c>
      <c r="N4616" s="3">
        <f t="shared" si="652"/>
        <v>0</v>
      </c>
      <c r="O4616" s="3">
        <f>IF(H4616="Reg", MIN(Inputs!$B$2, I4616*Inputs!$B$10, (Inputs!$B$8-I4616)/Inputs!$B$9), 0)</f>
        <v>149.6</v>
      </c>
      <c r="P4616" s="3">
        <f t="shared" si="653"/>
        <v>0</v>
      </c>
      <c r="Q4616" s="3">
        <f t="shared" si="654"/>
        <v>149.6</v>
      </c>
      <c r="R4616" s="3">
        <f>I4616 + M4616*Inputs!$B$9 - N4616/Inputs!$B$10</f>
        <v>159.4741358339966</v>
      </c>
    </row>
    <row r="4617" spans="1:18" x14ac:dyDescent="0.3">
      <c r="A4617" s="4">
        <v>46215.291666666657</v>
      </c>
      <c r="B4617" s="3">
        <v>15.53</v>
      </c>
      <c r="C4617" s="3">
        <v>1</v>
      </c>
      <c r="D4617" s="3">
        <f t="shared" si="648"/>
        <v>19.457395833333333</v>
      </c>
      <c r="E4617" s="3">
        <f>MAX(B4617 - D4617/Inputs!$B$5, 0)</f>
        <v>0</v>
      </c>
      <c r="F4617" s="3">
        <f>MAX(D4617*Inputs!$B$5 - B4617, 0)</f>
        <v>1.592508333333333</v>
      </c>
      <c r="G4617" s="3">
        <f t="shared" si="649"/>
        <v>1</v>
      </c>
      <c r="H4617" t="str">
        <f t="shared" si="650"/>
        <v>Charge</v>
      </c>
      <c r="I4617" s="3">
        <f t="shared" si="655"/>
        <v>159.4741358339966</v>
      </c>
      <c r="J4617" s="3">
        <f t="shared" si="656"/>
        <v>0</v>
      </c>
      <c r="K4617" s="3">
        <f>MIN(Inputs!$B$2, (Inputs!$B$8 - I4617)/Inputs!$B$9)</f>
        <v>170</v>
      </c>
      <c r="L4617" s="3">
        <f>MAX(MIN(Inputs!$B$2, I4617*Inputs!$B$10, Inputs!$B$8*Inputs!$B$4 - J4617), 0)</f>
        <v>149.6</v>
      </c>
      <c r="M4617" s="3">
        <f t="shared" si="651"/>
        <v>170</v>
      </c>
      <c r="N4617" s="3">
        <f t="shared" si="652"/>
        <v>0</v>
      </c>
      <c r="O4617" s="3">
        <f>IF(H4617="Reg", MIN(Inputs!$B$2, I4617*Inputs!$B$10, (Inputs!$B$8-I4617)/Inputs!$B$9), 0)</f>
        <v>0</v>
      </c>
      <c r="P4617" s="3">
        <f t="shared" si="653"/>
        <v>-2640.1</v>
      </c>
      <c r="Q4617" s="3">
        <f t="shared" si="654"/>
        <v>0</v>
      </c>
      <c r="R4617" s="3">
        <f>I4617 + M4617*Inputs!$B$9 - N4617/Inputs!$B$10</f>
        <v>318.9482716679932</v>
      </c>
    </row>
    <row r="4618" spans="1:18" x14ac:dyDescent="0.3">
      <c r="A4618" s="4">
        <v>46215.333333333343</v>
      </c>
      <c r="B4618" s="3">
        <v>8.1974999999999998</v>
      </c>
      <c r="C4618" s="3">
        <v>1</v>
      </c>
      <c r="D4618" s="3">
        <f t="shared" si="648"/>
        <v>19.457395833333333</v>
      </c>
      <c r="E4618" s="3">
        <f>MAX(B4618 - D4618/Inputs!$B$5, 0)</f>
        <v>0</v>
      </c>
      <c r="F4618" s="3">
        <f>MAX(D4618*Inputs!$B$5 - B4618, 0)</f>
        <v>8.9250083333333325</v>
      </c>
      <c r="G4618" s="3">
        <f t="shared" si="649"/>
        <v>1</v>
      </c>
      <c r="H4618" t="str">
        <f t="shared" si="650"/>
        <v>Charge</v>
      </c>
      <c r="I4618" s="3">
        <f t="shared" si="655"/>
        <v>318.9482716679932</v>
      </c>
      <c r="J4618" s="3">
        <f t="shared" si="656"/>
        <v>0</v>
      </c>
      <c r="K4618" s="3">
        <f>MIN(Inputs!$B$2, (Inputs!$B$8 - I4618)/Inputs!$B$9)</f>
        <v>22.44121780453775</v>
      </c>
      <c r="L4618" s="3">
        <f>MAX(MIN(Inputs!$B$2, I4618*Inputs!$B$10, Inputs!$B$8*Inputs!$B$4 - J4618), 0)</f>
        <v>170</v>
      </c>
      <c r="M4618" s="3">
        <f t="shared" si="651"/>
        <v>22.44121780453775</v>
      </c>
      <c r="N4618" s="3">
        <f t="shared" si="652"/>
        <v>0</v>
      </c>
      <c r="O4618" s="3">
        <f>IF(H4618="Reg", MIN(Inputs!$B$2, I4618*Inputs!$B$10, (Inputs!$B$8-I4618)/Inputs!$B$9), 0)</f>
        <v>0</v>
      </c>
      <c r="P4618" s="3">
        <f t="shared" si="653"/>
        <v>-183.9618829526982</v>
      </c>
      <c r="Q4618" s="3">
        <f t="shared" si="654"/>
        <v>0</v>
      </c>
      <c r="R4618" s="3">
        <f>I4618 + M4618*Inputs!$B$9 - N4618/Inputs!$B$10</f>
        <v>340</v>
      </c>
    </row>
    <row r="4619" spans="1:18" x14ac:dyDescent="0.3">
      <c r="A4619" s="4">
        <v>46215.375</v>
      </c>
      <c r="B4619" s="3">
        <v>-0.74750000000000005</v>
      </c>
      <c r="C4619" s="3">
        <v>1</v>
      </c>
      <c r="D4619" s="3">
        <f t="shared" si="648"/>
        <v>19.457395833333333</v>
      </c>
      <c r="E4619" s="3">
        <f>MAX(B4619 - D4619/Inputs!$B$5, 0)</f>
        <v>0</v>
      </c>
      <c r="F4619" s="3">
        <f>MAX(D4619*Inputs!$B$5 - B4619, 0)</f>
        <v>17.870008333333331</v>
      </c>
      <c r="G4619" s="3">
        <f t="shared" si="649"/>
        <v>1</v>
      </c>
      <c r="H4619" t="str">
        <f t="shared" si="650"/>
        <v>Charge</v>
      </c>
      <c r="I4619" s="3">
        <f t="shared" si="655"/>
        <v>340</v>
      </c>
      <c r="J4619" s="3">
        <f t="shared" si="656"/>
        <v>0</v>
      </c>
      <c r="K4619" s="3">
        <f>MIN(Inputs!$B$2, (Inputs!$B$8 - I4619)/Inputs!$B$9)</f>
        <v>0</v>
      </c>
      <c r="L4619" s="3">
        <f>MAX(MIN(Inputs!$B$2, I4619*Inputs!$B$10, Inputs!$B$8*Inputs!$B$4 - J4619), 0)</f>
        <v>170</v>
      </c>
      <c r="M4619" s="3">
        <f t="shared" si="651"/>
        <v>0</v>
      </c>
      <c r="N4619" s="3">
        <f t="shared" si="652"/>
        <v>0</v>
      </c>
      <c r="O4619" s="3">
        <f>IF(H4619="Reg", MIN(Inputs!$B$2, I4619*Inputs!$B$10, (Inputs!$B$8-I4619)/Inputs!$B$9), 0)</f>
        <v>0</v>
      </c>
      <c r="P4619" s="3">
        <f t="shared" si="653"/>
        <v>0</v>
      </c>
      <c r="Q4619" s="3">
        <f t="shared" si="654"/>
        <v>0</v>
      </c>
      <c r="R4619" s="3">
        <f>I4619 + M4619*Inputs!$B$9 - N4619/Inputs!$B$10</f>
        <v>340</v>
      </c>
    </row>
    <row r="4620" spans="1:18" x14ac:dyDescent="0.3">
      <c r="A4620" s="4">
        <v>46215.416666666657</v>
      </c>
      <c r="B4620" s="3">
        <v>-0.66749999999999998</v>
      </c>
      <c r="C4620" s="3">
        <v>0.88</v>
      </c>
      <c r="D4620" s="3">
        <f t="shared" si="648"/>
        <v>19.457395833333333</v>
      </c>
      <c r="E4620" s="3">
        <f>MAX(B4620 - D4620/Inputs!$B$5, 0)</f>
        <v>0</v>
      </c>
      <c r="F4620" s="3">
        <f>MAX(D4620*Inputs!$B$5 - B4620, 0)</f>
        <v>17.790008333333333</v>
      </c>
      <c r="G4620" s="3">
        <f t="shared" si="649"/>
        <v>0.88</v>
      </c>
      <c r="H4620" t="str">
        <f t="shared" si="650"/>
        <v>Charge</v>
      </c>
      <c r="I4620" s="3">
        <f t="shared" si="655"/>
        <v>340</v>
      </c>
      <c r="J4620" s="3">
        <f t="shared" si="656"/>
        <v>0</v>
      </c>
      <c r="K4620" s="3">
        <f>MIN(Inputs!$B$2, (Inputs!$B$8 - I4620)/Inputs!$B$9)</f>
        <v>0</v>
      </c>
      <c r="L4620" s="3">
        <f>MAX(MIN(Inputs!$B$2, I4620*Inputs!$B$10, Inputs!$B$8*Inputs!$B$4 - J4620), 0)</f>
        <v>170</v>
      </c>
      <c r="M4620" s="3">
        <f t="shared" si="651"/>
        <v>0</v>
      </c>
      <c r="N4620" s="3">
        <f t="shared" si="652"/>
        <v>0</v>
      </c>
      <c r="O4620" s="3">
        <f>IF(H4620="Reg", MIN(Inputs!$B$2, I4620*Inputs!$B$10, (Inputs!$B$8-I4620)/Inputs!$B$9), 0)</f>
        <v>0</v>
      </c>
      <c r="P4620" s="3">
        <f t="shared" si="653"/>
        <v>0</v>
      </c>
      <c r="Q4620" s="3">
        <f t="shared" si="654"/>
        <v>0</v>
      </c>
      <c r="R4620" s="3">
        <f>I4620 + M4620*Inputs!$B$9 - N4620/Inputs!$B$10</f>
        <v>340</v>
      </c>
    </row>
    <row r="4621" spans="1:18" x14ac:dyDescent="0.3">
      <c r="A4621" s="4">
        <v>46215.458333333343</v>
      </c>
      <c r="B4621" s="3">
        <v>9.9725000000000001</v>
      </c>
      <c r="C4621" s="3">
        <v>0.64</v>
      </c>
      <c r="D4621" s="3">
        <f t="shared" si="648"/>
        <v>19.457395833333333</v>
      </c>
      <c r="E4621" s="3">
        <f>MAX(B4621 - D4621/Inputs!$B$5, 0)</f>
        <v>0</v>
      </c>
      <c r="F4621" s="3">
        <f>MAX(D4621*Inputs!$B$5 - B4621, 0)</f>
        <v>7.1500083333333322</v>
      </c>
      <c r="G4621" s="3">
        <f t="shared" si="649"/>
        <v>0.64</v>
      </c>
      <c r="H4621" t="str">
        <f t="shared" si="650"/>
        <v>Charge</v>
      </c>
      <c r="I4621" s="3">
        <f t="shared" si="655"/>
        <v>340</v>
      </c>
      <c r="J4621" s="3">
        <f t="shared" si="656"/>
        <v>0</v>
      </c>
      <c r="K4621" s="3">
        <f>MIN(Inputs!$B$2, (Inputs!$B$8 - I4621)/Inputs!$B$9)</f>
        <v>0</v>
      </c>
      <c r="L4621" s="3">
        <f>MAX(MIN(Inputs!$B$2, I4621*Inputs!$B$10, Inputs!$B$8*Inputs!$B$4 - J4621), 0)</f>
        <v>170</v>
      </c>
      <c r="M4621" s="3">
        <f t="shared" si="651"/>
        <v>0</v>
      </c>
      <c r="N4621" s="3">
        <f t="shared" si="652"/>
        <v>0</v>
      </c>
      <c r="O4621" s="3">
        <f>IF(H4621="Reg", MIN(Inputs!$B$2, I4621*Inputs!$B$10, (Inputs!$B$8-I4621)/Inputs!$B$9), 0)</f>
        <v>0</v>
      </c>
      <c r="P4621" s="3">
        <f t="shared" si="653"/>
        <v>0</v>
      </c>
      <c r="Q4621" s="3">
        <f t="shared" si="654"/>
        <v>0</v>
      </c>
      <c r="R4621" s="3">
        <f>I4621 + M4621*Inputs!$B$9 - N4621/Inputs!$B$10</f>
        <v>340</v>
      </c>
    </row>
    <row r="4622" spans="1:18" x14ac:dyDescent="0.3">
      <c r="A4622" s="4">
        <v>46215.5</v>
      </c>
      <c r="B4622" s="3">
        <v>15.959999999999999</v>
      </c>
      <c r="C4622" s="3">
        <v>0.98</v>
      </c>
      <c r="D4622" s="3">
        <f t="shared" si="648"/>
        <v>19.457395833333333</v>
      </c>
      <c r="E4622" s="3">
        <f>MAX(B4622 - D4622/Inputs!$B$5, 0)</f>
        <v>0</v>
      </c>
      <c r="F4622" s="3">
        <f>MAX(D4622*Inputs!$B$5 - B4622, 0)</f>
        <v>1.1625083333333333</v>
      </c>
      <c r="G4622" s="3">
        <f t="shared" si="649"/>
        <v>0.98</v>
      </c>
      <c r="H4622" t="str">
        <f t="shared" si="650"/>
        <v>Charge</v>
      </c>
      <c r="I4622" s="3">
        <f t="shared" si="655"/>
        <v>340</v>
      </c>
      <c r="J4622" s="3">
        <f t="shared" si="656"/>
        <v>0</v>
      </c>
      <c r="K4622" s="3">
        <f>MIN(Inputs!$B$2, (Inputs!$B$8 - I4622)/Inputs!$B$9)</f>
        <v>0</v>
      </c>
      <c r="L4622" s="3">
        <f>MAX(MIN(Inputs!$B$2, I4622*Inputs!$B$10, Inputs!$B$8*Inputs!$B$4 - J4622), 0)</f>
        <v>170</v>
      </c>
      <c r="M4622" s="3">
        <f t="shared" si="651"/>
        <v>0</v>
      </c>
      <c r="N4622" s="3">
        <f t="shared" si="652"/>
        <v>0</v>
      </c>
      <c r="O4622" s="3">
        <f>IF(H4622="Reg", MIN(Inputs!$B$2, I4622*Inputs!$B$10, (Inputs!$B$8-I4622)/Inputs!$B$9), 0)</f>
        <v>0</v>
      </c>
      <c r="P4622" s="3">
        <f t="shared" si="653"/>
        <v>0</v>
      </c>
      <c r="Q4622" s="3">
        <f t="shared" si="654"/>
        <v>0</v>
      </c>
      <c r="R4622" s="3">
        <f>I4622 + M4622*Inputs!$B$9 - N4622/Inputs!$B$10</f>
        <v>340</v>
      </c>
    </row>
    <row r="4623" spans="1:18" x14ac:dyDescent="0.3">
      <c r="A4623" s="4">
        <v>46215.541666666657</v>
      </c>
      <c r="B4623" s="3">
        <v>18.335000000000001</v>
      </c>
      <c r="C4623" s="3">
        <v>0.51</v>
      </c>
      <c r="D4623" s="3">
        <f t="shared" si="648"/>
        <v>19.457395833333333</v>
      </c>
      <c r="E4623" s="3">
        <f>MAX(B4623 - D4623/Inputs!$B$5, 0)</f>
        <v>0</v>
      </c>
      <c r="F4623" s="3">
        <f>MAX(D4623*Inputs!$B$5 - B4623, 0)</f>
        <v>0</v>
      </c>
      <c r="G4623" s="3">
        <f t="shared" si="649"/>
        <v>0.51</v>
      </c>
      <c r="H4623" t="str">
        <f t="shared" si="650"/>
        <v>Reg</v>
      </c>
      <c r="I4623" s="3">
        <f t="shared" si="655"/>
        <v>340</v>
      </c>
      <c r="J4623" s="3">
        <f t="shared" si="656"/>
        <v>0</v>
      </c>
      <c r="K4623" s="3">
        <f>MIN(Inputs!$B$2, (Inputs!$B$8 - I4623)/Inputs!$B$9)</f>
        <v>0</v>
      </c>
      <c r="L4623" s="3">
        <f>MAX(MIN(Inputs!$B$2, I4623*Inputs!$B$10, Inputs!$B$8*Inputs!$B$4 - J4623), 0)</f>
        <v>170</v>
      </c>
      <c r="M4623" s="3">
        <f t="shared" si="651"/>
        <v>0</v>
      </c>
      <c r="N4623" s="3">
        <f t="shared" si="652"/>
        <v>0</v>
      </c>
      <c r="O4623" s="3">
        <f>IF(H4623="Reg", MIN(Inputs!$B$2, I4623*Inputs!$B$10, (Inputs!$B$8-I4623)/Inputs!$B$9), 0)</f>
        <v>0</v>
      </c>
      <c r="P4623" s="3">
        <f t="shared" si="653"/>
        <v>0</v>
      </c>
      <c r="Q4623" s="3">
        <f t="shared" si="654"/>
        <v>0</v>
      </c>
      <c r="R4623" s="3">
        <f>I4623 + M4623*Inputs!$B$9 - N4623/Inputs!$B$10</f>
        <v>340</v>
      </c>
    </row>
    <row r="4624" spans="1:18" x14ac:dyDescent="0.3">
      <c r="A4624" s="4">
        <v>46215.583333333343</v>
      </c>
      <c r="B4624" s="3">
        <v>21.299999999999997</v>
      </c>
      <c r="C4624" s="3">
        <v>0.92</v>
      </c>
      <c r="D4624" s="3">
        <f t="shared" si="648"/>
        <v>19.457395833333333</v>
      </c>
      <c r="E4624" s="3">
        <f>MAX(B4624 - D4624/Inputs!$B$5, 0)</f>
        <v>0</v>
      </c>
      <c r="F4624" s="3">
        <f>MAX(D4624*Inputs!$B$5 - B4624, 0)</f>
        <v>0</v>
      </c>
      <c r="G4624" s="3">
        <f t="shared" si="649"/>
        <v>0.92</v>
      </c>
      <c r="H4624" t="str">
        <f t="shared" si="650"/>
        <v>Reg</v>
      </c>
      <c r="I4624" s="3">
        <f t="shared" si="655"/>
        <v>340</v>
      </c>
      <c r="J4624" s="3">
        <f t="shared" si="656"/>
        <v>0</v>
      </c>
      <c r="K4624" s="3">
        <f>MIN(Inputs!$B$2, (Inputs!$B$8 - I4624)/Inputs!$B$9)</f>
        <v>0</v>
      </c>
      <c r="L4624" s="3">
        <f>MAX(MIN(Inputs!$B$2, I4624*Inputs!$B$10, Inputs!$B$8*Inputs!$B$4 - J4624), 0)</f>
        <v>170</v>
      </c>
      <c r="M4624" s="3">
        <f t="shared" si="651"/>
        <v>0</v>
      </c>
      <c r="N4624" s="3">
        <f t="shared" si="652"/>
        <v>0</v>
      </c>
      <c r="O4624" s="3">
        <f>IF(H4624="Reg", MIN(Inputs!$B$2, I4624*Inputs!$B$10, (Inputs!$B$8-I4624)/Inputs!$B$9), 0)</f>
        <v>0</v>
      </c>
      <c r="P4624" s="3">
        <f t="shared" si="653"/>
        <v>0</v>
      </c>
      <c r="Q4624" s="3">
        <f t="shared" si="654"/>
        <v>0</v>
      </c>
      <c r="R4624" s="3">
        <f>I4624 + M4624*Inputs!$B$9 - N4624/Inputs!$B$10</f>
        <v>340</v>
      </c>
    </row>
    <row r="4625" spans="1:18" x14ac:dyDescent="0.3">
      <c r="A4625" s="4">
        <v>46215.625</v>
      </c>
      <c r="B4625" s="3">
        <v>24.067499999999999</v>
      </c>
      <c r="C4625" s="3">
        <v>1</v>
      </c>
      <c r="D4625" s="3">
        <f t="shared" si="648"/>
        <v>19.457395833333333</v>
      </c>
      <c r="E4625" s="3">
        <f>MAX(B4625 - D4625/Inputs!$B$5, 0)</f>
        <v>1.9568229166666669</v>
      </c>
      <c r="F4625" s="3">
        <f>MAX(D4625*Inputs!$B$5 - B4625, 0)</f>
        <v>0</v>
      </c>
      <c r="G4625" s="3">
        <f t="shared" si="649"/>
        <v>1</v>
      </c>
      <c r="H4625" t="str">
        <f t="shared" si="650"/>
        <v>Discharge</v>
      </c>
      <c r="I4625" s="3">
        <f t="shared" si="655"/>
        <v>340</v>
      </c>
      <c r="J4625" s="3">
        <f t="shared" si="656"/>
        <v>0</v>
      </c>
      <c r="K4625" s="3">
        <f>MIN(Inputs!$B$2, (Inputs!$B$8 - I4625)/Inputs!$B$9)</f>
        <v>0</v>
      </c>
      <c r="L4625" s="3">
        <f>MAX(MIN(Inputs!$B$2, I4625*Inputs!$B$10, Inputs!$B$8*Inputs!$B$4 - J4625), 0)</f>
        <v>170</v>
      </c>
      <c r="M4625" s="3">
        <f t="shared" si="651"/>
        <v>0</v>
      </c>
      <c r="N4625" s="3">
        <f t="shared" si="652"/>
        <v>170</v>
      </c>
      <c r="O4625" s="3">
        <f>IF(H4625="Reg", MIN(Inputs!$B$2, I4625*Inputs!$B$10, (Inputs!$B$8-I4625)/Inputs!$B$9), 0)</f>
        <v>0</v>
      </c>
      <c r="P4625" s="3">
        <f t="shared" si="653"/>
        <v>4091.4749999999999</v>
      </c>
      <c r="Q4625" s="3">
        <f t="shared" si="654"/>
        <v>0</v>
      </c>
      <c r="R4625" s="3">
        <f>I4625 + M4625*Inputs!$B$9 - N4625/Inputs!$B$10</f>
        <v>158.77939109773115</v>
      </c>
    </row>
    <row r="4626" spans="1:18" x14ac:dyDescent="0.3">
      <c r="A4626" s="4">
        <v>46215.666666666657</v>
      </c>
      <c r="B4626" s="3">
        <v>22.0975</v>
      </c>
      <c r="C4626" s="3">
        <v>1</v>
      </c>
      <c r="D4626" s="3">
        <f t="shared" si="648"/>
        <v>19.457395833333333</v>
      </c>
      <c r="E4626" s="3">
        <f>MAX(B4626 - D4626/Inputs!$B$5, 0)</f>
        <v>0</v>
      </c>
      <c r="F4626" s="3">
        <f>MAX(D4626*Inputs!$B$5 - B4626, 0)</f>
        <v>0</v>
      </c>
      <c r="G4626" s="3">
        <f t="shared" si="649"/>
        <v>1</v>
      </c>
      <c r="H4626" t="str">
        <f t="shared" si="650"/>
        <v>Reg</v>
      </c>
      <c r="I4626" s="3">
        <f t="shared" si="655"/>
        <v>158.77939109773115</v>
      </c>
      <c r="J4626" s="3">
        <f t="shared" si="656"/>
        <v>170</v>
      </c>
      <c r="K4626" s="3">
        <f>MIN(Inputs!$B$2, (Inputs!$B$8 - I4626)/Inputs!$B$9)</f>
        <v>170</v>
      </c>
      <c r="L4626" s="3">
        <f>MAX(MIN(Inputs!$B$2, I4626*Inputs!$B$10, Inputs!$B$8*Inputs!$B$4 - J4626), 0)</f>
        <v>148.94827166799323</v>
      </c>
      <c r="M4626" s="3">
        <f t="shared" si="651"/>
        <v>0</v>
      </c>
      <c r="N4626" s="3">
        <f t="shared" si="652"/>
        <v>0</v>
      </c>
      <c r="O4626" s="3">
        <f>IF(H4626="Reg", MIN(Inputs!$B$2, I4626*Inputs!$B$10, (Inputs!$B$8-I4626)/Inputs!$B$9), 0)</f>
        <v>148.94827166799323</v>
      </c>
      <c r="P4626" s="3">
        <f t="shared" si="653"/>
        <v>0</v>
      </c>
      <c r="Q4626" s="3">
        <f t="shared" si="654"/>
        <v>148.94827166799323</v>
      </c>
      <c r="R4626" s="3">
        <f>I4626 + M4626*Inputs!$B$9 - N4626/Inputs!$B$10</f>
        <v>158.77939109773115</v>
      </c>
    </row>
    <row r="4627" spans="1:18" x14ac:dyDescent="0.3">
      <c r="A4627" s="4">
        <v>46215.708333333343</v>
      </c>
      <c r="B4627" s="3">
        <v>22.195</v>
      </c>
      <c r="C4627" s="3">
        <v>1</v>
      </c>
      <c r="D4627" s="3">
        <f t="shared" si="648"/>
        <v>19.457395833333333</v>
      </c>
      <c r="E4627" s="3">
        <f>MAX(B4627 - D4627/Inputs!$B$5, 0)</f>
        <v>8.4322916666668135E-2</v>
      </c>
      <c r="F4627" s="3">
        <f>MAX(D4627*Inputs!$B$5 - B4627, 0)</f>
        <v>0</v>
      </c>
      <c r="G4627" s="3">
        <f t="shared" si="649"/>
        <v>1</v>
      </c>
      <c r="H4627" t="str">
        <f t="shared" si="650"/>
        <v>Reg</v>
      </c>
      <c r="I4627" s="3">
        <f t="shared" si="655"/>
        <v>158.77939109773115</v>
      </c>
      <c r="J4627" s="3">
        <f t="shared" si="656"/>
        <v>170</v>
      </c>
      <c r="K4627" s="3">
        <f>MIN(Inputs!$B$2, (Inputs!$B$8 - I4627)/Inputs!$B$9)</f>
        <v>170</v>
      </c>
      <c r="L4627" s="3">
        <f>MAX(MIN(Inputs!$B$2, I4627*Inputs!$B$10, Inputs!$B$8*Inputs!$B$4 - J4627), 0)</f>
        <v>148.94827166799323</v>
      </c>
      <c r="M4627" s="3">
        <f t="shared" si="651"/>
        <v>0</v>
      </c>
      <c r="N4627" s="3">
        <f t="shared" si="652"/>
        <v>0</v>
      </c>
      <c r="O4627" s="3">
        <f>IF(H4627="Reg", MIN(Inputs!$B$2, I4627*Inputs!$B$10, (Inputs!$B$8-I4627)/Inputs!$B$9), 0)</f>
        <v>148.94827166799323</v>
      </c>
      <c r="P4627" s="3">
        <f t="shared" si="653"/>
        <v>0</v>
      </c>
      <c r="Q4627" s="3">
        <f t="shared" si="654"/>
        <v>148.94827166799323</v>
      </c>
      <c r="R4627" s="3">
        <f>I4627 + M4627*Inputs!$B$9 - N4627/Inputs!$B$10</f>
        <v>158.77939109773115</v>
      </c>
    </row>
    <row r="4628" spans="1:18" x14ac:dyDescent="0.3">
      <c r="A4628" s="4">
        <v>46215.75</v>
      </c>
      <c r="B4628" s="3">
        <v>20.482500000000002</v>
      </c>
      <c r="C4628" s="3">
        <v>1</v>
      </c>
      <c r="D4628" s="3">
        <f t="shared" si="648"/>
        <v>19.457395833333333</v>
      </c>
      <c r="E4628" s="3">
        <f>MAX(B4628 - D4628/Inputs!$B$5, 0)</f>
        <v>0</v>
      </c>
      <c r="F4628" s="3">
        <f>MAX(D4628*Inputs!$B$5 - B4628, 0)</f>
        <v>0</v>
      </c>
      <c r="G4628" s="3">
        <f t="shared" si="649"/>
        <v>1</v>
      </c>
      <c r="H4628" t="str">
        <f t="shared" si="650"/>
        <v>Reg</v>
      </c>
      <c r="I4628" s="3">
        <f t="shared" si="655"/>
        <v>158.77939109773115</v>
      </c>
      <c r="J4628" s="3">
        <f t="shared" si="656"/>
        <v>170</v>
      </c>
      <c r="K4628" s="3">
        <f>MIN(Inputs!$B$2, (Inputs!$B$8 - I4628)/Inputs!$B$9)</f>
        <v>170</v>
      </c>
      <c r="L4628" s="3">
        <f>MAX(MIN(Inputs!$B$2, I4628*Inputs!$B$10, Inputs!$B$8*Inputs!$B$4 - J4628), 0)</f>
        <v>148.94827166799323</v>
      </c>
      <c r="M4628" s="3">
        <f t="shared" si="651"/>
        <v>0</v>
      </c>
      <c r="N4628" s="3">
        <f t="shared" si="652"/>
        <v>0</v>
      </c>
      <c r="O4628" s="3">
        <f>IF(H4628="Reg", MIN(Inputs!$B$2, I4628*Inputs!$B$10, (Inputs!$B$8-I4628)/Inputs!$B$9), 0)</f>
        <v>148.94827166799323</v>
      </c>
      <c r="P4628" s="3">
        <f t="shared" si="653"/>
        <v>0</v>
      </c>
      <c r="Q4628" s="3">
        <f t="shared" si="654"/>
        <v>148.94827166799323</v>
      </c>
      <c r="R4628" s="3">
        <f>I4628 + M4628*Inputs!$B$9 - N4628/Inputs!$B$10</f>
        <v>158.77939109773115</v>
      </c>
    </row>
    <row r="4629" spans="1:18" x14ac:dyDescent="0.3">
      <c r="A4629" s="4">
        <v>46215.791666666657</v>
      </c>
      <c r="B4629" s="3">
        <v>26.675000000000001</v>
      </c>
      <c r="C4629" s="3">
        <v>7</v>
      </c>
      <c r="D4629" s="3">
        <f t="shared" si="648"/>
        <v>19.457395833333333</v>
      </c>
      <c r="E4629" s="3">
        <f>MAX(B4629 - D4629/Inputs!$B$5, 0)</f>
        <v>4.5643229166666686</v>
      </c>
      <c r="F4629" s="3">
        <f>MAX(D4629*Inputs!$B$5 - B4629, 0)</f>
        <v>0</v>
      </c>
      <c r="G4629" s="3">
        <f t="shared" si="649"/>
        <v>7</v>
      </c>
      <c r="H4629" t="str">
        <f t="shared" si="650"/>
        <v>Reg</v>
      </c>
      <c r="I4629" s="3">
        <f t="shared" si="655"/>
        <v>158.77939109773115</v>
      </c>
      <c r="J4629" s="3">
        <f t="shared" si="656"/>
        <v>170</v>
      </c>
      <c r="K4629" s="3">
        <f>MIN(Inputs!$B$2, (Inputs!$B$8 - I4629)/Inputs!$B$9)</f>
        <v>170</v>
      </c>
      <c r="L4629" s="3">
        <f>MAX(MIN(Inputs!$B$2, I4629*Inputs!$B$10, Inputs!$B$8*Inputs!$B$4 - J4629), 0)</f>
        <v>148.94827166799323</v>
      </c>
      <c r="M4629" s="3">
        <f t="shared" si="651"/>
        <v>0</v>
      </c>
      <c r="N4629" s="3">
        <f t="shared" si="652"/>
        <v>0</v>
      </c>
      <c r="O4629" s="3">
        <f>IF(H4629="Reg", MIN(Inputs!$B$2, I4629*Inputs!$B$10, (Inputs!$B$8-I4629)/Inputs!$B$9), 0)</f>
        <v>148.94827166799323</v>
      </c>
      <c r="P4629" s="3">
        <f t="shared" si="653"/>
        <v>0</v>
      </c>
      <c r="Q4629" s="3">
        <f t="shared" si="654"/>
        <v>1042.6379016759527</v>
      </c>
      <c r="R4629" s="3">
        <f>I4629 + M4629*Inputs!$B$9 - N4629/Inputs!$B$10</f>
        <v>158.77939109773115</v>
      </c>
    </row>
    <row r="4630" spans="1:18" x14ac:dyDescent="0.3">
      <c r="A4630" s="4">
        <v>46215.833333333343</v>
      </c>
      <c r="B4630" s="3">
        <v>36.712500000000006</v>
      </c>
      <c r="C4630" s="3">
        <v>4.96</v>
      </c>
      <c r="D4630" s="3">
        <f t="shared" si="648"/>
        <v>19.457395833333333</v>
      </c>
      <c r="E4630" s="3">
        <f>MAX(B4630 - D4630/Inputs!$B$5, 0)</f>
        <v>14.601822916666674</v>
      </c>
      <c r="F4630" s="3">
        <f>MAX(D4630*Inputs!$B$5 - B4630, 0)</f>
        <v>0</v>
      </c>
      <c r="G4630" s="3">
        <f t="shared" si="649"/>
        <v>4.96</v>
      </c>
      <c r="H4630" t="str">
        <f t="shared" si="650"/>
        <v>Discharge</v>
      </c>
      <c r="I4630" s="3">
        <f t="shared" si="655"/>
        <v>158.77939109773115</v>
      </c>
      <c r="J4630" s="3">
        <f t="shared" si="656"/>
        <v>170</v>
      </c>
      <c r="K4630" s="3">
        <f>MIN(Inputs!$B$2, (Inputs!$B$8 - I4630)/Inputs!$B$9)</f>
        <v>170</v>
      </c>
      <c r="L4630" s="3">
        <f>MAX(MIN(Inputs!$B$2, I4630*Inputs!$B$10, Inputs!$B$8*Inputs!$B$4 - J4630), 0)</f>
        <v>148.94827166799323</v>
      </c>
      <c r="M4630" s="3">
        <f t="shared" si="651"/>
        <v>0</v>
      </c>
      <c r="N4630" s="3">
        <f t="shared" si="652"/>
        <v>148.94827166799323</v>
      </c>
      <c r="O4630" s="3">
        <f>IF(H4630="Reg", MIN(Inputs!$B$2, I4630*Inputs!$B$10, (Inputs!$B$8-I4630)/Inputs!$B$9), 0)</f>
        <v>0</v>
      </c>
      <c r="P4630" s="3">
        <f t="shared" si="653"/>
        <v>5468.2634236112017</v>
      </c>
      <c r="Q4630" s="3">
        <f t="shared" si="654"/>
        <v>0</v>
      </c>
      <c r="R4630" s="3">
        <f>I4630 + M4630*Inputs!$B$9 - N4630/Inputs!$B$10</f>
        <v>0</v>
      </c>
    </row>
    <row r="4631" spans="1:18" x14ac:dyDescent="0.3">
      <c r="A4631" s="4">
        <v>46215.875</v>
      </c>
      <c r="B4631" s="3">
        <v>33.602500000000006</v>
      </c>
      <c r="C4631" s="3">
        <v>4.55</v>
      </c>
      <c r="D4631" s="3">
        <f t="shared" si="648"/>
        <v>19.457395833333333</v>
      </c>
      <c r="E4631" s="3">
        <f>MAX(B4631 - D4631/Inputs!$B$5, 0)</f>
        <v>11.491822916666674</v>
      </c>
      <c r="F4631" s="3">
        <f>MAX(D4631*Inputs!$B$5 - B4631, 0)</f>
        <v>0</v>
      </c>
      <c r="G4631" s="3">
        <f t="shared" si="649"/>
        <v>4.55</v>
      </c>
      <c r="H4631" t="str">
        <f t="shared" si="650"/>
        <v>Discharge</v>
      </c>
      <c r="I4631" s="3">
        <f t="shared" si="655"/>
        <v>0</v>
      </c>
      <c r="J4631" s="3">
        <f t="shared" si="656"/>
        <v>318.94827166799325</v>
      </c>
      <c r="K4631" s="3">
        <f>MIN(Inputs!$B$2, (Inputs!$B$8 - I4631)/Inputs!$B$9)</f>
        <v>170</v>
      </c>
      <c r="L4631" s="3">
        <f>MAX(MIN(Inputs!$B$2, I4631*Inputs!$B$10, Inputs!$B$8*Inputs!$B$4 - J4631), 0)</f>
        <v>0</v>
      </c>
      <c r="M4631" s="3">
        <f t="shared" si="651"/>
        <v>0</v>
      </c>
      <c r="N4631" s="3">
        <f t="shared" si="652"/>
        <v>0</v>
      </c>
      <c r="O4631" s="3">
        <f>IF(H4631="Reg", MIN(Inputs!$B$2, I4631*Inputs!$B$10, (Inputs!$B$8-I4631)/Inputs!$B$9), 0)</f>
        <v>0</v>
      </c>
      <c r="P4631" s="3">
        <f t="shared" si="653"/>
        <v>0</v>
      </c>
      <c r="Q4631" s="3">
        <f t="shared" si="654"/>
        <v>0</v>
      </c>
      <c r="R4631" s="3">
        <f>I4631 + M4631*Inputs!$B$9 - N4631/Inputs!$B$10</f>
        <v>0</v>
      </c>
    </row>
    <row r="4632" spans="1:18" x14ac:dyDescent="0.3">
      <c r="A4632" s="4">
        <v>46215.916666666657</v>
      </c>
      <c r="B4632" s="3">
        <v>30.262499999999999</v>
      </c>
      <c r="C4632" s="3">
        <v>3.12</v>
      </c>
      <c r="D4632" s="3">
        <f t="shared" si="648"/>
        <v>19.457395833333333</v>
      </c>
      <c r="E4632" s="3">
        <f>MAX(B4632 - D4632/Inputs!$B$5, 0)</f>
        <v>8.1518229166666671</v>
      </c>
      <c r="F4632" s="3">
        <f>MAX(D4632*Inputs!$B$5 - B4632, 0)</f>
        <v>0</v>
      </c>
      <c r="G4632" s="3">
        <f t="shared" si="649"/>
        <v>3.12</v>
      </c>
      <c r="H4632" t="str">
        <f t="shared" si="650"/>
        <v>Discharge</v>
      </c>
      <c r="I4632" s="3">
        <f t="shared" si="655"/>
        <v>0</v>
      </c>
      <c r="J4632" s="3">
        <f t="shared" si="656"/>
        <v>318.94827166799325</v>
      </c>
      <c r="K4632" s="3">
        <f>MIN(Inputs!$B$2, (Inputs!$B$8 - I4632)/Inputs!$B$9)</f>
        <v>170</v>
      </c>
      <c r="L4632" s="3">
        <f>MAX(MIN(Inputs!$B$2, I4632*Inputs!$B$10, Inputs!$B$8*Inputs!$B$4 - J4632), 0)</f>
        <v>0</v>
      </c>
      <c r="M4632" s="3">
        <f t="shared" si="651"/>
        <v>0</v>
      </c>
      <c r="N4632" s="3">
        <f t="shared" si="652"/>
        <v>0</v>
      </c>
      <c r="O4632" s="3">
        <f>IF(H4632="Reg", MIN(Inputs!$B$2, I4632*Inputs!$B$10, (Inputs!$B$8-I4632)/Inputs!$B$9), 0)</f>
        <v>0</v>
      </c>
      <c r="P4632" s="3">
        <f t="shared" si="653"/>
        <v>0</v>
      </c>
      <c r="Q4632" s="3">
        <f t="shared" si="654"/>
        <v>0</v>
      </c>
      <c r="R4632" s="3">
        <f>I4632 + M4632*Inputs!$B$9 - N4632/Inputs!$B$10</f>
        <v>0</v>
      </c>
    </row>
    <row r="4633" spans="1:18" x14ac:dyDescent="0.3">
      <c r="A4633" s="4">
        <v>46215.958333333343</v>
      </c>
      <c r="B4633" s="3">
        <v>25.05</v>
      </c>
      <c r="C4633" s="3">
        <v>0.06</v>
      </c>
      <c r="D4633" s="3">
        <f t="shared" si="648"/>
        <v>19.457395833333333</v>
      </c>
      <c r="E4633" s="3">
        <f>MAX(B4633 - D4633/Inputs!$B$5, 0)</f>
        <v>2.9393229166666686</v>
      </c>
      <c r="F4633" s="3">
        <f>MAX(D4633*Inputs!$B$5 - B4633, 0)</f>
        <v>0</v>
      </c>
      <c r="G4633" s="3">
        <f t="shared" si="649"/>
        <v>0.06</v>
      </c>
      <c r="H4633" t="str">
        <f t="shared" si="650"/>
        <v>Discharge</v>
      </c>
      <c r="I4633" s="3">
        <f t="shared" si="655"/>
        <v>0</v>
      </c>
      <c r="J4633" s="3">
        <f t="shared" si="656"/>
        <v>318.94827166799325</v>
      </c>
      <c r="K4633" s="3">
        <f>MIN(Inputs!$B$2, (Inputs!$B$8 - I4633)/Inputs!$B$9)</f>
        <v>170</v>
      </c>
      <c r="L4633" s="3">
        <f>MAX(MIN(Inputs!$B$2, I4633*Inputs!$B$10, Inputs!$B$8*Inputs!$B$4 - J4633), 0)</f>
        <v>0</v>
      </c>
      <c r="M4633" s="3">
        <f t="shared" si="651"/>
        <v>0</v>
      </c>
      <c r="N4633" s="3">
        <f t="shared" si="652"/>
        <v>0</v>
      </c>
      <c r="O4633" s="3">
        <f>IF(H4633="Reg", MIN(Inputs!$B$2, I4633*Inputs!$B$10, (Inputs!$B$8-I4633)/Inputs!$B$9), 0)</f>
        <v>0</v>
      </c>
      <c r="P4633" s="3">
        <f t="shared" si="653"/>
        <v>0</v>
      </c>
      <c r="Q4633" s="3">
        <f t="shared" si="654"/>
        <v>0</v>
      </c>
      <c r="R4633" s="3">
        <f>I4633 + M4633*Inputs!$B$9 - N4633/Inputs!$B$10</f>
        <v>0</v>
      </c>
    </row>
    <row r="4634" spans="1:18" x14ac:dyDescent="0.3">
      <c r="A4634" s="4">
        <v>46216</v>
      </c>
      <c r="B4634" s="3">
        <v>23.854999999999997</v>
      </c>
      <c r="C4634" s="3">
        <v>0.05</v>
      </c>
      <c r="D4634" s="3">
        <f t="shared" si="648"/>
        <v>24.170520833333338</v>
      </c>
      <c r="E4634" s="3">
        <f>MAX(B4634 - D4634/Inputs!$B$5, 0)</f>
        <v>0</v>
      </c>
      <c r="F4634" s="3">
        <f>MAX(D4634*Inputs!$B$5 - B4634, 0)</f>
        <v>0</v>
      </c>
      <c r="G4634" s="3">
        <f t="shared" si="649"/>
        <v>0.05</v>
      </c>
      <c r="H4634" t="str">
        <f t="shared" si="650"/>
        <v>Reg</v>
      </c>
      <c r="I4634" s="3">
        <f t="shared" si="655"/>
        <v>0</v>
      </c>
      <c r="J4634" s="3">
        <f t="shared" si="656"/>
        <v>0</v>
      </c>
      <c r="K4634" s="3">
        <f>MIN(Inputs!$B$2, (Inputs!$B$8 - I4634)/Inputs!$B$9)</f>
        <v>170</v>
      </c>
      <c r="L4634" s="3">
        <f>MAX(MIN(Inputs!$B$2, I4634*Inputs!$B$10, Inputs!$B$8*Inputs!$B$4 - J4634), 0)</f>
        <v>0</v>
      </c>
      <c r="M4634" s="3">
        <f t="shared" si="651"/>
        <v>0</v>
      </c>
      <c r="N4634" s="3">
        <f t="shared" si="652"/>
        <v>0</v>
      </c>
      <c r="O4634" s="3">
        <f>IF(H4634="Reg", MIN(Inputs!$B$2, I4634*Inputs!$B$10, (Inputs!$B$8-I4634)/Inputs!$B$9), 0)</f>
        <v>0</v>
      </c>
      <c r="P4634" s="3">
        <f t="shared" si="653"/>
        <v>0</v>
      </c>
      <c r="Q4634" s="3">
        <f t="shared" si="654"/>
        <v>0</v>
      </c>
      <c r="R4634" s="3">
        <f>I4634 + M4634*Inputs!$B$9 - N4634/Inputs!$B$10</f>
        <v>0</v>
      </c>
    </row>
    <row r="4635" spans="1:18" x14ac:dyDescent="0.3">
      <c r="A4635" s="4">
        <v>46216.041666666657</v>
      </c>
      <c r="B4635" s="3">
        <v>24.387499999999999</v>
      </c>
      <c r="C4635" s="3">
        <v>0.05</v>
      </c>
      <c r="D4635" s="3">
        <f t="shared" si="648"/>
        <v>24.170520833333338</v>
      </c>
      <c r="E4635" s="3">
        <f>MAX(B4635 - D4635/Inputs!$B$5, 0)</f>
        <v>0</v>
      </c>
      <c r="F4635" s="3">
        <f>MAX(D4635*Inputs!$B$5 - B4635, 0)</f>
        <v>0</v>
      </c>
      <c r="G4635" s="3">
        <f t="shared" si="649"/>
        <v>0.05</v>
      </c>
      <c r="H4635" t="str">
        <f t="shared" si="650"/>
        <v>Reg</v>
      </c>
      <c r="I4635" s="3">
        <f t="shared" si="655"/>
        <v>0</v>
      </c>
      <c r="J4635" s="3">
        <f t="shared" si="656"/>
        <v>0</v>
      </c>
      <c r="K4635" s="3">
        <f>MIN(Inputs!$B$2, (Inputs!$B$8 - I4635)/Inputs!$B$9)</f>
        <v>170</v>
      </c>
      <c r="L4635" s="3">
        <f>MAX(MIN(Inputs!$B$2, I4635*Inputs!$B$10, Inputs!$B$8*Inputs!$B$4 - J4635), 0)</f>
        <v>0</v>
      </c>
      <c r="M4635" s="3">
        <f t="shared" si="651"/>
        <v>0</v>
      </c>
      <c r="N4635" s="3">
        <f t="shared" si="652"/>
        <v>0</v>
      </c>
      <c r="O4635" s="3">
        <f>IF(H4635="Reg", MIN(Inputs!$B$2, I4635*Inputs!$B$10, (Inputs!$B$8-I4635)/Inputs!$B$9), 0)</f>
        <v>0</v>
      </c>
      <c r="P4635" s="3">
        <f t="shared" si="653"/>
        <v>0</v>
      </c>
      <c r="Q4635" s="3">
        <f t="shared" si="654"/>
        <v>0</v>
      </c>
      <c r="R4635" s="3">
        <f>I4635 + M4635*Inputs!$B$9 - N4635/Inputs!$B$10</f>
        <v>0</v>
      </c>
    </row>
    <row r="4636" spans="1:18" x14ac:dyDescent="0.3">
      <c r="A4636" s="4">
        <v>46216.083333333343</v>
      </c>
      <c r="B4636" s="3">
        <v>22.477499999999999</v>
      </c>
      <c r="C4636" s="3">
        <v>0.05</v>
      </c>
      <c r="D4636" s="3">
        <f t="shared" si="648"/>
        <v>24.170520833333338</v>
      </c>
      <c r="E4636" s="3">
        <f>MAX(B4636 - D4636/Inputs!$B$5, 0)</f>
        <v>0</v>
      </c>
      <c r="F4636" s="3">
        <f>MAX(D4636*Inputs!$B$5 - B4636, 0)</f>
        <v>0</v>
      </c>
      <c r="G4636" s="3">
        <f t="shared" si="649"/>
        <v>0.05</v>
      </c>
      <c r="H4636" t="str">
        <f t="shared" si="650"/>
        <v>Reg</v>
      </c>
      <c r="I4636" s="3">
        <f t="shared" si="655"/>
        <v>0</v>
      </c>
      <c r="J4636" s="3">
        <f t="shared" si="656"/>
        <v>0</v>
      </c>
      <c r="K4636" s="3">
        <f>MIN(Inputs!$B$2, (Inputs!$B$8 - I4636)/Inputs!$B$9)</f>
        <v>170</v>
      </c>
      <c r="L4636" s="3">
        <f>MAX(MIN(Inputs!$B$2, I4636*Inputs!$B$10, Inputs!$B$8*Inputs!$B$4 - J4636), 0)</f>
        <v>0</v>
      </c>
      <c r="M4636" s="3">
        <f t="shared" si="651"/>
        <v>0</v>
      </c>
      <c r="N4636" s="3">
        <f t="shared" si="652"/>
        <v>0</v>
      </c>
      <c r="O4636" s="3">
        <f>IF(H4636="Reg", MIN(Inputs!$B$2, I4636*Inputs!$B$10, (Inputs!$B$8-I4636)/Inputs!$B$9), 0)</f>
        <v>0</v>
      </c>
      <c r="P4636" s="3">
        <f t="shared" si="653"/>
        <v>0</v>
      </c>
      <c r="Q4636" s="3">
        <f t="shared" si="654"/>
        <v>0</v>
      </c>
      <c r="R4636" s="3">
        <f>I4636 + M4636*Inputs!$B$9 - N4636/Inputs!$B$10</f>
        <v>0</v>
      </c>
    </row>
    <row r="4637" spans="1:18" x14ac:dyDescent="0.3">
      <c r="A4637" s="4">
        <v>46216.125</v>
      </c>
      <c r="B4637" s="3">
        <v>21.587499999999999</v>
      </c>
      <c r="C4637" s="3">
        <v>0.05</v>
      </c>
      <c r="D4637" s="3">
        <f t="shared" si="648"/>
        <v>24.170520833333338</v>
      </c>
      <c r="E4637" s="3">
        <f>MAX(B4637 - D4637/Inputs!$B$5, 0)</f>
        <v>0</v>
      </c>
      <c r="F4637" s="3">
        <f>MAX(D4637*Inputs!$B$5 - B4637, 0)</f>
        <v>0</v>
      </c>
      <c r="G4637" s="3">
        <f t="shared" si="649"/>
        <v>0.05</v>
      </c>
      <c r="H4637" t="str">
        <f t="shared" si="650"/>
        <v>Reg</v>
      </c>
      <c r="I4637" s="3">
        <f t="shared" si="655"/>
        <v>0</v>
      </c>
      <c r="J4637" s="3">
        <f t="shared" si="656"/>
        <v>0</v>
      </c>
      <c r="K4637" s="3">
        <f>MIN(Inputs!$B$2, (Inputs!$B$8 - I4637)/Inputs!$B$9)</f>
        <v>170</v>
      </c>
      <c r="L4637" s="3">
        <f>MAX(MIN(Inputs!$B$2, I4637*Inputs!$B$10, Inputs!$B$8*Inputs!$B$4 - J4637), 0)</f>
        <v>0</v>
      </c>
      <c r="M4637" s="3">
        <f t="shared" si="651"/>
        <v>0</v>
      </c>
      <c r="N4637" s="3">
        <f t="shared" si="652"/>
        <v>0</v>
      </c>
      <c r="O4637" s="3">
        <f>IF(H4637="Reg", MIN(Inputs!$B$2, I4637*Inputs!$B$10, (Inputs!$B$8-I4637)/Inputs!$B$9), 0)</f>
        <v>0</v>
      </c>
      <c r="P4637" s="3">
        <f t="shared" si="653"/>
        <v>0</v>
      </c>
      <c r="Q4637" s="3">
        <f t="shared" si="654"/>
        <v>0</v>
      </c>
      <c r="R4637" s="3">
        <f>I4637 + M4637*Inputs!$B$9 - N4637/Inputs!$B$10</f>
        <v>0</v>
      </c>
    </row>
    <row r="4638" spans="1:18" x14ac:dyDescent="0.3">
      <c r="A4638" s="4">
        <v>46216.166666666657</v>
      </c>
      <c r="B4638" s="3">
        <v>20.982500000000002</v>
      </c>
      <c r="C4638" s="3">
        <v>0.05</v>
      </c>
      <c r="D4638" s="3">
        <f t="shared" si="648"/>
        <v>24.170520833333338</v>
      </c>
      <c r="E4638" s="3">
        <f>MAX(B4638 - D4638/Inputs!$B$5, 0)</f>
        <v>0</v>
      </c>
      <c r="F4638" s="3">
        <f>MAX(D4638*Inputs!$B$5 - B4638, 0)</f>
        <v>0.28755833333333669</v>
      </c>
      <c r="G4638" s="3">
        <f t="shared" si="649"/>
        <v>0.05</v>
      </c>
      <c r="H4638" t="str">
        <f t="shared" si="650"/>
        <v>Charge</v>
      </c>
      <c r="I4638" s="3">
        <f t="shared" si="655"/>
        <v>0</v>
      </c>
      <c r="J4638" s="3">
        <f t="shared" si="656"/>
        <v>0</v>
      </c>
      <c r="K4638" s="3">
        <f>MIN(Inputs!$B$2, (Inputs!$B$8 - I4638)/Inputs!$B$9)</f>
        <v>170</v>
      </c>
      <c r="L4638" s="3">
        <f>MAX(MIN(Inputs!$B$2, I4638*Inputs!$B$10, Inputs!$B$8*Inputs!$B$4 - J4638), 0)</f>
        <v>0</v>
      </c>
      <c r="M4638" s="3">
        <f t="shared" si="651"/>
        <v>170</v>
      </c>
      <c r="N4638" s="3">
        <f t="shared" si="652"/>
        <v>0</v>
      </c>
      <c r="O4638" s="3">
        <f>IF(H4638="Reg", MIN(Inputs!$B$2, I4638*Inputs!$B$10, (Inputs!$B$8-I4638)/Inputs!$B$9), 0)</f>
        <v>0</v>
      </c>
      <c r="P4638" s="3">
        <f t="shared" si="653"/>
        <v>-3567.0250000000001</v>
      </c>
      <c r="Q4638" s="3">
        <f t="shared" si="654"/>
        <v>0</v>
      </c>
      <c r="R4638" s="3">
        <f>I4638 + M4638*Inputs!$B$9 - N4638/Inputs!$B$10</f>
        <v>159.4741358339966</v>
      </c>
    </row>
    <row r="4639" spans="1:18" x14ac:dyDescent="0.3">
      <c r="A4639" s="4">
        <v>46216.208333333343</v>
      </c>
      <c r="B4639" s="3">
        <v>19.765000000000001</v>
      </c>
      <c r="C4639" s="3">
        <v>0.06</v>
      </c>
      <c r="D4639" s="3">
        <f t="shared" si="648"/>
        <v>24.170520833333338</v>
      </c>
      <c r="E4639" s="3">
        <f>MAX(B4639 - D4639/Inputs!$B$5, 0)</f>
        <v>0</v>
      </c>
      <c r="F4639" s="3">
        <f>MAX(D4639*Inputs!$B$5 - B4639, 0)</f>
        <v>1.5050583333333378</v>
      </c>
      <c r="G4639" s="3">
        <f t="shared" si="649"/>
        <v>0.06</v>
      </c>
      <c r="H4639" t="str">
        <f t="shared" si="650"/>
        <v>Charge</v>
      </c>
      <c r="I4639" s="3">
        <f t="shared" si="655"/>
        <v>159.4741358339966</v>
      </c>
      <c r="J4639" s="3">
        <f t="shared" si="656"/>
        <v>0</v>
      </c>
      <c r="K4639" s="3">
        <f>MIN(Inputs!$B$2, (Inputs!$B$8 - I4639)/Inputs!$B$9)</f>
        <v>170</v>
      </c>
      <c r="L4639" s="3">
        <f>MAX(MIN(Inputs!$B$2, I4639*Inputs!$B$10, Inputs!$B$8*Inputs!$B$4 - J4639), 0)</f>
        <v>149.6</v>
      </c>
      <c r="M4639" s="3">
        <f t="shared" si="651"/>
        <v>170</v>
      </c>
      <c r="N4639" s="3">
        <f t="shared" si="652"/>
        <v>0</v>
      </c>
      <c r="O4639" s="3">
        <f>IF(H4639="Reg", MIN(Inputs!$B$2, I4639*Inputs!$B$10, (Inputs!$B$8-I4639)/Inputs!$B$9), 0)</f>
        <v>0</v>
      </c>
      <c r="P4639" s="3">
        <f t="shared" si="653"/>
        <v>-3360.05</v>
      </c>
      <c r="Q4639" s="3">
        <f t="shared" si="654"/>
        <v>0</v>
      </c>
      <c r="R4639" s="3">
        <f>I4639 + M4639*Inputs!$B$9 - N4639/Inputs!$B$10</f>
        <v>318.9482716679932</v>
      </c>
    </row>
    <row r="4640" spans="1:18" x14ac:dyDescent="0.3">
      <c r="A4640" s="4">
        <v>46216.25</v>
      </c>
      <c r="B4640" s="3">
        <v>19.654999999999998</v>
      </c>
      <c r="C4640" s="3">
        <v>1.02</v>
      </c>
      <c r="D4640" s="3">
        <f t="shared" si="648"/>
        <v>24.170520833333338</v>
      </c>
      <c r="E4640" s="3">
        <f>MAX(B4640 - D4640/Inputs!$B$5, 0)</f>
        <v>0</v>
      </c>
      <c r="F4640" s="3">
        <f>MAX(D4640*Inputs!$B$5 - B4640, 0)</f>
        <v>1.6150583333333408</v>
      </c>
      <c r="G4640" s="3">
        <f t="shared" si="649"/>
        <v>1.02</v>
      </c>
      <c r="H4640" t="str">
        <f t="shared" si="650"/>
        <v>Charge</v>
      </c>
      <c r="I4640" s="3">
        <f t="shared" si="655"/>
        <v>318.9482716679932</v>
      </c>
      <c r="J4640" s="3">
        <f t="shared" si="656"/>
        <v>0</v>
      </c>
      <c r="K4640" s="3">
        <f>MIN(Inputs!$B$2, (Inputs!$B$8 - I4640)/Inputs!$B$9)</f>
        <v>22.44121780453775</v>
      </c>
      <c r="L4640" s="3">
        <f>MAX(MIN(Inputs!$B$2, I4640*Inputs!$B$10, Inputs!$B$8*Inputs!$B$4 - J4640), 0)</f>
        <v>170</v>
      </c>
      <c r="M4640" s="3">
        <f t="shared" si="651"/>
        <v>22.44121780453775</v>
      </c>
      <c r="N4640" s="3">
        <f t="shared" si="652"/>
        <v>0</v>
      </c>
      <c r="O4640" s="3">
        <f>IF(H4640="Reg", MIN(Inputs!$B$2, I4640*Inputs!$B$10, (Inputs!$B$8-I4640)/Inputs!$B$9), 0)</f>
        <v>0</v>
      </c>
      <c r="P4640" s="3">
        <f t="shared" si="653"/>
        <v>-441.08213594818943</v>
      </c>
      <c r="Q4640" s="3">
        <f t="shared" si="654"/>
        <v>0</v>
      </c>
      <c r="R4640" s="3">
        <f>I4640 + M4640*Inputs!$B$9 - N4640/Inputs!$B$10</f>
        <v>340</v>
      </c>
    </row>
    <row r="4641" spans="1:18" x14ac:dyDescent="0.3">
      <c r="A4641" s="4">
        <v>46216.291666666657</v>
      </c>
      <c r="B4641" s="3">
        <v>18.952500000000001</v>
      </c>
      <c r="C4641" s="3">
        <v>1.08</v>
      </c>
      <c r="D4641" s="3">
        <f t="shared" si="648"/>
        <v>24.170520833333338</v>
      </c>
      <c r="E4641" s="3">
        <f>MAX(B4641 - D4641/Inputs!$B$5, 0)</f>
        <v>0</v>
      </c>
      <c r="F4641" s="3">
        <f>MAX(D4641*Inputs!$B$5 - B4641, 0)</f>
        <v>2.3175583333333378</v>
      </c>
      <c r="G4641" s="3">
        <f t="shared" si="649"/>
        <v>1.08</v>
      </c>
      <c r="H4641" t="str">
        <f t="shared" si="650"/>
        <v>Charge</v>
      </c>
      <c r="I4641" s="3">
        <f t="shared" si="655"/>
        <v>340</v>
      </c>
      <c r="J4641" s="3">
        <f t="shared" si="656"/>
        <v>0</v>
      </c>
      <c r="K4641" s="3">
        <f>MIN(Inputs!$B$2, (Inputs!$B$8 - I4641)/Inputs!$B$9)</f>
        <v>0</v>
      </c>
      <c r="L4641" s="3">
        <f>MAX(MIN(Inputs!$B$2, I4641*Inputs!$B$10, Inputs!$B$8*Inputs!$B$4 - J4641), 0)</f>
        <v>170</v>
      </c>
      <c r="M4641" s="3">
        <f t="shared" si="651"/>
        <v>0</v>
      </c>
      <c r="N4641" s="3">
        <f t="shared" si="652"/>
        <v>0</v>
      </c>
      <c r="O4641" s="3">
        <f>IF(H4641="Reg", MIN(Inputs!$B$2, I4641*Inputs!$B$10, (Inputs!$B$8-I4641)/Inputs!$B$9), 0)</f>
        <v>0</v>
      </c>
      <c r="P4641" s="3">
        <f t="shared" si="653"/>
        <v>0</v>
      </c>
      <c r="Q4641" s="3">
        <f t="shared" si="654"/>
        <v>0</v>
      </c>
      <c r="R4641" s="3">
        <f>I4641 + M4641*Inputs!$B$9 - N4641/Inputs!$B$10</f>
        <v>340</v>
      </c>
    </row>
    <row r="4642" spans="1:18" x14ac:dyDescent="0.3">
      <c r="A4642" s="4">
        <v>46216.333333333343</v>
      </c>
      <c r="B4642" s="3">
        <v>16.149999999999999</v>
      </c>
      <c r="C4642" s="3">
        <v>1</v>
      </c>
      <c r="D4642" s="3">
        <f t="shared" si="648"/>
        <v>24.170520833333338</v>
      </c>
      <c r="E4642" s="3">
        <f>MAX(B4642 - D4642/Inputs!$B$5, 0)</f>
        <v>0</v>
      </c>
      <c r="F4642" s="3">
        <f>MAX(D4642*Inputs!$B$5 - B4642, 0)</f>
        <v>5.1200583333333398</v>
      </c>
      <c r="G4642" s="3">
        <f t="shared" si="649"/>
        <v>1</v>
      </c>
      <c r="H4642" t="str">
        <f t="shared" si="650"/>
        <v>Charge</v>
      </c>
      <c r="I4642" s="3">
        <f t="shared" si="655"/>
        <v>340</v>
      </c>
      <c r="J4642" s="3">
        <f t="shared" si="656"/>
        <v>0</v>
      </c>
      <c r="K4642" s="3">
        <f>MIN(Inputs!$B$2, (Inputs!$B$8 - I4642)/Inputs!$B$9)</f>
        <v>0</v>
      </c>
      <c r="L4642" s="3">
        <f>MAX(MIN(Inputs!$B$2, I4642*Inputs!$B$10, Inputs!$B$8*Inputs!$B$4 - J4642), 0)</f>
        <v>170</v>
      </c>
      <c r="M4642" s="3">
        <f t="shared" si="651"/>
        <v>0</v>
      </c>
      <c r="N4642" s="3">
        <f t="shared" si="652"/>
        <v>0</v>
      </c>
      <c r="O4642" s="3">
        <f>IF(H4642="Reg", MIN(Inputs!$B$2, I4642*Inputs!$B$10, (Inputs!$B$8-I4642)/Inputs!$B$9), 0)</f>
        <v>0</v>
      </c>
      <c r="P4642" s="3">
        <f t="shared" si="653"/>
        <v>0</v>
      </c>
      <c r="Q4642" s="3">
        <f t="shared" si="654"/>
        <v>0</v>
      </c>
      <c r="R4642" s="3">
        <f>I4642 + M4642*Inputs!$B$9 - N4642/Inputs!$B$10</f>
        <v>340</v>
      </c>
    </row>
    <row r="4643" spans="1:18" x14ac:dyDescent="0.3">
      <c r="A4643" s="4">
        <v>46216.375</v>
      </c>
      <c r="B4643" s="3">
        <v>15.275</v>
      </c>
      <c r="C4643" s="3">
        <v>1</v>
      </c>
      <c r="D4643" s="3">
        <f t="shared" si="648"/>
        <v>24.170520833333338</v>
      </c>
      <c r="E4643" s="3">
        <f>MAX(B4643 - D4643/Inputs!$B$5, 0)</f>
        <v>0</v>
      </c>
      <c r="F4643" s="3">
        <f>MAX(D4643*Inputs!$B$5 - B4643, 0)</f>
        <v>5.995058333333338</v>
      </c>
      <c r="G4643" s="3">
        <f t="shared" si="649"/>
        <v>1</v>
      </c>
      <c r="H4643" t="str">
        <f t="shared" si="650"/>
        <v>Charge</v>
      </c>
      <c r="I4643" s="3">
        <f t="shared" si="655"/>
        <v>340</v>
      </c>
      <c r="J4643" s="3">
        <f t="shared" si="656"/>
        <v>0</v>
      </c>
      <c r="K4643" s="3">
        <f>MIN(Inputs!$B$2, (Inputs!$B$8 - I4643)/Inputs!$B$9)</f>
        <v>0</v>
      </c>
      <c r="L4643" s="3">
        <f>MAX(MIN(Inputs!$B$2, I4643*Inputs!$B$10, Inputs!$B$8*Inputs!$B$4 - J4643), 0)</f>
        <v>170</v>
      </c>
      <c r="M4643" s="3">
        <f t="shared" si="651"/>
        <v>0</v>
      </c>
      <c r="N4643" s="3">
        <f t="shared" si="652"/>
        <v>0</v>
      </c>
      <c r="O4643" s="3">
        <f>IF(H4643="Reg", MIN(Inputs!$B$2, I4643*Inputs!$B$10, (Inputs!$B$8-I4643)/Inputs!$B$9), 0)</f>
        <v>0</v>
      </c>
      <c r="P4643" s="3">
        <f t="shared" si="653"/>
        <v>0</v>
      </c>
      <c r="Q4643" s="3">
        <f t="shared" si="654"/>
        <v>0</v>
      </c>
      <c r="R4643" s="3">
        <f>I4643 + M4643*Inputs!$B$9 - N4643/Inputs!$B$10</f>
        <v>340</v>
      </c>
    </row>
    <row r="4644" spans="1:18" x14ac:dyDescent="0.3">
      <c r="A4644" s="4">
        <v>46216.416666666657</v>
      </c>
      <c r="B4644" s="3">
        <v>16.642500000000002</v>
      </c>
      <c r="C4644" s="3">
        <v>0.96</v>
      </c>
      <c r="D4644" s="3">
        <f t="shared" si="648"/>
        <v>24.170520833333338</v>
      </c>
      <c r="E4644" s="3">
        <f>MAX(B4644 - D4644/Inputs!$B$5, 0)</f>
        <v>0</v>
      </c>
      <c r="F4644" s="3">
        <f>MAX(D4644*Inputs!$B$5 - B4644, 0)</f>
        <v>4.6275583333333365</v>
      </c>
      <c r="G4644" s="3">
        <f t="shared" si="649"/>
        <v>0.96</v>
      </c>
      <c r="H4644" t="str">
        <f t="shared" si="650"/>
        <v>Charge</v>
      </c>
      <c r="I4644" s="3">
        <f t="shared" si="655"/>
        <v>340</v>
      </c>
      <c r="J4644" s="3">
        <f t="shared" si="656"/>
        <v>0</v>
      </c>
      <c r="K4644" s="3">
        <f>MIN(Inputs!$B$2, (Inputs!$B$8 - I4644)/Inputs!$B$9)</f>
        <v>0</v>
      </c>
      <c r="L4644" s="3">
        <f>MAX(MIN(Inputs!$B$2, I4644*Inputs!$B$10, Inputs!$B$8*Inputs!$B$4 - J4644), 0)</f>
        <v>170</v>
      </c>
      <c r="M4644" s="3">
        <f t="shared" si="651"/>
        <v>0</v>
      </c>
      <c r="N4644" s="3">
        <f t="shared" si="652"/>
        <v>0</v>
      </c>
      <c r="O4644" s="3">
        <f>IF(H4644="Reg", MIN(Inputs!$B$2, I4644*Inputs!$B$10, (Inputs!$B$8-I4644)/Inputs!$B$9), 0)</f>
        <v>0</v>
      </c>
      <c r="P4644" s="3">
        <f t="shared" si="653"/>
        <v>0</v>
      </c>
      <c r="Q4644" s="3">
        <f t="shared" si="654"/>
        <v>0</v>
      </c>
      <c r="R4644" s="3">
        <f>I4644 + M4644*Inputs!$B$9 - N4644/Inputs!$B$10</f>
        <v>340</v>
      </c>
    </row>
    <row r="4645" spans="1:18" x14ac:dyDescent="0.3">
      <c r="A4645" s="4">
        <v>46216.458333333343</v>
      </c>
      <c r="B4645" s="3">
        <v>19.984999999999999</v>
      </c>
      <c r="C4645" s="3">
        <v>0.64</v>
      </c>
      <c r="D4645" s="3">
        <f t="shared" si="648"/>
        <v>24.170520833333338</v>
      </c>
      <c r="E4645" s="3">
        <f>MAX(B4645 - D4645/Inputs!$B$5, 0)</f>
        <v>0</v>
      </c>
      <c r="F4645" s="3">
        <f>MAX(D4645*Inputs!$B$5 - B4645, 0)</f>
        <v>1.285058333333339</v>
      </c>
      <c r="G4645" s="3">
        <f t="shared" si="649"/>
        <v>0.64</v>
      </c>
      <c r="H4645" t="str">
        <f t="shared" si="650"/>
        <v>Charge</v>
      </c>
      <c r="I4645" s="3">
        <f t="shared" si="655"/>
        <v>340</v>
      </c>
      <c r="J4645" s="3">
        <f t="shared" si="656"/>
        <v>0</v>
      </c>
      <c r="K4645" s="3">
        <f>MIN(Inputs!$B$2, (Inputs!$B$8 - I4645)/Inputs!$B$9)</f>
        <v>0</v>
      </c>
      <c r="L4645" s="3">
        <f>MAX(MIN(Inputs!$B$2, I4645*Inputs!$B$10, Inputs!$B$8*Inputs!$B$4 - J4645), 0)</f>
        <v>170</v>
      </c>
      <c r="M4645" s="3">
        <f t="shared" si="651"/>
        <v>0</v>
      </c>
      <c r="N4645" s="3">
        <f t="shared" si="652"/>
        <v>0</v>
      </c>
      <c r="O4645" s="3">
        <f>IF(H4645="Reg", MIN(Inputs!$B$2, I4645*Inputs!$B$10, (Inputs!$B$8-I4645)/Inputs!$B$9), 0)</f>
        <v>0</v>
      </c>
      <c r="P4645" s="3">
        <f t="shared" si="653"/>
        <v>0</v>
      </c>
      <c r="Q4645" s="3">
        <f t="shared" si="654"/>
        <v>0</v>
      </c>
      <c r="R4645" s="3">
        <f>I4645 + M4645*Inputs!$B$9 - N4645/Inputs!$B$10</f>
        <v>340</v>
      </c>
    </row>
    <row r="4646" spans="1:18" x14ac:dyDescent="0.3">
      <c r="A4646" s="4">
        <v>46216.5</v>
      </c>
      <c r="B4646" s="3">
        <v>22.202500000000001</v>
      </c>
      <c r="C4646" s="3">
        <v>0.88</v>
      </c>
      <c r="D4646" s="3">
        <f t="shared" si="648"/>
        <v>24.170520833333338</v>
      </c>
      <c r="E4646" s="3">
        <f>MAX(B4646 - D4646/Inputs!$B$5, 0)</f>
        <v>0</v>
      </c>
      <c r="F4646" s="3">
        <f>MAX(D4646*Inputs!$B$5 - B4646, 0)</f>
        <v>0</v>
      </c>
      <c r="G4646" s="3">
        <f t="shared" si="649"/>
        <v>0.88</v>
      </c>
      <c r="H4646" t="str">
        <f t="shared" si="650"/>
        <v>Reg</v>
      </c>
      <c r="I4646" s="3">
        <f t="shared" si="655"/>
        <v>340</v>
      </c>
      <c r="J4646" s="3">
        <f t="shared" si="656"/>
        <v>0</v>
      </c>
      <c r="K4646" s="3">
        <f>MIN(Inputs!$B$2, (Inputs!$B$8 - I4646)/Inputs!$B$9)</f>
        <v>0</v>
      </c>
      <c r="L4646" s="3">
        <f>MAX(MIN(Inputs!$B$2, I4646*Inputs!$B$10, Inputs!$B$8*Inputs!$B$4 - J4646), 0)</f>
        <v>170</v>
      </c>
      <c r="M4646" s="3">
        <f t="shared" si="651"/>
        <v>0</v>
      </c>
      <c r="N4646" s="3">
        <f t="shared" si="652"/>
        <v>0</v>
      </c>
      <c r="O4646" s="3">
        <f>IF(H4646="Reg", MIN(Inputs!$B$2, I4646*Inputs!$B$10, (Inputs!$B$8-I4646)/Inputs!$B$9), 0)</f>
        <v>0</v>
      </c>
      <c r="P4646" s="3">
        <f t="shared" si="653"/>
        <v>0</v>
      </c>
      <c r="Q4646" s="3">
        <f t="shared" si="654"/>
        <v>0</v>
      </c>
      <c r="R4646" s="3">
        <f>I4646 + M4646*Inputs!$B$9 - N4646/Inputs!$B$10</f>
        <v>340</v>
      </c>
    </row>
    <row r="4647" spans="1:18" x14ac:dyDescent="0.3">
      <c r="A4647" s="4">
        <v>46216.541666666657</v>
      </c>
      <c r="B4647" s="3">
        <v>24.295000000000002</v>
      </c>
      <c r="C4647" s="3">
        <v>0.53</v>
      </c>
      <c r="D4647" s="3">
        <f t="shared" si="648"/>
        <v>24.170520833333338</v>
      </c>
      <c r="E4647" s="3">
        <f>MAX(B4647 - D4647/Inputs!$B$5, 0)</f>
        <v>0</v>
      </c>
      <c r="F4647" s="3">
        <f>MAX(D4647*Inputs!$B$5 - B4647, 0)</f>
        <v>0</v>
      </c>
      <c r="G4647" s="3">
        <f t="shared" si="649"/>
        <v>0.53</v>
      </c>
      <c r="H4647" t="str">
        <f t="shared" si="650"/>
        <v>Reg</v>
      </c>
      <c r="I4647" s="3">
        <f t="shared" si="655"/>
        <v>340</v>
      </c>
      <c r="J4647" s="3">
        <f t="shared" si="656"/>
        <v>0</v>
      </c>
      <c r="K4647" s="3">
        <f>MIN(Inputs!$B$2, (Inputs!$B$8 - I4647)/Inputs!$B$9)</f>
        <v>0</v>
      </c>
      <c r="L4647" s="3">
        <f>MAX(MIN(Inputs!$B$2, I4647*Inputs!$B$10, Inputs!$B$8*Inputs!$B$4 - J4647), 0)</f>
        <v>170</v>
      </c>
      <c r="M4647" s="3">
        <f t="shared" si="651"/>
        <v>0</v>
      </c>
      <c r="N4647" s="3">
        <f t="shared" si="652"/>
        <v>0</v>
      </c>
      <c r="O4647" s="3">
        <f>IF(H4647="Reg", MIN(Inputs!$B$2, I4647*Inputs!$B$10, (Inputs!$B$8-I4647)/Inputs!$B$9), 0)</f>
        <v>0</v>
      </c>
      <c r="P4647" s="3">
        <f t="shared" si="653"/>
        <v>0</v>
      </c>
      <c r="Q4647" s="3">
        <f t="shared" si="654"/>
        <v>0</v>
      </c>
      <c r="R4647" s="3">
        <f>I4647 + M4647*Inputs!$B$9 - N4647/Inputs!$B$10</f>
        <v>340</v>
      </c>
    </row>
    <row r="4648" spans="1:18" x14ac:dyDescent="0.3">
      <c r="A4648" s="4">
        <v>46216.583333333343</v>
      </c>
      <c r="B4648" s="3">
        <v>23.822499999999998</v>
      </c>
      <c r="C4648" s="3">
        <v>0.94</v>
      </c>
      <c r="D4648" s="3">
        <f t="shared" si="648"/>
        <v>24.170520833333338</v>
      </c>
      <c r="E4648" s="3">
        <f>MAX(B4648 - D4648/Inputs!$B$5, 0)</f>
        <v>0</v>
      </c>
      <c r="F4648" s="3">
        <f>MAX(D4648*Inputs!$B$5 - B4648, 0)</f>
        <v>0</v>
      </c>
      <c r="G4648" s="3">
        <f t="shared" si="649"/>
        <v>0.94</v>
      </c>
      <c r="H4648" t="str">
        <f t="shared" si="650"/>
        <v>Reg</v>
      </c>
      <c r="I4648" s="3">
        <f t="shared" si="655"/>
        <v>340</v>
      </c>
      <c r="J4648" s="3">
        <f t="shared" si="656"/>
        <v>0</v>
      </c>
      <c r="K4648" s="3">
        <f>MIN(Inputs!$B$2, (Inputs!$B$8 - I4648)/Inputs!$B$9)</f>
        <v>0</v>
      </c>
      <c r="L4648" s="3">
        <f>MAX(MIN(Inputs!$B$2, I4648*Inputs!$B$10, Inputs!$B$8*Inputs!$B$4 - J4648), 0)</f>
        <v>170</v>
      </c>
      <c r="M4648" s="3">
        <f t="shared" si="651"/>
        <v>0</v>
      </c>
      <c r="N4648" s="3">
        <f t="shared" si="652"/>
        <v>0</v>
      </c>
      <c r="O4648" s="3">
        <f>IF(H4648="Reg", MIN(Inputs!$B$2, I4648*Inputs!$B$10, (Inputs!$B$8-I4648)/Inputs!$B$9), 0)</f>
        <v>0</v>
      </c>
      <c r="P4648" s="3">
        <f t="shared" si="653"/>
        <v>0</v>
      </c>
      <c r="Q4648" s="3">
        <f t="shared" si="654"/>
        <v>0</v>
      </c>
      <c r="R4648" s="3">
        <f>I4648 + M4648*Inputs!$B$9 - N4648/Inputs!$B$10</f>
        <v>340</v>
      </c>
    </row>
    <row r="4649" spans="1:18" x14ac:dyDescent="0.3">
      <c r="A4649" s="4">
        <v>46216.625</v>
      </c>
      <c r="B4649" s="3">
        <v>22.342500000000001</v>
      </c>
      <c r="C4649" s="3">
        <v>0.85</v>
      </c>
      <c r="D4649" s="3">
        <f t="shared" si="648"/>
        <v>24.170520833333338</v>
      </c>
      <c r="E4649" s="3">
        <f>MAX(B4649 - D4649/Inputs!$B$5, 0)</f>
        <v>0</v>
      </c>
      <c r="F4649" s="3">
        <f>MAX(D4649*Inputs!$B$5 - B4649, 0)</f>
        <v>0</v>
      </c>
      <c r="G4649" s="3">
        <f t="shared" si="649"/>
        <v>0.85</v>
      </c>
      <c r="H4649" t="str">
        <f t="shared" si="650"/>
        <v>Reg</v>
      </c>
      <c r="I4649" s="3">
        <f t="shared" si="655"/>
        <v>340</v>
      </c>
      <c r="J4649" s="3">
        <f t="shared" si="656"/>
        <v>0</v>
      </c>
      <c r="K4649" s="3">
        <f>MIN(Inputs!$B$2, (Inputs!$B$8 - I4649)/Inputs!$B$9)</f>
        <v>0</v>
      </c>
      <c r="L4649" s="3">
        <f>MAX(MIN(Inputs!$B$2, I4649*Inputs!$B$10, Inputs!$B$8*Inputs!$B$4 - J4649), 0)</f>
        <v>170</v>
      </c>
      <c r="M4649" s="3">
        <f t="shared" si="651"/>
        <v>0</v>
      </c>
      <c r="N4649" s="3">
        <f t="shared" si="652"/>
        <v>0</v>
      </c>
      <c r="O4649" s="3">
        <f>IF(H4649="Reg", MIN(Inputs!$B$2, I4649*Inputs!$B$10, (Inputs!$B$8-I4649)/Inputs!$B$9), 0)</f>
        <v>0</v>
      </c>
      <c r="P4649" s="3">
        <f t="shared" si="653"/>
        <v>0</v>
      </c>
      <c r="Q4649" s="3">
        <f t="shared" si="654"/>
        <v>0</v>
      </c>
      <c r="R4649" s="3">
        <f>I4649 + M4649*Inputs!$B$9 - N4649/Inputs!$B$10</f>
        <v>340</v>
      </c>
    </row>
    <row r="4650" spans="1:18" x14ac:dyDescent="0.3">
      <c r="A4650" s="4">
        <v>46216.666666666657</v>
      </c>
      <c r="B4650" s="3">
        <v>24.145</v>
      </c>
      <c r="C4650" s="3">
        <v>1</v>
      </c>
      <c r="D4650" s="3">
        <f t="shared" si="648"/>
        <v>24.170520833333338</v>
      </c>
      <c r="E4650" s="3">
        <f>MAX(B4650 - D4650/Inputs!$B$5, 0)</f>
        <v>0</v>
      </c>
      <c r="F4650" s="3">
        <f>MAX(D4650*Inputs!$B$5 - B4650, 0)</f>
        <v>0</v>
      </c>
      <c r="G4650" s="3">
        <f t="shared" si="649"/>
        <v>1</v>
      </c>
      <c r="H4650" t="str">
        <f t="shared" si="650"/>
        <v>Reg</v>
      </c>
      <c r="I4650" s="3">
        <f t="shared" si="655"/>
        <v>340</v>
      </c>
      <c r="J4650" s="3">
        <f t="shared" si="656"/>
        <v>0</v>
      </c>
      <c r="K4650" s="3">
        <f>MIN(Inputs!$B$2, (Inputs!$B$8 - I4650)/Inputs!$B$9)</f>
        <v>0</v>
      </c>
      <c r="L4650" s="3">
        <f>MAX(MIN(Inputs!$B$2, I4650*Inputs!$B$10, Inputs!$B$8*Inputs!$B$4 - J4650), 0)</f>
        <v>170</v>
      </c>
      <c r="M4650" s="3">
        <f t="shared" si="651"/>
        <v>0</v>
      </c>
      <c r="N4650" s="3">
        <f t="shared" si="652"/>
        <v>0</v>
      </c>
      <c r="O4650" s="3">
        <f>IF(H4650="Reg", MIN(Inputs!$B$2, I4650*Inputs!$B$10, (Inputs!$B$8-I4650)/Inputs!$B$9), 0)</f>
        <v>0</v>
      </c>
      <c r="P4650" s="3">
        <f t="shared" si="653"/>
        <v>0</v>
      </c>
      <c r="Q4650" s="3">
        <f t="shared" si="654"/>
        <v>0</v>
      </c>
      <c r="R4650" s="3">
        <f>I4650 + M4650*Inputs!$B$9 - N4650/Inputs!$B$10</f>
        <v>340</v>
      </c>
    </row>
    <row r="4651" spans="1:18" x14ac:dyDescent="0.3">
      <c r="A4651" s="4">
        <v>46216.708333333343</v>
      </c>
      <c r="B4651" s="3">
        <v>24.375</v>
      </c>
      <c r="C4651" s="3">
        <v>0.98</v>
      </c>
      <c r="D4651" s="3">
        <f t="shared" si="648"/>
        <v>24.170520833333338</v>
      </c>
      <c r="E4651" s="3">
        <f>MAX(B4651 - D4651/Inputs!$B$5, 0)</f>
        <v>0</v>
      </c>
      <c r="F4651" s="3">
        <f>MAX(D4651*Inputs!$B$5 - B4651, 0)</f>
        <v>0</v>
      </c>
      <c r="G4651" s="3">
        <f t="shared" si="649"/>
        <v>0.98</v>
      </c>
      <c r="H4651" t="str">
        <f t="shared" si="650"/>
        <v>Reg</v>
      </c>
      <c r="I4651" s="3">
        <f t="shared" si="655"/>
        <v>340</v>
      </c>
      <c r="J4651" s="3">
        <f t="shared" si="656"/>
        <v>0</v>
      </c>
      <c r="K4651" s="3">
        <f>MIN(Inputs!$B$2, (Inputs!$B$8 - I4651)/Inputs!$B$9)</f>
        <v>0</v>
      </c>
      <c r="L4651" s="3">
        <f>MAX(MIN(Inputs!$B$2, I4651*Inputs!$B$10, Inputs!$B$8*Inputs!$B$4 - J4651), 0)</f>
        <v>170</v>
      </c>
      <c r="M4651" s="3">
        <f t="shared" si="651"/>
        <v>0</v>
      </c>
      <c r="N4651" s="3">
        <f t="shared" si="652"/>
        <v>0</v>
      </c>
      <c r="O4651" s="3">
        <f>IF(H4651="Reg", MIN(Inputs!$B$2, I4651*Inputs!$B$10, (Inputs!$B$8-I4651)/Inputs!$B$9), 0)</f>
        <v>0</v>
      </c>
      <c r="P4651" s="3">
        <f t="shared" si="653"/>
        <v>0</v>
      </c>
      <c r="Q4651" s="3">
        <f t="shared" si="654"/>
        <v>0</v>
      </c>
      <c r="R4651" s="3">
        <f>I4651 + M4651*Inputs!$B$9 - N4651/Inputs!$B$10</f>
        <v>340</v>
      </c>
    </row>
    <row r="4652" spans="1:18" x14ac:dyDescent="0.3">
      <c r="A4652" s="4">
        <v>46216.75</v>
      </c>
      <c r="B4652" s="3">
        <v>22.412499999999998</v>
      </c>
      <c r="C4652" s="3">
        <v>1</v>
      </c>
      <c r="D4652" s="3">
        <f t="shared" si="648"/>
        <v>24.170520833333338</v>
      </c>
      <c r="E4652" s="3">
        <f>MAX(B4652 - D4652/Inputs!$B$5, 0)</f>
        <v>0</v>
      </c>
      <c r="F4652" s="3">
        <f>MAX(D4652*Inputs!$B$5 - B4652, 0)</f>
        <v>0</v>
      </c>
      <c r="G4652" s="3">
        <f t="shared" si="649"/>
        <v>1</v>
      </c>
      <c r="H4652" t="str">
        <f t="shared" si="650"/>
        <v>Reg</v>
      </c>
      <c r="I4652" s="3">
        <f t="shared" si="655"/>
        <v>340</v>
      </c>
      <c r="J4652" s="3">
        <f t="shared" si="656"/>
        <v>0</v>
      </c>
      <c r="K4652" s="3">
        <f>MIN(Inputs!$B$2, (Inputs!$B$8 - I4652)/Inputs!$B$9)</f>
        <v>0</v>
      </c>
      <c r="L4652" s="3">
        <f>MAX(MIN(Inputs!$B$2, I4652*Inputs!$B$10, Inputs!$B$8*Inputs!$B$4 - J4652), 0)</f>
        <v>170</v>
      </c>
      <c r="M4652" s="3">
        <f t="shared" si="651"/>
        <v>0</v>
      </c>
      <c r="N4652" s="3">
        <f t="shared" si="652"/>
        <v>0</v>
      </c>
      <c r="O4652" s="3">
        <f>IF(H4652="Reg", MIN(Inputs!$B$2, I4652*Inputs!$B$10, (Inputs!$B$8-I4652)/Inputs!$B$9), 0)</f>
        <v>0</v>
      </c>
      <c r="P4652" s="3">
        <f t="shared" si="653"/>
        <v>0</v>
      </c>
      <c r="Q4652" s="3">
        <f t="shared" si="654"/>
        <v>0</v>
      </c>
      <c r="R4652" s="3">
        <f>I4652 + M4652*Inputs!$B$9 - N4652/Inputs!$B$10</f>
        <v>340</v>
      </c>
    </row>
    <row r="4653" spans="1:18" x14ac:dyDescent="0.3">
      <c r="A4653" s="4">
        <v>46216.791666666657</v>
      </c>
      <c r="B4653" s="3">
        <v>31.754999999999999</v>
      </c>
      <c r="C4653" s="3">
        <v>11.94</v>
      </c>
      <c r="D4653" s="3">
        <f t="shared" si="648"/>
        <v>24.170520833333338</v>
      </c>
      <c r="E4653" s="3">
        <f>MAX(B4653 - D4653/Inputs!$B$5, 0)</f>
        <v>4.2884990530302964</v>
      </c>
      <c r="F4653" s="3">
        <f>MAX(D4653*Inputs!$B$5 - B4653, 0)</f>
        <v>0</v>
      </c>
      <c r="G4653" s="3">
        <f t="shared" si="649"/>
        <v>11.94</v>
      </c>
      <c r="H4653" t="str">
        <f t="shared" si="650"/>
        <v>Reg</v>
      </c>
      <c r="I4653" s="3">
        <f t="shared" si="655"/>
        <v>340</v>
      </c>
      <c r="J4653" s="3">
        <f t="shared" si="656"/>
        <v>0</v>
      </c>
      <c r="K4653" s="3">
        <f>MIN(Inputs!$B$2, (Inputs!$B$8 - I4653)/Inputs!$B$9)</f>
        <v>0</v>
      </c>
      <c r="L4653" s="3">
        <f>MAX(MIN(Inputs!$B$2, I4653*Inputs!$B$10, Inputs!$B$8*Inputs!$B$4 - J4653), 0)</f>
        <v>170</v>
      </c>
      <c r="M4653" s="3">
        <f t="shared" si="651"/>
        <v>0</v>
      </c>
      <c r="N4653" s="3">
        <f t="shared" si="652"/>
        <v>0</v>
      </c>
      <c r="O4653" s="3">
        <f>IF(H4653="Reg", MIN(Inputs!$B$2, I4653*Inputs!$B$10, (Inputs!$B$8-I4653)/Inputs!$B$9), 0)</f>
        <v>0</v>
      </c>
      <c r="P4653" s="3">
        <f t="shared" si="653"/>
        <v>0</v>
      </c>
      <c r="Q4653" s="3">
        <f t="shared" si="654"/>
        <v>0</v>
      </c>
      <c r="R4653" s="3">
        <f>I4653 + M4653*Inputs!$B$9 - N4653/Inputs!$B$10</f>
        <v>340</v>
      </c>
    </row>
    <row r="4654" spans="1:18" x14ac:dyDescent="0.3">
      <c r="A4654" s="4">
        <v>46216.833333333343</v>
      </c>
      <c r="B4654" s="3">
        <v>54.242500000000007</v>
      </c>
      <c r="C4654" s="3">
        <v>9.99</v>
      </c>
      <c r="D4654" s="3">
        <f t="shared" si="648"/>
        <v>24.170520833333338</v>
      </c>
      <c r="E4654" s="3">
        <f>MAX(B4654 - D4654/Inputs!$B$5, 0)</f>
        <v>26.775999053030304</v>
      </c>
      <c r="F4654" s="3">
        <f>MAX(D4654*Inputs!$B$5 - B4654, 0)</f>
        <v>0</v>
      </c>
      <c r="G4654" s="3">
        <f t="shared" si="649"/>
        <v>9.99</v>
      </c>
      <c r="H4654" t="str">
        <f t="shared" si="650"/>
        <v>Discharge</v>
      </c>
      <c r="I4654" s="3">
        <f t="shared" si="655"/>
        <v>340</v>
      </c>
      <c r="J4654" s="3">
        <f t="shared" si="656"/>
        <v>0</v>
      </c>
      <c r="K4654" s="3">
        <f>MIN(Inputs!$B$2, (Inputs!$B$8 - I4654)/Inputs!$B$9)</f>
        <v>0</v>
      </c>
      <c r="L4654" s="3">
        <f>MAX(MIN(Inputs!$B$2, I4654*Inputs!$B$10, Inputs!$B$8*Inputs!$B$4 - J4654), 0)</f>
        <v>170</v>
      </c>
      <c r="M4654" s="3">
        <f t="shared" si="651"/>
        <v>0</v>
      </c>
      <c r="N4654" s="3">
        <f t="shared" si="652"/>
        <v>170</v>
      </c>
      <c r="O4654" s="3">
        <f>IF(H4654="Reg", MIN(Inputs!$B$2, I4654*Inputs!$B$10, (Inputs!$B$8-I4654)/Inputs!$B$9), 0)</f>
        <v>0</v>
      </c>
      <c r="P4654" s="3">
        <f t="shared" si="653"/>
        <v>9221.2250000000004</v>
      </c>
      <c r="Q4654" s="3">
        <f t="shared" si="654"/>
        <v>0</v>
      </c>
      <c r="R4654" s="3">
        <f>I4654 + M4654*Inputs!$B$9 - N4654/Inputs!$B$10</f>
        <v>158.77939109773115</v>
      </c>
    </row>
    <row r="4655" spans="1:18" x14ac:dyDescent="0.3">
      <c r="A4655" s="4">
        <v>46216.875</v>
      </c>
      <c r="B4655" s="3">
        <v>37.94</v>
      </c>
      <c r="C4655" s="3">
        <v>4.83</v>
      </c>
      <c r="D4655" s="3">
        <f t="shared" si="648"/>
        <v>24.170520833333338</v>
      </c>
      <c r="E4655" s="3">
        <f>MAX(B4655 - D4655/Inputs!$B$5, 0)</f>
        <v>10.473499053030295</v>
      </c>
      <c r="F4655" s="3">
        <f>MAX(D4655*Inputs!$B$5 - B4655, 0)</f>
        <v>0</v>
      </c>
      <c r="G4655" s="3">
        <f t="shared" si="649"/>
        <v>4.83</v>
      </c>
      <c r="H4655" t="str">
        <f t="shared" si="650"/>
        <v>Discharge</v>
      </c>
      <c r="I4655" s="3">
        <f t="shared" si="655"/>
        <v>158.77939109773115</v>
      </c>
      <c r="J4655" s="3">
        <f t="shared" si="656"/>
        <v>170</v>
      </c>
      <c r="K4655" s="3">
        <f>MIN(Inputs!$B$2, (Inputs!$B$8 - I4655)/Inputs!$B$9)</f>
        <v>170</v>
      </c>
      <c r="L4655" s="3">
        <f>MAX(MIN(Inputs!$B$2, I4655*Inputs!$B$10, Inputs!$B$8*Inputs!$B$4 - J4655), 0)</f>
        <v>148.94827166799323</v>
      </c>
      <c r="M4655" s="3">
        <f t="shared" si="651"/>
        <v>0</v>
      </c>
      <c r="N4655" s="3">
        <f t="shared" si="652"/>
        <v>148.94827166799323</v>
      </c>
      <c r="O4655" s="3">
        <f>IF(H4655="Reg", MIN(Inputs!$B$2, I4655*Inputs!$B$10, (Inputs!$B$8-I4655)/Inputs!$B$9), 0)</f>
        <v>0</v>
      </c>
      <c r="P4655" s="3">
        <f t="shared" si="653"/>
        <v>5651.0974270836623</v>
      </c>
      <c r="Q4655" s="3">
        <f t="shared" si="654"/>
        <v>0</v>
      </c>
      <c r="R4655" s="3">
        <f>I4655 + M4655*Inputs!$B$9 - N4655/Inputs!$B$10</f>
        <v>0</v>
      </c>
    </row>
    <row r="4656" spans="1:18" x14ac:dyDescent="0.3">
      <c r="A4656" s="4">
        <v>46216.916666666657</v>
      </c>
      <c r="B4656" s="3">
        <v>29.567499999999999</v>
      </c>
      <c r="C4656" s="3">
        <v>3.31</v>
      </c>
      <c r="D4656" s="3">
        <f t="shared" si="648"/>
        <v>24.170520833333338</v>
      </c>
      <c r="E4656" s="3">
        <f>MAX(B4656 - D4656/Inputs!$B$5, 0)</f>
        <v>2.1009990530302964</v>
      </c>
      <c r="F4656" s="3">
        <f>MAX(D4656*Inputs!$B$5 - B4656, 0)</f>
        <v>0</v>
      </c>
      <c r="G4656" s="3">
        <f t="shared" si="649"/>
        <v>3.31</v>
      </c>
      <c r="H4656" t="str">
        <f t="shared" si="650"/>
        <v>Reg</v>
      </c>
      <c r="I4656" s="3">
        <f t="shared" si="655"/>
        <v>0</v>
      </c>
      <c r="J4656" s="3">
        <f t="shared" si="656"/>
        <v>318.94827166799325</v>
      </c>
      <c r="K4656" s="3">
        <f>MIN(Inputs!$B$2, (Inputs!$B$8 - I4656)/Inputs!$B$9)</f>
        <v>170</v>
      </c>
      <c r="L4656" s="3">
        <f>MAX(MIN(Inputs!$B$2, I4656*Inputs!$B$10, Inputs!$B$8*Inputs!$B$4 - J4656), 0)</f>
        <v>0</v>
      </c>
      <c r="M4656" s="3">
        <f t="shared" si="651"/>
        <v>0</v>
      </c>
      <c r="N4656" s="3">
        <f t="shared" si="652"/>
        <v>0</v>
      </c>
      <c r="O4656" s="3">
        <f>IF(H4656="Reg", MIN(Inputs!$B$2, I4656*Inputs!$B$10, (Inputs!$B$8-I4656)/Inputs!$B$9), 0)</f>
        <v>0</v>
      </c>
      <c r="P4656" s="3">
        <f t="shared" si="653"/>
        <v>0</v>
      </c>
      <c r="Q4656" s="3">
        <f t="shared" si="654"/>
        <v>0</v>
      </c>
      <c r="R4656" s="3">
        <f>I4656 + M4656*Inputs!$B$9 - N4656/Inputs!$B$10</f>
        <v>0</v>
      </c>
    </row>
    <row r="4657" spans="1:18" x14ac:dyDescent="0.3">
      <c r="A4657" s="4">
        <v>46216.958333333343</v>
      </c>
      <c r="B4657" s="3">
        <v>23.2775</v>
      </c>
      <c r="C4657" s="3">
        <v>0.06</v>
      </c>
      <c r="D4657" s="3">
        <f t="shared" si="648"/>
        <v>24.170520833333338</v>
      </c>
      <c r="E4657" s="3">
        <f>MAX(B4657 - D4657/Inputs!$B$5, 0)</f>
        <v>0</v>
      </c>
      <c r="F4657" s="3">
        <f>MAX(D4657*Inputs!$B$5 - B4657, 0)</f>
        <v>0</v>
      </c>
      <c r="G4657" s="3">
        <f t="shared" si="649"/>
        <v>0.06</v>
      </c>
      <c r="H4657" t="str">
        <f t="shared" si="650"/>
        <v>Reg</v>
      </c>
      <c r="I4657" s="3">
        <f t="shared" si="655"/>
        <v>0</v>
      </c>
      <c r="J4657" s="3">
        <f t="shared" si="656"/>
        <v>318.94827166799325</v>
      </c>
      <c r="K4657" s="3">
        <f>MIN(Inputs!$B$2, (Inputs!$B$8 - I4657)/Inputs!$B$9)</f>
        <v>170</v>
      </c>
      <c r="L4657" s="3">
        <f>MAX(MIN(Inputs!$B$2, I4657*Inputs!$B$10, Inputs!$B$8*Inputs!$B$4 - J4657), 0)</f>
        <v>0</v>
      </c>
      <c r="M4657" s="3">
        <f t="shared" si="651"/>
        <v>0</v>
      </c>
      <c r="N4657" s="3">
        <f t="shared" si="652"/>
        <v>0</v>
      </c>
      <c r="O4657" s="3">
        <f>IF(H4657="Reg", MIN(Inputs!$B$2, I4657*Inputs!$B$10, (Inputs!$B$8-I4657)/Inputs!$B$9), 0)</f>
        <v>0</v>
      </c>
      <c r="P4657" s="3">
        <f t="shared" si="653"/>
        <v>0</v>
      </c>
      <c r="Q4657" s="3">
        <f t="shared" si="654"/>
        <v>0</v>
      </c>
      <c r="R4657" s="3">
        <f>I4657 + M4657*Inputs!$B$9 - N4657/Inputs!$B$10</f>
        <v>0</v>
      </c>
    </row>
    <row r="4658" spans="1:18" x14ac:dyDescent="0.3">
      <c r="A4658" s="4">
        <v>46217</v>
      </c>
      <c r="B4658" s="3">
        <v>22.442500000000003</v>
      </c>
      <c r="C4658" s="3">
        <v>0.05</v>
      </c>
      <c r="D4658" s="3">
        <f t="shared" si="648"/>
        <v>39.065208333333338</v>
      </c>
      <c r="E4658" s="3">
        <f>MAX(B4658 - D4658/Inputs!$B$5, 0)</f>
        <v>0</v>
      </c>
      <c r="F4658" s="3">
        <f>MAX(D4658*Inputs!$B$5 - B4658, 0)</f>
        <v>11.934883333333332</v>
      </c>
      <c r="G4658" s="3">
        <f t="shared" si="649"/>
        <v>0.05</v>
      </c>
      <c r="H4658" t="str">
        <f t="shared" si="650"/>
        <v>Charge</v>
      </c>
      <c r="I4658" s="3">
        <f t="shared" si="655"/>
        <v>0</v>
      </c>
      <c r="J4658" s="3">
        <f t="shared" si="656"/>
        <v>0</v>
      </c>
      <c r="K4658" s="3">
        <f>MIN(Inputs!$B$2, (Inputs!$B$8 - I4658)/Inputs!$B$9)</f>
        <v>170</v>
      </c>
      <c r="L4658" s="3">
        <f>MAX(MIN(Inputs!$B$2, I4658*Inputs!$B$10, Inputs!$B$8*Inputs!$B$4 - J4658), 0)</f>
        <v>0</v>
      </c>
      <c r="M4658" s="3">
        <f t="shared" si="651"/>
        <v>170</v>
      </c>
      <c r="N4658" s="3">
        <f t="shared" si="652"/>
        <v>0</v>
      </c>
      <c r="O4658" s="3">
        <f>IF(H4658="Reg", MIN(Inputs!$B$2, I4658*Inputs!$B$10, (Inputs!$B$8-I4658)/Inputs!$B$9), 0)</f>
        <v>0</v>
      </c>
      <c r="P4658" s="3">
        <f t="shared" si="653"/>
        <v>-3815.2250000000004</v>
      </c>
      <c r="Q4658" s="3">
        <f t="shared" si="654"/>
        <v>0</v>
      </c>
      <c r="R4658" s="3">
        <f>I4658 + M4658*Inputs!$B$9 - N4658/Inputs!$B$10</f>
        <v>159.4741358339966</v>
      </c>
    </row>
    <row r="4659" spans="1:18" x14ac:dyDescent="0.3">
      <c r="A4659" s="4">
        <v>46217.041666666657</v>
      </c>
      <c r="B4659" s="3">
        <v>23.672499999999999</v>
      </c>
      <c r="C4659" s="3">
        <v>0.05</v>
      </c>
      <c r="D4659" s="3">
        <f t="shared" si="648"/>
        <v>39.065208333333338</v>
      </c>
      <c r="E4659" s="3">
        <f>MAX(B4659 - D4659/Inputs!$B$5, 0)</f>
        <v>0</v>
      </c>
      <c r="F4659" s="3">
        <f>MAX(D4659*Inputs!$B$5 - B4659, 0)</f>
        <v>10.704883333333335</v>
      </c>
      <c r="G4659" s="3">
        <f t="shared" si="649"/>
        <v>0.05</v>
      </c>
      <c r="H4659" t="str">
        <f t="shared" si="650"/>
        <v>Charge</v>
      </c>
      <c r="I4659" s="3">
        <f t="shared" si="655"/>
        <v>159.4741358339966</v>
      </c>
      <c r="J4659" s="3">
        <f t="shared" si="656"/>
        <v>0</v>
      </c>
      <c r="K4659" s="3">
        <f>MIN(Inputs!$B$2, (Inputs!$B$8 - I4659)/Inputs!$B$9)</f>
        <v>170</v>
      </c>
      <c r="L4659" s="3">
        <f>MAX(MIN(Inputs!$B$2, I4659*Inputs!$B$10, Inputs!$B$8*Inputs!$B$4 - J4659), 0)</f>
        <v>149.6</v>
      </c>
      <c r="M4659" s="3">
        <f t="shared" si="651"/>
        <v>170</v>
      </c>
      <c r="N4659" s="3">
        <f t="shared" si="652"/>
        <v>0</v>
      </c>
      <c r="O4659" s="3">
        <f>IF(H4659="Reg", MIN(Inputs!$B$2, I4659*Inputs!$B$10, (Inputs!$B$8-I4659)/Inputs!$B$9), 0)</f>
        <v>0</v>
      </c>
      <c r="P4659" s="3">
        <f t="shared" si="653"/>
        <v>-4024.3249999999998</v>
      </c>
      <c r="Q4659" s="3">
        <f t="shared" si="654"/>
        <v>0</v>
      </c>
      <c r="R4659" s="3">
        <f>I4659 + M4659*Inputs!$B$9 - N4659/Inputs!$B$10</f>
        <v>318.9482716679932</v>
      </c>
    </row>
    <row r="4660" spans="1:18" x14ac:dyDescent="0.3">
      <c r="A4660" s="4">
        <v>46217.083333333343</v>
      </c>
      <c r="B4660" s="3">
        <v>24.8475</v>
      </c>
      <c r="C4660" s="3">
        <v>0.05</v>
      </c>
      <c r="D4660" s="3">
        <f t="shared" si="648"/>
        <v>39.065208333333338</v>
      </c>
      <c r="E4660" s="3">
        <f>MAX(B4660 - D4660/Inputs!$B$5, 0)</f>
        <v>0</v>
      </c>
      <c r="F4660" s="3">
        <f>MAX(D4660*Inputs!$B$5 - B4660, 0)</f>
        <v>9.5298833333333341</v>
      </c>
      <c r="G4660" s="3">
        <f t="shared" si="649"/>
        <v>0.05</v>
      </c>
      <c r="H4660" t="str">
        <f t="shared" si="650"/>
        <v>Charge</v>
      </c>
      <c r="I4660" s="3">
        <f t="shared" si="655"/>
        <v>318.9482716679932</v>
      </c>
      <c r="J4660" s="3">
        <f t="shared" si="656"/>
        <v>0</v>
      </c>
      <c r="K4660" s="3">
        <f>MIN(Inputs!$B$2, (Inputs!$B$8 - I4660)/Inputs!$B$9)</f>
        <v>22.44121780453775</v>
      </c>
      <c r="L4660" s="3">
        <f>MAX(MIN(Inputs!$B$2, I4660*Inputs!$B$10, Inputs!$B$8*Inputs!$B$4 - J4660), 0)</f>
        <v>170</v>
      </c>
      <c r="M4660" s="3">
        <f t="shared" si="651"/>
        <v>22.44121780453775</v>
      </c>
      <c r="N4660" s="3">
        <f t="shared" si="652"/>
        <v>0</v>
      </c>
      <c r="O4660" s="3">
        <f>IF(H4660="Reg", MIN(Inputs!$B$2, I4660*Inputs!$B$10, (Inputs!$B$8-I4660)/Inputs!$B$9), 0)</f>
        <v>0</v>
      </c>
      <c r="P4660" s="3">
        <f t="shared" si="653"/>
        <v>-557.6081593982517</v>
      </c>
      <c r="Q4660" s="3">
        <f t="shared" si="654"/>
        <v>0</v>
      </c>
      <c r="R4660" s="3">
        <f>I4660 + M4660*Inputs!$B$9 - N4660/Inputs!$B$10</f>
        <v>340</v>
      </c>
    </row>
    <row r="4661" spans="1:18" x14ac:dyDescent="0.3">
      <c r="A4661" s="4">
        <v>46217.125</v>
      </c>
      <c r="B4661" s="3">
        <v>23.8125</v>
      </c>
      <c r="C4661" s="3">
        <v>0.05</v>
      </c>
      <c r="D4661" s="3">
        <f t="shared" si="648"/>
        <v>39.065208333333338</v>
      </c>
      <c r="E4661" s="3">
        <f>MAX(B4661 - D4661/Inputs!$B$5, 0)</f>
        <v>0</v>
      </c>
      <c r="F4661" s="3">
        <f>MAX(D4661*Inputs!$B$5 - B4661, 0)</f>
        <v>10.564883333333334</v>
      </c>
      <c r="G4661" s="3">
        <f t="shared" si="649"/>
        <v>0.05</v>
      </c>
      <c r="H4661" t="str">
        <f t="shared" si="650"/>
        <v>Charge</v>
      </c>
      <c r="I4661" s="3">
        <f t="shared" si="655"/>
        <v>340</v>
      </c>
      <c r="J4661" s="3">
        <f t="shared" si="656"/>
        <v>0</v>
      </c>
      <c r="K4661" s="3">
        <f>MIN(Inputs!$B$2, (Inputs!$B$8 - I4661)/Inputs!$B$9)</f>
        <v>0</v>
      </c>
      <c r="L4661" s="3">
        <f>MAX(MIN(Inputs!$B$2, I4661*Inputs!$B$10, Inputs!$B$8*Inputs!$B$4 - J4661), 0)</f>
        <v>170</v>
      </c>
      <c r="M4661" s="3">
        <f t="shared" si="651"/>
        <v>0</v>
      </c>
      <c r="N4661" s="3">
        <f t="shared" si="652"/>
        <v>0</v>
      </c>
      <c r="O4661" s="3">
        <f>IF(H4661="Reg", MIN(Inputs!$B$2, I4661*Inputs!$B$10, (Inputs!$B$8-I4661)/Inputs!$B$9), 0)</f>
        <v>0</v>
      </c>
      <c r="P4661" s="3">
        <f t="shared" si="653"/>
        <v>0</v>
      </c>
      <c r="Q4661" s="3">
        <f t="shared" si="654"/>
        <v>0</v>
      </c>
      <c r="R4661" s="3">
        <f>I4661 + M4661*Inputs!$B$9 - N4661/Inputs!$B$10</f>
        <v>340</v>
      </c>
    </row>
    <row r="4662" spans="1:18" x14ac:dyDescent="0.3">
      <c r="A4662" s="4">
        <v>46217.166666666657</v>
      </c>
      <c r="B4662" s="3">
        <v>23.385000000000002</v>
      </c>
      <c r="C4662" s="3">
        <v>0.05</v>
      </c>
      <c r="D4662" s="3">
        <f t="shared" si="648"/>
        <v>39.065208333333338</v>
      </c>
      <c r="E4662" s="3">
        <f>MAX(B4662 - D4662/Inputs!$B$5, 0)</f>
        <v>0</v>
      </c>
      <c r="F4662" s="3">
        <f>MAX(D4662*Inputs!$B$5 - B4662, 0)</f>
        <v>10.992383333333333</v>
      </c>
      <c r="G4662" s="3">
        <f t="shared" si="649"/>
        <v>0.05</v>
      </c>
      <c r="H4662" t="str">
        <f t="shared" si="650"/>
        <v>Charge</v>
      </c>
      <c r="I4662" s="3">
        <f t="shared" si="655"/>
        <v>340</v>
      </c>
      <c r="J4662" s="3">
        <f t="shared" si="656"/>
        <v>0</v>
      </c>
      <c r="K4662" s="3">
        <f>MIN(Inputs!$B$2, (Inputs!$B$8 - I4662)/Inputs!$B$9)</f>
        <v>0</v>
      </c>
      <c r="L4662" s="3">
        <f>MAX(MIN(Inputs!$B$2, I4662*Inputs!$B$10, Inputs!$B$8*Inputs!$B$4 - J4662), 0)</f>
        <v>170</v>
      </c>
      <c r="M4662" s="3">
        <f t="shared" si="651"/>
        <v>0</v>
      </c>
      <c r="N4662" s="3">
        <f t="shared" si="652"/>
        <v>0</v>
      </c>
      <c r="O4662" s="3">
        <f>IF(H4662="Reg", MIN(Inputs!$B$2, I4662*Inputs!$B$10, (Inputs!$B$8-I4662)/Inputs!$B$9), 0)</f>
        <v>0</v>
      </c>
      <c r="P4662" s="3">
        <f t="shared" si="653"/>
        <v>0</v>
      </c>
      <c r="Q4662" s="3">
        <f t="shared" si="654"/>
        <v>0</v>
      </c>
      <c r="R4662" s="3">
        <f>I4662 + M4662*Inputs!$B$9 - N4662/Inputs!$B$10</f>
        <v>340</v>
      </c>
    </row>
    <row r="4663" spans="1:18" x14ac:dyDescent="0.3">
      <c r="A4663" s="4">
        <v>46217.208333333343</v>
      </c>
      <c r="B4663" s="3">
        <v>23.637500000000003</v>
      </c>
      <c r="C4663" s="3">
        <v>7.0000000000000007E-2</v>
      </c>
      <c r="D4663" s="3">
        <f t="shared" si="648"/>
        <v>39.065208333333338</v>
      </c>
      <c r="E4663" s="3">
        <f>MAX(B4663 - D4663/Inputs!$B$5, 0)</f>
        <v>0</v>
      </c>
      <c r="F4663" s="3">
        <f>MAX(D4663*Inputs!$B$5 - B4663, 0)</f>
        <v>10.739883333333331</v>
      </c>
      <c r="G4663" s="3">
        <f t="shared" si="649"/>
        <v>7.0000000000000007E-2</v>
      </c>
      <c r="H4663" t="str">
        <f t="shared" si="650"/>
        <v>Charge</v>
      </c>
      <c r="I4663" s="3">
        <f t="shared" si="655"/>
        <v>340</v>
      </c>
      <c r="J4663" s="3">
        <f t="shared" si="656"/>
        <v>0</v>
      </c>
      <c r="K4663" s="3">
        <f>MIN(Inputs!$B$2, (Inputs!$B$8 - I4663)/Inputs!$B$9)</f>
        <v>0</v>
      </c>
      <c r="L4663" s="3">
        <f>MAX(MIN(Inputs!$B$2, I4663*Inputs!$B$10, Inputs!$B$8*Inputs!$B$4 - J4663), 0)</f>
        <v>170</v>
      </c>
      <c r="M4663" s="3">
        <f t="shared" si="651"/>
        <v>0</v>
      </c>
      <c r="N4663" s="3">
        <f t="shared" si="652"/>
        <v>0</v>
      </c>
      <c r="O4663" s="3">
        <f>IF(H4663="Reg", MIN(Inputs!$B$2, I4663*Inputs!$B$10, (Inputs!$B$8-I4663)/Inputs!$B$9), 0)</f>
        <v>0</v>
      </c>
      <c r="P4663" s="3">
        <f t="shared" si="653"/>
        <v>0</v>
      </c>
      <c r="Q4663" s="3">
        <f t="shared" si="654"/>
        <v>0</v>
      </c>
      <c r="R4663" s="3">
        <f>I4663 + M4663*Inputs!$B$9 - N4663/Inputs!$B$10</f>
        <v>340</v>
      </c>
    </row>
    <row r="4664" spans="1:18" x14ac:dyDescent="0.3">
      <c r="A4664" s="4">
        <v>46217.25</v>
      </c>
      <c r="B4664" s="3">
        <v>28.282499999999999</v>
      </c>
      <c r="C4664" s="3">
        <v>1</v>
      </c>
      <c r="D4664" s="3">
        <f t="shared" si="648"/>
        <v>39.065208333333338</v>
      </c>
      <c r="E4664" s="3">
        <f>MAX(B4664 - D4664/Inputs!$B$5, 0)</f>
        <v>0</v>
      </c>
      <c r="F4664" s="3">
        <f>MAX(D4664*Inputs!$B$5 - B4664, 0)</f>
        <v>6.0948833333333354</v>
      </c>
      <c r="G4664" s="3">
        <f t="shared" si="649"/>
        <v>1</v>
      </c>
      <c r="H4664" t="str">
        <f t="shared" si="650"/>
        <v>Charge</v>
      </c>
      <c r="I4664" s="3">
        <f t="shared" si="655"/>
        <v>340</v>
      </c>
      <c r="J4664" s="3">
        <f t="shared" si="656"/>
        <v>0</v>
      </c>
      <c r="K4664" s="3">
        <f>MIN(Inputs!$B$2, (Inputs!$B$8 - I4664)/Inputs!$B$9)</f>
        <v>0</v>
      </c>
      <c r="L4664" s="3">
        <f>MAX(MIN(Inputs!$B$2, I4664*Inputs!$B$10, Inputs!$B$8*Inputs!$B$4 - J4664), 0)</f>
        <v>170</v>
      </c>
      <c r="M4664" s="3">
        <f t="shared" si="651"/>
        <v>0</v>
      </c>
      <c r="N4664" s="3">
        <f t="shared" si="652"/>
        <v>0</v>
      </c>
      <c r="O4664" s="3">
        <f>IF(H4664="Reg", MIN(Inputs!$B$2, I4664*Inputs!$B$10, (Inputs!$B$8-I4664)/Inputs!$B$9), 0)</f>
        <v>0</v>
      </c>
      <c r="P4664" s="3">
        <f t="shared" si="653"/>
        <v>0</v>
      </c>
      <c r="Q4664" s="3">
        <f t="shared" si="654"/>
        <v>0</v>
      </c>
      <c r="R4664" s="3">
        <f>I4664 + M4664*Inputs!$B$9 - N4664/Inputs!$B$10</f>
        <v>340</v>
      </c>
    </row>
    <row r="4665" spans="1:18" x14ac:dyDescent="0.3">
      <c r="A4665" s="4">
        <v>46217.291666666657</v>
      </c>
      <c r="B4665" s="3">
        <v>30.342500000000001</v>
      </c>
      <c r="C4665" s="3">
        <v>1.04</v>
      </c>
      <c r="D4665" s="3">
        <f t="shared" si="648"/>
        <v>39.065208333333338</v>
      </c>
      <c r="E4665" s="3">
        <f>MAX(B4665 - D4665/Inputs!$B$5, 0)</f>
        <v>0</v>
      </c>
      <c r="F4665" s="3">
        <f>MAX(D4665*Inputs!$B$5 - B4665, 0)</f>
        <v>4.0348833333333332</v>
      </c>
      <c r="G4665" s="3">
        <f t="shared" si="649"/>
        <v>1.04</v>
      </c>
      <c r="H4665" t="str">
        <f t="shared" si="650"/>
        <v>Charge</v>
      </c>
      <c r="I4665" s="3">
        <f t="shared" si="655"/>
        <v>340</v>
      </c>
      <c r="J4665" s="3">
        <f t="shared" si="656"/>
        <v>0</v>
      </c>
      <c r="K4665" s="3">
        <f>MIN(Inputs!$B$2, (Inputs!$B$8 - I4665)/Inputs!$B$9)</f>
        <v>0</v>
      </c>
      <c r="L4665" s="3">
        <f>MAX(MIN(Inputs!$B$2, I4665*Inputs!$B$10, Inputs!$B$8*Inputs!$B$4 - J4665), 0)</f>
        <v>170</v>
      </c>
      <c r="M4665" s="3">
        <f t="shared" si="651"/>
        <v>0</v>
      </c>
      <c r="N4665" s="3">
        <f t="shared" si="652"/>
        <v>0</v>
      </c>
      <c r="O4665" s="3">
        <f>IF(H4665="Reg", MIN(Inputs!$B$2, I4665*Inputs!$B$10, (Inputs!$B$8-I4665)/Inputs!$B$9), 0)</f>
        <v>0</v>
      </c>
      <c r="P4665" s="3">
        <f t="shared" si="653"/>
        <v>0</v>
      </c>
      <c r="Q4665" s="3">
        <f t="shared" si="654"/>
        <v>0</v>
      </c>
      <c r="R4665" s="3">
        <f>I4665 + M4665*Inputs!$B$9 - N4665/Inputs!$B$10</f>
        <v>340</v>
      </c>
    </row>
    <row r="4666" spans="1:18" x14ac:dyDescent="0.3">
      <c r="A4666" s="4">
        <v>46217.333333333343</v>
      </c>
      <c r="B4666" s="3">
        <v>24.297500000000003</v>
      </c>
      <c r="C4666" s="3">
        <v>1</v>
      </c>
      <c r="D4666" s="3">
        <f t="shared" si="648"/>
        <v>39.065208333333338</v>
      </c>
      <c r="E4666" s="3">
        <f>MAX(B4666 - D4666/Inputs!$B$5, 0)</f>
        <v>0</v>
      </c>
      <c r="F4666" s="3">
        <f>MAX(D4666*Inputs!$B$5 - B4666, 0)</f>
        <v>10.079883333333331</v>
      </c>
      <c r="G4666" s="3">
        <f t="shared" si="649"/>
        <v>1</v>
      </c>
      <c r="H4666" t="str">
        <f t="shared" si="650"/>
        <v>Charge</v>
      </c>
      <c r="I4666" s="3">
        <f t="shared" si="655"/>
        <v>340</v>
      </c>
      <c r="J4666" s="3">
        <f t="shared" si="656"/>
        <v>0</v>
      </c>
      <c r="K4666" s="3">
        <f>MIN(Inputs!$B$2, (Inputs!$B$8 - I4666)/Inputs!$B$9)</f>
        <v>0</v>
      </c>
      <c r="L4666" s="3">
        <f>MAX(MIN(Inputs!$B$2, I4666*Inputs!$B$10, Inputs!$B$8*Inputs!$B$4 - J4666), 0)</f>
        <v>170</v>
      </c>
      <c r="M4666" s="3">
        <f t="shared" si="651"/>
        <v>0</v>
      </c>
      <c r="N4666" s="3">
        <f t="shared" si="652"/>
        <v>0</v>
      </c>
      <c r="O4666" s="3">
        <f>IF(H4666="Reg", MIN(Inputs!$B$2, I4666*Inputs!$B$10, (Inputs!$B$8-I4666)/Inputs!$B$9), 0)</f>
        <v>0</v>
      </c>
      <c r="P4666" s="3">
        <f t="shared" si="653"/>
        <v>0</v>
      </c>
      <c r="Q4666" s="3">
        <f t="shared" si="654"/>
        <v>0</v>
      </c>
      <c r="R4666" s="3">
        <f>I4666 + M4666*Inputs!$B$9 - N4666/Inputs!$B$10</f>
        <v>340</v>
      </c>
    </row>
    <row r="4667" spans="1:18" x14ac:dyDescent="0.3">
      <c r="A4667" s="4">
        <v>46217.375</v>
      </c>
      <c r="B4667" s="3">
        <v>20.3675</v>
      </c>
      <c r="C4667" s="3">
        <v>1</v>
      </c>
      <c r="D4667" s="3">
        <f t="shared" si="648"/>
        <v>39.065208333333338</v>
      </c>
      <c r="E4667" s="3">
        <f>MAX(B4667 - D4667/Inputs!$B$5, 0)</f>
        <v>0</v>
      </c>
      <c r="F4667" s="3">
        <f>MAX(D4667*Inputs!$B$5 - B4667, 0)</f>
        <v>14.009883333333335</v>
      </c>
      <c r="G4667" s="3">
        <f t="shared" si="649"/>
        <v>1</v>
      </c>
      <c r="H4667" t="str">
        <f t="shared" si="650"/>
        <v>Charge</v>
      </c>
      <c r="I4667" s="3">
        <f t="shared" si="655"/>
        <v>340</v>
      </c>
      <c r="J4667" s="3">
        <f t="shared" si="656"/>
        <v>0</v>
      </c>
      <c r="K4667" s="3">
        <f>MIN(Inputs!$B$2, (Inputs!$B$8 - I4667)/Inputs!$B$9)</f>
        <v>0</v>
      </c>
      <c r="L4667" s="3">
        <f>MAX(MIN(Inputs!$B$2, I4667*Inputs!$B$10, Inputs!$B$8*Inputs!$B$4 - J4667), 0)</f>
        <v>170</v>
      </c>
      <c r="M4667" s="3">
        <f t="shared" si="651"/>
        <v>0</v>
      </c>
      <c r="N4667" s="3">
        <f t="shared" si="652"/>
        <v>0</v>
      </c>
      <c r="O4667" s="3">
        <f>IF(H4667="Reg", MIN(Inputs!$B$2, I4667*Inputs!$B$10, (Inputs!$B$8-I4667)/Inputs!$B$9), 0)</f>
        <v>0</v>
      </c>
      <c r="P4667" s="3">
        <f t="shared" si="653"/>
        <v>0</v>
      </c>
      <c r="Q4667" s="3">
        <f t="shared" si="654"/>
        <v>0</v>
      </c>
      <c r="R4667" s="3">
        <f>I4667 + M4667*Inputs!$B$9 - N4667/Inputs!$B$10</f>
        <v>340</v>
      </c>
    </row>
    <row r="4668" spans="1:18" x14ac:dyDescent="0.3">
      <c r="A4668" s="4">
        <v>46217.416666666657</v>
      </c>
      <c r="B4668" s="3">
        <v>22.355</v>
      </c>
      <c r="C4668" s="3">
        <v>1</v>
      </c>
      <c r="D4668" s="3">
        <f t="shared" si="648"/>
        <v>39.065208333333338</v>
      </c>
      <c r="E4668" s="3">
        <f>MAX(B4668 - D4668/Inputs!$B$5, 0)</f>
        <v>0</v>
      </c>
      <c r="F4668" s="3">
        <f>MAX(D4668*Inputs!$B$5 - B4668, 0)</f>
        <v>12.022383333333334</v>
      </c>
      <c r="G4668" s="3">
        <f t="shared" si="649"/>
        <v>1</v>
      </c>
      <c r="H4668" t="str">
        <f t="shared" si="650"/>
        <v>Charge</v>
      </c>
      <c r="I4668" s="3">
        <f t="shared" si="655"/>
        <v>340</v>
      </c>
      <c r="J4668" s="3">
        <f t="shared" si="656"/>
        <v>0</v>
      </c>
      <c r="K4668" s="3">
        <f>MIN(Inputs!$B$2, (Inputs!$B$8 - I4668)/Inputs!$B$9)</f>
        <v>0</v>
      </c>
      <c r="L4668" s="3">
        <f>MAX(MIN(Inputs!$B$2, I4668*Inputs!$B$10, Inputs!$B$8*Inputs!$B$4 - J4668), 0)</f>
        <v>170</v>
      </c>
      <c r="M4668" s="3">
        <f t="shared" si="651"/>
        <v>0</v>
      </c>
      <c r="N4668" s="3">
        <f t="shared" si="652"/>
        <v>0</v>
      </c>
      <c r="O4668" s="3">
        <f>IF(H4668="Reg", MIN(Inputs!$B$2, I4668*Inputs!$B$10, (Inputs!$B$8-I4668)/Inputs!$B$9), 0)</f>
        <v>0</v>
      </c>
      <c r="P4668" s="3">
        <f t="shared" si="653"/>
        <v>0</v>
      </c>
      <c r="Q4668" s="3">
        <f t="shared" si="654"/>
        <v>0</v>
      </c>
      <c r="R4668" s="3">
        <f>I4668 + M4668*Inputs!$B$9 - N4668/Inputs!$B$10</f>
        <v>340</v>
      </c>
    </row>
    <row r="4669" spans="1:18" x14ac:dyDescent="0.3">
      <c r="A4669" s="4">
        <v>46217.458333333343</v>
      </c>
      <c r="B4669" s="3">
        <v>25.575000000000003</v>
      </c>
      <c r="C4669" s="3">
        <v>1</v>
      </c>
      <c r="D4669" s="3">
        <f t="shared" si="648"/>
        <v>39.065208333333338</v>
      </c>
      <c r="E4669" s="3">
        <f>MAX(B4669 - D4669/Inputs!$B$5, 0)</f>
        <v>0</v>
      </c>
      <c r="F4669" s="3">
        <f>MAX(D4669*Inputs!$B$5 - B4669, 0)</f>
        <v>8.8023833333333314</v>
      </c>
      <c r="G4669" s="3">
        <f t="shared" si="649"/>
        <v>1</v>
      </c>
      <c r="H4669" t="str">
        <f t="shared" si="650"/>
        <v>Charge</v>
      </c>
      <c r="I4669" s="3">
        <f t="shared" si="655"/>
        <v>340</v>
      </c>
      <c r="J4669" s="3">
        <f t="shared" si="656"/>
        <v>0</v>
      </c>
      <c r="K4669" s="3">
        <f>MIN(Inputs!$B$2, (Inputs!$B$8 - I4669)/Inputs!$B$9)</f>
        <v>0</v>
      </c>
      <c r="L4669" s="3">
        <f>MAX(MIN(Inputs!$B$2, I4669*Inputs!$B$10, Inputs!$B$8*Inputs!$B$4 - J4669), 0)</f>
        <v>170</v>
      </c>
      <c r="M4669" s="3">
        <f t="shared" si="651"/>
        <v>0</v>
      </c>
      <c r="N4669" s="3">
        <f t="shared" si="652"/>
        <v>0</v>
      </c>
      <c r="O4669" s="3">
        <f>IF(H4669="Reg", MIN(Inputs!$B$2, I4669*Inputs!$B$10, (Inputs!$B$8-I4669)/Inputs!$B$9), 0)</f>
        <v>0</v>
      </c>
      <c r="P4669" s="3">
        <f t="shared" si="653"/>
        <v>0</v>
      </c>
      <c r="Q4669" s="3">
        <f t="shared" si="654"/>
        <v>0</v>
      </c>
      <c r="R4669" s="3">
        <f>I4669 + M4669*Inputs!$B$9 - N4669/Inputs!$B$10</f>
        <v>340</v>
      </c>
    </row>
    <row r="4670" spans="1:18" x14ac:dyDescent="0.3">
      <c r="A4670" s="4">
        <v>46217.5</v>
      </c>
      <c r="B4670" s="3">
        <v>40.292499999999997</v>
      </c>
      <c r="C4670" s="3">
        <v>1</v>
      </c>
      <c r="D4670" s="3">
        <f t="shared" si="648"/>
        <v>39.065208333333338</v>
      </c>
      <c r="E4670" s="3">
        <f>MAX(B4670 - D4670/Inputs!$B$5, 0)</f>
        <v>0</v>
      </c>
      <c r="F4670" s="3">
        <f>MAX(D4670*Inputs!$B$5 - B4670, 0)</f>
        <v>0</v>
      </c>
      <c r="G4670" s="3">
        <f t="shared" si="649"/>
        <v>1</v>
      </c>
      <c r="H4670" t="str">
        <f t="shared" si="650"/>
        <v>Reg</v>
      </c>
      <c r="I4670" s="3">
        <f t="shared" si="655"/>
        <v>340</v>
      </c>
      <c r="J4670" s="3">
        <f t="shared" si="656"/>
        <v>0</v>
      </c>
      <c r="K4670" s="3">
        <f>MIN(Inputs!$B$2, (Inputs!$B$8 - I4670)/Inputs!$B$9)</f>
        <v>0</v>
      </c>
      <c r="L4670" s="3">
        <f>MAX(MIN(Inputs!$B$2, I4670*Inputs!$B$10, Inputs!$B$8*Inputs!$B$4 - J4670), 0)</f>
        <v>170</v>
      </c>
      <c r="M4670" s="3">
        <f t="shared" si="651"/>
        <v>0</v>
      </c>
      <c r="N4670" s="3">
        <f t="shared" si="652"/>
        <v>0</v>
      </c>
      <c r="O4670" s="3">
        <f>IF(H4670="Reg", MIN(Inputs!$B$2, I4670*Inputs!$B$10, (Inputs!$B$8-I4670)/Inputs!$B$9), 0)</f>
        <v>0</v>
      </c>
      <c r="P4670" s="3">
        <f t="shared" si="653"/>
        <v>0</v>
      </c>
      <c r="Q4670" s="3">
        <f t="shared" si="654"/>
        <v>0</v>
      </c>
      <c r="R4670" s="3">
        <f>I4670 + M4670*Inputs!$B$9 - N4670/Inputs!$B$10</f>
        <v>340</v>
      </c>
    </row>
    <row r="4671" spans="1:18" x14ac:dyDescent="0.3">
      <c r="A4671" s="4">
        <v>46217.541666666657</v>
      </c>
      <c r="B4671" s="3">
        <v>68.84</v>
      </c>
      <c r="C4671" s="3">
        <v>1</v>
      </c>
      <c r="D4671" s="3">
        <f t="shared" si="648"/>
        <v>39.065208333333338</v>
      </c>
      <c r="E4671" s="3">
        <f>MAX(B4671 - D4671/Inputs!$B$5, 0)</f>
        <v>24.447717803030301</v>
      </c>
      <c r="F4671" s="3">
        <f>MAX(D4671*Inputs!$B$5 - B4671, 0)</f>
        <v>0</v>
      </c>
      <c r="G4671" s="3">
        <f t="shared" si="649"/>
        <v>1</v>
      </c>
      <c r="H4671" t="str">
        <f t="shared" si="650"/>
        <v>Discharge</v>
      </c>
      <c r="I4671" s="3">
        <f t="shared" si="655"/>
        <v>340</v>
      </c>
      <c r="J4671" s="3">
        <f t="shared" si="656"/>
        <v>0</v>
      </c>
      <c r="K4671" s="3">
        <f>MIN(Inputs!$B$2, (Inputs!$B$8 - I4671)/Inputs!$B$9)</f>
        <v>0</v>
      </c>
      <c r="L4671" s="3">
        <f>MAX(MIN(Inputs!$B$2, I4671*Inputs!$B$10, Inputs!$B$8*Inputs!$B$4 - J4671), 0)</f>
        <v>170</v>
      </c>
      <c r="M4671" s="3">
        <f t="shared" si="651"/>
        <v>0</v>
      </c>
      <c r="N4671" s="3">
        <f t="shared" si="652"/>
        <v>170</v>
      </c>
      <c r="O4671" s="3">
        <f>IF(H4671="Reg", MIN(Inputs!$B$2, I4671*Inputs!$B$10, (Inputs!$B$8-I4671)/Inputs!$B$9), 0)</f>
        <v>0</v>
      </c>
      <c r="P4671" s="3">
        <f t="shared" si="653"/>
        <v>11702.800000000001</v>
      </c>
      <c r="Q4671" s="3">
        <f t="shared" si="654"/>
        <v>0</v>
      </c>
      <c r="R4671" s="3">
        <f>I4671 + M4671*Inputs!$B$9 - N4671/Inputs!$B$10</f>
        <v>158.77939109773115</v>
      </c>
    </row>
    <row r="4672" spans="1:18" x14ac:dyDescent="0.3">
      <c r="A4672" s="4">
        <v>46217.583333333343</v>
      </c>
      <c r="B4672" s="3">
        <v>49.765000000000001</v>
      </c>
      <c r="C4672" s="3">
        <v>1</v>
      </c>
      <c r="D4672" s="3">
        <f t="shared" si="648"/>
        <v>39.065208333333338</v>
      </c>
      <c r="E4672" s="3">
        <f>MAX(B4672 - D4672/Inputs!$B$5, 0)</f>
        <v>5.372717803030298</v>
      </c>
      <c r="F4672" s="3">
        <f>MAX(D4672*Inputs!$B$5 - B4672, 0)</f>
        <v>0</v>
      </c>
      <c r="G4672" s="3">
        <f t="shared" si="649"/>
        <v>1</v>
      </c>
      <c r="H4672" t="str">
        <f t="shared" si="650"/>
        <v>Discharge</v>
      </c>
      <c r="I4672" s="3">
        <f t="shared" si="655"/>
        <v>158.77939109773115</v>
      </c>
      <c r="J4672" s="3">
        <f t="shared" si="656"/>
        <v>170</v>
      </c>
      <c r="K4672" s="3">
        <f>MIN(Inputs!$B$2, (Inputs!$B$8 - I4672)/Inputs!$B$9)</f>
        <v>170</v>
      </c>
      <c r="L4672" s="3">
        <f>MAX(MIN(Inputs!$B$2, I4672*Inputs!$B$10, Inputs!$B$8*Inputs!$B$4 - J4672), 0)</f>
        <v>148.94827166799323</v>
      </c>
      <c r="M4672" s="3">
        <f t="shared" si="651"/>
        <v>0</v>
      </c>
      <c r="N4672" s="3">
        <f t="shared" si="652"/>
        <v>148.94827166799323</v>
      </c>
      <c r="O4672" s="3">
        <f>IF(H4672="Reg", MIN(Inputs!$B$2, I4672*Inputs!$B$10, (Inputs!$B$8-I4672)/Inputs!$B$9), 0)</f>
        <v>0</v>
      </c>
      <c r="P4672" s="3">
        <f t="shared" si="653"/>
        <v>7412.410739557683</v>
      </c>
      <c r="Q4672" s="3">
        <f t="shared" si="654"/>
        <v>0</v>
      </c>
      <c r="R4672" s="3">
        <f>I4672 + M4672*Inputs!$B$9 - N4672/Inputs!$B$10</f>
        <v>0</v>
      </c>
    </row>
    <row r="4673" spans="1:18" x14ac:dyDescent="0.3">
      <c r="A4673" s="4">
        <v>46217.625</v>
      </c>
      <c r="B4673" s="3">
        <v>27.48</v>
      </c>
      <c r="C4673" s="3">
        <v>1</v>
      </c>
      <c r="D4673" s="3">
        <f t="shared" si="648"/>
        <v>39.065208333333338</v>
      </c>
      <c r="E4673" s="3">
        <f>MAX(B4673 - D4673/Inputs!$B$5, 0)</f>
        <v>0</v>
      </c>
      <c r="F4673" s="3">
        <f>MAX(D4673*Inputs!$B$5 - B4673, 0)</f>
        <v>6.8973833333333339</v>
      </c>
      <c r="G4673" s="3">
        <f t="shared" si="649"/>
        <v>1</v>
      </c>
      <c r="H4673" t="str">
        <f t="shared" si="650"/>
        <v>Charge</v>
      </c>
      <c r="I4673" s="3">
        <f t="shared" si="655"/>
        <v>0</v>
      </c>
      <c r="J4673" s="3">
        <f t="shared" si="656"/>
        <v>318.94827166799325</v>
      </c>
      <c r="K4673" s="3">
        <f>MIN(Inputs!$B$2, (Inputs!$B$8 - I4673)/Inputs!$B$9)</f>
        <v>170</v>
      </c>
      <c r="L4673" s="3">
        <f>MAX(MIN(Inputs!$B$2, I4673*Inputs!$B$10, Inputs!$B$8*Inputs!$B$4 - J4673), 0)</f>
        <v>0</v>
      </c>
      <c r="M4673" s="3">
        <f t="shared" si="651"/>
        <v>170</v>
      </c>
      <c r="N4673" s="3">
        <f t="shared" si="652"/>
        <v>0</v>
      </c>
      <c r="O4673" s="3">
        <f>IF(H4673="Reg", MIN(Inputs!$B$2, I4673*Inputs!$B$10, (Inputs!$B$8-I4673)/Inputs!$B$9), 0)</f>
        <v>0</v>
      </c>
      <c r="P4673" s="3">
        <f t="shared" si="653"/>
        <v>-4671.6000000000004</v>
      </c>
      <c r="Q4673" s="3">
        <f t="shared" si="654"/>
        <v>0</v>
      </c>
      <c r="R4673" s="3">
        <f>I4673 + M4673*Inputs!$B$9 - N4673/Inputs!$B$10</f>
        <v>159.4741358339966</v>
      </c>
    </row>
    <row r="4674" spans="1:18" x14ac:dyDescent="0.3">
      <c r="A4674" s="4">
        <v>46217.666666666657</v>
      </c>
      <c r="B4674" s="3">
        <v>31.410000000000004</v>
      </c>
      <c r="C4674" s="3">
        <v>1</v>
      </c>
      <c r="D4674" s="3">
        <f t="shared" ref="D4674:D4737" si="657">AVERAGEIFS(B:B, A:A, "&gt;="&amp;INT(A4674), A:A, "&lt;"&amp;INT(A4674)+1)</f>
        <v>39.065208333333338</v>
      </c>
      <c r="E4674" s="3">
        <f>MAX(B4674 - D4674/Inputs!$B$5, 0)</f>
        <v>0</v>
      </c>
      <c r="F4674" s="3">
        <f>MAX(D4674*Inputs!$B$5 - B4674, 0)</f>
        <v>2.9673833333333306</v>
      </c>
      <c r="G4674" s="3">
        <f t="shared" ref="G4674:G4737" si="658">C4674</f>
        <v>1</v>
      </c>
      <c r="H4674" t="str">
        <f t="shared" ref="H4674:H4737" si="659">IF(MAX(E4674, F4674, G4674)&lt;=0, "Idle", IF(AND(G4674&gt;=E4674, G4674&gt;=F4674), "Reg", IF(E4674&gt;=F4674, "Discharge", "Charge")))</f>
        <v>Charge</v>
      </c>
      <c r="I4674" s="3">
        <f t="shared" si="655"/>
        <v>159.4741358339966</v>
      </c>
      <c r="J4674" s="3">
        <f t="shared" si="656"/>
        <v>318.94827166799325</v>
      </c>
      <c r="K4674" s="3">
        <f>MIN(Inputs!$B$2, (Inputs!$B$8 - I4674)/Inputs!$B$9)</f>
        <v>170</v>
      </c>
      <c r="L4674" s="3">
        <f>MAX(MIN(Inputs!$B$2, I4674*Inputs!$B$10, Inputs!$B$8*Inputs!$B$4 - J4674), 0)</f>
        <v>21.051728332006746</v>
      </c>
      <c r="M4674" s="3">
        <f t="shared" ref="M4674:M4737" si="660">IF(H4674="Charge", K4674, 0)</f>
        <v>170</v>
      </c>
      <c r="N4674" s="3">
        <f t="shared" ref="N4674:N4737" si="661">IF(H4674="Discharge", L4674, 0)</f>
        <v>0</v>
      </c>
      <c r="O4674" s="3">
        <f>IF(H4674="Reg", MIN(Inputs!$B$2, I4674*Inputs!$B$10, (Inputs!$B$8-I4674)/Inputs!$B$9), 0)</f>
        <v>0</v>
      </c>
      <c r="P4674" s="3">
        <f t="shared" ref="P4674:P4737" si="662">(N4674 - M4674) * B4674</f>
        <v>-5339.7000000000007</v>
      </c>
      <c r="Q4674" s="3">
        <f t="shared" ref="Q4674:Q4737" si="663">O4674 * C4674</f>
        <v>0</v>
      </c>
      <c r="R4674" s="3">
        <f>I4674 + M4674*Inputs!$B$9 - N4674/Inputs!$B$10</f>
        <v>318.9482716679932</v>
      </c>
    </row>
    <row r="4675" spans="1:18" x14ac:dyDescent="0.3">
      <c r="A4675" s="4">
        <v>46217.708333333343</v>
      </c>
      <c r="B4675" s="3">
        <v>32.5</v>
      </c>
      <c r="C4675" s="3">
        <v>1</v>
      </c>
      <c r="D4675" s="3">
        <f t="shared" si="657"/>
        <v>39.065208333333338</v>
      </c>
      <c r="E4675" s="3">
        <f>MAX(B4675 - D4675/Inputs!$B$5, 0)</f>
        <v>0</v>
      </c>
      <c r="F4675" s="3">
        <f>MAX(D4675*Inputs!$B$5 - B4675, 0)</f>
        <v>1.8773833333333343</v>
      </c>
      <c r="G4675" s="3">
        <f t="shared" si="658"/>
        <v>1</v>
      </c>
      <c r="H4675" t="str">
        <f t="shared" si="659"/>
        <v>Charge</v>
      </c>
      <c r="I4675" s="3">
        <f t="shared" ref="I4675:I4738" si="664">R4674</f>
        <v>318.9482716679932</v>
      </c>
      <c r="J4675" s="3">
        <f t="shared" ref="J4675:J4738" si="665">IF(INT(A4675)=INT(A4674), J4674 + N4674, 0)</f>
        <v>318.94827166799325</v>
      </c>
      <c r="K4675" s="3">
        <f>MIN(Inputs!$B$2, (Inputs!$B$8 - I4675)/Inputs!$B$9)</f>
        <v>22.44121780453775</v>
      </c>
      <c r="L4675" s="3">
        <f>MAX(MIN(Inputs!$B$2, I4675*Inputs!$B$10, Inputs!$B$8*Inputs!$B$4 - J4675), 0)</f>
        <v>21.051728332006746</v>
      </c>
      <c r="M4675" s="3">
        <f t="shared" si="660"/>
        <v>22.44121780453775</v>
      </c>
      <c r="N4675" s="3">
        <f t="shared" si="661"/>
        <v>0</v>
      </c>
      <c r="O4675" s="3">
        <f>IF(H4675="Reg", MIN(Inputs!$B$2, I4675*Inputs!$B$10, (Inputs!$B$8-I4675)/Inputs!$B$9), 0)</f>
        <v>0</v>
      </c>
      <c r="P4675" s="3">
        <f t="shared" si="662"/>
        <v>-729.33957864747686</v>
      </c>
      <c r="Q4675" s="3">
        <f t="shared" si="663"/>
        <v>0</v>
      </c>
      <c r="R4675" s="3">
        <f>I4675 + M4675*Inputs!$B$9 - N4675/Inputs!$B$10</f>
        <v>340</v>
      </c>
    </row>
    <row r="4676" spans="1:18" x14ac:dyDescent="0.3">
      <c r="A4676" s="4">
        <v>46217.75</v>
      </c>
      <c r="B4676" s="3">
        <v>26.755000000000003</v>
      </c>
      <c r="C4676" s="3">
        <v>7.62</v>
      </c>
      <c r="D4676" s="3">
        <f t="shared" si="657"/>
        <v>39.065208333333338</v>
      </c>
      <c r="E4676" s="3">
        <f>MAX(B4676 - D4676/Inputs!$B$5, 0)</f>
        <v>0</v>
      </c>
      <c r="F4676" s="3">
        <f>MAX(D4676*Inputs!$B$5 - B4676, 0)</f>
        <v>7.6223833333333317</v>
      </c>
      <c r="G4676" s="3">
        <f t="shared" si="658"/>
        <v>7.62</v>
      </c>
      <c r="H4676" t="str">
        <f t="shared" si="659"/>
        <v>Charge</v>
      </c>
      <c r="I4676" s="3">
        <f t="shared" si="664"/>
        <v>340</v>
      </c>
      <c r="J4676" s="3">
        <f t="shared" si="665"/>
        <v>318.94827166799325</v>
      </c>
      <c r="K4676" s="3">
        <f>MIN(Inputs!$B$2, (Inputs!$B$8 - I4676)/Inputs!$B$9)</f>
        <v>0</v>
      </c>
      <c r="L4676" s="3">
        <f>MAX(MIN(Inputs!$B$2, I4676*Inputs!$B$10, Inputs!$B$8*Inputs!$B$4 - J4676), 0)</f>
        <v>21.051728332006746</v>
      </c>
      <c r="M4676" s="3">
        <f t="shared" si="660"/>
        <v>0</v>
      </c>
      <c r="N4676" s="3">
        <f t="shared" si="661"/>
        <v>0</v>
      </c>
      <c r="O4676" s="3">
        <f>IF(H4676="Reg", MIN(Inputs!$B$2, I4676*Inputs!$B$10, (Inputs!$B$8-I4676)/Inputs!$B$9), 0)</f>
        <v>0</v>
      </c>
      <c r="P4676" s="3">
        <f t="shared" si="662"/>
        <v>0</v>
      </c>
      <c r="Q4676" s="3">
        <f t="shared" si="663"/>
        <v>0</v>
      </c>
      <c r="R4676" s="3">
        <f>I4676 + M4676*Inputs!$B$9 - N4676/Inputs!$B$10</f>
        <v>340</v>
      </c>
    </row>
    <row r="4677" spans="1:18" x14ac:dyDescent="0.3">
      <c r="A4677" s="4">
        <v>46217.791666666657</v>
      </c>
      <c r="B4677" s="3">
        <v>40.82</v>
      </c>
      <c r="C4677" s="3">
        <v>13.19</v>
      </c>
      <c r="D4677" s="3">
        <f t="shared" si="657"/>
        <v>39.065208333333338</v>
      </c>
      <c r="E4677" s="3">
        <f>MAX(B4677 - D4677/Inputs!$B$5, 0)</f>
        <v>0</v>
      </c>
      <c r="F4677" s="3">
        <f>MAX(D4677*Inputs!$B$5 - B4677, 0)</f>
        <v>0</v>
      </c>
      <c r="G4677" s="3">
        <f t="shared" si="658"/>
        <v>13.19</v>
      </c>
      <c r="H4677" t="str">
        <f t="shared" si="659"/>
        <v>Reg</v>
      </c>
      <c r="I4677" s="3">
        <f t="shared" si="664"/>
        <v>340</v>
      </c>
      <c r="J4677" s="3">
        <f t="shared" si="665"/>
        <v>318.94827166799325</v>
      </c>
      <c r="K4677" s="3">
        <f>MIN(Inputs!$B$2, (Inputs!$B$8 - I4677)/Inputs!$B$9)</f>
        <v>0</v>
      </c>
      <c r="L4677" s="3">
        <f>MAX(MIN(Inputs!$B$2, I4677*Inputs!$B$10, Inputs!$B$8*Inputs!$B$4 - J4677), 0)</f>
        <v>21.051728332006746</v>
      </c>
      <c r="M4677" s="3">
        <f t="shared" si="660"/>
        <v>0</v>
      </c>
      <c r="N4677" s="3">
        <f t="shared" si="661"/>
        <v>0</v>
      </c>
      <c r="O4677" s="3">
        <f>IF(H4677="Reg", MIN(Inputs!$B$2, I4677*Inputs!$B$10, (Inputs!$B$8-I4677)/Inputs!$B$9), 0)</f>
        <v>0</v>
      </c>
      <c r="P4677" s="3">
        <f t="shared" si="662"/>
        <v>0</v>
      </c>
      <c r="Q4677" s="3">
        <f t="shared" si="663"/>
        <v>0</v>
      </c>
      <c r="R4677" s="3">
        <f>I4677 + M4677*Inputs!$B$9 - N4677/Inputs!$B$10</f>
        <v>340</v>
      </c>
    </row>
    <row r="4678" spans="1:18" x14ac:dyDescent="0.3">
      <c r="A4678" s="4">
        <v>46217.833333333343</v>
      </c>
      <c r="B4678" s="3">
        <v>147.505</v>
      </c>
      <c r="C4678" s="3">
        <v>9.5</v>
      </c>
      <c r="D4678" s="3">
        <f t="shared" si="657"/>
        <v>39.065208333333338</v>
      </c>
      <c r="E4678" s="3">
        <f>MAX(B4678 - D4678/Inputs!$B$5, 0)</f>
        <v>103.11271780303029</v>
      </c>
      <c r="F4678" s="3">
        <f>MAX(D4678*Inputs!$B$5 - B4678, 0)</f>
        <v>0</v>
      </c>
      <c r="G4678" s="3">
        <f t="shared" si="658"/>
        <v>9.5</v>
      </c>
      <c r="H4678" t="str">
        <f t="shared" si="659"/>
        <v>Discharge</v>
      </c>
      <c r="I4678" s="3">
        <f t="shared" si="664"/>
        <v>340</v>
      </c>
      <c r="J4678" s="3">
        <f t="shared" si="665"/>
        <v>318.94827166799325</v>
      </c>
      <c r="K4678" s="3">
        <f>MIN(Inputs!$B$2, (Inputs!$B$8 - I4678)/Inputs!$B$9)</f>
        <v>0</v>
      </c>
      <c r="L4678" s="3">
        <f>MAX(MIN(Inputs!$B$2, I4678*Inputs!$B$10, Inputs!$B$8*Inputs!$B$4 - J4678), 0)</f>
        <v>21.051728332006746</v>
      </c>
      <c r="M4678" s="3">
        <f t="shared" si="660"/>
        <v>0</v>
      </c>
      <c r="N4678" s="3">
        <f t="shared" si="661"/>
        <v>21.051728332006746</v>
      </c>
      <c r="O4678" s="3">
        <f>IF(H4678="Reg", MIN(Inputs!$B$2, I4678*Inputs!$B$10, (Inputs!$B$8-I4678)/Inputs!$B$9), 0)</f>
        <v>0</v>
      </c>
      <c r="P4678" s="3">
        <f t="shared" si="662"/>
        <v>3105.235187612655</v>
      </c>
      <c r="Q4678" s="3">
        <f t="shared" si="663"/>
        <v>0</v>
      </c>
      <c r="R4678" s="3">
        <f>I4678 + M4678*Inputs!$B$9 - N4678/Inputs!$B$10</f>
        <v>317.5587821954623</v>
      </c>
    </row>
    <row r="4679" spans="1:18" x14ac:dyDescent="0.3">
      <c r="A4679" s="4">
        <v>46217.875</v>
      </c>
      <c r="B4679" s="3">
        <v>77.632500000000007</v>
      </c>
      <c r="C4679" s="3">
        <v>3.92</v>
      </c>
      <c r="D4679" s="3">
        <f t="shared" si="657"/>
        <v>39.065208333333338</v>
      </c>
      <c r="E4679" s="3">
        <f>MAX(B4679 - D4679/Inputs!$B$5, 0)</f>
        <v>33.240217803030305</v>
      </c>
      <c r="F4679" s="3">
        <f>MAX(D4679*Inputs!$B$5 - B4679, 0)</f>
        <v>0</v>
      </c>
      <c r="G4679" s="3">
        <f t="shared" si="658"/>
        <v>3.92</v>
      </c>
      <c r="H4679" t="str">
        <f t="shared" si="659"/>
        <v>Discharge</v>
      </c>
      <c r="I4679" s="3">
        <f t="shared" si="664"/>
        <v>317.5587821954623</v>
      </c>
      <c r="J4679" s="3">
        <f t="shared" si="665"/>
        <v>340</v>
      </c>
      <c r="K4679" s="3">
        <f>MIN(Inputs!$B$2, (Inputs!$B$8 - I4679)/Inputs!$B$9)</f>
        <v>23.922418559098585</v>
      </c>
      <c r="L4679" s="3">
        <f>MAX(MIN(Inputs!$B$2, I4679*Inputs!$B$10, Inputs!$B$8*Inputs!$B$4 - J4679), 0)</f>
        <v>0</v>
      </c>
      <c r="M4679" s="3">
        <f t="shared" si="660"/>
        <v>0</v>
      </c>
      <c r="N4679" s="3">
        <f t="shared" si="661"/>
        <v>0</v>
      </c>
      <c r="O4679" s="3">
        <f>IF(H4679="Reg", MIN(Inputs!$B$2, I4679*Inputs!$B$10, (Inputs!$B$8-I4679)/Inputs!$B$9), 0)</f>
        <v>0</v>
      </c>
      <c r="P4679" s="3">
        <f t="shared" si="662"/>
        <v>0</v>
      </c>
      <c r="Q4679" s="3">
        <f t="shared" si="663"/>
        <v>0</v>
      </c>
      <c r="R4679" s="3">
        <f>I4679 + M4679*Inputs!$B$9 - N4679/Inputs!$B$10</f>
        <v>317.5587821954623</v>
      </c>
    </row>
    <row r="4680" spans="1:18" x14ac:dyDescent="0.3">
      <c r="A4680" s="4">
        <v>46217.916666666657</v>
      </c>
      <c r="B4680" s="3">
        <v>56.685000000000002</v>
      </c>
      <c r="C4680" s="3">
        <v>3.03</v>
      </c>
      <c r="D4680" s="3">
        <f t="shared" si="657"/>
        <v>39.065208333333338</v>
      </c>
      <c r="E4680" s="3">
        <f>MAX(B4680 - D4680/Inputs!$B$5, 0)</f>
        <v>12.2927178030303</v>
      </c>
      <c r="F4680" s="3">
        <f>MAX(D4680*Inputs!$B$5 - B4680, 0)</f>
        <v>0</v>
      </c>
      <c r="G4680" s="3">
        <f t="shared" si="658"/>
        <v>3.03</v>
      </c>
      <c r="H4680" t="str">
        <f t="shared" si="659"/>
        <v>Discharge</v>
      </c>
      <c r="I4680" s="3">
        <f t="shared" si="664"/>
        <v>317.5587821954623</v>
      </c>
      <c r="J4680" s="3">
        <f t="shared" si="665"/>
        <v>340</v>
      </c>
      <c r="K4680" s="3">
        <f>MIN(Inputs!$B$2, (Inputs!$B$8 - I4680)/Inputs!$B$9)</f>
        <v>23.922418559098585</v>
      </c>
      <c r="L4680" s="3">
        <f>MAX(MIN(Inputs!$B$2, I4680*Inputs!$B$10, Inputs!$B$8*Inputs!$B$4 - J4680), 0)</f>
        <v>0</v>
      </c>
      <c r="M4680" s="3">
        <f t="shared" si="660"/>
        <v>0</v>
      </c>
      <c r="N4680" s="3">
        <f t="shared" si="661"/>
        <v>0</v>
      </c>
      <c r="O4680" s="3">
        <f>IF(H4680="Reg", MIN(Inputs!$B$2, I4680*Inputs!$B$10, (Inputs!$B$8-I4680)/Inputs!$B$9), 0)</f>
        <v>0</v>
      </c>
      <c r="P4680" s="3">
        <f t="shared" si="662"/>
        <v>0</v>
      </c>
      <c r="Q4680" s="3">
        <f t="shared" si="663"/>
        <v>0</v>
      </c>
      <c r="R4680" s="3">
        <f>I4680 + M4680*Inputs!$B$9 - N4680/Inputs!$B$10</f>
        <v>317.5587821954623</v>
      </c>
    </row>
    <row r="4681" spans="1:18" x14ac:dyDescent="0.3">
      <c r="A4681" s="4">
        <v>46217.958333333343</v>
      </c>
      <c r="B4681" s="3">
        <v>44.862499999999997</v>
      </c>
      <c r="C4681" s="3">
        <v>0.05</v>
      </c>
      <c r="D4681" s="3">
        <f t="shared" si="657"/>
        <v>39.065208333333338</v>
      </c>
      <c r="E4681" s="3">
        <f>MAX(B4681 - D4681/Inputs!$B$5, 0)</f>
        <v>0.47021780303029459</v>
      </c>
      <c r="F4681" s="3">
        <f>MAX(D4681*Inputs!$B$5 - B4681, 0)</f>
        <v>0</v>
      </c>
      <c r="G4681" s="3">
        <f t="shared" si="658"/>
        <v>0.05</v>
      </c>
      <c r="H4681" t="str">
        <f t="shared" si="659"/>
        <v>Discharge</v>
      </c>
      <c r="I4681" s="3">
        <f t="shared" si="664"/>
        <v>317.5587821954623</v>
      </c>
      <c r="J4681" s="3">
        <f t="shared" si="665"/>
        <v>340</v>
      </c>
      <c r="K4681" s="3">
        <f>MIN(Inputs!$B$2, (Inputs!$B$8 - I4681)/Inputs!$B$9)</f>
        <v>23.922418559098585</v>
      </c>
      <c r="L4681" s="3">
        <f>MAX(MIN(Inputs!$B$2, I4681*Inputs!$B$10, Inputs!$B$8*Inputs!$B$4 - J4681), 0)</f>
        <v>0</v>
      </c>
      <c r="M4681" s="3">
        <f t="shared" si="660"/>
        <v>0</v>
      </c>
      <c r="N4681" s="3">
        <f t="shared" si="661"/>
        <v>0</v>
      </c>
      <c r="O4681" s="3">
        <f>IF(H4681="Reg", MIN(Inputs!$B$2, I4681*Inputs!$B$10, (Inputs!$B$8-I4681)/Inputs!$B$9), 0)</f>
        <v>0</v>
      </c>
      <c r="P4681" s="3">
        <f t="shared" si="662"/>
        <v>0</v>
      </c>
      <c r="Q4681" s="3">
        <f t="shared" si="663"/>
        <v>0</v>
      </c>
      <c r="R4681" s="3">
        <f>I4681 + M4681*Inputs!$B$9 - N4681/Inputs!$B$10</f>
        <v>317.5587821954623</v>
      </c>
    </row>
    <row r="4682" spans="1:18" x14ac:dyDescent="0.3">
      <c r="A4682" s="4">
        <v>46218</v>
      </c>
      <c r="B4682" s="3">
        <v>28.774999999999999</v>
      </c>
      <c r="C4682" s="3">
        <v>0.05</v>
      </c>
      <c r="D4682" s="3">
        <f t="shared" si="657"/>
        <v>34.943645833333335</v>
      </c>
      <c r="E4682" s="3">
        <f>MAX(B4682 - D4682/Inputs!$B$5, 0)</f>
        <v>0</v>
      </c>
      <c r="F4682" s="3">
        <f>MAX(D4682*Inputs!$B$5 - B4682, 0)</f>
        <v>1.9754083333333377</v>
      </c>
      <c r="G4682" s="3">
        <f t="shared" si="658"/>
        <v>0.05</v>
      </c>
      <c r="H4682" t="str">
        <f t="shared" si="659"/>
        <v>Charge</v>
      </c>
      <c r="I4682" s="3">
        <f t="shared" si="664"/>
        <v>317.5587821954623</v>
      </c>
      <c r="J4682" s="3">
        <f t="shared" si="665"/>
        <v>0</v>
      </c>
      <c r="K4682" s="3">
        <f>MIN(Inputs!$B$2, (Inputs!$B$8 - I4682)/Inputs!$B$9)</f>
        <v>23.922418559098585</v>
      </c>
      <c r="L4682" s="3">
        <f>MAX(MIN(Inputs!$B$2, I4682*Inputs!$B$10, Inputs!$B$8*Inputs!$B$4 - J4682), 0)</f>
        <v>170</v>
      </c>
      <c r="M4682" s="3">
        <f t="shared" si="660"/>
        <v>23.922418559098585</v>
      </c>
      <c r="N4682" s="3">
        <f t="shared" si="661"/>
        <v>0</v>
      </c>
      <c r="O4682" s="3">
        <f>IF(H4682="Reg", MIN(Inputs!$B$2, I4682*Inputs!$B$10, (Inputs!$B$8-I4682)/Inputs!$B$9), 0)</f>
        <v>0</v>
      </c>
      <c r="P4682" s="3">
        <f t="shared" si="662"/>
        <v>-688.36759403806172</v>
      </c>
      <c r="Q4682" s="3">
        <f t="shared" si="663"/>
        <v>0</v>
      </c>
      <c r="R4682" s="3">
        <f>I4682 + M4682*Inputs!$B$9 - N4682/Inputs!$B$10</f>
        <v>340</v>
      </c>
    </row>
    <row r="4683" spans="1:18" x14ac:dyDescent="0.3">
      <c r="A4683" s="4">
        <v>46218.041666666657</v>
      </c>
      <c r="B4683" s="3">
        <v>27.5075</v>
      </c>
      <c r="C4683" s="3">
        <v>0.05</v>
      </c>
      <c r="D4683" s="3">
        <f t="shared" si="657"/>
        <v>34.943645833333335</v>
      </c>
      <c r="E4683" s="3">
        <f>MAX(B4683 - D4683/Inputs!$B$5, 0)</f>
        <v>0</v>
      </c>
      <c r="F4683" s="3">
        <f>MAX(D4683*Inputs!$B$5 - B4683, 0)</f>
        <v>3.2429083333333359</v>
      </c>
      <c r="G4683" s="3">
        <f t="shared" si="658"/>
        <v>0.05</v>
      </c>
      <c r="H4683" t="str">
        <f t="shared" si="659"/>
        <v>Charge</v>
      </c>
      <c r="I4683" s="3">
        <f t="shared" si="664"/>
        <v>340</v>
      </c>
      <c r="J4683" s="3">
        <f t="shared" si="665"/>
        <v>0</v>
      </c>
      <c r="K4683" s="3">
        <f>MIN(Inputs!$B$2, (Inputs!$B$8 - I4683)/Inputs!$B$9)</f>
        <v>0</v>
      </c>
      <c r="L4683" s="3">
        <f>MAX(MIN(Inputs!$B$2, I4683*Inputs!$B$10, Inputs!$B$8*Inputs!$B$4 - J4683), 0)</f>
        <v>170</v>
      </c>
      <c r="M4683" s="3">
        <f t="shared" si="660"/>
        <v>0</v>
      </c>
      <c r="N4683" s="3">
        <f t="shared" si="661"/>
        <v>0</v>
      </c>
      <c r="O4683" s="3">
        <f>IF(H4683="Reg", MIN(Inputs!$B$2, I4683*Inputs!$B$10, (Inputs!$B$8-I4683)/Inputs!$B$9), 0)</f>
        <v>0</v>
      </c>
      <c r="P4683" s="3">
        <f t="shared" si="662"/>
        <v>0</v>
      </c>
      <c r="Q4683" s="3">
        <f t="shared" si="663"/>
        <v>0</v>
      </c>
      <c r="R4683" s="3">
        <f>I4683 + M4683*Inputs!$B$9 - N4683/Inputs!$B$10</f>
        <v>340</v>
      </c>
    </row>
    <row r="4684" spans="1:18" x14ac:dyDescent="0.3">
      <c r="A4684" s="4">
        <v>46218.083333333343</v>
      </c>
      <c r="B4684" s="3">
        <v>26.035</v>
      </c>
      <c r="C4684" s="3">
        <v>0.05</v>
      </c>
      <c r="D4684" s="3">
        <f t="shared" si="657"/>
        <v>34.943645833333335</v>
      </c>
      <c r="E4684" s="3">
        <f>MAX(B4684 - D4684/Inputs!$B$5, 0)</f>
        <v>0</v>
      </c>
      <c r="F4684" s="3">
        <f>MAX(D4684*Inputs!$B$5 - B4684, 0)</f>
        <v>4.7154083333333361</v>
      </c>
      <c r="G4684" s="3">
        <f t="shared" si="658"/>
        <v>0.05</v>
      </c>
      <c r="H4684" t="str">
        <f t="shared" si="659"/>
        <v>Charge</v>
      </c>
      <c r="I4684" s="3">
        <f t="shared" si="664"/>
        <v>340</v>
      </c>
      <c r="J4684" s="3">
        <f t="shared" si="665"/>
        <v>0</v>
      </c>
      <c r="K4684" s="3">
        <f>MIN(Inputs!$B$2, (Inputs!$B$8 - I4684)/Inputs!$B$9)</f>
        <v>0</v>
      </c>
      <c r="L4684" s="3">
        <f>MAX(MIN(Inputs!$B$2, I4684*Inputs!$B$10, Inputs!$B$8*Inputs!$B$4 - J4684), 0)</f>
        <v>170</v>
      </c>
      <c r="M4684" s="3">
        <f t="shared" si="660"/>
        <v>0</v>
      </c>
      <c r="N4684" s="3">
        <f t="shared" si="661"/>
        <v>0</v>
      </c>
      <c r="O4684" s="3">
        <f>IF(H4684="Reg", MIN(Inputs!$B$2, I4684*Inputs!$B$10, (Inputs!$B$8-I4684)/Inputs!$B$9), 0)</f>
        <v>0</v>
      </c>
      <c r="P4684" s="3">
        <f t="shared" si="662"/>
        <v>0</v>
      </c>
      <c r="Q4684" s="3">
        <f t="shared" si="663"/>
        <v>0</v>
      </c>
      <c r="R4684" s="3">
        <f>I4684 + M4684*Inputs!$B$9 - N4684/Inputs!$B$10</f>
        <v>340</v>
      </c>
    </row>
    <row r="4685" spans="1:18" x14ac:dyDescent="0.3">
      <c r="A4685" s="4">
        <v>46218.125</v>
      </c>
      <c r="B4685" s="3">
        <v>24.075000000000003</v>
      </c>
      <c r="C4685" s="3">
        <v>0.05</v>
      </c>
      <c r="D4685" s="3">
        <f t="shared" si="657"/>
        <v>34.943645833333335</v>
      </c>
      <c r="E4685" s="3">
        <f>MAX(B4685 - D4685/Inputs!$B$5, 0)</f>
        <v>0</v>
      </c>
      <c r="F4685" s="3">
        <f>MAX(D4685*Inputs!$B$5 - B4685, 0)</f>
        <v>6.6754083333333334</v>
      </c>
      <c r="G4685" s="3">
        <f t="shared" si="658"/>
        <v>0.05</v>
      </c>
      <c r="H4685" t="str">
        <f t="shared" si="659"/>
        <v>Charge</v>
      </c>
      <c r="I4685" s="3">
        <f t="shared" si="664"/>
        <v>340</v>
      </c>
      <c r="J4685" s="3">
        <f t="shared" si="665"/>
        <v>0</v>
      </c>
      <c r="K4685" s="3">
        <f>MIN(Inputs!$B$2, (Inputs!$B$8 - I4685)/Inputs!$B$9)</f>
        <v>0</v>
      </c>
      <c r="L4685" s="3">
        <f>MAX(MIN(Inputs!$B$2, I4685*Inputs!$B$10, Inputs!$B$8*Inputs!$B$4 - J4685), 0)</f>
        <v>170</v>
      </c>
      <c r="M4685" s="3">
        <f t="shared" si="660"/>
        <v>0</v>
      </c>
      <c r="N4685" s="3">
        <f t="shared" si="661"/>
        <v>0</v>
      </c>
      <c r="O4685" s="3">
        <f>IF(H4685="Reg", MIN(Inputs!$B$2, I4685*Inputs!$B$10, (Inputs!$B$8-I4685)/Inputs!$B$9), 0)</f>
        <v>0</v>
      </c>
      <c r="P4685" s="3">
        <f t="shared" si="662"/>
        <v>0</v>
      </c>
      <c r="Q4685" s="3">
        <f t="shared" si="663"/>
        <v>0</v>
      </c>
      <c r="R4685" s="3">
        <f>I4685 + M4685*Inputs!$B$9 - N4685/Inputs!$B$10</f>
        <v>340</v>
      </c>
    </row>
    <row r="4686" spans="1:18" x14ac:dyDescent="0.3">
      <c r="A4686" s="4">
        <v>46218.166666666657</v>
      </c>
      <c r="B4686" s="3">
        <v>23.295000000000002</v>
      </c>
      <c r="C4686" s="3">
        <v>0.06</v>
      </c>
      <c r="D4686" s="3">
        <f t="shared" si="657"/>
        <v>34.943645833333335</v>
      </c>
      <c r="E4686" s="3">
        <f>MAX(B4686 - D4686/Inputs!$B$5, 0)</f>
        <v>0</v>
      </c>
      <c r="F4686" s="3">
        <f>MAX(D4686*Inputs!$B$5 - B4686, 0)</f>
        <v>7.4554083333333345</v>
      </c>
      <c r="G4686" s="3">
        <f t="shared" si="658"/>
        <v>0.06</v>
      </c>
      <c r="H4686" t="str">
        <f t="shared" si="659"/>
        <v>Charge</v>
      </c>
      <c r="I4686" s="3">
        <f t="shared" si="664"/>
        <v>340</v>
      </c>
      <c r="J4686" s="3">
        <f t="shared" si="665"/>
        <v>0</v>
      </c>
      <c r="K4686" s="3">
        <f>MIN(Inputs!$B$2, (Inputs!$B$8 - I4686)/Inputs!$B$9)</f>
        <v>0</v>
      </c>
      <c r="L4686" s="3">
        <f>MAX(MIN(Inputs!$B$2, I4686*Inputs!$B$10, Inputs!$B$8*Inputs!$B$4 - J4686), 0)</f>
        <v>170</v>
      </c>
      <c r="M4686" s="3">
        <f t="shared" si="660"/>
        <v>0</v>
      </c>
      <c r="N4686" s="3">
        <f t="shared" si="661"/>
        <v>0</v>
      </c>
      <c r="O4686" s="3">
        <f>IF(H4686="Reg", MIN(Inputs!$B$2, I4686*Inputs!$B$10, (Inputs!$B$8-I4686)/Inputs!$B$9), 0)</f>
        <v>0</v>
      </c>
      <c r="P4686" s="3">
        <f t="shared" si="662"/>
        <v>0</v>
      </c>
      <c r="Q4686" s="3">
        <f t="shared" si="663"/>
        <v>0</v>
      </c>
      <c r="R4686" s="3">
        <f>I4686 + M4686*Inputs!$B$9 - N4686/Inputs!$B$10</f>
        <v>340</v>
      </c>
    </row>
    <row r="4687" spans="1:18" x14ac:dyDescent="0.3">
      <c r="A4687" s="4">
        <v>46218.208333333343</v>
      </c>
      <c r="B4687" s="3">
        <v>23.315000000000001</v>
      </c>
      <c r="C4687" s="3">
        <v>0.1</v>
      </c>
      <c r="D4687" s="3">
        <f t="shared" si="657"/>
        <v>34.943645833333335</v>
      </c>
      <c r="E4687" s="3">
        <f>MAX(B4687 - D4687/Inputs!$B$5, 0)</f>
        <v>0</v>
      </c>
      <c r="F4687" s="3">
        <f>MAX(D4687*Inputs!$B$5 - B4687, 0)</f>
        <v>7.435408333333335</v>
      </c>
      <c r="G4687" s="3">
        <f t="shared" si="658"/>
        <v>0.1</v>
      </c>
      <c r="H4687" t="str">
        <f t="shared" si="659"/>
        <v>Charge</v>
      </c>
      <c r="I4687" s="3">
        <f t="shared" si="664"/>
        <v>340</v>
      </c>
      <c r="J4687" s="3">
        <f t="shared" si="665"/>
        <v>0</v>
      </c>
      <c r="K4687" s="3">
        <f>MIN(Inputs!$B$2, (Inputs!$B$8 - I4687)/Inputs!$B$9)</f>
        <v>0</v>
      </c>
      <c r="L4687" s="3">
        <f>MAX(MIN(Inputs!$B$2, I4687*Inputs!$B$10, Inputs!$B$8*Inputs!$B$4 - J4687), 0)</f>
        <v>170</v>
      </c>
      <c r="M4687" s="3">
        <f t="shared" si="660"/>
        <v>0</v>
      </c>
      <c r="N4687" s="3">
        <f t="shared" si="661"/>
        <v>0</v>
      </c>
      <c r="O4687" s="3">
        <f>IF(H4687="Reg", MIN(Inputs!$B$2, I4687*Inputs!$B$10, (Inputs!$B$8-I4687)/Inputs!$B$9), 0)</f>
        <v>0</v>
      </c>
      <c r="P4687" s="3">
        <f t="shared" si="662"/>
        <v>0</v>
      </c>
      <c r="Q4687" s="3">
        <f t="shared" si="663"/>
        <v>0</v>
      </c>
      <c r="R4687" s="3">
        <f>I4687 + M4687*Inputs!$B$9 - N4687/Inputs!$B$10</f>
        <v>340</v>
      </c>
    </row>
    <row r="4688" spans="1:18" x14ac:dyDescent="0.3">
      <c r="A4688" s="4">
        <v>46218.25</v>
      </c>
      <c r="B4688" s="3">
        <v>23.405000000000001</v>
      </c>
      <c r="C4688" s="3">
        <v>1.86</v>
      </c>
      <c r="D4688" s="3">
        <f t="shared" si="657"/>
        <v>34.943645833333335</v>
      </c>
      <c r="E4688" s="3">
        <f>MAX(B4688 - D4688/Inputs!$B$5, 0)</f>
        <v>0</v>
      </c>
      <c r="F4688" s="3">
        <f>MAX(D4688*Inputs!$B$5 - B4688, 0)</f>
        <v>7.3454083333333351</v>
      </c>
      <c r="G4688" s="3">
        <f t="shared" si="658"/>
        <v>1.86</v>
      </c>
      <c r="H4688" t="str">
        <f t="shared" si="659"/>
        <v>Charge</v>
      </c>
      <c r="I4688" s="3">
        <f t="shared" si="664"/>
        <v>340</v>
      </c>
      <c r="J4688" s="3">
        <f t="shared" si="665"/>
        <v>0</v>
      </c>
      <c r="K4688" s="3">
        <f>MIN(Inputs!$B$2, (Inputs!$B$8 - I4688)/Inputs!$B$9)</f>
        <v>0</v>
      </c>
      <c r="L4688" s="3">
        <f>MAX(MIN(Inputs!$B$2, I4688*Inputs!$B$10, Inputs!$B$8*Inputs!$B$4 - J4688), 0)</f>
        <v>170</v>
      </c>
      <c r="M4688" s="3">
        <f t="shared" si="660"/>
        <v>0</v>
      </c>
      <c r="N4688" s="3">
        <f t="shared" si="661"/>
        <v>0</v>
      </c>
      <c r="O4688" s="3">
        <f>IF(H4688="Reg", MIN(Inputs!$B$2, I4688*Inputs!$B$10, (Inputs!$B$8-I4688)/Inputs!$B$9), 0)</f>
        <v>0</v>
      </c>
      <c r="P4688" s="3">
        <f t="shared" si="662"/>
        <v>0</v>
      </c>
      <c r="Q4688" s="3">
        <f t="shared" si="663"/>
        <v>0</v>
      </c>
      <c r="R4688" s="3">
        <f>I4688 + M4688*Inputs!$B$9 - N4688/Inputs!$B$10</f>
        <v>340</v>
      </c>
    </row>
    <row r="4689" spans="1:18" x14ac:dyDescent="0.3">
      <c r="A4689" s="4">
        <v>46218.291666666657</v>
      </c>
      <c r="B4689" s="3">
        <v>23.162500000000001</v>
      </c>
      <c r="C4689" s="3">
        <v>1.74</v>
      </c>
      <c r="D4689" s="3">
        <f t="shared" si="657"/>
        <v>34.943645833333335</v>
      </c>
      <c r="E4689" s="3">
        <f>MAX(B4689 - D4689/Inputs!$B$5, 0)</f>
        <v>0</v>
      </c>
      <c r="F4689" s="3">
        <f>MAX(D4689*Inputs!$B$5 - B4689, 0)</f>
        <v>7.5879083333333348</v>
      </c>
      <c r="G4689" s="3">
        <f t="shared" si="658"/>
        <v>1.74</v>
      </c>
      <c r="H4689" t="str">
        <f t="shared" si="659"/>
        <v>Charge</v>
      </c>
      <c r="I4689" s="3">
        <f t="shared" si="664"/>
        <v>340</v>
      </c>
      <c r="J4689" s="3">
        <f t="shared" si="665"/>
        <v>0</v>
      </c>
      <c r="K4689" s="3">
        <f>MIN(Inputs!$B$2, (Inputs!$B$8 - I4689)/Inputs!$B$9)</f>
        <v>0</v>
      </c>
      <c r="L4689" s="3">
        <f>MAX(MIN(Inputs!$B$2, I4689*Inputs!$B$10, Inputs!$B$8*Inputs!$B$4 - J4689), 0)</f>
        <v>170</v>
      </c>
      <c r="M4689" s="3">
        <f t="shared" si="660"/>
        <v>0</v>
      </c>
      <c r="N4689" s="3">
        <f t="shared" si="661"/>
        <v>0</v>
      </c>
      <c r="O4689" s="3">
        <f>IF(H4689="Reg", MIN(Inputs!$B$2, I4689*Inputs!$B$10, (Inputs!$B$8-I4689)/Inputs!$B$9), 0)</f>
        <v>0</v>
      </c>
      <c r="P4689" s="3">
        <f t="shared" si="662"/>
        <v>0</v>
      </c>
      <c r="Q4689" s="3">
        <f t="shared" si="663"/>
        <v>0</v>
      </c>
      <c r="R4689" s="3">
        <f>I4689 + M4689*Inputs!$B$9 - N4689/Inputs!$B$10</f>
        <v>340</v>
      </c>
    </row>
    <row r="4690" spans="1:18" x14ac:dyDescent="0.3">
      <c r="A4690" s="4">
        <v>46218.333333333343</v>
      </c>
      <c r="B4690" s="3">
        <v>20.7925</v>
      </c>
      <c r="C4690" s="3">
        <v>1</v>
      </c>
      <c r="D4690" s="3">
        <f t="shared" si="657"/>
        <v>34.943645833333335</v>
      </c>
      <c r="E4690" s="3">
        <f>MAX(B4690 - D4690/Inputs!$B$5, 0)</f>
        <v>0</v>
      </c>
      <c r="F4690" s="3">
        <f>MAX(D4690*Inputs!$B$5 - B4690, 0)</f>
        <v>9.9579083333333358</v>
      </c>
      <c r="G4690" s="3">
        <f t="shared" si="658"/>
        <v>1</v>
      </c>
      <c r="H4690" t="str">
        <f t="shared" si="659"/>
        <v>Charge</v>
      </c>
      <c r="I4690" s="3">
        <f t="shared" si="664"/>
        <v>340</v>
      </c>
      <c r="J4690" s="3">
        <f t="shared" si="665"/>
        <v>0</v>
      </c>
      <c r="K4690" s="3">
        <f>MIN(Inputs!$B$2, (Inputs!$B$8 - I4690)/Inputs!$B$9)</f>
        <v>0</v>
      </c>
      <c r="L4690" s="3">
        <f>MAX(MIN(Inputs!$B$2, I4690*Inputs!$B$10, Inputs!$B$8*Inputs!$B$4 - J4690), 0)</f>
        <v>170</v>
      </c>
      <c r="M4690" s="3">
        <f t="shared" si="660"/>
        <v>0</v>
      </c>
      <c r="N4690" s="3">
        <f t="shared" si="661"/>
        <v>0</v>
      </c>
      <c r="O4690" s="3">
        <f>IF(H4690="Reg", MIN(Inputs!$B$2, I4690*Inputs!$B$10, (Inputs!$B$8-I4690)/Inputs!$B$9), 0)</f>
        <v>0</v>
      </c>
      <c r="P4690" s="3">
        <f t="shared" si="662"/>
        <v>0</v>
      </c>
      <c r="Q4690" s="3">
        <f t="shared" si="663"/>
        <v>0</v>
      </c>
      <c r="R4690" s="3">
        <f>I4690 + M4690*Inputs!$B$9 - N4690/Inputs!$B$10</f>
        <v>340</v>
      </c>
    </row>
    <row r="4691" spans="1:18" x14ac:dyDescent="0.3">
      <c r="A4691" s="4">
        <v>46218.375</v>
      </c>
      <c r="B4691" s="3">
        <v>18.2425</v>
      </c>
      <c r="C4691" s="3">
        <v>1</v>
      </c>
      <c r="D4691" s="3">
        <f t="shared" si="657"/>
        <v>34.943645833333335</v>
      </c>
      <c r="E4691" s="3">
        <f>MAX(B4691 - D4691/Inputs!$B$5, 0)</f>
        <v>0</v>
      </c>
      <c r="F4691" s="3">
        <f>MAX(D4691*Inputs!$B$5 - B4691, 0)</f>
        <v>12.507908333333337</v>
      </c>
      <c r="G4691" s="3">
        <f t="shared" si="658"/>
        <v>1</v>
      </c>
      <c r="H4691" t="str">
        <f t="shared" si="659"/>
        <v>Charge</v>
      </c>
      <c r="I4691" s="3">
        <f t="shared" si="664"/>
        <v>340</v>
      </c>
      <c r="J4691" s="3">
        <f t="shared" si="665"/>
        <v>0</v>
      </c>
      <c r="K4691" s="3">
        <f>MIN(Inputs!$B$2, (Inputs!$B$8 - I4691)/Inputs!$B$9)</f>
        <v>0</v>
      </c>
      <c r="L4691" s="3">
        <f>MAX(MIN(Inputs!$B$2, I4691*Inputs!$B$10, Inputs!$B$8*Inputs!$B$4 - J4691), 0)</f>
        <v>170</v>
      </c>
      <c r="M4691" s="3">
        <f t="shared" si="660"/>
        <v>0</v>
      </c>
      <c r="N4691" s="3">
        <f t="shared" si="661"/>
        <v>0</v>
      </c>
      <c r="O4691" s="3">
        <f>IF(H4691="Reg", MIN(Inputs!$B$2, I4691*Inputs!$B$10, (Inputs!$B$8-I4691)/Inputs!$B$9), 0)</f>
        <v>0</v>
      </c>
      <c r="P4691" s="3">
        <f t="shared" si="662"/>
        <v>0</v>
      </c>
      <c r="Q4691" s="3">
        <f t="shared" si="663"/>
        <v>0</v>
      </c>
      <c r="R4691" s="3">
        <f>I4691 + M4691*Inputs!$B$9 - N4691/Inputs!$B$10</f>
        <v>340</v>
      </c>
    </row>
    <row r="4692" spans="1:18" x14ac:dyDescent="0.3">
      <c r="A4692" s="4">
        <v>46218.416666666657</v>
      </c>
      <c r="B4692" s="3">
        <v>19.0275</v>
      </c>
      <c r="C4692" s="3">
        <v>0.98</v>
      </c>
      <c r="D4692" s="3">
        <f t="shared" si="657"/>
        <v>34.943645833333335</v>
      </c>
      <c r="E4692" s="3">
        <f>MAX(B4692 - D4692/Inputs!$B$5, 0)</f>
        <v>0</v>
      </c>
      <c r="F4692" s="3">
        <f>MAX(D4692*Inputs!$B$5 - B4692, 0)</f>
        <v>11.722908333333336</v>
      </c>
      <c r="G4692" s="3">
        <f t="shared" si="658"/>
        <v>0.98</v>
      </c>
      <c r="H4692" t="str">
        <f t="shared" si="659"/>
        <v>Charge</v>
      </c>
      <c r="I4692" s="3">
        <f t="shared" si="664"/>
        <v>340</v>
      </c>
      <c r="J4692" s="3">
        <f t="shared" si="665"/>
        <v>0</v>
      </c>
      <c r="K4692" s="3">
        <f>MIN(Inputs!$B$2, (Inputs!$B$8 - I4692)/Inputs!$B$9)</f>
        <v>0</v>
      </c>
      <c r="L4692" s="3">
        <f>MAX(MIN(Inputs!$B$2, I4692*Inputs!$B$10, Inputs!$B$8*Inputs!$B$4 - J4692), 0)</f>
        <v>170</v>
      </c>
      <c r="M4692" s="3">
        <f t="shared" si="660"/>
        <v>0</v>
      </c>
      <c r="N4692" s="3">
        <f t="shared" si="661"/>
        <v>0</v>
      </c>
      <c r="O4692" s="3">
        <f>IF(H4692="Reg", MIN(Inputs!$B$2, I4692*Inputs!$B$10, (Inputs!$B$8-I4692)/Inputs!$B$9), 0)</f>
        <v>0</v>
      </c>
      <c r="P4692" s="3">
        <f t="shared" si="662"/>
        <v>0</v>
      </c>
      <c r="Q4692" s="3">
        <f t="shared" si="663"/>
        <v>0</v>
      </c>
      <c r="R4692" s="3">
        <f>I4692 + M4692*Inputs!$B$9 - N4692/Inputs!$B$10</f>
        <v>340</v>
      </c>
    </row>
    <row r="4693" spans="1:18" x14ac:dyDescent="0.3">
      <c r="A4693" s="4">
        <v>46218.458333333343</v>
      </c>
      <c r="B4693" s="3">
        <v>20.607500000000002</v>
      </c>
      <c r="C4693" s="3">
        <v>1</v>
      </c>
      <c r="D4693" s="3">
        <f t="shared" si="657"/>
        <v>34.943645833333335</v>
      </c>
      <c r="E4693" s="3">
        <f>MAX(B4693 - D4693/Inputs!$B$5, 0)</f>
        <v>0</v>
      </c>
      <c r="F4693" s="3">
        <f>MAX(D4693*Inputs!$B$5 - B4693, 0)</f>
        <v>10.142908333333335</v>
      </c>
      <c r="G4693" s="3">
        <f t="shared" si="658"/>
        <v>1</v>
      </c>
      <c r="H4693" t="str">
        <f t="shared" si="659"/>
        <v>Charge</v>
      </c>
      <c r="I4693" s="3">
        <f t="shared" si="664"/>
        <v>340</v>
      </c>
      <c r="J4693" s="3">
        <f t="shared" si="665"/>
        <v>0</v>
      </c>
      <c r="K4693" s="3">
        <f>MIN(Inputs!$B$2, (Inputs!$B$8 - I4693)/Inputs!$B$9)</f>
        <v>0</v>
      </c>
      <c r="L4693" s="3">
        <f>MAX(MIN(Inputs!$B$2, I4693*Inputs!$B$10, Inputs!$B$8*Inputs!$B$4 - J4693), 0)</f>
        <v>170</v>
      </c>
      <c r="M4693" s="3">
        <f t="shared" si="660"/>
        <v>0</v>
      </c>
      <c r="N4693" s="3">
        <f t="shared" si="661"/>
        <v>0</v>
      </c>
      <c r="O4693" s="3">
        <f>IF(H4693="Reg", MIN(Inputs!$B$2, I4693*Inputs!$B$10, (Inputs!$B$8-I4693)/Inputs!$B$9), 0)</f>
        <v>0</v>
      </c>
      <c r="P4693" s="3">
        <f t="shared" si="662"/>
        <v>0</v>
      </c>
      <c r="Q4693" s="3">
        <f t="shared" si="663"/>
        <v>0</v>
      </c>
      <c r="R4693" s="3">
        <f>I4693 + M4693*Inputs!$B$9 - N4693/Inputs!$B$10</f>
        <v>340</v>
      </c>
    </row>
    <row r="4694" spans="1:18" x14ac:dyDescent="0.3">
      <c r="A4694" s="4">
        <v>46218.5</v>
      </c>
      <c r="B4694" s="3">
        <v>30.555</v>
      </c>
      <c r="C4694" s="3">
        <v>1.01</v>
      </c>
      <c r="D4694" s="3">
        <f t="shared" si="657"/>
        <v>34.943645833333335</v>
      </c>
      <c r="E4694" s="3">
        <f>MAX(B4694 - D4694/Inputs!$B$5, 0)</f>
        <v>0</v>
      </c>
      <c r="F4694" s="3">
        <f>MAX(D4694*Inputs!$B$5 - B4694, 0)</f>
        <v>0.19540833333333651</v>
      </c>
      <c r="G4694" s="3">
        <f t="shared" si="658"/>
        <v>1.01</v>
      </c>
      <c r="H4694" t="str">
        <f t="shared" si="659"/>
        <v>Reg</v>
      </c>
      <c r="I4694" s="3">
        <f t="shared" si="664"/>
        <v>340</v>
      </c>
      <c r="J4694" s="3">
        <f t="shared" si="665"/>
        <v>0</v>
      </c>
      <c r="K4694" s="3">
        <f>MIN(Inputs!$B$2, (Inputs!$B$8 - I4694)/Inputs!$B$9)</f>
        <v>0</v>
      </c>
      <c r="L4694" s="3">
        <f>MAX(MIN(Inputs!$B$2, I4694*Inputs!$B$10, Inputs!$B$8*Inputs!$B$4 - J4694), 0)</f>
        <v>170</v>
      </c>
      <c r="M4694" s="3">
        <f t="shared" si="660"/>
        <v>0</v>
      </c>
      <c r="N4694" s="3">
        <f t="shared" si="661"/>
        <v>0</v>
      </c>
      <c r="O4694" s="3">
        <f>IF(H4694="Reg", MIN(Inputs!$B$2, I4694*Inputs!$B$10, (Inputs!$B$8-I4694)/Inputs!$B$9), 0)</f>
        <v>0</v>
      </c>
      <c r="P4694" s="3">
        <f t="shared" si="662"/>
        <v>0</v>
      </c>
      <c r="Q4694" s="3">
        <f t="shared" si="663"/>
        <v>0</v>
      </c>
      <c r="R4694" s="3">
        <f>I4694 + M4694*Inputs!$B$9 - N4694/Inputs!$B$10</f>
        <v>340</v>
      </c>
    </row>
    <row r="4695" spans="1:18" x14ac:dyDescent="0.3">
      <c r="A4695" s="4">
        <v>46218.541666666657</v>
      </c>
      <c r="B4695" s="3">
        <v>46.417500000000004</v>
      </c>
      <c r="C4695" s="3">
        <v>0.89</v>
      </c>
      <c r="D4695" s="3">
        <f t="shared" si="657"/>
        <v>34.943645833333335</v>
      </c>
      <c r="E4695" s="3">
        <f>MAX(B4695 - D4695/Inputs!$B$5, 0)</f>
        <v>6.7088115530303085</v>
      </c>
      <c r="F4695" s="3">
        <f>MAX(D4695*Inputs!$B$5 - B4695, 0)</f>
        <v>0</v>
      </c>
      <c r="G4695" s="3">
        <f t="shared" si="658"/>
        <v>0.89</v>
      </c>
      <c r="H4695" t="str">
        <f t="shared" si="659"/>
        <v>Discharge</v>
      </c>
      <c r="I4695" s="3">
        <f t="shared" si="664"/>
        <v>340</v>
      </c>
      <c r="J4695" s="3">
        <f t="shared" si="665"/>
        <v>0</v>
      </c>
      <c r="K4695" s="3">
        <f>MIN(Inputs!$B$2, (Inputs!$B$8 - I4695)/Inputs!$B$9)</f>
        <v>0</v>
      </c>
      <c r="L4695" s="3">
        <f>MAX(MIN(Inputs!$B$2, I4695*Inputs!$B$10, Inputs!$B$8*Inputs!$B$4 - J4695), 0)</f>
        <v>170</v>
      </c>
      <c r="M4695" s="3">
        <f t="shared" si="660"/>
        <v>0</v>
      </c>
      <c r="N4695" s="3">
        <f t="shared" si="661"/>
        <v>170</v>
      </c>
      <c r="O4695" s="3">
        <f>IF(H4695="Reg", MIN(Inputs!$B$2, I4695*Inputs!$B$10, (Inputs!$B$8-I4695)/Inputs!$B$9), 0)</f>
        <v>0</v>
      </c>
      <c r="P4695" s="3">
        <f t="shared" si="662"/>
        <v>7890.9750000000004</v>
      </c>
      <c r="Q4695" s="3">
        <f t="shared" si="663"/>
        <v>0</v>
      </c>
      <c r="R4695" s="3">
        <f>I4695 + M4695*Inputs!$B$9 - N4695/Inputs!$B$10</f>
        <v>158.77939109773115</v>
      </c>
    </row>
    <row r="4696" spans="1:18" x14ac:dyDescent="0.3">
      <c r="A4696" s="4">
        <v>46218.583333333343</v>
      </c>
      <c r="B4696" s="3">
        <v>47.174999999999997</v>
      </c>
      <c r="C4696" s="3">
        <v>0.98</v>
      </c>
      <c r="D4696" s="3">
        <f t="shared" si="657"/>
        <v>34.943645833333335</v>
      </c>
      <c r="E4696" s="3">
        <f>MAX(B4696 - D4696/Inputs!$B$5, 0)</f>
        <v>7.4663115530303017</v>
      </c>
      <c r="F4696" s="3">
        <f>MAX(D4696*Inputs!$B$5 - B4696, 0)</f>
        <v>0</v>
      </c>
      <c r="G4696" s="3">
        <f t="shared" si="658"/>
        <v>0.98</v>
      </c>
      <c r="H4696" t="str">
        <f t="shared" si="659"/>
        <v>Discharge</v>
      </c>
      <c r="I4696" s="3">
        <f t="shared" si="664"/>
        <v>158.77939109773115</v>
      </c>
      <c r="J4696" s="3">
        <f t="shared" si="665"/>
        <v>170</v>
      </c>
      <c r="K4696" s="3">
        <f>MIN(Inputs!$B$2, (Inputs!$B$8 - I4696)/Inputs!$B$9)</f>
        <v>170</v>
      </c>
      <c r="L4696" s="3">
        <f>MAX(MIN(Inputs!$B$2, I4696*Inputs!$B$10, Inputs!$B$8*Inputs!$B$4 - J4696), 0)</f>
        <v>148.94827166799323</v>
      </c>
      <c r="M4696" s="3">
        <f t="shared" si="660"/>
        <v>0</v>
      </c>
      <c r="N4696" s="3">
        <f t="shared" si="661"/>
        <v>148.94827166799323</v>
      </c>
      <c r="O4696" s="3">
        <f>IF(H4696="Reg", MIN(Inputs!$B$2, I4696*Inputs!$B$10, (Inputs!$B$8-I4696)/Inputs!$B$9), 0)</f>
        <v>0</v>
      </c>
      <c r="P4696" s="3">
        <f t="shared" si="662"/>
        <v>7026.63471593758</v>
      </c>
      <c r="Q4696" s="3">
        <f t="shared" si="663"/>
        <v>0</v>
      </c>
      <c r="R4696" s="3">
        <f>I4696 + M4696*Inputs!$B$9 - N4696/Inputs!$B$10</f>
        <v>0</v>
      </c>
    </row>
    <row r="4697" spans="1:18" x14ac:dyDescent="0.3">
      <c r="A4697" s="4">
        <v>46218.625</v>
      </c>
      <c r="B4697" s="3">
        <v>33.792499999999997</v>
      </c>
      <c r="C4697" s="3">
        <v>0.95</v>
      </c>
      <c r="D4697" s="3">
        <f t="shared" si="657"/>
        <v>34.943645833333335</v>
      </c>
      <c r="E4697" s="3">
        <f>MAX(B4697 - D4697/Inputs!$B$5, 0)</f>
        <v>0</v>
      </c>
      <c r="F4697" s="3">
        <f>MAX(D4697*Inputs!$B$5 - B4697, 0)</f>
        <v>0</v>
      </c>
      <c r="G4697" s="3">
        <f t="shared" si="658"/>
        <v>0.95</v>
      </c>
      <c r="H4697" t="str">
        <f t="shared" si="659"/>
        <v>Reg</v>
      </c>
      <c r="I4697" s="3">
        <f t="shared" si="664"/>
        <v>0</v>
      </c>
      <c r="J4697" s="3">
        <f t="shared" si="665"/>
        <v>318.94827166799325</v>
      </c>
      <c r="K4697" s="3">
        <f>MIN(Inputs!$B$2, (Inputs!$B$8 - I4697)/Inputs!$B$9)</f>
        <v>170</v>
      </c>
      <c r="L4697" s="3">
        <f>MAX(MIN(Inputs!$B$2, I4697*Inputs!$B$10, Inputs!$B$8*Inputs!$B$4 - J4697), 0)</f>
        <v>0</v>
      </c>
      <c r="M4697" s="3">
        <f t="shared" si="660"/>
        <v>0</v>
      </c>
      <c r="N4697" s="3">
        <f t="shared" si="661"/>
        <v>0</v>
      </c>
      <c r="O4697" s="3">
        <f>IF(H4697="Reg", MIN(Inputs!$B$2, I4697*Inputs!$B$10, (Inputs!$B$8-I4697)/Inputs!$B$9), 0)</f>
        <v>0</v>
      </c>
      <c r="P4697" s="3">
        <f t="shared" si="662"/>
        <v>0</v>
      </c>
      <c r="Q4697" s="3">
        <f t="shared" si="663"/>
        <v>0</v>
      </c>
      <c r="R4697" s="3">
        <f>I4697 + M4697*Inputs!$B$9 - N4697/Inputs!$B$10</f>
        <v>0</v>
      </c>
    </row>
    <row r="4698" spans="1:18" x14ac:dyDescent="0.3">
      <c r="A4698" s="4">
        <v>46218.666666666657</v>
      </c>
      <c r="B4698" s="3">
        <v>30.37</v>
      </c>
      <c r="C4698" s="3">
        <v>0.84</v>
      </c>
      <c r="D4698" s="3">
        <f t="shared" si="657"/>
        <v>34.943645833333335</v>
      </c>
      <c r="E4698" s="3">
        <f>MAX(B4698 - D4698/Inputs!$B$5, 0)</f>
        <v>0</v>
      </c>
      <c r="F4698" s="3">
        <f>MAX(D4698*Inputs!$B$5 - B4698, 0)</f>
        <v>0.38040833333333524</v>
      </c>
      <c r="G4698" s="3">
        <f t="shared" si="658"/>
        <v>0.84</v>
      </c>
      <c r="H4698" t="str">
        <f t="shared" si="659"/>
        <v>Reg</v>
      </c>
      <c r="I4698" s="3">
        <f t="shared" si="664"/>
        <v>0</v>
      </c>
      <c r="J4698" s="3">
        <f t="shared" si="665"/>
        <v>318.94827166799325</v>
      </c>
      <c r="K4698" s="3">
        <f>MIN(Inputs!$B$2, (Inputs!$B$8 - I4698)/Inputs!$B$9)</f>
        <v>170</v>
      </c>
      <c r="L4698" s="3">
        <f>MAX(MIN(Inputs!$B$2, I4698*Inputs!$B$10, Inputs!$B$8*Inputs!$B$4 - J4698), 0)</f>
        <v>0</v>
      </c>
      <c r="M4698" s="3">
        <f t="shared" si="660"/>
        <v>0</v>
      </c>
      <c r="N4698" s="3">
        <f t="shared" si="661"/>
        <v>0</v>
      </c>
      <c r="O4698" s="3">
        <f>IF(H4698="Reg", MIN(Inputs!$B$2, I4698*Inputs!$B$10, (Inputs!$B$8-I4698)/Inputs!$B$9), 0)</f>
        <v>0</v>
      </c>
      <c r="P4698" s="3">
        <f t="shared" si="662"/>
        <v>0</v>
      </c>
      <c r="Q4698" s="3">
        <f t="shared" si="663"/>
        <v>0</v>
      </c>
      <c r="R4698" s="3">
        <f>I4698 + M4698*Inputs!$B$9 - N4698/Inputs!$B$10</f>
        <v>0</v>
      </c>
    </row>
    <row r="4699" spans="1:18" x14ac:dyDescent="0.3">
      <c r="A4699" s="4">
        <v>46218.708333333343</v>
      </c>
      <c r="B4699" s="3">
        <v>28.3825</v>
      </c>
      <c r="C4699" s="3">
        <v>0.5</v>
      </c>
      <c r="D4699" s="3">
        <f t="shared" si="657"/>
        <v>34.943645833333335</v>
      </c>
      <c r="E4699" s="3">
        <f>MAX(B4699 - D4699/Inputs!$B$5, 0)</f>
        <v>0</v>
      </c>
      <c r="F4699" s="3">
        <f>MAX(D4699*Inputs!$B$5 - B4699, 0)</f>
        <v>2.3679083333333359</v>
      </c>
      <c r="G4699" s="3">
        <f t="shared" si="658"/>
        <v>0.5</v>
      </c>
      <c r="H4699" t="str">
        <f t="shared" si="659"/>
        <v>Charge</v>
      </c>
      <c r="I4699" s="3">
        <f t="shared" si="664"/>
        <v>0</v>
      </c>
      <c r="J4699" s="3">
        <f t="shared" si="665"/>
        <v>318.94827166799325</v>
      </c>
      <c r="K4699" s="3">
        <f>MIN(Inputs!$B$2, (Inputs!$B$8 - I4699)/Inputs!$B$9)</f>
        <v>170</v>
      </c>
      <c r="L4699" s="3">
        <f>MAX(MIN(Inputs!$B$2, I4699*Inputs!$B$10, Inputs!$B$8*Inputs!$B$4 - J4699), 0)</f>
        <v>0</v>
      </c>
      <c r="M4699" s="3">
        <f t="shared" si="660"/>
        <v>170</v>
      </c>
      <c r="N4699" s="3">
        <f t="shared" si="661"/>
        <v>0</v>
      </c>
      <c r="O4699" s="3">
        <f>IF(H4699="Reg", MIN(Inputs!$B$2, I4699*Inputs!$B$10, (Inputs!$B$8-I4699)/Inputs!$B$9), 0)</f>
        <v>0</v>
      </c>
      <c r="P4699" s="3">
        <f t="shared" si="662"/>
        <v>-4825.0249999999996</v>
      </c>
      <c r="Q4699" s="3">
        <f t="shared" si="663"/>
        <v>0</v>
      </c>
      <c r="R4699" s="3">
        <f>I4699 + M4699*Inputs!$B$9 - N4699/Inputs!$B$10</f>
        <v>159.4741358339966</v>
      </c>
    </row>
    <row r="4700" spans="1:18" x14ac:dyDescent="0.3">
      <c r="A4700" s="4">
        <v>46218.75</v>
      </c>
      <c r="B4700" s="3">
        <v>26.745000000000001</v>
      </c>
      <c r="C4700" s="3">
        <v>2.21</v>
      </c>
      <c r="D4700" s="3">
        <f t="shared" si="657"/>
        <v>34.943645833333335</v>
      </c>
      <c r="E4700" s="3">
        <f>MAX(B4700 - D4700/Inputs!$B$5, 0)</f>
        <v>0</v>
      </c>
      <c r="F4700" s="3">
        <f>MAX(D4700*Inputs!$B$5 - B4700, 0)</f>
        <v>4.0054083333333352</v>
      </c>
      <c r="G4700" s="3">
        <f t="shared" si="658"/>
        <v>2.21</v>
      </c>
      <c r="H4700" t="str">
        <f t="shared" si="659"/>
        <v>Charge</v>
      </c>
      <c r="I4700" s="3">
        <f t="shared" si="664"/>
        <v>159.4741358339966</v>
      </c>
      <c r="J4700" s="3">
        <f t="shared" si="665"/>
        <v>318.94827166799325</v>
      </c>
      <c r="K4700" s="3">
        <f>MIN(Inputs!$B$2, (Inputs!$B$8 - I4700)/Inputs!$B$9)</f>
        <v>170</v>
      </c>
      <c r="L4700" s="3">
        <f>MAX(MIN(Inputs!$B$2, I4700*Inputs!$B$10, Inputs!$B$8*Inputs!$B$4 - J4700), 0)</f>
        <v>21.051728332006746</v>
      </c>
      <c r="M4700" s="3">
        <f t="shared" si="660"/>
        <v>170</v>
      </c>
      <c r="N4700" s="3">
        <f t="shared" si="661"/>
        <v>0</v>
      </c>
      <c r="O4700" s="3">
        <f>IF(H4700="Reg", MIN(Inputs!$B$2, I4700*Inputs!$B$10, (Inputs!$B$8-I4700)/Inputs!$B$9), 0)</f>
        <v>0</v>
      </c>
      <c r="P4700" s="3">
        <f t="shared" si="662"/>
        <v>-4546.6500000000005</v>
      </c>
      <c r="Q4700" s="3">
        <f t="shared" si="663"/>
        <v>0</v>
      </c>
      <c r="R4700" s="3">
        <f>I4700 + M4700*Inputs!$B$9 - N4700/Inputs!$B$10</f>
        <v>318.9482716679932</v>
      </c>
    </row>
    <row r="4701" spans="1:18" x14ac:dyDescent="0.3">
      <c r="A4701" s="4">
        <v>46218.791666666657</v>
      </c>
      <c r="B4701" s="3">
        <v>35.262499999999996</v>
      </c>
      <c r="C4701" s="3">
        <v>11.35</v>
      </c>
      <c r="D4701" s="3">
        <f t="shared" si="657"/>
        <v>34.943645833333335</v>
      </c>
      <c r="E4701" s="3">
        <f>MAX(B4701 - D4701/Inputs!$B$5, 0)</f>
        <v>0</v>
      </c>
      <c r="F4701" s="3">
        <f>MAX(D4701*Inputs!$B$5 - B4701, 0)</f>
        <v>0</v>
      </c>
      <c r="G4701" s="3">
        <f t="shared" si="658"/>
        <v>11.35</v>
      </c>
      <c r="H4701" t="str">
        <f t="shared" si="659"/>
        <v>Reg</v>
      </c>
      <c r="I4701" s="3">
        <f t="shared" si="664"/>
        <v>318.9482716679932</v>
      </c>
      <c r="J4701" s="3">
        <f t="shared" si="665"/>
        <v>318.94827166799325</v>
      </c>
      <c r="K4701" s="3">
        <f>MIN(Inputs!$B$2, (Inputs!$B$8 - I4701)/Inputs!$B$9)</f>
        <v>22.44121780453775</v>
      </c>
      <c r="L4701" s="3">
        <f>MAX(MIN(Inputs!$B$2, I4701*Inputs!$B$10, Inputs!$B$8*Inputs!$B$4 - J4701), 0)</f>
        <v>21.051728332006746</v>
      </c>
      <c r="M4701" s="3">
        <f t="shared" si="660"/>
        <v>0</v>
      </c>
      <c r="N4701" s="3">
        <f t="shared" si="661"/>
        <v>0</v>
      </c>
      <c r="O4701" s="3">
        <f>IF(H4701="Reg", MIN(Inputs!$B$2, I4701*Inputs!$B$10, (Inputs!$B$8-I4701)/Inputs!$B$9), 0)</f>
        <v>22.44121780453775</v>
      </c>
      <c r="P4701" s="3">
        <f t="shared" si="662"/>
        <v>0</v>
      </c>
      <c r="Q4701" s="3">
        <f t="shared" si="663"/>
        <v>254.70782208150345</v>
      </c>
      <c r="R4701" s="3">
        <f>I4701 + M4701*Inputs!$B$9 - N4701/Inputs!$B$10</f>
        <v>318.9482716679932</v>
      </c>
    </row>
    <row r="4702" spans="1:18" x14ac:dyDescent="0.3">
      <c r="A4702" s="4">
        <v>46218.833333333343</v>
      </c>
      <c r="B4702" s="3">
        <v>75.75</v>
      </c>
      <c r="C4702" s="3">
        <v>10.38</v>
      </c>
      <c r="D4702" s="3">
        <f t="shared" si="657"/>
        <v>34.943645833333335</v>
      </c>
      <c r="E4702" s="3">
        <f>MAX(B4702 - D4702/Inputs!$B$5, 0)</f>
        <v>36.041311553030305</v>
      </c>
      <c r="F4702" s="3">
        <f>MAX(D4702*Inputs!$B$5 - B4702, 0)</f>
        <v>0</v>
      </c>
      <c r="G4702" s="3">
        <f t="shared" si="658"/>
        <v>10.38</v>
      </c>
      <c r="H4702" t="str">
        <f t="shared" si="659"/>
        <v>Discharge</v>
      </c>
      <c r="I4702" s="3">
        <f t="shared" si="664"/>
        <v>318.9482716679932</v>
      </c>
      <c r="J4702" s="3">
        <f t="shared" si="665"/>
        <v>318.94827166799325</v>
      </c>
      <c r="K4702" s="3">
        <f>MIN(Inputs!$B$2, (Inputs!$B$8 - I4702)/Inputs!$B$9)</f>
        <v>22.44121780453775</v>
      </c>
      <c r="L4702" s="3">
        <f>MAX(MIN(Inputs!$B$2, I4702*Inputs!$B$10, Inputs!$B$8*Inputs!$B$4 - J4702), 0)</f>
        <v>21.051728332006746</v>
      </c>
      <c r="M4702" s="3">
        <f t="shared" si="660"/>
        <v>0</v>
      </c>
      <c r="N4702" s="3">
        <f t="shared" si="661"/>
        <v>21.051728332006746</v>
      </c>
      <c r="O4702" s="3">
        <f>IF(H4702="Reg", MIN(Inputs!$B$2, I4702*Inputs!$B$10, (Inputs!$B$8-I4702)/Inputs!$B$9), 0)</f>
        <v>0</v>
      </c>
      <c r="P4702" s="3">
        <f t="shared" si="662"/>
        <v>1594.668421149511</v>
      </c>
      <c r="Q4702" s="3">
        <f t="shared" si="663"/>
        <v>0</v>
      </c>
      <c r="R4702" s="3">
        <f>I4702 + M4702*Inputs!$B$9 - N4702/Inputs!$B$10</f>
        <v>296.5070538634555</v>
      </c>
    </row>
    <row r="4703" spans="1:18" x14ac:dyDescent="0.3">
      <c r="A4703" s="4">
        <v>46218.875</v>
      </c>
      <c r="B4703" s="3">
        <v>98.352500000000006</v>
      </c>
      <c r="C4703" s="3">
        <v>6.87</v>
      </c>
      <c r="D4703" s="3">
        <f t="shared" si="657"/>
        <v>34.943645833333335</v>
      </c>
      <c r="E4703" s="3">
        <f>MAX(B4703 - D4703/Inputs!$B$5, 0)</f>
        <v>58.643811553030311</v>
      </c>
      <c r="F4703" s="3">
        <f>MAX(D4703*Inputs!$B$5 - B4703, 0)</f>
        <v>0</v>
      </c>
      <c r="G4703" s="3">
        <f t="shared" si="658"/>
        <v>6.87</v>
      </c>
      <c r="H4703" t="str">
        <f t="shared" si="659"/>
        <v>Discharge</v>
      </c>
      <c r="I4703" s="3">
        <f t="shared" si="664"/>
        <v>296.5070538634555</v>
      </c>
      <c r="J4703" s="3">
        <f t="shared" si="665"/>
        <v>340</v>
      </c>
      <c r="K4703" s="3">
        <f>MIN(Inputs!$B$2, (Inputs!$B$8 - I4703)/Inputs!$B$9)</f>
        <v>46.363636363636338</v>
      </c>
      <c r="L4703" s="3">
        <f>MAX(MIN(Inputs!$B$2, I4703*Inputs!$B$10, Inputs!$B$8*Inputs!$B$4 - J4703), 0)</f>
        <v>0</v>
      </c>
      <c r="M4703" s="3">
        <f t="shared" si="660"/>
        <v>0</v>
      </c>
      <c r="N4703" s="3">
        <f t="shared" si="661"/>
        <v>0</v>
      </c>
      <c r="O4703" s="3">
        <f>IF(H4703="Reg", MIN(Inputs!$B$2, I4703*Inputs!$B$10, (Inputs!$B$8-I4703)/Inputs!$B$9), 0)</f>
        <v>0</v>
      </c>
      <c r="P4703" s="3">
        <f t="shared" si="662"/>
        <v>0</v>
      </c>
      <c r="Q4703" s="3">
        <f t="shared" si="663"/>
        <v>0</v>
      </c>
      <c r="R4703" s="3">
        <f>I4703 + M4703*Inputs!$B$9 - N4703/Inputs!$B$10</f>
        <v>296.5070538634555</v>
      </c>
    </row>
    <row r="4704" spans="1:18" x14ac:dyDescent="0.3">
      <c r="A4704" s="4">
        <v>46218.916666666657</v>
      </c>
      <c r="B4704" s="3">
        <v>65.960000000000008</v>
      </c>
      <c r="C4704" s="3">
        <v>1.03</v>
      </c>
      <c r="D4704" s="3">
        <f t="shared" si="657"/>
        <v>34.943645833333335</v>
      </c>
      <c r="E4704" s="3">
        <f>MAX(B4704 - D4704/Inputs!$B$5, 0)</f>
        <v>26.251311553030312</v>
      </c>
      <c r="F4704" s="3">
        <f>MAX(D4704*Inputs!$B$5 - B4704, 0)</f>
        <v>0</v>
      </c>
      <c r="G4704" s="3">
        <f t="shared" si="658"/>
        <v>1.03</v>
      </c>
      <c r="H4704" t="str">
        <f t="shared" si="659"/>
        <v>Discharge</v>
      </c>
      <c r="I4704" s="3">
        <f t="shared" si="664"/>
        <v>296.5070538634555</v>
      </c>
      <c r="J4704" s="3">
        <f t="shared" si="665"/>
        <v>340</v>
      </c>
      <c r="K4704" s="3">
        <f>MIN(Inputs!$B$2, (Inputs!$B$8 - I4704)/Inputs!$B$9)</f>
        <v>46.363636363636338</v>
      </c>
      <c r="L4704" s="3">
        <f>MAX(MIN(Inputs!$B$2, I4704*Inputs!$B$10, Inputs!$B$8*Inputs!$B$4 - J4704), 0)</f>
        <v>0</v>
      </c>
      <c r="M4704" s="3">
        <f t="shared" si="660"/>
        <v>0</v>
      </c>
      <c r="N4704" s="3">
        <f t="shared" si="661"/>
        <v>0</v>
      </c>
      <c r="O4704" s="3">
        <f>IF(H4704="Reg", MIN(Inputs!$B$2, I4704*Inputs!$B$10, (Inputs!$B$8-I4704)/Inputs!$B$9), 0)</f>
        <v>0</v>
      </c>
      <c r="P4704" s="3">
        <f t="shared" si="662"/>
        <v>0</v>
      </c>
      <c r="Q4704" s="3">
        <f t="shared" si="663"/>
        <v>0</v>
      </c>
      <c r="R4704" s="3">
        <f>I4704 + M4704*Inputs!$B$9 - N4704/Inputs!$B$10</f>
        <v>296.5070538634555</v>
      </c>
    </row>
    <row r="4705" spans="1:18" x14ac:dyDescent="0.3">
      <c r="A4705" s="4">
        <v>46218.958333333343</v>
      </c>
      <c r="B4705" s="3">
        <v>41.644999999999996</v>
      </c>
      <c r="C4705" s="3">
        <v>0.05</v>
      </c>
      <c r="D4705" s="3">
        <f t="shared" si="657"/>
        <v>34.943645833333335</v>
      </c>
      <c r="E4705" s="3">
        <f>MAX(B4705 - D4705/Inputs!$B$5, 0)</f>
        <v>1.9363115530303006</v>
      </c>
      <c r="F4705" s="3">
        <f>MAX(D4705*Inputs!$B$5 - B4705, 0)</f>
        <v>0</v>
      </c>
      <c r="G4705" s="3">
        <f t="shared" si="658"/>
        <v>0.05</v>
      </c>
      <c r="H4705" t="str">
        <f t="shared" si="659"/>
        <v>Discharge</v>
      </c>
      <c r="I4705" s="3">
        <f t="shared" si="664"/>
        <v>296.5070538634555</v>
      </c>
      <c r="J4705" s="3">
        <f t="shared" si="665"/>
        <v>340</v>
      </c>
      <c r="K4705" s="3">
        <f>MIN(Inputs!$B$2, (Inputs!$B$8 - I4705)/Inputs!$B$9)</f>
        <v>46.363636363636338</v>
      </c>
      <c r="L4705" s="3">
        <f>MAX(MIN(Inputs!$B$2, I4705*Inputs!$B$10, Inputs!$B$8*Inputs!$B$4 - J4705), 0)</f>
        <v>0</v>
      </c>
      <c r="M4705" s="3">
        <f t="shared" si="660"/>
        <v>0</v>
      </c>
      <c r="N4705" s="3">
        <f t="shared" si="661"/>
        <v>0</v>
      </c>
      <c r="O4705" s="3">
        <f>IF(H4705="Reg", MIN(Inputs!$B$2, I4705*Inputs!$B$10, (Inputs!$B$8-I4705)/Inputs!$B$9), 0)</f>
        <v>0</v>
      </c>
      <c r="P4705" s="3">
        <f t="shared" si="662"/>
        <v>0</v>
      </c>
      <c r="Q4705" s="3">
        <f t="shared" si="663"/>
        <v>0</v>
      </c>
      <c r="R4705" s="3">
        <f>I4705 + M4705*Inputs!$B$9 - N4705/Inputs!$B$10</f>
        <v>296.5070538634555</v>
      </c>
    </row>
    <row r="4706" spans="1:18" x14ac:dyDescent="0.3">
      <c r="A4706" s="4">
        <v>46219</v>
      </c>
      <c r="B4706" s="3">
        <v>27.392499999999998</v>
      </c>
      <c r="C4706" s="3">
        <v>0.05</v>
      </c>
      <c r="D4706" s="3">
        <f t="shared" si="657"/>
        <v>28.28958333333334</v>
      </c>
      <c r="E4706" s="3">
        <f>MAX(B4706 - D4706/Inputs!$B$5, 0)</f>
        <v>0</v>
      </c>
      <c r="F4706" s="3">
        <f>MAX(D4706*Inputs!$B$5 - B4706, 0)</f>
        <v>0</v>
      </c>
      <c r="G4706" s="3">
        <f t="shared" si="658"/>
        <v>0.05</v>
      </c>
      <c r="H4706" t="str">
        <f t="shared" si="659"/>
        <v>Reg</v>
      </c>
      <c r="I4706" s="3">
        <f t="shared" si="664"/>
        <v>296.5070538634555</v>
      </c>
      <c r="J4706" s="3">
        <f t="shared" si="665"/>
        <v>0</v>
      </c>
      <c r="K4706" s="3">
        <f>MIN(Inputs!$B$2, (Inputs!$B$8 - I4706)/Inputs!$B$9)</f>
        <v>46.363636363636338</v>
      </c>
      <c r="L4706" s="3">
        <f>MAX(MIN(Inputs!$B$2, I4706*Inputs!$B$10, Inputs!$B$8*Inputs!$B$4 - J4706), 0)</f>
        <v>170</v>
      </c>
      <c r="M4706" s="3">
        <f t="shared" si="660"/>
        <v>0</v>
      </c>
      <c r="N4706" s="3">
        <f t="shared" si="661"/>
        <v>0</v>
      </c>
      <c r="O4706" s="3">
        <f>IF(H4706="Reg", MIN(Inputs!$B$2, I4706*Inputs!$B$10, (Inputs!$B$8-I4706)/Inputs!$B$9), 0)</f>
        <v>46.363636363636338</v>
      </c>
      <c r="P4706" s="3">
        <f t="shared" si="662"/>
        <v>0</v>
      </c>
      <c r="Q4706" s="3">
        <f t="shared" si="663"/>
        <v>2.318181818181817</v>
      </c>
      <c r="R4706" s="3">
        <f>I4706 + M4706*Inputs!$B$9 - N4706/Inputs!$B$10</f>
        <v>296.5070538634555</v>
      </c>
    </row>
    <row r="4707" spans="1:18" x14ac:dyDescent="0.3">
      <c r="A4707" s="4">
        <v>46219.041666666657</v>
      </c>
      <c r="B4707" s="3">
        <v>22.810000000000002</v>
      </c>
      <c r="C4707" s="3">
        <v>0.05</v>
      </c>
      <c r="D4707" s="3">
        <f t="shared" si="657"/>
        <v>28.28958333333334</v>
      </c>
      <c r="E4707" s="3">
        <f>MAX(B4707 - D4707/Inputs!$B$5, 0)</f>
        <v>0</v>
      </c>
      <c r="F4707" s="3">
        <f>MAX(D4707*Inputs!$B$5 - B4707, 0)</f>
        <v>2.0848333333333358</v>
      </c>
      <c r="G4707" s="3">
        <f t="shared" si="658"/>
        <v>0.05</v>
      </c>
      <c r="H4707" t="str">
        <f t="shared" si="659"/>
        <v>Charge</v>
      </c>
      <c r="I4707" s="3">
        <f t="shared" si="664"/>
        <v>296.5070538634555</v>
      </c>
      <c r="J4707" s="3">
        <f t="shared" si="665"/>
        <v>0</v>
      </c>
      <c r="K4707" s="3">
        <f>MIN(Inputs!$B$2, (Inputs!$B$8 - I4707)/Inputs!$B$9)</f>
        <v>46.363636363636338</v>
      </c>
      <c r="L4707" s="3">
        <f>MAX(MIN(Inputs!$B$2, I4707*Inputs!$B$10, Inputs!$B$8*Inputs!$B$4 - J4707), 0)</f>
        <v>170</v>
      </c>
      <c r="M4707" s="3">
        <f t="shared" si="660"/>
        <v>46.363636363636338</v>
      </c>
      <c r="N4707" s="3">
        <f t="shared" si="661"/>
        <v>0</v>
      </c>
      <c r="O4707" s="3">
        <f>IF(H4707="Reg", MIN(Inputs!$B$2, I4707*Inputs!$B$10, (Inputs!$B$8-I4707)/Inputs!$B$9), 0)</f>
        <v>0</v>
      </c>
      <c r="P4707" s="3">
        <f t="shared" si="662"/>
        <v>-1057.554545454545</v>
      </c>
      <c r="Q4707" s="3">
        <f t="shared" si="663"/>
        <v>0</v>
      </c>
      <c r="R4707" s="3">
        <f>I4707 + M4707*Inputs!$B$9 - N4707/Inputs!$B$10</f>
        <v>340</v>
      </c>
    </row>
    <row r="4708" spans="1:18" x14ac:dyDescent="0.3">
      <c r="A4708" s="4">
        <v>46219.083333333343</v>
      </c>
      <c r="B4708" s="3">
        <v>22.525000000000002</v>
      </c>
      <c r="C4708" s="3">
        <v>0.05</v>
      </c>
      <c r="D4708" s="3">
        <f t="shared" si="657"/>
        <v>28.28958333333334</v>
      </c>
      <c r="E4708" s="3">
        <f>MAX(B4708 - D4708/Inputs!$B$5, 0)</f>
        <v>0</v>
      </c>
      <c r="F4708" s="3">
        <f>MAX(D4708*Inputs!$B$5 - B4708, 0)</f>
        <v>2.3698333333333359</v>
      </c>
      <c r="G4708" s="3">
        <f t="shared" si="658"/>
        <v>0.05</v>
      </c>
      <c r="H4708" t="str">
        <f t="shared" si="659"/>
        <v>Charge</v>
      </c>
      <c r="I4708" s="3">
        <f t="shared" si="664"/>
        <v>340</v>
      </c>
      <c r="J4708" s="3">
        <f t="shared" si="665"/>
        <v>0</v>
      </c>
      <c r="K4708" s="3">
        <f>MIN(Inputs!$B$2, (Inputs!$B$8 - I4708)/Inputs!$B$9)</f>
        <v>0</v>
      </c>
      <c r="L4708" s="3">
        <f>MAX(MIN(Inputs!$B$2, I4708*Inputs!$B$10, Inputs!$B$8*Inputs!$B$4 - J4708), 0)</f>
        <v>170</v>
      </c>
      <c r="M4708" s="3">
        <f t="shared" si="660"/>
        <v>0</v>
      </c>
      <c r="N4708" s="3">
        <f t="shared" si="661"/>
        <v>0</v>
      </c>
      <c r="O4708" s="3">
        <f>IF(H4708="Reg", MIN(Inputs!$B$2, I4708*Inputs!$B$10, (Inputs!$B$8-I4708)/Inputs!$B$9), 0)</f>
        <v>0</v>
      </c>
      <c r="P4708" s="3">
        <f t="shared" si="662"/>
        <v>0</v>
      </c>
      <c r="Q4708" s="3">
        <f t="shared" si="663"/>
        <v>0</v>
      </c>
      <c r="R4708" s="3">
        <f>I4708 + M4708*Inputs!$B$9 - N4708/Inputs!$B$10</f>
        <v>340</v>
      </c>
    </row>
    <row r="4709" spans="1:18" x14ac:dyDescent="0.3">
      <c r="A4709" s="4">
        <v>46219.125</v>
      </c>
      <c r="B4709" s="3">
        <v>22.7</v>
      </c>
      <c r="C4709" s="3">
        <v>0.05</v>
      </c>
      <c r="D4709" s="3">
        <f t="shared" si="657"/>
        <v>28.28958333333334</v>
      </c>
      <c r="E4709" s="3">
        <f>MAX(B4709 - D4709/Inputs!$B$5, 0)</f>
        <v>0</v>
      </c>
      <c r="F4709" s="3">
        <f>MAX(D4709*Inputs!$B$5 - B4709, 0)</f>
        <v>2.1948333333333387</v>
      </c>
      <c r="G4709" s="3">
        <f t="shared" si="658"/>
        <v>0.05</v>
      </c>
      <c r="H4709" t="str">
        <f t="shared" si="659"/>
        <v>Charge</v>
      </c>
      <c r="I4709" s="3">
        <f t="shared" si="664"/>
        <v>340</v>
      </c>
      <c r="J4709" s="3">
        <f t="shared" si="665"/>
        <v>0</v>
      </c>
      <c r="K4709" s="3">
        <f>MIN(Inputs!$B$2, (Inputs!$B$8 - I4709)/Inputs!$B$9)</f>
        <v>0</v>
      </c>
      <c r="L4709" s="3">
        <f>MAX(MIN(Inputs!$B$2, I4709*Inputs!$B$10, Inputs!$B$8*Inputs!$B$4 - J4709), 0)</f>
        <v>170</v>
      </c>
      <c r="M4709" s="3">
        <f t="shared" si="660"/>
        <v>0</v>
      </c>
      <c r="N4709" s="3">
        <f t="shared" si="661"/>
        <v>0</v>
      </c>
      <c r="O4709" s="3">
        <f>IF(H4709="Reg", MIN(Inputs!$B$2, I4709*Inputs!$B$10, (Inputs!$B$8-I4709)/Inputs!$B$9), 0)</f>
        <v>0</v>
      </c>
      <c r="P4709" s="3">
        <f t="shared" si="662"/>
        <v>0</v>
      </c>
      <c r="Q4709" s="3">
        <f t="shared" si="663"/>
        <v>0</v>
      </c>
      <c r="R4709" s="3">
        <f>I4709 + M4709*Inputs!$B$9 - N4709/Inputs!$B$10</f>
        <v>340</v>
      </c>
    </row>
    <row r="4710" spans="1:18" x14ac:dyDescent="0.3">
      <c r="A4710" s="4">
        <v>46219.166666666657</v>
      </c>
      <c r="B4710" s="3">
        <v>21.6875</v>
      </c>
      <c r="C4710" s="3">
        <v>0.05</v>
      </c>
      <c r="D4710" s="3">
        <f t="shared" si="657"/>
        <v>28.28958333333334</v>
      </c>
      <c r="E4710" s="3">
        <f>MAX(B4710 - D4710/Inputs!$B$5, 0)</f>
        <v>0</v>
      </c>
      <c r="F4710" s="3">
        <f>MAX(D4710*Inputs!$B$5 - B4710, 0)</f>
        <v>3.207333333333338</v>
      </c>
      <c r="G4710" s="3">
        <f t="shared" si="658"/>
        <v>0.05</v>
      </c>
      <c r="H4710" t="str">
        <f t="shared" si="659"/>
        <v>Charge</v>
      </c>
      <c r="I4710" s="3">
        <f t="shared" si="664"/>
        <v>340</v>
      </c>
      <c r="J4710" s="3">
        <f t="shared" si="665"/>
        <v>0</v>
      </c>
      <c r="K4710" s="3">
        <f>MIN(Inputs!$B$2, (Inputs!$B$8 - I4710)/Inputs!$B$9)</f>
        <v>0</v>
      </c>
      <c r="L4710" s="3">
        <f>MAX(MIN(Inputs!$B$2, I4710*Inputs!$B$10, Inputs!$B$8*Inputs!$B$4 - J4710), 0)</f>
        <v>170</v>
      </c>
      <c r="M4710" s="3">
        <f t="shared" si="660"/>
        <v>0</v>
      </c>
      <c r="N4710" s="3">
        <f t="shared" si="661"/>
        <v>0</v>
      </c>
      <c r="O4710" s="3">
        <f>IF(H4710="Reg", MIN(Inputs!$B$2, I4710*Inputs!$B$10, (Inputs!$B$8-I4710)/Inputs!$B$9), 0)</f>
        <v>0</v>
      </c>
      <c r="P4710" s="3">
        <f t="shared" si="662"/>
        <v>0</v>
      </c>
      <c r="Q4710" s="3">
        <f t="shared" si="663"/>
        <v>0</v>
      </c>
      <c r="R4710" s="3">
        <f>I4710 + M4710*Inputs!$B$9 - N4710/Inputs!$B$10</f>
        <v>340</v>
      </c>
    </row>
    <row r="4711" spans="1:18" x14ac:dyDescent="0.3">
      <c r="A4711" s="4">
        <v>46219.208333333343</v>
      </c>
      <c r="B4711" s="3">
        <v>22.09</v>
      </c>
      <c r="C4711" s="3">
        <v>0.06</v>
      </c>
      <c r="D4711" s="3">
        <f t="shared" si="657"/>
        <v>28.28958333333334</v>
      </c>
      <c r="E4711" s="3">
        <f>MAX(B4711 - D4711/Inputs!$B$5, 0)</f>
        <v>0</v>
      </c>
      <c r="F4711" s="3">
        <f>MAX(D4711*Inputs!$B$5 - B4711, 0)</f>
        <v>2.8048333333333382</v>
      </c>
      <c r="G4711" s="3">
        <f t="shared" si="658"/>
        <v>0.06</v>
      </c>
      <c r="H4711" t="str">
        <f t="shared" si="659"/>
        <v>Charge</v>
      </c>
      <c r="I4711" s="3">
        <f t="shared" si="664"/>
        <v>340</v>
      </c>
      <c r="J4711" s="3">
        <f t="shared" si="665"/>
        <v>0</v>
      </c>
      <c r="K4711" s="3">
        <f>MIN(Inputs!$B$2, (Inputs!$B$8 - I4711)/Inputs!$B$9)</f>
        <v>0</v>
      </c>
      <c r="L4711" s="3">
        <f>MAX(MIN(Inputs!$B$2, I4711*Inputs!$B$10, Inputs!$B$8*Inputs!$B$4 - J4711), 0)</f>
        <v>170</v>
      </c>
      <c r="M4711" s="3">
        <f t="shared" si="660"/>
        <v>0</v>
      </c>
      <c r="N4711" s="3">
        <f t="shared" si="661"/>
        <v>0</v>
      </c>
      <c r="O4711" s="3">
        <f>IF(H4711="Reg", MIN(Inputs!$B$2, I4711*Inputs!$B$10, (Inputs!$B$8-I4711)/Inputs!$B$9), 0)</f>
        <v>0</v>
      </c>
      <c r="P4711" s="3">
        <f t="shared" si="662"/>
        <v>0</v>
      </c>
      <c r="Q4711" s="3">
        <f t="shared" si="663"/>
        <v>0</v>
      </c>
      <c r="R4711" s="3">
        <f>I4711 + M4711*Inputs!$B$9 - N4711/Inputs!$B$10</f>
        <v>340</v>
      </c>
    </row>
    <row r="4712" spans="1:18" x14ac:dyDescent="0.3">
      <c r="A4712" s="4">
        <v>46219.25</v>
      </c>
      <c r="B4712" s="3">
        <v>24.095000000000002</v>
      </c>
      <c r="C4712" s="3">
        <v>1.04</v>
      </c>
      <c r="D4712" s="3">
        <f t="shared" si="657"/>
        <v>28.28958333333334</v>
      </c>
      <c r="E4712" s="3">
        <f>MAX(B4712 - D4712/Inputs!$B$5, 0)</f>
        <v>0</v>
      </c>
      <c r="F4712" s="3">
        <f>MAX(D4712*Inputs!$B$5 - B4712, 0)</f>
        <v>0.79983333333333562</v>
      </c>
      <c r="G4712" s="3">
        <f t="shared" si="658"/>
        <v>1.04</v>
      </c>
      <c r="H4712" t="str">
        <f t="shared" si="659"/>
        <v>Reg</v>
      </c>
      <c r="I4712" s="3">
        <f t="shared" si="664"/>
        <v>340</v>
      </c>
      <c r="J4712" s="3">
        <f t="shared" si="665"/>
        <v>0</v>
      </c>
      <c r="K4712" s="3">
        <f>MIN(Inputs!$B$2, (Inputs!$B$8 - I4712)/Inputs!$B$9)</f>
        <v>0</v>
      </c>
      <c r="L4712" s="3">
        <f>MAX(MIN(Inputs!$B$2, I4712*Inputs!$B$10, Inputs!$B$8*Inputs!$B$4 - J4712), 0)</f>
        <v>170</v>
      </c>
      <c r="M4712" s="3">
        <f t="shared" si="660"/>
        <v>0</v>
      </c>
      <c r="N4712" s="3">
        <f t="shared" si="661"/>
        <v>0</v>
      </c>
      <c r="O4712" s="3">
        <f>IF(H4712="Reg", MIN(Inputs!$B$2, I4712*Inputs!$B$10, (Inputs!$B$8-I4712)/Inputs!$B$9), 0)</f>
        <v>0</v>
      </c>
      <c r="P4712" s="3">
        <f t="shared" si="662"/>
        <v>0</v>
      </c>
      <c r="Q4712" s="3">
        <f t="shared" si="663"/>
        <v>0</v>
      </c>
      <c r="R4712" s="3">
        <f>I4712 + M4712*Inputs!$B$9 - N4712/Inputs!$B$10</f>
        <v>340</v>
      </c>
    </row>
    <row r="4713" spans="1:18" x14ac:dyDescent="0.3">
      <c r="A4713" s="4">
        <v>46219.291666666657</v>
      </c>
      <c r="B4713" s="3">
        <v>31.764999999999997</v>
      </c>
      <c r="C4713" s="3">
        <v>1.54</v>
      </c>
      <c r="D4713" s="3">
        <f t="shared" si="657"/>
        <v>28.28958333333334</v>
      </c>
      <c r="E4713" s="3">
        <f>MAX(B4713 - D4713/Inputs!$B$5, 0)</f>
        <v>0</v>
      </c>
      <c r="F4713" s="3">
        <f>MAX(D4713*Inputs!$B$5 - B4713, 0)</f>
        <v>0</v>
      </c>
      <c r="G4713" s="3">
        <f t="shared" si="658"/>
        <v>1.54</v>
      </c>
      <c r="H4713" t="str">
        <f t="shared" si="659"/>
        <v>Reg</v>
      </c>
      <c r="I4713" s="3">
        <f t="shared" si="664"/>
        <v>340</v>
      </c>
      <c r="J4713" s="3">
        <f t="shared" si="665"/>
        <v>0</v>
      </c>
      <c r="K4713" s="3">
        <f>MIN(Inputs!$B$2, (Inputs!$B$8 - I4713)/Inputs!$B$9)</f>
        <v>0</v>
      </c>
      <c r="L4713" s="3">
        <f>MAX(MIN(Inputs!$B$2, I4713*Inputs!$B$10, Inputs!$B$8*Inputs!$B$4 - J4713), 0)</f>
        <v>170</v>
      </c>
      <c r="M4713" s="3">
        <f t="shared" si="660"/>
        <v>0</v>
      </c>
      <c r="N4713" s="3">
        <f t="shared" si="661"/>
        <v>0</v>
      </c>
      <c r="O4713" s="3">
        <f>IF(H4713="Reg", MIN(Inputs!$B$2, I4713*Inputs!$B$10, (Inputs!$B$8-I4713)/Inputs!$B$9), 0)</f>
        <v>0</v>
      </c>
      <c r="P4713" s="3">
        <f t="shared" si="662"/>
        <v>0</v>
      </c>
      <c r="Q4713" s="3">
        <f t="shared" si="663"/>
        <v>0</v>
      </c>
      <c r="R4713" s="3">
        <f>I4713 + M4713*Inputs!$B$9 - N4713/Inputs!$B$10</f>
        <v>340</v>
      </c>
    </row>
    <row r="4714" spans="1:18" x14ac:dyDescent="0.3">
      <c r="A4714" s="4">
        <v>46219.333333333343</v>
      </c>
      <c r="B4714" s="3">
        <v>21.35</v>
      </c>
      <c r="C4714" s="3">
        <v>1</v>
      </c>
      <c r="D4714" s="3">
        <f t="shared" si="657"/>
        <v>28.28958333333334</v>
      </c>
      <c r="E4714" s="3">
        <f>MAX(B4714 - D4714/Inputs!$B$5, 0)</f>
        <v>0</v>
      </c>
      <c r="F4714" s="3">
        <f>MAX(D4714*Inputs!$B$5 - B4714, 0)</f>
        <v>3.5448333333333366</v>
      </c>
      <c r="G4714" s="3">
        <f t="shared" si="658"/>
        <v>1</v>
      </c>
      <c r="H4714" t="str">
        <f t="shared" si="659"/>
        <v>Charge</v>
      </c>
      <c r="I4714" s="3">
        <f t="shared" si="664"/>
        <v>340</v>
      </c>
      <c r="J4714" s="3">
        <f t="shared" si="665"/>
        <v>0</v>
      </c>
      <c r="K4714" s="3">
        <f>MIN(Inputs!$B$2, (Inputs!$B$8 - I4714)/Inputs!$B$9)</f>
        <v>0</v>
      </c>
      <c r="L4714" s="3">
        <f>MAX(MIN(Inputs!$B$2, I4714*Inputs!$B$10, Inputs!$B$8*Inputs!$B$4 - J4714), 0)</f>
        <v>170</v>
      </c>
      <c r="M4714" s="3">
        <f t="shared" si="660"/>
        <v>0</v>
      </c>
      <c r="N4714" s="3">
        <f t="shared" si="661"/>
        <v>0</v>
      </c>
      <c r="O4714" s="3">
        <f>IF(H4714="Reg", MIN(Inputs!$B$2, I4714*Inputs!$B$10, (Inputs!$B$8-I4714)/Inputs!$B$9), 0)</f>
        <v>0</v>
      </c>
      <c r="P4714" s="3">
        <f t="shared" si="662"/>
        <v>0</v>
      </c>
      <c r="Q4714" s="3">
        <f t="shared" si="663"/>
        <v>0</v>
      </c>
      <c r="R4714" s="3">
        <f>I4714 + M4714*Inputs!$B$9 - N4714/Inputs!$B$10</f>
        <v>340</v>
      </c>
    </row>
    <row r="4715" spans="1:18" x14ac:dyDescent="0.3">
      <c r="A4715" s="4">
        <v>46219.375</v>
      </c>
      <c r="B4715" s="3">
        <v>20.2425</v>
      </c>
      <c r="C4715" s="3">
        <v>1</v>
      </c>
      <c r="D4715" s="3">
        <f t="shared" si="657"/>
        <v>28.28958333333334</v>
      </c>
      <c r="E4715" s="3">
        <f>MAX(B4715 - D4715/Inputs!$B$5, 0)</f>
        <v>0</v>
      </c>
      <c r="F4715" s="3">
        <f>MAX(D4715*Inputs!$B$5 - B4715, 0)</f>
        <v>4.6523333333333383</v>
      </c>
      <c r="G4715" s="3">
        <f t="shared" si="658"/>
        <v>1</v>
      </c>
      <c r="H4715" t="str">
        <f t="shared" si="659"/>
        <v>Charge</v>
      </c>
      <c r="I4715" s="3">
        <f t="shared" si="664"/>
        <v>340</v>
      </c>
      <c r="J4715" s="3">
        <f t="shared" si="665"/>
        <v>0</v>
      </c>
      <c r="K4715" s="3">
        <f>MIN(Inputs!$B$2, (Inputs!$B$8 - I4715)/Inputs!$B$9)</f>
        <v>0</v>
      </c>
      <c r="L4715" s="3">
        <f>MAX(MIN(Inputs!$B$2, I4715*Inputs!$B$10, Inputs!$B$8*Inputs!$B$4 - J4715), 0)</f>
        <v>170</v>
      </c>
      <c r="M4715" s="3">
        <f t="shared" si="660"/>
        <v>0</v>
      </c>
      <c r="N4715" s="3">
        <f t="shared" si="661"/>
        <v>0</v>
      </c>
      <c r="O4715" s="3">
        <f>IF(H4715="Reg", MIN(Inputs!$B$2, I4715*Inputs!$B$10, (Inputs!$B$8-I4715)/Inputs!$B$9), 0)</f>
        <v>0</v>
      </c>
      <c r="P4715" s="3">
        <f t="shared" si="662"/>
        <v>0</v>
      </c>
      <c r="Q4715" s="3">
        <f t="shared" si="663"/>
        <v>0</v>
      </c>
      <c r="R4715" s="3">
        <f>I4715 + M4715*Inputs!$B$9 - N4715/Inputs!$B$10</f>
        <v>340</v>
      </c>
    </row>
    <row r="4716" spans="1:18" x14ac:dyDescent="0.3">
      <c r="A4716" s="4">
        <v>46219.416666666657</v>
      </c>
      <c r="B4716" s="3">
        <v>22.412500000000001</v>
      </c>
      <c r="C4716" s="3">
        <v>0.99</v>
      </c>
      <c r="D4716" s="3">
        <f t="shared" si="657"/>
        <v>28.28958333333334</v>
      </c>
      <c r="E4716" s="3">
        <f>MAX(B4716 - D4716/Inputs!$B$5, 0)</f>
        <v>0</v>
      </c>
      <c r="F4716" s="3">
        <f>MAX(D4716*Inputs!$B$5 - B4716, 0)</f>
        <v>2.4823333333333366</v>
      </c>
      <c r="G4716" s="3">
        <f t="shared" si="658"/>
        <v>0.99</v>
      </c>
      <c r="H4716" t="str">
        <f t="shared" si="659"/>
        <v>Charge</v>
      </c>
      <c r="I4716" s="3">
        <f t="shared" si="664"/>
        <v>340</v>
      </c>
      <c r="J4716" s="3">
        <f t="shared" si="665"/>
        <v>0</v>
      </c>
      <c r="K4716" s="3">
        <f>MIN(Inputs!$B$2, (Inputs!$B$8 - I4716)/Inputs!$B$9)</f>
        <v>0</v>
      </c>
      <c r="L4716" s="3">
        <f>MAX(MIN(Inputs!$B$2, I4716*Inputs!$B$10, Inputs!$B$8*Inputs!$B$4 - J4716), 0)</f>
        <v>170</v>
      </c>
      <c r="M4716" s="3">
        <f t="shared" si="660"/>
        <v>0</v>
      </c>
      <c r="N4716" s="3">
        <f t="shared" si="661"/>
        <v>0</v>
      </c>
      <c r="O4716" s="3">
        <f>IF(H4716="Reg", MIN(Inputs!$B$2, I4716*Inputs!$B$10, (Inputs!$B$8-I4716)/Inputs!$B$9), 0)</f>
        <v>0</v>
      </c>
      <c r="P4716" s="3">
        <f t="shared" si="662"/>
        <v>0</v>
      </c>
      <c r="Q4716" s="3">
        <f t="shared" si="663"/>
        <v>0</v>
      </c>
      <c r="R4716" s="3">
        <f>I4716 + M4716*Inputs!$B$9 - N4716/Inputs!$B$10</f>
        <v>340</v>
      </c>
    </row>
    <row r="4717" spans="1:18" x14ac:dyDescent="0.3">
      <c r="A4717" s="4">
        <v>46219.458333333343</v>
      </c>
      <c r="B4717" s="3">
        <v>22.662500000000001</v>
      </c>
      <c r="C4717" s="3">
        <v>1</v>
      </c>
      <c r="D4717" s="3">
        <f t="shared" si="657"/>
        <v>28.28958333333334</v>
      </c>
      <c r="E4717" s="3">
        <f>MAX(B4717 - D4717/Inputs!$B$5, 0)</f>
        <v>0</v>
      </c>
      <c r="F4717" s="3">
        <f>MAX(D4717*Inputs!$B$5 - B4717, 0)</f>
        <v>2.2323333333333366</v>
      </c>
      <c r="G4717" s="3">
        <f t="shared" si="658"/>
        <v>1</v>
      </c>
      <c r="H4717" t="str">
        <f t="shared" si="659"/>
        <v>Charge</v>
      </c>
      <c r="I4717" s="3">
        <f t="shared" si="664"/>
        <v>340</v>
      </c>
      <c r="J4717" s="3">
        <f t="shared" si="665"/>
        <v>0</v>
      </c>
      <c r="K4717" s="3">
        <f>MIN(Inputs!$B$2, (Inputs!$B$8 - I4717)/Inputs!$B$9)</f>
        <v>0</v>
      </c>
      <c r="L4717" s="3">
        <f>MAX(MIN(Inputs!$B$2, I4717*Inputs!$B$10, Inputs!$B$8*Inputs!$B$4 - J4717), 0)</f>
        <v>170</v>
      </c>
      <c r="M4717" s="3">
        <f t="shared" si="660"/>
        <v>0</v>
      </c>
      <c r="N4717" s="3">
        <f t="shared" si="661"/>
        <v>0</v>
      </c>
      <c r="O4717" s="3">
        <f>IF(H4717="Reg", MIN(Inputs!$B$2, I4717*Inputs!$B$10, (Inputs!$B$8-I4717)/Inputs!$B$9), 0)</f>
        <v>0</v>
      </c>
      <c r="P4717" s="3">
        <f t="shared" si="662"/>
        <v>0</v>
      </c>
      <c r="Q4717" s="3">
        <f t="shared" si="663"/>
        <v>0</v>
      </c>
      <c r="R4717" s="3">
        <f>I4717 + M4717*Inputs!$B$9 - N4717/Inputs!$B$10</f>
        <v>340</v>
      </c>
    </row>
    <row r="4718" spans="1:18" x14ac:dyDescent="0.3">
      <c r="A4718" s="4">
        <v>46219.5</v>
      </c>
      <c r="B4718" s="3">
        <v>23.9375</v>
      </c>
      <c r="C4718" s="3">
        <v>1.06</v>
      </c>
      <c r="D4718" s="3">
        <f t="shared" si="657"/>
        <v>28.28958333333334</v>
      </c>
      <c r="E4718" s="3">
        <f>MAX(B4718 - D4718/Inputs!$B$5, 0)</f>
        <v>0</v>
      </c>
      <c r="F4718" s="3">
        <f>MAX(D4718*Inputs!$B$5 - B4718, 0)</f>
        <v>0.95733333333333803</v>
      </c>
      <c r="G4718" s="3">
        <f t="shared" si="658"/>
        <v>1.06</v>
      </c>
      <c r="H4718" t="str">
        <f t="shared" si="659"/>
        <v>Reg</v>
      </c>
      <c r="I4718" s="3">
        <f t="shared" si="664"/>
        <v>340</v>
      </c>
      <c r="J4718" s="3">
        <f t="shared" si="665"/>
        <v>0</v>
      </c>
      <c r="K4718" s="3">
        <f>MIN(Inputs!$B$2, (Inputs!$B$8 - I4718)/Inputs!$B$9)</f>
        <v>0</v>
      </c>
      <c r="L4718" s="3">
        <f>MAX(MIN(Inputs!$B$2, I4718*Inputs!$B$10, Inputs!$B$8*Inputs!$B$4 - J4718), 0)</f>
        <v>170</v>
      </c>
      <c r="M4718" s="3">
        <f t="shared" si="660"/>
        <v>0</v>
      </c>
      <c r="N4718" s="3">
        <f t="shared" si="661"/>
        <v>0</v>
      </c>
      <c r="O4718" s="3">
        <f>IF(H4718="Reg", MIN(Inputs!$B$2, I4718*Inputs!$B$10, (Inputs!$B$8-I4718)/Inputs!$B$9), 0)</f>
        <v>0</v>
      </c>
      <c r="P4718" s="3">
        <f t="shared" si="662"/>
        <v>0</v>
      </c>
      <c r="Q4718" s="3">
        <f t="shared" si="663"/>
        <v>0</v>
      </c>
      <c r="R4718" s="3">
        <f>I4718 + M4718*Inputs!$B$9 - N4718/Inputs!$B$10</f>
        <v>340</v>
      </c>
    </row>
    <row r="4719" spans="1:18" x14ac:dyDescent="0.3">
      <c r="A4719" s="4">
        <v>46219.541666666657</v>
      </c>
      <c r="B4719" s="3">
        <v>24.412500000000001</v>
      </c>
      <c r="C4719" s="3">
        <v>1</v>
      </c>
      <c r="D4719" s="3">
        <f t="shared" si="657"/>
        <v>28.28958333333334</v>
      </c>
      <c r="E4719" s="3">
        <f>MAX(B4719 - D4719/Inputs!$B$5, 0)</f>
        <v>0</v>
      </c>
      <c r="F4719" s="3">
        <f>MAX(D4719*Inputs!$B$5 - B4719, 0)</f>
        <v>0.48233333333333661</v>
      </c>
      <c r="G4719" s="3">
        <f t="shared" si="658"/>
        <v>1</v>
      </c>
      <c r="H4719" t="str">
        <f t="shared" si="659"/>
        <v>Reg</v>
      </c>
      <c r="I4719" s="3">
        <f t="shared" si="664"/>
        <v>340</v>
      </c>
      <c r="J4719" s="3">
        <f t="shared" si="665"/>
        <v>0</v>
      </c>
      <c r="K4719" s="3">
        <f>MIN(Inputs!$B$2, (Inputs!$B$8 - I4719)/Inputs!$B$9)</f>
        <v>0</v>
      </c>
      <c r="L4719" s="3">
        <f>MAX(MIN(Inputs!$B$2, I4719*Inputs!$B$10, Inputs!$B$8*Inputs!$B$4 - J4719), 0)</f>
        <v>170</v>
      </c>
      <c r="M4719" s="3">
        <f t="shared" si="660"/>
        <v>0</v>
      </c>
      <c r="N4719" s="3">
        <f t="shared" si="661"/>
        <v>0</v>
      </c>
      <c r="O4719" s="3">
        <f>IF(H4719="Reg", MIN(Inputs!$B$2, I4719*Inputs!$B$10, (Inputs!$B$8-I4719)/Inputs!$B$9), 0)</f>
        <v>0</v>
      </c>
      <c r="P4719" s="3">
        <f t="shared" si="662"/>
        <v>0</v>
      </c>
      <c r="Q4719" s="3">
        <f t="shared" si="663"/>
        <v>0</v>
      </c>
      <c r="R4719" s="3">
        <f>I4719 + M4719*Inputs!$B$9 - N4719/Inputs!$B$10</f>
        <v>340</v>
      </c>
    </row>
    <row r="4720" spans="1:18" x14ac:dyDescent="0.3">
      <c r="A4720" s="4">
        <v>46219.583333333343</v>
      </c>
      <c r="B4720" s="3">
        <v>24.225000000000001</v>
      </c>
      <c r="C4720" s="3">
        <v>1</v>
      </c>
      <c r="D4720" s="3">
        <f t="shared" si="657"/>
        <v>28.28958333333334</v>
      </c>
      <c r="E4720" s="3">
        <f>MAX(B4720 - D4720/Inputs!$B$5, 0)</f>
        <v>0</v>
      </c>
      <c r="F4720" s="3">
        <f>MAX(D4720*Inputs!$B$5 - B4720, 0)</f>
        <v>0.66983333333333661</v>
      </c>
      <c r="G4720" s="3">
        <f t="shared" si="658"/>
        <v>1</v>
      </c>
      <c r="H4720" t="str">
        <f t="shared" si="659"/>
        <v>Reg</v>
      </c>
      <c r="I4720" s="3">
        <f t="shared" si="664"/>
        <v>340</v>
      </c>
      <c r="J4720" s="3">
        <f t="shared" si="665"/>
        <v>0</v>
      </c>
      <c r="K4720" s="3">
        <f>MIN(Inputs!$B$2, (Inputs!$B$8 - I4720)/Inputs!$B$9)</f>
        <v>0</v>
      </c>
      <c r="L4720" s="3">
        <f>MAX(MIN(Inputs!$B$2, I4720*Inputs!$B$10, Inputs!$B$8*Inputs!$B$4 - J4720), 0)</f>
        <v>170</v>
      </c>
      <c r="M4720" s="3">
        <f t="shared" si="660"/>
        <v>0</v>
      </c>
      <c r="N4720" s="3">
        <f t="shared" si="661"/>
        <v>0</v>
      </c>
      <c r="O4720" s="3">
        <f>IF(H4720="Reg", MIN(Inputs!$B$2, I4720*Inputs!$B$10, (Inputs!$B$8-I4720)/Inputs!$B$9), 0)</f>
        <v>0</v>
      </c>
      <c r="P4720" s="3">
        <f t="shared" si="662"/>
        <v>0</v>
      </c>
      <c r="Q4720" s="3">
        <f t="shared" si="663"/>
        <v>0</v>
      </c>
      <c r="R4720" s="3">
        <f>I4720 + M4720*Inputs!$B$9 - N4720/Inputs!$B$10</f>
        <v>340</v>
      </c>
    </row>
    <row r="4721" spans="1:18" x14ac:dyDescent="0.3">
      <c r="A4721" s="4">
        <v>46219.625</v>
      </c>
      <c r="B4721" s="3">
        <v>22.702500000000001</v>
      </c>
      <c r="C4721" s="3">
        <v>1</v>
      </c>
      <c r="D4721" s="3">
        <f t="shared" si="657"/>
        <v>28.28958333333334</v>
      </c>
      <c r="E4721" s="3">
        <f>MAX(B4721 - D4721/Inputs!$B$5, 0)</f>
        <v>0</v>
      </c>
      <c r="F4721" s="3">
        <f>MAX(D4721*Inputs!$B$5 - B4721, 0)</f>
        <v>2.1923333333333375</v>
      </c>
      <c r="G4721" s="3">
        <f t="shared" si="658"/>
        <v>1</v>
      </c>
      <c r="H4721" t="str">
        <f t="shared" si="659"/>
        <v>Charge</v>
      </c>
      <c r="I4721" s="3">
        <f t="shared" si="664"/>
        <v>340</v>
      </c>
      <c r="J4721" s="3">
        <f t="shared" si="665"/>
        <v>0</v>
      </c>
      <c r="K4721" s="3">
        <f>MIN(Inputs!$B$2, (Inputs!$B$8 - I4721)/Inputs!$B$9)</f>
        <v>0</v>
      </c>
      <c r="L4721" s="3">
        <f>MAX(MIN(Inputs!$B$2, I4721*Inputs!$B$10, Inputs!$B$8*Inputs!$B$4 - J4721), 0)</f>
        <v>170</v>
      </c>
      <c r="M4721" s="3">
        <f t="shared" si="660"/>
        <v>0</v>
      </c>
      <c r="N4721" s="3">
        <f t="shared" si="661"/>
        <v>0</v>
      </c>
      <c r="O4721" s="3">
        <f>IF(H4721="Reg", MIN(Inputs!$B$2, I4721*Inputs!$B$10, (Inputs!$B$8-I4721)/Inputs!$B$9), 0)</f>
        <v>0</v>
      </c>
      <c r="P4721" s="3">
        <f t="shared" si="662"/>
        <v>0</v>
      </c>
      <c r="Q4721" s="3">
        <f t="shared" si="663"/>
        <v>0</v>
      </c>
      <c r="R4721" s="3">
        <f>I4721 + M4721*Inputs!$B$9 - N4721/Inputs!$B$10</f>
        <v>340</v>
      </c>
    </row>
    <row r="4722" spans="1:18" x14ac:dyDescent="0.3">
      <c r="A4722" s="4">
        <v>46219.666666666657</v>
      </c>
      <c r="B4722" s="3">
        <v>21.930000000000003</v>
      </c>
      <c r="C4722" s="3">
        <v>1</v>
      </c>
      <c r="D4722" s="3">
        <f t="shared" si="657"/>
        <v>28.28958333333334</v>
      </c>
      <c r="E4722" s="3">
        <f>MAX(B4722 - D4722/Inputs!$B$5, 0)</f>
        <v>0</v>
      </c>
      <c r="F4722" s="3">
        <f>MAX(D4722*Inputs!$B$5 - B4722, 0)</f>
        <v>2.9648333333333348</v>
      </c>
      <c r="G4722" s="3">
        <f t="shared" si="658"/>
        <v>1</v>
      </c>
      <c r="H4722" t="str">
        <f t="shared" si="659"/>
        <v>Charge</v>
      </c>
      <c r="I4722" s="3">
        <f t="shared" si="664"/>
        <v>340</v>
      </c>
      <c r="J4722" s="3">
        <f t="shared" si="665"/>
        <v>0</v>
      </c>
      <c r="K4722" s="3">
        <f>MIN(Inputs!$B$2, (Inputs!$B$8 - I4722)/Inputs!$B$9)</f>
        <v>0</v>
      </c>
      <c r="L4722" s="3">
        <f>MAX(MIN(Inputs!$B$2, I4722*Inputs!$B$10, Inputs!$B$8*Inputs!$B$4 - J4722), 0)</f>
        <v>170</v>
      </c>
      <c r="M4722" s="3">
        <f t="shared" si="660"/>
        <v>0</v>
      </c>
      <c r="N4722" s="3">
        <f t="shared" si="661"/>
        <v>0</v>
      </c>
      <c r="O4722" s="3">
        <f>IF(H4722="Reg", MIN(Inputs!$B$2, I4722*Inputs!$B$10, (Inputs!$B$8-I4722)/Inputs!$B$9), 0)</f>
        <v>0</v>
      </c>
      <c r="P4722" s="3">
        <f t="shared" si="662"/>
        <v>0</v>
      </c>
      <c r="Q4722" s="3">
        <f t="shared" si="663"/>
        <v>0</v>
      </c>
      <c r="R4722" s="3">
        <f>I4722 + M4722*Inputs!$B$9 - N4722/Inputs!$B$10</f>
        <v>340</v>
      </c>
    </row>
    <row r="4723" spans="1:18" x14ac:dyDescent="0.3">
      <c r="A4723" s="4">
        <v>46219.708333333343</v>
      </c>
      <c r="B4723" s="3">
        <v>21.197500000000002</v>
      </c>
      <c r="C4723" s="3">
        <v>0.89</v>
      </c>
      <c r="D4723" s="3">
        <f t="shared" si="657"/>
        <v>28.28958333333334</v>
      </c>
      <c r="E4723" s="3">
        <f>MAX(B4723 - D4723/Inputs!$B$5, 0)</f>
        <v>0</v>
      </c>
      <c r="F4723" s="3">
        <f>MAX(D4723*Inputs!$B$5 - B4723, 0)</f>
        <v>3.6973333333333365</v>
      </c>
      <c r="G4723" s="3">
        <f t="shared" si="658"/>
        <v>0.89</v>
      </c>
      <c r="H4723" t="str">
        <f t="shared" si="659"/>
        <v>Charge</v>
      </c>
      <c r="I4723" s="3">
        <f t="shared" si="664"/>
        <v>340</v>
      </c>
      <c r="J4723" s="3">
        <f t="shared" si="665"/>
        <v>0</v>
      </c>
      <c r="K4723" s="3">
        <f>MIN(Inputs!$B$2, (Inputs!$B$8 - I4723)/Inputs!$B$9)</f>
        <v>0</v>
      </c>
      <c r="L4723" s="3">
        <f>MAX(MIN(Inputs!$B$2, I4723*Inputs!$B$10, Inputs!$B$8*Inputs!$B$4 - J4723), 0)</f>
        <v>170</v>
      </c>
      <c r="M4723" s="3">
        <f t="shared" si="660"/>
        <v>0</v>
      </c>
      <c r="N4723" s="3">
        <f t="shared" si="661"/>
        <v>0</v>
      </c>
      <c r="O4723" s="3">
        <f>IF(H4723="Reg", MIN(Inputs!$B$2, I4723*Inputs!$B$10, (Inputs!$B$8-I4723)/Inputs!$B$9), 0)</f>
        <v>0</v>
      </c>
      <c r="P4723" s="3">
        <f t="shared" si="662"/>
        <v>0</v>
      </c>
      <c r="Q4723" s="3">
        <f t="shared" si="663"/>
        <v>0</v>
      </c>
      <c r="R4723" s="3">
        <f>I4723 + M4723*Inputs!$B$9 - N4723/Inputs!$B$10</f>
        <v>340</v>
      </c>
    </row>
    <row r="4724" spans="1:18" x14ac:dyDescent="0.3">
      <c r="A4724" s="4">
        <v>46219.75</v>
      </c>
      <c r="B4724" s="3">
        <v>21.015000000000001</v>
      </c>
      <c r="C4724" s="3">
        <v>1.31</v>
      </c>
      <c r="D4724" s="3">
        <f t="shared" si="657"/>
        <v>28.28958333333334</v>
      </c>
      <c r="E4724" s="3">
        <f>MAX(B4724 - D4724/Inputs!$B$5, 0)</f>
        <v>0</v>
      </c>
      <c r="F4724" s="3">
        <f>MAX(D4724*Inputs!$B$5 - B4724, 0)</f>
        <v>3.8798333333333375</v>
      </c>
      <c r="G4724" s="3">
        <f t="shared" si="658"/>
        <v>1.31</v>
      </c>
      <c r="H4724" t="str">
        <f t="shared" si="659"/>
        <v>Charge</v>
      </c>
      <c r="I4724" s="3">
        <f t="shared" si="664"/>
        <v>340</v>
      </c>
      <c r="J4724" s="3">
        <f t="shared" si="665"/>
        <v>0</v>
      </c>
      <c r="K4724" s="3">
        <f>MIN(Inputs!$B$2, (Inputs!$B$8 - I4724)/Inputs!$B$9)</f>
        <v>0</v>
      </c>
      <c r="L4724" s="3">
        <f>MAX(MIN(Inputs!$B$2, I4724*Inputs!$B$10, Inputs!$B$8*Inputs!$B$4 - J4724), 0)</f>
        <v>170</v>
      </c>
      <c r="M4724" s="3">
        <f t="shared" si="660"/>
        <v>0</v>
      </c>
      <c r="N4724" s="3">
        <f t="shared" si="661"/>
        <v>0</v>
      </c>
      <c r="O4724" s="3">
        <f>IF(H4724="Reg", MIN(Inputs!$B$2, I4724*Inputs!$B$10, (Inputs!$B$8-I4724)/Inputs!$B$9), 0)</f>
        <v>0</v>
      </c>
      <c r="P4724" s="3">
        <f t="shared" si="662"/>
        <v>0</v>
      </c>
      <c r="Q4724" s="3">
        <f t="shared" si="663"/>
        <v>0</v>
      </c>
      <c r="R4724" s="3">
        <f>I4724 + M4724*Inputs!$B$9 - N4724/Inputs!$B$10</f>
        <v>340</v>
      </c>
    </row>
    <row r="4725" spans="1:18" x14ac:dyDescent="0.3">
      <c r="A4725" s="4">
        <v>46219.791666666657</v>
      </c>
      <c r="B4725" s="3">
        <v>26.67</v>
      </c>
      <c r="C4725" s="3">
        <v>9.99</v>
      </c>
      <c r="D4725" s="3">
        <f t="shared" si="657"/>
        <v>28.28958333333334</v>
      </c>
      <c r="E4725" s="3">
        <f>MAX(B4725 - D4725/Inputs!$B$5, 0)</f>
        <v>0</v>
      </c>
      <c r="F4725" s="3">
        <f>MAX(D4725*Inputs!$B$5 - B4725, 0)</f>
        <v>0</v>
      </c>
      <c r="G4725" s="3">
        <f t="shared" si="658"/>
        <v>9.99</v>
      </c>
      <c r="H4725" t="str">
        <f t="shared" si="659"/>
        <v>Reg</v>
      </c>
      <c r="I4725" s="3">
        <f t="shared" si="664"/>
        <v>340</v>
      </c>
      <c r="J4725" s="3">
        <f t="shared" si="665"/>
        <v>0</v>
      </c>
      <c r="K4725" s="3">
        <f>MIN(Inputs!$B$2, (Inputs!$B$8 - I4725)/Inputs!$B$9)</f>
        <v>0</v>
      </c>
      <c r="L4725" s="3">
        <f>MAX(MIN(Inputs!$B$2, I4725*Inputs!$B$10, Inputs!$B$8*Inputs!$B$4 - J4725), 0)</f>
        <v>170</v>
      </c>
      <c r="M4725" s="3">
        <f t="shared" si="660"/>
        <v>0</v>
      </c>
      <c r="N4725" s="3">
        <f t="shared" si="661"/>
        <v>0</v>
      </c>
      <c r="O4725" s="3">
        <f>IF(H4725="Reg", MIN(Inputs!$B$2, I4725*Inputs!$B$10, (Inputs!$B$8-I4725)/Inputs!$B$9), 0)</f>
        <v>0</v>
      </c>
      <c r="P4725" s="3">
        <f t="shared" si="662"/>
        <v>0</v>
      </c>
      <c r="Q4725" s="3">
        <f t="shared" si="663"/>
        <v>0</v>
      </c>
      <c r="R4725" s="3">
        <f>I4725 + M4725*Inputs!$B$9 - N4725/Inputs!$B$10</f>
        <v>340</v>
      </c>
    </row>
    <row r="4726" spans="1:18" x14ac:dyDescent="0.3">
      <c r="A4726" s="4">
        <v>46219.833333333343</v>
      </c>
      <c r="B4726" s="3">
        <v>56.765000000000001</v>
      </c>
      <c r="C4726" s="3">
        <v>17.100000000000001</v>
      </c>
      <c r="D4726" s="3">
        <f t="shared" si="657"/>
        <v>28.28958333333334</v>
      </c>
      <c r="E4726" s="3">
        <f>MAX(B4726 - D4726/Inputs!$B$5, 0)</f>
        <v>24.617746212121205</v>
      </c>
      <c r="F4726" s="3">
        <f>MAX(D4726*Inputs!$B$5 - B4726, 0)</f>
        <v>0</v>
      </c>
      <c r="G4726" s="3">
        <f t="shared" si="658"/>
        <v>17.100000000000001</v>
      </c>
      <c r="H4726" t="str">
        <f t="shared" si="659"/>
        <v>Discharge</v>
      </c>
      <c r="I4726" s="3">
        <f t="shared" si="664"/>
        <v>340</v>
      </c>
      <c r="J4726" s="3">
        <f t="shared" si="665"/>
        <v>0</v>
      </c>
      <c r="K4726" s="3">
        <f>MIN(Inputs!$B$2, (Inputs!$B$8 - I4726)/Inputs!$B$9)</f>
        <v>0</v>
      </c>
      <c r="L4726" s="3">
        <f>MAX(MIN(Inputs!$B$2, I4726*Inputs!$B$10, Inputs!$B$8*Inputs!$B$4 - J4726), 0)</f>
        <v>170</v>
      </c>
      <c r="M4726" s="3">
        <f t="shared" si="660"/>
        <v>0</v>
      </c>
      <c r="N4726" s="3">
        <f t="shared" si="661"/>
        <v>170</v>
      </c>
      <c r="O4726" s="3">
        <f>IF(H4726="Reg", MIN(Inputs!$B$2, I4726*Inputs!$B$10, (Inputs!$B$8-I4726)/Inputs!$B$9), 0)</f>
        <v>0</v>
      </c>
      <c r="P4726" s="3">
        <f t="shared" si="662"/>
        <v>9650.0499999999993</v>
      </c>
      <c r="Q4726" s="3">
        <f t="shared" si="663"/>
        <v>0</v>
      </c>
      <c r="R4726" s="3">
        <f>I4726 + M4726*Inputs!$B$9 - N4726/Inputs!$B$10</f>
        <v>158.77939109773115</v>
      </c>
    </row>
    <row r="4727" spans="1:18" x14ac:dyDescent="0.3">
      <c r="A4727" s="4">
        <v>46219.875</v>
      </c>
      <c r="B4727" s="3">
        <v>73.305000000000007</v>
      </c>
      <c r="C4727" s="3">
        <v>5.95</v>
      </c>
      <c r="D4727" s="3">
        <f t="shared" si="657"/>
        <v>28.28958333333334</v>
      </c>
      <c r="E4727" s="3">
        <f>MAX(B4727 - D4727/Inputs!$B$5, 0)</f>
        <v>41.157746212121211</v>
      </c>
      <c r="F4727" s="3">
        <f>MAX(D4727*Inputs!$B$5 - B4727, 0)</f>
        <v>0</v>
      </c>
      <c r="G4727" s="3">
        <f t="shared" si="658"/>
        <v>5.95</v>
      </c>
      <c r="H4727" t="str">
        <f t="shared" si="659"/>
        <v>Discharge</v>
      </c>
      <c r="I4727" s="3">
        <f t="shared" si="664"/>
        <v>158.77939109773115</v>
      </c>
      <c r="J4727" s="3">
        <f t="shared" si="665"/>
        <v>170</v>
      </c>
      <c r="K4727" s="3">
        <f>MIN(Inputs!$B$2, (Inputs!$B$8 - I4727)/Inputs!$B$9)</f>
        <v>170</v>
      </c>
      <c r="L4727" s="3">
        <f>MAX(MIN(Inputs!$B$2, I4727*Inputs!$B$10, Inputs!$B$8*Inputs!$B$4 - J4727), 0)</f>
        <v>148.94827166799323</v>
      </c>
      <c r="M4727" s="3">
        <f t="shared" si="660"/>
        <v>0</v>
      </c>
      <c r="N4727" s="3">
        <f t="shared" si="661"/>
        <v>148.94827166799323</v>
      </c>
      <c r="O4727" s="3">
        <f>IF(H4727="Reg", MIN(Inputs!$B$2, I4727*Inputs!$B$10, (Inputs!$B$8-I4727)/Inputs!$B$9), 0)</f>
        <v>0</v>
      </c>
      <c r="P4727" s="3">
        <f t="shared" si="662"/>
        <v>10918.653054622244</v>
      </c>
      <c r="Q4727" s="3">
        <f t="shared" si="663"/>
        <v>0</v>
      </c>
      <c r="R4727" s="3">
        <f>I4727 + M4727*Inputs!$B$9 - N4727/Inputs!$B$10</f>
        <v>0</v>
      </c>
    </row>
    <row r="4728" spans="1:18" x14ac:dyDescent="0.3">
      <c r="A4728" s="4">
        <v>46219.916666666657</v>
      </c>
      <c r="B4728" s="3">
        <v>49.397500000000001</v>
      </c>
      <c r="C4728" s="3">
        <v>3.31</v>
      </c>
      <c r="D4728" s="3">
        <f t="shared" si="657"/>
        <v>28.28958333333334</v>
      </c>
      <c r="E4728" s="3">
        <f>MAX(B4728 - D4728/Inputs!$B$5, 0)</f>
        <v>17.250246212121205</v>
      </c>
      <c r="F4728" s="3">
        <f>MAX(D4728*Inputs!$B$5 - B4728, 0)</f>
        <v>0</v>
      </c>
      <c r="G4728" s="3">
        <f t="shared" si="658"/>
        <v>3.31</v>
      </c>
      <c r="H4728" t="str">
        <f t="shared" si="659"/>
        <v>Discharge</v>
      </c>
      <c r="I4728" s="3">
        <f t="shared" si="664"/>
        <v>0</v>
      </c>
      <c r="J4728" s="3">
        <f t="shared" si="665"/>
        <v>318.94827166799325</v>
      </c>
      <c r="K4728" s="3">
        <f>MIN(Inputs!$B$2, (Inputs!$B$8 - I4728)/Inputs!$B$9)</f>
        <v>170</v>
      </c>
      <c r="L4728" s="3">
        <f>MAX(MIN(Inputs!$B$2, I4728*Inputs!$B$10, Inputs!$B$8*Inputs!$B$4 - J4728), 0)</f>
        <v>0</v>
      </c>
      <c r="M4728" s="3">
        <f t="shared" si="660"/>
        <v>0</v>
      </c>
      <c r="N4728" s="3">
        <f t="shared" si="661"/>
        <v>0</v>
      </c>
      <c r="O4728" s="3">
        <f>IF(H4728="Reg", MIN(Inputs!$B$2, I4728*Inputs!$B$10, (Inputs!$B$8-I4728)/Inputs!$B$9), 0)</f>
        <v>0</v>
      </c>
      <c r="P4728" s="3">
        <f t="shared" si="662"/>
        <v>0</v>
      </c>
      <c r="Q4728" s="3">
        <f t="shared" si="663"/>
        <v>0</v>
      </c>
      <c r="R4728" s="3">
        <f>I4728 + M4728*Inputs!$B$9 - N4728/Inputs!$B$10</f>
        <v>0</v>
      </c>
    </row>
    <row r="4729" spans="1:18" x14ac:dyDescent="0.3">
      <c r="A4729" s="4">
        <v>46219.958333333343</v>
      </c>
      <c r="B4729" s="3">
        <v>31.660000000000004</v>
      </c>
      <c r="C4729" s="3">
        <v>0.05</v>
      </c>
      <c r="D4729" s="3">
        <f t="shared" si="657"/>
        <v>28.28958333333334</v>
      </c>
      <c r="E4729" s="3">
        <f>MAX(B4729 - D4729/Inputs!$B$5, 0)</f>
        <v>0</v>
      </c>
      <c r="F4729" s="3">
        <f>MAX(D4729*Inputs!$B$5 - B4729, 0)</f>
        <v>0</v>
      </c>
      <c r="G4729" s="3">
        <f t="shared" si="658"/>
        <v>0.05</v>
      </c>
      <c r="H4729" t="str">
        <f t="shared" si="659"/>
        <v>Reg</v>
      </c>
      <c r="I4729" s="3">
        <f t="shared" si="664"/>
        <v>0</v>
      </c>
      <c r="J4729" s="3">
        <f t="shared" si="665"/>
        <v>318.94827166799325</v>
      </c>
      <c r="K4729" s="3">
        <f>MIN(Inputs!$B$2, (Inputs!$B$8 - I4729)/Inputs!$B$9)</f>
        <v>170</v>
      </c>
      <c r="L4729" s="3">
        <f>MAX(MIN(Inputs!$B$2, I4729*Inputs!$B$10, Inputs!$B$8*Inputs!$B$4 - J4729), 0)</f>
        <v>0</v>
      </c>
      <c r="M4729" s="3">
        <f t="shared" si="660"/>
        <v>0</v>
      </c>
      <c r="N4729" s="3">
        <f t="shared" si="661"/>
        <v>0</v>
      </c>
      <c r="O4729" s="3">
        <f>IF(H4729="Reg", MIN(Inputs!$B$2, I4729*Inputs!$B$10, (Inputs!$B$8-I4729)/Inputs!$B$9), 0)</f>
        <v>0</v>
      </c>
      <c r="P4729" s="3">
        <f t="shared" si="662"/>
        <v>0</v>
      </c>
      <c r="Q4729" s="3">
        <f t="shared" si="663"/>
        <v>0</v>
      </c>
      <c r="R4729" s="3">
        <f>I4729 + M4729*Inputs!$B$9 - N4729/Inputs!$B$10</f>
        <v>0</v>
      </c>
    </row>
    <row r="4730" spans="1:18" x14ac:dyDescent="0.3">
      <c r="A4730" s="4">
        <v>46220</v>
      </c>
      <c r="B4730" s="3">
        <v>26.067500000000003</v>
      </c>
      <c r="C4730" s="3">
        <v>0.05</v>
      </c>
      <c r="D4730" s="3">
        <f t="shared" si="657"/>
        <v>21.114270833333332</v>
      </c>
      <c r="E4730" s="3">
        <f>MAX(B4730 - D4730/Inputs!$B$5, 0)</f>
        <v>2.0740104166666704</v>
      </c>
      <c r="F4730" s="3">
        <f>MAX(D4730*Inputs!$B$5 - B4730, 0)</f>
        <v>0</v>
      </c>
      <c r="G4730" s="3">
        <f t="shared" si="658"/>
        <v>0.05</v>
      </c>
      <c r="H4730" t="str">
        <f t="shared" si="659"/>
        <v>Discharge</v>
      </c>
      <c r="I4730" s="3">
        <f t="shared" si="664"/>
        <v>0</v>
      </c>
      <c r="J4730" s="3">
        <f t="shared" si="665"/>
        <v>0</v>
      </c>
      <c r="K4730" s="3">
        <f>MIN(Inputs!$B$2, (Inputs!$B$8 - I4730)/Inputs!$B$9)</f>
        <v>170</v>
      </c>
      <c r="L4730" s="3">
        <f>MAX(MIN(Inputs!$B$2, I4730*Inputs!$B$10, Inputs!$B$8*Inputs!$B$4 - J4730), 0)</f>
        <v>0</v>
      </c>
      <c r="M4730" s="3">
        <f t="shared" si="660"/>
        <v>0</v>
      </c>
      <c r="N4730" s="3">
        <f t="shared" si="661"/>
        <v>0</v>
      </c>
      <c r="O4730" s="3">
        <f>IF(H4730="Reg", MIN(Inputs!$B$2, I4730*Inputs!$B$10, (Inputs!$B$8-I4730)/Inputs!$B$9), 0)</f>
        <v>0</v>
      </c>
      <c r="P4730" s="3">
        <f t="shared" si="662"/>
        <v>0</v>
      </c>
      <c r="Q4730" s="3">
        <f t="shared" si="663"/>
        <v>0</v>
      </c>
      <c r="R4730" s="3">
        <f>I4730 + M4730*Inputs!$B$9 - N4730/Inputs!$B$10</f>
        <v>0</v>
      </c>
    </row>
    <row r="4731" spans="1:18" x14ac:dyDescent="0.3">
      <c r="A4731" s="4">
        <v>46220.041666666657</v>
      </c>
      <c r="B4731" s="3">
        <v>20.272500000000001</v>
      </c>
      <c r="C4731" s="3">
        <v>0.05</v>
      </c>
      <c r="D4731" s="3">
        <f t="shared" si="657"/>
        <v>21.114270833333332</v>
      </c>
      <c r="E4731" s="3">
        <f>MAX(B4731 - D4731/Inputs!$B$5, 0)</f>
        <v>0</v>
      </c>
      <c r="F4731" s="3">
        <f>MAX(D4731*Inputs!$B$5 - B4731, 0)</f>
        <v>0</v>
      </c>
      <c r="G4731" s="3">
        <f t="shared" si="658"/>
        <v>0.05</v>
      </c>
      <c r="H4731" t="str">
        <f t="shared" si="659"/>
        <v>Reg</v>
      </c>
      <c r="I4731" s="3">
        <f t="shared" si="664"/>
        <v>0</v>
      </c>
      <c r="J4731" s="3">
        <f t="shared" si="665"/>
        <v>0</v>
      </c>
      <c r="K4731" s="3">
        <f>MIN(Inputs!$B$2, (Inputs!$B$8 - I4731)/Inputs!$B$9)</f>
        <v>170</v>
      </c>
      <c r="L4731" s="3">
        <f>MAX(MIN(Inputs!$B$2, I4731*Inputs!$B$10, Inputs!$B$8*Inputs!$B$4 - J4731), 0)</f>
        <v>0</v>
      </c>
      <c r="M4731" s="3">
        <f t="shared" si="660"/>
        <v>0</v>
      </c>
      <c r="N4731" s="3">
        <f t="shared" si="661"/>
        <v>0</v>
      </c>
      <c r="O4731" s="3">
        <f>IF(H4731="Reg", MIN(Inputs!$B$2, I4731*Inputs!$B$10, (Inputs!$B$8-I4731)/Inputs!$B$9), 0)</f>
        <v>0</v>
      </c>
      <c r="P4731" s="3">
        <f t="shared" si="662"/>
        <v>0</v>
      </c>
      <c r="Q4731" s="3">
        <f t="shared" si="663"/>
        <v>0</v>
      </c>
      <c r="R4731" s="3">
        <f>I4731 + M4731*Inputs!$B$9 - N4731/Inputs!$B$10</f>
        <v>0</v>
      </c>
    </row>
    <row r="4732" spans="1:18" x14ac:dyDescent="0.3">
      <c r="A4732" s="4">
        <v>46220.083333333343</v>
      </c>
      <c r="B4732" s="3">
        <v>18.895</v>
      </c>
      <c r="C4732" s="3">
        <v>0.05</v>
      </c>
      <c r="D4732" s="3">
        <f t="shared" si="657"/>
        <v>21.114270833333332</v>
      </c>
      <c r="E4732" s="3">
        <f>MAX(B4732 - D4732/Inputs!$B$5, 0)</f>
        <v>0</v>
      </c>
      <c r="F4732" s="3">
        <f>MAX(D4732*Inputs!$B$5 - B4732, 0)</f>
        <v>0</v>
      </c>
      <c r="G4732" s="3">
        <f t="shared" si="658"/>
        <v>0.05</v>
      </c>
      <c r="H4732" t="str">
        <f t="shared" si="659"/>
        <v>Reg</v>
      </c>
      <c r="I4732" s="3">
        <f t="shared" si="664"/>
        <v>0</v>
      </c>
      <c r="J4732" s="3">
        <f t="shared" si="665"/>
        <v>0</v>
      </c>
      <c r="K4732" s="3">
        <f>MIN(Inputs!$B$2, (Inputs!$B$8 - I4732)/Inputs!$B$9)</f>
        <v>170</v>
      </c>
      <c r="L4732" s="3">
        <f>MAX(MIN(Inputs!$B$2, I4732*Inputs!$B$10, Inputs!$B$8*Inputs!$B$4 - J4732), 0)</f>
        <v>0</v>
      </c>
      <c r="M4732" s="3">
        <f t="shared" si="660"/>
        <v>0</v>
      </c>
      <c r="N4732" s="3">
        <f t="shared" si="661"/>
        <v>0</v>
      </c>
      <c r="O4732" s="3">
        <f>IF(H4732="Reg", MIN(Inputs!$B$2, I4732*Inputs!$B$10, (Inputs!$B$8-I4732)/Inputs!$B$9), 0)</f>
        <v>0</v>
      </c>
      <c r="P4732" s="3">
        <f t="shared" si="662"/>
        <v>0</v>
      </c>
      <c r="Q4732" s="3">
        <f t="shared" si="663"/>
        <v>0</v>
      </c>
      <c r="R4732" s="3">
        <f>I4732 + M4732*Inputs!$B$9 - N4732/Inputs!$B$10</f>
        <v>0</v>
      </c>
    </row>
    <row r="4733" spans="1:18" x14ac:dyDescent="0.3">
      <c r="A4733" s="4">
        <v>46220.125</v>
      </c>
      <c r="B4733" s="3">
        <v>18.357499999999998</v>
      </c>
      <c r="C4733" s="3">
        <v>0.05</v>
      </c>
      <c r="D4733" s="3">
        <f t="shared" si="657"/>
        <v>21.114270833333332</v>
      </c>
      <c r="E4733" s="3">
        <f>MAX(B4733 - D4733/Inputs!$B$5, 0)</f>
        <v>0</v>
      </c>
      <c r="F4733" s="3">
        <f>MAX(D4733*Inputs!$B$5 - B4733, 0)</f>
        <v>0.22305833333333425</v>
      </c>
      <c r="G4733" s="3">
        <f t="shared" si="658"/>
        <v>0.05</v>
      </c>
      <c r="H4733" t="str">
        <f t="shared" si="659"/>
        <v>Charge</v>
      </c>
      <c r="I4733" s="3">
        <f t="shared" si="664"/>
        <v>0</v>
      </c>
      <c r="J4733" s="3">
        <f t="shared" si="665"/>
        <v>0</v>
      </c>
      <c r="K4733" s="3">
        <f>MIN(Inputs!$B$2, (Inputs!$B$8 - I4733)/Inputs!$B$9)</f>
        <v>170</v>
      </c>
      <c r="L4733" s="3">
        <f>MAX(MIN(Inputs!$B$2, I4733*Inputs!$B$10, Inputs!$B$8*Inputs!$B$4 - J4733), 0)</f>
        <v>0</v>
      </c>
      <c r="M4733" s="3">
        <f t="shared" si="660"/>
        <v>170</v>
      </c>
      <c r="N4733" s="3">
        <f t="shared" si="661"/>
        <v>0</v>
      </c>
      <c r="O4733" s="3">
        <f>IF(H4733="Reg", MIN(Inputs!$B$2, I4733*Inputs!$B$10, (Inputs!$B$8-I4733)/Inputs!$B$9), 0)</f>
        <v>0</v>
      </c>
      <c r="P4733" s="3">
        <f t="shared" si="662"/>
        <v>-3120.7749999999996</v>
      </c>
      <c r="Q4733" s="3">
        <f t="shared" si="663"/>
        <v>0</v>
      </c>
      <c r="R4733" s="3">
        <f>I4733 + M4733*Inputs!$B$9 - N4733/Inputs!$B$10</f>
        <v>159.4741358339966</v>
      </c>
    </row>
    <row r="4734" spans="1:18" x14ac:dyDescent="0.3">
      <c r="A4734" s="4">
        <v>46220.166666666657</v>
      </c>
      <c r="B4734" s="3">
        <v>15.9575</v>
      </c>
      <c r="C4734" s="3">
        <v>0.06</v>
      </c>
      <c r="D4734" s="3">
        <f t="shared" si="657"/>
        <v>21.114270833333332</v>
      </c>
      <c r="E4734" s="3">
        <f>MAX(B4734 - D4734/Inputs!$B$5, 0)</f>
        <v>0</v>
      </c>
      <c r="F4734" s="3">
        <f>MAX(D4734*Inputs!$B$5 - B4734, 0)</f>
        <v>2.6230583333333328</v>
      </c>
      <c r="G4734" s="3">
        <f t="shared" si="658"/>
        <v>0.06</v>
      </c>
      <c r="H4734" t="str">
        <f t="shared" si="659"/>
        <v>Charge</v>
      </c>
      <c r="I4734" s="3">
        <f t="shared" si="664"/>
        <v>159.4741358339966</v>
      </c>
      <c r="J4734" s="3">
        <f t="shared" si="665"/>
        <v>0</v>
      </c>
      <c r="K4734" s="3">
        <f>MIN(Inputs!$B$2, (Inputs!$B$8 - I4734)/Inputs!$B$9)</f>
        <v>170</v>
      </c>
      <c r="L4734" s="3">
        <f>MAX(MIN(Inputs!$B$2, I4734*Inputs!$B$10, Inputs!$B$8*Inputs!$B$4 - J4734), 0)</f>
        <v>149.6</v>
      </c>
      <c r="M4734" s="3">
        <f t="shared" si="660"/>
        <v>170</v>
      </c>
      <c r="N4734" s="3">
        <f t="shared" si="661"/>
        <v>0</v>
      </c>
      <c r="O4734" s="3">
        <f>IF(H4734="Reg", MIN(Inputs!$B$2, I4734*Inputs!$B$10, (Inputs!$B$8-I4734)/Inputs!$B$9), 0)</f>
        <v>0</v>
      </c>
      <c r="P4734" s="3">
        <f t="shared" si="662"/>
        <v>-2712.7750000000001</v>
      </c>
      <c r="Q4734" s="3">
        <f t="shared" si="663"/>
        <v>0</v>
      </c>
      <c r="R4734" s="3">
        <f>I4734 + M4734*Inputs!$B$9 - N4734/Inputs!$B$10</f>
        <v>318.9482716679932</v>
      </c>
    </row>
    <row r="4735" spans="1:18" x14ac:dyDescent="0.3">
      <c r="A4735" s="4">
        <v>46220.208333333343</v>
      </c>
      <c r="B4735" s="3">
        <v>17.2925</v>
      </c>
      <c r="C4735" s="3">
        <v>7.0000000000000007E-2</v>
      </c>
      <c r="D4735" s="3">
        <f t="shared" si="657"/>
        <v>21.114270833333332</v>
      </c>
      <c r="E4735" s="3">
        <f>MAX(B4735 - D4735/Inputs!$B$5, 0)</f>
        <v>0</v>
      </c>
      <c r="F4735" s="3">
        <f>MAX(D4735*Inputs!$B$5 - B4735, 0)</f>
        <v>1.288058333333332</v>
      </c>
      <c r="G4735" s="3">
        <f t="shared" si="658"/>
        <v>7.0000000000000007E-2</v>
      </c>
      <c r="H4735" t="str">
        <f t="shared" si="659"/>
        <v>Charge</v>
      </c>
      <c r="I4735" s="3">
        <f t="shared" si="664"/>
        <v>318.9482716679932</v>
      </c>
      <c r="J4735" s="3">
        <f t="shared" si="665"/>
        <v>0</v>
      </c>
      <c r="K4735" s="3">
        <f>MIN(Inputs!$B$2, (Inputs!$B$8 - I4735)/Inputs!$B$9)</f>
        <v>22.44121780453775</v>
      </c>
      <c r="L4735" s="3">
        <f>MAX(MIN(Inputs!$B$2, I4735*Inputs!$B$10, Inputs!$B$8*Inputs!$B$4 - J4735), 0)</f>
        <v>170</v>
      </c>
      <c r="M4735" s="3">
        <f t="shared" si="660"/>
        <v>22.44121780453775</v>
      </c>
      <c r="N4735" s="3">
        <f t="shared" si="661"/>
        <v>0</v>
      </c>
      <c r="O4735" s="3">
        <f>IF(H4735="Reg", MIN(Inputs!$B$2, I4735*Inputs!$B$10, (Inputs!$B$8-I4735)/Inputs!$B$9), 0)</f>
        <v>0</v>
      </c>
      <c r="P4735" s="3">
        <f t="shared" si="662"/>
        <v>-388.06475888496908</v>
      </c>
      <c r="Q4735" s="3">
        <f t="shared" si="663"/>
        <v>0</v>
      </c>
      <c r="R4735" s="3">
        <f>I4735 + M4735*Inputs!$B$9 - N4735/Inputs!$B$10</f>
        <v>340</v>
      </c>
    </row>
    <row r="4736" spans="1:18" x14ac:dyDescent="0.3">
      <c r="A4736" s="4">
        <v>46220.25</v>
      </c>
      <c r="B4736" s="3">
        <v>18.732500000000002</v>
      </c>
      <c r="C4736" s="3">
        <v>1.05</v>
      </c>
      <c r="D4736" s="3">
        <f t="shared" si="657"/>
        <v>21.114270833333332</v>
      </c>
      <c r="E4736" s="3">
        <f>MAX(B4736 - D4736/Inputs!$B$5, 0)</f>
        <v>0</v>
      </c>
      <c r="F4736" s="3">
        <f>MAX(D4736*Inputs!$B$5 - B4736, 0)</f>
        <v>0</v>
      </c>
      <c r="G4736" s="3">
        <f t="shared" si="658"/>
        <v>1.05</v>
      </c>
      <c r="H4736" t="str">
        <f t="shared" si="659"/>
        <v>Reg</v>
      </c>
      <c r="I4736" s="3">
        <f t="shared" si="664"/>
        <v>340</v>
      </c>
      <c r="J4736" s="3">
        <f t="shared" si="665"/>
        <v>0</v>
      </c>
      <c r="K4736" s="3">
        <f>MIN(Inputs!$B$2, (Inputs!$B$8 - I4736)/Inputs!$B$9)</f>
        <v>0</v>
      </c>
      <c r="L4736" s="3">
        <f>MAX(MIN(Inputs!$B$2, I4736*Inputs!$B$10, Inputs!$B$8*Inputs!$B$4 - J4736), 0)</f>
        <v>170</v>
      </c>
      <c r="M4736" s="3">
        <f t="shared" si="660"/>
        <v>0</v>
      </c>
      <c r="N4736" s="3">
        <f t="shared" si="661"/>
        <v>0</v>
      </c>
      <c r="O4736" s="3">
        <f>IF(H4736="Reg", MIN(Inputs!$B$2, I4736*Inputs!$B$10, (Inputs!$B$8-I4736)/Inputs!$B$9), 0)</f>
        <v>0</v>
      </c>
      <c r="P4736" s="3">
        <f t="shared" si="662"/>
        <v>0</v>
      </c>
      <c r="Q4736" s="3">
        <f t="shared" si="663"/>
        <v>0</v>
      </c>
      <c r="R4736" s="3">
        <f>I4736 + M4736*Inputs!$B$9 - N4736/Inputs!$B$10</f>
        <v>340</v>
      </c>
    </row>
    <row r="4737" spans="1:18" x14ac:dyDescent="0.3">
      <c r="A4737" s="4">
        <v>46220.291666666657</v>
      </c>
      <c r="B4737" s="3">
        <v>17.212499999999999</v>
      </c>
      <c r="C4737" s="3">
        <v>1.1499999999999999</v>
      </c>
      <c r="D4737" s="3">
        <f t="shared" si="657"/>
        <v>21.114270833333332</v>
      </c>
      <c r="E4737" s="3">
        <f>MAX(B4737 - D4737/Inputs!$B$5, 0)</f>
        <v>0</v>
      </c>
      <c r="F4737" s="3">
        <f>MAX(D4737*Inputs!$B$5 - B4737, 0)</f>
        <v>1.3680583333333338</v>
      </c>
      <c r="G4737" s="3">
        <f t="shared" si="658"/>
        <v>1.1499999999999999</v>
      </c>
      <c r="H4737" t="str">
        <f t="shared" si="659"/>
        <v>Charge</v>
      </c>
      <c r="I4737" s="3">
        <f t="shared" si="664"/>
        <v>340</v>
      </c>
      <c r="J4737" s="3">
        <f t="shared" si="665"/>
        <v>0</v>
      </c>
      <c r="K4737" s="3">
        <f>MIN(Inputs!$B$2, (Inputs!$B$8 - I4737)/Inputs!$B$9)</f>
        <v>0</v>
      </c>
      <c r="L4737" s="3">
        <f>MAX(MIN(Inputs!$B$2, I4737*Inputs!$B$10, Inputs!$B$8*Inputs!$B$4 - J4737), 0)</f>
        <v>170</v>
      </c>
      <c r="M4737" s="3">
        <f t="shared" si="660"/>
        <v>0</v>
      </c>
      <c r="N4737" s="3">
        <f t="shared" si="661"/>
        <v>0</v>
      </c>
      <c r="O4737" s="3">
        <f>IF(H4737="Reg", MIN(Inputs!$B$2, I4737*Inputs!$B$10, (Inputs!$B$8-I4737)/Inputs!$B$9), 0)</f>
        <v>0</v>
      </c>
      <c r="P4737" s="3">
        <f t="shared" si="662"/>
        <v>0</v>
      </c>
      <c r="Q4737" s="3">
        <f t="shared" si="663"/>
        <v>0</v>
      </c>
      <c r="R4737" s="3">
        <f>I4737 + M4737*Inputs!$B$9 - N4737/Inputs!$B$10</f>
        <v>340</v>
      </c>
    </row>
    <row r="4738" spans="1:18" x14ac:dyDescent="0.3">
      <c r="A4738" s="4">
        <v>46220.333333333343</v>
      </c>
      <c r="B4738" s="3">
        <v>10.9125</v>
      </c>
      <c r="C4738" s="3">
        <v>1</v>
      </c>
      <c r="D4738" s="3">
        <f t="shared" ref="D4738:D4801" si="666">AVERAGEIFS(B:B, A:A, "&gt;="&amp;INT(A4738), A:A, "&lt;"&amp;INT(A4738)+1)</f>
        <v>21.114270833333332</v>
      </c>
      <c r="E4738" s="3">
        <f>MAX(B4738 - D4738/Inputs!$B$5, 0)</f>
        <v>0</v>
      </c>
      <c r="F4738" s="3">
        <f>MAX(D4738*Inputs!$B$5 - B4738, 0)</f>
        <v>7.6680583333333328</v>
      </c>
      <c r="G4738" s="3">
        <f t="shared" ref="G4738:G4801" si="667">C4738</f>
        <v>1</v>
      </c>
      <c r="H4738" t="str">
        <f t="shared" ref="H4738:H4801" si="668">IF(MAX(E4738, F4738, G4738)&lt;=0, "Idle", IF(AND(G4738&gt;=E4738, G4738&gt;=F4738), "Reg", IF(E4738&gt;=F4738, "Discharge", "Charge")))</f>
        <v>Charge</v>
      </c>
      <c r="I4738" s="3">
        <f t="shared" si="664"/>
        <v>340</v>
      </c>
      <c r="J4738" s="3">
        <f t="shared" si="665"/>
        <v>0</v>
      </c>
      <c r="K4738" s="3">
        <f>MIN(Inputs!$B$2, (Inputs!$B$8 - I4738)/Inputs!$B$9)</f>
        <v>0</v>
      </c>
      <c r="L4738" s="3">
        <f>MAX(MIN(Inputs!$B$2, I4738*Inputs!$B$10, Inputs!$B$8*Inputs!$B$4 - J4738), 0)</f>
        <v>170</v>
      </c>
      <c r="M4738" s="3">
        <f t="shared" ref="M4738:M4801" si="669">IF(H4738="Charge", K4738, 0)</f>
        <v>0</v>
      </c>
      <c r="N4738" s="3">
        <f t="shared" ref="N4738:N4801" si="670">IF(H4738="Discharge", L4738, 0)</f>
        <v>0</v>
      </c>
      <c r="O4738" s="3">
        <f>IF(H4738="Reg", MIN(Inputs!$B$2, I4738*Inputs!$B$10, (Inputs!$B$8-I4738)/Inputs!$B$9), 0)</f>
        <v>0</v>
      </c>
      <c r="P4738" s="3">
        <f t="shared" ref="P4738:P4801" si="671">(N4738 - M4738) * B4738</f>
        <v>0</v>
      </c>
      <c r="Q4738" s="3">
        <f t="shared" ref="Q4738:Q4801" si="672">O4738 * C4738</f>
        <v>0</v>
      </c>
      <c r="R4738" s="3">
        <f>I4738 + M4738*Inputs!$B$9 - N4738/Inputs!$B$10</f>
        <v>340</v>
      </c>
    </row>
    <row r="4739" spans="1:18" x14ac:dyDescent="0.3">
      <c r="A4739" s="4">
        <v>46220.375</v>
      </c>
      <c r="B4739" s="3">
        <v>5.1775000000000002</v>
      </c>
      <c r="C4739" s="3">
        <v>1</v>
      </c>
      <c r="D4739" s="3">
        <f t="shared" si="666"/>
        <v>21.114270833333332</v>
      </c>
      <c r="E4739" s="3">
        <f>MAX(B4739 - D4739/Inputs!$B$5, 0)</f>
        <v>0</v>
      </c>
      <c r="F4739" s="3">
        <f>MAX(D4739*Inputs!$B$5 - B4739, 0)</f>
        <v>13.403058333333332</v>
      </c>
      <c r="G4739" s="3">
        <f t="shared" si="667"/>
        <v>1</v>
      </c>
      <c r="H4739" t="str">
        <f t="shared" si="668"/>
        <v>Charge</v>
      </c>
      <c r="I4739" s="3">
        <f t="shared" ref="I4739:I4802" si="673">R4738</f>
        <v>340</v>
      </c>
      <c r="J4739" s="3">
        <f t="shared" ref="J4739:J4802" si="674">IF(INT(A4739)=INT(A4738), J4738 + N4738, 0)</f>
        <v>0</v>
      </c>
      <c r="K4739" s="3">
        <f>MIN(Inputs!$B$2, (Inputs!$B$8 - I4739)/Inputs!$B$9)</f>
        <v>0</v>
      </c>
      <c r="L4739" s="3">
        <f>MAX(MIN(Inputs!$B$2, I4739*Inputs!$B$10, Inputs!$B$8*Inputs!$B$4 - J4739), 0)</f>
        <v>170</v>
      </c>
      <c r="M4739" s="3">
        <f t="shared" si="669"/>
        <v>0</v>
      </c>
      <c r="N4739" s="3">
        <f t="shared" si="670"/>
        <v>0</v>
      </c>
      <c r="O4739" s="3">
        <f>IF(H4739="Reg", MIN(Inputs!$B$2, I4739*Inputs!$B$10, (Inputs!$B$8-I4739)/Inputs!$B$9), 0)</f>
        <v>0</v>
      </c>
      <c r="P4739" s="3">
        <f t="shared" si="671"/>
        <v>0</v>
      </c>
      <c r="Q4739" s="3">
        <f t="shared" si="672"/>
        <v>0</v>
      </c>
      <c r="R4739" s="3">
        <f>I4739 + M4739*Inputs!$B$9 - N4739/Inputs!$B$10</f>
        <v>340</v>
      </c>
    </row>
    <row r="4740" spans="1:18" x14ac:dyDescent="0.3">
      <c r="A4740" s="4">
        <v>46220.416666666657</v>
      </c>
      <c r="B4740" s="3">
        <v>5.84</v>
      </c>
      <c r="C4740" s="3">
        <v>1</v>
      </c>
      <c r="D4740" s="3">
        <f t="shared" si="666"/>
        <v>21.114270833333332</v>
      </c>
      <c r="E4740" s="3">
        <f>MAX(B4740 - D4740/Inputs!$B$5, 0)</f>
        <v>0</v>
      </c>
      <c r="F4740" s="3">
        <f>MAX(D4740*Inputs!$B$5 - B4740, 0)</f>
        <v>12.740558333333333</v>
      </c>
      <c r="G4740" s="3">
        <f t="shared" si="667"/>
        <v>1</v>
      </c>
      <c r="H4740" t="str">
        <f t="shared" si="668"/>
        <v>Charge</v>
      </c>
      <c r="I4740" s="3">
        <f t="shared" si="673"/>
        <v>340</v>
      </c>
      <c r="J4740" s="3">
        <f t="shared" si="674"/>
        <v>0</v>
      </c>
      <c r="K4740" s="3">
        <f>MIN(Inputs!$B$2, (Inputs!$B$8 - I4740)/Inputs!$B$9)</f>
        <v>0</v>
      </c>
      <c r="L4740" s="3">
        <f>MAX(MIN(Inputs!$B$2, I4740*Inputs!$B$10, Inputs!$B$8*Inputs!$B$4 - J4740), 0)</f>
        <v>170</v>
      </c>
      <c r="M4740" s="3">
        <f t="shared" si="669"/>
        <v>0</v>
      </c>
      <c r="N4740" s="3">
        <f t="shared" si="670"/>
        <v>0</v>
      </c>
      <c r="O4740" s="3">
        <f>IF(H4740="Reg", MIN(Inputs!$B$2, I4740*Inputs!$B$10, (Inputs!$B$8-I4740)/Inputs!$B$9), 0)</f>
        <v>0</v>
      </c>
      <c r="P4740" s="3">
        <f t="shared" si="671"/>
        <v>0</v>
      </c>
      <c r="Q4740" s="3">
        <f t="shared" si="672"/>
        <v>0</v>
      </c>
      <c r="R4740" s="3">
        <f>I4740 + M4740*Inputs!$B$9 - N4740/Inputs!$B$10</f>
        <v>340</v>
      </c>
    </row>
    <row r="4741" spans="1:18" x14ac:dyDescent="0.3">
      <c r="A4741" s="4">
        <v>46220.458333333343</v>
      </c>
      <c r="B4741" s="3">
        <v>15.044999999999998</v>
      </c>
      <c r="C4741" s="3">
        <v>1</v>
      </c>
      <c r="D4741" s="3">
        <f t="shared" si="666"/>
        <v>21.114270833333332</v>
      </c>
      <c r="E4741" s="3">
        <f>MAX(B4741 - D4741/Inputs!$B$5, 0)</f>
        <v>0</v>
      </c>
      <c r="F4741" s="3">
        <f>MAX(D4741*Inputs!$B$5 - B4741, 0)</f>
        <v>3.5355583333333342</v>
      </c>
      <c r="G4741" s="3">
        <f t="shared" si="667"/>
        <v>1</v>
      </c>
      <c r="H4741" t="str">
        <f t="shared" si="668"/>
        <v>Charge</v>
      </c>
      <c r="I4741" s="3">
        <f t="shared" si="673"/>
        <v>340</v>
      </c>
      <c r="J4741" s="3">
        <f t="shared" si="674"/>
        <v>0</v>
      </c>
      <c r="K4741" s="3">
        <f>MIN(Inputs!$B$2, (Inputs!$B$8 - I4741)/Inputs!$B$9)</f>
        <v>0</v>
      </c>
      <c r="L4741" s="3">
        <f>MAX(MIN(Inputs!$B$2, I4741*Inputs!$B$10, Inputs!$B$8*Inputs!$B$4 - J4741), 0)</f>
        <v>170</v>
      </c>
      <c r="M4741" s="3">
        <f t="shared" si="669"/>
        <v>0</v>
      </c>
      <c r="N4741" s="3">
        <f t="shared" si="670"/>
        <v>0</v>
      </c>
      <c r="O4741" s="3">
        <f>IF(H4741="Reg", MIN(Inputs!$B$2, I4741*Inputs!$B$10, (Inputs!$B$8-I4741)/Inputs!$B$9), 0)</f>
        <v>0</v>
      </c>
      <c r="P4741" s="3">
        <f t="shared" si="671"/>
        <v>0</v>
      </c>
      <c r="Q4741" s="3">
        <f t="shared" si="672"/>
        <v>0</v>
      </c>
      <c r="R4741" s="3">
        <f>I4741 + M4741*Inputs!$B$9 - N4741/Inputs!$B$10</f>
        <v>340</v>
      </c>
    </row>
    <row r="4742" spans="1:18" x14ac:dyDescent="0.3">
      <c r="A4742" s="4">
        <v>46220.5</v>
      </c>
      <c r="B4742" s="3">
        <v>21.830000000000002</v>
      </c>
      <c r="C4742" s="3">
        <v>1</v>
      </c>
      <c r="D4742" s="3">
        <f t="shared" si="666"/>
        <v>21.114270833333332</v>
      </c>
      <c r="E4742" s="3">
        <f>MAX(B4742 - D4742/Inputs!$B$5, 0)</f>
        <v>0</v>
      </c>
      <c r="F4742" s="3">
        <f>MAX(D4742*Inputs!$B$5 - B4742, 0)</f>
        <v>0</v>
      </c>
      <c r="G4742" s="3">
        <f t="shared" si="667"/>
        <v>1</v>
      </c>
      <c r="H4742" t="str">
        <f t="shared" si="668"/>
        <v>Reg</v>
      </c>
      <c r="I4742" s="3">
        <f t="shared" si="673"/>
        <v>340</v>
      </c>
      <c r="J4742" s="3">
        <f t="shared" si="674"/>
        <v>0</v>
      </c>
      <c r="K4742" s="3">
        <f>MIN(Inputs!$B$2, (Inputs!$B$8 - I4742)/Inputs!$B$9)</f>
        <v>0</v>
      </c>
      <c r="L4742" s="3">
        <f>MAX(MIN(Inputs!$B$2, I4742*Inputs!$B$10, Inputs!$B$8*Inputs!$B$4 - J4742), 0)</f>
        <v>170</v>
      </c>
      <c r="M4742" s="3">
        <f t="shared" si="669"/>
        <v>0</v>
      </c>
      <c r="N4742" s="3">
        <f t="shared" si="670"/>
        <v>0</v>
      </c>
      <c r="O4742" s="3">
        <f>IF(H4742="Reg", MIN(Inputs!$B$2, I4742*Inputs!$B$10, (Inputs!$B$8-I4742)/Inputs!$B$9), 0)</f>
        <v>0</v>
      </c>
      <c r="P4742" s="3">
        <f t="shared" si="671"/>
        <v>0</v>
      </c>
      <c r="Q4742" s="3">
        <f t="shared" si="672"/>
        <v>0</v>
      </c>
      <c r="R4742" s="3">
        <f>I4742 + M4742*Inputs!$B$9 - N4742/Inputs!$B$10</f>
        <v>340</v>
      </c>
    </row>
    <row r="4743" spans="1:18" x14ac:dyDescent="0.3">
      <c r="A4743" s="4">
        <v>46220.541666666657</v>
      </c>
      <c r="B4743" s="3">
        <v>26.375000000000004</v>
      </c>
      <c r="C4743" s="3">
        <v>0.99</v>
      </c>
      <c r="D4743" s="3">
        <f t="shared" si="666"/>
        <v>21.114270833333332</v>
      </c>
      <c r="E4743" s="3">
        <f>MAX(B4743 - D4743/Inputs!$B$5, 0)</f>
        <v>2.3815104166666714</v>
      </c>
      <c r="F4743" s="3">
        <f>MAX(D4743*Inputs!$B$5 - B4743, 0)</f>
        <v>0</v>
      </c>
      <c r="G4743" s="3">
        <f t="shared" si="667"/>
        <v>0.99</v>
      </c>
      <c r="H4743" t="str">
        <f t="shared" si="668"/>
        <v>Discharge</v>
      </c>
      <c r="I4743" s="3">
        <f t="shared" si="673"/>
        <v>340</v>
      </c>
      <c r="J4743" s="3">
        <f t="shared" si="674"/>
        <v>0</v>
      </c>
      <c r="K4743" s="3">
        <f>MIN(Inputs!$B$2, (Inputs!$B$8 - I4743)/Inputs!$B$9)</f>
        <v>0</v>
      </c>
      <c r="L4743" s="3">
        <f>MAX(MIN(Inputs!$B$2, I4743*Inputs!$B$10, Inputs!$B$8*Inputs!$B$4 - J4743), 0)</f>
        <v>170</v>
      </c>
      <c r="M4743" s="3">
        <f t="shared" si="669"/>
        <v>0</v>
      </c>
      <c r="N4743" s="3">
        <f t="shared" si="670"/>
        <v>170</v>
      </c>
      <c r="O4743" s="3">
        <f>IF(H4743="Reg", MIN(Inputs!$B$2, I4743*Inputs!$B$10, (Inputs!$B$8-I4743)/Inputs!$B$9), 0)</f>
        <v>0</v>
      </c>
      <c r="P4743" s="3">
        <f t="shared" si="671"/>
        <v>4483.7500000000009</v>
      </c>
      <c r="Q4743" s="3">
        <f t="shared" si="672"/>
        <v>0</v>
      </c>
      <c r="R4743" s="3">
        <f>I4743 + M4743*Inputs!$B$9 - N4743/Inputs!$B$10</f>
        <v>158.77939109773115</v>
      </c>
    </row>
    <row r="4744" spans="1:18" x14ac:dyDescent="0.3">
      <c r="A4744" s="4">
        <v>46220.583333333343</v>
      </c>
      <c r="B4744" s="3">
        <v>24.2425</v>
      </c>
      <c r="C4744" s="3">
        <v>1</v>
      </c>
      <c r="D4744" s="3">
        <f t="shared" si="666"/>
        <v>21.114270833333332</v>
      </c>
      <c r="E4744" s="3">
        <f>MAX(B4744 - D4744/Inputs!$B$5, 0)</f>
        <v>0.24901041666666757</v>
      </c>
      <c r="F4744" s="3">
        <f>MAX(D4744*Inputs!$B$5 - B4744, 0)</f>
        <v>0</v>
      </c>
      <c r="G4744" s="3">
        <f t="shared" si="667"/>
        <v>1</v>
      </c>
      <c r="H4744" t="str">
        <f t="shared" si="668"/>
        <v>Reg</v>
      </c>
      <c r="I4744" s="3">
        <f t="shared" si="673"/>
        <v>158.77939109773115</v>
      </c>
      <c r="J4744" s="3">
        <f t="shared" si="674"/>
        <v>170</v>
      </c>
      <c r="K4744" s="3">
        <f>MIN(Inputs!$B$2, (Inputs!$B$8 - I4744)/Inputs!$B$9)</f>
        <v>170</v>
      </c>
      <c r="L4744" s="3">
        <f>MAX(MIN(Inputs!$B$2, I4744*Inputs!$B$10, Inputs!$B$8*Inputs!$B$4 - J4744), 0)</f>
        <v>148.94827166799323</v>
      </c>
      <c r="M4744" s="3">
        <f t="shared" si="669"/>
        <v>0</v>
      </c>
      <c r="N4744" s="3">
        <f t="shared" si="670"/>
        <v>0</v>
      </c>
      <c r="O4744" s="3">
        <f>IF(H4744="Reg", MIN(Inputs!$B$2, I4744*Inputs!$B$10, (Inputs!$B$8-I4744)/Inputs!$B$9), 0)</f>
        <v>148.94827166799323</v>
      </c>
      <c r="P4744" s="3">
        <f t="shared" si="671"/>
        <v>0</v>
      </c>
      <c r="Q4744" s="3">
        <f t="shared" si="672"/>
        <v>148.94827166799323</v>
      </c>
      <c r="R4744" s="3">
        <f>I4744 + M4744*Inputs!$B$9 - N4744/Inputs!$B$10</f>
        <v>158.77939109773115</v>
      </c>
    </row>
    <row r="4745" spans="1:18" x14ac:dyDescent="0.3">
      <c r="A4745" s="4">
        <v>46220.625</v>
      </c>
      <c r="B4745" s="3">
        <v>24.7425</v>
      </c>
      <c r="C4745" s="3">
        <v>1</v>
      </c>
      <c r="D4745" s="3">
        <f t="shared" si="666"/>
        <v>21.114270833333332</v>
      </c>
      <c r="E4745" s="3">
        <f>MAX(B4745 - D4745/Inputs!$B$5, 0)</f>
        <v>0.74901041666666757</v>
      </c>
      <c r="F4745" s="3">
        <f>MAX(D4745*Inputs!$B$5 - B4745, 0)</f>
        <v>0</v>
      </c>
      <c r="G4745" s="3">
        <f t="shared" si="667"/>
        <v>1</v>
      </c>
      <c r="H4745" t="str">
        <f t="shared" si="668"/>
        <v>Reg</v>
      </c>
      <c r="I4745" s="3">
        <f t="shared" si="673"/>
        <v>158.77939109773115</v>
      </c>
      <c r="J4745" s="3">
        <f t="shared" si="674"/>
        <v>170</v>
      </c>
      <c r="K4745" s="3">
        <f>MIN(Inputs!$B$2, (Inputs!$B$8 - I4745)/Inputs!$B$9)</f>
        <v>170</v>
      </c>
      <c r="L4745" s="3">
        <f>MAX(MIN(Inputs!$B$2, I4745*Inputs!$B$10, Inputs!$B$8*Inputs!$B$4 - J4745), 0)</f>
        <v>148.94827166799323</v>
      </c>
      <c r="M4745" s="3">
        <f t="shared" si="669"/>
        <v>0</v>
      </c>
      <c r="N4745" s="3">
        <f t="shared" si="670"/>
        <v>0</v>
      </c>
      <c r="O4745" s="3">
        <f>IF(H4745="Reg", MIN(Inputs!$B$2, I4745*Inputs!$B$10, (Inputs!$B$8-I4745)/Inputs!$B$9), 0)</f>
        <v>148.94827166799323</v>
      </c>
      <c r="P4745" s="3">
        <f t="shared" si="671"/>
        <v>0</v>
      </c>
      <c r="Q4745" s="3">
        <f t="shared" si="672"/>
        <v>148.94827166799323</v>
      </c>
      <c r="R4745" s="3">
        <f>I4745 + M4745*Inputs!$B$9 - N4745/Inputs!$B$10</f>
        <v>158.77939109773115</v>
      </c>
    </row>
    <row r="4746" spans="1:18" x14ac:dyDescent="0.3">
      <c r="A4746" s="4">
        <v>46220.666666666657</v>
      </c>
      <c r="B4746" s="3">
        <v>19.685000000000002</v>
      </c>
      <c r="C4746" s="3">
        <v>1</v>
      </c>
      <c r="D4746" s="3">
        <f t="shared" si="666"/>
        <v>21.114270833333332</v>
      </c>
      <c r="E4746" s="3">
        <f>MAX(B4746 - D4746/Inputs!$B$5, 0)</f>
        <v>0</v>
      </c>
      <c r="F4746" s="3">
        <f>MAX(D4746*Inputs!$B$5 - B4746, 0)</f>
        <v>0</v>
      </c>
      <c r="G4746" s="3">
        <f t="shared" si="667"/>
        <v>1</v>
      </c>
      <c r="H4746" t="str">
        <f t="shared" si="668"/>
        <v>Reg</v>
      </c>
      <c r="I4746" s="3">
        <f t="shared" si="673"/>
        <v>158.77939109773115</v>
      </c>
      <c r="J4746" s="3">
        <f t="shared" si="674"/>
        <v>170</v>
      </c>
      <c r="K4746" s="3">
        <f>MIN(Inputs!$B$2, (Inputs!$B$8 - I4746)/Inputs!$B$9)</f>
        <v>170</v>
      </c>
      <c r="L4746" s="3">
        <f>MAX(MIN(Inputs!$B$2, I4746*Inputs!$B$10, Inputs!$B$8*Inputs!$B$4 - J4746), 0)</f>
        <v>148.94827166799323</v>
      </c>
      <c r="M4746" s="3">
        <f t="shared" si="669"/>
        <v>0</v>
      </c>
      <c r="N4746" s="3">
        <f t="shared" si="670"/>
        <v>0</v>
      </c>
      <c r="O4746" s="3">
        <f>IF(H4746="Reg", MIN(Inputs!$B$2, I4746*Inputs!$B$10, (Inputs!$B$8-I4746)/Inputs!$B$9), 0)</f>
        <v>148.94827166799323</v>
      </c>
      <c r="P4746" s="3">
        <f t="shared" si="671"/>
        <v>0</v>
      </c>
      <c r="Q4746" s="3">
        <f t="shared" si="672"/>
        <v>148.94827166799323</v>
      </c>
      <c r="R4746" s="3">
        <f>I4746 + M4746*Inputs!$B$9 - N4746/Inputs!$B$10</f>
        <v>158.77939109773115</v>
      </c>
    </row>
    <row r="4747" spans="1:18" x14ac:dyDescent="0.3">
      <c r="A4747" s="4">
        <v>46220.708333333343</v>
      </c>
      <c r="B4747" s="3">
        <v>16.577500000000001</v>
      </c>
      <c r="C4747" s="3">
        <v>1</v>
      </c>
      <c r="D4747" s="3">
        <f t="shared" si="666"/>
        <v>21.114270833333332</v>
      </c>
      <c r="E4747" s="3">
        <f>MAX(B4747 - D4747/Inputs!$B$5, 0)</f>
        <v>0</v>
      </c>
      <c r="F4747" s="3">
        <f>MAX(D4747*Inputs!$B$5 - B4747, 0)</f>
        <v>2.0030583333333318</v>
      </c>
      <c r="G4747" s="3">
        <f t="shared" si="667"/>
        <v>1</v>
      </c>
      <c r="H4747" t="str">
        <f t="shared" si="668"/>
        <v>Charge</v>
      </c>
      <c r="I4747" s="3">
        <f t="shared" si="673"/>
        <v>158.77939109773115</v>
      </c>
      <c r="J4747" s="3">
        <f t="shared" si="674"/>
        <v>170</v>
      </c>
      <c r="K4747" s="3">
        <f>MIN(Inputs!$B$2, (Inputs!$B$8 - I4747)/Inputs!$B$9)</f>
        <v>170</v>
      </c>
      <c r="L4747" s="3">
        <f>MAX(MIN(Inputs!$B$2, I4747*Inputs!$B$10, Inputs!$B$8*Inputs!$B$4 - J4747), 0)</f>
        <v>148.94827166799323</v>
      </c>
      <c r="M4747" s="3">
        <f t="shared" si="669"/>
        <v>170</v>
      </c>
      <c r="N4747" s="3">
        <f t="shared" si="670"/>
        <v>0</v>
      </c>
      <c r="O4747" s="3">
        <f>IF(H4747="Reg", MIN(Inputs!$B$2, I4747*Inputs!$B$10, (Inputs!$B$8-I4747)/Inputs!$B$9), 0)</f>
        <v>0</v>
      </c>
      <c r="P4747" s="3">
        <f t="shared" si="671"/>
        <v>-2818.1750000000002</v>
      </c>
      <c r="Q4747" s="3">
        <f t="shared" si="672"/>
        <v>0</v>
      </c>
      <c r="R4747" s="3">
        <f>I4747 + M4747*Inputs!$B$9 - N4747/Inputs!$B$10</f>
        <v>318.25352693172772</v>
      </c>
    </row>
    <row r="4748" spans="1:18" x14ac:dyDescent="0.3">
      <c r="A4748" s="4">
        <v>46220.75</v>
      </c>
      <c r="B4748" s="3">
        <v>18.594999999999999</v>
      </c>
      <c r="C4748" s="3">
        <v>1.1100000000000001</v>
      </c>
      <c r="D4748" s="3">
        <f t="shared" si="666"/>
        <v>21.114270833333332</v>
      </c>
      <c r="E4748" s="3">
        <f>MAX(B4748 - D4748/Inputs!$B$5, 0)</f>
        <v>0</v>
      </c>
      <c r="F4748" s="3">
        <f>MAX(D4748*Inputs!$B$5 - B4748, 0)</f>
        <v>0</v>
      </c>
      <c r="G4748" s="3">
        <f t="shared" si="667"/>
        <v>1.1100000000000001</v>
      </c>
      <c r="H4748" t="str">
        <f t="shared" si="668"/>
        <v>Reg</v>
      </c>
      <c r="I4748" s="3">
        <f t="shared" si="673"/>
        <v>318.25352693172772</v>
      </c>
      <c r="J4748" s="3">
        <f t="shared" si="674"/>
        <v>170</v>
      </c>
      <c r="K4748" s="3">
        <f>MIN(Inputs!$B$2, (Inputs!$B$8 - I4748)/Inputs!$B$9)</f>
        <v>23.181818181818198</v>
      </c>
      <c r="L4748" s="3">
        <f>MAX(MIN(Inputs!$B$2, I4748*Inputs!$B$10, Inputs!$B$8*Inputs!$B$4 - J4748), 0)</f>
        <v>170</v>
      </c>
      <c r="M4748" s="3">
        <f t="shared" si="669"/>
        <v>0</v>
      </c>
      <c r="N4748" s="3">
        <f t="shared" si="670"/>
        <v>0</v>
      </c>
      <c r="O4748" s="3">
        <f>IF(H4748="Reg", MIN(Inputs!$B$2, I4748*Inputs!$B$10, (Inputs!$B$8-I4748)/Inputs!$B$9), 0)</f>
        <v>23.181818181818198</v>
      </c>
      <c r="P4748" s="3">
        <f t="shared" si="671"/>
        <v>0</v>
      </c>
      <c r="Q4748" s="3">
        <f t="shared" si="672"/>
        <v>25.731818181818202</v>
      </c>
      <c r="R4748" s="3">
        <f>I4748 + M4748*Inputs!$B$9 - N4748/Inputs!$B$10</f>
        <v>318.25352693172772</v>
      </c>
    </row>
    <row r="4749" spans="1:18" x14ac:dyDescent="0.3">
      <c r="A4749" s="4">
        <v>46220.791666666657</v>
      </c>
      <c r="B4749" s="3">
        <v>21.79</v>
      </c>
      <c r="C4749" s="3">
        <v>14.04</v>
      </c>
      <c r="D4749" s="3">
        <f t="shared" si="666"/>
        <v>21.114270833333332</v>
      </c>
      <c r="E4749" s="3">
        <f>MAX(B4749 - D4749/Inputs!$B$5, 0)</f>
        <v>0</v>
      </c>
      <c r="F4749" s="3">
        <f>MAX(D4749*Inputs!$B$5 - B4749, 0)</f>
        <v>0</v>
      </c>
      <c r="G4749" s="3">
        <f t="shared" si="667"/>
        <v>14.04</v>
      </c>
      <c r="H4749" t="str">
        <f t="shared" si="668"/>
        <v>Reg</v>
      </c>
      <c r="I4749" s="3">
        <f t="shared" si="673"/>
        <v>318.25352693172772</v>
      </c>
      <c r="J4749" s="3">
        <f t="shared" si="674"/>
        <v>170</v>
      </c>
      <c r="K4749" s="3">
        <f>MIN(Inputs!$B$2, (Inputs!$B$8 - I4749)/Inputs!$B$9)</f>
        <v>23.181818181818198</v>
      </c>
      <c r="L4749" s="3">
        <f>MAX(MIN(Inputs!$B$2, I4749*Inputs!$B$10, Inputs!$B$8*Inputs!$B$4 - J4749), 0)</f>
        <v>170</v>
      </c>
      <c r="M4749" s="3">
        <f t="shared" si="669"/>
        <v>0</v>
      </c>
      <c r="N4749" s="3">
        <f t="shared" si="670"/>
        <v>0</v>
      </c>
      <c r="O4749" s="3">
        <f>IF(H4749="Reg", MIN(Inputs!$B$2, I4749*Inputs!$B$10, (Inputs!$B$8-I4749)/Inputs!$B$9), 0)</f>
        <v>23.181818181818198</v>
      </c>
      <c r="P4749" s="3">
        <f t="shared" si="671"/>
        <v>0</v>
      </c>
      <c r="Q4749" s="3">
        <f t="shared" si="672"/>
        <v>325.47272727272747</v>
      </c>
      <c r="R4749" s="3">
        <f>I4749 + M4749*Inputs!$B$9 - N4749/Inputs!$B$10</f>
        <v>318.25352693172772</v>
      </c>
    </row>
    <row r="4750" spans="1:18" x14ac:dyDescent="0.3">
      <c r="A4750" s="4">
        <v>46220.833333333343</v>
      </c>
      <c r="B4750" s="3">
        <v>53.739999999999995</v>
      </c>
      <c r="C4750" s="3">
        <v>15.72</v>
      </c>
      <c r="D4750" s="3">
        <f t="shared" si="666"/>
        <v>21.114270833333332</v>
      </c>
      <c r="E4750" s="3">
        <f>MAX(B4750 - D4750/Inputs!$B$5, 0)</f>
        <v>29.746510416666663</v>
      </c>
      <c r="F4750" s="3">
        <f>MAX(D4750*Inputs!$B$5 - B4750, 0)</f>
        <v>0</v>
      </c>
      <c r="G4750" s="3">
        <f t="shared" si="667"/>
        <v>15.72</v>
      </c>
      <c r="H4750" t="str">
        <f t="shared" si="668"/>
        <v>Discharge</v>
      </c>
      <c r="I4750" s="3">
        <f t="shared" si="673"/>
        <v>318.25352693172772</v>
      </c>
      <c r="J4750" s="3">
        <f t="shared" si="674"/>
        <v>170</v>
      </c>
      <c r="K4750" s="3">
        <f>MIN(Inputs!$B$2, (Inputs!$B$8 - I4750)/Inputs!$B$9)</f>
        <v>23.181818181818198</v>
      </c>
      <c r="L4750" s="3">
        <f>MAX(MIN(Inputs!$B$2, I4750*Inputs!$B$10, Inputs!$B$8*Inputs!$B$4 - J4750), 0)</f>
        <v>170</v>
      </c>
      <c r="M4750" s="3">
        <f t="shared" si="669"/>
        <v>0</v>
      </c>
      <c r="N4750" s="3">
        <f t="shared" si="670"/>
        <v>170</v>
      </c>
      <c r="O4750" s="3">
        <f>IF(H4750="Reg", MIN(Inputs!$B$2, I4750*Inputs!$B$10, (Inputs!$B$8-I4750)/Inputs!$B$9), 0)</f>
        <v>0</v>
      </c>
      <c r="P4750" s="3">
        <f t="shared" si="671"/>
        <v>9135.7999999999993</v>
      </c>
      <c r="Q4750" s="3">
        <f t="shared" si="672"/>
        <v>0</v>
      </c>
      <c r="R4750" s="3">
        <f>I4750 + M4750*Inputs!$B$9 - N4750/Inputs!$B$10</f>
        <v>137.03291802945887</v>
      </c>
    </row>
    <row r="4751" spans="1:18" x14ac:dyDescent="0.3">
      <c r="A4751" s="4">
        <v>46220.875</v>
      </c>
      <c r="B4751" s="3">
        <v>34.227499999999999</v>
      </c>
      <c r="C4751" s="3">
        <v>7.35</v>
      </c>
      <c r="D4751" s="3">
        <f t="shared" si="666"/>
        <v>21.114270833333332</v>
      </c>
      <c r="E4751" s="3">
        <f>MAX(B4751 - D4751/Inputs!$B$5, 0)</f>
        <v>10.234010416666667</v>
      </c>
      <c r="F4751" s="3">
        <f>MAX(D4751*Inputs!$B$5 - B4751, 0)</f>
        <v>0</v>
      </c>
      <c r="G4751" s="3">
        <f t="shared" si="667"/>
        <v>7.35</v>
      </c>
      <c r="H4751" t="str">
        <f t="shared" si="668"/>
        <v>Discharge</v>
      </c>
      <c r="I4751" s="3">
        <f t="shared" si="673"/>
        <v>137.03291802945887</v>
      </c>
      <c r="J4751" s="3">
        <f t="shared" si="674"/>
        <v>340</v>
      </c>
      <c r="K4751" s="3">
        <f>MIN(Inputs!$B$2, (Inputs!$B$8 - I4751)/Inputs!$B$9)</f>
        <v>170</v>
      </c>
      <c r="L4751" s="3">
        <f>MAX(MIN(Inputs!$B$2, I4751*Inputs!$B$10, Inputs!$B$8*Inputs!$B$4 - J4751), 0)</f>
        <v>0</v>
      </c>
      <c r="M4751" s="3">
        <f t="shared" si="669"/>
        <v>0</v>
      </c>
      <c r="N4751" s="3">
        <f t="shared" si="670"/>
        <v>0</v>
      </c>
      <c r="O4751" s="3">
        <f>IF(H4751="Reg", MIN(Inputs!$B$2, I4751*Inputs!$B$10, (Inputs!$B$8-I4751)/Inputs!$B$9), 0)</f>
        <v>0</v>
      </c>
      <c r="P4751" s="3">
        <f t="shared" si="671"/>
        <v>0</v>
      </c>
      <c r="Q4751" s="3">
        <f t="shared" si="672"/>
        <v>0</v>
      </c>
      <c r="R4751" s="3">
        <f>I4751 + M4751*Inputs!$B$9 - N4751/Inputs!$B$10</f>
        <v>137.03291802945887</v>
      </c>
    </row>
    <row r="4752" spans="1:18" x14ac:dyDescent="0.3">
      <c r="A4752" s="4">
        <v>46220.916666666657</v>
      </c>
      <c r="B4752" s="3">
        <v>29.205000000000002</v>
      </c>
      <c r="C4752" s="3">
        <v>1</v>
      </c>
      <c r="D4752" s="3">
        <f t="shared" si="666"/>
        <v>21.114270833333332</v>
      </c>
      <c r="E4752" s="3">
        <f>MAX(B4752 - D4752/Inputs!$B$5, 0)</f>
        <v>5.2115104166666697</v>
      </c>
      <c r="F4752" s="3">
        <f>MAX(D4752*Inputs!$B$5 - B4752, 0)</f>
        <v>0</v>
      </c>
      <c r="G4752" s="3">
        <f t="shared" si="667"/>
        <v>1</v>
      </c>
      <c r="H4752" t="str">
        <f t="shared" si="668"/>
        <v>Discharge</v>
      </c>
      <c r="I4752" s="3">
        <f t="shared" si="673"/>
        <v>137.03291802945887</v>
      </c>
      <c r="J4752" s="3">
        <f t="shared" si="674"/>
        <v>340</v>
      </c>
      <c r="K4752" s="3">
        <f>MIN(Inputs!$B$2, (Inputs!$B$8 - I4752)/Inputs!$B$9)</f>
        <v>170</v>
      </c>
      <c r="L4752" s="3">
        <f>MAX(MIN(Inputs!$B$2, I4752*Inputs!$B$10, Inputs!$B$8*Inputs!$B$4 - J4752), 0)</f>
        <v>0</v>
      </c>
      <c r="M4752" s="3">
        <f t="shared" si="669"/>
        <v>0</v>
      </c>
      <c r="N4752" s="3">
        <f t="shared" si="670"/>
        <v>0</v>
      </c>
      <c r="O4752" s="3">
        <f>IF(H4752="Reg", MIN(Inputs!$B$2, I4752*Inputs!$B$10, (Inputs!$B$8-I4752)/Inputs!$B$9), 0)</f>
        <v>0</v>
      </c>
      <c r="P4752" s="3">
        <f t="shared" si="671"/>
        <v>0</v>
      </c>
      <c r="Q4752" s="3">
        <f t="shared" si="672"/>
        <v>0</v>
      </c>
      <c r="R4752" s="3">
        <f>I4752 + M4752*Inputs!$B$9 - N4752/Inputs!$B$10</f>
        <v>137.03291802945887</v>
      </c>
    </row>
    <row r="4753" spans="1:18" x14ac:dyDescent="0.3">
      <c r="A4753" s="4">
        <v>46220.958333333343</v>
      </c>
      <c r="B4753" s="3">
        <v>25.97</v>
      </c>
      <c r="C4753" s="3">
        <v>0.05</v>
      </c>
      <c r="D4753" s="3">
        <f t="shared" si="666"/>
        <v>21.114270833333332</v>
      </c>
      <c r="E4753" s="3">
        <f>MAX(B4753 - D4753/Inputs!$B$5, 0)</f>
        <v>1.9765104166666667</v>
      </c>
      <c r="F4753" s="3">
        <f>MAX(D4753*Inputs!$B$5 - B4753, 0)</f>
        <v>0</v>
      </c>
      <c r="G4753" s="3">
        <f t="shared" si="667"/>
        <v>0.05</v>
      </c>
      <c r="H4753" t="str">
        <f t="shared" si="668"/>
        <v>Discharge</v>
      </c>
      <c r="I4753" s="3">
        <f t="shared" si="673"/>
        <v>137.03291802945887</v>
      </c>
      <c r="J4753" s="3">
        <f t="shared" si="674"/>
        <v>340</v>
      </c>
      <c r="K4753" s="3">
        <f>MIN(Inputs!$B$2, (Inputs!$B$8 - I4753)/Inputs!$B$9)</f>
        <v>170</v>
      </c>
      <c r="L4753" s="3">
        <f>MAX(MIN(Inputs!$B$2, I4753*Inputs!$B$10, Inputs!$B$8*Inputs!$B$4 - J4753), 0)</f>
        <v>0</v>
      </c>
      <c r="M4753" s="3">
        <f t="shared" si="669"/>
        <v>0</v>
      </c>
      <c r="N4753" s="3">
        <f t="shared" si="670"/>
        <v>0</v>
      </c>
      <c r="O4753" s="3">
        <f>IF(H4753="Reg", MIN(Inputs!$B$2, I4753*Inputs!$B$10, (Inputs!$B$8-I4753)/Inputs!$B$9), 0)</f>
        <v>0</v>
      </c>
      <c r="P4753" s="3">
        <f t="shared" si="671"/>
        <v>0</v>
      </c>
      <c r="Q4753" s="3">
        <f t="shared" si="672"/>
        <v>0</v>
      </c>
      <c r="R4753" s="3">
        <f>I4753 + M4753*Inputs!$B$9 - N4753/Inputs!$B$10</f>
        <v>137.03291802945887</v>
      </c>
    </row>
    <row r="4754" spans="1:18" x14ac:dyDescent="0.3">
      <c r="A4754" s="4">
        <v>46221</v>
      </c>
      <c r="B4754" s="3">
        <v>24.497499999999999</v>
      </c>
      <c r="C4754" s="3">
        <v>0.05</v>
      </c>
      <c r="D4754" s="3">
        <f t="shared" si="666"/>
        <v>31.029166666666669</v>
      </c>
      <c r="E4754" s="3">
        <f>MAX(B4754 - D4754/Inputs!$B$5, 0)</f>
        <v>0</v>
      </c>
      <c r="F4754" s="3">
        <f>MAX(D4754*Inputs!$B$5 - B4754, 0)</f>
        <v>2.8081666666666685</v>
      </c>
      <c r="G4754" s="3">
        <f t="shared" si="667"/>
        <v>0.05</v>
      </c>
      <c r="H4754" t="str">
        <f t="shared" si="668"/>
        <v>Charge</v>
      </c>
      <c r="I4754" s="3">
        <f t="shared" si="673"/>
        <v>137.03291802945887</v>
      </c>
      <c r="J4754" s="3">
        <f t="shared" si="674"/>
        <v>0</v>
      </c>
      <c r="K4754" s="3">
        <f>MIN(Inputs!$B$2, (Inputs!$B$8 - I4754)/Inputs!$B$9)</f>
        <v>170</v>
      </c>
      <c r="L4754" s="3">
        <f>MAX(MIN(Inputs!$B$2, I4754*Inputs!$B$10, Inputs!$B$8*Inputs!$B$4 - J4754), 0)</f>
        <v>128.54827166799322</v>
      </c>
      <c r="M4754" s="3">
        <f t="shared" si="669"/>
        <v>170</v>
      </c>
      <c r="N4754" s="3">
        <f t="shared" si="670"/>
        <v>0</v>
      </c>
      <c r="O4754" s="3">
        <f>IF(H4754="Reg", MIN(Inputs!$B$2, I4754*Inputs!$B$10, (Inputs!$B$8-I4754)/Inputs!$B$9), 0)</f>
        <v>0</v>
      </c>
      <c r="P4754" s="3">
        <f t="shared" si="671"/>
        <v>-4164.5749999999998</v>
      </c>
      <c r="Q4754" s="3">
        <f t="shared" si="672"/>
        <v>0</v>
      </c>
      <c r="R4754" s="3">
        <f>I4754 + M4754*Inputs!$B$9 - N4754/Inputs!$B$10</f>
        <v>296.50705386345544</v>
      </c>
    </row>
    <row r="4755" spans="1:18" x14ac:dyDescent="0.3">
      <c r="A4755" s="4">
        <v>46221.041666666657</v>
      </c>
      <c r="B4755" s="3">
        <v>22.619999999999997</v>
      </c>
      <c r="C4755" s="3">
        <v>0.05</v>
      </c>
      <c r="D4755" s="3">
        <f t="shared" si="666"/>
        <v>31.029166666666669</v>
      </c>
      <c r="E4755" s="3">
        <f>MAX(B4755 - D4755/Inputs!$B$5, 0)</f>
        <v>0</v>
      </c>
      <c r="F4755" s="3">
        <f>MAX(D4755*Inputs!$B$5 - B4755, 0)</f>
        <v>4.6856666666666698</v>
      </c>
      <c r="G4755" s="3">
        <f t="shared" si="667"/>
        <v>0.05</v>
      </c>
      <c r="H4755" t="str">
        <f t="shared" si="668"/>
        <v>Charge</v>
      </c>
      <c r="I4755" s="3">
        <f t="shared" si="673"/>
        <v>296.50705386345544</v>
      </c>
      <c r="J4755" s="3">
        <f t="shared" si="674"/>
        <v>0</v>
      </c>
      <c r="K4755" s="3">
        <f>MIN(Inputs!$B$2, (Inputs!$B$8 - I4755)/Inputs!$B$9)</f>
        <v>46.363636363636395</v>
      </c>
      <c r="L4755" s="3">
        <f>MAX(MIN(Inputs!$B$2, I4755*Inputs!$B$10, Inputs!$B$8*Inputs!$B$4 - J4755), 0)</f>
        <v>170</v>
      </c>
      <c r="M4755" s="3">
        <f t="shared" si="669"/>
        <v>46.363636363636395</v>
      </c>
      <c r="N4755" s="3">
        <f t="shared" si="670"/>
        <v>0</v>
      </c>
      <c r="O4755" s="3">
        <f>IF(H4755="Reg", MIN(Inputs!$B$2, I4755*Inputs!$B$10, (Inputs!$B$8-I4755)/Inputs!$B$9), 0)</f>
        <v>0</v>
      </c>
      <c r="P4755" s="3">
        <f t="shared" si="671"/>
        <v>-1048.7454545454552</v>
      </c>
      <c r="Q4755" s="3">
        <f t="shared" si="672"/>
        <v>0</v>
      </c>
      <c r="R4755" s="3">
        <f>I4755 + M4755*Inputs!$B$9 - N4755/Inputs!$B$10</f>
        <v>340</v>
      </c>
    </row>
    <row r="4756" spans="1:18" x14ac:dyDescent="0.3">
      <c r="A4756" s="4">
        <v>46221.083333333343</v>
      </c>
      <c r="B4756" s="3">
        <v>22.032499999999999</v>
      </c>
      <c r="C4756" s="3">
        <v>0.05</v>
      </c>
      <c r="D4756" s="3">
        <f t="shared" si="666"/>
        <v>31.029166666666669</v>
      </c>
      <c r="E4756" s="3">
        <f>MAX(B4756 - D4756/Inputs!$B$5, 0)</f>
        <v>0</v>
      </c>
      <c r="F4756" s="3">
        <f>MAX(D4756*Inputs!$B$5 - B4756, 0)</f>
        <v>5.2731666666666683</v>
      </c>
      <c r="G4756" s="3">
        <f t="shared" si="667"/>
        <v>0.05</v>
      </c>
      <c r="H4756" t="str">
        <f t="shared" si="668"/>
        <v>Charge</v>
      </c>
      <c r="I4756" s="3">
        <f t="shared" si="673"/>
        <v>340</v>
      </c>
      <c r="J4756" s="3">
        <f t="shared" si="674"/>
        <v>0</v>
      </c>
      <c r="K4756" s="3">
        <f>MIN(Inputs!$B$2, (Inputs!$B$8 - I4756)/Inputs!$B$9)</f>
        <v>0</v>
      </c>
      <c r="L4756" s="3">
        <f>MAX(MIN(Inputs!$B$2, I4756*Inputs!$B$10, Inputs!$B$8*Inputs!$B$4 - J4756), 0)</f>
        <v>170</v>
      </c>
      <c r="M4756" s="3">
        <f t="shared" si="669"/>
        <v>0</v>
      </c>
      <c r="N4756" s="3">
        <f t="shared" si="670"/>
        <v>0</v>
      </c>
      <c r="O4756" s="3">
        <f>IF(H4756="Reg", MIN(Inputs!$B$2, I4756*Inputs!$B$10, (Inputs!$B$8-I4756)/Inputs!$B$9), 0)</f>
        <v>0</v>
      </c>
      <c r="P4756" s="3">
        <f t="shared" si="671"/>
        <v>0</v>
      </c>
      <c r="Q4756" s="3">
        <f t="shared" si="672"/>
        <v>0</v>
      </c>
      <c r="R4756" s="3">
        <f>I4756 + M4756*Inputs!$B$9 - N4756/Inputs!$B$10</f>
        <v>340</v>
      </c>
    </row>
    <row r="4757" spans="1:18" x14ac:dyDescent="0.3">
      <c r="A4757" s="4">
        <v>46221.125</v>
      </c>
      <c r="B4757" s="3">
        <v>21.475000000000001</v>
      </c>
      <c r="C4757" s="3">
        <v>0.04</v>
      </c>
      <c r="D4757" s="3">
        <f t="shared" si="666"/>
        <v>31.029166666666669</v>
      </c>
      <c r="E4757" s="3">
        <f>MAX(B4757 - D4757/Inputs!$B$5, 0)</f>
        <v>0</v>
      </c>
      <c r="F4757" s="3">
        <f>MAX(D4757*Inputs!$B$5 - B4757, 0)</f>
        <v>5.8306666666666658</v>
      </c>
      <c r="G4757" s="3">
        <f t="shared" si="667"/>
        <v>0.04</v>
      </c>
      <c r="H4757" t="str">
        <f t="shared" si="668"/>
        <v>Charge</v>
      </c>
      <c r="I4757" s="3">
        <f t="shared" si="673"/>
        <v>340</v>
      </c>
      <c r="J4757" s="3">
        <f t="shared" si="674"/>
        <v>0</v>
      </c>
      <c r="K4757" s="3">
        <f>MIN(Inputs!$B$2, (Inputs!$B$8 - I4757)/Inputs!$B$9)</f>
        <v>0</v>
      </c>
      <c r="L4757" s="3">
        <f>MAX(MIN(Inputs!$B$2, I4757*Inputs!$B$10, Inputs!$B$8*Inputs!$B$4 - J4757), 0)</f>
        <v>170</v>
      </c>
      <c r="M4757" s="3">
        <f t="shared" si="669"/>
        <v>0</v>
      </c>
      <c r="N4757" s="3">
        <f t="shared" si="670"/>
        <v>0</v>
      </c>
      <c r="O4757" s="3">
        <f>IF(H4757="Reg", MIN(Inputs!$B$2, I4757*Inputs!$B$10, (Inputs!$B$8-I4757)/Inputs!$B$9), 0)</f>
        <v>0</v>
      </c>
      <c r="P4757" s="3">
        <f t="shared" si="671"/>
        <v>0</v>
      </c>
      <c r="Q4757" s="3">
        <f t="shared" si="672"/>
        <v>0</v>
      </c>
      <c r="R4757" s="3">
        <f>I4757 + M4757*Inputs!$B$9 - N4757/Inputs!$B$10</f>
        <v>340</v>
      </c>
    </row>
    <row r="4758" spans="1:18" x14ac:dyDescent="0.3">
      <c r="A4758" s="4">
        <v>46221.166666666657</v>
      </c>
      <c r="B4758" s="3">
        <v>21.59</v>
      </c>
      <c r="C4758" s="3">
        <v>0.05</v>
      </c>
      <c r="D4758" s="3">
        <f t="shared" si="666"/>
        <v>31.029166666666669</v>
      </c>
      <c r="E4758" s="3">
        <f>MAX(B4758 - D4758/Inputs!$B$5, 0)</f>
        <v>0</v>
      </c>
      <c r="F4758" s="3">
        <f>MAX(D4758*Inputs!$B$5 - B4758, 0)</f>
        <v>5.7156666666666673</v>
      </c>
      <c r="G4758" s="3">
        <f t="shared" si="667"/>
        <v>0.05</v>
      </c>
      <c r="H4758" t="str">
        <f t="shared" si="668"/>
        <v>Charge</v>
      </c>
      <c r="I4758" s="3">
        <f t="shared" si="673"/>
        <v>340</v>
      </c>
      <c r="J4758" s="3">
        <f t="shared" si="674"/>
        <v>0</v>
      </c>
      <c r="K4758" s="3">
        <f>MIN(Inputs!$B$2, (Inputs!$B$8 - I4758)/Inputs!$B$9)</f>
        <v>0</v>
      </c>
      <c r="L4758" s="3">
        <f>MAX(MIN(Inputs!$B$2, I4758*Inputs!$B$10, Inputs!$B$8*Inputs!$B$4 - J4758), 0)</f>
        <v>170</v>
      </c>
      <c r="M4758" s="3">
        <f t="shared" si="669"/>
        <v>0</v>
      </c>
      <c r="N4758" s="3">
        <f t="shared" si="670"/>
        <v>0</v>
      </c>
      <c r="O4758" s="3">
        <f>IF(H4758="Reg", MIN(Inputs!$B$2, I4758*Inputs!$B$10, (Inputs!$B$8-I4758)/Inputs!$B$9), 0)</f>
        <v>0</v>
      </c>
      <c r="P4758" s="3">
        <f t="shared" si="671"/>
        <v>0</v>
      </c>
      <c r="Q4758" s="3">
        <f t="shared" si="672"/>
        <v>0</v>
      </c>
      <c r="R4758" s="3">
        <f>I4758 + M4758*Inputs!$B$9 - N4758/Inputs!$B$10</f>
        <v>340</v>
      </c>
    </row>
    <row r="4759" spans="1:18" x14ac:dyDescent="0.3">
      <c r="A4759" s="4">
        <v>46221.208333333343</v>
      </c>
      <c r="B4759" s="3">
        <v>23.630000000000003</v>
      </c>
      <c r="C4759" s="3">
        <v>0.06</v>
      </c>
      <c r="D4759" s="3">
        <f t="shared" si="666"/>
        <v>31.029166666666669</v>
      </c>
      <c r="E4759" s="3">
        <f>MAX(B4759 - D4759/Inputs!$B$5, 0)</f>
        <v>0</v>
      </c>
      <c r="F4759" s="3">
        <f>MAX(D4759*Inputs!$B$5 - B4759, 0)</f>
        <v>3.6756666666666646</v>
      </c>
      <c r="G4759" s="3">
        <f t="shared" si="667"/>
        <v>0.06</v>
      </c>
      <c r="H4759" t="str">
        <f t="shared" si="668"/>
        <v>Charge</v>
      </c>
      <c r="I4759" s="3">
        <f t="shared" si="673"/>
        <v>340</v>
      </c>
      <c r="J4759" s="3">
        <f t="shared" si="674"/>
        <v>0</v>
      </c>
      <c r="K4759" s="3">
        <f>MIN(Inputs!$B$2, (Inputs!$B$8 - I4759)/Inputs!$B$9)</f>
        <v>0</v>
      </c>
      <c r="L4759" s="3">
        <f>MAX(MIN(Inputs!$B$2, I4759*Inputs!$B$10, Inputs!$B$8*Inputs!$B$4 - J4759), 0)</f>
        <v>170</v>
      </c>
      <c r="M4759" s="3">
        <f t="shared" si="669"/>
        <v>0</v>
      </c>
      <c r="N4759" s="3">
        <f t="shared" si="670"/>
        <v>0</v>
      </c>
      <c r="O4759" s="3">
        <f>IF(H4759="Reg", MIN(Inputs!$B$2, I4759*Inputs!$B$10, (Inputs!$B$8-I4759)/Inputs!$B$9), 0)</f>
        <v>0</v>
      </c>
      <c r="P4759" s="3">
        <f t="shared" si="671"/>
        <v>0</v>
      </c>
      <c r="Q4759" s="3">
        <f t="shared" si="672"/>
        <v>0</v>
      </c>
      <c r="R4759" s="3">
        <f>I4759 + M4759*Inputs!$B$9 - N4759/Inputs!$B$10</f>
        <v>340</v>
      </c>
    </row>
    <row r="4760" spans="1:18" x14ac:dyDescent="0.3">
      <c r="A4760" s="4">
        <v>46221.25</v>
      </c>
      <c r="B4760" s="3">
        <v>30.405000000000001</v>
      </c>
      <c r="C4760" s="3">
        <v>1</v>
      </c>
      <c r="D4760" s="3">
        <f t="shared" si="666"/>
        <v>31.029166666666669</v>
      </c>
      <c r="E4760" s="3">
        <f>MAX(B4760 - D4760/Inputs!$B$5, 0)</f>
        <v>0</v>
      </c>
      <c r="F4760" s="3">
        <f>MAX(D4760*Inputs!$B$5 - B4760, 0)</f>
        <v>0</v>
      </c>
      <c r="G4760" s="3">
        <f t="shared" si="667"/>
        <v>1</v>
      </c>
      <c r="H4760" t="str">
        <f t="shared" si="668"/>
        <v>Reg</v>
      </c>
      <c r="I4760" s="3">
        <f t="shared" si="673"/>
        <v>340</v>
      </c>
      <c r="J4760" s="3">
        <f t="shared" si="674"/>
        <v>0</v>
      </c>
      <c r="K4760" s="3">
        <f>MIN(Inputs!$B$2, (Inputs!$B$8 - I4760)/Inputs!$B$9)</f>
        <v>0</v>
      </c>
      <c r="L4760" s="3">
        <f>MAX(MIN(Inputs!$B$2, I4760*Inputs!$B$10, Inputs!$B$8*Inputs!$B$4 - J4760), 0)</f>
        <v>170</v>
      </c>
      <c r="M4760" s="3">
        <f t="shared" si="669"/>
        <v>0</v>
      </c>
      <c r="N4760" s="3">
        <f t="shared" si="670"/>
        <v>0</v>
      </c>
      <c r="O4760" s="3">
        <f>IF(H4760="Reg", MIN(Inputs!$B$2, I4760*Inputs!$B$10, (Inputs!$B$8-I4760)/Inputs!$B$9), 0)</f>
        <v>0</v>
      </c>
      <c r="P4760" s="3">
        <f t="shared" si="671"/>
        <v>0</v>
      </c>
      <c r="Q4760" s="3">
        <f t="shared" si="672"/>
        <v>0</v>
      </c>
      <c r="R4760" s="3">
        <f>I4760 + M4760*Inputs!$B$9 - N4760/Inputs!$B$10</f>
        <v>340</v>
      </c>
    </row>
    <row r="4761" spans="1:18" x14ac:dyDescent="0.3">
      <c r="A4761" s="4">
        <v>46221.291666666657</v>
      </c>
      <c r="B4761" s="3">
        <v>32.462499999999999</v>
      </c>
      <c r="C4761" s="3">
        <v>1.1599999999999999</v>
      </c>
      <c r="D4761" s="3">
        <f t="shared" si="666"/>
        <v>31.029166666666669</v>
      </c>
      <c r="E4761" s="3">
        <f>MAX(B4761 - D4761/Inputs!$B$5, 0)</f>
        <v>0</v>
      </c>
      <c r="F4761" s="3">
        <f>MAX(D4761*Inputs!$B$5 - B4761, 0)</f>
        <v>0</v>
      </c>
      <c r="G4761" s="3">
        <f t="shared" si="667"/>
        <v>1.1599999999999999</v>
      </c>
      <c r="H4761" t="str">
        <f t="shared" si="668"/>
        <v>Reg</v>
      </c>
      <c r="I4761" s="3">
        <f t="shared" si="673"/>
        <v>340</v>
      </c>
      <c r="J4761" s="3">
        <f t="shared" si="674"/>
        <v>0</v>
      </c>
      <c r="K4761" s="3">
        <f>MIN(Inputs!$B$2, (Inputs!$B$8 - I4761)/Inputs!$B$9)</f>
        <v>0</v>
      </c>
      <c r="L4761" s="3">
        <f>MAX(MIN(Inputs!$B$2, I4761*Inputs!$B$10, Inputs!$B$8*Inputs!$B$4 - J4761), 0)</f>
        <v>170</v>
      </c>
      <c r="M4761" s="3">
        <f t="shared" si="669"/>
        <v>0</v>
      </c>
      <c r="N4761" s="3">
        <f t="shared" si="670"/>
        <v>0</v>
      </c>
      <c r="O4761" s="3">
        <f>IF(H4761="Reg", MIN(Inputs!$B$2, I4761*Inputs!$B$10, (Inputs!$B$8-I4761)/Inputs!$B$9), 0)</f>
        <v>0</v>
      </c>
      <c r="P4761" s="3">
        <f t="shared" si="671"/>
        <v>0</v>
      </c>
      <c r="Q4761" s="3">
        <f t="shared" si="672"/>
        <v>0</v>
      </c>
      <c r="R4761" s="3">
        <f>I4761 + M4761*Inputs!$B$9 - N4761/Inputs!$B$10</f>
        <v>340</v>
      </c>
    </row>
    <row r="4762" spans="1:18" x14ac:dyDescent="0.3">
      <c r="A4762" s="4">
        <v>46221.333333333343</v>
      </c>
      <c r="B4762" s="3">
        <v>22.685000000000002</v>
      </c>
      <c r="C4762" s="3">
        <v>1</v>
      </c>
      <c r="D4762" s="3">
        <f t="shared" si="666"/>
        <v>31.029166666666669</v>
      </c>
      <c r="E4762" s="3">
        <f>MAX(B4762 - D4762/Inputs!$B$5, 0)</f>
        <v>0</v>
      </c>
      <c r="F4762" s="3">
        <f>MAX(D4762*Inputs!$B$5 - B4762, 0)</f>
        <v>4.6206666666666649</v>
      </c>
      <c r="G4762" s="3">
        <f t="shared" si="667"/>
        <v>1</v>
      </c>
      <c r="H4762" t="str">
        <f t="shared" si="668"/>
        <v>Charge</v>
      </c>
      <c r="I4762" s="3">
        <f t="shared" si="673"/>
        <v>340</v>
      </c>
      <c r="J4762" s="3">
        <f t="shared" si="674"/>
        <v>0</v>
      </c>
      <c r="K4762" s="3">
        <f>MIN(Inputs!$B$2, (Inputs!$B$8 - I4762)/Inputs!$B$9)</f>
        <v>0</v>
      </c>
      <c r="L4762" s="3">
        <f>MAX(MIN(Inputs!$B$2, I4762*Inputs!$B$10, Inputs!$B$8*Inputs!$B$4 - J4762), 0)</f>
        <v>170</v>
      </c>
      <c r="M4762" s="3">
        <f t="shared" si="669"/>
        <v>0</v>
      </c>
      <c r="N4762" s="3">
        <f t="shared" si="670"/>
        <v>0</v>
      </c>
      <c r="O4762" s="3">
        <f>IF(H4762="Reg", MIN(Inputs!$B$2, I4762*Inputs!$B$10, (Inputs!$B$8-I4762)/Inputs!$B$9), 0)</f>
        <v>0</v>
      </c>
      <c r="P4762" s="3">
        <f t="shared" si="671"/>
        <v>0</v>
      </c>
      <c r="Q4762" s="3">
        <f t="shared" si="672"/>
        <v>0</v>
      </c>
      <c r="R4762" s="3">
        <f>I4762 + M4762*Inputs!$B$9 - N4762/Inputs!$B$10</f>
        <v>340</v>
      </c>
    </row>
    <row r="4763" spans="1:18" x14ac:dyDescent="0.3">
      <c r="A4763" s="4">
        <v>46221.375</v>
      </c>
      <c r="B4763" s="3">
        <v>19.465</v>
      </c>
      <c r="C4763" s="3">
        <v>1</v>
      </c>
      <c r="D4763" s="3">
        <f t="shared" si="666"/>
        <v>31.029166666666669</v>
      </c>
      <c r="E4763" s="3">
        <f>MAX(B4763 - D4763/Inputs!$B$5, 0)</f>
        <v>0</v>
      </c>
      <c r="F4763" s="3">
        <f>MAX(D4763*Inputs!$B$5 - B4763, 0)</f>
        <v>7.8406666666666673</v>
      </c>
      <c r="G4763" s="3">
        <f t="shared" si="667"/>
        <v>1</v>
      </c>
      <c r="H4763" t="str">
        <f t="shared" si="668"/>
        <v>Charge</v>
      </c>
      <c r="I4763" s="3">
        <f t="shared" si="673"/>
        <v>340</v>
      </c>
      <c r="J4763" s="3">
        <f t="shared" si="674"/>
        <v>0</v>
      </c>
      <c r="K4763" s="3">
        <f>MIN(Inputs!$B$2, (Inputs!$B$8 - I4763)/Inputs!$B$9)</f>
        <v>0</v>
      </c>
      <c r="L4763" s="3">
        <f>MAX(MIN(Inputs!$B$2, I4763*Inputs!$B$10, Inputs!$B$8*Inputs!$B$4 - J4763), 0)</f>
        <v>170</v>
      </c>
      <c r="M4763" s="3">
        <f t="shared" si="669"/>
        <v>0</v>
      </c>
      <c r="N4763" s="3">
        <f t="shared" si="670"/>
        <v>0</v>
      </c>
      <c r="O4763" s="3">
        <f>IF(H4763="Reg", MIN(Inputs!$B$2, I4763*Inputs!$B$10, (Inputs!$B$8-I4763)/Inputs!$B$9), 0)</f>
        <v>0</v>
      </c>
      <c r="P4763" s="3">
        <f t="shared" si="671"/>
        <v>0</v>
      </c>
      <c r="Q4763" s="3">
        <f t="shared" si="672"/>
        <v>0</v>
      </c>
      <c r="R4763" s="3">
        <f>I4763 + M4763*Inputs!$B$9 - N4763/Inputs!$B$10</f>
        <v>340</v>
      </c>
    </row>
    <row r="4764" spans="1:18" x14ac:dyDescent="0.3">
      <c r="A4764" s="4">
        <v>46221.416666666657</v>
      </c>
      <c r="B4764" s="3">
        <v>17.505000000000003</v>
      </c>
      <c r="C4764" s="3">
        <v>1</v>
      </c>
      <c r="D4764" s="3">
        <f t="shared" si="666"/>
        <v>31.029166666666669</v>
      </c>
      <c r="E4764" s="3">
        <f>MAX(B4764 - D4764/Inputs!$B$5, 0)</f>
        <v>0</v>
      </c>
      <c r="F4764" s="3">
        <f>MAX(D4764*Inputs!$B$5 - B4764, 0)</f>
        <v>9.8006666666666646</v>
      </c>
      <c r="G4764" s="3">
        <f t="shared" si="667"/>
        <v>1</v>
      </c>
      <c r="H4764" t="str">
        <f t="shared" si="668"/>
        <v>Charge</v>
      </c>
      <c r="I4764" s="3">
        <f t="shared" si="673"/>
        <v>340</v>
      </c>
      <c r="J4764" s="3">
        <f t="shared" si="674"/>
        <v>0</v>
      </c>
      <c r="K4764" s="3">
        <f>MIN(Inputs!$B$2, (Inputs!$B$8 - I4764)/Inputs!$B$9)</f>
        <v>0</v>
      </c>
      <c r="L4764" s="3">
        <f>MAX(MIN(Inputs!$B$2, I4764*Inputs!$B$10, Inputs!$B$8*Inputs!$B$4 - J4764), 0)</f>
        <v>170</v>
      </c>
      <c r="M4764" s="3">
        <f t="shared" si="669"/>
        <v>0</v>
      </c>
      <c r="N4764" s="3">
        <f t="shared" si="670"/>
        <v>0</v>
      </c>
      <c r="O4764" s="3">
        <f>IF(H4764="Reg", MIN(Inputs!$B$2, I4764*Inputs!$B$10, (Inputs!$B$8-I4764)/Inputs!$B$9), 0)</f>
        <v>0</v>
      </c>
      <c r="P4764" s="3">
        <f t="shared" si="671"/>
        <v>0</v>
      </c>
      <c r="Q4764" s="3">
        <f t="shared" si="672"/>
        <v>0</v>
      </c>
      <c r="R4764" s="3">
        <f>I4764 + M4764*Inputs!$B$9 - N4764/Inputs!$B$10</f>
        <v>340</v>
      </c>
    </row>
    <row r="4765" spans="1:18" x14ac:dyDescent="0.3">
      <c r="A4765" s="4">
        <v>46221.458333333343</v>
      </c>
      <c r="B4765" s="3">
        <v>19.467499999999998</v>
      </c>
      <c r="C4765" s="3">
        <v>0.99</v>
      </c>
      <c r="D4765" s="3">
        <f t="shared" si="666"/>
        <v>31.029166666666669</v>
      </c>
      <c r="E4765" s="3">
        <f>MAX(B4765 - D4765/Inputs!$B$5, 0)</f>
        <v>0</v>
      </c>
      <c r="F4765" s="3">
        <f>MAX(D4765*Inputs!$B$5 - B4765, 0)</f>
        <v>7.8381666666666696</v>
      </c>
      <c r="G4765" s="3">
        <f t="shared" si="667"/>
        <v>0.99</v>
      </c>
      <c r="H4765" t="str">
        <f t="shared" si="668"/>
        <v>Charge</v>
      </c>
      <c r="I4765" s="3">
        <f t="shared" si="673"/>
        <v>340</v>
      </c>
      <c r="J4765" s="3">
        <f t="shared" si="674"/>
        <v>0</v>
      </c>
      <c r="K4765" s="3">
        <f>MIN(Inputs!$B$2, (Inputs!$B$8 - I4765)/Inputs!$B$9)</f>
        <v>0</v>
      </c>
      <c r="L4765" s="3">
        <f>MAX(MIN(Inputs!$B$2, I4765*Inputs!$B$10, Inputs!$B$8*Inputs!$B$4 - J4765), 0)</f>
        <v>170</v>
      </c>
      <c r="M4765" s="3">
        <f t="shared" si="669"/>
        <v>0</v>
      </c>
      <c r="N4765" s="3">
        <f t="shared" si="670"/>
        <v>0</v>
      </c>
      <c r="O4765" s="3">
        <f>IF(H4765="Reg", MIN(Inputs!$B$2, I4765*Inputs!$B$10, (Inputs!$B$8-I4765)/Inputs!$B$9), 0)</f>
        <v>0</v>
      </c>
      <c r="P4765" s="3">
        <f t="shared" si="671"/>
        <v>0</v>
      </c>
      <c r="Q4765" s="3">
        <f t="shared" si="672"/>
        <v>0</v>
      </c>
      <c r="R4765" s="3">
        <f>I4765 + M4765*Inputs!$B$9 - N4765/Inputs!$B$10</f>
        <v>340</v>
      </c>
    </row>
    <row r="4766" spans="1:18" x14ac:dyDescent="0.3">
      <c r="A4766" s="4">
        <v>46221.5</v>
      </c>
      <c r="B4766" s="3">
        <v>21.572499999999998</v>
      </c>
      <c r="C4766" s="3">
        <v>1</v>
      </c>
      <c r="D4766" s="3">
        <f t="shared" si="666"/>
        <v>31.029166666666669</v>
      </c>
      <c r="E4766" s="3">
        <f>MAX(B4766 - D4766/Inputs!$B$5, 0)</f>
        <v>0</v>
      </c>
      <c r="F4766" s="3">
        <f>MAX(D4766*Inputs!$B$5 - B4766, 0)</f>
        <v>5.7331666666666692</v>
      </c>
      <c r="G4766" s="3">
        <f t="shared" si="667"/>
        <v>1</v>
      </c>
      <c r="H4766" t="str">
        <f t="shared" si="668"/>
        <v>Charge</v>
      </c>
      <c r="I4766" s="3">
        <f t="shared" si="673"/>
        <v>340</v>
      </c>
      <c r="J4766" s="3">
        <f t="shared" si="674"/>
        <v>0</v>
      </c>
      <c r="K4766" s="3">
        <f>MIN(Inputs!$B$2, (Inputs!$B$8 - I4766)/Inputs!$B$9)</f>
        <v>0</v>
      </c>
      <c r="L4766" s="3">
        <f>MAX(MIN(Inputs!$B$2, I4766*Inputs!$B$10, Inputs!$B$8*Inputs!$B$4 - J4766), 0)</f>
        <v>170</v>
      </c>
      <c r="M4766" s="3">
        <f t="shared" si="669"/>
        <v>0</v>
      </c>
      <c r="N4766" s="3">
        <f t="shared" si="670"/>
        <v>0</v>
      </c>
      <c r="O4766" s="3">
        <f>IF(H4766="Reg", MIN(Inputs!$B$2, I4766*Inputs!$B$10, (Inputs!$B$8-I4766)/Inputs!$B$9), 0)</f>
        <v>0</v>
      </c>
      <c r="P4766" s="3">
        <f t="shared" si="671"/>
        <v>0</v>
      </c>
      <c r="Q4766" s="3">
        <f t="shared" si="672"/>
        <v>0</v>
      </c>
      <c r="R4766" s="3">
        <f>I4766 + M4766*Inputs!$B$9 - N4766/Inputs!$B$10</f>
        <v>340</v>
      </c>
    </row>
    <row r="4767" spans="1:18" x14ac:dyDescent="0.3">
      <c r="A4767" s="4">
        <v>46221.541666666657</v>
      </c>
      <c r="B4767" s="3">
        <v>23.852499999999999</v>
      </c>
      <c r="C4767" s="3">
        <v>0.54</v>
      </c>
      <c r="D4767" s="3">
        <f t="shared" si="666"/>
        <v>31.029166666666669</v>
      </c>
      <c r="E4767" s="3">
        <f>MAX(B4767 - D4767/Inputs!$B$5, 0)</f>
        <v>0</v>
      </c>
      <c r="F4767" s="3">
        <f>MAX(D4767*Inputs!$B$5 - B4767, 0)</f>
        <v>3.453166666666668</v>
      </c>
      <c r="G4767" s="3">
        <f t="shared" si="667"/>
        <v>0.54</v>
      </c>
      <c r="H4767" t="str">
        <f t="shared" si="668"/>
        <v>Charge</v>
      </c>
      <c r="I4767" s="3">
        <f t="shared" si="673"/>
        <v>340</v>
      </c>
      <c r="J4767" s="3">
        <f t="shared" si="674"/>
        <v>0</v>
      </c>
      <c r="K4767" s="3">
        <f>MIN(Inputs!$B$2, (Inputs!$B$8 - I4767)/Inputs!$B$9)</f>
        <v>0</v>
      </c>
      <c r="L4767" s="3">
        <f>MAX(MIN(Inputs!$B$2, I4767*Inputs!$B$10, Inputs!$B$8*Inputs!$B$4 - J4767), 0)</f>
        <v>170</v>
      </c>
      <c r="M4767" s="3">
        <f t="shared" si="669"/>
        <v>0</v>
      </c>
      <c r="N4767" s="3">
        <f t="shared" si="670"/>
        <v>0</v>
      </c>
      <c r="O4767" s="3">
        <f>IF(H4767="Reg", MIN(Inputs!$B$2, I4767*Inputs!$B$10, (Inputs!$B$8-I4767)/Inputs!$B$9), 0)</f>
        <v>0</v>
      </c>
      <c r="P4767" s="3">
        <f t="shared" si="671"/>
        <v>0</v>
      </c>
      <c r="Q4767" s="3">
        <f t="shared" si="672"/>
        <v>0</v>
      </c>
      <c r="R4767" s="3">
        <f>I4767 + M4767*Inputs!$B$9 - N4767/Inputs!$B$10</f>
        <v>340</v>
      </c>
    </row>
    <row r="4768" spans="1:18" x14ac:dyDescent="0.3">
      <c r="A4768" s="4">
        <v>46221.583333333343</v>
      </c>
      <c r="B4768" s="3">
        <v>24.935000000000002</v>
      </c>
      <c r="C4768" s="3">
        <v>0.96</v>
      </c>
      <c r="D4768" s="3">
        <f t="shared" si="666"/>
        <v>31.029166666666669</v>
      </c>
      <c r="E4768" s="3">
        <f>MAX(B4768 - D4768/Inputs!$B$5, 0)</f>
        <v>0</v>
      </c>
      <c r="F4768" s="3">
        <f>MAX(D4768*Inputs!$B$5 - B4768, 0)</f>
        <v>2.3706666666666649</v>
      </c>
      <c r="G4768" s="3">
        <f t="shared" si="667"/>
        <v>0.96</v>
      </c>
      <c r="H4768" t="str">
        <f t="shared" si="668"/>
        <v>Charge</v>
      </c>
      <c r="I4768" s="3">
        <f t="shared" si="673"/>
        <v>340</v>
      </c>
      <c r="J4768" s="3">
        <f t="shared" si="674"/>
        <v>0</v>
      </c>
      <c r="K4768" s="3">
        <f>MIN(Inputs!$B$2, (Inputs!$B$8 - I4768)/Inputs!$B$9)</f>
        <v>0</v>
      </c>
      <c r="L4768" s="3">
        <f>MAX(MIN(Inputs!$B$2, I4768*Inputs!$B$10, Inputs!$B$8*Inputs!$B$4 - J4768), 0)</f>
        <v>170</v>
      </c>
      <c r="M4768" s="3">
        <f t="shared" si="669"/>
        <v>0</v>
      </c>
      <c r="N4768" s="3">
        <f t="shared" si="670"/>
        <v>0</v>
      </c>
      <c r="O4768" s="3">
        <f>IF(H4768="Reg", MIN(Inputs!$B$2, I4768*Inputs!$B$10, (Inputs!$B$8-I4768)/Inputs!$B$9), 0)</f>
        <v>0</v>
      </c>
      <c r="P4768" s="3">
        <f t="shared" si="671"/>
        <v>0</v>
      </c>
      <c r="Q4768" s="3">
        <f t="shared" si="672"/>
        <v>0</v>
      </c>
      <c r="R4768" s="3">
        <f>I4768 + M4768*Inputs!$B$9 - N4768/Inputs!$B$10</f>
        <v>340</v>
      </c>
    </row>
    <row r="4769" spans="1:18" x14ac:dyDescent="0.3">
      <c r="A4769" s="4">
        <v>46221.625</v>
      </c>
      <c r="B4769" s="3">
        <v>24.844999999999999</v>
      </c>
      <c r="C4769" s="3">
        <v>0.95</v>
      </c>
      <c r="D4769" s="3">
        <f t="shared" si="666"/>
        <v>31.029166666666669</v>
      </c>
      <c r="E4769" s="3">
        <f>MAX(B4769 - D4769/Inputs!$B$5, 0)</f>
        <v>0</v>
      </c>
      <c r="F4769" s="3">
        <f>MAX(D4769*Inputs!$B$5 - B4769, 0)</f>
        <v>2.4606666666666683</v>
      </c>
      <c r="G4769" s="3">
        <f t="shared" si="667"/>
        <v>0.95</v>
      </c>
      <c r="H4769" t="str">
        <f t="shared" si="668"/>
        <v>Charge</v>
      </c>
      <c r="I4769" s="3">
        <f t="shared" si="673"/>
        <v>340</v>
      </c>
      <c r="J4769" s="3">
        <f t="shared" si="674"/>
        <v>0</v>
      </c>
      <c r="K4769" s="3">
        <f>MIN(Inputs!$B$2, (Inputs!$B$8 - I4769)/Inputs!$B$9)</f>
        <v>0</v>
      </c>
      <c r="L4769" s="3">
        <f>MAX(MIN(Inputs!$B$2, I4769*Inputs!$B$10, Inputs!$B$8*Inputs!$B$4 - J4769), 0)</f>
        <v>170</v>
      </c>
      <c r="M4769" s="3">
        <f t="shared" si="669"/>
        <v>0</v>
      </c>
      <c r="N4769" s="3">
        <f t="shared" si="670"/>
        <v>0</v>
      </c>
      <c r="O4769" s="3">
        <f>IF(H4769="Reg", MIN(Inputs!$B$2, I4769*Inputs!$B$10, (Inputs!$B$8-I4769)/Inputs!$B$9), 0)</f>
        <v>0</v>
      </c>
      <c r="P4769" s="3">
        <f t="shared" si="671"/>
        <v>0</v>
      </c>
      <c r="Q4769" s="3">
        <f t="shared" si="672"/>
        <v>0</v>
      </c>
      <c r="R4769" s="3">
        <f>I4769 + M4769*Inputs!$B$9 - N4769/Inputs!$B$10</f>
        <v>340</v>
      </c>
    </row>
    <row r="4770" spans="1:18" x14ac:dyDescent="0.3">
      <c r="A4770" s="4">
        <v>46221.666666666657</v>
      </c>
      <c r="B4770" s="3">
        <v>23.4575</v>
      </c>
      <c r="C4770" s="3">
        <v>0.94</v>
      </c>
      <c r="D4770" s="3">
        <f t="shared" si="666"/>
        <v>31.029166666666669</v>
      </c>
      <c r="E4770" s="3">
        <f>MAX(B4770 - D4770/Inputs!$B$5, 0)</f>
        <v>0</v>
      </c>
      <c r="F4770" s="3">
        <f>MAX(D4770*Inputs!$B$5 - B4770, 0)</f>
        <v>3.8481666666666676</v>
      </c>
      <c r="G4770" s="3">
        <f t="shared" si="667"/>
        <v>0.94</v>
      </c>
      <c r="H4770" t="str">
        <f t="shared" si="668"/>
        <v>Charge</v>
      </c>
      <c r="I4770" s="3">
        <f t="shared" si="673"/>
        <v>340</v>
      </c>
      <c r="J4770" s="3">
        <f t="shared" si="674"/>
        <v>0</v>
      </c>
      <c r="K4770" s="3">
        <f>MIN(Inputs!$B$2, (Inputs!$B$8 - I4770)/Inputs!$B$9)</f>
        <v>0</v>
      </c>
      <c r="L4770" s="3">
        <f>MAX(MIN(Inputs!$B$2, I4770*Inputs!$B$10, Inputs!$B$8*Inputs!$B$4 - J4770), 0)</f>
        <v>170</v>
      </c>
      <c r="M4770" s="3">
        <f t="shared" si="669"/>
        <v>0</v>
      </c>
      <c r="N4770" s="3">
        <f t="shared" si="670"/>
        <v>0</v>
      </c>
      <c r="O4770" s="3">
        <f>IF(H4770="Reg", MIN(Inputs!$B$2, I4770*Inputs!$B$10, (Inputs!$B$8-I4770)/Inputs!$B$9), 0)</f>
        <v>0</v>
      </c>
      <c r="P4770" s="3">
        <f t="shared" si="671"/>
        <v>0</v>
      </c>
      <c r="Q4770" s="3">
        <f t="shared" si="672"/>
        <v>0</v>
      </c>
      <c r="R4770" s="3">
        <f>I4770 + M4770*Inputs!$B$9 - N4770/Inputs!$B$10</f>
        <v>340</v>
      </c>
    </row>
    <row r="4771" spans="1:18" x14ac:dyDescent="0.3">
      <c r="A4771" s="4">
        <v>46221.708333333343</v>
      </c>
      <c r="B4771" s="3">
        <v>23.197499999999998</v>
      </c>
      <c r="C4771" s="3">
        <v>0.56000000000000005</v>
      </c>
      <c r="D4771" s="3">
        <f t="shared" si="666"/>
        <v>31.029166666666669</v>
      </c>
      <c r="E4771" s="3">
        <f>MAX(B4771 - D4771/Inputs!$B$5, 0)</f>
        <v>0</v>
      </c>
      <c r="F4771" s="3">
        <f>MAX(D4771*Inputs!$B$5 - B4771, 0)</f>
        <v>4.1081666666666692</v>
      </c>
      <c r="G4771" s="3">
        <f t="shared" si="667"/>
        <v>0.56000000000000005</v>
      </c>
      <c r="H4771" t="str">
        <f t="shared" si="668"/>
        <v>Charge</v>
      </c>
      <c r="I4771" s="3">
        <f t="shared" si="673"/>
        <v>340</v>
      </c>
      <c r="J4771" s="3">
        <f t="shared" si="674"/>
        <v>0</v>
      </c>
      <c r="K4771" s="3">
        <f>MIN(Inputs!$B$2, (Inputs!$B$8 - I4771)/Inputs!$B$9)</f>
        <v>0</v>
      </c>
      <c r="L4771" s="3">
        <f>MAX(MIN(Inputs!$B$2, I4771*Inputs!$B$10, Inputs!$B$8*Inputs!$B$4 - J4771), 0)</f>
        <v>170</v>
      </c>
      <c r="M4771" s="3">
        <f t="shared" si="669"/>
        <v>0</v>
      </c>
      <c r="N4771" s="3">
        <f t="shared" si="670"/>
        <v>0</v>
      </c>
      <c r="O4771" s="3">
        <f>IF(H4771="Reg", MIN(Inputs!$B$2, I4771*Inputs!$B$10, (Inputs!$B$8-I4771)/Inputs!$B$9), 0)</f>
        <v>0</v>
      </c>
      <c r="P4771" s="3">
        <f t="shared" si="671"/>
        <v>0</v>
      </c>
      <c r="Q4771" s="3">
        <f t="shared" si="672"/>
        <v>0</v>
      </c>
      <c r="R4771" s="3">
        <f>I4771 + M4771*Inputs!$B$9 - N4771/Inputs!$B$10</f>
        <v>340</v>
      </c>
    </row>
    <row r="4772" spans="1:18" x14ac:dyDescent="0.3">
      <c r="A4772" s="4">
        <v>46221.75</v>
      </c>
      <c r="B4772" s="3">
        <v>22.249999999999996</v>
      </c>
      <c r="C4772" s="3">
        <v>1</v>
      </c>
      <c r="D4772" s="3">
        <f t="shared" si="666"/>
        <v>31.029166666666669</v>
      </c>
      <c r="E4772" s="3">
        <f>MAX(B4772 - D4772/Inputs!$B$5, 0)</f>
        <v>0</v>
      </c>
      <c r="F4772" s="3">
        <f>MAX(D4772*Inputs!$B$5 - B4772, 0)</f>
        <v>5.0556666666666707</v>
      </c>
      <c r="G4772" s="3">
        <f t="shared" si="667"/>
        <v>1</v>
      </c>
      <c r="H4772" t="str">
        <f t="shared" si="668"/>
        <v>Charge</v>
      </c>
      <c r="I4772" s="3">
        <f t="shared" si="673"/>
        <v>340</v>
      </c>
      <c r="J4772" s="3">
        <f t="shared" si="674"/>
        <v>0</v>
      </c>
      <c r="K4772" s="3">
        <f>MIN(Inputs!$B$2, (Inputs!$B$8 - I4772)/Inputs!$B$9)</f>
        <v>0</v>
      </c>
      <c r="L4772" s="3">
        <f>MAX(MIN(Inputs!$B$2, I4772*Inputs!$B$10, Inputs!$B$8*Inputs!$B$4 - J4772), 0)</f>
        <v>170</v>
      </c>
      <c r="M4772" s="3">
        <f t="shared" si="669"/>
        <v>0</v>
      </c>
      <c r="N4772" s="3">
        <f t="shared" si="670"/>
        <v>0</v>
      </c>
      <c r="O4772" s="3">
        <f>IF(H4772="Reg", MIN(Inputs!$B$2, I4772*Inputs!$B$10, (Inputs!$B$8-I4772)/Inputs!$B$9), 0)</f>
        <v>0</v>
      </c>
      <c r="P4772" s="3">
        <f t="shared" si="671"/>
        <v>0</v>
      </c>
      <c r="Q4772" s="3">
        <f t="shared" si="672"/>
        <v>0</v>
      </c>
      <c r="R4772" s="3">
        <f>I4772 + M4772*Inputs!$B$9 - N4772/Inputs!$B$10</f>
        <v>340</v>
      </c>
    </row>
    <row r="4773" spans="1:18" x14ac:dyDescent="0.3">
      <c r="A4773" s="4">
        <v>46221.791666666657</v>
      </c>
      <c r="B4773" s="3">
        <v>32.42</v>
      </c>
      <c r="C4773" s="3">
        <v>8.3000000000000007</v>
      </c>
      <c r="D4773" s="3">
        <f t="shared" si="666"/>
        <v>31.029166666666669</v>
      </c>
      <c r="E4773" s="3">
        <f>MAX(B4773 - D4773/Inputs!$B$5, 0)</f>
        <v>0</v>
      </c>
      <c r="F4773" s="3">
        <f>MAX(D4773*Inputs!$B$5 - B4773, 0)</f>
        <v>0</v>
      </c>
      <c r="G4773" s="3">
        <f t="shared" si="667"/>
        <v>8.3000000000000007</v>
      </c>
      <c r="H4773" t="str">
        <f t="shared" si="668"/>
        <v>Reg</v>
      </c>
      <c r="I4773" s="3">
        <f t="shared" si="673"/>
        <v>340</v>
      </c>
      <c r="J4773" s="3">
        <f t="shared" si="674"/>
        <v>0</v>
      </c>
      <c r="K4773" s="3">
        <f>MIN(Inputs!$B$2, (Inputs!$B$8 - I4773)/Inputs!$B$9)</f>
        <v>0</v>
      </c>
      <c r="L4773" s="3">
        <f>MAX(MIN(Inputs!$B$2, I4773*Inputs!$B$10, Inputs!$B$8*Inputs!$B$4 - J4773), 0)</f>
        <v>170</v>
      </c>
      <c r="M4773" s="3">
        <f t="shared" si="669"/>
        <v>0</v>
      </c>
      <c r="N4773" s="3">
        <f t="shared" si="670"/>
        <v>0</v>
      </c>
      <c r="O4773" s="3">
        <f>IF(H4773="Reg", MIN(Inputs!$B$2, I4773*Inputs!$B$10, (Inputs!$B$8-I4773)/Inputs!$B$9), 0)</f>
        <v>0</v>
      </c>
      <c r="P4773" s="3">
        <f t="shared" si="671"/>
        <v>0</v>
      </c>
      <c r="Q4773" s="3">
        <f t="shared" si="672"/>
        <v>0</v>
      </c>
      <c r="R4773" s="3">
        <f>I4773 + M4773*Inputs!$B$9 - N4773/Inputs!$B$10</f>
        <v>340</v>
      </c>
    </row>
    <row r="4774" spans="1:18" x14ac:dyDescent="0.3">
      <c r="A4774" s="4">
        <v>46221.833333333343</v>
      </c>
      <c r="B4774" s="3">
        <v>108.14999999999999</v>
      </c>
      <c r="C4774" s="3">
        <v>8.18</v>
      </c>
      <c r="D4774" s="3">
        <f t="shared" si="666"/>
        <v>31.029166666666669</v>
      </c>
      <c r="E4774" s="3">
        <f>MAX(B4774 - D4774/Inputs!$B$5, 0)</f>
        <v>72.88958333333332</v>
      </c>
      <c r="F4774" s="3">
        <f>MAX(D4774*Inputs!$B$5 - B4774, 0)</f>
        <v>0</v>
      </c>
      <c r="G4774" s="3">
        <f t="shared" si="667"/>
        <v>8.18</v>
      </c>
      <c r="H4774" t="str">
        <f t="shared" si="668"/>
        <v>Discharge</v>
      </c>
      <c r="I4774" s="3">
        <f t="shared" si="673"/>
        <v>340</v>
      </c>
      <c r="J4774" s="3">
        <f t="shared" si="674"/>
        <v>0</v>
      </c>
      <c r="K4774" s="3">
        <f>MIN(Inputs!$B$2, (Inputs!$B$8 - I4774)/Inputs!$B$9)</f>
        <v>0</v>
      </c>
      <c r="L4774" s="3">
        <f>MAX(MIN(Inputs!$B$2, I4774*Inputs!$B$10, Inputs!$B$8*Inputs!$B$4 - J4774), 0)</f>
        <v>170</v>
      </c>
      <c r="M4774" s="3">
        <f t="shared" si="669"/>
        <v>0</v>
      </c>
      <c r="N4774" s="3">
        <f t="shared" si="670"/>
        <v>170</v>
      </c>
      <c r="O4774" s="3">
        <f>IF(H4774="Reg", MIN(Inputs!$B$2, I4774*Inputs!$B$10, (Inputs!$B$8-I4774)/Inputs!$B$9), 0)</f>
        <v>0</v>
      </c>
      <c r="P4774" s="3">
        <f t="shared" si="671"/>
        <v>18385.5</v>
      </c>
      <c r="Q4774" s="3">
        <f t="shared" si="672"/>
        <v>0</v>
      </c>
      <c r="R4774" s="3">
        <f>I4774 + M4774*Inputs!$B$9 - N4774/Inputs!$B$10</f>
        <v>158.77939109773115</v>
      </c>
    </row>
    <row r="4775" spans="1:18" x14ac:dyDescent="0.3">
      <c r="A4775" s="4">
        <v>46221.875</v>
      </c>
      <c r="B4775" s="3">
        <v>100.105</v>
      </c>
      <c r="C4775" s="3">
        <v>4.13</v>
      </c>
      <c r="D4775" s="3">
        <f t="shared" si="666"/>
        <v>31.029166666666669</v>
      </c>
      <c r="E4775" s="3">
        <f>MAX(B4775 - D4775/Inputs!$B$5, 0)</f>
        <v>64.844583333333333</v>
      </c>
      <c r="F4775" s="3">
        <f>MAX(D4775*Inputs!$B$5 - B4775, 0)</f>
        <v>0</v>
      </c>
      <c r="G4775" s="3">
        <f t="shared" si="667"/>
        <v>4.13</v>
      </c>
      <c r="H4775" t="str">
        <f t="shared" si="668"/>
        <v>Discharge</v>
      </c>
      <c r="I4775" s="3">
        <f t="shared" si="673"/>
        <v>158.77939109773115</v>
      </c>
      <c r="J4775" s="3">
        <f t="shared" si="674"/>
        <v>170</v>
      </c>
      <c r="K4775" s="3">
        <f>MIN(Inputs!$B$2, (Inputs!$B$8 - I4775)/Inputs!$B$9)</f>
        <v>170</v>
      </c>
      <c r="L4775" s="3">
        <f>MAX(MIN(Inputs!$B$2, I4775*Inputs!$B$10, Inputs!$B$8*Inputs!$B$4 - J4775), 0)</f>
        <v>148.94827166799323</v>
      </c>
      <c r="M4775" s="3">
        <f t="shared" si="669"/>
        <v>0</v>
      </c>
      <c r="N4775" s="3">
        <f t="shared" si="670"/>
        <v>148.94827166799323</v>
      </c>
      <c r="O4775" s="3">
        <f>IF(H4775="Reg", MIN(Inputs!$B$2, I4775*Inputs!$B$10, (Inputs!$B$8-I4775)/Inputs!$B$9), 0)</f>
        <v>0</v>
      </c>
      <c r="P4775" s="3">
        <f t="shared" si="671"/>
        <v>14910.466735324462</v>
      </c>
      <c r="Q4775" s="3">
        <f t="shared" si="672"/>
        <v>0</v>
      </c>
      <c r="R4775" s="3">
        <f>I4775 + M4775*Inputs!$B$9 - N4775/Inputs!$B$10</f>
        <v>0</v>
      </c>
    </row>
    <row r="4776" spans="1:18" x14ac:dyDescent="0.3">
      <c r="A4776" s="4">
        <v>46221.916666666657</v>
      </c>
      <c r="B4776" s="3">
        <v>41.36</v>
      </c>
      <c r="C4776" s="3">
        <v>1</v>
      </c>
      <c r="D4776" s="3">
        <f t="shared" si="666"/>
        <v>31.029166666666669</v>
      </c>
      <c r="E4776" s="3">
        <f>MAX(B4776 - D4776/Inputs!$B$5, 0)</f>
        <v>6.099583333333328</v>
      </c>
      <c r="F4776" s="3">
        <f>MAX(D4776*Inputs!$B$5 - B4776, 0)</f>
        <v>0</v>
      </c>
      <c r="G4776" s="3">
        <f t="shared" si="667"/>
        <v>1</v>
      </c>
      <c r="H4776" t="str">
        <f t="shared" si="668"/>
        <v>Discharge</v>
      </c>
      <c r="I4776" s="3">
        <f t="shared" si="673"/>
        <v>0</v>
      </c>
      <c r="J4776" s="3">
        <f t="shared" si="674"/>
        <v>318.94827166799325</v>
      </c>
      <c r="K4776" s="3">
        <f>MIN(Inputs!$B$2, (Inputs!$B$8 - I4776)/Inputs!$B$9)</f>
        <v>170</v>
      </c>
      <c r="L4776" s="3">
        <f>MAX(MIN(Inputs!$B$2, I4776*Inputs!$B$10, Inputs!$B$8*Inputs!$B$4 - J4776), 0)</f>
        <v>0</v>
      </c>
      <c r="M4776" s="3">
        <f t="shared" si="669"/>
        <v>0</v>
      </c>
      <c r="N4776" s="3">
        <f t="shared" si="670"/>
        <v>0</v>
      </c>
      <c r="O4776" s="3">
        <f>IF(H4776="Reg", MIN(Inputs!$B$2, I4776*Inputs!$B$10, (Inputs!$B$8-I4776)/Inputs!$B$9), 0)</f>
        <v>0</v>
      </c>
      <c r="P4776" s="3">
        <f t="shared" si="671"/>
        <v>0</v>
      </c>
      <c r="Q4776" s="3">
        <f t="shared" si="672"/>
        <v>0</v>
      </c>
      <c r="R4776" s="3">
        <f>I4776 + M4776*Inputs!$B$9 - N4776/Inputs!$B$10</f>
        <v>0</v>
      </c>
    </row>
    <row r="4777" spans="1:18" x14ac:dyDescent="0.3">
      <c r="A4777" s="4">
        <v>46221.958333333343</v>
      </c>
      <c r="B4777" s="3">
        <v>20.72</v>
      </c>
      <c r="C4777" s="3">
        <v>0.05</v>
      </c>
      <c r="D4777" s="3">
        <f t="shared" si="666"/>
        <v>31.029166666666669</v>
      </c>
      <c r="E4777" s="3">
        <f>MAX(B4777 - D4777/Inputs!$B$5, 0)</f>
        <v>0</v>
      </c>
      <c r="F4777" s="3">
        <f>MAX(D4777*Inputs!$B$5 - B4777, 0)</f>
        <v>6.5856666666666683</v>
      </c>
      <c r="G4777" s="3">
        <f t="shared" si="667"/>
        <v>0.05</v>
      </c>
      <c r="H4777" t="str">
        <f t="shared" si="668"/>
        <v>Charge</v>
      </c>
      <c r="I4777" s="3">
        <f t="shared" si="673"/>
        <v>0</v>
      </c>
      <c r="J4777" s="3">
        <f t="shared" si="674"/>
        <v>318.94827166799325</v>
      </c>
      <c r="K4777" s="3">
        <f>MIN(Inputs!$B$2, (Inputs!$B$8 - I4777)/Inputs!$B$9)</f>
        <v>170</v>
      </c>
      <c r="L4777" s="3">
        <f>MAX(MIN(Inputs!$B$2, I4777*Inputs!$B$10, Inputs!$B$8*Inputs!$B$4 - J4777), 0)</f>
        <v>0</v>
      </c>
      <c r="M4777" s="3">
        <f t="shared" si="669"/>
        <v>170</v>
      </c>
      <c r="N4777" s="3">
        <f t="shared" si="670"/>
        <v>0</v>
      </c>
      <c r="O4777" s="3">
        <f>IF(H4777="Reg", MIN(Inputs!$B$2, I4777*Inputs!$B$10, (Inputs!$B$8-I4777)/Inputs!$B$9), 0)</f>
        <v>0</v>
      </c>
      <c r="P4777" s="3">
        <f t="shared" si="671"/>
        <v>-3522.3999999999996</v>
      </c>
      <c r="Q4777" s="3">
        <f t="shared" si="672"/>
        <v>0</v>
      </c>
      <c r="R4777" s="3">
        <f>I4777 + M4777*Inputs!$B$9 - N4777/Inputs!$B$10</f>
        <v>159.4741358339966</v>
      </c>
    </row>
    <row r="4778" spans="1:18" x14ac:dyDescent="0.3">
      <c r="A4778" s="4">
        <v>46222</v>
      </c>
      <c r="B4778" s="3">
        <v>18.132499999999997</v>
      </c>
      <c r="C4778" s="3">
        <v>0.05</v>
      </c>
      <c r="D4778" s="3">
        <f t="shared" si="666"/>
        <v>17.728749999999998</v>
      </c>
      <c r="E4778" s="3">
        <f>MAX(B4778 - D4778/Inputs!$B$5, 0)</f>
        <v>0</v>
      </c>
      <c r="F4778" s="3">
        <f>MAX(D4778*Inputs!$B$5 - B4778, 0)</f>
        <v>0</v>
      </c>
      <c r="G4778" s="3">
        <f t="shared" si="667"/>
        <v>0.05</v>
      </c>
      <c r="H4778" t="str">
        <f t="shared" si="668"/>
        <v>Reg</v>
      </c>
      <c r="I4778" s="3">
        <f t="shared" si="673"/>
        <v>159.4741358339966</v>
      </c>
      <c r="J4778" s="3">
        <f t="shared" si="674"/>
        <v>0</v>
      </c>
      <c r="K4778" s="3">
        <f>MIN(Inputs!$B$2, (Inputs!$B$8 - I4778)/Inputs!$B$9)</f>
        <v>170</v>
      </c>
      <c r="L4778" s="3">
        <f>MAX(MIN(Inputs!$B$2, I4778*Inputs!$B$10, Inputs!$B$8*Inputs!$B$4 - J4778), 0)</f>
        <v>149.6</v>
      </c>
      <c r="M4778" s="3">
        <f t="shared" si="669"/>
        <v>0</v>
      </c>
      <c r="N4778" s="3">
        <f t="shared" si="670"/>
        <v>0</v>
      </c>
      <c r="O4778" s="3">
        <f>IF(H4778="Reg", MIN(Inputs!$B$2, I4778*Inputs!$B$10, (Inputs!$B$8-I4778)/Inputs!$B$9), 0)</f>
        <v>149.6</v>
      </c>
      <c r="P4778" s="3">
        <f t="shared" si="671"/>
        <v>0</v>
      </c>
      <c r="Q4778" s="3">
        <f t="shared" si="672"/>
        <v>7.48</v>
      </c>
      <c r="R4778" s="3">
        <f>I4778 + M4778*Inputs!$B$9 - N4778/Inputs!$B$10</f>
        <v>159.4741358339966</v>
      </c>
    </row>
    <row r="4779" spans="1:18" x14ac:dyDescent="0.3">
      <c r="A4779" s="4">
        <v>46222.041666666657</v>
      </c>
      <c r="B4779" s="3">
        <v>18.077500000000001</v>
      </c>
      <c r="C4779" s="3">
        <v>0.05</v>
      </c>
      <c r="D4779" s="3">
        <f t="shared" si="666"/>
        <v>17.728749999999998</v>
      </c>
      <c r="E4779" s="3">
        <f>MAX(B4779 - D4779/Inputs!$B$5, 0)</f>
        <v>0</v>
      </c>
      <c r="F4779" s="3">
        <f>MAX(D4779*Inputs!$B$5 - B4779, 0)</f>
        <v>0</v>
      </c>
      <c r="G4779" s="3">
        <f t="shared" si="667"/>
        <v>0.05</v>
      </c>
      <c r="H4779" t="str">
        <f t="shared" si="668"/>
        <v>Reg</v>
      </c>
      <c r="I4779" s="3">
        <f t="shared" si="673"/>
        <v>159.4741358339966</v>
      </c>
      <c r="J4779" s="3">
        <f t="shared" si="674"/>
        <v>0</v>
      </c>
      <c r="K4779" s="3">
        <f>MIN(Inputs!$B$2, (Inputs!$B$8 - I4779)/Inputs!$B$9)</f>
        <v>170</v>
      </c>
      <c r="L4779" s="3">
        <f>MAX(MIN(Inputs!$B$2, I4779*Inputs!$B$10, Inputs!$B$8*Inputs!$B$4 - J4779), 0)</f>
        <v>149.6</v>
      </c>
      <c r="M4779" s="3">
        <f t="shared" si="669"/>
        <v>0</v>
      </c>
      <c r="N4779" s="3">
        <f t="shared" si="670"/>
        <v>0</v>
      </c>
      <c r="O4779" s="3">
        <f>IF(H4779="Reg", MIN(Inputs!$B$2, I4779*Inputs!$B$10, (Inputs!$B$8-I4779)/Inputs!$B$9), 0)</f>
        <v>149.6</v>
      </c>
      <c r="P4779" s="3">
        <f t="shared" si="671"/>
        <v>0</v>
      </c>
      <c r="Q4779" s="3">
        <f t="shared" si="672"/>
        <v>7.48</v>
      </c>
      <c r="R4779" s="3">
        <f>I4779 + M4779*Inputs!$B$9 - N4779/Inputs!$B$10</f>
        <v>159.4741358339966</v>
      </c>
    </row>
    <row r="4780" spans="1:18" x14ac:dyDescent="0.3">
      <c r="A4780" s="4">
        <v>46222.083333333343</v>
      </c>
      <c r="B4780" s="3">
        <v>16.542499999999997</v>
      </c>
      <c r="C4780" s="3">
        <v>0.05</v>
      </c>
      <c r="D4780" s="3">
        <f t="shared" si="666"/>
        <v>17.728749999999998</v>
      </c>
      <c r="E4780" s="3">
        <f>MAX(B4780 - D4780/Inputs!$B$5, 0)</f>
        <v>0</v>
      </c>
      <c r="F4780" s="3">
        <f>MAX(D4780*Inputs!$B$5 - B4780, 0)</f>
        <v>0</v>
      </c>
      <c r="G4780" s="3">
        <f t="shared" si="667"/>
        <v>0.05</v>
      </c>
      <c r="H4780" t="str">
        <f t="shared" si="668"/>
        <v>Reg</v>
      </c>
      <c r="I4780" s="3">
        <f t="shared" si="673"/>
        <v>159.4741358339966</v>
      </c>
      <c r="J4780" s="3">
        <f t="shared" si="674"/>
        <v>0</v>
      </c>
      <c r="K4780" s="3">
        <f>MIN(Inputs!$B$2, (Inputs!$B$8 - I4780)/Inputs!$B$9)</f>
        <v>170</v>
      </c>
      <c r="L4780" s="3">
        <f>MAX(MIN(Inputs!$B$2, I4780*Inputs!$B$10, Inputs!$B$8*Inputs!$B$4 - J4780), 0)</f>
        <v>149.6</v>
      </c>
      <c r="M4780" s="3">
        <f t="shared" si="669"/>
        <v>0</v>
      </c>
      <c r="N4780" s="3">
        <f t="shared" si="670"/>
        <v>0</v>
      </c>
      <c r="O4780" s="3">
        <f>IF(H4780="Reg", MIN(Inputs!$B$2, I4780*Inputs!$B$10, (Inputs!$B$8-I4780)/Inputs!$B$9), 0)</f>
        <v>149.6</v>
      </c>
      <c r="P4780" s="3">
        <f t="shared" si="671"/>
        <v>0</v>
      </c>
      <c r="Q4780" s="3">
        <f t="shared" si="672"/>
        <v>7.48</v>
      </c>
      <c r="R4780" s="3">
        <f>I4780 + M4780*Inputs!$B$9 - N4780/Inputs!$B$10</f>
        <v>159.4741358339966</v>
      </c>
    </row>
    <row r="4781" spans="1:18" x14ac:dyDescent="0.3">
      <c r="A4781" s="4">
        <v>46222.125</v>
      </c>
      <c r="B4781" s="3">
        <v>16.635000000000002</v>
      </c>
      <c r="C4781" s="3">
        <v>0.05</v>
      </c>
      <c r="D4781" s="3">
        <f t="shared" si="666"/>
        <v>17.728749999999998</v>
      </c>
      <c r="E4781" s="3">
        <f>MAX(B4781 - D4781/Inputs!$B$5, 0)</f>
        <v>0</v>
      </c>
      <c r="F4781" s="3">
        <f>MAX(D4781*Inputs!$B$5 - B4781, 0)</f>
        <v>0</v>
      </c>
      <c r="G4781" s="3">
        <f t="shared" si="667"/>
        <v>0.05</v>
      </c>
      <c r="H4781" t="str">
        <f t="shared" si="668"/>
        <v>Reg</v>
      </c>
      <c r="I4781" s="3">
        <f t="shared" si="673"/>
        <v>159.4741358339966</v>
      </c>
      <c r="J4781" s="3">
        <f t="shared" si="674"/>
        <v>0</v>
      </c>
      <c r="K4781" s="3">
        <f>MIN(Inputs!$B$2, (Inputs!$B$8 - I4781)/Inputs!$B$9)</f>
        <v>170</v>
      </c>
      <c r="L4781" s="3">
        <f>MAX(MIN(Inputs!$B$2, I4781*Inputs!$B$10, Inputs!$B$8*Inputs!$B$4 - J4781), 0)</f>
        <v>149.6</v>
      </c>
      <c r="M4781" s="3">
        <f t="shared" si="669"/>
        <v>0</v>
      </c>
      <c r="N4781" s="3">
        <f t="shared" si="670"/>
        <v>0</v>
      </c>
      <c r="O4781" s="3">
        <f>IF(H4781="Reg", MIN(Inputs!$B$2, I4781*Inputs!$B$10, (Inputs!$B$8-I4781)/Inputs!$B$9), 0)</f>
        <v>149.6</v>
      </c>
      <c r="P4781" s="3">
        <f t="shared" si="671"/>
        <v>0</v>
      </c>
      <c r="Q4781" s="3">
        <f t="shared" si="672"/>
        <v>7.48</v>
      </c>
      <c r="R4781" s="3">
        <f>I4781 + M4781*Inputs!$B$9 - N4781/Inputs!$B$10</f>
        <v>159.4741358339966</v>
      </c>
    </row>
    <row r="4782" spans="1:18" x14ac:dyDescent="0.3">
      <c r="A4782" s="4">
        <v>46222.166666666657</v>
      </c>
      <c r="B4782" s="3">
        <v>14.455</v>
      </c>
      <c r="C4782" s="3">
        <v>0.05</v>
      </c>
      <c r="D4782" s="3">
        <f t="shared" si="666"/>
        <v>17.728749999999998</v>
      </c>
      <c r="E4782" s="3">
        <f>MAX(B4782 - D4782/Inputs!$B$5, 0)</f>
        <v>0</v>
      </c>
      <c r="F4782" s="3">
        <f>MAX(D4782*Inputs!$B$5 - B4782, 0)</f>
        <v>1.1462999999999983</v>
      </c>
      <c r="G4782" s="3">
        <f t="shared" si="667"/>
        <v>0.05</v>
      </c>
      <c r="H4782" t="str">
        <f t="shared" si="668"/>
        <v>Charge</v>
      </c>
      <c r="I4782" s="3">
        <f t="shared" si="673"/>
        <v>159.4741358339966</v>
      </c>
      <c r="J4782" s="3">
        <f t="shared" si="674"/>
        <v>0</v>
      </c>
      <c r="K4782" s="3">
        <f>MIN(Inputs!$B$2, (Inputs!$B$8 - I4782)/Inputs!$B$9)</f>
        <v>170</v>
      </c>
      <c r="L4782" s="3">
        <f>MAX(MIN(Inputs!$B$2, I4782*Inputs!$B$10, Inputs!$B$8*Inputs!$B$4 - J4782), 0)</f>
        <v>149.6</v>
      </c>
      <c r="M4782" s="3">
        <f t="shared" si="669"/>
        <v>170</v>
      </c>
      <c r="N4782" s="3">
        <f t="shared" si="670"/>
        <v>0</v>
      </c>
      <c r="O4782" s="3">
        <f>IF(H4782="Reg", MIN(Inputs!$B$2, I4782*Inputs!$B$10, (Inputs!$B$8-I4782)/Inputs!$B$9), 0)</f>
        <v>0</v>
      </c>
      <c r="P4782" s="3">
        <f t="shared" si="671"/>
        <v>-2457.35</v>
      </c>
      <c r="Q4782" s="3">
        <f t="shared" si="672"/>
        <v>0</v>
      </c>
      <c r="R4782" s="3">
        <f>I4782 + M4782*Inputs!$B$9 - N4782/Inputs!$B$10</f>
        <v>318.9482716679932</v>
      </c>
    </row>
    <row r="4783" spans="1:18" x14ac:dyDescent="0.3">
      <c r="A4783" s="4">
        <v>46222.208333333343</v>
      </c>
      <c r="B4783" s="3">
        <v>14.377500000000001</v>
      </c>
      <c r="C4783" s="3">
        <v>0.06</v>
      </c>
      <c r="D4783" s="3">
        <f t="shared" si="666"/>
        <v>17.728749999999998</v>
      </c>
      <c r="E4783" s="3">
        <f>MAX(B4783 - D4783/Inputs!$B$5, 0)</f>
        <v>0</v>
      </c>
      <c r="F4783" s="3">
        <f>MAX(D4783*Inputs!$B$5 - B4783, 0)</f>
        <v>1.2237999999999971</v>
      </c>
      <c r="G4783" s="3">
        <f t="shared" si="667"/>
        <v>0.06</v>
      </c>
      <c r="H4783" t="str">
        <f t="shared" si="668"/>
        <v>Charge</v>
      </c>
      <c r="I4783" s="3">
        <f t="shared" si="673"/>
        <v>318.9482716679932</v>
      </c>
      <c r="J4783" s="3">
        <f t="shared" si="674"/>
        <v>0</v>
      </c>
      <c r="K4783" s="3">
        <f>MIN(Inputs!$B$2, (Inputs!$B$8 - I4783)/Inputs!$B$9)</f>
        <v>22.44121780453775</v>
      </c>
      <c r="L4783" s="3">
        <f>MAX(MIN(Inputs!$B$2, I4783*Inputs!$B$10, Inputs!$B$8*Inputs!$B$4 - J4783), 0)</f>
        <v>170</v>
      </c>
      <c r="M4783" s="3">
        <f t="shared" si="669"/>
        <v>22.44121780453775</v>
      </c>
      <c r="N4783" s="3">
        <f t="shared" si="670"/>
        <v>0</v>
      </c>
      <c r="O4783" s="3">
        <f>IF(H4783="Reg", MIN(Inputs!$B$2, I4783*Inputs!$B$10, (Inputs!$B$8-I4783)/Inputs!$B$9), 0)</f>
        <v>0</v>
      </c>
      <c r="P4783" s="3">
        <f t="shared" si="671"/>
        <v>-322.64860898474154</v>
      </c>
      <c r="Q4783" s="3">
        <f t="shared" si="672"/>
        <v>0</v>
      </c>
      <c r="R4783" s="3">
        <f>I4783 + M4783*Inputs!$B$9 - N4783/Inputs!$B$10</f>
        <v>340</v>
      </c>
    </row>
    <row r="4784" spans="1:18" x14ac:dyDescent="0.3">
      <c r="A4784" s="4">
        <v>46222.25</v>
      </c>
      <c r="B4784" s="3">
        <v>16.297499999999999</v>
      </c>
      <c r="C4784" s="3">
        <v>1.06</v>
      </c>
      <c r="D4784" s="3">
        <f t="shared" si="666"/>
        <v>17.728749999999998</v>
      </c>
      <c r="E4784" s="3">
        <f>MAX(B4784 - D4784/Inputs!$B$5, 0)</f>
        <v>0</v>
      </c>
      <c r="F4784" s="3">
        <f>MAX(D4784*Inputs!$B$5 - B4784, 0)</f>
        <v>0</v>
      </c>
      <c r="G4784" s="3">
        <f t="shared" si="667"/>
        <v>1.06</v>
      </c>
      <c r="H4784" t="str">
        <f t="shared" si="668"/>
        <v>Reg</v>
      </c>
      <c r="I4784" s="3">
        <f t="shared" si="673"/>
        <v>340</v>
      </c>
      <c r="J4784" s="3">
        <f t="shared" si="674"/>
        <v>0</v>
      </c>
      <c r="K4784" s="3">
        <f>MIN(Inputs!$B$2, (Inputs!$B$8 - I4784)/Inputs!$B$9)</f>
        <v>0</v>
      </c>
      <c r="L4784" s="3">
        <f>MAX(MIN(Inputs!$B$2, I4784*Inputs!$B$10, Inputs!$B$8*Inputs!$B$4 - J4784), 0)</f>
        <v>170</v>
      </c>
      <c r="M4784" s="3">
        <f t="shared" si="669"/>
        <v>0</v>
      </c>
      <c r="N4784" s="3">
        <f t="shared" si="670"/>
        <v>0</v>
      </c>
      <c r="O4784" s="3">
        <f>IF(H4784="Reg", MIN(Inputs!$B$2, I4784*Inputs!$B$10, (Inputs!$B$8-I4784)/Inputs!$B$9), 0)</f>
        <v>0</v>
      </c>
      <c r="P4784" s="3">
        <f t="shared" si="671"/>
        <v>0</v>
      </c>
      <c r="Q4784" s="3">
        <f t="shared" si="672"/>
        <v>0</v>
      </c>
      <c r="R4784" s="3">
        <f>I4784 + M4784*Inputs!$B$9 - N4784/Inputs!$B$10</f>
        <v>340</v>
      </c>
    </row>
    <row r="4785" spans="1:18" x14ac:dyDescent="0.3">
      <c r="A4785" s="4">
        <v>46222.291666666657</v>
      </c>
      <c r="B4785" s="3">
        <v>17.092500000000001</v>
      </c>
      <c r="C4785" s="3">
        <v>1.81</v>
      </c>
      <c r="D4785" s="3">
        <f t="shared" si="666"/>
        <v>17.728749999999998</v>
      </c>
      <c r="E4785" s="3">
        <f>MAX(B4785 - D4785/Inputs!$B$5, 0)</f>
        <v>0</v>
      </c>
      <c r="F4785" s="3">
        <f>MAX(D4785*Inputs!$B$5 - B4785, 0)</f>
        <v>0</v>
      </c>
      <c r="G4785" s="3">
        <f t="shared" si="667"/>
        <v>1.81</v>
      </c>
      <c r="H4785" t="str">
        <f t="shared" si="668"/>
        <v>Reg</v>
      </c>
      <c r="I4785" s="3">
        <f t="shared" si="673"/>
        <v>340</v>
      </c>
      <c r="J4785" s="3">
        <f t="shared" si="674"/>
        <v>0</v>
      </c>
      <c r="K4785" s="3">
        <f>MIN(Inputs!$B$2, (Inputs!$B$8 - I4785)/Inputs!$B$9)</f>
        <v>0</v>
      </c>
      <c r="L4785" s="3">
        <f>MAX(MIN(Inputs!$B$2, I4785*Inputs!$B$10, Inputs!$B$8*Inputs!$B$4 - J4785), 0)</f>
        <v>170</v>
      </c>
      <c r="M4785" s="3">
        <f t="shared" si="669"/>
        <v>0</v>
      </c>
      <c r="N4785" s="3">
        <f t="shared" si="670"/>
        <v>0</v>
      </c>
      <c r="O4785" s="3">
        <f>IF(H4785="Reg", MIN(Inputs!$B$2, I4785*Inputs!$B$10, (Inputs!$B$8-I4785)/Inputs!$B$9), 0)</f>
        <v>0</v>
      </c>
      <c r="P4785" s="3">
        <f t="shared" si="671"/>
        <v>0</v>
      </c>
      <c r="Q4785" s="3">
        <f t="shared" si="672"/>
        <v>0</v>
      </c>
      <c r="R4785" s="3">
        <f>I4785 + M4785*Inputs!$B$9 - N4785/Inputs!$B$10</f>
        <v>340</v>
      </c>
    </row>
    <row r="4786" spans="1:18" x14ac:dyDescent="0.3">
      <c r="A4786" s="4">
        <v>46222.333333333343</v>
      </c>
      <c r="B4786" s="3">
        <v>15.500000000000002</v>
      </c>
      <c r="C4786" s="3">
        <v>1</v>
      </c>
      <c r="D4786" s="3">
        <f t="shared" si="666"/>
        <v>17.728749999999998</v>
      </c>
      <c r="E4786" s="3">
        <f>MAX(B4786 - D4786/Inputs!$B$5, 0)</f>
        <v>0</v>
      </c>
      <c r="F4786" s="3">
        <f>MAX(D4786*Inputs!$B$5 - B4786, 0)</f>
        <v>0.10129999999999661</v>
      </c>
      <c r="G4786" s="3">
        <f t="shared" si="667"/>
        <v>1</v>
      </c>
      <c r="H4786" t="str">
        <f t="shared" si="668"/>
        <v>Reg</v>
      </c>
      <c r="I4786" s="3">
        <f t="shared" si="673"/>
        <v>340</v>
      </c>
      <c r="J4786" s="3">
        <f t="shared" si="674"/>
        <v>0</v>
      </c>
      <c r="K4786" s="3">
        <f>MIN(Inputs!$B$2, (Inputs!$B$8 - I4786)/Inputs!$B$9)</f>
        <v>0</v>
      </c>
      <c r="L4786" s="3">
        <f>MAX(MIN(Inputs!$B$2, I4786*Inputs!$B$10, Inputs!$B$8*Inputs!$B$4 - J4786), 0)</f>
        <v>170</v>
      </c>
      <c r="M4786" s="3">
        <f t="shared" si="669"/>
        <v>0</v>
      </c>
      <c r="N4786" s="3">
        <f t="shared" si="670"/>
        <v>0</v>
      </c>
      <c r="O4786" s="3">
        <f>IF(H4786="Reg", MIN(Inputs!$B$2, I4786*Inputs!$B$10, (Inputs!$B$8-I4786)/Inputs!$B$9), 0)</f>
        <v>0</v>
      </c>
      <c r="P4786" s="3">
        <f t="shared" si="671"/>
        <v>0</v>
      </c>
      <c r="Q4786" s="3">
        <f t="shared" si="672"/>
        <v>0</v>
      </c>
      <c r="R4786" s="3">
        <f>I4786 + M4786*Inputs!$B$9 - N4786/Inputs!$B$10</f>
        <v>340</v>
      </c>
    </row>
    <row r="4787" spans="1:18" x14ac:dyDescent="0.3">
      <c r="A4787" s="4">
        <v>46222.375</v>
      </c>
      <c r="B4787" s="3">
        <v>4.3849999999999998</v>
      </c>
      <c r="C4787" s="3">
        <v>1</v>
      </c>
      <c r="D4787" s="3">
        <f t="shared" si="666"/>
        <v>17.728749999999998</v>
      </c>
      <c r="E4787" s="3">
        <f>MAX(B4787 - D4787/Inputs!$B$5, 0)</f>
        <v>0</v>
      </c>
      <c r="F4787" s="3">
        <f>MAX(D4787*Inputs!$B$5 - B4787, 0)</f>
        <v>11.216299999999999</v>
      </c>
      <c r="G4787" s="3">
        <f t="shared" si="667"/>
        <v>1</v>
      </c>
      <c r="H4787" t="str">
        <f t="shared" si="668"/>
        <v>Charge</v>
      </c>
      <c r="I4787" s="3">
        <f t="shared" si="673"/>
        <v>340</v>
      </c>
      <c r="J4787" s="3">
        <f t="shared" si="674"/>
        <v>0</v>
      </c>
      <c r="K4787" s="3">
        <f>MIN(Inputs!$B$2, (Inputs!$B$8 - I4787)/Inputs!$B$9)</f>
        <v>0</v>
      </c>
      <c r="L4787" s="3">
        <f>MAX(MIN(Inputs!$B$2, I4787*Inputs!$B$10, Inputs!$B$8*Inputs!$B$4 - J4787), 0)</f>
        <v>170</v>
      </c>
      <c r="M4787" s="3">
        <f t="shared" si="669"/>
        <v>0</v>
      </c>
      <c r="N4787" s="3">
        <f t="shared" si="670"/>
        <v>0</v>
      </c>
      <c r="O4787" s="3">
        <f>IF(H4787="Reg", MIN(Inputs!$B$2, I4787*Inputs!$B$10, (Inputs!$B$8-I4787)/Inputs!$B$9), 0)</f>
        <v>0</v>
      </c>
      <c r="P4787" s="3">
        <f t="shared" si="671"/>
        <v>0</v>
      </c>
      <c r="Q4787" s="3">
        <f t="shared" si="672"/>
        <v>0</v>
      </c>
      <c r="R4787" s="3">
        <f>I4787 + M4787*Inputs!$B$9 - N4787/Inputs!$B$10</f>
        <v>340</v>
      </c>
    </row>
    <row r="4788" spans="1:18" x14ac:dyDescent="0.3">
      <c r="A4788" s="4">
        <v>46222.416666666657</v>
      </c>
      <c r="B4788" s="3">
        <v>0.69249999999999989</v>
      </c>
      <c r="C4788" s="3">
        <v>0.98</v>
      </c>
      <c r="D4788" s="3">
        <f t="shared" si="666"/>
        <v>17.728749999999998</v>
      </c>
      <c r="E4788" s="3">
        <f>MAX(B4788 - D4788/Inputs!$B$5, 0)</f>
        <v>0</v>
      </c>
      <c r="F4788" s="3">
        <f>MAX(D4788*Inputs!$B$5 - B4788, 0)</f>
        <v>14.908799999999999</v>
      </c>
      <c r="G4788" s="3">
        <f t="shared" si="667"/>
        <v>0.98</v>
      </c>
      <c r="H4788" t="str">
        <f t="shared" si="668"/>
        <v>Charge</v>
      </c>
      <c r="I4788" s="3">
        <f t="shared" si="673"/>
        <v>340</v>
      </c>
      <c r="J4788" s="3">
        <f t="shared" si="674"/>
        <v>0</v>
      </c>
      <c r="K4788" s="3">
        <f>MIN(Inputs!$B$2, (Inputs!$B$8 - I4788)/Inputs!$B$9)</f>
        <v>0</v>
      </c>
      <c r="L4788" s="3">
        <f>MAX(MIN(Inputs!$B$2, I4788*Inputs!$B$10, Inputs!$B$8*Inputs!$B$4 - J4788), 0)</f>
        <v>170</v>
      </c>
      <c r="M4788" s="3">
        <f t="shared" si="669"/>
        <v>0</v>
      </c>
      <c r="N4788" s="3">
        <f t="shared" si="670"/>
        <v>0</v>
      </c>
      <c r="O4788" s="3">
        <f>IF(H4788="Reg", MIN(Inputs!$B$2, I4788*Inputs!$B$10, (Inputs!$B$8-I4788)/Inputs!$B$9), 0)</f>
        <v>0</v>
      </c>
      <c r="P4788" s="3">
        <f t="shared" si="671"/>
        <v>0</v>
      </c>
      <c r="Q4788" s="3">
        <f t="shared" si="672"/>
        <v>0</v>
      </c>
      <c r="R4788" s="3">
        <f>I4788 + M4788*Inputs!$B$9 - N4788/Inputs!$B$10</f>
        <v>340</v>
      </c>
    </row>
    <row r="4789" spans="1:18" x14ac:dyDescent="0.3">
      <c r="A4789" s="4">
        <v>46222.458333333343</v>
      </c>
      <c r="B4789" s="3">
        <v>12.5525</v>
      </c>
      <c r="C4789" s="3">
        <v>0.89</v>
      </c>
      <c r="D4789" s="3">
        <f t="shared" si="666"/>
        <v>17.728749999999998</v>
      </c>
      <c r="E4789" s="3">
        <f>MAX(B4789 - D4789/Inputs!$B$5, 0)</f>
        <v>0</v>
      </c>
      <c r="F4789" s="3">
        <f>MAX(D4789*Inputs!$B$5 - B4789, 0)</f>
        <v>3.0487999999999982</v>
      </c>
      <c r="G4789" s="3">
        <f t="shared" si="667"/>
        <v>0.89</v>
      </c>
      <c r="H4789" t="str">
        <f t="shared" si="668"/>
        <v>Charge</v>
      </c>
      <c r="I4789" s="3">
        <f t="shared" si="673"/>
        <v>340</v>
      </c>
      <c r="J4789" s="3">
        <f t="shared" si="674"/>
        <v>0</v>
      </c>
      <c r="K4789" s="3">
        <f>MIN(Inputs!$B$2, (Inputs!$B$8 - I4789)/Inputs!$B$9)</f>
        <v>0</v>
      </c>
      <c r="L4789" s="3">
        <f>MAX(MIN(Inputs!$B$2, I4789*Inputs!$B$10, Inputs!$B$8*Inputs!$B$4 - J4789), 0)</f>
        <v>170</v>
      </c>
      <c r="M4789" s="3">
        <f t="shared" si="669"/>
        <v>0</v>
      </c>
      <c r="N4789" s="3">
        <f t="shared" si="670"/>
        <v>0</v>
      </c>
      <c r="O4789" s="3">
        <f>IF(H4789="Reg", MIN(Inputs!$B$2, I4789*Inputs!$B$10, (Inputs!$B$8-I4789)/Inputs!$B$9), 0)</f>
        <v>0</v>
      </c>
      <c r="P4789" s="3">
        <f t="shared" si="671"/>
        <v>0</v>
      </c>
      <c r="Q4789" s="3">
        <f t="shared" si="672"/>
        <v>0</v>
      </c>
      <c r="R4789" s="3">
        <f>I4789 + M4789*Inputs!$B$9 - N4789/Inputs!$B$10</f>
        <v>340</v>
      </c>
    </row>
    <row r="4790" spans="1:18" x14ac:dyDescent="0.3">
      <c r="A4790" s="4">
        <v>46222.5</v>
      </c>
      <c r="B4790" s="3">
        <v>7.6149999999999993</v>
      </c>
      <c r="C4790" s="3">
        <v>1</v>
      </c>
      <c r="D4790" s="3">
        <f t="shared" si="666"/>
        <v>17.728749999999998</v>
      </c>
      <c r="E4790" s="3">
        <f>MAX(B4790 - D4790/Inputs!$B$5, 0)</f>
        <v>0</v>
      </c>
      <c r="F4790" s="3">
        <f>MAX(D4790*Inputs!$B$5 - B4790, 0)</f>
        <v>7.9862999999999991</v>
      </c>
      <c r="G4790" s="3">
        <f t="shared" si="667"/>
        <v>1</v>
      </c>
      <c r="H4790" t="str">
        <f t="shared" si="668"/>
        <v>Charge</v>
      </c>
      <c r="I4790" s="3">
        <f t="shared" si="673"/>
        <v>340</v>
      </c>
      <c r="J4790" s="3">
        <f t="shared" si="674"/>
        <v>0</v>
      </c>
      <c r="K4790" s="3">
        <f>MIN(Inputs!$B$2, (Inputs!$B$8 - I4790)/Inputs!$B$9)</f>
        <v>0</v>
      </c>
      <c r="L4790" s="3">
        <f>MAX(MIN(Inputs!$B$2, I4790*Inputs!$B$10, Inputs!$B$8*Inputs!$B$4 - J4790), 0)</f>
        <v>170</v>
      </c>
      <c r="M4790" s="3">
        <f t="shared" si="669"/>
        <v>0</v>
      </c>
      <c r="N4790" s="3">
        <f t="shared" si="670"/>
        <v>0</v>
      </c>
      <c r="O4790" s="3">
        <f>IF(H4790="Reg", MIN(Inputs!$B$2, I4790*Inputs!$B$10, (Inputs!$B$8-I4790)/Inputs!$B$9), 0)</f>
        <v>0</v>
      </c>
      <c r="P4790" s="3">
        <f t="shared" si="671"/>
        <v>0</v>
      </c>
      <c r="Q4790" s="3">
        <f t="shared" si="672"/>
        <v>0</v>
      </c>
      <c r="R4790" s="3">
        <f>I4790 + M4790*Inputs!$B$9 - N4790/Inputs!$B$10</f>
        <v>340</v>
      </c>
    </row>
    <row r="4791" spans="1:18" x14ac:dyDescent="0.3">
      <c r="A4791" s="4">
        <v>46222.541666666657</v>
      </c>
      <c r="B4791" s="3">
        <v>6.24</v>
      </c>
      <c r="C4791" s="3">
        <v>0.51</v>
      </c>
      <c r="D4791" s="3">
        <f t="shared" si="666"/>
        <v>17.728749999999998</v>
      </c>
      <c r="E4791" s="3">
        <f>MAX(B4791 - D4791/Inputs!$B$5, 0)</f>
        <v>0</v>
      </c>
      <c r="F4791" s="3">
        <f>MAX(D4791*Inputs!$B$5 - B4791, 0)</f>
        <v>9.3612999999999982</v>
      </c>
      <c r="G4791" s="3">
        <f t="shared" si="667"/>
        <v>0.51</v>
      </c>
      <c r="H4791" t="str">
        <f t="shared" si="668"/>
        <v>Charge</v>
      </c>
      <c r="I4791" s="3">
        <f t="shared" si="673"/>
        <v>340</v>
      </c>
      <c r="J4791" s="3">
        <f t="shared" si="674"/>
        <v>0</v>
      </c>
      <c r="K4791" s="3">
        <f>MIN(Inputs!$B$2, (Inputs!$B$8 - I4791)/Inputs!$B$9)</f>
        <v>0</v>
      </c>
      <c r="L4791" s="3">
        <f>MAX(MIN(Inputs!$B$2, I4791*Inputs!$B$10, Inputs!$B$8*Inputs!$B$4 - J4791), 0)</f>
        <v>170</v>
      </c>
      <c r="M4791" s="3">
        <f t="shared" si="669"/>
        <v>0</v>
      </c>
      <c r="N4791" s="3">
        <f t="shared" si="670"/>
        <v>0</v>
      </c>
      <c r="O4791" s="3">
        <f>IF(H4791="Reg", MIN(Inputs!$B$2, I4791*Inputs!$B$10, (Inputs!$B$8-I4791)/Inputs!$B$9), 0)</f>
        <v>0</v>
      </c>
      <c r="P4791" s="3">
        <f t="shared" si="671"/>
        <v>0</v>
      </c>
      <c r="Q4791" s="3">
        <f t="shared" si="672"/>
        <v>0</v>
      </c>
      <c r="R4791" s="3">
        <f>I4791 + M4791*Inputs!$B$9 - N4791/Inputs!$B$10</f>
        <v>340</v>
      </c>
    </row>
    <row r="4792" spans="1:18" x14ac:dyDescent="0.3">
      <c r="A4792" s="4">
        <v>46222.583333333343</v>
      </c>
      <c r="B4792" s="3">
        <v>9.75</v>
      </c>
      <c r="C4792" s="3">
        <v>0.8</v>
      </c>
      <c r="D4792" s="3">
        <f t="shared" si="666"/>
        <v>17.728749999999998</v>
      </c>
      <c r="E4792" s="3">
        <f>MAX(B4792 - D4792/Inputs!$B$5, 0)</f>
        <v>0</v>
      </c>
      <c r="F4792" s="3">
        <f>MAX(D4792*Inputs!$B$5 - B4792, 0)</f>
        <v>5.8512999999999984</v>
      </c>
      <c r="G4792" s="3">
        <f t="shared" si="667"/>
        <v>0.8</v>
      </c>
      <c r="H4792" t="str">
        <f t="shared" si="668"/>
        <v>Charge</v>
      </c>
      <c r="I4792" s="3">
        <f t="shared" si="673"/>
        <v>340</v>
      </c>
      <c r="J4792" s="3">
        <f t="shared" si="674"/>
        <v>0</v>
      </c>
      <c r="K4792" s="3">
        <f>MIN(Inputs!$B$2, (Inputs!$B$8 - I4792)/Inputs!$B$9)</f>
        <v>0</v>
      </c>
      <c r="L4792" s="3">
        <f>MAX(MIN(Inputs!$B$2, I4792*Inputs!$B$10, Inputs!$B$8*Inputs!$B$4 - J4792), 0)</f>
        <v>170</v>
      </c>
      <c r="M4792" s="3">
        <f t="shared" si="669"/>
        <v>0</v>
      </c>
      <c r="N4792" s="3">
        <f t="shared" si="670"/>
        <v>0</v>
      </c>
      <c r="O4792" s="3">
        <f>IF(H4792="Reg", MIN(Inputs!$B$2, I4792*Inputs!$B$10, (Inputs!$B$8-I4792)/Inputs!$B$9), 0)</f>
        <v>0</v>
      </c>
      <c r="P4792" s="3">
        <f t="shared" si="671"/>
        <v>0</v>
      </c>
      <c r="Q4792" s="3">
        <f t="shared" si="672"/>
        <v>0</v>
      </c>
      <c r="R4792" s="3">
        <f>I4792 + M4792*Inputs!$B$9 - N4792/Inputs!$B$10</f>
        <v>340</v>
      </c>
    </row>
    <row r="4793" spans="1:18" x14ac:dyDescent="0.3">
      <c r="A4793" s="4">
        <v>46222.625</v>
      </c>
      <c r="B4793" s="3">
        <v>11.265000000000001</v>
      </c>
      <c r="C4793" s="3">
        <v>0.71</v>
      </c>
      <c r="D4793" s="3">
        <f t="shared" si="666"/>
        <v>17.728749999999998</v>
      </c>
      <c r="E4793" s="3">
        <f>MAX(B4793 - D4793/Inputs!$B$5, 0)</f>
        <v>0</v>
      </c>
      <c r="F4793" s="3">
        <f>MAX(D4793*Inputs!$B$5 - B4793, 0)</f>
        <v>4.3362999999999978</v>
      </c>
      <c r="G4793" s="3">
        <f t="shared" si="667"/>
        <v>0.71</v>
      </c>
      <c r="H4793" t="str">
        <f t="shared" si="668"/>
        <v>Charge</v>
      </c>
      <c r="I4793" s="3">
        <f t="shared" si="673"/>
        <v>340</v>
      </c>
      <c r="J4793" s="3">
        <f t="shared" si="674"/>
        <v>0</v>
      </c>
      <c r="K4793" s="3">
        <f>MIN(Inputs!$B$2, (Inputs!$B$8 - I4793)/Inputs!$B$9)</f>
        <v>0</v>
      </c>
      <c r="L4793" s="3">
        <f>MAX(MIN(Inputs!$B$2, I4793*Inputs!$B$10, Inputs!$B$8*Inputs!$B$4 - J4793), 0)</f>
        <v>170</v>
      </c>
      <c r="M4793" s="3">
        <f t="shared" si="669"/>
        <v>0</v>
      </c>
      <c r="N4793" s="3">
        <f t="shared" si="670"/>
        <v>0</v>
      </c>
      <c r="O4793" s="3">
        <f>IF(H4793="Reg", MIN(Inputs!$B$2, I4793*Inputs!$B$10, (Inputs!$B$8-I4793)/Inputs!$B$9), 0)</f>
        <v>0</v>
      </c>
      <c r="P4793" s="3">
        <f t="shared" si="671"/>
        <v>0</v>
      </c>
      <c r="Q4793" s="3">
        <f t="shared" si="672"/>
        <v>0</v>
      </c>
      <c r="R4793" s="3">
        <f>I4793 + M4793*Inputs!$B$9 - N4793/Inputs!$B$10</f>
        <v>340</v>
      </c>
    </row>
    <row r="4794" spans="1:18" x14ac:dyDescent="0.3">
      <c r="A4794" s="4">
        <v>46222.666666666657</v>
      </c>
      <c r="B4794" s="3">
        <v>10.327500000000001</v>
      </c>
      <c r="C4794" s="3">
        <v>0.74</v>
      </c>
      <c r="D4794" s="3">
        <f t="shared" si="666"/>
        <v>17.728749999999998</v>
      </c>
      <c r="E4794" s="3">
        <f>MAX(B4794 - D4794/Inputs!$B$5, 0)</f>
        <v>0</v>
      </c>
      <c r="F4794" s="3">
        <f>MAX(D4794*Inputs!$B$5 - B4794, 0)</f>
        <v>5.2737999999999978</v>
      </c>
      <c r="G4794" s="3">
        <f t="shared" si="667"/>
        <v>0.74</v>
      </c>
      <c r="H4794" t="str">
        <f t="shared" si="668"/>
        <v>Charge</v>
      </c>
      <c r="I4794" s="3">
        <f t="shared" si="673"/>
        <v>340</v>
      </c>
      <c r="J4794" s="3">
        <f t="shared" si="674"/>
        <v>0</v>
      </c>
      <c r="K4794" s="3">
        <f>MIN(Inputs!$B$2, (Inputs!$B$8 - I4794)/Inputs!$B$9)</f>
        <v>0</v>
      </c>
      <c r="L4794" s="3">
        <f>MAX(MIN(Inputs!$B$2, I4794*Inputs!$B$10, Inputs!$B$8*Inputs!$B$4 - J4794), 0)</f>
        <v>170</v>
      </c>
      <c r="M4794" s="3">
        <f t="shared" si="669"/>
        <v>0</v>
      </c>
      <c r="N4794" s="3">
        <f t="shared" si="670"/>
        <v>0</v>
      </c>
      <c r="O4794" s="3">
        <f>IF(H4794="Reg", MIN(Inputs!$B$2, I4794*Inputs!$B$10, (Inputs!$B$8-I4794)/Inputs!$B$9), 0)</f>
        <v>0</v>
      </c>
      <c r="P4794" s="3">
        <f t="shared" si="671"/>
        <v>0</v>
      </c>
      <c r="Q4794" s="3">
        <f t="shared" si="672"/>
        <v>0</v>
      </c>
      <c r="R4794" s="3">
        <f>I4794 + M4794*Inputs!$B$9 - N4794/Inputs!$B$10</f>
        <v>340</v>
      </c>
    </row>
    <row r="4795" spans="1:18" x14ac:dyDescent="0.3">
      <c r="A4795" s="4">
        <v>46222.708333333343</v>
      </c>
      <c r="B4795" s="3">
        <v>13.935</v>
      </c>
      <c r="C4795" s="3">
        <v>0.5</v>
      </c>
      <c r="D4795" s="3">
        <f t="shared" si="666"/>
        <v>17.728749999999998</v>
      </c>
      <c r="E4795" s="3">
        <f>MAX(B4795 - D4795/Inputs!$B$5, 0)</f>
        <v>0</v>
      </c>
      <c r="F4795" s="3">
        <f>MAX(D4795*Inputs!$B$5 - B4795, 0)</f>
        <v>1.6662999999999979</v>
      </c>
      <c r="G4795" s="3">
        <f t="shared" si="667"/>
        <v>0.5</v>
      </c>
      <c r="H4795" t="str">
        <f t="shared" si="668"/>
        <v>Charge</v>
      </c>
      <c r="I4795" s="3">
        <f t="shared" si="673"/>
        <v>340</v>
      </c>
      <c r="J4795" s="3">
        <f t="shared" si="674"/>
        <v>0</v>
      </c>
      <c r="K4795" s="3">
        <f>MIN(Inputs!$B$2, (Inputs!$B$8 - I4795)/Inputs!$B$9)</f>
        <v>0</v>
      </c>
      <c r="L4795" s="3">
        <f>MAX(MIN(Inputs!$B$2, I4795*Inputs!$B$10, Inputs!$B$8*Inputs!$B$4 - J4795), 0)</f>
        <v>170</v>
      </c>
      <c r="M4795" s="3">
        <f t="shared" si="669"/>
        <v>0</v>
      </c>
      <c r="N4795" s="3">
        <f t="shared" si="670"/>
        <v>0</v>
      </c>
      <c r="O4795" s="3">
        <f>IF(H4795="Reg", MIN(Inputs!$B$2, I4795*Inputs!$B$10, (Inputs!$B$8-I4795)/Inputs!$B$9), 0)</f>
        <v>0</v>
      </c>
      <c r="P4795" s="3">
        <f t="shared" si="671"/>
        <v>0</v>
      </c>
      <c r="Q4795" s="3">
        <f t="shared" si="672"/>
        <v>0</v>
      </c>
      <c r="R4795" s="3">
        <f>I4795 + M4795*Inputs!$B$9 - N4795/Inputs!$B$10</f>
        <v>340</v>
      </c>
    </row>
    <row r="4796" spans="1:18" x14ac:dyDescent="0.3">
      <c r="A4796" s="4">
        <v>46222.75</v>
      </c>
      <c r="B4796" s="3">
        <v>19.017499999999998</v>
      </c>
      <c r="C4796" s="3">
        <v>0.95</v>
      </c>
      <c r="D4796" s="3">
        <f t="shared" si="666"/>
        <v>17.728749999999998</v>
      </c>
      <c r="E4796" s="3">
        <f>MAX(B4796 - D4796/Inputs!$B$5, 0)</f>
        <v>0</v>
      </c>
      <c r="F4796" s="3">
        <f>MAX(D4796*Inputs!$B$5 - B4796, 0)</f>
        <v>0</v>
      </c>
      <c r="G4796" s="3">
        <f t="shared" si="667"/>
        <v>0.95</v>
      </c>
      <c r="H4796" t="str">
        <f t="shared" si="668"/>
        <v>Reg</v>
      </c>
      <c r="I4796" s="3">
        <f t="shared" si="673"/>
        <v>340</v>
      </c>
      <c r="J4796" s="3">
        <f t="shared" si="674"/>
        <v>0</v>
      </c>
      <c r="K4796" s="3">
        <f>MIN(Inputs!$B$2, (Inputs!$B$8 - I4796)/Inputs!$B$9)</f>
        <v>0</v>
      </c>
      <c r="L4796" s="3">
        <f>MAX(MIN(Inputs!$B$2, I4796*Inputs!$B$10, Inputs!$B$8*Inputs!$B$4 - J4796), 0)</f>
        <v>170</v>
      </c>
      <c r="M4796" s="3">
        <f t="shared" si="669"/>
        <v>0</v>
      </c>
      <c r="N4796" s="3">
        <f t="shared" si="670"/>
        <v>0</v>
      </c>
      <c r="O4796" s="3">
        <f>IF(H4796="Reg", MIN(Inputs!$B$2, I4796*Inputs!$B$10, (Inputs!$B$8-I4796)/Inputs!$B$9), 0)</f>
        <v>0</v>
      </c>
      <c r="P4796" s="3">
        <f t="shared" si="671"/>
        <v>0</v>
      </c>
      <c r="Q4796" s="3">
        <f t="shared" si="672"/>
        <v>0</v>
      </c>
      <c r="R4796" s="3">
        <f>I4796 + M4796*Inputs!$B$9 - N4796/Inputs!$B$10</f>
        <v>340</v>
      </c>
    </row>
    <row r="4797" spans="1:18" x14ac:dyDescent="0.3">
      <c r="A4797" s="4">
        <v>46222.791666666657</v>
      </c>
      <c r="B4797" s="3">
        <v>27.38</v>
      </c>
      <c r="C4797" s="3">
        <v>8.98</v>
      </c>
      <c r="D4797" s="3">
        <f t="shared" si="666"/>
        <v>17.728749999999998</v>
      </c>
      <c r="E4797" s="3">
        <f>MAX(B4797 - D4797/Inputs!$B$5, 0)</f>
        <v>7.2336931818181824</v>
      </c>
      <c r="F4797" s="3">
        <f>MAX(D4797*Inputs!$B$5 - B4797, 0)</f>
        <v>0</v>
      </c>
      <c r="G4797" s="3">
        <f t="shared" si="667"/>
        <v>8.98</v>
      </c>
      <c r="H4797" t="str">
        <f t="shared" si="668"/>
        <v>Reg</v>
      </c>
      <c r="I4797" s="3">
        <f t="shared" si="673"/>
        <v>340</v>
      </c>
      <c r="J4797" s="3">
        <f t="shared" si="674"/>
        <v>0</v>
      </c>
      <c r="K4797" s="3">
        <f>MIN(Inputs!$B$2, (Inputs!$B$8 - I4797)/Inputs!$B$9)</f>
        <v>0</v>
      </c>
      <c r="L4797" s="3">
        <f>MAX(MIN(Inputs!$B$2, I4797*Inputs!$B$10, Inputs!$B$8*Inputs!$B$4 - J4797), 0)</f>
        <v>170</v>
      </c>
      <c r="M4797" s="3">
        <f t="shared" si="669"/>
        <v>0</v>
      </c>
      <c r="N4797" s="3">
        <f t="shared" si="670"/>
        <v>0</v>
      </c>
      <c r="O4797" s="3">
        <f>IF(H4797="Reg", MIN(Inputs!$B$2, I4797*Inputs!$B$10, (Inputs!$B$8-I4797)/Inputs!$B$9), 0)</f>
        <v>0</v>
      </c>
      <c r="P4797" s="3">
        <f t="shared" si="671"/>
        <v>0</v>
      </c>
      <c r="Q4797" s="3">
        <f t="shared" si="672"/>
        <v>0</v>
      </c>
      <c r="R4797" s="3">
        <f>I4797 + M4797*Inputs!$B$9 - N4797/Inputs!$B$10</f>
        <v>340</v>
      </c>
    </row>
    <row r="4798" spans="1:18" x14ac:dyDescent="0.3">
      <c r="A4798" s="4">
        <v>46222.833333333343</v>
      </c>
      <c r="B4798" s="3">
        <v>43.57</v>
      </c>
      <c r="C4798" s="3">
        <v>9.27</v>
      </c>
      <c r="D4798" s="3">
        <f t="shared" si="666"/>
        <v>17.728749999999998</v>
      </c>
      <c r="E4798" s="3">
        <f>MAX(B4798 - D4798/Inputs!$B$5, 0)</f>
        <v>23.423693181818184</v>
      </c>
      <c r="F4798" s="3">
        <f>MAX(D4798*Inputs!$B$5 - B4798, 0)</f>
        <v>0</v>
      </c>
      <c r="G4798" s="3">
        <f t="shared" si="667"/>
        <v>9.27</v>
      </c>
      <c r="H4798" t="str">
        <f t="shared" si="668"/>
        <v>Discharge</v>
      </c>
      <c r="I4798" s="3">
        <f t="shared" si="673"/>
        <v>340</v>
      </c>
      <c r="J4798" s="3">
        <f t="shared" si="674"/>
        <v>0</v>
      </c>
      <c r="K4798" s="3">
        <f>MIN(Inputs!$B$2, (Inputs!$B$8 - I4798)/Inputs!$B$9)</f>
        <v>0</v>
      </c>
      <c r="L4798" s="3">
        <f>MAX(MIN(Inputs!$B$2, I4798*Inputs!$B$10, Inputs!$B$8*Inputs!$B$4 - J4798), 0)</f>
        <v>170</v>
      </c>
      <c r="M4798" s="3">
        <f t="shared" si="669"/>
        <v>0</v>
      </c>
      <c r="N4798" s="3">
        <f t="shared" si="670"/>
        <v>170</v>
      </c>
      <c r="O4798" s="3">
        <f>IF(H4798="Reg", MIN(Inputs!$B$2, I4798*Inputs!$B$10, (Inputs!$B$8-I4798)/Inputs!$B$9), 0)</f>
        <v>0</v>
      </c>
      <c r="P4798" s="3">
        <f t="shared" si="671"/>
        <v>7406.9</v>
      </c>
      <c r="Q4798" s="3">
        <f t="shared" si="672"/>
        <v>0</v>
      </c>
      <c r="R4798" s="3">
        <f>I4798 + M4798*Inputs!$B$9 - N4798/Inputs!$B$10</f>
        <v>158.77939109773115</v>
      </c>
    </row>
    <row r="4799" spans="1:18" x14ac:dyDescent="0.3">
      <c r="A4799" s="4">
        <v>46222.875</v>
      </c>
      <c r="B4799" s="3">
        <v>43.344999999999999</v>
      </c>
      <c r="C4799" s="3">
        <v>2.12</v>
      </c>
      <c r="D4799" s="3">
        <f t="shared" si="666"/>
        <v>17.728749999999998</v>
      </c>
      <c r="E4799" s="3">
        <f>MAX(B4799 - D4799/Inputs!$B$5, 0)</f>
        <v>23.198693181818182</v>
      </c>
      <c r="F4799" s="3">
        <f>MAX(D4799*Inputs!$B$5 - B4799, 0)</f>
        <v>0</v>
      </c>
      <c r="G4799" s="3">
        <f t="shared" si="667"/>
        <v>2.12</v>
      </c>
      <c r="H4799" t="str">
        <f t="shared" si="668"/>
        <v>Discharge</v>
      </c>
      <c r="I4799" s="3">
        <f t="shared" si="673"/>
        <v>158.77939109773115</v>
      </c>
      <c r="J4799" s="3">
        <f t="shared" si="674"/>
        <v>170</v>
      </c>
      <c r="K4799" s="3">
        <f>MIN(Inputs!$B$2, (Inputs!$B$8 - I4799)/Inputs!$B$9)</f>
        <v>170</v>
      </c>
      <c r="L4799" s="3">
        <f>MAX(MIN(Inputs!$B$2, I4799*Inputs!$B$10, Inputs!$B$8*Inputs!$B$4 - J4799), 0)</f>
        <v>148.94827166799323</v>
      </c>
      <c r="M4799" s="3">
        <f t="shared" si="669"/>
        <v>0</v>
      </c>
      <c r="N4799" s="3">
        <f t="shared" si="670"/>
        <v>148.94827166799323</v>
      </c>
      <c r="O4799" s="3">
        <f>IF(H4799="Reg", MIN(Inputs!$B$2, I4799*Inputs!$B$10, (Inputs!$B$8-I4799)/Inputs!$B$9), 0)</f>
        <v>0</v>
      </c>
      <c r="P4799" s="3">
        <f t="shared" si="671"/>
        <v>6456.1628354491659</v>
      </c>
      <c r="Q4799" s="3">
        <f t="shared" si="672"/>
        <v>0</v>
      </c>
      <c r="R4799" s="3">
        <f>I4799 + M4799*Inputs!$B$9 - N4799/Inputs!$B$10</f>
        <v>0</v>
      </c>
    </row>
    <row r="4800" spans="1:18" x14ac:dyDescent="0.3">
      <c r="A4800" s="4">
        <v>46222.916666666657</v>
      </c>
      <c r="B4800" s="3">
        <v>39.917500000000004</v>
      </c>
      <c r="C4800" s="3">
        <v>1</v>
      </c>
      <c r="D4800" s="3">
        <f t="shared" si="666"/>
        <v>17.728749999999998</v>
      </c>
      <c r="E4800" s="3">
        <f>MAX(B4800 - D4800/Inputs!$B$5, 0)</f>
        <v>19.771193181818187</v>
      </c>
      <c r="F4800" s="3">
        <f>MAX(D4800*Inputs!$B$5 - B4800, 0)</f>
        <v>0</v>
      </c>
      <c r="G4800" s="3">
        <f t="shared" si="667"/>
        <v>1</v>
      </c>
      <c r="H4800" t="str">
        <f t="shared" si="668"/>
        <v>Discharge</v>
      </c>
      <c r="I4800" s="3">
        <f t="shared" si="673"/>
        <v>0</v>
      </c>
      <c r="J4800" s="3">
        <f t="shared" si="674"/>
        <v>318.94827166799325</v>
      </c>
      <c r="K4800" s="3">
        <f>MIN(Inputs!$B$2, (Inputs!$B$8 - I4800)/Inputs!$B$9)</f>
        <v>170</v>
      </c>
      <c r="L4800" s="3">
        <f>MAX(MIN(Inputs!$B$2, I4800*Inputs!$B$10, Inputs!$B$8*Inputs!$B$4 - J4800), 0)</f>
        <v>0</v>
      </c>
      <c r="M4800" s="3">
        <f t="shared" si="669"/>
        <v>0</v>
      </c>
      <c r="N4800" s="3">
        <f t="shared" si="670"/>
        <v>0</v>
      </c>
      <c r="O4800" s="3">
        <f>IF(H4800="Reg", MIN(Inputs!$B$2, I4800*Inputs!$B$10, (Inputs!$B$8-I4800)/Inputs!$B$9), 0)</f>
        <v>0</v>
      </c>
      <c r="P4800" s="3">
        <f t="shared" si="671"/>
        <v>0</v>
      </c>
      <c r="Q4800" s="3">
        <f t="shared" si="672"/>
        <v>0</v>
      </c>
      <c r="R4800" s="3">
        <f>I4800 + M4800*Inputs!$B$9 - N4800/Inputs!$B$10</f>
        <v>0</v>
      </c>
    </row>
    <row r="4801" spans="1:18" x14ac:dyDescent="0.3">
      <c r="A4801" s="4">
        <v>46222.958333333343</v>
      </c>
      <c r="B4801" s="3">
        <v>28.387499999999999</v>
      </c>
      <c r="C4801" s="3">
        <v>0.05</v>
      </c>
      <c r="D4801" s="3">
        <f t="shared" si="666"/>
        <v>17.728749999999998</v>
      </c>
      <c r="E4801" s="3">
        <f>MAX(B4801 - D4801/Inputs!$B$5, 0)</f>
        <v>8.2411931818181827</v>
      </c>
      <c r="F4801" s="3">
        <f>MAX(D4801*Inputs!$B$5 - B4801, 0)</f>
        <v>0</v>
      </c>
      <c r="G4801" s="3">
        <f t="shared" si="667"/>
        <v>0.05</v>
      </c>
      <c r="H4801" t="str">
        <f t="shared" si="668"/>
        <v>Discharge</v>
      </c>
      <c r="I4801" s="3">
        <f t="shared" si="673"/>
        <v>0</v>
      </c>
      <c r="J4801" s="3">
        <f t="shared" si="674"/>
        <v>318.94827166799325</v>
      </c>
      <c r="K4801" s="3">
        <f>MIN(Inputs!$B$2, (Inputs!$B$8 - I4801)/Inputs!$B$9)</f>
        <v>170</v>
      </c>
      <c r="L4801" s="3">
        <f>MAX(MIN(Inputs!$B$2, I4801*Inputs!$B$10, Inputs!$B$8*Inputs!$B$4 - J4801), 0)</f>
        <v>0</v>
      </c>
      <c r="M4801" s="3">
        <f t="shared" si="669"/>
        <v>0</v>
      </c>
      <c r="N4801" s="3">
        <f t="shared" si="670"/>
        <v>0</v>
      </c>
      <c r="O4801" s="3">
        <f>IF(H4801="Reg", MIN(Inputs!$B$2, I4801*Inputs!$B$10, (Inputs!$B$8-I4801)/Inputs!$B$9), 0)</f>
        <v>0</v>
      </c>
      <c r="P4801" s="3">
        <f t="shared" si="671"/>
        <v>0</v>
      </c>
      <c r="Q4801" s="3">
        <f t="shared" si="672"/>
        <v>0</v>
      </c>
      <c r="R4801" s="3">
        <f>I4801 + M4801*Inputs!$B$9 - N4801/Inputs!$B$10</f>
        <v>0</v>
      </c>
    </row>
    <row r="4802" spans="1:18" x14ac:dyDescent="0.3">
      <c r="A4802" s="4">
        <v>46223</v>
      </c>
      <c r="B4802" s="3">
        <v>23.765000000000001</v>
      </c>
      <c r="C4802" s="3">
        <v>0.05</v>
      </c>
      <c r="D4802" s="3">
        <f t="shared" ref="D4802:D4865" si="675">AVERAGEIFS(B:B, A:A, "&gt;="&amp;INT(A4802), A:A, "&lt;"&amp;INT(A4802)+1)</f>
        <v>22.521874999999998</v>
      </c>
      <c r="E4802" s="3">
        <f>MAX(B4802 - D4802/Inputs!$B$5, 0)</f>
        <v>0</v>
      </c>
      <c r="F4802" s="3">
        <f>MAX(D4802*Inputs!$B$5 - B4802, 0)</f>
        <v>0</v>
      </c>
      <c r="G4802" s="3">
        <f t="shared" ref="G4802:G4865" si="676">C4802</f>
        <v>0.05</v>
      </c>
      <c r="H4802" t="str">
        <f t="shared" ref="H4802:H4865" si="677">IF(MAX(E4802, F4802, G4802)&lt;=0, "Idle", IF(AND(G4802&gt;=E4802, G4802&gt;=F4802), "Reg", IF(E4802&gt;=F4802, "Discharge", "Charge")))</f>
        <v>Reg</v>
      </c>
      <c r="I4802" s="3">
        <f t="shared" si="673"/>
        <v>0</v>
      </c>
      <c r="J4802" s="3">
        <f t="shared" si="674"/>
        <v>0</v>
      </c>
      <c r="K4802" s="3">
        <f>MIN(Inputs!$B$2, (Inputs!$B$8 - I4802)/Inputs!$B$9)</f>
        <v>170</v>
      </c>
      <c r="L4802" s="3">
        <f>MAX(MIN(Inputs!$B$2, I4802*Inputs!$B$10, Inputs!$B$8*Inputs!$B$4 - J4802), 0)</f>
        <v>0</v>
      </c>
      <c r="M4802" s="3">
        <f t="shared" ref="M4802:M4865" si="678">IF(H4802="Charge", K4802, 0)</f>
        <v>0</v>
      </c>
      <c r="N4802" s="3">
        <f t="shared" ref="N4802:N4865" si="679">IF(H4802="Discharge", L4802, 0)</f>
        <v>0</v>
      </c>
      <c r="O4802" s="3">
        <f>IF(H4802="Reg", MIN(Inputs!$B$2, I4802*Inputs!$B$10, (Inputs!$B$8-I4802)/Inputs!$B$9), 0)</f>
        <v>0</v>
      </c>
      <c r="P4802" s="3">
        <f t="shared" ref="P4802:P4865" si="680">(N4802 - M4802) * B4802</f>
        <v>0</v>
      </c>
      <c r="Q4802" s="3">
        <f t="shared" ref="Q4802:Q4865" si="681">O4802 * C4802</f>
        <v>0</v>
      </c>
      <c r="R4802" s="3">
        <f>I4802 + M4802*Inputs!$B$9 - N4802/Inputs!$B$10</f>
        <v>0</v>
      </c>
    </row>
    <row r="4803" spans="1:18" x14ac:dyDescent="0.3">
      <c r="A4803" s="4">
        <v>46223.041666666657</v>
      </c>
      <c r="B4803" s="3">
        <v>24.55</v>
      </c>
      <c r="C4803" s="3">
        <v>0.05</v>
      </c>
      <c r="D4803" s="3">
        <f t="shared" si="675"/>
        <v>22.521874999999998</v>
      </c>
      <c r="E4803" s="3">
        <f>MAX(B4803 - D4803/Inputs!$B$5, 0)</f>
        <v>0</v>
      </c>
      <c r="F4803" s="3">
        <f>MAX(D4803*Inputs!$B$5 - B4803, 0)</f>
        <v>0</v>
      </c>
      <c r="G4803" s="3">
        <f t="shared" si="676"/>
        <v>0.05</v>
      </c>
      <c r="H4803" t="str">
        <f t="shared" si="677"/>
        <v>Reg</v>
      </c>
      <c r="I4803" s="3">
        <f t="shared" ref="I4803:I4866" si="682">R4802</f>
        <v>0</v>
      </c>
      <c r="J4803" s="3">
        <f t="shared" ref="J4803:J4866" si="683">IF(INT(A4803)=INT(A4802), J4802 + N4802, 0)</f>
        <v>0</v>
      </c>
      <c r="K4803" s="3">
        <f>MIN(Inputs!$B$2, (Inputs!$B$8 - I4803)/Inputs!$B$9)</f>
        <v>170</v>
      </c>
      <c r="L4803" s="3">
        <f>MAX(MIN(Inputs!$B$2, I4803*Inputs!$B$10, Inputs!$B$8*Inputs!$B$4 - J4803), 0)</f>
        <v>0</v>
      </c>
      <c r="M4803" s="3">
        <f t="shared" si="678"/>
        <v>0</v>
      </c>
      <c r="N4803" s="3">
        <f t="shared" si="679"/>
        <v>0</v>
      </c>
      <c r="O4803" s="3">
        <f>IF(H4803="Reg", MIN(Inputs!$B$2, I4803*Inputs!$B$10, (Inputs!$B$8-I4803)/Inputs!$B$9), 0)</f>
        <v>0</v>
      </c>
      <c r="P4803" s="3">
        <f t="shared" si="680"/>
        <v>0</v>
      </c>
      <c r="Q4803" s="3">
        <f t="shared" si="681"/>
        <v>0</v>
      </c>
      <c r="R4803" s="3">
        <f>I4803 + M4803*Inputs!$B$9 - N4803/Inputs!$B$10</f>
        <v>0</v>
      </c>
    </row>
    <row r="4804" spans="1:18" x14ac:dyDescent="0.3">
      <c r="A4804" s="4">
        <v>46223.083333333343</v>
      </c>
      <c r="B4804" s="3">
        <v>26.772500000000001</v>
      </c>
      <c r="C4804" s="3">
        <v>0.05</v>
      </c>
      <c r="D4804" s="3">
        <f t="shared" si="675"/>
        <v>22.521874999999998</v>
      </c>
      <c r="E4804" s="3">
        <f>MAX(B4804 - D4804/Inputs!$B$5, 0)</f>
        <v>1.179460227272731</v>
      </c>
      <c r="F4804" s="3">
        <f>MAX(D4804*Inputs!$B$5 - B4804, 0)</f>
        <v>0</v>
      </c>
      <c r="G4804" s="3">
        <f t="shared" si="676"/>
        <v>0.05</v>
      </c>
      <c r="H4804" t="str">
        <f t="shared" si="677"/>
        <v>Discharge</v>
      </c>
      <c r="I4804" s="3">
        <f t="shared" si="682"/>
        <v>0</v>
      </c>
      <c r="J4804" s="3">
        <f t="shared" si="683"/>
        <v>0</v>
      </c>
      <c r="K4804" s="3">
        <f>MIN(Inputs!$B$2, (Inputs!$B$8 - I4804)/Inputs!$B$9)</f>
        <v>170</v>
      </c>
      <c r="L4804" s="3">
        <f>MAX(MIN(Inputs!$B$2, I4804*Inputs!$B$10, Inputs!$B$8*Inputs!$B$4 - J4804), 0)</f>
        <v>0</v>
      </c>
      <c r="M4804" s="3">
        <f t="shared" si="678"/>
        <v>0</v>
      </c>
      <c r="N4804" s="3">
        <f t="shared" si="679"/>
        <v>0</v>
      </c>
      <c r="O4804" s="3">
        <f>IF(H4804="Reg", MIN(Inputs!$B$2, I4804*Inputs!$B$10, (Inputs!$B$8-I4804)/Inputs!$B$9), 0)</f>
        <v>0</v>
      </c>
      <c r="P4804" s="3">
        <f t="shared" si="680"/>
        <v>0</v>
      </c>
      <c r="Q4804" s="3">
        <f t="shared" si="681"/>
        <v>0</v>
      </c>
      <c r="R4804" s="3">
        <f>I4804 + M4804*Inputs!$B$9 - N4804/Inputs!$B$10</f>
        <v>0</v>
      </c>
    </row>
    <row r="4805" spans="1:18" x14ac:dyDescent="0.3">
      <c r="A4805" s="4">
        <v>46223.125</v>
      </c>
      <c r="B4805" s="3">
        <v>23.880000000000003</v>
      </c>
      <c r="C4805" s="3">
        <v>0.04</v>
      </c>
      <c r="D4805" s="3">
        <f t="shared" si="675"/>
        <v>22.521874999999998</v>
      </c>
      <c r="E4805" s="3">
        <f>MAX(B4805 - D4805/Inputs!$B$5, 0)</f>
        <v>0</v>
      </c>
      <c r="F4805" s="3">
        <f>MAX(D4805*Inputs!$B$5 - B4805, 0)</f>
        <v>0</v>
      </c>
      <c r="G4805" s="3">
        <f t="shared" si="676"/>
        <v>0.04</v>
      </c>
      <c r="H4805" t="str">
        <f t="shared" si="677"/>
        <v>Reg</v>
      </c>
      <c r="I4805" s="3">
        <f t="shared" si="682"/>
        <v>0</v>
      </c>
      <c r="J4805" s="3">
        <f t="shared" si="683"/>
        <v>0</v>
      </c>
      <c r="K4805" s="3">
        <f>MIN(Inputs!$B$2, (Inputs!$B$8 - I4805)/Inputs!$B$9)</f>
        <v>170</v>
      </c>
      <c r="L4805" s="3">
        <f>MAX(MIN(Inputs!$B$2, I4805*Inputs!$B$10, Inputs!$B$8*Inputs!$B$4 - J4805), 0)</f>
        <v>0</v>
      </c>
      <c r="M4805" s="3">
        <f t="shared" si="678"/>
        <v>0</v>
      </c>
      <c r="N4805" s="3">
        <f t="shared" si="679"/>
        <v>0</v>
      </c>
      <c r="O4805" s="3">
        <f>IF(H4805="Reg", MIN(Inputs!$B$2, I4805*Inputs!$B$10, (Inputs!$B$8-I4805)/Inputs!$B$9), 0)</f>
        <v>0</v>
      </c>
      <c r="P4805" s="3">
        <f t="shared" si="680"/>
        <v>0</v>
      </c>
      <c r="Q4805" s="3">
        <f t="shared" si="681"/>
        <v>0</v>
      </c>
      <c r="R4805" s="3">
        <f>I4805 + M4805*Inputs!$B$9 - N4805/Inputs!$B$10</f>
        <v>0</v>
      </c>
    </row>
    <row r="4806" spans="1:18" x14ac:dyDescent="0.3">
      <c r="A4806" s="4">
        <v>46223.166666666657</v>
      </c>
      <c r="B4806" s="3">
        <v>19.792499999999997</v>
      </c>
      <c r="C4806" s="3">
        <v>0.05</v>
      </c>
      <c r="D4806" s="3">
        <f t="shared" si="675"/>
        <v>22.521874999999998</v>
      </c>
      <c r="E4806" s="3">
        <f>MAX(B4806 - D4806/Inputs!$B$5, 0)</f>
        <v>0</v>
      </c>
      <c r="F4806" s="3">
        <f>MAX(D4806*Inputs!$B$5 - B4806, 0)</f>
        <v>2.6749999999999829E-2</v>
      </c>
      <c r="G4806" s="3">
        <f t="shared" si="676"/>
        <v>0.05</v>
      </c>
      <c r="H4806" t="str">
        <f t="shared" si="677"/>
        <v>Reg</v>
      </c>
      <c r="I4806" s="3">
        <f t="shared" si="682"/>
        <v>0</v>
      </c>
      <c r="J4806" s="3">
        <f t="shared" si="683"/>
        <v>0</v>
      </c>
      <c r="K4806" s="3">
        <f>MIN(Inputs!$B$2, (Inputs!$B$8 - I4806)/Inputs!$B$9)</f>
        <v>170</v>
      </c>
      <c r="L4806" s="3">
        <f>MAX(MIN(Inputs!$B$2, I4806*Inputs!$B$10, Inputs!$B$8*Inputs!$B$4 - J4806), 0)</f>
        <v>0</v>
      </c>
      <c r="M4806" s="3">
        <f t="shared" si="678"/>
        <v>0</v>
      </c>
      <c r="N4806" s="3">
        <f t="shared" si="679"/>
        <v>0</v>
      </c>
      <c r="O4806" s="3">
        <f>IF(H4806="Reg", MIN(Inputs!$B$2, I4806*Inputs!$B$10, (Inputs!$B$8-I4806)/Inputs!$B$9), 0)</f>
        <v>0</v>
      </c>
      <c r="P4806" s="3">
        <f t="shared" si="680"/>
        <v>0</v>
      </c>
      <c r="Q4806" s="3">
        <f t="shared" si="681"/>
        <v>0</v>
      </c>
      <c r="R4806" s="3">
        <f>I4806 + M4806*Inputs!$B$9 - N4806/Inputs!$B$10</f>
        <v>0</v>
      </c>
    </row>
    <row r="4807" spans="1:18" x14ac:dyDescent="0.3">
      <c r="A4807" s="4">
        <v>46223.208333333343</v>
      </c>
      <c r="B4807" s="3">
        <v>18.532499999999999</v>
      </c>
      <c r="C4807" s="3">
        <v>0.05</v>
      </c>
      <c r="D4807" s="3">
        <f t="shared" si="675"/>
        <v>22.521874999999998</v>
      </c>
      <c r="E4807" s="3">
        <f>MAX(B4807 - D4807/Inputs!$B$5, 0)</f>
        <v>0</v>
      </c>
      <c r="F4807" s="3">
        <f>MAX(D4807*Inputs!$B$5 - B4807, 0)</f>
        <v>1.2867499999999978</v>
      </c>
      <c r="G4807" s="3">
        <f t="shared" si="676"/>
        <v>0.05</v>
      </c>
      <c r="H4807" t="str">
        <f t="shared" si="677"/>
        <v>Charge</v>
      </c>
      <c r="I4807" s="3">
        <f t="shared" si="682"/>
        <v>0</v>
      </c>
      <c r="J4807" s="3">
        <f t="shared" si="683"/>
        <v>0</v>
      </c>
      <c r="K4807" s="3">
        <f>MIN(Inputs!$B$2, (Inputs!$B$8 - I4807)/Inputs!$B$9)</f>
        <v>170</v>
      </c>
      <c r="L4807" s="3">
        <f>MAX(MIN(Inputs!$B$2, I4807*Inputs!$B$10, Inputs!$B$8*Inputs!$B$4 - J4807), 0)</f>
        <v>0</v>
      </c>
      <c r="M4807" s="3">
        <f t="shared" si="678"/>
        <v>170</v>
      </c>
      <c r="N4807" s="3">
        <f t="shared" si="679"/>
        <v>0</v>
      </c>
      <c r="O4807" s="3">
        <f>IF(H4807="Reg", MIN(Inputs!$B$2, I4807*Inputs!$B$10, (Inputs!$B$8-I4807)/Inputs!$B$9), 0)</f>
        <v>0</v>
      </c>
      <c r="P4807" s="3">
        <f t="shared" si="680"/>
        <v>-3150.5249999999996</v>
      </c>
      <c r="Q4807" s="3">
        <f t="shared" si="681"/>
        <v>0</v>
      </c>
      <c r="R4807" s="3">
        <f>I4807 + M4807*Inputs!$B$9 - N4807/Inputs!$B$10</f>
        <v>159.4741358339966</v>
      </c>
    </row>
    <row r="4808" spans="1:18" x14ac:dyDescent="0.3">
      <c r="A4808" s="4">
        <v>46223.25</v>
      </c>
      <c r="B4808" s="3">
        <v>18.91</v>
      </c>
      <c r="C4808" s="3">
        <v>1.03</v>
      </c>
      <c r="D4808" s="3">
        <f t="shared" si="675"/>
        <v>22.521874999999998</v>
      </c>
      <c r="E4808" s="3">
        <f>MAX(B4808 - D4808/Inputs!$B$5, 0)</f>
        <v>0</v>
      </c>
      <c r="F4808" s="3">
        <f>MAX(D4808*Inputs!$B$5 - B4808, 0)</f>
        <v>0.90924999999999656</v>
      </c>
      <c r="G4808" s="3">
        <f t="shared" si="676"/>
        <v>1.03</v>
      </c>
      <c r="H4808" t="str">
        <f t="shared" si="677"/>
        <v>Reg</v>
      </c>
      <c r="I4808" s="3">
        <f t="shared" si="682"/>
        <v>159.4741358339966</v>
      </c>
      <c r="J4808" s="3">
        <f t="shared" si="683"/>
        <v>0</v>
      </c>
      <c r="K4808" s="3">
        <f>MIN(Inputs!$B$2, (Inputs!$B$8 - I4808)/Inputs!$B$9)</f>
        <v>170</v>
      </c>
      <c r="L4808" s="3">
        <f>MAX(MIN(Inputs!$B$2, I4808*Inputs!$B$10, Inputs!$B$8*Inputs!$B$4 - J4808), 0)</f>
        <v>149.6</v>
      </c>
      <c r="M4808" s="3">
        <f t="shared" si="678"/>
        <v>0</v>
      </c>
      <c r="N4808" s="3">
        <f t="shared" si="679"/>
        <v>0</v>
      </c>
      <c r="O4808" s="3">
        <f>IF(H4808="Reg", MIN(Inputs!$B$2, I4808*Inputs!$B$10, (Inputs!$B$8-I4808)/Inputs!$B$9), 0)</f>
        <v>149.6</v>
      </c>
      <c r="P4808" s="3">
        <f t="shared" si="680"/>
        <v>0</v>
      </c>
      <c r="Q4808" s="3">
        <f t="shared" si="681"/>
        <v>154.08799999999999</v>
      </c>
      <c r="R4808" s="3">
        <f>I4808 + M4808*Inputs!$B$9 - N4808/Inputs!$B$10</f>
        <v>159.4741358339966</v>
      </c>
    </row>
    <row r="4809" spans="1:18" x14ac:dyDescent="0.3">
      <c r="A4809" s="4">
        <v>46223.291666666657</v>
      </c>
      <c r="B4809" s="3">
        <v>18.52</v>
      </c>
      <c r="C4809" s="3">
        <v>1.5</v>
      </c>
      <c r="D4809" s="3">
        <f t="shared" si="675"/>
        <v>22.521874999999998</v>
      </c>
      <c r="E4809" s="3">
        <f>MAX(B4809 - D4809/Inputs!$B$5, 0)</f>
        <v>0</v>
      </c>
      <c r="F4809" s="3">
        <f>MAX(D4809*Inputs!$B$5 - B4809, 0)</f>
        <v>1.2992499999999971</v>
      </c>
      <c r="G4809" s="3">
        <f t="shared" si="676"/>
        <v>1.5</v>
      </c>
      <c r="H4809" t="str">
        <f t="shared" si="677"/>
        <v>Reg</v>
      </c>
      <c r="I4809" s="3">
        <f t="shared" si="682"/>
        <v>159.4741358339966</v>
      </c>
      <c r="J4809" s="3">
        <f t="shared" si="683"/>
        <v>0</v>
      </c>
      <c r="K4809" s="3">
        <f>MIN(Inputs!$B$2, (Inputs!$B$8 - I4809)/Inputs!$B$9)</f>
        <v>170</v>
      </c>
      <c r="L4809" s="3">
        <f>MAX(MIN(Inputs!$B$2, I4809*Inputs!$B$10, Inputs!$B$8*Inputs!$B$4 - J4809), 0)</f>
        <v>149.6</v>
      </c>
      <c r="M4809" s="3">
        <f t="shared" si="678"/>
        <v>0</v>
      </c>
      <c r="N4809" s="3">
        <f t="shared" si="679"/>
        <v>0</v>
      </c>
      <c r="O4809" s="3">
        <f>IF(H4809="Reg", MIN(Inputs!$B$2, I4809*Inputs!$B$10, (Inputs!$B$8-I4809)/Inputs!$B$9), 0)</f>
        <v>149.6</v>
      </c>
      <c r="P4809" s="3">
        <f t="shared" si="680"/>
        <v>0</v>
      </c>
      <c r="Q4809" s="3">
        <f t="shared" si="681"/>
        <v>224.39999999999998</v>
      </c>
      <c r="R4809" s="3">
        <f>I4809 + M4809*Inputs!$B$9 - N4809/Inputs!$B$10</f>
        <v>159.4741358339966</v>
      </c>
    </row>
    <row r="4810" spans="1:18" x14ac:dyDescent="0.3">
      <c r="A4810" s="4">
        <v>46223.333333333343</v>
      </c>
      <c r="B4810" s="3">
        <v>16.217500000000001</v>
      </c>
      <c r="C4810" s="3">
        <v>1</v>
      </c>
      <c r="D4810" s="3">
        <f t="shared" si="675"/>
        <v>22.521874999999998</v>
      </c>
      <c r="E4810" s="3">
        <f>MAX(B4810 - D4810/Inputs!$B$5, 0)</f>
        <v>0</v>
      </c>
      <c r="F4810" s="3">
        <f>MAX(D4810*Inputs!$B$5 - B4810, 0)</f>
        <v>3.6017499999999956</v>
      </c>
      <c r="G4810" s="3">
        <f t="shared" si="676"/>
        <v>1</v>
      </c>
      <c r="H4810" t="str">
        <f t="shared" si="677"/>
        <v>Charge</v>
      </c>
      <c r="I4810" s="3">
        <f t="shared" si="682"/>
        <v>159.4741358339966</v>
      </c>
      <c r="J4810" s="3">
        <f t="shared" si="683"/>
        <v>0</v>
      </c>
      <c r="K4810" s="3">
        <f>MIN(Inputs!$B$2, (Inputs!$B$8 - I4810)/Inputs!$B$9)</f>
        <v>170</v>
      </c>
      <c r="L4810" s="3">
        <f>MAX(MIN(Inputs!$B$2, I4810*Inputs!$B$10, Inputs!$B$8*Inputs!$B$4 - J4810), 0)</f>
        <v>149.6</v>
      </c>
      <c r="M4810" s="3">
        <f t="shared" si="678"/>
        <v>170</v>
      </c>
      <c r="N4810" s="3">
        <f t="shared" si="679"/>
        <v>0</v>
      </c>
      <c r="O4810" s="3">
        <f>IF(H4810="Reg", MIN(Inputs!$B$2, I4810*Inputs!$B$10, (Inputs!$B$8-I4810)/Inputs!$B$9), 0)</f>
        <v>0</v>
      </c>
      <c r="P4810" s="3">
        <f t="shared" si="680"/>
        <v>-2756.9750000000004</v>
      </c>
      <c r="Q4810" s="3">
        <f t="shared" si="681"/>
        <v>0</v>
      </c>
      <c r="R4810" s="3">
        <f>I4810 + M4810*Inputs!$B$9 - N4810/Inputs!$B$10</f>
        <v>318.9482716679932</v>
      </c>
    </row>
    <row r="4811" spans="1:18" x14ac:dyDescent="0.3">
      <c r="A4811" s="4">
        <v>46223.375</v>
      </c>
      <c r="B4811" s="3">
        <v>13.4725</v>
      </c>
      <c r="C4811" s="3">
        <v>0.98</v>
      </c>
      <c r="D4811" s="3">
        <f t="shared" si="675"/>
        <v>22.521874999999998</v>
      </c>
      <c r="E4811" s="3">
        <f>MAX(B4811 - D4811/Inputs!$B$5, 0)</f>
        <v>0</v>
      </c>
      <c r="F4811" s="3">
        <f>MAX(D4811*Inputs!$B$5 - B4811, 0)</f>
        <v>6.3467499999999966</v>
      </c>
      <c r="G4811" s="3">
        <f t="shared" si="676"/>
        <v>0.98</v>
      </c>
      <c r="H4811" t="str">
        <f t="shared" si="677"/>
        <v>Charge</v>
      </c>
      <c r="I4811" s="3">
        <f t="shared" si="682"/>
        <v>318.9482716679932</v>
      </c>
      <c r="J4811" s="3">
        <f t="shared" si="683"/>
        <v>0</v>
      </c>
      <c r="K4811" s="3">
        <f>MIN(Inputs!$B$2, (Inputs!$B$8 - I4811)/Inputs!$B$9)</f>
        <v>22.44121780453775</v>
      </c>
      <c r="L4811" s="3">
        <f>MAX(MIN(Inputs!$B$2, I4811*Inputs!$B$10, Inputs!$B$8*Inputs!$B$4 - J4811), 0)</f>
        <v>170</v>
      </c>
      <c r="M4811" s="3">
        <f t="shared" si="678"/>
        <v>22.44121780453775</v>
      </c>
      <c r="N4811" s="3">
        <f t="shared" si="679"/>
        <v>0</v>
      </c>
      <c r="O4811" s="3">
        <f>IF(H4811="Reg", MIN(Inputs!$B$2, I4811*Inputs!$B$10, (Inputs!$B$8-I4811)/Inputs!$B$9), 0)</f>
        <v>0</v>
      </c>
      <c r="P4811" s="3">
        <f t="shared" si="680"/>
        <v>-302.33930687163485</v>
      </c>
      <c r="Q4811" s="3">
        <f t="shared" si="681"/>
        <v>0</v>
      </c>
      <c r="R4811" s="3">
        <f>I4811 + M4811*Inputs!$B$9 - N4811/Inputs!$B$10</f>
        <v>340</v>
      </c>
    </row>
    <row r="4812" spans="1:18" x14ac:dyDescent="0.3">
      <c r="A4812" s="4">
        <v>46223.416666666657</v>
      </c>
      <c r="B4812" s="3">
        <v>9.8175000000000008</v>
      </c>
      <c r="C4812" s="3">
        <v>0.89</v>
      </c>
      <c r="D4812" s="3">
        <f t="shared" si="675"/>
        <v>22.521874999999998</v>
      </c>
      <c r="E4812" s="3">
        <f>MAX(B4812 - D4812/Inputs!$B$5, 0)</f>
        <v>0</v>
      </c>
      <c r="F4812" s="3">
        <f>MAX(D4812*Inputs!$B$5 - B4812, 0)</f>
        <v>10.001749999999996</v>
      </c>
      <c r="G4812" s="3">
        <f t="shared" si="676"/>
        <v>0.89</v>
      </c>
      <c r="H4812" t="str">
        <f t="shared" si="677"/>
        <v>Charge</v>
      </c>
      <c r="I4812" s="3">
        <f t="shared" si="682"/>
        <v>340</v>
      </c>
      <c r="J4812" s="3">
        <f t="shared" si="683"/>
        <v>0</v>
      </c>
      <c r="K4812" s="3">
        <f>MIN(Inputs!$B$2, (Inputs!$B$8 - I4812)/Inputs!$B$9)</f>
        <v>0</v>
      </c>
      <c r="L4812" s="3">
        <f>MAX(MIN(Inputs!$B$2, I4812*Inputs!$B$10, Inputs!$B$8*Inputs!$B$4 - J4812), 0)</f>
        <v>170</v>
      </c>
      <c r="M4812" s="3">
        <f t="shared" si="678"/>
        <v>0</v>
      </c>
      <c r="N4812" s="3">
        <f t="shared" si="679"/>
        <v>0</v>
      </c>
      <c r="O4812" s="3">
        <f>IF(H4812="Reg", MIN(Inputs!$B$2, I4812*Inputs!$B$10, (Inputs!$B$8-I4812)/Inputs!$B$9), 0)</f>
        <v>0</v>
      </c>
      <c r="P4812" s="3">
        <f t="shared" si="680"/>
        <v>0</v>
      </c>
      <c r="Q4812" s="3">
        <f t="shared" si="681"/>
        <v>0</v>
      </c>
      <c r="R4812" s="3">
        <f>I4812 + M4812*Inputs!$B$9 - N4812/Inputs!$B$10</f>
        <v>340</v>
      </c>
    </row>
    <row r="4813" spans="1:18" x14ac:dyDescent="0.3">
      <c r="A4813" s="4">
        <v>46223.458333333343</v>
      </c>
      <c r="B4813" s="3">
        <v>14.0625</v>
      </c>
      <c r="C4813" s="3">
        <v>0.8</v>
      </c>
      <c r="D4813" s="3">
        <f t="shared" si="675"/>
        <v>22.521874999999998</v>
      </c>
      <c r="E4813" s="3">
        <f>MAX(B4813 - D4813/Inputs!$B$5, 0)</f>
        <v>0</v>
      </c>
      <c r="F4813" s="3">
        <f>MAX(D4813*Inputs!$B$5 - B4813, 0)</f>
        <v>5.7567499999999967</v>
      </c>
      <c r="G4813" s="3">
        <f t="shared" si="676"/>
        <v>0.8</v>
      </c>
      <c r="H4813" t="str">
        <f t="shared" si="677"/>
        <v>Charge</v>
      </c>
      <c r="I4813" s="3">
        <f t="shared" si="682"/>
        <v>340</v>
      </c>
      <c r="J4813" s="3">
        <f t="shared" si="683"/>
        <v>0</v>
      </c>
      <c r="K4813" s="3">
        <f>MIN(Inputs!$B$2, (Inputs!$B$8 - I4813)/Inputs!$B$9)</f>
        <v>0</v>
      </c>
      <c r="L4813" s="3">
        <f>MAX(MIN(Inputs!$B$2, I4813*Inputs!$B$10, Inputs!$B$8*Inputs!$B$4 - J4813), 0)</f>
        <v>170</v>
      </c>
      <c r="M4813" s="3">
        <f t="shared" si="678"/>
        <v>0</v>
      </c>
      <c r="N4813" s="3">
        <f t="shared" si="679"/>
        <v>0</v>
      </c>
      <c r="O4813" s="3">
        <f>IF(H4813="Reg", MIN(Inputs!$B$2, I4813*Inputs!$B$10, (Inputs!$B$8-I4813)/Inputs!$B$9), 0)</f>
        <v>0</v>
      </c>
      <c r="P4813" s="3">
        <f t="shared" si="680"/>
        <v>0</v>
      </c>
      <c r="Q4813" s="3">
        <f t="shared" si="681"/>
        <v>0</v>
      </c>
      <c r="R4813" s="3">
        <f>I4813 + M4813*Inputs!$B$9 - N4813/Inputs!$B$10</f>
        <v>340</v>
      </c>
    </row>
    <row r="4814" spans="1:18" x14ac:dyDescent="0.3">
      <c r="A4814" s="4">
        <v>46223.5</v>
      </c>
      <c r="B4814" s="3">
        <v>18.822499999999998</v>
      </c>
      <c r="C4814" s="3">
        <v>0.89</v>
      </c>
      <c r="D4814" s="3">
        <f t="shared" si="675"/>
        <v>22.521874999999998</v>
      </c>
      <c r="E4814" s="3">
        <f>MAX(B4814 - D4814/Inputs!$B$5, 0)</f>
        <v>0</v>
      </c>
      <c r="F4814" s="3">
        <f>MAX(D4814*Inputs!$B$5 - B4814, 0)</f>
        <v>0.99674999999999869</v>
      </c>
      <c r="G4814" s="3">
        <f t="shared" si="676"/>
        <v>0.89</v>
      </c>
      <c r="H4814" t="str">
        <f t="shared" si="677"/>
        <v>Charge</v>
      </c>
      <c r="I4814" s="3">
        <f t="shared" si="682"/>
        <v>340</v>
      </c>
      <c r="J4814" s="3">
        <f t="shared" si="683"/>
        <v>0</v>
      </c>
      <c r="K4814" s="3">
        <f>MIN(Inputs!$B$2, (Inputs!$B$8 - I4814)/Inputs!$B$9)</f>
        <v>0</v>
      </c>
      <c r="L4814" s="3">
        <f>MAX(MIN(Inputs!$B$2, I4814*Inputs!$B$10, Inputs!$B$8*Inputs!$B$4 - J4814), 0)</f>
        <v>170</v>
      </c>
      <c r="M4814" s="3">
        <f t="shared" si="678"/>
        <v>0</v>
      </c>
      <c r="N4814" s="3">
        <f t="shared" si="679"/>
        <v>0</v>
      </c>
      <c r="O4814" s="3">
        <f>IF(H4814="Reg", MIN(Inputs!$B$2, I4814*Inputs!$B$10, (Inputs!$B$8-I4814)/Inputs!$B$9), 0)</f>
        <v>0</v>
      </c>
      <c r="P4814" s="3">
        <f t="shared" si="680"/>
        <v>0</v>
      </c>
      <c r="Q4814" s="3">
        <f t="shared" si="681"/>
        <v>0</v>
      </c>
      <c r="R4814" s="3">
        <f>I4814 + M4814*Inputs!$B$9 - N4814/Inputs!$B$10</f>
        <v>340</v>
      </c>
    </row>
    <row r="4815" spans="1:18" x14ac:dyDescent="0.3">
      <c r="A4815" s="4">
        <v>46223.541666666657</v>
      </c>
      <c r="B4815" s="3">
        <v>22.790000000000003</v>
      </c>
      <c r="C4815" s="3">
        <v>0.5</v>
      </c>
      <c r="D4815" s="3">
        <f t="shared" si="675"/>
        <v>22.521874999999998</v>
      </c>
      <c r="E4815" s="3">
        <f>MAX(B4815 - D4815/Inputs!$B$5, 0)</f>
        <v>0</v>
      </c>
      <c r="F4815" s="3">
        <f>MAX(D4815*Inputs!$B$5 - B4815, 0)</f>
        <v>0</v>
      </c>
      <c r="G4815" s="3">
        <f t="shared" si="676"/>
        <v>0.5</v>
      </c>
      <c r="H4815" t="str">
        <f t="shared" si="677"/>
        <v>Reg</v>
      </c>
      <c r="I4815" s="3">
        <f t="shared" si="682"/>
        <v>340</v>
      </c>
      <c r="J4815" s="3">
        <f t="shared" si="683"/>
        <v>0</v>
      </c>
      <c r="K4815" s="3">
        <f>MIN(Inputs!$B$2, (Inputs!$B$8 - I4815)/Inputs!$B$9)</f>
        <v>0</v>
      </c>
      <c r="L4815" s="3">
        <f>MAX(MIN(Inputs!$B$2, I4815*Inputs!$B$10, Inputs!$B$8*Inputs!$B$4 - J4815), 0)</f>
        <v>170</v>
      </c>
      <c r="M4815" s="3">
        <f t="shared" si="678"/>
        <v>0</v>
      </c>
      <c r="N4815" s="3">
        <f t="shared" si="679"/>
        <v>0</v>
      </c>
      <c r="O4815" s="3">
        <f>IF(H4815="Reg", MIN(Inputs!$B$2, I4815*Inputs!$B$10, (Inputs!$B$8-I4815)/Inputs!$B$9), 0)</f>
        <v>0</v>
      </c>
      <c r="P4815" s="3">
        <f t="shared" si="680"/>
        <v>0</v>
      </c>
      <c r="Q4815" s="3">
        <f t="shared" si="681"/>
        <v>0</v>
      </c>
      <c r="R4815" s="3">
        <f>I4815 + M4815*Inputs!$B$9 - N4815/Inputs!$B$10</f>
        <v>340</v>
      </c>
    </row>
    <row r="4816" spans="1:18" x14ac:dyDescent="0.3">
      <c r="A4816" s="4">
        <v>46223.583333333343</v>
      </c>
      <c r="B4816" s="3">
        <v>26.047499999999999</v>
      </c>
      <c r="C4816" s="3">
        <v>0.55000000000000004</v>
      </c>
      <c r="D4816" s="3">
        <f t="shared" si="675"/>
        <v>22.521874999999998</v>
      </c>
      <c r="E4816" s="3">
        <f>MAX(B4816 - D4816/Inputs!$B$5, 0)</f>
        <v>0.45446022727272961</v>
      </c>
      <c r="F4816" s="3">
        <f>MAX(D4816*Inputs!$B$5 - B4816, 0)</f>
        <v>0</v>
      </c>
      <c r="G4816" s="3">
        <f t="shared" si="676"/>
        <v>0.55000000000000004</v>
      </c>
      <c r="H4816" t="str">
        <f t="shared" si="677"/>
        <v>Reg</v>
      </c>
      <c r="I4816" s="3">
        <f t="shared" si="682"/>
        <v>340</v>
      </c>
      <c r="J4816" s="3">
        <f t="shared" si="683"/>
        <v>0</v>
      </c>
      <c r="K4816" s="3">
        <f>MIN(Inputs!$B$2, (Inputs!$B$8 - I4816)/Inputs!$B$9)</f>
        <v>0</v>
      </c>
      <c r="L4816" s="3">
        <f>MAX(MIN(Inputs!$B$2, I4816*Inputs!$B$10, Inputs!$B$8*Inputs!$B$4 - J4816), 0)</f>
        <v>170</v>
      </c>
      <c r="M4816" s="3">
        <f t="shared" si="678"/>
        <v>0</v>
      </c>
      <c r="N4816" s="3">
        <f t="shared" si="679"/>
        <v>0</v>
      </c>
      <c r="O4816" s="3">
        <f>IF(H4816="Reg", MIN(Inputs!$B$2, I4816*Inputs!$B$10, (Inputs!$B$8-I4816)/Inputs!$B$9), 0)</f>
        <v>0</v>
      </c>
      <c r="P4816" s="3">
        <f t="shared" si="680"/>
        <v>0</v>
      </c>
      <c r="Q4816" s="3">
        <f t="shared" si="681"/>
        <v>0</v>
      </c>
      <c r="R4816" s="3">
        <f>I4816 + M4816*Inputs!$B$9 - N4816/Inputs!$B$10</f>
        <v>340</v>
      </c>
    </row>
    <row r="4817" spans="1:18" x14ac:dyDescent="0.3">
      <c r="A4817" s="4">
        <v>46223.625</v>
      </c>
      <c r="B4817" s="3">
        <v>29.747499999999999</v>
      </c>
      <c r="C4817" s="3">
        <v>0.56000000000000005</v>
      </c>
      <c r="D4817" s="3">
        <f t="shared" si="675"/>
        <v>22.521874999999998</v>
      </c>
      <c r="E4817" s="3">
        <f>MAX(B4817 - D4817/Inputs!$B$5, 0)</f>
        <v>4.1544602272727289</v>
      </c>
      <c r="F4817" s="3">
        <f>MAX(D4817*Inputs!$B$5 - B4817, 0)</f>
        <v>0</v>
      </c>
      <c r="G4817" s="3">
        <f t="shared" si="676"/>
        <v>0.56000000000000005</v>
      </c>
      <c r="H4817" t="str">
        <f t="shared" si="677"/>
        <v>Discharge</v>
      </c>
      <c r="I4817" s="3">
        <f t="shared" si="682"/>
        <v>340</v>
      </c>
      <c r="J4817" s="3">
        <f t="shared" si="683"/>
        <v>0</v>
      </c>
      <c r="K4817" s="3">
        <f>MIN(Inputs!$B$2, (Inputs!$B$8 - I4817)/Inputs!$B$9)</f>
        <v>0</v>
      </c>
      <c r="L4817" s="3">
        <f>MAX(MIN(Inputs!$B$2, I4817*Inputs!$B$10, Inputs!$B$8*Inputs!$B$4 - J4817), 0)</f>
        <v>170</v>
      </c>
      <c r="M4817" s="3">
        <f t="shared" si="678"/>
        <v>0</v>
      </c>
      <c r="N4817" s="3">
        <f t="shared" si="679"/>
        <v>170</v>
      </c>
      <c r="O4817" s="3">
        <f>IF(H4817="Reg", MIN(Inputs!$B$2, I4817*Inputs!$B$10, (Inputs!$B$8-I4817)/Inputs!$B$9), 0)</f>
        <v>0</v>
      </c>
      <c r="P4817" s="3">
        <f t="shared" si="680"/>
        <v>5057.0749999999998</v>
      </c>
      <c r="Q4817" s="3">
        <f t="shared" si="681"/>
        <v>0</v>
      </c>
      <c r="R4817" s="3">
        <f>I4817 + M4817*Inputs!$B$9 - N4817/Inputs!$B$10</f>
        <v>158.77939109773115</v>
      </c>
    </row>
    <row r="4818" spans="1:18" x14ac:dyDescent="0.3">
      <c r="A4818" s="4">
        <v>46223.666666666657</v>
      </c>
      <c r="B4818" s="3">
        <v>21.992500000000003</v>
      </c>
      <c r="C4818" s="3">
        <v>0.62</v>
      </c>
      <c r="D4818" s="3">
        <f t="shared" si="675"/>
        <v>22.521874999999998</v>
      </c>
      <c r="E4818" s="3">
        <f>MAX(B4818 - D4818/Inputs!$B$5, 0)</f>
        <v>0</v>
      </c>
      <c r="F4818" s="3">
        <f>MAX(D4818*Inputs!$B$5 - B4818, 0)</f>
        <v>0</v>
      </c>
      <c r="G4818" s="3">
        <f t="shared" si="676"/>
        <v>0.62</v>
      </c>
      <c r="H4818" t="str">
        <f t="shared" si="677"/>
        <v>Reg</v>
      </c>
      <c r="I4818" s="3">
        <f t="shared" si="682"/>
        <v>158.77939109773115</v>
      </c>
      <c r="J4818" s="3">
        <f t="shared" si="683"/>
        <v>170</v>
      </c>
      <c r="K4818" s="3">
        <f>MIN(Inputs!$B$2, (Inputs!$B$8 - I4818)/Inputs!$B$9)</f>
        <v>170</v>
      </c>
      <c r="L4818" s="3">
        <f>MAX(MIN(Inputs!$B$2, I4818*Inputs!$B$10, Inputs!$B$8*Inputs!$B$4 - J4818), 0)</f>
        <v>148.94827166799323</v>
      </c>
      <c r="M4818" s="3">
        <f t="shared" si="678"/>
        <v>0</v>
      </c>
      <c r="N4818" s="3">
        <f t="shared" si="679"/>
        <v>0</v>
      </c>
      <c r="O4818" s="3">
        <f>IF(H4818="Reg", MIN(Inputs!$B$2, I4818*Inputs!$B$10, (Inputs!$B$8-I4818)/Inputs!$B$9), 0)</f>
        <v>148.94827166799323</v>
      </c>
      <c r="P4818" s="3">
        <f t="shared" si="680"/>
        <v>0</v>
      </c>
      <c r="Q4818" s="3">
        <f t="shared" si="681"/>
        <v>92.347928434155804</v>
      </c>
      <c r="R4818" s="3">
        <f>I4818 + M4818*Inputs!$B$9 - N4818/Inputs!$B$10</f>
        <v>158.77939109773115</v>
      </c>
    </row>
    <row r="4819" spans="1:18" x14ac:dyDescent="0.3">
      <c r="A4819" s="4">
        <v>46223.708333333343</v>
      </c>
      <c r="B4819" s="3">
        <v>19.480000000000004</v>
      </c>
      <c r="C4819" s="3">
        <v>0.51</v>
      </c>
      <c r="D4819" s="3">
        <f t="shared" si="675"/>
        <v>22.521874999999998</v>
      </c>
      <c r="E4819" s="3">
        <f>MAX(B4819 - D4819/Inputs!$B$5, 0)</f>
        <v>0</v>
      </c>
      <c r="F4819" s="3">
        <f>MAX(D4819*Inputs!$B$5 - B4819, 0)</f>
        <v>0.33924999999999272</v>
      </c>
      <c r="G4819" s="3">
        <f t="shared" si="676"/>
        <v>0.51</v>
      </c>
      <c r="H4819" t="str">
        <f t="shared" si="677"/>
        <v>Reg</v>
      </c>
      <c r="I4819" s="3">
        <f t="shared" si="682"/>
        <v>158.77939109773115</v>
      </c>
      <c r="J4819" s="3">
        <f t="shared" si="683"/>
        <v>170</v>
      </c>
      <c r="K4819" s="3">
        <f>MIN(Inputs!$B$2, (Inputs!$B$8 - I4819)/Inputs!$B$9)</f>
        <v>170</v>
      </c>
      <c r="L4819" s="3">
        <f>MAX(MIN(Inputs!$B$2, I4819*Inputs!$B$10, Inputs!$B$8*Inputs!$B$4 - J4819), 0)</f>
        <v>148.94827166799323</v>
      </c>
      <c r="M4819" s="3">
        <f t="shared" si="678"/>
        <v>0</v>
      </c>
      <c r="N4819" s="3">
        <f t="shared" si="679"/>
        <v>0</v>
      </c>
      <c r="O4819" s="3">
        <f>IF(H4819="Reg", MIN(Inputs!$B$2, I4819*Inputs!$B$10, (Inputs!$B$8-I4819)/Inputs!$B$9), 0)</f>
        <v>148.94827166799323</v>
      </c>
      <c r="P4819" s="3">
        <f t="shared" si="680"/>
        <v>0</v>
      </c>
      <c r="Q4819" s="3">
        <f t="shared" si="681"/>
        <v>75.963618550676543</v>
      </c>
      <c r="R4819" s="3">
        <f>I4819 + M4819*Inputs!$B$9 - N4819/Inputs!$B$10</f>
        <v>158.77939109773115</v>
      </c>
    </row>
    <row r="4820" spans="1:18" x14ac:dyDescent="0.3">
      <c r="A4820" s="4">
        <v>46223.75</v>
      </c>
      <c r="B4820" s="3">
        <v>19.292499999999997</v>
      </c>
      <c r="C4820" s="3">
        <v>1</v>
      </c>
      <c r="D4820" s="3">
        <f t="shared" si="675"/>
        <v>22.521874999999998</v>
      </c>
      <c r="E4820" s="3">
        <f>MAX(B4820 - D4820/Inputs!$B$5, 0)</f>
        <v>0</v>
      </c>
      <c r="F4820" s="3">
        <f>MAX(D4820*Inputs!$B$5 - B4820, 0)</f>
        <v>0.52674999999999983</v>
      </c>
      <c r="G4820" s="3">
        <f t="shared" si="676"/>
        <v>1</v>
      </c>
      <c r="H4820" t="str">
        <f t="shared" si="677"/>
        <v>Reg</v>
      </c>
      <c r="I4820" s="3">
        <f t="shared" si="682"/>
        <v>158.77939109773115</v>
      </c>
      <c r="J4820" s="3">
        <f t="shared" si="683"/>
        <v>170</v>
      </c>
      <c r="K4820" s="3">
        <f>MIN(Inputs!$B$2, (Inputs!$B$8 - I4820)/Inputs!$B$9)</f>
        <v>170</v>
      </c>
      <c r="L4820" s="3">
        <f>MAX(MIN(Inputs!$B$2, I4820*Inputs!$B$10, Inputs!$B$8*Inputs!$B$4 - J4820), 0)</f>
        <v>148.94827166799323</v>
      </c>
      <c r="M4820" s="3">
        <f t="shared" si="678"/>
        <v>0</v>
      </c>
      <c r="N4820" s="3">
        <f t="shared" si="679"/>
        <v>0</v>
      </c>
      <c r="O4820" s="3">
        <f>IF(H4820="Reg", MIN(Inputs!$B$2, I4820*Inputs!$B$10, (Inputs!$B$8-I4820)/Inputs!$B$9), 0)</f>
        <v>148.94827166799323</v>
      </c>
      <c r="P4820" s="3">
        <f t="shared" si="680"/>
        <v>0</v>
      </c>
      <c r="Q4820" s="3">
        <f t="shared" si="681"/>
        <v>148.94827166799323</v>
      </c>
      <c r="R4820" s="3">
        <f>I4820 + M4820*Inputs!$B$9 - N4820/Inputs!$B$10</f>
        <v>158.77939109773115</v>
      </c>
    </row>
    <row r="4821" spans="1:18" x14ac:dyDescent="0.3">
      <c r="A4821" s="4">
        <v>46223.791666666657</v>
      </c>
      <c r="B4821" s="3">
        <v>19.2425</v>
      </c>
      <c r="C4821" s="3">
        <v>4.67</v>
      </c>
      <c r="D4821" s="3">
        <f t="shared" si="675"/>
        <v>22.521874999999998</v>
      </c>
      <c r="E4821" s="3">
        <f>MAX(B4821 - D4821/Inputs!$B$5, 0)</f>
        <v>0</v>
      </c>
      <c r="F4821" s="3">
        <f>MAX(D4821*Inputs!$B$5 - B4821, 0)</f>
        <v>0.57674999999999699</v>
      </c>
      <c r="G4821" s="3">
        <f t="shared" si="676"/>
        <v>4.67</v>
      </c>
      <c r="H4821" t="str">
        <f t="shared" si="677"/>
        <v>Reg</v>
      </c>
      <c r="I4821" s="3">
        <f t="shared" si="682"/>
        <v>158.77939109773115</v>
      </c>
      <c r="J4821" s="3">
        <f t="shared" si="683"/>
        <v>170</v>
      </c>
      <c r="K4821" s="3">
        <f>MIN(Inputs!$B$2, (Inputs!$B$8 - I4821)/Inputs!$B$9)</f>
        <v>170</v>
      </c>
      <c r="L4821" s="3">
        <f>MAX(MIN(Inputs!$B$2, I4821*Inputs!$B$10, Inputs!$B$8*Inputs!$B$4 - J4821), 0)</f>
        <v>148.94827166799323</v>
      </c>
      <c r="M4821" s="3">
        <f t="shared" si="678"/>
        <v>0</v>
      </c>
      <c r="N4821" s="3">
        <f t="shared" si="679"/>
        <v>0</v>
      </c>
      <c r="O4821" s="3">
        <f>IF(H4821="Reg", MIN(Inputs!$B$2, I4821*Inputs!$B$10, (Inputs!$B$8-I4821)/Inputs!$B$9), 0)</f>
        <v>148.94827166799323</v>
      </c>
      <c r="P4821" s="3">
        <f t="shared" si="680"/>
        <v>0</v>
      </c>
      <c r="Q4821" s="3">
        <f t="shared" si="681"/>
        <v>695.58842868952831</v>
      </c>
      <c r="R4821" s="3">
        <f>I4821 + M4821*Inputs!$B$9 - N4821/Inputs!$B$10</f>
        <v>158.77939109773115</v>
      </c>
    </row>
    <row r="4822" spans="1:18" x14ac:dyDescent="0.3">
      <c r="A4822" s="4">
        <v>46223.833333333343</v>
      </c>
      <c r="B4822" s="3">
        <v>38.245000000000005</v>
      </c>
      <c r="C4822" s="3">
        <v>4.5999999999999996</v>
      </c>
      <c r="D4822" s="3">
        <f t="shared" si="675"/>
        <v>22.521874999999998</v>
      </c>
      <c r="E4822" s="3">
        <f>MAX(B4822 - D4822/Inputs!$B$5, 0)</f>
        <v>12.651960227272735</v>
      </c>
      <c r="F4822" s="3">
        <f>MAX(D4822*Inputs!$B$5 - B4822, 0)</f>
        <v>0</v>
      </c>
      <c r="G4822" s="3">
        <f t="shared" si="676"/>
        <v>4.5999999999999996</v>
      </c>
      <c r="H4822" t="str">
        <f t="shared" si="677"/>
        <v>Discharge</v>
      </c>
      <c r="I4822" s="3">
        <f t="shared" si="682"/>
        <v>158.77939109773115</v>
      </c>
      <c r="J4822" s="3">
        <f t="shared" si="683"/>
        <v>170</v>
      </c>
      <c r="K4822" s="3">
        <f>MIN(Inputs!$B$2, (Inputs!$B$8 - I4822)/Inputs!$B$9)</f>
        <v>170</v>
      </c>
      <c r="L4822" s="3">
        <f>MAX(MIN(Inputs!$B$2, I4822*Inputs!$B$10, Inputs!$B$8*Inputs!$B$4 - J4822), 0)</f>
        <v>148.94827166799323</v>
      </c>
      <c r="M4822" s="3">
        <f t="shared" si="678"/>
        <v>0</v>
      </c>
      <c r="N4822" s="3">
        <f t="shared" si="679"/>
        <v>148.94827166799323</v>
      </c>
      <c r="O4822" s="3">
        <f>IF(H4822="Reg", MIN(Inputs!$B$2, I4822*Inputs!$B$10, (Inputs!$B$8-I4822)/Inputs!$B$9), 0)</f>
        <v>0</v>
      </c>
      <c r="P4822" s="3">
        <f t="shared" si="680"/>
        <v>5696.5266499424015</v>
      </c>
      <c r="Q4822" s="3">
        <f t="shared" si="681"/>
        <v>0</v>
      </c>
      <c r="R4822" s="3">
        <f>I4822 + M4822*Inputs!$B$9 - N4822/Inputs!$B$10</f>
        <v>0</v>
      </c>
    </row>
    <row r="4823" spans="1:18" x14ac:dyDescent="0.3">
      <c r="A4823" s="4">
        <v>46223.875</v>
      </c>
      <c r="B4823" s="3">
        <v>39.295000000000002</v>
      </c>
      <c r="C4823" s="3">
        <v>2.27</v>
      </c>
      <c r="D4823" s="3">
        <f t="shared" si="675"/>
        <v>22.521874999999998</v>
      </c>
      <c r="E4823" s="3">
        <f>MAX(B4823 - D4823/Inputs!$B$5, 0)</f>
        <v>13.701960227272732</v>
      </c>
      <c r="F4823" s="3">
        <f>MAX(D4823*Inputs!$B$5 - B4823, 0)</f>
        <v>0</v>
      </c>
      <c r="G4823" s="3">
        <f t="shared" si="676"/>
        <v>2.27</v>
      </c>
      <c r="H4823" t="str">
        <f t="shared" si="677"/>
        <v>Discharge</v>
      </c>
      <c r="I4823" s="3">
        <f t="shared" si="682"/>
        <v>0</v>
      </c>
      <c r="J4823" s="3">
        <f t="shared" si="683"/>
        <v>318.94827166799325</v>
      </c>
      <c r="K4823" s="3">
        <f>MIN(Inputs!$B$2, (Inputs!$B$8 - I4823)/Inputs!$B$9)</f>
        <v>170</v>
      </c>
      <c r="L4823" s="3">
        <f>MAX(MIN(Inputs!$B$2, I4823*Inputs!$B$10, Inputs!$B$8*Inputs!$B$4 - J4823), 0)</f>
        <v>0</v>
      </c>
      <c r="M4823" s="3">
        <f t="shared" si="678"/>
        <v>0</v>
      </c>
      <c r="N4823" s="3">
        <f t="shared" si="679"/>
        <v>0</v>
      </c>
      <c r="O4823" s="3">
        <f>IF(H4823="Reg", MIN(Inputs!$B$2, I4823*Inputs!$B$10, (Inputs!$B$8-I4823)/Inputs!$B$9), 0)</f>
        <v>0</v>
      </c>
      <c r="P4823" s="3">
        <f t="shared" si="680"/>
        <v>0</v>
      </c>
      <c r="Q4823" s="3">
        <f t="shared" si="681"/>
        <v>0</v>
      </c>
      <c r="R4823" s="3">
        <f>I4823 + M4823*Inputs!$B$9 - N4823/Inputs!$B$10</f>
        <v>0</v>
      </c>
    </row>
    <row r="4824" spans="1:18" x14ac:dyDescent="0.3">
      <c r="A4824" s="4">
        <v>46223.916666666657</v>
      </c>
      <c r="B4824" s="3">
        <v>33.659999999999997</v>
      </c>
      <c r="C4824" s="3">
        <v>0.21</v>
      </c>
      <c r="D4824" s="3">
        <f t="shared" si="675"/>
        <v>22.521874999999998</v>
      </c>
      <c r="E4824" s="3">
        <f>MAX(B4824 - D4824/Inputs!$B$5, 0)</f>
        <v>8.0669602272727268</v>
      </c>
      <c r="F4824" s="3">
        <f>MAX(D4824*Inputs!$B$5 - B4824, 0)</f>
        <v>0</v>
      </c>
      <c r="G4824" s="3">
        <f t="shared" si="676"/>
        <v>0.21</v>
      </c>
      <c r="H4824" t="str">
        <f t="shared" si="677"/>
        <v>Discharge</v>
      </c>
      <c r="I4824" s="3">
        <f t="shared" si="682"/>
        <v>0</v>
      </c>
      <c r="J4824" s="3">
        <f t="shared" si="683"/>
        <v>318.94827166799325</v>
      </c>
      <c r="K4824" s="3">
        <f>MIN(Inputs!$B$2, (Inputs!$B$8 - I4824)/Inputs!$B$9)</f>
        <v>170</v>
      </c>
      <c r="L4824" s="3">
        <f>MAX(MIN(Inputs!$B$2, I4824*Inputs!$B$10, Inputs!$B$8*Inputs!$B$4 - J4824), 0)</f>
        <v>0</v>
      </c>
      <c r="M4824" s="3">
        <f t="shared" si="678"/>
        <v>0</v>
      </c>
      <c r="N4824" s="3">
        <f t="shared" si="679"/>
        <v>0</v>
      </c>
      <c r="O4824" s="3">
        <f>IF(H4824="Reg", MIN(Inputs!$B$2, I4824*Inputs!$B$10, (Inputs!$B$8-I4824)/Inputs!$B$9), 0)</f>
        <v>0</v>
      </c>
      <c r="P4824" s="3">
        <f t="shared" si="680"/>
        <v>0</v>
      </c>
      <c r="Q4824" s="3">
        <f t="shared" si="681"/>
        <v>0</v>
      </c>
      <c r="R4824" s="3">
        <f>I4824 + M4824*Inputs!$B$9 - N4824/Inputs!$B$10</f>
        <v>0</v>
      </c>
    </row>
    <row r="4825" spans="1:18" x14ac:dyDescent="0.3">
      <c r="A4825" s="4">
        <v>46223.958333333343</v>
      </c>
      <c r="B4825" s="3">
        <v>23.6175</v>
      </c>
      <c r="C4825" s="3">
        <v>0.05</v>
      </c>
      <c r="D4825" s="3">
        <f t="shared" si="675"/>
        <v>22.521874999999998</v>
      </c>
      <c r="E4825" s="3">
        <f>MAX(B4825 - D4825/Inputs!$B$5, 0)</f>
        <v>0</v>
      </c>
      <c r="F4825" s="3">
        <f>MAX(D4825*Inputs!$B$5 - B4825, 0)</f>
        <v>0</v>
      </c>
      <c r="G4825" s="3">
        <f t="shared" si="676"/>
        <v>0.05</v>
      </c>
      <c r="H4825" t="str">
        <f t="shared" si="677"/>
        <v>Reg</v>
      </c>
      <c r="I4825" s="3">
        <f t="shared" si="682"/>
        <v>0</v>
      </c>
      <c r="J4825" s="3">
        <f t="shared" si="683"/>
        <v>318.94827166799325</v>
      </c>
      <c r="K4825" s="3">
        <f>MIN(Inputs!$B$2, (Inputs!$B$8 - I4825)/Inputs!$B$9)</f>
        <v>170</v>
      </c>
      <c r="L4825" s="3">
        <f>MAX(MIN(Inputs!$B$2, I4825*Inputs!$B$10, Inputs!$B$8*Inputs!$B$4 - J4825), 0)</f>
        <v>0</v>
      </c>
      <c r="M4825" s="3">
        <f t="shared" si="678"/>
        <v>0</v>
      </c>
      <c r="N4825" s="3">
        <f t="shared" si="679"/>
        <v>0</v>
      </c>
      <c r="O4825" s="3">
        <f>IF(H4825="Reg", MIN(Inputs!$B$2, I4825*Inputs!$B$10, (Inputs!$B$8-I4825)/Inputs!$B$9), 0)</f>
        <v>0</v>
      </c>
      <c r="P4825" s="3">
        <f t="shared" si="680"/>
        <v>0</v>
      </c>
      <c r="Q4825" s="3">
        <f t="shared" si="681"/>
        <v>0</v>
      </c>
      <c r="R4825" s="3">
        <f>I4825 + M4825*Inputs!$B$9 - N4825/Inputs!$B$10</f>
        <v>0</v>
      </c>
    </row>
    <row r="4826" spans="1:18" x14ac:dyDescent="0.3">
      <c r="A4826" s="4">
        <v>46224</v>
      </c>
      <c r="B4826" s="3">
        <v>20.082500000000003</v>
      </c>
      <c r="C4826" s="3">
        <v>0.05</v>
      </c>
      <c r="D4826" s="3">
        <f t="shared" si="675"/>
        <v>23.352395833333333</v>
      </c>
      <c r="E4826" s="3">
        <f>MAX(B4826 - D4826/Inputs!$B$5, 0)</f>
        <v>0</v>
      </c>
      <c r="F4826" s="3">
        <f>MAX(D4826*Inputs!$B$5 - B4826, 0)</f>
        <v>0.46760833333333096</v>
      </c>
      <c r="G4826" s="3">
        <f t="shared" si="676"/>
        <v>0.05</v>
      </c>
      <c r="H4826" t="str">
        <f t="shared" si="677"/>
        <v>Charge</v>
      </c>
      <c r="I4826" s="3">
        <f t="shared" si="682"/>
        <v>0</v>
      </c>
      <c r="J4826" s="3">
        <f t="shared" si="683"/>
        <v>0</v>
      </c>
      <c r="K4826" s="3">
        <f>MIN(Inputs!$B$2, (Inputs!$B$8 - I4826)/Inputs!$B$9)</f>
        <v>170</v>
      </c>
      <c r="L4826" s="3">
        <f>MAX(MIN(Inputs!$B$2, I4826*Inputs!$B$10, Inputs!$B$8*Inputs!$B$4 - J4826), 0)</f>
        <v>0</v>
      </c>
      <c r="M4826" s="3">
        <f t="shared" si="678"/>
        <v>170</v>
      </c>
      <c r="N4826" s="3">
        <f t="shared" si="679"/>
        <v>0</v>
      </c>
      <c r="O4826" s="3">
        <f>IF(H4826="Reg", MIN(Inputs!$B$2, I4826*Inputs!$B$10, (Inputs!$B$8-I4826)/Inputs!$B$9), 0)</f>
        <v>0</v>
      </c>
      <c r="P4826" s="3">
        <f t="shared" si="680"/>
        <v>-3414.0250000000005</v>
      </c>
      <c r="Q4826" s="3">
        <f t="shared" si="681"/>
        <v>0</v>
      </c>
      <c r="R4826" s="3">
        <f>I4826 + M4826*Inputs!$B$9 - N4826/Inputs!$B$10</f>
        <v>159.4741358339966</v>
      </c>
    </row>
    <row r="4827" spans="1:18" x14ac:dyDescent="0.3">
      <c r="A4827" s="4">
        <v>46224.041666666657</v>
      </c>
      <c r="B4827" s="3">
        <v>18.322500000000002</v>
      </c>
      <c r="C4827" s="3">
        <v>0.05</v>
      </c>
      <c r="D4827" s="3">
        <f t="shared" si="675"/>
        <v>23.352395833333333</v>
      </c>
      <c r="E4827" s="3">
        <f>MAX(B4827 - D4827/Inputs!$B$5, 0)</f>
        <v>0</v>
      </c>
      <c r="F4827" s="3">
        <f>MAX(D4827*Inputs!$B$5 - B4827, 0)</f>
        <v>2.2276083333333325</v>
      </c>
      <c r="G4827" s="3">
        <f t="shared" si="676"/>
        <v>0.05</v>
      </c>
      <c r="H4827" t="str">
        <f t="shared" si="677"/>
        <v>Charge</v>
      </c>
      <c r="I4827" s="3">
        <f t="shared" si="682"/>
        <v>159.4741358339966</v>
      </c>
      <c r="J4827" s="3">
        <f t="shared" si="683"/>
        <v>0</v>
      </c>
      <c r="K4827" s="3">
        <f>MIN(Inputs!$B$2, (Inputs!$B$8 - I4827)/Inputs!$B$9)</f>
        <v>170</v>
      </c>
      <c r="L4827" s="3">
        <f>MAX(MIN(Inputs!$B$2, I4827*Inputs!$B$10, Inputs!$B$8*Inputs!$B$4 - J4827), 0)</f>
        <v>149.6</v>
      </c>
      <c r="M4827" s="3">
        <f t="shared" si="678"/>
        <v>170</v>
      </c>
      <c r="N4827" s="3">
        <f t="shared" si="679"/>
        <v>0</v>
      </c>
      <c r="O4827" s="3">
        <f>IF(H4827="Reg", MIN(Inputs!$B$2, I4827*Inputs!$B$10, (Inputs!$B$8-I4827)/Inputs!$B$9), 0)</f>
        <v>0</v>
      </c>
      <c r="P4827" s="3">
        <f t="shared" si="680"/>
        <v>-3114.8250000000003</v>
      </c>
      <c r="Q4827" s="3">
        <f t="shared" si="681"/>
        <v>0</v>
      </c>
      <c r="R4827" s="3">
        <f>I4827 + M4827*Inputs!$B$9 - N4827/Inputs!$B$10</f>
        <v>318.9482716679932</v>
      </c>
    </row>
    <row r="4828" spans="1:18" x14ac:dyDescent="0.3">
      <c r="A4828" s="4">
        <v>46224.083333333343</v>
      </c>
      <c r="B4828" s="3">
        <v>16.914999999999999</v>
      </c>
      <c r="C4828" s="3">
        <v>0.05</v>
      </c>
      <c r="D4828" s="3">
        <f t="shared" si="675"/>
        <v>23.352395833333333</v>
      </c>
      <c r="E4828" s="3">
        <f>MAX(B4828 - D4828/Inputs!$B$5, 0)</f>
        <v>0</v>
      </c>
      <c r="F4828" s="3">
        <f>MAX(D4828*Inputs!$B$5 - B4828, 0)</f>
        <v>3.6351083333333349</v>
      </c>
      <c r="G4828" s="3">
        <f t="shared" si="676"/>
        <v>0.05</v>
      </c>
      <c r="H4828" t="str">
        <f t="shared" si="677"/>
        <v>Charge</v>
      </c>
      <c r="I4828" s="3">
        <f t="shared" si="682"/>
        <v>318.9482716679932</v>
      </c>
      <c r="J4828" s="3">
        <f t="shared" si="683"/>
        <v>0</v>
      </c>
      <c r="K4828" s="3">
        <f>MIN(Inputs!$B$2, (Inputs!$B$8 - I4828)/Inputs!$B$9)</f>
        <v>22.44121780453775</v>
      </c>
      <c r="L4828" s="3">
        <f>MAX(MIN(Inputs!$B$2, I4828*Inputs!$B$10, Inputs!$B$8*Inputs!$B$4 - J4828), 0)</f>
        <v>170</v>
      </c>
      <c r="M4828" s="3">
        <f t="shared" si="678"/>
        <v>22.44121780453775</v>
      </c>
      <c r="N4828" s="3">
        <f t="shared" si="679"/>
        <v>0</v>
      </c>
      <c r="O4828" s="3">
        <f>IF(H4828="Reg", MIN(Inputs!$B$2, I4828*Inputs!$B$10, (Inputs!$B$8-I4828)/Inputs!$B$9), 0)</f>
        <v>0</v>
      </c>
      <c r="P4828" s="3">
        <f t="shared" si="680"/>
        <v>-379.59319916375603</v>
      </c>
      <c r="Q4828" s="3">
        <f t="shared" si="681"/>
        <v>0</v>
      </c>
      <c r="R4828" s="3">
        <f>I4828 + M4828*Inputs!$B$9 - N4828/Inputs!$B$10</f>
        <v>340</v>
      </c>
    </row>
    <row r="4829" spans="1:18" x14ac:dyDescent="0.3">
      <c r="A4829" s="4">
        <v>46224.125</v>
      </c>
      <c r="B4829" s="3">
        <v>16.975000000000001</v>
      </c>
      <c r="C4829" s="3">
        <v>0.05</v>
      </c>
      <c r="D4829" s="3">
        <f t="shared" si="675"/>
        <v>23.352395833333333</v>
      </c>
      <c r="E4829" s="3">
        <f>MAX(B4829 - D4829/Inputs!$B$5, 0)</f>
        <v>0</v>
      </c>
      <c r="F4829" s="3">
        <f>MAX(D4829*Inputs!$B$5 - B4829, 0)</f>
        <v>3.5751083333333327</v>
      </c>
      <c r="G4829" s="3">
        <f t="shared" si="676"/>
        <v>0.05</v>
      </c>
      <c r="H4829" t="str">
        <f t="shared" si="677"/>
        <v>Charge</v>
      </c>
      <c r="I4829" s="3">
        <f t="shared" si="682"/>
        <v>340</v>
      </c>
      <c r="J4829" s="3">
        <f t="shared" si="683"/>
        <v>0</v>
      </c>
      <c r="K4829" s="3">
        <f>MIN(Inputs!$B$2, (Inputs!$B$8 - I4829)/Inputs!$B$9)</f>
        <v>0</v>
      </c>
      <c r="L4829" s="3">
        <f>MAX(MIN(Inputs!$B$2, I4829*Inputs!$B$10, Inputs!$B$8*Inputs!$B$4 - J4829), 0)</f>
        <v>170</v>
      </c>
      <c r="M4829" s="3">
        <f t="shared" si="678"/>
        <v>0</v>
      </c>
      <c r="N4829" s="3">
        <f t="shared" si="679"/>
        <v>0</v>
      </c>
      <c r="O4829" s="3">
        <f>IF(H4829="Reg", MIN(Inputs!$B$2, I4829*Inputs!$B$10, (Inputs!$B$8-I4829)/Inputs!$B$9), 0)</f>
        <v>0</v>
      </c>
      <c r="P4829" s="3">
        <f t="shared" si="680"/>
        <v>0</v>
      </c>
      <c r="Q4829" s="3">
        <f t="shared" si="681"/>
        <v>0</v>
      </c>
      <c r="R4829" s="3">
        <f>I4829 + M4829*Inputs!$B$9 - N4829/Inputs!$B$10</f>
        <v>340</v>
      </c>
    </row>
    <row r="4830" spans="1:18" x14ac:dyDescent="0.3">
      <c r="A4830" s="4">
        <v>46224.166666666657</v>
      </c>
      <c r="B4830" s="3">
        <v>16.7225</v>
      </c>
      <c r="C4830" s="3">
        <v>0.05</v>
      </c>
      <c r="D4830" s="3">
        <f t="shared" si="675"/>
        <v>23.352395833333333</v>
      </c>
      <c r="E4830" s="3">
        <f>MAX(B4830 - D4830/Inputs!$B$5, 0)</f>
        <v>0</v>
      </c>
      <c r="F4830" s="3">
        <f>MAX(D4830*Inputs!$B$5 - B4830, 0)</f>
        <v>3.8276083333333339</v>
      </c>
      <c r="G4830" s="3">
        <f t="shared" si="676"/>
        <v>0.05</v>
      </c>
      <c r="H4830" t="str">
        <f t="shared" si="677"/>
        <v>Charge</v>
      </c>
      <c r="I4830" s="3">
        <f t="shared" si="682"/>
        <v>340</v>
      </c>
      <c r="J4830" s="3">
        <f t="shared" si="683"/>
        <v>0</v>
      </c>
      <c r="K4830" s="3">
        <f>MIN(Inputs!$B$2, (Inputs!$B$8 - I4830)/Inputs!$B$9)</f>
        <v>0</v>
      </c>
      <c r="L4830" s="3">
        <f>MAX(MIN(Inputs!$B$2, I4830*Inputs!$B$10, Inputs!$B$8*Inputs!$B$4 - J4830), 0)</f>
        <v>170</v>
      </c>
      <c r="M4830" s="3">
        <f t="shared" si="678"/>
        <v>0</v>
      </c>
      <c r="N4830" s="3">
        <f t="shared" si="679"/>
        <v>0</v>
      </c>
      <c r="O4830" s="3">
        <f>IF(H4830="Reg", MIN(Inputs!$B$2, I4830*Inputs!$B$10, (Inputs!$B$8-I4830)/Inputs!$B$9), 0)</f>
        <v>0</v>
      </c>
      <c r="P4830" s="3">
        <f t="shared" si="680"/>
        <v>0</v>
      </c>
      <c r="Q4830" s="3">
        <f t="shared" si="681"/>
        <v>0</v>
      </c>
      <c r="R4830" s="3">
        <f>I4830 + M4830*Inputs!$B$9 - N4830/Inputs!$B$10</f>
        <v>340</v>
      </c>
    </row>
    <row r="4831" spans="1:18" x14ac:dyDescent="0.3">
      <c r="A4831" s="4">
        <v>46224.208333333343</v>
      </c>
      <c r="B4831" s="3">
        <v>17.112500000000001</v>
      </c>
      <c r="C4831" s="3">
        <v>0.05</v>
      </c>
      <c r="D4831" s="3">
        <f t="shared" si="675"/>
        <v>23.352395833333333</v>
      </c>
      <c r="E4831" s="3">
        <f>MAX(B4831 - D4831/Inputs!$B$5, 0)</f>
        <v>0</v>
      </c>
      <c r="F4831" s="3">
        <f>MAX(D4831*Inputs!$B$5 - B4831, 0)</f>
        <v>3.4376083333333334</v>
      </c>
      <c r="G4831" s="3">
        <f t="shared" si="676"/>
        <v>0.05</v>
      </c>
      <c r="H4831" t="str">
        <f t="shared" si="677"/>
        <v>Charge</v>
      </c>
      <c r="I4831" s="3">
        <f t="shared" si="682"/>
        <v>340</v>
      </c>
      <c r="J4831" s="3">
        <f t="shared" si="683"/>
        <v>0</v>
      </c>
      <c r="K4831" s="3">
        <f>MIN(Inputs!$B$2, (Inputs!$B$8 - I4831)/Inputs!$B$9)</f>
        <v>0</v>
      </c>
      <c r="L4831" s="3">
        <f>MAX(MIN(Inputs!$B$2, I4831*Inputs!$B$10, Inputs!$B$8*Inputs!$B$4 - J4831), 0)</f>
        <v>170</v>
      </c>
      <c r="M4831" s="3">
        <f t="shared" si="678"/>
        <v>0</v>
      </c>
      <c r="N4831" s="3">
        <f t="shared" si="679"/>
        <v>0</v>
      </c>
      <c r="O4831" s="3">
        <f>IF(H4831="Reg", MIN(Inputs!$B$2, I4831*Inputs!$B$10, (Inputs!$B$8-I4831)/Inputs!$B$9), 0)</f>
        <v>0</v>
      </c>
      <c r="P4831" s="3">
        <f t="shared" si="680"/>
        <v>0</v>
      </c>
      <c r="Q4831" s="3">
        <f t="shared" si="681"/>
        <v>0</v>
      </c>
      <c r="R4831" s="3">
        <f>I4831 + M4831*Inputs!$B$9 - N4831/Inputs!$B$10</f>
        <v>340</v>
      </c>
    </row>
    <row r="4832" spans="1:18" x14ac:dyDescent="0.3">
      <c r="A4832" s="4">
        <v>46224.25</v>
      </c>
      <c r="B4832" s="3">
        <v>18.920000000000002</v>
      </c>
      <c r="C4832" s="3">
        <v>1.04</v>
      </c>
      <c r="D4832" s="3">
        <f t="shared" si="675"/>
        <v>23.352395833333333</v>
      </c>
      <c r="E4832" s="3">
        <f>MAX(B4832 - D4832/Inputs!$B$5, 0)</f>
        <v>0</v>
      </c>
      <c r="F4832" s="3">
        <f>MAX(D4832*Inputs!$B$5 - B4832, 0)</f>
        <v>1.6301083333333324</v>
      </c>
      <c r="G4832" s="3">
        <f t="shared" si="676"/>
        <v>1.04</v>
      </c>
      <c r="H4832" t="str">
        <f t="shared" si="677"/>
        <v>Charge</v>
      </c>
      <c r="I4832" s="3">
        <f t="shared" si="682"/>
        <v>340</v>
      </c>
      <c r="J4832" s="3">
        <f t="shared" si="683"/>
        <v>0</v>
      </c>
      <c r="K4832" s="3">
        <f>MIN(Inputs!$B$2, (Inputs!$B$8 - I4832)/Inputs!$B$9)</f>
        <v>0</v>
      </c>
      <c r="L4832" s="3">
        <f>MAX(MIN(Inputs!$B$2, I4832*Inputs!$B$10, Inputs!$B$8*Inputs!$B$4 - J4832), 0)</f>
        <v>170</v>
      </c>
      <c r="M4832" s="3">
        <f t="shared" si="678"/>
        <v>0</v>
      </c>
      <c r="N4832" s="3">
        <f t="shared" si="679"/>
        <v>0</v>
      </c>
      <c r="O4832" s="3">
        <f>IF(H4832="Reg", MIN(Inputs!$B$2, I4832*Inputs!$B$10, (Inputs!$B$8-I4832)/Inputs!$B$9), 0)</f>
        <v>0</v>
      </c>
      <c r="P4832" s="3">
        <f t="shared" si="680"/>
        <v>0</v>
      </c>
      <c r="Q4832" s="3">
        <f t="shared" si="681"/>
        <v>0</v>
      </c>
      <c r="R4832" s="3">
        <f>I4832 + M4832*Inputs!$B$9 - N4832/Inputs!$B$10</f>
        <v>340</v>
      </c>
    </row>
    <row r="4833" spans="1:18" x14ac:dyDescent="0.3">
      <c r="A4833" s="4">
        <v>46224.291666666657</v>
      </c>
      <c r="B4833" s="3">
        <v>18.809999999999999</v>
      </c>
      <c r="C4833" s="3">
        <v>2</v>
      </c>
      <c r="D4833" s="3">
        <f t="shared" si="675"/>
        <v>23.352395833333333</v>
      </c>
      <c r="E4833" s="3">
        <f>MAX(B4833 - D4833/Inputs!$B$5, 0)</f>
        <v>0</v>
      </c>
      <c r="F4833" s="3">
        <f>MAX(D4833*Inputs!$B$5 - B4833, 0)</f>
        <v>1.7401083333333354</v>
      </c>
      <c r="G4833" s="3">
        <f t="shared" si="676"/>
        <v>2</v>
      </c>
      <c r="H4833" t="str">
        <f t="shared" si="677"/>
        <v>Reg</v>
      </c>
      <c r="I4833" s="3">
        <f t="shared" si="682"/>
        <v>340</v>
      </c>
      <c r="J4833" s="3">
        <f t="shared" si="683"/>
        <v>0</v>
      </c>
      <c r="K4833" s="3">
        <f>MIN(Inputs!$B$2, (Inputs!$B$8 - I4833)/Inputs!$B$9)</f>
        <v>0</v>
      </c>
      <c r="L4833" s="3">
        <f>MAX(MIN(Inputs!$B$2, I4833*Inputs!$B$10, Inputs!$B$8*Inputs!$B$4 - J4833), 0)</f>
        <v>170</v>
      </c>
      <c r="M4833" s="3">
        <f t="shared" si="678"/>
        <v>0</v>
      </c>
      <c r="N4833" s="3">
        <f t="shared" si="679"/>
        <v>0</v>
      </c>
      <c r="O4833" s="3">
        <f>IF(H4833="Reg", MIN(Inputs!$B$2, I4833*Inputs!$B$10, (Inputs!$B$8-I4833)/Inputs!$B$9), 0)</f>
        <v>0</v>
      </c>
      <c r="P4833" s="3">
        <f t="shared" si="680"/>
        <v>0</v>
      </c>
      <c r="Q4833" s="3">
        <f t="shared" si="681"/>
        <v>0</v>
      </c>
      <c r="R4833" s="3">
        <f>I4833 + M4833*Inputs!$B$9 - N4833/Inputs!$B$10</f>
        <v>340</v>
      </c>
    </row>
    <row r="4834" spans="1:18" x14ac:dyDescent="0.3">
      <c r="A4834" s="4">
        <v>46224.333333333343</v>
      </c>
      <c r="B4834" s="3">
        <v>17.03</v>
      </c>
      <c r="C4834" s="3">
        <v>1</v>
      </c>
      <c r="D4834" s="3">
        <f t="shared" si="675"/>
        <v>23.352395833333333</v>
      </c>
      <c r="E4834" s="3">
        <f>MAX(B4834 - D4834/Inputs!$B$5, 0)</f>
        <v>0</v>
      </c>
      <c r="F4834" s="3">
        <f>MAX(D4834*Inputs!$B$5 - B4834, 0)</f>
        <v>3.520108333333333</v>
      </c>
      <c r="G4834" s="3">
        <f t="shared" si="676"/>
        <v>1</v>
      </c>
      <c r="H4834" t="str">
        <f t="shared" si="677"/>
        <v>Charge</v>
      </c>
      <c r="I4834" s="3">
        <f t="shared" si="682"/>
        <v>340</v>
      </c>
      <c r="J4834" s="3">
        <f t="shared" si="683"/>
        <v>0</v>
      </c>
      <c r="K4834" s="3">
        <f>MIN(Inputs!$B$2, (Inputs!$B$8 - I4834)/Inputs!$B$9)</f>
        <v>0</v>
      </c>
      <c r="L4834" s="3">
        <f>MAX(MIN(Inputs!$B$2, I4834*Inputs!$B$10, Inputs!$B$8*Inputs!$B$4 - J4834), 0)</f>
        <v>170</v>
      </c>
      <c r="M4834" s="3">
        <f t="shared" si="678"/>
        <v>0</v>
      </c>
      <c r="N4834" s="3">
        <f t="shared" si="679"/>
        <v>0</v>
      </c>
      <c r="O4834" s="3">
        <f>IF(H4834="Reg", MIN(Inputs!$B$2, I4834*Inputs!$B$10, (Inputs!$B$8-I4834)/Inputs!$B$9), 0)</f>
        <v>0</v>
      </c>
      <c r="P4834" s="3">
        <f t="shared" si="680"/>
        <v>0</v>
      </c>
      <c r="Q4834" s="3">
        <f t="shared" si="681"/>
        <v>0</v>
      </c>
      <c r="R4834" s="3">
        <f>I4834 + M4834*Inputs!$B$9 - N4834/Inputs!$B$10</f>
        <v>340</v>
      </c>
    </row>
    <row r="4835" spans="1:18" x14ac:dyDescent="0.3">
      <c r="A4835" s="4">
        <v>46224.375</v>
      </c>
      <c r="B4835" s="3">
        <v>12.932499999999999</v>
      </c>
      <c r="C4835" s="3">
        <v>1</v>
      </c>
      <c r="D4835" s="3">
        <f t="shared" si="675"/>
        <v>23.352395833333333</v>
      </c>
      <c r="E4835" s="3">
        <f>MAX(B4835 - D4835/Inputs!$B$5, 0)</f>
        <v>0</v>
      </c>
      <c r="F4835" s="3">
        <f>MAX(D4835*Inputs!$B$5 - B4835, 0)</f>
        <v>7.6176083333333349</v>
      </c>
      <c r="G4835" s="3">
        <f t="shared" si="676"/>
        <v>1</v>
      </c>
      <c r="H4835" t="str">
        <f t="shared" si="677"/>
        <v>Charge</v>
      </c>
      <c r="I4835" s="3">
        <f t="shared" si="682"/>
        <v>340</v>
      </c>
      <c r="J4835" s="3">
        <f t="shared" si="683"/>
        <v>0</v>
      </c>
      <c r="K4835" s="3">
        <f>MIN(Inputs!$B$2, (Inputs!$B$8 - I4835)/Inputs!$B$9)</f>
        <v>0</v>
      </c>
      <c r="L4835" s="3">
        <f>MAX(MIN(Inputs!$B$2, I4835*Inputs!$B$10, Inputs!$B$8*Inputs!$B$4 - J4835), 0)</f>
        <v>170</v>
      </c>
      <c r="M4835" s="3">
        <f t="shared" si="678"/>
        <v>0</v>
      </c>
      <c r="N4835" s="3">
        <f t="shared" si="679"/>
        <v>0</v>
      </c>
      <c r="O4835" s="3">
        <f>IF(H4835="Reg", MIN(Inputs!$B$2, I4835*Inputs!$B$10, (Inputs!$B$8-I4835)/Inputs!$B$9), 0)</f>
        <v>0</v>
      </c>
      <c r="P4835" s="3">
        <f t="shared" si="680"/>
        <v>0</v>
      </c>
      <c r="Q4835" s="3">
        <f t="shared" si="681"/>
        <v>0</v>
      </c>
      <c r="R4835" s="3">
        <f>I4835 + M4835*Inputs!$B$9 - N4835/Inputs!$B$10</f>
        <v>340</v>
      </c>
    </row>
    <row r="4836" spans="1:18" x14ac:dyDescent="0.3">
      <c r="A4836" s="4">
        <v>46224.416666666657</v>
      </c>
      <c r="B4836" s="3">
        <v>2.46</v>
      </c>
      <c r="C4836" s="3">
        <v>1</v>
      </c>
      <c r="D4836" s="3">
        <f t="shared" si="675"/>
        <v>23.352395833333333</v>
      </c>
      <c r="E4836" s="3">
        <f>MAX(B4836 - D4836/Inputs!$B$5, 0)</f>
        <v>0</v>
      </c>
      <c r="F4836" s="3">
        <f>MAX(D4836*Inputs!$B$5 - B4836, 0)</f>
        <v>18.090108333333333</v>
      </c>
      <c r="G4836" s="3">
        <f t="shared" si="676"/>
        <v>1</v>
      </c>
      <c r="H4836" t="str">
        <f t="shared" si="677"/>
        <v>Charge</v>
      </c>
      <c r="I4836" s="3">
        <f t="shared" si="682"/>
        <v>340</v>
      </c>
      <c r="J4836" s="3">
        <f t="shared" si="683"/>
        <v>0</v>
      </c>
      <c r="K4836" s="3">
        <f>MIN(Inputs!$B$2, (Inputs!$B$8 - I4836)/Inputs!$B$9)</f>
        <v>0</v>
      </c>
      <c r="L4836" s="3">
        <f>MAX(MIN(Inputs!$B$2, I4836*Inputs!$B$10, Inputs!$B$8*Inputs!$B$4 - J4836), 0)</f>
        <v>170</v>
      </c>
      <c r="M4836" s="3">
        <f t="shared" si="678"/>
        <v>0</v>
      </c>
      <c r="N4836" s="3">
        <f t="shared" si="679"/>
        <v>0</v>
      </c>
      <c r="O4836" s="3">
        <f>IF(H4836="Reg", MIN(Inputs!$B$2, I4836*Inputs!$B$10, (Inputs!$B$8-I4836)/Inputs!$B$9), 0)</f>
        <v>0</v>
      </c>
      <c r="P4836" s="3">
        <f t="shared" si="680"/>
        <v>0</v>
      </c>
      <c r="Q4836" s="3">
        <f t="shared" si="681"/>
        <v>0</v>
      </c>
      <c r="R4836" s="3">
        <f>I4836 + M4836*Inputs!$B$9 - N4836/Inputs!$B$10</f>
        <v>340</v>
      </c>
    </row>
    <row r="4837" spans="1:18" x14ac:dyDescent="0.3">
      <c r="A4837" s="4">
        <v>46224.458333333343</v>
      </c>
      <c r="B4837" s="3">
        <v>6.92</v>
      </c>
      <c r="C4837" s="3">
        <v>0.73</v>
      </c>
      <c r="D4837" s="3">
        <f t="shared" si="675"/>
        <v>23.352395833333333</v>
      </c>
      <c r="E4837" s="3">
        <f>MAX(B4837 - D4837/Inputs!$B$5, 0)</f>
        <v>0</v>
      </c>
      <c r="F4837" s="3">
        <f>MAX(D4837*Inputs!$B$5 - B4837, 0)</f>
        <v>13.630108333333334</v>
      </c>
      <c r="G4837" s="3">
        <f t="shared" si="676"/>
        <v>0.73</v>
      </c>
      <c r="H4837" t="str">
        <f t="shared" si="677"/>
        <v>Charge</v>
      </c>
      <c r="I4837" s="3">
        <f t="shared" si="682"/>
        <v>340</v>
      </c>
      <c r="J4837" s="3">
        <f t="shared" si="683"/>
        <v>0</v>
      </c>
      <c r="K4837" s="3">
        <f>MIN(Inputs!$B$2, (Inputs!$B$8 - I4837)/Inputs!$B$9)</f>
        <v>0</v>
      </c>
      <c r="L4837" s="3">
        <f>MAX(MIN(Inputs!$B$2, I4837*Inputs!$B$10, Inputs!$B$8*Inputs!$B$4 - J4837), 0)</f>
        <v>170</v>
      </c>
      <c r="M4837" s="3">
        <f t="shared" si="678"/>
        <v>0</v>
      </c>
      <c r="N4837" s="3">
        <f t="shared" si="679"/>
        <v>0</v>
      </c>
      <c r="O4837" s="3">
        <f>IF(H4837="Reg", MIN(Inputs!$B$2, I4837*Inputs!$B$10, (Inputs!$B$8-I4837)/Inputs!$B$9), 0)</f>
        <v>0</v>
      </c>
      <c r="P4837" s="3">
        <f t="shared" si="680"/>
        <v>0</v>
      </c>
      <c r="Q4837" s="3">
        <f t="shared" si="681"/>
        <v>0</v>
      </c>
      <c r="R4837" s="3">
        <f>I4837 + M4837*Inputs!$B$9 - N4837/Inputs!$B$10</f>
        <v>340</v>
      </c>
    </row>
    <row r="4838" spans="1:18" x14ac:dyDescent="0.3">
      <c r="A4838" s="4">
        <v>46224.5</v>
      </c>
      <c r="B4838" s="3">
        <v>16.524999999999999</v>
      </c>
      <c r="C4838" s="3">
        <v>0.89</v>
      </c>
      <c r="D4838" s="3">
        <f t="shared" si="675"/>
        <v>23.352395833333333</v>
      </c>
      <c r="E4838" s="3">
        <f>MAX(B4838 - D4838/Inputs!$B$5, 0)</f>
        <v>0</v>
      </c>
      <c r="F4838" s="3">
        <f>MAX(D4838*Inputs!$B$5 - B4838, 0)</f>
        <v>4.0251083333333355</v>
      </c>
      <c r="G4838" s="3">
        <f t="shared" si="676"/>
        <v>0.89</v>
      </c>
      <c r="H4838" t="str">
        <f t="shared" si="677"/>
        <v>Charge</v>
      </c>
      <c r="I4838" s="3">
        <f t="shared" si="682"/>
        <v>340</v>
      </c>
      <c r="J4838" s="3">
        <f t="shared" si="683"/>
        <v>0</v>
      </c>
      <c r="K4838" s="3">
        <f>MIN(Inputs!$B$2, (Inputs!$B$8 - I4838)/Inputs!$B$9)</f>
        <v>0</v>
      </c>
      <c r="L4838" s="3">
        <f>MAX(MIN(Inputs!$B$2, I4838*Inputs!$B$10, Inputs!$B$8*Inputs!$B$4 - J4838), 0)</f>
        <v>170</v>
      </c>
      <c r="M4838" s="3">
        <f t="shared" si="678"/>
        <v>0</v>
      </c>
      <c r="N4838" s="3">
        <f t="shared" si="679"/>
        <v>0</v>
      </c>
      <c r="O4838" s="3">
        <f>IF(H4838="Reg", MIN(Inputs!$B$2, I4838*Inputs!$B$10, (Inputs!$B$8-I4838)/Inputs!$B$9), 0)</f>
        <v>0</v>
      </c>
      <c r="P4838" s="3">
        <f t="shared" si="680"/>
        <v>0</v>
      </c>
      <c r="Q4838" s="3">
        <f t="shared" si="681"/>
        <v>0</v>
      </c>
      <c r="R4838" s="3">
        <f>I4838 + M4838*Inputs!$B$9 - N4838/Inputs!$B$10</f>
        <v>340</v>
      </c>
    </row>
    <row r="4839" spans="1:18" x14ac:dyDescent="0.3">
      <c r="A4839" s="4">
        <v>46224.541666666657</v>
      </c>
      <c r="B4839" s="3">
        <v>18.182500000000001</v>
      </c>
      <c r="C4839" s="3">
        <v>0.52</v>
      </c>
      <c r="D4839" s="3">
        <f t="shared" si="675"/>
        <v>23.352395833333333</v>
      </c>
      <c r="E4839" s="3">
        <f>MAX(B4839 - D4839/Inputs!$B$5, 0)</f>
        <v>0</v>
      </c>
      <c r="F4839" s="3">
        <f>MAX(D4839*Inputs!$B$5 - B4839, 0)</f>
        <v>2.3676083333333331</v>
      </c>
      <c r="G4839" s="3">
        <f t="shared" si="676"/>
        <v>0.52</v>
      </c>
      <c r="H4839" t="str">
        <f t="shared" si="677"/>
        <v>Charge</v>
      </c>
      <c r="I4839" s="3">
        <f t="shared" si="682"/>
        <v>340</v>
      </c>
      <c r="J4839" s="3">
        <f t="shared" si="683"/>
        <v>0</v>
      </c>
      <c r="K4839" s="3">
        <f>MIN(Inputs!$B$2, (Inputs!$B$8 - I4839)/Inputs!$B$9)</f>
        <v>0</v>
      </c>
      <c r="L4839" s="3">
        <f>MAX(MIN(Inputs!$B$2, I4839*Inputs!$B$10, Inputs!$B$8*Inputs!$B$4 - J4839), 0)</f>
        <v>170</v>
      </c>
      <c r="M4839" s="3">
        <f t="shared" si="678"/>
        <v>0</v>
      </c>
      <c r="N4839" s="3">
        <f t="shared" si="679"/>
        <v>0</v>
      </c>
      <c r="O4839" s="3">
        <f>IF(H4839="Reg", MIN(Inputs!$B$2, I4839*Inputs!$B$10, (Inputs!$B$8-I4839)/Inputs!$B$9), 0)</f>
        <v>0</v>
      </c>
      <c r="P4839" s="3">
        <f t="shared" si="680"/>
        <v>0</v>
      </c>
      <c r="Q4839" s="3">
        <f t="shared" si="681"/>
        <v>0</v>
      </c>
      <c r="R4839" s="3">
        <f>I4839 + M4839*Inputs!$B$9 - N4839/Inputs!$B$10</f>
        <v>340</v>
      </c>
    </row>
    <row r="4840" spans="1:18" x14ac:dyDescent="0.3">
      <c r="A4840" s="4">
        <v>46224.583333333343</v>
      </c>
      <c r="B4840" s="3">
        <v>19.077499999999997</v>
      </c>
      <c r="C4840" s="3">
        <v>0.8</v>
      </c>
      <c r="D4840" s="3">
        <f t="shared" si="675"/>
        <v>23.352395833333333</v>
      </c>
      <c r="E4840" s="3">
        <f>MAX(B4840 - D4840/Inputs!$B$5, 0)</f>
        <v>0</v>
      </c>
      <c r="F4840" s="3">
        <f>MAX(D4840*Inputs!$B$5 - B4840, 0)</f>
        <v>1.4726083333333371</v>
      </c>
      <c r="G4840" s="3">
        <f t="shared" si="676"/>
        <v>0.8</v>
      </c>
      <c r="H4840" t="str">
        <f t="shared" si="677"/>
        <v>Charge</v>
      </c>
      <c r="I4840" s="3">
        <f t="shared" si="682"/>
        <v>340</v>
      </c>
      <c r="J4840" s="3">
        <f t="shared" si="683"/>
        <v>0</v>
      </c>
      <c r="K4840" s="3">
        <f>MIN(Inputs!$B$2, (Inputs!$B$8 - I4840)/Inputs!$B$9)</f>
        <v>0</v>
      </c>
      <c r="L4840" s="3">
        <f>MAX(MIN(Inputs!$B$2, I4840*Inputs!$B$10, Inputs!$B$8*Inputs!$B$4 - J4840), 0)</f>
        <v>170</v>
      </c>
      <c r="M4840" s="3">
        <f t="shared" si="678"/>
        <v>0</v>
      </c>
      <c r="N4840" s="3">
        <f t="shared" si="679"/>
        <v>0</v>
      </c>
      <c r="O4840" s="3">
        <f>IF(H4840="Reg", MIN(Inputs!$B$2, I4840*Inputs!$B$10, (Inputs!$B$8-I4840)/Inputs!$B$9), 0)</f>
        <v>0</v>
      </c>
      <c r="P4840" s="3">
        <f t="shared" si="680"/>
        <v>0</v>
      </c>
      <c r="Q4840" s="3">
        <f t="shared" si="681"/>
        <v>0</v>
      </c>
      <c r="R4840" s="3">
        <f>I4840 + M4840*Inputs!$B$9 - N4840/Inputs!$B$10</f>
        <v>340</v>
      </c>
    </row>
    <row r="4841" spans="1:18" x14ac:dyDescent="0.3">
      <c r="A4841" s="4">
        <v>46224.625</v>
      </c>
      <c r="B4841" s="3">
        <v>20.145</v>
      </c>
      <c r="C4841" s="3">
        <v>0.8</v>
      </c>
      <c r="D4841" s="3">
        <f t="shared" si="675"/>
        <v>23.352395833333333</v>
      </c>
      <c r="E4841" s="3">
        <f>MAX(B4841 - D4841/Inputs!$B$5, 0)</f>
        <v>0</v>
      </c>
      <c r="F4841" s="3">
        <f>MAX(D4841*Inputs!$B$5 - B4841, 0)</f>
        <v>0.40510833333333451</v>
      </c>
      <c r="G4841" s="3">
        <f t="shared" si="676"/>
        <v>0.8</v>
      </c>
      <c r="H4841" t="str">
        <f t="shared" si="677"/>
        <v>Reg</v>
      </c>
      <c r="I4841" s="3">
        <f t="shared" si="682"/>
        <v>340</v>
      </c>
      <c r="J4841" s="3">
        <f t="shared" si="683"/>
        <v>0</v>
      </c>
      <c r="K4841" s="3">
        <f>MIN(Inputs!$B$2, (Inputs!$B$8 - I4841)/Inputs!$B$9)</f>
        <v>0</v>
      </c>
      <c r="L4841" s="3">
        <f>MAX(MIN(Inputs!$B$2, I4841*Inputs!$B$10, Inputs!$B$8*Inputs!$B$4 - J4841), 0)</f>
        <v>170</v>
      </c>
      <c r="M4841" s="3">
        <f t="shared" si="678"/>
        <v>0</v>
      </c>
      <c r="N4841" s="3">
        <f t="shared" si="679"/>
        <v>0</v>
      </c>
      <c r="O4841" s="3">
        <f>IF(H4841="Reg", MIN(Inputs!$B$2, I4841*Inputs!$B$10, (Inputs!$B$8-I4841)/Inputs!$B$9), 0)</f>
        <v>0</v>
      </c>
      <c r="P4841" s="3">
        <f t="shared" si="680"/>
        <v>0</v>
      </c>
      <c r="Q4841" s="3">
        <f t="shared" si="681"/>
        <v>0</v>
      </c>
      <c r="R4841" s="3">
        <f>I4841 + M4841*Inputs!$B$9 - N4841/Inputs!$B$10</f>
        <v>340</v>
      </c>
    </row>
    <row r="4842" spans="1:18" x14ac:dyDescent="0.3">
      <c r="A4842" s="4">
        <v>46224.666666666657</v>
      </c>
      <c r="B4842" s="3">
        <v>20.795000000000002</v>
      </c>
      <c r="C4842" s="3">
        <v>0.8</v>
      </c>
      <c r="D4842" s="3">
        <f t="shared" si="675"/>
        <v>23.352395833333333</v>
      </c>
      <c r="E4842" s="3">
        <f>MAX(B4842 - D4842/Inputs!$B$5, 0)</f>
        <v>0</v>
      </c>
      <c r="F4842" s="3">
        <f>MAX(D4842*Inputs!$B$5 - B4842, 0)</f>
        <v>0</v>
      </c>
      <c r="G4842" s="3">
        <f t="shared" si="676"/>
        <v>0.8</v>
      </c>
      <c r="H4842" t="str">
        <f t="shared" si="677"/>
        <v>Reg</v>
      </c>
      <c r="I4842" s="3">
        <f t="shared" si="682"/>
        <v>340</v>
      </c>
      <c r="J4842" s="3">
        <f t="shared" si="683"/>
        <v>0</v>
      </c>
      <c r="K4842" s="3">
        <f>MIN(Inputs!$B$2, (Inputs!$B$8 - I4842)/Inputs!$B$9)</f>
        <v>0</v>
      </c>
      <c r="L4842" s="3">
        <f>MAX(MIN(Inputs!$B$2, I4842*Inputs!$B$10, Inputs!$B$8*Inputs!$B$4 - J4842), 0)</f>
        <v>170</v>
      </c>
      <c r="M4842" s="3">
        <f t="shared" si="678"/>
        <v>0</v>
      </c>
      <c r="N4842" s="3">
        <f t="shared" si="679"/>
        <v>0</v>
      </c>
      <c r="O4842" s="3">
        <f>IF(H4842="Reg", MIN(Inputs!$B$2, I4842*Inputs!$B$10, (Inputs!$B$8-I4842)/Inputs!$B$9), 0)</f>
        <v>0</v>
      </c>
      <c r="P4842" s="3">
        <f t="shared" si="680"/>
        <v>0</v>
      </c>
      <c r="Q4842" s="3">
        <f t="shared" si="681"/>
        <v>0</v>
      </c>
      <c r="R4842" s="3">
        <f>I4842 + M4842*Inputs!$B$9 - N4842/Inputs!$B$10</f>
        <v>340</v>
      </c>
    </row>
    <row r="4843" spans="1:18" x14ac:dyDescent="0.3">
      <c r="A4843" s="4">
        <v>46224.708333333343</v>
      </c>
      <c r="B4843" s="3">
        <v>22.985000000000003</v>
      </c>
      <c r="C4843" s="3">
        <v>0.54</v>
      </c>
      <c r="D4843" s="3">
        <f t="shared" si="675"/>
        <v>23.352395833333333</v>
      </c>
      <c r="E4843" s="3">
        <f>MAX(B4843 - D4843/Inputs!$B$5, 0)</f>
        <v>0</v>
      </c>
      <c r="F4843" s="3">
        <f>MAX(D4843*Inputs!$B$5 - B4843, 0)</f>
        <v>0</v>
      </c>
      <c r="G4843" s="3">
        <f t="shared" si="676"/>
        <v>0.54</v>
      </c>
      <c r="H4843" t="str">
        <f t="shared" si="677"/>
        <v>Reg</v>
      </c>
      <c r="I4843" s="3">
        <f t="shared" si="682"/>
        <v>340</v>
      </c>
      <c r="J4843" s="3">
        <f t="shared" si="683"/>
        <v>0</v>
      </c>
      <c r="K4843" s="3">
        <f>MIN(Inputs!$B$2, (Inputs!$B$8 - I4843)/Inputs!$B$9)</f>
        <v>0</v>
      </c>
      <c r="L4843" s="3">
        <f>MAX(MIN(Inputs!$B$2, I4843*Inputs!$B$10, Inputs!$B$8*Inputs!$B$4 - J4843), 0)</f>
        <v>170</v>
      </c>
      <c r="M4843" s="3">
        <f t="shared" si="678"/>
        <v>0</v>
      </c>
      <c r="N4843" s="3">
        <f t="shared" si="679"/>
        <v>0</v>
      </c>
      <c r="O4843" s="3">
        <f>IF(H4843="Reg", MIN(Inputs!$B$2, I4843*Inputs!$B$10, (Inputs!$B$8-I4843)/Inputs!$B$9), 0)</f>
        <v>0</v>
      </c>
      <c r="P4843" s="3">
        <f t="shared" si="680"/>
        <v>0</v>
      </c>
      <c r="Q4843" s="3">
        <f t="shared" si="681"/>
        <v>0</v>
      </c>
      <c r="R4843" s="3">
        <f>I4843 + M4843*Inputs!$B$9 - N4843/Inputs!$B$10</f>
        <v>340</v>
      </c>
    </row>
    <row r="4844" spans="1:18" x14ac:dyDescent="0.3">
      <c r="A4844" s="4">
        <v>46224.75</v>
      </c>
      <c r="B4844" s="3">
        <v>21.545000000000002</v>
      </c>
      <c r="C4844" s="3">
        <v>1</v>
      </c>
      <c r="D4844" s="3">
        <f t="shared" si="675"/>
        <v>23.352395833333333</v>
      </c>
      <c r="E4844" s="3">
        <f>MAX(B4844 - D4844/Inputs!$B$5, 0)</f>
        <v>0</v>
      </c>
      <c r="F4844" s="3">
        <f>MAX(D4844*Inputs!$B$5 - B4844, 0)</f>
        <v>0</v>
      </c>
      <c r="G4844" s="3">
        <f t="shared" si="676"/>
        <v>1</v>
      </c>
      <c r="H4844" t="str">
        <f t="shared" si="677"/>
        <v>Reg</v>
      </c>
      <c r="I4844" s="3">
        <f t="shared" si="682"/>
        <v>340</v>
      </c>
      <c r="J4844" s="3">
        <f t="shared" si="683"/>
        <v>0</v>
      </c>
      <c r="K4844" s="3">
        <f>MIN(Inputs!$B$2, (Inputs!$B$8 - I4844)/Inputs!$B$9)</f>
        <v>0</v>
      </c>
      <c r="L4844" s="3">
        <f>MAX(MIN(Inputs!$B$2, I4844*Inputs!$B$10, Inputs!$B$8*Inputs!$B$4 - J4844), 0)</f>
        <v>170</v>
      </c>
      <c r="M4844" s="3">
        <f t="shared" si="678"/>
        <v>0</v>
      </c>
      <c r="N4844" s="3">
        <f t="shared" si="679"/>
        <v>0</v>
      </c>
      <c r="O4844" s="3">
        <f>IF(H4844="Reg", MIN(Inputs!$B$2, I4844*Inputs!$B$10, (Inputs!$B$8-I4844)/Inputs!$B$9), 0)</f>
        <v>0</v>
      </c>
      <c r="P4844" s="3">
        <f t="shared" si="680"/>
        <v>0</v>
      </c>
      <c r="Q4844" s="3">
        <f t="shared" si="681"/>
        <v>0</v>
      </c>
      <c r="R4844" s="3">
        <f>I4844 + M4844*Inputs!$B$9 - N4844/Inputs!$B$10</f>
        <v>340</v>
      </c>
    </row>
    <row r="4845" spans="1:18" x14ac:dyDescent="0.3">
      <c r="A4845" s="4">
        <v>46224.791666666657</v>
      </c>
      <c r="B4845" s="3">
        <v>38.384999999999998</v>
      </c>
      <c r="C4845" s="3">
        <v>10.71</v>
      </c>
      <c r="D4845" s="3">
        <f t="shared" si="675"/>
        <v>23.352395833333333</v>
      </c>
      <c r="E4845" s="3">
        <f>MAX(B4845 - D4845/Inputs!$B$5, 0)</f>
        <v>11.848186553030303</v>
      </c>
      <c r="F4845" s="3">
        <f>MAX(D4845*Inputs!$B$5 - B4845, 0)</f>
        <v>0</v>
      </c>
      <c r="G4845" s="3">
        <f t="shared" si="676"/>
        <v>10.71</v>
      </c>
      <c r="H4845" t="str">
        <f t="shared" si="677"/>
        <v>Discharge</v>
      </c>
      <c r="I4845" s="3">
        <f t="shared" si="682"/>
        <v>340</v>
      </c>
      <c r="J4845" s="3">
        <f t="shared" si="683"/>
        <v>0</v>
      </c>
      <c r="K4845" s="3">
        <f>MIN(Inputs!$B$2, (Inputs!$B$8 - I4845)/Inputs!$B$9)</f>
        <v>0</v>
      </c>
      <c r="L4845" s="3">
        <f>MAX(MIN(Inputs!$B$2, I4845*Inputs!$B$10, Inputs!$B$8*Inputs!$B$4 - J4845), 0)</f>
        <v>170</v>
      </c>
      <c r="M4845" s="3">
        <f t="shared" si="678"/>
        <v>0</v>
      </c>
      <c r="N4845" s="3">
        <f t="shared" si="679"/>
        <v>170</v>
      </c>
      <c r="O4845" s="3">
        <f>IF(H4845="Reg", MIN(Inputs!$B$2, I4845*Inputs!$B$10, (Inputs!$B$8-I4845)/Inputs!$B$9), 0)</f>
        <v>0</v>
      </c>
      <c r="P4845" s="3">
        <f t="shared" si="680"/>
        <v>6525.45</v>
      </c>
      <c r="Q4845" s="3">
        <f t="shared" si="681"/>
        <v>0</v>
      </c>
      <c r="R4845" s="3">
        <f>I4845 + M4845*Inputs!$B$9 - N4845/Inputs!$B$10</f>
        <v>158.77939109773115</v>
      </c>
    </row>
    <row r="4846" spans="1:18" x14ac:dyDescent="0.3">
      <c r="A4846" s="4">
        <v>46224.833333333343</v>
      </c>
      <c r="B4846" s="3">
        <v>60.14</v>
      </c>
      <c r="C4846" s="3">
        <v>9.0500000000000007</v>
      </c>
      <c r="D4846" s="3">
        <f t="shared" si="675"/>
        <v>23.352395833333333</v>
      </c>
      <c r="E4846" s="3">
        <f>MAX(B4846 - D4846/Inputs!$B$5, 0)</f>
        <v>33.603186553030305</v>
      </c>
      <c r="F4846" s="3">
        <f>MAX(D4846*Inputs!$B$5 - B4846, 0)</f>
        <v>0</v>
      </c>
      <c r="G4846" s="3">
        <f t="shared" si="676"/>
        <v>9.0500000000000007</v>
      </c>
      <c r="H4846" t="str">
        <f t="shared" si="677"/>
        <v>Discharge</v>
      </c>
      <c r="I4846" s="3">
        <f t="shared" si="682"/>
        <v>158.77939109773115</v>
      </c>
      <c r="J4846" s="3">
        <f t="shared" si="683"/>
        <v>170</v>
      </c>
      <c r="K4846" s="3">
        <f>MIN(Inputs!$B$2, (Inputs!$B$8 - I4846)/Inputs!$B$9)</f>
        <v>170</v>
      </c>
      <c r="L4846" s="3">
        <f>MAX(MIN(Inputs!$B$2, I4846*Inputs!$B$10, Inputs!$B$8*Inputs!$B$4 - J4846), 0)</f>
        <v>148.94827166799323</v>
      </c>
      <c r="M4846" s="3">
        <f t="shared" si="678"/>
        <v>0</v>
      </c>
      <c r="N4846" s="3">
        <f t="shared" si="679"/>
        <v>148.94827166799323</v>
      </c>
      <c r="O4846" s="3">
        <f>IF(H4846="Reg", MIN(Inputs!$B$2, I4846*Inputs!$B$10, (Inputs!$B$8-I4846)/Inputs!$B$9), 0)</f>
        <v>0</v>
      </c>
      <c r="P4846" s="3">
        <f t="shared" si="680"/>
        <v>8957.7490581131133</v>
      </c>
      <c r="Q4846" s="3">
        <f t="shared" si="681"/>
        <v>0</v>
      </c>
      <c r="R4846" s="3">
        <f>I4846 + M4846*Inputs!$B$9 - N4846/Inputs!$B$10</f>
        <v>0</v>
      </c>
    </row>
    <row r="4847" spans="1:18" x14ac:dyDescent="0.3">
      <c r="A4847" s="4">
        <v>46224.875</v>
      </c>
      <c r="B4847" s="3">
        <v>64.522500000000008</v>
      </c>
      <c r="C4847" s="3">
        <v>4.51</v>
      </c>
      <c r="D4847" s="3">
        <f t="shared" si="675"/>
        <v>23.352395833333333</v>
      </c>
      <c r="E4847" s="3">
        <f>MAX(B4847 - D4847/Inputs!$B$5, 0)</f>
        <v>37.985686553030312</v>
      </c>
      <c r="F4847" s="3">
        <f>MAX(D4847*Inputs!$B$5 - B4847, 0)</f>
        <v>0</v>
      </c>
      <c r="G4847" s="3">
        <f t="shared" si="676"/>
        <v>4.51</v>
      </c>
      <c r="H4847" t="str">
        <f t="shared" si="677"/>
        <v>Discharge</v>
      </c>
      <c r="I4847" s="3">
        <f t="shared" si="682"/>
        <v>0</v>
      </c>
      <c r="J4847" s="3">
        <f t="shared" si="683"/>
        <v>318.94827166799325</v>
      </c>
      <c r="K4847" s="3">
        <f>MIN(Inputs!$B$2, (Inputs!$B$8 - I4847)/Inputs!$B$9)</f>
        <v>170</v>
      </c>
      <c r="L4847" s="3">
        <f>MAX(MIN(Inputs!$B$2, I4847*Inputs!$B$10, Inputs!$B$8*Inputs!$B$4 - J4847), 0)</f>
        <v>0</v>
      </c>
      <c r="M4847" s="3">
        <f t="shared" si="678"/>
        <v>0</v>
      </c>
      <c r="N4847" s="3">
        <f t="shared" si="679"/>
        <v>0</v>
      </c>
      <c r="O4847" s="3">
        <f>IF(H4847="Reg", MIN(Inputs!$B$2, I4847*Inputs!$B$10, (Inputs!$B$8-I4847)/Inputs!$B$9), 0)</f>
        <v>0</v>
      </c>
      <c r="P4847" s="3">
        <f t="shared" si="680"/>
        <v>0</v>
      </c>
      <c r="Q4847" s="3">
        <f t="shared" si="681"/>
        <v>0</v>
      </c>
      <c r="R4847" s="3">
        <f>I4847 + M4847*Inputs!$B$9 - N4847/Inputs!$B$10</f>
        <v>0</v>
      </c>
    </row>
    <row r="4848" spans="1:18" x14ac:dyDescent="0.3">
      <c r="A4848" s="4">
        <v>46224.916666666657</v>
      </c>
      <c r="B4848" s="3">
        <v>43.992499999999993</v>
      </c>
      <c r="C4848" s="3">
        <v>3.37</v>
      </c>
      <c r="D4848" s="3">
        <f t="shared" si="675"/>
        <v>23.352395833333333</v>
      </c>
      <c r="E4848" s="3">
        <f>MAX(B4848 - D4848/Inputs!$B$5, 0)</f>
        <v>17.455686553030297</v>
      </c>
      <c r="F4848" s="3">
        <f>MAX(D4848*Inputs!$B$5 - B4848, 0)</f>
        <v>0</v>
      </c>
      <c r="G4848" s="3">
        <f t="shared" si="676"/>
        <v>3.37</v>
      </c>
      <c r="H4848" t="str">
        <f t="shared" si="677"/>
        <v>Discharge</v>
      </c>
      <c r="I4848" s="3">
        <f t="shared" si="682"/>
        <v>0</v>
      </c>
      <c r="J4848" s="3">
        <f t="shared" si="683"/>
        <v>318.94827166799325</v>
      </c>
      <c r="K4848" s="3">
        <f>MIN(Inputs!$B$2, (Inputs!$B$8 - I4848)/Inputs!$B$9)</f>
        <v>170</v>
      </c>
      <c r="L4848" s="3">
        <f>MAX(MIN(Inputs!$B$2, I4848*Inputs!$B$10, Inputs!$B$8*Inputs!$B$4 - J4848), 0)</f>
        <v>0</v>
      </c>
      <c r="M4848" s="3">
        <f t="shared" si="678"/>
        <v>0</v>
      </c>
      <c r="N4848" s="3">
        <f t="shared" si="679"/>
        <v>0</v>
      </c>
      <c r="O4848" s="3">
        <f>IF(H4848="Reg", MIN(Inputs!$B$2, I4848*Inputs!$B$10, (Inputs!$B$8-I4848)/Inputs!$B$9), 0)</f>
        <v>0</v>
      </c>
      <c r="P4848" s="3">
        <f t="shared" si="680"/>
        <v>0</v>
      </c>
      <c r="Q4848" s="3">
        <f t="shared" si="681"/>
        <v>0</v>
      </c>
      <c r="R4848" s="3">
        <f>I4848 + M4848*Inputs!$B$9 - N4848/Inputs!$B$10</f>
        <v>0</v>
      </c>
    </row>
    <row r="4849" spans="1:18" x14ac:dyDescent="0.3">
      <c r="A4849" s="4">
        <v>46224.958333333343</v>
      </c>
      <c r="B4849" s="3">
        <v>30.96</v>
      </c>
      <c r="C4849" s="3">
        <v>0.05</v>
      </c>
      <c r="D4849" s="3">
        <f t="shared" si="675"/>
        <v>23.352395833333333</v>
      </c>
      <c r="E4849" s="3">
        <f>MAX(B4849 - D4849/Inputs!$B$5, 0)</f>
        <v>4.4231865530303054</v>
      </c>
      <c r="F4849" s="3">
        <f>MAX(D4849*Inputs!$B$5 - B4849, 0)</f>
        <v>0</v>
      </c>
      <c r="G4849" s="3">
        <f t="shared" si="676"/>
        <v>0.05</v>
      </c>
      <c r="H4849" t="str">
        <f t="shared" si="677"/>
        <v>Discharge</v>
      </c>
      <c r="I4849" s="3">
        <f t="shared" si="682"/>
        <v>0</v>
      </c>
      <c r="J4849" s="3">
        <f t="shared" si="683"/>
        <v>318.94827166799325</v>
      </c>
      <c r="K4849" s="3">
        <f>MIN(Inputs!$B$2, (Inputs!$B$8 - I4849)/Inputs!$B$9)</f>
        <v>170</v>
      </c>
      <c r="L4849" s="3">
        <f>MAX(MIN(Inputs!$B$2, I4849*Inputs!$B$10, Inputs!$B$8*Inputs!$B$4 - J4849), 0)</f>
        <v>0</v>
      </c>
      <c r="M4849" s="3">
        <f t="shared" si="678"/>
        <v>0</v>
      </c>
      <c r="N4849" s="3">
        <f t="shared" si="679"/>
        <v>0</v>
      </c>
      <c r="O4849" s="3">
        <f>IF(H4849="Reg", MIN(Inputs!$B$2, I4849*Inputs!$B$10, (Inputs!$B$8-I4849)/Inputs!$B$9), 0)</f>
        <v>0</v>
      </c>
      <c r="P4849" s="3">
        <f t="shared" si="680"/>
        <v>0</v>
      </c>
      <c r="Q4849" s="3">
        <f t="shared" si="681"/>
        <v>0</v>
      </c>
      <c r="R4849" s="3">
        <f>I4849 + M4849*Inputs!$B$9 - N4849/Inputs!$B$10</f>
        <v>0</v>
      </c>
    </row>
    <row r="4850" spans="1:18" x14ac:dyDescent="0.3">
      <c r="A4850" s="4">
        <v>46225</v>
      </c>
      <c r="B4850" s="3">
        <v>26.27</v>
      </c>
      <c r="C4850" s="3">
        <v>0.04</v>
      </c>
      <c r="D4850" s="3">
        <f t="shared" si="675"/>
        <v>30.418437500000007</v>
      </c>
      <c r="E4850" s="3">
        <f>MAX(B4850 - D4850/Inputs!$B$5, 0)</f>
        <v>0</v>
      </c>
      <c r="F4850" s="3">
        <f>MAX(D4850*Inputs!$B$5 - B4850, 0)</f>
        <v>0.49822500000000502</v>
      </c>
      <c r="G4850" s="3">
        <f t="shared" si="676"/>
        <v>0.04</v>
      </c>
      <c r="H4850" t="str">
        <f t="shared" si="677"/>
        <v>Charge</v>
      </c>
      <c r="I4850" s="3">
        <f t="shared" si="682"/>
        <v>0</v>
      </c>
      <c r="J4850" s="3">
        <f t="shared" si="683"/>
        <v>0</v>
      </c>
      <c r="K4850" s="3">
        <f>MIN(Inputs!$B$2, (Inputs!$B$8 - I4850)/Inputs!$B$9)</f>
        <v>170</v>
      </c>
      <c r="L4850" s="3">
        <f>MAX(MIN(Inputs!$B$2, I4850*Inputs!$B$10, Inputs!$B$8*Inputs!$B$4 - J4850), 0)</f>
        <v>0</v>
      </c>
      <c r="M4850" s="3">
        <f t="shared" si="678"/>
        <v>170</v>
      </c>
      <c r="N4850" s="3">
        <f t="shared" si="679"/>
        <v>0</v>
      </c>
      <c r="O4850" s="3">
        <f>IF(H4850="Reg", MIN(Inputs!$B$2, I4850*Inputs!$B$10, (Inputs!$B$8-I4850)/Inputs!$B$9), 0)</f>
        <v>0</v>
      </c>
      <c r="P4850" s="3">
        <f t="shared" si="680"/>
        <v>-4465.8999999999996</v>
      </c>
      <c r="Q4850" s="3">
        <f t="shared" si="681"/>
        <v>0</v>
      </c>
      <c r="R4850" s="3">
        <f>I4850 + M4850*Inputs!$B$9 - N4850/Inputs!$B$10</f>
        <v>159.4741358339966</v>
      </c>
    </row>
    <row r="4851" spans="1:18" x14ac:dyDescent="0.3">
      <c r="A4851" s="4">
        <v>46225.041666666657</v>
      </c>
      <c r="B4851" s="3">
        <v>35.342500000000001</v>
      </c>
      <c r="C4851" s="3">
        <v>0.04</v>
      </c>
      <c r="D4851" s="3">
        <f t="shared" si="675"/>
        <v>30.418437500000007</v>
      </c>
      <c r="E4851" s="3">
        <f>MAX(B4851 - D4851/Inputs!$B$5, 0)</f>
        <v>0.77609374999999403</v>
      </c>
      <c r="F4851" s="3">
        <f>MAX(D4851*Inputs!$B$5 - B4851, 0)</f>
        <v>0</v>
      </c>
      <c r="G4851" s="3">
        <f t="shared" si="676"/>
        <v>0.04</v>
      </c>
      <c r="H4851" t="str">
        <f t="shared" si="677"/>
        <v>Discharge</v>
      </c>
      <c r="I4851" s="3">
        <f t="shared" si="682"/>
        <v>159.4741358339966</v>
      </c>
      <c r="J4851" s="3">
        <f t="shared" si="683"/>
        <v>0</v>
      </c>
      <c r="K4851" s="3">
        <f>MIN(Inputs!$B$2, (Inputs!$B$8 - I4851)/Inputs!$B$9)</f>
        <v>170</v>
      </c>
      <c r="L4851" s="3">
        <f>MAX(MIN(Inputs!$B$2, I4851*Inputs!$B$10, Inputs!$B$8*Inputs!$B$4 - J4851), 0)</f>
        <v>149.6</v>
      </c>
      <c r="M4851" s="3">
        <f t="shared" si="678"/>
        <v>0</v>
      </c>
      <c r="N4851" s="3">
        <f t="shared" si="679"/>
        <v>149.6</v>
      </c>
      <c r="O4851" s="3">
        <f>IF(H4851="Reg", MIN(Inputs!$B$2, I4851*Inputs!$B$10, (Inputs!$B$8-I4851)/Inputs!$B$9), 0)</f>
        <v>0</v>
      </c>
      <c r="P4851" s="3">
        <f t="shared" si="680"/>
        <v>5287.2380000000003</v>
      </c>
      <c r="Q4851" s="3">
        <f t="shared" si="681"/>
        <v>0</v>
      </c>
      <c r="R4851" s="3">
        <f>I4851 + M4851*Inputs!$B$9 - N4851/Inputs!$B$10</f>
        <v>0</v>
      </c>
    </row>
    <row r="4852" spans="1:18" x14ac:dyDescent="0.3">
      <c r="A4852" s="4">
        <v>46225.083333333343</v>
      </c>
      <c r="B4852" s="3">
        <v>30.692499999999999</v>
      </c>
      <c r="C4852" s="3">
        <v>0.04</v>
      </c>
      <c r="D4852" s="3">
        <f t="shared" si="675"/>
        <v>30.418437500000007</v>
      </c>
      <c r="E4852" s="3">
        <f>MAX(B4852 - D4852/Inputs!$B$5, 0)</f>
        <v>0</v>
      </c>
      <c r="F4852" s="3">
        <f>MAX(D4852*Inputs!$B$5 - B4852, 0)</f>
        <v>0</v>
      </c>
      <c r="G4852" s="3">
        <f t="shared" si="676"/>
        <v>0.04</v>
      </c>
      <c r="H4852" t="str">
        <f t="shared" si="677"/>
        <v>Reg</v>
      </c>
      <c r="I4852" s="3">
        <f t="shared" si="682"/>
        <v>0</v>
      </c>
      <c r="J4852" s="3">
        <f t="shared" si="683"/>
        <v>149.6</v>
      </c>
      <c r="K4852" s="3">
        <f>MIN(Inputs!$B$2, (Inputs!$B$8 - I4852)/Inputs!$B$9)</f>
        <v>170</v>
      </c>
      <c r="L4852" s="3">
        <f>MAX(MIN(Inputs!$B$2, I4852*Inputs!$B$10, Inputs!$B$8*Inputs!$B$4 - J4852), 0)</f>
        <v>0</v>
      </c>
      <c r="M4852" s="3">
        <f t="shared" si="678"/>
        <v>0</v>
      </c>
      <c r="N4852" s="3">
        <f t="shared" si="679"/>
        <v>0</v>
      </c>
      <c r="O4852" s="3">
        <f>IF(H4852="Reg", MIN(Inputs!$B$2, I4852*Inputs!$B$10, (Inputs!$B$8-I4852)/Inputs!$B$9), 0)</f>
        <v>0</v>
      </c>
      <c r="P4852" s="3">
        <f t="shared" si="680"/>
        <v>0</v>
      </c>
      <c r="Q4852" s="3">
        <f t="shared" si="681"/>
        <v>0</v>
      </c>
      <c r="R4852" s="3">
        <f>I4852 + M4852*Inputs!$B$9 - N4852/Inputs!$B$10</f>
        <v>0</v>
      </c>
    </row>
    <row r="4853" spans="1:18" x14ac:dyDescent="0.3">
      <c r="A4853" s="4">
        <v>46225.125</v>
      </c>
      <c r="B4853" s="3">
        <v>28.397499999999997</v>
      </c>
      <c r="C4853" s="3">
        <v>0.04</v>
      </c>
      <c r="D4853" s="3">
        <f t="shared" si="675"/>
        <v>30.418437500000007</v>
      </c>
      <c r="E4853" s="3">
        <f>MAX(B4853 - D4853/Inputs!$B$5, 0)</f>
        <v>0</v>
      </c>
      <c r="F4853" s="3">
        <f>MAX(D4853*Inputs!$B$5 - B4853, 0)</f>
        <v>0</v>
      </c>
      <c r="G4853" s="3">
        <f t="shared" si="676"/>
        <v>0.04</v>
      </c>
      <c r="H4853" t="str">
        <f t="shared" si="677"/>
        <v>Reg</v>
      </c>
      <c r="I4853" s="3">
        <f t="shared" si="682"/>
        <v>0</v>
      </c>
      <c r="J4853" s="3">
        <f t="shared" si="683"/>
        <v>149.6</v>
      </c>
      <c r="K4853" s="3">
        <f>MIN(Inputs!$B$2, (Inputs!$B$8 - I4853)/Inputs!$B$9)</f>
        <v>170</v>
      </c>
      <c r="L4853" s="3">
        <f>MAX(MIN(Inputs!$B$2, I4853*Inputs!$B$10, Inputs!$B$8*Inputs!$B$4 - J4853), 0)</f>
        <v>0</v>
      </c>
      <c r="M4853" s="3">
        <f t="shared" si="678"/>
        <v>0</v>
      </c>
      <c r="N4853" s="3">
        <f t="shared" si="679"/>
        <v>0</v>
      </c>
      <c r="O4853" s="3">
        <f>IF(H4853="Reg", MIN(Inputs!$B$2, I4853*Inputs!$B$10, (Inputs!$B$8-I4853)/Inputs!$B$9), 0)</f>
        <v>0</v>
      </c>
      <c r="P4853" s="3">
        <f t="shared" si="680"/>
        <v>0</v>
      </c>
      <c r="Q4853" s="3">
        <f t="shared" si="681"/>
        <v>0</v>
      </c>
      <c r="R4853" s="3">
        <f>I4853 + M4853*Inputs!$B$9 - N4853/Inputs!$B$10</f>
        <v>0</v>
      </c>
    </row>
    <row r="4854" spans="1:18" x14ac:dyDescent="0.3">
      <c r="A4854" s="4">
        <v>46225.166666666657</v>
      </c>
      <c r="B4854" s="3">
        <v>25.734999999999999</v>
      </c>
      <c r="C4854" s="3">
        <v>0.04</v>
      </c>
      <c r="D4854" s="3">
        <f t="shared" si="675"/>
        <v>30.418437500000007</v>
      </c>
      <c r="E4854" s="3">
        <f>MAX(B4854 - D4854/Inputs!$B$5, 0)</f>
        <v>0</v>
      </c>
      <c r="F4854" s="3">
        <f>MAX(D4854*Inputs!$B$5 - B4854, 0)</f>
        <v>1.0332250000000052</v>
      </c>
      <c r="G4854" s="3">
        <f t="shared" si="676"/>
        <v>0.04</v>
      </c>
      <c r="H4854" t="str">
        <f t="shared" si="677"/>
        <v>Charge</v>
      </c>
      <c r="I4854" s="3">
        <f t="shared" si="682"/>
        <v>0</v>
      </c>
      <c r="J4854" s="3">
        <f t="shared" si="683"/>
        <v>149.6</v>
      </c>
      <c r="K4854" s="3">
        <f>MIN(Inputs!$B$2, (Inputs!$B$8 - I4854)/Inputs!$B$9)</f>
        <v>170</v>
      </c>
      <c r="L4854" s="3">
        <f>MAX(MIN(Inputs!$B$2, I4854*Inputs!$B$10, Inputs!$B$8*Inputs!$B$4 - J4854), 0)</f>
        <v>0</v>
      </c>
      <c r="M4854" s="3">
        <f t="shared" si="678"/>
        <v>170</v>
      </c>
      <c r="N4854" s="3">
        <f t="shared" si="679"/>
        <v>0</v>
      </c>
      <c r="O4854" s="3">
        <f>IF(H4854="Reg", MIN(Inputs!$B$2, I4854*Inputs!$B$10, (Inputs!$B$8-I4854)/Inputs!$B$9), 0)</f>
        <v>0</v>
      </c>
      <c r="P4854" s="3">
        <f t="shared" si="680"/>
        <v>-4374.95</v>
      </c>
      <c r="Q4854" s="3">
        <f t="shared" si="681"/>
        <v>0</v>
      </c>
      <c r="R4854" s="3">
        <f>I4854 + M4854*Inputs!$B$9 - N4854/Inputs!$B$10</f>
        <v>159.4741358339966</v>
      </c>
    </row>
    <row r="4855" spans="1:18" x14ac:dyDescent="0.3">
      <c r="A4855" s="4">
        <v>46225.208333333343</v>
      </c>
      <c r="B4855" s="3">
        <v>27.729999999999997</v>
      </c>
      <c r="C4855" s="3">
        <v>0.05</v>
      </c>
      <c r="D4855" s="3">
        <f t="shared" si="675"/>
        <v>30.418437500000007</v>
      </c>
      <c r="E4855" s="3">
        <f>MAX(B4855 - D4855/Inputs!$B$5, 0)</f>
        <v>0</v>
      </c>
      <c r="F4855" s="3">
        <f>MAX(D4855*Inputs!$B$5 - B4855, 0)</f>
        <v>0</v>
      </c>
      <c r="G4855" s="3">
        <f t="shared" si="676"/>
        <v>0.05</v>
      </c>
      <c r="H4855" t="str">
        <f t="shared" si="677"/>
        <v>Reg</v>
      </c>
      <c r="I4855" s="3">
        <f t="shared" si="682"/>
        <v>159.4741358339966</v>
      </c>
      <c r="J4855" s="3">
        <f t="shared" si="683"/>
        <v>149.6</v>
      </c>
      <c r="K4855" s="3">
        <f>MIN(Inputs!$B$2, (Inputs!$B$8 - I4855)/Inputs!$B$9)</f>
        <v>170</v>
      </c>
      <c r="L4855" s="3">
        <f>MAX(MIN(Inputs!$B$2, I4855*Inputs!$B$10, Inputs!$B$8*Inputs!$B$4 - J4855), 0)</f>
        <v>149.6</v>
      </c>
      <c r="M4855" s="3">
        <f t="shared" si="678"/>
        <v>0</v>
      </c>
      <c r="N4855" s="3">
        <f t="shared" si="679"/>
        <v>0</v>
      </c>
      <c r="O4855" s="3">
        <f>IF(H4855="Reg", MIN(Inputs!$B$2, I4855*Inputs!$B$10, (Inputs!$B$8-I4855)/Inputs!$B$9), 0)</f>
        <v>149.6</v>
      </c>
      <c r="P4855" s="3">
        <f t="shared" si="680"/>
        <v>0</v>
      </c>
      <c r="Q4855" s="3">
        <f t="shared" si="681"/>
        <v>7.48</v>
      </c>
      <c r="R4855" s="3">
        <f>I4855 + M4855*Inputs!$B$9 - N4855/Inputs!$B$10</f>
        <v>159.4741358339966</v>
      </c>
    </row>
    <row r="4856" spans="1:18" x14ac:dyDescent="0.3">
      <c r="A4856" s="4">
        <v>46225.25</v>
      </c>
      <c r="B4856" s="3">
        <v>37.017499999999998</v>
      </c>
      <c r="C4856" s="3">
        <v>1.74</v>
      </c>
      <c r="D4856" s="3">
        <f t="shared" si="675"/>
        <v>30.418437500000007</v>
      </c>
      <c r="E4856" s="3">
        <f>MAX(B4856 - D4856/Inputs!$B$5, 0)</f>
        <v>2.4510937499999912</v>
      </c>
      <c r="F4856" s="3">
        <f>MAX(D4856*Inputs!$B$5 - B4856, 0)</f>
        <v>0</v>
      </c>
      <c r="G4856" s="3">
        <f t="shared" si="676"/>
        <v>1.74</v>
      </c>
      <c r="H4856" t="str">
        <f t="shared" si="677"/>
        <v>Discharge</v>
      </c>
      <c r="I4856" s="3">
        <f t="shared" si="682"/>
        <v>159.4741358339966</v>
      </c>
      <c r="J4856" s="3">
        <f t="shared" si="683"/>
        <v>149.6</v>
      </c>
      <c r="K4856" s="3">
        <f>MIN(Inputs!$B$2, (Inputs!$B$8 - I4856)/Inputs!$B$9)</f>
        <v>170</v>
      </c>
      <c r="L4856" s="3">
        <f>MAX(MIN(Inputs!$B$2, I4856*Inputs!$B$10, Inputs!$B$8*Inputs!$B$4 - J4856), 0)</f>
        <v>149.6</v>
      </c>
      <c r="M4856" s="3">
        <f t="shared" si="678"/>
        <v>0</v>
      </c>
      <c r="N4856" s="3">
        <f t="shared" si="679"/>
        <v>149.6</v>
      </c>
      <c r="O4856" s="3">
        <f>IF(H4856="Reg", MIN(Inputs!$B$2, I4856*Inputs!$B$10, (Inputs!$B$8-I4856)/Inputs!$B$9), 0)</f>
        <v>0</v>
      </c>
      <c r="P4856" s="3">
        <f t="shared" si="680"/>
        <v>5537.8179999999993</v>
      </c>
      <c r="Q4856" s="3">
        <f t="shared" si="681"/>
        <v>0</v>
      </c>
      <c r="R4856" s="3">
        <f>I4856 + M4856*Inputs!$B$9 - N4856/Inputs!$B$10</f>
        <v>0</v>
      </c>
    </row>
    <row r="4857" spans="1:18" x14ac:dyDescent="0.3">
      <c r="A4857" s="4">
        <v>46225.291666666657</v>
      </c>
      <c r="B4857" s="3">
        <v>37.387500000000003</v>
      </c>
      <c r="C4857" s="3">
        <v>2.46</v>
      </c>
      <c r="D4857" s="3">
        <f t="shared" si="675"/>
        <v>30.418437500000007</v>
      </c>
      <c r="E4857" s="3">
        <f>MAX(B4857 - D4857/Inputs!$B$5, 0)</f>
        <v>2.8210937499999957</v>
      </c>
      <c r="F4857" s="3">
        <f>MAX(D4857*Inputs!$B$5 - B4857, 0)</f>
        <v>0</v>
      </c>
      <c r="G4857" s="3">
        <f t="shared" si="676"/>
        <v>2.46</v>
      </c>
      <c r="H4857" t="str">
        <f t="shared" si="677"/>
        <v>Discharge</v>
      </c>
      <c r="I4857" s="3">
        <f t="shared" si="682"/>
        <v>0</v>
      </c>
      <c r="J4857" s="3">
        <f t="shared" si="683"/>
        <v>299.2</v>
      </c>
      <c r="K4857" s="3">
        <f>MIN(Inputs!$B$2, (Inputs!$B$8 - I4857)/Inputs!$B$9)</f>
        <v>170</v>
      </c>
      <c r="L4857" s="3">
        <f>MAX(MIN(Inputs!$B$2, I4857*Inputs!$B$10, Inputs!$B$8*Inputs!$B$4 - J4857), 0)</f>
        <v>0</v>
      </c>
      <c r="M4857" s="3">
        <f t="shared" si="678"/>
        <v>0</v>
      </c>
      <c r="N4857" s="3">
        <f t="shared" si="679"/>
        <v>0</v>
      </c>
      <c r="O4857" s="3">
        <f>IF(H4857="Reg", MIN(Inputs!$B$2, I4857*Inputs!$B$10, (Inputs!$B$8-I4857)/Inputs!$B$9), 0)</f>
        <v>0</v>
      </c>
      <c r="P4857" s="3">
        <f t="shared" si="680"/>
        <v>0</v>
      </c>
      <c r="Q4857" s="3">
        <f t="shared" si="681"/>
        <v>0</v>
      </c>
      <c r="R4857" s="3">
        <f>I4857 + M4857*Inputs!$B$9 - N4857/Inputs!$B$10</f>
        <v>0</v>
      </c>
    </row>
    <row r="4858" spans="1:18" x14ac:dyDescent="0.3">
      <c r="A4858" s="4">
        <v>46225.333333333343</v>
      </c>
      <c r="B4858" s="3">
        <v>34.335000000000001</v>
      </c>
      <c r="C4858" s="3">
        <v>1.04</v>
      </c>
      <c r="D4858" s="3">
        <f t="shared" si="675"/>
        <v>30.418437500000007</v>
      </c>
      <c r="E4858" s="3">
        <f>MAX(B4858 - D4858/Inputs!$B$5, 0)</f>
        <v>0</v>
      </c>
      <c r="F4858" s="3">
        <f>MAX(D4858*Inputs!$B$5 - B4858, 0)</f>
        <v>0</v>
      </c>
      <c r="G4858" s="3">
        <f t="shared" si="676"/>
        <v>1.04</v>
      </c>
      <c r="H4858" t="str">
        <f t="shared" si="677"/>
        <v>Reg</v>
      </c>
      <c r="I4858" s="3">
        <f t="shared" si="682"/>
        <v>0</v>
      </c>
      <c r="J4858" s="3">
        <f t="shared" si="683"/>
        <v>299.2</v>
      </c>
      <c r="K4858" s="3">
        <f>MIN(Inputs!$B$2, (Inputs!$B$8 - I4858)/Inputs!$B$9)</f>
        <v>170</v>
      </c>
      <c r="L4858" s="3">
        <f>MAX(MIN(Inputs!$B$2, I4858*Inputs!$B$10, Inputs!$B$8*Inputs!$B$4 - J4858), 0)</f>
        <v>0</v>
      </c>
      <c r="M4858" s="3">
        <f t="shared" si="678"/>
        <v>0</v>
      </c>
      <c r="N4858" s="3">
        <f t="shared" si="679"/>
        <v>0</v>
      </c>
      <c r="O4858" s="3">
        <f>IF(H4858="Reg", MIN(Inputs!$B$2, I4858*Inputs!$B$10, (Inputs!$B$8-I4858)/Inputs!$B$9), 0)</f>
        <v>0</v>
      </c>
      <c r="P4858" s="3">
        <f t="shared" si="680"/>
        <v>0</v>
      </c>
      <c r="Q4858" s="3">
        <f t="shared" si="681"/>
        <v>0</v>
      </c>
      <c r="R4858" s="3">
        <f>I4858 + M4858*Inputs!$B$9 - N4858/Inputs!$B$10</f>
        <v>0</v>
      </c>
    </row>
    <row r="4859" spans="1:18" x14ac:dyDescent="0.3">
      <c r="A4859" s="4">
        <v>46225.375</v>
      </c>
      <c r="B4859" s="3">
        <v>25.652499999999996</v>
      </c>
      <c r="C4859" s="3">
        <v>0.99</v>
      </c>
      <c r="D4859" s="3">
        <f t="shared" si="675"/>
        <v>30.418437500000007</v>
      </c>
      <c r="E4859" s="3">
        <f>MAX(B4859 - D4859/Inputs!$B$5, 0)</f>
        <v>0</v>
      </c>
      <c r="F4859" s="3">
        <f>MAX(D4859*Inputs!$B$5 - B4859, 0)</f>
        <v>1.1157250000000083</v>
      </c>
      <c r="G4859" s="3">
        <f t="shared" si="676"/>
        <v>0.99</v>
      </c>
      <c r="H4859" t="str">
        <f t="shared" si="677"/>
        <v>Charge</v>
      </c>
      <c r="I4859" s="3">
        <f t="shared" si="682"/>
        <v>0</v>
      </c>
      <c r="J4859" s="3">
        <f t="shared" si="683"/>
        <v>299.2</v>
      </c>
      <c r="K4859" s="3">
        <f>MIN(Inputs!$B$2, (Inputs!$B$8 - I4859)/Inputs!$B$9)</f>
        <v>170</v>
      </c>
      <c r="L4859" s="3">
        <f>MAX(MIN(Inputs!$B$2, I4859*Inputs!$B$10, Inputs!$B$8*Inputs!$B$4 - J4859), 0)</f>
        <v>0</v>
      </c>
      <c r="M4859" s="3">
        <f t="shared" si="678"/>
        <v>170</v>
      </c>
      <c r="N4859" s="3">
        <f t="shared" si="679"/>
        <v>0</v>
      </c>
      <c r="O4859" s="3">
        <f>IF(H4859="Reg", MIN(Inputs!$B$2, I4859*Inputs!$B$10, (Inputs!$B$8-I4859)/Inputs!$B$9), 0)</f>
        <v>0</v>
      </c>
      <c r="P4859" s="3">
        <f t="shared" si="680"/>
        <v>-4360.9249999999993</v>
      </c>
      <c r="Q4859" s="3">
        <f t="shared" si="681"/>
        <v>0</v>
      </c>
      <c r="R4859" s="3">
        <f>I4859 + M4859*Inputs!$B$9 - N4859/Inputs!$B$10</f>
        <v>159.4741358339966</v>
      </c>
    </row>
    <row r="4860" spans="1:18" x14ac:dyDescent="0.3">
      <c r="A4860" s="4">
        <v>46225.416666666657</v>
      </c>
      <c r="B4860" s="3">
        <v>26.167499999999997</v>
      </c>
      <c r="C4860" s="3">
        <v>0.89</v>
      </c>
      <c r="D4860" s="3">
        <f t="shared" si="675"/>
        <v>30.418437500000007</v>
      </c>
      <c r="E4860" s="3">
        <f>MAX(B4860 - D4860/Inputs!$B$5, 0)</f>
        <v>0</v>
      </c>
      <c r="F4860" s="3">
        <f>MAX(D4860*Inputs!$B$5 - B4860, 0)</f>
        <v>0.60072500000000773</v>
      </c>
      <c r="G4860" s="3">
        <f t="shared" si="676"/>
        <v>0.89</v>
      </c>
      <c r="H4860" t="str">
        <f t="shared" si="677"/>
        <v>Reg</v>
      </c>
      <c r="I4860" s="3">
        <f t="shared" si="682"/>
        <v>159.4741358339966</v>
      </c>
      <c r="J4860" s="3">
        <f t="shared" si="683"/>
        <v>299.2</v>
      </c>
      <c r="K4860" s="3">
        <f>MIN(Inputs!$B$2, (Inputs!$B$8 - I4860)/Inputs!$B$9)</f>
        <v>170</v>
      </c>
      <c r="L4860" s="3">
        <f>MAX(MIN(Inputs!$B$2, I4860*Inputs!$B$10, Inputs!$B$8*Inputs!$B$4 - J4860), 0)</f>
        <v>40.800000000000011</v>
      </c>
      <c r="M4860" s="3">
        <f t="shared" si="678"/>
        <v>0</v>
      </c>
      <c r="N4860" s="3">
        <f t="shared" si="679"/>
        <v>0</v>
      </c>
      <c r="O4860" s="3">
        <f>IF(H4860="Reg", MIN(Inputs!$B$2, I4860*Inputs!$B$10, (Inputs!$B$8-I4860)/Inputs!$B$9), 0)</f>
        <v>149.6</v>
      </c>
      <c r="P4860" s="3">
        <f t="shared" si="680"/>
        <v>0</v>
      </c>
      <c r="Q4860" s="3">
        <f t="shared" si="681"/>
        <v>133.14400000000001</v>
      </c>
      <c r="R4860" s="3">
        <f>I4860 + M4860*Inputs!$B$9 - N4860/Inputs!$B$10</f>
        <v>159.4741358339966</v>
      </c>
    </row>
    <row r="4861" spans="1:18" x14ac:dyDescent="0.3">
      <c r="A4861" s="4">
        <v>46225.458333333343</v>
      </c>
      <c r="B4861" s="3">
        <v>26.422499999999999</v>
      </c>
      <c r="C4861" s="3">
        <v>0.98</v>
      </c>
      <c r="D4861" s="3">
        <f t="shared" si="675"/>
        <v>30.418437500000007</v>
      </c>
      <c r="E4861" s="3">
        <f>MAX(B4861 - D4861/Inputs!$B$5, 0)</f>
        <v>0</v>
      </c>
      <c r="F4861" s="3">
        <f>MAX(D4861*Inputs!$B$5 - B4861, 0)</f>
        <v>0.34572500000000517</v>
      </c>
      <c r="G4861" s="3">
        <f t="shared" si="676"/>
        <v>0.98</v>
      </c>
      <c r="H4861" t="str">
        <f t="shared" si="677"/>
        <v>Reg</v>
      </c>
      <c r="I4861" s="3">
        <f t="shared" si="682"/>
        <v>159.4741358339966</v>
      </c>
      <c r="J4861" s="3">
        <f t="shared" si="683"/>
        <v>299.2</v>
      </c>
      <c r="K4861" s="3">
        <f>MIN(Inputs!$B$2, (Inputs!$B$8 - I4861)/Inputs!$B$9)</f>
        <v>170</v>
      </c>
      <c r="L4861" s="3">
        <f>MAX(MIN(Inputs!$B$2, I4861*Inputs!$B$10, Inputs!$B$8*Inputs!$B$4 - J4861), 0)</f>
        <v>40.800000000000011</v>
      </c>
      <c r="M4861" s="3">
        <f t="shared" si="678"/>
        <v>0</v>
      </c>
      <c r="N4861" s="3">
        <f t="shared" si="679"/>
        <v>0</v>
      </c>
      <c r="O4861" s="3">
        <f>IF(H4861="Reg", MIN(Inputs!$B$2, I4861*Inputs!$B$10, (Inputs!$B$8-I4861)/Inputs!$B$9), 0)</f>
        <v>149.6</v>
      </c>
      <c r="P4861" s="3">
        <f t="shared" si="680"/>
        <v>0</v>
      </c>
      <c r="Q4861" s="3">
        <f t="shared" si="681"/>
        <v>146.608</v>
      </c>
      <c r="R4861" s="3">
        <f>I4861 + M4861*Inputs!$B$9 - N4861/Inputs!$B$10</f>
        <v>159.4741358339966</v>
      </c>
    </row>
    <row r="4862" spans="1:18" x14ac:dyDescent="0.3">
      <c r="A4862" s="4">
        <v>46225.5</v>
      </c>
      <c r="B4862" s="3">
        <v>25.192499999999999</v>
      </c>
      <c r="C4862" s="3">
        <v>1</v>
      </c>
      <c r="D4862" s="3">
        <f t="shared" si="675"/>
        <v>30.418437500000007</v>
      </c>
      <c r="E4862" s="3">
        <f>MAX(B4862 - D4862/Inputs!$B$5, 0)</f>
        <v>0</v>
      </c>
      <c r="F4862" s="3">
        <f>MAX(D4862*Inputs!$B$5 - B4862, 0)</f>
        <v>1.5757250000000056</v>
      </c>
      <c r="G4862" s="3">
        <f t="shared" si="676"/>
        <v>1</v>
      </c>
      <c r="H4862" t="str">
        <f t="shared" si="677"/>
        <v>Charge</v>
      </c>
      <c r="I4862" s="3">
        <f t="shared" si="682"/>
        <v>159.4741358339966</v>
      </c>
      <c r="J4862" s="3">
        <f t="shared" si="683"/>
        <v>299.2</v>
      </c>
      <c r="K4862" s="3">
        <f>MIN(Inputs!$B$2, (Inputs!$B$8 - I4862)/Inputs!$B$9)</f>
        <v>170</v>
      </c>
      <c r="L4862" s="3">
        <f>MAX(MIN(Inputs!$B$2, I4862*Inputs!$B$10, Inputs!$B$8*Inputs!$B$4 - J4862), 0)</f>
        <v>40.800000000000011</v>
      </c>
      <c r="M4862" s="3">
        <f t="shared" si="678"/>
        <v>170</v>
      </c>
      <c r="N4862" s="3">
        <f t="shared" si="679"/>
        <v>0</v>
      </c>
      <c r="O4862" s="3">
        <f>IF(H4862="Reg", MIN(Inputs!$B$2, I4862*Inputs!$B$10, (Inputs!$B$8-I4862)/Inputs!$B$9), 0)</f>
        <v>0</v>
      </c>
      <c r="P4862" s="3">
        <f t="shared" si="680"/>
        <v>-4282.7249999999995</v>
      </c>
      <c r="Q4862" s="3">
        <f t="shared" si="681"/>
        <v>0</v>
      </c>
      <c r="R4862" s="3">
        <f>I4862 + M4862*Inputs!$B$9 - N4862/Inputs!$B$10</f>
        <v>318.9482716679932</v>
      </c>
    </row>
    <row r="4863" spans="1:18" x14ac:dyDescent="0.3">
      <c r="A4863" s="4">
        <v>46225.541666666657</v>
      </c>
      <c r="B4863" s="3">
        <v>23.877499999999998</v>
      </c>
      <c r="C4863" s="3">
        <v>0.64</v>
      </c>
      <c r="D4863" s="3">
        <f t="shared" si="675"/>
        <v>30.418437500000007</v>
      </c>
      <c r="E4863" s="3">
        <f>MAX(B4863 - D4863/Inputs!$B$5, 0)</f>
        <v>0</v>
      </c>
      <c r="F4863" s="3">
        <f>MAX(D4863*Inputs!$B$5 - B4863, 0)</f>
        <v>2.8907250000000069</v>
      </c>
      <c r="G4863" s="3">
        <f t="shared" si="676"/>
        <v>0.64</v>
      </c>
      <c r="H4863" t="str">
        <f t="shared" si="677"/>
        <v>Charge</v>
      </c>
      <c r="I4863" s="3">
        <f t="shared" si="682"/>
        <v>318.9482716679932</v>
      </c>
      <c r="J4863" s="3">
        <f t="shared" si="683"/>
        <v>299.2</v>
      </c>
      <c r="K4863" s="3">
        <f>MIN(Inputs!$B$2, (Inputs!$B$8 - I4863)/Inputs!$B$9)</f>
        <v>22.44121780453775</v>
      </c>
      <c r="L4863" s="3">
        <f>MAX(MIN(Inputs!$B$2, I4863*Inputs!$B$10, Inputs!$B$8*Inputs!$B$4 - J4863), 0)</f>
        <v>40.800000000000011</v>
      </c>
      <c r="M4863" s="3">
        <f t="shared" si="678"/>
        <v>22.44121780453775</v>
      </c>
      <c r="N4863" s="3">
        <f t="shared" si="679"/>
        <v>0</v>
      </c>
      <c r="O4863" s="3">
        <f>IF(H4863="Reg", MIN(Inputs!$B$2, I4863*Inputs!$B$10, (Inputs!$B$8-I4863)/Inputs!$B$9), 0)</f>
        <v>0</v>
      </c>
      <c r="P4863" s="3">
        <f t="shared" si="680"/>
        <v>-535.84017812785009</v>
      </c>
      <c r="Q4863" s="3">
        <f t="shared" si="681"/>
        <v>0</v>
      </c>
      <c r="R4863" s="3">
        <f>I4863 + M4863*Inputs!$B$9 - N4863/Inputs!$B$10</f>
        <v>340</v>
      </c>
    </row>
    <row r="4864" spans="1:18" x14ac:dyDescent="0.3">
      <c r="A4864" s="4">
        <v>46225.583333333343</v>
      </c>
      <c r="B4864" s="3">
        <v>25.122500000000002</v>
      </c>
      <c r="C4864" s="3">
        <v>0.77</v>
      </c>
      <c r="D4864" s="3">
        <f t="shared" si="675"/>
        <v>30.418437500000007</v>
      </c>
      <c r="E4864" s="3">
        <f>MAX(B4864 - D4864/Inputs!$B$5, 0)</f>
        <v>0</v>
      </c>
      <c r="F4864" s="3">
        <f>MAX(D4864*Inputs!$B$5 - B4864, 0)</f>
        <v>1.6457250000000023</v>
      </c>
      <c r="G4864" s="3">
        <f t="shared" si="676"/>
        <v>0.77</v>
      </c>
      <c r="H4864" t="str">
        <f t="shared" si="677"/>
        <v>Charge</v>
      </c>
      <c r="I4864" s="3">
        <f t="shared" si="682"/>
        <v>340</v>
      </c>
      <c r="J4864" s="3">
        <f t="shared" si="683"/>
        <v>299.2</v>
      </c>
      <c r="K4864" s="3">
        <f>MIN(Inputs!$B$2, (Inputs!$B$8 - I4864)/Inputs!$B$9)</f>
        <v>0</v>
      </c>
      <c r="L4864" s="3">
        <f>MAX(MIN(Inputs!$B$2, I4864*Inputs!$B$10, Inputs!$B$8*Inputs!$B$4 - J4864), 0)</f>
        <v>40.800000000000011</v>
      </c>
      <c r="M4864" s="3">
        <f t="shared" si="678"/>
        <v>0</v>
      </c>
      <c r="N4864" s="3">
        <f t="shared" si="679"/>
        <v>0</v>
      </c>
      <c r="O4864" s="3">
        <f>IF(H4864="Reg", MIN(Inputs!$B$2, I4864*Inputs!$B$10, (Inputs!$B$8-I4864)/Inputs!$B$9), 0)</f>
        <v>0</v>
      </c>
      <c r="P4864" s="3">
        <f t="shared" si="680"/>
        <v>0</v>
      </c>
      <c r="Q4864" s="3">
        <f t="shared" si="681"/>
        <v>0</v>
      </c>
      <c r="R4864" s="3">
        <f>I4864 + M4864*Inputs!$B$9 - N4864/Inputs!$B$10</f>
        <v>340</v>
      </c>
    </row>
    <row r="4865" spans="1:18" x14ac:dyDescent="0.3">
      <c r="A4865" s="4">
        <v>46225.625</v>
      </c>
      <c r="B4865" s="3">
        <v>26.47</v>
      </c>
      <c r="C4865" s="3">
        <v>0.76</v>
      </c>
      <c r="D4865" s="3">
        <f t="shared" si="675"/>
        <v>30.418437500000007</v>
      </c>
      <c r="E4865" s="3">
        <f>MAX(B4865 - D4865/Inputs!$B$5, 0)</f>
        <v>0</v>
      </c>
      <c r="F4865" s="3">
        <f>MAX(D4865*Inputs!$B$5 - B4865, 0)</f>
        <v>0.29822500000000574</v>
      </c>
      <c r="G4865" s="3">
        <f t="shared" si="676"/>
        <v>0.76</v>
      </c>
      <c r="H4865" t="str">
        <f t="shared" si="677"/>
        <v>Reg</v>
      </c>
      <c r="I4865" s="3">
        <f t="shared" si="682"/>
        <v>340</v>
      </c>
      <c r="J4865" s="3">
        <f t="shared" si="683"/>
        <v>299.2</v>
      </c>
      <c r="K4865" s="3">
        <f>MIN(Inputs!$B$2, (Inputs!$B$8 - I4865)/Inputs!$B$9)</f>
        <v>0</v>
      </c>
      <c r="L4865" s="3">
        <f>MAX(MIN(Inputs!$B$2, I4865*Inputs!$B$10, Inputs!$B$8*Inputs!$B$4 - J4865), 0)</f>
        <v>40.800000000000011</v>
      </c>
      <c r="M4865" s="3">
        <f t="shared" si="678"/>
        <v>0</v>
      </c>
      <c r="N4865" s="3">
        <f t="shared" si="679"/>
        <v>0</v>
      </c>
      <c r="O4865" s="3">
        <f>IF(H4865="Reg", MIN(Inputs!$B$2, I4865*Inputs!$B$10, (Inputs!$B$8-I4865)/Inputs!$B$9), 0)</f>
        <v>0</v>
      </c>
      <c r="P4865" s="3">
        <f t="shared" si="680"/>
        <v>0</v>
      </c>
      <c r="Q4865" s="3">
        <f t="shared" si="681"/>
        <v>0</v>
      </c>
      <c r="R4865" s="3">
        <f>I4865 + M4865*Inputs!$B$9 - N4865/Inputs!$B$10</f>
        <v>340</v>
      </c>
    </row>
    <row r="4866" spans="1:18" x14ac:dyDescent="0.3">
      <c r="A4866" s="4">
        <v>46225.666666666657</v>
      </c>
      <c r="B4866" s="3">
        <v>27.060000000000002</v>
      </c>
      <c r="C4866" s="3">
        <v>0.82</v>
      </c>
      <c r="D4866" s="3">
        <f t="shared" ref="D4866:D4929" si="684">AVERAGEIFS(B:B, A:A, "&gt;="&amp;INT(A4866), A:A, "&lt;"&amp;INT(A4866)+1)</f>
        <v>30.418437500000007</v>
      </c>
      <c r="E4866" s="3">
        <f>MAX(B4866 - D4866/Inputs!$B$5, 0)</f>
        <v>0</v>
      </c>
      <c r="F4866" s="3">
        <f>MAX(D4866*Inputs!$B$5 - B4866, 0)</f>
        <v>0</v>
      </c>
      <c r="G4866" s="3">
        <f t="shared" ref="G4866:G4929" si="685">C4866</f>
        <v>0.82</v>
      </c>
      <c r="H4866" t="str">
        <f t="shared" ref="H4866:H4929" si="686">IF(MAX(E4866, F4866, G4866)&lt;=0, "Idle", IF(AND(G4866&gt;=E4866, G4866&gt;=F4866), "Reg", IF(E4866&gt;=F4866, "Discharge", "Charge")))</f>
        <v>Reg</v>
      </c>
      <c r="I4866" s="3">
        <f t="shared" si="682"/>
        <v>340</v>
      </c>
      <c r="J4866" s="3">
        <f t="shared" si="683"/>
        <v>299.2</v>
      </c>
      <c r="K4866" s="3">
        <f>MIN(Inputs!$B$2, (Inputs!$B$8 - I4866)/Inputs!$B$9)</f>
        <v>0</v>
      </c>
      <c r="L4866" s="3">
        <f>MAX(MIN(Inputs!$B$2, I4866*Inputs!$B$10, Inputs!$B$8*Inputs!$B$4 - J4866), 0)</f>
        <v>40.800000000000011</v>
      </c>
      <c r="M4866" s="3">
        <f t="shared" ref="M4866:M4929" si="687">IF(H4866="Charge", K4866, 0)</f>
        <v>0</v>
      </c>
      <c r="N4866" s="3">
        <f t="shared" ref="N4866:N4929" si="688">IF(H4866="Discharge", L4866, 0)</f>
        <v>0</v>
      </c>
      <c r="O4866" s="3">
        <f>IF(H4866="Reg", MIN(Inputs!$B$2, I4866*Inputs!$B$10, (Inputs!$B$8-I4866)/Inputs!$B$9), 0)</f>
        <v>0</v>
      </c>
      <c r="P4866" s="3">
        <f t="shared" ref="P4866:P4929" si="689">(N4866 - M4866) * B4866</f>
        <v>0</v>
      </c>
      <c r="Q4866" s="3">
        <f t="shared" ref="Q4866:Q4929" si="690">O4866 * C4866</f>
        <v>0</v>
      </c>
      <c r="R4866" s="3">
        <f>I4866 + M4866*Inputs!$B$9 - N4866/Inputs!$B$10</f>
        <v>340</v>
      </c>
    </row>
    <row r="4867" spans="1:18" x14ac:dyDescent="0.3">
      <c r="A4867" s="4">
        <v>46225.708333333343</v>
      </c>
      <c r="B4867" s="3">
        <v>28.94</v>
      </c>
      <c r="C4867" s="3">
        <v>0.75</v>
      </c>
      <c r="D4867" s="3">
        <f t="shared" si="684"/>
        <v>30.418437500000007</v>
      </c>
      <c r="E4867" s="3">
        <f>MAX(B4867 - D4867/Inputs!$B$5, 0)</f>
        <v>0</v>
      </c>
      <c r="F4867" s="3">
        <f>MAX(D4867*Inputs!$B$5 - B4867, 0)</f>
        <v>0</v>
      </c>
      <c r="G4867" s="3">
        <f t="shared" si="685"/>
        <v>0.75</v>
      </c>
      <c r="H4867" t="str">
        <f t="shared" si="686"/>
        <v>Reg</v>
      </c>
      <c r="I4867" s="3">
        <f t="shared" ref="I4867:I4930" si="691">R4866</f>
        <v>340</v>
      </c>
      <c r="J4867" s="3">
        <f t="shared" ref="J4867:J4930" si="692">IF(INT(A4867)=INT(A4866), J4866 + N4866, 0)</f>
        <v>299.2</v>
      </c>
      <c r="K4867" s="3">
        <f>MIN(Inputs!$B$2, (Inputs!$B$8 - I4867)/Inputs!$B$9)</f>
        <v>0</v>
      </c>
      <c r="L4867" s="3">
        <f>MAX(MIN(Inputs!$B$2, I4867*Inputs!$B$10, Inputs!$B$8*Inputs!$B$4 - J4867), 0)</f>
        <v>40.800000000000011</v>
      </c>
      <c r="M4867" s="3">
        <f t="shared" si="687"/>
        <v>0</v>
      </c>
      <c r="N4867" s="3">
        <f t="shared" si="688"/>
        <v>0</v>
      </c>
      <c r="O4867" s="3">
        <f>IF(H4867="Reg", MIN(Inputs!$B$2, I4867*Inputs!$B$10, (Inputs!$B$8-I4867)/Inputs!$B$9), 0)</f>
        <v>0</v>
      </c>
      <c r="P4867" s="3">
        <f t="shared" si="689"/>
        <v>0</v>
      </c>
      <c r="Q4867" s="3">
        <f t="shared" si="690"/>
        <v>0</v>
      </c>
      <c r="R4867" s="3">
        <f>I4867 + M4867*Inputs!$B$9 - N4867/Inputs!$B$10</f>
        <v>340</v>
      </c>
    </row>
    <row r="4868" spans="1:18" x14ac:dyDescent="0.3">
      <c r="A4868" s="4">
        <v>46225.75</v>
      </c>
      <c r="B4868" s="3">
        <v>30.132500000000004</v>
      </c>
      <c r="C4868" s="3">
        <v>1</v>
      </c>
      <c r="D4868" s="3">
        <f t="shared" si="684"/>
        <v>30.418437500000007</v>
      </c>
      <c r="E4868" s="3">
        <f>MAX(B4868 - D4868/Inputs!$B$5, 0)</f>
        <v>0</v>
      </c>
      <c r="F4868" s="3">
        <f>MAX(D4868*Inputs!$B$5 - B4868, 0)</f>
        <v>0</v>
      </c>
      <c r="G4868" s="3">
        <f t="shared" si="685"/>
        <v>1</v>
      </c>
      <c r="H4868" t="str">
        <f t="shared" si="686"/>
        <v>Reg</v>
      </c>
      <c r="I4868" s="3">
        <f t="shared" si="691"/>
        <v>340</v>
      </c>
      <c r="J4868" s="3">
        <f t="shared" si="692"/>
        <v>299.2</v>
      </c>
      <c r="K4868" s="3">
        <f>MIN(Inputs!$B$2, (Inputs!$B$8 - I4868)/Inputs!$B$9)</f>
        <v>0</v>
      </c>
      <c r="L4868" s="3">
        <f>MAX(MIN(Inputs!$B$2, I4868*Inputs!$B$10, Inputs!$B$8*Inputs!$B$4 - J4868), 0)</f>
        <v>40.800000000000011</v>
      </c>
      <c r="M4868" s="3">
        <f t="shared" si="687"/>
        <v>0</v>
      </c>
      <c r="N4868" s="3">
        <f t="shared" si="688"/>
        <v>0</v>
      </c>
      <c r="O4868" s="3">
        <f>IF(H4868="Reg", MIN(Inputs!$B$2, I4868*Inputs!$B$10, (Inputs!$B$8-I4868)/Inputs!$B$9), 0)</f>
        <v>0</v>
      </c>
      <c r="P4868" s="3">
        <f t="shared" si="689"/>
        <v>0</v>
      </c>
      <c r="Q4868" s="3">
        <f t="shared" si="690"/>
        <v>0</v>
      </c>
      <c r="R4868" s="3">
        <f>I4868 + M4868*Inputs!$B$9 - N4868/Inputs!$B$10</f>
        <v>340</v>
      </c>
    </row>
    <row r="4869" spans="1:18" x14ac:dyDescent="0.3">
      <c r="A4869" s="4">
        <v>46225.791666666657</v>
      </c>
      <c r="B4869" s="3">
        <v>30.172499999999999</v>
      </c>
      <c r="C4869" s="3">
        <v>5.62</v>
      </c>
      <c r="D4869" s="3">
        <f t="shared" si="684"/>
        <v>30.418437500000007</v>
      </c>
      <c r="E4869" s="3">
        <f>MAX(B4869 - D4869/Inputs!$B$5, 0)</f>
        <v>0</v>
      </c>
      <c r="F4869" s="3">
        <f>MAX(D4869*Inputs!$B$5 - B4869, 0)</f>
        <v>0</v>
      </c>
      <c r="G4869" s="3">
        <f t="shared" si="685"/>
        <v>5.62</v>
      </c>
      <c r="H4869" t="str">
        <f t="shared" si="686"/>
        <v>Reg</v>
      </c>
      <c r="I4869" s="3">
        <f t="shared" si="691"/>
        <v>340</v>
      </c>
      <c r="J4869" s="3">
        <f t="shared" si="692"/>
        <v>299.2</v>
      </c>
      <c r="K4869" s="3">
        <f>MIN(Inputs!$B$2, (Inputs!$B$8 - I4869)/Inputs!$B$9)</f>
        <v>0</v>
      </c>
      <c r="L4869" s="3">
        <f>MAX(MIN(Inputs!$B$2, I4869*Inputs!$B$10, Inputs!$B$8*Inputs!$B$4 - J4869), 0)</f>
        <v>40.800000000000011</v>
      </c>
      <c r="M4869" s="3">
        <f t="shared" si="687"/>
        <v>0</v>
      </c>
      <c r="N4869" s="3">
        <f t="shared" si="688"/>
        <v>0</v>
      </c>
      <c r="O4869" s="3">
        <f>IF(H4869="Reg", MIN(Inputs!$B$2, I4869*Inputs!$B$10, (Inputs!$B$8-I4869)/Inputs!$B$9), 0)</f>
        <v>0</v>
      </c>
      <c r="P4869" s="3">
        <f t="shared" si="689"/>
        <v>0</v>
      </c>
      <c r="Q4869" s="3">
        <f t="shared" si="690"/>
        <v>0</v>
      </c>
      <c r="R4869" s="3">
        <f>I4869 + M4869*Inputs!$B$9 - N4869/Inputs!$B$10</f>
        <v>340</v>
      </c>
    </row>
    <row r="4870" spans="1:18" x14ac:dyDescent="0.3">
      <c r="A4870" s="4">
        <v>46225.833333333343</v>
      </c>
      <c r="B4870" s="3">
        <v>57.032499999999999</v>
      </c>
      <c r="C4870" s="3">
        <v>6.01</v>
      </c>
      <c r="D4870" s="3">
        <f t="shared" si="684"/>
        <v>30.418437500000007</v>
      </c>
      <c r="E4870" s="3">
        <f>MAX(B4870 - D4870/Inputs!$B$5, 0)</f>
        <v>22.466093749999992</v>
      </c>
      <c r="F4870" s="3">
        <f>MAX(D4870*Inputs!$B$5 - B4870, 0)</f>
        <v>0</v>
      </c>
      <c r="G4870" s="3">
        <f t="shared" si="685"/>
        <v>6.01</v>
      </c>
      <c r="H4870" t="str">
        <f t="shared" si="686"/>
        <v>Discharge</v>
      </c>
      <c r="I4870" s="3">
        <f t="shared" si="691"/>
        <v>340</v>
      </c>
      <c r="J4870" s="3">
        <f t="shared" si="692"/>
        <v>299.2</v>
      </c>
      <c r="K4870" s="3">
        <f>MIN(Inputs!$B$2, (Inputs!$B$8 - I4870)/Inputs!$B$9)</f>
        <v>0</v>
      </c>
      <c r="L4870" s="3">
        <f>MAX(MIN(Inputs!$B$2, I4870*Inputs!$B$10, Inputs!$B$8*Inputs!$B$4 - J4870), 0)</f>
        <v>40.800000000000011</v>
      </c>
      <c r="M4870" s="3">
        <f t="shared" si="687"/>
        <v>0</v>
      </c>
      <c r="N4870" s="3">
        <f t="shared" si="688"/>
        <v>40.800000000000011</v>
      </c>
      <c r="O4870" s="3">
        <f>IF(H4870="Reg", MIN(Inputs!$B$2, I4870*Inputs!$B$10, (Inputs!$B$8-I4870)/Inputs!$B$9), 0)</f>
        <v>0</v>
      </c>
      <c r="P4870" s="3">
        <f t="shared" si="689"/>
        <v>2326.9260000000004</v>
      </c>
      <c r="Q4870" s="3">
        <f t="shared" si="690"/>
        <v>0</v>
      </c>
      <c r="R4870" s="3">
        <f>I4870 + M4870*Inputs!$B$9 - N4870/Inputs!$B$10</f>
        <v>296.50705386345544</v>
      </c>
    </row>
    <row r="4871" spans="1:18" x14ac:dyDescent="0.3">
      <c r="A4871" s="4">
        <v>46225.875</v>
      </c>
      <c r="B4871" s="3">
        <v>42.567499999999995</v>
      </c>
      <c r="C4871" s="3">
        <v>4.3</v>
      </c>
      <c r="D4871" s="3">
        <f t="shared" si="684"/>
        <v>30.418437500000007</v>
      </c>
      <c r="E4871" s="3">
        <f>MAX(B4871 - D4871/Inputs!$B$5, 0)</f>
        <v>8.0010937499999883</v>
      </c>
      <c r="F4871" s="3">
        <f>MAX(D4871*Inputs!$B$5 - B4871, 0)</f>
        <v>0</v>
      </c>
      <c r="G4871" s="3">
        <f t="shared" si="685"/>
        <v>4.3</v>
      </c>
      <c r="H4871" t="str">
        <f t="shared" si="686"/>
        <v>Discharge</v>
      </c>
      <c r="I4871" s="3">
        <f t="shared" si="691"/>
        <v>296.50705386345544</v>
      </c>
      <c r="J4871" s="3">
        <f t="shared" si="692"/>
        <v>340</v>
      </c>
      <c r="K4871" s="3">
        <f>MIN(Inputs!$B$2, (Inputs!$B$8 - I4871)/Inputs!$B$9)</f>
        <v>46.363636363636395</v>
      </c>
      <c r="L4871" s="3">
        <f>MAX(MIN(Inputs!$B$2, I4871*Inputs!$B$10, Inputs!$B$8*Inputs!$B$4 - J4871), 0)</f>
        <v>0</v>
      </c>
      <c r="M4871" s="3">
        <f t="shared" si="687"/>
        <v>0</v>
      </c>
      <c r="N4871" s="3">
        <f t="shared" si="688"/>
        <v>0</v>
      </c>
      <c r="O4871" s="3">
        <f>IF(H4871="Reg", MIN(Inputs!$B$2, I4871*Inputs!$B$10, (Inputs!$B$8-I4871)/Inputs!$B$9), 0)</f>
        <v>0</v>
      </c>
      <c r="P4871" s="3">
        <f t="shared" si="689"/>
        <v>0</v>
      </c>
      <c r="Q4871" s="3">
        <f t="shared" si="690"/>
        <v>0</v>
      </c>
      <c r="R4871" s="3">
        <f>I4871 + M4871*Inputs!$B$9 - N4871/Inputs!$B$10</f>
        <v>296.50705386345544</v>
      </c>
    </row>
    <row r="4872" spans="1:18" x14ac:dyDescent="0.3">
      <c r="A4872" s="4">
        <v>46225.916666666657</v>
      </c>
      <c r="B4872" s="3">
        <v>30.057500000000001</v>
      </c>
      <c r="C4872" s="3">
        <v>1.03</v>
      </c>
      <c r="D4872" s="3">
        <f t="shared" si="684"/>
        <v>30.418437500000007</v>
      </c>
      <c r="E4872" s="3">
        <f>MAX(B4872 - D4872/Inputs!$B$5, 0)</f>
        <v>0</v>
      </c>
      <c r="F4872" s="3">
        <f>MAX(D4872*Inputs!$B$5 - B4872, 0)</f>
        <v>0</v>
      </c>
      <c r="G4872" s="3">
        <f t="shared" si="685"/>
        <v>1.03</v>
      </c>
      <c r="H4872" t="str">
        <f t="shared" si="686"/>
        <v>Reg</v>
      </c>
      <c r="I4872" s="3">
        <f t="shared" si="691"/>
        <v>296.50705386345544</v>
      </c>
      <c r="J4872" s="3">
        <f t="shared" si="692"/>
        <v>340</v>
      </c>
      <c r="K4872" s="3">
        <f>MIN(Inputs!$B$2, (Inputs!$B$8 - I4872)/Inputs!$B$9)</f>
        <v>46.363636363636395</v>
      </c>
      <c r="L4872" s="3">
        <f>MAX(MIN(Inputs!$B$2, I4872*Inputs!$B$10, Inputs!$B$8*Inputs!$B$4 - J4872), 0)</f>
        <v>0</v>
      </c>
      <c r="M4872" s="3">
        <f t="shared" si="687"/>
        <v>0</v>
      </c>
      <c r="N4872" s="3">
        <f t="shared" si="688"/>
        <v>0</v>
      </c>
      <c r="O4872" s="3">
        <f>IF(H4872="Reg", MIN(Inputs!$B$2, I4872*Inputs!$B$10, (Inputs!$B$8-I4872)/Inputs!$B$9), 0)</f>
        <v>46.363636363636395</v>
      </c>
      <c r="P4872" s="3">
        <f t="shared" si="689"/>
        <v>0</v>
      </c>
      <c r="Q4872" s="3">
        <f t="shared" si="690"/>
        <v>47.754545454545486</v>
      </c>
      <c r="R4872" s="3">
        <f>I4872 + M4872*Inputs!$B$9 - N4872/Inputs!$B$10</f>
        <v>296.50705386345544</v>
      </c>
    </row>
    <row r="4873" spans="1:18" x14ac:dyDescent="0.3">
      <c r="A4873" s="4">
        <v>46225.958333333343</v>
      </c>
      <c r="B4873" s="3">
        <v>22.267500000000002</v>
      </c>
      <c r="C4873" s="3">
        <v>0.05</v>
      </c>
      <c r="D4873" s="3">
        <f t="shared" si="684"/>
        <v>30.418437500000007</v>
      </c>
      <c r="E4873" s="3">
        <f>MAX(B4873 - D4873/Inputs!$B$5, 0)</f>
        <v>0</v>
      </c>
      <c r="F4873" s="3">
        <f>MAX(D4873*Inputs!$B$5 - B4873, 0)</f>
        <v>4.5007250000000028</v>
      </c>
      <c r="G4873" s="3">
        <f t="shared" si="685"/>
        <v>0.05</v>
      </c>
      <c r="H4873" t="str">
        <f t="shared" si="686"/>
        <v>Charge</v>
      </c>
      <c r="I4873" s="3">
        <f t="shared" si="691"/>
        <v>296.50705386345544</v>
      </c>
      <c r="J4873" s="3">
        <f t="shared" si="692"/>
        <v>340</v>
      </c>
      <c r="K4873" s="3">
        <f>MIN(Inputs!$B$2, (Inputs!$B$8 - I4873)/Inputs!$B$9)</f>
        <v>46.363636363636395</v>
      </c>
      <c r="L4873" s="3">
        <f>MAX(MIN(Inputs!$B$2, I4873*Inputs!$B$10, Inputs!$B$8*Inputs!$B$4 - J4873), 0)</f>
        <v>0</v>
      </c>
      <c r="M4873" s="3">
        <f t="shared" si="687"/>
        <v>46.363636363636395</v>
      </c>
      <c r="N4873" s="3">
        <f t="shared" si="688"/>
        <v>0</v>
      </c>
      <c r="O4873" s="3">
        <f>IF(H4873="Reg", MIN(Inputs!$B$2, I4873*Inputs!$B$10, (Inputs!$B$8-I4873)/Inputs!$B$9), 0)</f>
        <v>0</v>
      </c>
      <c r="P4873" s="3">
        <f t="shared" si="689"/>
        <v>-1032.4022727272736</v>
      </c>
      <c r="Q4873" s="3">
        <f t="shared" si="690"/>
        <v>0</v>
      </c>
      <c r="R4873" s="3">
        <f>I4873 + M4873*Inputs!$B$9 - N4873/Inputs!$B$10</f>
        <v>340</v>
      </c>
    </row>
    <row r="4874" spans="1:18" x14ac:dyDescent="0.3">
      <c r="A4874" s="4">
        <v>46226</v>
      </c>
      <c r="B4874" s="3">
        <v>23.197499999999998</v>
      </c>
      <c r="C4874" s="3">
        <v>0.04</v>
      </c>
      <c r="D4874" s="3">
        <f t="shared" si="684"/>
        <v>44.596354166666664</v>
      </c>
      <c r="E4874" s="3">
        <f>MAX(B4874 - D4874/Inputs!$B$5, 0)</f>
        <v>0</v>
      </c>
      <c r="F4874" s="3">
        <f>MAX(D4874*Inputs!$B$5 - B4874, 0)</f>
        <v>16.047291666666666</v>
      </c>
      <c r="G4874" s="3">
        <f t="shared" si="685"/>
        <v>0.04</v>
      </c>
      <c r="H4874" t="str">
        <f t="shared" si="686"/>
        <v>Charge</v>
      </c>
      <c r="I4874" s="3">
        <f t="shared" si="691"/>
        <v>340</v>
      </c>
      <c r="J4874" s="3">
        <f t="shared" si="692"/>
        <v>0</v>
      </c>
      <c r="K4874" s="3">
        <f>MIN(Inputs!$B$2, (Inputs!$B$8 - I4874)/Inputs!$B$9)</f>
        <v>0</v>
      </c>
      <c r="L4874" s="3">
        <f>MAX(MIN(Inputs!$B$2, I4874*Inputs!$B$10, Inputs!$B$8*Inputs!$B$4 - J4874), 0)</f>
        <v>170</v>
      </c>
      <c r="M4874" s="3">
        <f t="shared" si="687"/>
        <v>0</v>
      </c>
      <c r="N4874" s="3">
        <f t="shared" si="688"/>
        <v>0</v>
      </c>
      <c r="O4874" s="3">
        <f>IF(H4874="Reg", MIN(Inputs!$B$2, I4874*Inputs!$B$10, (Inputs!$B$8-I4874)/Inputs!$B$9), 0)</f>
        <v>0</v>
      </c>
      <c r="P4874" s="3">
        <f t="shared" si="689"/>
        <v>0</v>
      </c>
      <c r="Q4874" s="3">
        <f t="shared" si="690"/>
        <v>0</v>
      </c>
      <c r="R4874" s="3">
        <f>I4874 + M4874*Inputs!$B$9 - N4874/Inputs!$B$10</f>
        <v>340</v>
      </c>
    </row>
    <row r="4875" spans="1:18" x14ac:dyDescent="0.3">
      <c r="A4875" s="4">
        <v>46226.041666666657</v>
      </c>
      <c r="B4875" s="3">
        <v>29.8325</v>
      </c>
      <c r="C4875" s="3">
        <v>0.04</v>
      </c>
      <c r="D4875" s="3">
        <f t="shared" si="684"/>
        <v>44.596354166666664</v>
      </c>
      <c r="E4875" s="3">
        <f>MAX(B4875 - D4875/Inputs!$B$5, 0)</f>
        <v>0</v>
      </c>
      <c r="F4875" s="3">
        <f>MAX(D4875*Inputs!$B$5 - B4875, 0)</f>
        <v>9.4122916666666647</v>
      </c>
      <c r="G4875" s="3">
        <f t="shared" si="685"/>
        <v>0.04</v>
      </c>
      <c r="H4875" t="str">
        <f t="shared" si="686"/>
        <v>Charge</v>
      </c>
      <c r="I4875" s="3">
        <f t="shared" si="691"/>
        <v>340</v>
      </c>
      <c r="J4875" s="3">
        <f t="shared" si="692"/>
        <v>0</v>
      </c>
      <c r="K4875" s="3">
        <f>MIN(Inputs!$B$2, (Inputs!$B$8 - I4875)/Inputs!$B$9)</f>
        <v>0</v>
      </c>
      <c r="L4875" s="3">
        <f>MAX(MIN(Inputs!$B$2, I4875*Inputs!$B$10, Inputs!$B$8*Inputs!$B$4 - J4875), 0)</f>
        <v>170</v>
      </c>
      <c r="M4875" s="3">
        <f t="shared" si="687"/>
        <v>0</v>
      </c>
      <c r="N4875" s="3">
        <f t="shared" si="688"/>
        <v>0</v>
      </c>
      <c r="O4875" s="3">
        <f>IF(H4875="Reg", MIN(Inputs!$B$2, I4875*Inputs!$B$10, (Inputs!$B$8-I4875)/Inputs!$B$9), 0)</f>
        <v>0</v>
      </c>
      <c r="P4875" s="3">
        <f t="shared" si="689"/>
        <v>0</v>
      </c>
      <c r="Q4875" s="3">
        <f t="shared" si="690"/>
        <v>0</v>
      </c>
      <c r="R4875" s="3">
        <f>I4875 + M4875*Inputs!$B$9 - N4875/Inputs!$B$10</f>
        <v>340</v>
      </c>
    </row>
    <row r="4876" spans="1:18" x14ac:dyDescent="0.3">
      <c r="A4876" s="4">
        <v>46226.083333333343</v>
      </c>
      <c r="B4876" s="3">
        <v>32.585000000000001</v>
      </c>
      <c r="C4876" s="3">
        <v>0.04</v>
      </c>
      <c r="D4876" s="3">
        <f t="shared" si="684"/>
        <v>44.596354166666664</v>
      </c>
      <c r="E4876" s="3">
        <f>MAX(B4876 - D4876/Inputs!$B$5, 0)</f>
        <v>0</v>
      </c>
      <c r="F4876" s="3">
        <f>MAX(D4876*Inputs!$B$5 - B4876, 0)</f>
        <v>6.6597916666666634</v>
      </c>
      <c r="G4876" s="3">
        <f t="shared" si="685"/>
        <v>0.04</v>
      </c>
      <c r="H4876" t="str">
        <f t="shared" si="686"/>
        <v>Charge</v>
      </c>
      <c r="I4876" s="3">
        <f t="shared" si="691"/>
        <v>340</v>
      </c>
      <c r="J4876" s="3">
        <f t="shared" si="692"/>
        <v>0</v>
      </c>
      <c r="K4876" s="3">
        <f>MIN(Inputs!$B$2, (Inputs!$B$8 - I4876)/Inputs!$B$9)</f>
        <v>0</v>
      </c>
      <c r="L4876" s="3">
        <f>MAX(MIN(Inputs!$B$2, I4876*Inputs!$B$10, Inputs!$B$8*Inputs!$B$4 - J4876), 0)</f>
        <v>170</v>
      </c>
      <c r="M4876" s="3">
        <f t="shared" si="687"/>
        <v>0</v>
      </c>
      <c r="N4876" s="3">
        <f t="shared" si="688"/>
        <v>0</v>
      </c>
      <c r="O4876" s="3">
        <f>IF(H4876="Reg", MIN(Inputs!$B$2, I4876*Inputs!$B$10, (Inputs!$B$8-I4876)/Inputs!$B$9), 0)</f>
        <v>0</v>
      </c>
      <c r="P4876" s="3">
        <f t="shared" si="689"/>
        <v>0</v>
      </c>
      <c r="Q4876" s="3">
        <f t="shared" si="690"/>
        <v>0</v>
      </c>
      <c r="R4876" s="3">
        <f>I4876 + M4876*Inputs!$B$9 - N4876/Inputs!$B$10</f>
        <v>340</v>
      </c>
    </row>
    <row r="4877" spans="1:18" x14ac:dyDescent="0.3">
      <c r="A4877" s="4">
        <v>46226.125</v>
      </c>
      <c r="B4877" s="3">
        <v>32.585000000000001</v>
      </c>
      <c r="C4877" s="3">
        <v>0.04</v>
      </c>
      <c r="D4877" s="3">
        <f t="shared" si="684"/>
        <v>44.596354166666664</v>
      </c>
      <c r="E4877" s="3">
        <f>MAX(B4877 - D4877/Inputs!$B$5, 0)</f>
        <v>0</v>
      </c>
      <c r="F4877" s="3">
        <f>MAX(D4877*Inputs!$B$5 - B4877, 0)</f>
        <v>6.6597916666666634</v>
      </c>
      <c r="G4877" s="3">
        <f t="shared" si="685"/>
        <v>0.04</v>
      </c>
      <c r="H4877" t="str">
        <f t="shared" si="686"/>
        <v>Charge</v>
      </c>
      <c r="I4877" s="3">
        <f t="shared" si="691"/>
        <v>340</v>
      </c>
      <c r="J4877" s="3">
        <f t="shared" si="692"/>
        <v>0</v>
      </c>
      <c r="K4877" s="3">
        <f>MIN(Inputs!$B$2, (Inputs!$B$8 - I4877)/Inputs!$B$9)</f>
        <v>0</v>
      </c>
      <c r="L4877" s="3">
        <f>MAX(MIN(Inputs!$B$2, I4877*Inputs!$B$10, Inputs!$B$8*Inputs!$B$4 - J4877), 0)</f>
        <v>170</v>
      </c>
      <c r="M4877" s="3">
        <f t="shared" si="687"/>
        <v>0</v>
      </c>
      <c r="N4877" s="3">
        <f t="shared" si="688"/>
        <v>0</v>
      </c>
      <c r="O4877" s="3">
        <f>IF(H4877="Reg", MIN(Inputs!$B$2, I4877*Inputs!$B$10, (Inputs!$B$8-I4877)/Inputs!$B$9), 0)</f>
        <v>0</v>
      </c>
      <c r="P4877" s="3">
        <f t="shared" si="689"/>
        <v>0</v>
      </c>
      <c r="Q4877" s="3">
        <f t="shared" si="690"/>
        <v>0</v>
      </c>
      <c r="R4877" s="3">
        <f>I4877 + M4877*Inputs!$B$9 - N4877/Inputs!$B$10</f>
        <v>340</v>
      </c>
    </row>
    <row r="4878" spans="1:18" x14ac:dyDescent="0.3">
      <c r="A4878" s="4">
        <v>46226.166666666657</v>
      </c>
      <c r="B4878" s="3">
        <v>33.905000000000001</v>
      </c>
      <c r="C4878" s="3">
        <v>0.05</v>
      </c>
      <c r="D4878" s="3">
        <f t="shared" si="684"/>
        <v>44.596354166666664</v>
      </c>
      <c r="E4878" s="3">
        <f>MAX(B4878 - D4878/Inputs!$B$5, 0)</f>
        <v>0</v>
      </c>
      <c r="F4878" s="3">
        <f>MAX(D4878*Inputs!$B$5 - B4878, 0)</f>
        <v>5.3397916666666632</v>
      </c>
      <c r="G4878" s="3">
        <f t="shared" si="685"/>
        <v>0.05</v>
      </c>
      <c r="H4878" t="str">
        <f t="shared" si="686"/>
        <v>Charge</v>
      </c>
      <c r="I4878" s="3">
        <f t="shared" si="691"/>
        <v>340</v>
      </c>
      <c r="J4878" s="3">
        <f t="shared" si="692"/>
        <v>0</v>
      </c>
      <c r="K4878" s="3">
        <f>MIN(Inputs!$B$2, (Inputs!$B$8 - I4878)/Inputs!$B$9)</f>
        <v>0</v>
      </c>
      <c r="L4878" s="3">
        <f>MAX(MIN(Inputs!$B$2, I4878*Inputs!$B$10, Inputs!$B$8*Inputs!$B$4 - J4878), 0)</f>
        <v>170</v>
      </c>
      <c r="M4878" s="3">
        <f t="shared" si="687"/>
        <v>0</v>
      </c>
      <c r="N4878" s="3">
        <f t="shared" si="688"/>
        <v>0</v>
      </c>
      <c r="O4878" s="3">
        <f>IF(H4878="Reg", MIN(Inputs!$B$2, I4878*Inputs!$B$10, (Inputs!$B$8-I4878)/Inputs!$B$9), 0)</f>
        <v>0</v>
      </c>
      <c r="P4878" s="3">
        <f t="shared" si="689"/>
        <v>0</v>
      </c>
      <c r="Q4878" s="3">
        <f t="shared" si="690"/>
        <v>0</v>
      </c>
      <c r="R4878" s="3">
        <f>I4878 + M4878*Inputs!$B$9 - N4878/Inputs!$B$10</f>
        <v>340</v>
      </c>
    </row>
    <row r="4879" spans="1:18" x14ac:dyDescent="0.3">
      <c r="A4879" s="4">
        <v>46226.208333333343</v>
      </c>
      <c r="B4879" s="3">
        <v>37.577500000000001</v>
      </c>
      <c r="C4879" s="3">
        <v>0.06</v>
      </c>
      <c r="D4879" s="3">
        <f t="shared" si="684"/>
        <v>44.596354166666664</v>
      </c>
      <c r="E4879" s="3">
        <f>MAX(B4879 - D4879/Inputs!$B$5, 0)</f>
        <v>0</v>
      </c>
      <c r="F4879" s="3">
        <f>MAX(D4879*Inputs!$B$5 - B4879, 0)</f>
        <v>1.6672916666666637</v>
      </c>
      <c r="G4879" s="3">
        <f t="shared" si="685"/>
        <v>0.06</v>
      </c>
      <c r="H4879" t="str">
        <f t="shared" si="686"/>
        <v>Charge</v>
      </c>
      <c r="I4879" s="3">
        <f t="shared" si="691"/>
        <v>340</v>
      </c>
      <c r="J4879" s="3">
        <f t="shared" si="692"/>
        <v>0</v>
      </c>
      <c r="K4879" s="3">
        <f>MIN(Inputs!$B$2, (Inputs!$B$8 - I4879)/Inputs!$B$9)</f>
        <v>0</v>
      </c>
      <c r="L4879" s="3">
        <f>MAX(MIN(Inputs!$B$2, I4879*Inputs!$B$10, Inputs!$B$8*Inputs!$B$4 - J4879), 0)</f>
        <v>170</v>
      </c>
      <c r="M4879" s="3">
        <f t="shared" si="687"/>
        <v>0</v>
      </c>
      <c r="N4879" s="3">
        <f t="shared" si="688"/>
        <v>0</v>
      </c>
      <c r="O4879" s="3">
        <f>IF(H4879="Reg", MIN(Inputs!$B$2, I4879*Inputs!$B$10, (Inputs!$B$8-I4879)/Inputs!$B$9), 0)</f>
        <v>0</v>
      </c>
      <c r="P4879" s="3">
        <f t="shared" si="689"/>
        <v>0</v>
      </c>
      <c r="Q4879" s="3">
        <f t="shared" si="690"/>
        <v>0</v>
      </c>
      <c r="R4879" s="3">
        <f>I4879 + M4879*Inputs!$B$9 - N4879/Inputs!$B$10</f>
        <v>340</v>
      </c>
    </row>
    <row r="4880" spans="1:18" x14ac:dyDescent="0.3">
      <c r="A4880" s="4">
        <v>46226.25</v>
      </c>
      <c r="B4880" s="3">
        <v>42.234999999999999</v>
      </c>
      <c r="C4880" s="3">
        <v>1.5</v>
      </c>
      <c r="D4880" s="3">
        <f t="shared" si="684"/>
        <v>44.596354166666664</v>
      </c>
      <c r="E4880" s="3">
        <f>MAX(B4880 - D4880/Inputs!$B$5, 0)</f>
        <v>0</v>
      </c>
      <c r="F4880" s="3">
        <f>MAX(D4880*Inputs!$B$5 - B4880, 0)</f>
        <v>0</v>
      </c>
      <c r="G4880" s="3">
        <f t="shared" si="685"/>
        <v>1.5</v>
      </c>
      <c r="H4880" t="str">
        <f t="shared" si="686"/>
        <v>Reg</v>
      </c>
      <c r="I4880" s="3">
        <f t="shared" si="691"/>
        <v>340</v>
      </c>
      <c r="J4880" s="3">
        <f t="shared" si="692"/>
        <v>0</v>
      </c>
      <c r="K4880" s="3">
        <f>MIN(Inputs!$B$2, (Inputs!$B$8 - I4880)/Inputs!$B$9)</f>
        <v>0</v>
      </c>
      <c r="L4880" s="3">
        <f>MAX(MIN(Inputs!$B$2, I4880*Inputs!$B$10, Inputs!$B$8*Inputs!$B$4 - J4880), 0)</f>
        <v>170</v>
      </c>
      <c r="M4880" s="3">
        <f t="shared" si="687"/>
        <v>0</v>
      </c>
      <c r="N4880" s="3">
        <f t="shared" si="688"/>
        <v>0</v>
      </c>
      <c r="O4880" s="3">
        <f>IF(H4880="Reg", MIN(Inputs!$B$2, I4880*Inputs!$B$10, (Inputs!$B$8-I4880)/Inputs!$B$9), 0)</f>
        <v>0</v>
      </c>
      <c r="P4880" s="3">
        <f t="shared" si="689"/>
        <v>0</v>
      </c>
      <c r="Q4880" s="3">
        <f t="shared" si="690"/>
        <v>0</v>
      </c>
      <c r="R4880" s="3">
        <f>I4880 + M4880*Inputs!$B$9 - N4880/Inputs!$B$10</f>
        <v>340</v>
      </c>
    </row>
    <row r="4881" spans="1:18" x14ac:dyDescent="0.3">
      <c r="A4881" s="4">
        <v>46226.291666666657</v>
      </c>
      <c r="B4881" s="3">
        <v>56.515000000000001</v>
      </c>
      <c r="C4881" s="3">
        <v>1.96</v>
      </c>
      <c r="D4881" s="3">
        <f t="shared" si="684"/>
        <v>44.596354166666664</v>
      </c>
      <c r="E4881" s="3">
        <f>MAX(B4881 - D4881/Inputs!$B$5, 0)</f>
        <v>5.8373248106060629</v>
      </c>
      <c r="F4881" s="3">
        <f>MAX(D4881*Inputs!$B$5 - B4881, 0)</f>
        <v>0</v>
      </c>
      <c r="G4881" s="3">
        <f t="shared" si="685"/>
        <v>1.96</v>
      </c>
      <c r="H4881" t="str">
        <f t="shared" si="686"/>
        <v>Discharge</v>
      </c>
      <c r="I4881" s="3">
        <f t="shared" si="691"/>
        <v>340</v>
      </c>
      <c r="J4881" s="3">
        <f t="shared" si="692"/>
        <v>0</v>
      </c>
      <c r="K4881" s="3">
        <f>MIN(Inputs!$B$2, (Inputs!$B$8 - I4881)/Inputs!$B$9)</f>
        <v>0</v>
      </c>
      <c r="L4881" s="3">
        <f>MAX(MIN(Inputs!$B$2, I4881*Inputs!$B$10, Inputs!$B$8*Inputs!$B$4 - J4881), 0)</f>
        <v>170</v>
      </c>
      <c r="M4881" s="3">
        <f t="shared" si="687"/>
        <v>0</v>
      </c>
      <c r="N4881" s="3">
        <f t="shared" si="688"/>
        <v>170</v>
      </c>
      <c r="O4881" s="3">
        <f>IF(H4881="Reg", MIN(Inputs!$B$2, I4881*Inputs!$B$10, (Inputs!$B$8-I4881)/Inputs!$B$9), 0)</f>
        <v>0</v>
      </c>
      <c r="P4881" s="3">
        <f t="shared" si="689"/>
        <v>9607.5499999999993</v>
      </c>
      <c r="Q4881" s="3">
        <f t="shared" si="690"/>
        <v>0</v>
      </c>
      <c r="R4881" s="3">
        <f>I4881 + M4881*Inputs!$B$9 - N4881/Inputs!$B$10</f>
        <v>158.77939109773115</v>
      </c>
    </row>
    <row r="4882" spans="1:18" x14ac:dyDescent="0.3">
      <c r="A4882" s="4">
        <v>46226.333333333343</v>
      </c>
      <c r="B4882" s="3">
        <v>62.722500000000011</v>
      </c>
      <c r="C4882" s="3">
        <v>1.04</v>
      </c>
      <c r="D4882" s="3">
        <f t="shared" si="684"/>
        <v>44.596354166666664</v>
      </c>
      <c r="E4882" s="3">
        <f>MAX(B4882 - D4882/Inputs!$B$5, 0)</f>
        <v>12.044824810606073</v>
      </c>
      <c r="F4882" s="3">
        <f>MAX(D4882*Inputs!$B$5 - B4882, 0)</f>
        <v>0</v>
      </c>
      <c r="G4882" s="3">
        <f t="shared" si="685"/>
        <v>1.04</v>
      </c>
      <c r="H4882" t="str">
        <f t="shared" si="686"/>
        <v>Discharge</v>
      </c>
      <c r="I4882" s="3">
        <f t="shared" si="691"/>
        <v>158.77939109773115</v>
      </c>
      <c r="J4882" s="3">
        <f t="shared" si="692"/>
        <v>170</v>
      </c>
      <c r="K4882" s="3">
        <f>MIN(Inputs!$B$2, (Inputs!$B$8 - I4882)/Inputs!$B$9)</f>
        <v>170</v>
      </c>
      <c r="L4882" s="3">
        <f>MAX(MIN(Inputs!$B$2, I4882*Inputs!$B$10, Inputs!$B$8*Inputs!$B$4 - J4882), 0)</f>
        <v>148.94827166799323</v>
      </c>
      <c r="M4882" s="3">
        <f t="shared" si="687"/>
        <v>0</v>
      </c>
      <c r="N4882" s="3">
        <f t="shared" si="688"/>
        <v>148.94827166799323</v>
      </c>
      <c r="O4882" s="3">
        <f>IF(H4882="Reg", MIN(Inputs!$B$2, I4882*Inputs!$B$10, (Inputs!$B$8-I4882)/Inputs!$B$9), 0)</f>
        <v>0</v>
      </c>
      <c r="P4882" s="3">
        <f t="shared" si="689"/>
        <v>9342.4079696957069</v>
      </c>
      <c r="Q4882" s="3">
        <f t="shared" si="690"/>
        <v>0</v>
      </c>
      <c r="R4882" s="3">
        <f>I4882 + M4882*Inputs!$B$9 - N4882/Inputs!$B$10</f>
        <v>0</v>
      </c>
    </row>
    <row r="4883" spans="1:18" x14ac:dyDescent="0.3">
      <c r="A4883" s="4">
        <v>46226.375</v>
      </c>
      <c r="B4883" s="3">
        <v>40.027499999999996</v>
      </c>
      <c r="C4883" s="3">
        <v>1</v>
      </c>
      <c r="D4883" s="3">
        <f t="shared" si="684"/>
        <v>44.596354166666664</v>
      </c>
      <c r="E4883" s="3">
        <f>MAX(B4883 - D4883/Inputs!$B$5, 0)</f>
        <v>0</v>
      </c>
      <c r="F4883" s="3">
        <f>MAX(D4883*Inputs!$B$5 - B4883, 0)</f>
        <v>0</v>
      </c>
      <c r="G4883" s="3">
        <f t="shared" si="685"/>
        <v>1</v>
      </c>
      <c r="H4883" t="str">
        <f t="shared" si="686"/>
        <v>Reg</v>
      </c>
      <c r="I4883" s="3">
        <f t="shared" si="691"/>
        <v>0</v>
      </c>
      <c r="J4883" s="3">
        <f t="shared" si="692"/>
        <v>318.94827166799325</v>
      </c>
      <c r="K4883" s="3">
        <f>MIN(Inputs!$B$2, (Inputs!$B$8 - I4883)/Inputs!$B$9)</f>
        <v>170</v>
      </c>
      <c r="L4883" s="3">
        <f>MAX(MIN(Inputs!$B$2, I4883*Inputs!$B$10, Inputs!$B$8*Inputs!$B$4 - J4883), 0)</f>
        <v>0</v>
      </c>
      <c r="M4883" s="3">
        <f t="shared" si="687"/>
        <v>0</v>
      </c>
      <c r="N4883" s="3">
        <f t="shared" si="688"/>
        <v>0</v>
      </c>
      <c r="O4883" s="3">
        <f>IF(H4883="Reg", MIN(Inputs!$B$2, I4883*Inputs!$B$10, (Inputs!$B$8-I4883)/Inputs!$B$9), 0)</f>
        <v>0</v>
      </c>
      <c r="P4883" s="3">
        <f t="shared" si="689"/>
        <v>0</v>
      </c>
      <c r="Q4883" s="3">
        <f t="shared" si="690"/>
        <v>0</v>
      </c>
      <c r="R4883" s="3">
        <f>I4883 + M4883*Inputs!$B$9 - N4883/Inputs!$B$10</f>
        <v>0</v>
      </c>
    </row>
    <row r="4884" spans="1:18" x14ac:dyDescent="0.3">
      <c r="A4884" s="4">
        <v>46226.416666666657</v>
      </c>
      <c r="B4884" s="3">
        <v>37.552499999999995</v>
      </c>
      <c r="C4884" s="3">
        <v>0.95</v>
      </c>
      <c r="D4884" s="3">
        <f t="shared" si="684"/>
        <v>44.596354166666664</v>
      </c>
      <c r="E4884" s="3">
        <f>MAX(B4884 - D4884/Inputs!$B$5, 0)</f>
        <v>0</v>
      </c>
      <c r="F4884" s="3">
        <f>MAX(D4884*Inputs!$B$5 - B4884, 0)</f>
        <v>1.6922916666666694</v>
      </c>
      <c r="G4884" s="3">
        <f t="shared" si="685"/>
        <v>0.95</v>
      </c>
      <c r="H4884" t="str">
        <f t="shared" si="686"/>
        <v>Charge</v>
      </c>
      <c r="I4884" s="3">
        <f t="shared" si="691"/>
        <v>0</v>
      </c>
      <c r="J4884" s="3">
        <f t="shared" si="692"/>
        <v>318.94827166799325</v>
      </c>
      <c r="K4884" s="3">
        <f>MIN(Inputs!$B$2, (Inputs!$B$8 - I4884)/Inputs!$B$9)</f>
        <v>170</v>
      </c>
      <c r="L4884" s="3">
        <f>MAX(MIN(Inputs!$B$2, I4884*Inputs!$B$10, Inputs!$B$8*Inputs!$B$4 - J4884), 0)</f>
        <v>0</v>
      </c>
      <c r="M4884" s="3">
        <f t="shared" si="687"/>
        <v>170</v>
      </c>
      <c r="N4884" s="3">
        <f t="shared" si="688"/>
        <v>0</v>
      </c>
      <c r="O4884" s="3">
        <f>IF(H4884="Reg", MIN(Inputs!$B$2, I4884*Inputs!$B$10, (Inputs!$B$8-I4884)/Inputs!$B$9), 0)</f>
        <v>0</v>
      </c>
      <c r="P4884" s="3">
        <f t="shared" si="689"/>
        <v>-6383.9249999999993</v>
      </c>
      <c r="Q4884" s="3">
        <f t="shared" si="690"/>
        <v>0</v>
      </c>
      <c r="R4884" s="3">
        <f>I4884 + M4884*Inputs!$B$9 - N4884/Inputs!$B$10</f>
        <v>159.4741358339966</v>
      </c>
    </row>
    <row r="4885" spans="1:18" x14ac:dyDescent="0.3">
      <c r="A4885" s="4">
        <v>46226.458333333343</v>
      </c>
      <c r="B4885" s="3">
        <v>38.945</v>
      </c>
      <c r="C4885" s="3">
        <v>0.75</v>
      </c>
      <c r="D4885" s="3">
        <f t="shared" si="684"/>
        <v>44.596354166666664</v>
      </c>
      <c r="E4885" s="3">
        <f>MAX(B4885 - D4885/Inputs!$B$5, 0)</f>
        <v>0</v>
      </c>
      <c r="F4885" s="3">
        <f>MAX(D4885*Inputs!$B$5 - B4885, 0)</f>
        <v>0.29979166666666401</v>
      </c>
      <c r="G4885" s="3">
        <f t="shared" si="685"/>
        <v>0.75</v>
      </c>
      <c r="H4885" t="str">
        <f t="shared" si="686"/>
        <v>Reg</v>
      </c>
      <c r="I4885" s="3">
        <f t="shared" si="691"/>
        <v>159.4741358339966</v>
      </c>
      <c r="J4885" s="3">
        <f t="shared" si="692"/>
        <v>318.94827166799325</v>
      </c>
      <c r="K4885" s="3">
        <f>MIN(Inputs!$B$2, (Inputs!$B$8 - I4885)/Inputs!$B$9)</f>
        <v>170</v>
      </c>
      <c r="L4885" s="3">
        <f>MAX(MIN(Inputs!$B$2, I4885*Inputs!$B$10, Inputs!$B$8*Inputs!$B$4 - J4885), 0)</f>
        <v>21.051728332006746</v>
      </c>
      <c r="M4885" s="3">
        <f t="shared" si="687"/>
        <v>0</v>
      </c>
      <c r="N4885" s="3">
        <f t="shared" si="688"/>
        <v>0</v>
      </c>
      <c r="O4885" s="3">
        <f>IF(H4885="Reg", MIN(Inputs!$B$2, I4885*Inputs!$B$10, (Inputs!$B$8-I4885)/Inputs!$B$9), 0)</f>
        <v>149.6</v>
      </c>
      <c r="P4885" s="3">
        <f t="shared" si="689"/>
        <v>0</v>
      </c>
      <c r="Q4885" s="3">
        <f t="shared" si="690"/>
        <v>112.19999999999999</v>
      </c>
      <c r="R4885" s="3">
        <f>I4885 + M4885*Inputs!$B$9 - N4885/Inputs!$B$10</f>
        <v>159.4741358339966</v>
      </c>
    </row>
    <row r="4886" spans="1:18" x14ac:dyDescent="0.3">
      <c r="A4886" s="4">
        <v>46226.5</v>
      </c>
      <c r="B4886" s="3">
        <v>27.967500000000001</v>
      </c>
      <c r="C4886" s="3">
        <v>1.06</v>
      </c>
      <c r="D4886" s="3">
        <f t="shared" si="684"/>
        <v>44.596354166666664</v>
      </c>
      <c r="E4886" s="3">
        <f>MAX(B4886 - D4886/Inputs!$B$5, 0)</f>
        <v>0</v>
      </c>
      <c r="F4886" s="3">
        <f>MAX(D4886*Inputs!$B$5 - B4886, 0)</f>
        <v>11.277291666666663</v>
      </c>
      <c r="G4886" s="3">
        <f t="shared" si="685"/>
        <v>1.06</v>
      </c>
      <c r="H4886" t="str">
        <f t="shared" si="686"/>
        <v>Charge</v>
      </c>
      <c r="I4886" s="3">
        <f t="shared" si="691"/>
        <v>159.4741358339966</v>
      </c>
      <c r="J4886" s="3">
        <f t="shared" si="692"/>
        <v>318.94827166799325</v>
      </c>
      <c r="K4886" s="3">
        <f>MIN(Inputs!$B$2, (Inputs!$B$8 - I4886)/Inputs!$B$9)</f>
        <v>170</v>
      </c>
      <c r="L4886" s="3">
        <f>MAX(MIN(Inputs!$B$2, I4886*Inputs!$B$10, Inputs!$B$8*Inputs!$B$4 - J4886), 0)</f>
        <v>21.051728332006746</v>
      </c>
      <c r="M4886" s="3">
        <f t="shared" si="687"/>
        <v>170</v>
      </c>
      <c r="N4886" s="3">
        <f t="shared" si="688"/>
        <v>0</v>
      </c>
      <c r="O4886" s="3">
        <f>IF(H4886="Reg", MIN(Inputs!$B$2, I4886*Inputs!$B$10, (Inputs!$B$8-I4886)/Inputs!$B$9), 0)</f>
        <v>0</v>
      </c>
      <c r="P4886" s="3">
        <f t="shared" si="689"/>
        <v>-4754.4750000000004</v>
      </c>
      <c r="Q4886" s="3">
        <f t="shared" si="690"/>
        <v>0</v>
      </c>
      <c r="R4886" s="3">
        <f>I4886 + M4886*Inputs!$B$9 - N4886/Inputs!$B$10</f>
        <v>318.9482716679932</v>
      </c>
    </row>
    <row r="4887" spans="1:18" x14ac:dyDescent="0.3">
      <c r="A4887" s="4">
        <v>46226.541666666657</v>
      </c>
      <c r="B4887" s="3">
        <v>29.925000000000001</v>
      </c>
      <c r="C4887" s="3">
        <v>0.98</v>
      </c>
      <c r="D4887" s="3">
        <f t="shared" si="684"/>
        <v>44.596354166666664</v>
      </c>
      <c r="E4887" s="3">
        <f>MAX(B4887 - D4887/Inputs!$B$5, 0)</f>
        <v>0</v>
      </c>
      <c r="F4887" s="3">
        <f>MAX(D4887*Inputs!$B$5 - B4887, 0)</f>
        <v>9.3197916666666636</v>
      </c>
      <c r="G4887" s="3">
        <f t="shared" si="685"/>
        <v>0.98</v>
      </c>
      <c r="H4887" t="str">
        <f t="shared" si="686"/>
        <v>Charge</v>
      </c>
      <c r="I4887" s="3">
        <f t="shared" si="691"/>
        <v>318.9482716679932</v>
      </c>
      <c r="J4887" s="3">
        <f t="shared" si="692"/>
        <v>318.94827166799325</v>
      </c>
      <c r="K4887" s="3">
        <f>MIN(Inputs!$B$2, (Inputs!$B$8 - I4887)/Inputs!$B$9)</f>
        <v>22.44121780453775</v>
      </c>
      <c r="L4887" s="3">
        <f>MAX(MIN(Inputs!$B$2, I4887*Inputs!$B$10, Inputs!$B$8*Inputs!$B$4 - J4887), 0)</f>
        <v>21.051728332006746</v>
      </c>
      <c r="M4887" s="3">
        <f t="shared" si="687"/>
        <v>22.44121780453775</v>
      </c>
      <c r="N4887" s="3">
        <f t="shared" si="688"/>
        <v>0</v>
      </c>
      <c r="O4887" s="3">
        <f>IF(H4887="Reg", MIN(Inputs!$B$2, I4887*Inputs!$B$10, (Inputs!$B$8-I4887)/Inputs!$B$9), 0)</f>
        <v>0</v>
      </c>
      <c r="P4887" s="3">
        <f t="shared" si="689"/>
        <v>-671.55344280079214</v>
      </c>
      <c r="Q4887" s="3">
        <f t="shared" si="690"/>
        <v>0</v>
      </c>
      <c r="R4887" s="3">
        <f>I4887 + M4887*Inputs!$B$9 - N4887/Inputs!$B$10</f>
        <v>340</v>
      </c>
    </row>
    <row r="4888" spans="1:18" x14ac:dyDescent="0.3">
      <c r="A4888" s="4">
        <v>46226.583333333343</v>
      </c>
      <c r="B4888" s="3">
        <v>27.855</v>
      </c>
      <c r="C4888" s="3">
        <v>1</v>
      </c>
      <c r="D4888" s="3">
        <f t="shared" si="684"/>
        <v>44.596354166666664</v>
      </c>
      <c r="E4888" s="3">
        <f>MAX(B4888 - D4888/Inputs!$B$5, 0)</f>
        <v>0</v>
      </c>
      <c r="F4888" s="3">
        <f>MAX(D4888*Inputs!$B$5 - B4888, 0)</f>
        <v>11.389791666666664</v>
      </c>
      <c r="G4888" s="3">
        <f t="shared" si="685"/>
        <v>1</v>
      </c>
      <c r="H4888" t="str">
        <f t="shared" si="686"/>
        <v>Charge</v>
      </c>
      <c r="I4888" s="3">
        <f t="shared" si="691"/>
        <v>340</v>
      </c>
      <c r="J4888" s="3">
        <f t="shared" si="692"/>
        <v>318.94827166799325</v>
      </c>
      <c r="K4888" s="3">
        <f>MIN(Inputs!$B$2, (Inputs!$B$8 - I4888)/Inputs!$B$9)</f>
        <v>0</v>
      </c>
      <c r="L4888" s="3">
        <f>MAX(MIN(Inputs!$B$2, I4888*Inputs!$B$10, Inputs!$B$8*Inputs!$B$4 - J4888), 0)</f>
        <v>21.051728332006746</v>
      </c>
      <c r="M4888" s="3">
        <f t="shared" si="687"/>
        <v>0</v>
      </c>
      <c r="N4888" s="3">
        <f t="shared" si="688"/>
        <v>0</v>
      </c>
      <c r="O4888" s="3">
        <f>IF(H4888="Reg", MIN(Inputs!$B$2, I4888*Inputs!$B$10, (Inputs!$B$8-I4888)/Inputs!$B$9), 0)</f>
        <v>0</v>
      </c>
      <c r="P4888" s="3">
        <f t="shared" si="689"/>
        <v>0</v>
      </c>
      <c r="Q4888" s="3">
        <f t="shared" si="690"/>
        <v>0</v>
      </c>
      <c r="R4888" s="3">
        <f>I4888 + M4888*Inputs!$B$9 - N4888/Inputs!$B$10</f>
        <v>340</v>
      </c>
    </row>
    <row r="4889" spans="1:18" x14ac:dyDescent="0.3">
      <c r="A4889" s="4">
        <v>46226.625</v>
      </c>
      <c r="B4889" s="3">
        <v>26.522500000000001</v>
      </c>
      <c r="C4889" s="3">
        <v>0.94</v>
      </c>
      <c r="D4889" s="3">
        <f t="shared" si="684"/>
        <v>44.596354166666664</v>
      </c>
      <c r="E4889" s="3">
        <f>MAX(B4889 - D4889/Inputs!$B$5, 0)</f>
        <v>0</v>
      </c>
      <c r="F4889" s="3">
        <f>MAX(D4889*Inputs!$B$5 - B4889, 0)</f>
        <v>12.722291666666663</v>
      </c>
      <c r="G4889" s="3">
        <f t="shared" si="685"/>
        <v>0.94</v>
      </c>
      <c r="H4889" t="str">
        <f t="shared" si="686"/>
        <v>Charge</v>
      </c>
      <c r="I4889" s="3">
        <f t="shared" si="691"/>
        <v>340</v>
      </c>
      <c r="J4889" s="3">
        <f t="shared" si="692"/>
        <v>318.94827166799325</v>
      </c>
      <c r="K4889" s="3">
        <f>MIN(Inputs!$B$2, (Inputs!$B$8 - I4889)/Inputs!$B$9)</f>
        <v>0</v>
      </c>
      <c r="L4889" s="3">
        <f>MAX(MIN(Inputs!$B$2, I4889*Inputs!$B$10, Inputs!$B$8*Inputs!$B$4 - J4889), 0)</f>
        <v>21.051728332006746</v>
      </c>
      <c r="M4889" s="3">
        <f t="shared" si="687"/>
        <v>0</v>
      </c>
      <c r="N4889" s="3">
        <f t="shared" si="688"/>
        <v>0</v>
      </c>
      <c r="O4889" s="3">
        <f>IF(H4889="Reg", MIN(Inputs!$B$2, I4889*Inputs!$B$10, (Inputs!$B$8-I4889)/Inputs!$B$9), 0)</f>
        <v>0</v>
      </c>
      <c r="P4889" s="3">
        <f t="shared" si="689"/>
        <v>0</v>
      </c>
      <c r="Q4889" s="3">
        <f t="shared" si="690"/>
        <v>0</v>
      </c>
      <c r="R4889" s="3">
        <f>I4889 + M4889*Inputs!$B$9 - N4889/Inputs!$B$10</f>
        <v>340</v>
      </c>
    </row>
    <row r="4890" spans="1:18" x14ac:dyDescent="0.3">
      <c r="A4890" s="4">
        <v>46226.666666666657</v>
      </c>
      <c r="B4890" s="3">
        <v>37.844999999999999</v>
      </c>
      <c r="C4890" s="3">
        <v>1</v>
      </c>
      <c r="D4890" s="3">
        <f t="shared" si="684"/>
        <v>44.596354166666664</v>
      </c>
      <c r="E4890" s="3">
        <f>MAX(B4890 - D4890/Inputs!$B$5, 0)</f>
        <v>0</v>
      </c>
      <c r="F4890" s="3">
        <f>MAX(D4890*Inputs!$B$5 - B4890, 0)</f>
        <v>1.3997916666666654</v>
      </c>
      <c r="G4890" s="3">
        <f t="shared" si="685"/>
        <v>1</v>
      </c>
      <c r="H4890" t="str">
        <f t="shared" si="686"/>
        <v>Charge</v>
      </c>
      <c r="I4890" s="3">
        <f t="shared" si="691"/>
        <v>340</v>
      </c>
      <c r="J4890" s="3">
        <f t="shared" si="692"/>
        <v>318.94827166799325</v>
      </c>
      <c r="K4890" s="3">
        <f>MIN(Inputs!$B$2, (Inputs!$B$8 - I4890)/Inputs!$B$9)</f>
        <v>0</v>
      </c>
      <c r="L4890" s="3">
        <f>MAX(MIN(Inputs!$B$2, I4890*Inputs!$B$10, Inputs!$B$8*Inputs!$B$4 - J4890), 0)</f>
        <v>21.051728332006746</v>
      </c>
      <c r="M4890" s="3">
        <f t="shared" si="687"/>
        <v>0</v>
      </c>
      <c r="N4890" s="3">
        <f t="shared" si="688"/>
        <v>0</v>
      </c>
      <c r="O4890" s="3">
        <f>IF(H4890="Reg", MIN(Inputs!$B$2, I4890*Inputs!$B$10, (Inputs!$B$8-I4890)/Inputs!$B$9), 0)</f>
        <v>0</v>
      </c>
      <c r="P4890" s="3">
        <f t="shared" si="689"/>
        <v>0</v>
      </c>
      <c r="Q4890" s="3">
        <f t="shared" si="690"/>
        <v>0</v>
      </c>
      <c r="R4890" s="3">
        <f>I4890 + M4890*Inputs!$B$9 - N4890/Inputs!$B$10</f>
        <v>340</v>
      </c>
    </row>
    <row r="4891" spans="1:18" x14ac:dyDescent="0.3">
      <c r="A4891" s="4">
        <v>46226.708333333343</v>
      </c>
      <c r="B4891" s="3">
        <v>51.662499999999994</v>
      </c>
      <c r="C4891" s="3">
        <v>0.94</v>
      </c>
      <c r="D4891" s="3">
        <f t="shared" si="684"/>
        <v>44.596354166666664</v>
      </c>
      <c r="E4891" s="3">
        <f>MAX(B4891 - D4891/Inputs!$B$5, 0)</f>
        <v>0.98482481060605664</v>
      </c>
      <c r="F4891" s="3">
        <f>MAX(D4891*Inputs!$B$5 - B4891, 0)</f>
        <v>0</v>
      </c>
      <c r="G4891" s="3">
        <f t="shared" si="685"/>
        <v>0.94</v>
      </c>
      <c r="H4891" t="str">
        <f t="shared" si="686"/>
        <v>Discharge</v>
      </c>
      <c r="I4891" s="3">
        <f t="shared" si="691"/>
        <v>340</v>
      </c>
      <c r="J4891" s="3">
        <f t="shared" si="692"/>
        <v>318.94827166799325</v>
      </c>
      <c r="K4891" s="3">
        <f>MIN(Inputs!$B$2, (Inputs!$B$8 - I4891)/Inputs!$B$9)</f>
        <v>0</v>
      </c>
      <c r="L4891" s="3">
        <f>MAX(MIN(Inputs!$B$2, I4891*Inputs!$B$10, Inputs!$B$8*Inputs!$B$4 - J4891), 0)</f>
        <v>21.051728332006746</v>
      </c>
      <c r="M4891" s="3">
        <f t="shared" si="687"/>
        <v>0</v>
      </c>
      <c r="N4891" s="3">
        <f t="shared" si="688"/>
        <v>21.051728332006746</v>
      </c>
      <c r="O4891" s="3">
        <f>IF(H4891="Reg", MIN(Inputs!$B$2, I4891*Inputs!$B$10, (Inputs!$B$8-I4891)/Inputs!$B$9), 0)</f>
        <v>0</v>
      </c>
      <c r="P4891" s="3">
        <f t="shared" si="689"/>
        <v>1087.5849149522985</v>
      </c>
      <c r="Q4891" s="3">
        <f t="shared" si="690"/>
        <v>0</v>
      </c>
      <c r="R4891" s="3">
        <f>I4891 + M4891*Inputs!$B$9 - N4891/Inputs!$B$10</f>
        <v>317.5587821954623</v>
      </c>
    </row>
    <row r="4892" spans="1:18" x14ac:dyDescent="0.3">
      <c r="A4892" s="4">
        <v>46226.75</v>
      </c>
      <c r="B4892" s="3">
        <v>31.842500000000001</v>
      </c>
      <c r="C4892" s="3">
        <v>1</v>
      </c>
      <c r="D4892" s="3">
        <f t="shared" si="684"/>
        <v>44.596354166666664</v>
      </c>
      <c r="E4892" s="3">
        <f>MAX(B4892 - D4892/Inputs!$B$5, 0)</f>
        <v>0</v>
      </c>
      <c r="F4892" s="3">
        <f>MAX(D4892*Inputs!$B$5 - B4892, 0)</f>
        <v>7.4022916666666632</v>
      </c>
      <c r="G4892" s="3">
        <f t="shared" si="685"/>
        <v>1</v>
      </c>
      <c r="H4892" t="str">
        <f t="shared" si="686"/>
        <v>Charge</v>
      </c>
      <c r="I4892" s="3">
        <f t="shared" si="691"/>
        <v>317.5587821954623</v>
      </c>
      <c r="J4892" s="3">
        <f t="shared" si="692"/>
        <v>340</v>
      </c>
      <c r="K4892" s="3">
        <f>MIN(Inputs!$B$2, (Inputs!$B$8 - I4892)/Inputs!$B$9)</f>
        <v>23.922418559098585</v>
      </c>
      <c r="L4892" s="3">
        <f>MAX(MIN(Inputs!$B$2, I4892*Inputs!$B$10, Inputs!$B$8*Inputs!$B$4 - J4892), 0)</f>
        <v>0</v>
      </c>
      <c r="M4892" s="3">
        <f t="shared" si="687"/>
        <v>23.922418559098585</v>
      </c>
      <c r="N4892" s="3">
        <f t="shared" si="688"/>
        <v>0</v>
      </c>
      <c r="O4892" s="3">
        <f>IF(H4892="Reg", MIN(Inputs!$B$2, I4892*Inputs!$B$10, (Inputs!$B$8-I4892)/Inputs!$B$9), 0)</f>
        <v>0</v>
      </c>
      <c r="P4892" s="3">
        <f t="shared" si="689"/>
        <v>-761.7496129680967</v>
      </c>
      <c r="Q4892" s="3">
        <f t="shared" si="690"/>
        <v>0</v>
      </c>
      <c r="R4892" s="3">
        <f>I4892 + M4892*Inputs!$B$9 - N4892/Inputs!$B$10</f>
        <v>340</v>
      </c>
    </row>
    <row r="4893" spans="1:18" x14ac:dyDescent="0.3">
      <c r="A4893" s="4">
        <v>46226.791666666657</v>
      </c>
      <c r="B4893" s="3">
        <v>34.08</v>
      </c>
      <c r="C4893" s="3">
        <v>5.61</v>
      </c>
      <c r="D4893" s="3">
        <f t="shared" si="684"/>
        <v>44.596354166666664</v>
      </c>
      <c r="E4893" s="3">
        <f>MAX(B4893 - D4893/Inputs!$B$5, 0)</f>
        <v>0</v>
      </c>
      <c r="F4893" s="3">
        <f>MAX(D4893*Inputs!$B$5 - B4893, 0)</f>
        <v>5.164791666666666</v>
      </c>
      <c r="G4893" s="3">
        <f t="shared" si="685"/>
        <v>5.61</v>
      </c>
      <c r="H4893" t="str">
        <f t="shared" si="686"/>
        <v>Reg</v>
      </c>
      <c r="I4893" s="3">
        <f t="shared" si="691"/>
        <v>340</v>
      </c>
      <c r="J4893" s="3">
        <f t="shared" si="692"/>
        <v>340</v>
      </c>
      <c r="K4893" s="3">
        <f>MIN(Inputs!$B$2, (Inputs!$B$8 - I4893)/Inputs!$B$9)</f>
        <v>0</v>
      </c>
      <c r="L4893" s="3">
        <f>MAX(MIN(Inputs!$B$2, I4893*Inputs!$B$10, Inputs!$B$8*Inputs!$B$4 - J4893), 0)</f>
        <v>0</v>
      </c>
      <c r="M4893" s="3">
        <f t="shared" si="687"/>
        <v>0</v>
      </c>
      <c r="N4893" s="3">
        <f t="shared" si="688"/>
        <v>0</v>
      </c>
      <c r="O4893" s="3">
        <f>IF(H4893="Reg", MIN(Inputs!$B$2, I4893*Inputs!$B$10, (Inputs!$B$8-I4893)/Inputs!$B$9), 0)</f>
        <v>0</v>
      </c>
      <c r="P4893" s="3">
        <f t="shared" si="689"/>
        <v>0</v>
      </c>
      <c r="Q4893" s="3">
        <f t="shared" si="690"/>
        <v>0</v>
      </c>
      <c r="R4893" s="3">
        <f>I4893 + M4893*Inputs!$B$9 - N4893/Inputs!$B$10</f>
        <v>340</v>
      </c>
    </row>
    <row r="4894" spans="1:18" x14ac:dyDescent="0.3">
      <c r="A4894" s="4">
        <v>46226.833333333343</v>
      </c>
      <c r="B4894" s="3">
        <v>67.467499999999987</v>
      </c>
      <c r="C4894" s="3">
        <v>6.22</v>
      </c>
      <c r="D4894" s="3">
        <f t="shared" si="684"/>
        <v>44.596354166666664</v>
      </c>
      <c r="E4894" s="3">
        <f>MAX(B4894 - D4894/Inputs!$B$5, 0)</f>
        <v>16.789824810606049</v>
      </c>
      <c r="F4894" s="3">
        <f>MAX(D4894*Inputs!$B$5 - B4894, 0)</f>
        <v>0</v>
      </c>
      <c r="G4894" s="3">
        <f t="shared" si="685"/>
        <v>6.22</v>
      </c>
      <c r="H4894" t="str">
        <f t="shared" si="686"/>
        <v>Discharge</v>
      </c>
      <c r="I4894" s="3">
        <f t="shared" si="691"/>
        <v>340</v>
      </c>
      <c r="J4894" s="3">
        <f t="shared" si="692"/>
        <v>340</v>
      </c>
      <c r="K4894" s="3">
        <f>MIN(Inputs!$B$2, (Inputs!$B$8 - I4894)/Inputs!$B$9)</f>
        <v>0</v>
      </c>
      <c r="L4894" s="3">
        <f>MAX(MIN(Inputs!$B$2, I4894*Inputs!$B$10, Inputs!$B$8*Inputs!$B$4 - J4894), 0)</f>
        <v>0</v>
      </c>
      <c r="M4894" s="3">
        <f t="shared" si="687"/>
        <v>0</v>
      </c>
      <c r="N4894" s="3">
        <f t="shared" si="688"/>
        <v>0</v>
      </c>
      <c r="O4894" s="3">
        <f>IF(H4894="Reg", MIN(Inputs!$B$2, I4894*Inputs!$B$10, (Inputs!$B$8-I4894)/Inputs!$B$9), 0)</f>
        <v>0</v>
      </c>
      <c r="P4894" s="3">
        <f t="shared" si="689"/>
        <v>0</v>
      </c>
      <c r="Q4894" s="3">
        <f t="shared" si="690"/>
        <v>0</v>
      </c>
      <c r="R4894" s="3">
        <f>I4894 + M4894*Inputs!$B$9 - N4894/Inputs!$B$10</f>
        <v>340</v>
      </c>
    </row>
    <row r="4895" spans="1:18" x14ac:dyDescent="0.3">
      <c r="A4895" s="4">
        <v>46226.875</v>
      </c>
      <c r="B4895" s="3">
        <v>102.47749999999999</v>
      </c>
      <c r="C4895" s="3">
        <v>7.29</v>
      </c>
      <c r="D4895" s="3">
        <f t="shared" si="684"/>
        <v>44.596354166666664</v>
      </c>
      <c r="E4895" s="3">
        <f>MAX(B4895 - D4895/Inputs!$B$5, 0)</f>
        <v>51.799824810606054</v>
      </c>
      <c r="F4895" s="3">
        <f>MAX(D4895*Inputs!$B$5 - B4895, 0)</f>
        <v>0</v>
      </c>
      <c r="G4895" s="3">
        <f t="shared" si="685"/>
        <v>7.29</v>
      </c>
      <c r="H4895" t="str">
        <f t="shared" si="686"/>
        <v>Discharge</v>
      </c>
      <c r="I4895" s="3">
        <f t="shared" si="691"/>
        <v>340</v>
      </c>
      <c r="J4895" s="3">
        <f t="shared" si="692"/>
        <v>340</v>
      </c>
      <c r="K4895" s="3">
        <f>MIN(Inputs!$B$2, (Inputs!$B$8 - I4895)/Inputs!$B$9)</f>
        <v>0</v>
      </c>
      <c r="L4895" s="3">
        <f>MAX(MIN(Inputs!$B$2, I4895*Inputs!$B$10, Inputs!$B$8*Inputs!$B$4 - J4895), 0)</f>
        <v>0</v>
      </c>
      <c r="M4895" s="3">
        <f t="shared" si="687"/>
        <v>0</v>
      </c>
      <c r="N4895" s="3">
        <f t="shared" si="688"/>
        <v>0</v>
      </c>
      <c r="O4895" s="3">
        <f>IF(H4895="Reg", MIN(Inputs!$B$2, I4895*Inputs!$B$10, (Inputs!$B$8-I4895)/Inputs!$B$9), 0)</f>
        <v>0</v>
      </c>
      <c r="P4895" s="3">
        <f t="shared" si="689"/>
        <v>0</v>
      </c>
      <c r="Q4895" s="3">
        <f t="shared" si="690"/>
        <v>0</v>
      </c>
      <c r="R4895" s="3">
        <f>I4895 + M4895*Inputs!$B$9 - N4895/Inputs!$B$10</f>
        <v>340</v>
      </c>
    </row>
    <row r="4896" spans="1:18" x14ac:dyDescent="0.3">
      <c r="A4896" s="4">
        <v>46226.916666666657</v>
      </c>
      <c r="B4896" s="3">
        <v>101.92749999999999</v>
      </c>
      <c r="C4896" s="3">
        <v>4</v>
      </c>
      <c r="D4896" s="3">
        <f t="shared" si="684"/>
        <v>44.596354166666664</v>
      </c>
      <c r="E4896" s="3">
        <f>MAX(B4896 - D4896/Inputs!$B$5, 0)</f>
        <v>51.249824810606057</v>
      </c>
      <c r="F4896" s="3">
        <f>MAX(D4896*Inputs!$B$5 - B4896, 0)</f>
        <v>0</v>
      </c>
      <c r="G4896" s="3">
        <f t="shared" si="685"/>
        <v>4</v>
      </c>
      <c r="H4896" t="str">
        <f t="shared" si="686"/>
        <v>Discharge</v>
      </c>
      <c r="I4896" s="3">
        <f t="shared" si="691"/>
        <v>340</v>
      </c>
      <c r="J4896" s="3">
        <f t="shared" si="692"/>
        <v>340</v>
      </c>
      <c r="K4896" s="3">
        <f>MIN(Inputs!$B$2, (Inputs!$B$8 - I4896)/Inputs!$B$9)</f>
        <v>0</v>
      </c>
      <c r="L4896" s="3">
        <f>MAX(MIN(Inputs!$B$2, I4896*Inputs!$B$10, Inputs!$B$8*Inputs!$B$4 - J4896), 0)</f>
        <v>0</v>
      </c>
      <c r="M4896" s="3">
        <f t="shared" si="687"/>
        <v>0</v>
      </c>
      <c r="N4896" s="3">
        <f t="shared" si="688"/>
        <v>0</v>
      </c>
      <c r="O4896" s="3">
        <f>IF(H4896="Reg", MIN(Inputs!$B$2, I4896*Inputs!$B$10, (Inputs!$B$8-I4896)/Inputs!$B$9), 0)</f>
        <v>0</v>
      </c>
      <c r="P4896" s="3">
        <f t="shared" si="689"/>
        <v>0</v>
      </c>
      <c r="Q4896" s="3">
        <f t="shared" si="690"/>
        <v>0</v>
      </c>
      <c r="R4896" s="3">
        <f>I4896 + M4896*Inputs!$B$9 - N4896/Inputs!$B$10</f>
        <v>340</v>
      </c>
    </row>
    <row r="4897" spans="1:18" x14ac:dyDescent="0.3">
      <c r="A4897" s="4">
        <v>46226.958333333343</v>
      </c>
      <c r="B4897" s="3">
        <v>63.059999999999995</v>
      </c>
      <c r="C4897" s="3">
        <v>0.05</v>
      </c>
      <c r="D4897" s="3">
        <f t="shared" si="684"/>
        <v>44.596354166666664</v>
      </c>
      <c r="E4897" s="3">
        <f>MAX(B4897 - D4897/Inputs!$B$5, 0)</f>
        <v>12.382324810606057</v>
      </c>
      <c r="F4897" s="3">
        <f>MAX(D4897*Inputs!$B$5 - B4897, 0)</f>
        <v>0</v>
      </c>
      <c r="G4897" s="3">
        <f t="shared" si="685"/>
        <v>0.05</v>
      </c>
      <c r="H4897" t="str">
        <f t="shared" si="686"/>
        <v>Discharge</v>
      </c>
      <c r="I4897" s="3">
        <f t="shared" si="691"/>
        <v>340</v>
      </c>
      <c r="J4897" s="3">
        <f t="shared" si="692"/>
        <v>340</v>
      </c>
      <c r="K4897" s="3">
        <f>MIN(Inputs!$B$2, (Inputs!$B$8 - I4897)/Inputs!$B$9)</f>
        <v>0</v>
      </c>
      <c r="L4897" s="3">
        <f>MAX(MIN(Inputs!$B$2, I4897*Inputs!$B$10, Inputs!$B$8*Inputs!$B$4 - J4897), 0)</f>
        <v>0</v>
      </c>
      <c r="M4897" s="3">
        <f t="shared" si="687"/>
        <v>0</v>
      </c>
      <c r="N4897" s="3">
        <f t="shared" si="688"/>
        <v>0</v>
      </c>
      <c r="O4897" s="3">
        <f>IF(H4897="Reg", MIN(Inputs!$B$2, I4897*Inputs!$B$10, (Inputs!$B$8-I4897)/Inputs!$B$9), 0)</f>
        <v>0</v>
      </c>
      <c r="P4897" s="3">
        <f t="shared" si="689"/>
        <v>0</v>
      </c>
      <c r="Q4897" s="3">
        <f t="shared" si="690"/>
        <v>0</v>
      </c>
      <c r="R4897" s="3">
        <f>I4897 + M4897*Inputs!$B$9 - N4897/Inputs!$B$10</f>
        <v>340</v>
      </c>
    </row>
    <row r="4898" spans="1:18" x14ac:dyDescent="0.3">
      <c r="A4898" s="4">
        <v>46227</v>
      </c>
      <c r="B4898" s="3">
        <v>36.7425</v>
      </c>
      <c r="C4898" s="3">
        <v>0.04</v>
      </c>
      <c r="D4898" s="3">
        <f t="shared" si="684"/>
        <v>35.08614583333334</v>
      </c>
      <c r="E4898" s="3">
        <f>MAX(B4898 - D4898/Inputs!$B$5, 0)</f>
        <v>0</v>
      </c>
      <c r="F4898" s="3">
        <f>MAX(D4898*Inputs!$B$5 - B4898, 0)</f>
        <v>0</v>
      </c>
      <c r="G4898" s="3">
        <f t="shared" si="685"/>
        <v>0.04</v>
      </c>
      <c r="H4898" t="str">
        <f t="shared" si="686"/>
        <v>Reg</v>
      </c>
      <c r="I4898" s="3">
        <f t="shared" si="691"/>
        <v>340</v>
      </c>
      <c r="J4898" s="3">
        <f t="shared" si="692"/>
        <v>0</v>
      </c>
      <c r="K4898" s="3">
        <f>MIN(Inputs!$B$2, (Inputs!$B$8 - I4898)/Inputs!$B$9)</f>
        <v>0</v>
      </c>
      <c r="L4898" s="3">
        <f>MAX(MIN(Inputs!$B$2, I4898*Inputs!$B$10, Inputs!$B$8*Inputs!$B$4 - J4898), 0)</f>
        <v>170</v>
      </c>
      <c r="M4898" s="3">
        <f t="shared" si="687"/>
        <v>0</v>
      </c>
      <c r="N4898" s="3">
        <f t="shared" si="688"/>
        <v>0</v>
      </c>
      <c r="O4898" s="3">
        <f>IF(H4898="Reg", MIN(Inputs!$B$2, I4898*Inputs!$B$10, (Inputs!$B$8-I4898)/Inputs!$B$9), 0)</f>
        <v>0</v>
      </c>
      <c r="P4898" s="3">
        <f t="shared" si="689"/>
        <v>0</v>
      </c>
      <c r="Q4898" s="3">
        <f t="shared" si="690"/>
        <v>0</v>
      </c>
      <c r="R4898" s="3">
        <f>I4898 + M4898*Inputs!$B$9 - N4898/Inputs!$B$10</f>
        <v>340</v>
      </c>
    </row>
    <row r="4899" spans="1:18" x14ac:dyDescent="0.3">
      <c r="A4899" s="4">
        <v>46227.041666666657</v>
      </c>
      <c r="B4899" s="3">
        <v>31.769999999999996</v>
      </c>
      <c r="C4899" s="3">
        <v>0.04</v>
      </c>
      <c r="D4899" s="3">
        <f t="shared" si="684"/>
        <v>35.08614583333334</v>
      </c>
      <c r="E4899" s="3">
        <f>MAX(B4899 - D4899/Inputs!$B$5, 0)</f>
        <v>0</v>
      </c>
      <c r="F4899" s="3">
        <f>MAX(D4899*Inputs!$B$5 - B4899, 0)</f>
        <v>0</v>
      </c>
      <c r="G4899" s="3">
        <f t="shared" si="685"/>
        <v>0.04</v>
      </c>
      <c r="H4899" t="str">
        <f t="shared" si="686"/>
        <v>Reg</v>
      </c>
      <c r="I4899" s="3">
        <f t="shared" si="691"/>
        <v>340</v>
      </c>
      <c r="J4899" s="3">
        <f t="shared" si="692"/>
        <v>0</v>
      </c>
      <c r="K4899" s="3">
        <f>MIN(Inputs!$B$2, (Inputs!$B$8 - I4899)/Inputs!$B$9)</f>
        <v>0</v>
      </c>
      <c r="L4899" s="3">
        <f>MAX(MIN(Inputs!$B$2, I4899*Inputs!$B$10, Inputs!$B$8*Inputs!$B$4 - J4899), 0)</f>
        <v>170</v>
      </c>
      <c r="M4899" s="3">
        <f t="shared" si="687"/>
        <v>0</v>
      </c>
      <c r="N4899" s="3">
        <f t="shared" si="688"/>
        <v>0</v>
      </c>
      <c r="O4899" s="3">
        <f>IF(H4899="Reg", MIN(Inputs!$B$2, I4899*Inputs!$B$10, (Inputs!$B$8-I4899)/Inputs!$B$9), 0)</f>
        <v>0</v>
      </c>
      <c r="P4899" s="3">
        <f t="shared" si="689"/>
        <v>0</v>
      </c>
      <c r="Q4899" s="3">
        <f t="shared" si="690"/>
        <v>0</v>
      </c>
      <c r="R4899" s="3">
        <f>I4899 + M4899*Inputs!$B$9 - N4899/Inputs!$B$10</f>
        <v>340</v>
      </c>
    </row>
    <row r="4900" spans="1:18" x14ac:dyDescent="0.3">
      <c r="A4900" s="4">
        <v>46227.083333333343</v>
      </c>
      <c r="B4900" s="3">
        <v>33.542500000000004</v>
      </c>
      <c r="C4900" s="3">
        <v>0.04</v>
      </c>
      <c r="D4900" s="3">
        <f t="shared" si="684"/>
        <v>35.08614583333334</v>
      </c>
      <c r="E4900" s="3">
        <f>MAX(B4900 - D4900/Inputs!$B$5, 0)</f>
        <v>0</v>
      </c>
      <c r="F4900" s="3">
        <f>MAX(D4900*Inputs!$B$5 - B4900, 0)</f>
        <v>0</v>
      </c>
      <c r="G4900" s="3">
        <f t="shared" si="685"/>
        <v>0.04</v>
      </c>
      <c r="H4900" t="str">
        <f t="shared" si="686"/>
        <v>Reg</v>
      </c>
      <c r="I4900" s="3">
        <f t="shared" si="691"/>
        <v>340</v>
      </c>
      <c r="J4900" s="3">
        <f t="shared" si="692"/>
        <v>0</v>
      </c>
      <c r="K4900" s="3">
        <f>MIN(Inputs!$B$2, (Inputs!$B$8 - I4900)/Inputs!$B$9)</f>
        <v>0</v>
      </c>
      <c r="L4900" s="3">
        <f>MAX(MIN(Inputs!$B$2, I4900*Inputs!$B$10, Inputs!$B$8*Inputs!$B$4 - J4900), 0)</f>
        <v>170</v>
      </c>
      <c r="M4900" s="3">
        <f t="shared" si="687"/>
        <v>0</v>
      </c>
      <c r="N4900" s="3">
        <f t="shared" si="688"/>
        <v>0</v>
      </c>
      <c r="O4900" s="3">
        <f>IF(H4900="Reg", MIN(Inputs!$B$2, I4900*Inputs!$B$10, (Inputs!$B$8-I4900)/Inputs!$B$9), 0)</f>
        <v>0</v>
      </c>
      <c r="P4900" s="3">
        <f t="shared" si="689"/>
        <v>0</v>
      </c>
      <c r="Q4900" s="3">
        <f t="shared" si="690"/>
        <v>0</v>
      </c>
      <c r="R4900" s="3">
        <f>I4900 + M4900*Inputs!$B$9 - N4900/Inputs!$B$10</f>
        <v>340</v>
      </c>
    </row>
    <row r="4901" spans="1:18" x14ac:dyDescent="0.3">
      <c r="A4901" s="4">
        <v>46227.125</v>
      </c>
      <c r="B4901" s="3">
        <v>30.11</v>
      </c>
      <c r="C4901" s="3">
        <v>0.04</v>
      </c>
      <c r="D4901" s="3">
        <f t="shared" si="684"/>
        <v>35.08614583333334</v>
      </c>
      <c r="E4901" s="3">
        <f>MAX(B4901 - D4901/Inputs!$B$5, 0)</f>
        <v>0</v>
      </c>
      <c r="F4901" s="3">
        <f>MAX(D4901*Inputs!$B$5 - B4901, 0)</f>
        <v>0.76580833333333942</v>
      </c>
      <c r="G4901" s="3">
        <f t="shared" si="685"/>
        <v>0.04</v>
      </c>
      <c r="H4901" t="str">
        <f t="shared" si="686"/>
        <v>Charge</v>
      </c>
      <c r="I4901" s="3">
        <f t="shared" si="691"/>
        <v>340</v>
      </c>
      <c r="J4901" s="3">
        <f t="shared" si="692"/>
        <v>0</v>
      </c>
      <c r="K4901" s="3">
        <f>MIN(Inputs!$B$2, (Inputs!$B$8 - I4901)/Inputs!$B$9)</f>
        <v>0</v>
      </c>
      <c r="L4901" s="3">
        <f>MAX(MIN(Inputs!$B$2, I4901*Inputs!$B$10, Inputs!$B$8*Inputs!$B$4 - J4901), 0)</f>
        <v>170</v>
      </c>
      <c r="M4901" s="3">
        <f t="shared" si="687"/>
        <v>0</v>
      </c>
      <c r="N4901" s="3">
        <f t="shared" si="688"/>
        <v>0</v>
      </c>
      <c r="O4901" s="3">
        <f>IF(H4901="Reg", MIN(Inputs!$B$2, I4901*Inputs!$B$10, (Inputs!$B$8-I4901)/Inputs!$B$9), 0)</f>
        <v>0</v>
      </c>
      <c r="P4901" s="3">
        <f t="shared" si="689"/>
        <v>0</v>
      </c>
      <c r="Q4901" s="3">
        <f t="shared" si="690"/>
        <v>0</v>
      </c>
      <c r="R4901" s="3">
        <f>I4901 + M4901*Inputs!$B$9 - N4901/Inputs!$B$10</f>
        <v>340</v>
      </c>
    </row>
    <row r="4902" spans="1:18" x14ac:dyDescent="0.3">
      <c r="A4902" s="4">
        <v>46227.166666666657</v>
      </c>
      <c r="B4902" s="3">
        <v>24.265000000000004</v>
      </c>
      <c r="C4902" s="3">
        <v>0.04</v>
      </c>
      <c r="D4902" s="3">
        <f t="shared" si="684"/>
        <v>35.08614583333334</v>
      </c>
      <c r="E4902" s="3">
        <f>MAX(B4902 - D4902/Inputs!$B$5, 0)</f>
        <v>0</v>
      </c>
      <c r="F4902" s="3">
        <f>MAX(D4902*Inputs!$B$5 - B4902, 0)</f>
        <v>6.6108083333333347</v>
      </c>
      <c r="G4902" s="3">
        <f t="shared" si="685"/>
        <v>0.04</v>
      </c>
      <c r="H4902" t="str">
        <f t="shared" si="686"/>
        <v>Charge</v>
      </c>
      <c r="I4902" s="3">
        <f t="shared" si="691"/>
        <v>340</v>
      </c>
      <c r="J4902" s="3">
        <f t="shared" si="692"/>
        <v>0</v>
      </c>
      <c r="K4902" s="3">
        <f>MIN(Inputs!$B$2, (Inputs!$B$8 - I4902)/Inputs!$B$9)</f>
        <v>0</v>
      </c>
      <c r="L4902" s="3">
        <f>MAX(MIN(Inputs!$B$2, I4902*Inputs!$B$10, Inputs!$B$8*Inputs!$B$4 - J4902), 0)</f>
        <v>170</v>
      </c>
      <c r="M4902" s="3">
        <f t="shared" si="687"/>
        <v>0</v>
      </c>
      <c r="N4902" s="3">
        <f t="shared" si="688"/>
        <v>0</v>
      </c>
      <c r="O4902" s="3">
        <f>IF(H4902="Reg", MIN(Inputs!$B$2, I4902*Inputs!$B$10, (Inputs!$B$8-I4902)/Inputs!$B$9), 0)</f>
        <v>0</v>
      </c>
      <c r="P4902" s="3">
        <f t="shared" si="689"/>
        <v>0</v>
      </c>
      <c r="Q4902" s="3">
        <f t="shared" si="690"/>
        <v>0</v>
      </c>
      <c r="R4902" s="3">
        <f>I4902 + M4902*Inputs!$B$9 - N4902/Inputs!$B$10</f>
        <v>340</v>
      </c>
    </row>
    <row r="4903" spans="1:18" x14ac:dyDescent="0.3">
      <c r="A4903" s="4">
        <v>46227.208333333343</v>
      </c>
      <c r="B4903" s="3">
        <v>22.047499999999999</v>
      </c>
      <c r="C4903" s="3">
        <v>0.05</v>
      </c>
      <c r="D4903" s="3">
        <f t="shared" si="684"/>
        <v>35.08614583333334</v>
      </c>
      <c r="E4903" s="3">
        <f>MAX(B4903 - D4903/Inputs!$B$5, 0)</f>
        <v>0</v>
      </c>
      <c r="F4903" s="3">
        <f>MAX(D4903*Inputs!$B$5 - B4903, 0)</f>
        <v>8.8283083333333394</v>
      </c>
      <c r="G4903" s="3">
        <f t="shared" si="685"/>
        <v>0.05</v>
      </c>
      <c r="H4903" t="str">
        <f t="shared" si="686"/>
        <v>Charge</v>
      </c>
      <c r="I4903" s="3">
        <f t="shared" si="691"/>
        <v>340</v>
      </c>
      <c r="J4903" s="3">
        <f t="shared" si="692"/>
        <v>0</v>
      </c>
      <c r="K4903" s="3">
        <f>MIN(Inputs!$B$2, (Inputs!$B$8 - I4903)/Inputs!$B$9)</f>
        <v>0</v>
      </c>
      <c r="L4903" s="3">
        <f>MAX(MIN(Inputs!$B$2, I4903*Inputs!$B$10, Inputs!$B$8*Inputs!$B$4 - J4903), 0)</f>
        <v>170</v>
      </c>
      <c r="M4903" s="3">
        <f t="shared" si="687"/>
        <v>0</v>
      </c>
      <c r="N4903" s="3">
        <f t="shared" si="688"/>
        <v>0</v>
      </c>
      <c r="O4903" s="3">
        <f>IF(H4903="Reg", MIN(Inputs!$B$2, I4903*Inputs!$B$10, (Inputs!$B$8-I4903)/Inputs!$B$9), 0)</f>
        <v>0</v>
      </c>
      <c r="P4903" s="3">
        <f t="shared" si="689"/>
        <v>0</v>
      </c>
      <c r="Q4903" s="3">
        <f t="shared" si="690"/>
        <v>0</v>
      </c>
      <c r="R4903" s="3">
        <f>I4903 + M4903*Inputs!$B$9 - N4903/Inputs!$B$10</f>
        <v>340</v>
      </c>
    </row>
    <row r="4904" spans="1:18" x14ac:dyDescent="0.3">
      <c r="A4904" s="4">
        <v>46227.25</v>
      </c>
      <c r="B4904" s="3">
        <v>24.240000000000002</v>
      </c>
      <c r="C4904" s="3">
        <v>1.06</v>
      </c>
      <c r="D4904" s="3">
        <f t="shared" si="684"/>
        <v>35.08614583333334</v>
      </c>
      <c r="E4904" s="3">
        <f>MAX(B4904 - D4904/Inputs!$B$5, 0)</f>
        <v>0</v>
      </c>
      <c r="F4904" s="3">
        <f>MAX(D4904*Inputs!$B$5 - B4904, 0)</f>
        <v>6.6358083333333369</v>
      </c>
      <c r="G4904" s="3">
        <f t="shared" si="685"/>
        <v>1.06</v>
      </c>
      <c r="H4904" t="str">
        <f t="shared" si="686"/>
        <v>Charge</v>
      </c>
      <c r="I4904" s="3">
        <f t="shared" si="691"/>
        <v>340</v>
      </c>
      <c r="J4904" s="3">
        <f t="shared" si="692"/>
        <v>0</v>
      </c>
      <c r="K4904" s="3">
        <f>MIN(Inputs!$B$2, (Inputs!$B$8 - I4904)/Inputs!$B$9)</f>
        <v>0</v>
      </c>
      <c r="L4904" s="3">
        <f>MAX(MIN(Inputs!$B$2, I4904*Inputs!$B$10, Inputs!$B$8*Inputs!$B$4 - J4904), 0)</f>
        <v>170</v>
      </c>
      <c r="M4904" s="3">
        <f t="shared" si="687"/>
        <v>0</v>
      </c>
      <c r="N4904" s="3">
        <f t="shared" si="688"/>
        <v>0</v>
      </c>
      <c r="O4904" s="3">
        <f>IF(H4904="Reg", MIN(Inputs!$B$2, I4904*Inputs!$B$10, (Inputs!$B$8-I4904)/Inputs!$B$9), 0)</f>
        <v>0</v>
      </c>
      <c r="P4904" s="3">
        <f t="shared" si="689"/>
        <v>0</v>
      </c>
      <c r="Q4904" s="3">
        <f t="shared" si="690"/>
        <v>0</v>
      </c>
      <c r="R4904" s="3">
        <f>I4904 + M4904*Inputs!$B$9 - N4904/Inputs!$B$10</f>
        <v>340</v>
      </c>
    </row>
    <row r="4905" spans="1:18" x14ac:dyDescent="0.3">
      <c r="A4905" s="4">
        <v>46227.291666666657</v>
      </c>
      <c r="B4905" s="3">
        <v>27.122499999999999</v>
      </c>
      <c r="C4905" s="3">
        <v>1.35</v>
      </c>
      <c r="D4905" s="3">
        <f t="shared" si="684"/>
        <v>35.08614583333334</v>
      </c>
      <c r="E4905" s="3">
        <f>MAX(B4905 - D4905/Inputs!$B$5, 0)</f>
        <v>0</v>
      </c>
      <c r="F4905" s="3">
        <f>MAX(D4905*Inputs!$B$5 - B4905, 0)</f>
        <v>3.7533083333333401</v>
      </c>
      <c r="G4905" s="3">
        <f t="shared" si="685"/>
        <v>1.35</v>
      </c>
      <c r="H4905" t="str">
        <f t="shared" si="686"/>
        <v>Charge</v>
      </c>
      <c r="I4905" s="3">
        <f t="shared" si="691"/>
        <v>340</v>
      </c>
      <c r="J4905" s="3">
        <f t="shared" si="692"/>
        <v>0</v>
      </c>
      <c r="K4905" s="3">
        <f>MIN(Inputs!$B$2, (Inputs!$B$8 - I4905)/Inputs!$B$9)</f>
        <v>0</v>
      </c>
      <c r="L4905" s="3">
        <f>MAX(MIN(Inputs!$B$2, I4905*Inputs!$B$10, Inputs!$B$8*Inputs!$B$4 - J4905), 0)</f>
        <v>170</v>
      </c>
      <c r="M4905" s="3">
        <f t="shared" si="687"/>
        <v>0</v>
      </c>
      <c r="N4905" s="3">
        <f t="shared" si="688"/>
        <v>0</v>
      </c>
      <c r="O4905" s="3">
        <f>IF(H4905="Reg", MIN(Inputs!$B$2, I4905*Inputs!$B$10, (Inputs!$B$8-I4905)/Inputs!$B$9), 0)</f>
        <v>0</v>
      </c>
      <c r="P4905" s="3">
        <f t="shared" si="689"/>
        <v>0</v>
      </c>
      <c r="Q4905" s="3">
        <f t="shared" si="690"/>
        <v>0</v>
      </c>
      <c r="R4905" s="3">
        <f>I4905 + M4905*Inputs!$B$9 - N4905/Inputs!$B$10</f>
        <v>340</v>
      </c>
    </row>
    <row r="4906" spans="1:18" x14ac:dyDescent="0.3">
      <c r="A4906" s="4">
        <v>46227.333333333343</v>
      </c>
      <c r="B4906" s="3">
        <v>22.805</v>
      </c>
      <c r="C4906" s="3">
        <v>1</v>
      </c>
      <c r="D4906" s="3">
        <f t="shared" si="684"/>
        <v>35.08614583333334</v>
      </c>
      <c r="E4906" s="3">
        <f>MAX(B4906 - D4906/Inputs!$B$5, 0)</f>
        <v>0</v>
      </c>
      <c r="F4906" s="3">
        <f>MAX(D4906*Inputs!$B$5 - B4906, 0)</f>
        <v>8.0708083333333391</v>
      </c>
      <c r="G4906" s="3">
        <f t="shared" si="685"/>
        <v>1</v>
      </c>
      <c r="H4906" t="str">
        <f t="shared" si="686"/>
        <v>Charge</v>
      </c>
      <c r="I4906" s="3">
        <f t="shared" si="691"/>
        <v>340</v>
      </c>
      <c r="J4906" s="3">
        <f t="shared" si="692"/>
        <v>0</v>
      </c>
      <c r="K4906" s="3">
        <f>MIN(Inputs!$B$2, (Inputs!$B$8 - I4906)/Inputs!$B$9)</f>
        <v>0</v>
      </c>
      <c r="L4906" s="3">
        <f>MAX(MIN(Inputs!$B$2, I4906*Inputs!$B$10, Inputs!$B$8*Inputs!$B$4 - J4906), 0)</f>
        <v>170</v>
      </c>
      <c r="M4906" s="3">
        <f t="shared" si="687"/>
        <v>0</v>
      </c>
      <c r="N4906" s="3">
        <f t="shared" si="688"/>
        <v>0</v>
      </c>
      <c r="O4906" s="3">
        <f>IF(H4906="Reg", MIN(Inputs!$B$2, I4906*Inputs!$B$10, (Inputs!$B$8-I4906)/Inputs!$B$9), 0)</f>
        <v>0</v>
      </c>
      <c r="P4906" s="3">
        <f t="shared" si="689"/>
        <v>0</v>
      </c>
      <c r="Q4906" s="3">
        <f t="shared" si="690"/>
        <v>0</v>
      </c>
      <c r="R4906" s="3">
        <f>I4906 + M4906*Inputs!$B$9 - N4906/Inputs!$B$10</f>
        <v>340</v>
      </c>
    </row>
    <row r="4907" spans="1:18" x14ac:dyDescent="0.3">
      <c r="A4907" s="4">
        <v>46227.375</v>
      </c>
      <c r="B4907" s="3">
        <v>24.830000000000002</v>
      </c>
      <c r="C4907" s="3">
        <v>0.98</v>
      </c>
      <c r="D4907" s="3">
        <f t="shared" si="684"/>
        <v>35.08614583333334</v>
      </c>
      <c r="E4907" s="3">
        <f>MAX(B4907 - D4907/Inputs!$B$5, 0)</f>
        <v>0</v>
      </c>
      <c r="F4907" s="3">
        <f>MAX(D4907*Inputs!$B$5 - B4907, 0)</f>
        <v>6.045808333333337</v>
      </c>
      <c r="G4907" s="3">
        <f t="shared" si="685"/>
        <v>0.98</v>
      </c>
      <c r="H4907" t="str">
        <f t="shared" si="686"/>
        <v>Charge</v>
      </c>
      <c r="I4907" s="3">
        <f t="shared" si="691"/>
        <v>340</v>
      </c>
      <c r="J4907" s="3">
        <f t="shared" si="692"/>
        <v>0</v>
      </c>
      <c r="K4907" s="3">
        <f>MIN(Inputs!$B$2, (Inputs!$B$8 - I4907)/Inputs!$B$9)</f>
        <v>0</v>
      </c>
      <c r="L4907" s="3">
        <f>MAX(MIN(Inputs!$B$2, I4907*Inputs!$B$10, Inputs!$B$8*Inputs!$B$4 - J4907), 0)</f>
        <v>170</v>
      </c>
      <c r="M4907" s="3">
        <f t="shared" si="687"/>
        <v>0</v>
      </c>
      <c r="N4907" s="3">
        <f t="shared" si="688"/>
        <v>0</v>
      </c>
      <c r="O4907" s="3">
        <f>IF(H4907="Reg", MIN(Inputs!$B$2, I4907*Inputs!$B$10, (Inputs!$B$8-I4907)/Inputs!$B$9), 0)</f>
        <v>0</v>
      </c>
      <c r="P4907" s="3">
        <f t="shared" si="689"/>
        <v>0</v>
      </c>
      <c r="Q4907" s="3">
        <f t="shared" si="690"/>
        <v>0</v>
      </c>
      <c r="R4907" s="3">
        <f>I4907 + M4907*Inputs!$B$9 - N4907/Inputs!$B$10</f>
        <v>340</v>
      </c>
    </row>
    <row r="4908" spans="1:18" x14ac:dyDescent="0.3">
      <c r="A4908" s="4">
        <v>46227.416666666657</v>
      </c>
      <c r="B4908" s="3">
        <v>35.547499999999999</v>
      </c>
      <c r="C4908" s="3">
        <v>0.89</v>
      </c>
      <c r="D4908" s="3">
        <f t="shared" si="684"/>
        <v>35.08614583333334</v>
      </c>
      <c r="E4908" s="3">
        <f>MAX(B4908 - D4908/Inputs!$B$5, 0)</f>
        <v>0</v>
      </c>
      <c r="F4908" s="3">
        <f>MAX(D4908*Inputs!$B$5 - B4908, 0)</f>
        <v>0</v>
      </c>
      <c r="G4908" s="3">
        <f t="shared" si="685"/>
        <v>0.89</v>
      </c>
      <c r="H4908" t="str">
        <f t="shared" si="686"/>
        <v>Reg</v>
      </c>
      <c r="I4908" s="3">
        <f t="shared" si="691"/>
        <v>340</v>
      </c>
      <c r="J4908" s="3">
        <f t="shared" si="692"/>
        <v>0</v>
      </c>
      <c r="K4908" s="3">
        <f>MIN(Inputs!$B$2, (Inputs!$B$8 - I4908)/Inputs!$B$9)</f>
        <v>0</v>
      </c>
      <c r="L4908" s="3">
        <f>MAX(MIN(Inputs!$B$2, I4908*Inputs!$B$10, Inputs!$B$8*Inputs!$B$4 - J4908), 0)</f>
        <v>170</v>
      </c>
      <c r="M4908" s="3">
        <f t="shared" si="687"/>
        <v>0</v>
      </c>
      <c r="N4908" s="3">
        <f t="shared" si="688"/>
        <v>0</v>
      </c>
      <c r="O4908" s="3">
        <f>IF(H4908="Reg", MIN(Inputs!$B$2, I4908*Inputs!$B$10, (Inputs!$B$8-I4908)/Inputs!$B$9), 0)</f>
        <v>0</v>
      </c>
      <c r="P4908" s="3">
        <f t="shared" si="689"/>
        <v>0</v>
      </c>
      <c r="Q4908" s="3">
        <f t="shared" si="690"/>
        <v>0</v>
      </c>
      <c r="R4908" s="3">
        <f>I4908 + M4908*Inputs!$B$9 - N4908/Inputs!$B$10</f>
        <v>340</v>
      </c>
    </row>
    <row r="4909" spans="1:18" x14ac:dyDescent="0.3">
      <c r="A4909" s="4">
        <v>46227.458333333343</v>
      </c>
      <c r="B4909" s="3">
        <v>34.204999999999998</v>
      </c>
      <c r="C4909" s="3">
        <v>0.94</v>
      </c>
      <c r="D4909" s="3">
        <f t="shared" si="684"/>
        <v>35.08614583333334</v>
      </c>
      <c r="E4909" s="3">
        <f>MAX(B4909 - D4909/Inputs!$B$5, 0)</f>
        <v>0</v>
      </c>
      <c r="F4909" s="3">
        <f>MAX(D4909*Inputs!$B$5 - B4909, 0)</f>
        <v>0</v>
      </c>
      <c r="G4909" s="3">
        <f t="shared" si="685"/>
        <v>0.94</v>
      </c>
      <c r="H4909" t="str">
        <f t="shared" si="686"/>
        <v>Reg</v>
      </c>
      <c r="I4909" s="3">
        <f t="shared" si="691"/>
        <v>340</v>
      </c>
      <c r="J4909" s="3">
        <f t="shared" si="692"/>
        <v>0</v>
      </c>
      <c r="K4909" s="3">
        <f>MIN(Inputs!$B$2, (Inputs!$B$8 - I4909)/Inputs!$B$9)</f>
        <v>0</v>
      </c>
      <c r="L4909" s="3">
        <f>MAX(MIN(Inputs!$B$2, I4909*Inputs!$B$10, Inputs!$B$8*Inputs!$B$4 - J4909), 0)</f>
        <v>170</v>
      </c>
      <c r="M4909" s="3">
        <f t="shared" si="687"/>
        <v>0</v>
      </c>
      <c r="N4909" s="3">
        <f t="shared" si="688"/>
        <v>0</v>
      </c>
      <c r="O4909" s="3">
        <f>IF(H4909="Reg", MIN(Inputs!$B$2, I4909*Inputs!$B$10, (Inputs!$B$8-I4909)/Inputs!$B$9), 0)</f>
        <v>0</v>
      </c>
      <c r="P4909" s="3">
        <f t="shared" si="689"/>
        <v>0</v>
      </c>
      <c r="Q4909" s="3">
        <f t="shared" si="690"/>
        <v>0</v>
      </c>
      <c r="R4909" s="3">
        <f>I4909 + M4909*Inputs!$B$9 - N4909/Inputs!$B$10</f>
        <v>340</v>
      </c>
    </row>
    <row r="4910" spans="1:18" x14ac:dyDescent="0.3">
      <c r="A4910" s="4">
        <v>46227.5</v>
      </c>
      <c r="B4910" s="3">
        <v>31.800000000000004</v>
      </c>
      <c r="C4910" s="3">
        <v>1.0900000000000001</v>
      </c>
      <c r="D4910" s="3">
        <f t="shared" si="684"/>
        <v>35.08614583333334</v>
      </c>
      <c r="E4910" s="3">
        <f>MAX(B4910 - D4910/Inputs!$B$5, 0)</f>
        <v>0</v>
      </c>
      <c r="F4910" s="3">
        <f>MAX(D4910*Inputs!$B$5 - B4910, 0)</f>
        <v>0</v>
      </c>
      <c r="G4910" s="3">
        <f t="shared" si="685"/>
        <v>1.0900000000000001</v>
      </c>
      <c r="H4910" t="str">
        <f t="shared" si="686"/>
        <v>Reg</v>
      </c>
      <c r="I4910" s="3">
        <f t="shared" si="691"/>
        <v>340</v>
      </c>
      <c r="J4910" s="3">
        <f t="shared" si="692"/>
        <v>0</v>
      </c>
      <c r="K4910" s="3">
        <f>MIN(Inputs!$B$2, (Inputs!$B$8 - I4910)/Inputs!$B$9)</f>
        <v>0</v>
      </c>
      <c r="L4910" s="3">
        <f>MAX(MIN(Inputs!$B$2, I4910*Inputs!$B$10, Inputs!$B$8*Inputs!$B$4 - J4910), 0)</f>
        <v>170</v>
      </c>
      <c r="M4910" s="3">
        <f t="shared" si="687"/>
        <v>0</v>
      </c>
      <c r="N4910" s="3">
        <f t="shared" si="688"/>
        <v>0</v>
      </c>
      <c r="O4910" s="3">
        <f>IF(H4910="Reg", MIN(Inputs!$B$2, I4910*Inputs!$B$10, (Inputs!$B$8-I4910)/Inputs!$B$9), 0)</f>
        <v>0</v>
      </c>
      <c r="P4910" s="3">
        <f t="shared" si="689"/>
        <v>0</v>
      </c>
      <c r="Q4910" s="3">
        <f t="shared" si="690"/>
        <v>0</v>
      </c>
      <c r="R4910" s="3">
        <f>I4910 + M4910*Inputs!$B$9 - N4910/Inputs!$B$10</f>
        <v>340</v>
      </c>
    </row>
    <row r="4911" spans="1:18" x14ac:dyDescent="0.3">
      <c r="A4911" s="4">
        <v>46227.541666666657</v>
      </c>
      <c r="B4911" s="3">
        <v>28.75</v>
      </c>
      <c r="C4911" s="3">
        <v>0.98</v>
      </c>
      <c r="D4911" s="3">
        <f t="shared" si="684"/>
        <v>35.08614583333334</v>
      </c>
      <c r="E4911" s="3">
        <f>MAX(B4911 - D4911/Inputs!$B$5, 0)</f>
        <v>0</v>
      </c>
      <c r="F4911" s="3">
        <f>MAX(D4911*Inputs!$B$5 - B4911, 0)</f>
        <v>2.1258083333333389</v>
      </c>
      <c r="G4911" s="3">
        <f t="shared" si="685"/>
        <v>0.98</v>
      </c>
      <c r="H4911" t="str">
        <f t="shared" si="686"/>
        <v>Charge</v>
      </c>
      <c r="I4911" s="3">
        <f t="shared" si="691"/>
        <v>340</v>
      </c>
      <c r="J4911" s="3">
        <f t="shared" si="692"/>
        <v>0</v>
      </c>
      <c r="K4911" s="3">
        <f>MIN(Inputs!$B$2, (Inputs!$B$8 - I4911)/Inputs!$B$9)</f>
        <v>0</v>
      </c>
      <c r="L4911" s="3">
        <f>MAX(MIN(Inputs!$B$2, I4911*Inputs!$B$10, Inputs!$B$8*Inputs!$B$4 - J4911), 0)</f>
        <v>170</v>
      </c>
      <c r="M4911" s="3">
        <f t="shared" si="687"/>
        <v>0</v>
      </c>
      <c r="N4911" s="3">
        <f t="shared" si="688"/>
        <v>0</v>
      </c>
      <c r="O4911" s="3">
        <f>IF(H4911="Reg", MIN(Inputs!$B$2, I4911*Inputs!$B$10, (Inputs!$B$8-I4911)/Inputs!$B$9), 0)</f>
        <v>0</v>
      </c>
      <c r="P4911" s="3">
        <f t="shared" si="689"/>
        <v>0</v>
      </c>
      <c r="Q4911" s="3">
        <f t="shared" si="690"/>
        <v>0</v>
      </c>
      <c r="R4911" s="3">
        <f>I4911 + M4911*Inputs!$B$9 - N4911/Inputs!$B$10</f>
        <v>340</v>
      </c>
    </row>
    <row r="4912" spans="1:18" x14ac:dyDescent="0.3">
      <c r="A4912" s="4">
        <v>46227.583333333343</v>
      </c>
      <c r="B4912" s="3">
        <v>27.717499999999998</v>
      </c>
      <c r="C4912" s="3">
        <v>1</v>
      </c>
      <c r="D4912" s="3">
        <f t="shared" si="684"/>
        <v>35.08614583333334</v>
      </c>
      <c r="E4912" s="3">
        <f>MAX(B4912 - D4912/Inputs!$B$5, 0)</f>
        <v>0</v>
      </c>
      <c r="F4912" s="3">
        <f>MAX(D4912*Inputs!$B$5 - B4912, 0)</f>
        <v>3.1583083333333413</v>
      </c>
      <c r="G4912" s="3">
        <f t="shared" si="685"/>
        <v>1</v>
      </c>
      <c r="H4912" t="str">
        <f t="shared" si="686"/>
        <v>Charge</v>
      </c>
      <c r="I4912" s="3">
        <f t="shared" si="691"/>
        <v>340</v>
      </c>
      <c r="J4912" s="3">
        <f t="shared" si="692"/>
        <v>0</v>
      </c>
      <c r="K4912" s="3">
        <f>MIN(Inputs!$B$2, (Inputs!$B$8 - I4912)/Inputs!$B$9)</f>
        <v>0</v>
      </c>
      <c r="L4912" s="3">
        <f>MAX(MIN(Inputs!$B$2, I4912*Inputs!$B$10, Inputs!$B$8*Inputs!$B$4 - J4912), 0)</f>
        <v>170</v>
      </c>
      <c r="M4912" s="3">
        <f t="shared" si="687"/>
        <v>0</v>
      </c>
      <c r="N4912" s="3">
        <f t="shared" si="688"/>
        <v>0</v>
      </c>
      <c r="O4912" s="3">
        <f>IF(H4912="Reg", MIN(Inputs!$B$2, I4912*Inputs!$B$10, (Inputs!$B$8-I4912)/Inputs!$B$9), 0)</f>
        <v>0</v>
      </c>
      <c r="P4912" s="3">
        <f t="shared" si="689"/>
        <v>0</v>
      </c>
      <c r="Q4912" s="3">
        <f t="shared" si="690"/>
        <v>0</v>
      </c>
      <c r="R4912" s="3">
        <f>I4912 + M4912*Inputs!$B$9 - N4912/Inputs!$B$10</f>
        <v>340</v>
      </c>
    </row>
    <row r="4913" spans="1:18" x14ac:dyDescent="0.3">
      <c r="A4913" s="4">
        <v>46227.625</v>
      </c>
      <c r="B4913" s="3">
        <v>41.9</v>
      </c>
      <c r="C4913" s="3">
        <v>1</v>
      </c>
      <c r="D4913" s="3">
        <f t="shared" si="684"/>
        <v>35.08614583333334</v>
      </c>
      <c r="E4913" s="3">
        <f>MAX(B4913 - D4913/Inputs!$B$5, 0)</f>
        <v>2.0293797348484759</v>
      </c>
      <c r="F4913" s="3">
        <f>MAX(D4913*Inputs!$B$5 - B4913, 0)</f>
        <v>0</v>
      </c>
      <c r="G4913" s="3">
        <f t="shared" si="685"/>
        <v>1</v>
      </c>
      <c r="H4913" t="str">
        <f t="shared" si="686"/>
        <v>Discharge</v>
      </c>
      <c r="I4913" s="3">
        <f t="shared" si="691"/>
        <v>340</v>
      </c>
      <c r="J4913" s="3">
        <f t="shared" si="692"/>
        <v>0</v>
      </c>
      <c r="K4913" s="3">
        <f>MIN(Inputs!$B$2, (Inputs!$B$8 - I4913)/Inputs!$B$9)</f>
        <v>0</v>
      </c>
      <c r="L4913" s="3">
        <f>MAX(MIN(Inputs!$B$2, I4913*Inputs!$B$10, Inputs!$B$8*Inputs!$B$4 - J4913), 0)</f>
        <v>170</v>
      </c>
      <c r="M4913" s="3">
        <f t="shared" si="687"/>
        <v>0</v>
      </c>
      <c r="N4913" s="3">
        <f t="shared" si="688"/>
        <v>170</v>
      </c>
      <c r="O4913" s="3">
        <f>IF(H4913="Reg", MIN(Inputs!$B$2, I4913*Inputs!$B$10, (Inputs!$B$8-I4913)/Inputs!$B$9), 0)</f>
        <v>0</v>
      </c>
      <c r="P4913" s="3">
        <f t="shared" si="689"/>
        <v>7123</v>
      </c>
      <c r="Q4913" s="3">
        <f t="shared" si="690"/>
        <v>0</v>
      </c>
      <c r="R4913" s="3">
        <f>I4913 + M4913*Inputs!$B$9 - N4913/Inputs!$B$10</f>
        <v>158.77939109773115</v>
      </c>
    </row>
    <row r="4914" spans="1:18" x14ac:dyDescent="0.3">
      <c r="A4914" s="4">
        <v>46227.666666666657</v>
      </c>
      <c r="B4914" s="3">
        <v>67.162499999999994</v>
      </c>
      <c r="C4914" s="3">
        <v>1</v>
      </c>
      <c r="D4914" s="3">
        <f t="shared" si="684"/>
        <v>35.08614583333334</v>
      </c>
      <c r="E4914" s="3">
        <f>MAX(B4914 - D4914/Inputs!$B$5, 0)</f>
        <v>27.291879734848472</v>
      </c>
      <c r="F4914" s="3">
        <f>MAX(D4914*Inputs!$B$5 - B4914, 0)</f>
        <v>0</v>
      </c>
      <c r="G4914" s="3">
        <f t="shared" si="685"/>
        <v>1</v>
      </c>
      <c r="H4914" t="str">
        <f t="shared" si="686"/>
        <v>Discharge</v>
      </c>
      <c r="I4914" s="3">
        <f t="shared" si="691"/>
        <v>158.77939109773115</v>
      </c>
      <c r="J4914" s="3">
        <f t="shared" si="692"/>
        <v>170</v>
      </c>
      <c r="K4914" s="3">
        <f>MIN(Inputs!$B$2, (Inputs!$B$8 - I4914)/Inputs!$B$9)</f>
        <v>170</v>
      </c>
      <c r="L4914" s="3">
        <f>MAX(MIN(Inputs!$B$2, I4914*Inputs!$B$10, Inputs!$B$8*Inputs!$B$4 - J4914), 0)</f>
        <v>148.94827166799323</v>
      </c>
      <c r="M4914" s="3">
        <f t="shared" si="687"/>
        <v>0</v>
      </c>
      <c r="N4914" s="3">
        <f t="shared" si="688"/>
        <v>148.94827166799323</v>
      </c>
      <c r="O4914" s="3">
        <f>IF(H4914="Reg", MIN(Inputs!$B$2, I4914*Inputs!$B$10, (Inputs!$B$8-I4914)/Inputs!$B$9), 0)</f>
        <v>0</v>
      </c>
      <c r="P4914" s="3">
        <f t="shared" si="689"/>
        <v>10003.738295901594</v>
      </c>
      <c r="Q4914" s="3">
        <f t="shared" si="690"/>
        <v>0</v>
      </c>
      <c r="R4914" s="3">
        <f>I4914 + M4914*Inputs!$B$9 - N4914/Inputs!$B$10</f>
        <v>0</v>
      </c>
    </row>
    <row r="4915" spans="1:18" x14ac:dyDescent="0.3">
      <c r="A4915" s="4">
        <v>46227.708333333343</v>
      </c>
      <c r="B4915" s="3">
        <v>36.35</v>
      </c>
      <c r="C4915" s="3">
        <v>1.02</v>
      </c>
      <c r="D4915" s="3">
        <f t="shared" si="684"/>
        <v>35.08614583333334</v>
      </c>
      <c r="E4915" s="3">
        <f>MAX(B4915 - D4915/Inputs!$B$5, 0)</f>
        <v>0</v>
      </c>
      <c r="F4915" s="3">
        <f>MAX(D4915*Inputs!$B$5 - B4915, 0)</f>
        <v>0</v>
      </c>
      <c r="G4915" s="3">
        <f t="shared" si="685"/>
        <v>1.02</v>
      </c>
      <c r="H4915" t="str">
        <f t="shared" si="686"/>
        <v>Reg</v>
      </c>
      <c r="I4915" s="3">
        <f t="shared" si="691"/>
        <v>0</v>
      </c>
      <c r="J4915" s="3">
        <f t="shared" si="692"/>
        <v>318.94827166799325</v>
      </c>
      <c r="K4915" s="3">
        <f>MIN(Inputs!$B$2, (Inputs!$B$8 - I4915)/Inputs!$B$9)</f>
        <v>170</v>
      </c>
      <c r="L4915" s="3">
        <f>MAX(MIN(Inputs!$B$2, I4915*Inputs!$B$10, Inputs!$B$8*Inputs!$B$4 - J4915), 0)</f>
        <v>0</v>
      </c>
      <c r="M4915" s="3">
        <f t="shared" si="687"/>
        <v>0</v>
      </c>
      <c r="N4915" s="3">
        <f t="shared" si="688"/>
        <v>0</v>
      </c>
      <c r="O4915" s="3">
        <f>IF(H4915="Reg", MIN(Inputs!$B$2, I4915*Inputs!$B$10, (Inputs!$B$8-I4915)/Inputs!$B$9), 0)</f>
        <v>0</v>
      </c>
      <c r="P4915" s="3">
        <f t="shared" si="689"/>
        <v>0</v>
      </c>
      <c r="Q4915" s="3">
        <f t="shared" si="690"/>
        <v>0</v>
      </c>
      <c r="R4915" s="3">
        <f>I4915 + M4915*Inputs!$B$9 - N4915/Inputs!$B$10</f>
        <v>0</v>
      </c>
    </row>
    <row r="4916" spans="1:18" x14ac:dyDescent="0.3">
      <c r="A4916" s="4">
        <v>46227.75</v>
      </c>
      <c r="B4916" s="3">
        <v>29.07</v>
      </c>
      <c r="C4916" s="3">
        <v>2.93</v>
      </c>
      <c r="D4916" s="3">
        <f t="shared" si="684"/>
        <v>35.08614583333334</v>
      </c>
      <c r="E4916" s="3">
        <f>MAX(B4916 - D4916/Inputs!$B$5, 0)</f>
        <v>0</v>
      </c>
      <c r="F4916" s="3">
        <f>MAX(D4916*Inputs!$B$5 - B4916, 0)</f>
        <v>1.8058083333333386</v>
      </c>
      <c r="G4916" s="3">
        <f t="shared" si="685"/>
        <v>2.93</v>
      </c>
      <c r="H4916" t="str">
        <f t="shared" si="686"/>
        <v>Reg</v>
      </c>
      <c r="I4916" s="3">
        <f t="shared" si="691"/>
        <v>0</v>
      </c>
      <c r="J4916" s="3">
        <f t="shared" si="692"/>
        <v>318.94827166799325</v>
      </c>
      <c r="K4916" s="3">
        <f>MIN(Inputs!$B$2, (Inputs!$B$8 - I4916)/Inputs!$B$9)</f>
        <v>170</v>
      </c>
      <c r="L4916" s="3">
        <f>MAX(MIN(Inputs!$B$2, I4916*Inputs!$B$10, Inputs!$B$8*Inputs!$B$4 - J4916), 0)</f>
        <v>0</v>
      </c>
      <c r="M4916" s="3">
        <f t="shared" si="687"/>
        <v>0</v>
      </c>
      <c r="N4916" s="3">
        <f t="shared" si="688"/>
        <v>0</v>
      </c>
      <c r="O4916" s="3">
        <f>IF(H4916="Reg", MIN(Inputs!$B$2, I4916*Inputs!$B$10, (Inputs!$B$8-I4916)/Inputs!$B$9), 0)</f>
        <v>0</v>
      </c>
      <c r="P4916" s="3">
        <f t="shared" si="689"/>
        <v>0</v>
      </c>
      <c r="Q4916" s="3">
        <f t="shared" si="690"/>
        <v>0</v>
      </c>
      <c r="R4916" s="3">
        <f>I4916 + M4916*Inputs!$B$9 - N4916/Inputs!$B$10</f>
        <v>0</v>
      </c>
    </row>
    <row r="4917" spans="1:18" x14ac:dyDescent="0.3">
      <c r="A4917" s="4">
        <v>46227.791666666657</v>
      </c>
      <c r="B4917" s="3">
        <v>54.887499999999996</v>
      </c>
      <c r="C4917" s="3">
        <v>23.9</v>
      </c>
      <c r="D4917" s="3">
        <f t="shared" si="684"/>
        <v>35.08614583333334</v>
      </c>
      <c r="E4917" s="3">
        <f>MAX(B4917 - D4917/Inputs!$B$5, 0)</f>
        <v>15.016879734848473</v>
      </c>
      <c r="F4917" s="3">
        <f>MAX(D4917*Inputs!$B$5 - B4917, 0)</f>
        <v>0</v>
      </c>
      <c r="G4917" s="3">
        <f t="shared" si="685"/>
        <v>23.9</v>
      </c>
      <c r="H4917" t="str">
        <f t="shared" si="686"/>
        <v>Reg</v>
      </c>
      <c r="I4917" s="3">
        <f t="shared" si="691"/>
        <v>0</v>
      </c>
      <c r="J4917" s="3">
        <f t="shared" si="692"/>
        <v>318.94827166799325</v>
      </c>
      <c r="K4917" s="3">
        <f>MIN(Inputs!$B$2, (Inputs!$B$8 - I4917)/Inputs!$B$9)</f>
        <v>170</v>
      </c>
      <c r="L4917" s="3">
        <f>MAX(MIN(Inputs!$B$2, I4917*Inputs!$B$10, Inputs!$B$8*Inputs!$B$4 - J4917), 0)</f>
        <v>0</v>
      </c>
      <c r="M4917" s="3">
        <f t="shared" si="687"/>
        <v>0</v>
      </c>
      <c r="N4917" s="3">
        <f t="shared" si="688"/>
        <v>0</v>
      </c>
      <c r="O4917" s="3">
        <f>IF(H4917="Reg", MIN(Inputs!$B$2, I4917*Inputs!$B$10, (Inputs!$B$8-I4917)/Inputs!$B$9), 0)</f>
        <v>0</v>
      </c>
      <c r="P4917" s="3">
        <f t="shared" si="689"/>
        <v>0</v>
      </c>
      <c r="Q4917" s="3">
        <f t="shared" si="690"/>
        <v>0</v>
      </c>
      <c r="R4917" s="3">
        <f>I4917 + M4917*Inputs!$B$9 - N4917/Inputs!$B$10</f>
        <v>0</v>
      </c>
    </row>
    <row r="4918" spans="1:18" x14ac:dyDescent="0.3">
      <c r="A4918" s="4">
        <v>46227.833333333343</v>
      </c>
      <c r="B4918" s="3">
        <v>45.7425</v>
      </c>
      <c r="C4918" s="3">
        <v>19.989999999999998</v>
      </c>
      <c r="D4918" s="3">
        <f t="shared" si="684"/>
        <v>35.08614583333334</v>
      </c>
      <c r="E4918" s="3">
        <f>MAX(B4918 - D4918/Inputs!$B$5, 0)</f>
        <v>5.871879734848477</v>
      </c>
      <c r="F4918" s="3">
        <f>MAX(D4918*Inputs!$B$5 - B4918, 0)</f>
        <v>0</v>
      </c>
      <c r="G4918" s="3">
        <f t="shared" si="685"/>
        <v>19.989999999999998</v>
      </c>
      <c r="H4918" t="str">
        <f t="shared" si="686"/>
        <v>Reg</v>
      </c>
      <c r="I4918" s="3">
        <f t="shared" si="691"/>
        <v>0</v>
      </c>
      <c r="J4918" s="3">
        <f t="shared" si="692"/>
        <v>318.94827166799325</v>
      </c>
      <c r="K4918" s="3">
        <f>MIN(Inputs!$B$2, (Inputs!$B$8 - I4918)/Inputs!$B$9)</f>
        <v>170</v>
      </c>
      <c r="L4918" s="3">
        <f>MAX(MIN(Inputs!$B$2, I4918*Inputs!$B$10, Inputs!$B$8*Inputs!$B$4 - J4918), 0)</f>
        <v>0</v>
      </c>
      <c r="M4918" s="3">
        <f t="shared" si="687"/>
        <v>0</v>
      </c>
      <c r="N4918" s="3">
        <f t="shared" si="688"/>
        <v>0</v>
      </c>
      <c r="O4918" s="3">
        <f>IF(H4918="Reg", MIN(Inputs!$B$2, I4918*Inputs!$B$10, (Inputs!$B$8-I4918)/Inputs!$B$9), 0)</f>
        <v>0</v>
      </c>
      <c r="P4918" s="3">
        <f t="shared" si="689"/>
        <v>0</v>
      </c>
      <c r="Q4918" s="3">
        <f t="shared" si="690"/>
        <v>0</v>
      </c>
      <c r="R4918" s="3">
        <f>I4918 + M4918*Inputs!$B$9 - N4918/Inputs!$B$10</f>
        <v>0</v>
      </c>
    </row>
    <row r="4919" spans="1:18" x14ac:dyDescent="0.3">
      <c r="A4919" s="4">
        <v>46227.875</v>
      </c>
      <c r="B4919" s="3">
        <v>40.74</v>
      </c>
      <c r="C4919" s="3">
        <v>10.87</v>
      </c>
      <c r="D4919" s="3">
        <f t="shared" si="684"/>
        <v>35.08614583333334</v>
      </c>
      <c r="E4919" s="3">
        <f>MAX(B4919 - D4919/Inputs!$B$5, 0)</f>
        <v>0.8693797348484793</v>
      </c>
      <c r="F4919" s="3">
        <f>MAX(D4919*Inputs!$B$5 - B4919, 0)</f>
        <v>0</v>
      </c>
      <c r="G4919" s="3">
        <f t="shared" si="685"/>
        <v>10.87</v>
      </c>
      <c r="H4919" t="str">
        <f t="shared" si="686"/>
        <v>Reg</v>
      </c>
      <c r="I4919" s="3">
        <f t="shared" si="691"/>
        <v>0</v>
      </c>
      <c r="J4919" s="3">
        <f t="shared" si="692"/>
        <v>318.94827166799325</v>
      </c>
      <c r="K4919" s="3">
        <f>MIN(Inputs!$B$2, (Inputs!$B$8 - I4919)/Inputs!$B$9)</f>
        <v>170</v>
      </c>
      <c r="L4919" s="3">
        <f>MAX(MIN(Inputs!$B$2, I4919*Inputs!$B$10, Inputs!$B$8*Inputs!$B$4 - J4919), 0)</f>
        <v>0</v>
      </c>
      <c r="M4919" s="3">
        <f t="shared" si="687"/>
        <v>0</v>
      </c>
      <c r="N4919" s="3">
        <f t="shared" si="688"/>
        <v>0</v>
      </c>
      <c r="O4919" s="3">
        <f>IF(H4919="Reg", MIN(Inputs!$B$2, I4919*Inputs!$B$10, (Inputs!$B$8-I4919)/Inputs!$B$9), 0)</f>
        <v>0</v>
      </c>
      <c r="P4919" s="3">
        <f t="shared" si="689"/>
        <v>0</v>
      </c>
      <c r="Q4919" s="3">
        <f t="shared" si="690"/>
        <v>0</v>
      </c>
      <c r="R4919" s="3">
        <f>I4919 + M4919*Inputs!$B$9 - N4919/Inputs!$B$10</f>
        <v>0</v>
      </c>
    </row>
    <row r="4920" spans="1:18" x14ac:dyDescent="0.3">
      <c r="A4920" s="4">
        <v>46227.916666666657</v>
      </c>
      <c r="B4920" s="3">
        <v>44.797499999999999</v>
      </c>
      <c r="C4920" s="3">
        <v>6.29</v>
      </c>
      <c r="D4920" s="3">
        <f t="shared" si="684"/>
        <v>35.08614583333334</v>
      </c>
      <c r="E4920" s="3">
        <f>MAX(B4920 - D4920/Inputs!$B$5, 0)</f>
        <v>4.9268797348484767</v>
      </c>
      <c r="F4920" s="3">
        <f>MAX(D4920*Inputs!$B$5 - B4920, 0)</f>
        <v>0</v>
      </c>
      <c r="G4920" s="3">
        <f t="shared" si="685"/>
        <v>6.29</v>
      </c>
      <c r="H4920" t="str">
        <f t="shared" si="686"/>
        <v>Reg</v>
      </c>
      <c r="I4920" s="3">
        <f t="shared" si="691"/>
        <v>0</v>
      </c>
      <c r="J4920" s="3">
        <f t="shared" si="692"/>
        <v>318.94827166799325</v>
      </c>
      <c r="K4920" s="3">
        <f>MIN(Inputs!$B$2, (Inputs!$B$8 - I4920)/Inputs!$B$9)</f>
        <v>170</v>
      </c>
      <c r="L4920" s="3">
        <f>MAX(MIN(Inputs!$B$2, I4920*Inputs!$B$10, Inputs!$B$8*Inputs!$B$4 - J4920), 0)</f>
        <v>0</v>
      </c>
      <c r="M4920" s="3">
        <f t="shared" si="687"/>
        <v>0</v>
      </c>
      <c r="N4920" s="3">
        <f t="shared" si="688"/>
        <v>0</v>
      </c>
      <c r="O4920" s="3">
        <f>IF(H4920="Reg", MIN(Inputs!$B$2, I4920*Inputs!$B$10, (Inputs!$B$8-I4920)/Inputs!$B$9), 0)</f>
        <v>0</v>
      </c>
      <c r="P4920" s="3">
        <f t="shared" si="689"/>
        <v>0</v>
      </c>
      <c r="Q4920" s="3">
        <f t="shared" si="690"/>
        <v>0</v>
      </c>
      <c r="R4920" s="3">
        <f>I4920 + M4920*Inputs!$B$9 - N4920/Inputs!$B$10</f>
        <v>0</v>
      </c>
    </row>
    <row r="4921" spans="1:18" x14ac:dyDescent="0.3">
      <c r="A4921" s="4">
        <v>46227.958333333343</v>
      </c>
      <c r="B4921" s="3">
        <v>45.922499999999999</v>
      </c>
      <c r="C4921" s="3">
        <v>1</v>
      </c>
      <c r="D4921" s="3">
        <f t="shared" si="684"/>
        <v>35.08614583333334</v>
      </c>
      <c r="E4921" s="3">
        <f>MAX(B4921 - D4921/Inputs!$B$5, 0)</f>
        <v>6.0518797348484767</v>
      </c>
      <c r="F4921" s="3">
        <f>MAX(D4921*Inputs!$B$5 - B4921, 0)</f>
        <v>0</v>
      </c>
      <c r="G4921" s="3">
        <f t="shared" si="685"/>
        <v>1</v>
      </c>
      <c r="H4921" t="str">
        <f t="shared" si="686"/>
        <v>Discharge</v>
      </c>
      <c r="I4921" s="3">
        <f t="shared" si="691"/>
        <v>0</v>
      </c>
      <c r="J4921" s="3">
        <f t="shared" si="692"/>
        <v>318.94827166799325</v>
      </c>
      <c r="K4921" s="3">
        <f>MIN(Inputs!$B$2, (Inputs!$B$8 - I4921)/Inputs!$B$9)</f>
        <v>170</v>
      </c>
      <c r="L4921" s="3">
        <f>MAX(MIN(Inputs!$B$2, I4921*Inputs!$B$10, Inputs!$B$8*Inputs!$B$4 - J4921), 0)</f>
        <v>0</v>
      </c>
      <c r="M4921" s="3">
        <f t="shared" si="687"/>
        <v>0</v>
      </c>
      <c r="N4921" s="3">
        <f t="shared" si="688"/>
        <v>0</v>
      </c>
      <c r="O4921" s="3">
        <f>IF(H4921="Reg", MIN(Inputs!$B$2, I4921*Inputs!$B$10, (Inputs!$B$8-I4921)/Inputs!$B$9), 0)</f>
        <v>0</v>
      </c>
      <c r="P4921" s="3">
        <f t="shared" si="689"/>
        <v>0</v>
      </c>
      <c r="Q4921" s="3">
        <f t="shared" si="690"/>
        <v>0</v>
      </c>
      <c r="R4921" s="3">
        <f>I4921 + M4921*Inputs!$B$9 - N4921/Inputs!$B$10</f>
        <v>0</v>
      </c>
    </row>
    <row r="4922" spans="1:18" x14ac:dyDescent="0.3">
      <c r="A4922" s="4">
        <v>46228</v>
      </c>
      <c r="B4922" s="3">
        <v>34.260000000000005</v>
      </c>
      <c r="C4922" s="3">
        <v>1</v>
      </c>
      <c r="D4922" s="3">
        <f t="shared" si="684"/>
        <v>33.049062499999998</v>
      </c>
      <c r="E4922" s="3">
        <f>MAX(B4922 - D4922/Inputs!$B$5, 0)</f>
        <v>0</v>
      </c>
      <c r="F4922" s="3">
        <f>MAX(D4922*Inputs!$B$5 - B4922, 0)</f>
        <v>0</v>
      </c>
      <c r="G4922" s="3">
        <f t="shared" si="685"/>
        <v>1</v>
      </c>
      <c r="H4922" t="str">
        <f t="shared" si="686"/>
        <v>Reg</v>
      </c>
      <c r="I4922" s="3">
        <f t="shared" si="691"/>
        <v>0</v>
      </c>
      <c r="J4922" s="3">
        <f t="shared" si="692"/>
        <v>0</v>
      </c>
      <c r="K4922" s="3">
        <f>MIN(Inputs!$B$2, (Inputs!$B$8 - I4922)/Inputs!$B$9)</f>
        <v>170</v>
      </c>
      <c r="L4922" s="3">
        <f>MAX(MIN(Inputs!$B$2, I4922*Inputs!$B$10, Inputs!$B$8*Inputs!$B$4 - J4922), 0)</f>
        <v>0</v>
      </c>
      <c r="M4922" s="3">
        <f t="shared" si="687"/>
        <v>0</v>
      </c>
      <c r="N4922" s="3">
        <f t="shared" si="688"/>
        <v>0</v>
      </c>
      <c r="O4922" s="3">
        <f>IF(H4922="Reg", MIN(Inputs!$B$2, I4922*Inputs!$B$10, (Inputs!$B$8-I4922)/Inputs!$B$9), 0)</f>
        <v>0</v>
      </c>
      <c r="P4922" s="3">
        <f t="shared" si="689"/>
        <v>0</v>
      </c>
      <c r="Q4922" s="3">
        <f t="shared" si="690"/>
        <v>0</v>
      </c>
      <c r="R4922" s="3">
        <f>I4922 + M4922*Inputs!$B$9 - N4922/Inputs!$B$10</f>
        <v>0</v>
      </c>
    </row>
    <row r="4923" spans="1:18" x14ac:dyDescent="0.3">
      <c r="A4923" s="4">
        <v>46228.041666666657</v>
      </c>
      <c r="B4923" s="3">
        <v>14.592499999999999</v>
      </c>
      <c r="C4923" s="3">
        <v>0.05</v>
      </c>
      <c r="D4923" s="3">
        <f t="shared" si="684"/>
        <v>33.049062499999998</v>
      </c>
      <c r="E4923" s="3">
        <f>MAX(B4923 - D4923/Inputs!$B$5, 0)</f>
        <v>0</v>
      </c>
      <c r="F4923" s="3">
        <f>MAX(D4923*Inputs!$B$5 - B4923, 0)</f>
        <v>14.490674999999998</v>
      </c>
      <c r="G4923" s="3">
        <f t="shared" si="685"/>
        <v>0.05</v>
      </c>
      <c r="H4923" t="str">
        <f t="shared" si="686"/>
        <v>Charge</v>
      </c>
      <c r="I4923" s="3">
        <f t="shared" si="691"/>
        <v>0</v>
      </c>
      <c r="J4923" s="3">
        <f t="shared" si="692"/>
        <v>0</v>
      </c>
      <c r="K4923" s="3">
        <f>MIN(Inputs!$B$2, (Inputs!$B$8 - I4923)/Inputs!$B$9)</f>
        <v>170</v>
      </c>
      <c r="L4923" s="3">
        <f>MAX(MIN(Inputs!$B$2, I4923*Inputs!$B$10, Inputs!$B$8*Inputs!$B$4 - J4923), 0)</f>
        <v>0</v>
      </c>
      <c r="M4923" s="3">
        <f t="shared" si="687"/>
        <v>170</v>
      </c>
      <c r="N4923" s="3">
        <f t="shared" si="688"/>
        <v>0</v>
      </c>
      <c r="O4923" s="3">
        <f>IF(H4923="Reg", MIN(Inputs!$B$2, I4923*Inputs!$B$10, (Inputs!$B$8-I4923)/Inputs!$B$9), 0)</f>
        <v>0</v>
      </c>
      <c r="P4923" s="3">
        <f t="shared" si="689"/>
        <v>-2480.7249999999999</v>
      </c>
      <c r="Q4923" s="3">
        <f t="shared" si="690"/>
        <v>0</v>
      </c>
      <c r="R4923" s="3">
        <f>I4923 + M4923*Inputs!$B$9 - N4923/Inputs!$B$10</f>
        <v>159.4741358339966</v>
      </c>
    </row>
    <row r="4924" spans="1:18" x14ac:dyDescent="0.3">
      <c r="A4924" s="4">
        <v>46228.083333333343</v>
      </c>
      <c r="B4924" s="3">
        <v>15.797499999999999</v>
      </c>
      <c r="C4924" s="3">
        <v>0.05</v>
      </c>
      <c r="D4924" s="3">
        <f t="shared" si="684"/>
        <v>33.049062499999998</v>
      </c>
      <c r="E4924" s="3">
        <f>MAX(B4924 - D4924/Inputs!$B$5, 0)</f>
        <v>0</v>
      </c>
      <c r="F4924" s="3">
        <f>MAX(D4924*Inputs!$B$5 - B4924, 0)</f>
        <v>13.285674999999998</v>
      </c>
      <c r="G4924" s="3">
        <f t="shared" si="685"/>
        <v>0.05</v>
      </c>
      <c r="H4924" t="str">
        <f t="shared" si="686"/>
        <v>Charge</v>
      </c>
      <c r="I4924" s="3">
        <f t="shared" si="691"/>
        <v>159.4741358339966</v>
      </c>
      <c r="J4924" s="3">
        <f t="shared" si="692"/>
        <v>0</v>
      </c>
      <c r="K4924" s="3">
        <f>MIN(Inputs!$B$2, (Inputs!$B$8 - I4924)/Inputs!$B$9)</f>
        <v>170</v>
      </c>
      <c r="L4924" s="3">
        <f>MAX(MIN(Inputs!$B$2, I4924*Inputs!$B$10, Inputs!$B$8*Inputs!$B$4 - J4924), 0)</f>
        <v>149.6</v>
      </c>
      <c r="M4924" s="3">
        <f t="shared" si="687"/>
        <v>170</v>
      </c>
      <c r="N4924" s="3">
        <f t="shared" si="688"/>
        <v>0</v>
      </c>
      <c r="O4924" s="3">
        <f>IF(H4924="Reg", MIN(Inputs!$B$2, I4924*Inputs!$B$10, (Inputs!$B$8-I4924)/Inputs!$B$9), 0)</f>
        <v>0</v>
      </c>
      <c r="P4924" s="3">
        <f t="shared" si="689"/>
        <v>-2685.5749999999998</v>
      </c>
      <c r="Q4924" s="3">
        <f t="shared" si="690"/>
        <v>0</v>
      </c>
      <c r="R4924" s="3">
        <f>I4924 + M4924*Inputs!$B$9 - N4924/Inputs!$B$10</f>
        <v>318.9482716679932</v>
      </c>
    </row>
    <row r="4925" spans="1:18" x14ac:dyDescent="0.3">
      <c r="A4925" s="4">
        <v>46228.125</v>
      </c>
      <c r="B4925" s="3">
        <v>19.885000000000002</v>
      </c>
      <c r="C4925" s="3">
        <v>0.04</v>
      </c>
      <c r="D4925" s="3">
        <f t="shared" si="684"/>
        <v>33.049062499999998</v>
      </c>
      <c r="E4925" s="3">
        <f>MAX(B4925 - D4925/Inputs!$B$5, 0)</f>
        <v>0</v>
      </c>
      <c r="F4925" s="3">
        <f>MAX(D4925*Inputs!$B$5 - B4925, 0)</f>
        <v>9.1981749999999955</v>
      </c>
      <c r="G4925" s="3">
        <f t="shared" si="685"/>
        <v>0.04</v>
      </c>
      <c r="H4925" t="str">
        <f t="shared" si="686"/>
        <v>Charge</v>
      </c>
      <c r="I4925" s="3">
        <f t="shared" si="691"/>
        <v>318.9482716679932</v>
      </c>
      <c r="J4925" s="3">
        <f t="shared" si="692"/>
        <v>0</v>
      </c>
      <c r="K4925" s="3">
        <f>MIN(Inputs!$B$2, (Inputs!$B$8 - I4925)/Inputs!$B$9)</f>
        <v>22.44121780453775</v>
      </c>
      <c r="L4925" s="3">
        <f>MAX(MIN(Inputs!$B$2, I4925*Inputs!$B$10, Inputs!$B$8*Inputs!$B$4 - J4925), 0)</f>
        <v>170</v>
      </c>
      <c r="M4925" s="3">
        <f t="shared" si="687"/>
        <v>22.44121780453775</v>
      </c>
      <c r="N4925" s="3">
        <f t="shared" si="688"/>
        <v>0</v>
      </c>
      <c r="O4925" s="3">
        <f>IF(H4925="Reg", MIN(Inputs!$B$2, I4925*Inputs!$B$10, (Inputs!$B$8-I4925)/Inputs!$B$9), 0)</f>
        <v>0</v>
      </c>
      <c r="P4925" s="3">
        <f t="shared" si="689"/>
        <v>-446.2436160432332</v>
      </c>
      <c r="Q4925" s="3">
        <f t="shared" si="690"/>
        <v>0</v>
      </c>
      <c r="R4925" s="3">
        <f>I4925 + M4925*Inputs!$B$9 - N4925/Inputs!$B$10</f>
        <v>340</v>
      </c>
    </row>
    <row r="4926" spans="1:18" x14ac:dyDescent="0.3">
      <c r="A4926" s="4">
        <v>46228.166666666657</v>
      </c>
      <c r="B4926" s="3">
        <v>21.197500000000002</v>
      </c>
      <c r="C4926" s="3">
        <v>0.05</v>
      </c>
      <c r="D4926" s="3">
        <f t="shared" si="684"/>
        <v>33.049062499999998</v>
      </c>
      <c r="E4926" s="3">
        <f>MAX(B4926 - D4926/Inputs!$B$5, 0)</f>
        <v>0</v>
      </c>
      <c r="F4926" s="3">
        <f>MAX(D4926*Inputs!$B$5 - B4926, 0)</f>
        <v>7.8856749999999955</v>
      </c>
      <c r="G4926" s="3">
        <f t="shared" si="685"/>
        <v>0.05</v>
      </c>
      <c r="H4926" t="str">
        <f t="shared" si="686"/>
        <v>Charge</v>
      </c>
      <c r="I4926" s="3">
        <f t="shared" si="691"/>
        <v>340</v>
      </c>
      <c r="J4926" s="3">
        <f t="shared" si="692"/>
        <v>0</v>
      </c>
      <c r="K4926" s="3">
        <f>MIN(Inputs!$B$2, (Inputs!$B$8 - I4926)/Inputs!$B$9)</f>
        <v>0</v>
      </c>
      <c r="L4926" s="3">
        <f>MAX(MIN(Inputs!$B$2, I4926*Inputs!$B$10, Inputs!$B$8*Inputs!$B$4 - J4926), 0)</f>
        <v>170</v>
      </c>
      <c r="M4926" s="3">
        <f t="shared" si="687"/>
        <v>0</v>
      </c>
      <c r="N4926" s="3">
        <f t="shared" si="688"/>
        <v>0</v>
      </c>
      <c r="O4926" s="3">
        <f>IF(H4926="Reg", MIN(Inputs!$B$2, I4926*Inputs!$B$10, (Inputs!$B$8-I4926)/Inputs!$B$9), 0)</f>
        <v>0</v>
      </c>
      <c r="P4926" s="3">
        <f t="shared" si="689"/>
        <v>0</v>
      </c>
      <c r="Q4926" s="3">
        <f t="shared" si="690"/>
        <v>0</v>
      </c>
      <c r="R4926" s="3">
        <f>I4926 + M4926*Inputs!$B$9 - N4926/Inputs!$B$10</f>
        <v>340</v>
      </c>
    </row>
    <row r="4927" spans="1:18" x14ac:dyDescent="0.3">
      <c r="A4927" s="4">
        <v>46228.208333333343</v>
      </c>
      <c r="B4927" s="3">
        <v>22.1325</v>
      </c>
      <c r="C4927" s="3">
        <v>0.06</v>
      </c>
      <c r="D4927" s="3">
        <f t="shared" si="684"/>
        <v>33.049062499999998</v>
      </c>
      <c r="E4927" s="3">
        <f>MAX(B4927 - D4927/Inputs!$B$5, 0)</f>
        <v>0</v>
      </c>
      <c r="F4927" s="3">
        <f>MAX(D4927*Inputs!$B$5 - B4927, 0)</f>
        <v>6.9506749999999968</v>
      </c>
      <c r="G4927" s="3">
        <f t="shared" si="685"/>
        <v>0.06</v>
      </c>
      <c r="H4927" t="str">
        <f t="shared" si="686"/>
        <v>Charge</v>
      </c>
      <c r="I4927" s="3">
        <f t="shared" si="691"/>
        <v>340</v>
      </c>
      <c r="J4927" s="3">
        <f t="shared" si="692"/>
        <v>0</v>
      </c>
      <c r="K4927" s="3">
        <f>MIN(Inputs!$B$2, (Inputs!$B$8 - I4927)/Inputs!$B$9)</f>
        <v>0</v>
      </c>
      <c r="L4927" s="3">
        <f>MAX(MIN(Inputs!$B$2, I4927*Inputs!$B$10, Inputs!$B$8*Inputs!$B$4 - J4927), 0)</f>
        <v>170</v>
      </c>
      <c r="M4927" s="3">
        <f t="shared" si="687"/>
        <v>0</v>
      </c>
      <c r="N4927" s="3">
        <f t="shared" si="688"/>
        <v>0</v>
      </c>
      <c r="O4927" s="3">
        <f>IF(H4927="Reg", MIN(Inputs!$B$2, I4927*Inputs!$B$10, (Inputs!$B$8-I4927)/Inputs!$B$9), 0)</f>
        <v>0</v>
      </c>
      <c r="P4927" s="3">
        <f t="shared" si="689"/>
        <v>0</v>
      </c>
      <c r="Q4927" s="3">
        <f t="shared" si="690"/>
        <v>0</v>
      </c>
      <c r="R4927" s="3">
        <f>I4927 + M4927*Inputs!$B$9 - N4927/Inputs!$B$10</f>
        <v>340</v>
      </c>
    </row>
    <row r="4928" spans="1:18" x14ac:dyDescent="0.3">
      <c r="A4928" s="4">
        <v>46228.25</v>
      </c>
      <c r="B4928" s="3">
        <v>22.147499999999997</v>
      </c>
      <c r="C4928" s="3">
        <v>1</v>
      </c>
      <c r="D4928" s="3">
        <f t="shared" si="684"/>
        <v>33.049062499999998</v>
      </c>
      <c r="E4928" s="3">
        <f>MAX(B4928 - D4928/Inputs!$B$5, 0)</f>
        <v>0</v>
      </c>
      <c r="F4928" s="3">
        <f>MAX(D4928*Inputs!$B$5 - B4928, 0)</f>
        <v>6.9356749999999998</v>
      </c>
      <c r="G4928" s="3">
        <f t="shared" si="685"/>
        <v>1</v>
      </c>
      <c r="H4928" t="str">
        <f t="shared" si="686"/>
        <v>Charge</v>
      </c>
      <c r="I4928" s="3">
        <f t="shared" si="691"/>
        <v>340</v>
      </c>
      <c r="J4928" s="3">
        <f t="shared" si="692"/>
        <v>0</v>
      </c>
      <c r="K4928" s="3">
        <f>MIN(Inputs!$B$2, (Inputs!$B$8 - I4928)/Inputs!$B$9)</f>
        <v>0</v>
      </c>
      <c r="L4928" s="3">
        <f>MAX(MIN(Inputs!$B$2, I4928*Inputs!$B$10, Inputs!$B$8*Inputs!$B$4 - J4928), 0)</f>
        <v>170</v>
      </c>
      <c r="M4928" s="3">
        <f t="shared" si="687"/>
        <v>0</v>
      </c>
      <c r="N4928" s="3">
        <f t="shared" si="688"/>
        <v>0</v>
      </c>
      <c r="O4928" s="3">
        <f>IF(H4928="Reg", MIN(Inputs!$B$2, I4928*Inputs!$B$10, (Inputs!$B$8-I4928)/Inputs!$B$9), 0)</f>
        <v>0</v>
      </c>
      <c r="P4928" s="3">
        <f t="shared" si="689"/>
        <v>0</v>
      </c>
      <c r="Q4928" s="3">
        <f t="shared" si="690"/>
        <v>0</v>
      </c>
      <c r="R4928" s="3">
        <f>I4928 + M4928*Inputs!$B$9 - N4928/Inputs!$B$10</f>
        <v>340</v>
      </c>
    </row>
    <row r="4929" spans="1:18" x14ac:dyDescent="0.3">
      <c r="A4929" s="4">
        <v>46228.291666666657</v>
      </c>
      <c r="B4929" s="3">
        <v>22.502499999999998</v>
      </c>
      <c r="C4929" s="3">
        <v>1.36</v>
      </c>
      <c r="D4929" s="3">
        <f t="shared" si="684"/>
        <v>33.049062499999998</v>
      </c>
      <c r="E4929" s="3">
        <f>MAX(B4929 - D4929/Inputs!$B$5, 0)</f>
        <v>0</v>
      </c>
      <c r="F4929" s="3">
        <f>MAX(D4929*Inputs!$B$5 - B4929, 0)</f>
        <v>6.5806749999999994</v>
      </c>
      <c r="G4929" s="3">
        <f t="shared" si="685"/>
        <v>1.36</v>
      </c>
      <c r="H4929" t="str">
        <f t="shared" si="686"/>
        <v>Charge</v>
      </c>
      <c r="I4929" s="3">
        <f t="shared" si="691"/>
        <v>340</v>
      </c>
      <c r="J4929" s="3">
        <f t="shared" si="692"/>
        <v>0</v>
      </c>
      <c r="K4929" s="3">
        <f>MIN(Inputs!$B$2, (Inputs!$B$8 - I4929)/Inputs!$B$9)</f>
        <v>0</v>
      </c>
      <c r="L4929" s="3">
        <f>MAX(MIN(Inputs!$B$2, I4929*Inputs!$B$10, Inputs!$B$8*Inputs!$B$4 - J4929), 0)</f>
        <v>170</v>
      </c>
      <c r="M4929" s="3">
        <f t="shared" si="687"/>
        <v>0</v>
      </c>
      <c r="N4929" s="3">
        <f t="shared" si="688"/>
        <v>0</v>
      </c>
      <c r="O4929" s="3">
        <f>IF(H4929="Reg", MIN(Inputs!$B$2, I4929*Inputs!$B$10, (Inputs!$B$8-I4929)/Inputs!$B$9), 0)</f>
        <v>0</v>
      </c>
      <c r="P4929" s="3">
        <f t="shared" si="689"/>
        <v>0</v>
      </c>
      <c r="Q4929" s="3">
        <f t="shared" si="690"/>
        <v>0</v>
      </c>
      <c r="R4929" s="3">
        <f>I4929 + M4929*Inputs!$B$9 - N4929/Inputs!$B$10</f>
        <v>340</v>
      </c>
    </row>
    <row r="4930" spans="1:18" x14ac:dyDescent="0.3">
      <c r="A4930" s="4">
        <v>46228.333333333343</v>
      </c>
      <c r="B4930" s="3">
        <v>18.557500000000001</v>
      </c>
      <c r="C4930" s="3">
        <v>1</v>
      </c>
      <c r="D4930" s="3">
        <f t="shared" ref="D4930:D4993" si="693">AVERAGEIFS(B:B, A:A, "&gt;="&amp;INT(A4930), A:A, "&lt;"&amp;INT(A4930)+1)</f>
        <v>33.049062499999998</v>
      </c>
      <c r="E4930" s="3">
        <f>MAX(B4930 - D4930/Inputs!$B$5, 0)</f>
        <v>0</v>
      </c>
      <c r="F4930" s="3">
        <f>MAX(D4930*Inputs!$B$5 - B4930, 0)</f>
        <v>10.525674999999996</v>
      </c>
      <c r="G4930" s="3">
        <f t="shared" ref="G4930:G4993" si="694">C4930</f>
        <v>1</v>
      </c>
      <c r="H4930" t="str">
        <f t="shared" ref="H4930:H4993" si="695">IF(MAX(E4930, F4930, G4930)&lt;=0, "Idle", IF(AND(G4930&gt;=E4930, G4930&gt;=F4930), "Reg", IF(E4930&gt;=F4930, "Discharge", "Charge")))</f>
        <v>Charge</v>
      </c>
      <c r="I4930" s="3">
        <f t="shared" si="691"/>
        <v>340</v>
      </c>
      <c r="J4930" s="3">
        <f t="shared" si="692"/>
        <v>0</v>
      </c>
      <c r="K4930" s="3">
        <f>MIN(Inputs!$B$2, (Inputs!$B$8 - I4930)/Inputs!$B$9)</f>
        <v>0</v>
      </c>
      <c r="L4930" s="3">
        <f>MAX(MIN(Inputs!$B$2, I4930*Inputs!$B$10, Inputs!$B$8*Inputs!$B$4 - J4930), 0)</f>
        <v>170</v>
      </c>
      <c r="M4930" s="3">
        <f t="shared" ref="M4930:M4993" si="696">IF(H4930="Charge", K4930, 0)</f>
        <v>0</v>
      </c>
      <c r="N4930" s="3">
        <f t="shared" ref="N4930:N4993" si="697">IF(H4930="Discharge", L4930, 0)</f>
        <v>0</v>
      </c>
      <c r="O4930" s="3">
        <f>IF(H4930="Reg", MIN(Inputs!$B$2, I4930*Inputs!$B$10, (Inputs!$B$8-I4930)/Inputs!$B$9), 0)</f>
        <v>0</v>
      </c>
      <c r="P4930" s="3">
        <f t="shared" ref="P4930:P4993" si="698">(N4930 - M4930) * B4930</f>
        <v>0</v>
      </c>
      <c r="Q4930" s="3">
        <f t="shared" ref="Q4930:Q4993" si="699">O4930 * C4930</f>
        <v>0</v>
      </c>
      <c r="R4930" s="3">
        <f>I4930 + M4930*Inputs!$B$9 - N4930/Inputs!$B$10</f>
        <v>340</v>
      </c>
    </row>
    <row r="4931" spans="1:18" x14ac:dyDescent="0.3">
      <c r="A4931" s="4">
        <v>46228.375</v>
      </c>
      <c r="B4931" s="3">
        <v>13.232500000000002</v>
      </c>
      <c r="C4931" s="3">
        <v>1</v>
      </c>
      <c r="D4931" s="3">
        <f t="shared" si="693"/>
        <v>33.049062499999998</v>
      </c>
      <c r="E4931" s="3">
        <f>MAX(B4931 - D4931/Inputs!$B$5, 0)</f>
        <v>0</v>
      </c>
      <c r="F4931" s="3">
        <f>MAX(D4931*Inputs!$B$5 - B4931, 0)</f>
        <v>15.850674999999995</v>
      </c>
      <c r="G4931" s="3">
        <f t="shared" si="694"/>
        <v>1</v>
      </c>
      <c r="H4931" t="str">
        <f t="shared" si="695"/>
        <v>Charge</v>
      </c>
      <c r="I4931" s="3">
        <f t="shared" ref="I4931:I4994" si="700">R4930</f>
        <v>340</v>
      </c>
      <c r="J4931" s="3">
        <f t="shared" ref="J4931:J4994" si="701">IF(INT(A4931)=INT(A4930), J4930 + N4930, 0)</f>
        <v>0</v>
      </c>
      <c r="K4931" s="3">
        <f>MIN(Inputs!$B$2, (Inputs!$B$8 - I4931)/Inputs!$B$9)</f>
        <v>0</v>
      </c>
      <c r="L4931" s="3">
        <f>MAX(MIN(Inputs!$B$2, I4931*Inputs!$B$10, Inputs!$B$8*Inputs!$B$4 - J4931), 0)</f>
        <v>170</v>
      </c>
      <c r="M4931" s="3">
        <f t="shared" si="696"/>
        <v>0</v>
      </c>
      <c r="N4931" s="3">
        <f t="shared" si="697"/>
        <v>0</v>
      </c>
      <c r="O4931" s="3">
        <f>IF(H4931="Reg", MIN(Inputs!$B$2, I4931*Inputs!$B$10, (Inputs!$B$8-I4931)/Inputs!$B$9), 0)</f>
        <v>0</v>
      </c>
      <c r="P4931" s="3">
        <f t="shared" si="698"/>
        <v>0</v>
      </c>
      <c r="Q4931" s="3">
        <f t="shared" si="699"/>
        <v>0</v>
      </c>
      <c r="R4931" s="3">
        <f>I4931 + M4931*Inputs!$B$9 - N4931/Inputs!$B$10</f>
        <v>340</v>
      </c>
    </row>
    <row r="4932" spans="1:18" x14ac:dyDescent="0.3">
      <c r="A4932" s="4">
        <v>46228.416666666657</v>
      </c>
      <c r="B4932" s="3">
        <v>13.047499999999999</v>
      </c>
      <c r="C4932" s="3">
        <v>0.89</v>
      </c>
      <c r="D4932" s="3">
        <f t="shared" si="693"/>
        <v>33.049062499999998</v>
      </c>
      <c r="E4932" s="3">
        <f>MAX(B4932 - D4932/Inputs!$B$5, 0)</f>
        <v>0</v>
      </c>
      <c r="F4932" s="3">
        <f>MAX(D4932*Inputs!$B$5 - B4932, 0)</f>
        <v>16.035674999999998</v>
      </c>
      <c r="G4932" s="3">
        <f t="shared" si="694"/>
        <v>0.89</v>
      </c>
      <c r="H4932" t="str">
        <f t="shared" si="695"/>
        <v>Charge</v>
      </c>
      <c r="I4932" s="3">
        <f t="shared" si="700"/>
        <v>340</v>
      </c>
      <c r="J4932" s="3">
        <f t="shared" si="701"/>
        <v>0</v>
      </c>
      <c r="K4932" s="3">
        <f>MIN(Inputs!$B$2, (Inputs!$B$8 - I4932)/Inputs!$B$9)</f>
        <v>0</v>
      </c>
      <c r="L4932" s="3">
        <f>MAX(MIN(Inputs!$B$2, I4932*Inputs!$B$10, Inputs!$B$8*Inputs!$B$4 - J4932), 0)</f>
        <v>170</v>
      </c>
      <c r="M4932" s="3">
        <f t="shared" si="696"/>
        <v>0</v>
      </c>
      <c r="N4932" s="3">
        <f t="shared" si="697"/>
        <v>0</v>
      </c>
      <c r="O4932" s="3">
        <f>IF(H4932="Reg", MIN(Inputs!$B$2, I4932*Inputs!$B$10, (Inputs!$B$8-I4932)/Inputs!$B$9), 0)</f>
        <v>0</v>
      </c>
      <c r="P4932" s="3">
        <f t="shared" si="698"/>
        <v>0</v>
      </c>
      <c r="Q4932" s="3">
        <f t="shared" si="699"/>
        <v>0</v>
      </c>
      <c r="R4932" s="3">
        <f>I4932 + M4932*Inputs!$B$9 - N4932/Inputs!$B$10</f>
        <v>340</v>
      </c>
    </row>
    <row r="4933" spans="1:18" x14ac:dyDescent="0.3">
      <c r="A4933" s="4">
        <v>46228.458333333343</v>
      </c>
      <c r="B4933" s="3">
        <v>15.762499999999999</v>
      </c>
      <c r="C4933" s="3">
        <v>1</v>
      </c>
      <c r="D4933" s="3">
        <f t="shared" si="693"/>
        <v>33.049062499999998</v>
      </c>
      <c r="E4933" s="3">
        <f>MAX(B4933 - D4933/Inputs!$B$5, 0)</f>
        <v>0</v>
      </c>
      <c r="F4933" s="3">
        <f>MAX(D4933*Inputs!$B$5 - B4933, 0)</f>
        <v>13.320674999999998</v>
      </c>
      <c r="G4933" s="3">
        <f t="shared" si="694"/>
        <v>1</v>
      </c>
      <c r="H4933" t="str">
        <f t="shared" si="695"/>
        <v>Charge</v>
      </c>
      <c r="I4933" s="3">
        <f t="shared" si="700"/>
        <v>340</v>
      </c>
      <c r="J4933" s="3">
        <f t="shared" si="701"/>
        <v>0</v>
      </c>
      <c r="K4933" s="3">
        <f>MIN(Inputs!$B$2, (Inputs!$B$8 - I4933)/Inputs!$B$9)</f>
        <v>0</v>
      </c>
      <c r="L4933" s="3">
        <f>MAX(MIN(Inputs!$B$2, I4933*Inputs!$B$10, Inputs!$B$8*Inputs!$B$4 - J4933), 0)</f>
        <v>170</v>
      </c>
      <c r="M4933" s="3">
        <f t="shared" si="696"/>
        <v>0</v>
      </c>
      <c r="N4933" s="3">
        <f t="shared" si="697"/>
        <v>0</v>
      </c>
      <c r="O4933" s="3">
        <f>IF(H4933="Reg", MIN(Inputs!$B$2, I4933*Inputs!$B$10, (Inputs!$B$8-I4933)/Inputs!$B$9), 0)</f>
        <v>0</v>
      </c>
      <c r="P4933" s="3">
        <f t="shared" si="698"/>
        <v>0</v>
      </c>
      <c r="Q4933" s="3">
        <f t="shared" si="699"/>
        <v>0</v>
      </c>
      <c r="R4933" s="3">
        <f>I4933 + M4933*Inputs!$B$9 - N4933/Inputs!$B$10</f>
        <v>340</v>
      </c>
    </row>
    <row r="4934" spans="1:18" x14ac:dyDescent="0.3">
      <c r="A4934" s="4">
        <v>46228.5</v>
      </c>
      <c r="B4934" s="3">
        <v>18.912500000000001</v>
      </c>
      <c r="C4934" s="3">
        <v>1</v>
      </c>
      <c r="D4934" s="3">
        <f t="shared" si="693"/>
        <v>33.049062499999998</v>
      </c>
      <c r="E4934" s="3">
        <f>MAX(B4934 - D4934/Inputs!$B$5, 0)</f>
        <v>0</v>
      </c>
      <c r="F4934" s="3">
        <f>MAX(D4934*Inputs!$B$5 - B4934, 0)</f>
        <v>10.170674999999996</v>
      </c>
      <c r="G4934" s="3">
        <f t="shared" si="694"/>
        <v>1</v>
      </c>
      <c r="H4934" t="str">
        <f t="shared" si="695"/>
        <v>Charge</v>
      </c>
      <c r="I4934" s="3">
        <f t="shared" si="700"/>
        <v>340</v>
      </c>
      <c r="J4934" s="3">
        <f t="shared" si="701"/>
        <v>0</v>
      </c>
      <c r="K4934" s="3">
        <f>MIN(Inputs!$B$2, (Inputs!$B$8 - I4934)/Inputs!$B$9)</f>
        <v>0</v>
      </c>
      <c r="L4934" s="3">
        <f>MAX(MIN(Inputs!$B$2, I4934*Inputs!$B$10, Inputs!$B$8*Inputs!$B$4 - J4934), 0)</f>
        <v>170</v>
      </c>
      <c r="M4934" s="3">
        <f t="shared" si="696"/>
        <v>0</v>
      </c>
      <c r="N4934" s="3">
        <f t="shared" si="697"/>
        <v>0</v>
      </c>
      <c r="O4934" s="3">
        <f>IF(H4934="Reg", MIN(Inputs!$B$2, I4934*Inputs!$B$10, (Inputs!$B$8-I4934)/Inputs!$B$9), 0)</f>
        <v>0</v>
      </c>
      <c r="P4934" s="3">
        <f t="shared" si="698"/>
        <v>0</v>
      </c>
      <c r="Q4934" s="3">
        <f t="shared" si="699"/>
        <v>0</v>
      </c>
      <c r="R4934" s="3">
        <f>I4934 + M4934*Inputs!$B$9 - N4934/Inputs!$B$10</f>
        <v>340</v>
      </c>
    </row>
    <row r="4935" spans="1:18" x14ac:dyDescent="0.3">
      <c r="A4935" s="4">
        <v>46228.541666666657</v>
      </c>
      <c r="B4935" s="3">
        <v>20.592500000000001</v>
      </c>
      <c r="C4935" s="3">
        <v>0.99</v>
      </c>
      <c r="D4935" s="3">
        <f t="shared" si="693"/>
        <v>33.049062499999998</v>
      </c>
      <c r="E4935" s="3">
        <f>MAX(B4935 - D4935/Inputs!$B$5, 0)</f>
        <v>0</v>
      </c>
      <c r="F4935" s="3">
        <f>MAX(D4935*Inputs!$B$5 - B4935, 0)</f>
        <v>8.490674999999996</v>
      </c>
      <c r="G4935" s="3">
        <f t="shared" si="694"/>
        <v>0.99</v>
      </c>
      <c r="H4935" t="str">
        <f t="shared" si="695"/>
        <v>Charge</v>
      </c>
      <c r="I4935" s="3">
        <f t="shared" si="700"/>
        <v>340</v>
      </c>
      <c r="J4935" s="3">
        <f t="shared" si="701"/>
        <v>0</v>
      </c>
      <c r="K4935" s="3">
        <f>MIN(Inputs!$B$2, (Inputs!$B$8 - I4935)/Inputs!$B$9)</f>
        <v>0</v>
      </c>
      <c r="L4935" s="3">
        <f>MAX(MIN(Inputs!$B$2, I4935*Inputs!$B$10, Inputs!$B$8*Inputs!$B$4 - J4935), 0)</f>
        <v>170</v>
      </c>
      <c r="M4935" s="3">
        <f t="shared" si="696"/>
        <v>0</v>
      </c>
      <c r="N4935" s="3">
        <f t="shared" si="697"/>
        <v>0</v>
      </c>
      <c r="O4935" s="3">
        <f>IF(H4935="Reg", MIN(Inputs!$B$2, I4935*Inputs!$B$10, (Inputs!$B$8-I4935)/Inputs!$B$9), 0)</f>
        <v>0</v>
      </c>
      <c r="P4935" s="3">
        <f t="shared" si="698"/>
        <v>0</v>
      </c>
      <c r="Q4935" s="3">
        <f t="shared" si="699"/>
        <v>0</v>
      </c>
      <c r="R4935" s="3">
        <f>I4935 + M4935*Inputs!$B$9 - N4935/Inputs!$B$10</f>
        <v>340</v>
      </c>
    </row>
    <row r="4936" spans="1:18" x14ac:dyDescent="0.3">
      <c r="A4936" s="4">
        <v>46228.583333333343</v>
      </c>
      <c r="B4936" s="3">
        <v>23.967500000000001</v>
      </c>
      <c r="C4936" s="3">
        <v>1</v>
      </c>
      <c r="D4936" s="3">
        <f t="shared" si="693"/>
        <v>33.049062499999998</v>
      </c>
      <c r="E4936" s="3">
        <f>MAX(B4936 - D4936/Inputs!$B$5, 0)</f>
        <v>0</v>
      </c>
      <c r="F4936" s="3">
        <f>MAX(D4936*Inputs!$B$5 - B4936, 0)</f>
        <v>5.115674999999996</v>
      </c>
      <c r="G4936" s="3">
        <f t="shared" si="694"/>
        <v>1</v>
      </c>
      <c r="H4936" t="str">
        <f t="shared" si="695"/>
        <v>Charge</v>
      </c>
      <c r="I4936" s="3">
        <f t="shared" si="700"/>
        <v>340</v>
      </c>
      <c r="J4936" s="3">
        <f t="shared" si="701"/>
        <v>0</v>
      </c>
      <c r="K4936" s="3">
        <f>MIN(Inputs!$B$2, (Inputs!$B$8 - I4936)/Inputs!$B$9)</f>
        <v>0</v>
      </c>
      <c r="L4936" s="3">
        <f>MAX(MIN(Inputs!$B$2, I4936*Inputs!$B$10, Inputs!$B$8*Inputs!$B$4 - J4936), 0)</f>
        <v>170</v>
      </c>
      <c r="M4936" s="3">
        <f t="shared" si="696"/>
        <v>0</v>
      </c>
      <c r="N4936" s="3">
        <f t="shared" si="697"/>
        <v>0</v>
      </c>
      <c r="O4936" s="3">
        <f>IF(H4936="Reg", MIN(Inputs!$B$2, I4936*Inputs!$B$10, (Inputs!$B$8-I4936)/Inputs!$B$9), 0)</f>
        <v>0</v>
      </c>
      <c r="P4936" s="3">
        <f t="shared" si="698"/>
        <v>0</v>
      </c>
      <c r="Q4936" s="3">
        <f t="shared" si="699"/>
        <v>0</v>
      </c>
      <c r="R4936" s="3">
        <f>I4936 + M4936*Inputs!$B$9 - N4936/Inputs!$B$10</f>
        <v>340</v>
      </c>
    </row>
    <row r="4937" spans="1:18" x14ac:dyDescent="0.3">
      <c r="A4937" s="4">
        <v>46228.625</v>
      </c>
      <c r="B4937" s="3">
        <v>24.844999999999999</v>
      </c>
      <c r="C4937" s="3">
        <v>1</v>
      </c>
      <c r="D4937" s="3">
        <f t="shared" si="693"/>
        <v>33.049062499999998</v>
      </c>
      <c r="E4937" s="3">
        <f>MAX(B4937 - D4937/Inputs!$B$5, 0)</f>
        <v>0</v>
      </c>
      <c r="F4937" s="3">
        <f>MAX(D4937*Inputs!$B$5 - B4937, 0)</f>
        <v>4.2381749999999982</v>
      </c>
      <c r="G4937" s="3">
        <f t="shared" si="694"/>
        <v>1</v>
      </c>
      <c r="H4937" t="str">
        <f t="shared" si="695"/>
        <v>Charge</v>
      </c>
      <c r="I4937" s="3">
        <f t="shared" si="700"/>
        <v>340</v>
      </c>
      <c r="J4937" s="3">
        <f t="shared" si="701"/>
        <v>0</v>
      </c>
      <c r="K4937" s="3">
        <f>MIN(Inputs!$B$2, (Inputs!$B$8 - I4937)/Inputs!$B$9)</f>
        <v>0</v>
      </c>
      <c r="L4937" s="3">
        <f>MAX(MIN(Inputs!$B$2, I4937*Inputs!$B$10, Inputs!$B$8*Inputs!$B$4 - J4937), 0)</f>
        <v>170</v>
      </c>
      <c r="M4937" s="3">
        <f t="shared" si="696"/>
        <v>0</v>
      </c>
      <c r="N4937" s="3">
        <f t="shared" si="697"/>
        <v>0</v>
      </c>
      <c r="O4937" s="3">
        <f>IF(H4937="Reg", MIN(Inputs!$B$2, I4937*Inputs!$B$10, (Inputs!$B$8-I4937)/Inputs!$B$9), 0)</f>
        <v>0</v>
      </c>
      <c r="P4937" s="3">
        <f t="shared" si="698"/>
        <v>0</v>
      </c>
      <c r="Q4937" s="3">
        <f t="shared" si="699"/>
        <v>0</v>
      </c>
      <c r="R4937" s="3">
        <f>I4937 + M4937*Inputs!$B$9 - N4937/Inputs!$B$10</f>
        <v>340</v>
      </c>
    </row>
    <row r="4938" spans="1:18" x14ac:dyDescent="0.3">
      <c r="A4938" s="4">
        <v>46228.666666666657</v>
      </c>
      <c r="B4938" s="3">
        <v>22.854999999999997</v>
      </c>
      <c r="C4938" s="3">
        <v>1.04</v>
      </c>
      <c r="D4938" s="3">
        <f t="shared" si="693"/>
        <v>33.049062499999998</v>
      </c>
      <c r="E4938" s="3">
        <f>MAX(B4938 - D4938/Inputs!$B$5, 0)</f>
        <v>0</v>
      </c>
      <c r="F4938" s="3">
        <f>MAX(D4938*Inputs!$B$5 - B4938, 0)</f>
        <v>6.2281750000000002</v>
      </c>
      <c r="G4938" s="3">
        <f t="shared" si="694"/>
        <v>1.04</v>
      </c>
      <c r="H4938" t="str">
        <f t="shared" si="695"/>
        <v>Charge</v>
      </c>
      <c r="I4938" s="3">
        <f t="shared" si="700"/>
        <v>340</v>
      </c>
      <c r="J4938" s="3">
        <f t="shared" si="701"/>
        <v>0</v>
      </c>
      <c r="K4938" s="3">
        <f>MIN(Inputs!$B$2, (Inputs!$B$8 - I4938)/Inputs!$B$9)</f>
        <v>0</v>
      </c>
      <c r="L4938" s="3">
        <f>MAX(MIN(Inputs!$B$2, I4938*Inputs!$B$10, Inputs!$B$8*Inputs!$B$4 - J4938), 0)</f>
        <v>170</v>
      </c>
      <c r="M4938" s="3">
        <f t="shared" si="696"/>
        <v>0</v>
      </c>
      <c r="N4938" s="3">
        <f t="shared" si="697"/>
        <v>0</v>
      </c>
      <c r="O4938" s="3">
        <f>IF(H4938="Reg", MIN(Inputs!$B$2, I4938*Inputs!$B$10, (Inputs!$B$8-I4938)/Inputs!$B$9), 0)</f>
        <v>0</v>
      </c>
      <c r="P4938" s="3">
        <f t="shared" si="698"/>
        <v>0</v>
      </c>
      <c r="Q4938" s="3">
        <f t="shared" si="699"/>
        <v>0</v>
      </c>
      <c r="R4938" s="3">
        <f>I4938 + M4938*Inputs!$B$9 - N4938/Inputs!$B$10</f>
        <v>340</v>
      </c>
    </row>
    <row r="4939" spans="1:18" x14ac:dyDescent="0.3">
      <c r="A4939" s="4">
        <v>46228.708333333343</v>
      </c>
      <c r="B4939" s="3">
        <v>24.322500000000002</v>
      </c>
      <c r="C4939" s="3">
        <v>0.97</v>
      </c>
      <c r="D4939" s="3">
        <f t="shared" si="693"/>
        <v>33.049062499999998</v>
      </c>
      <c r="E4939" s="3">
        <f>MAX(B4939 - D4939/Inputs!$B$5, 0)</f>
        <v>0</v>
      </c>
      <c r="F4939" s="3">
        <f>MAX(D4939*Inputs!$B$5 - B4939, 0)</f>
        <v>4.7606749999999955</v>
      </c>
      <c r="G4939" s="3">
        <f t="shared" si="694"/>
        <v>0.97</v>
      </c>
      <c r="H4939" t="str">
        <f t="shared" si="695"/>
        <v>Charge</v>
      </c>
      <c r="I4939" s="3">
        <f t="shared" si="700"/>
        <v>340</v>
      </c>
      <c r="J4939" s="3">
        <f t="shared" si="701"/>
        <v>0</v>
      </c>
      <c r="K4939" s="3">
        <f>MIN(Inputs!$B$2, (Inputs!$B$8 - I4939)/Inputs!$B$9)</f>
        <v>0</v>
      </c>
      <c r="L4939" s="3">
        <f>MAX(MIN(Inputs!$B$2, I4939*Inputs!$B$10, Inputs!$B$8*Inputs!$B$4 - J4939), 0)</f>
        <v>170</v>
      </c>
      <c r="M4939" s="3">
        <f t="shared" si="696"/>
        <v>0</v>
      </c>
      <c r="N4939" s="3">
        <f t="shared" si="697"/>
        <v>0</v>
      </c>
      <c r="O4939" s="3">
        <f>IF(H4939="Reg", MIN(Inputs!$B$2, I4939*Inputs!$B$10, (Inputs!$B$8-I4939)/Inputs!$B$9), 0)</f>
        <v>0</v>
      </c>
      <c r="P4939" s="3">
        <f t="shared" si="698"/>
        <v>0</v>
      </c>
      <c r="Q4939" s="3">
        <f t="shared" si="699"/>
        <v>0</v>
      </c>
      <c r="R4939" s="3">
        <f>I4939 + M4939*Inputs!$B$9 - N4939/Inputs!$B$10</f>
        <v>340</v>
      </c>
    </row>
    <row r="4940" spans="1:18" x14ac:dyDescent="0.3">
      <c r="A4940" s="4">
        <v>46228.75</v>
      </c>
      <c r="B4940" s="3">
        <v>24.522500000000001</v>
      </c>
      <c r="C4940" s="3">
        <v>4.9800000000000004</v>
      </c>
      <c r="D4940" s="3">
        <f t="shared" si="693"/>
        <v>33.049062499999998</v>
      </c>
      <c r="E4940" s="3">
        <f>MAX(B4940 - D4940/Inputs!$B$5, 0)</f>
        <v>0</v>
      </c>
      <c r="F4940" s="3">
        <f>MAX(D4940*Inputs!$B$5 - B4940, 0)</f>
        <v>4.5606749999999963</v>
      </c>
      <c r="G4940" s="3">
        <f t="shared" si="694"/>
        <v>4.9800000000000004</v>
      </c>
      <c r="H4940" t="str">
        <f t="shared" si="695"/>
        <v>Reg</v>
      </c>
      <c r="I4940" s="3">
        <f t="shared" si="700"/>
        <v>340</v>
      </c>
      <c r="J4940" s="3">
        <f t="shared" si="701"/>
        <v>0</v>
      </c>
      <c r="K4940" s="3">
        <f>MIN(Inputs!$B$2, (Inputs!$B$8 - I4940)/Inputs!$B$9)</f>
        <v>0</v>
      </c>
      <c r="L4940" s="3">
        <f>MAX(MIN(Inputs!$B$2, I4940*Inputs!$B$10, Inputs!$B$8*Inputs!$B$4 - J4940), 0)</f>
        <v>170</v>
      </c>
      <c r="M4940" s="3">
        <f t="shared" si="696"/>
        <v>0</v>
      </c>
      <c r="N4940" s="3">
        <f t="shared" si="697"/>
        <v>0</v>
      </c>
      <c r="O4940" s="3">
        <f>IF(H4940="Reg", MIN(Inputs!$B$2, I4940*Inputs!$B$10, (Inputs!$B$8-I4940)/Inputs!$B$9), 0)</f>
        <v>0</v>
      </c>
      <c r="P4940" s="3">
        <f t="shared" si="698"/>
        <v>0</v>
      </c>
      <c r="Q4940" s="3">
        <f t="shared" si="699"/>
        <v>0</v>
      </c>
      <c r="R4940" s="3">
        <f>I4940 + M4940*Inputs!$B$9 - N4940/Inputs!$B$10</f>
        <v>340</v>
      </c>
    </row>
    <row r="4941" spans="1:18" x14ac:dyDescent="0.3">
      <c r="A4941" s="4">
        <v>46228.791666666657</v>
      </c>
      <c r="B4941" s="3">
        <v>35.130000000000003</v>
      </c>
      <c r="C4941" s="3">
        <v>17.489999999999998</v>
      </c>
      <c r="D4941" s="3">
        <f t="shared" si="693"/>
        <v>33.049062499999998</v>
      </c>
      <c r="E4941" s="3">
        <f>MAX(B4941 - D4941/Inputs!$B$5, 0)</f>
        <v>0</v>
      </c>
      <c r="F4941" s="3">
        <f>MAX(D4941*Inputs!$B$5 - B4941, 0)</f>
        <v>0</v>
      </c>
      <c r="G4941" s="3">
        <f t="shared" si="694"/>
        <v>17.489999999999998</v>
      </c>
      <c r="H4941" t="str">
        <f t="shared" si="695"/>
        <v>Reg</v>
      </c>
      <c r="I4941" s="3">
        <f t="shared" si="700"/>
        <v>340</v>
      </c>
      <c r="J4941" s="3">
        <f t="shared" si="701"/>
        <v>0</v>
      </c>
      <c r="K4941" s="3">
        <f>MIN(Inputs!$B$2, (Inputs!$B$8 - I4941)/Inputs!$B$9)</f>
        <v>0</v>
      </c>
      <c r="L4941" s="3">
        <f>MAX(MIN(Inputs!$B$2, I4941*Inputs!$B$10, Inputs!$B$8*Inputs!$B$4 - J4941), 0)</f>
        <v>170</v>
      </c>
      <c r="M4941" s="3">
        <f t="shared" si="696"/>
        <v>0</v>
      </c>
      <c r="N4941" s="3">
        <f t="shared" si="697"/>
        <v>0</v>
      </c>
      <c r="O4941" s="3">
        <f>IF(H4941="Reg", MIN(Inputs!$B$2, I4941*Inputs!$B$10, (Inputs!$B$8-I4941)/Inputs!$B$9), 0)</f>
        <v>0</v>
      </c>
      <c r="P4941" s="3">
        <f t="shared" si="698"/>
        <v>0</v>
      </c>
      <c r="Q4941" s="3">
        <f t="shared" si="699"/>
        <v>0</v>
      </c>
      <c r="R4941" s="3">
        <f>I4941 + M4941*Inputs!$B$9 - N4941/Inputs!$B$10</f>
        <v>340</v>
      </c>
    </row>
    <row r="4942" spans="1:18" x14ac:dyDescent="0.3">
      <c r="A4942" s="4">
        <v>46228.833333333343</v>
      </c>
      <c r="B4942" s="3">
        <v>96.1</v>
      </c>
      <c r="C4942" s="3">
        <v>20.49</v>
      </c>
      <c r="D4942" s="3">
        <f t="shared" si="693"/>
        <v>33.049062499999998</v>
      </c>
      <c r="E4942" s="3">
        <f>MAX(B4942 - D4942/Inputs!$B$5, 0)</f>
        <v>58.544247159090908</v>
      </c>
      <c r="F4942" s="3">
        <f>MAX(D4942*Inputs!$B$5 - B4942, 0)</f>
        <v>0</v>
      </c>
      <c r="G4942" s="3">
        <f t="shared" si="694"/>
        <v>20.49</v>
      </c>
      <c r="H4942" t="str">
        <f t="shared" si="695"/>
        <v>Discharge</v>
      </c>
      <c r="I4942" s="3">
        <f t="shared" si="700"/>
        <v>340</v>
      </c>
      <c r="J4942" s="3">
        <f t="shared" si="701"/>
        <v>0</v>
      </c>
      <c r="K4942" s="3">
        <f>MIN(Inputs!$B$2, (Inputs!$B$8 - I4942)/Inputs!$B$9)</f>
        <v>0</v>
      </c>
      <c r="L4942" s="3">
        <f>MAX(MIN(Inputs!$B$2, I4942*Inputs!$B$10, Inputs!$B$8*Inputs!$B$4 - J4942), 0)</f>
        <v>170</v>
      </c>
      <c r="M4942" s="3">
        <f t="shared" si="696"/>
        <v>0</v>
      </c>
      <c r="N4942" s="3">
        <f t="shared" si="697"/>
        <v>170</v>
      </c>
      <c r="O4942" s="3">
        <f>IF(H4942="Reg", MIN(Inputs!$B$2, I4942*Inputs!$B$10, (Inputs!$B$8-I4942)/Inputs!$B$9), 0)</f>
        <v>0</v>
      </c>
      <c r="P4942" s="3">
        <f t="shared" si="698"/>
        <v>16336.999999999998</v>
      </c>
      <c r="Q4942" s="3">
        <f t="shared" si="699"/>
        <v>0</v>
      </c>
      <c r="R4942" s="3">
        <f>I4942 + M4942*Inputs!$B$9 - N4942/Inputs!$B$10</f>
        <v>158.77939109773115</v>
      </c>
    </row>
    <row r="4943" spans="1:18" x14ac:dyDescent="0.3">
      <c r="A4943" s="4">
        <v>46228.875</v>
      </c>
      <c r="B4943" s="3">
        <v>131.85500000000002</v>
      </c>
      <c r="C4943" s="3">
        <v>13.9</v>
      </c>
      <c r="D4943" s="3">
        <f t="shared" si="693"/>
        <v>33.049062499999998</v>
      </c>
      <c r="E4943" s="3">
        <f>MAX(B4943 - D4943/Inputs!$B$5, 0)</f>
        <v>94.299247159090925</v>
      </c>
      <c r="F4943" s="3">
        <f>MAX(D4943*Inputs!$B$5 - B4943, 0)</f>
        <v>0</v>
      </c>
      <c r="G4943" s="3">
        <f t="shared" si="694"/>
        <v>13.9</v>
      </c>
      <c r="H4943" t="str">
        <f t="shared" si="695"/>
        <v>Discharge</v>
      </c>
      <c r="I4943" s="3">
        <f t="shared" si="700"/>
        <v>158.77939109773115</v>
      </c>
      <c r="J4943" s="3">
        <f t="shared" si="701"/>
        <v>170</v>
      </c>
      <c r="K4943" s="3">
        <f>MIN(Inputs!$B$2, (Inputs!$B$8 - I4943)/Inputs!$B$9)</f>
        <v>170</v>
      </c>
      <c r="L4943" s="3">
        <f>MAX(MIN(Inputs!$B$2, I4943*Inputs!$B$10, Inputs!$B$8*Inputs!$B$4 - J4943), 0)</f>
        <v>148.94827166799323</v>
      </c>
      <c r="M4943" s="3">
        <f t="shared" si="696"/>
        <v>0</v>
      </c>
      <c r="N4943" s="3">
        <f t="shared" si="697"/>
        <v>148.94827166799323</v>
      </c>
      <c r="O4943" s="3">
        <f>IF(H4943="Reg", MIN(Inputs!$B$2, I4943*Inputs!$B$10, (Inputs!$B$8-I4943)/Inputs!$B$9), 0)</f>
        <v>0</v>
      </c>
      <c r="P4943" s="3">
        <f t="shared" si="698"/>
        <v>19639.574360783248</v>
      </c>
      <c r="Q4943" s="3">
        <f t="shared" si="699"/>
        <v>0</v>
      </c>
      <c r="R4943" s="3">
        <f>I4943 + M4943*Inputs!$B$9 - N4943/Inputs!$B$10</f>
        <v>0</v>
      </c>
    </row>
    <row r="4944" spans="1:18" x14ac:dyDescent="0.3">
      <c r="A4944" s="4">
        <v>46228.916666666657</v>
      </c>
      <c r="B4944" s="3">
        <v>83.39</v>
      </c>
      <c r="C4944" s="3">
        <v>8.7200000000000006</v>
      </c>
      <c r="D4944" s="3">
        <f t="shared" si="693"/>
        <v>33.049062499999998</v>
      </c>
      <c r="E4944" s="3">
        <f>MAX(B4944 - D4944/Inputs!$B$5, 0)</f>
        <v>45.834247159090914</v>
      </c>
      <c r="F4944" s="3">
        <f>MAX(D4944*Inputs!$B$5 - B4944, 0)</f>
        <v>0</v>
      </c>
      <c r="G4944" s="3">
        <f t="shared" si="694"/>
        <v>8.7200000000000006</v>
      </c>
      <c r="H4944" t="str">
        <f t="shared" si="695"/>
        <v>Discharge</v>
      </c>
      <c r="I4944" s="3">
        <f t="shared" si="700"/>
        <v>0</v>
      </c>
      <c r="J4944" s="3">
        <f t="shared" si="701"/>
        <v>318.94827166799325</v>
      </c>
      <c r="K4944" s="3">
        <f>MIN(Inputs!$B$2, (Inputs!$B$8 - I4944)/Inputs!$B$9)</f>
        <v>170</v>
      </c>
      <c r="L4944" s="3">
        <f>MAX(MIN(Inputs!$B$2, I4944*Inputs!$B$10, Inputs!$B$8*Inputs!$B$4 - J4944), 0)</f>
        <v>0</v>
      </c>
      <c r="M4944" s="3">
        <f t="shared" si="696"/>
        <v>0</v>
      </c>
      <c r="N4944" s="3">
        <f t="shared" si="697"/>
        <v>0</v>
      </c>
      <c r="O4944" s="3">
        <f>IF(H4944="Reg", MIN(Inputs!$B$2, I4944*Inputs!$B$10, (Inputs!$B$8-I4944)/Inputs!$B$9), 0)</f>
        <v>0</v>
      </c>
      <c r="P4944" s="3">
        <f t="shared" si="698"/>
        <v>0</v>
      </c>
      <c r="Q4944" s="3">
        <f t="shared" si="699"/>
        <v>0</v>
      </c>
      <c r="R4944" s="3">
        <f>I4944 + M4944*Inputs!$B$9 - N4944/Inputs!$B$10</f>
        <v>0</v>
      </c>
    </row>
    <row r="4945" spans="1:18" x14ac:dyDescent="0.3">
      <c r="A4945" s="4">
        <v>46228.958333333343</v>
      </c>
      <c r="B4945" s="3">
        <v>53.569999999999993</v>
      </c>
      <c r="C4945" s="3">
        <v>1</v>
      </c>
      <c r="D4945" s="3">
        <f t="shared" si="693"/>
        <v>33.049062499999998</v>
      </c>
      <c r="E4945" s="3">
        <f>MAX(B4945 - D4945/Inputs!$B$5, 0)</f>
        <v>16.014247159090907</v>
      </c>
      <c r="F4945" s="3">
        <f>MAX(D4945*Inputs!$B$5 - B4945, 0)</f>
        <v>0</v>
      </c>
      <c r="G4945" s="3">
        <f t="shared" si="694"/>
        <v>1</v>
      </c>
      <c r="H4945" t="str">
        <f t="shared" si="695"/>
        <v>Discharge</v>
      </c>
      <c r="I4945" s="3">
        <f t="shared" si="700"/>
        <v>0</v>
      </c>
      <c r="J4945" s="3">
        <f t="shared" si="701"/>
        <v>318.94827166799325</v>
      </c>
      <c r="K4945" s="3">
        <f>MIN(Inputs!$B$2, (Inputs!$B$8 - I4945)/Inputs!$B$9)</f>
        <v>170</v>
      </c>
      <c r="L4945" s="3">
        <f>MAX(MIN(Inputs!$B$2, I4945*Inputs!$B$10, Inputs!$B$8*Inputs!$B$4 - J4945), 0)</f>
        <v>0</v>
      </c>
      <c r="M4945" s="3">
        <f t="shared" si="696"/>
        <v>0</v>
      </c>
      <c r="N4945" s="3">
        <f t="shared" si="697"/>
        <v>0</v>
      </c>
      <c r="O4945" s="3">
        <f>IF(H4945="Reg", MIN(Inputs!$B$2, I4945*Inputs!$B$10, (Inputs!$B$8-I4945)/Inputs!$B$9), 0)</f>
        <v>0</v>
      </c>
      <c r="P4945" s="3">
        <f t="shared" si="698"/>
        <v>0</v>
      </c>
      <c r="Q4945" s="3">
        <f t="shared" si="699"/>
        <v>0</v>
      </c>
      <c r="R4945" s="3">
        <f>I4945 + M4945*Inputs!$B$9 - N4945/Inputs!$B$10</f>
        <v>0</v>
      </c>
    </row>
    <row r="4946" spans="1:18" x14ac:dyDescent="0.3">
      <c r="A4946" s="4">
        <v>46229</v>
      </c>
      <c r="B4946" s="3">
        <v>34.9375</v>
      </c>
      <c r="C4946" s="3">
        <v>1</v>
      </c>
      <c r="D4946" s="3">
        <f t="shared" si="693"/>
        <v>21.845833333333331</v>
      </c>
      <c r="E4946" s="3">
        <f>MAX(B4946 - D4946/Inputs!$B$5, 0)</f>
        <v>10.112689393939394</v>
      </c>
      <c r="F4946" s="3">
        <f>MAX(D4946*Inputs!$B$5 - B4946, 0)</f>
        <v>0</v>
      </c>
      <c r="G4946" s="3">
        <f t="shared" si="694"/>
        <v>1</v>
      </c>
      <c r="H4946" t="str">
        <f t="shared" si="695"/>
        <v>Discharge</v>
      </c>
      <c r="I4946" s="3">
        <f t="shared" si="700"/>
        <v>0</v>
      </c>
      <c r="J4946" s="3">
        <f t="shared" si="701"/>
        <v>0</v>
      </c>
      <c r="K4946" s="3">
        <f>MIN(Inputs!$B$2, (Inputs!$B$8 - I4946)/Inputs!$B$9)</f>
        <v>170</v>
      </c>
      <c r="L4946" s="3">
        <f>MAX(MIN(Inputs!$B$2, I4946*Inputs!$B$10, Inputs!$B$8*Inputs!$B$4 - J4946), 0)</f>
        <v>0</v>
      </c>
      <c r="M4946" s="3">
        <f t="shared" si="696"/>
        <v>0</v>
      </c>
      <c r="N4946" s="3">
        <f t="shared" si="697"/>
        <v>0</v>
      </c>
      <c r="O4946" s="3">
        <f>IF(H4946="Reg", MIN(Inputs!$B$2, I4946*Inputs!$B$10, (Inputs!$B$8-I4946)/Inputs!$B$9), 0)</f>
        <v>0</v>
      </c>
      <c r="P4946" s="3">
        <f t="shared" si="698"/>
        <v>0</v>
      </c>
      <c r="Q4946" s="3">
        <f t="shared" si="699"/>
        <v>0</v>
      </c>
      <c r="R4946" s="3">
        <f>I4946 + M4946*Inputs!$B$9 - N4946/Inputs!$B$10</f>
        <v>0</v>
      </c>
    </row>
    <row r="4947" spans="1:18" x14ac:dyDescent="0.3">
      <c r="A4947" s="4">
        <v>46229.041666666657</v>
      </c>
      <c r="B4947" s="3">
        <v>30.587499999999999</v>
      </c>
      <c r="C4947" s="3">
        <v>0.97</v>
      </c>
      <c r="D4947" s="3">
        <f t="shared" si="693"/>
        <v>21.845833333333331</v>
      </c>
      <c r="E4947" s="3">
        <f>MAX(B4947 - D4947/Inputs!$B$5, 0)</f>
        <v>5.7626893939393931</v>
      </c>
      <c r="F4947" s="3">
        <f>MAX(D4947*Inputs!$B$5 - B4947, 0)</f>
        <v>0</v>
      </c>
      <c r="G4947" s="3">
        <f t="shared" si="694"/>
        <v>0.97</v>
      </c>
      <c r="H4947" t="str">
        <f t="shared" si="695"/>
        <v>Discharge</v>
      </c>
      <c r="I4947" s="3">
        <f t="shared" si="700"/>
        <v>0</v>
      </c>
      <c r="J4947" s="3">
        <f t="shared" si="701"/>
        <v>0</v>
      </c>
      <c r="K4947" s="3">
        <f>MIN(Inputs!$B$2, (Inputs!$B$8 - I4947)/Inputs!$B$9)</f>
        <v>170</v>
      </c>
      <c r="L4947" s="3">
        <f>MAX(MIN(Inputs!$B$2, I4947*Inputs!$B$10, Inputs!$B$8*Inputs!$B$4 - J4947), 0)</f>
        <v>0</v>
      </c>
      <c r="M4947" s="3">
        <f t="shared" si="696"/>
        <v>0</v>
      </c>
      <c r="N4947" s="3">
        <f t="shared" si="697"/>
        <v>0</v>
      </c>
      <c r="O4947" s="3">
        <f>IF(H4947="Reg", MIN(Inputs!$B$2, I4947*Inputs!$B$10, (Inputs!$B$8-I4947)/Inputs!$B$9), 0)</f>
        <v>0</v>
      </c>
      <c r="P4947" s="3">
        <f t="shared" si="698"/>
        <v>0</v>
      </c>
      <c r="Q4947" s="3">
        <f t="shared" si="699"/>
        <v>0</v>
      </c>
      <c r="R4947" s="3">
        <f>I4947 + M4947*Inputs!$B$9 - N4947/Inputs!$B$10</f>
        <v>0</v>
      </c>
    </row>
    <row r="4948" spans="1:18" x14ac:dyDescent="0.3">
      <c r="A4948" s="4">
        <v>46229.083333333343</v>
      </c>
      <c r="B4948" s="3">
        <v>28.685000000000002</v>
      </c>
      <c r="C4948" s="3">
        <v>0.04</v>
      </c>
      <c r="D4948" s="3">
        <f t="shared" si="693"/>
        <v>21.845833333333331</v>
      </c>
      <c r="E4948" s="3">
        <f>MAX(B4948 - D4948/Inputs!$B$5, 0)</f>
        <v>3.8601893939393968</v>
      </c>
      <c r="F4948" s="3">
        <f>MAX(D4948*Inputs!$B$5 - B4948, 0)</f>
        <v>0</v>
      </c>
      <c r="G4948" s="3">
        <f t="shared" si="694"/>
        <v>0.04</v>
      </c>
      <c r="H4948" t="str">
        <f t="shared" si="695"/>
        <v>Discharge</v>
      </c>
      <c r="I4948" s="3">
        <f t="shared" si="700"/>
        <v>0</v>
      </c>
      <c r="J4948" s="3">
        <f t="shared" si="701"/>
        <v>0</v>
      </c>
      <c r="K4948" s="3">
        <f>MIN(Inputs!$B$2, (Inputs!$B$8 - I4948)/Inputs!$B$9)</f>
        <v>170</v>
      </c>
      <c r="L4948" s="3">
        <f>MAX(MIN(Inputs!$B$2, I4948*Inputs!$B$10, Inputs!$B$8*Inputs!$B$4 - J4948), 0)</f>
        <v>0</v>
      </c>
      <c r="M4948" s="3">
        <f t="shared" si="696"/>
        <v>0</v>
      </c>
      <c r="N4948" s="3">
        <f t="shared" si="697"/>
        <v>0</v>
      </c>
      <c r="O4948" s="3">
        <f>IF(H4948="Reg", MIN(Inputs!$B$2, I4948*Inputs!$B$10, (Inputs!$B$8-I4948)/Inputs!$B$9), 0)</f>
        <v>0</v>
      </c>
      <c r="P4948" s="3">
        <f t="shared" si="698"/>
        <v>0</v>
      </c>
      <c r="Q4948" s="3">
        <f t="shared" si="699"/>
        <v>0</v>
      </c>
      <c r="R4948" s="3">
        <f>I4948 + M4948*Inputs!$B$9 - N4948/Inputs!$B$10</f>
        <v>0</v>
      </c>
    </row>
    <row r="4949" spans="1:18" x14ac:dyDescent="0.3">
      <c r="A4949" s="4">
        <v>46229.125</v>
      </c>
      <c r="B4949" s="3">
        <v>26.172499999999999</v>
      </c>
      <c r="C4949" s="3">
        <v>0.04</v>
      </c>
      <c r="D4949" s="3">
        <f t="shared" si="693"/>
        <v>21.845833333333331</v>
      </c>
      <c r="E4949" s="3">
        <f>MAX(B4949 - D4949/Inputs!$B$5, 0)</f>
        <v>1.3476893939393939</v>
      </c>
      <c r="F4949" s="3">
        <f>MAX(D4949*Inputs!$B$5 - B4949, 0)</f>
        <v>0</v>
      </c>
      <c r="G4949" s="3">
        <f t="shared" si="694"/>
        <v>0.04</v>
      </c>
      <c r="H4949" t="str">
        <f t="shared" si="695"/>
        <v>Discharge</v>
      </c>
      <c r="I4949" s="3">
        <f t="shared" si="700"/>
        <v>0</v>
      </c>
      <c r="J4949" s="3">
        <f t="shared" si="701"/>
        <v>0</v>
      </c>
      <c r="K4949" s="3">
        <f>MIN(Inputs!$B$2, (Inputs!$B$8 - I4949)/Inputs!$B$9)</f>
        <v>170</v>
      </c>
      <c r="L4949" s="3">
        <f>MAX(MIN(Inputs!$B$2, I4949*Inputs!$B$10, Inputs!$B$8*Inputs!$B$4 - J4949), 0)</f>
        <v>0</v>
      </c>
      <c r="M4949" s="3">
        <f t="shared" si="696"/>
        <v>0</v>
      </c>
      <c r="N4949" s="3">
        <f t="shared" si="697"/>
        <v>0</v>
      </c>
      <c r="O4949" s="3">
        <f>IF(H4949="Reg", MIN(Inputs!$B$2, I4949*Inputs!$B$10, (Inputs!$B$8-I4949)/Inputs!$B$9), 0)</f>
        <v>0</v>
      </c>
      <c r="P4949" s="3">
        <f t="shared" si="698"/>
        <v>0</v>
      </c>
      <c r="Q4949" s="3">
        <f t="shared" si="699"/>
        <v>0</v>
      </c>
      <c r="R4949" s="3">
        <f>I4949 + M4949*Inputs!$B$9 - N4949/Inputs!$B$10</f>
        <v>0</v>
      </c>
    </row>
    <row r="4950" spans="1:18" x14ac:dyDescent="0.3">
      <c r="A4950" s="4">
        <v>46229.166666666657</v>
      </c>
      <c r="B4950" s="3">
        <v>23.57</v>
      </c>
      <c r="C4950" s="3">
        <v>0.04</v>
      </c>
      <c r="D4950" s="3">
        <f t="shared" si="693"/>
        <v>21.845833333333331</v>
      </c>
      <c r="E4950" s="3">
        <f>MAX(B4950 - D4950/Inputs!$B$5, 0)</f>
        <v>0</v>
      </c>
      <c r="F4950" s="3">
        <f>MAX(D4950*Inputs!$B$5 - B4950, 0)</f>
        <v>0</v>
      </c>
      <c r="G4950" s="3">
        <f t="shared" si="694"/>
        <v>0.04</v>
      </c>
      <c r="H4950" t="str">
        <f t="shared" si="695"/>
        <v>Reg</v>
      </c>
      <c r="I4950" s="3">
        <f t="shared" si="700"/>
        <v>0</v>
      </c>
      <c r="J4950" s="3">
        <f t="shared" si="701"/>
        <v>0</v>
      </c>
      <c r="K4950" s="3">
        <f>MIN(Inputs!$B$2, (Inputs!$B$8 - I4950)/Inputs!$B$9)</f>
        <v>170</v>
      </c>
      <c r="L4950" s="3">
        <f>MAX(MIN(Inputs!$B$2, I4950*Inputs!$B$10, Inputs!$B$8*Inputs!$B$4 - J4950), 0)</f>
        <v>0</v>
      </c>
      <c r="M4950" s="3">
        <f t="shared" si="696"/>
        <v>0</v>
      </c>
      <c r="N4950" s="3">
        <f t="shared" si="697"/>
        <v>0</v>
      </c>
      <c r="O4950" s="3">
        <f>IF(H4950="Reg", MIN(Inputs!$B$2, I4950*Inputs!$B$10, (Inputs!$B$8-I4950)/Inputs!$B$9), 0)</f>
        <v>0</v>
      </c>
      <c r="P4950" s="3">
        <f t="shared" si="698"/>
        <v>0</v>
      </c>
      <c r="Q4950" s="3">
        <f t="shared" si="699"/>
        <v>0</v>
      </c>
      <c r="R4950" s="3">
        <f>I4950 + M4950*Inputs!$B$9 - N4950/Inputs!$B$10</f>
        <v>0</v>
      </c>
    </row>
    <row r="4951" spans="1:18" x14ac:dyDescent="0.3">
      <c r="A4951" s="4">
        <v>46229.208333333343</v>
      </c>
      <c r="B4951" s="3">
        <v>22.947499999999998</v>
      </c>
      <c r="C4951" s="3">
        <v>0.05</v>
      </c>
      <c r="D4951" s="3">
        <f t="shared" si="693"/>
        <v>21.845833333333331</v>
      </c>
      <c r="E4951" s="3">
        <f>MAX(B4951 - D4951/Inputs!$B$5, 0)</f>
        <v>0</v>
      </c>
      <c r="F4951" s="3">
        <f>MAX(D4951*Inputs!$B$5 - B4951, 0)</f>
        <v>0</v>
      </c>
      <c r="G4951" s="3">
        <f t="shared" si="694"/>
        <v>0.05</v>
      </c>
      <c r="H4951" t="str">
        <f t="shared" si="695"/>
        <v>Reg</v>
      </c>
      <c r="I4951" s="3">
        <f t="shared" si="700"/>
        <v>0</v>
      </c>
      <c r="J4951" s="3">
        <f t="shared" si="701"/>
        <v>0</v>
      </c>
      <c r="K4951" s="3">
        <f>MIN(Inputs!$B$2, (Inputs!$B$8 - I4951)/Inputs!$B$9)</f>
        <v>170</v>
      </c>
      <c r="L4951" s="3">
        <f>MAX(MIN(Inputs!$B$2, I4951*Inputs!$B$10, Inputs!$B$8*Inputs!$B$4 - J4951), 0)</f>
        <v>0</v>
      </c>
      <c r="M4951" s="3">
        <f t="shared" si="696"/>
        <v>0</v>
      </c>
      <c r="N4951" s="3">
        <f t="shared" si="697"/>
        <v>0</v>
      </c>
      <c r="O4951" s="3">
        <f>IF(H4951="Reg", MIN(Inputs!$B$2, I4951*Inputs!$B$10, (Inputs!$B$8-I4951)/Inputs!$B$9), 0)</f>
        <v>0</v>
      </c>
      <c r="P4951" s="3">
        <f t="shared" si="698"/>
        <v>0</v>
      </c>
      <c r="Q4951" s="3">
        <f t="shared" si="699"/>
        <v>0</v>
      </c>
      <c r="R4951" s="3">
        <f>I4951 + M4951*Inputs!$B$9 - N4951/Inputs!$B$10</f>
        <v>0</v>
      </c>
    </row>
    <row r="4952" spans="1:18" x14ac:dyDescent="0.3">
      <c r="A4952" s="4">
        <v>46229.25</v>
      </c>
      <c r="B4952" s="3">
        <v>23.605</v>
      </c>
      <c r="C4952" s="3">
        <v>1</v>
      </c>
      <c r="D4952" s="3">
        <f t="shared" si="693"/>
        <v>21.845833333333331</v>
      </c>
      <c r="E4952" s="3">
        <f>MAX(B4952 - D4952/Inputs!$B$5, 0)</f>
        <v>0</v>
      </c>
      <c r="F4952" s="3">
        <f>MAX(D4952*Inputs!$B$5 - B4952, 0)</f>
        <v>0</v>
      </c>
      <c r="G4952" s="3">
        <f t="shared" si="694"/>
        <v>1</v>
      </c>
      <c r="H4952" t="str">
        <f t="shared" si="695"/>
        <v>Reg</v>
      </c>
      <c r="I4952" s="3">
        <f t="shared" si="700"/>
        <v>0</v>
      </c>
      <c r="J4952" s="3">
        <f t="shared" si="701"/>
        <v>0</v>
      </c>
      <c r="K4952" s="3">
        <f>MIN(Inputs!$B$2, (Inputs!$B$8 - I4952)/Inputs!$B$9)</f>
        <v>170</v>
      </c>
      <c r="L4952" s="3">
        <f>MAX(MIN(Inputs!$B$2, I4952*Inputs!$B$10, Inputs!$B$8*Inputs!$B$4 - J4952), 0)</f>
        <v>0</v>
      </c>
      <c r="M4952" s="3">
        <f t="shared" si="696"/>
        <v>0</v>
      </c>
      <c r="N4952" s="3">
        <f t="shared" si="697"/>
        <v>0</v>
      </c>
      <c r="O4952" s="3">
        <f>IF(H4952="Reg", MIN(Inputs!$B$2, I4952*Inputs!$B$10, (Inputs!$B$8-I4952)/Inputs!$B$9), 0)</f>
        <v>0</v>
      </c>
      <c r="P4952" s="3">
        <f t="shared" si="698"/>
        <v>0</v>
      </c>
      <c r="Q4952" s="3">
        <f t="shared" si="699"/>
        <v>0</v>
      </c>
      <c r="R4952" s="3">
        <f>I4952 + M4952*Inputs!$B$9 - N4952/Inputs!$B$10</f>
        <v>0</v>
      </c>
    </row>
    <row r="4953" spans="1:18" x14ac:dyDescent="0.3">
      <c r="A4953" s="4">
        <v>46229.291666666657</v>
      </c>
      <c r="B4953" s="3">
        <v>21.442499999999999</v>
      </c>
      <c r="C4953" s="3">
        <v>1</v>
      </c>
      <c r="D4953" s="3">
        <f t="shared" si="693"/>
        <v>21.845833333333331</v>
      </c>
      <c r="E4953" s="3">
        <f>MAX(B4953 - D4953/Inputs!$B$5, 0)</f>
        <v>0</v>
      </c>
      <c r="F4953" s="3">
        <f>MAX(D4953*Inputs!$B$5 - B4953, 0)</f>
        <v>0</v>
      </c>
      <c r="G4953" s="3">
        <f t="shared" si="694"/>
        <v>1</v>
      </c>
      <c r="H4953" t="str">
        <f t="shared" si="695"/>
        <v>Reg</v>
      </c>
      <c r="I4953" s="3">
        <f t="shared" si="700"/>
        <v>0</v>
      </c>
      <c r="J4953" s="3">
        <f t="shared" si="701"/>
        <v>0</v>
      </c>
      <c r="K4953" s="3">
        <f>MIN(Inputs!$B$2, (Inputs!$B$8 - I4953)/Inputs!$B$9)</f>
        <v>170</v>
      </c>
      <c r="L4953" s="3">
        <f>MAX(MIN(Inputs!$B$2, I4953*Inputs!$B$10, Inputs!$B$8*Inputs!$B$4 - J4953), 0)</f>
        <v>0</v>
      </c>
      <c r="M4953" s="3">
        <f t="shared" si="696"/>
        <v>0</v>
      </c>
      <c r="N4953" s="3">
        <f t="shared" si="697"/>
        <v>0</v>
      </c>
      <c r="O4953" s="3">
        <f>IF(H4953="Reg", MIN(Inputs!$B$2, I4953*Inputs!$B$10, (Inputs!$B$8-I4953)/Inputs!$B$9), 0)</f>
        <v>0</v>
      </c>
      <c r="P4953" s="3">
        <f t="shared" si="698"/>
        <v>0</v>
      </c>
      <c r="Q4953" s="3">
        <f t="shared" si="699"/>
        <v>0</v>
      </c>
      <c r="R4953" s="3">
        <f>I4953 + M4953*Inputs!$B$9 - N4953/Inputs!$B$10</f>
        <v>0</v>
      </c>
    </row>
    <row r="4954" spans="1:18" x14ac:dyDescent="0.3">
      <c r="A4954" s="4">
        <v>46229.333333333343</v>
      </c>
      <c r="B4954" s="3">
        <v>16.079999999999998</v>
      </c>
      <c r="C4954" s="3">
        <v>1</v>
      </c>
      <c r="D4954" s="3">
        <f t="shared" si="693"/>
        <v>21.845833333333331</v>
      </c>
      <c r="E4954" s="3">
        <f>MAX(B4954 - D4954/Inputs!$B$5, 0)</f>
        <v>0</v>
      </c>
      <c r="F4954" s="3">
        <f>MAX(D4954*Inputs!$B$5 - B4954, 0)</f>
        <v>3.1443333333333321</v>
      </c>
      <c r="G4954" s="3">
        <f t="shared" si="694"/>
        <v>1</v>
      </c>
      <c r="H4954" t="str">
        <f t="shared" si="695"/>
        <v>Charge</v>
      </c>
      <c r="I4954" s="3">
        <f t="shared" si="700"/>
        <v>0</v>
      </c>
      <c r="J4954" s="3">
        <f t="shared" si="701"/>
        <v>0</v>
      </c>
      <c r="K4954" s="3">
        <f>MIN(Inputs!$B$2, (Inputs!$B$8 - I4954)/Inputs!$B$9)</f>
        <v>170</v>
      </c>
      <c r="L4954" s="3">
        <f>MAX(MIN(Inputs!$B$2, I4954*Inputs!$B$10, Inputs!$B$8*Inputs!$B$4 - J4954), 0)</f>
        <v>0</v>
      </c>
      <c r="M4954" s="3">
        <f t="shared" si="696"/>
        <v>170</v>
      </c>
      <c r="N4954" s="3">
        <f t="shared" si="697"/>
        <v>0</v>
      </c>
      <c r="O4954" s="3">
        <f>IF(H4954="Reg", MIN(Inputs!$B$2, I4954*Inputs!$B$10, (Inputs!$B$8-I4954)/Inputs!$B$9), 0)</f>
        <v>0</v>
      </c>
      <c r="P4954" s="3">
        <f t="shared" si="698"/>
        <v>-2733.6</v>
      </c>
      <c r="Q4954" s="3">
        <f t="shared" si="699"/>
        <v>0</v>
      </c>
      <c r="R4954" s="3">
        <f>I4954 + M4954*Inputs!$B$9 - N4954/Inputs!$B$10</f>
        <v>159.4741358339966</v>
      </c>
    </row>
    <row r="4955" spans="1:18" x14ac:dyDescent="0.3">
      <c r="A4955" s="4">
        <v>46229.375</v>
      </c>
      <c r="B4955" s="3">
        <v>11.814999999999998</v>
      </c>
      <c r="C4955" s="3">
        <v>0.75</v>
      </c>
      <c r="D4955" s="3">
        <f t="shared" si="693"/>
        <v>21.845833333333331</v>
      </c>
      <c r="E4955" s="3">
        <f>MAX(B4955 - D4955/Inputs!$B$5, 0)</f>
        <v>0</v>
      </c>
      <c r="F4955" s="3">
        <f>MAX(D4955*Inputs!$B$5 - B4955, 0)</f>
        <v>7.4093333333333327</v>
      </c>
      <c r="G4955" s="3">
        <f t="shared" si="694"/>
        <v>0.75</v>
      </c>
      <c r="H4955" t="str">
        <f t="shared" si="695"/>
        <v>Charge</v>
      </c>
      <c r="I4955" s="3">
        <f t="shared" si="700"/>
        <v>159.4741358339966</v>
      </c>
      <c r="J4955" s="3">
        <f t="shared" si="701"/>
        <v>0</v>
      </c>
      <c r="K4955" s="3">
        <f>MIN(Inputs!$B$2, (Inputs!$B$8 - I4955)/Inputs!$B$9)</f>
        <v>170</v>
      </c>
      <c r="L4955" s="3">
        <f>MAX(MIN(Inputs!$B$2, I4955*Inputs!$B$10, Inputs!$B$8*Inputs!$B$4 - J4955), 0)</f>
        <v>149.6</v>
      </c>
      <c r="M4955" s="3">
        <f t="shared" si="696"/>
        <v>170</v>
      </c>
      <c r="N4955" s="3">
        <f t="shared" si="697"/>
        <v>0</v>
      </c>
      <c r="O4955" s="3">
        <f>IF(H4955="Reg", MIN(Inputs!$B$2, I4955*Inputs!$B$10, (Inputs!$B$8-I4955)/Inputs!$B$9), 0)</f>
        <v>0</v>
      </c>
      <c r="P4955" s="3">
        <f t="shared" si="698"/>
        <v>-2008.5499999999997</v>
      </c>
      <c r="Q4955" s="3">
        <f t="shared" si="699"/>
        <v>0</v>
      </c>
      <c r="R4955" s="3">
        <f>I4955 + M4955*Inputs!$B$9 - N4955/Inputs!$B$10</f>
        <v>318.9482716679932</v>
      </c>
    </row>
    <row r="4956" spans="1:18" x14ac:dyDescent="0.3">
      <c r="A4956" s="4">
        <v>46229.416666666657</v>
      </c>
      <c r="B4956" s="3">
        <v>12.795</v>
      </c>
      <c r="C4956" s="3">
        <v>0.7</v>
      </c>
      <c r="D4956" s="3">
        <f t="shared" si="693"/>
        <v>21.845833333333331</v>
      </c>
      <c r="E4956" s="3">
        <f>MAX(B4956 - D4956/Inputs!$B$5, 0)</f>
        <v>0</v>
      </c>
      <c r="F4956" s="3">
        <f>MAX(D4956*Inputs!$B$5 - B4956, 0)</f>
        <v>6.4293333333333305</v>
      </c>
      <c r="G4956" s="3">
        <f t="shared" si="694"/>
        <v>0.7</v>
      </c>
      <c r="H4956" t="str">
        <f t="shared" si="695"/>
        <v>Charge</v>
      </c>
      <c r="I4956" s="3">
        <f t="shared" si="700"/>
        <v>318.9482716679932</v>
      </c>
      <c r="J4956" s="3">
        <f t="shared" si="701"/>
        <v>0</v>
      </c>
      <c r="K4956" s="3">
        <f>MIN(Inputs!$B$2, (Inputs!$B$8 - I4956)/Inputs!$B$9)</f>
        <v>22.44121780453775</v>
      </c>
      <c r="L4956" s="3">
        <f>MAX(MIN(Inputs!$B$2, I4956*Inputs!$B$10, Inputs!$B$8*Inputs!$B$4 - J4956), 0)</f>
        <v>170</v>
      </c>
      <c r="M4956" s="3">
        <f t="shared" si="696"/>
        <v>22.44121780453775</v>
      </c>
      <c r="N4956" s="3">
        <f t="shared" si="697"/>
        <v>0</v>
      </c>
      <c r="O4956" s="3">
        <f>IF(H4956="Reg", MIN(Inputs!$B$2, I4956*Inputs!$B$10, (Inputs!$B$8-I4956)/Inputs!$B$9), 0)</f>
        <v>0</v>
      </c>
      <c r="P4956" s="3">
        <f t="shared" si="698"/>
        <v>-287.1353818090605</v>
      </c>
      <c r="Q4956" s="3">
        <f t="shared" si="699"/>
        <v>0</v>
      </c>
      <c r="R4956" s="3">
        <f>I4956 + M4956*Inputs!$B$9 - N4956/Inputs!$B$10</f>
        <v>340</v>
      </c>
    </row>
    <row r="4957" spans="1:18" x14ac:dyDescent="0.3">
      <c r="A4957" s="4">
        <v>46229.458333333343</v>
      </c>
      <c r="B4957" s="3">
        <v>15.265000000000001</v>
      </c>
      <c r="C4957" s="3">
        <v>0.56999999999999995</v>
      </c>
      <c r="D4957" s="3">
        <f t="shared" si="693"/>
        <v>21.845833333333331</v>
      </c>
      <c r="E4957" s="3">
        <f>MAX(B4957 - D4957/Inputs!$B$5, 0)</f>
        <v>0</v>
      </c>
      <c r="F4957" s="3">
        <f>MAX(D4957*Inputs!$B$5 - B4957, 0)</f>
        <v>3.9593333333333298</v>
      </c>
      <c r="G4957" s="3">
        <f t="shared" si="694"/>
        <v>0.56999999999999995</v>
      </c>
      <c r="H4957" t="str">
        <f t="shared" si="695"/>
        <v>Charge</v>
      </c>
      <c r="I4957" s="3">
        <f t="shared" si="700"/>
        <v>340</v>
      </c>
      <c r="J4957" s="3">
        <f t="shared" si="701"/>
        <v>0</v>
      </c>
      <c r="K4957" s="3">
        <f>MIN(Inputs!$B$2, (Inputs!$B$8 - I4957)/Inputs!$B$9)</f>
        <v>0</v>
      </c>
      <c r="L4957" s="3">
        <f>MAX(MIN(Inputs!$B$2, I4957*Inputs!$B$10, Inputs!$B$8*Inputs!$B$4 - J4957), 0)</f>
        <v>170</v>
      </c>
      <c r="M4957" s="3">
        <f t="shared" si="696"/>
        <v>0</v>
      </c>
      <c r="N4957" s="3">
        <f t="shared" si="697"/>
        <v>0</v>
      </c>
      <c r="O4957" s="3">
        <f>IF(H4957="Reg", MIN(Inputs!$B$2, I4957*Inputs!$B$10, (Inputs!$B$8-I4957)/Inputs!$B$9), 0)</f>
        <v>0</v>
      </c>
      <c r="P4957" s="3">
        <f t="shared" si="698"/>
        <v>0</v>
      </c>
      <c r="Q4957" s="3">
        <f t="shared" si="699"/>
        <v>0</v>
      </c>
      <c r="R4957" s="3">
        <f>I4957 + M4957*Inputs!$B$9 - N4957/Inputs!$B$10</f>
        <v>340</v>
      </c>
    </row>
    <row r="4958" spans="1:18" x14ac:dyDescent="0.3">
      <c r="A4958" s="4">
        <v>46229.5</v>
      </c>
      <c r="B4958" s="3">
        <v>17.009999999999998</v>
      </c>
      <c r="C4958" s="3">
        <v>0.98</v>
      </c>
      <c r="D4958" s="3">
        <f t="shared" si="693"/>
        <v>21.845833333333331</v>
      </c>
      <c r="E4958" s="3">
        <f>MAX(B4958 - D4958/Inputs!$B$5, 0)</f>
        <v>0</v>
      </c>
      <c r="F4958" s="3">
        <f>MAX(D4958*Inputs!$B$5 - B4958, 0)</f>
        <v>2.2143333333333324</v>
      </c>
      <c r="G4958" s="3">
        <f t="shared" si="694"/>
        <v>0.98</v>
      </c>
      <c r="H4958" t="str">
        <f t="shared" si="695"/>
        <v>Charge</v>
      </c>
      <c r="I4958" s="3">
        <f t="shared" si="700"/>
        <v>340</v>
      </c>
      <c r="J4958" s="3">
        <f t="shared" si="701"/>
        <v>0</v>
      </c>
      <c r="K4958" s="3">
        <f>MIN(Inputs!$B$2, (Inputs!$B$8 - I4958)/Inputs!$B$9)</f>
        <v>0</v>
      </c>
      <c r="L4958" s="3">
        <f>MAX(MIN(Inputs!$B$2, I4958*Inputs!$B$10, Inputs!$B$8*Inputs!$B$4 - J4958), 0)</f>
        <v>170</v>
      </c>
      <c r="M4958" s="3">
        <f t="shared" si="696"/>
        <v>0</v>
      </c>
      <c r="N4958" s="3">
        <f t="shared" si="697"/>
        <v>0</v>
      </c>
      <c r="O4958" s="3">
        <f>IF(H4958="Reg", MIN(Inputs!$B$2, I4958*Inputs!$B$10, (Inputs!$B$8-I4958)/Inputs!$B$9), 0)</f>
        <v>0</v>
      </c>
      <c r="P4958" s="3">
        <f t="shared" si="698"/>
        <v>0</v>
      </c>
      <c r="Q4958" s="3">
        <f t="shared" si="699"/>
        <v>0</v>
      </c>
      <c r="R4958" s="3">
        <f>I4958 + M4958*Inputs!$B$9 - N4958/Inputs!$B$10</f>
        <v>340</v>
      </c>
    </row>
    <row r="4959" spans="1:18" x14ac:dyDescent="0.3">
      <c r="A4959" s="4">
        <v>46229.541666666657</v>
      </c>
      <c r="B4959" s="3">
        <v>17.717500000000001</v>
      </c>
      <c r="C4959" s="3">
        <v>0.75</v>
      </c>
      <c r="D4959" s="3">
        <f t="shared" si="693"/>
        <v>21.845833333333331</v>
      </c>
      <c r="E4959" s="3">
        <f>MAX(B4959 - D4959/Inputs!$B$5, 0)</f>
        <v>0</v>
      </c>
      <c r="F4959" s="3">
        <f>MAX(D4959*Inputs!$B$5 - B4959, 0)</f>
        <v>1.5068333333333293</v>
      </c>
      <c r="G4959" s="3">
        <f t="shared" si="694"/>
        <v>0.75</v>
      </c>
      <c r="H4959" t="str">
        <f t="shared" si="695"/>
        <v>Charge</v>
      </c>
      <c r="I4959" s="3">
        <f t="shared" si="700"/>
        <v>340</v>
      </c>
      <c r="J4959" s="3">
        <f t="shared" si="701"/>
        <v>0</v>
      </c>
      <c r="K4959" s="3">
        <f>MIN(Inputs!$B$2, (Inputs!$B$8 - I4959)/Inputs!$B$9)</f>
        <v>0</v>
      </c>
      <c r="L4959" s="3">
        <f>MAX(MIN(Inputs!$B$2, I4959*Inputs!$B$10, Inputs!$B$8*Inputs!$B$4 - J4959), 0)</f>
        <v>170</v>
      </c>
      <c r="M4959" s="3">
        <f t="shared" si="696"/>
        <v>0</v>
      </c>
      <c r="N4959" s="3">
        <f t="shared" si="697"/>
        <v>0</v>
      </c>
      <c r="O4959" s="3">
        <f>IF(H4959="Reg", MIN(Inputs!$B$2, I4959*Inputs!$B$10, (Inputs!$B$8-I4959)/Inputs!$B$9), 0)</f>
        <v>0</v>
      </c>
      <c r="P4959" s="3">
        <f t="shared" si="698"/>
        <v>0</v>
      </c>
      <c r="Q4959" s="3">
        <f t="shared" si="699"/>
        <v>0</v>
      </c>
      <c r="R4959" s="3">
        <f>I4959 + M4959*Inputs!$B$9 - N4959/Inputs!$B$10</f>
        <v>340</v>
      </c>
    </row>
    <row r="4960" spans="1:18" x14ac:dyDescent="0.3">
      <c r="A4960" s="4">
        <v>46229.583333333343</v>
      </c>
      <c r="B4960" s="3">
        <v>18.357500000000002</v>
      </c>
      <c r="C4960" s="3">
        <v>1</v>
      </c>
      <c r="D4960" s="3">
        <f t="shared" si="693"/>
        <v>21.845833333333331</v>
      </c>
      <c r="E4960" s="3">
        <f>MAX(B4960 - D4960/Inputs!$B$5, 0)</f>
        <v>0</v>
      </c>
      <c r="F4960" s="3">
        <f>MAX(D4960*Inputs!$B$5 - B4960, 0)</f>
        <v>0.86683333333332868</v>
      </c>
      <c r="G4960" s="3">
        <f t="shared" si="694"/>
        <v>1</v>
      </c>
      <c r="H4960" t="str">
        <f t="shared" si="695"/>
        <v>Reg</v>
      </c>
      <c r="I4960" s="3">
        <f t="shared" si="700"/>
        <v>340</v>
      </c>
      <c r="J4960" s="3">
        <f t="shared" si="701"/>
        <v>0</v>
      </c>
      <c r="K4960" s="3">
        <f>MIN(Inputs!$B$2, (Inputs!$B$8 - I4960)/Inputs!$B$9)</f>
        <v>0</v>
      </c>
      <c r="L4960" s="3">
        <f>MAX(MIN(Inputs!$B$2, I4960*Inputs!$B$10, Inputs!$B$8*Inputs!$B$4 - J4960), 0)</f>
        <v>170</v>
      </c>
      <c r="M4960" s="3">
        <f t="shared" si="696"/>
        <v>0</v>
      </c>
      <c r="N4960" s="3">
        <f t="shared" si="697"/>
        <v>0</v>
      </c>
      <c r="O4960" s="3">
        <f>IF(H4960="Reg", MIN(Inputs!$B$2, I4960*Inputs!$B$10, (Inputs!$B$8-I4960)/Inputs!$B$9), 0)</f>
        <v>0</v>
      </c>
      <c r="P4960" s="3">
        <f t="shared" si="698"/>
        <v>0</v>
      </c>
      <c r="Q4960" s="3">
        <f t="shared" si="699"/>
        <v>0</v>
      </c>
      <c r="R4960" s="3">
        <f>I4960 + M4960*Inputs!$B$9 - N4960/Inputs!$B$10</f>
        <v>340</v>
      </c>
    </row>
    <row r="4961" spans="1:18" x14ac:dyDescent="0.3">
      <c r="A4961" s="4">
        <v>46229.625</v>
      </c>
      <c r="B4961" s="3">
        <v>19.8825</v>
      </c>
      <c r="C4961" s="3">
        <v>0.99</v>
      </c>
      <c r="D4961" s="3">
        <f t="shared" si="693"/>
        <v>21.845833333333331</v>
      </c>
      <c r="E4961" s="3">
        <f>MAX(B4961 - D4961/Inputs!$B$5, 0)</f>
        <v>0</v>
      </c>
      <c r="F4961" s="3">
        <f>MAX(D4961*Inputs!$B$5 - B4961, 0)</f>
        <v>0</v>
      </c>
      <c r="G4961" s="3">
        <f t="shared" si="694"/>
        <v>0.99</v>
      </c>
      <c r="H4961" t="str">
        <f t="shared" si="695"/>
        <v>Reg</v>
      </c>
      <c r="I4961" s="3">
        <f t="shared" si="700"/>
        <v>340</v>
      </c>
      <c r="J4961" s="3">
        <f t="shared" si="701"/>
        <v>0</v>
      </c>
      <c r="K4961" s="3">
        <f>MIN(Inputs!$B$2, (Inputs!$B$8 - I4961)/Inputs!$B$9)</f>
        <v>0</v>
      </c>
      <c r="L4961" s="3">
        <f>MAX(MIN(Inputs!$B$2, I4961*Inputs!$B$10, Inputs!$B$8*Inputs!$B$4 - J4961), 0)</f>
        <v>170</v>
      </c>
      <c r="M4961" s="3">
        <f t="shared" si="696"/>
        <v>0</v>
      </c>
      <c r="N4961" s="3">
        <f t="shared" si="697"/>
        <v>0</v>
      </c>
      <c r="O4961" s="3">
        <f>IF(H4961="Reg", MIN(Inputs!$B$2, I4961*Inputs!$B$10, (Inputs!$B$8-I4961)/Inputs!$B$9), 0)</f>
        <v>0</v>
      </c>
      <c r="P4961" s="3">
        <f t="shared" si="698"/>
        <v>0</v>
      </c>
      <c r="Q4961" s="3">
        <f t="shared" si="699"/>
        <v>0</v>
      </c>
      <c r="R4961" s="3">
        <f>I4961 + M4961*Inputs!$B$9 - N4961/Inputs!$B$10</f>
        <v>340</v>
      </c>
    </row>
    <row r="4962" spans="1:18" x14ac:dyDescent="0.3">
      <c r="A4962" s="4">
        <v>46229.666666666657</v>
      </c>
      <c r="B4962" s="3">
        <v>19.7225</v>
      </c>
      <c r="C4962" s="3">
        <v>0.99</v>
      </c>
      <c r="D4962" s="3">
        <f t="shared" si="693"/>
        <v>21.845833333333331</v>
      </c>
      <c r="E4962" s="3">
        <f>MAX(B4962 - D4962/Inputs!$B$5, 0)</f>
        <v>0</v>
      </c>
      <c r="F4962" s="3">
        <f>MAX(D4962*Inputs!$B$5 - B4962, 0)</f>
        <v>0</v>
      </c>
      <c r="G4962" s="3">
        <f t="shared" si="694"/>
        <v>0.99</v>
      </c>
      <c r="H4962" t="str">
        <f t="shared" si="695"/>
        <v>Reg</v>
      </c>
      <c r="I4962" s="3">
        <f t="shared" si="700"/>
        <v>340</v>
      </c>
      <c r="J4962" s="3">
        <f t="shared" si="701"/>
        <v>0</v>
      </c>
      <c r="K4962" s="3">
        <f>MIN(Inputs!$B$2, (Inputs!$B$8 - I4962)/Inputs!$B$9)</f>
        <v>0</v>
      </c>
      <c r="L4962" s="3">
        <f>MAX(MIN(Inputs!$B$2, I4962*Inputs!$B$10, Inputs!$B$8*Inputs!$B$4 - J4962), 0)</f>
        <v>170</v>
      </c>
      <c r="M4962" s="3">
        <f t="shared" si="696"/>
        <v>0</v>
      </c>
      <c r="N4962" s="3">
        <f t="shared" si="697"/>
        <v>0</v>
      </c>
      <c r="O4962" s="3">
        <f>IF(H4962="Reg", MIN(Inputs!$B$2, I4962*Inputs!$B$10, (Inputs!$B$8-I4962)/Inputs!$B$9), 0)</f>
        <v>0</v>
      </c>
      <c r="P4962" s="3">
        <f t="shared" si="698"/>
        <v>0</v>
      </c>
      <c r="Q4962" s="3">
        <f t="shared" si="699"/>
        <v>0</v>
      </c>
      <c r="R4962" s="3">
        <f>I4962 + M4962*Inputs!$B$9 - N4962/Inputs!$B$10</f>
        <v>340</v>
      </c>
    </row>
    <row r="4963" spans="1:18" x14ac:dyDescent="0.3">
      <c r="A4963" s="4">
        <v>46229.708333333343</v>
      </c>
      <c r="B4963" s="3">
        <v>17.697499999999998</v>
      </c>
      <c r="C4963" s="3">
        <v>0.87</v>
      </c>
      <c r="D4963" s="3">
        <f t="shared" si="693"/>
        <v>21.845833333333331</v>
      </c>
      <c r="E4963" s="3">
        <f>MAX(B4963 - D4963/Inputs!$B$5, 0)</f>
        <v>0</v>
      </c>
      <c r="F4963" s="3">
        <f>MAX(D4963*Inputs!$B$5 - B4963, 0)</f>
        <v>1.5268333333333324</v>
      </c>
      <c r="G4963" s="3">
        <f t="shared" si="694"/>
        <v>0.87</v>
      </c>
      <c r="H4963" t="str">
        <f t="shared" si="695"/>
        <v>Charge</v>
      </c>
      <c r="I4963" s="3">
        <f t="shared" si="700"/>
        <v>340</v>
      </c>
      <c r="J4963" s="3">
        <f t="shared" si="701"/>
        <v>0</v>
      </c>
      <c r="K4963" s="3">
        <f>MIN(Inputs!$B$2, (Inputs!$B$8 - I4963)/Inputs!$B$9)</f>
        <v>0</v>
      </c>
      <c r="L4963" s="3">
        <f>MAX(MIN(Inputs!$B$2, I4963*Inputs!$B$10, Inputs!$B$8*Inputs!$B$4 - J4963), 0)</f>
        <v>170</v>
      </c>
      <c r="M4963" s="3">
        <f t="shared" si="696"/>
        <v>0</v>
      </c>
      <c r="N4963" s="3">
        <f t="shared" si="697"/>
        <v>0</v>
      </c>
      <c r="O4963" s="3">
        <f>IF(H4963="Reg", MIN(Inputs!$B$2, I4963*Inputs!$B$10, (Inputs!$B$8-I4963)/Inputs!$B$9), 0)</f>
        <v>0</v>
      </c>
      <c r="P4963" s="3">
        <f t="shared" si="698"/>
        <v>0</v>
      </c>
      <c r="Q4963" s="3">
        <f t="shared" si="699"/>
        <v>0</v>
      </c>
      <c r="R4963" s="3">
        <f>I4963 + M4963*Inputs!$B$9 - N4963/Inputs!$B$10</f>
        <v>340</v>
      </c>
    </row>
    <row r="4964" spans="1:18" x14ac:dyDescent="0.3">
      <c r="A4964" s="4">
        <v>46229.75</v>
      </c>
      <c r="B4964" s="3">
        <v>23.8325</v>
      </c>
      <c r="C4964" s="3">
        <v>1</v>
      </c>
      <c r="D4964" s="3">
        <f t="shared" si="693"/>
        <v>21.845833333333331</v>
      </c>
      <c r="E4964" s="3">
        <f>MAX(B4964 - D4964/Inputs!$B$5, 0)</f>
        <v>0</v>
      </c>
      <c r="F4964" s="3">
        <f>MAX(D4964*Inputs!$B$5 - B4964, 0)</f>
        <v>0</v>
      </c>
      <c r="G4964" s="3">
        <f t="shared" si="694"/>
        <v>1</v>
      </c>
      <c r="H4964" t="str">
        <f t="shared" si="695"/>
        <v>Reg</v>
      </c>
      <c r="I4964" s="3">
        <f t="shared" si="700"/>
        <v>340</v>
      </c>
      <c r="J4964" s="3">
        <f t="shared" si="701"/>
        <v>0</v>
      </c>
      <c r="K4964" s="3">
        <f>MIN(Inputs!$B$2, (Inputs!$B$8 - I4964)/Inputs!$B$9)</f>
        <v>0</v>
      </c>
      <c r="L4964" s="3">
        <f>MAX(MIN(Inputs!$B$2, I4964*Inputs!$B$10, Inputs!$B$8*Inputs!$B$4 - J4964), 0)</f>
        <v>170</v>
      </c>
      <c r="M4964" s="3">
        <f t="shared" si="696"/>
        <v>0</v>
      </c>
      <c r="N4964" s="3">
        <f t="shared" si="697"/>
        <v>0</v>
      </c>
      <c r="O4964" s="3">
        <f>IF(H4964="Reg", MIN(Inputs!$B$2, I4964*Inputs!$B$10, (Inputs!$B$8-I4964)/Inputs!$B$9), 0)</f>
        <v>0</v>
      </c>
      <c r="P4964" s="3">
        <f t="shared" si="698"/>
        <v>0</v>
      </c>
      <c r="Q4964" s="3">
        <f t="shared" si="699"/>
        <v>0</v>
      </c>
      <c r="R4964" s="3">
        <f>I4964 + M4964*Inputs!$B$9 - N4964/Inputs!$B$10</f>
        <v>340</v>
      </c>
    </row>
    <row r="4965" spans="1:18" x14ac:dyDescent="0.3">
      <c r="A4965" s="4">
        <v>46229.791666666657</v>
      </c>
      <c r="B4965" s="3">
        <v>24.142499999999998</v>
      </c>
      <c r="C4965" s="3">
        <v>3.61</v>
      </c>
      <c r="D4965" s="3">
        <f t="shared" si="693"/>
        <v>21.845833333333331</v>
      </c>
      <c r="E4965" s="3">
        <f>MAX(B4965 - D4965/Inputs!$B$5, 0)</f>
        <v>0</v>
      </c>
      <c r="F4965" s="3">
        <f>MAX(D4965*Inputs!$B$5 - B4965, 0)</f>
        <v>0</v>
      </c>
      <c r="G4965" s="3">
        <f t="shared" si="694"/>
        <v>3.61</v>
      </c>
      <c r="H4965" t="str">
        <f t="shared" si="695"/>
        <v>Reg</v>
      </c>
      <c r="I4965" s="3">
        <f t="shared" si="700"/>
        <v>340</v>
      </c>
      <c r="J4965" s="3">
        <f t="shared" si="701"/>
        <v>0</v>
      </c>
      <c r="K4965" s="3">
        <f>MIN(Inputs!$B$2, (Inputs!$B$8 - I4965)/Inputs!$B$9)</f>
        <v>0</v>
      </c>
      <c r="L4965" s="3">
        <f>MAX(MIN(Inputs!$B$2, I4965*Inputs!$B$10, Inputs!$B$8*Inputs!$B$4 - J4965), 0)</f>
        <v>170</v>
      </c>
      <c r="M4965" s="3">
        <f t="shared" si="696"/>
        <v>0</v>
      </c>
      <c r="N4965" s="3">
        <f t="shared" si="697"/>
        <v>0</v>
      </c>
      <c r="O4965" s="3">
        <f>IF(H4965="Reg", MIN(Inputs!$B$2, I4965*Inputs!$B$10, (Inputs!$B$8-I4965)/Inputs!$B$9), 0)</f>
        <v>0</v>
      </c>
      <c r="P4965" s="3">
        <f t="shared" si="698"/>
        <v>0</v>
      </c>
      <c r="Q4965" s="3">
        <f t="shared" si="699"/>
        <v>0</v>
      </c>
      <c r="R4965" s="3">
        <f>I4965 + M4965*Inputs!$B$9 - N4965/Inputs!$B$10</f>
        <v>340</v>
      </c>
    </row>
    <row r="4966" spans="1:18" x14ac:dyDescent="0.3">
      <c r="A4966" s="4">
        <v>46229.833333333343</v>
      </c>
      <c r="B4966" s="3">
        <v>24.815000000000001</v>
      </c>
      <c r="C4966" s="3">
        <v>2.38</v>
      </c>
      <c r="D4966" s="3">
        <f t="shared" si="693"/>
        <v>21.845833333333331</v>
      </c>
      <c r="E4966" s="3">
        <f>MAX(B4966 - D4966/Inputs!$B$5, 0)</f>
        <v>0</v>
      </c>
      <c r="F4966" s="3">
        <f>MAX(D4966*Inputs!$B$5 - B4966, 0)</f>
        <v>0</v>
      </c>
      <c r="G4966" s="3">
        <f t="shared" si="694"/>
        <v>2.38</v>
      </c>
      <c r="H4966" t="str">
        <f t="shared" si="695"/>
        <v>Reg</v>
      </c>
      <c r="I4966" s="3">
        <f t="shared" si="700"/>
        <v>340</v>
      </c>
      <c r="J4966" s="3">
        <f t="shared" si="701"/>
        <v>0</v>
      </c>
      <c r="K4966" s="3">
        <f>MIN(Inputs!$B$2, (Inputs!$B$8 - I4966)/Inputs!$B$9)</f>
        <v>0</v>
      </c>
      <c r="L4966" s="3">
        <f>MAX(MIN(Inputs!$B$2, I4966*Inputs!$B$10, Inputs!$B$8*Inputs!$B$4 - J4966), 0)</f>
        <v>170</v>
      </c>
      <c r="M4966" s="3">
        <f t="shared" si="696"/>
        <v>0</v>
      </c>
      <c r="N4966" s="3">
        <f t="shared" si="697"/>
        <v>0</v>
      </c>
      <c r="O4966" s="3">
        <f>IF(H4966="Reg", MIN(Inputs!$B$2, I4966*Inputs!$B$10, (Inputs!$B$8-I4966)/Inputs!$B$9), 0)</f>
        <v>0</v>
      </c>
      <c r="P4966" s="3">
        <f t="shared" si="698"/>
        <v>0</v>
      </c>
      <c r="Q4966" s="3">
        <f t="shared" si="699"/>
        <v>0</v>
      </c>
      <c r="R4966" s="3">
        <f>I4966 + M4966*Inputs!$B$9 - N4966/Inputs!$B$10</f>
        <v>340</v>
      </c>
    </row>
    <row r="4967" spans="1:18" x14ac:dyDescent="0.3">
      <c r="A4967" s="4">
        <v>46229.875</v>
      </c>
      <c r="B4967" s="3">
        <v>28.297499999999999</v>
      </c>
      <c r="C4967" s="3">
        <v>1</v>
      </c>
      <c r="D4967" s="3">
        <f t="shared" si="693"/>
        <v>21.845833333333331</v>
      </c>
      <c r="E4967" s="3">
        <f>MAX(B4967 - D4967/Inputs!$B$5, 0)</f>
        <v>3.4726893939393939</v>
      </c>
      <c r="F4967" s="3">
        <f>MAX(D4967*Inputs!$B$5 - B4967, 0)</f>
        <v>0</v>
      </c>
      <c r="G4967" s="3">
        <f t="shared" si="694"/>
        <v>1</v>
      </c>
      <c r="H4967" t="str">
        <f t="shared" si="695"/>
        <v>Discharge</v>
      </c>
      <c r="I4967" s="3">
        <f t="shared" si="700"/>
        <v>340</v>
      </c>
      <c r="J4967" s="3">
        <f t="shared" si="701"/>
        <v>0</v>
      </c>
      <c r="K4967" s="3">
        <f>MIN(Inputs!$B$2, (Inputs!$B$8 - I4967)/Inputs!$B$9)</f>
        <v>0</v>
      </c>
      <c r="L4967" s="3">
        <f>MAX(MIN(Inputs!$B$2, I4967*Inputs!$B$10, Inputs!$B$8*Inputs!$B$4 - J4967), 0)</f>
        <v>170</v>
      </c>
      <c r="M4967" s="3">
        <f t="shared" si="696"/>
        <v>0</v>
      </c>
      <c r="N4967" s="3">
        <f t="shared" si="697"/>
        <v>170</v>
      </c>
      <c r="O4967" s="3">
        <f>IF(H4967="Reg", MIN(Inputs!$B$2, I4967*Inputs!$B$10, (Inputs!$B$8-I4967)/Inputs!$B$9), 0)</f>
        <v>0</v>
      </c>
      <c r="P4967" s="3">
        <f t="shared" si="698"/>
        <v>4810.5749999999998</v>
      </c>
      <c r="Q4967" s="3">
        <f t="shared" si="699"/>
        <v>0</v>
      </c>
      <c r="R4967" s="3">
        <f>I4967 + M4967*Inputs!$B$9 - N4967/Inputs!$B$10</f>
        <v>158.77939109773115</v>
      </c>
    </row>
    <row r="4968" spans="1:18" x14ac:dyDescent="0.3">
      <c r="A4968" s="4">
        <v>46229.916666666657</v>
      </c>
      <c r="B4968" s="3">
        <v>23.147500000000001</v>
      </c>
      <c r="C4968" s="3">
        <v>0.21</v>
      </c>
      <c r="D4968" s="3">
        <f t="shared" si="693"/>
        <v>21.845833333333331</v>
      </c>
      <c r="E4968" s="3">
        <f>MAX(B4968 - D4968/Inputs!$B$5, 0)</f>
        <v>0</v>
      </c>
      <c r="F4968" s="3">
        <f>MAX(D4968*Inputs!$B$5 - B4968, 0)</f>
        <v>0</v>
      </c>
      <c r="G4968" s="3">
        <f t="shared" si="694"/>
        <v>0.21</v>
      </c>
      <c r="H4968" t="str">
        <f t="shared" si="695"/>
        <v>Reg</v>
      </c>
      <c r="I4968" s="3">
        <f t="shared" si="700"/>
        <v>158.77939109773115</v>
      </c>
      <c r="J4968" s="3">
        <f t="shared" si="701"/>
        <v>170</v>
      </c>
      <c r="K4968" s="3">
        <f>MIN(Inputs!$B$2, (Inputs!$B$8 - I4968)/Inputs!$B$9)</f>
        <v>170</v>
      </c>
      <c r="L4968" s="3">
        <f>MAX(MIN(Inputs!$B$2, I4968*Inputs!$B$10, Inputs!$B$8*Inputs!$B$4 - J4968), 0)</f>
        <v>148.94827166799323</v>
      </c>
      <c r="M4968" s="3">
        <f t="shared" si="696"/>
        <v>0</v>
      </c>
      <c r="N4968" s="3">
        <f t="shared" si="697"/>
        <v>0</v>
      </c>
      <c r="O4968" s="3">
        <f>IF(H4968="Reg", MIN(Inputs!$B$2, I4968*Inputs!$B$10, (Inputs!$B$8-I4968)/Inputs!$B$9), 0)</f>
        <v>148.94827166799323</v>
      </c>
      <c r="P4968" s="3">
        <f t="shared" si="698"/>
        <v>0</v>
      </c>
      <c r="Q4968" s="3">
        <f t="shared" si="699"/>
        <v>31.279137050278575</v>
      </c>
      <c r="R4968" s="3">
        <f>I4968 + M4968*Inputs!$B$9 - N4968/Inputs!$B$10</f>
        <v>158.77939109773115</v>
      </c>
    </row>
    <row r="4969" spans="1:18" x14ac:dyDescent="0.3">
      <c r="A4969" s="4">
        <v>46229.958333333343</v>
      </c>
      <c r="B4969" s="3">
        <v>21.774999999999999</v>
      </c>
      <c r="C4969" s="3">
        <v>0.05</v>
      </c>
      <c r="D4969" s="3">
        <f t="shared" si="693"/>
        <v>21.845833333333331</v>
      </c>
      <c r="E4969" s="3">
        <f>MAX(B4969 - D4969/Inputs!$B$5, 0)</f>
        <v>0</v>
      </c>
      <c r="F4969" s="3">
        <f>MAX(D4969*Inputs!$B$5 - B4969, 0)</f>
        <v>0</v>
      </c>
      <c r="G4969" s="3">
        <f t="shared" si="694"/>
        <v>0.05</v>
      </c>
      <c r="H4969" t="str">
        <f t="shared" si="695"/>
        <v>Reg</v>
      </c>
      <c r="I4969" s="3">
        <f t="shared" si="700"/>
        <v>158.77939109773115</v>
      </c>
      <c r="J4969" s="3">
        <f t="shared" si="701"/>
        <v>170</v>
      </c>
      <c r="K4969" s="3">
        <f>MIN(Inputs!$B$2, (Inputs!$B$8 - I4969)/Inputs!$B$9)</f>
        <v>170</v>
      </c>
      <c r="L4969" s="3">
        <f>MAX(MIN(Inputs!$B$2, I4969*Inputs!$B$10, Inputs!$B$8*Inputs!$B$4 - J4969), 0)</f>
        <v>148.94827166799323</v>
      </c>
      <c r="M4969" s="3">
        <f t="shared" si="696"/>
        <v>0</v>
      </c>
      <c r="N4969" s="3">
        <f t="shared" si="697"/>
        <v>0</v>
      </c>
      <c r="O4969" s="3">
        <f>IF(H4969="Reg", MIN(Inputs!$B$2, I4969*Inputs!$B$10, (Inputs!$B$8-I4969)/Inputs!$B$9), 0)</f>
        <v>148.94827166799323</v>
      </c>
      <c r="P4969" s="3">
        <f t="shared" si="698"/>
        <v>0</v>
      </c>
      <c r="Q4969" s="3">
        <f t="shared" si="699"/>
        <v>7.447413583399662</v>
      </c>
      <c r="R4969" s="3">
        <f>I4969 + M4969*Inputs!$B$9 - N4969/Inputs!$B$10</f>
        <v>158.77939109773115</v>
      </c>
    </row>
    <row r="4970" spans="1:18" x14ac:dyDescent="0.3">
      <c r="A4970" s="4">
        <v>46230</v>
      </c>
      <c r="B4970" s="3">
        <v>19.327500000000001</v>
      </c>
      <c r="C4970" s="3">
        <v>0.04</v>
      </c>
      <c r="D4970" s="3">
        <f t="shared" si="693"/>
        <v>33.439791666666672</v>
      </c>
      <c r="E4970" s="3">
        <f>MAX(B4970 - D4970/Inputs!$B$5, 0)</f>
        <v>0</v>
      </c>
      <c r="F4970" s="3">
        <f>MAX(D4970*Inputs!$B$5 - B4970, 0)</f>
        <v>10.09951666666667</v>
      </c>
      <c r="G4970" s="3">
        <f t="shared" si="694"/>
        <v>0.04</v>
      </c>
      <c r="H4970" t="str">
        <f t="shared" si="695"/>
        <v>Charge</v>
      </c>
      <c r="I4970" s="3">
        <f t="shared" si="700"/>
        <v>158.77939109773115</v>
      </c>
      <c r="J4970" s="3">
        <f t="shared" si="701"/>
        <v>0</v>
      </c>
      <c r="K4970" s="3">
        <f>MIN(Inputs!$B$2, (Inputs!$B$8 - I4970)/Inputs!$B$9)</f>
        <v>170</v>
      </c>
      <c r="L4970" s="3">
        <f>MAX(MIN(Inputs!$B$2, I4970*Inputs!$B$10, Inputs!$B$8*Inputs!$B$4 - J4970), 0)</f>
        <v>148.94827166799323</v>
      </c>
      <c r="M4970" s="3">
        <f t="shared" si="696"/>
        <v>170</v>
      </c>
      <c r="N4970" s="3">
        <f t="shared" si="697"/>
        <v>0</v>
      </c>
      <c r="O4970" s="3">
        <f>IF(H4970="Reg", MIN(Inputs!$B$2, I4970*Inputs!$B$10, (Inputs!$B$8-I4970)/Inputs!$B$9), 0)</f>
        <v>0</v>
      </c>
      <c r="P4970" s="3">
        <f t="shared" si="698"/>
        <v>-3285.6750000000002</v>
      </c>
      <c r="Q4970" s="3">
        <f t="shared" si="699"/>
        <v>0</v>
      </c>
      <c r="R4970" s="3">
        <f>I4970 + M4970*Inputs!$B$9 - N4970/Inputs!$B$10</f>
        <v>318.25352693172772</v>
      </c>
    </row>
    <row r="4971" spans="1:18" x14ac:dyDescent="0.3">
      <c r="A4971" s="4">
        <v>46230.041666666657</v>
      </c>
      <c r="B4971" s="3">
        <v>23.497500000000002</v>
      </c>
      <c r="C4971" s="3">
        <v>0.04</v>
      </c>
      <c r="D4971" s="3">
        <f t="shared" si="693"/>
        <v>33.439791666666672</v>
      </c>
      <c r="E4971" s="3">
        <f>MAX(B4971 - D4971/Inputs!$B$5, 0)</f>
        <v>0</v>
      </c>
      <c r="F4971" s="3">
        <f>MAX(D4971*Inputs!$B$5 - B4971, 0)</f>
        <v>5.9295166666666681</v>
      </c>
      <c r="G4971" s="3">
        <f t="shared" si="694"/>
        <v>0.04</v>
      </c>
      <c r="H4971" t="str">
        <f t="shared" si="695"/>
        <v>Charge</v>
      </c>
      <c r="I4971" s="3">
        <f t="shared" si="700"/>
        <v>318.25352693172772</v>
      </c>
      <c r="J4971" s="3">
        <f t="shared" si="701"/>
        <v>0</v>
      </c>
      <c r="K4971" s="3">
        <f>MIN(Inputs!$B$2, (Inputs!$B$8 - I4971)/Inputs!$B$9)</f>
        <v>23.181818181818198</v>
      </c>
      <c r="L4971" s="3">
        <f>MAX(MIN(Inputs!$B$2, I4971*Inputs!$B$10, Inputs!$B$8*Inputs!$B$4 - J4971), 0)</f>
        <v>170</v>
      </c>
      <c r="M4971" s="3">
        <f t="shared" si="696"/>
        <v>23.181818181818198</v>
      </c>
      <c r="N4971" s="3">
        <f t="shared" si="697"/>
        <v>0</v>
      </c>
      <c r="O4971" s="3">
        <f>IF(H4971="Reg", MIN(Inputs!$B$2, I4971*Inputs!$B$10, (Inputs!$B$8-I4971)/Inputs!$B$9), 0)</f>
        <v>0</v>
      </c>
      <c r="P4971" s="3">
        <f t="shared" si="698"/>
        <v>-544.71477272727316</v>
      </c>
      <c r="Q4971" s="3">
        <f t="shared" si="699"/>
        <v>0</v>
      </c>
      <c r="R4971" s="3">
        <f>I4971 + M4971*Inputs!$B$9 - N4971/Inputs!$B$10</f>
        <v>340</v>
      </c>
    </row>
    <row r="4972" spans="1:18" x14ac:dyDescent="0.3">
      <c r="A4972" s="4">
        <v>46230.083333333343</v>
      </c>
      <c r="B4972" s="3">
        <v>22.559999999999995</v>
      </c>
      <c r="C4972" s="3">
        <v>0.04</v>
      </c>
      <c r="D4972" s="3">
        <f t="shared" si="693"/>
        <v>33.439791666666672</v>
      </c>
      <c r="E4972" s="3">
        <f>MAX(B4972 - D4972/Inputs!$B$5, 0)</f>
        <v>0</v>
      </c>
      <c r="F4972" s="3">
        <f>MAX(D4972*Inputs!$B$5 - B4972, 0)</f>
        <v>6.8670166666666752</v>
      </c>
      <c r="G4972" s="3">
        <f t="shared" si="694"/>
        <v>0.04</v>
      </c>
      <c r="H4972" t="str">
        <f t="shared" si="695"/>
        <v>Charge</v>
      </c>
      <c r="I4972" s="3">
        <f t="shared" si="700"/>
        <v>340</v>
      </c>
      <c r="J4972" s="3">
        <f t="shared" si="701"/>
        <v>0</v>
      </c>
      <c r="K4972" s="3">
        <f>MIN(Inputs!$B$2, (Inputs!$B$8 - I4972)/Inputs!$B$9)</f>
        <v>0</v>
      </c>
      <c r="L4972" s="3">
        <f>MAX(MIN(Inputs!$B$2, I4972*Inputs!$B$10, Inputs!$B$8*Inputs!$B$4 - J4972), 0)</f>
        <v>170</v>
      </c>
      <c r="M4972" s="3">
        <f t="shared" si="696"/>
        <v>0</v>
      </c>
      <c r="N4972" s="3">
        <f t="shared" si="697"/>
        <v>0</v>
      </c>
      <c r="O4972" s="3">
        <f>IF(H4972="Reg", MIN(Inputs!$B$2, I4972*Inputs!$B$10, (Inputs!$B$8-I4972)/Inputs!$B$9), 0)</f>
        <v>0</v>
      </c>
      <c r="P4972" s="3">
        <f t="shared" si="698"/>
        <v>0</v>
      </c>
      <c r="Q4972" s="3">
        <f t="shared" si="699"/>
        <v>0</v>
      </c>
      <c r="R4972" s="3">
        <f>I4972 + M4972*Inputs!$B$9 - N4972/Inputs!$B$10</f>
        <v>340</v>
      </c>
    </row>
    <row r="4973" spans="1:18" x14ac:dyDescent="0.3">
      <c r="A4973" s="4">
        <v>46230.125</v>
      </c>
      <c r="B4973" s="3">
        <v>22.305</v>
      </c>
      <c r="C4973" s="3">
        <v>0.04</v>
      </c>
      <c r="D4973" s="3">
        <f t="shared" si="693"/>
        <v>33.439791666666672</v>
      </c>
      <c r="E4973" s="3">
        <f>MAX(B4973 - D4973/Inputs!$B$5, 0)</f>
        <v>0</v>
      </c>
      <c r="F4973" s="3">
        <f>MAX(D4973*Inputs!$B$5 - B4973, 0)</f>
        <v>7.1220166666666707</v>
      </c>
      <c r="G4973" s="3">
        <f t="shared" si="694"/>
        <v>0.04</v>
      </c>
      <c r="H4973" t="str">
        <f t="shared" si="695"/>
        <v>Charge</v>
      </c>
      <c r="I4973" s="3">
        <f t="shared" si="700"/>
        <v>340</v>
      </c>
      <c r="J4973" s="3">
        <f t="shared" si="701"/>
        <v>0</v>
      </c>
      <c r="K4973" s="3">
        <f>MIN(Inputs!$B$2, (Inputs!$B$8 - I4973)/Inputs!$B$9)</f>
        <v>0</v>
      </c>
      <c r="L4973" s="3">
        <f>MAX(MIN(Inputs!$B$2, I4973*Inputs!$B$10, Inputs!$B$8*Inputs!$B$4 - J4973), 0)</f>
        <v>170</v>
      </c>
      <c r="M4973" s="3">
        <f t="shared" si="696"/>
        <v>0</v>
      </c>
      <c r="N4973" s="3">
        <f t="shared" si="697"/>
        <v>0</v>
      </c>
      <c r="O4973" s="3">
        <f>IF(H4973="Reg", MIN(Inputs!$B$2, I4973*Inputs!$B$10, (Inputs!$B$8-I4973)/Inputs!$B$9), 0)</f>
        <v>0</v>
      </c>
      <c r="P4973" s="3">
        <f t="shared" si="698"/>
        <v>0</v>
      </c>
      <c r="Q4973" s="3">
        <f t="shared" si="699"/>
        <v>0</v>
      </c>
      <c r="R4973" s="3">
        <f>I4973 + M4973*Inputs!$B$9 - N4973/Inputs!$B$10</f>
        <v>340</v>
      </c>
    </row>
    <row r="4974" spans="1:18" x14ac:dyDescent="0.3">
      <c r="A4974" s="4">
        <v>46230.166666666657</v>
      </c>
      <c r="B4974" s="3">
        <v>21.772499999999997</v>
      </c>
      <c r="C4974" s="3">
        <v>0.04</v>
      </c>
      <c r="D4974" s="3">
        <f t="shared" si="693"/>
        <v>33.439791666666672</v>
      </c>
      <c r="E4974" s="3">
        <f>MAX(B4974 - D4974/Inputs!$B$5, 0)</f>
        <v>0</v>
      </c>
      <c r="F4974" s="3">
        <f>MAX(D4974*Inputs!$B$5 - B4974, 0)</f>
        <v>7.6545166666666731</v>
      </c>
      <c r="G4974" s="3">
        <f t="shared" si="694"/>
        <v>0.04</v>
      </c>
      <c r="H4974" t="str">
        <f t="shared" si="695"/>
        <v>Charge</v>
      </c>
      <c r="I4974" s="3">
        <f t="shared" si="700"/>
        <v>340</v>
      </c>
      <c r="J4974" s="3">
        <f t="shared" si="701"/>
        <v>0</v>
      </c>
      <c r="K4974" s="3">
        <f>MIN(Inputs!$B$2, (Inputs!$B$8 - I4974)/Inputs!$B$9)</f>
        <v>0</v>
      </c>
      <c r="L4974" s="3">
        <f>MAX(MIN(Inputs!$B$2, I4974*Inputs!$B$10, Inputs!$B$8*Inputs!$B$4 - J4974), 0)</f>
        <v>170</v>
      </c>
      <c r="M4974" s="3">
        <f t="shared" si="696"/>
        <v>0</v>
      </c>
      <c r="N4974" s="3">
        <f t="shared" si="697"/>
        <v>0</v>
      </c>
      <c r="O4974" s="3">
        <f>IF(H4974="Reg", MIN(Inputs!$B$2, I4974*Inputs!$B$10, (Inputs!$B$8-I4974)/Inputs!$B$9), 0)</f>
        <v>0</v>
      </c>
      <c r="P4974" s="3">
        <f t="shared" si="698"/>
        <v>0</v>
      </c>
      <c r="Q4974" s="3">
        <f t="shared" si="699"/>
        <v>0</v>
      </c>
      <c r="R4974" s="3">
        <f>I4974 + M4974*Inputs!$B$9 - N4974/Inputs!$B$10</f>
        <v>340</v>
      </c>
    </row>
    <row r="4975" spans="1:18" x14ac:dyDescent="0.3">
      <c r="A4975" s="4">
        <v>46230.208333333343</v>
      </c>
      <c r="B4975" s="3">
        <v>25.912499999999998</v>
      </c>
      <c r="C4975" s="3">
        <v>0.05</v>
      </c>
      <c r="D4975" s="3">
        <f t="shared" si="693"/>
        <v>33.439791666666672</v>
      </c>
      <c r="E4975" s="3">
        <f>MAX(B4975 - D4975/Inputs!$B$5, 0)</f>
        <v>0</v>
      </c>
      <c r="F4975" s="3">
        <f>MAX(D4975*Inputs!$B$5 - B4975, 0)</f>
        <v>3.5145166666666725</v>
      </c>
      <c r="G4975" s="3">
        <f t="shared" si="694"/>
        <v>0.05</v>
      </c>
      <c r="H4975" t="str">
        <f t="shared" si="695"/>
        <v>Charge</v>
      </c>
      <c r="I4975" s="3">
        <f t="shared" si="700"/>
        <v>340</v>
      </c>
      <c r="J4975" s="3">
        <f t="shared" si="701"/>
        <v>0</v>
      </c>
      <c r="K4975" s="3">
        <f>MIN(Inputs!$B$2, (Inputs!$B$8 - I4975)/Inputs!$B$9)</f>
        <v>0</v>
      </c>
      <c r="L4975" s="3">
        <f>MAX(MIN(Inputs!$B$2, I4975*Inputs!$B$10, Inputs!$B$8*Inputs!$B$4 - J4975), 0)</f>
        <v>170</v>
      </c>
      <c r="M4975" s="3">
        <f t="shared" si="696"/>
        <v>0</v>
      </c>
      <c r="N4975" s="3">
        <f t="shared" si="697"/>
        <v>0</v>
      </c>
      <c r="O4975" s="3">
        <f>IF(H4975="Reg", MIN(Inputs!$B$2, I4975*Inputs!$B$10, (Inputs!$B$8-I4975)/Inputs!$B$9), 0)</f>
        <v>0</v>
      </c>
      <c r="P4975" s="3">
        <f t="shared" si="698"/>
        <v>0</v>
      </c>
      <c r="Q4975" s="3">
        <f t="shared" si="699"/>
        <v>0</v>
      </c>
      <c r="R4975" s="3">
        <f>I4975 + M4975*Inputs!$B$9 - N4975/Inputs!$B$10</f>
        <v>340</v>
      </c>
    </row>
    <row r="4976" spans="1:18" x14ac:dyDescent="0.3">
      <c r="A4976" s="4">
        <v>46230.25</v>
      </c>
      <c r="B4976" s="3">
        <v>37.077500000000001</v>
      </c>
      <c r="C4976" s="3">
        <v>1.36</v>
      </c>
      <c r="D4976" s="3">
        <f t="shared" si="693"/>
        <v>33.439791666666672</v>
      </c>
      <c r="E4976" s="3">
        <f>MAX(B4976 - D4976/Inputs!$B$5, 0)</f>
        <v>0</v>
      </c>
      <c r="F4976" s="3">
        <f>MAX(D4976*Inputs!$B$5 - B4976, 0)</f>
        <v>0</v>
      </c>
      <c r="G4976" s="3">
        <f t="shared" si="694"/>
        <v>1.36</v>
      </c>
      <c r="H4976" t="str">
        <f t="shared" si="695"/>
        <v>Reg</v>
      </c>
      <c r="I4976" s="3">
        <f t="shared" si="700"/>
        <v>340</v>
      </c>
      <c r="J4976" s="3">
        <f t="shared" si="701"/>
        <v>0</v>
      </c>
      <c r="K4976" s="3">
        <f>MIN(Inputs!$B$2, (Inputs!$B$8 - I4976)/Inputs!$B$9)</f>
        <v>0</v>
      </c>
      <c r="L4976" s="3">
        <f>MAX(MIN(Inputs!$B$2, I4976*Inputs!$B$10, Inputs!$B$8*Inputs!$B$4 - J4976), 0)</f>
        <v>170</v>
      </c>
      <c r="M4976" s="3">
        <f t="shared" si="696"/>
        <v>0</v>
      </c>
      <c r="N4976" s="3">
        <f t="shared" si="697"/>
        <v>0</v>
      </c>
      <c r="O4976" s="3">
        <f>IF(H4976="Reg", MIN(Inputs!$B$2, I4976*Inputs!$B$10, (Inputs!$B$8-I4976)/Inputs!$B$9), 0)</f>
        <v>0</v>
      </c>
      <c r="P4976" s="3">
        <f t="shared" si="698"/>
        <v>0</v>
      </c>
      <c r="Q4976" s="3">
        <f t="shared" si="699"/>
        <v>0</v>
      </c>
      <c r="R4976" s="3">
        <f>I4976 + M4976*Inputs!$B$9 - N4976/Inputs!$B$10</f>
        <v>340</v>
      </c>
    </row>
    <row r="4977" spans="1:18" x14ac:dyDescent="0.3">
      <c r="A4977" s="4">
        <v>46230.291666666657</v>
      </c>
      <c r="B4977" s="3">
        <v>29.864999999999998</v>
      </c>
      <c r="C4977" s="3">
        <v>1.86</v>
      </c>
      <c r="D4977" s="3">
        <f t="shared" si="693"/>
        <v>33.439791666666672</v>
      </c>
      <c r="E4977" s="3">
        <f>MAX(B4977 - D4977/Inputs!$B$5, 0)</f>
        <v>0</v>
      </c>
      <c r="F4977" s="3">
        <f>MAX(D4977*Inputs!$B$5 - B4977, 0)</f>
        <v>0</v>
      </c>
      <c r="G4977" s="3">
        <f t="shared" si="694"/>
        <v>1.86</v>
      </c>
      <c r="H4977" t="str">
        <f t="shared" si="695"/>
        <v>Reg</v>
      </c>
      <c r="I4977" s="3">
        <f t="shared" si="700"/>
        <v>340</v>
      </c>
      <c r="J4977" s="3">
        <f t="shared" si="701"/>
        <v>0</v>
      </c>
      <c r="K4977" s="3">
        <f>MIN(Inputs!$B$2, (Inputs!$B$8 - I4977)/Inputs!$B$9)</f>
        <v>0</v>
      </c>
      <c r="L4977" s="3">
        <f>MAX(MIN(Inputs!$B$2, I4977*Inputs!$B$10, Inputs!$B$8*Inputs!$B$4 - J4977), 0)</f>
        <v>170</v>
      </c>
      <c r="M4977" s="3">
        <f t="shared" si="696"/>
        <v>0</v>
      </c>
      <c r="N4977" s="3">
        <f t="shared" si="697"/>
        <v>0</v>
      </c>
      <c r="O4977" s="3">
        <f>IF(H4977="Reg", MIN(Inputs!$B$2, I4977*Inputs!$B$10, (Inputs!$B$8-I4977)/Inputs!$B$9), 0)</f>
        <v>0</v>
      </c>
      <c r="P4977" s="3">
        <f t="shared" si="698"/>
        <v>0</v>
      </c>
      <c r="Q4977" s="3">
        <f t="shared" si="699"/>
        <v>0</v>
      </c>
      <c r="R4977" s="3">
        <f>I4977 + M4977*Inputs!$B$9 - N4977/Inputs!$B$10</f>
        <v>340</v>
      </c>
    </row>
    <row r="4978" spans="1:18" x14ac:dyDescent="0.3">
      <c r="A4978" s="4">
        <v>46230.333333333343</v>
      </c>
      <c r="B4978" s="3">
        <v>21.04</v>
      </c>
      <c r="C4978" s="3">
        <v>1</v>
      </c>
      <c r="D4978" s="3">
        <f t="shared" si="693"/>
        <v>33.439791666666672</v>
      </c>
      <c r="E4978" s="3">
        <f>MAX(B4978 - D4978/Inputs!$B$5, 0)</f>
        <v>0</v>
      </c>
      <c r="F4978" s="3">
        <f>MAX(D4978*Inputs!$B$5 - B4978, 0)</f>
        <v>8.3870166666666712</v>
      </c>
      <c r="G4978" s="3">
        <f t="shared" si="694"/>
        <v>1</v>
      </c>
      <c r="H4978" t="str">
        <f t="shared" si="695"/>
        <v>Charge</v>
      </c>
      <c r="I4978" s="3">
        <f t="shared" si="700"/>
        <v>340</v>
      </c>
      <c r="J4978" s="3">
        <f t="shared" si="701"/>
        <v>0</v>
      </c>
      <c r="K4978" s="3">
        <f>MIN(Inputs!$B$2, (Inputs!$B$8 - I4978)/Inputs!$B$9)</f>
        <v>0</v>
      </c>
      <c r="L4978" s="3">
        <f>MAX(MIN(Inputs!$B$2, I4978*Inputs!$B$10, Inputs!$B$8*Inputs!$B$4 - J4978), 0)</f>
        <v>170</v>
      </c>
      <c r="M4978" s="3">
        <f t="shared" si="696"/>
        <v>0</v>
      </c>
      <c r="N4978" s="3">
        <f t="shared" si="697"/>
        <v>0</v>
      </c>
      <c r="O4978" s="3">
        <f>IF(H4978="Reg", MIN(Inputs!$B$2, I4978*Inputs!$B$10, (Inputs!$B$8-I4978)/Inputs!$B$9), 0)</f>
        <v>0</v>
      </c>
      <c r="P4978" s="3">
        <f t="shared" si="698"/>
        <v>0</v>
      </c>
      <c r="Q4978" s="3">
        <f t="shared" si="699"/>
        <v>0</v>
      </c>
      <c r="R4978" s="3">
        <f>I4978 + M4978*Inputs!$B$9 - N4978/Inputs!$B$10</f>
        <v>340</v>
      </c>
    </row>
    <row r="4979" spans="1:18" x14ac:dyDescent="0.3">
      <c r="A4979" s="4">
        <v>46230.375</v>
      </c>
      <c r="B4979" s="3">
        <v>16.017499999999998</v>
      </c>
      <c r="C4979" s="3">
        <v>0.97</v>
      </c>
      <c r="D4979" s="3">
        <f t="shared" si="693"/>
        <v>33.439791666666672</v>
      </c>
      <c r="E4979" s="3">
        <f>MAX(B4979 - D4979/Inputs!$B$5, 0)</f>
        <v>0</v>
      </c>
      <c r="F4979" s="3">
        <f>MAX(D4979*Inputs!$B$5 - B4979, 0)</f>
        <v>13.409516666666672</v>
      </c>
      <c r="G4979" s="3">
        <f t="shared" si="694"/>
        <v>0.97</v>
      </c>
      <c r="H4979" t="str">
        <f t="shared" si="695"/>
        <v>Charge</v>
      </c>
      <c r="I4979" s="3">
        <f t="shared" si="700"/>
        <v>340</v>
      </c>
      <c r="J4979" s="3">
        <f t="shared" si="701"/>
        <v>0</v>
      </c>
      <c r="K4979" s="3">
        <f>MIN(Inputs!$B$2, (Inputs!$B$8 - I4979)/Inputs!$B$9)</f>
        <v>0</v>
      </c>
      <c r="L4979" s="3">
        <f>MAX(MIN(Inputs!$B$2, I4979*Inputs!$B$10, Inputs!$B$8*Inputs!$B$4 - J4979), 0)</f>
        <v>170</v>
      </c>
      <c r="M4979" s="3">
        <f t="shared" si="696"/>
        <v>0</v>
      </c>
      <c r="N4979" s="3">
        <f t="shared" si="697"/>
        <v>0</v>
      </c>
      <c r="O4979" s="3">
        <f>IF(H4979="Reg", MIN(Inputs!$B$2, I4979*Inputs!$B$10, (Inputs!$B$8-I4979)/Inputs!$B$9), 0)</f>
        <v>0</v>
      </c>
      <c r="P4979" s="3">
        <f t="shared" si="698"/>
        <v>0</v>
      </c>
      <c r="Q4979" s="3">
        <f t="shared" si="699"/>
        <v>0</v>
      </c>
      <c r="R4979" s="3">
        <f>I4979 + M4979*Inputs!$B$9 - N4979/Inputs!$B$10</f>
        <v>340</v>
      </c>
    </row>
    <row r="4980" spans="1:18" x14ac:dyDescent="0.3">
      <c r="A4980" s="4">
        <v>46230.416666666657</v>
      </c>
      <c r="B4980" s="3">
        <v>20.504999999999999</v>
      </c>
      <c r="C4980" s="3">
        <v>0.75</v>
      </c>
      <c r="D4980" s="3">
        <f t="shared" si="693"/>
        <v>33.439791666666672</v>
      </c>
      <c r="E4980" s="3">
        <f>MAX(B4980 - D4980/Inputs!$B$5, 0)</f>
        <v>0</v>
      </c>
      <c r="F4980" s="3">
        <f>MAX(D4980*Inputs!$B$5 - B4980, 0)</f>
        <v>8.9220166666666714</v>
      </c>
      <c r="G4980" s="3">
        <f t="shared" si="694"/>
        <v>0.75</v>
      </c>
      <c r="H4980" t="str">
        <f t="shared" si="695"/>
        <v>Charge</v>
      </c>
      <c r="I4980" s="3">
        <f t="shared" si="700"/>
        <v>340</v>
      </c>
      <c r="J4980" s="3">
        <f t="shared" si="701"/>
        <v>0</v>
      </c>
      <c r="K4980" s="3">
        <f>MIN(Inputs!$B$2, (Inputs!$B$8 - I4980)/Inputs!$B$9)</f>
        <v>0</v>
      </c>
      <c r="L4980" s="3">
        <f>MAX(MIN(Inputs!$B$2, I4980*Inputs!$B$10, Inputs!$B$8*Inputs!$B$4 - J4980), 0)</f>
        <v>170</v>
      </c>
      <c r="M4980" s="3">
        <f t="shared" si="696"/>
        <v>0</v>
      </c>
      <c r="N4980" s="3">
        <f t="shared" si="697"/>
        <v>0</v>
      </c>
      <c r="O4980" s="3">
        <f>IF(H4980="Reg", MIN(Inputs!$B$2, I4980*Inputs!$B$10, (Inputs!$B$8-I4980)/Inputs!$B$9), 0)</f>
        <v>0</v>
      </c>
      <c r="P4980" s="3">
        <f t="shared" si="698"/>
        <v>0</v>
      </c>
      <c r="Q4980" s="3">
        <f t="shared" si="699"/>
        <v>0</v>
      </c>
      <c r="R4980" s="3">
        <f>I4980 + M4980*Inputs!$B$9 - N4980/Inputs!$B$10</f>
        <v>340</v>
      </c>
    </row>
    <row r="4981" spans="1:18" x14ac:dyDescent="0.3">
      <c r="A4981" s="4">
        <v>46230.458333333343</v>
      </c>
      <c r="B4981" s="3">
        <v>22.375</v>
      </c>
      <c r="C4981" s="3">
        <v>0.7</v>
      </c>
      <c r="D4981" s="3">
        <f t="shared" si="693"/>
        <v>33.439791666666672</v>
      </c>
      <c r="E4981" s="3">
        <f>MAX(B4981 - D4981/Inputs!$B$5, 0)</f>
        <v>0</v>
      </c>
      <c r="F4981" s="3">
        <f>MAX(D4981*Inputs!$B$5 - B4981, 0)</f>
        <v>7.0520166666666704</v>
      </c>
      <c r="G4981" s="3">
        <f t="shared" si="694"/>
        <v>0.7</v>
      </c>
      <c r="H4981" t="str">
        <f t="shared" si="695"/>
        <v>Charge</v>
      </c>
      <c r="I4981" s="3">
        <f t="shared" si="700"/>
        <v>340</v>
      </c>
      <c r="J4981" s="3">
        <f t="shared" si="701"/>
        <v>0</v>
      </c>
      <c r="K4981" s="3">
        <f>MIN(Inputs!$B$2, (Inputs!$B$8 - I4981)/Inputs!$B$9)</f>
        <v>0</v>
      </c>
      <c r="L4981" s="3">
        <f>MAX(MIN(Inputs!$B$2, I4981*Inputs!$B$10, Inputs!$B$8*Inputs!$B$4 - J4981), 0)</f>
        <v>170</v>
      </c>
      <c r="M4981" s="3">
        <f t="shared" si="696"/>
        <v>0</v>
      </c>
      <c r="N4981" s="3">
        <f t="shared" si="697"/>
        <v>0</v>
      </c>
      <c r="O4981" s="3">
        <f>IF(H4981="Reg", MIN(Inputs!$B$2, I4981*Inputs!$B$10, (Inputs!$B$8-I4981)/Inputs!$B$9), 0)</f>
        <v>0</v>
      </c>
      <c r="P4981" s="3">
        <f t="shared" si="698"/>
        <v>0</v>
      </c>
      <c r="Q4981" s="3">
        <f t="shared" si="699"/>
        <v>0</v>
      </c>
      <c r="R4981" s="3">
        <f>I4981 + M4981*Inputs!$B$9 - N4981/Inputs!$B$10</f>
        <v>340</v>
      </c>
    </row>
    <row r="4982" spans="1:18" x14ac:dyDescent="0.3">
      <c r="A4982" s="4">
        <v>46230.5</v>
      </c>
      <c r="B4982" s="3">
        <v>22.397500000000001</v>
      </c>
      <c r="C4982" s="3">
        <v>0.95</v>
      </c>
      <c r="D4982" s="3">
        <f t="shared" si="693"/>
        <v>33.439791666666672</v>
      </c>
      <c r="E4982" s="3">
        <f>MAX(B4982 - D4982/Inputs!$B$5, 0)</f>
        <v>0</v>
      </c>
      <c r="F4982" s="3">
        <f>MAX(D4982*Inputs!$B$5 - B4982, 0)</f>
        <v>7.0295166666666695</v>
      </c>
      <c r="G4982" s="3">
        <f t="shared" si="694"/>
        <v>0.95</v>
      </c>
      <c r="H4982" t="str">
        <f t="shared" si="695"/>
        <v>Charge</v>
      </c>
      <c r="I4982" s="3">
        <f t="shared" si="700"/>
        <v>340</v>
      </c>
      <c r="J4982" s="3">
        <f t="shared" si="701"/>
        <v>0</v>
      </c>
      <c r="K4982" s="3">
        <f>MIN(Inputs!$B$2, (Inputs!$B$8 - I4982)/Inputs!$B$9)</f>
        <v>0</v>
      </c>
      <c r="L4982" s="3">
        <f>MAX(MIN(Inputs!$B$2, I4982*Inputs!$B$10, Inputs!$B$8*Inputs!$B$4 - J4982), 0)</f>
        <v>170</v>
      </c>
      <c r="M4982" s="3">
        <f t="shared" si="696"/>
        <v>0</v>
      </c>
      <c r="N4982" s="3">
        <f t="shared" si="697"/>
        <v>0</v>
      </c>
      <c r="O4982" s="3">
        <f>IF(H4982="Reg", MIN(Inputs!$B$2, I4982*Inputs!$B$10, (Inputs!$B$8-I4982)/Inputs!$B$9), 0)</f>
        <v>0</v>
      </c>
      <c r="P4982" s="3">
        <f t="shared" si="698"/>
        <v>0</v>
      </c>
      <c r="Q4982" s="3">
        <f t="shared" si="699"/>
        <v>0</v>
      </c>
      <c r="R4982" s="3">
        <f>I4982 + M4982*Inputs!$B$9 - N4982/Inputs!$B$10</f>
        <v>340</v>
      </c>
    </row>
    <row r="4983" spans="1:18" x14ac:dyDescent="0.3">
      <c r="A4983" s="4">
        <v>46230.541666666657</v>
      </c>
      <c r="B4983" s="3">
        <v>24.8325</v>
      </c>
      <c r="C4983" s="3">
        <v>0.53</v>
      </c>
      <c r="D4983" s="3">
        <f t="shared" si="693"/>
        <v>33.439791666666672</v>
      </c>
      <c r="E4983" s="3">
        <f>MAX(B4983 - D4983/Inputs!$B$5, 0)</f>
        <v>0</v>
      </c>
      <c r="F4983" s="3">
        <f>MAX(D4983*Inputs!$B$5 - B4983, 0)</f>
        <v>4.5945166666666708</v>
      </c>
      <c r="G4983" s="3">
        <f t="shared" si="694"/>
        <v>0.53</v>
      </c>
      <c r="H4983" t="str">
        <f t="shared" si="695"/>
        <v>Charge</v>
      </c>
      <c r="I4983" s="3">
        <f t="shared" si="700"/>
        <v>340</v>
      </c>
      <c r="J4983" s="3">
        <f t="shared" si="701"/>
        <v>0</v>
      </c>
      <c r="K4983" s="3">
        <f>MIN(Inputs!$B$2, (Inputs!$B$8 - I4983)/Inputs!$B$9)</f>
        <v>0</v>
      </c>
      <c r="L4983" s="3">
        <f>MAX(MIN(Inputs!$B$2, I4983*Inputs!$B$10, Inputs!$B$8*Inputs!$B$4 - J4983), 0)</f>
        <v>170</v>
      </c>
      <c r="M4983" s="3">
        <f t="shared" si="696"/>
        <v>0</v>
      </c>
      <c r="N4983" s="3">
        <f t="shared" si="697"/>
        <v>0</v>
      </c>
      <c r="O4983" s="3">
        <f>IF(H4983="Reg", MIN(Inputs!$B$2, I4983*Inputs!$B$10, (Inputs!$B$8-I4983)/Inputs!$B$9), 0)</f>
        <v>0</v>
      </c>
      <c r="P4983" s="3">
        <f t="shared" si="698"/>
        <v>0</v>
      </c>
      <c r="Q4983" s="3">
        <f t="shared" si="699"/>
        <v>0</v>
      </c>
      <c r="R4983" s="3">
        <f>I4983 + M4983*Inputs!$B$9 - N4983/Inputs!$B$10</f>
        <v>340</v>
      </c>
    </row>
    <row r="4984" spans="1:18" x14ac:dyDescent="0.3">
      <c r="A4984" s="4">
        <v>46230.583333333343</v>
      </c>
      <c r="B4984" s="3">
        <v>24.92</v>
      </c>
      <c r="C4984" s="3">
        <v>0.56999999999999995</v>
      </c>
      <c r="D4984" s="3">
        <f t="shared" si="693"/>
        <v>33.439791666666672</v>
      </c>
      <c r="E4984" s="3">
        <f>MAX(B4984 - D4984/Inputs!$B$5, 0)</f>
        <v>0</v>
      </c>
      <c r="F4984" s="3">
        <f>MAX(D4984*Inputs!$B$5 - B4984, 0)</f>
        <v>4.5070166666666687</v>
      </c>
      <c r="G4984" s="3">
        <f t="shared" si="694"/>
        <v>0.56999999999999995</v>
      </c>
      <c r="H4984" t="str">
        <f t="shared" si="695"/>
        <v>Charge</v>
      </c>
      <c r="I4984" s="3">
        <f t="shared" si="700"/>
        <v>340</v>
      </c>
      <c r="J4984" s="3">
        <f t="shared" si="701"/>
        <v>0</v>
      </c>
      <c r="K4984" s="3">
        <f>MIN(Inputs!$B$2, (Inputs!$B$8 - I4984)/Inputs!$B$9)</f>
        <v>0</v>
      </c>
      <c r="L4984" s="3">
        <f>MAX(MIN(Inputs!$B$2, I4984*Inputs!$B$10, Inputs!$B$8*Inputs!$B$4 - J4984), 0)</f>
        <v>170</v>
      </c>
      <c r="M4984" s="3">
        <f t="shared" si="696"/>
        <v>0</v>
      </c>
      <c r="N4984" s="3">
        <f t="shared" si="697"/>
        <v>0</v>
      </c>
      <c r="O4984" s="3">
        <f>IF(H4984="Reg", MIN(Inputs!$B$2, I4984*Inputs!$B$10, (Inputs!$B$8-I4984)/Inputs!$B$9), 0)</f>
        <v>0</v>
      </c>
      <c r="P4984" s="3">
        <f t="shared" si="698"/>
        <v>0</v>
      </c>
      <c r="Q4984" s="3">
        <f t="shared" si="699"/>
        <v>0</v>
      </c>
      <c r="R4984" s="3">
        <f>I4984 + M4984*Inputs!$B$9 - N4984/Inputs!$B$10</f>
        <v>340</v>
      </c>
    </row>
    <row r="4985" spans="1:18" x14ac:dyDescent="0.3">
      <c r="A4985" s="4">
        <v>46230.625</v>
      </c>
      <c r="B4985" s="3">
        <v>30.322500000000002</v>
      </c>
      <c r="C4985" s="3">
        <v>0.6</v>
      </c>
      <c r="D4985" s="3">
        <f t="shared" si="693"/>
        <v>33.439791666666672</v>
      </c>
      <c r="E4985" s="3">
        <f>MAX(B4985 - D4985/Inputs!$B$5, 0)</f>
        <v>0</v>
      </c>
      <c r="F4985" s="3">
        <f>MAX(D4985*Inputs!$B$5 - B4985, 0)</f>
        <v>0</v>
      </c>
      <c r="G4985" s="3">
        <f t="shared" si="694"/>
        <v>0.6</v>
      </c>
      <c r="H4985" t="str">
        <f t="shared" si="695"/>
        <v>Reg</v>
      </c>
      <c r="I4985" s="3">
        <f t="shared" si="700"/>
        <v>340</v>
      </c>
      <c r="J4985" s="3">
        <f t="shared" si="701"/>
        <v>0</v>
      </c>
      <c r="K4985" s="3">
        <f>MIN(Inputs!$B$2, (Inputs!$B$8 - I4985)/Inputs!$B$9)</f>
        <v>0</v>
      </c>
      <c r="L4985" s="3">
        <f>MAX(MIN(Inputs!$B$2, I4985*Inputs!$B$10, Inputs!$B$8*Inputs!$B$4 - J4985), 0)</f>
        <v>170</v>
      </c>
      <c r="M4985" s="3">
        <f t="shared" si="696"/>
        <v>0</v>
      </c>
      <c r="N4985" s="3">
        <f t="shared" si="697"/>
        <v>0</v>
      </c>
      <c r="O4985" s="3">
        <f>IF(H4985="Reg", MIN(Inputs!$B$2, I4985*Inputs!$B$10, (Inputs!$B$8-I4985)/Inputs!$B$9), 0)</f>
        <v>0</v>
      </c>
      <c r="P4985" s="3">
        <f t="shared" si="698"/>
        <v>0</v>
      </c>
      <c r="Q4985" s="3">
        <f t="shared" si="699"/>
        <v>0</v>
      </c>
      <c r="R4985" s="3">
        <f>I4985 + M4985*Inputs!$B$9 - N4985/Inputs!$B$10</f>
        <v>340</v>
      </c>
    </row>
    <row r="4986" spans="1:18" x14ac:dyDescent="0.3">
      <c r="A4986" s="4">
        <v>46230.666666666657</v>
      </c>
      <c r="B4986" s="3">
        <v>28.745000000000001</v>
      </c>
      <c r="C4986" s="3">
        <v>0.65</v>
      </c>
      <c r="D4986" s="3">
        <f t="shared" si="693"/>
        <v>33.439791666666672</v>
      </c>
      <c r="E4986" s="3">
        <f>MAX(B4986 - D4986/Inputs!$B$5, 0)</f>
        <v>0</v>
      </c>
      <c r="F4986" s="3">
        <f>MAX(D4986*Inputs!$B$5 - B4986, 0)</f>
        <v>0.68201666666666938</v>
      </c>
      <c r="G4986" s="3">
        <f t="shared" si="694"/>
        <v>0.65</v>
      </c>
      <c r="H4986" t="str">
        <f t="shared" si="695"/>
        <v>Charge</v>
      </c>
      <c r="I4986" s="3">
        <f t="shared" si="700"/>
        <v>340</v>
      </c>
      <c r="J4986" s="3">
        <f t="shared" si="701"/>
        <v>0</v>
      </c>
      <c r="K4986" s="3">
        <f>MIN(Inputs!$B$2, (Inputs!$B$8 - I4986)/Inputs!$B$9)</f>
        <v>0</v>
      </c>
      <c r="L4986" s="3">
        <f>MAX(MIN(Inputs!$B$2, I4986*Inputs!$B$10, Inputs!$B$8*Inputs!$B$4 - J4986), 0)</f>
        <v>170</v>
      </c>
      <c r="M4986" s="3">
        <f t="shared" si="696"/>
        <v>0</v>
      </c>
      <c r="N4986" s="3">
        <f t="shared" si="697"/>
        <v>0</v>
      </c>
      <c r="O4986" s="3">
        <f>IF(H4986="Reg", MIN(Inputs!$B$2, I4986*Inputs!$B$10, (Inputs!$B$8-I4986)/Inputs!$B$9), 0)</f>
        <v>0</v>
      </c>
      <c r="P4986" s="3">
        <f t="shared" si="698"/>
        <v>0</v>
      </c>
      <c r="Q4986" s="3">
        <f t="shared" si="699"/>
        <v>0</v>
      </c>
      <c r="R4986" s="3">
        <f>I4986 + M4986*Inputs!$B$9 - N4986/Inputs!$B$10</f>
        <v>340</v>
      </c>
    </row>
    <row r="4987" spans="1:18" x14ac:dyDescent="0.3">
      <c r="A4987" s="4">
        <v>46230.708333333343</v>
      </c>
      <c r="B4987" s="3">
        <v>29.31</v>
      </c>
      <c r="C4987" s="3">
        <v>0.69</v>
      </c>
      <c r="D4987" s="3">
        <f t="shared" si="693"/>
        <v>33.439791666666672</v>
      </c>
      <c r="E4987" s="3">
        <f>MAX(B4987 - D4987/Inputs!$B$5, 0)</f>
        <v>0</v>
      </c>
      <c r="F4987" s="3">
        <f>MAX(D4987*Inputs!$B$5 - B4987, 0)</f>
        <v>0.11701666666667165</v>
      </c>
      <c r="G4987" s="3">
        <f t="shared" si="694"/>
        <v>0.69</v>
      </c>
      <c r="H4987" t="str">
        <f t="shared" si="695"/>
        <v>Reg</v>
      </c>
      <c r="I4987" s="3">
        <f t="shared" si="700"/>
        <v>340</v>
      </c>
      <c r="J4987" s="3">
        <f t="shared" si="701"/>
        <v>0</v>
      </c>
      <c r="K4987" s="3">
        <f>MIN(Inputs!$B$2, (Inputs!$B$8 - I4987)/Inputs!$B$9)</f>
        <v>0</v>
      </c>
      <c r="L4987" s="3">
        <f>MAX(MIN(Inputs!$B$2, I4987*Inputs!$B$10, Inputs!$B$8*Inputs!$B$4 - J4987), 0)</f>
        <v>170</v>
      </c>
      <c r="M4987" s="3">
        <f t="shared" si="696"/>
        <v>0</v>
      </c>
      <c r="N4987" s="3">
        <f t="shared" si="697"/>
        <v>0</v>
      </c>
      <c r="O4987" s="3">
        <f>IF(H4987="Reg", MIN(Inputs!$B$2, I4987*Inputs!$B$10, (Inputs!$B$8-I4987)/Inputs!$B$9), 0)</f>
        <v>0</v>
      </c>
      <c r="P4987" s="3">
        <f t="shared" si="698"/>
        <v>0</v>
      </c>
      <c r="Q4987" s="3">
        <f t="shared" si="699"/>
        <v>0</v>
      </c>
      <c r="R4987" s="3">
        <f>I4987 + M4987*Inputs!$B$9 - N4987/Inputs!$B$10</f>
        <v>340</v>
      </c>
    </row>
    <row r="4988" spans="1:18" x14ac:dyDescent="0.3">
      <c r="A4988" s="4">
        <v>46230.75</v>
      </c>
      <c r="B4988" s="3">
        <v>24.732500000000002</v>
      </c>
      <c r="C4988" s="3">
        <v>1.01</v>
      </c>
      <c r="D4988" s="3">
        <f t="shared" si="693"/>
        <v>33.439791666666672</v>
      </c>
      <c r="E4988" s="3">
        <f>MAX(B4988 - D4988/Inputs!$B$5, 0)</f>
        <v>0</v>
      </c>
      <c r="F4988" s="3">
        <f>MAX(D4988*Inputs!$B$5 - B4988, 0)</f>
        <v>4.6945166666666687</v>
      </c>
      <c r="G4988" s="3">
        <f t="shared" si="694"/>
        <v>1.01</v>
      </c>
      <c r="H4988" t="str">
        <f t="shared" si="695"/>
        <v>Charge</v>
      </c>
      <c r="I4988" s="3">
        <f t="shared" si="700"/>
        <v>340</v>
      </c>
      <c r="J4988" s="3">
        <f t="shared" si="701"/>
        <v>0</v>
      </c>
      <c r="K4988" s="3">
        <f>MIN(Inputs!$B$2, (Inputs!$B$8 - I4988)/Inputs!$B$9)</f>
        <v>0</v>
      </c>
      <c r="L4988" s="3">
        <f>MAX(MIN(Inputs!$B$2, I4988*Inputs!$B$10, Inputs!$B$8*Inputs!$B$4 - J4988), 0)</f>
        <v>170</v>
      </c>
      <c r="M4988" s="3">
        <f t="shared" si="696"/>
        <v>0</v>
      </c>
      <c r="N4988" s="3">
        <f t="shared" si="697"/>
        <v>0</v>
      </c>
      <c r="O4988" s="3">
        <f>IF(H4988="Reg", MIN(Inputs!$B$2, I4988*Inputs!$B$10, (Inputs!$B$8-I4988)/Inputs!$B$9), 0)</f>
        <v>0</v>
      </c>
      <c r="P4988" s="3">
        <f t="shared" si="698"/>
        <v>0</v>
      </c>
      <c r="Q4988" s="3">
        <f t="shared" si="699"/>
        <v>0</v>
      </c>
      <c r="R4988" s="3">
        <f>I4988 + M4988*Inputs!$B$9 - N4988/Inputs!$B$10</f>
        <v>340</v>
      </c>
    </row>
    <row r="4989" spans="1:18" x14ac:dyDescent="0.3">
      <c r="A4989" s="4">
        <v>46230.791666666657</v>
      </c>
      <c r="B4989" s="3">
        <v>53.480000000000004</v>
      </c>
      <c r="C4989" s="3">
        <v>3.92</v>
      </c>
      <c r="D4989" s="3">
        <f t="shared" si="693"/>
        <v>33.439791666666672</v>
      </c>
      <c r="E4989" s="3">
        <f>MAX(B4989 - D4989/Inputs!$B$5, 0)</f>
        <v>15.480236742424239</v>
      </c>
      <c r="F4989" s="3">
        <f>MAX(D4989*Inputs!$B$5 - B4989, 0)</f>
        <v>0</v>
      </c>
      <c r="G4989" s="3">
        <f t="shared" si="694"/>
        <v>3.92</v>
      </c>
      <c r="H4989" t="str">
        <f t="shared" si="695"/>
        <v>Discharge</v>
      </c>
      <c r="I4989" s="3">
        <f t="shared" si="700"/>
        <v>340</v>
      </c>
      <c r="J4989" s="3">
        <f t="shared" si="701"/>
        <v>0</v>
      </c>
      <c r="K4989" s="3">
        <f>MIN(Inputs!$B$2, (Inputs!$B$8 - I4989)/Inputs!$B$9)</f>
        <v>0</v>
      </c>
      <c r="L4989" s="3">
        <f>MAX(MIN(Inputs!$B$2, I4989*Inputs!$B$10, Inputs!$B$8*Inputs!$B$4 - J4989), 0)</f>
        <v>170</v>
      </c>
      <c r="M4989" s="3">
        <f t="shared" si="696"/>
        <v>0</v>
      </c>
      <c r="N4989" s="3">
        <f t="shared" si="697"/>
        <v>170</v>
      </c>
      <c r="O4989" s="3">
        <f>IF(H4989="Reg", MIN(Inputs!$B$2, I4989*Inputs!$B$10, (Inputs!$B$8-I4989)/Inputs!$B$9), 0)</f>
        <v>0</v>
      </c>
      <c r="P4989" s="3">
        <f t="shared" si="698"/>
        <v>9091.6</v>
      </c>
      <c r="Q4989" s="3">
        <f t="shared" si="699"/>
        <v>0</v>
      </c>
      <c r="R4989" s="3">
        <f>I4989 + M4989*Inputs!$B$9 - N4989/Inputs!$B$10</f>
        <v>158.77939109773115</v>
      </c>
    </row>
    <row r="4990" spans="1:18" x14ac:dyDescent="0.3">
      <c r="A4990" s="4">
        <v>46230.833333333343</v>
      </c>
      <c r="B4990" s="3">
        <v>105.5275</v>
      </c>
      <c r="C4990" s="3">
        <v>4.32</v>
      </c>
      <c r="D4990" s="3">
        <f t="shared" si="693"/>
        <v>33.439791666666672</v>
      </c>
      <c r="E4990" s="3">
        <f>MAX(B4990 - D4990/Inputs!$B$5, 0)</f>
        <v>67.527736742424239</v>
      </c>
      <c r="F4990" s="3">
        <f>MAX(D4990*Inputs!$B$5 - B4990, 0)</f>
        <v>0</v>
      </c>
      <c r="G4990" s="3">
        <f t="shared" si="694"/>
        <v>4.32</v>
      </c>
      <c r="H4990" t="str">
        <f t="shared" si="695"/>
        <v>Discharge</v>
      </c>
      <c r="I4990" s="3">
        <f t="shared" si="700"/>
        <v>158.77939109773115</v>
      </c>
      <c r="J4990" s="3">
        <f t="shared" si="701"/>
        <v>170</v>
      </c>
      <c r="K4990" s="3">
        <f>MIN(Inputs!$B$2, (Inputs!$B$8 - I4990)/Inputs!$B$9)</f>
        <v>170</v>
      </c>
      <c r="L4990" s="3">
        <f>MAX(MIN(Inputs!$B$2, I4990*Inputs!$B$10, Inputs!$B$8*Inputs!$B$4 - J4990), 0)</f>
        <v>148.94827166799323</v>
      </c>
      <c r="M4990" s="3">
        <f t="shared" si="696"/>
        <v>0</v>
      </c>
      <c r="N4990" s="3">
        <f t="shared" si="697"/>
        <v>148.94827166799323</v>
      </c>
      <c r="O4990" s="3">
        <f>IF(H4990="Reg", MIN(Inputs!$B$2, I4990*Inputs!$B$10, (Inputs!$B$8-I4990)/Inputs!$B$9), 0)</f>
        <v>0</v>
      </c>
      <c r="P4990" s="3">
        <f t="shared" si="698"/>
        <v>15718.138738444155</v>
      </c>
      <c r="Q4990" s="3">
        <f t="shared" si="699"/>
        <v>0</v>
      </c>
      <c r="R4990" s="3">
        <f>I4990 + M4990*Inputs!$B$9 - N4990/Inputs!$B$10</f>
        <v>0</v>
      </c>
    </row>
    <row r="4991" spans="1:18" x14ac:dyDescent="0.3">
      <c r="A4991" s="4">
        <v>46230.875</v>
      </c>
      <c r="B4991" s="3">
        <v>82.855000000000004</v>
      </c>
      <c r="C4991" s="3">
        <v>3.76</v>
      </c>
      <c r="D4991" s="3">
        <f t="shared" si="693"/>
        <v>33.439791666666672</v>
      </c>
      <c r="E4991" s="3">
        <f>MAX(B4991 - D4991/Inputs!$B$5, 0)</f>
        <v>44.855236742424239</v>
      </c>
      <c r="F4991" s="3">
        <f>MAX(D4991*Inputs!$B$5 - B4991, 0)</f>
        <v>0</v>
      </c>
      <c r="G4991" s="3">
        <f t="shared" si="694"/>
        <v>3.76</v>
      </c>
      <c r="H4991" t="str">
        <f t="shared" si="695"/>
        <v>Discharge</v>
      </c>
      <c r="I4991" s="3">
        <f t="shared" si="700"/>
        <v>0</v>
      </c>
      <c r="J4991" s="3">
        <f t="shared" si="701"/>
        <v>318.94827166799325</v>
      </c>
      <c r="K4991" s="3">
        <f>MIN(Inputs!$B$2, (Inputs!$B$8 - I4991)/Inputs!$B$9)</f>
        <v>170</v>
      </c>
      <c r="L4991" s="3">
        <f>MAX(MIN(Inputs!$B$2, I4991*Inputs!$B$10, Inputs!$B$8*Inputs!$B$4 - J4991), 0)</f>
        <v>0</v>
      </c>
      <c r="M4991" s="3">
        <f t="shared" si="696"/>
        <v>0</v>
      </c>
      <c r="N4991" s="3">
        <f t="shared" si="697"/>
        <v>0</v>
      </c>
      <c r="O4991" s="3">
        <f>IF(H4991="Reg", MIN(Inputs!$B$2, I4991*Inputs!$B$10, (Inputs!$B$8-I4991)/Inputs!$B$9), 0)</f>
        <v>0</v>
      </c>
      <c r="P4991" s="3">
        <f t="shared" si="698"/>
        <v>0</v>
      </c>
      <c r="Q4991" s="3">
        <f t="shared" si="699"/>
        <v>0</v>
      </c>
      <c r="R4991" s="3">
        <f>I4991 + M4991*Inputs!$B$9 - N4991/Inputs!$B$10</f>
        <v>0</v>
      </c>
    </row>
    <row r="4992" spans="1:18" x14ac:dyDescent="0.3">
      <c r="A4992" s="4">
        <v>46230.916666666657</v>
      </c>
      <c r="B4992" s="3">
        <v>61.862500000000004</v>
      </c>
      <c r="C4992" s="3">
        <v>0.21</v>
      </c>
      <c r="D4992" s="3">
        <f t="shared" si="693"/>
        <v>33.439791666666672</v>
      </c>
      <c r="E4992" s="3">
        <f>MAX(B4992 - D4992/Inputs!$B$5, 0)</f>
        <v>23.862736742424239</v>
      </c>
      <c r="F4992" s="3">
        <f>MAX(D4992*Inputs!$B$5 - B4992, 0)</f>
        <v>0</v>
      </c>
      <c r="G4992" s="3">
        <f t="shared" si="694"/>
        <v>0.21</v>
      </c>
      <c r="H4992" t="str">
        <f t="shared" si="695"/>
        <v>Discharge</v>
      </c>
      <c r="I4992" s="3">
        <f t="shared" si="700"/>
        <v>0</v>
      </c>
      <c r="J4992" s="3">
        <f t="shared" si="701"/>
        <v>318.94827166799325</v>
      </c>
      <c r="K4992" s="3">
        <f>MIN(Inputs!$B$2, (Inputs!$B$8 - I4992)/Inputs!$B$9)</f>
        <v>170</v>
      </c>
      <c r="L4992" s="3">
        <f>MAX(MIN(Inputs!$B$2, I4992*Inputs!$B$10, Inputs!$B$8*Inputs!$B$4 - J4992), 0)</f>
        <v>0</v>
      </c>
      <c r="M4992" s="3">
        <f t="shared" si="696"/>
        <v>0</v>
      </c>
      <c r="N4992" s="3">
        <f t="shared" si="697"/>
        <v>0</v>
      </c>
      <c r="O4992" s="3">
        <f>IF(H4992="Reg", MIN(Inputs!$B$2, I4992*Inputs!$B$10, (Inputs!$B$8-I4992)/Inputs!$B$9), 0)</f>
        <v>0</v>
      </c>
      <c r="P4992" s="3">
        <f t="shared" si="698"/>
        <v>0</v>
      </c>
      <c r="Q4992" s="3">
        <f t="shared" si="699"/>
        <v>0</v>
      </c>
      <c r="R4992" s="3">
        <f>I4992 + M4992*Inputs!$B$9 - N4992/Inputs!$B$10</f>
        <v>0</v>
      </c>
    </row>
    <row r="4993" spans="1:18" x14ac:dyDescent="0.3">
      <c r="A4993" s="4">
        <v>46230.958333333343</v>
      </c>
      <c r="B4993" s="3">
        <v>31.314999999999998</v>
      </c>
      <c r="C4993" s="3">
        <v>0.05</v>
      </c>
      <c r="D4993" s="3">
        <f t="shared" si="693"/>
        <v>33.439791666666672</v>
      </c>
      <c r="E4993" s="3">
        <f>MAX(B4993 - D4993/Inputs!$B$5, 0)</f>
        <v>0</v>
      </c>
      <c r="F4993" s="3">
        <f>MAX(D4993*Inputs!$B$5 - B4993, 0)</f>
        <v>0</v>
      </c>
      <c r="G4993" s="3">
        <f t="shared" si="694"/>
        <v>0.05</v>
      </c>
      <c r="H4993" t="str">
        <f t="shared" si="695"/>
        <v>Reg</v>
      </c>
      <c r="I4993" s="3">
        <f t="shared" si="700"/>
        <v>0</v>
      </c>
      <c r="J4993" s="3">
        <f t="shared" si="701"/>
        <v>318.94827166799325</v>
      </c>
      <c r="K4993" s="3">
        <f>MIN(Inputs!$B$2, (Inputs!$B$8 - I4993)/Inputs!$B$9)</f>
        <v>170</v>
      </c>
      <c r="L4993" s="3">
        <f>MAX(MIN(Inputs!$B$2, I4993*Inputs!$B$10, Inputs!$B$8*Inputs!$B$4 - J4993), 0)</f>
        <v>0</v>
      </c>
      <c r="M4993" s="3">
        <f t="shared" si="696"/>
        <v>0</v>
      </c>
      <c r="N4993" s="3">
        <f t="shared" si="697"/>
        <v>0</v>
      </c>
      <c r="O4993" s="3">
        <f>IF(H4993="Reg", MIN(Inputs!$B$2, I4993*Inputs!$B$10, (Inputs!$B$8-I4993)/Inputs!$B$9), 0)</f>
        <v>0</v>
      </c>
      <c r="P4993" s="3">
        <f t="shared" si="698"/>
        <v>0</v>
      </c>
      <c r="Q4993" s="3">
        <f t="shared" si="699"/>
        <v>0</v>
      </c>
      <c r="R4993" s="3">
        <f>I4993 + M4993*Inputs!$B$9 - N4993/Inputs!$B$10</f>
        <v>0</v>
      </c>
    </row>
    <row r="4994" spans="1:18" x14ac:dyDescent="0.3">
      <c r="A4994" s="4">
        <v>46231</v>
      </c>
      <c r="B4994" s="3">
        <v>31.43</v>
      </c>
      <c r="C4994" s="3">
        <v>0.04</v>
      </c>
      <c r="D4994" s="3">
        <f t="shared" ref="D4994:D5057" si="702">AVERAGEIFS(B:B, A:A, "&gt;="&amp;INT(A4994), A:A, "&lt;"&amp;INT(A4994)+1)</f>
        <v>36.473229166666663</v>
      </c>
      <c r="E4994" s="3">
        <f>MAX(B4994 - D4994/Inputs!$B$5, 0)</f>
        <v>0</v>
      </c>
      <c r="F4994" s="3">
        <f>MAX(D4994*Inputs!$B$5 - B4994, 0)</f>
        <v>0.66644166666666393</v>
      </c>
      <c r="G4994" s="3">
        <f t="shared" ref="G4994:G5057" si="703">C4994</f>
        <v>0.04</v>
      </c>
      <c r="H4994" t="str">
        <f t="shared" ref="H4994:H5057" si="704">IF(MAX(E4994, F4994, G4994)&lt;=0, "Idle", IF(AND(G4994&gt;=E4994, G4994&gt;=F4994), "Reg", IF(E4994&gt;=F4994, "Discharge", "Charge")))</f>
        <v>Charge</v>
      </c>
      <c r="I4994" s="3">
        <f t="shared" si="700"/>
        <v>0</v>
      </c>
      <c r="J4994" s="3">
        <f t="shared" si="701"/>
        <v>0</v>
      </c>
      <c r="K4994" s="3">
        <f>MIN(Inputs!$B$2, (Inputs!$B$8 - I4994)/Inputs!$B$9)</f>
        <v>170</v>
      </c>
      <c r="L4994" s="3">
        <f>MAX(MIN(Inputs!$B$2, I4994*Inputs!$B$10, Inputs!$B$8*Inputs!$B$4 - J4994), 0)</f>
        <v>0</v>
      </c>
      <c r="M4994" s="3">
        <f t="shared" ref="M4994:M5057" si="705">IF(H4994="Charge", K4994, 0)</f>
        <v>170</v>
      </c>
      <c r="N4994" s="3">
        <f t="shared" ref="N4994:N5057" si="706">IF(H4994="Discharge", L4994, 0)</f>
        <v>0</v>
      </c>
      <c r="O4994" s="3">
        <f>IF(H4994="Reg", MIN(Inputs!$B$2, I4994*Inputs!$B$10, (Inputs!$B$8-I4994)/Inputs!$B$9), 0)</f>
        <v>0</v>
      </c>
      <c r="P4994" s="3">
        <f t="shared" ref="P4994:P5057" si="707">(N4994 - M4994) * B4994</f>
        <v>-5343.1</v>
      </c>
      <c r="Q4994" s="3">
        <f t="shared" ref="Q4994:Q5057" si="708">O4994 * C4994</f>
        <v>0</v>
      </c>
      <c r="R4994" s="3">
        <f>I4994 + M4994*Inputs!$B$9 - N4994/Inputs!$B$10</f>
        <v>159.4741358339966</v>
      </c>
    </row>
    <row r="4995" spans="1:18" x14ac:dyDescent="0.3">
      <c r="A4995" s="4">
        <v>46231.041666666657</v>
      </c>
      <c r="B4995" s="3">
        <v>28.895</v>
      </c>
      <c r="C4995" s="3">
        <v>0.04</v>
      </c>
      <c r="D4995" s="3">
        <f t="shared" si="702"/>
        <v>36.473229166666663</v>
      </c>
      <c r="E4995" s="3">
        <f>MAX(B4995 - D4995/Inputs!$B$5, 0)</f>
        <v>0</v>
      </c>
      <c r="F4995" s="3">
        <f>MAX(D4995*Inputs!$B$5 - B4995, 0)</f>
        <v>3.2014416666666641</v>
      </c>
      <c r="G4995" s="3">
        <f t="shared" si="703"/>
        <v>0.04</v>
      </c>
      <c r="H4995" t="str">
        <f t="shared" si="704"/>
        <v>Charge</v>
      </c>
      <c r="I4995" s="3">
        <f t="shared" ref="I4995:I5058" si="709">R4994</f>
        <v>159.4741358339966</v>
      </c>
      <c r="J4995" s="3">
        <f t="shared" ref="J4995:J5058" si="710">IF(INT(A4995)=INT(A4994), J4994 + N4994, 0)</f>
        <v>0</v>
      </c>
      <c r="K4995" s="3">
        <f>MIN(Inputs!$B$2, (Inputs!$B$8 - I4995)/Inputs!$B$9)</f>
        <v>170</v>
      </c>
      <c r="L4995" s="3">
        <f>MAX(MIN(Inputs!$B$2, I4995*Inputs!$B$10, Inputs!$B$8*Inputs!$B$4 - J4995), 0)</f>
        <v>149.6</v>
      </c>
      <c r="M4995" s="3">
        <f t="shared" si="705"/>
        <v>170</v>
      </c>
      <c r="N4995" s="3">
        <f t="shared" si="706"/>
        <v>0</v>
      </c>
      <c r="O4995" s="3">
        <f>IF(H4995="Reg", MIN(Inputs!$B$2, I4995*Inputs!$B$10, (Inputs!$B$8-I4995)/Inputs!$B$9), 0)</f>
        <v>0</v>
      </c>
      <c r="P4995" s="3">
        <f t="shared" si="707"/>
        <v>-4912.1499999999996</v>
      </c>
      <c r="Q4995" s="3">
        <f t="shared" si="708"/>
        <v>0</v>
      </c>
      <c r="R4995" s="3">
        <f>I4995 + M4995*Inputs!$B$9 - N4995/Inputs!$B$10</f>
        <v>318.9482716679932</v>
      </c>
    </row>
    <row r="4996" spans="1:18" x14ac:dyDescent="0.3">
      <c r="A4996" s="4">
        <v>46231.083333333343</v>
      </c>
      <c r="B4996" s="3">
        <v>23.434999999999999</v>
      </c>
      <c r="C4996" s="3">
        <v>0.04</v>
      </c>
      <c r="D4996" s="3">
        <f t="shared" si="702"/>
        <v>36.473229166666663</v>
      </c>
      <c r="E4996" s="3">
        <f>MAX(B4996 - D4996/Inputs!$B$5, 0)</f>
        <v>0</v>
      </c>
      <c r="F4996" s="3">
        <f>MAX(D4996*Inputs!$B$5 - B4996, 0)</f>
        <v>8.6614416666666649</v>
      </c>
      <c r="G4996" s="3">
        <f t="shared" si="703"/>
        <v>0.04</v>
      </c>
      <c r="H4996" t="str">
        <f t="shared" si="704"/>
        <v>Charge</v>
      </c>
      <c r="I4996" s="3">
        <f t="shared" si="709"/>
        <v>318.9482716679932</v>
      </c>
      <c r="J4996" s="3">
        <f t="shared" si="710"/>
        <v>0</v>
      </c>
      <c r="K4996" s="3">
        <f>MIN(Inputs!$B$2, (Inputs!$B$8 - I4996)/Inputs!$B$9)</f>
        <v>22.44121780453775</v>
      </c>
      <c r="L4996" s="3">
        <f>MAX(MIN(Inputs!$B$2, I4996*Inputs!$B$10, Inputs!$B$8*Inputs!$B$4 - J4996), 0)</f>
        <v>170</v>
      </c>
      <c r="M4996" s="3">
        <f t="shared" si="705"/>
        <v>22.44121780453775</v>
      </c>
      <c r="N4996" s="3">
        <f t="shared" si="706"/>
        <v>0</v>
      </c>
      <c r="O4996" s="3">
        <f>IF(H4996="Reg", MIN(Inputs!$B$2, I4996*Inputs!$B$10, (Inputs!$B$8-I4996)/Inputs!$B$9), 0)</f>
        <v>0</v>
      </c>
      <c r="P4996" s="3">
        <f t="shared" si="707"/>
        <v>-525.90993924934219</v>
      </c>
      <c r="Q4996" s="3">
        <f t="shared" si="708"/>
        <v>0</v>
      </c>
      <c r="R4996" s="3">
        <f>I4996 + M4996*Inputs!$B$9 - N4996/Inputs!$B$10</f>
        <v>340</v>
      </c>
    </row>
    <row r="4997" spans="1:18" x14ac:dyDescent="0.3">
      <c r="A4997" s="4">
        <v>46231.125</v>
      </c>
      <c r="B4997" s="3">
        <v>23.765000000000001</v>
      </c>
      <c r="C4997" s="3">
        <v>0.04</v>
      </c>
      <c r="D4997" s="3">
        <f t="shared" si="702"/>
        <v>36.473229166666663</v>
      </c>
      <c r="E4997" s="3">
        <f>MAX(B4997 - D4997/Inputs!$B$5, 0)</f>
        <v>0</v>
      </c>
      <c r="F4997" s="3">
        <f>MAX(D4997*Inputs!$B$5 - B4997, 0)</f>
        <v>8.3314416666666631</v>
      </c>
      <c r="G4997" s="3">
        <f t="shared" si="703"/>
        <v>0.04</v>
      </c>
      <c r="H4997" t="str">
        <f t="shared" si="704"/>
        <v>Charge</v>
      </c>
      <c r="I4997" s="3">
        <f t="shared" si="709"/>
        <v>340</v>
      </c>
      <c r="J4997" s="3">
        <f t="shared" si="710"/>
        <v>0</v>
      </c>
      <c r="K4997" s="3">
        <f>MIN(Inputs!$B$2, (Inputs!$B$8 - I4997)/Inputs!$B$9)</f>
        <v>0</v>
      </c>
      <c r="L4997" s="3">
        <f>MAX(MIN(Inputs!$B$2, I4997*Inputs!$B$10, Inputs!$B$8*Inputs!$B$4 - J4997), 0)</f>
        <v>170</v>
      </c>
      <c r="M4997" s="3">
        <f t="shared" si="705"/>
        <v>0</v>
      </c>
      <c r="N4997" s="3">
        <f t="shared" si="706"/>
        <v>0</v>
      </c>
      <c r="O4997" s="3">
        <f>IF(H4997="Reg", MIN(Inputs!$B$2, I4997*Inputs!$B$10, (Inputs!$B$8-I4997)/Inputs!$B$9), 0)</f>
        <v>0</v>
      </c>
      <c r="P4997" s="3">
        <f t="shared" si="707"/>
        <v>0</v>
      </c>
      <c r="Q4997" s="3">
        <f t="shared" si="708"/>
        <v>0</v>
      </c>
      <c r="R4997" s="3">
        <f>I4997 + M4997*Inputs!$B$9 - N4997/Inputs!$B$10</f>
        <v>340</v>
      </c>
    </row>
    <row r="4998" spans="1:18" x14ac:dyDescent="0.3">
      <c r="A4998" s="4">
        <v>46231.166666666657</v>
      </c>
      <c r="B4998" s="3">
        <v>34.707500000000003</v>
      </c>
      <c r="C4998" s="3">
        <v>0.04</v>
      </c>
      <c r="D4998" s="3">
        <f t="shared" si="702"/>
        <v>36.473229166666663</v>
      </c>
      <c r="E4998" s="3">
        <f>MAX(B4998 - D4998/Inputs!$B$5, 0)</f>
        <v>0</v>
      </c>
      <c r="F4998" s="3">
        <f>MAX(D4998*Inputs!$B$5 - B4998, 0)</f>
        <v>0</v>
      </c>
      <c r="G4998" s="3">
        <f t="shared" si="703"/>
        <v>0.04</v>
      </c>
      <c r="H4998" t="str">
        <f t="shared" si="704"/>
        <v>Reg</v>
      </c>
      <c r="I4998" s="3">
        <f t="shared" si="709"/>
        <v>340</v>
      </c>
      <c r="J4998" s="3">
        <f t="shared" si="710"/>
        <v>0</v>
      </c>
      <c r="K4998" s="3">
        <f>MIN(Inputs!$B$2, (Inputs!$B$8 - I4998)/Inputs!$B$9)</f>
        <v>0</v>
      </c>
      <c r="L4998" s="3">
        <f>MAX(MIN(Inputs!$B$2, I4998*Inputs!$B$10, Inputs!$B$8*Inputs!$B$4 - J4998), 0)</f>
        <v>170</v>
      </c>
      <c r="M4998" s="3">
        <f t="shared" si="705"/>
        <v>0</v>
      </c>
      <c r="N4998" s="3">
        <f t="shared" si="706"/>
        <v>0</v>
      </c>
      <c r="O4998" s="3">
        <f>IF(H4998="Reg", MIN(Inputs!$B$2, I4998*Inputs!$B$10, (Inputs!$B$8-I4998)/Inputs!$B$9), 0)</f>
        <v>0</v>
      </c>
      <c r="P4998" s="3">
        <f t="shared" si="707"/>
        <v>0</v>
      </c>
      <c r="Q4998" s="3">
        <f t="shared" si="708"/>
        <v>0</v>
      </c>
      <c r="R4998" s="3">
        <f>I4998 + M4998*Inputs!$B$9 - N4998/Inputs!$B$10</f>
        <v>340</v>
      </c>
    </row>
    <row r="4999" spans="1:18" x14ac:dyDescent="0.3">
      <c r="A4999" s="4">
        <v>46231.208333333343</v>
      </c>
      <c r="B4999" s="3">
        <v>51.379999999999995</v>
      </c>
      <c r="C4999" s="3">
        <v>0.05</v>
      </c>
      <c r="D4999" s="3">
        <f t="shared" si="702"/>
        <v>36.473229166666663</v>
      </c>
      <c r="E4999" s="3">
        <f>MAX(B4999 - D4999/Inputs!$B$5, 0)</f>
        <v>9.9331486742424246</v>
      </c>
      <c r="F4999" s="3">
        <f>MAX(D4999*Inputs!$B$5 - B4999, 0)</f>
        <v>0</v>
      </c>
      <c r="G4999" s="3">
        <f t="shared" si="703"/>
        <v>0.05</v>
      </c>
      <c r="H4999" t="str">
        <f t="shared" si="704"/>
        <v>Discharge</v>
      </c>
      <c r="I4999" s="3">
        <f t="shared" si="709"/>
        <v>340</v>
      </c>
      <c r="J4999" s="3">
        <f t="shared" si="710"/>
        <v>0</v>
      </c>
      <c r="K4999" s="3">
        <f>MIN(Inputs!$B$2, (Inputs!$B$8 - I4999)/Inputs!$B$9)</f>
        <v>0</v>
      </c>
      <c r="L4999" s="3">
        <f>MAX(MIN(Inputs!$B$2, I4999*Inputs!$B$10, Inputs!$B$8*Inputs!$B$4 - J4999), 0)</f>
        <v>170</v>
      </c>
      <c r="M4999" s="3">
        <f t="shared" si="705"/>
        <v>0</v>
      </c>
      <c r="N4999" s="3">
        <f t="shared" si="706"/>
        <v>170</v>
      </c>
      <c r="O4999" s="3">
        <f>IF(H4999="Reg", MIN(Inputs!$B$2, I4999*Inputs!$B$10, (Inputs!$B$8-I4999)/Inputs!$B$9), 0)</f>
        <v>0</v>
      </c>
      <c r="P4999" s="3">
        <f t="shared" si="707"/>
        <v>8734.5999999999985</v>
      </c>
      <c r="Q4999" s="3">
        <f t="shared" si="708"/>
        <v>0</v>
      </c>
      <c r="R4999" s="3">
        <f>I4999 + M4999*Inputs!$B$9 - N4999/Inputs!$B$10</f>
        <v>158.77939109773115</v>
      </c>
    </row>
    <row r="5000" spans="1:18" x14ac:dyDescent="0.3">
      <c r="A5000" s="4">
        <v>46231.25</v>
      </c>
      <c r="B5000" s="3">
        <v>66.489999999999995</v>
      </c>
      <c r="C5000" s="3">
        <v>1.5</v>
      </c>
      <c r="D5000" s="3">
        <f t="shared" si="702"/>
        <v>36.473229166666663</v>
      </c>
      <c r="E5000" s="3">
        <f>MAX(B5000 - D5000/Inputs!$B$5, 0)</f>
        <v>25.043148674242424</v>
      </c>
      <c r="F5000" s="3">
        <f>MAX(D5000*Inputs!$B$5 - B5000, 0)</f>
        <v>0</v>
      </c>
      <c r="G5000" s="3">
        <f t="shared" si="703"/>
        <v>1.5</v>
      </c>
      <c r="H5000" t="str">
        <f t="shared" si="704"/>
        <v>Discharge</v>
      </c>
      <c r="I5000" s="3">
        <f t="shared" si="709"/>
        <v>158.77939109773115</v>
      </c>
      <c r="J5000" s="3">
        <f t="shared" si="710"/>
        <v>170</v>
      </c>
      <c r="K5000" s="3">
        <f>MIN(Inputs!$B$2, (Inputs!$B$8 - I5000)/Inputs!$B$9)</f>
        <v>170</v>
      </c>
      <c r="L5000" s="3">
        <f>MAX(MIN(Inputs!$B$2, I5000*Inputs!$B$10, Inputs!$B$8*Inputs!$B$4 - J5000), 0)</f>
        <v>148.94827166799323</v>
      </c>
      <c r="M5000" s="3">
        <f t="shared" si="705"/>
        <v>0</v>
      </c>
      <c r="N5000" s="3">
        <f t="shared" si="706"/>
        <v>148.94827166799323</v>
      </c>
      <c r="O5000" s="3">
        <f>IF(H5000="Reg", MIN(Inputs!$B$2, I5000*Inputs!$B$10, (Inputs!$B$8-I5000)/Inputs!$B$9), 0)</f>
        <v>0</v>
      </c>
      <c r="P5000" s="3">
        <f t="shared" si="707"/>
        <v>9903.5705832048679</v>
      </c>
      <c r="Q5000" s="3">
        <f t="shared" si="708"/>
        <v>0</v>
      </c>
      <c r="R5000" s="3">
        <f>I5000 + M5000*Inputs!$B$9 - N5000/Inputs!$B$10</f>
        <v>0</v>
      </c>
    </row>
    <row r="5001" spans="1:18" x14ac:dyDescent="0.3">
      <c r="A5001" s="4">
        <v>46231.291666666657</v>
      </c>
      <c r="B5001" s="3">
        <v>89.50500000000001</v>
      </c>
      <c r="C5001" s="3">
        <v>1.36</v>
      </c>
      <c r="D5001" s="3">
        <f t="shared" si="702"/>
        <v>36.473229166666663</v>
      </c>
      <c r="E5001" s="3">
        <f>MAX(B5001 - D5001/Inputs!$B$5, 0)</f>
        <v>48.058148674242439</v>
      </c>
      <c r="F5001" s="3">
        <f>MAX(D5001*Inputs!$B$5 - B5001, 0)</f>
        <v>0</v>
      </c>
      <c r="G5001" s="3">
        <f t="shared" si="703"/>
        <v>1.36</v>
      </c>
      <c r="H5001" t="str">
        <f t="shared" si="704"/>
        <v>Discharge</v>
      </c>
      <c r="I5001" s="3">
        <f t="shared" si="709"/>
        <v>0</v>
      </c>
      <c r="J5001" s="3">
        <f t="shared" si="710"/>
        <v>318.94827166799325</v>
      </c>
      <c r="K5001" s="3">
        <f>MIN(Inputs!$B$2, (Inputs!$B$8 - I5001)/Inputs!$B$9)</f>
        <v>170</v>
      </c>
      <c r="L5001" s="3">
        <f>MAX(MIN(Inputs!$B$2, I5001*Inputs!$B$10, Inputs!$B$8*Inputs!$B$4 - J5001), 0)</f>
        <v>0</v>
      </c>
      <c r="M5001" s="3">
        <f t="shared" si="705"/>
        <v>0</v>
      </c>
      <c r="N5001" s="3">
        <f t="shared" si="706"/>
        <v>0</v>
      </c>
      <c r="O5001" s="3">
        <f>IF(H5001="Reg", MIN(Inputs!$B$2, I5001*Inputs!$B$10, (Inputs!$B$8-I5001)/Inputs!$B$9), 0)</f>
        <v>0</v>
      </c>
      <c r="P5001" s="3">
        <f t="shared" si="707"/>
        <v>0</v>
      </c>
      <c r="Q5001" s="3">
        <f t="shared" si="708"/>
        <v>0</v>
      </c>
      <c r="R5001" s="3">
        <f>I5001 + M5001*Inputs!$B$9 - N5001/Inputs!$B$10</f>
        <v>0</v>
      </c>
    </row>
    <row r="5002" spans="1:18" x14ac:dyDescent="0.3">
      <c r="A5002" s="4">
        <v>46231.333333333343</v>
      </c>
      <c r="B5002" s="3">
        <v>38.247499999999995</v>
      </c>
      <c r="C5002" s="3">
        <v>1</v>
      </c>
      <c r="D5002" s="3">
        <f t="shared" si="702"/>
        <v>36.473229166666663</v>
      </c>
      <c r="E5002" s="3">
        <f>MAX(B5002 - D5002/Inputs!$B$5, 0)</f>
        <v>0</v>
      </c>
      <c r="F5002" s="3">
        <f>MAX(D5002*Inputs!$B$5 - B5002, 0)</f>
        <v>0</v>
      </c>
      <c r="G5002" s="3">
        <f t="shared" si="703"/>
        <v>1</v>
      </c>
      <c r="H5002" t="str">
        <f t="shared" si="704"/>
        <v>Reg</v>
      </c>
      <c r="I5002" s="3">
        <f t="shared" si="709"/>
        <v>0</v>
      </c>
      <c r="J5002" s="3">
        <f t="shared" si="710"/>
        <v>318.94827166799325</v>
      </c>
      <c r="K5002" s="3">
        <f>MIN(Inputs!$B$2, (Inputs!$B$8 - I5002)/Inputs!$B$9)</f>
        <v>170</v>
      </c>
      <c r="L5002" s="3">
        <f>MAX(MIN(Inputs!$B$2, I5002*Inputs!$B$10, Inputs!$B$8*Inputs!$B$4 - J5002), 0)</f>
        <v>0</v>
      </c>
      <c r="M5002" s="3">
        <f t="shared" si="705"/>
        <v>0</v>
      </c>
      <c r="N5002" s="3">
        <f t="shared" si="706"/>
        <v>0</v>
      </c>
      <c r="O5002" s="3">
        <f>IF(H5002="Reg", MIN(Inputs!$B$2, I5002*Inputs!$B$10, (Inputs!$B$8-I5002)/Inputs!$B$9), 0)</f>
        <v>0</v>
      </c>
      <c r="P5002" s="3">
        <f t="shared" si="707"/>
        <v>0</v>
      </c>
      <c r="Q5002" s="3">
        <f t="shared" si="708"/>
        <v>0</v>
      </c>
      <c r="R5002" s="3">
        <f>I5002 + M5002*Inputs!$B$9 - N5002/Inputs!$B$10</f>
        <v>0</v>
      </c>
    </row>
    <row r="5003" spans="1:18" x14ac:dyDescent="0.3">
      <c r="A5003" s="4">
        <v>46231.375</v>
      </c>
      <c r="B5003" s="3">
        <v>26.987500000000001</v>
      </c>
      <c r="C5003" s="3">
        <v>1</v>
      </c>
      <c r="D5003" s="3">
        <f t="shared" si="702"/>
        <v>36.473229166666663</v>
      </c>
      <c r="E5003" s="3">
        <f>MAX(B5003 - D5003/Inputs!$B$5, 0)</f>
        <v>0</v>
      </c>
      <c r="F5003" s="3">
        <f>MAX(D5003*Inputs!$B$5 - B5003, 0)</f>
        <v>5.1089416666666629</v>
      </c>
      <c r="G5003" s="3">
        <f t="shared" si="703"/>
        <v>1</v>
      </c>
      <c r="H5003" t="str">
        <f t="shared" si="704"/>
        <v>Charge</v>
      </c>
      <c r="I5003" s="3">
        <f t="shared" si="709"/>
        <v>0</v>
      </c>
      <c r="J5003" s="3">
        <f t="shared" si="710"/>
        <v>318.94827166799325</v>
      </c>
      <c r="K5003" s="3">
        <f>MIN(Inputs!$B$2, (Inputs!$B$8 - I5003)/Inputs!$B$9)</f>
        <v>170</v>
      </c>
      <c r="L5003" s="3">
        <f>MAX(MIN(Inputs!$B$2, I5003*Inputs!$B$10, Inputs!$B$8*Inputs!$B$4 - J5003), 0)</f>
        <v>0</v>
      </c>
      <c r="M5003" s="3">
        <f t="shared" si="705"/>
        <v>170</v>
      </c>
      <c r="N5003" s="3">
        <f t="shared" si="706"/>
        <v>0</v>
      </c>
      <c r="O5003" s="3">
        <f>IF(H5003="Reg", MIN(Inputs!$B$2, I5003*Inputs!$B$10, (Inputs!$B$8-I5003)/Inputs!$B$9), 0)</f>
        <v>0</v>
      </c>
      <c r="P5003" s="3">
        <f t="shared" si="707"/>
        <v>-4587.875</v>
      </c>
      <c r="Q5003" s="3">
        <f t="shared" si="708"/>
        <v>0</v>
      </c>
      <c r="R5003" s="3">
        <f>I5003 + M5003*Inputs!$B$9 - N5003/Inputs!$B$10</f>
        <v>159.4741358339966</v>
      </c>
    </row>
    <row r="5004" spans="1:18" x14ac:dyDescent="0.3">
      <c r="A5004" s="4">
        <v>46231.416666666657</v>
      </c>
      <c r="B5004" s="3">
        <v>24.6175</v>
      </c>
      <c r="C5004" s="3">
        <v>1</v>
      </c>
      <c r="D5004" s="3">
        <f t="shared" si="702"/>
        <v>36.473229166666663</v>
      </c>
      <c r="E5004" s="3">
        <f>MAX(B5004 - D5004/Inputs!$B$5, 0)</f>
        <v>0</v>
      </c>
      <c r="F5004" s="3">
        <f>MAX(D5004*Inputs!$B$5 - B5004, 0)</f>
        <v>7.4789416666666639</v>
      </c>
      <c r="G5004" s="3">
        <f t="shared" si="703"/>
        <v>1</v>
      </c>
      <c r="H5004" t="str">
        <f t="shared" si="704"/>
        <v>Charge</v>
      </c>
      <c r="I5004" s="3">
        <f t="shared" si="709"/>
        <v>159.4741358339966</v>
      </c>
      <c r="J5004" s="3">
        <f t="shared" si="710"/>
        <v>318.94827166799325</v>
      </c>
      <c r="K5004" s="3">
        <f>MIN(Inputs!$B$2, (Inputs!$B$8 - I5004)/Inputs!$B$9)</f>
        <v>170</v>
      </c>
      <c r="L5004" s="3">
        <f>MAX(MIN(Inputs!$B$2, I5004*Inputs!$B$10, Inputs!$B$8*Inputs!$B$4 - J5004), 0)</f>
        <v>21.051728332006746</v>
      </c>
      <c r="M5004" s="3">
        <f t="shared" si="705"/>
        <v>170</v>
      </c>
      <c r="N5004" s="3">
        <f t="shared" si="706"/>
        <v>0</v>
      </c>
      <c r="O5004" s="3">
        <f>IF(H5004="Reg", MIN(Inputs!$B$2, I5004*Inputs!$B$10, (Inputs!$B$8-I5004)/Inputs!$B$9), 0)</f>
        <v>0</v>
      </c>
      <c r="P5004" s="3">
        <f t="shared" si="707"/>
        <v>-4184.9750000000004</v>
      </c>
      <c r="Q5004" s="3">
        <f t="shared" si="708"/>
        <v>0</v>
      </c>
      <c r="R5004" s="3">
        <f>I5004 + M5004*Inputs!$B$9 - N5004/Inputs!$B$10</f>
        <v>318.9482716679932</v>
      </c>
    </row>
    <row r="5005" spans="1:18" x14ac:dyDescent="0.3">
      <c r="A5005" s="4">
        <v>46231.458333333343</v>
      </c>
      <c r="B5005" s="3">
        <v>29.337499999999999</v>
      </c>
      <c r="C5005" s="3">
        <v>0.89</v>
      </c>
      <c r="D5005" s="3">
        <f t="shared" si="702"/>
        <v>36.473229166666663</v>
      </c>
      <c r="E5005" s="3">
        <f>MAX(B5005 - D5005/Inputs!$B$5, 0)</f>
        <v>0</v>
      </c>
      <c r="F5005" s="3">
        <f>MAX(D5005*Inputs!$B$5 - B5005, 0)</f>
        <v>2.7589416666666651</v>
      </c>
      <c r="G5005" s="3">
        <f t="shared" si="703"/>
        <v>0.89</v>
      </c>
      <c r="H5005" t="str">
        <f t="shared" si="704"/>
        <v>Charge</v>
      </c>
      <c r="I5005" s="3">
        <f t="shared" si="709"/>
        <v>318.9482716679932</v>
      </c>
      <c r="J5005" s="3">
        <f t="shared" si="710"/>
        <v>318.94827166799325</v>
      </c>
      <c r="K5005" s="3">
        <f>MIN(Inputs!$B$2, (Inputs!$B$8 - I5005)/Inputs!$B$9)</f>
        <v>22.44121780453775</v>
      </c>
      <c r="L5005" s="3">
        <f>MAX(MIN(Inputs!$B$2, I5005*Inputs!$B$10, Inputs!$B$8*Inputs!$B$4 - J5005), 0)</f>
        <v>21.051728332006746</v>
      </c>
      <c r="M5005" s="3">
        <f t="shared" si="705"/>
        <v>22.44121780453775</v>
      </c>
      <c r="N5005" s="3">
        <f t="shared" si="706"/>
        <v>0</v>
      </c>
      <c r="O5005" s="3">
        <f>IF(H5005="Reg", MIN(Inputs!$B$2, I5005*Inputs!$B$10, (Inputs!$B$8-I5005)/Inputs!$B$9), 0)</f>
        <v>0</v>
      </c>
      <c r="P5005" s="3">
        <f t="shared" si="707"/>
        <v>-658.36922734062625</v>
      </c>
      <c r="Q5005" s="3">
        <f t="shared" si="708"/>
        <v>0</v>
      </c>
      <c r="R5005" s="3">
        <f>I5005 + M5005*Inputs!$B$9 - N5005/Inputs!$B$10</f>
        <v>340</v>
      </c>
    </row>
    <row r="5006" spans="1:18" x14ac:dyDescent="0.3">
      <c r="A5006" s="4">
        <v>46231.5</v>
      </c>
      <c r="B5006" s="3">
        <v>36.222499999999997</v>
      </c>
      <c r="C5006" s="3">
        <v>1</v>
      </c>
      <c r="D5006" s="3">
        <f t="shared" si="702"/>
        <v>36.473229166666663</v>
      </c>
      <c r="E5006" s="3">
        <f>MAX(B5006 - D5006/Inputs!$B$5, 0)</f>
        <v>0</v>
      </c>
      <c r="F5006" s="3">
        <f>MAX(D5006*Inputs!$B$5 - B5006, 0)</f>
        <v>0</v>
      </c>
      <c r="G5006" s="3">
        <f t="shared" si="703"/>
        <v>1</v>
      </c>
      <c r="H5006" t="str">
        <f t="shared" si="704"/>
        <v>Reg</v>
      </c>
      <c r="I5006" s="3">
        <f t="shared" si="709"/>
        <v>340</v>
      </c>
      <c r="J5006" s="3">
        <f t="shared" si="710"/>
        <v>318.94827166799325</v>
      </c>
      <c r="K5006" s="3">
        <f>MIN(Inputs!$B$2, (Inputs!$B$8 - I5006)/Inputs!$B$9)</f>
        <v>0</v>
      </c>
      <c r="L5006" s="3">
        <f>MAX(MIN(Inputs!$B$2, I5006*Inputs!$B$10, Inputs!$B$8*Inputs!$B$4 - J5006), 0)</f>
        <v>21.051728332006746</v>
      </c>
      <c r="M5006" s="3">
        <f t="shared" si="705"/>
        <v>0</v>
      </c>
      <c r="N5006" s="3">
        <f t="shared" si="706"/>
        <v>0</v>
      </c>
      <c r="O5006" s="3">
        <f>IF(H5006="Reg", MIN(Inputs!$B$2, I5006*Inputs!$B$10, (Inputs!$B$8-I5006)/Inputs!$B$9), 0)</f>
        <v>0</v>
      </c>
      <c r="P5006" s="3">
        <f t="shared" si="707"/>
        <v>0</v>
      </c>
      <c r="Q5006" s="3">
        <f t="shared" si="708"/>
        <v>0</v>
      </c>
      <c r="R5006" s="3">
        <f>I5006 + M5006*Inputs!$B$9 - N5006/Inputs!$B$10</f>
        <v>340</v>
      </c>
    </row>
    <row r="5007" spans="1:18" x14ac:dyDescent="0.3">
      <c r="A5007" s="4">
        <v>46231.541666666657</v>
      </c>
      <c r="B5007" s="3">
        <v>34.107500000000002</v>
      </c>
      <c r="C5007" s="3">
        <v>0.75</v>
      </c>
      <c r="D5007" s="3">
        <f t="shared" si="702"/>
        <v>36.473229166666663</v>
      </c>
      <c r="E5007" s="3">
        <f>MAX(B5007 - D5007/Inputs!$B$5, 0)</f>
        <v>0</v>
      </c>
      <c r="F5007" s="3">
        <f>MAX(D5007*Inputs!$B$5 - B5007, 0)</f>
        <v>0</v>
      </c>
      <c r="G5007" s="3">
        <f t="shared" si="703"/>
        <v>0.75</v>
      </c>
      <c r="H5007" t="str">
        <f t="shared" si="704"/>
        <v>Reg</v>
      </c>
      <c r="I5007" s="3">
        <f t="shared" si="709"/>
        <v>340</v>
      </c>
      <c r="J5007" s="3">
        <f t="shared" si="710"/>
        <v>318.94827166799325</v>
      </c>
      <c r="K5007" s="3">
        <f>MIN(Inputs!$B$2, (Inputs!$B$8 - I5007)/Inputs!$B$9)</f>
        <v>0</v>
      </c>
      <c r="L5007" s="3">
        <f>MAX(MIN(Inputs!$B$2, I5007*Inputs!$B$10, Inputs!$B$8*Inputs!$B$4 - J5007), 0)</f>
        <v>21.051728332006746</v>
      </c>
      <c r="M5007" s="3">
        <f t="shared" si="705"/>
        <v>0</v>
      </c>
      <c r="N5007" s="3">
        <f t="shared" si="706"/>
        <v>0</v>
      </c>
      <c r="O5007" s="3">
        <f>IF(H5007="Reg", MIN(Inputs!$B$2, I5007*Inputs!$B$10, (Inputs!$B$8-I5007)/Inputs!$B$9), 0)</f>
        <v>0</v>
      </c>
      <c r="P5007" s="3">
        <f t="shared" si="707"/>
        <v>0</v>
      </c>
      <c r="Q5007" s="3">
        <f t="shared" si="708"/>
        <v>0</v>
      </c>
      <c r="R5007" s="3">
        <f>I5007 + M5007*Inputs!$B$9 - N5007/Inputs!$B$10</f>
        <v>340</v>
      </c>
    </row>
    <row r="5008" spans="1:18" x14ac:dyDescent="0.3">
      <c r="A5008" s="4">
        <v>46231.583333333343</v>
      </c>
      <c r="B5008" s="3">
        <v>43.567500000000003</v>
      </c>
      <c r="C5008" s="3">
        <v>0.75</v>
      </c>
      <c r="D5008" s="3">
        <f t="shared" si="702"/>
        <v>36.473229166666663</v>
      </c>
      <c r="E5008" s="3">
        <f>MAX(B5008 - D5008/Inputs!$B$5, 0)</f>
        <v>2.1206486742424318</v>
      </c>
      <c r="F5008" s="3">
        <f>MAX(D5008*Inputs!$B$5 - B5008, 0)</f>
        <v>0</v>
      </c>
      <c r="G5008" s="3">
        <f t="shared" si="703"/>
        <v>0.75</v>
      </c>
      <c r="H5008" t="str">
        <f t="shared" si="704"/>
        <v>Discharge</v>
      </c>
      <c r="I5008" s="3">
        <f t="shared" si="709"/>
        <v>340</v>
      </c>
      <c r="J5008" s="3">
        <f t="shared" si="710"/>
        <v>318.94827166799325</v>
      </c>
      <c r="K5008" s="3">
        <f>MIN(Inputs!$B$2, (Inputs!$B$8 - I5008)/Inputs!$B$9)</f>
        <v>0</v>
      </c>
      <c r="L5008" s="3">
        <f>MAX(MIN(Inputs!$B$2, I5008*Inputs!$B$10, Inputs!$B$8*Inputs!$B$4 - J5008), 0)</f>
        <v>21.051728332006746</v>
      </c>
      <c r="M5008" s="3">
        <f t="shared" si="705"/>
        <v>0</v>
      </c>
      <c r="N5008" s="3">
        <f t="shared" si="706"/>
        <v>21.051728332006746</v>
      </c>
      <c r="O5008" s="3">
        <f>IF(H5008="Reg", MIN(Inputs!$B$2, I5008*Inputs!$B$10, (Inputs!$B$8-I5008)/Inputs!$B$9), 0)</f>
        <v>0</v>
      </c>
      <c r="P5008" s="3">
        <f t="shared" si="707"/>
        <v>917.17117410470394</v>
      </c>
      <c r="Q5008" s="3">
        <f t="shared" si="708"/>
        <v>0</v>
      </c>
      <c r="R5008" s="3">
        <f>I5008 + M5008*Inputs!$B$9 - N5008/Inputs!$B$10</f>
        <v>317.5587821954623</v>
      </c>
    </row>
    <row r="5009" spans="1:18" x14ac:dyDescent="0.3">
      <c r="A5009" s="4">
        <v>46231.625</v>
      </c>
      <c r="B5009" s="3">
        <v>33.144999999999996</v>
      </c>
      <c r="C5009" s="3">
        <v>0.75</v>
      </c>
      <c r="D5009" s="3">
        <f t="shared" si="702"/>
        <v>36.473229166666663</v>
      </c>
      <c r="E5009" s="3">
        <f>MAX(B5009 - D5009/Inputs!$B$5, 0)</f>
        <v>0</v>
      </c>
      <c r="F5009" s="3">
        <f>MAX(D5009*Inputs!$B$5 - B5009, 0)</f>
        <v>0</v>
      </c>
      <c r="G5009" s="3">
        <f t="shared" si="703"/>
        <v>0.75</v>
      </c>
      <c r="H5009" t="str">
        <f t="shared" si="704"/>
        <v>Reg</v>
      </c>
      <c r="I5009" s="3">
        <f t="shared" si="709"/>
        <v>317.5587821954623</v>
      </c>
      <c r="J5009" s="3">
        <f t="shared" si="710"/>
        <v>340</v>
      </c>
      <c r="K5009" s="3">
        <f>MIN(Inputs!$B$2, (Inputs!$B$8 - I5009)/Inputs!$B$9)</f>
        <v>23.922418559098585</v>
      </c>
      <c r="L5009" s="3">
        <f>MAX(MIN(Inputs!$B$2, I5009*Inputs!$B$10, Inputs!$B$8*Inputs!$B$4 - J5009), 0)</f>
        <v>0</v>
      </c>
      <c r="M5009" s="3">
        <f t="shared" si="705"/>
        <v>0</v>
      </c>
      <c r="N5009" s="3">
        <f t="shared" si="706"/>
        <v>0</v>
      </c>
      <c r="O5009" s="3">
        <f>IF(H5009="Reg", MIN(Inputs!$B$2, I5009*Inputs!$B$10, (Inputs!$B$8-I5009)/Inputs!$B$9), 0)</f>
        <v>23.922418559098585</v>
      </c>
      <c r="P5009" s="3">
        <f t="shared" si="707"/>
        <v>0</v>
      </c>
      <c r="Q5009" s="3">
        <f t="shared" si="708"/>
        <v>17.941813919323938</v>
      </c>
      <c r="R5009" s="3">
        <f>I5009 + M5009*Inputs!$B$9 - N5009/Inputs!$B$10</f>
        <v>317.5587821954623</v>
      </c>
    </row>
    <row r="5010" spans="1:18" x14ac:dyDescent="0.3">
      <c r="A5010" s="4">
        <v>46231.666666666657</v>
      </c>
      <c r="B5010" s="3">
        <v>22.965</v>
      </c>
      <c r="C5010" s="3">
        <v>0.75</v>
      </c>
      <c r="D5010" s="3">
        <f t="shared" si="702"/>
        <v>36.473229166666663</v>
      </c>
      <c r="E5010" s="3">
        <f>MAX(B5010 - D5010/Inputs!$B$5, 0)</f>
        <v>0</v>
      </c>
      <c r="F5010" s="3">
        <f>MAX(D5010*Inputs!$B$5 - B5010, 0)</f>
        <v>9.1314416666666638</v>
      </c>
      <c r="G5010" s="3">
        <f t="shared" si="703"/>
        <v>0.75</v>
      </c>
      <c r="H5010" t="str">
        <f t="shared" si="704"/>
        <v>Charge</v>
      </c>
      <c r="I5010" s="3">
        <f t="shared" si="709"/>
        <v>317.5587821954623</v>
      </c>
      <c r="J5010" s="3">
        <f t="shared" si="710"/>
        <v>340</v>
      </c>
      <c r="K5010" s="3">
        <f>MIN(Inputs!$B$2, (Inputs!$B$8 - I5010)/Inputs!$B$9)</f>
        <v>23.922418559098585</v>
      </c>
      <c r="L5010" s="3">
        <f>MAX(MIN(Inputs!$B$2, I5010*Inputs!$B$10, Inputs!$B$8*Inputs!$B$4 - J5010), 0)</f>
        <v>0</v>
      </c>
      <c r="M5010" s="3">
        <f t="shared" si="705"/>
        <v>23.922418559098585</v>
      </c>
      <c r="N5010" s="3">
        <f t="shared" si="706"/>
        <v>0</v>
      </c>
      <c r="O5010" s="3">
        <f>IF(H5010="Reg", MIN(Inputs!$B$2, I5010*Inputs!$B$10, (Inputs!$B$8-I5010)/Inputs!$B$9), 0)</f>
        <v>0</v>
      </c>
      <c r="P5010" s="3">
        <f t="shared" si="707"/>
        <v>-549.37834220969899</v>
      </c>
      <c r="Q5010" s="3">
        <f t="shared" si="708"/>
        <v>0</v>
      </c>
      <c r="R5010" s="3">
        <f>I5010 + M5010*Inputs!$B$9 - N5010/Inputs!$B$10</f>
        <v>340</v>
      </c>
    </row>
    <row r="5011" spans="1:18" x14ac:dyDescent="0.3">
      <c r="A5011" s="4">
        <v>46231.708333333343</v>
      </c>
      <c r="B5011" s="3">
        <v>21.3675</v>
      </c>
      <c r="C5011" s="3">
        <v>0.75</v>
      </c>
      <c r="D5011" s="3">
        <f t="shared" si="702"/>
        <v>36.473229166666663</v>
      </c>
      <c r="E5011" s="3">
        <f>MAX(B5011 - D5011/Inputs!$B$5, 0)</f>
        <v>0</v>
      </c>
      <c r="F5011" s="3">
        <f>MAX(D5011*Inputs!$B$5 - B5011, 0)</f>
        <v>10.728941666666664</v>
      </c>
      <c r="G5011" s="3">
        <f t="shared" si="703"/>
        <v>0.75</v>
      </c>
      <c r="H5011" t="str">
        <f t="shared" si="704"/>
        <v>Charge</v>
      </c>
      <c r="I5011" s="3">
        <f t="shared" si="709"/>
        <v>340</v>
      </c>
      <c r="J5011" s="3">
        <f t="shared" si="710"/>
        <v>340</v>
      </c>
      <c r="K5011" s="3">
        <f>MIN(Inputs!$B$2, (Inputs!$B$8 - I5011)/Inputs!$B$9)</f>
        <v>0</v>
      </c>
      <c r="L5011" s="3">
        <f>MAX(MIN(Inputs!$B$2, I5011*Inputs!$B$10, Inputs!$B$8*Inputs!$B$4 - J5011), 0)</f>
        <v>0</v>
      </c>
      <c r="M5011" s="3">
        <f t="shared" si="705"/>
        <v>0</v>
      </c>
      <c r="N5011" s="3">
        <f t="shared" si="706"/>
        <v>0</v>
      </c>
      <c r="O5011" s="3">
        <f>IF(H5011="Reg", MIN(Inputs!$B$2, I5011*Inputs!$B$10, (Inputs!$B$8-I5011)/Inputs!$B$9), 0)</f>
        <v>0</v>
      </c>
      <c r="P5011" s="3">
        <f t="shared" si="707"/>
        <v>0</v>
      </c>
      <c r="Q5011" s="3">
        <f t="shared" si="708"/>
        <v>0</v>
      </c>
      <c r="R5011" s="3">
        <f>I5011 + M5011*Inputs!$B$9 - N5011/Inputs!$B$10</f>
        <v>340</v>
      </c>
    </row>
    <row r="5012" spans="1:18" x14ac:dyDescent="0.3">
      <c r="A5012" s="4">
        <v>46231.75</v>
      </c>
      <c r="B5012" s="3">
        <v>19.364999999999998</v>
      </c>
      <c r="C5012" s="3">
        <v>1.5</v>
      </c>
      <c r="D5012" s="3">
        <f t="shared" si="702"/>
        <v>36.473229166666663</v>
      </c>
      <c r="E5012" s="3">
        <f>MAX(B5012 - D5012/Inputs!$B$5, 0)</f>
        <v>0</v>
      </c>
      <c r="F5012" s="3">
        <f>MAX(D5012*Inputs!$B$5 - B5012, 0)</f>
        <v>12.731441666666665</v>
      </c>
      <c r="G5012" s="3">
        <f t="shared" si="703"/>
        <v>1.5</v>
      </c>
      <c r="H5012" t="str">
        <f t="shared" si="704"/>
        <v>Charge</v>
      </c>
      <c r="I5012" s="3">
        <f t="shared" si="709"/>
        <v>340</v>
      </c>
      <c r="J5012" s="3">
        <f t="shared" si="710"/>
        <v>340</v>
      </c>
      <c r="K5012" s="3">
        <f>MIN(Inputs!$B$2, (Inputs!$B$8 - I5012)/Inputs!$B$9)</f>
        <v>0</v>
      </c>
      <c r="L5012" s="3">
        <f>MAX(MIN(Inputs!$B$2, I5012*Inputs!$B$10, Inputs!$B$8*Inputs!$B$4 - J5012), 0)</f>
        <v>0</v>
      </c>
      <c r="M5012" s="3">
        <f t="shared" si="705"/>
        <v>0</v>
      </c>
      <c r="N5012" s="3">
        <f t="shared" si="706"/>
        <v>0</v>
      </c>
      <c r="O5012" s="3">
        <f>IF(H5012="Reg", MIN(Inputs!$B$2, I5012*Inputs!$B$10, (Inputs!$B$8-I5012)/Inputs!$B$9), 0)</f>
        <v>0</v>
      </c>
      <c r="P5012" s="3">
        <f t="shared" si="707"/>
        <v>0</v>
      </c>
      <c r="Q5012" s="3">
        <f t="shared" si="708"/>
        <v>0</v>
      </c>
      <c r="R5012" s="3">
        <f>I5012 + M5012*Inputs!$B$9 - N5012/Inputs!$B$10</f>
        <v>340</v>
      </c>
    </row>
    <row r="5013" spans="1:18" x14ac:dyDescent="0.3">
      <c r="A5013" s="4">
        <v>46231.791666666657</v>
      </c>
      <c r="B5013" s="3">
        <v>26.282499999999999</v>
      </c>
      <c r="C5013" s="3">
        <v>14.26</v>
      </c>
      <c r="D5013" s="3">
        <f t="shared" si="702"/>
        <v>36.473229166666663</v>
      </c>
      <c r="E5013" s="3">
        <f>MAX(B5013 - D5013/Inputs!$B$5, 0)</f>
        <v>0</v>
      </c>
      <c r="F5013" s="3">
        <f>MAX(D5013*Inputs!$B$5 - B5013, 0)</f>
        <v>5.8139416666666648</v>
      </c>
      <c r="G5013" s="3">
        <f t="shared" si="703"/>
        <v>14.26</v>
      </c>
      <c r="H5013" t="str">
        <f t="shared" si="704"/>
        <v>Reg</v>
      </c>
      <c r="I5013" s="3">
        <f t="shared" si="709"/>
        <v>340</v>
      </c>
      <c r="J5013" s="3">
        <f t="shared" si="710"/>
        <v>340</v>
      </c>
      <c r="K5013" s="3">
        <f>MIN(Inputs!$B$2, (Inputs!$B$8 - I5013)/Inputs!$B$9)</f>
        <v>0</v>
      </c>
      <c r="L5013" s="3">
        <f>MAX(MIN(Inputs!$B$2, I5013*Inputs!$B$10, Inputs!$B$8*Inputs!$B$4 - J5013), 0)</f>
        <v>0</v>
      </c>
      <c r="M5013" s="3">
        <f t="shared" si="705"/>
        <v>0</v>
      </c>
      <c r="N5013" s="3">
        <f t="shared" si="706"/>
        <v>0</v>
      </c>
      <c r="O5013" s="3">
        <f>IF(H5013="Reg", MIN(Inputs!$B$2, I5013*Inputs!$B$10, (Inputs!$B$8-I5013)/Inputs!$B$9), 0)</f>
        <v>0</v>
      </c>
      <c r="P5013" s="3">
        <f t="shared" si="707"/>
        <v>0</v>
      </c>
      <c r="Q5013" s="3">
        <f t="shared" si="708"/>
        <v>0</v>
      </c>
      <c r="R5013" s="3">
        <f>I5013 + M5013*Inputs!$B$9 - N5013/Inputs!$B$10</f>
        <v>340</v>
      </c>
    </row>
    <row r="5014" spans="1:18" x14ac:dyDescent="0.3">
      <c r="A5014" s="4">
        <v>46231.833333333343</v>
      </c>
      <c r="B5014" s="3">
        <v>35.854999999999997</v>
      </c>
      <c r="C5014" s="3">
        <v>14.96</v>
      </c>
      <c r="D5014" s="3">
        <f t="shared" si="702"/>
        <v>36.473229166666663</v>
      </c>
      <c r="E5014" s="3">
        <f>MAX(B5014 - D5014/Inputs!$B$5, 0)</f>
        <v>0</v>
      </c>
      <c r="F5014" s="3">
        <f>MAX(D5014*Inputs!$B$5 - B5014, 0)</f>
        <v>0</v>
      </c>
      <c r="G5014" s="3">
        <f t="shared" si="703"/>
        <v>14.96</v>
      </c>
      <c r="H5014" t="str">
        <f t="shared" si="704"/>
        <v>Reg</v>
      </c>
      <c r="I5014" s="3">
        <f t="shared" si="709"/>
        <v>340</v>
      </c>
      <c r="J5014" s="3">
        <f t="shared" si="710"/>
        <v>340</v>
      </c>
      <c r="K5014" s="3">
        <f>MIN(Inputs!$B$2, (Inputs!$B$8 - I5014)/Inputs!$B$9)</f>
        <v>0</v>
      </c>
      <c r="L5014" s="3">
        <f>MAX(MIN(Inputs!$B$2, I5014*Inputs!$B$10, Inputs!$B$8*Inputs!$B$4 - J5014), 0)</f>
        <v>0</v>
      </c>
      <c r="M5014" s="3">
        <f t="shared" si="705"/>
        <v>0</v>
      </c>
      <c r="N5014" s="3">
        <f t="shared" si="706"/>
        <v>0</v>
      </c>
      <c r="O5014" s="3">
        <f>IF(H5014="Reg", MIN(Inputs!$B$2, I5014*Inputs!$B$10, (Inputs!$B$8-I5014)/Inputs!$B$9), 0)</f>
        <v>0</v>
      </c>
      <c r="P5014" s="3">
        <f t="shared" si="707"/>
        <v>0</v>
      </c>
      <c r="Q5014" s="3">
        <f t="shared" si="708"/>
        <v>0</v>
      </c>
      <c r="R5014" s="3">
        <f>I5014 + M5014*Inputs!$B$9 - N5014/Inputs!$B$10</f>
        <v>340</v>
      </c>
    </row>
    <row r="5015" spans="1:18" x14ac:dyDescent="0.3">
      <c r="A5015" s="4">
        <v>46231.875</v>
      </c>
      <c r="B5015" s="3">
        <v>45.524999999999999</v>
      </c>
      <c r="C5015" s="3">
        <v>7.37</v>
      </c>
      <c r="D5015" s="3">
        <f t="shared" si="702"/>
        <v>36.473229166666663</v>
      </c>
      <c r="E5015" s="3">
        <f>MAX(B5015 - D5015/Inputs!$B$5, 0)</f>
        <v>4.0781486742424278</v>
      </c>
      <c r="F5015" s="3">
        <f>MAX(D5015*Inputs!$B$5 - B5015, 0)</f>
        <v>0</v>
      </c>
      <c r="G5015" s="3">
        <f t="shared" si="703"/>
        <v>7.37</v>
      </c>
      <c r="H5015" t="str">
        <f t="shared" si="704"/>
        <v>Reg</v>
      </c>
      <c r="I5015" s="3">
        <f t="shared" si="709"/>
        <v>340</v>
      </c>
      <c r="J5015" s="3">
        <f t="shared" si="710"/>
        <v>340</v>
      </c>
      <c r="K5015" s="3">
        <f>MIN(Inputs!$B$2, (Inputs!$B$8 - I5015)/Inputs!$B$9)</f>
        <v>0</v>
      </c>
      <c r="L5015" s="3">
        <f>MAX(MIN(Inputs!$B$2, I5015*Inputs!$B$10, Inputs!$B$8*Inputs!$B$4 - J5015), 0)</f>
        <v>0</v>
      </c>
      <c r="M5015" s="3">
        <f t="shared" si="705"/>
        <v>0</v>
      </c>
      <c r="N5015" s="3">
        <f t="shared" si="706"/>
        <v>0</v>
      </c>
      <c r="O5015" s="3">
        <f>IF(H5015="Reg", MIN(Inputs!$B$2, I5015*Inputs!$B$10, (Inputs!$B$8-I5015)/Inputs!$B$9), 0)</f>
        <v>0</v>
      </c>
      <c r="P5015" s="3">
        <f t="shared" si="707"/>
        <v>0</v>
      </c>
      <c r="Q5015" s="3">
        <f t="shared" si="708"/>
        <v>0</v>
      </c>
      <c r="R5015" s="3">
        <f>I5015 + M5015*Inputs!$B$9 - N5015/Inputs!$B$10</f>
        <v>340</v>
      </c>
    </row>
    <row r="5016" spans="1:18" x14ac:dyDescent="0.3">
      <c r="A5016" s="4">
        <v>46231.916666666657</v>
      </c>
      <c r="B5016" s="3">
        <v>49.01</v>
      </c>
      <c r="C5016" s="3">
        <v>5</v>
      </c>
      <c r="D5016" s="3">
        <f t="shared" si="702"/>
        <v>36.473229166666663</v>
      </c>
      <c r="E5016" s="3">
        <f>MAX(B5016 - D5016/Inputs!$B$5, 0)</f>
        <v>7.5631486742424272</v>
      </c>
      <c r="F5016" s="3">
        <f>MAX(D5016*Inputs!$B$5 - B5016, 0)</f>
        <v>0</v>
      </c>
      <c r="G5016" s="3">
        <f t="shared" si="703"/>
        <v>5</v>
      </c>
      <c r="H5016" t="str">
        <f t="shared" si="704"/>
        <v>Discharge</v>
      </c>
      <c r="I5016" s="3">
        <f t="shared" si="709"/>
        <v>340</v>
      </c>
      <c r="J5016" s="3">
        <f t="shared" si="710"/>
        <v>340</v>
      </c>
      <c r="K5016" s="3">
        <f>MIN(Inputs!$B$2, (Inputs!$B$8 - I5016)/Inputs!$B$9)</f>
        <v>0</v>
      </c>
      <c r="L5016" s="3">
        <f>MAX(MIN(Inputs!$B$2, I5016*Inputs!$B$10, Inputs!$B$8*Inputs!$B$4 - J5016), 0)</f>
        <v>0</v>
      </c>
      <c r="M5016" s="3">
        <f t="shared" si="705"/>
        <v>0</v>
      </c>
      <c r="N5016" s="3">
        <f t="shared" si="706"/>
        <v>0</v>
      </c>
      <c r="O5016" s="3">
        <f>IF(H5016="Reg", MIN(Inputs!$B$2, I5016*Inputs!$B$10, (Inputs!$B$8-I5016)/Inputs!$B$9), 0)</f>
        <v>0</v>
      </c>
      <c r="P5016" s="3">
        <f t="shared" si="707"/>
        <v>0</v>
      </c>
      <c r="Q5016" s="3">
        <f t="shared" si="708"/>
        <v>0</v>
      </c>
      <c r="R5016" s="3">
        <f>I5016 + M5016*Inputs!$B$9 - N5016/Inputs!$B$10</f>
        <v>340</v>
      </c>
    </row>
    <row r="5017" spans="1:18" x14ac:dyDescent="0.3">
      <c r="A5017" s="4">
        <v>46231.958333333343</v>
      </c>
      <c r="B5017" s="3">
        <v>39.147500000000001</v>
      </c>
      <c r="C5017" s="3">
        <v>0.05</v>
      </c>
      <c r="D5017" s="3">
        <f t="shared" si="702"/>
        <v>36.473229166666663</v>
      </c>
      <c r="E5017" s="3">
        <f>MAX(B5017 - D5017/Inputs!$B$5, 0)</f>
        <v>0</v>
      </c>
      <c r="F5017" s="3">
        <f>MAX(D5017*Inputs!$B$5 - B5017, 0)</f>
        <v>0</v>
      </c>
      <c r="G5017" s="3">
        <f t="shared" si="703"/>
        <v>0.05</v>
      </c>
      <c r="H5017" t="str">
        <f t="shared" si="704"/>
        <v>Reg</v>
      </c>
      <c r="I5017" s="3">
        <f t="shared" si="709"/>
        <v>340</v>
      </c>
      <c r="J5017" s="3">
        <f t="shared" si="710"/>
        <v>340</v>
      </c>
      <c r="K5017" s="3">
        <f>MIN(Inputs!$B$2, (Inputs!$B$8 - I5017)/Inputs!$B$9)</f>
        <v>0</v>
      </c>
      <c r="L5017" s="3">
        <f>MAX(MIN(Inputs!$B$2, I5017*Inputs!$B$10, Inputs!$B$8*Inputs!$B$4 - J5017), 0)</f>
        <v>0</v>
      </c>
      <c r="M5017" s="3">
        <f t="shared" si="705"/>
        <v>0</v>
      </c>
      <c r="N5017" s="3">
        <f t="shared" si="706"/>
        <v>0</v>
      </c>
      <c r="O5017" s="3">
        <f>IF(H5017="Reg", MIN(Inputs!$B$2, I5017*Inputs!$B$10, (Inputs!$B$8-I5017)/Inputs!$B$9), 0)</f>
        <v>0</v>
      </c>
      <c r="P5017" s="3">
        <f t="shared" si="707"/>
        <v>0</v>
      </c>
      <c r="Q5017" s="3">
        <f t="shared" si="708"/>
        <v>0</v>
      </c>
      <c r="R5017" s="3">
        <f>I5017 + M5017*Inputs!$B$9 - N5017/Inputs!$B$10</f>
        <v>340</v>
      </c>
    </row>
    <row r="5018" spans="1:18" x14ac:dyDescent="0.3">
      <c r="A5018" s="4">
        <v>46232</v>
      </c>
      <c r="B5018" s="3">
        <v>30.482500000000002</v>
      </c>
      <c r="C5018" s="3">
        <v>0.04</v>
      </c>
      <c r="D5018" s="3">
        <f t="shared" si="702"/>
        <v>39.421666666666674</v>
      </c>
      <c r="E5018" s="3">
        <f>MAX(B5018 - D5018/Inputs!$B$5, 0)</f>
        <v>0</v>
      </c>
      <c r="F5018" s="3">
        <f>MAX(D5018*Inputs!$B$5 - B5018, 0)</f>
        <v>4.2085666666666697</v>
      </c>
      <c r="G5018" s="3">
        <f t="shared" si="703"/>
        <v>0.04</v>
      </c>
      <c r="H5018" t="str">
        <f t="shared" si="704"/>
        <v>Charge</v>
      </c>
      <c r="I5018" s="3">
        <f t="shared" si="709"/>
        <v>340</v>
      </c>
      <c r="J5018" s="3">
        <f t="shared" si="710"/>
        <v>0</v>
      </c>
      <c r="K5018" s="3">
        <f>MIN(Inputs!$B$2, (Inputs!$B$8 - I5018)/Inputs!$B$9)</f>
        <v>0</v>
      </c>
      <c r="L5018" s="3">
        <f>MAX(MIN(Inputs!$B$2, I5018*Inputs!$B$10, Inputs!$B$8*Inputs!$B$4 - J5018), 0)</f>
        <v>170</v>
      </c>
      <c r="M5018" s="3">
        <f t="shared" si="705"/>
        <v>0</v>
      </c>
      <c r="N5018" s="3">
        <f t="shared" si="706"/>
        <v>0</v>
      </c>
      <c r="O5018" s="3">
        <f>IF(H5018="Reg", MIN(Inputs!$B$2, I5018*Inputs!$B$10, (Inputs!$B$8-I5018)/Inputs!$B$9), 0)</f>
        <v>0</v>
      </c>
      <c r="P5018" s="3">
        <f t="shared" si="707"/>
        <v>0</v>
      </c>
      <c r="Q5018" s="3">
        <f t="shared" si="708"/>
        <v>0</v>
      </c>
      <c r="R5018" s="3">
        <f>I5018 + M5018*Inputs!$B$9 - N5018/Inputs!$B$10</f>
        <v>340</v>
      </c>
    </row>
    <row r="5019" spans="1:18" x14ac:dyDescent="0.3">
      <c r="A5019" s="4">
        <v>46232.041666666657</v>
      </c>
      <c r="B5019" s="3">
        <v>26.822499999999998</v>
      </c>
      <c r="C5019" s="3">
        <v>0.04</v>
      </c>
      <c r="D5019" s="3">
        <f t="shared" si="702"/>
        <v>39.421666666666674</v>
      </c>
      <c r="E5019" s="3">
        <f>MAX(B5019 - D5019/Inputs!$B$5, 0)</f>
        <v>0</v>
      </c>
      <c r="F5019" s="3">
        <f>MAX(D5019*Inputs!$B$5 - B5019, 0)</f>
        <v>7.8685666666666734</v>
      </c>
      <c r="G5019" s="3">
        <f t="shared" si="703"/>
        <v>0.04</v>
      </c>
      <c r="H5019" t="str">
        <f t="shared" si="704"/>
        <v>Charge</v>
      </c>
      <c r="I5019" s="3">
        <f t="shared" si="709"/>
        <v>340</v>
      </c>
      <c r="J5019" s="3">
        <f t="shared" si="710"/>
        <v>0</v>
      </c>
      <c r="K5019" s="3">
        <f>MIN(Inputs!$B$2, (Inputs!$B$8 - I5019)/Inputs!$B$9)</f>
        <v>0</v>
      </c>
      <c r="L5019" s="3">
        <f>MAX(MIN(Inputs!$B$2, I5019*Inputs!$B$10, Inputs!$B$8*Inputs!$B$4 - J5019), 0)</f>
        <v>170</v>
      </c>
      <c r="M5019" s="3">
        <f t="shared" si="705"/>
        <v>0</v>
      </c>
      <c r="N5019" s="3">
        <f t="shared" si="706"/>
        <v>0</v>
      </c>
      <c r="O5019" s="3">
        <f>IF(H5019="Reg", MIN(Inputs!$B$2, I5019*Inputs!$B$10, (Inputs!$B$8-I5019)/Inputs!$B$9), 0)</f>
        <v>0</v>
      </c>
      <c r="P5019" s="3">
        <f t="shared" si="707"/>
        <v>0</v>
      </c>
      <c r="Q5019" s="3">
        <f t="shared" si="708"/>
        <v>0</v>
      </c>
      <c r="R5019" s="3">
        <f>I5019 + M5019*Inputs!$B$9 - N5019/Inputs!$B$10</f>
        <v>340</v>
      </c>
    </row>
    <row r="5020" spans="1:18" x14ac:dyDescent="0.3">
      <c r="A5020" s="4">
        <v>46232.083333333343</v>
      </c>
      <c r="B5020" s="3">
        <v>24.270000000000003</v>
      </c>
      <c r="C5020" s="3">
        <v>0.04</v>
      </c>
      <c r="D5020" s="3">
        <f t="shared" si="702"/>
        <v>39.421666666666674</v>
      </c>
      <c r="E5020" s="3">
        <f>MAX(B5020 - D5020/Inputs!$B$5, 0)</f>
        <v>0</v>
      </c>
      <c r="F5020" s="3">
        <f>MAX(D5020*Inputs!$B$5 - B5020, 0)</f>
        <v>10.421066666666668</v>
      </c>
      <c r="G5020" s="3">
        <f t="shared" si="703"/>
        <v>0.04</v>
      </c>
      <c r="H5020" t="str">
        <f t="shared" si="704"/>
        <v>Charge</v>
      </c>
      <c r="I5020" s="3">
        <f t="shared" si="709"/>
        <v>340</v>
      </c>
      <c r="J5020" s="3">
        <f t="shared" si="710"/>
        <v>0</v>
      </c>
      <c r="K5020" s="3">
        <f>MIN(Inputs!$B$2, (Inputs!$B$8 - I5020)/Inputs!$B$9)</f>
        <v>0</v>
      </c>
      <c r="L5020" s="3">
        <f>MAX(MIN(Inputs!$B$2, I5020*Inputs!$B$10, Inputs!$B$8*Inputs!$B$4 - J5020), 0)</f>
        <v>170</v>
      </c>
      <c r="M5020" s="3">
        <f t="shared" si="705"/>
        <v>0</v>
      </c>
      <c r="N5020" s="3">
        <f t="shared" si="706"/>
        <v>0</v>
      </c>
      <c r="O5020" s="3">
        <f>IF(H5020="Reg", MIN(Inputs!$B$2, I5020*Inputs!$B$10, (Inputs!$B$8-I5020)/Inputs!$B$9), 0)</f>
        <v>0</v>
      </c>
      <c r="P5020" s="3">
        <f t="shared" si="707"/>
        <v>0</v>
      </c>
      <c r="Q5020" s="3">
        <f t="shared" si="708"/>
        <v>0</v>
      </c>
      <c r="R5020" s="3">
        <f>I5020 + M5020*Inputs!$B$9 - N5020/Inputs!$B$10</f>
        <v>340</v>
      </c>
    </row>
    <row r="5021" spans="1:18" x14ac:dyDescent="0.3">
      <c r="A5021" s="4">
        <v>46232.125</v>
      </c>
      <c r="B5021" s="3">
        <v>25.212499999999999</v>
      </c>
      <c r="C5021" s="3">
        <v>0.04</v>
      </c>
      <c r="D5021" s="3">
        <f t="shared" si="702"/>
        <v>39.421666666666674</v>
      </c>
      <c r="E5021" s="3">
        <f>MAX(B5021 - D5021/Inputs!$B$5, 0)</f>
        <v>0</v>
      </c>
      <c r="F5021" s="3">
        <f>MAX(D5021*Inputs!$B$5 - B5021, 0)</f>
        <v>9.4785666666666728</v>
      </c>
      <c r="G5021" s="3">
        <f t="shared" si="703"/>
        <v>0.04</v>
      </c>
      <c r="H5021" t="str">
        <f t="shared" si="704"/>
        <v>Charge</v>
      </c>
      <c r="I5021" s="3">
        <f t="shared" si="709"/>
        <v>340</v>
      </c>
      <c r="J5021" s="3">
        <f t="shared" si="710"/>
        <v>0</v>
      </c>
      <c r="K5021" s="3">
        <f>MIN(Inputs!$B$2, (Inputs!$B$8 - I5021)/Inputs!$B$9)</f>
        <v>0</v>
      </c>
      <c r="L5021" s="3">
        <f>MAX(MIN(Inputs!$B$2, I5021*Inputs!$B$10, Inputs!$B$8*Inputs!$B$4 - J5021), 0)</f>
        <v>170</v>
      </c>
      <c r="M5021" s="3">
        <f t="shared" si="705"/>
        <v>0</v>
      </c>
      <c r="N5021" s="3">
        <f t="shared" si="706"/>
        <v>0</v>
      </c>
      <c r="O5021" s="3">
        <f>IF(H5021="Reg", MIN(Inputs!$B$2, I5021*Inputs!$B$10, (Inputs!$B$8-I5021)/Inputs!$B$9), 0)</f>
        <v>0</v>
      </c>
      <c r="P5021" s="3">
        <f t="shared" si="707"/>
        <v>0</v>
      </c>
      <c r="Q5021" s="3">
        <f t="shared" si="708"/>
        <v>0</v>
      </c>
      <c r="R5021" s="3">
        <f>I5021 + M5021*Inputs!$B$9 - N5021/Inputs!$B$10</f>
        <v>340</v>
      </c>
    </row>
    <row r="5022" spans="1:18" x14ac:dyDescent="0.3">
      <c r="A5022" s="4">
        <v>46232.166666666657</v>
      </c>
      <c r="B5022" s="3">
        <v>25.072499999999998</v>
      </c>
      <c r="C5022" s="3">
        <v>0.04</v>
      </c>
      <c r="D5022" s="3">
        <f t="shared" si="702"/>
        <v>39.421666666666674</v>
      </c>
      <c r="E5022" s="3">
        <f>MAX(B5022 - D5022/Inputs!$B$5, 0)</f>
        <v>0</v>
      </c>
      <c r="F5022" s="3">
        <f>MAX(D5022*Inputs!$B$5 - B5022, 0)</f>
        <v>9.6185666666666734</v>
      </c>
      <c r="G5022" s="3">
        <f t="shared" si="703"/>
        <v>0.04</v>
      </c>
      <c r="H5022" t="str">
        <f t="shared" si="704"/>
        <v>Charge</v>
      </c>
      <c r="I5022" s="3">
        <f t="shared" si="709"/>
        <v>340</v>
      </c>
      <c r="J5022" s="3">
        <f t="shared" si="710"/>
        <v>0</v>
      </c>
      <c r="K5022" s="3">
        <f>MIN(Inputs!$B$2, (Inputs!$B$8 - I5022)/Inputs!$B$9)</f>
        <v>0</v>
      </c>
      <c r="L5022" s="3">
        <f>MAX(MIN(Inputs!$B$2, I5022*Inputs!$B$10, Inputs!$B$8*Inputs!$B$4 - J5022), 0)</f>
        <v>170</v>
      </c>
      <c r="M5022" s="3">
        <f t="shared" si="705"/>
        <v>0</v>
      </c>
      <c r="N5022" s="3">
        <f t="shared" si="706"/>
        <v>0</v>
      </c>
      <c r="O5022" s="3">
        <f>IF(H5022="Reg", MIN(Inputs!$B$2, I5022*Inputs!$B$10, (Inputs!$B$8-I5022)/Inputs!$B$9), 0)</f>
        <v>0</v>
      </c>
      <c r="P5022" s="3">
        <f t="shared" si="707"/>
        <v>0</v>
      </c>
      <c r="Q5022" s="3">
        <f t="shared" si="708"/>
        <v>0</v>
      </c>
      <c r="R5022" s="3">
        <f>I5022 + M5022*Inputs!$B$9 - N5022/Inputs!$B$10</f>
        <v>340</v>
      </c>
    </row>
    <row r="5023" spans="1:18" x14ac:dyDescent="0.3">
      <c r="A5023" s="4">
        <v>46232.208333333343</v>
      </c>
      <c r="B5023" s="3">
        <v>27.18</v>
      </c>
      <c r="C5023" s="3">
        <v>0.05</v>
      </c>
      <c r="D5023" s="3">
        <f t="shared" si="702"/>
        <v>39.421666666666674</v>
      </c>
      <c r="E5023" s="3">
        <f>MAX(B5023 - D5023/Inputs!$B$5, 0)</f>
        <v>0</v>
      </c>
      <c r="F5023" s="3">
        <f>MAX(D5023*Inputs!$B$5 - B5023, 0)</f>
        <v>7.5110666666666717</v>
      </c>
      <c r="G5023" s="3">
        <f t="shared" si="703"/>
        <v>0.05</v>
      </c>
      <c r="H5023" t="str">
        <f t="shared" si="704"/>
        <v>Charge</v>
      </c>
      <c r="I5023" s="3">
        <f t="shared" si="709"/>
        <v>340</v>
      </c>
      <c r="J5023" s="3">
        <f t="shared" si="710"/>
        <v>0</v>
      </c>
      <c r="K5023" s="3">
        <f>MIN(Inputs!$B$2, (Inputs!$B$8 - I5023)/Inputs!$B$9)</f>
        <v>0</v>
      </c>
      <c r="L5023" s="3">
        <f>MAX(MIN(Inputs!$B$2, I5023*Inputs!$B$10, Inputs!$B$8*Inputs!$B$4 - J5023), 0)</f>
        <v>170</v>
      </c>
      <c r="M5023" s="3">
        <f t="shared" si="705"/>
        <v>0</v>
      </c>
      <c r="N5023" s="3">
        <f t="shared" si="706"/>
        <v>0</v>
      </c>
      <c r="O5023" s="3">
        <f>IF(H5023="Reg", MIN(Inputs!$B$2, I5023*Inputs!$B$10, (Inputs!$B$8-I5023)/Inputs!$B$9), 0)</f>
        <v>0</v>
      </c>
      <c r="P5023" s="3">
        <f t="shared" si="707"/>
        <v>0</v>
      </c>
      <c r="Q5023" s="3">
        <f t="shared" si="708"/>
        <v>0</v>
      </c>
      <c r="R5023" s="3">
        <f>I5023 + M5023*Inputs!$B$9 - N5023/Inputs!$B$10</f>
        <v>340</v>
      </c>
    </row>
    <row r="5024" spans="1:18" x14ac:dyDescent="0.3">
      <c r="A5024" s="4">
        <v>46232.25</v>
      </c>
      <c r="B5024" s="3">
        <v>37.502499999999998</v>
      </c>
      <c r="C5024" s="3">
        <v>1.1000000000000001</v>
      </c>
      <c r="D5024" s="3">
        <f t="shared" si="702"/>
        <v>39.421666666666674</v>
      </c>
      <c r="E5024" s="3">
        <f>MAX(B5024 - D5024/Inputs!$B$5, 0)</f>
        <v>0</v>
      </c>
      <c r="F5024" s="3">
        <f>MAX(D5024*Inputs!$B$5 - B5024, 0)</f>
        <v>0</v>
      </c>
      <c r="G5024" s="3">
        <f t="shared" si="703"/>
        <v>1.1000000000000001</v>
      </c>
      <c r="H5024" t="str">
        <f t="shared" si="704"/>
        <v>Reg</v>
      </c>
      <c r="I5024" s="3">
        <f t="shared" si="709"/>
        <v>340</v>
      </c>
      <c r="J5024" s="3">
        <f t="shared" si="710"/>
        <v>0</v>
      </c>
      <c r="K5024" s="3">
        <f>MIN(Inputs!$B$2, (Inputs!$B$8 - I5024)/Inputs!$B$9)</f>
        <v>0</v>
      </c>
      <c r="L5024" s="3">
        <f>MAX(MIN(Inputs!$B$2, I5024*Inputs!$B$10, Inputs!$B$8*Inputs!$B$4 - J5024), 0)</f>
        <v>170</v>
      </c>
      <c r="M5024" s="3">
        <f t="shared" si="705"/>
        <v>0</v>
      </c>
      <c r="N5024" s="3">
        <f t="shared" si="706"/>
        <v>0</v>
      </c>
      <c r="O5024" s="3">
        <f>IF(H5024="Reg", MIN(Inputs!$B$2, I5024*Inputs!$B$10, (Inputs!$B$8-I5024)/Inputs!$B$9), 0)</f>
        <v>0</v>
      </c>
      <c r="P5024" s="3">
        <f t="shared" si="707"/>
        <v>0</v>
      </c>
      <c r="Q5024" s="3">
        <f t="shared" si="708"/>
        <v>0</v>
      </c>
      <c r="R5024" s="3">
        <f>I5024 + M5024*Inputs!$B$9 - N5024/Inputs!$B$10</f>
        <v>340</v>
      </c>
    </row>
    <row r="5025" spans="1:18" x14ac:dyDescent="0.3">
      <c r="A5025" s="4">
        <v>46232.291666666657</v>
      </c>
      <c r="B5025" s="3">
        <v>37.112500000000004</v>
      </c>
      <c r="C5025" s="3">
        <v>1</v>
      </c>
      <c r="D5025" s="3">
        <f t="shared" si="702"/>
        <v>39.421666666666674</v>
      </c>
      <c r="E5025" s="3">
        <f>MAX(B5025 - D5025/Inputs!$B$5, 0)</f>
        <v>0</v>
      </c>
      <c r="F5025" s="3">
        <f>MAX(D5025*Inputs!$B$5 - B5025, 0)</f>
        <v>0</v>
      </c>
      <c r="G5025" s="3">
        <f t="shared" si="703"/>
        <v>1</v>
      </c>
      <c r="H5025" t="str">
        <f t="shared" si="704"/>
        <v>Reg</v>
      </c>
      <c r="I5025" s="3">
        <f t="shared" si="709"/>
        <v>340</v>
      </c>
      <c r="J5025" s="3">
        <f t="shared" si="710"/>
        <v>0</v>
      </c>
      <c r="K5025" s="3">
        <f>MIN(Inputs!$B$2, (Inputs!$B$8 - I5025)/Inputs!$B$9)</f>
        <v>0</v>
      </c>
      <c r="L5025" s="3">
        <f>MAX(MIN(Inputs!$B$2, I5025*Inputs!$B$10, Inputs!$B$8*Inputs!$B$4 - J5025), 0)</f>
        <v>170</v>
      </c>
      <c r="M5025" s="3">
        <f t="shared" si="705"/>
        <v>0</v>
      </c>
      <c r="N5025" s="3">
        <f t="shared" si="706"/>
        <v>0</v>
      </c>
      <c r="O5025" s="3">
        <f>IF(H5025="Reg", MIN(Inputs!$B$2, I5025*Inputs!$B$10, (Inputs!$B$8-I5025)/Inputs!$B$9), 0)</f>
        <v>0</v>
      </c>
      <c r="P5025" s="3">
        <f t="shared" si="707"/>
        <v>0</v>
      </c>
      <c r="Q5025" s="3">
        <f t="shared" si="708"/>
        <v>0</v>
      </c>
      <c r="R5025" s="3">
        <f>I5025 + M5025*Inputs!$B$9 - N5025/Inputs!$B$10</f>
        <v>340</v>
      </c>
    </row>
    <row r="5026" spans="1:18" x14ac:dyDescent="0.3">
      <c r="A5026" s="4">
        <v>46232.333333333343</v>
      </c>
      <c r="B5026" s="3">
        <v>25.335000000000001</v>
      </c>
      <c r="C5026" s="3">
        <v>0.9</v>
      </c>
      <c r="D5026" s="3">
        <f t="shared" si="702"/>
        <v>39.421666666666674</v>
      </c>
      <c r="E5026" s="3">
        <f>MAX(B5026 - D5026/Inputs!$B$5, 0)</f>
        <v>0</v>
      </c>
      <c r="F5026" s="3">
        <f>MAX(D5026*Inputs!$B$5 - B5026, 0)</f>
        <v>9.3560666666666705</v>
      </c>
      <c r="G5026" s="3">
        <f t="shared" si="703"/>
        <v>0.9</v>
      </c>
      <c r="H5026" t="str">
        <f t="shared" si="704"/>
        <v>Charge</v>
      </c>
      <c r="I5026" s="3">
        <f t="shared" si="709"/>
        <v>340</v>
      </c>
      <c r="J5026" s="3">
        <f t="shared" si="710"/>
        <v>0</v>
      </c>
      <c r="K5026" s="3">
        <f>MIN(Inputs!$B$2, (Inputs!$B$8 - I5026)/Inputs!$B$9)</f>
        <v>0</v>
      </c>
      <c r="L5026" s="3">
        <f>MAX(MIN(Inputs!$B$2, I5026*Inputs!$B$10, Inputs!$B$8*Inputs!$B$4 - J5026), 0)</f>
        <v>170</v>
      </c>
      <c r="M5026" s="3">
        <f t="shared" si="705"/>
        <v>0</v>
      </c>
      <c r="N5026" s="3">
        <f t="shared" si="706"/>
        <v>0</v>
      </c>
      <c r="O5026" s="3">
        <f>IF(H5026="Reg", MIN(Inputs!$B$2, I5026*Inputs!$B$10, (Inputs!$B$8-I5026)/Inputs!$B$9), 0)</f>
        <v>0</v>
      </c>
      <c r="P5026" s="3">
        <f t="shared" si="707"/>
        <v>0</v>
      </c>
      <c r="Q5026" s="3">
        <f t="shared" si="708"/>
        <v>0</v>
      </c>
      <c r="R5026" s="3">
        <f>I5026 + M5026*Inputs!$B$9 - N5026/Inputs!$B$10</f>
        <v>340</v>
      </c>
    </row>
    <row r="5027" spans="1:18" x14ac:dyDescent="0.3">
      <c r="A5027" s="4">
        <v>46232.375</v>
      </c>
      <c r="B5027" s="3">
        <v>20.107500000000002</v>
      </c>
      <c r="C5027" s="3">
        <v>0.75</v>
      </c>
      <c r="D5027" s="3">
        <f t="shared" si="702"/>
        <v>39.421666666666674</v>
      </c>
      <c r="E5027" s="3">
        <f>MAX(B5027 - D5027/Inputs!$B$5, 0)</f>
        <v>0</v>
      </c>
      <c r="F5027" s="3">
        <f>MAX(D5027*Inputs!$B$5 - B5027, 0)</f>
        <v>14.58356666666667</v>
      </c>
      <c r="G5027" s="3">
        <f t="shared" si="703"/>
        <v>0.75</v>
      </c>
      <c r="H5027" t="str">
        <f t="shared" si="704"/>
        <v>Charge</v>
      </c>
      <c r="I5027" s="3">
        <f t="shared" si="709"/>
        <v>340</v>
      </c>
      <c r="J5027" s="3">
        <f t="shared" si="710"/>
        <v>0</v>
      </c>
      <c r="K5027" s="3">
        <f>MIN(Inputs!$B$2, (Inputs!$B$8 - I5027)/Inputs!$B$9)</f>
        <v>0</v>
      </c>
      <c r="L5027" s="3">
        <f>MAX(MIN(Inputs!$B$2, I5027*Inputs!$B$10, Inputs!$B$8*Inputs!$B$4 - J5027), 0)</f>
        <v>170</v>
      </c>
      <c r="M5027" s="3">
        <f t="shared" si="705"/>
        <v>0</v>
      </c>
      <c r="N5027" s="3">
        <f t="shared" si="706"/>
        <v>0</v>
      </c>
      <c r="O5027" s="3">
        <f>IF(H5027="Reg", MIN(Inputs!$B$2, I5027*Inputs!$B$10, (Inputs!$B$8-I5027)/Inputs!$B$9), 0)</f>
        <v>0</v>
      </c>
      <c r="P5027" s="3">
        <f t="shared" si="707"/>
        <v>0</v>
      </c>
      <c r="Q5027" s="3">
        <f t="shared" si="708"/>
        <v>0</v>
      </c>
      <c r="R5027" s="3">
        <f>I5027 + M5027*Inputs!$B$9 - N5027/Inputs!$B$10</f>
        <v>340</v>
      </c>
    </row>
    <row r="5028" spans="1:18" x14ac:dyDescent="0.3">
      <c r="A5028" s="4">
        <v>46232.416666666657</v>
      </c>
      <c r="B5028" s="3">
        <v>20.195</v>
      </c>
      <c r="C5028" s="3">
        <v>0.68</v>
      </c>
      <c r="D5028" s="3">
        <f t="shared" si="702"/>
        <v>39.421666666666674</v>
      </c>
      <c r="E5028" s="3">
        <f>MAX(B5028 - D5028/Inputs!$B$5, 0)</f>
        <v>0</v>
      </c>
      <c r="F5028" s="3">
        <f>MAX(D5028*Inputs!$B$5 - B5028, 0)</f>
        <v>14.496066666666671</v>
      </c>
      <c r="G5028" s="3">
        <f t="shared" si="703"/>
        <v>0.68</v>
      </c>
      <c r="H5028" t="str">
        <f t="shared" si="704"/>
        <v>Charge</v>
      </c>
      <c r="I5028" s="3">
        <f t="shared" si="709"/>
        <v>340</v>
      </c>
      <c r="J5028" s="3">
        <f t="shared" si="710"/>
        <v>0</v>
      </c>
      <c r="K5028" s="3">
        <f>MIN(Inputs!$B$2, (Inputs!$B$8 - I5028)/Inputs!$B$9)</f>
        <v>0</v>
      </c>
      <c r="L5028" s="3">
        <f>MAX(MIN(Inputs!$B$2, I5028*Inputs!$B$10, Inputs!$B$8*Inputs!$B$4 - J5028), 0)</f>
        <v>170</v>
      </c>
      <c r="M5028" s="3">
        <f t="shared" si="705"/>
        <v>0</v>
      </c>
      <c r="N5028" s="3">
        <f t="shared" si="706"/>
        <v>0</v>
      </c>
      <c r="O5028" s="3">
        <f>IF(H5028="Reg", MIN(Inputs!$B$2, I5028*Inputs!$B$10, (Inputs!$B$8-I5028)/Inputs!$B$9), 0)</f>
        <v>0</v>
      </c>
      <c r="P5028" s="3">
        <f t="shared" si="707"/>
        <v>0</v>
      </c>
      <c r="Q5028" s="3">
        <f t="shared" si="708"/>
        <v>0</v>
      </c>
      <c r="R5028" s="3">
        <f>I5028 + M5028*Inputs!$B$9 - N5028/Inputs!$B$10</f>
        <v>340</v>
      </c>
    </row>
    <row r="5029" spans="1:18" x14ac:dyDescent="0.3">
      <c r="A5029" s="4">
        <v>46232.458333333343</v>
      </c>
      <c r="B5029" s="3">
        <v>22.9375</v>
      </c>
      <c r="C5029" s="3">
        <v>0.56000000000000005</v>
      </c>
      <c r="D5029" s="3">
        <f t="shared" si="702"/>
        <v>39.421666666666674</v>
      </c>
      <c r="E5029" s="3">
        <f>MAX(B5029 - D5029/Inputs!$B$5, 0)</f>
        <v>0</v>
      </c>
      <c r="F5029" s="3">
        <f>MAX(D5029*Inputs!$B$5 - B5029, 0)</f>
        <v>11.753566666666671</v>
      </c>
      <c r="G5029" s="3">
        <f t="shared" si="703"/>
        <v>0.56000000000000005</v>
      </c>
      <c r="H5029" t="str">
        <f t="shared" si="704"/>
        <v>Charge</v>
      </c>
      <c r="I5029" s="3">
        <f t="shared" si="709"/>
        <v>340</v>
      </c>
      <c r="J5029" s="3">
        <f t="shared" si="710"/>
        <v>0</v>
      </c>
      <c r="K5029" s="3">
        <f>MIN(Inputs!$B$2, (Inputs!$B$8 - I5029)/Inputs!$B$9)</f>
        <v>0</v>
      </c>
      <c r="L5029" s="3">
        <f>MAX(MIN(Inputs!$B$2, I5029*Inputs!$B$10, Inputs!$B$8*Inputs!$B$4 - J5029), 0)</f>
        <v>170</v>
      </c>
      <c r="M5029" s="3">
        <f t="shared" si="705"/>
        <v>0</v>
      </c>
      <c r="N5029" s="3">
        <f t="shared" si="706"/>
        <v>0</v>
      </c>
      <c r="O5029" s="3">
        <f>IF(H5029="Reg", MIN(Inputs!$B$2, I5029*Inputs!$B$10, (Inputs!$B$8-I5029)/Inputs!$B$9), 0)</f>
        <v>0</v>
      </c>
      <c r="P5029" s="3">
        <f t="shared" si="707"/>
        <v>0</v>
      </c>
      <c r="Q5029" s="3">
        <f t="shared" si="708"/>
        <v>0</v>
      </c>
      <c r="R5029" s="3">
        <f>I5029 + M5029*Inputs!$B$9 - N5029/Inputs!$B$10</f>
        <v>340</v>
      </c>
    </row>
    <row r="5030" spans="1:18" x14ac:dyDescent="0.3">
      <c r="A5030" s="4">
        <v>46232.5</v>
      </c>
      <c r="B5030" s="3">
        <v>18.202500000000001</v>
      </c>
      <c r="C5030" s="3">
        <v>0.98</v>
      </c>
      <c r="D5030" s="3">
        <f t="shared" si="702"/>
        <v>39.421666666666674</v>
      </c>
      <c r="E5030" s="3">
        <f>MAX(B5030 - D5030/Inputs!$B$5, 0)</f>
        <v>0</v>
      </c>
      <c r="F5030" s="3">
        <f>MAX(D5030*Inputs!$B$5 - B5030, 0)</f>
        <v>16.488566666666671</v>
      </c>
      <c r="G5030" s="3">
        <f t="shared" si="703"/>
        <v>0.98</v>
      </c>
      <c r="H5030" t="str">
        <f t="shared" si="704"/>
        <v>Charge</v>
      </c>
      <c r="I5030" s="3">
        <f t="shared" si="709"/>
        <v>340</v>
      </c>
      <c r="J5030" s="3">
        <f t="shared" si="710"/>
        <v>0</v>
      </c>
      <c r="K5030" s="3">
        <f>MIN(Inputs!$B$2, (Inputs!$B$8 - I5030)/Inputs!$B$9)</f>
        <v>0</v>
      </c>
      <c r="L5030" s="3">
        <f>MAX(MIN(Inputs!$B$2, I5030*Inputs!$B$10, Inputs!$B$8*Inputs!$B$4 - J5030), 0)</f>
        <v>170</v>
      </c>
      <c r="M5030" s="3">
        <f t="shared" si="705"/>
        <v>0</v>
      </c>
      <c r="N5030" s="3">
        <f t="shared" si="706"/>
        <v>0</v>
      </c>
      <c r="O5030" s="3">
        <f>IF(H5030="Reg", MIN(Inputs!$B$2, I5030*Inputs!$B$10, (Inputs!$B$8-I5030)/Inputs!$B$9), 0)</f>
        <v>0</v>
      </c>
      <c r="P5030" s="3">
        <f t="shared" si="707"/>
        <v>0</v>
      </c>
      <c r="Q5030" s="3">
        <f t="shared" si="708"/>
        <v>0</v>
      </c>
      <c r="R5030" s="3">
        <f>I5030 + M5030*Inputs!$B$9 - N5030/Inputs!$B$10</f>
        <v>340</v>
      </c>
    </row>
    <row r="5031" spans="1:18" x14ac:dyDescent="0.3">
      <c r="A5031" s="4">
        <v>46232.541666666657</v>
      </c>
      <c r="B5031" s="3">
        <v>-1.7050000000000001</v>
      </c>
      <c r="C5031" s="3">
        <v>0.75</v>
      </c>
      <c r="D5031" s="3">
        <f t="shared" si="702"/>
        <v>39.421666666666674</v>
      </c>
      <c r="E5031" s="3">
        <f>MAX(B5031 - D5031/Inputs!$B$5, 0)</f>
        <v>0</v>
      </c>
      <c r="F5031" s="3">
        <f>MAX(D5031*Inputs!$B$5 - B5031, 0)</f>
        <v>36.39606666666667</v>
      </c>
      <c r="G5031" s="3">
        <f t="shared" si="703"/>
        <v>0.75</v>
      </c>
      <c r="H5031" t="str">
        <f t="shared" si="704"/>
        <v>Charge</v>
      </c>
      <c r="I5031" s="3">
        <f t="shared" si="709"/>
        <v>340</v>
      </c>
      <c r="J5031" s="3">
        <f t="shared" si="710"/>
        <v>0</v>
      </c>
      <c r="K5031" s="3">
        <f>MIN(Inputs!$B$2, (Inputs!$B$8 - I5031)/Inputs!$B$9)</f>
        <v>0</v>
      </c>
      <c r="L5031" s="3">
        <f>MAX(MIN(Inputs!$B$2, I5031*Inputs!$B$10, Inputs!$B$8*Inputs!$B$4 - J5031), 0)</f>
        <v>170</v>
      </c>
      <c r="M5031" s="3">
        <f t="shared" si="705"/>
        <v>0</v>
      </c>
      <c r="N5031" s="3">
        <f t="shared" si="706"/>
        <v>0</v>
      </c>
      <c r="O5031" s="3">
        <f>IF(H5031="Reg", MIN(Inputs!$B$2, I5031*Inputs!$B$10, (Inputs!$B$8-I5031)/Inputs!$B$9), 0)</f>
        <v>0</v>
      </c>
      <c r="P5031" s="3">
        <f t="shared" si="707"/>
        <v>0</v>
      </c>
      <c r="Q5031" s="3">
        <f t="shared" si="708"/>
        <v>0</v>
      </c>
      <c r="R5031" s="3">
        <f>I5031 + M5031*Inputs!$B$9 - N5031/Inputs!$B$10</f>
        <v>340</v>
      </c>
    </row>
    <row r="5032" spans="1:18" x14ac:dyDescent="0.3">
      <c r="A5032" s="4">
        <v>46232.583333333343</v>
      </c>
      <c r="B5032" s="3">
        <v>11.512500000000001</v>
      </c>
      <c r="C5032" s="3">
        <v>1</v>
      </c>
      <c r="D5032" s="3">
        <f t="shared" si="702"/>
        <v>39.421666666666674</v>
      </c>
      <c r="E5032" s="3">
        <f>MAX(B5032 - D5032/Inputs!$B$5, 0)</f>
        <v>0</v>
      </c>
      <c r="F5032" s="3">
        <f>MAX(D5032*Inputs!$B$5 - B5032, 0)</f>
        <v>23.178566666666669</v>
      </c>
      <c r="G5032" s="3">
        <f t="shared" si="703"/>
        <v>1</v>
      </c>
      <c r="H5032" t="str">
        <f t="shared" si="704"/>
        <v>Charge</v>
      </c>
      <c r="I5032" s="3">
        <f t="shared" si="709"/>
        <v>340</v>
      </c>
      <c r="J5032" s="3">
        <f t="shared" si="710"/>
        <v>0</v>
      </c>
      <c r="K5032" s="3">
        <f>MIN(Inputs!$B$2, (Inputs!$B$8 - I5032)/Inputs!$B$9)</f>
        <v>0</v>
      </c>
      <c r="L5032" s="3">
        <f>MAX(MIN(Inputs!$B$2, I5032*Inputs!$B$10, Inputs!$B$8*Inputs!$B$4 - J5032), 0)</f>
        <v>170</v>
      </c>
      <c r="M5032" s="3">
        <f t="shared" si="705"/>
        <v>0</v>
      </c>
      <c r="N5032" s="3">
        <f t="shared" si="706"/>
        <v>0</v>
      </c>
      <c r="O5032" s="3">
        <f>IF(H5032="Reg", MIN(Inputs!$B$2, I5032*Inputs!$B$10, (Inputs!$B$8-I5032)/Inputs!$B$9), 0)</f>
        <v>0</v>
      </c>
      <c r="P5032" s="3">
        <f t="shared" si="707"/>
        <v>0</v>
      </c>
      <c r="Q5032" s="3">
        <f t="shared" si="708"/>
        <v>0</v>
      </c>
      <c r="R5032" s="3">
        <f>I5032 + M5032*Inputs!$B$9 - N5032/Inputs!$B$10</f>
        <v>340</v>
      </c>
    </row>
    <row r="5033" spans="1:18" x14ac:dyDescent="0.3">
      <c r="A5033" s="4">
        <v>46232.625</v>
      </c>
      <c r="B5033" s="3">
        <v>12.0525</v>
      </c>
      <c r="C5033" s="3">
        <v>1</v>
      </c>
      <c r="D5033" s="3">
        <f t="shared" si="702"/>
        <v>39.421666666666674</v>
      </c>
      <c r="E5033" s="3">
        <f>MAX(B5033 - D5033/Inputs!$B$5, 0)</f>
        <v>0</v>
      </c>
      <c r="F5033" s="3">
        <f>MAX(D5033*Inputs!$B$5 - B5033, 0)</f>
        <v>22.638566666666669</v>
      </c>
      <c r="G5033" s="3">
        <f t="shared" si="703"/>
        <v>1</v>
      </c>
      <c r="H5033" t="str">
        <f t="shared" si="704"/>
        <v>Charge</v>
      </c>
      <c r="I5033" s="3">
        <f t="shared" si="709"/>
        <v>340</v>
      </c>
      <c r="J5033" s="3">
        <f t="shared" si="710"/>
        <v>0</v>
      </c>
      <c r="K5033" s="3">
        <f>MIN(Inputs!$B$2, (Inputs!$B$8 - I5033)/Inputs!$B$9)</f>
        <v>0</v>
      </c>
      <c r="L5033" s="3">
        <f>MAX(MIN(Inputs!$B$2, I5033*Inputs!$B$10, Inputs!$B$8*Inputs!$B$4 - J5033), 0)</f>
        <v>170</v>
      </c>
      <c r="M5033" s="3">
        <f t="shared" si="705"/>
        <v>0</v>
      </c>
      <c r="N5033" s="3">
        <f t="shared" si="706"/>
        <v>0</v>
      </c>
      <c r="O5033" s="3">
        <f>IF(H5033="Reg", MIN(Inputs!$B$2, I5033*Inputs!$B$10, (Inputs!$B$8-I5033)/Inputs!$B$9), 0)</f>
        <v>0</v>
      </c>
      <c r="P5033" s="3">
        <f t="shared" si="707"/>
        <v>0</v>
      </c>
      <c r="Q5033" s="3">
        <f t="shared" si="708"/>
        <v>0</v>
      </c>
      <c r="R5033" s="3">
        <f>I5033 + M5033*Inputs!$B$9 - N5033/Inputs!$B$10</f>
        <v>340</v>
      </c>
    </row>
    <row r="5034" spans="1:18" x14ac:dyDescent="0.3">
      <c r="A5034" s="4">
        <v>46232.666666666657</v>
      </c>
      <c r="B5034" s="3">
        <v>15.925000000000001</v>
      </c>
      <c r="C5034" s="3">
        <v>1</v>
      </c>
      <c r="D5034" s="3">
        <f t="shared" si="702"/>
        <v>39.421666666666674</v>
      </c>
      <c r="E5034" s="3">
        <f>MAX(B5034 - D5034/Inputs!$B$5, 0)</f>
        <v>0</v>
      </c>
      <c r="F5034" s="3">
        <f>MAX(D5034*Inputs!$B$5 - B5034, 0)</f>
        <v>18.766066666666671</v>
      </c>
      <c r="G5034" s="3">
        <f t="shared" si="703"/>
        <v>1</v>
      </c>
      <c r="H5034" t="str">
        <f t="shared" si="704"/>
        <v>Charge</v>
      </c>
      <c r="I5034" s="3">
        <f t="shared" si="709"/>
        <v>340</v>
      </c>
      <c r="J5034" s="3">
        <f t="shared" si="710"/>
        <v>0</v>
      </c>
      <c r="K5034" s="3">
        <f>MIN(Inputs!$B$2, (Inputs!$B$8 - I5034)/Inputs!$B$9)</f>
        <v>0</v>
      </c>
      <c r="L5034" s="3">
        <f>MAX(MIN(Inputs!$B$2, I5034*Inputs!$B$10, Inputs!$B$8*Inputs!$B$4 - J5034), 0)</f>
        <v>170</v>
      </c>
      <c r="M5034" s="3">
        <f t="shared" si="705"/>
        <v>0</v>
      </c>
      <c r="N5034" s="3">
        <f t="shared" si="706"/>
        <v>0</v>
      </c>
      <c r="O5034" s="3">
        <f>IF(H5034="Reg", MIN(Inputs!$B$2, I5034*Inputs!$B$10, (Inputs!$B$8-I5034)/Inputs!$B$9), 0)</f>
        <v>0</v>
      </c>
      <c r="P5034" s="3">
        <f t="shared" si="707"/>
        <v>0</v>
      </c>
      <c r="Q5034" s="3">
        <f t="shared" si="708"/>
        <v>0</v>
      </c>
      <c r="R5034" s="3">
        <f>I5034 + M5034*Inputs!$B$9 - N5034/Inputs!$B$10</f>
        <v>340</v>
      </c>
    </row>
    <row r="5035" spans="1:18" x14ac:dyDescent="0.3">
      <c r="A5035" s="4">
        <v>46232.708333333343</v>
      </c>
      <c r="B5035" s="3">
        <v>20.774999999999999</v>
      </c>
      <c r="C5035" s="3">
        <v>1</v>
      </c>
      <c r="D5035" s="3">
        <f t="shared" si="702"/>
        <v>39.421666666666674</v>
      </c>
      <c r="E5035" s="3">
        <f>MAX(B5035 - D5035/Inputs!$B$5, 0)</f>
        <v>0</v>
      </c>
      <c r="F5035" s="3">
        <f>MAX(D5035*Inputs!$B$5 - B5035, 0)</f>
        <v>13.916066666666673</v>
      </c>
      <c r="G5035" s="3">
        <f t="shared" si="703"/>
        <v>1</v>
      </c>
      <c r="H5035" t="str">
        <f t="shared" si="704"/>
        <v>Charge</v>
      </c>
      <c r="I5035" s="3">
        <f t="shared" si="709"/>
        <v>340</v>
      </c>
      <c r="J5035" s="3">
        <f t="shared" si="710"/>
        <v>0</v>
      </c>
      <c r="K5035" s="3">
        <f>MIN(Inputs!$B$2, (Inputs!$B$8 - I5035)/Inputs!$B$9)</f>
        <v>0</v>
      </c>
      <c r="L5035" s="3">
        <f>MAX(MIN(Inputs!$B$2, I5035*Inputs!$B$10, Inputs!$B$8*Inputs!$B$4 - J5035), 0)</f>
        <v>170</v>
      </c>
      <c r="M5035" s="3">
        <f t="shared" si="705"/>
        <v>0</v>
      </c>
      <c r="N5035" s="3">
        <f t="shared" si="706"/>
        <v>0</v>
      </c>
      <c r="O5035" s="3">
        <f>IF(H5035="Reg", MIN(Inputs!$B$2, I5035*Inputs!$B$10, (Inputs!$B$8-I5035)/Inputs!$B$9), 0)</f>
        <v>0</v>
      </c>
      <c r="P5035" s="3">
        <f t="shared" si="707"/>
        <v>0</v>
      </c>
      <c r="Q5035" s="3">
        <f t="shared" si="708"/>
        <v>0</v>
      </c>
      <c r="R5035" s="3">
        <f>I5035 + M5035*Inputs!$B$9 - N5035/Inputs!$B$10</f>
        <v>340</v>
      </c>
    </row>
    <row r="5036" spans="1:18" x14ac:dyDescent="0.3">
      <c r="A5036" s="4">
        <v>46232.75</v>
      </c>
      <c r="B5036" s="3">
        <v>26.285</v>
      </c>
      <c r="C5036" s="3">
        <v>4.99</v>
      </c>
      <c r="D5036" s="3">
        <f t="shared" si="702"/>
        <v>39.421666666666674</v>
      </c>
      <c r="E5036" s="3">
        <f>MAX(B5036 - D5036/Inputs!$B$5, 0)</f>
        <v>0</v>
      </c>
      <c r="F5036" s="3">
        <f>MAX(D5036*Inputs!$B$5 - B5036, 0)</f>
        <v>8.4060666666666712</v>
      </c>
      <c r="G5036" s="3">
        <f t="shared" si="703"/>
        <v>4.99</v>
      </c>
      <c r="H5036" t="str">
        <f t="shared" si="704"/>
        <v>Charge</v>
      </c>
      <c r="I5036" s="3">
        <f t="shared" si="709"/>
        <v>340</v>
      </c>
      <c r="J5036" s="3">
        <f t="shared" si="710"/>
        <v>0</v>
      </c>
      <c r="K5036" s="3">
        <f>MIN(Inputs!$B$2, (Inputs!$B$8 - I5036)/Inputs!$B$9)</f>
        <v>0</v>
      </c>
      <c r="L5036" s="3">
        <f>MAX(MIN(Inputs!$B$2, I5036*Inputs!$B$10, Inputs!$B$8*Inputs!$B$4 - J5036), 0)</f>
        <v>170</v>
      </c>
      <c r="M5036" s="3">
        <f t="shared" si="705"/>
        <v>0</v>
      </c>
      <c r="N5036" s="3">
        <f t="shared" si="706"/>
        <v>0</v>
      </c>
      <c r="O5036" s="3">
        <f>IF(H5036="Reg", MIN(Inputs!$B$2, I5036*Inputs!$B$10, (Inputs!$B$8-I5036)/Inputs!$B$9), 0)</f>
        <v>0</v>
      </c>
      <c r="P5036" s="3">
        <f t="shared" si="707"/>
        <v>0</v>
      </c>
      <c r="Q5036" s="3">
        <f t="shared" si="708"/>
        <v>0</v>
      </c>
      <c r="R5036" s="3">
        <f>I5036 + M5036*Inputs!$B$9 - N5036/Inputs!$B$10</f>
        <v>340</v>
      </c>
    </row>
    <row r="5037" spans="1:18" x14ac:dyDescent="0.3">
      <c r="A5037" s="4">
        <v>46232.791666666657</v>
      </c>
      <c r="B5037" s="3">
        <v>62.837500000000006</v>
      </c>
      <c r="C5037" s="3">
        <v>30.35</v>
      </c>
      <c r="D5037" s="3">
        <f t="shared" si="702"/>
        <v>39.421666666666674</v>
      </c>
      <c r="E5037" s="3">
        <f>MAX(B5037 - D5037/Inputs!$B$5, 0)</f>
        <v>18.040151515151514</v>
      </c>
      <c r="F5037" s="3">
        <f>MAX(D5037*Inputs!$B$5 - B5037, 0)</f>
        <v>0</v>
      </c>
      <c r="G5037" s="3">
        <f t="shared" si="703"/>
        <v>30.35</v>
      </c>
      <c r="H5037" t="str">
        <f t="shared" si="704"/>
        <v>Reg</v>
      </c>
      <c r="I5037" s="3">
        <f t="shared" si="709"/>
        <v>340</v>
      </c>
      <c r="J5037" s="3">
        <f t="shared" si="710"/>
        <v>0</v>
      </c>
      <c r="K5037" s="3">
        <f>MIN(Inputs!$B$2, (Inputs!$B$8 - I5037)/Inputs!$B$9)</f>
        <v>0</v>
      </c>
      <c r="L5037" s="3">
        <f>MAX(MIN(Inputs!$B$2, I5037*Inputs!$B$10, Inputs!$B$8*Inputs!$B$4 - J5037), 0)</f>
        <v>170</v>
      </c>
      <c r="M5037" s="3">
        <f t="shared" si="705"/>
        <v>0</v>
      </c>
      <c r="N5037" s="3">
        <f t="shared" si="706"/>
        <v>0</v>
      </c>
      <c r="O5037" s="3">
        <f>IF(H5037="Reg", MIN(Inputs!$B$2, I5037*Inputs!$B$10, (Inputs!$B$8-I5037)/Inputs!$B$9), 0)</f>
        <v>0</v>
      </c>
      <c r="P5037" s="3">
        <f t="shared" si="707"/>
        <v>0</v>
      </c>
      <c r="Q5037" s="3">
        <f t="shared" si="708"/>
        <v>0</v>
      </c>
      <c r="R5037" s="3">
        <f>I5037 + M5037*Inputs!$B$9 - N5037/Inputs!$B$10</f>
        <v>340</v>
      </c>
    </row>
    <row r="5038" spans="1:18" x14ac:dyDescent="0.3">
      <c r="A5038" s="4">
        <v>46232.833333333343</v>
      </c>
      <c r="B5038" s="3">
        <v>168.3775</v>
      </c>
      <c r="C5038" s="3">
        <v>27.3</v>
      </c>
      <c r="D5038" s="3">
        <f t="shared" si="702"/>
        <v>39.421666666666674</v>
      </c>
      <c r="E5038" s="3">
        <f>MAX(B5038 - D5038/Inputs!$B$5, 0)</f>
        <v>123.5801515151515</v>
      </c>
      <c r="F5038" s="3">
        <f>MAX(D5038*Inputs!$B$5 - B5038, 0)</f>
        <v>0</v>
      </c>
      <c r="G5038" s="3">
        <f t="shared" si="703"/>
        <v>27.3</v>
      </c>
      <c r="H5038" t="str">
        <f t="shared" si="704"/>
        <v>Discharge</v>
      </c>
      <c r="I5038" s="3">
        <f t="shared" si="709"/>
        <v>340</v>
      </c>
      <c r="J5038" s="3">
        <f t="shared" si="710"/>
        <v>0</v>
      </c>
      <c r="K5038" s="3">
        <f>MIN(Inputs!$B$2, (Inputs!$B$8 - I5038)/Inputs!$B$9)</f>
        <v>0</v>
      </c>
      <c r="L5038" s="3">
        <f>MAX(MIN(Inputs!$B$2, I5038*Inputs!$B$10, Inputs!$B$8*Inputs!$B$4 - J5038), 0)</f>
        <v>170</v>
      </c>
      <c r="M5038" s="3">
        <f t="shared" si="705"/>
        <v>0</v>
      </c>
      <c r="N5038" s="3">
        <f t="shared" si="706"/>
        <v>170</v>
      </c>
      <c r="O5038" s="3">
        <f>IF(H5038="Reg", MIN(Inputs!$B$2, I5038*Inputs!$B$10, (Inputs!$B$8-I5038)/Inputs!$B$9), 0)</f>
        <v>0</v>
      </c>
      <c r="P5038" s="3">
        <f t="shared" si="707"/>
        <v>28624.174999999999</v>
      </c>
      <c r="Q5038" s="3">
        <f t="shared" si="708"/>
        <v>0</v>
      </c>
      <c r="R5038" s="3">
        <f>I5038 + M5038*Inputs!$B$9 - N5038/Inputs!$B$10</f>
        <v>158.77939109773115</v>
      </c>
    </row>
    <row r="5039" spans="1:18" x14ac:dyDescent="0.3">
      <c r="A5039" s="4">
        <v>46232.875</v>
      </c>
      <c r="B5039" s="3">
        <v>123.265</v>
      </c>
      <c r="C5039" s="3">
        <v>11.66</v>
      </c>
      <c r="D5039" s="3">
        <f t="shared" si="702"/>
        <v>39.421666666666674</v>
      </c>
      <c r="E5039" s="3">
        <f>MAX(B5039 - D5039/Inputs!$B$5, 0)</f>
        <v>78.467651515151516</v>
      </c>
      <c r="F5039" s="3">
        <f>MAX(D5039*Inputs!$B$5 - B5039, 0)</f>
        <v>0</v>
      </c>
      <c r="G5039" s="3">
        <f t="shared" si="703"/>
        <v>11.66</v>
      </c>
      <c r="H5039" t="str">
        <f t="shared" si="704"/>
        <v>Discharge</v>
      </c>
      <c r="I5039" s="3">
        <f t="shared" si="709"/>
        <v>158.77939109773115</v>
      </c>
      <c r="J5039" s="3">
        <f t="shared" si="710"/>
        <v>170</v>
      </c>
      <c r="K5039" s="3">
        <f>MIN(Inputs!$B$2, (Inputs!$B$8 - I5039)/Inputs!$B$9)</f>
        <v>170</v>
      </c>
      <c r="L5039" s="3">
        <f>MAX(MIN(Inputs!$B$2, I5039*Inputs!$B$10, Inputs!$B$8*Inputs!$B$4 - J5039), 0)</f>
        <v>148.94827166799323</v>
      </c>
      <c r="M5039" s="3">
        <f t="shared" si="705"/>
        <v>0</v>
      </c>
      <c r="N5039" s="3">
        <f t="shared" si="706"/>
        <v>148.94827166799323</v>
      </c>
      <c r="O5039" s="3">
        <f>IF(H5039="Reg", MIN(Inputs!$B$2, I5039*Inputs!$B$10, (Inputs!$B$8-I5039)/Inputs!$B$9), 0)</f>
        <v>0</v>
      </c>
      <c r="P5039" s="3">
        <f t="shared" si="707"/>
        <v>18360.108707155185</v>
      </c>
      <c r="Q5039" s="3">
        <f t="shared" si="708"/>
        <v>0</v>
      </c>
      <c r="R5039" s="3">
        <f>I5039 + M5039*Inputs!$B$9 - N5039/Inputs!$B$10</f>
        <v>0</v>
      </c>
    </row>
    <row r="5040" spans="1:18" x14ac:dyDescent="0.3">
      <c r="A5040" s="4">
        <v>46232.916666666657</v>
      </c>
      <c r="B5040" s="3">
        <v>100.53749999999999</v>
      </c>
      <c r="C5040" s="3">
        <v>6.26</v>
      </c>
      <c r="D5040" s="3">
        <f t="shared" si="702"/>
        <v>39.421666666666674</v>
      </c>
      <c r="E5040" s="3">
        <f>MAX(B5040 - D5040/Inputs!$B$5, 0)</f>
        <v>55.740151515151503</v>
      </c>
      <c r="F5040" s="3">
        <f>MAX(D5040*Inputs!$B$5 - B5040, 0)</f>
        <v>0</v>
      </c>
      <c r="G5040" s="3">
        <f t="shared" si="703"/>
        <v>6.26</v>
      </c>
      <c r="H5040" t="str">
        <f t="shared" si="704"/>
        <v>Discharge</v>
      </c>
      <c r="I5040" s="3">
        <f t="shared" si="709"/>
        <v>0</v>
      </c>
      <c r="J5040" s="3">
        <f t="shared" si="710"/>
        <v>318.94827166799325</v>
      </c>
      <c r="K5040" s="3">
        <f>MIN(Inputs!$B$2, (Inputs!$B$8 - I5040)/Inputs!$B$9)</f>
        <v>170</v>
      </c>
      <c r="L5040" s="3">
        <f>MAX(MIN(Inputs!$B$2, I5040*Inputs!$B$10, Inputs!$B$8*Inputs!$B$4 - J5040), 0)</f>
        <v>0</v>
      </c>
      <c r="M5040" s="3">
        <f t="shared" si="705"/>
        <v>0</v>
      </c>
      <c r="N5040" s="3">
        <f t="shared" si="706"/>
        <v>0</v>
      </c>
      <c r="O5040" s="3">
        <f>IF(H5040="Reg", MIN(Inputs!$B$2, I5040*Inputs!$B$10, (Inputs!$B$8-I5040)/Inputs!$B$9), 0)</f>
        <v>0</v>
      </c>
      <c r="P5040" s="3">
        <f t="shared" si="707"/>
        <v>0</v>
      </c>
      <c r="Q5040" s="3">
        <f t="shared" si="708"/>
        <v>0</v>
      </c>
      <c r="R5040" s="3">
        <f>I5040 + M5040*Inputs!$B$9 - N5040/Inputs!$B$10</f>
        <v>0</v>
      </c>
    </row>
    <row r="5041" spans="1:18" x14ac:dyDescent="0.3">
      <c r="A5041" s="4">
        <v>46232.958333333343</v>
      </c>
      <c r="B5041" s="3">
        <v>65.825000000000003</v>
      </c>
      <c r="C5041" s="3">
        <v>0.05</v>
      </c>
      <c r="D5041" s="3">
        <f t="shared" si="702"/>
        <v>39.421666666666674</v>
      </c>
      <c r="E5041" s="3">
        <f>MAX(B5041 - D5041/Inputs!$B$5, 0)</f>
        <v>21.027651515151511</v>
      </c>
      <c r="F5041" s="3">
        <f>MAX(D5041*Inputs!$B$5 - B5041, 0)</f>
        <v>0</v>
      </c>
      <c r="G5041" s="3">
        <f t="shared" si="703"/>
        <v>0.05</v>
      </c>
      <c r="H5041" t="str">
        <f t="shared" si="704"/>
        <v>Discharge</v>
      </c>
      <c r="I5041" s="3">
        <f t="shared" si="709"/>
        <v>0</v>
      </c>
      <c r="J5041" s="3">
        <f t="shared" si="710"/>
        <v>318.94827166799325</v>
      </c>
      <c r="K5041" s="3">
        <f>MIN(Inputs!$B$2, (Inputs!$B$8 - I5041)/Inputs!$B$9)</f>
        <v>170</v>
      </c>
      <c r="L5041" s="3">
        <f>MAX(MIN(Inputs!$B$2, I5041*Inputs!$B$10, Inputs!$B$8*Inputs!$B$4 - J5041), 0)</f>
        <v>0</v>
      </c>
      <c r="M5041" s="3">
        <f t="shared" si="705"/>
        <v>0</v>
      </c>
      <c r="N5041" s="3">
        <f t="shared" si="706"/>
        <v>0</v>
      </c>
      <c r="O5041" s="3">
        <f>IF(H5041="Reg", MIN(Inputs!$B$2, I5041*Inputs!$B$10, (Inputs!$B$8-I5041)/Inputs!$B$9), 0)</f>
        <v>0</v>
      </c>
      <c r="P5041" s="3">
        <f t="shared" si="707"/>
        <v>0</v>
      </c>
      <c r="Q5041" s="3">
        <f t="shared" si="708"/>
        <v>0</v>
      </c>
      <c r="R5041" s="3">
        <f>I5041 + M5041*Inputs!$B$9 - N5041/Inputs!$B$10</f>
        <v>0</v>
      </c>
    </row>
    <row r="5042" spans="1:18" x14ac:dyDescent="0.3">
      <c r="A5042" s="4">
        <v>46233</v>
      </c>
      <c r="B5042" s="3">
        <v>32.462500000000006</v>
      </c>
      <c r="C5042" s="3">
        <v>0.05</v>
      </c>
      <c r="D5042" s="3">
        <f t="shared" si="702"/>
        <v>27.759374999999995</v>
      </c>
      <c r="E5042" s="3">
        <f>MAX(B5042 - D5042/Inputs!$B$5, 0)</f>
        <v>0.91775568181819267</v>
      </c>
      <c r="F5042" s="3">
        <f>MAX(D5042*Inputs!$B$5 - B5042, 0)</f>
        <v>0</v>
      </c>
      <c r="G5042" s="3">
        <f t="shared" si="703"/>
        <v>0.05</v>
      </c>
      <c r="H5042" t="str">
        <f t="shared" si="704"/>
        <v>Discharge</v>
      </c>
      <c r="I5042" s="3">
        <f t="shared" si="709"/>
        <v>0</v>
      </c>
      <c r="J5042" s="3">
        <f t="shared" si="710"/>
        <v>0</v>
      </c>
      <c r="K5042" s="3">
        <f>MIN(Inputs!$B$2, (Inputs!$B$8 - I5042)/Inputs!$B$9)</f>
        <v>170</v>
      </c>
      <c r="L5042" s="3">
        <f>MAX(MIN(Inputs!$B$2, I5042*Inputs!$B$10, Inputs!$B$8*Inputs!$B$4 - J5042), 0)</f>
        <v>0</v>
      </c>
      <c r="M5042" s="3">
        <f t="shared" si="705"/>
        <v>0</v>
      </c>
      <c r="N5042" s="3">
        <f t="shared" si="706"/>
        <v>0</v>
      </c>
      <c r="O5042" s="3">
        <f>IF(H5042="Reg", MIN(Inputs!$B$2, I5042*Inputs!$B$10, (Inputs!$B$8-I5042)/Inputs!$B$9), 0)</f>
        <v>0</v>
      </c>
      <c r="P5042" s="3">
        <f t="shared" si="707"/>
        <v>0</v>
      </c>
      <c r="Q5042" s="3">
        <f t="shared" si="708"/>
        <v>0</v>
      </c>
      <c r="R5042" s="3">
        <f>I5042 + M5042*Inputs!$B$9 - N5042/Inputs!$B$10</f>
        <v>0</v>
      </c>
    </row>
    <row r="5043" spans="1:18" x14ac:dyDescent="0.3">
      <c r="A5043" s="4">
        <v>46233.041666666657</v>
      </c>
      <c r="B5043" s="3">
        <v>19.675000000000001</v>
      </c>
      <c r="C5043" s="3">
        <v>0.04</v>
      </c>
      <c r="D5043" s="3">
        <f t="shared" si="702"/>
        <v>27.759374999999995</v>
      </c>
      <c r="E5043" s="3">
        <f>MAX(B5043 - D5043/Inputs!$B$5, 0)</f>
        <v>0</v>
      </c>
      <c r="F5043" s="3">
        <f>MAX(D5043*Inputs!$B$5 - B5043, 0)</f>
        <v>4.7532499999999942</v>
      </c>
      <c r="G5043" s="3">
        <f t="shared" si="703"/>
        <v>0.04</v>
      </c>
      <c r="H5043" t="str">
        <f t="shared" si="704"/>
        <v>Charge</v>
      </c>
      <c r="I5043" s="3">
        <f t="shared" si="709"/>
        <v>0</v>
      </c>
      <c r="J5043" s="3">
        <f t="shared" si="710"/>
        <v>0</v>
      </c>
      <c r="K5043" s="3">
        <f>MIN(Inputs!$B$2, (Inputs!$B$8 - I5043)/Inputs!$B$9)</f>
        <v>170</v>
      </c>
      <c r="L5043" s="3">
        <f>MAX(MIN(Inputs!$B$2, I5043*Inputs!$B$10, Inputs!$B$8*Inputs!$B$4 - J5043), 0)</f>
        <v>0</v>
      </c>
      <c r="M5043" s="3">
        <f t="shared" si="705"/>
        <v>170</v>
      </c>
      <c r="N5043" s="3">
        <f t="shared" si="706"/>
        <v>0</v>
      </c>
      <c r="O5043" s="3">
        <f>IF(H5043="Reg", MIN(Inputs!$B$2, I5043*Inputs!$B$10, (Inputs!$B$8-I5043)/Inputs!$B$9), 0)</f>
        <v>0</v>
      </c>
      <c r="P5043" s="3">
        <f t="shared" si="707"/>
        <v>-3344.75</v>
      </c>
      <c r="Q5043" s="3">
        <f t="shared" si="708"/>
        <v>0</v>
      </c>
      <c r="R5043" s="3">
        <f>I5043 + M5043*Inputs!$B$9 - N5043/Inputs!$B$10</f>
        <v>159.4741358339966</v>
      </c>
    </row>
    <row r="5044" spans="1:18" x14ac:dyDescent="0.3">
      <c r="A5044" s="4">
        <v>46233.083333333343</v>
      </c>
      <c r="B5044" s="3">
        <v>19.73</v>
      </c>
      <c r="C5044" s="3">
        <v>0.04</v>
      </c>
      <c r="D5044" s="3">
        <f t="shared" si="702"/>
        <v>27.759374999999995</v>
      </c>
      <c r="E5044" s="3">
        <f>MAX(B5044 - D5044/Inputs!$B$5, 0)</f>
        <v>0</v>
      </c>
      <c r="F5044" s="3">
        <f>MAX(D5044*Inputs!$B$5 - B5044, 0)</f>
        <v>4.6982499999999945</v>
      </c>
      <c r="G5044" s="3">
        <f t="shared" si="703"/>
        <v>0.04</v>
      </c>
      <c r="H5044" t="str">
        <f t="shared" si="704"/>
        <v>Charge</v>
      </c>
      <c r="I5044" s="3">
        <f t="shared" si="709"/>
        <v>159.4741358339966</v>
      </c>
      <c r="J5044" s="3">
        <f t="shared" si="710"/>
        <v>0</v>
      </c>
      <c r="K5044" s="3">
        <f>MIN(Inputs!$B$2, (Inputs!$B$8 - I5044)/Inputs!$B$9)</f>
        <v>170</v>
      </c>
      <c r="L5044" s="3">
        <f>MAX(MIN(Inputs!$B$2, I5044*Inputs!$B$10, Inputs!$B$8*Inputs!$B$4 - J5044), 0)</f>
        <v>149.6</v>
      </c>
      <c r="M5044" s="3">
        <f t="shared" si="705"/>
        <v>170</v>
      </c>
      <c r="N5044" s="3">
        <f t="shared" si="706"/>
        <v>0</v>
      </c>
      <c r="O5044" s="3">
        <f>IF(H5044="Reg", MIN(Inputs!$B$2, I5044*Inputs!$B$10, (Inputs!$B$8-I5044)/Inputs!$B$9), 0)</f>
        <v>0</v>
      </c>
      <c r="P5044" s="3">
        <f t="shared" si="707"/>
        <v>-3354.1</v>
      </c>
      <c r="Q5044" s="3">
        <f t="shared" si="708"/>
        <v>0</v>
      </c>
      <c r="R5044" s="3">
        <f>I5044 + M5044*Inputs!$B$9 - N5044/Inputs!$B$10</f>
        <v>318.9482716679932</v>
      </c>
    </row>
    <row r="5045" spans="1:18" x14ac:dyDescent="0.3">
      <c r="A5045" s="4">
        <v>46233.125</v>
      </c>
      <c r="B5045" s="3">
        <v>20.755000000000003</v>
      </c>
      <c r="C5045" s="3">
        <v>0.04</v>
      </c>
      <c r="D5045" s="3">
        <f t="shared" si="702"/>
        <v>27.759374999999995</v>
      </c>
      <c r="E5045" s="3">
        <f>MAX(B5045 - D5045/Inputs!$B$5, 0)</f>
        <v>0</v>
      </c>
      <c r="F5045" s="3">
        <f>MAX(D5045*Inputs!$B$5 - B5045, 0)</f>
        <v>3.6732499999999924</v>
      </c>
      <c r="G5045" s="3">
        <f t="shared" si="703"/>
        <v>0.04</v>
      </c>
      <c r="H5045" t="str">
        <f t="shared" si="704"/>
        <v>Charge</v>
      </c>
      <c r="I5045" s="3">
        <f t="shared" si="709"/>
        <v>318.9482716679932</v>
      </c>
      <c r="J5045" s="3">
        <f t="shared" si="710"/>
        <v>0</v>
      </c>
      <c r="K5045" s="3">
        <f>MIN(Inputs!$B$2, (Inputs!$B$8 - I5045)/Inputs!$B$9)</f>
        <v>22.44121780453775</v>
      </c>
      <c r="L5045" s="3">
        <f>MAX(MIN(Inputs!$B$2, I5045*Inputs!$B$10, Inputs!$B$8*Inputs!$B$4 - J5045), 0)</f>
        <v>170</v>
      </c>
      <c r="M5045" s="3">
        <f t="shared" si="705"/>
        <v>22.44121780453775</v>
      </c>
      <c r="N5045" s="3">
        <f t="shared" si="706"/>
        <v>0</v>
      </c>
      <c r="O5045" s="3">
        <f>IF(H5045="Reg", MIN(Inputs!$B$2, I5045*Inputs!$B$10, (Inputs!$B$8-I5045)/Inputs!$B$9), 0)</f>
        <v>0</v>
      </c>
      <c r="P5045" s="3">
        <f t="shared" si="707"/>
        <v>-465.76747553318108</v>
      </c>
      <c r="Q5045" s="3">
        <f t="shared" si="708"/>
        <v>0</v>
      </c>
      <c r="R5045" s="3">
        <f>I5045 + M5045*Inputs!$B$9 - N5045/Inputs!$B$10</f>
        <v>340</v>
      </c>
    </row>
    <row r="5046" spans="1:18" x14ac:dyDescent="0.3">
      <c r="A5046" s="4">
        <v>46233.166666666657</v>
      </c>
      <c r="B5046" s="3">
        <v>20.04</v>
      </c>
      <c r="C5046" s="3">
        <v>0.04</v>
      </c>
      <c r="D5046" s="3">
        <f t="shared" si="702"/>
        <v>27.759374999999995</v>
      </c>
      <c r="E5046" s="3">
        <f>MAX(B5046 - D5046/Inputs!$B$5, 0)</f>
        <v>0</v>
      </c>
      <c r="F5046" s="3">
        <f>MAX(D5046*Inputs!$B$5 - B5046, 0)</f>
        <v>4.3882499999999958</v>
      </c>
      <c r="G5046" s="3">
        <f t="shared" si="703"/>
        <v>0.04</v>
      </c>
      <c r="H5046" t="str">
        <f t="shared" si="704"/>
        <v>Charge</v>
      </c>
      <c r="I5046" s="3">
        <f t="shared" si="709"/>
        <v>340</v>
      </c>
      <c r="J5046" s="3">
        <f t="shared" si="710"/>
        <v>0</v>
      </c>
      <c r="K5046" s="3">
        <f>MIN(Inputs!$B$2, (Inputs!$B$8 - I5046)/Inputs!$B$9)</f>
        <v>0</v>
      </c>
      <c r="L5046" s="3">
        <f>MAX(MIN(Inputs!$B$2, I5046*Inputs!$B$10, Inputs!$B$8*Inputs!$B$4 - J5046), 0)</f>
        <v>170</v>
      </c>
      <c r="M5046" s="3">
        <f t="shared" si="705"/>
        <v>0</v>
      </c>
      <c r="N5046" s="3">
        <f t="shared" si="706"/>
        <v>0</v>
      </c>
      <c r="O5046" s="3">
        <f>IF(H5046="Reg", MIN(Inputs!$B$2, I5046*Inputs!$B$10, (Inputs!$B$8-I5046)/Inputs!$B$9), 0)</f>
        <v>0</v>
      </c>
      <c r="P5046" s="3">
        <f t="shared" si="707"/>
        <v>0</v>
      </c>
      <c r="Q5046" s="3">
        <f t="shared" si="708"/>
        <v>0</v>
      </c>
      <c r="R5046" s="3">
        <f>I5046 + M5046*Inputs!$B$9 - N5046/Inputs!$B$10</f>
        <v>340</v>
      </c>
    </row>
    <row r="5047" spans="1:18" x14ac:dyDescent="0.3">
      <c r="A5047" s="4">
        <v>46233.208333333343</v>
      </c>
      <c r="B5047" s="3">
        <v>23.997499999999999</v>
      </c>
      <c r="C5047" s="3">
        <v>0.05</v>
      </c>
      <c r="D5047" s="3">
        <f t="shared" si="702"/>
        <v>27.759374999999995</v>
      </c>
      <c r="E5047" s="3">
        <f>MAX(B5047 - D5047/Inputs!$B$5, 0)</f>
        <v>0</v>
      </c>
      <c r="F5047" s="3">
        <f>MAX(D5047*Inputs!$B$5 - B5047, 0)</f>
        <v>0.43074999999999619</v>
      </c>
      <c r="G5047" s="3">
        <f t="shared" si="703"/>
        <v>0.05</v>
      </c>
      <c r="H5047" t="str">
        <f t="shared" si="704"/>
        <v>Charge</v>
      </c>
      <c r="I5047" s="3">
        <f t="shared" si="709"/>
        <v>340</v>
      </c>
      <c r="J5047" s="3">
        <f t="shared" si="710"/>
        <v>0</v>
      </c>
      <c r="K5047" s="3">
        <f>MIN(Inputs!$B$2, (Inputs!$B$8 - I5047)/Inputs!$B$9)</f>
        <v>0</v>
      </c>
      <c r="L5047" s="3">
        <f>MAX(MIN(Inputs!$B$2, I5047*Inputs!$B$10, Inputs!$B$8*Inputs!$B$4 - J5047), 0)</f>
        <v>170</v>
      </c>
      <c r="M5047" s="3">
        <f t="shared" si="705"/>
        <v>0</v>
      </c>
      <c r="N5047" s="3">
        <f t="shared" si="706"/>
        <v>0</v>
      </c>
      <c r="O5047" s="3">
        <f>IF(H5047="Reg", MIN(Inputs!$B$2, I5047*Inputs!$B$10, (Inputs!$B$8-I5047)/Inputs!$B$9), 0)</f>
        <v>0</v>
      </c>
      <c r="P5047" s="3">
        <f t="shared" si="707"/>
        <v>0</v>
      </c>
      <c r="Q5047" s="3">
        <f t="shared" si="708"/>
        <v>0</v>
      </c>
      <c r="R5047" s="3">
        <f>I5047 + M5047*Inputs!$B$9 - N5047/Inputs!$B$10</f>
        <v>340</v>
      </c>
    </row>
    <row r="5048" spans="1:18" x14ac:dyDescent="0.3">
      <c r="A5048" s="4">
        <v>46233.25</v>
      </c>
      <c r="B5048" s="3">
        <v>28.154999999999998</v>
      </c>
      <c r="C5048" s="3">
        <v>1</v>
      </c>
      <c r="D5048" s="3">
        <f t="shared" si="702"/>
        <v>27.759374999999995</v>
      </c>
      <c r="E5048" s="3">
        <f>MAX(B5048 - D5048/Inputs!$B$5, 0)</f>
        <v>0</v>
      </c>
      <c r="F5048" s="3">
        <f>MAX(D5048*Inputs!$B$5 - B5048, 0)</f>
        <v>0</v>
      </c>
      <c r="G5048" s="3">
        <f t="shared" si="703"/>
        <v>1</v>
      </c>
      <c r="H5048" t="str">
        <f t="shared" si="704"/>
        <v>Reg</v>
      </c>
      <c r="I5048" s="3">
        <f t="shared" si="709"/>
        <v>340</v>
      </c>
      <c r="J5048" s="3">
        <f t="shared" si="710"/>
        <v>0</v>
      </c>
      <c r="K5048" s="3">
        <f>MIN(Inputs!$B$2, (Inputs!$B$8 - I5048)/Inputs!$B$9)</f>
        <v>0</v>
      </c>
      <c r="L5048" s="3">
        <f>MAX(MIN(Inputs!$B$2, I5048*Inputs!$B$10, Inputs!$B$8*Inputs!$B$4 - J5048), 0)</f>
        <v>170</v>
      </c>
      <c r="M5048" s="3">
        <f t="shared" si="705"/>
        <v>0</v>
      </c>
      <c r="N5048" s="3">
        <f t="shared" si="706"/>
        <v>0</v>
      </c>
      <c r="O5048" s="3">
        <f>IF(H5048="Reg", MIN(Inputs!$B$2, I5048*Inputs!$B$10, (Inputs!$B$8-I5048)/Inputs!$B$9), 0)</f>
        <v>0</v>
      </c>
      <c r="P5048" s="3">
        <f t="shared" si="707"/>
        <v>0</v>
      </c>
      <c r="Q5048" s="3">
        <f t="shared" si="708"/>
        <v>0</v>
      </c>
      <c r="R5048" s="3">
        <f>I5048 + M5048*Inputs!$B$9 - N5048/Inputs!$B$10</f>
        <v>340</v>
      </c>
    </row>
    <row r="5049" spans="1:18" x14ac:dyDescent="0.3">
      <c r="A5049" s="4">
        <v>46233.291666666657</v>
      </c>
      <c r="B5049" s="3">
        <v>32.832500000000003</v>
      </c>
      <c r="C5049" s="3">
        <v>0.98</v>
      </c>
      <c r="D5049" s="3">
        <f t="shared" si="702"/>
        <v>27.759374999999995</v>
      </c>
      <c r="E5049" s="3">
        <f>MAX(B5049 - D5049/Inputs!$B$5, 0)</f>
        <v>1.2877556818181901</v>
      </c>
      <c r="F5049" s="3">
        <f>MAX(D5049*Inputs!$B$5 - B5049, 0)</f>
        <v>0</v>
      </c>
      <c r="G5049" s="3">
        <f t="shared" si="703"/>
        <v>0.98</v>
      </c>
      <c r="H5049" t="str">
        <f t="shared" si="704"/>
        <v>Discharge</v>
      </c>
      <c r="I5049" s="3">
        <f t="shared" si="709"/>
        <v>340</v>
      </c>
      <c r="J5049" s="3">
        <f t="shared" si="710"/>
        <v>0</v>
      </c>
      <c r="K5049" s="3">
        <f>MIN(Inputs!$B$2, (Inputs!$B$8 - I5049)/Inputs!$B$9)</f>
        <v>0</v>
      </c>
      <c r="L5049" s="3">
        <f>MAX(MIN(Inputs!$B$2, I5049*Inputs!$B$10, Inputs!$B$8*Inputs!$B$4 - J5049), 0)</f>
        <v>170</v>
      </c>
      <c r="M5049" s="3">
        <f t="shared" si="705"/>
        <v>0</v>
      </c>
      <c r="N5049" s="3">
        <f t="shared" si="706"/>
        <v>170</v>
      </c>
      <c r="O5049" s="3">
        <f>IF(H5049="Reg", MIN(Inputs!$B$2, I5049*Inputs!$B$10, (Inputs!$B$8-I5049)/Inputs!$B$9), 0)</f>
        <v>0</v>
      </c>
      <c r="P5049" s="3">
        <f t="shared" si="707"/>
        <v>5581.5250000000005</v>
      </c>
      <c r="Q5049" s="3">
        <f t="shared" si="708"/>
        <v>0</v>
      </c>
      <c r="R5049" s="3">
        <f>I5049 + M5049*Inputs!$B$9 - N5049/Inputs!$B$10</f>
        <v>158.77939109773115</v>
      </c>
    </row>
    <row r="5050" spans="1:18" x14ac:dyDescent="0.3">
      <c r="A5050" s="4">
        <v>46233.333333333343</v>
      </c>
      <c r="B5050" s="3">
        <v>28.395</v>
      </c>
      <c r="C5050" s="3">
        <v>0.98</v>
      </c>
      <c r="D5050" s="3">
        <f t="shared" si="702"/>
        <v>27.759374999999995</v>
      </c>
      <c r="E5050" s="3">
        <f>MAX(B5050 - D5050/Inputs!$B$5, 0)</f>
        <v>0</v>
      </c>
      <c r="F5050" s="3">
        <f>MAX(D5050*Inputs!$B$5 - B5050, 0)</f>
        <v>0</v>
      </c>
      <c r="G5050" s="3">
        <f t="shared" si="703"/>
        <v>0.98</v>
      </c>
      <c r="H5050" t="str">
        <f t="shared" si="704"/>
        <v>Reg</v>
      </c>
      <c r="I5050" s="3">
        <f t="shared" si="709"/>
        <v>158.77939109773115</v>
      </c>
      <c r="J5050" s="3">
        <f t="shared" si="710"/>
        <v>170</v>
      </c>
      <c r="K5050" s="3">
        <f>MIN(Inputs!$B$2, (Inputs!$B$8 - I5050)/Inputs!$B$9)</f>
        <v>170</v>
      </c>
      <c r="L5050" s="3">
        <f>MAX(MIN(Inputs!$B$2, I5050*Inputs!$B$10, Inputs!$B$8*Inputs!$B$4 - J5050), 0)</f>
        <v>148.94827166799323</v>
      </c>
      <c r="M5050" s="3">
        <f t="shared" si="705"/>
        <v>0</v>
      </c>
      <c r="N5050" s="3">
        <f t="shared" si="706"/>
        <v>0</v>
      </c>
      <c r="O5050" s="3">
        <f>IF(H5050="Reg", MIN(Inputs!$B$2, I5050*Inputs!$B$10, (Inputs!$B$8-I5050)/Inputs!$B$9), 0)</f>
        <v>148.94827166799323</v>
      </c>
      <c r="P5050" s="3">
        <f t="shared" si="707"/>
        <v>0</v>
      </c>
      <c r="Q5050" s="3">
        <f t="shared" si="708"/>
        <v>145.96930623463336</v>
      </c>
      <c r="R5050" s="3">
        <f>I5050 + M5050*Inputs!$B$9 - N5050/Inputs!$B$10</f>
        <v>158.77939109773115</v>
      </c>
    </row>
    <row r="5051" spans="1:18" x14ac:dyDescent="0.3">
      <c r="A5051" s="4">
        <v>46233.375</v>
      </c>
      <c r="B5051" s="3">
        <v>23.462500000000002</v>
      </c>
      <c r="C5051" s="3">
        <v>0.75</v>
      </c>
      <c r="D5051" s="3">
        <f t="shared" si="702"/>
        <v>27.759374999999995</v>
      </c>
      <c r="E5051" s="3">
        <f>MAX(B5051 - D5051/Inputs!$B$5, 0)</f>
        <v>0</v>
      </c>
      <c r="F5051" s="3">
        <f>MAX(D5051*Inputs!$B$5 - B5051, 0)</f>
        <v>0.96574999999999278</v>
      </c>
      <c r="G5051" s="3">
        <f t="shared" si="703"/>
        <v>0.75</v>
      </c>
      <c r="H5051" t="str">
        <f t="shared" si="704"/>
        <v>Charge</v>
      </c>
      <c r="I5051" s="3">
        <f t="shared" si="709"/>
        <v>158.77939109773115</v>
      </c>
      <c r="J5051" s="3">
        <f t="shared" si="710"/>
        <v>170</v>
      </c>
      <c r="K5051" s="3">
        <f>MIN(Inputs!$B$2, (Inputs!$B$8 - I5051)/Inputs!$B$9)</f>
        <v>170</v>
      </c>
      <c r="L5051" s="3">
        <f>MAX(MIN(Inputs!$B$2, I5051*Inputs!$B$10, Inputs!$B$8*Inputs!$B$4 - J5051), 0)</f>
        <v>148.94827166799323</v>
      </c>
      <c r="M5051" s="3">
        <f t="shared" si="705"/>
        <v>170</v>
      </c>
      <c r="N5051" s="3">
        <f t="shared" si="706"/>
        <v>0</v>
      </c>
      <c r="O5051" s="3">
        <f>IF(H5051="Reg", MIN(Inputs!$B$2, I5051*Inputs!$B$10, (Inputs!$B$8-I5051)/Inputs!$B$9), 0)</f>
        <v>0</v>
      </c>
      <c r="P5051" s="3">
        <f t="shared" si="707"/>
        <v>-3988.6250000000005</v>
      </c>
      <c r="Q5051" s="3">
        <f t="shared" si="708"/>
        <v>0</v>
      </c>
      <c r="R5051" s="3">
        <f>I5051 + M5051*Inputs!$B$9 - N5051/Inputs!$B$10</f>
        <v>318.25352693172772</v>
      </c>
    </row>
    <row r="5052" spans="1:18" x14ac:dyDescent="0.3">
      <c r="A5052" s="4">
        <v>46233.416666666657</v>
      </c>
      <c r="B5052" s="3">
        <v>23.4375</v>
      </c>
      <c r="C5052" s="3">
        <v>0.64</v>
      </c>
      <c r="D5052" s="3">
        <f t="shared" si="702"/>
        <v>27.759374999999995</v>
      </c>
      <c r="E5052" s="3">
        <f>MAX(B5052 - D5052/Inputs!$B$5, 0)</f>
        <v>0</v>
      </c>
      <c r="F5052" s="3">
        <f>MAX(D5052*Inputs!$B$5 - B5052, 0)</f>
        <v>0.99074999999999491</v>
      </c>
      <c r="G5052" s="3">
        <f t="shared" si="703"/>
        <v>0.64</v>
      </c>
      <c r="H5052" t="str">
        <f t="shared" si="704"/>
        <v>Charge</v>
      </c>
      <c r="I5052" s="3">
        <f t="shared" si="709"/>
        <v>318.25352693172772</v>
      </c>
      <c r="J5052" s="3">
        <f t="shared" si="710"/>
        <v>170</v>
      </c>
      <c r="K5052" s="3">
        <f>MIN(Inputs!$B$2, (Inputs!$B$8 - I5052)/Inputs!$B$9)</f>
        <v>23.181818181818198</v>
      </c>
      <c r="L5052" s="3">
        <f>MAX(MIN(Inputs!$B$2, I5052*Inputs!$B$10, Inputs!$B$8*Inputs!$B$4 - J5052), 0)</f>
        <v>170</v>
      </c>
      <c r="M5052" s="3">
        <f t="shared" si="705"/>
        <v>23.181818181818198</v>
      </c>
      <c r="N5052" s="3">
        <f t="shared" si="706"/>
        <v>0</v>
      </c>
      <c r="O5052" s="3">
        <f>IF(H5052="Reg", MIN(Inputs!$B$2, I5052*Inputs!$B$10, (Inputs!$B$8-I5052)/Inputs!$B$9), 0)</f>
        <v>0</v>
      </c>
      <c r="P5052" s="3">
        <f t="shared" si="707"/>
        <v>-543.32386363636397</v>
      </c>
      <c r="Q5052" s="3">
        <f t="shared" si="708"/>
        <v>0</v>
      </c>
      <c r="R5052" s="3">
        <f>I5052 + M5052*Inputs!$B$9 - N5052/Inputs!$B$10</f>
        <v>340</v>
      </c>
    </row>
    <row r="5053" spans="1:18" x14ac:dyDescent="0.3">
      <c r="A5053" s="4">
        <v>46233.458333333343</v>
      </c>
      <c r="B5053" s="3">
        <v>24.130000000000003</v>
      </c>
      <c r="C5053" s="3">
        <v>0.59</v>
      </c>
      <c r="D5053" s="3">
        <f t="shared" si="702"/>
        <v>27.759374999999995</v>
      </c>
      <c r="E5053" s="3">
        <f>MAX(B5053 - D5053/Inputs!$B$5, 0)</f>
        <v>0</v>
      </c>
      <c r="F5053" s="3">
        <f>MAX(D5053*Inputs!$B$5 - B5053, 0)</f>
        <v>0.29824999999999235</v>
      </c>
      <c r="G5053" s="3">
        <f t="shared" si="703"/>
        <v>0.59</v>
      </c>
      <c r="H5053" t="str">
        <f t="shared" si="704"/>
        <v>Reg</v>
      </c>
      <c r="I5053" s="3">
        <f t="shared" si="709"/>
        <v>340</v>
      </c>
      <c r="J5053" s="3">
        <f t="shared" si="710"/>
        <v>170</v>
      </c>
      <c r="K5053" s="3">
        <f>MIN(Inputs!$B$2, (Inputs!$B$8 - I5053)/Inputs!$B$9)</f>
        <v>0</v>
      </c>
      <c r="L5053" s="3">
        <f>MAX(MIN(Inputs!$B$2, I5053*Inputs!$B$10, Inputs!$B$8*Inputs!$B$4 - J5053), 0)</f>
        <v>170</v>
      </c>
      <c r="M5053" s="3">
        <f t="shared" si="705"/>
        <v>0</v>
      </c>
      <c r="N5053" s="3">
        <f t="shared" si="706"/>
        <v>0</v>
      </c>
      <c r="O5053" s="3">
        <f>IF(H5053="Reg", MIN(Inputs!$B$2, I5053*Inputs!$B$10, (Inputs!$B$8-I5053)/Inputs!$B$9), 0)</f>
        <v>0</v>
      </c>
      <c r="P5053" s="3">
        <f t="shared" si="707"/>
        <v>0</v>
      </c>
      <c r="Q5053" s="3">
        <f t="shared" si="708"/>
        <v>0</v>
      </c>
      <c r="R5053" s="3">
        <f>I5053 + M5053*Inputs!$B$9 - N5053/Inputs!$B$10</f>
        <v>340</v>
      </c>
    </row>
    <row r="5054" spans="1:18" x14ac:dyDescent="0.3">
      <c r="A5054" s="4">
        <v>46233.5</v>
      </c>
      <c r="B5054" s="3">
        <v>24.102500000000003</v>
      </c>
      <c r="C5054" s="3">
        <v>1</v>
      </c>
      <c r="D5054" s="3">
        <f t="shared" si="702"/>
        <v>27.759374999999995</v>
      </c>
      <c r="E5054" s="3">
        <f>MAX(B5054 - D5054/Inputs!$B$5, 0)</f>
        <v>0</v>
      </c>
      <c r="F5054" s="3">
        <f>MAX(D5054*Inputs!$B$5 - B5054, 0)</f>
        <v>0.32574999999999221</v>
      </c>
      <c r="G5054" s="3">
        <f t="shared" si="703"/>
        <v>1</v>
      </c>
      <c r="H5054" t="str">
        <f t="shared" si="704"/>
        <v>Reg</v>
      </c>
      <c r="I5054" s="3">
        <f t="shared" si="709"/>
        <v>340</v>
      </c>
      <c r="J5054" s="3">
        <f t="shared" si="710"/>
        <v>170</v>
      </c>
      <c r="K5054" s="3">
        <f>MIN(Inputs!$B$2, (Inputs!$B$8 - I5054)/Inputs!$B$9)</f>
        <v>0</v>
      </c>
      <c r="L5054" s="3">
        <f>MAX(MIN(Inputs!$B$2, I5054*Inputs!$B$10, Inputs!$B$8*Inputs!$B$4 - J5054), 0)</f>
        <v>170</v>
      </c>
      <c r="M5054" s="3">
        <f t="shared" si="705"/>
        <v>0</v>
      </c>
      <c r="N5054" s="3">
        <f t="shared" si="706"/>
        <v>0</v>
      </c>
      <c r="O5054" s="3">
        <f>IF(H5054="Reg", MIN(Inputs!$B$2, I5054*Inputs!$B$10, (Inputs!$B$8-I5054)/Inputs!$B$9), 0)</f>
        <v>0</v>
      </c>
      <c r="P5054" s="3">
        <f t="shared" si="707"/>
        <v>0</v>
      </c>
      <c r="Q5054" s="3">
        <f t="shared" si="708"/>
        <v>0</v>
      </c>
      <c r="R5054" s="3">
        <f>I5054 + M5054*Inputs!$B$9 - N5054/Inputs!$B$10</f>
        <v>340</v>
      </c>
    </row>
    <row r="5055" spans="1:18" x14ac:dyDescent="0.3">
      <c r="A5055" s="4">
        <v>46233.541666666657</v>
      </c>
      <c r="B5055" s="3">
        <v>17.6175</v>
      </c>
      <c r="C5055" s="3">
        <v>1</v>
      </c>
      <c r="D5055" s="3">
        <f t="shared" si="702"/>
        <v>27.759374999999995</v>
      </c>
      <c r="E5055" s="3">
        <f>MAX(B5055 - D5055/Inputs!$B$5, 0)</f>
        <v>0</v>
      </c>
      <c r="F5055" s="3">
        <f>MAX(D5055*Inputs!$B$5 - B5055, 0)</f>
        <v>6.8107499999999952</v>
      </c>
      <c r="G5055" s="3">
        <f t="shared" si="703"/>
        <v>1</v>
      </c>
      <c r="H5055" t="str">
        <f t="shared" si="704"/>
        <v>Charge</v>
      </c>
      <c r="I5055" s="3">
        <f t="shared" si="709"/>
        <v>340</v>
      </c>
      <c r="J5055" s="3">
        <f t="shared" si="710"/>
        <v>170</v>
      </c>
      <c r="K5055" s="3">
        <f>MIN(Inputs!$B$2, (Inputs!$B$8 - I5055)/Inputs!$B$9)</f>
        <v>0</v>
      </c>
      <c r="L5055" s="3">
        <f>MAX(MIN(Inputs!$B$2, I5055*Inputs!$B$10, Inputs!$B$8*Inputs!$B$4 - J5055), 0)</f>
        <v>170</v>
      </c>
      <c r="M5055" s="3">
        <f t="shared" si="705"/>
        <v>0</v>
      </c>
      <c r="N5055" s="3">
        <f t="shared" si="706"/>
        <v>0</v>
      </c>
      <c r="O5055" s="3">
        <f>IF(H5055="Reg", MIN(Inputs!$B$2, I5055*Inputs!$B$10, (Inputs!$B$8-I5055)/Inputs!$B$9), 0)</f>
        <v>0</v>
      </c>
      <c r="P5055" s="3">
        <f t="shared" si="707"/>
        <v>0</v>
      </c>
      <c r="Q5055" s="3">
        <f t="shared" si="708"/>
        <v>0</v>
      </c>
      <c r="R5055" s="3">
        <f>I5055 + M5055*Inputs!$B$9 - N5055/Inputs!$B$10</f>
        <v>340</v>
      </c>
    </row>
    <row r="5056" spans="1:18" x14ac:dyDescent="0.3">
      <c r="A5056" s="4">
        <v>46233.583333333343</v>
      </c>
      <c r="B5056" s="3">
        <v>16.774999999999999</v>
      </c>
      <c r="C5056" s="3">
        <v>1.36</v>
      </c>
      <c r="D5056" s="3">
        <f t="shared" si="702"/>
        <v>27.759374999999995</v>
      </c>
      <c r="E5056" s="3">
        <f>MAX(B5056 - D5056/Inputs!$B$5, 0)</f>
        <v>0</v>
      </c>
      <c r="F5056" s="3">
        <f>MAX(D5056*Inputs!$B$5 - B5056, 0)</f>
        <v>7.6532499999999963</v>
      </c>
      <c r="G5056" s="3">
        <f t="shared" si="703"/>
        <v>1.36</v>
      </c>
      <c r="H5056" t="str">
        <f t="shared" si="704"/>
        <v>Charge</v>
      </c>
      <c r="I5056" s="3">
        <f t="shared" si="709"/>
        <v>340</v>
      </c>
      <c r="J5056" s="3">
        <f t="shared" si="710"/>
        <v>170</v>
      </c>
      <c r="K5056" s="3">
        <f>MIN(Inputs!$B$2, (Inputs!$B$8 - I5056)/Inputs!$B$9)</f>
        <v>0</v>
      </c>
      <c r="L5056" s="3">
        <f>MAX(MIN(Inputs!$B$2, I5056*Inputs!$B$10, Inputs!$B$8*Inputs!$B$4 - J5056), 0)</f>
        <v>170</v>
      </c>
      <c r="M5056" s="3">
        <f t="shared" si="705"/>
        <v>0</v>
      </c>
      <c r="N5056" s="3">
        <f t="shared" si="706"/>
        <v>0</v>
      </c>
      <c r="O5056" s="3">
        <f>IF(H5056="Reg", MIN(Inputs!$B$2, I5056*Inputs!$B$10, (Inputs!$B$8-I5056)/Inputs!$B$9), 0)</f>
        <v>0</v>
      </c>
      <c r="P5056" s="3">
        <f t="shared" si="707"/>
        <v>0</v>
      </c>
      <c r="Q5056" s="3">
        <f t="shared" si="708"/>
        <v>0</v>
      </c>
      <c r="R5056" s="3">
        <f>I5056 + M5056*Inputs!$B$9 - N5056/Inputs!$B$10</f>
        <v>340</v>
      </c>
    </row>
    <row r="5057" spans="1:18" x14ac:dyDescent="0.3">
      <c r="A5057" s="4">
        <v>46233.625</v>
      </c>
      <c r="B5057" s="3">
        <v>23.975000000000001</v>
      </c>
      <c r="C5057" s="3">
        <v>1</v>
      </c>
      <c r="D5057" s="3">
        <f t="shared" si="702"/>
        <v>27.759374999999995</v>
      </c>
      <c r="E5057" s="3">
        <f>MAX(B5057 - D5057/Inputs!$B$5, 0)</f>
        <v>0</v>
      </c>
      <c r="F5057" s="3">
        <f>MAX(D5057*Inputs!$B$5 - B5057, 0)</f>
        <v>0.45324999999999349</v>
      </c>
      <c r="G5057" s="3">
        <f t="shared" si="703"/>
        <v>1</v>
      </c>
      <c r="H5057" t="str">
        <f t="shared" si="704"/>
        <v>Reg</v>
      </c>
      <c r="I5057" s="3">
        <f t="shared" si="709"/>
        <v>340</v>
      </c>
      <c r="J5057" s="3">
        <f t="shared" si="710"/>
        <v>170</v>
      </c>
      <c r="K5057" s="3">
        <f>MIN(Inputs!$B$2, (Inputs!$B$8 - I5057)/Inputs!$B$9)</f>
        <v>0</v>
      </c>
      <c r="L5057" s="3">
        <f>MAX(MIN(Inputs!$B$2, I5057*Inputs!$B$10, Inputs!$B$8*Inputs!$B$4 - J5057), 0)</f>
        <v>170</v>
      </c>
      <c r="M5057" s="3">
        <f t="shared" si="705"/>
        <v>0</v>
      </c>
      <c r="N5057" s="3">
        <f t="shared" si="706"/>
        <v>0</v>
      </c>
      <c r="O5057" s="3">
        <f>IF(H5057="Reg", MIN(Inputs!$B$2, I5057*Inputs!$B$10, (Inputs!$B$8-I5057)/Inputs!$B$9), 0)</f>
        <v>0</v>
      </c>
      <c r="P5057" s="3">
        <f t="shared" si="707"/>
        <v>0</v>
      </c>
      <c r="Q5057" s="3">
        <f t="shared" si="708"/>
        <v>0</v>
      </c>
      <c r="R5057" s="3">
        <f>I5057 + M5057*Inputs!$B$9 - N5057/Inputs!$B$10</f>
        <v>340</v>
      </c>
    </row>
    <row r="5058" spans="1:18" x14ac:dyDescent="0.3">
      <c r="A5058" s="4">
        <v>46233.666666666657</v>
      </c>
      <c r="B5058" s="3">
        <v>23.097500000000004</v>
      </c>
      <c r="C5058" s="3">
        <v>1</v>
      </c>
      <c r="D5058" s="3">
        <f t="shared" ref="D5058:D5121" si="711">AVERAGEIFS(B:B, A:A, "&gt;="&amp;INT(A5058), A:A, "&lt;"&amp;INT(A5058)+1)</f>
        <v>27.759374999999995</v>
      </c>
      <c r="E5058" s="3">
        <f>MAX(B5058 - D5058/Inputs!$B$5, 0)</f>
        <v>0</v>
      </c>
      <c r="F5058" s="3">
        <f>MAX(D5058*Inputs!$B$5 - B5058, 0)</f>
        <v>1.3307499999999912</v>
      </c>
      <c r="G5058" s="3">
        <f t="shared" ref="G5058:G5121" si="712">C5058</f>
        <v>1</v>
      </c>
      <c r="H5058" t="str">
        <f t="shared" ref="H5058:H5121" si="713">IF(MAX(E5058, F5058, G5058)&lt;=0, "Idle", IF(AND(G5058&gt;=E5058, G5058&gt;=F5058), "Reg", IF(E5058&gt;=F5058, "Discharge", "Charge")))</f>
        <v>Charge</v>
      </c>
      <c r="I5058" s="3">
        <f t="shared" si="709"/>
        <v>340</v>
      </c>
      <c r="J5058" s="3">
        <f t="shared" si="710"/>
        <v>170</v>
      </c>
      <c r="K5058" s="3">
        <f>MIN(Inputs!$B$2, (Inputs!$B$8 - I5058)/Inputs!$B$9)</f>
        <v>0</v>
      </c>
      <c r="L5058" s="3">
        <f>MAX(MIN(Inputs!$B$2, I5058*Inputs!$B$10, Inputs!$B$8*Inputs!$B$4 - J5058), 0)</f>
        <v>170</v>
      </c>
      <c r="M5058" s="3">
        <f t="shared" ref="M5058:M5121" si="714">IF(H5058="Charge", K5058, 0)</f>
        <v>0</v>
      </c>
      <c r="N5058" s="3">
        <f t="shared" ref="N5058:N5121" si="715">IF(H5058="Discharge", L5058, 0)</f>
        <v>0</v>
      </c>
      <c r="O5058" s="3">
        <f>IF(H5058="Reg", MIN(Inputs!$B$2, I5058*Inputs!$B$10, (Inputs!$B$8-I5058)/Inputs!$B$9), 0)</f>
        <v>0</v>
      </c>
      <c r="P5058" s="3">
        <f t="shared" ref="P5058:P5121" si="716">(N5058 - M5058) * B5058</f>
        <v>0</v>
      </c>
      <c r="Q5058" s="3">
        <f t="shared" ref="Q5058:Q5121" si="717">O5058 * C5058</f>
        <v>0</v>
      </c>
      <c r="R5058" s="3">
        <f>I5058 + M5058*Inputs!$B$9 - N5058/Inputs!$B$10</f>
        <v>340</v>
      </c>
    </row>
    <row r="5059" spans="1:18" x14ac:dyDescent="0.3">
      <c r="A5059" s="4">
        <v>46233.708333333343</v>
      </c>
      <c r="B5059" s="3">
        <v>21.817500000000003</v>
      </c>
      <c r="C5059" s="3">
        <v>1</v>
      </c>
      <c r="D5059" s="3">
        <f t="shared" si="711"/>
        <v>27.759374999999995</v>
      </c>
      <c r="E5059" s="3">
        <f>MAX(B5059 - D5059/Inputs!$B$5, 0)</f>
        <v>0</v>
      </c>
      <c r="F5059" s="3">
        <f>MAX(D5059*Inputs!$B$5 - B5059, 0)</f>
        <v>2.6107499999999924</v>
      </c>
      <c r="G5059" s="3">
        <f t="shared" si="712"/>
        <v>1</v>
      </c>
      <c r="H5059" t="str">
        <f t="shared" si="713"/>
        <v>Charge</v>
      </c>
      <c r="I5059" s="3">
        <f t="shared" ref="I5059:I5122" si="718">R5058</f>
        <v>340</v>
      </c>
      <c r="J5059" s="3">
        <f t="shared" ref="J5059:J5122" si="719">IF(INT(A5059)=INT(A5058), J5058 + N5058, 0)</f>
        <v>170</v>
      </c>
      <c r="K5059" s="3">
        <f>MIN(Inputs!$B$2, (Inputs!$B$8 - I5059)/Inputs!$B$9)</f>
        <v>0</v>
      </c>
      <c r="L5059" s="3">
        <f>MAX(MIN(Inputs!$B$2, I5059*Inputs!$B$10, Inputs!$B$8*Inputs!$B$4 - J5059), 0)</f>
        <v>170</v>
      </c>
      <c r="M5059" s="3">
        <f t="shared" si="714"/>
        <v>0</v>
      </c>
      <c r="N5059" s="3">
        <f t="shared" si="715"/>
        <v>0</v>
      </c>
      <c r="O5059" s="3">
        <f>IF(H5059="Reg", MIN(Inputs!$B$2, I5059*Inputs!$B$10, (Inputs!$B$8-I5059)/Inputs!$B$9), 0)</f>
        <v>0</v>
      </c>
      <c r="P5059" s="3">
        <f t="shared" si="716"/>
        <v>0</v>
      </c>
      <c r="Q5059" s="3">
        <f t="shared" si="717"/>
        <v>0</v>
      </c>
      <c r="R5059" s="3">
        <f>I5059 + M5059*Inputs!$B$9 - N5059/Inputs!$B$10</f>
        <v>340</v>
      </c>
    </row>
    <row r="5060" spans="1:18" x14ac:dyDescent="0.3">
      <c r="A5060" s="4">
        <v>46233.75</v>
      </c>
      <c r="B5060" s="3">
        <v>24.4025</v>
      </c>
      <c r="C5060" s="3">
        <v>5.65</v>
      </c>
      <c r="D5060" s="3">
        <f t="shared" si="711"/>
        <v>27.759374999999995</v>
      </c>
      <c r="E5060" s="3">
        <f>MAX(B5060 - D5060/Inputs!$B$5, 0)</f>
        <v>0</v>
      </c>
      <c r="F5060" s="3">
        <f>MAX(D5060*Inputs!$B$5 - B5060, 0)</f>
        <v>2.5749999999995055E-2</v>
      </c>
      <c r="G5060" s="3">
        <f t="shared" si="712"/>
        <v>5.65</v>
      </c>
      <c r="H5060" t="str">
        <f t="shared" si="713"/>
        <v>Reg</v>
      </c>
      <c r="I5060" s="3">
        <f t="shared" si="718"/>
        <v>340</v>
      </c>
      <c r="J5060" s="3">
        <f t="shared" si="719"/>
        <v>170</v>
      </c>
      <c r="K5060" s="3">
        <f>MIN(Inputs!$B$2, (Inputs!$B$8 - I5060)/Inputs!$B$9)</f>
        <v>0</v>
      </c>
      <c r="L5060" s="3">
        <f>MAX(MIN(Inputs!$B$2, I5060*Inputs!$B$10, Inputs!$B$8*Inputs!$B$4 - J5060), 0)</f>
        <v>170</v>
      </c>
      <c r="M5060" s="3">
        <f t="shared" si="714"/>
        <v>0</v>
      </c>
      <c r="N5060" s="3">
        <f t="shared" si="715"/>
        <v>0</v>
      </c>
      <c r="O5060" s="3">
        <f>IF(H5060="Reg", MIN(Inputs!$B$2, I5060*Inputs!$B$10, (Inputs!$B$8-I5060)/Inputs!$B$9), 0)</f>
        <v>0</v>
      </c>
      <c r="P5060" s="3">
        <f t="shared" si="716"/>
        <v>0</v>
      </c>
      <c r="Q5060" s="3">
        <f t="shared" si="717"/>
        <v>0</v>
      </c>
      <c r="R5060" s="3">
        <f>I5060 + M5060*Inputs!$B$9 - N5060/Inputs!$B$10</f>
        <v>340</v>
      </c>
    </row>
    <row r="5061" spans="1:18" x14ac:dyDescent="0.3">
      <c r="A5061" s="4">
        <v>46233.791666666657</v>
      </c>
      <c r="B5061" s="3">
        <v>36.734999999999999</v>
      </c>
      <c r="C5061" s="3">
        <v>136.41999999999999</v>
      </c>
      <c r="D5061" s="3">
        <f t="shared" si="711"/>
        <v>27.759374999999995</v>
      </c>
      <c r="E5061" s="3">
        <f>MAX(B5061 - D5061/Inputs!$B$5, 0)</f>
        <v>5.1902556818181864</v>
      </c>
      <c r="F5061" s="3">
        <f>MAX(D5061*Inputs!$B$5 - B5061, 0)</f>
        <v>0</v>
      </c>
      <c r="G5061" s="3">
        <f t="shared" si="712"/>
        <v>136.41999999999999</v>
      </c>
      <c r="H5061" t="str">
        <f t="shared" si="713"/>
        <v>Reg</v>
      </c>
      <c r="I5061" s="3">
        <f t="shared" si="718"/>
        <v>340</v>
      </c>
      <c r="J5061" s="3">
        <f t="shared" si="719"/>
        <v>170</v>
      </c>
      <c r="K5061" s="3">
        <f>MIN(Inputs!$B$2, (Inputs!$B$8 - I5061)/Inputs!$B$9)</f>
        <v>0</v>
      </c>
      <c r="L5061" s="3">
        <f>MAX(MIN(Inputs!$B$2, I5061*Inputs!$B$10, Inputs!$B$8*Inputs!$B$4 - J5061), 0)</f>
        <v>170</v>
      </c>
      <c r="M5061" s="3">
        <f t="shared" si="714"/>
        <v>0</v>
      </c>
      <c r="N5061" s="3">
        <f t="shared" si="715"/>
        <v>0</v>
      </c>
      <c r="O5061" s="3">
        <f>IF(H5061="Reg", MIN(Inputs!$B$2, I5061*Inputs!$B$10, (Inputs!$B$8-I5061)/Inputs!$B$9), 0)</f>
        <v>0</v>
      </c>
      <c r="P5061" s="3">
        <f t="shared" si="716"/>
        <v>0</v>
      </c>
      <c r="Q5061" s="3">
        <f t="shared" si="717"/>
        <v>0</v>
      </c>
      <c r="R5061" s="3">
        <f>I5061 + M5061*Inputs!$B$9 - N5061/Inputs!$B$10</f>
        <v>340</v>
      </c>
    </row>
    <row r="5062" spans="1:18" x14ac:dyDescent="0.3">
      <c r="A5062" s="4">
        <v>46233.833333333343</v>
      </c>
      <c r="B5062" s="3">
        <v>47.685000000000002</v>
      </c>
      <c r="C5062" s="3">
        <v>111.81</v>
      </c>
      <c r="D5062" s="3">
        <f t="shared" si="711"/>
        <v>27.759374999999995</v>
      </c>
      <c r="E5062" s="3">
        <f>MAX(B5062 - D5062/Inputs!$B$5, 0)</f>
        <v>16.140255681818189</v>
      </c>
      <c r="F5062" s="3">
        <f>MAX(D5062*Inputs!$B$5 - B5062, 0)</f>
        <v>0</v>
      </c>
      <c r="G5062" s="3">
        <f t="shared" si="712"/>
        <v>111.81</v>
      </c>
      <c r="H5062" t="str">
        <f t="shared" si="713"/>
        <v>Reg</v>
      </c>
      <c r="I5062" s="3">
        <f t="shared" si="718"/>
        <v>340</v>
      </c>
      <c r="J5062" s="3">
        <f t="shared" si="719"/>
        <v>170</v>
      </c>
      <c r="K5062" s="3">
        <f>MIN(Inputs!$B$2, (Inputs!$B$8 - I5062)/Inputs!$B$9)</f>
        <v>0</v>
      </c>
      <c r="L5062" s="3">
        <f>MAX(MIN(Inputs!$B$2, I5062*Inputs!$B$10, Inputs!$B$8*Inputs!$B$4 - J5062), 0)</f>
        <v>170</v>
      </c>
      <c r="M5062" s="3">
        <f t="shared" si="714"/>
        <v>0</v>
      </c>
      <c r="N5062" s="3">
        <f t="shared" si="715"/>
        <v>0</v>
      </c>
      <c r="O5062" s="3">
        <f>IF(H5062="Reg", MIN(Inputs!$B$2, I5062*Inputs!$B$10, (Inputs!$B$8-I5062)/Inputs!$B$9), 0)</f>
        <v>0</v>
      </c>
      <c r="P5062" s="3">
        <f t="shared" si="716"/>
        <v>0</v>
      </c>
      <c r="Q5062" s="3">
        <f t="shared" si="717"/>
        <v>0</v>
      </c>
      <c r="R5062" s="3">
        <f>I5062 + M5062*Inputs!$B$9 - N5062/Inputs!$B$10</f>
        <v>340</v>
      </c>
    </row>
    <row r="5063" spans="1:18" x14ac:dyDescent="0.3">
      <c r="A5063" s="4">
        <v>46233.875</v>
      </c>
      <c r="B5063" s="3">
        <v>54.082499999999996</v>
      </c>
      <c r="C5063" s="3">
        <v>20.81</v>
      </c>
      <c r="D5063" s="3">
        <f t="shared" si="711"/>
        <v>27.759374999999995</v>
      </c>
      <c r="E5063" s="3">
        <f>MAX(B5063 - D5063/Inputs!$B$5, 0)</f>
        <v>22.537755681818183</v>
      </c>
      <c r="F5063" s="3">
        <f>MAX(D5063*Inputs!$B$5 - B5063, 0)</f>
        <v>0</v>
      </c>
      <c r="G5063" s="3">
        <f t="shared" si="712"/>
        <v>20.81</v>
      </c>
      <c r="H5063" t="str">
        <f t="shared" si="713"/>
        <v>Discharge</v>
      </c>
      <c r="I5063" s="3">
        <f t="shared" si="718"/>
        <v>340</v>
      </c>
      <c r="J5063" s="3">
        <f t="shared" si="719"/>
        <v>170</v>
      </c>
      <c r="K5063" s="3">
        <f>MIN(Inputs!$B$2, (Inputs!$B$8 - I5063)/Inputs!$B$9)</f>
        <v>0</v>
      </c>
      <c r="L5063" s="3">
        <f>MAX(MIN(Inputs!$B$2, I5063*Inputs!$B$10, Inputs!$B$8*Inputs!$B$4 - J5063), 0)</f>
        <v>170</v>
      </c>
      <c r="M5063" s="3">
        <f t="shared" si="714"/>
        <v>0</v>
      </c>
      <c r="N5063" s="3">
        <f t="shared" si="715"/>
        <v>170</v>
      </c>
      <c r="O5063" s="3">
        <f>IF(H5063="Reg", MIN(Inputs!$B$2, I5063*Inputs!$B$10, (Inputs!$B$8-I5063)/Inputs!$B$9), 0)</f>
        <v>0</v>
      </c>
      <c r="P5063" s="3">
        <f t="shared" si="716"/>
        <v>9194.0249999999996</v>
      </c>
      <c r="Q5063" s="3">
        <f t="shared" si="717"/>
        <v>0</v>
      </c>
      <c r="R5063" s="3">
        <f>I5063 + M5063*Inputs!$B$9 - N5063/Inputs!$B$10</f>
        <v>158.77939109773115</v>
      </c>
    </row>
    <row r="5064" spans="1:18" x14ac:dyDescent="0.3">
      <c r="A5064" s="4">
        <v>46233.916666666657</v>
      </c>
      <c r="B5064" s="3">
        <v>45.89</v>
      </c>
      <c r="C5064" s="3">
        <v>14.77</v>
      </c>
      <c r="D5064" s="3">
        <f t="shared" si="711"/>
        <v>27.759374999999995</v>
      </c>
      <c r="E5064" s="3">
        <f>MAX(B5064 - D5064/Inputs!$B$5, 0)</f>
        <v>14.345255681818188</v>
      </c>
      <c r="F5064" s="3">
        <f>MAX(D5064*Inputs!$B$5 - B5064, 0)</f>
        <v>0</v>
      </c>
      <c r="G5064" s="3">
        <f t="shared" si="712"/>
        <v>14.77</v>
      </c>
      <c r="H5064" t="str">
        <f t="shared" si="713"/>
        <v>Reg</v>
      </c>
      <c r="I5064" s="3">
        <f t="shared" si="718"/>
        <v>158.77939109773115</v>
      </c>
      <c r="J5064" s="3">
        <f t="shared" si="719"/>
        <v>340</v>
      </c>
      <c r="K5064" s="3">
        <f>MIN(Inputs!$B$2, (Inputs!$B$8 - I5064)/Inputs!$B$9)</f>
        <v>170</v>
      </c>
      <c r="L5064" s="3">
        <f>MAX(MIN(Inputs!$B$2, I5064*Inputs!$B$10, Inputs!$B$8*Inputs!$B$4 - J5064), 0)</f>
        <v>0</v>
      </c>
      <c r="M5064" s="3">
        <f t="shared" si="714"/>
        <v>0</v>
      </c>
      <c r="N5064" s="3">
        <f t="shared" si="715"/>
        <v>0</v>
      </c>
      <c r="O5064" s="3">
        <f>IF(H5064="Reg", MIN(Inputs!$B$2, I5064*Inputs!$B$10, (Inputs!$B$8-I5064)/Inputs!$B$9), 0)</f>
        <v>148.94827166799323</v>
      </c>
      <c r="P5064" s="3">
        <f t="shared" si="716"/>
        <v>0</v>
      </c>
      <c r="Q5064" s="3">
        <f t="shared" si="717"/>
        <v>2199.9659725362599</v>
      </c>
      <c r="R5064" s="3">
        <f>I5064 + M5064*Inputs!$B$9 - N5064/Inputs!$B$10</f>
        <v>158.77939109773115</v>
      </c>
    </row>
    <row r="5065" spans="1:18" x14ac:dyDescent="0.3">
      <c r="A5065" s="4">
        <v>46233.958333333343</v>
      </c>
      <c r="B5065" s="3">
        <v>32.972499999999997</v>
      </c>
      <c r="C5065" s="3">
        <v>1</v>
      </c>
      <c r="D5065" s="3">
        <f t="shared" si="711"/>
        <v>27.759374999999995</v>
      </c>
      <c r="E5065" s="3">
        <f>MAX(B5065 - D5065/Inputs!$B$5, 0)</f>
        <v>1.4277556818181836</v>
      </c>
      <c r="F5065" s="3">
        <f>MAX(D5065*Inputs!$B$5 - B5065, 0)</f>
        <v>0</v>
      </c>
      <c r="G5065" s="3">
        <f t="shared" si="712"/>
        <v>1</v>
      </c>
      <c r="H5065" t="str">
        <f t="shared" si="713"/>
        <v>Discharge</v>
      </c>
      <c r="I5065" s="3">
        <f t="shared" si="718"/>
        <v>158.77939109773115</v>
      </c>
      <c r="J5065" s="3">
        <f t="shared" si="719"/>
        <v>340</v>
      </c>
      <c r="K5065" s="3">
        <f>MIN(Inputs!$B$2, (Inputs!$B$8 - I5065)/Inputs!$B$9)</f>
        <v>170</v>
      </c>
      <c r="L5065" s="3">
        <f>MAX(MIN(Inputs!$B$2, I5065*Inputs!$B$10, Inputs!$B$8*Inputs!$B$4 - J5065), 0)</f>
        <v>0</v>
      </c>
      <c r="M5065" s="3">
        <f t="shared" si="714"/>
        <v>0</v>
      </c>
      <c r="N5065" s="3">
        <f t="shared" si="715"/>
        <v>0</v>
      </c>
      <c r="O5065" s="3">
        <f>IF(H5065="Reg", MIN(Inputs!$B$2, I5065*Inputs!$B$10, (Inputs!$B$8-I5065)/Inputs!$B$9), 0)</f>
        <v>0</v>
      </c>
      <c r="P5065" s="3">
        <f t="shared" si="716"/>
        <v>0</v>
      </c>
      <c r="Q5065" s="3">
        <f t="shared" si="717"/>
        <v>0</v>
      </c>
      <c r="R5065" s="3">
        <f>I5065 + M5065*Inputs!$B$9 - N5065/Inputs!$B$10</f>
        <v>158.77939109773115</v>
      </c>
    </row>
    <row r="5066" spans="1:18" x14ac:dyDescent="0.3">
      <c r="A5066" s="4">
        <v>46234</v>
      </c>
      <c r="B5066" s="3">
        <v>26.077500000000001</v>
      </c>
      <c r="C5066" s="3">
        <v>1</v>
      </c>
      <c r="D5066" s="3">
        <f t="shared" si="711"/>
        <v>21.15604166666667</v>
      </c>
      <c r="E5066" s="3">
        <f>MAX(B5066 - D5066/Inputs!$B$5, 0)</f>
        <v>2.0365435606060558</v>
      </c>
      <c r="F5066" s="3">
        <f>MAX(D5066*Inputs!$B$5 - B5066, 0)</f>
        <v>0</v>
      </c>
      <c r="G5066" s="3">
        <f t="shared" si="712"/>
        <v>1</v>
      </c>
      <c r="H5066" t="str">
        <f t="shared" si="713"/>
        <v>Discharge</v>
      </c>
      <c r="I5066" s="3">
        <f t="shared" si="718"/>
        <v>158.77939109773115</v>
      </c>
      <c r="J5066" s="3">
        <f t="shared" si="719"/>
        <v>0</v>
      </c>
      <c r="K5066" s="3">
        <f>MIN(Inputs!$B$2, (Inputs!$B$8 - I5066)/Inputs!$B$9)</f>
        <v>170</v>
      </c>
      <c r="L5066" s="3">
        <f>MAX(MIN(Inputs!$B$2, I5066*Inputs!$B$10, Inputs!$B$8*Inputs!$B$4 - J5066), 0)</f>
        <v>148.94827166799323</v>
      </c>
      <c r="M5066" s="3">
        <f t="shared" si="714"/>
        <v>0</v>
      </c>
      <c r="N5066" s="3">
        <f t="shared" si="715"/>
        <v>148.94827166799323</v>
      </c>
      <c r="O5066" s="3">
        <f>IF(H5066="Reg", MIN(Inputs!$B$2, I5066*Inputs!$B$10, (Inputs!$B$8-I5066)/Inputs!$B$9), 0)</f>
        <v>0</v>
      </c>
      <c r="P5066" s="3">
        <f t="shared" si="716"/>
        <v>3884.1985544220934</v>
      </c>
      <c r="Q5066" s="3">
        <f t="shared" si="717"/>
        <v>0</v>
      </c>
      <c r="R5066" s="3">
        <f>I5066 + M5066*Inputs!$B$9 - N5066/Inputs!$B$10</f>
        <v>0</v>
      </c>
    </row>
    <row r="5067" spans="1:18" x14ac:dyDescent="0.3">
      <c r="A5067" s="4">
        <v>46234.041666666657</v>
      </c>
      <c r="B5067" s="3">
        <v>21.724999999999998</v>
      </c>
      <c r="C5067" s="3">
        <v>0.04</v>
      </c>
      <c r="D5067" s="3">
        <f t="shared" si="711"/>
        <v>21.15604166666667</v>
      </c>
      <c r="E5067" s="3">
        <f>MAX(B5067 - D5067/Inputs!$B$5, 0)</f>
        <v>0</v>
      </c>
      <c r="F5067" s="3">
        <f>MAX(D5067*Inputs!$B$5 - B5067, 0)</f>
        <v>0</v>
      </c>
      <c r="G5067" s="3">
        <f t="shared" si="712"/>
        <v>0.04</v>
      </c>
      <c r="H5067" t="str">
        <f t="shared" si="713"/>
        <v>Reg</v>
      </c>
      <c r="I5067" s="3">
        <f t="shared" si="718"/>
        <v>0</v>
      </c>
      <c r="J5067" s="3">
        <f t="shared" si="719"/>
        <v>148.94827166799323</v>
      </c>
      <c r="K5067" s="3">
        <f>MIN(Inputs!$B$2, (Inputs!$B$8 - I5067)/Inputs!$B$9)</f>
        <v>170</v>
      </c>
      <c r="L5067" s="3">
        <f>MAX(MIN(Inputs!$B$2, I5067*Inputs!$B$10, Inputs!$B$8*Inputs!$B$4 - J5067), 0)</f>
        <v>0</v>
      </c>
      <c r="M5067" s="3">
        <f t="shared" si="714"/>
        <v>0</v>
      </c>
      <c r="N5067" s="3">
        <f t="shared" si="715"/>
        <v>0</v>
      </c>
      <c r="O5067" s="3">
        <f>IF(H5067="Reg", MIN(Inputs!$B$2, I5067*Inputs!$B$10, (Inputs!$B$8-I5067)/Inputs!$B$9), 0)</f>
        <v>0</v>
      </c>
      <c r="P5067" s="3">
        <f t="shared" si="716"/>
        <v>0</v>
      </c>
      <c r="Q5067" s="3">
        <f t="shared" si="717"/>
        <v>0</v>
      </c>
      <c r="R5067" s="3">
        <f>I5067 + M5067*Inputs!$B$9 - N5067/Inputs!$B$10</f>
        <v>0</v>
      </c>
    </row>
    <row r="5068" spans="1:18" x14ac:dyDescent="0.3">
      <c r="A5068" s="4">
        <v>46234.083333333343</v>
      </c>
      <c r="B5068" s="3">
        <v>21.77</v>
      </c>
      <c r="C5068" s="3">
        <v>0.05</v>
      </c>
      <c r="D5068" s="3">
        <f t="shared" si="711"/>
        <v>21.15604166666667</v>
      </c>
      <c r="E5068" s="3">
        <f>MAX(B5068 - D5068/Inputs!$B$5, 0)</f>
        <v>0</v>
      </c>
      <c r="F5068" s="3">
        <f>MAX(D5068*Inputs!$B$5 - B5068, 0)</f>
        <v>0</v>
      </c>
      <c r="G5068" s="3">
        <f t="shared" si="712"/>
        <v>0.05</v>
      </c>
      <c r="H5068" t="str">
        <f t="shared" si="713"/>
        <v>Reg</v>
      </c>
      <c r="I5068" s="3">
        <f t="shared" si="718"/>
        <v>0</v>
      </c>
      <c r="J5068" s="3">
        <f t="shared" si="719"/>
        <v>148.94827166799323</v>
      </c>
      <c r="K5068" s="3">
        <f>MIN(Inputs!$B$2, (Inputs!$B$8 - I5068)/Inputs!$B$9)</f>
        <v>170</v>
      </c>
      <c r="L5068" s="3">
        <f>MAX(MIN(Inputs!$B$2, I5068*Inputs!$B$10, Inputs!$B$8*Inputs!$B$4 - J5068), 0)</f>
        <v>0</v>
      </c>
      <c r="M5068" s="3">
        <f t="shared" si="714"/>
        <v>0</v>
      </c>
      <c r="N5068" s="3">
        <f t="shared" si="715"/>
        <v>0</v>
      </c>
      <c r="O5068" s="3">
        <f>IF(H5068="Reg", MIN(Inputs!$B$2, I5068*Inputs!$B$10, (Inputs!$B$8-I5068)/Inputs!$B$9), 0)</f>
        <v>0</v>
      </c>
      <c r="P5068" s="3">
        <f t="shared" si="716"/>
        <v>0</v>
      </c>
      <c r="Q5068" s="3">
        <f t="shared" si="717"/>
        <v>0</v>
      </c>
      <c r="R5068" s="3">
        <f>I5068 + M5068*Inputs!$B$9 - N5068/Inputs!$B$10</f>
        <v>0</v>
      </c>
    </row>
    <row r="5069" spans="1:18" x14ac:dyDescent="0.3">
      <c r="A5069" s="4">
        <v>46234.125</v>
      </c>
      <c r="B5069" s="3">
        <v>20.91</v>
      </c>
      <c r="C5069" s="3">
        <v>0.04</v>
      </c>
      <c r="D5069" s="3">
        <f t="shared" si="711"/>
        <v>21.15604166666667</v>
      </c>
      <c r="E5069" s="3">
        <f>MAX(B5069 - D5069/Inputs!$B$5, 0)</f>
        <v>0</v>
      </c>
      <c r="F5069" s="3">
        <f>MAX(D5069*Inputs!$B$5 - B5069, 0)</f>
        <v>0</v>
      </c>
      <c r="G5069" s="3">
        <f t="shared" si="712"/>
        <v>0.04</v>
      </c>
      <c r="H5069" t="str">
        <f t="shared" si="713"/>
        <v>Reg</v>
      </c>
      <c r="I5069" s="3">
        <f t="shared" si="718"/>
        <v>0</v>
      </c>
      <c r="J5069" s="3">
        <f t="shared" si="719"/>
        <v>148.94827166799323</v>
      </c>
      <c r="K5069" s="3">
        <f>MIN(Inputs!$B$2, (Inputs!$B$8 - I5069)/Inputs!$B$9)</f>
        <v>170</v>
      </c>
      <c r="L5069" s="3">
        <f>MAX(MIN(Inputs!$B$2, I5069*Inputs!$B$10, Inputs!$B$8*Inputs!$B$4 - J5069), 0)</f>
        <v>0</v>
      </c>
      <c r="M5069" s="3">
        <f t="shared" si="714"/>
        <v>0</v>
      </c>
      <c r="N5069" s="3">
        <f t="shared" si="715"/>
        <v>0</v>
      </c>
      <c r="O5069" s="3">
        <f>IF(H5069="Reg", MIN(Inputs!$B$2, I5069*Inputs!$B$10, (Inputs!$B$8-I5069)/Inputs!$B$9), 0)</f>
        <v>0</v>
      </c>
      <c r="P5069" s="3">
        <f t="shared" si="716"/>
        <v>0</v>
      </c>
      <c r="Q5069" s="3">
        <f t="shared" si="717"/>
        <v>0</v>
      </c>
      <c r="R5069" s="3">
        <f>I5069 + M5069*Inputs!$B$9 - N5069/Inputs!$B$10</f>
        <v>0</v>
      </c>
    </row>
    <row r="5070" spans="1:18" x14ac:dyDescent="0.3">
      <c r="A5070" s="4">
        <v>46234.166666666657</v>
      </c>
      <c r="B5070" s="3">
        <v>21.509999999999998</v>
      </c>
      <c r="C5070" s="3">
        <v>0.04</v>
      </c>
      <c r="D5070" s="3">
        <f t="shared" si="711"/>
        <v>21.15604166666667</v>
      </c>
      <c r="E5070" s="3">
        <f>MAX(B5070 - D5070/Inputs!$B$5, 0)</f>
        <v>0</v>
      </c>
      <c r="F5070" s="3">
        <f>MAX(D5070*Inputs!$B$5 - B5070, 0)</f>
        <v>0</v>
      </c>
      <c r="G5070" s="3">
        <f t="shared" si="712"/>
        <v>0.04</v>
      </c>
      <c r="H5070" t="str">
        <f t="shared" si="713"/>
        <v>Reg</v>
      </c>
      <c r="I5070" s="3">
        <f t="shared" si="718"/>
        <v>0</v>
      </c>
      <c r="J5070" s="3">
        <f t="shared" si="719"/>
        <v>148.94827166799323</v>
      </c>
      <c r="K5070" s="3">
        <f>MIN(Inputs!$B$2, (Inputs!$B$8 - I5070)/Inputs!$B$9)</f>
        <v>170</v>
      </c>
      <c r="L5070" s="3">
        <f>MAX(MIN(Inputs!$B$2, I5070*Inputs!$B$10, Inputs!$B$8*Inputs!$B$4 - J5070), 0)</f>
        <v>0</v>
      </c>
      <c r="M5070" s="3">
        <f t="shared" si="714"/>
        <v>0</v>
      </c>
      <c r="N5070" s="3">
        <f t="shared" si="715"/>
        <v>0</v>
      </c>
      <c r="O5070" s="3">
        <f>IF(H5070="Reg", MIN(Inputs!$B$2, I5070*Inputs!$B$10, (Inputs!$B$8-I5070)/Inputs!$B$9), 0)</f>
        <v>0</v>
      </c>
      <c r="P5070" s="3">
        <f t="shared" si="716"/>
        <v>0</v>
      </c>
      <c r="Q5070" s="3">
        <f t="shared" si="717"/>
        <v>0</v>
      </c>
      <c r="R5070" s="3">
        <f>I5070 + M5070*Inputs!$B$9 - N5070/Inputs!$B$10</f>
        <v>0</v>
      </c>
    </row>
    <row r="5071" spans="1:18" x14ac:dyDescent="0.3">
      <c r="A5071" s="4">
        <v>46234.208333333343</v>
      </c>
      <c r="B5071" s="3">
        <v>22.677500000000002</v>
      </c>
      <c r="C5071" s="3">
        <v>0.05</v>
      </c>
      <c r="D5071" s="3">
        <f t="shared" si="711"/>
        <v>21.15604166666667</v>
      </c>
      <c r="E5071" s="3">
        <f>MAX(B5071 - D5071/Inputs!$B$5, 0)</f>
        <v>0</v>
      </c>
      <c r="F5071" s="3">
        <f>MAX(D5071*Inputs!$B$5 - B5071, 0)</f>
        <v>0</v>
      </c>
      <c r="G5071" s="3">
        <f t="shared" si="712"/>
        <v>0.05</v>
      </c>
      <c r="H5071" t="str">
        <f t="shared" si="713"/>
        <v>Reg</v>
      </c>
      <c r="I5071" s="3">
        <f t="shared" si="718"/>
        <v>0</v>
      </c>
      <c r="J5071" s="3">
        <f t="shared" si="719"/>
        <v>148.94827166799323</v>
      </c>
      <c r="K5071" s="3">
        <f>MIN(Inputs!$B$2, (Inputs!$B$8 - I5071)/Inputs!$B$9)</f>
        <v>170</v>
      </c>
      <c r="L5071" s="3">
        <f>MAX(MIN(Inputs!$B$2, I5071*Inputs!$B$10, Inputs!$B$8*Inputs!$B$4 - J5071), 0)</f>
        <v>0</v>
      </c>
      <c r="M5071" s="3">
        <f t="shared" si="714"/>
        <v>0</v>
      </c>
      <c r="N5071" s="3">
        <f t="shared" si="715"/>
        <v>0</v>
      </c>
      <c r="O5071" s="3">
        <f>IF(H5071="Reg", MIN(Inputs!$B$2, I5071*Inputs!$B$10, (Inputs!$B$8-I5071)/Inputs!$B$9), 0)</f>
        <v>0</v>
      </c>
      <c r="P5071" s="3">
        <f t="shared" si="716"/>
        <v>0</v>
      </c>
      <c r="Q5071" s="3">
        <f t="shared" si="717"/>
        <v>0</v>
      </c>
      <c r="R5071" s="3">
        <f>I5071 + M5071*Inputs!$B$9 - N5071/Inputs!$B$10</f>
        <v>0</v>
      </c>
    </row>
    <row r="5072" spans="1:18" x14ac:dyDescent="0.3">
      <c r="A5072" s="4">
        <v>46234.25</v>
      </c>
      <c r="B5072" s="3">
        <v>22.837500000000002</v>
      </c>
      <c r="C5072" s="3">
        <v>0.99</v>
      </c>
      <c r="D5072" s="3">
        <f t="shared" si="711"/>
        <v>21.15604166666667</v>
      </c>
      <c r="E5072" s="3">
        <f>MAX(B5072 - D5072/Inputs!$B$5, 0)</f>
        <v>0</v>
      </c>
      <c r="F5072" s="3">
        <f>MAX(D5072*Inputs!$B$5 - B5072, 0)</f>
        <v>0</v>
      </c>
      <c r="G5072" s="3">
        <f t="shared" si="712"/>
        <v>0.99</v>
      </c>
      <c r="H5072" t="str">
        <f t="shared" si="713"/>
        <v>Reg</v>
      </c>
      <c r="I5072" s="3">
        <f t="shared" si="718"/>
        <v>0</v>
      </c>
      <c r="J5072" s="3">
        <f t="shared" si="719"/>
        <v>148.94827166799323</v>
      </c>
      <c r="K5072" s="3">
        <f>MIN(Inputs!$B$2, (Inputs!$B$8 - I5072)/Inputs!$B$9)</f>
        <v>170</v>
      </c>
      <c r="L5072" s="3">
        <f>MAX(MIN(Inputs!$B$2, I5072*Inputs!$B$10, Inputs!$B$8*Inputs!$B$4 - J5072), 0)</f>
        <v>0</v>
      </c>
      <c r="M5072" s="3">
        <f t="shared" si="714"/>
        <v>0</v>
      </c>
      <c r="N5072" s="3">
        <f t="shared" si="715"/>
        <v>0</v>
      </c>
      <c r="O5072" s="3">
        <f>IF(H5072="Reg", MIN(Inputs!$B$2, I5072*Inputs!$B$10, (Inputs!$B$8-I5072)/Inputs!$B$9), 0)</f>
        <v>0</v>
      </c>
      <c r="P5072" s="3">
        <f t="shared" si="716"/>
        <v>0</v>
      </c>
      <c r="Q5072" s="3">
        <f t="shared" si="717"/>
        <v>0</v>
      </c>
      <c r="R5072" s="3">
        <f>I5072 + M5072*Inputs!$B$9 - N5072/Inputs!$B$10</f>
        <v>0</v>
      </c>
    </row>
    <row r="5073" spans="1:18" x14ac:dyDescent="0.3">
      <c r="A5073" s="4">
        <v>46234.291666666657</v>
      </c>
      <c r="B5073" s="3">
        <v>21.987500000000004</v>
      </c>
      <c r="C5073" s="3">
        <v>1</v>
      </c>
      <c r="D5073" s="3">
        <f t="shared" si="711"/>
        <v>21.15604166666667</v>
      </c>
      <c r="E5073" s="3">
        <f>MAX(B5073 - D5073/Inputs!$B$5, 0)</f>
        <v>0</v>
      </c>
      <c r="F5073" s="3">
        <f>MAX(D5073*Inputs!$B$5 - B5073, 0)</f>
        <v>0</v>
      </c>
      <c r="G5073" s="3">
        <f t="shared" si="712"/>
        <v>1</v>
      </c>
      <c r="H5073" t="str">
        <f t="shared" si="713"/>
        <v>Reg</v>
      </c>
      <c r="I5073" s="3">
        <f t="shared" si="718"/>
        <v>0</v>
      </c>
      <c r="J5073" s="3">
        <f t="shared" si="719"/>
        <v>148.94827166799323</v>
      </c>
      <c r="K5073" s="3">
        <f>MIN(Inputs!$B$2, (Inputs!$B$8 - I5073)/Inputs!$B$9)</f>
        <v>170</v>
      </c>
      <c r="L5073" s="3">
        <f>MAX(MIN(Inputs!$B$2, I5073*Inputs!$B$10, Inputs!$B$8*Inputs!$B$4 - J5073), 0)</f>
        <v>0</v>
      </c>
      <c r="M5073" s="3">
        <f t="shared" si="714"/>
        <v>0</v>
      </c>
      <c r="N5073" s="3">
        <f t="shared" si="715"/>
        <v>0</v>
      </c>
      <c r="O5073" s="3">
        <f>IF(H5073="Reg", MIN(Inputs!$B$2, I5073*Inputs!$B$10, (Inputs!$B$8-I5073)/Inputs!$B$9), 0)</f>
        <v>0</v>
      </c>
      <c r="P5073" s="3">
        <f t="shared" si="716"/>
        <v>0</v>
      </c>
      <c r="Q5073" s="3">
        <f t="shared" si="717"/>
        <v>0</v>
      </c>
      <c r="R5073" s="3">
        <f>I5073 + M5073*Inputs!$B$9 - N5073/Inputs!$B$10</f>
        <v>0</v>
      </c>
    </row>
    <row r="5074" spans="1:18" x14ac:dyDescent="0.3">
      <c r="A5074" s="4">
        <v>46234.333333333343</v>
      </c>
      <c r="B5074" s="3">
        <v>14.664999999999999</v>
      </c>
      <c r="C5074" s="3">
        <v>0.98</v>
      </c>
      <c r="D5074" s="3">
        <f t="shared" si="711"/>
        <v>21.15604166666667</v>
      </c>
      <c r="E5074" s="3">
        <f>MAX(B5074 - D5074/Inputs!$B$5, 0)</f>
        <v>0</v>
      </c>
      <c r="F5074" s="3">
        <f>MAX(D5074*Inputs!$B$5 - B5074, 0)</f>
        <v>3.9523166666666718</v>
      </c>
      <c r="G5074" s="3">
        <f t="shared" si="712"/>
        <v>0.98</v>
      </c>
      <c r="H5074" t="str">
        <f t="shared" si="713"/>
        <v>Charge</v>
      </c>
      <c r="I5074" s="3">
        <f t="shared" si="718"/>
        <v>0</v>
      </c>
      <c r="J5074" s="3">
        <f t="shared" si="719"/>
        <v>148.94827166799323</v>
      </c>
      <c r="K5074" s="3">
        <f>MIN(Inputs!$B$2, (Inputs!$B$8 - I5074)/Inputs!$B$9)</f>
        <v>170</v>
      </c>
      <c r="L5074" s="3">
        <f>MAX(MIN(Inputs!$B$2, I5074*Inputs!$B$10, Inputs!$B$8*Inputs!$B$4 - J5074), 0)</f>
        <v>0</v>
      </c>
      <c r="M5074" s="3">
        <f t="shared" si="714"/>
        <v>170</v>
      </c>
      <c r="N5074" s="3">
        <f t="shared" si="715"/>
        <v>0</v>
      </c>
      <c r="O5074" s="3">
        <f>IF(H5074="Reg", MIN(Inputs!$B$2, I5074*Inputs!$B$10, (Inputs!$B$8-I5074)/Inputs!$B$9), 0)</f>
        <v>0</v>
      </c>
      <c r="P5074" s="3">
        <f t="shared" si="716"/>
        <v>-2493.0499999999997</v>
      </c>
      <c r="Q5074" s="3">
        <f t="shared" si="717"/>
        <v>0</v>
      </c>
      <c r="R5074" s="3">
        <f>I5074 + M5074*Inputs!$B$9 - N5074/Inputs!$B$10</f>
        <v>159.4741358339966</v>
      </c>
    </row>
    <row r="5075" spans="1:18" x14ac:dyDescent="0.3">
      <c r="A5075" s="4">
        <v>46234.375</v>
      </c>
      <c r="B5075" s="3">
        <v>13.0375</v>
      </c>
      <c r="C5075" s="3">
        <v>0.75</v>
      </c>
      <c r="D5075" s="3">
        <f t="shared" si="711"/>
        <v>21.15604166666667</v>
      </c>
      <c r="E5075" s="3">
        <f>MAX(B5075 - D5075/Inputs!$B$5, 0)</f>
        <v>0</v>
      </c>
      <c r="F5075" s="3">
        <f>MAX(D5075*Inputs!$B$5 - B5075, 0)</f>
        <v>5.5798166666666713</v>
      </c>
      <c r="G5075" s="3">
        <f t="shared" si="712"/>
        <v>0.75</v>
      </c>
      <c r="H5075" t="str">
        <f t="shared" si="713"/>
        <v>Charge</v>
      </c>
      <c r="I5075" s="3">
        <f t="shared" si="718"/>
        <v>159.4741358339966</v>
      </c>
      <c r="J5075" s="3">
        <f t="shared" si="719"/>
        <v>148.94827166799323</v>
      </c>
      <c r="K5075" s="3">
        <f>MIN(Inputs!$B$2, (Inputs!$B$8 - I5075)/Inputs!$B$9)</f>
        <v>170</v>
      </c>
      <c r="L5075" s="3">
        <f>MAX(MIN(Inputs!$B$2, I5075*Inputs!$B$10, Inputs!$B$8*Inputs!$B$4 - J5075), 0)</f>
        <v>149.6</v>
      </c>
      <c r="M5075" s="3">
        <f t="shared" si="714"/>
        <v>170</v>
      </c>
      <c r="N5075" s="3">
        <f t="shared" si="715"/>
        <v>0</v>
      </c>
      <c r="O5075" s="3">
        <f>IF(H5075="Reg", MIN(Inputs!$B$2, I5075*Inputs!$B$10, (Inputs!$B$8-I5075)/Inputs!$B$9), 0)</f>
        <v>0</v>
      </c>
      <c r="P5075" s="3">
        <f t="shared" si="716"/>
        <v>-2216.375</v>
      </c>
      <c r="Q5075" s="3">
        <f t="shared" si="717"/>
        <v>0</v>
      </c>
      <c r="R5075" s="3">
        <f>I5075 + M5075*Inputs!$B$9 - N5075/Inputs!$B$10</f>
        <v>318.9482716679932</v>
      </c>
    </row>
    <row r="5076" spans="1:18" x14ac:dyDescent="0.3">
      <c r="A5076" s="4">
        <v>46234.416666666657</v>
      </c>
      <c r="B5076" s="3">
        <v>9.8725000000000005</v>
      </c>
      <c r="C5076" s="3">
        <v>0.6</v>
      </c>
      <c r="D5076" s="3">
        <f t="shared" si="711"/>
        <v>21.15604166666667</v>
      </c>
      <c r="E5076" s="3">
        <f>MAX(B5076 - D5076/Inputs!$B$5, 0)</f>
        <v>0</v>
      </c>
      <c r="F5076" s="3">
        <f>MAX(D5076*Inputs!$B$5 - B5076, 0)</f>
        <v>8.7448166666666705</v>
      </c>
      <c r="G5076" s="3">
        <f t="shared" si="712"/>
        <v>0.6</v>
      </c>
      <c r="H5076" t="str">
        <f t="shared" si="713"/>
        <v>Charge</v>
      </c>
      <c r="I5076" s="3">
        <f t="shared" si="718"/>
        <v>318.9482716679932</v>
      </c>
      <c r="J5076" s="3">
        <f t="shared" si="719"/>
        <v>148.94827166799323</v>
      </c>
      <c r="K5076" s="3">
        <f>MIN(Inputs!$B$2, (Inputs!$B$8 - I5076)/Inputs!$B$9)</f>
        <v>22.44121780453775</v>
      </c>
      <c r="L5076" s="3">
        <f>MAX(MIN(Inputs!$B$2, I5076*Inputs!$B$10, Inputs!$B$8*Inputs!$B$4 - J5076), 0)</f>
        <v>170</v>
      </c>
      <c r="M5076" s="3">
        <f t="shared" si="714"/>
        <v>22.44121780453775</v>
      </c>
      <c r="N5076" s="3">
        <f t="shared" si="715"/>
        <v>0</v>
      </c>
      <c r="O5076" s="3">
        <f>IF(H5076="Reg", MIN(Inputs!$B$2, I5076*Inputs!$B$10, (Inputs!$B$8-I5076)/Inputs!$B$9), 0)</f>
        <v>0</v>
      </c>
      <c r="P5076" s="3">
        <f t="shared" si="716"/>
        <v>-221.55092277529894</v>
      </c>
      <c r="Q5076" s="3">
        <f t="shared" si="717"/>
        <v>0</v>
      </c>
      <c r="R5076" s="3">
        <f>I5076 + M5076*Inputs!$B$9 - N5076/Inputs!$B$10</f>
        <v>340</v>
      </c>
    </row>
    <row r="5077" spans="1:18" x14ac:dyDescent="0.3">
      <c r="A5077" s="4">
        <v>46234.458333333343</v>
      </c>
      <c r="B5077" s="3">
        <v>2.0174999999999996</v>
      </c>
      <c r="C5077" s="3">
        <v>0.64</v>
      </c>
      <c r="D5077" s="3">
        <f t="shared" si="711"/>
        <v>21.15604166666667</v>
      </c>
      <c r="E5077" s="3">
        <f>MAX(B5077 - D5077/Inputs!$B$5, 0)</f>
        <v>0</v>
      </c>
      <c r="F5077" s="3">
        <f>MAX(D5077*Inputs!$B$5 - B5077, 0)</f>
        <v>16.599816666666673</v>
      </c>
      <c r="G5077" s="3">
        <f t="shared" si="712"/>
        <v>0.64</v>
      </c>
      <c r="H5077" t="str">
        <f t="shared" si="713"/>
        <v>Charge</v>
      </c>
      <c r="I5077" s="3">
        <f t="shared" si="718"/>
        <v>340</v>
      </c>
      <c r="J5077" s="3">
        <f t="shared" si="719"/>
        <v>148.94827166799323</v>
      </c>
      <c r="K5077" s="3">
        <f>MIN(Inputs!$B$2, (Inputs!$B$8 - I5077)/Inputs!$B$9)</f>
        <v>0</v>
      </c>
      <c r="L5077" s="3">
        <f>MAX(MIN(Inputs!$B$2, I5077*Inputs!$B$10, Inputs!$B$8*Inputs!$B$4 - J5077), 0)</f>
        <v>170</v>
      </c>
      <c r="M5077" s="3">
        <f t="shared" si="714"/>
        <v>0</v>
      </c>
      <c r="N5077" s="3">
        <f t="shared" si="715"/>
        <v>0</v>
      </c>
      <c r="O5077" s="3">
        <f>IF(H5077="Reg", MIN(Inputs!$B$2, I5077*Inputs!$B$10, (Inputs!$B$8-I5077)/Inputs!$B$9), 0)</f>
        <v>0</v>
      </c>
      <c r="P5077" s="3">
        <f t="shared" si="716"/>
        <v>0</v>
      </c>
      <c r="Q5077" s="3">
        <f t="shared" si="717"/>
        <v>0</v>
      </c>
      <c r="R5077" s="3">
        <f>I5077 + M5077*Inputs!$B$9 - N5077/Inputs!$B$10</f>
        <v>340</v>
      </c>
    </row>
    <row r="5078" spans="1:18" x14ac:dyDescent="0.3">
      <c r="A5078" s="4">
        <v>46234.5</v>
      </c>
      <c r="B5078" s="3">
        <v>0.17249999999999999</v>
      </c>
      <c r="C5078" s="3">
        <v>1</v>
      </c>
      <c r="D5078" s="3">
        <f t="shared" si="711"/>
        <v>21.15604166666667</v>
      </c>
      <c r="E5078" s="3">
        <f>MAX(B5078 - D5078/Inputs!$B$5, 0)</f>
        <v>0</v>
      </c>
      <c r="F5078" s="3">
        <f>MAX(D5078*Inputs!$B$5 - B5078, 0)</f>
        <v>18.444816666666672</v>
      </c>
      <c r="G5078" s="3">
        <f t="shared" si="712"/>
        <v>1</v>
      </c>
      <c r="H5078" t="str">
        <f t="shared" si="713"/>
        <v>Charge</v>
      </c>
      <c r="I5078" s="3">
        <f t="shared" si="718"/>
        <v>340</v>
      </c>
      <c r="J5078" s="3">
        <f t="shared" si="719"/>
        <v>148.94827166799323</v>
      </c>
      <c r="K5078" s="3">
        <f>MIN(Inputs!$B$2, (Inputs!$B$8 - I5078)/Inputs!$B$9)</f>
        <v>0</v>
      </c>
      <c r="L5078" s="3">
        <f>MAX(MIN(Inputs!$B$2, I5078*Inputs!$B$10, Inputs!$B$8*Inputs!$B$4 - J5078), 0)</f>
        <v>170</v>
      </c>
      <c r="M5078" s="3">
        <f t="shared" si="714"/>
        <v>0</v>
      </c>
      <c r="N5078" s="3">
        <f t="shared" si="715"/>
        <v>0</v>
      </c>
      <c r="O5078" s="3">
        <f>IF(H5078="Reg", MIN(Inputs!$B$2, I5078*Inputs!$B$10, (Inputs!$B$8-I5078)/Inputs!$B$9), 0)</f>
        <v>0</v>
      </c>
      <c r="P5078" s="3">
        <f t="shared" si="716"/>
        <v>0</v>
      </c>
      <c r="Q5078" s="3">
        <f t="shared" si="717"/>
        <v>0</v>
      </c>
      <c r="R5078" s="3">
        <f>I5078 + M5078*Inputs!$B$9 - N5078/Inputs!$B$10</f>
        <v>340</v>
      </c>
    </row>
    <row r="5079" spans="1:18" x14ac:dyDescent="0.3">
      <c r="A5079" s="4">
        <v>46234.541666666657</v>
      </c>
      <c r="B5079" s="3">
        <v>6.7225000000000001</v>
      </c>
      <c r="C5079" s="3">
        <v>0.92</v>
      </c>
      <c r="D5079" s="3">
        <f t="shared" si="711"/>
        <v>21.15604166666667</v>
      </c>
      <c r="E5079" s="3">
        <f>MAX(B5079 - D5079/Inputs!$B$5, 0)</f>
        <v>0</v>
      </c>
      <c r="F5079" s="3">
        <f>MAX(D5079*Inputs!$B$5 - B5079, 0)</f>
        <v>11.894816666666671</v>
      </c>
      <c r="G5079" s="3">
        <f t="shared" si="712"/>
        <v>0.92</v>
      </c>
      <c r="H5079" t="str">
        <f t="shared" si="713"/>
        <v>Charge</v>
      </c>
      <c r="I5079" s="3">
        <f t="shared" si="718"/>
        <v>340</v>
      </c>
      <c r="J5079" s="3">
        <f t="shared" si="719"/>
        <v>148.94827166799323</v>
      </c>
      <c r="K5079" s="3">
        <f>MIN(Inputs!$B$2, (Inputs!$B$8 - I5079)/Inputs!$B$9)</f>
        <v>0</v>
      </c>
      <c r="L5079" s="3">
        <f>MAX(MIN(Inputs!$B$2, I5079*Inputs!$B$10, Inputs!$B$8*Inputs!$B$4 - J5079), 0)</f>
        <v>170</v>
      </c>
      <c r="M5079" s="3">
        <f t="shared" si="714"/>
        <v>0</v>
      </c>
      <c r="N5079" s="3">
        <f t="shared" si="715"/>
        <v>0</v>
      </c>
      <c r="O5079" s="3">
        <f>IF(H5079="Reg", MIN(Inputs!$B$2, I5079*Inputs!$B$10, (Inputs!$B$8-I5079)/Inputs!$B$9), 0)</f>
        <v>0</v>
      </c>
      <c r="P5079" s="3">
        <f t="shared" si="716"/>
        <v>0</v>
      </c>
      <c r="Q5079" s="3">
        <f t="shared" si="717"/>
        <v>0</v>
      </c>
      <c r="R5079" s="3">
        <f>I5079 + M5079*Inputs!$B$9 - N5079/Inputs!$B$10</f>
        <v>340</v>
      </c>
    </row>
    <row r="5080" spans="1:18" x14ac:dyDescent="0.3">
      <c r="A5080" s="4">
        <v>46234.583333333343</v>
      </c>
      <c r="B5080" s="3">
        <v>18.082500000000003</v>
      </c>
      <c r="C5080" s="3">
        <v>1</v>
      </c>
      <c r="D5080" s="3">
        <f t="shared" si="711"/>
        <v>21.15604166666667</v>
      </c>
      <c r="E5080" s="3">
        <f>MAX(B5080 - D5080/Inputs!$B$5, 0)</f>
        <v>0</v>
      </c>
      <c r="F5080" s="3">
        <f>MAX(D5080*Inputs!$B$5 - B5080, 0)</f>
        <v>0.53481666666666783</v>
      </c>
      <c r="G5080" s="3">
        <f t="shared" si="712"/>
        <v>1</v>
      </c>
      <c r="H5080" t="str">
        <f t="shared" si="713"/>
        <v>Reg</v>
      </c>
      <c r="I5080" s="3">
        <f t="shared" si="718"/>
        <v>340</v>
      </c>
      <c r="J5080" s="3">
        <f t="shared" si="719"/>
        <v>148.94827166799323</v>
      </c>
      <c r="K5080" s="3">
        <f>MIN(Inputs!$B$2, (Inputs!$B$8 - I5080)/Inputs!$B$9)</f>
        <v>0</v>
      </c>
      <c r="L5080" s="3">
        <f>MAX(MIN(Inputs!$B$2, I5080*Inputs!$B$10, Inputs!$B$8*Inputs!$B$4 - J5080), 0)</f>
        <v>170</v>
      </c>
      <c r="M5080" s="3">
        <f t="shared" si="714"/>
        <v>0</v>
      </c>
      <c r="N5080" s="3">
        <f t="shared" si="715"/>
        <v>0</v>
      </c>
      <c r="O5080" s="3">
        <f>IF(H5080="Reg", MIN(Inputs!$B$2, I5080*Inputs!$B$10, (Inputs!$B$8-I5080)/Inputs!$B$9), 0)</f>
        <v>0</v>
      </c>
      <c r="P5080" s="3">
        <f t="shared" si="716"/>
        <v>0</v>
      </c>
      <c r="Q5080" s="3">
        <f t="shared" si="717"/>
        <v>0</v>
      </c>
      <c r="R5080" s="3">
        <f>I5080 + M5080*Inputs!$B$9 - N5080/Inputs!$B$10</f>
        <v>340</v>
      </c>
    </row>
    <row r="5081" spans="1:18" x14ac:dyDescent="0.3">
      <c r="A5081" s="4">
        <v>46234.625</v>
      </c>
      <c r="B5081" s="3">
        <v>19.584999999999997</v>
      </c>
      <c r="C5081" s="3">
        <v>1</v>
      </c>
      <c r="D5081" s="3">
        <f t="shared" si="711"/>
        <v>21.15604166666667</v>
      </c>
      <c r="E5081" s="3">
        <f>MAX(B5081 - D5081/Inputs!$B$5, 0)</f>
        <v>0</v>
      </c>
      <c r="F5081" s="3">
        <f>MAX(D5081*Inputs!$B$5 - B5081, 0)</f>
        <v>0</v>
      </c>
      <c r="G5081" s="3">
        <f t="shared" si="712"/>
        <v>1</v>
      </c>
      <c r="H5081" t="str">
        <f t="shared" si="713"/>
        <v>Reg</v>
      </c>
      <c r="I5081" s="3">
        <f t="shared" si="718"/>
        <v>340</v>
      </c>
      <c r="J5081" s="3">
        <f t="shared" si="719"/>
        <v>148.94827166799323</v>
      </c>
      <c r="K5081" s="3">
        <f>MIN(Inputs!$B$2, (Inputs!$B$8 - I5081)/Inputs!$B$9)</f>
        <v>0</v>
      </c>
      <c r="L5081" s="3">
        <f>MAX(MIN(Inputs!$B$2, I5081*Inputs!$B$10, Inputs!$B$8*Inputs!$B$4 - J5081), 0)</f>
        <v>170</v>
      </c>
      <c r="M5081" s="3">
        <f t="shared" si="714"/>
        <v>0</v>
      </c>
      <c r="N5081" s="3">
        <f t="shared" si="715"/>
        <v>0</v>
      </c>
      <c r="O5081" s="3">
        <f>IF(H5081="Reg", MIN(Inputs!$B$2, I5081*Inputs!$B$10, (Inputs!$B$8-I5081)/Inputs!$B$9), 0)</f>
        <v>0</v>
      </c>
      <c r="P5081" s="3">
        <f t="shared" si="716"/>
        <v>0</v>
      </c>
      <c r="Q5081" s="3">
        <f t="shared" si="717"/>
        <v>0</v>
      </c>
      <c r="R5081" s="3">
        <f>I5081 + M5081*Inputs!$B$9 - N5081/Inputs!$B$10</f>
        <v>340</v>
      </c>
    </row>
    <row r="5082" spans="1:18" x14ac:dyDescent="0.3">
      <c r="A5082" s="4">
        <v>46234.666666666657</v>
      </c>
      <c r="B5082" s="3">
        <v>20.552499999999998</v>
      </c>
      <c r="C5082" s="3">
        <v>1</v>
      </c>
      <c r="D5082" s="3">
        <f t="shared" si="711"/>
        <v>21.15604166666667</v>
      </c>
      <c r="E5082" s="3">
        <f>MAX(B5082 - D5082/Inputs!$B$5, 0)</f>
        <v>0</v>
      </c>
      <c r="F5082" s="3">
        <f>MAX(D5082*Inputs!$B$5 - B5082, 0)</f>
        <v>0</v>
      </c>
      <c r="G5082" s="3">
        <f t="shared" si="712"/>
        <v>1</v>
      </c>
      <c r="H5082" t="str">
        <f t="shared" si="713"/>
        <v>Reg</v>
      </c>
      <c r="I5082" s="3">
        <f t="shared" si="718"/>
        <v>340</v>
      </c>
      <c r="J5082" s="3">
        <f t="shared" si="719"/>
        <v>148.94827166799323</v>
      </c>
      <c r="K5082" s="3">
        <f>MIN(Inputs!$B$2, (Inputs!$B$8 - I5082)/Inputs!$B$9)</f>
        <v>0</v>
      </c>
      <c r="L5082" s="3">
        <f>MAX(MIN(Inputs!$B$2, I5082*Inputs!$B$10, Inputs!$B$8*Inputs!$B$4 - J5082), 0)</f>
        <v>170</v>
      </c>
      <c r="M5082" s="3">
        <f t="shared" si="714"/>
        <v>0</v>
      </c>
      <c r="N5082" s="3">
        <f t="shared" si="715"/>
        <v>0</v>
      </c>
      <c r="O5082" s="3">
        <f>IF(H5082="Reg", MIN(Inputs!$B$2, I5082*Inputs!$B$10, (Inputs!$B$8-I5082)/Inputs!$B$9), 0)</f>
        <v>0</v>
      </c>
      <c r="P5082" s="3">
        <f t="shared" si="716"/>
        <v>0</v>
      </c>
      <c r="Q5082" s="3">
        <f t="shared" si="717"/>
        <v>0</v>
      </c>
      <c r="R5082" s="3">
        <f>I5082 + M5082*Inputs!$B$9 - N5082/Inputs!$B$10</f>
        <v>340</v>
      </c>
    </row>
    <row r="5083" spans="1:18" x14ac:dyDescent="0.3">
      <c r="A5083" s="4">
        <v>46234.708333333343</v>
      </c>
      <c r="B5083" s="3">
        <v>20.094999999999999</v>
      </c>
      <c r="C5083" s="3">
        <v>0.75</v>
      </c>
      <c r="D5083" s="3">
        <f t="shared" si="711"/>
        <v>21.15604166666667</v>
      </c>
      <c r="E5083" s="3">
        <f>MAX(B5083 - D5083/Inputs!$B$5, 0)</f>
        <v>0</v>
      </c>
      <c r="F5083" s="3">
        <f>MAX(D5083*Inputs!$B$5 - B5083, 0)</f>
        <v>0</v>
      </c>
      <c r="G5083" s="3">
        <f t="shared" si="712"/>
        <v>0.75</v>
      </c>
      <c r="H5083" t="str">
        <f t="shared" si="713"/>
        <v>Reg</v>
      </c>
      <c r="I5083" s="3">
        <f t="shared" si="718"/>
        <v>340</v>
      </c>
      <c r="J5083" s="3">
        <f t="shared" si="719"/>
        <v>148.94827166799323</v>
      </c>
      <c r="K5083" s="3">
        <f>MIN(Inputs!$B$2, (Inputs!$B$8 - I5083)/Inputs!$B$9)</f>
        <v>0</v>
      </c>
      <c r="L5083" s="3">
        <f>MAX(MIN(Inputs!$B$2, I5083*Inputs!$B$10, Inputs!$B$8*Inputs!$B$4 - J5083), 0)</f>
        <v>170</v>
      </c>
      <c r="M5083" s="3">
        <f t="shared" si="714"/>
        <v>0</v>
      </c>
      <c r="N5083" s="3">
        <f t="shared" si="715"/>
        <v>0</v>
      </c>
      <c r="O5083" s="3">
        <f>IF(H5083="Reg", MIN(Inputs!$B$2, I5083*Inputs!$B$10, (Inputs!$B$8-I5083)/Inputs!$B$9), 0)</f>
        <v>0</v>
      </c>
      <c r="P5083" s="3">
        <f t="shared" si="716"/>
        <v>0</v>
      </c>
      <c r="Q5083" s="3">
        <f t="shared" si="717"/>
        <v>0</v>
      </c>
      <c r="R5083" s="3">
        <f>I5083 + M5083*Inputs!$B$9 - N5083/Inputs!$B$10</f>
        <v>340</v>
      </c>
    </row>
    <row r="5084" spans="1:18" x14ac:dyDescent="0.3">
      <c r="A5084" s="4">
        <v>46234.75</v>
      </c>
      <c r="B5084" s="3">
        <v>19.982499999999998</v>
      </c>
      <c r="C5084" s="3">
        <v>5</v>
      </c>
      <c r="D5084" s="3">
        <f t="shared" si="711"/>
        <v>21.15604166666667</v>
      </c>
      <c r="E5084" s="3">
        <f>MAX(B5084 - D5084/Inputs!$B$5, 0)</f>
        <v>0</v>
      </c>
      <c r="F5084" s="3">
        <f>MAX(D5084*Inputs!$B$5 - B5084, 0)</f>
        <v>0</v>
      </c>
      <c r="G5084" s="3">
        <f t="shared" si="712"/>
        <v>5</v>
      </c>
      <c r="H5084" t="str">
        <f t="shared" si="713"/>
        <v>Reg</v>
      </c>
      <c r="I5084" s="3">
        <f t="shared" si="718"/>
        <v>340</v>
      </c>
      <c r="J5084" s="3">
        <f t="shared" si="719"/>
        <v>148.94827166799323</v>
      </c>
      <c r="K5084" s="3">
        <f>MIN(Inputs!$B$2, (Inputs!$B$8 - I5084)/Inputs!$B$9)</f>
        <v>0</v>
      </c>
      <c r="L5084" s="3">
        <f>MAX(MIN(Inputs!$B$2, I5084*Inputs!$B$10, Inputs!$B$8*Inputs!$B$4 - J5084), 0)</f>
        <v>170</v>
      </c>
      <c r="M5084" s="3">
        <f t="shared" si="714"/>
        <v>0</v>
      </c>
      <c r="N5084" s="3">
        <f t="shared" si="715"/>
        <v>0</v>
      </c>
      <c r="O5084" s="3">
        <f>IF(H5084="Reg", MIN(Inputs!$B$2, I5084*Inputs!$B$10, (Inputs!$B$8-I5084)/Inputs!$B$9), 0)</f>
        <v>0</v>
      </c>
      <c r="P5084" s="3">
        <f t="shared" si="716"/>
        <v>0</v>
      </c>
      <c r="Q5084" s="3">
        <f t="shared" si="717"/>
        <v>0</v>
      </c>
      <c r="R5084" s="3">
        <f>I5084 + M5084*Inputs!$B$9 - N5084/Inputs!$B$10</f>
        <v>340</v>
      </c>
    </row>
    <row r="5085" spans="1:18" x14ac:dyDescent="0.3">
      <c r="A5085" s="4">
        <v>46234.791666666657</v>
      </c>
      <c r="B5085" s="3">
        <v>32.174999999999997</v>
      </c>
      <c r="C5085" s="3">
        <v>39.14</v>
      </c>
      <c r="D5085" s="3">
        <f t="shared" si="711"/>
        <v>21.15604166666667</v>
      </c>
      <c r="E5085" s="3">
        <f>MAX(B5085 - D5085/Inputs!$B$5, 0)</f>
        <v>8.1340435606060524</v>
      </c>
      <c r="F5085" s="3">
        <f>MAX(D5085*Inputs!$B$5 - B5085, 0)</f>
        <v>0</v>
      </c>
      <c r="G5085" s="3">
        <f t="shared" si="712"/>
        <v>39.14</v>
      </c>
      <c r="H5085" t="str">
        <f t="shared" si="713"/>
        <v>Reg</v>
      </c>
      <c r="I5085" s="3">
        <f t="shared" si="718"/>
        <v>340</v>
      </c>
      <c r="J5085" s="3">
        <f t="shared" si="719"/>
        <v>148.94827166799323</v>
      </c>
      <c r="K5085" s="3">
        <f>MIN(Inputs!$B$2, (Inputs!$B$8 - I5085)/Inputs!$B$9)</f>
        <v>0</v>
      </c>
      <c r="L5085" s="3">
        <f>MAX(MIN(Inputs!$B$2, I5085*Inputs!$B$10, Inputs!$B$8*Inputs!$B$4 - J5085), 0)</f>
        <v>170</v>
      </c>
      <c r="M5085" s="3">
        <f t="shared" si="714"/>
        <v>0</v>
      </c>
      <c r="N5085" s="3">
        <f t="shared" si="715"/>
        <v>0</v>
      </c>
      <c r="O5085" s="3">
        <f>IF(H5085="Reg", MIN(Inputs!$B$2, I5085*Inputs!$B$10, (Inputs!$B$8-I5085)/Inputs!$B$9), 0)</f>
        <v>0</v>
      </c>
      <c r="P5085" s="3">
        <f t="shared" si="716"/>
        <v>0</v>
      </c>
      <c r="Q5085" s="3">
        <f t="shared" si="717"/>
        <v>0</v>
      </c>
      <c r="R5085" s="3">
        <f>I5085 + M5085*Inputs!$B$9 - N5085/Inputs!$B$10</f>
        <v>340</v>
      </c>
    </row>
    <row r="5086" spans="1:18" x14ac:dyDescent="0.3">
      <c r="A5086" s="4">
        <v>46234.833333333343</v>
      </c>
      <c r="B5086" s="3">
        <v>52.965000000000003</v>
      </c>
      <c r="C5086" s="3">
        <v>36.74</v>
      </c>
      <c r="D5086" s="3">
        <f t="shared" si="711"/>
        <v>21.15604166666667</v>
      </c>
      <c r="E5086" s="3">
        <f>MAX(B5086 - D5086/Inputs!$B$5, 0)</f>
        <v>28.924043560606059</v>
      </c>
      <c r="F5086" s="3">
        <f>MAX(D5086*Inputs!$B$5 - B5086, 0)</f>
        <v>0</v>
      </c>
      <c r="G5086" s="3">
        <f t="shared" si="712"/>
        <v>36.74</v>
      </c>
      <c r="H5086" t="str">
        <f t="shared" si="713"/>
        <v>Reg</v>
      </c>
      <c r="I5086" s="3">
        <f t="shared" si="718"/>
        <v>340</v>
      </c>
      <c r="J5086" s="3">
        <f t="shared" si="719"/>
        <v>148.94827166799323</v>
      </c>
      <c r="K5086" s="3">
        <f>MIN(Inputs!$B$2, (Inputs!$B$8 - I5086)/Inputs!$B$9)</f>
        <v>0</v>
      </c>
      <c r="L5086" s="3">
        <f>MAX(MIN(Inputs!$B$2, I5086*Inputs!$B$10, Inputs!$B$8*Inputs!$B$4 - J5086), 0)</f>
        <v>170</v>
      </c>
      <c r="M5086" s="3">
        <f t="shared" si="714"/>
        <v>0</v>
      </c>
      <c r="N5086" s="3">
        <f t="shared" si="715"/>
        <v>0</v>
      </c>
      <c r="O5086" s="3">
        <f>IF(H5086="Reg", MIN(Inputs!$B$2, I5086*Inputs!$B$10, (Inputs!$B$8-I5086)/Inputs!$B$9), 0)</f>
        <v>0</v>
      </c>
      <c r="P5086" s="3">
        <f t="shared" si="716"/>
        <v>0</v>
      </c>
      <c r="Q5086" s="3">
        <f t="shared" si="717"/>
        <v>0</v>
      </c>
      <c r="R5086" s="3">
        <f>I5086 + M5086*Inputs!$B$9 - N5086/Inputs!$B$10</f>
        <v>340</v>
      </c>
    </row>
    <row r="5087" spans="1:18" x14ac:dyDescent="0.3">
      <c r="A5087" s="4">
        <v>46234.875</v>
      </c>
      <c r="B5087" s="3">
        <v>52.784999999999997</v>
      </c>
      <c r="C5087" s="3">
        <v>16.170000000000002</v>
      </c>
      <c r="D5087" s="3">
        <f t="shared" si="711"/>
        <v>21.15604166666667</v>
      </c>
      <c r="E5087" s="3">
        <f>MAX(B5087 - D5087/Inputs!$B$5, 0)</f>
        <v>28.744043560606052</v>
      </c>
      <c r="F5087" s="3">
        <f>MAX(D5087*Inputs!$B$5 - B5087, 0)</f>
        <v>0</v>
      </c>
      <c r="G5087" s="3">
        <f t="shared" si="712"/>
        <v>16.170000000000002</v>
      </c>
      <c r="H5087" t="str">
        <f t="shared" si="713"/>
        <v>Discharge</v>
      </c>
      <c r="I5087" s="3">
        <f t="shared" si="718"/>
        <v>340</v>
      </c>
      <c r="J5087" s="3">
        <f t="shared" si="719"/>
        <v>148.94827166799323</v>
      </c>
      <c r="K5087" s="3">
        <f>MIN(Inputs!$B$2, (Inputs!$B$8 - I5087)/Inputs!$B$9)</f>
        <v>0</v>
      </c>
      <c r="L5087" s="3">
        <f>MAX(MIN(Inputs!$B$2, I5087*Inputs!$B$10, Inputs!$B$8*Inputs!$B$4 - J5087), 0)</f>
        <v>170</v>
      </c>
      <c r="M5087" s="3">
        <f t="shared" si="714"/>
        <v>0</v>
      </c>
      <c r="N5087" s="3">
        <f t="shared" si="715"/>
        <v>170</v>
      </c>
      <c r="O5087" s="3">
        <f>IF(H5087="Reg", MIN(Inputs!$B$2, I5087*Inputs!$B$10, (Inputs!$B$8-I5087)/Inputs!$B$9), 0)</f>
        <v>0</v>
      </c>
      <c r="P5087" s="3">
        <f t="shared" si="716"/>
        <v>8973.4499999999989</v>
      </c>
      <c r="Q5087" s="3">
        <f t="shared" si="717"/>
        <v>0</v>
      </c>
      <c r="R5087" s="3">
        <f>I5087 + M5087*Inputs!$B$9 - N5087/Inputs!$B$10</f>
        <v>158.77939109773115</v>
      </c>
    </row>
    <row r="5088" spans="1:18" x14ac:dyDescent="0.3">
      <c r="A5088" s="4">
        <v>46234.916666666657</v>
      </c>
      <c r="B5088" s="3">
        <v>25.794999999999998</v>
      </c>
      <c r="C5088" s="3">
        <v>10.31</v>
      </c>
      <c r="D5088" s="3">
        <f t="shared" si="711"/>
        <v>21.15604166666667</v>
      </c>
      <c r="E5088" s="3">
        <f>MAX(B5088 - D5088/Inputs!$B$5, 0)</f>
        <v>1.7540435606060534</v>
      </c>
      <c r="F5088" s="3">
        <f>MAX(D5088*Inputs!$B$5 - B5088, 0)</f>
        <v>0</v>
      </c>
      <c r="G5088" s="3">
        <f t="shared" si="712"/>
        <v>10.31</v>
      </c>
      <c r="H5088" t="str">
        <f t="shared" si="713"/>
        <v>Reg</v>
      </c>
      <c r="I5088" s="3">
        <f t="shared" si="718"/>
        <v>158.77939109773115</v>
      </c>
      <c r="J5088" s="3">
        <f t="shared" si="719"/>
        <v>318.94827166799325</v>
      </c>
      <c r="K5088" s="3">
        <f>MIN(Inputs!$B$2, (Inputs!$B$8 - I5088)/Inputs!$B$9)</f>
        <v>170</v>
      </c>
      <c r="L5088" s="3">
        <f>MAX(MIN(Inputs!$B$2, I5088*Inputs!$B$10, Inputs!$B$8*Inputs!$B$4 - J5088), 0)</f>
        <v>21.051728332006746</v>
      </c>
      <c r="M5088" s="3">
        <f t="shared" si="714"/>
        <v>0</v>
      </c>
      <c r="N5088" s="3">
        <f t="shared" si="715"/>
        <v>0</v>
      </c>
      <c r="O5088" s="3">
        <f>IF(H5088="Reg", MIN(Inputs!$B$2, I5088*Inputs!$B$10, (Inputs!$B$8-I5088)/Inputs!$B$9), 0)</f>
        <v>148.94827166799323</v>
      </c>
      <c r="P5088" s="3">
        <f t="shared" si="716"/>
        <v>0</v>
      </c>
      <c r="Q5088" s="3">
        <f t="shared" si="717"/>
        <v>1535.6566808970101</v>
      </c>
      <c r="R5088" s="3">
        <f>I5088 + M5088*Inputs!$B$9 - N5088/Inputs!$B$10</f>
        <v>158.77939109773115</v>
      </c>
    </row>
    <row r="5089" spans="1:18" x14ac:dyDescent="0.3">
      <c r="A5089" s="4">
        <v>46234.958333333343</v>
      </c>
      <c r="B5089" s="3">
        <v>19.745000000000001</v>
      </c>
      <c r="C5089" s="3">
        <v>1.04</v>
      </c>
      <c r="D5089" s="3">
        <f t="shared" si="711"/>
        <v>21.15604166666667</v>
      </c>
      <c r="E5089" s="3">
        <f>MAX(B5089 - D5089/Inputs!$B$5, 0)</f>
        <v>0</v>
      </c>
      <c r="F5089" s="3">
        <f>MAX(D5089*Inputs!$B$5 - B5089, 0)</f>
        <v>0</v>
      </c>
      <c r="G5089" s="3">
        <f t="shared" si="712"/>
        <v>1.04</v>
      </c>
      <c r="H5089" t="str">
        <f t="shared" si="713"/>
        <v>Reg</v>
      </c>
      <c r="I5089" s="3">
        <f t="shared" si="718"/>
        <v>158.77939109773115</v>
      </c>
      <c r="J5089" s="3">
        <f t="shared" si="719"/>
        <v>318.94827166799325</v>
      </c>
      <c r="K5089" s="3">
        <f>MIN(Inputs!$B$2, (Inputs!$B$8 - I5089)/Inputs!$B$9)</f>
        <v>170</v>
      </c>
      <c r="L5089" s="3">
        <f>MAX(MIN(Inputs!$B$2, I5089*Inputs!$B$10, Inputs!$B$8*Inputs!$B$4 - J5089), 0)</f>
        <v>21.051728332006746</v>
      </c>
      <c r="M5089" s="3">
        <f t="shared" si="714"/>
        <v>0</v>
      </c>
      <c r="N5089" s="3">
        <f t="shared" si="715"/>
        <v>0</v>
      </c>
      <c r="O5089" s="3">
        <f>IF(H5089="Reg", MIN(Inputs!$B$2, I5089*Inputs!$B$10, (Inputs!$B$8-I5089)/Inputs!$B$9), 0)</f>
        <v>148.94827166799323</v>
      </c>
      <c r="P5089" s="3">
        <f t="shared" si="716"/>
        <v>0</v>
      </c>
      <c r="Q5089" s="3">
        <f t="shared" si="717"/>
        <v>154.90620253471295</v>
      </c>
      <c r="R5089" s="3">
        <f>I5089 + M5089*Inputs!$B$9 - N5089/Inputs!$B$10</f>
        <v>158.77939109773115</v>
      </c>
    </row>
    <row r="5090" spans="1:18" x14ac:dyDescent="0.3">
      <c r="A5090" s="4">
        <v>46235</v>
      </c>
      <c r="B5090" s="3">
        <v>19.125</v>
      </c>
      <c r="C5090" s="3">
        <v>1</v>
      </c>
      <c r="D5090" s="3">
        <f t="shared" si="711"/>
        <v>22.057604166666675</v>
      </c>
      <c r="E5090" s="3">
        <f>MAX(B5090 - D5090/Inputs!$B$5, 0)</f>
        <v>0</v>
      </c>
      <c r="F5090" s="3">
        <f>MAX(D5090*Inputs!$B$5 - B5090, 0)</f>
        <v>0.28569166666667556</v>
      </c>
      <c r="G5090" s="3">
        <f t="shared" si="712"/>
        <v>1</v>
      </c>
      <c r="H5090" t="str">
        <f t="shared" si="713"/>
        <v>Reg</v>
      </c>
      <c r="I5090" s="3">
        <f t="shared" si="718"/>
        <v>158.77939109773115</v>
      </c>
      <c r="J5090" s="3">
        <f t="shared" si="719"/>
        <v>0</v>
      </c>
      <c r="K5090" s="3">
        <f>MIN(Inputs!$B$2, (Inputs!$B$8 - I5090)/Inputs!$B$9)</f>
        <v>170</v>
      </c>
      <c r="L5090" s="3">
        <f>MAX(MIN(Inputs!$B$2, I5090*Inputs!$B$10, Inputs!$B$8*Inputs!$B$4 - J5090), 0)</f>
        <v>148.94827166799323</v>
      </c>
      <c r="M5090" s="3">
        <f t="shared" si="714"/>
        <v>0</v>
      </c>
      <c r="N5090" s="3">
        <f t="shared" si="715"/>
        <v>0</v>
      </c>
      <c r="O5090" s="3">
        <f>IF(H5090="Reg", MIN(Inputs!$B$2, I5090*Inputs!$B$10, (Inputs!$B$8-I5090)/Inputs!$B$9), 0)</f>
        <v>148.94827166799323</v>
      </c>
      <c r="P5090" s="3">
        <f t="shared" si="716"/>
        <v>0</v>
      </c>
      <c r="Q5090" s="3">
        <f t="shared" si="717"/>
        <v>148.94827166799323</v>
      </c>
      <c r="R5090" s="3">
        <f>I5090 + M5090*Inputs!$B$9 - N5090/Inputs!$B$10</f>
        <v>158.77939109773115</v>
      </c>
    </row>
    <row r="5091" spans="1:18" x14ac:dyDescent="0.3">
      <c r="A5091" s="4">
        <v>46235.041666666657</v>
      </c>
      <c r="B5091" s="3">
        <v>23.875</v>
      </c>
      <c r="C5091" s="3">
        <v>0.97</v>
      </c>
      <c r="D5091" s="3">
        <f t="shared" si="711"/>
        <v>22.057604166666675</v>
      </c>
      <c r="E5091" s="3">
        <f>MAX(B5091 - D5091/Inputs!$B$5, 0)</f>
        <v>0</v>
      </c>
      <c r="F5091" s="3">
        <f>MAX(D5091*Inputs!$B$5 - B5091, 0)</f>
        <v>0</v>
      </c>
      <c r="G5091" s="3">
        <f t="shared" si="712"/>
        <v>0.97</v>
      </c>
      <c r="H5091" t="str">
        <f t="shared" si="713"/>
        <v>Reg</v>
      </c>
      <c r="I5091" s="3">
        <f t="shared" si="718"/>
        <v>158.77939109773115</v>
      </c>
      <c r="J5091" s="3">
        <f t="shared" si="719"/>
        <v>0</v>
      </c>
      <c r="K5091" s="3">
        <f>MIN(Inputs!$B$2, (Inputs!$B$8 - I5091)/Inputs!$B$9)</f>
        <v>170</v>
      </c>
      <c r="L5091" s="3">
        <f>MAX(MIN(Inputs!$B$2, I5091*Inputs!$B$10, Inputs!$B$8*Inputs!$B$4 - J5091), 0)</f>
        <v>148.94827166799323</v>
      </c>
      <c r="M5091" s="3">
        <f t="shared" si="714"/>
        <v>0</v>
      </c>
      <c r="N5091" s="3">
        <f t="shared" si="715"/>
        <v>0</v>
      </c>
      <c r="O5091" s="3">
        <f>IF(H5091="Reg", MIN(Inputs!$B$2, I5091*Inputs!$B$10, (Inputs!$B$8-I5091)/Inputs!$B$9), 0)</f>
        <v>148.94827166799323</v>
      </c>
      <c r="P5091" s="3">
        <f t="shared" si="716"/>
        <v>0</v>
      </c>
      <c r="Q5091" s="3">
        <f t="shared" si="717"/>
        <v>144.47982351795343</v>
      </c>
      <c r="R5091" s="3">
        <f>I5091 + M5091*Inputs!$B$9 - N5091/Inputs!$B$10</f>
        <v>158.77939109773115</v>
      </c>
    </row>
    <row r="5092" spans="1:18" x14ac:dyDescent="0.3">
      <c r="A5092" s="4">
        <v>46235.083333333343</v>
      </c>
      <c r="B5092" s="3">
        <v>23.332499999999996</v>
      </c>
      <c r="C5092" s="3">
        <v>0.12</v>
      </c>
      <c r="D5092" s="3">
        <f t="shared" si="711"/>
        <v>22.057604166666675</v>
      </c>
      <c r="E5092" s="3">
        <f>MAX(B5092 - D5092/Inputs!$B$5, 0)</f>
        <v>0</v>
      </c>
      <c r="F5092" s="3">
        <f>MAX(D5092*Inputs!$B$5 - B5092, 0)</f>
        <v>0</v>
      </c>
      <c r="G5092" s="3">
        <f t="shared" si="712"/>
        <v>0.12</v>
      </c>
      <c r="H5092" t="str">
        <f t="shared" si="713"/>
        <v>Reg</v>
      </c>
      <c r="I5092" s="3">
        <f t="shared" si="718"/>
        <v>158.77939109773115</v>
      </c>
      <c r="J5092" s="3">
        <f t="shared" si="719"/>
        <v>0</v>
      </c>
      <c r="K5092" s="3">
        <f>MIN(Inputs!$B$2, (Inputs!$B$8 - I5092)/Inputs!$B$9)</f>
        <v>170</v>
      </c>
      <c r="L5092" s="3">
        <f>MAX(MIN(Inputs!$B$2, I5092*Inputs!$B$10, Inputs!$B$8*Inputs!$B$4 - J5092), 0)</f>
        <v>148.94827166799323</v>
      </c>
      <c r="M5092" s="3">
        <f t="shared" si="714"/>
        <v>0</v>
      </c>
      <c r="N5092" s="3">
        <f t="shared" si="715"/>
        <v>0</v>
      </c>
      <c r="O5092" s="3">
        <f>IF(H5092="Reg", MIN(Inputs!$B$2, I5092*Inputs!$B$10, (Inputs!$B$8-I5092)/Inputs!$B$9), 0)</f>
        <v>148.94827166799323</v>
      </c>
      <c r="P5092" s="3">
        <f t="shared" si="716"/>
        <v>0</v>
      </c>
      <c r="Q5092" s="3">
        <f t="shared" si="717"/>
        <v>17.873792600159188</v>
      </c>
      <c r="R5092" s="3">
        <f>I5092 + M5092*Inputs!$B$9 - N5092/Inputs!$B$10</f>
        <v>158.77939109773115</v>
      </c>
    </row>
    <row r="5093" spans="1:18" x14ac:dyDescent="0.3">
      <c r="A5093" s="4">
        <v>46235.125</v>
      </c>
      <c r="B5093" s="3">
        <v>21.955000000000002</v>
      </c>
      <c r="C5093" s="3">
        <v>0.13</v>
      </c>
      <c r="D5093" s="3">
        <f t="shared" si="711"/>
        <v>22.057604166666675</v>
      </c>
      <c r="E5093" s="3">
        <f>MAX(B5093 - D5093/Inputs!$B$5, 0)</f>
        <v>0</v>
      </c>
      <c r="F5093" s="3">
        <f>MAX(D5093*Inputs!$B$5 - B5093, 0)</f>
        <v>0</v>
      </c>
      <c r="G5093" s="3">
        <f t="shared" si="712"/>
        <v>0.13</v>
      </c>
      <c r="H5093" t="str">
        <f t="shared" si="713"/>
        <v>Reg</v>
      </c>
      <c r="I5093" s="3">
        <f t="shared" si="718"/>
        <v>158.77939109773115</v>
      </c>
      <c r="J5093" s="3">
        <f t="shared" si="719"/>
        <v>0</v>
      </c>
      <c r="K5093" s="3">
        <f>MIN(Inputs!$B$2, (Inputs!$B$8 - I5093)/Inputs!$B$9)</f>
        <v>170</v>
      </c>
      <c r="L5093" s="3">
        <f>MAX(MIN(Inputs!$B$2, I5093*Inputs!$B$10, Inputs!$B$8*Inputs!$B$4 - J5093), 0)</f>
        <v>148.94827166799323</v>
      </c>
      <c r="M5093" s="3">
        <f t="shared" si="714"/>
        <v>0</v>
      </c>
      <c r="N5093" s="3">
        <f t="shared" si="715"/>
        <v>0</v>
      </c>
      <c r="O5093" s="3">
        <f>IF(H5093="Reg", MIN(Inputs!$B$2, I5093*Inputs!$B$10, (Inputs!$B$8-I5093)/Inputs!$B$9), 0)</f>
        <v>148.94827166799323</v>
      </c>
      <c r="P5093" s="3">
        <f t="shared" si="716"/>
        <v>0</v>
      </c>
      <c r="Q5093" s="3">
        <f t="shared" si="717"/>
        <v>19.363275316839118</v>
      </c>
      <c r="R5093" s="3">
        <f>I5093 + M5093*Inputs!$B$9 - N5093/Inputs!$B$10</f>
        <v>158.77939109773115</v>
      </c>
    </row>
    <row r="5094" spans="1:18" x14ac:dyDescent="0.3">
      <c r="A5094" s="4">
        <v>46235.166666666657</v>
      </c>
      <c r="B5094" s="3">
        <v>22.484999999999999</v>
      </c>
      <c r="C5094" s="3">
        <v>0.28999999999999998</v>
      </c>
      <c r="D5094" s="3">
        <f t="shared" si="711"/>
        <v>22.057604166666675</v>
      </c>
      <c r="E5094" s="3">
        <f>MAX(B5094 - D5094/Inputs!$B$5, 0)</f>
        <v>0</v>
      </c>
      <c r="F5094" s="3">
        <f>MAX(D5094*Inputs!$B$5 - B5094, 0)</f>
        <v>0</v>
      </c>
      <c r="G5094" s="3">
        <f t="shared" si="712"/>
        <v>0.28999999999999998</v>
      </c>
      <c r="H5094" t="str">
        <f t="shared" si="713"/>
        <v>Reg</v>
      </c>
      <c r="I5094" s="3">
        <f t="shared" si="718"/>
        <v>158.77939109773115</v>
      </c>
      <c r="J5094" s="3">
        <f t="shared" si="719"/>
        <v>0</v>
      </c>
      <c r="K5094" s="3">
        <f>MIN(Inputs!$B$2, (Inputs!$B$8 - I5094)/Inputs!$B$9)</f>
        <v>170</v>
      </c>
      <c r="L5094" s="3">
        <f>MAX(MIN(Inputs!$B$2, I5094*Inputs!$B$10, Inputs!$B$8*Inputs!$B$4 - J5094), 0)</f>
        <v>148.94827166799323</v>
      </c>
      <c r="M5094" s="3">
        <f t="shared" si="714"/>
        <v>0</v>
      </c>
      <c r="N5094" s="3">
        <f t="shared" si="715"/>
        <v>0</v>
      </c>
      <c r="O5094" s="3">
        <f>IF(H5094="Reg", MIN(Inputs!$B$2, I5094*Inputs!$B$10, (Inputs!$B$8-I5094)/Inputs!$B$9), 0)</f>
        <v>148.94827166799323</v>
      </c>
      <c r="P5094" s="3">
        <f t="shared" si="716"/>
        <v>0</v>
      </c>
      <c r="Q5094" s="3">
        <f t="shared" si="717"/>
        <v>43.194998783718034</v>
      </c>
      <c r="R5094" s="3">
        <f>I5094 + M5094*Inputs!$B$9 - N5094/Inputs!$B$10</f>
        <v>158.77939109773115</v>
      </c>
    </row>
    <row r="5095" spans="1:18" x14ac:dyDescent="0.3">
      <c r="A5095" s="4">
        <v>46235.208333333343</v>
      </c>
      <c r="B5095" s="3">
        <v>23.53</v>
      </c>
      <c r="C5095" s="3">
        <v>0.37</v>
      </c>
      <c r="D5095" s="3">
        <f t="shared" si="711"/>
        <v>22.057604166666675</v>
      </c>
      <c r="E5095" s="3">
        <f>MAX(B5095 - D5095/Inputs!$B$5, 0)</f>
        <v>0</v>
      </c>
      <c r="F5095" s="3">
        <f>MAX(D5095*Inputs!$B$5 - B5095, 0)</f>
        <v>0</v>
      </c>
      <c r="G5095" s="3">
        <f t="shared" si="712"/>
        <v>0.37</v>
      </c>
      <c r="H5095" t="str">
        <f t="shared" si="713"/>
        <v>Reg</v>
      </c>
      <c r="I5095" s="3">
        <f t="shared" si="718"/>
        <v>158.77939109773115</v>
      </c>
      <c r="J5095" s="3">
        <f t="shared" si="719"/>
        <v>0</v>
      </c>
      <c r="K5095" s="3">
        <f>MIN(Inputs!$B$2, (Inputs!$B$8 - I5095)/Inputs!$B$9)</f>
        <v>170</v>
      </c>
      <c r="L5095" s="3">
        <f>MAX(MIN(Inputs!$B$2, I5095*Inputs!$B$10, Inputs!$B$8*Inputs!$B$4 - J5095), 0)</f>
        <v>148.94827166799323</v>
      </c>
      <c r="M5095" s="3">
        <f t="shared" si="714"/>
        <v>0</v>
      </c>
      <c r="N5095" s="3">
        <f t="shared" si="715"/>
        <v>0</v>
      </c>
      <c r="O5095" s="3">
        <f>IF(H5095="Reg", MIN(Inputs!$B$2, I5095*Inputs!$B$10, (Inputs!$B$8-I5095)/Inputs!$B$9), 0)</f>
        <v>148.94827166799323</v>
      </c>
      <c r="P5095" s="3">
        <f t="shared" si="716"/>
        <v>0</v>
      </c>
      <c r="Q5095" s="3">
        <f t="shared" si="717"/>
        <v>55.110860517157491</v>
      </c>
      <c r="R5095" s="3">
        <f>I5095 + M5095*Inputs!$B$9 - N5095/Inputs!$B$10</f>
        <v>158.77939109773115</v>
      </c>
    </row>
    <row r="5096" spans="1:18" x14ac:dyDescent="0.3">
      <c r="A5096" s="4">
        <v>46235.25</v>
      </c>
      <c r="B5096" s="3">
        <v>24.955000000000002</v>
      </c>
      <c r="C5096" s="3">
        <v>0.37</v>
      </c>
      <c r="D5096" s="3">
        <f t="shared" si="711"/>
        <v>22.057604166666675</v>
      </c>
      <c r="E5096" s="3">
        <f>MAX(B5096 - D5096/Inputs!$B$5, 0)</f>
        <v>0</v>
      </c>
      <c r="F5096" s="3">
        <f>MAX(D5096*Inputs!$B$5 - B5096, 0)</f>
        <v>0</v>
      </c>
      <c r="G5096" s="3">
        <f t="shared" si="712"/>
        <v>0.37</v>
      </c>
      <c r="H5096" t="str">
        <f t="shared" si="713"/>
        <v>Reg</v>
      </c>
      <c r="I5096" s="3">
        <f t="shared" si="718"/>
        <v>158.77939109773115</v>
      </c>
      <c r="J5096" s="3">
        <f t="shared" si="719"/>
        <v>0</v>
      </c>
      <c r="K5096" s="3">
        <f>MIN(Inputs!$B$2, (Inputs!$B$8 - I5096)/Inputs!$B$9)</f>
        <v>170</v>
      </c>
      <c r="L5096" s="3">
        <f>MAX(MIN(Inputs!$B$2, I5096*Inputs!$B$10, Inputs!$B$8*Inputs!$B$4 - J5096), 0)</f>
        <v>148.94827166799323</v>
      </c>
      <c r="M5096" s="3">
        <f t="shared" si="714"/>
        <v>0</v>
      </c>
      <c r="N5096" s="3">
        <f t="shared" si="715"/>
        <v>0</v>
      </c>
      <c r="O5096" s="3">
        <f>IF(H5096="Reg", MIN(Inputs!$B$2, I5096*Inputs!$B$10, (Inputs!$B$8-I5096)/Inputs!$B$9), 0)</f>
        <v>148.94827166799323</v>
      </c>
      <c r="P5096" s="3">
        <f t="shared" si="716"/>
        <v>0</v>
      </c>
      <c r="Q5096" s="3">
        <f t="shared" si="717"/>
        <v>55.110860517157491</v>
      </c>
      <c r="R5096" s="3">
        <f>I5096 + M5096*Inputs!$B$9 - N5096/Inputs!$B$10</f>
        <v>158.77939109773115</v>
      </c>
    </row>
    <row r="5097" spans="1:18" x14ac:dyDescent="0.3">
      <c r="A5097" s="4">
        <v>46235.291666666657</v>
      </c>
      <c r="B5097" s="3">
        <v>27.779999999999998</v>
      </c>
      <c r="C5097" s="3">
        <v>0.98</v>
      </c>
      <c r="D5097" s="3">
        <f t="shared" si="711"/>
        <v>22.057604166666675</v>
      </c>
      <c r="E5097" s="3">
        <f>MAX(B5097 - D5097/Inputs!$B$5, 0)</f>
        <v>2.7145407196969593</v>
      </c>
      <c r="F5097" s="3">
        <f>MAX(D5097*Inputs!$B$5 - B5097, 0)</f>
        <v>0</v>
      </c>
      <c r="G5097" s="3">
        <f t="shared" si="712"/>
        <v>0.98</v>
      </c>
      <c r="H5097" t="str">
        <f t="shared" si="713"/>
        <v>Discharge</v>
      </c>
      <c r="I5097" s="3">
        <f t="shared" si="718"/>
        <v>158.77939109773115</v>
      </c>
      <c r="J5097" s="3">
        <f t="shared" si="719"/>
        <v>0</v>
      </c>
      <c r="K5097" s="3">
        <f>MIN(Inputs!$B$2, (Inputs!$B$8 - I5097)/Inputs!$B$9)</f>
        <v>170</v>
      </c>
      <c r="L5097" s="3">
        <f>MAX(MIN(Inputs!$B$2, I5097*Inputs!$B$10, Inputs!$B$8*Inputs!$B$4 - J5097), 0)</f>
        <v>148.94827166799323</v>
      </c>
      <c r="M5097" s="3">
        <f t="shared" si="714"/>
        <v>0</v>
      </c>
      <c r="N5097" s="3">
        <f t="shared" si="715"/>
        <v>148.94827166799323</v>
      </c>
      <c r="O5097" s="3">
        <f>IF(H5097="Reg", MIN(Inputs!$B$2, I5097*Inputs!$B$10, (Inputs!$B$8-I5097)/Inputs!$B$9), 0)</f>
        <v>0</v>
      </c>
      <c r="P5097" s="3">
        <f t="shared" si="716"/>
        <v>4137.7829869368516</v>
      </c>
      <c r="Q5097" s="3">
        <f t="shared" si="717"/>
        <v>0</v>
      </c>
      <c r="R5097" s="3">
        <f>I5097 + M5097*Inputs!$B$9 - N5097/Inputs!$B$10</f>
        <v>0</v>
      </c>
    </row>
    <row r="5098" spans="1:18" x14ac:dyDescent="0.3">
      <c r="A5098" s="4">
        <v>46235.333333333343</v>
      </c>
      <c r="B5098" s="3">
        <v>20.8675</v>
      </c>
      <c r="C5098" s="3">
        <v>0.56999999999999995</v>
      </c>
      <c r="D5098" s="3">
        <f t="shared" si="711"/>
        <v>22.057604166666675</v>
      </c>
      <c r="E5098" s="3">
        <f>MAX(B5098 - D5098/Inputs!$B$5, 0)</f>
        <v>0</v>
      </c>
      <c r="F5098" s="3">
        <f>MAX(D5098*Inputs!$B$5 - B5098, 0)</f>
        <v>0</v>
      </c>
      <c r="G5098" s="3">
        <f t="shared" si="712"/>
        <v>0.56999999999999995</v>
      </c>
      <c r="H5098" t="str">
        <f t="shared" si="713"/>
        <v>Reg</v>
      </c>
      <c r="I5098" s="3">
        <f t="shared" si="718"/>
        <v>0</v>
      </c>
      <c r="J5098" s="3">
        <f t="shared" si="719"/>
        <v>148.94827166799323</v>
      </c>
      <c r="K5098" s="3">
        <f>MIN(Inputs!$B$2, (Inputs!$B$8 - I5098)/Inputs!$B$9)</f>
        <v>170</v>
      </c>
      <c r="L5098" s="3">
        <f>MAX(MIN(Inputs!$B$2, I5098*Inputs!$B$10, Inputs!$B$8*Inputs!$B$4 - J5098), 0)</f>
        <v>0</v>
      </c>
      <c r="M5098" s="3">
        <f t="shared" si="714"/>
        <v>0</v>
      </c>
      <c r="N5098" s="3">
        <f t="shared" si="715"/>
        <v>0</v>
      </c>
      <c r="O5098" s="3">
        <f>IF(H5098="Reg", MIN(Inputs!$B$2, I5098*Inputs!$B$10, (Inputs!$B$8-I5098)/Inputs!$B$9), 0)</f>
        <v>0</v>
      </c>
      <c r="P5098" s="3">
        <f t="shared" si="716"/>
        <v>0</v>
      </c>
      <c r="Q5098" s="3">
        <f t="shared" si="717"/>
        <v>0</v>
      </c>
      <c r="R5098" s="3">
        <f>I5098 + M5098*Inputs!$B$9 - N5098/Inputs!$B$10</f>
        <v>0</v>
      </c>
    </row>
    <row r="5099" spans="1:18" x14ac:dyDescent="0.3">
      <c r="A5099" s="4">
        <v>46235.375</v>
      </c>
      <c r="B5099" s="3">
        <v>19.682499999999997</v>
      </c>
      <c r="C5099" s="3">
        <v>0.56999999999999995</v>
      </c>
      <c r="D5099" s="3">
        <f t="shared" si="711"/>
        <v>22.057604166666675</v>
      </c>
      <c r="E5099" s="3">
        <f>MAX(B5099 - D5099/Inputs!$B$5, 0)</f>
        <v>0</v>
      </c>
      <c r="F5099" s="3">
        <f>MAX(D5099*Inputs!$B$5 - B5099, 0)</f>
        <v>0</v>
      </c>
      <c r="G5099" s="3">
        <f t="shared" si="712"/>
        <v>0.56999999999999995</v>
      </c>
      <c r="H5099" t="str">
        <f t="shared" si="713"/>
        <v>Reg</v>
      </c>
      <c r="I5099" s="3">
        <f t="shared" si="718"/>
        <v>0</v>
      </c>
      <c r="J5099" s="3">
        <f t="shared" si="719"/>
        <v>148.94827166799323</v>
      </c>
      <c r="K5099" s="3">
        <f>MIN(Inputs!$B$2, (Inputs!$B$8 - I5099)/Inputs!$B$9)</f>
        <v>170</v>
      </c>
      <c r="L5099" s="3">
        <f>MAX(MIN(Inputs!$B$2, I5099*Inputs!$B$10, Inputs!$B$8*Inputs!$B$4 - J5099), 0)</f>
        <v>0</v>
      </c>
      <c r="M5099" s="3">
        <f t="shared" si="714"/>
        <v>0</v>
      </c>
      <c r="N5099" s="3">
        <f t="shared" si="715"/>
        <v>0</v>
      </c>
      <c r="O5099" s="3">
        <f>IF(H5099="Reg", MIN(Inputs!$B$2, I5099*Inputs!$B$10, (Inputs!$B$8-I5099)/Inputs!$B$9), 0)</f>
        <v>0</v>
      </c>
      <c r="P5099" s="3">
        <f t="shared" si="716"/>
        <v>0</v>
      </c>
      <c r="Q5099" s="3">
        <f t="shared" si="717"/>
        <v>0</v>
      </c>
      <c r="R5099" s="3">
        <f>I5099 + M5099*Inputs!$B$9 - N5099/Inputs!$B$10</f>
        <v>0</v>
      </c>
    </row>
    <row r="5100" spans="1:18" x14ac:dyDescent="0.3">
      <c r="A5100" s="4">
        <v>46235.416666666657</v>
      </c>
      <c r="B5100" s="3">
        <v>18.03</v>
      </c>
      <c r="C5100" s="3">
        <v>0.56999999999999995</v>
      </c>
      <c r="D5100" s="3">
        <f t="shared" si="711"/>
        <v>22.057604166666675</v>
      </c>
      <c r="E5100" s="3">
        <f>MAX(B5100 - D5100/Inputs!$B$5, 0)</f>
        <v>0</v>
      </c>
      <c r="F5100" s="3">
        <f>MAX(D5100*Inputs!$B$5 - B5100, 0)</f>
        <v>1.3806916666666744</v>
      </c>
      <c r="G5100" s="3">
        <f t="shared" si="712"/>
        <v>0.56999999999999995</v>
      </c>
      <c r="H5100" t="str">
        <f t="shared" si="713"/>
        <v>Charge</v>
      </c>
      <c r="I5100" s="3">
        <f t="shared" si="718"/>
        <v>0</v>
      </c>
      <c r="J5100" s="3">
        <f t="shared" si="719"/>
        <v>148.94827166799323</v>
      </c>
      <c r="K5100" s="3">
        <f>MIN(Inputs!$B$2, (Inputs!$B$8 - I5100)/Inputs!$B$9)</f>
        <v>170</v>
      </c>
      <c r="L5100" s="3">
        <f>MAX(MIN(Inputs!$B$2, I5100*Inputs!$B$10, Inputs!$B$8*Inputs!$B$4 - J5100), 0)</f>
        <v>0</v>
      </c>
      <c r="M5100" s="3">
        <f t="shared" si="714"/>
        <v>170</v>
      </c>
      <c r="N5100" s="3">
        <f t="shared" si="715"/>
        <v>0</v>
      </c>
      <c r="O5100" s="3">
        <f>IF(H5100="Reg", MIN(Inputs!$B$2, I5100*Inputs!$B$10, (Inputs!$B$8-I5100)/Inputs!$B$9), 0)</f>
        <v>0</v>
      </c>
      <c r="P5100" s="3">
        <f t="shared" si="716"/>
        <v>-3065.1000000000004</v>
      </c>
      <c r="Q5100" s="3">
        <f t="shared" si="717"/>
        <v>0</v>
      </c>
      <c r="R5100" s="3">
        <f>I5100 + M5100*Inputs!$B$9 - N5100/Inputs!$B$10</f>
        <v>159.4741358339966</v>
      </c>
    </row>
    <row r="5101" spans="1:18" x14ac:dyDescent="0.3">
      <c r="A5101" s="4">
        <v>46235.458333333343</v>
      </c>
      <c r="B5101" s="3">
        <v>17.6875</v>
      </c>
      <c r="C5101" s="3">
        <v>0.51</v>
      </c>
      <c r="D5101" s="3">
        <f t="shared" si="711"/>
        <v>22.057604166666675</v>
      </c>
      <c r="E5101" s="3">
        <f>MAX(B5101 - D5101/Inputs!$B$5, 0)</f>
        <v>0</v>
      </c>
      <c r="F5101" s="3">
        <f>MAX(D5101*Inputs!$B$5 - B5101, 0)</f>
        <v>1.7231916666666756</v>
      </c>
      <c r="G5101" s="3">
        <f t="shared" si="712"/>
        <v>0.51</v>
      </c>
      <c r="H5101" t="str">
        <f t="shared" si="713"/>
        <v>Charge</v>
      </c>
      <c r="I5101" s="3">
        <f t="shared" si="718"/>
        <v>159.4741358339966</v>
      </c>
      <c r="J5101" s="3">
        <f t="shared" si="719"/>
        <v>148.94827166799323</v>
      </c>
      <c r="K5101" s="3">
        <f>MIN(Inputs!$B$2, (Inputs!$B$8 - I5101)/Inputs!$B$9)</f>
        <v>170</v>
      </c>
      <c r="L5101" s="3">
        <f>MAX(MIN(Inputs!$B$2, I5101*Inputs!$B$10, Inputs!$B$8*Inputs!$B$4 - J5101), 0)</f>
        <v>149.6</v>
      </c>
      <c r="M5101" s="3">
        <f t="shared" si="714"/>
        <v>170</v>
      </c>
      <c r="N5101" s="3">
        <f t="shared" si="715"/>
        <v>0</v>
      </c>
      <c r="O5101" s="3">
        <f>IF(H5101="Reg", MIN(Inputs!$B$2, I5101*Inputs!$B$10, (Inputs!$B$8-I5101)/Inputs!$B$9), 0)</f>
        <v>0</v>
      </c>
      <c r="P5101" s="3">
        <f t="shared" si="716"/>
        <v>-3006.875</v>
      </c>
      <c r="Q5101" s="3">
        <f t="shared" si="717"/>
        <v>0</v>
      </c>
      <c r="R5101" s="3">
        <f>I5101 + M5101*Inputs!$B$9 - N5101/Inputs!$B$10</f>
        <v>318.9482716679932</v>
      </c>
    </row>
    <row r="5102" spans="1:18" x14ac:dyDescent="0.3">
      <c r="A5102" s="4">
        <v>46235.5</v>
      </c>
      <c r="B5102" s="3">
        <v>19.247500000000002</v>
      </c>
      <c r="C5102" s="3">
        <v>0.75</v>
      </c>
      <c r="D5102" s="3">
        <f t="shared" si="711"/>
        <v>22.057604166666675</v>
      </c>
      <c r="E5102" s="3">
        <f>MAX(B5102 - D5102/Inputs!$B$5, 0)</f>
        <v>0</v>
      </c>
      <c r="F5102" s="3">
        <f>MAX(D5102*Inputs!$B$5 - B5102, 0)</f>
        <v>0.16319166666667329</v>
      </c>
      <c r="G5102" s="3">
        <f t="shared" si="712"/>
        <v>0.75</v>
      </c>
      <c r="H5102" t="str">
        <f t="shared" si="713"/>
        <v>Reg</v>
      </c>
      <c r="I5102" s="3">
        <f t="shared" si="718"/>
        <v>318.9482716679932</v>
      </c>
      <c r="J5102" s="3">
        <f t="shared" si="719"/>
        <v>148.94827166799323</v>
      </c>
      <c r="K5102" s="3">
        <f>MIN(Inputs!$B$2, (Inputs!$B$8 - I5102)/Inputs!$B$9)</f>
        <v>22.44121780453775</v>
      </c>
      <c r="L5102" s="3">
        <f>MAX(MIN(Inputs!$B$2, I5102*Inputs!$B$10, Inputs!$B$8*Inputs!$B$4 - J5102), 0)</f>
        <v>170</v>
      </c>
      <c r="M5102" s="3">
        <f t="shared" si="714"/>
        <v>0</v>
      </c>
      <c r="N5102" s="3">
        <f t="shared" si="715"/>
        <v>0</v>
      </c>
      <c r="O5102" s="3">
        <f>IF(H5102="Reg", MIN(Inputs!$B$2, I5102*Inputs!$B$10, (Inputs!$B$8-I5102)/Inputs!$B$9), 0)</f>
        <v>22.44121780453775</v>
      </c>
      <c r="P5102" s="3">
        <f t="shared" si="716"/>
        <v>0</v>
      </c>
      <c r="Q5102" s="3">
        <f t="shared" si="717"/>
        <v>16.830913353403311</v>
      </c>
      <c r="R5102" s="3">
        <f>I5102 + M5102*Inputs!$B$9 - N5102/Inputs!$B$10</f>
        <v>318.9482716679932</v>
      </c>
    </row>
    <row r="5103" spans="1:18" x14ac:dyDescent="0.3">
      <c r="A5103" s="4">
        <v>46235.541666666657</v>
      </c>
      <c r="B5103" s="3">
        <v>15.982500000000002</v>
      </c>
      <c r="C5103" s="3">
        <v>0.84</v>
      </c>
      <c r="D5103" s="3">
        <f t="shared" si="711"/>
        <v>22.057604166666675</v>
      </c>
      <c r="E5103" s="3">
        <f>MAX(B5103 - D5103/Inputs!$B$5, 0)</f>
        <v>0</v>
      </c>
      <c r="F5103" s="3">
        <f>MAX(D5103*Inputs!$B$5 - B5103, 0)</f>
        <v>3.4281916666666739</v>
      </c>
      <c r="G5103" s="3">
        <f t="shared" si="712"/>
        <v>0.84</v>
      </c>
      <c r="H5103" t="str">
        <f t="shared" si="713"/>
        <v>Charge</v>
      </c>
      <c r="I5103" s="3">
        <f t="shared" si="718"/>
        <v>318.9482716679932</v>
      </c>
      <c r="J5103" s="3">
        <f t="shared" si="719"/>
        <v>148.94827166799323</v>
      </c>
      <c r="K5103" s="3">
        <f>MIN(Inputs!$B$2, (Inputs!$B$8 - I5103)/Inputs!$B$9)</f>
        <v>22.44121780453775</v>
      </c>
      <c r="L5103" s="3">
        <f>MAX(MIN(Inputs!$B$2, I5103*Inputs!$B$10, Inputs!$B$8*Inputs!$B$4 - J5103), 0)</f>
        <v>170</v>
      </c>
      <c r="M5103" s="3">
        <f t="shared" si="714"/>
        <v>22.44121780453775</v>
      </c>
      <c r="N5103" s="3">
        <f t="shared" si="715"/>
        <v>0</v>
      </c>
      <c r="O5103" s="3">
        <f>IF(H5103="Reg", MIN(Inputs!$B$2, I5103*Inputs!$B$10, (Inputs!$B$8-I5103)/Inputs!$B$9), 0)</f>
        <v>0</v>
      </c>
      <c r="P5103" s="3">
        <f t="shared" si="716"/>
        <v>-358.66676356102465</v>
      </c>
      <c r="Q5103" s="3">
        <f t="shared" si="717"/>
        <v>0</v>
      </c>
      <c r="R5103" s="3">
        <f>I5103 + M5103*Inputs!$B$9 - N5103/Inputs!$B$10</f>
        <v>340</v>
      </c>
    </row>
    <row r="5104" spans="1:18" x14ac:dyDescent="0.3">
      <c r="A5104" s="4">
        <v>46235.583333333343</v>
      </c>
      <c r="B5104" s="3">
        <v>14.875</v>
      </c>
      <c r="C5104" s="3">
        <v>1</v>
      </c>
      <c r="D5104" s="3">
        <f t="shared" si="711"/>
        <v>22.057604166666675</v>
      </c>
      <c r="E5104" s="3">
        <f>MAX(B5104 - D5104/Inputs!$B$5, 0)</f>
        <v>0</v>
      </c>
      <c r="F5104" s="3">
        <f>MAX(D5104*Inputs!$B$5 - B5104, 0)</f>
        <v>4.5356916666666756</v>
      </c>
      <c r="G5104" s="3">
        <f t="shared" si="712"/>
        <v>1</v>
      </c>
      <c r="H5104" t="str">
        <f t="shared" si="713"/>
        <v>Charge</v>
      </c>
      <c r="I5104" s="3">
        <f t="shared" si="718"/>
        <v>340</v>
      </c>
      <c r="J5104" s="3">
        <f t="shared" si="719"/>
        <v>148.94827166799323</v>
      </c>
      <c r="K5104" s="3">
        <f>MIN(Inputs!$B$2, (Inputs!$B$8 - I5104)/Inputs!$B$9)</f>
        <v>0</v>
      </c>
      <c r="L5104" s="3">
        <f>MAX(MIN(Inputs!$B$2, I5104*Inputs!$B$10, Inputs!$B$8*Inputs!$B$4 - J5104), 0)</f>
        <v>170</v>
      </c>
      <c r="M5104" s="3">
        <f t="shared" si="714"/>
        <v>0</v>
      </c>
      <c r="N5104" s="3">
        <f t="shared" si="715"/>
        <v>0</v>
      </c>
      <c r="O5104" s="3">
        <f>IF(H5104="Reg", MIN(Inputs!$B$2, I5104*Inputs!$B$10, (Inputs!$B$8-I5104)/Inputs!$B$9), 0)</f>
        <v>0</v>
      </c>
      <c r="P5104" s="3">
        <f t="shared" si="716"/>
        <v>0</v>
      </c>
      <c r="Q5104" s="3">
        <f t="shared" si="717"/>
        <v>0</v>
      </c>
      <c r="R5104" s="3">
        <f>I5104 + M5104*Inputs!$B$9 - N5104/Inputs!$B$10</f>
        <v>340</v>
      </c>
    </row>
    <row r="5105" spans="1:18" x14ac:dyDescent="0.3">
      <c r="A5105" s="4">
        <v>46235.625</v>
      </c>
      <c r="B5105" s="3">
        <v>15.095000000000001</v>
      </c>
      <c r="C5105" s="3">
        <v>1</v>
      </c>
      <c r="D5105" s="3">
        <f t="shared" si="711"/>
        <v>22.057604166666675</v>
      </c>
      <c r="E5105" s="3">
        <f>MAX(B5105 - D5105/Inputs!$B$5, 0)</f>
        <v>0</v>
      </c>
      <c r="F5105" s="3">
        <f>MAX(D5105*Inputs!$B$5 - B5105, 0)</f>
        <v>4.3156916666666749</v>
      </c>
      <c r="G5105" s="3">
        <f t="shared" si="712"/>
        <v>1</v>
      </c>
      <c r="H5105" t="str">
        <f t="shared" si="713"/>
        <v>Charge</v>
      </c>
      <c r="I5105" s="3">
        <f t="shared" si="718"/>
        <v>340</v>
      </c>
      <c r="J5105" s="3">
        <f t="shared" si="719"/>
        <v>148.94827166799323</v>
      </c>
      <c r="K5105" s="3">
        <f>MIN(Inputs!$B$2, (Inputs!$B$8 - I5105)/Inputs!$B$9)</f>
        <v>0</v>
      </c>
      <c r="L5105" s="3">
        <f>MAX(MIN(Inputs!$B$2, I5105*Inputs!$B$10, Inputs!$B$8*Inputs!$B$4 - J5105), 0)</f>
        <v>170</v>
      </c>
      <c r="M5105" s="3">
        <f t="shared" si="714"/>
        <v>0</v>
      </c>
      <c r="N5105" s="3">
        <f t="shared" si="715"/>
        <v>0</v>
      </c>
      <c r="O5105" s="3">
        <f>IF(H5105="Reg", MIN(Inputs!$B$2, I5105*Inputs!$B$10, (Inputs!$B$8-I5105)/Inputs!$B$9), 0)</f>
        <v>0</v>
      </c>
      <c r="P5105" s="3">
        <f t="shared" si="716"/>
        <v>0</v>
      </c>
      <c r="Q5105" s="3">
        <f t="shared" si="717"/>
        <v>0</v>
      </c>
      <c r="R5105" s="3">
        <f>I5105 + M5105*Inputs!$B$9 - N5105/Inputs!$B$10</f>
        <v>340</v>
      </c>
    </row>
    <row r="5106" spans="1:18" x14ac:dyDescent="0.3">
      <c r="A5106" s="4">
        <v>46235.666666666657</v>
      </c>
      <c r="B5106" s="3">
        <v>14.63</v>
      </c>
      <c r="C5106" s="3">
        <v>1</v>
      </c>
      <c r="D5106" s="3">
        <f t="shared" si="711"/>
        <v>22.057604166666675</v>
      </c>
      <c r="E5106" s="3">
        <f>MAX(B5106 - D5106/Inputs!$B$5, 0)</f>
        <v>0</v>
      </c>
      <c r="F5106" s="3">
        <f>MAX(D5106*Inputs!$B$5 - B5106, 0)</f>
        <v>4.7806916666666748</v>
      </c>
      <c r="G5106" s="3">
        <f t="shared" si="712"/>
        <v>1</v>
      </c>
      <c r="H5106" t="str">
        <f t="shared" si="713"/>
        <v>Charge</v>
      </c>
      <c r="I5106" s="3">
        <f t="shared" si="718"/>
        <v>340</v>
      </c>
      <c r="J5106" s="3">
        <f t="shared" si="719"/>
        <v>148.94827166799323</v>
      </c>
      <c r="K5106" s="3">
        <f>MIN(Inputs!$B$2, (Inputs!$B$8 - I5106)/Inputs!$B$9)</f>
        <v>0</v>
      </c>
      <c r="L5106" s="3">
        <f>MAX(MIN(Inputs!$B$2, I5106*Inputs!$B$10, Inputs!$B$8*Inputs!$B$4 - J5106), 0)</f>
        <v>170</v>
      </c>
      <c r="M5106" s="3">
        <f t="shared" si="714"/>
        <v>0</v>
      </c>
      <c r="N5106" s="3">
        <f t="shared" si="715"/>
        <v>0</v>
      </c>
      <c r="O5106" s="3">
        <f>IF(H5106="Reg", MIN(Inputs!$B$2, I5106*Inputs!$B$10, (Inputs!$B$8-I5106)/Inputs!$B$9), 0)</f>
        <v>0</v>
      </c>
      <c r="P5106" s="3">
        <f t="shared" si="716"/>
        <v>0</v>
      </c>
      <c r="Q5106" s="3">
        <f t="shared" si="717"/>
        <v>0</v>
      </c>
      <c r="R5106" s="3">
        <f>I5106 + M5106*Inputs!$B$9 - N5106/Inputs!$B$10</f>
        <v>340</v>
      </c>
    </row>
    <row r="5107" spans="1:18" x14ac:dyDescent="0.3">
      <c r="A5107" s="4">
        <v>46235.708333333343</v>
      </c>
      <c r="B5107" s="3">
        <v>16.357500000000002</v>
      </c>
      <c r="C5107" s="3">
        <v>0.66</v>
      </c>
      <c r="D5107" s="3">
        <f t="shared" si="711"/>
        <v>22.057604166666675</v>
      </c>
      <c r="E5107" s="3">
        <f>MAX(B5107 - D5107/Inputs!$B$5, 0)</f>
        <v>0</v>
      </c>
      <c r="F5107" s="3">
        <f>MAX(D5107*Inputs!$B$5 - B5107, 0)</f>
        <v>3.0531916666666739</v>
      </c>
      <c r="G5107" s="3">
        <f t="shared" si="712"/>
        <v>0.66</v>
      </c>
      <c r="H5107" t="str">
        <f t="shared" si="713"/>
        <v>Charge</v>
      </c>
      <c r="I5107" s="3">
        <f t="shared" si="718"/>
        <v>340</v>
      </c>
      <c r="J5107" s="3">
        <f t="shared" si="719"/>
        <v>148.94827166799323</v>
      </c>
      <c r="K5107" s="3">
        <f>MIN(Inputs!$B$2, (Inputs!$B$8 - I5107)/Inputs!$B$9)</f>
        <v>0</v>
      </c>
      <c r="L5107" s="3">
        <f>MAX(MIN(Inputs!$B$2, I5107*Inputs!$B$10, Inputs!$B$8*Inputs!$B$4 - J5107), 0)</f>
        <v>170</v>
      </c>
      <c r="M5107" s="3">
        <f t="shared" si="714"/>
        <v>0</v>
      </c>
      <c r="N5107" s="3">
        <f t="shared" si="715"/>
        <v>0</v>
      </c>
      <c r="O5107" s="3">
        <f>IF(H5107="Reg", MIN(Inputs!$B$2, I5107*Inputs!$B$10, (Inputs!$B$8-I5107)/Inputs!$B$9), 0)</f>
        <v>0</v>
      </c>
      <c r="P5107" s="3">
        <f t="shared" si="716"/>
        <v>0</v>
      </c>
      <c r="Q5107" s="3">
        <f t="shared" si="717"/>
        <v>0</v>
      </c>
      <c r="R5107" s="3">
        <f>I5107 + M5107*Inputs!$B$9 - N5107/Inputs!$B$10</f>
        <v>340</v>
      </c>
    </row>
    <row r="5108" spans="1:18" x14ac:dyDescent="0.3">
      <c r="A5108" s="4">
        <v>46235.75</v>
      </c>
      <c r="B5108" s="3">
        <v>18.5075</v>
      </c>
      <c r="C5108" s="3">
        <v>2.96</v>
      </c>
      <c r="D5108" s="3">
        <f t="shared" si="711"/>
        <v>22.057604166666675</v>
      </c>
      <c r="E5108" s="3">
        <f>MAX(B5108 - D5108/Inputs!$B$5, 0)</f>
        <v>0</v>
      </c>
      <c r="F5108" s="3">
        <f>MAX(D5108*Inputs!$B$5 - B5108, 0)</f>
        <v>0.90319166666667527</v>
      </c>
      <c r="G5108" s="3">
        <f t="shared" si="712"/>
        <v>2.96</v>
      </c>
      <c r="H5108" t="str">
        <f t="shared" si="713"/>
        <v>Reg</v>
      </c>
      <c r="I5108" s="3">
        <f t="shared" si="718"/>
        <v>340</v>
      </c>
      <c r="J5108" s="3">
        <f t="shared" si="719"/>
        <v>148.94827166799323</v>
      </c>
      <c r="K5108" s="3">
        <f>MIN(Inputs!$B$2, (Inputs!$B$8 - I5108)/Inputs!$B$9)</f>
        <v>0</v>
      </c>
      <c r="L5108" s="3">
        <f>MAX(MIN(Inputs!$B$2, I5108*Inputs!$B$10, Inputs!$B$8*Inputs!$B$4 - J5108), 0)</f>
        <v>170</v>
      </c>
      <c r="M5108" s="3">
        <f t="shared" si="714"/>
        <v>0</v>
      </c>
      <c r="N5108" s="3">
        <f t="shared" si="715"/>
        <v>0</v>
      </c>
      <c r="O5108" s="3">
        <f>IF(H5108="Reg", MIN(Inputs!$B$2, I5108*Inputs!$B$10, (Inputs!$B$8-I5108)/Inputs!$B$9), 0)</f>
        <v>0</v>
      </c>
      <c r="P5108" s="3">
        <f t="shared" si="716"/>
        <v>0</v>
      </c>
      <c r="Q5108" s="3">
        <f t="shared" si="717"/>
        <v>0</v>
      </c>
      <c r="R5108" s="3">
        <f>I5108 + M5108*Inputs!$B$9 - N5108/Inputs!$B$10</f>
        <v>340</v>
      </c>
    </row>
    <row r="5109" spans="1:18" x14ac:dyDescent="0.3">
      <c r="A5109" s="4">
        <v>46235.791666666657</v>
      </c>
      <c r="B5109" s="3">
        <v>26.2075</v>
      </c>
      <c r="C5109" s="3">
        <v>15.22</v>
      </c>
      <c r="D5109" s="3">
        <f t="shared" si="711"/>
        <v>22.057604166666675</v>
      </c>
      <c r="E5109" s="3">
        <f>MAX(B5109 - D5109/Inputs!$B$5, 0)</f>
        <v>1.1420407196969613</v>
      </c>
      <c r="F5109" s="3">
        <f>MAX(D5109*Inputs!$B$5 - B5109, 0)</f>
        <v>0</v>
      </c>
      <c r="G5109" s="3">
        <f t="shared" si="712"/>
        <v>15.22</v>
      </c>
      <c r="H5109" t="str">
        <f t="shared" si="713"/>
        <v>Reg</v>
      </c>
      <c r="I5109" s="3">
        <f t="shared" si="718"/>
        <v>340</v>
      </c>
      <c r="J5109" s="3">
        <f t="shared" si="719"/>
        <v>148.94827166799323</v>
      </c>
      <c r="K5109" s="3">
        <f>MIN(Inputs!$B$2, (Inputs!$B$8 - I5109)/Inputs!$B$9)</f>
        <v>0</v>
      </c>
      <c r="L5109" s="3">
        <f>MAX(MIN(Inputs!$B$2, I5109*Inputs!$B$10, Inputs!$B$8*Inputs!$B$4 - J5109), 0)</f>
        <v>170</v>
      </c>
      <c r="M5109" s="3">
        <f t="shared" si="714"/>
        <v>0</v>
      </c>
      <c r="N5109" s="3">
        <f t="shared" si="715"/>
        <v>0</v>
      </c>
      <c r="O5109" s="3">
        <f>IF(H5109="Reg", MIN(Inputs!$B$2, I5109*Inputs!$B$10, (Inputs!$B$8-I5109)/Inputs!$B$9), 0)</f>
        <v>0</v>
      </c>
      <c r="P5109" s="3">
        <f t="shared" si="716"/>
        <v>0</v>
      </c>
      <c r="Q5109" s="3">
        <f t="shared" si="717"/>
        <v>0</v>
      </c>
      <c r="R5109" s="3">
        <f>I5109 + M5109*Inputs!$B$9 - N5109/Inputs!$B$10</f>
        <v>340</v>
      </c>
    </row>
    <row r="5110" spans="1:18" x14ac:dyDescent="0.3">
      <c r="A5110" s="4">
        <v>46235.833333333343</v>
      </c>
      <c r="B5110" s="3">
        <v>32.042500000000004</v>
      </c>
      <c r="C5110" s="3">
        <v>22.41</v>
      </c>
      <c r="D5110" s="3">
        <f t="shared" si="711"/>
        <v>22.057604166666675</v>
      </c>
      <c r="E5110" s="3">
        <f>MAX(B5110 - D5110/Inputs!$B$5, 0)</f>
        <v>6.9770407196969657</v>
      </c>
      <c r="F5110" s="3">
        <f>MAX(D5110*Inputs!$B$5 - B5110, 0)</f>
        <v>0</v>
      </c>
      <c r="G5110" s="3">
        <f t="shared" si="712"/>
        <v>22.41</v>
      </c>
      <c r="H5110" t="str">
        <f t="shared" si="713"/>
        <v>Reg</v>
      </c>
      <c r="I5110" s="3">
        <f t="shared" si="718"/>
        <v>340</v>
      </c>
      <c r="J5110" s="3">
        <f t="shared" si="719"/>
        <v>148.94827166799323</v>
      </c>
      <c r="K5110" s="3">
        <f>MIN(Inputs!$B$2, (Inputs!$B$8 - I5110)/Inputs!$B$9)</f>
        <v>0</v>
      </c>
      <c r="L5110" s="3">
        <f>MAX(MIN(Inputs!$B$2, I5110*Inputs!$B$10, Inputs!$B$8*Inputs!$B$4 - J5110), 0)</f>
        <v>170</v>
      </c>
      <c r="M5110" s="3">
        <f t="shared" si="714"/>
        <v>0</v>
      </c>
      <c r="N5110" s="3">
        <f t="shared" si="715"/>
        <v>0</v>
      </c>
      <c r="O5110" s="3">
        <f>IF(H5110="Reg", MIN(Inputs!$B$2, I5110*Inputs!$B$10, (Inputs!$B$8-I5110)/Inputs!$B$9), 0)</f>
        <v>0</v>
      </c>
      <c r="P5110" s="3">
        <f t="shared" si="716"/>
        <v>0</v>
      </c>
      <c r="Q5110" s="3">
        <f t="shared" si="717"/>
        <v>0</v>
      </c>
      <c r="R5110" s="3">
        <f>I5110 + M5110*Inputs!$B$9 - N5110/Inputs!$B$10</f>
        <v>340</v>
      </c>
    </row>
    <row r="5111" spans="1:18" x14ac:dyDescent="0.3">
      <c r="A5111" s="4">
        <v>46235.875</v>
      </c>
      <c r="B5111" s="3">
        <v>38.435000000000002</v>
      </c>
      <c r="C5111" s="3">
        <v>16.62</v>
      </c>
      <c r="D5111" s="3">
        <f t="shared" si="711"/>
        <v>22.057604166666675</v>
      </c>
      <c r="E5111" s="3">
        <f>MAX(B5111 - D5111/Inputs!$B$5, 0)</f>
        <v>13.369540719696964</v>
      </c>
      <c r="F5111" s="3">
        <f>MAX(D5111*Inputs!$B$5 - B5111, 0)</f>
        <v>0</v>
      </c>
      <c r="G5111" s="3">
        <f t="shared" si="712"/>
        <v>16.62</v>
      </c>
      <c r="H5111" t="str">
        <f t="shared" si="713"/>
        <v>Reg</v>
      </c>
      <c r="I5111" s="3">
        <f t="shared" si="718"/>
        <v>340</v>
      </c>
      <c r="J5111" s="3">
        <f t="shared" si="719"/>
        <v>148.94827166799323</v>
      </c>
      <c r="K5111" s="3">
        <f>MIN(Inputs!$B$2, (Inputs!$B$8 - I5111)/Inputs!$B$9)</f>
        <v>0</v>
      </c>
      <c r="L5111" s="3">
        <f>MAX(MIN(Inputs!$B$2, I5111*Inputs!$B$10, Inputs!$B$8*Inputs!$B$4 - J5111), 0)</f>
        <v>170</v>
      </c>
      <c r="M5111" s="3">
        <f t="shared" si="714"/>
        <v>0</v>
      </c>
      <c r="N5111" s="3">
        <f t="shared" si="715"/>
        <v>0</v>
      </c>
      <c r="O5111" s="3">
        <f>IF(H5111="Reg", MIN(Inputs!$B$2, I5111*Inputs!$B$10, (Inputs!$B$8-I5111)/Inputs!$B$9), 0)</f>
        <v>0</v>
      </c>
      <c r="P5111" s="3">
        <f t="shared" si="716"/>
        <v>0</v>
      </c>
      <c r="Q5111" s="3">
        <f t="shared" si="717"/>
        <v>0</v>
      </c>
      <c r="R5111" s="3">
        <f>I5111 + M5111*Inputs!$B$9 - N5111/Inputs!$B$10</f>
        <v>340</v>
      </c>
    </row>
    <row r="5112" spans="1:18" x14ac:dyDescent="0.3">
      <c r="A5112" s="4">
        <v>46235.916666666657</v>
      </c>
      <c r="B5112" s="3">
        <v>30.935000000000002</v>
      </c>
      <c r="C5112" s="3">
        <v>11.75</v>
      </c>
      <c r="D5112" s="3">
        <f t="shared" si="711"/>
        <v>22.057604166666675</v>
      </c>
      <c r="E5112" s="3">
        <f>MAX(B5112 - D5112/Inputs!$B$5, 0)</f>
        <v>5.869540719696964</v>
      </c>
      <c r="F5112" s="3">
        <f>MAX(D5112*Inputs!$B$5 - B5112, 0)</f>
        <v>0</v>
      </c>
      <c r="G5112" s="3">
        <f t="shared" si="712"/>
        <v>11.75</v>
      </c>
      <c r="H5112" t="str">
        <f t="shared" si="713"/>
        <v>Reg</v>
      </c>
      <c r="I5112" s="3">
        <f t="shared" si="718"/>
        <v>340</v>
      </c>
      <c r="J5112" s="3">
        <f t="shared" si="719"/>
        <v>148.94827166799323</v>
      </c>
      <c r="K5112" s="3">
        <f>MIN(Inputs!$B$2, (Inputs!$B$8 - I5112)/Inputs!$B$9)</f>
        <v>0</v>
      </c>
      <c r="L5112" s="3">
        <f>MAX(MIN(Inputs!$B$2, I5112*Inputs!$B$10, Inputs!$B$8*Inputs!$B$4 - J5112), 0)</f>
        <v>170</v>
      </c>
      <c r="M5112" s="3">
        <f t="shared" si="714"/>
        <v>0</v>
      </c>
      <c r="N5112" s="3">
        <f t="shared" si="715"/>
        <v>0</v>
      </c>
      <c r="O5112" s="3">
        <f>IF(H5112="Reg", MIN(Inputs!$B$2, I5112*Inputs!$B$10, (Inputs!$B$8-I5112)/Inputs!$B$9), 0)</f>
        <v>0</v>
      </c>
      <c r="P5112" s="3">
        <f t="shared" si="716"/>
        <v>0</v>
      </c>
      <c r="Q5112" s="3">
        <f t="shared" si="717"/>
        <v>0</v>
      </c>
      <c r="R5112" s="3">
        <f>I5112 + M5112*Inputs!$B$9 - N5112/Inputs!$B$10</f>
        <v>340</v>
      </c>
    </row>
    <row r="5113" spans="1:18" x14ac:dyDescent="0.3">
      <c r="A5113" s="4">
        <v>46235.958333333343</v>
      </c>
      <c r="B5113" s="3">
        <v>23.762500000000003</v>
      </c>
      <c r="C5113" s="3">
        <v>1.93</v>
      </c>
      <c r="D5113" s="3">
        <f t="shared" si="711"/>
        <v>22.057604166666675</v>
      </c>
      <c r="E5113" s="3">
        <f>MAX(B5113 - D5113/Inputs!$B$5, 0)</f>
        <v>0</v>
      </c>
      <c r="F5113" s="3">
        <f>MAX(D5113*Inputs!$B$5 - B5113, 0)</f>
        <v>0</v>
      </c>
      <c r="G5113" s="3">
        <f t="shared" si="712"/>
        <v>1.93</v>
      </c>
      <c r="H5113" t="str">
        <f t="shared" si="713"/>
        <v>Reg</v>
      </c>
      <c r="I5113" s="3">
        <f t="shared" si="718"/>
        <v>340</v>
      </c>
      <c r="J5113" s="3">
        <f t="shared" si="719"/>
        <v>148.94827166799323</v>
      </c>
      <c r="K5113" s="3">
        <f>MIN(Inputs!$B$2, (Inputs!$B$8 - I5113)/Inputs!$B$9)</f>
        <v>0</v>
      </c>
      <c r="L5113" s="3">
        <f>MAX(MIN(Inputs!$B$2, I5113*Inputs!$B$10, Inputs!$B$8*Inputs!$B$4 - J5113), 0)</f>
        <v>170</v>
      </c>
      <c r="M5113" s="3">
        <f t="shared" si="714"/>
        <v>0</v>
      </c>
      <c r="N5113" s="3">
        <f t="shared" si="715"/>
        <v>0</v>
      </c>
      <c r="O5113" s="3">
        <f>IF(H5113="Reg", MIN(Inputs!$B$2, I5113*Inputs!$B$10, (Inputs!$B$8-I5113)/Inputs!$B$9), 0)</f>
        <v>0</v>
      </c>
      <c r="P5113" s="3">
        <f t="shared" si="716"/>
        <v>0</v>
      </c>
      <c r="Q5113" s="3">
        <f t="shared" si="717"/>
        <v>0</v>
      </c>
      <c r="R5113" s="3">
        <f>I5113 + M5113*Inputs!$B$9 - N5113/Inputs!$B$10</f>
        <v>340</v>
      </c>
    </row>
    <row r="5114" spans="1:18" x14ac:dyDescent="0.3">
      <c r="A5114" s="4">
        <v>46236</v>
      </c>
      <c r="B5114" s="3">
        <v>22.324999999999999</v>
      </c>
      <c r="C5114" s="3">
        <v>1</v>
      </c>
      <c r="D5114" s="3">
        <f t="shared" si="711"/>
        <v>27.544895833333328</v>
      </c>
      <c r="E5114" s="3">
        <f>MAX(B5114 - D5114/Inputs!$B$5, 0)</f>
        <v>0</v>
      </c>
      <c r="F5114" s="3">
        <f>MAX(D5114*Inputs!$B$5 - B5114, 0)</f>
        <v>1.9145083333333304</v>
      </c>
      <c r="G5114" s="3">
        <f t="shared" si="712"/>
        <v>1</v>
      </c>
      <c r="H5114" t="str">
        <f t="shared" si="713"/>
        <v>Charge</v>
      </c>
      <c r="I5114" s="3">
        <f t="shared" si="718"/>
        <v>340</v>
      </c>
      <c r="J5114" s="3">
        <f t="shared" si="719"/>
        <v>0</v>
      </c>
      <c r="K5114" s="3">
        <f>MIN(Inputs!$B$2, (Inputs!$B$8 - I5114)/Inputs!$B$9)</f>
        <v>0</v>
      </c>
      <c r="L5114" s="3">
        <f>MAX(MIN(Inputs!$B$2, I5114*Inputs!$B$10, Inputs!$B$8*Inputs!$B$4 - J5114), 0)</f>
        <v>170</v>
      </c>
      <c r="M5114" s="3">
        <f t="shared" si="714"/>
        <v>0</v>
      </c>
      <c r="N5114" s="3">
        <f t="shared" si="715"/>
        <v>0</v>
      </c>
      <c r="O5114" s="3">
        <f>IF(H5114="Reg", MIN(Inputs!$B$2, I5114*Inputs!$B$10, (Inputs!$B$8-I5114)/Inputs!$B$9), 0)</f>
        <v>0</v>
      </c>
      <c r="P5114" s="3">
        <f t="shared" si="716"/>
        <v>0</v>
      </c>
      <c r="Q5114" s="3">
        <f t="shared" si="717"/>
        <v>0</v>
      </c>
      <c r="R5114" s="3">
        <f>I5114 + M5114*Inputs!$B$9 - N5114/Inputs!$B$10</f>
        <v>340</v>
      </c>
    </row>
    <row r="5115" spans="1:18" x14ac:dyDescent="0.3">
      <c r="A5115" s="4">
        <v>46236.041666666657</v>
      </c>
      <c r="B5115" s="3">
        <v>25.9725</v>
      </c>
      <c r="C5115" s="3">
        <v>0.95</v>
      </c>
      <c r="D5115" s="3">
        <f t="shared" si="711"/>
        <v>27.544895833333328</v>
      </c>
      <c r="E5115" s="3">
        <f>MAX(B5115 - D5115/Inputs!$B$5, 0)</f>
        <v>0</v>
      </c>
      <c r="F5115" s="3">
        <f>MAX(D5115*Inputs!$B$5 - B5115, 0)</f>
        <v>0</v>
      </c>
      <c r="G5115" s="3">
        <f t="shared" si="712"/>
        <v>0.95</v>
      </c>
      <c r="H5115" t="str">
        <f t="shared" si="713"/>
        <v>Reg</v>
      </c>
      <c r="I5115" s="3">
        <f t="shared" si="718"/>
        <v>340</v>
      </c>
      <c r="J5115" s="3">
        <f t="shared" si="719"/>
        <v>0</v>
      </c>
      <c r="K5115" s="3">
        <f>MIN(Inputs!$B$2, (Inputs!$B$8 - I5115)/Inputs!$B$9)</f>
        <v>0</v>
      </c>
      <c r="L5115" s="3">
        <f>MAX(MIN(Inputs!$B$2, I5115*Inputs!$B$10, Inputs!$B$8*Inputs!$B$4 - J5115), 0)</f>
        <v>170</v>
      </c>
      <c r="M5115" s="3">
        <f t="shared" si="714"/>
        <v>0</v>
      </c>
      <c r="N5115" s="3">
        <f t="shared" si="715"/>
        <v>0</v>
      </c>
      <c r="O5115" s="3">
        <f>IF(H5115="Reg", MIN(Inputs!$B$2, I5115*Inputs!$B$10, (Inputs!$B$8-I5115)/Inputs!$B$9), 0)</f>
        <v>0</v>
      </c>
      <c r="P5115" s="3">
        <f t="shared" si="716"/>
        <v>0</v>
      </c>
      <c r="Q5115" s="3">
        <f t="shared" si="717"/>
        <v>0</v>
      </c>
      <c r="R5115" s="3">
        <f>I5115 + M5115*Inputs!$B$9 - N5115/Inputs!$B$10</f>
        <v>340</v>
      </c>
    </row>
    <row r="5116" spans="1:18" x14ac:dyDescent="0.3">
      <c r="A5116" s="4">
        <v>46236.083333333343</v>
      </c>
      <c r="B5116" s="3">
        <v>23.592500000000001</v>
      </c>
      <c r="C5116" s="3">
        <v>0.37</v>
      </c>
      <c r="D5116" s="3">
        <f t="shared" si="711"/>
        <v>27.544895833333328</v>
      </c>
      <c r="E5116" s="3">
        <f>MAX(B5116 - D5116/Inputs!$B$5, 0)</f>
        <v>0</v>
      </c>
      <c r="F5116" s="3">
        <f>MAX(D5116*Inputs!$B$5 - B5116, 0)</f>
        <v>0.64700833333332852</v>
      </c>
      <c r="G5116" s="3">
        <f t="shared" si="712"/>
        <v>0.37</v>
      </c>
      <c r="H5116" t="str">
        <f t="shared" si="713"/>
        <v>Charge</v>
      </c>
      <c r="I5116" s="3">
        <f t="shared" si="718"/>
        <v>340</v>
      </c>
      <c r="J5116" s="3">
        <f t="shared" si="719"/>
        <v>0</v>
      </c>
      <c r="K5116" s="3">
        <f>MIN(Inputs!$B$2, (Inputs!$B$8 - I5116)/Inputs!$B$9)</f>
        <v>0</v>
      </c>
      <c r="L5116" s="3">
        <f>MAX(MIN(Inputs!$B$2, I5116*Inputs!$B$10, Inputs!$B$8*Inputs!$B$4 - J5116), 0)</f>
        <v>170</v>
      </c>
      <c r="M5116" s="3">
        <f t="shared" si="714"/>
        <v>0</v>
      </c>
      <c r="N5116" s="3">
        <f t="shared" si="715"/>
        <v>0</v>
      </c>
      <c r="O5116" s="3">
        <f>IF(H5116="Reg", MIN(Inputs!$B$2, I5116*Inputs!$B$10, (Inputs!$B$8-I5116)/Inputs!$B$9), 0)</f>
        <v>0</v>
      </c>
      <c r="P5116" s="3">
        <f t="shared" si="716"/>
        <v>0</v>
      </c>
      <c r="Q5116" s="3">
        <f t="shared" si="717"/>
        <v>0</v>
      </c>
      <c r="R5116" s="3">
        <f>I5116 + M5116*Inputs!$B$9 - N5116/Inputs!$B$10</f>
        <v>340</v>
      </c>
    </row>
    <row r="5117" spans="1:18" x14ac:dyDescent="0.3">
      <c r="A5117" s="4">
        <v>46236.125</v>
      </c>
      <c r="B5117" s="3">
        <v>22.672499999999999</v>
      </c>
      <c r="C5117" s="3">
        <v>0.13</v>
      </c>
      <c r="D5117" s="3">
        <f t="shared" si="711"/>
        <v>27.544895833333328</v>
      </c>
      <c r="E5117" s="3">
        <f>MAX(B5117 - D5117/Inputs!$B$5, 0)</f>
        <v>0</v>
      </c>
      <c r="F5117" s="3">
        <f>MAX(D5117*Inputs!$B$5 - B5117, 0)</f>
        <v>1.5670083333333302</v>
      </c>
      <c r="G5117" s="3">
        <f t="shared" si="712"/>
        <v>0.13</v>
      </c>
      <c r="H5117" t="str">
        <f t="shared" si="713"/>
        <v>Charge</v>
      </c>
      <c r="I5117" s="3">
        <f t="shared" si="718"/>
        <v>340</v>
      </c>
      <c r="J5117" s="3">
        <f t="shared" si="719"/>
        <v>0</v>
      </c>
      <c r="K5117" s="3">
        <f>MIN(Inputs!$B$2, (Inputs!$B$8 - I5117)/Inputs!$B$9)</f>
        <v>0</v>
      </c>
      <c r="L5117" s="3">
        <f>MAX(MIN(Inputs!$B$2, I5117*Inputs!$B$10, Inputs!$B$8*Inputs!$B$4 - J5117), 0)</f>
        <v>170</v>
      </c>
      <c r="M5117" s="3">
        <f t="shared" si="714"/>
        <v>0</v>
      </c>
      <c r="N5117" s="3">
        <f t="shared" si="715"/>
        <v>0</v>
      </c>
      <c r="O5117" s="3">
        <f>IF(H5117="Reg", MIN(Inputs!$B$2, I5117*Inputs!$B$10, (Inputs!$B$8-I5117)/Inputs!$B$9), 0)</f>
        <v>0</v>
      </c>
      <c r="P5117" s="3">
        <f t="shared" si="716"/>
        <v>0</v>
      </c>
      <c r="Q5117" s="3">
        <f t="shared" si="717"/>
        <v>0</v>
      </c>
      <c r="R5117" s="3">
        <f>I5117 + M5117*Inputs!$B$9 - N5117/Inputs!$B$10</f>
        <v>340</v>
      </c>
    </row>
    <row r="5118" spans="1:18" x14ac:dyDescent="0.3">
      <c r="A5118" s="4">
        <v>46236.166666666657</v>
      </c>
      <c r="B5118" s="3">
        <v>21.602500000000003</v>
      </c>
      <c r="C5118" s="3">
        <v>0.37</v>
      </c>
      <c r="D5118" s="3">
        <f t="shared" si="711"/>
        <v>27.544895833333328</v>
      </c>
      <c r="E5118" s="3">
        <f>MAX(B5118 - D5118/Inputs!$B$5, 0)</f>
        <v>0</v>
      </c>
      <c r="F5118" s="3">
        <f>MAX(D5118*Inputs!$B$5 - B5118, 0)</f>
        <v>2.637008333333327</v>
      </c>
      <c r="G5118" s="3">
        <f t="shared" si="712"/>
        <v>0.37</v>
      </c>
      <c r="H5118" t="str">
        <f t="shared" si="713"/>
        <v>Charge</v>
      </c>
      <c r="I5118" s="3">
        <f t="shared" si="718"/>
        <v>340</v>
      </c>
      <c r="J5118" s="3">
        <f t="shared" si="719"/>
        <v>0</v>
      </c>
      <c r="K5118" s="3">
        <f>MIN(Inputs!$B$2, (Inputs!$B$8 - I5118)/Inputs!$B$9)</f>
        <v>0</v>
      </c>
      <c r="L5118" s="3">
        <f>MAX(MIN(Inputs!$B$2, I5118*Inputs!$B$10, Inputs!$B$8*Inputs!$B$4 - J5118), 0)</f>
        <v>170</v>
      </c>
      <c r="M5118" s="3">
        <f t="shared" si="714"/>
        <v>0</v>
      </c>
      <c r="N5118" s="3">
        <f t="shared" si="715"/>
        <v>0</v>
      </c>
      <c r="O5118" s="3">
        <f>IF(H5118="Reg", MIN(Inputs!$B$2, I5118*Inputs!$B$10, (Inputs!$B$8-I5118)/Inputs!$B$9), 0)</f>
        <v>0</v>
      </c>
      <c r="P5118" s="3">
        <f t="shared" si="716"/>
        <v>0</v>
      </c>
      <c r="Q5118" s="3">
        <f t="shared" si="717"/>
        <v>0</v>
      </c>
      <c r="R5118" s="3">
        <f>I5118 + M5118*Inputs!$B$9 - N5118/Inputs!$B$10</f>
        <v>340</v>
      </c>
    </row>
    <row r="5119" spans="1:18" x14ac:dyDescent="0.3">
      <c r="A5119" s="4">
        <v>46236.208333333343</v>
      </c>
      <c r="B5119" s="3">
        <v>19.832499999999996</v>
      </c>
      <c r="C5119" s="3">
        <v>0.37</v>
      </c>
      <c r="D5119" s="3">
        <f t="shared" si="711"/>
        <v>27.544895833333328</v>
      </c>
      <c r="E5119" s="3">
        <f>MAX(B5119 - D5119/Inputs!$B$5, 0)</f>
        <v>0</v>
      </c>
      <c r="F5119" s="3">
        <f>MAX(D5119*Inputs!$B$5 - B5119, 0)</f>
        <v>4.4070083333333336</v>
      </c>
      <c r="G5119" s="3">
        <f t="shared" si="712"/>
        <v>0.37</v>
      </c>
      <c r="H5119" t="str">
        <f t="shared" si="713"/>
        <v>Charge</v>
      </c>
      <c r="I5119" s="3">
        <f t="shared" si="718"/>
        <v>340</v>
      </c>
      <c r="J5119" s="3">
        <f t="shared" si="719"/>
        <v>0</v>
      </c>
      <c r="K5119" s="3">
        <f>MIN(Inputs!$B$2, (Inputs!$B$8 - I5119)/Inputs!$B$9)</f>
        <v>0</v>
      </c>
      <c r="L5119" s="3">
        <f>MAX(MIN(Inputs!$B$2, I5119*Inputs!$B$10, Inputs!$B$8*Inputs!$B$4 - J5119), 0)</f>
        <v>170</v>
      </c>
      <c r="M5119" s="3">
        <f t="shared" si="714"/>
        <v>0</v>
      </c>
      <c r="N5119" s="3">
        <f t="shared" si="715"/>
        <v>0</v>
      </c>
      <c r="O5119" s="3">
        <f>IF(H5119="Reg", MIN(Inputs!$B$2, I5119*Inputs!$B$10, (Inputs!$B$8-I5119)/Inputs!$B$9), 0)</f>
        <v>0</v>
      </c>
      <c r="P5119" s="3">
        <f t="shared" si="716"/>
        <v>0</v>
      </c>
      <c r="Q5119" s="3">
        <f t="shared" si="717"/>
        <v>0</v>
      </c>
      <c r="R5119" s="3">
        <f>I5119 + M5119*Inputs!$B$9 - N5119/Inputs!$B$10</f>
        <v>340</v>
      </c>
    </row>
    <row r="5120" spans="1:18" x14ac:dyDescent="0.3">
      <c r="A5120" s="4">
        <v>46236.25</v>
      </c>
      <c r="B5120" s="3">
        <v>20.532499999999999</v>
      </c>
      <c r="C5120" s="3">
        <v>0.37</v>
      </c>
      <c r="D5120" s="3">
        <f t="shared" si="711"/>
        <v>27.544895833333328</v>
      </c>
      <c r="E5120" s="3">
        <f>MAX(B5120 - D5120/Inputs!$B$5, 0)</f>
        <v>0</v>
      </c>
      <c r="F5120" s="3">
        <f>MAX(D5120*Inputs!$B$5 - B5120, 0)</f>
        <v>3.7070083333333308</v>
      </c>
      <c r="G5120" s="3">
        <f t="shared" si="712"/>
        <v>0.37</v>
      </c>
      <c r="H5120" t="str">
        <f t="shared" si="713"/>
        <v>Charge</v>
      </c>
      <c r="I5120" s="3">
        <f t="shared" si="718"/>
        <v>340</v>
      </c>
      <c r="J5120" s="3">
        <f t="shared" si="719"/>
        <v>0</v>
      </c>
      <c r="K5120" s="3">
        <f>MIN(Inputs!$B$2, (Inputs!$B$8 - I5120)/Inputs!$B$9)</f>
        <v>0</v>
      </c>
      <c r="L5120" s="3">
        <f>MAX(MIN(Inputs!$B$2, I5120*Inputs!$B$10, Inputs!$B$8*Inputs!$B$4 - J5120), 0)</f>
        <v>170</v>
      </c>
      <c r="M5120" s="3">
        <f t="shared" si="714"/>
        <v>0</v>
      </c>
      <c r="N5120" s="3">
        <f t="shared" si="715"/>
        <v>0</v>
      </c>
      <c r="O5120" s="3">
        <f>IF(H5120="Reg", MIN(Inputs!$B$2, I5120*Inputs!$B$10, (Inputs!$B$8-I5120)/Inputs!$B$9), 0)</f>
        <v>0</v>
      </c>
      <c r="P5120" s="3">
        <f t="shared" si="716"/>
        <v>0</v>
      </c>
      <c r="Q5120" s="3">
        <f t="shared" si="717"/>
        <v>0</v>
      </c>
      <c r="R5120" s="3">
        <f>I5120 + M5120*Inputs!$B$9 - N5120/Inputs!$B$10</f>
        <v>340</v>
      </c>
    </row>
    <row r="5121" spans="1:18" x14ac:dyDescent="0.3">
      <c r="A5121" s="4">
        <v>46236.291666666657</v>
      </c>
      <c r="B5121" s="3">
        <v>20.857500000000002</v>
      </c>
      <c r="C5121" s="3">
        <v>1.05</v>
      </c>
      <c r="D5121" s="3">
        <f t="shared" si="711"/>
        <v>27.544895833333328</v>
      </c>
      <c r="E5121" s="3">
        <f>MAX(B5121 - D5121/Inputs!$B$5, 0)</f>
        <v>0</v>
      </c>
      <c r="F5121" s="3">
        <f>MAX(D5121*Inputs!$B$5 - B5121, 0)</f>
        <v>3.382008333333328</v>
      </c>
      <c r="G5121" s="3">
        <f t="shared" si="712"/>
        <v>1.05</v>
      </c>
      <c r="H5121" t="str">
        <f t="shared" si="713"/>
        <v>Charge</v>
      </c>
      <c r="I5121" s="3">
        <f t="shared" si="718"/>
        <v>340</v>
      </c>
      <c r="J5121" s="3">
        <f t="shared" si="719"/>
        <v>0</v>
      </c>
      <c r="K5121" s="3">
        <f>MIN(Inputs!$B$2, (Inputs!$B$8 - I5121)/Inputs!$B$9)</f>
        <v>0</v>
      </c>
      <c r="L5121" s="3">
        <f>MAX(MIN(Inputs!$B$2, I5121*Inputs!$B$10, Inputs!$B$8*Inputs!$B$4 - J5121), 0)</f>
        <v>170</v>
      </c>
      <c r="M5121" s="3">
        <f t="shared" si="714"/>
        <v>0</v>
      </c>
      <c r="N5121" s="3">
        <f t="shared" si="715"/>
        <v>0</v>
      </c>
      <c r="O5121" s="3">
        <f>IF(H5121="Reg", MIN(Inputs!$B$2, I5121*Inputs!$B$10, (Inputs!$B$8-I5121)/Inputs!$B$9), 0)</f>
        <v>0</v>
      </c>
      <c r="P5121" s="3">
        <f t="shared" si="716"/>
        <v>0</v>
      </c>
      <c r="Q5121" s="3">
        <f t="shared" si="717"/>
        <v>0</v>
      </c>
      <c r="R5121" s="3">
        <f>I5121 + M5121*Inputs!$B$9 - N5121/Inputs!$B$10</f>
        <v>340</v>
      </c>
    </row>
    <row r="5122" spans="1:18" x14ac:dyDescent="0.3">
      <c r="A5122" s="4">
        <v>46236.333333333343</v>
      </c>
      <c r="B5122" s="3">
        <v>16.709999999999997</v>
      </c>
      <c r="C5122" s="3">
        <v>0.98</v>
      </c>
      <c r="D5122" s="3">
        <f t="shared" ref="D5122:D5185" si="720">AVERAGEIFS(B:B, A:A, "&gt;="&amp;INT(A5122), A:A, "&lt;"&amp;INT(A5122)+1)</f>
        <v>27.544895833333328</v>
      </c>
      <c r="E5122" s="3">
        <f>MAX(B5122 - D5122/Inputs!$B$5, 0)</f>
        <v>0</v>
      </c>
      <c r="F5122" s="3">
        <f>MAX(D5122*Inputs!$B$5 - B5122, 0)</f>
        <v>7.5295083333333324</v>
      </c>
      <c r="G5122" s="3">
        <f t="shared" ref="G5122:G5185" si="721">C5122</f>
        <v>0.98</v>
      </c>
      <c r="H5122" t="str">
        <f t="shared" ref="H5122:H5185" si="722">IF(MAX(E5122, F5122, G5122)&lt;=0, "Idle", IF(AND(G5122&gt;=E5122, G5122&gt;=F5122), "Reg", IF(E5122&gt;=F5122, "Discharge", "Charge")))</f>
        <v>Charge</v>
      </c>
      <c r="I5122" s="3">
        <f t="shared" si="718"/>
        <v>340</v>
      </c>
      <c r="J5122" s="3">
        <f t="shared" si="719"/>
        <v>0</v>
      </c>
      <c r="K5122" s="3">
        <f>MIN(Inputs!$B$2, (Inputs!$B$8 - I5122)/Inputs!$B$9)</f>
        <v>0</v>
      </c>
      <c r="L5122" s="3">
        <f>MAX(MIN(Inputs!$B$2, I5122*Inputs!$B$10, Inputs!$B$8*Inputs!$B$4 - J5122), 0)</f>
        <v>170</v>
      </c>
      <c r="M5122" s="3">
        <f t="shared" ref="M5122:M5185" si="723">IF(H5122="Charge", K5122, 0)</f>
        <v>0</v>
      </c>
      <c r="N5122" s="3">
        <f t="shared" ref="N5122:N5185" si="724">IF(H5122="Discharge", L5122, 0)</f>
        <v>0</v>
      </c>
      <c r="O5122" s="3">
        <f>IF(H5122="Reg", MIN(Inputs!$B$2, I5122*Inputs!$B$10, (Inputs!$B$8-I5122)/Inputs!$B$9), 0)</f>
        <v>0</v>
      </c>
      <c r="P5122" s="3">
        <f t="shared" ref="P5122:P5185" si="725">(N5122 - M5122) * B5122</f>
        <v>0</v>
      </c>
      <c r="Q5122" s="3">
        <f t="shared" ref="Q5122:Q5185" si="726">O5122 * C5122</f>
        <v>0</v>
      </c>
      <c r="R5122" s="3">
        <f>I5122 + M5122*Inputs!$B$9 - N5122/Inputs!$B$10</f>
        <v>340</v>
      </c>
    </row>
    <row r="5123" spans="1:18" x14ac:dyDescent="0.3">
      <c r="A5123" s="4">
        <v>46236.375</v>
      </c>
      <c r="B5123" s="3">
        <v>15.8325</v>
      </c>
      <c r="C5123" s="3">
        <v>0.54</v>
      </c>
      <c r="D5123" s="3">
        <f t="shared" si="720"/>
        <v>27.544895833333328</v>
      </c>
      <c r="E5123" s="3">
        <f>MAX(B5123 - D5123/Inputs!$B$5, 0)</f>
        <v>0</v>
      </c>
      <c r="F5123" s="3">
        <f>MAX(D5123*Inputs!$B$5 - B5123, 0)</f>
        <v>8.4070083333333301</v>
      </c>
      <c r="G5123" s="3">
        <f t="shared" si="721"/>
        <v>0.54</v>
      </c>
      <c r="H5123" t="str">
        <f t="shared" si="722"/>
        <v>Charge</v>
      </c>
      <c r="I5123" s="3">
        <f t="shared" ref="I5123:I5186" si="727">R5122</f>
        <v>340</v>
      </c>
      <c r="J5123" s="3">
        <f t="shared" ref="J5123:J5186" si="728">IF(INT(A5123)=INT(A5122), J5122 + N5122, 0)</f>
        <v>0</v>
      </c>
      <c r="K5123" s="3">
        <f>MIN(Inputs!$B$2, (Inputs!$B$8 - I5123)/Inputs!$B$9)</f>
        <v>0</v>
      </c>
      <c r="L5123" s="3">
        <f>MAX(MIN(Inputs!$B$2, I5123*Inputs!$B$10, Inputs!$B$8*Inputs!$B$4 - J5123), 0)</f>
        <v>170</v>
      </c>
      <c r="M5123" s="3">
        <f t="shared" si="723"/>
        <v>0</v>
      </c>
      <c r="N5123" s="3">
        <f t="shared" si="724"/>
        <v>0</v>
      </c>
      <c r="O5123" s="3">
        <f>IF(H5123="Reg", MIN(Inputs!$B$2, I5123*Inputs!$B$10, (Inputs!$B$8-I5123)/Inputs!$B$9), 0)</f>
        <v>0</v>
      </c>
      <c r="P5123" s="3">
        <f t="shared" si="725"/>
        <v>0</v>
      </c>
      <c r="Q5123" s="3">
        <f t="shared" si="726"/>
        <v>0</v>
      </c>
      <c r="R5123" s="3">
        <f>I5123 + M5123*Inputs!$B$9 - N5123/Inputs!$B$10</f>
        <v>340</v>
      </c>
    </row>
    <row r="5124" spans="1:18" x14ac:dyDescent="0.3">
      <c r="A5124" s="4">
        <v>46236.416666666657</v>
      </c>
      <c r="B5124" s="3">
        <v>16.072500000000002</v>
      </c>
      <c r="C5124" s="3">
        <v>0.54</v>
      </c>
      <c r="D5124" s="3">
        <f t="shared" si="720"/>
        <v>27.544895833333328</v>
      </c>
      <c r="E5124" s="3">
        <f>MAX(B5124 - D5124/Inputs!$B$5, 0)</f>
        <v>0</v>
      </c>
      <c r="F5124" s="3">
        <f>MAX(D5124*Inputs!$B$5 - B5124, 0)</f>
        <v>8.1670083333333281</v>
      </c>
      <c r="G5124" s="3">
        <f t="shared" si="721"/>
        <v>0.54</v>
      </c>
      <c r="H5124" t="str">
        <f t="shared" si="722"/>
        <v>Charge</v>
      </c>
      <c r="I5124" s="3">
        <f t="shared" si="727"/>
        <v>340</v>
      </c>
      <c r="J5124" s="3">
        <f t="shared" si="728"/>
        <v>0</v>
      </c>
      <c r="K5124" s="3">
        <f>MIN(Inputs!$B$2, (Inputs!$B$8 - I5124)/Inputs!$B$9)</f>
        <v>0</v>
      </c>
      <c r="L5124" s="3">
        <f>MAX(MIN(Inputs!$B$2, I5124*Inputs!$B$10, Inputs!$B$8*Inputs!$B$4 - J5124), 0)</f>
        <v>170</v>
      </c>
      <c r="M5124" s="3">
        <f t="shared" si="723"/>
        <v>0</v>
      </c>
      <c r="N5124" s="3">
        <f t="shared" si="724"/>
        <v>0</v>
      </c>
      <c r="O5124" s="3">
        <f>IF(H5124="Reg", MIN(Inputs!$B$2, I5124*Inputs!$B$10, (Inputs!$B$8-I5124)/Inputs!$B$9), 0)</f>
        <v>0</v>
      </c>
      <c r="P5124" s="3">
        <f t="shared" si="725"/>
        <v>0</v>
      </c>
      <c r="Q5124" s="3">
        <f t="shared" si="726"/>
        <v>0</v>
      </c>
      <c r="R5124" s="3">
        <f>I5124 + M5124*Inputs!$B$9 - N5124/Inputs!$B$10</f>
        <v>340</v>
      </c>
    </row>
    <row r="5125" spans="1:18" x14ac:dyDescent="0.3">
      <c r="A5125" s="4">
        <v>46236.458333333343</v>
      </c>
      <c r="B5125" s="3">
        <v>16.255000000000003</v>
      </c>
      <c r="C5125" s="3">
        <v>0.5</v>
      </c>
      <c r="D5125" s="3">
        <f t="shared" si="720"/>
        <v>27.544895833333328</v>
      </c>
      <c r="E5125" s="3">
        <f>MAX(B5125 - D5125/Inputs!$B$5, 0)</f>
        <v>0</v>
      </c>
      <c r="F5125" s="3">
        <f>MAX(D5125*Inputs!$B$5 - B5125, 0)</f>
        <v>7.9845083333333271</v>
      </c>
      <c r="G5125" s="3">
        <f t="shared" si="721"/>
        <v>0.5</v>
      </c>
      <c r="H5125" t="str">
        <f t="shared" si="722"/>
        <v>Charge</v>
      </c>
      <c r="I5125" s="3">
        <f t="shared" si="727"/>
        <v>340</v>
      </c>
      <c r="J5125" s="3">
        <f t="shared" si="728"/>
        <v>0</v>
      </c>
      <c r="K5125" s="3">
        <f>MIN(Inputs!$B$2, (Inputs!$B$8 - I5125)/Inputs!$B$9)</f>
        <v>0</v>
      </c>
      <c r="L5125" s="3">
        <f>MAX(MIN(Inputs!$B$2, I5125*Inputs!$B$10, Inputs!$B$8*Inputs!$B$4 - J5125), 0)</f>
        <v>170</v>
      </c>
      <c r="M5125" s="3">
        <f t="shared" si="723"/>
        <v>0</v>
      </c>
      <c r="N5125" s="3">
        <f t="shared" si="724"/>
        <v>0</v>
      </c>
      <c r="O5125" s="3">
        <f>IF(H5125="Reg", MIN(Inputs!$B$2, I5125*Inputs!$B$10, (Inputs!$B$8-I5125)/Inputs!$B$9), 0)</f>
        <v>0</v>
      </c>
      <c r="P5125" s="3">
        <f t="shared" si="725"/>
        <v>0</v>
      </c>
      <c r="Q5125" s="3">
        <f t="shared" si="726"/>
        <v>0</v>
      </c>
      <c r="R5125" s="3">
        <f>I5125 + M5125*Inputs!$B$9 - N5125/Inputs!$B$10</f>
        <v>340</v>
      </c>
    </row>
    <row r="5126" spans="1:18" x14ac:dyDescent="0.3">
      <c r="A5126" s="4">
        <v>46236.5</v>
      </c>
      <c r="B5126" s="3">
        <v>18.965</v>
      </c>
      <c r="C5126" s="3">
        <v>0.7</v>
      </c>
      <c r="D5126" s="3">
        <f t="shared" si="720"/>
        <v>27.544895833333328</v>
      </c>
      <c r="E5126" s="3">
        <f>MAX(B5126 - D5126/Inputs!$B$5, 0)</f>
        <v>0</v>
      </c>
      <c r="F5126" s="3">
        <f>MAX(D5126*Inputs!$B$5 - B5126, 0)</f>
        <v>5.2745083333333298</v>
      </c>
      <c r="G5126" s="3">
        <f t="shared" si="721"/>
        <v>0.7</v>
      </c>
      <c r="H5126" t="str">
        <f t="shared" si="722"/>
        <v>Charge</v>
      </c>
      <c r="I5126" s="3">
        <f t="shared" si="727"/>
        <v>340</v>
      </c>
      <c r="J5126" s="3">
        <f t="shared" si="728"/>
        <v>0</v>
      </c>
      <c r="K5126" s="3">
        <f>MIN(Inputs!$B$2, (Inputs!$B$8 - I5126)/Inputs!$B$9)</f>
        <v>0</v>
      </c>
      <c r="L5126" s="3">
        <f>MAX(MIN(Inputs!$B$2, I5126*Inputs!$B$10, Inputs!$B$8*Inputs!$B$4 - J5126), 0)</f>
        <v>170</v>
      </c>
      <c r="M5126" s="3">
        <f t="shared" si="723"/>
        <v>0</v>
      </c>
      <c r="N5126" s="3">
        <f t="shared" si="724"/>
        <v>0</v>
      </c>
      <c r="O5126" s="3">
        <f>IF(H5126="Reg", MIN(Inputs!$B$2, I5126*Inputs!$B$10, (Inputs!$B$8-I5126)/Inputs!$B$9), 0)</f>
        <v>0</v>
      </c>
      <c r="P5126" s="3">
        <f t="shared" si="725"/>
        <v>0</v>
      </c>
      <c r="Q5126" s="3">
        <f t="shared" si="726"/>
        <v>0</v>
      </c>
      <c r="R5126" s="3">
        <f>I5126 + M5126*Inputs!$B$9 - N5126/Inputs!$B$10</f>
        <v>340</v>
      </c>
    </row>
    <row r="5127" spans="1:18" x14ac:dyDescent="0.3">
      <c r="A5127" s="4">
        <v>46236.541666666657</v>
      </c>
      <c r="B5127" s="3">
        <v>20.734999999999999</v>
      </c>
      <c r="C5127" s="3">
        <v>1</v>
      </c>
      <c r="D5127" s="3">
        <f t="shared" si="720"/>
        <v>27.544895833333328</v>
      </c>
      <c r="E5127" s="3">
        <f>MAX(B5127 - D5127/Inputs!$B$5, 0)</f>
        <v>0</v>
      </c>
      <c r="F5127" s="3">
        <f>MAX(D5127*Inputs!$B$5 - B5127, 0)</f>
        <v>3.5045083333333302</v>
      </c>
      <c r="G5127" s="3">
        <f t="shared" si="721"/>
        <v>1</v>
      </c>
      <c r="H5127" t="str">
        <f t="shared" si="722"/>
        <v>Charge</v>
      </c>
      <c r="I5127" s="3">
        <f t="shared" si="727"/>
        <v>340</v>
      </c>
      <c r="J5127" s="3">
        <f t="shared" si="728"/>
        <v>0</v>
      </c>
      <c r="K5127" s="3">
        <f>MIN(Inputs!$B$2, (Inputs!$B$8 - I5127)/Inputs!$B$9)</f>
        <v>0</v>
      </c>
      <c r="L5127" s="3">
        <f>MAX(MIN(Inputs!$B$2, I5127*Inputs!$B$10, Inputs!$B$8*Inputs!$B$4 - J5127), 0)</f>
        <v>170</v>
      </c>
      <c r="M5127" s="3">
        <f t="shared" si="723"/>
        <v>0</v>
      </c>
      <c r="N5127" s="3">
        <f t="shared" si="724"/>
        <v>0</v>
      </c>
      <c r="O5127" s="3">
        <f>IF(H5127="Reg", MIN(Inputs!$B$2, I5127*Inputs!$B$10, (Inputs!$B$8-I5127)/Inputs!$B$9), 0)</f>
        <v>0</v>
      </c>
      <c r="P5127" s="3">
        <f t="shared" si="725"/>
        <v>0</v>
      </c>
      <c r="Q5127" s="3">
        <f t="shared" si="726"/>
        <v>0</v>
      </c>
      <c r="R5127" s="3">
        <f>I5127 + M5127*Inputs!$B$9 - N5127/Inputs!$B$10</f>
        <v>340</v>
      </c>
    </row>
    <row r="5128" spans="1:18" x14ac:dyDescent="0.3">
      <c r="A5128" s="4">
        <v>46236.583333333343</v>
      </c>
      <c r="B5128" s="3">
        <v>20.912499999999998</v>
      </c>
      <c r="C5128" s="3">
        <v>1</v>
      </c>
      <c r="D5128" s="3">
        <f t="shared" si="720"/>
        <v>27.544895833333328</v>
      </c>
      <c r="E5128" s="3">
        <f>MAX(B5128 - D5128/Inputs!$B$5, 0)</f>
        <v>0</v>
      </c>
      <c r="F5128" s="3">
        <f>MAX(D5128*Inputs!$B$5 - B5128, 0)</f>
        <v>3.3270083333333318</v>
      </c>
      <c r="G5128" s="3">
        <f t="shared" si="721"/>
        <v>1</v>
      </c>
      <c r="H5128" t="str">
        <f t="shared" si="722"/>
        <v>Charge</v>
      </c>
      <c r="I5128" s="3">
        <f t="shared" si="727"/>
        <v>340</v>
      </c>
      <c r="J5128" s="3">
        <f t="shared" si="728"/>
        <v>0</v>
      </c>
      <c r="K5128" s="3">
        <f>MIN(Inputs!$B$2, (Inputs!$B$8 - I5128)/Inputs!$B$9)</f>
        <v>0</v>
      </c>
      <c r="L5128" s="3">
        <f>MAX(MIN(Inputs!$B$2, I5128*Inputs!$B$10, Inputs!$B$8*Inputs!$B$4 - J5128), 0)</f>
        <v>170</v>
      </c>
      <c r="M5128" s="3">
        <f t="shared" si="723"/>
        <v>0</v>
      </c>
      <c r="N5128" s="3">
        <f t="shared" si="724"/>
        <v>0</v>
      </c>
      <c r="O5128" s="3">
        <f>IF(H5128="Reg", MIN(Inputs!$B$2, I5128*Inputs!$B$10, (Inputs!$B$8-I5128)/Inputs!$B$9), 0)</f>
        <v>0</v>
      </c>
      <c r="P5128" s="3">
        <f t="shared" si="725"/>
        <v>0</v>
      </c>
      <c r="Q5128" s="3">
        <f t="shared" si="726"/>
        <v>0</v>
      </c>
      <c r="R5128" s="3">
        <f>I5128 + M5128*Inputs!$B$9 - N5128/Inputs!$B$10</f>
        <v>340</v>
      </c>
    </row>
    <row r="5129" spans="1:18" x14ac:dyDescent="0.3">
      <c r="A5129" s="4">
        <v>46236.625</v>
      </c>
      <c r="B5129" s="3">
        <v>25.445</v>
      </c>
      <c r="C5129" s="3">
        <v>1.17</v>
      </c>
      <c r="D5129" s="3">
        <f t="shared" si="720"/>
        <v>27.544895833333328</v>
      </c>
      <c r="E5129" s="3">
        <f>MAX(B5129 - D5129/Inputs!$B$5, 0)</f>
        <v>0</v>
      </c>
      <c r="F5129" s="3">
        <f>MAX(D5129*Inputs!$B$5 - B5129, 0)</f>
        <v>0</v>
      </c>
      <c r="G5129" s="3">
        <f t="shared" si="721"/>
        <v>1.17</v>
      </c>
      <c r="H5129" t="str">
        <f t="shared" si="722"/>
        <v>Reg</v>
      </c>
      <c r="I5129" s="3">
        <f t="shared" si="727"/>
        <v>340</v>
      </c>
      <c r="J5129" s="3">
        <f t="shared" si="728"/>
        <v>0</v>
      </c>
      <c r="K5129" s="3">
        <f>MIN(Inputs!$B$2, (Inputs!$B$8 - I5129)/Inputs!$B$9)</f>
        <v>0</v>
      </c>
      <c r="L5129" s="3">
        <f>MAX(MIN(Inputs!$B$2, I5129*Inputs!$B$10, Inputs!$B$8*Inputs!$B$4 - J5129), 0)</f>
        <v>170</v>
      </c>
      <c r="M5129" s="3">
        <f t="shared" si="723"/>
        <v>0</v>
      </c>
      <c r="N5129" s="3">
        <f t="shared" si="724"/>
        <v>0</v>
      </c>
      <c r="O5129" s="3">
        <f>IF(H5129="Reg", MIN(Inputs!$B$2, I5129*Inputs!$B$10, (Inputs!$B$8-I5129)/Inputs!$B$9), 0)</f>
        <v>0</v>
      </c>
      <c r="P5129" s="3">
        <f t="shared" si="725"/>
        <v>0</v>
      </c>
      <c r="Q5129" s="3">
        <f t="shared" si="726"/>
        <v>0</v>
      </c>
      <c r="R5129" s="3">
        <f>I5129 + M5129*Inputs!$B$9 - N5129/Inputs!$B$10</f>
        <v>340</v>
      </c>
    </row>
    <row r="5130" spans="1:18" x14ac:dyDescent="0.3">
      <c r="A5130" s="4">
        <v>46236.666666666657</v>
      </c>
      <c r="B5130" s="3">
        <v>30.5625</v>
      </c>
      <c r="C5130" s="3">
        <v>1.6</v>
      </c>
      <c r="D5130" s="3">
        <f t="shared" si="720"/>
        <v>27.544895833333328</v>
      </c>
      <c r="E5130" s="3">
        <f>MAX(B5130 - D5130/Inputs!$B$5, 0)</f>
        <v>0</v>
      </c>
      <c r="F5130" s="3">
        <f>MAX(D5130*Inputs!$B$5 - B5130, 0)</f>
        <v>0</v>
      </c>
      <c r="G5130" s="3">
        <f t="shared" si="721"/>
        <v>1.6</v>
      </c>
      <c r="H5130" t="str">
        <f t="shared" si="722"/>
        <v>Reg</v>
      </c>
      <c r="I5130" s="3">
        <f t="shared" si="727"/>
        <v>340</v>
      </c>
      <c r="J5130" s="3">
        <f t="shared" si="728"/>
        <v>0</v>
      </c>
      <c r="K5130" s="3">
        <f>MIN(Inputs!$B$2, (Inputs!$B$8 - I5130)/Inputs!$B$9)</f>
        <v>0</v>
      </c>
      <c r="L5130" s="3">
        <f>MAX(MIN(Inputs!$B$2, I5130*Inputs!$B$10, Inputs!$B$8*Inputs!$B$4 - J5130), 0)</f>
        <v>170</v>
      </c>
      <c r="M5130" s="3">
        <f t="shared" si="723"/>
        <v>0</v>
      </c>
      <c r="N5130" s="3">
        <f t="shared" si="724"/>
        <v>0</v>
      </c>
      <c r="O5130" s="3">
        <f>IF(H5130="Reg", MIN(Inputs!$B$2, I5130*Inputs!$B$10, (Inputs!$B$8-I5130)/Inputs!$B$9), 0)</f>
        <v>0</v>
      </c>
      <c r="P5130" s="3">
        <f t="shared" si="725"/>
        <v>0</v>
      </c>
      <c r="Q5130" s="3">
        <f t="shared" si="726"/>
        <v>0</v>
      </c>
      <c r="R5130" s="3">
        <f>I5130 + M5130*Inputs!$B$9 - N5130/Inputs!$B$10</f>
        <v>340</v>
      </c>
    </row>
    <row r="5131" spans="1:18" x14ac:dyDescent="0.3">
      <c r="A5131" s="4">
        <v>46236.708333333343</v>
      </c>
      <c r="B5131" s="3">
        <v>29.945000000000004</v>
      </c>
      <c r="C5131" s="3">
        <v>1</v>
      </c>
      <c r="D5131" s="3">
        <f t="shared" si="720"/>
        <v>27.544895833333328</v>
      </c>
      <c r="E5131" s="3">
        <f>MAX(B5131 - D5131/Inputs!$B$5, 0)</f>
        <v>0</v>
      </c>
      <c r="F5131" s="3">
        <f>MAX(D5131*Inputs!$B$5 - B5131, 0)</f>
        <v>0</v>
      </c>
      <c r="G5131" s="3">
        <f t="shared" si="721"/>
        <v>1</v>
      </c>
      <c r="H5131" t="str">
        <f t="shared" si="722"/>
        <v>Reg</v>
      </c>
      <c r="I5131" s="3">
        <f t="shared" si="727"/>
        <v>340</v>
      </c>
      <c r="J5131" s="3">
        <f t="shared" si="728"/>
        <v>0</v>
      </c>
      <c r="K5131" s="3">
        <f>MIN(Inputs!$B$2, (Inputs!$B$8 - I5131)/Inputs!$B$9)</f>
        <v>0</v>
      </c>
      <c r="L5131" s="3">
        <f>MAX(MIN(Inputs!$B$2, I5131*Inputs!$B$10, Inputs!$B$8*Inputs!$B$4 - J5131), 0)</f>
        <v>170</v>
      </c>
      <c r="M5131" s="3">
        <f t="shared" si="723"/>
        <v>0</v>
      </c>
      <c r="N5131" s="3">
        <f t="shared" si="724"/>
        <v>0</v>
      </c>
      <c r="O5131" s="3">
        <f>IF(H5131="Reg", MIN(Inputs!$B$2, I5131*Inputs!$B$10, (Inputs!$B$8-I5131)/Inputs!$B$9), 0)</f>
        <v>0</v>
      </c>
      <c r="P5131" s="3">
        <f t="shared" si="725"/>
        <v>0</v>
      </c>
      <c r="Q5131" s="3">
        <f t="shared" si="726"/>
        <v>0</v>
      </c>
      <c r="R5131" s="3">
        <f>I5131 + M5131*Inputs!$B$9 - N5131/Inputs!$B$10</f>
        <v>340</v>
      </c>
    </row>
    <row r="5132" spans="1:18" x14ac:dyDescent="0.3">
      <c r="A5132" s="4">
        <v>46236.75</v>
      </c>
      <c r="B5132" s="3">
        <v>31.490000000000002</v>
      </c>
      <c r="C5132" s="3">
        <v>13.14</v>
      </c>
      <c r="D5132" s="3">
        <f t="shared" si="720"/>
        <v>27.544895833333328</v>
      </c>
      <c r="E5132" s="3">
        <f>MAX(B5132 - D5132/Inputs!$B$5, 0)</f>
        <v>0.18898200757576689</v>
      </c>
      <c r="F5132" s="3">
        <f>MAX(D5132*Inputs!$B$5 - B5132, 0)</f>
        <v>0</v>
      </c>
      <c r="G5132" s="3">
        <f t="shared" si="721"/>
        <v>13.14</v>
      </c>
      <c r="H5132" t="str">
        <f t="shared" si="722"/>
        <v>Reg</v>
      </c>
      <c r="I5132" s="3">
        <f t="shared" si="727"/>
        <v>340</v>
      </c>
      <c r="J5132" s="3">
        <f t="shared" si="728"/>
        <v>0</v>
      </c>
      <c r="K5132" s="3">
        <f>MIN(Inputs!$B$2, (Inputs!$B$8 - I5132)/Inputs!$B$9)</f>
        <v>0</v>
      </c>
      <c r="L5132" s="3">
        <f>MAX(MIN(Inputs!$B$2, I5132*Inputs!$B$10, Inputs!$B$8*Inputs!$B$4 - J5132), 0)</f>
        <v>170</v>
      </c>
      <c r="M5132" s="3">
        <f t="shared" si="723"/>
        <v>0</v>
      </c>
      <c r="N5132" s="3">
        <f t="shared" si="724"/>
        <v>0</v>
      </c>
      <c r="O5132" s="3">
        <f>IF(H5132="Reg", MIN(Inputs!$B$2, I5132*Inputs!$B$10, (Inputs!$B$8-I5132)/Inputs!$B$9), 0)</f>
        <v>0</v>
      </c>
      <c r="P5132" s="3">
        <f t="shared" si="725"/>
        <v>0</v>
      </c>
      <c r="Q5132" s="3">
        <f t="shared" si="726"/>
        <v>0</v>
      </c>
      <c r="R5132" s="3">
        <f>I5132 + M5132*Inputs!$B$9 - N5132/Inputs!$B$10</f>
        <v>340</v>
      </c>
    </row>
    <row r="5133" spans="1:18" x14ac:dyDescent="0.3">
      <c r="A5133" s="4">
        <v>46236.791666666657</v>
      </c>
      <c r="B5133" s="3">
        <v>57.7</v>
      </c>
      <c r="C5133" s="3">
        <v>16.82</v>
      </c>
      <c r="D5133" s="3">
        <f t="shared" si="720"/>
        <v>27.544895833333328</v>
      </c>
      <c r="E5133" s="3">
        <f>MAX(B5133 - D5133/Inputs!$B$5, 0)</f>
        <v>26.398982007575768</v>
      </c>
      <c r="F5133" s="3">
        <f>MAX(D5133*Inputs!$B$5 - B5133, 0)</f>
        <v>0</v>
      </c>
      <c r="G5133" s="3">
        <f t="shared" si="721"/>
        <v>16.82</v>
      </c>
      <c r="H5133" t="str">
        <f t="shared" si="722"/>
        <v>Discharge</v>
      </c>
      <c r="I5133" s="3">
        <f t="shared" si="727"/>
        <v>340</v>
      </c>
      <c r="J5133" s="3">
        <f t="shared" si="728"/>
        <v>0</v>
      </c>
      <c r="K5133" s="3">
        <f>MIN(Inputs!$B$2, (Inputs!$B$8 - I5133)/Inputs!$B$9)</f>
        <v>0</v>
      </c>
      <c r="L5133" s="3">
        <f>MAX(MIN(Inputs!$B$2, I5133*Inputs!$B$10, Inputs!$B$8*Inputs!$B$4 - J5133), 0)</f>
        <v>170</v>
      </c>
      <c r="M5133" s="3">
        <f t="shared" si="723"/>
        <v>0</v>
      </c>
      <c r="N5133" s="3">
        <f t="shared" si="724"/>
        <v>170</v>
      </c>
      <c r="O5133" s="3">
        <f>IF(H5133="Reg", MIN(Inputs!$B$2, I5133*Inputs!$B$10, (Inputs!$B$8-I5133)/Inputs!$B$9), 0)</f>
        <v>0</v>
      </c>
      <c r="P5133" s="3">
        <f t="shared" si="725"/>
        <v>9809</v>
      </c>
      <c r="Q5133" s="3">
        <f t="shared" si="726"/>
        <v>0</v>
      </c>
      <c r="R5133" s="3">
        <f>I5133 + M5133*Inputs!$B$9 - N5133/Inputs!$B$10</f>
        <v>158.77939109773115</v>
      </c>
    </row>
    <row r="5134" spans="1:18" x14ac:dyDescent="0.3">
      <c r="A5134" s="4">
        <v>46236.833333333343</v>
      </c>
      <c r="B5134" s="3">
        <v>68.105000000000004</v>
      </c>
      <c r="C5134" s="3">
        <v>12.77</v>
      </c>
      <c r="D5134" s="3">
        <f t="shared" si="720"/>
        <v>27.544895833333328</v>
      </c>
      <c r="E5134" s="3">
        <f>MAX(B5134 - D5134/Inputs!$B$5, 0)</f>
        <v>36.803982007575769</v>
      </c>
      <c r="F5134" s="3">
        <f>MAX(D5134*Inputs!$B$5 - B5134, 0)</f>
        <v>0</v>
      </c>
      <c r="G5134" s="3">
        <f t="shared" si="721"/>
        <v>12.77</v>
      </c>
      <c r="H5134" t="str">
        <f t="shared" si="722"/>
        <v>Discharge</v>
      </c>
      <c r="I5134" s="3">
        <f t="shared" si="727"/>
        <v>158.77939109773115</v>
      </c>
      <c r="J5134" s="3">
        <f t="shared" si="728"/>
        <v>170</v>
      </c>
      <c r="K5134" s="3">
        <f>MIN(Inputs!$B$2, (Inputs!$B$8 - I5134)/Inputs!$B$9)</f>
        <v>170</v>
      </c>
      <c r="L5134" s="3">
        <f>MAX(MIN(Inputs!$B$2, I5134*Inputs!$B$10, Inputs!$B$8*Inputs!$B$4 - J5134), 0)</f>
        <v>148.94827166799323</v>
      </c>
      <c r="M5134" s="3">
        <f t="shared" si="723"/>
        <v>0</v>
      </c>
      <c r="N5134" s="3">
        <f t="shared" si="724"/>
        <v>148.94827166799323</v>
      </c>
      <c r="O5134" s="3">
        <f>IF(H5134="Reg", MIN(Inputs!$B$2, I5134*Inputs!$B$10, (Inputs!$B$8-I5134)/Inputs!$B$9), 0)</f>
        <v>0</v>
      </c>
      <c r="P5134" s="3">
        <f t="shared" si="725"/>
        <v>10144.12204194868</v>
      </c>
      <c r="Q5134" s="3">
        <f t="shared" si="726"/>
        <v>0</v>
      </c>
      <c r="R5134" s="3">
        <f>I5134 + M5134*Inputs!$B$9 - N5134/Inputs!$B$10</f>
        <v>0</v>
      </c>
    </row>
    <row r="5135" spans="1:18" x14ac:dyDescent="0.3">
      <c r="A5135" s="4">
        <v>46236.875</v>
      </c>
      <c r="B5135" s="3">
        <v>59.847500000000011</v>
      </c>
      <c r="C5135" s="3">
        <v>8.7899999999999991</v>
      </c>
      <c r="D5135" s="3">
        <f t="shared" si="720"/>
        <v>27.544895833333328</v>
      </c>
      <c r="E5135" s="3">
        <f>MAX(B5135 - D5135/Inputs!$B$5, 0)</f>
        <v>28.546482007575776</v>
      </c>
      <c r="F5135" s="3">
        <f>MAX(D5135*Inputs!$B$5 - B5135, 0)</f>
        <v>0</v>
      </c>
      <c r="G5135" s="3">
        <f t="shared" si="721"/>
        <v>8.7899999999999991</v>
      </c>
      <c r="H5135" t="str">
        <f t="shared" si="722"/>
        <v>Discharge</v>
      </c>
      <c r="I5135" s="3">
        <f t="shared" si="727"/>
        <v>0</v>
      </c>
      <c r="J5135" s="3">
        <f t="shared" si="728"/>
        <v>318.94827166799325</v>
      </c>
      <c r="K5135" s="3">
        <f>MIN(Inputs!$B$2, (Inputs!$B$8 - I5135)/Inputs!$B$9)</f>
        <v>170</v>
      </c>
      <c r="L5135" s="3">
        <f>MAX(MIN(Inputs!$B$2, I5135*Inputs!$B$10, Inputs!$B$8*Inputs!$B$4 - J5135), 0)</f>
        <v>0</v>
      </c>
      <c r="M5135" s="3">
        <f t="shared" si="723"/>
        <v>0</v>
      </c>
      <c r="N5135" s="3">
        <f t="shared" si="724"/>
        <v>0</v>
      </c>
      <c r="O5135" s="3">
        <f>IF(H5135="Reg", MIN(Inputs!$B$2, I5135*Inputs!$B$10, (Inputs!$B$8-I5135)/Inputs!$B$9), 0)</f>
        <v>0</v>
      </c>
      <c r="P5135" s="3">
        <f t="shared" si="725"/>
        <v>0</v>
      </c>
      <c r="Q5135" s="3">
        <f t="shared" si="726"/>
        <v>0</v>
      </c>
      <c r="R5135" s="3">
        <f>I5135 + M5135*Inputs!$B$9 - N5135/Inputs!$B$10</f>
        <v>0</v>
      </c>
    </row>
    <row r="5136" spans="1:18" x14ac:dyDescent="0.3">
      <c r="A5136" s="4">
        <v>46236.916666666657</v>
      </c>
      <c r="B5136" s="3">
        <v>30.962500000000002</v>
      </c>
      <c r="C5136" s="3">
        <v>3.95</v>
      </c>
      <c r="D5136" s="3">
        <f t="shared" si="720"/>
        <v>27.544895833333328</v>
      </c>
      <c r="E5136" s="3">
        <f>MAX(B5136 - D5136/Inputs!$B$5, 0)</f>
        <v>0</v>
      </c>
      <c r="F5136" s="3">
        <f>MAX(D5136*Inputs!$B$5 - B5136, 0)</f>
        <v>0</v>
      </c>
      <c r="G5136" s="3">
        <f t="shared" si="721"/>
        <v>3.95</v>
      </c>
      <c r="H5136" t="str">
        <f t="shared" si="722"/>
        <v>Reg</v>
      </c>
      <c r="I5136" s="3">
        <f t="shared" si="727"/>
        <v>0</v>
      </c>
      <c r="J5136" s="3">
        <f t="shared" si="728"/>
        <v>318.94827166799325</v>
      </c>
      <c r="K5136" s="3">
        <f>MIN(Inputs!$B$2, (Inputs!$B$8 - I5136)/Inputs!$B$9)</f>
        <v>170</v>
      </c>
      <c r="L5136" s="3">
        <f>MAX(MIN(Inputs!$B$2, I5136*Inputs!$B$10, Inputs!$B$8*Inputs!$B$4 - J5136), 0)</f>
        <v>0</v>
      </c>
      <c r="M5136" s="3">
        <f t="shared" si="723"/>
        <v>0</v>
      </c>
      <c r="N5136" s="3">
        <f t="shared" si="724"/>
        <v>0</v>
      </c>
      <c r="O5136" s="3">
        <f>IF(H5136="Reg", MIN(Inputs!$B$2, I5136*Inputs!$B$10, (Inputs!$B$8-I5136)/Inputs!$B$9), 0)</f>
        <v>0</v>
      </c>
      <c r="P5136" s="3">
        <f t="shared" si="725"/>
        <v>0</v>
      </c>
      <c r="Q5136" s="3">
        <f t="shared" si="726"/>
        <v>0</v>
      </c>
      <c r="R5136" s="3">
        <f>I5136 + M5136*Inputs!$B$9 - N5136/Inputs!$B$10</f>
        <v>0</v>
      </c>
    </row>
    <row r="5137" spans="1:18" x14ac:dyDescent="0.3">
      <c r="A5137" s="4">
        <v>46236.958333333343</v>
      </c>
      <c r="B5137" s="3">
        <v>24.150000000000002</v>
      </c>
      <c r="C5137" s="3">
        <v>0.06</v>
      </c>
      <c r="D5137" s="3">
        <f t="shared" si="720"/>
        <v>27.544895833333328</v>
      </c>
      <c r="E5137" s="3">
        <f>MAX(B5137 - D5137/Inputs!$B$5, 0)</f>
        <v>0</v>
      </c>
      <c r="F5137" s="3">
        <f>MAX(D5137*Inputs!$B$5 - B5137, 0)</f>
        <v>8.9508333333327528E-2</v>
      </c>
      <c r="G5137" s="3">
        <f t="shared" si="721"/>
        <v>0.06</v>
      </c>
      <c r="H5137" t="str">
        <f t="shared" si="722"/>
        <v>Charge</v>
      </c>
      <c r="I5137" s="3">
        <f t="shared" si="727"/>
        <v>0</v>
      </c>
      <c r="J5137" s="3">
        <f t="shared" si="728"/>
        <v>318.94827166799325</v>
      </c>
      <c r="K5137" s="3">
        <f>MIN(Inputs!$B$2, (Inputs!$B$8 - I5137)/Inputs!$B$9)</f>
        <v>170</v>
      </c>
      <c r="L5137" s="3">
        <f>MAX(MIN(Inputs!$B$2, I5137*Inputs!$B$10, Inputs!$B$8*Inputs!$B$4 - J5137), 0)</f>
        <v>0</v>
      </c>
      <c r="M5137" s="3">
        <f t="shared" si="723"/>
        <v>170</v>
      </c>
      <c r="N5137" s="3">
        <f t="shared" si="724"/>
        <v>0</v>
      </c>
      <c r="O5137" s="3">
        <f>IF(H5137="Reg", MIN(Inputs!$B$2, I5137*Inputs!$B$10, (Inputs!$B$8-I5137)/Inputs!$B$9), 0)</f>
        <v>0</v>
      </c>
      <c r="P5137" s="3">
        <f t="shared" si="725"/>
        <v>-4105.5</v>
      </c>
      <c r="Q5137" s="3">
        <f t="shared" si="726"/>
        <v>0</v>
      </c>
      <c r="R5137" s="3">
        <f>I5137 + M5137*Inputs!$B$9 - N5137/Inputs!$B$10</f>
        <v>159.4741358339966</v>
      </c>
    </row>
    <row r="5138" spans="1:18" x14ac:dyDescent="0.3">
      <c r="A5138" s="4">
        <v>46237</v>
      </c>
      <c r="B5138" s="3">
        <v>32.18</v>
      </c>
      <c r="C5138" s="3">
        <v>0.06</v>
      </c>
      <c r="D5138" s="3">
        <f t="shared" si="720"/>
        <v>35.974270833333343</v>
      </c>
      <c r="E5138" s="3">
        <f>MAX(B5138 - D5138/Inputs!$B$5, 0)</f>
        <v>0</v>
      </c>
      <c r="F5138" s="3">
        <f>MAX(D5138*Inputs!$B$5 - B5138, 0)</f>
        <v>0</v>
      </c>
      <c r="G5138" s="3">
        <f t="shared" si="721"/>
        <v>0.06</v>
      </c>
      <c r="H5138" t="str">
        <f t="shared" si="722"/>
        <v>Reg</v>
      </c>
      <c r="I5138" s="3">
        <f t="shared" si="727"/>
        <v>159.4741358339966</v>
      </c>
      <c r="J5138" s="3">
        <f t="shared" si="728"/>
        <v>0</v>
      </c>
      <c r="K5138" s="3">
        <f>MIN(Inputs!$B$2, (Inputs!$B$8 - I5138)/Inputs!$B$9)</f>
        <v>170</v>
      </c>
      <c r="L5138" s="3">
        <f>MAX(MIN(Inputs!$B$2, I5138*Inputs!$B$10, Inputs!$B$8*Inputs!$B$4 - J5138), 0)</f>
        <v>149.6</v>
      </c>
      <c r="M5138" s="3">
        <f t="shared" si="723"/>
        <v>0</v>
      </c>
      <c r="N5138" s="3">
        <f t="shared" si="724"/>
        <v>0</v>
      </c>
      <c r="O5138" s="3">
        <f>IF(H5138="Reg", MIN(Inputs!$B$2, I5138*Inputs!$B$10, (Inputs!$B$8-I5138)/Inputs!$B$9), 0)</f>
        <v>149.6</v>
      </c>
      <c r="P5138" s="3">
        <f t="shared" si="725"/>
        <v>0</v>
      </c>
      <c r="Q5138" s="3">
        <f t="shared" si="726"/>
        <v>8.9759999999999991</v>
      </c>
      <c r="R5138" s="3">
        <f>I5138 + M5138*Inputs!$B$9 - N5138/Inputs!$B$10</f>
        <v>159.4741358339966</v>
      </c>
    </row>
    <row r="5139" spans="1:18" x14ac:dyDescent="0.3">
      <c r="A5139" s="4">
        <v>46237.041666666657</v>
      </c>
      <c r="B5139" s="3">
        <v>36.912500000000001</v>
      </c>
      <c r="C5139" s="3">
        <v>0.06</v>
      </c>
      <c r="D5139" s="3">
        <f t="shared" si="720"/>
        <v>35.974270833333343</v>
      </c>
      <c r="E5139" s="3">
        <f>MAX(B5139 - D5139/Inputs!$B$5, 0)</f>
        <v>0</v>
      </c>
      <c r="F5139" s="3">
        <f>MAX(D5139*Inputs!$B$5 - B5139, 0)</f>
        <v>0</v>
      </c>
      <c r="G5139" s="3">
        <f t="shared" si="721"/>
        <v>0.06</v>
      </c>
      <c r="H5139" t="str">
        <f t="shared" si="722"/>
        <v>Reg</v>
      </c>
      <c r="I5139" s="3">
        <f t="shared" si="727"/>
        <v>159.4741358339966</v>
      </c>
      <c r="J5139" s="3">
        <f t="shared" si="728"/>
        <v>0</v>
      </c>
      <c r="K5139" s="3">
        <f>MIN(Inputs!$B$2, (Inputs!$B$8 - I5139)/Inputs!$B$9)</f>
        <v>170</v>
      </c>
      <c r="L5139" s="3">
        <f>MAX(MIN(Inputs!$B$2, I5139*Inputs!$B$10, Inputs!$B$8*Inputs!$B$4 - J5139), 0)</f>
        <v>149.6</v>
      </c>
      <c r="M5139" s="3">
        <f t="shared" si="723"/>
        <v>0</v>
      </c>
      <c r="N5139" s="3">
        <f t="shared" si="724"/>
        <v>0</v>
      </c>
      <c r="O5139" s="3">
        <f>IF(H5139="Reg", MIN(Inputs!$B$2, I5139*Inputs!$B$10, (Inputs!$B$8-I5139)/Inputs!$B$9), 0)</f>
        <v>149.6</v>
      </c>
      <c r="P5139" s="3">
        <f t="shared" si="725"/>
        <v>0</v>
      </c>
      <c r="Q5139" s="3">
        <f t="shared" si="726"/>
        <v>8.9759999999999991</v>
      </c>
      <c r="R5139" s="3">
        <f>I5139 + M5139*Inputs!$B$9 - N5139/Inputs!$B$10</f>
        <v>159.4741358339966</v>
      </c>
    </row>
    <row r="5140" spans="1:18" x14ac:dyDescent="0.3">
      <c r="A5140" s="4">
        <v>46237.083333333343</v>
      </c>
      <c r="B5140" s="3">
        <v>31.940000000000005</v>
      </c>
      <c r="C5140" s="3">
        <v>0.05</v>
      </c>
      <c r="D5140" s="3">
        <f t="shared" si="720"/>
        <v>35.974270833333343</v>
      </c>
      <c r="E5140" s="3">
        <f>MAX(B5140 - D5140/Inputs!$B$5, 0)</f>
        <v>0</v>
      </c>
      <c r="F5140" s="3">
        <f>MAX(D5140*Inputs!$B$5 - B5140, 0)</f>
        <v>0</v>
      </c>
      <c r="G5140" s="3">
        <f t="shared" si="721"/>
        <v>0.05</v>
      </c>
      <c r="H5140" t="str">
        <f t="shared" si="722"/>
        <v>Reg</v>
      </c>
      <c r="I5140" s="3">
        <f t="shared" si="727"/>
        <v>159.4741358339966</v>
      </c>
      <c r="J5140" s="3">
        <f t="shared" si="728"/>
        <v>0</v>
      </c>
      <c r="K5140" s="3">
        <f>MIN(Inputs!$B$2, (Inputs!$B$8 - I5140)/Inputs!$B$9)</f>
        <v>170</v>
      </c>
      <c r="L5140" s="3">
        <f>MAX(MIN(Inputs!$B$2, I5140*Inputs!$B$10, Inputs!$B$8*Inputs!$B$4 - J5140), 0)</f>
        <v>149.6</v>
      </c>
      <c r="M5140" s="3">
        <f t="shared" si="723"/>
        <v>0</v>
      </c>
      <c r="N5140" s="3">
        <f t="shared" si="724"/>
        <v>0</v>
      </c>
      <c r="O5140" s="3">
        <f>IF(H5140="Reg", MIN(Inputs!$B$2, I5140*Inputs!$B$10, (Inputs!$B$8-I5140)/Inputs!$B$9), 0)</f>
        <v>149.6</v>
      </c>
      <c r="P5140" s="3">
        <f t="shared" si="725"/>
        <v>0</v>
      </c>
      <c r="Q5140" s="3">
        <f t="shared" si="726"/>
        <v>7.48</v>
      </c>
      <c r="R5140" s="3">
        <f>I5140 + M5140*Inputs!$B$9 - N5140/Inputs!$B$10</f>
        <v>159.4741358339966</v>
      </c>
    </row>
    <row r="5141" spans="1:18" x14ac:dyDescent="0.3">
      <c r="A5141" s="4">
        <v>46237.125</v>
      </c>
      <c r="B5141" s="3">
        <v>35.3125</v>
      </c>
      <c r="C5141" s="3">
        <v>0.05</v>
      </c>
      <c r="D5141" s="3">
        <f t="shared" si="720"/>
        <v>35.974270833333343</v>
      </c>
      <c r="E5141" s="3">
        <f>MAX(B5141 - D5141/Inputs!$B$5, 0)</f>
        <v>0</v>
      </c>
      <c r="F5141" s="3">
        <f>MAX(D5141*Inputs!$B$5 - B5141, 0)</f>
        <v>0</v>
      </c>
      <c r="G5141" s="3">
        <f t="shared" si="721"/>
        <v>0.05</v>
      </c>
      <c r="H5141" t="str">
        <f t="shared" si="722"/>
        <v>Reg</v>
      </c>
      <c r="I5141" s="3">
        <f t="shared" si="727"/>
        <v>159.4741358339966</v>
      </c>
      <c r="J5141" s="3">
        <f t="shared" si="728"/>
        <v>0</v>
      </c>
      <c r="K5141" s="3">
        <f>MIN(Inputs!$B$2, (Inputs!$B$8 - I5141)/Inputs!$B$9)</f>
        <v>170</v>
      </c>
      <c r="L5141" s="3">
        <f>MAX(MIN(Inputs!$B$2, I5141*Inputs!$B$10, Inputs!$B$8*Inputs!$B$4 - J5141), 0)</f>
        <v>149.6</v>
      </c>
      <c r="M5141" s="3">
        <f t="shared" si="723"/>
        <v>0</v>
      </c>
      <c r="N5141" s="3">
        <f t="shared" si="724"/>
        <v>0</v>
      </c>
      <c r="O5141" s="3">
        <f>IF(H5141="Reg", MIN(Inputs!$B$2, I5141*Inputs!$B$10, (Inputs!$B$8-I5141)/Inputs!$B$9), 0)</f>
        <v>149.6</v>
      </c>
      <c r="P5141" s="3">
        <f t="shared" si="725"/>
        <v>0</v>
      </c>
      <c r="Q5141" s="3">
        <f t="shared" si="726"/>
        <v>7.48</v>
      </c>
      <c r="R5141" s="3">
        <f>I5141 + M5141*Inputs!$B$9 - N5141/Inputs!$B$10</f>
        <v>159.4741358339966</v>
      </c>
    </row>
    <row r="5142" spans="1:18" x14ac:dyDescent="0.3">
      <c r="A5142" s="4">
        <v>46237.166666666657</v>
      </c>
      <c r="B5142" s="3">
        <v>31.905000000000001</v>
      </c>
      <c r="C5142" s="3">
        <v>0.05</v>
      </c>
      <c r="D5142" s="3">
        <f t="shared" si="720"/>
        <v>35.974270833333343</v>
      </c>
      <c r="E5142" s="3">
        <f>MAX(B5142 - D5142/Inputs!$B$5, 0)</f>
        <v>0</v>
      </c>
      <c r="F5142" s="3">
        <f>MAX(D5142*Inputs!$B$5 - B5142, 0)</f>
        <v>0</v>
      </c>
      <c r="G5142" s="3">
        <f t="shared" si="721"/>
        <v>0.05</v>
      </c>
      <c r="H5142" t="str">
        <f t="shared" si="722"/>
        <v>Reg</v>
      </c>
      <c r="I5142" s="3">
        <f t="shared" si="727"/>
        <v>159.4741358339966</v>
      </c>
      <c r="J5142" s="3">
        <f t="shared" si="728"/>
        <v>0</v>
      </c>
      <c r="K5142" s="3">
        <f>MIN(Inputs!$B$2, (Inputs!$B$8 - I5142)/Inputs!$B$9)</f>
        <v>170</v>
      </c>
      <c r="L5142" s="3">
        <f>MAX(MIN(Inputs!$B$2, I5142*Inputs!$B$10, Inputs!$B$8*Inputs!$B$4 - J5142), 0)</f>
        <v>149.6</v>
      </c>
      <c r="M5142" s="3">
        <f t="shared" si="723"/>
        <v>0</v>
      </c>
      <c r="N5142" s="3">
        <f t="shared" si="724"/>
        <v>0</v>
      </c>
      <c r="O5142" s="3">
        <f>IF(H5142="Reg", MIN(Inputs!$B$2, I5142*Inputs!$B$10, (Inputs!$B$8-I5142)/Inputs!$B$9), 0)</f>
        <v>149.6</v>
      </c>
      <c r="P5142" s="3">
        <f t="shared" si="725"/>
        <v>0</v>
      </c>
      <c r="Q5142" s="3">
        <f t="shared" si="726"/>
        <v>7.48</v>
      </c>
      <c r="R5142" s="3">
        <f>I5142 + M5142*Inputs!$B$9 - N5142/Inputs!$B$10</f>
        <v>159.4741358339966</v>
      </c>
    </row>
    <row r="5143" spans="1:18" x14ac:dyDescent="0.3">
      <c r="A5143" s="4">
        <v>46237.208333333343</v>
      </c>
      <c r="B5143" s="3">
        <v>29.682500000000001</v>
      </c>
      <c r="C5143" s="3">
        <v>0.05</v>
      </c>
      <c r="D5143" s="3">
        <f t="shared" si="720"/>
        <v>35.974270833333343</v>
      </c>
      <c r="E5143" s="3">
        <f>MAX(B5143 - D5143/Inputs!$B$5, 0)</f>
        <v>0</v>
      </c>
      <c r="F5143" s="3">
        <f>MAX(D5143*Inputs!$B$5 - B5143, 0)</f>
        <v>1.9748583333333407</v>
      </c>
      <c r="G5143" s="3">
        <f t="shared" si="721"/>
        <v>0.05</v>
      </c>
      <c r="H5143" t="str">
        <f t="shared" si="722"/>
        <v>Charge</v>
      </c>
      <c r="I5143" s="3">
        <f t="shared" si="727"/>
        <v>159.4741358339966</v>
      </c>
      <c r="J5143" s="3">
        <f t="shared" si="728"/>
        <v>0</v>
      </c>
      <c r="K5143" s="3">
        <f>MIN(Inputs!$B$2, (Inputs!$B$8 - I5143)/Inputs!$B$9)</f>
        <v>170</v>
      </c>
      <c r="L5143" s="3">
        <f>MAX(MIN(Inputs!$B$2, I5143*Inputs!$B$10, Inputs!$B$8*Inputs!$B$4 - J5143), 0)</f>
        <v>149.6</v>
      </c>
      <c r="M5143" s="3">
        <f t="shared" si="723"/>
        <v>170</v>
      </c>
      <c r="N5143" s="3">
        <f t="shared" si="724"/>
        <v>0</v>
      </c>
      <c r="O5143" s="3">
        <f>IF(H5143="Reg", MIN(Inputs!$B$2, I5143*Inputs!$B$10, (Inputs!$B$8-I5143)/Inputs!$B$9), 0)</f>
        <v>0</v>
      </c>
      <c r="P5143" s="3">
        <f t="shared" si="725"/>
        <v>-5046.0250000000005</v>
      </c>
      <c r="Q5143" s="3">
        <f t="shared" si="726"/>
        <v>0</v>
      </c>
      <c r="R5143" s="3">
        <f>I5143 + M5143*Inputs!$B$9 - N5143/Inputs!$B$10</f>
        <v>318.9482716679932</v>
      </c>
    </row>
    <row r="5144" spans="1:18" x14ac:dyDescent="0.3">
      <c r="A5144" s="4">
        <v>46237.25</v>
      </c>
      <c r="B5144" s="3">
        <v>29.282499999999999</v>
      </c>
      <c r="C5144" s="3">
        <v>0.06</v>
      </c>
      <c r="D5144" s="3">
        <f t="shared" si="720"/>
        <v>35.974270833333343</v>
      </c>
      <c r="E5144" s="3">
        <f>MAX(B5144 - D5144/Inputs!$B$5, 0)</f>
        <v>0</v>
      </c>
      <c r="F5144" s="3">
        <f>MAX(D5144*Inputs!$B$5 - B5144, 0)</f>
        <v>2.3748583333333428</v>
      </c>
      <c r="G5144" s="3">
        <f t="shared" si="721"/>
        <v>0.06</v>
      </c>
      <c r="H5144" t="str">
        <f t="shared" si="722"/>
        <v>Charge</v>
      </c>
      <c r="I5144" s="3">
        <f t="shared" si="727"/>
        <v>318.9482716679932</v>
      </c>
      <c r="J5144" s="3">
        <f t="shared" si="728"/>
        <v>0</v>
      </c>
      <c r="K5144" s="3">
        <f>MIN(Inputs!$B$2, (Inputs!$B$8 - I5144)/Inputs!$B$9)</f>
        <v>22.44121780453775</v>
      </c>
      <c r="L5144" s="3">
        <f>MAX(MIN(Inputs!$B$2, I5144*Inputs!$B$10, Inputs!$B$8*Inputs!$B$4 - J5144), 0)</f>
        <v>170</v>
      </c>
      <c r="M5144" s="3">
        <f t="shared" si="723"/>
        <v>22.44121780453775</v>
      </c>
      <c r="N5144" s="3">
        <f t="shared" si="724"/>
        <v>0</v>
      </c>
      <c r="O5144" s="3">
        <f>IF(H5144="Reg", MIN(Inputs!$B$2, I5144*Inputs!$B$10, (Inputs!$B$8-I5144)/Inputs!$B$9), 0)</f>
        <v>0</v>
      </c>
      <c r="P5144" s="3">
        <f t="shared" si="725"/>
        <v>-657.13496036137667</v>
      </c>
      <c r="Q5144" s="3">
        <f t="shared" si="726"/>
        <v>0</v>
      </c>
      <c r="R5144" s="3">
        <f>I5144 + M5144*Inputs!$B$9 - N5144/Inputs!$B$10</f>
        <v>340</v>
      </c>
    </row>
    <row r="5145" spans="1:18" x14ac:dyDescent="0.3">
      <c r="A5145" s="4">
        <v>46237.291666666657</v>
      </c>
      <c r="B5145" s="3">
        <v>26.435000000000002</v>
      </c>
      <c r="C5145" s="3">
        <v>1.01</v>
      </c>
      <c r="D5145" s="3">
        <f t="shared" si="720"/>
        <v>35.974270833333343</v>
      </c>
      <c r="E5145" s="3">
        <f>MAX(B5145 - D5145/Inputs!$B$5, 0)</f>
        <v>0</v>
      </c>
      <c r="F5145" s="3">
        <f>MAX(D5145*Inputs!$B$5 - B5145, 0)</f>
        <v>5.2223583333333394</v>
      </c>
      <c r="G5145" s="3">
        <f t="shared" si="721"/>
        <v>1.01</v>
      </c>
      <c r="H5145" t="str">
        <f t="shared" si="722"/>
        <v>Charge</v>
      </c>
      <c r="I5145" s="3">
        <f t="shared" si="727"/>
        <v>340</v>
      </c>
      <c r="J5145" s="3">
        <f t="shared" si="728"/>
        <v>0</v>
      </c>
      <c r="K5145" s="3">
        <f>MIN(Inputs!$B$2, (Inputs!$B$8 - I5145)/Inputs!$B$9)</f>
        <v>0</v>
      </c>
      <c r="L5145" s="3">
        <f>MAX(MIN(Inputs!$B$2, I5145*Inputs!$B$10, Inputs!$B$8*Inputs!$B$4 - J5145), 0)</f>
        <v>170</v>
      </c>
      <c r="M5145" s="3">
        <f t="shared" si="723"/>
        <v>0</v>
      </c>
      <c r="N5145" s="3">
        <f t="shared" si="724"/>
        <v>0</v>
      </c>
      <c r="O5145" s="3">
        <f>IF(H5145="Reg", MIN(Inputs!$B$2, I5145*Inputs!$B$10, (Inputs!$B$8-I5145)/Inputs!$B$9), 0)</f>
        <v>0</v>
      </c>
      <c r="P5145" s="3">
        <f t="shared" si="725"/>
        <v>0</v>
      </c>
      <c r="Q5145" s="3">
        <f t="shared" si="726"/>
        <v>0</v>
      </c>
      <c r="R5145" s="3">
        <f>I5145 + M5145*Inputs!$B$9 - N5145/Inputs!$B$10</f>
        <v>340</v>
      </c>
    </row>
    <row r="5146" spans="1:18" x14ac:dyDescent="0.3">
      <c r="A5146" s="4">
        <v>46237.333333333343</v>
      </c>
      <c r="B5146" s="3">
        <v>20.932500000000001</v>
      </c>
      <c r="C5146" s="3">
        <v>0.97</v>
      </c>
      <c r="D5146" s="3">
        <f t="shared" si="720"/>
        <v>35.974270833333343</v>
      </c>
      <c r="E5146" s="3">
        <f>MAX(B5146 - D5146/Inputs!$B$5, 0)</f>
        <v>0</v>
      </c>
      <c r="F5146" s="3">
        <f>MAX(D5146*Inputs!$B$5 - B5146, 0)</f>
        <v>10.724858333333341</v>
      </c>
      <c r="G5146" s="3">
        <f t="shared" si="721"/>
        <v>0.97</v>
      </c>
      <c r="H5146" t="str">
        <f t="shared" si="722"/>
        <v>Charge</v>
      </c>
      <c r="I5146" s="3">
        <f t="shared" si="727"/>
        <v>340</v>
      </c>
      <c r="J5146" s="3">
        <f t="shared" si="728"/>
        <v>0</v>
      </c>
      <c r="K5146" s="3">
        <f>MIN(Inputs!$B$2, (Inputs!$B$8 - I5146)/Inputs!$B$9)</f>
        <v>0</v>
      </c>
      <c r="L5146" s="3">
        <f>MAX(MIN(Inputs!$B$2, I5146*Inputs!$B$10, Inputs!$B$8*Inputs!$B$4 - J5146), 0)</f>
        <v>170</v>
      </c>
      <c r="M5146" s="3">
        <f t="shared" si="723"/>
        <v>0</v>
      </c>
      <c r="N5146" s="3">
        <f t="shared" si="724"/>
        <v>0</v>
      </c>
      <c r="O5146" s="3">
        <f>IF(H5146="Reg", MIN(Inputs!$B$2, I5146*Inputs!$B$10, (Inputs!$B$8-I5146)/Inputs!$B$9), 0)</f>
        <v>0</v>
      </c>
      <c r="P5146" s="3">
        <f t="shared" si="725"/>
        <v>0</v>
      </c>
      <c r="Q5146" s="3">
        <f t="shared" si="726"/>
        <v>0</v>
      </c>
      <c r="R5146" s="3">
        <f>I5146 + M5146*Inputs!$B$9 - N5146/Inputs!$B$10</f>
        <v>340</v>
      </c>
    </row>
    <row r="5147" spans="1:18" x14ac:dyDescent="0.3">
      <c r="A5147" s="4">
        <v>46237.375</v>
      </c>
      <c r="B5147" s="3">
        <v>18.489999999999998</v>
      </c>
      <c r="C5147" s="3">
        <v>0.56999999999999995</v>
      </c>
      <c r="D5147" s="3">
        <f t="shared" si="720"/>
        <v>35.974270833333343</v>
      </c>
      <c r="E5147" s="3">
        <f>MAX(B5147 - D5147/Inputs!$B$5, 0)</f>
        <v>0</v>
      </c>
      <c r="F5147" s="3">
        <f>MAX(D5147*Inputs!$B$5 - B5147, 0)</f>
        <v>13.167358333333343</v>
      </c>
      <c r="G5147" s="3">
        <f t="shared" si="721"/>
        <v>0.56999999999999995</v>
      </c>
      <c r="H5147" t="str">
        <f t="shared" si="722"/>
        <v>Charge</v>
      </c>
      <c r="I5147" s="3">
        <f t="shared" si="727"/>
        <v>340</v>
      </c>
      <c r="J5147" s="3">
        <f t="shared" si="728"/>
        <v>0</v>
      </c>
      <c r="K5147" s="3">
        <f>MIN(Inputs!$B$2, (Inputs!$B$8 - I5147)/Inputs!$B$9)</f>
        <v>0</v>
      </c>
      <c r="L5147" s="3">
        <f>MAX(MIN(Inputs!$B$2, I5147*Inputs!$B$10, Inputs!$B$8*Inputs!$B$4 - J5147), 0)</f>
        <v>170</v>
      </c>
      <c r="M5147" s="3">
        <f t="shared" si="723"/>
        <v>0</v>
      </c>
      <c r="N5147" s="3">
        <f t="shared" si="724"/>
        <v>0</v>
      </c>
      <c r="O5147" s="3">
        <f>IF(H5147="Reg", MIN(Inputs!$B$2, I5147*Inputs!$B$10, (Inputs!$B$8-I5147)/Inputs!$B$9), 0)</f>
        <v>0</v>
      </c>
      <c r="P5147" s="3">
        <f t="shared" si="725"/>
        <v>0</v>
      </c>
      <c r="Q5147" s="3">
        <f t="shared" si="726"/>
        <v>0</v>
      </c>
      <c r="R5147" s="3">
        <f>I5147 + M5147*Inputs!$B$9 - N5147/Inputs!$B$10</f>
        <v>340</v>
      </c>
    </row>
    <row r="5148" spans="1:18" x14ac:dyDescent="0.3">
      <c r="A5148" s="4">
        <v>46237.416666666657</v>
      </c>
      <c r="B5148" s="3">
        <v>17.0625</v>
      </c>
      <c r="C5148" s="3">
        <v>0.56999999999999995</v>
      </c>
      <c r="D5148" s="3">
        <f t="shared" si="720"/>
        <v>35.974270833333343</v>
      </c>
      <c r="E5148" s="3">
        <f>MAX(B5148 - D5148/Inputs!$B$5, 0)</f>
        <v>0</v>
      </c>
      <c r="F5148" s="3">
        <f>MAX(D5148*Inputs!$B$5 - B5148, 0)</f>
        <v>14.594858333333342</v>
      </c>
      <c r="G5148" s="3">
        <f t="shared" si="721"/>
        <v>0.56999999999999995</v>
      </c>
      <c r="H5148" t="str">
        <f t="shared" si="722"/>
        <v>Charge</v>
      </c>
      <c r="I5148" s="3">
        <f t="shared" si="727"/>
        <v>340</v>
      </c>
      <c r="J5148" s="3">
        <f t="shared" si="728"/>
        <v>0</v>
      </c>
      <c r="K5148" s="3">
        <f>MIN(Inputs!$B$2, (Inputs!$B$8 - I5148)/Inputs!$B$9)</f>
        <v>0</v>
      </c>
      <c r="L5148" s="3">
        <f>MAX(MIN(Inputs!$B$2, I5148*Inputs!$B$10, Inputs!$B$8*Inputs!$B$4 - J5148), 0)</f>
        <v>170</v>
      </c>
      <c r="M5148" s="3">
        <f t="shared" si="723"/>
        <v>0</v>
      </c>
      <c r="N5148" s="3">
        <f t="shared" si="724"/>
        <v>0</v>
      </c>
      <c r="O5148" s="3">
        <f>IF(H5148="Reg", MIN(Inputs!$B$2, I5148*Inputs!$B$10, (Inputs!$B$8-I5148)/Inputs!$B$9), 0)</f>
        <v>0</v>
      </c>
      <c r="P5148" s="3">
        <f t="shared" si="725"/>
        <v>0</v>
      </c>
      <c r="Q5148" s="3">
        <f t="shared" si="726"/>
        <v>0</v>
      </c>
      <c r="R5148" s="3">
        <f>I5148 + M5148*Inputs!$B$9 - N5148/Inputs!$B$10</f>
        <v>340</v>
      </c>
    </row>
    <row r="5149" spans="1:18" x14ac:dyDescent="0.3">
      <c r="A5149" s="4">
        <v>46237.458333333343</v>
      </c>
      <c r="B5149" s="3">
        <v>15.6175</v>
      </c>
      <c r="C5149" s="3">
        <v>0.5</v>
      </c>
      <c r="D5149" s="3">
        <f t="shared" si="720"/>
        <v>35.974270833333343</v>
      </c>
      <c r="E5149" s="3">
        <f>MAX(B5149 - D5149/Inputs!$B$5, 0)</f>
        <v>0</v>
      </c>
      <c r="F5149" s="3">
        <f>MAX(D5149*Inputs!$B$5 - B5149, 0)</f>
        <v>16.039858333333342</v>
      </c>
      <c r="G5149" s="3">
        <f t="shared" si="721"/>
        <v>0.5</v>
      </c>
      <c r="H5149" t="str">
        <f t="shared" si="722"/>
        <v>Charge</v>
      </c>
      <c r="I5149" s="3">
        <f t="shared" si="727"/>
        <v>340</v>
      </c>
      <c r="J5149" s="3">
        <f t="shared" si="728"/>
        <v>0</v>
      </c>
      <c r="K5149" s="3">
        <f>MIN(Inputs!$B$2, (Inputs!$B$8 - I5149)/Inputs!$B$9)</f>
        <v>0</v>
      </c>
      <c r="L5149" s="3">
        <f>MAX(MIN(Inputs!$B$2, I5149*Inputs!$B$10, Inputs!$B$8*Inputs!$B$4 - J5149), 0)</f>
        <v>170</v>
      </c>
      <c r="M5149" s="3">
        <f t="shared" si="723"/>
        <v>0</v>
      </c>
      <c r="N5149" s="3">
        <f t="shared" si="724"/>
        <v>0</v>
      </c>
      <c r="O5149" s="3">
        <f>IF(H5149="Reg", MIN(Inputs!$B$2, I5149*Inputs!$B$10, (Inputs!$B$8-I5149)/Inputs!$B$9), 0)</f>
        <v>0</v>
      </c>
      <c r="P5149" s="3">
        <f t="shared" si="725"/>
        <v>0</v>
      </c>
      <c r="Q5149" s="3">
        <f t="shared" si="726"/>
        <v>0</v>
      </c>
      <c r="R5149" s="3">
        <f>I5149 + M5149*Inputs!$B$9 - N5149/Inputs!$B$10</f>
        <v>340</v>
      </c>
    </row>
    <row r="5150" spans="1:18" x14ac:dyDescent="0.3">
      <c r="A5150" s="4">
        <v>46237.5</v>
      </c>
      <c r="B5150" s="3">
        <v>18.035</v>
      </c>
      <c r="C5150" s="3">
        <v>0.54</v>
      </c>
      <c r="D5150" s="3">
        <f t="shared" si="720"/>
        <v>35.974270833333343</v>
      </c>
      <c r="E5150" s="3">
        <f>MAX(B5150 - D5150/Inputs!$B$5, 0)</f>
        <v>0</v>
      </c>
      <c r="F5150" s="3">
        <f>MAX(D5150*Inputs!$B$5 - B5150, 0)</f>
        <v>13.622358333333342</v>
      </c>
      <c r="G5150" s="3">
        <f t="shared" si="721"/>
        <v>0.54</v>
      </c>
      <c r="H5150" t="str">
        <f t="shared" si="722"/>
        <v>Charge</v>
      </c>
      <c r="I5150" s="3">
        <f t="shared" si="727"/>
        <v>340</v>
      </c>
      <c r="J5150" s="3">
        <f t="shared" si="728"/>
        <v>0</v>
      </c>
      <c r="K5150" s="3">
        <f>MIN(Inputs!$B$2, (Inputs!$B$8 - I5150)/Inputs!$B$9)</f>
        <v>0</v>
      </c>
      <c r="L5150" s="3">
        <f>MAX(MIN(Inputs!$B$2, I5150*Inputs!$B$10, Inputs!$B$8*Inputs!$B$4 - J5150), 0)</f>
        <v>170</v>
      </c>
      <c r="M5150" s="3">
        <f t="shared" si="723"/>
        <v>0</v>
      </c>
      <c r="N5150" s="3">
        <f t="shared" si="724"/>
        <v>0</v>
      </c>
      <c r="O5150" s="3">
        <f>IF(H5150="Reg", MIN(Inputs!$B$2, I5150*Inputs!$B$10, (Inputs!$B$8-I5150)/Inputs!$B$9), 0)</f>
        <v>0</v>
      </c>
      <c r="P5150" s="3">
        <f t="shared" si="725"/>
        <v>0</v>
      </c>
      <c r="Q5150" s="3">
        <f t="shared" si="726"/>
        <v>0</v>
      </c>
      <c r="R5150" s="3">
        <f>I5150 + M5150*Inputs!$B$9 - N5150/Inputs!$B$10</f>
        <v>340</v>
      </c>
    </row>
    <row r="5151" spans="1:18" x14ac:dyDescent="0.3">
      <c r="A5151" s="4">
        <v>46237.541666666657</v>
      </c>
      <c r="B5151" s="3">
        <v>20.53</v>
      </c>
      <c r="C5151" s="3">
        <v>0.84</v>
      </c>
      <c r="D5151" s="3">
        <f t="shared" si="720"/>
        <v>35.974270833333343</v>
      </c>
      <c r="E5151" s="3">
        <f>MAX(B5151 - D5151/Inputs!$B$5, 0)</f>
        <v>0</v>
      </c>
      <c r="F5151" s="3">
        <f>MAX(D5151*Inputs!$B$5 - B5151, 0)</f>
        <v>11.127358333333341</v>
      </c>
      <c r="G5151" s="3">
        <f t="shared" si="721"/>
        <v>0.84</v>
      </c>
      <c r="H5151" t="str">
        <f t="shared" si="722"/>
        <v>Charge</v>
      </c>
      <c r="I5151" s="3">
        <f t="shared" si="727"/>
        <v>340</v>
      </c>
      <c r="J5151" s="3">
        <f t="shared" si="728"/>
        <v>0</v>
      </c>
      <c r="K5151" s="3">
        <f>MIN(Inputs!$B$2, (Inputs!$B$8 - I5151)/Inputs!$B$9)</f>
        <v>0</v>
      </c>
      <c r="L5151" s="3">
        <f>MAX(MIN(Inputs!$B$2, I5151*Inputs!$B$10, Inputs!$B$8*Inputs!$B$4 - J5151), 0)</f>
        <v>170</v>
      </c>
      <c r="M5151" s="3">
        <f t="shared" si="723"/>
        <v>0</v>
      </c>
      <c r="N5151" s="3">
        <f t="shared" si="724"/>
        <v>0</v>
      </c>
      <c r="O5151" s="3">
        <f>IF(H5151="Reg", MIN(Inputs!$B$2, I5151*Inputs!$B$10, (Inputs!$B$8-I5151)/Inputs!$B$9), 0)</f>
        <v>0</v>
      </c>
      <c r="P5151" s="3">
        <f t="shared" si="725"/>
        <v>0</v>
      </c>
      <c r="Q5151" s="3">
        <f t="shared" si="726"/>
        <v>0</v>
      </c>
      <c r="R5151" s="3">
        <f>I5151 + M5151*Inputs!$B$9 - N5151/Inputs!$B$10</f>
        <v>340</v>
      </c>
    </row>
    <row r="5152" spans="1:18" x14ac:dyDescent="0.3">
      <c r="A5152" s="4">
        <v>46237.583333333343</v>
      </c>
      <c r="B5152" s="3">
        <v>22.0075</v>
      </c>
      <c r="C5152" s="3">
        <v>0.99</v>
      </c>
      <c r="D5152" s="3">
        <f t="shared" si="720"/>
        <v>35.974270833333343</v>
      </c>
      <c r="E5152" s="3">
        <f>MAX(B5152 - D5152/Inputs!$B$5, 0)</f>
        <v>0</v>
      </c>
      <c r="F5152" s="3">
        <f>MAX(D5152*Inputs!$B$5 - B5152, 0)</f>
        <v>9.6498583333333414</v>
      </c>
      <c r="G5152" s="3">
        <f t="shared" si="721"/>
        <v>0.99</v>
      </c>
      <c r="H5152" t="str">
        <f t="shared" si="722"/>
        <v>Charge</v>
      </c>
      <c r="I5152" s="3">
        <f t="shared" si="727"/>
        <v>340</v>
      </c>
      <c r="J5152" s="3">
        <f t="shared" si="728"/>
        <v>0</v>
      </c>
      <c r="K5152" s="3">
        <f>MIN(Inputs!$B$2, (Inputs!$B$8 - I5152)/Inputs!$B$9)</f>
        <v>0</v>
      </c>
      <c r="L5152" s="3">
        <f>MAX(MIN(Inputs!$B$2, I5152*Inputs!$B$10, Inputs!$B$8*Inputs!$B$4 - J5152), 0)</f>
        <v>170</v>
      </c>
      <c r="M5152" s="3">
        <f t="shared" si="723"/>
        <v>0</v>
      </c>
      <c r="N5152" s="3">
        <f t="shared" si="724"/>
        <v>0</v>
      </c>
      <c r="O5152" s="3">
        <f>IF(H5152="Reg", MIN(Inputs!$B$2, I5152*Inputs!$B$10, (Inputs!$B$8-I5152)/Inputs!$B$9), 0)</f>
        <v>0</v>
      </c>
      <c r="P5152" s="3">
        <f t="shared" si="725"/>
        <v>0</v>
      </c>
      <c r="Q5152" s="3">
        <f t="shared" si="726"/>
        <v>0</v>
      </c>
      <c r="R5152" s="3">
        <f>I5152 + M5152*Inputs!$B$9 - N5152/Inputs!$B$10</f>
        <v>340</v>
      </c>
    </row>
    <row r="5153" spans="1:18" x14ac:dyDescent="0.3">
      <c r="A5153" s="4">
        <v>46237.625</v>
      </c>
      <c r="B5153" s="3">
        <v>22.472500000000004</v>
      </c>
      <c r="C5153" s="3">
        <v>1.49</v>
      </c>
      <c r="D5153" s="3">
        <f t="shared" si="720"/>
        <v>35.974270833333343</v>
      </c>
      <c r="E5153" s="3">
        <f>MAX(B5153 - D5153/Inputs!$B$5, 0)</f>
        <v>0</v>
      </c>
      <c r="F5153" s="3">
        <f>MAX(D5153*Inputs!$B$5 - B5153, 0)</f>
        <v>9.184858333333338</v>
      </c>
      <c r="G5153" s="3">
        <f t="shared" si="721"/>
        <v>1.49</v>
      </c>
      <c r="H5153" t="str">
        <f t="shared" si="722"/>
        <v>Charge</v>
      </c>
      <c r="I5153" s="3">
        <f t="shared" si="727"/>
        <v>340</v>
      </c>
      <c r="J5153" s="3">
        <f t="shared" si="728"/>
        <v>0</v>
      </c>
      <c r="K5153" s="3">
        <f>MIN(Inputs!$B$2, (Inputs!$B$8 - I5153)/Inputs!$B$9)</f>
        <v>0</v>
      </c>
      <c r="L5153" s="3">
        <f>MAX(MIN(Inputs!$B$2, I5153*Inputs!$B$10, Inputs!$B$8*Inputs!$B$4 - J5153), 0)</f>
        <v>170</v>
      </c>
      <c r="M5153" s="3">
        <f t="shared" si="723"/>
        <v>0</v>
      </c>
      <c r="N5153" s="3">
        <f t="shared" si="724"/>
        <v>0</v>
      </c>
      <c r="O5153" s="3">
        <f>IF(H5153="Reg", MIN(Inputs!$B$2, I5153*Inputs!$B$10, (Inputs!$B$8-I5153)/Inputs!$B$9), 0)</f>
        <v>0</v>
      </c>
      <c r="P5153" s="3">
        <f t="shared" si="725"/>
        <v>0</v>
      </c>
      <c r="Q5153" s="3">
        <f t="shared" si="726"/>
        <v>0</v>
      </c>
      <c r="R5153" s="3">
        <f>I5153 + M5153*Inputs!$B$9 - N5153/Inputs!$B$10</f>
        <v>340</v>
      </c>
    </row>
    <row r="5154" spans="1:18" x14ac:dyDescent="0.3">
      <c r="A5154" s="4">
        <v>46237.666666666657</v>
      </c>
      <c r="B5154" s="3">
        <v>27.629999999999995</v>
      </c>
      <c r="C5154" s="3">
        <v>1.8</v>
      </c>
      <c r="D5154" s="3">
        <f t="shared" si="720"/>
        <v>35.974270833333343</v>
      </c>
      <c r="E5154" s="3">
        <f>MAX(B5154 - D5154/Inputs!$B$5, 0)</f>
        <v>0</v>
      </c>
      <c r="F5154" s="3">
        <f>MAX(D5154*Inputs!$B$5 - B5154, 0)</f>
        <v>4.0273583333333463</v>
      </c>
      <c r="G5154" s="3">
        <f t="shared" si="721"/>
        <v>1.8</v>
      </c>
      <c r="H5154" t="str">
        <f t="shared" si="722"/>
        <v>Charge</v>
      </c>
      <c r="I5154" s="3">
        <f t="shared" si="727"/>
        <v>340</v>
      </c>
      <c r="J5154" s="3">
        <f t="shared" si="728"/>
        <v>0</v>
      </c>
      <c r="K5154" s="3">
        <f>MIN(Inputs!$B$2, (Inputs!$B$8 - I5154)/Inputs!$B$9)</f>
        <v>0</v>
      </c>
      <c r="L5154" s="3">
        <f>MAX(MIN(Inputs!$B$2, I5154*Inputs!$B$10, Inputs!$B$8*Inputs!$B$4 - J5154), 0)</f>
        <v>170</v>
      </c>
      <c r="M5154" s="3">
        <f t="shared" si="723"/>
        <v>0</v>
      </c>
      <c r="N5154" s="3">
        <f t="shared" si="724"/>
        <v>0</v>
      </c>
      <c r="O5154" s="3">
        <f>IF(H5154="Reg", MIN(Inputs!$B$2, I5154*Inputs!$B$10, (Inputs!$B$8-I5154)/Inputs!$B$9), 0)</f>
        <v>0</v>
      </c>
      <c r="P5154" s="3">
        <f t="shared" si="725"/>
        <v>0</v>
      </c>
      <c r="Q5154" s="3">
        <f t="shared" si="726"/>
        <v>0</v>
      </c>
      <c r="R5154" s="3">
        <f>I5154 + M5154*Inputs!$B$9 - N5154/Inputs!$B$10</f>
        <v>340</v>
      </c>
    </row>
    <row r="5155" spans="1:18" x14ac:dyDescent="0.3">
      <c r="A5155" s="4">
        <v>46237.708333333343</v>
      </c>
      <c r="B5155" s="3">
        <v>31.047499999999999</v>
      </c>
      <c r="C5155" s="3">
        <v>1</v>
      </c>
      <c r="D5155" s="3">
        <f t="shared" si="720"/>
        <v>35.974270833333343</v>
      </c>
      <c r="E5155" s="3">
        <f>MAX(B5155 - D5155/Inputs!$B$5, 0)</f>
        <v>0</v>
      </c>
      <c r="F5155" s="3">
        <f>MAX(D5155*Inputs!$B$5 - B5155, 0)</f>
        <v>0.60985833333334227</v>
      </c>
      <c r="G5155" s="3">
        <f t="shared" si="721"/>
        <v>1</v>
      </c>
      <c r="H5155" t="str">
        <f t="shared" si="722"/>
        <v>Reg</v>
      </c>
      <c r="I5155" s="3">
        <f t="shared" si="727"/>
        <v>340</v>
      </c>
      <c r="J5155" s="3">
        <f t="shared" si="728"/>
        <v>0</v>
      </c>
      <c r="K5155" s="3">
        <f>MIN(Inputs!$B$2, (Inputs!$B$8 - I5155)/Inputs!$B$9)</f>
        <v>0</v>
      </c>
      <c r="L5155" s="3">
        <f>MAX(MIN(Inputs!$B$2, I5155*Inputs!$B$10, Inputs!$B$8*Inputs!$B$4 - J5155), 0)</f>
        <v>170</v>
      </c>
      <c r="M5155" s="3">
        <f t="shared" si="723"/>
        <v>0</v>
      </c>
      <c r="N5155" s="3">
        <f t="shared" si="724"/>
        <v>0</v>
      </c>
      <c r="O5155" s="3">
        <f>IF(H5155="Reg", MIN(Inputs!$B$2, I5155*Inputs!$B$10, (Inputs!$B$8-I5155)/Inputs!$B$9), 0)</f>
        <v>0</v>
      </c>
      <c r="P5155" s="3">
        <f t="shared" si="725"/>
        <v>0</v>
      </c>
      <c r="Q5155" s="3">
        <f t="shared" si="726"/>
        <v>0</v>
      </c>
      <c r="R5155" s="3">
        <f>I5155 + M5155*Inputs!$B$9 - N5155/Inputs!$B$10</f>
        <v>340</v>
      </c>
    </row>
    <row r="5156" spans="1:18" x14ac:dyDescent="0.3">
      <c r="A5156" s="4">
        <v>46237.75</v>
      </c>
      <c r="B5156" s="3">
        <v>46.287500000000001</v>
      </c>
      <c r="C5156" s="3">
        <v>22.59</v>
      </c>
      <c r="D5156" s="3">
        <f t="shared" si="720"/>
        <v>35.974270833333343</v>
      </c>
      <c r="E5156" s="3">
        <f>MAX(B5156 - D5156/Inputs!$B$5, 0)</f>
        <v>5.4076467803030184</v>
      </c>
      <c r="F5156" s="3">
        <f>MAX(D5156*Inputs!$B$5 - B5156, 0)</f>
        <v>0</v>
      </c>
      <c r="G5156" s="3">
        <f t="shared" si="721"/>
        <v>22.59</v>
      </c>
      <c r="H5156" t="str">
        <f t="shared" si="722"/>
        <v>Reg</v>
      </c>
      <c r="I5156" s="3">
        <f t="shared" si="727"/>
        <v>340</v>
      </c>
      <c r="J5156" s="3">
        <f t="shared" si="728"/>
        <v>0</v>
      </c>
      <c r="K5156" s="3">
        <f>MIN(Inputs!$B$2, (Inputs!$B$8 - I5156)/Inputs!$B$9)</f>
        <v>0</v>
      </c>
      <c r="L5156" s="3">
        <f>MAX(MIN(Inputs!$B$2, I5156*Inputs!$B$10, Inputs!$B$8*Inputs!$B$4 - J5156), 0)</f>
        <v>170</v>
      </c>
      <c r="M5156" s="3">
        <f t="shared" si="723"/>
        <v>0</v>
      </c>
      <c r="N5156" s="3">
        <f t="shared" si="724"/>
        <v>0</v>
      </c>
      <c r="O5156" s="3">
        <f>IF(H5156="Reg", MIN(Inputs!$B$2, I5156*Inputs!$B$10, (Inputs!$B$8-I5156)/Inputs!$B$9), 0)</f>
        <v>0</v>
      </c>
      <c r="P5156" s="3">
        <f t="shared" si="725"/>
        <v>0</v>
      </c>
      <c r="Q5156" s="3">
        <f t="shared" si="726"/>
        <v>0</v>
      </c>
      <c r="R5156" s="3">
        <f>I5156 + M5156*Inputs!$B$9 - N5156/Inputs!$B$10</f>
        <v>340</v>
      </c>
    </row>
    <row r="5157" spans="1:18" x14ac:dyDescent="0.3">
      <c r="A5157" s="4">
        <v>46237.791666666657</v>
      </c>
      <c r="B5157" s="3">
        <v>76.75</v>
      </c>
      <c r="C5157" s="3">
        <v>21.94</v>
      </c>
      <c r="D5157" s="3">
        <f t="shared" si="720"/>
        <v>35.974270833333343</v>
      </c>
      <c r="E5157" s="3">
        <f>MAX(B5157 - D5157/Inputs!$B$5, 0)</f>
        <v>35.870146780303017</v>
      </c>
      <c r="F5157" s="3">
        <f>MAX(D5157*Inputs!$B$5 - B5157, 0)</f>
        <v>0</v>
      </c>
      <c r="G5157" s="3">
        <f t="shared" si="721"/>
        <v>21.94</v>
      </c>
      <c r="H5157" t="str">
        <f t="shared" si="722"/>
        <v>Discharge</v>
      </c>
      <c r="I5157" s="3">
        <f t="shared" si="727"/>
        <v>340</v>
      </c>
      <c r="J5157" s="3">
        <f t="shared" si="728"/>
        <v>0</v>
      </c>
      <c r="K5157" s="3">
        <f>MIN(Inputs!$B$2, (Inputs!$B$8 - I5157)/Inputs!$B$9)</f>
        <v>0</v>
      </c>
      <c r="L5157" s="3">
        <f>MAX(MIN(Inputs!$B$2, I5157*Inputs!$B$10, Inputs!$B$8*Inputs!$B$4 - J5157), 0)</f>
        <v>170</v>
      </c>
      <c r="M5157" s="3">
        <f t="shared" si="723"/>
        <v>0</v>
      </c>
      <c r="N5157" s="3">
        <f t="shared" si="724"/>
        <v>170</v>
      </c>
      <c r="O5157" s="3">
        <f>IF(H5157="Reg", MIN(Inputs!$B$2, I5157*Inputs!$B$10, (Inputs!$B$8-I5157)/Inputs!$B$9), 0)</f>
        <v>0</v>
      </c>
      <c r="P5157" s="3">
        <f t="shared" si="725"/>
        <v>13047.5</v>
      </c>
      <c r="Q5157" s="3">
        <f t="shared" si="726"/>
        <v>0</v>
      </c>
      <c r="R5157" s="3">
        <f>I5157 + M5157*Inputs!$B$9 - N5157/Inputs!$B$10</f>
        <v>158.77939109773115</v>
      </c>
    </row>
    <row r="5158" spans="1:18" x14ac:dyDescent="0.3">
      <c r="A5158" s="4">
        <v>46237.833333333343</v>
      </c>
      <c r="B5158" s="3">
        <v>117.71249999999999</v>
      </c>
      <c r="C5158" s="3">
        <v>14.26</v>
      </c>
      <c r="D5158" s="3">
        <f t="shared" si="720"/>
        <v>35.974270833333343</v>
      </c>
      <c r="E5158" s="3">
        <f>MAX(B5158 - D5158/Inputs!$B$5, 0)</f>
        <v>76.832646780303008</v>
      </c>
      <c r="F5158" s="3">
        <f>MAX(D5158*Inputs!$B$5 - B5158, 0)</f>
        <v>0</v>
      </c>
      <c r="G5158" s="3">
        <f t="shared" si="721"/>
        <v>14.26</v>
      </c>
      <c r="H5158" t="str">
        <f t="shared" si="722"/>
        <v>Discharge</v>
      </c>
      <c r="I5158" s="3">
        <f t="shared" si="727"/>
        <v>158.77939109773115</v>
      </c>
      <c r="J5158" s="3">
        <f t="shared" si="728"/>
        <v>170</v>
      </c>
      <c r="K5158" s="3">
        <f>MIN(Inputs!$B$2, (Inputs!$B$8 - I5158)/Inputs!$B$9)</f>
        <v>170</v>
      </c>
      <c r="L5158" s="3">
        <f>MAX(MIN(Inputs!$B$2, I5158*Inputs!$B$10, Inputs!$B$8*Inputs!$B$4 - J5158), 0)</f>
        <v>148.94827166799323</v>
      </c>
      <c r="M5158" s="3">
        <f t="shared" si="723"/>
        <v>0</v>
      </c>
      <c r="N5158" s="3">
        <f t="shared" si="724"/>
        <v>148.94827166799323</v>
      </c>
      <c r="O5158" s="3">
        <f>IF(H5158="Reg", MIN(Inputs!$B$2, I5158*Inputs!$B$10, (Inputs!$B$8-I5158)/Inputs!$B$9), 0)</f>
        <v>0</v>
      </c>
      <c r="P5158" s="3">
        <f t="shared" si="725"/>
        <v>17533.07342871865</v>
      </c>
      <c r="Q5158" s="3">
        <f t="shared" si="726"/>
        <v>0</v>
      </c>
      <c r="R5158" s="3">
        <f>I5158 + M5158*Inputs!$B$9 - N5158/Inputs!$B$10</f>
        <v>0</v>
      </c>
    </row>
    <row r="5159" spans="1:18" x14ac:dyDescent="0.3">
      <c r="A5159" s="4">
        <v>46237.875</v>
      </c>
      <c r="B5159" s="3">
        <v>73.325000000000003</v>
      </c>
      <c r="C5159" s="3">
        <v>6.39</v>
      </c>
      <c r="D5159" s="3">
        <f t="shared" si="720"/>
        <v>35.974270833333343</v>
      </c>
      <c r="E5159" s="3">
        <f>MAX(B5159 - D5159/Inputs!$B$5, 0)</f>
        <v>32.44514678030302</v>
      </c>
      <c r="F5159" s="3">
        <f>MAX(D5159*Inputs!$B$5 - B5159, 0)</f>
        <v>0</v>
      </c>
      <c r="G5159" s="3">
        <f t="shared" si="721"/>
        <v>6.39</v>
      </c>
      <c r="H5159" t="str">
        <f t="shared" si="722"/>
        <v>Discharge</v>
      </c>
      <c r="I5159" s="3">
        <f t="shared" si="727"/>
        <v>0</v>
      </c>
      <c r="J5159" s="3">
        <f t="shared" si="728"/>
        <v>318.94827166799325</v>
      </c>
      <c r="K5159" s="3">
        <f>MIN(Inputs!$B$2, (Inputs!$B$8 - I5159)/Inputs!$B$9)</f>
        <v>170</v>
      </c>
      <c r="L5159" s="3">
        <f>MAX(MIN(Inputs!$B$2, I5159*Inputs!$B$10, Inputs!$B$8*Inputs!$B$4 - J5159), 0)</f>
        <v>0</v>
      </c>
      <c r="M5159" s="3">
        <f t="shared" si="723"/>
        <v>0</v>
      </c>
      <c r="N5159" s="3">
        <f t="shared" si="724"/>
        <v>0</v>
      </c>
      <c r="O5159" s="3">
        <f>IF(H5159="Reg", MIN(Inputs!$B$2, I5159*Inputs!$B$10, (Inputs!$B$8-I5159)/Inputs!$B$9), 0)</f>
        <v>0</v>
      </c>
      <c r="P5159" s="3">
        <f t="shared" si="725"/>
        <v>0</v>
      </c>
      <c r="Q5159" s="3">
        <f t="shared" si="726"/>
        <v>0</v>
      </c>
      <c r="R5159" s="3">
        <f>I5159 + M5159*Inputs!$B$9 - N5159/Inputs!$B$10</f>
        <v>0</v>
      </c>
    </row>
    <row r="5160" spans="1:18" x14ac:dyDescent="0.3">
      <c r="A5160" s="4">
        <v>46237.916666666657</v>
      </c>
      <c r="B5160" s="3">
        <v>44.454999999999998</v>
      </c>
      <c r="C5160" s="3">
        <v>3.32</v>
      </c>
      <c r="D5160" s="3">
        <f t="shared" si="720"/>
        <v>35.974270833333343</v>
      </c>
      <c r="E5160" s="3">
        <f>MAX(B5160 - D5160/Inputs!$B$5, 0)</f>
        <v>3.5751467803030152</v>
      </c>
      <c r="F5160" s="3">
        <f>MAX(D5160*Inputs!$B$5 - B5160, 0)</f>
        <v>0</v>
      </c>
      <c r="G5160" s="3">
        <f t="shared" si="721"/>
        <v>3.32</v>
      </c>
      <c r="H5160" t="str">
        <f t="shared" si="722"/>
        <v>Discharge</v>
      </c>
      <c r="I5160" s="3">
        <f t="shared" si="727"/>
        <v>0</v>
      </c>
      <c r="J5160" s="3">
        <f t="shared" si="728"/>
        <v>318.94827166799325</v>
      </c>
      <c r="K5160" s="3">
        <f>MIN(Inputs!$B$2, (Inputs!$B$8 - I5160)/Inputs!$B$9)</f>
        <v>170</v>
      </c>
      <c r="L5160" s="3">
        <f>MAX(MIN(Inputs!$B$2, I5160*Inputs!$B$10, Inputs!$B$8*Inputs!$B$4 - J5160), 0)</f>
        <v>0</v>
      </c>
      <c r="M5160" s="3">
        <f t="shared" si="723"/>
        <v>0</v>
      </c>
      <c r="N5160" s="3">
        <f t="shared" si="724"/>
        <v>0</v>
      </c>
      <c r="O5160" s="3">
        <f>IF(H5160="Reg", MIN(Inputs!$B$2, I5160*Inputs!$B$10, (Inputs!$B$8-I5160)/Inputs!$B$9), 0)</f>
        <v>0</v>
      </c>
      <c r="P5160" s="3">
        <f t="shared" si="725"/>
        <v>0</v>
      </c>
      <c r="Q5160" s="3">
        <f t="shared" si="726"/>
        <v>0</v>
      </c>
      <c r="R5160" s="3">
        <f>I5160 + M5160*Inputs!$B$9 - N5160/Inputs!$B$10</f>
        <v>0</v>
      </c>
    </row>
    <row r="5161" spans="1:18" x14ac:dyDescent="0.3">
      <c r="A5161" s="4">
        <v>46237.958333333343</v>
      </c>
      <c r="B5161" s="3">
        <v>37.377499999999998</v>
      </c>
      <c r="C5161" s="3">
        <v>0.37</v>
      </c>
      <c r="D5161" s="3">
        <f t="shared" si="720"/>
        <v>35.974270833333343</v>
      </c>
      <c r="E5161" s="3">
        <f>MAX(B5161 - D5161/Inputs!$B$5, 0)</f>
        <v>0</v>
      </c>
      <c r="F5161" s="3">
        <f>MAX(D5161*Inputs!$B$5 - B5161, 0)</f>
        <v>0</v>
      </c>
      <c r="G5161" s="3">
        <f t="shared" si="721"/>
        <v>0.37</v>
      </c>
      <c r="H5161" t="str">
        <f t="shared" si="722"/>
        <v>Reg</v>
      </c>
      <c r="I5161" s="3">
        <f t="shared" si="727"/>
        <v>0</v>
      </c>
      <c r="J5161" s="3">
        <f t="shared" si="728"/>
        <v>318.94827166799325</v>
      </c>
      <c r="K5161" s="3">
        <f>MIN(Inputs!$B$2, (Inputs!$B$8 - I5161)/Inputs!$B$9)</f>
        <v>170</v>
      </c>
      <c r="L5161" s="3">
        <f>MAX(MIN(Inputs!$B$2, I5161*Inputs!$B$10, Inputs!$B$8*Inputs!$B$4 - J5161), 0)</f>
        <v>0</v>
      </c>
      <c r="M5161" s="3">
        <f t="shared" si="723"/>
        <v>0</v>
      </c>
      <c r="N5161" s="3">
        <f t="shared" si="724"/>
        <v>0</v>
      </c>
      <c r="O5161" s="3">
        <f>IF(H5161="Reg", MIN(Inputs!$B$2, I5161*Inputs!$B$10, (Inputs!$B$8-I5161)/Inputs!$B$9), 0)</f>
        <v>0</v>
      </c>
      <c r="P5161" s="3">
        <f t="shared" si="725"/>
        <v>0</v>
      </c>
      <c r="Q5161" s="3">
        <f t="shared" si="726"/>
        <v>0</v>
      </c>
      <c r="R5161" s="3">
        <f>I5161 + M5161*Inputs!$B$9 - N5161/Inputs!$B$10</f>
        <v>0</v>
      </c>
    </row>
    <row r="5162" spans="1:18" x14ac:dyDescent="0.3">
      <c r="A5162" s="4">
        <v>46238</v>
      </c>
      <c r="B5162" s="3">
        <v>31.71</v>
      </c>
      <c r="C5162" s="3">
        <v>7.0000000000000007E-2</v>
      </c>
      <c r="D5162" s="3">
        <f t="shared" si="720"/>
        <v>60.597499999999997</v>
      </c>
      <c r="E5162" s="3">
        <f>MAX(B5162 - D5162/Inputs!$B$5, 0)</f>
        <v>0</v>
      </c>
      <c r="F5162" s="3">
        <f>MAX(D5162*Inputs!$B$5 - B5162, 0)</f>
        <v>21.615799999999993</v>
      </c>
      <c r="G5162" s="3">
        <f t="shared" si="721"/>
        <v>7.0000000000000007E-2</v>
      </c>
      <c r="H5162" t="str">
        <f t="shared" si="722"/>
        <v>Charge</v>
      </c>
      <c r="I5162" s="3">
        <f t="shared" si="727"/>
        <v>0</v>
      </c>
      <c r="J5162" s="3">
        <f t="shared" si="728"/>
        <v>0</v>
      </c>
      <c r="K5162" s="3">
        <f>MIN(Inputs!$B$2, (Inputs!$B$8 - I5162)/Inputs!$B$9)</f>
        <v>170</v>
      </c>
      <c r="L5162" s="3">
        <f>MAX(MIN(Inputs!$B$2, I5162*Inputs!$B$10, Inputs!$B$8*Inputs!$B$4 - J5162), 0)</f>
        <v>0</v>
      </c>
      <c r="M5162" s="3">
        <f t="shared" si="723"/>
        <v>170</v>
      </c>
      <c r="N5162" s="3">
        <f t="shared" si="724"/>
        <v>0</v>
      </c>
      <c r="O5162" s="3">
        <f>IF(H5162="Reg", MIN(Inputs!$B$2, I5162*Inputs!$B$10, (Inputs!$B$8-I5162)/Inputs!$B$9), 0)</f>
        <v>0</v>
      </c>
      <c r="P5162" s="3">
        <f t="shared" si="725"/>
        <v>-5390.7</v>
      </c>
      <c r="Q5162" s="3">
        <f t="shared" si="726"/>
        <v>0</v>
      </c>
      <c r="R5162" s="3">
        <f>I5162 + M5162*Inputs!$B$9 - N5162/Inputs!$B$10</f>
        <v>159.4741358339966</v>
      </c>
    </row>
    <row r="5163" spans="1:18" x14ac:dyDescent="0.3">
      <c r="A5163" s="4">
        <v>46238.041666666657</v>
      </c>
      <c r="B5163" s="3">
        <v>47.457499999999996</v>
      </c>
      <c r="C5163" s="3">
        <v>0.06</v>
      </c>
      <c r="D5163" s="3">
        <f t="shared" si="720"/>
        <v>60.597499999999997</v>
      </c>
      <c r="E5163" s="3">
        <f>MAX(B5163 - D5163/Inputs!$B$5, 0)</f>
        <v>0</v>
      </c>
      <c r="F5163" s="3">
        <f>MAX(D5163*Inputs!$B$5 - B5163, 0)</f>
        <v>5.8682999999999979</v>
      </c>
      <c r="G5163" s="3">
        <f t="shared" si="721"/>
        <v>0.06</v>
      </c>
      <c r="H5163" t="str">
        <f t="shared" si="722"/>
        <v>Charge</v>
      </c>
      <c r="I5163" s="3">
        <f t="shared" si="727"/>
        <v>159.4741358339966</v>
      </c>
      <c r="J5163" s="3">
        <f t="shared" si="728"/>
        <v>0</v>
      </c>
      <c r="K5163" s="3">
        <f>MIN(Inputs!$B$2, (Inputs!$B$8 - I5163)/Inputs!$B$9)</f>
        <v>170</v>
      </c>
      <c r="L5163" s="3">
        <f>MAX(MIN(Inputs!$B$2, I5163*Inputs!$B$10, Inputs!$B$8*Inputs!$B$4 - J5163), 0)</f>
        <v>149.6</v>
      </c>
      <c r="M5163" s="3">
        <f t="shared" si="723"/>
        <v>170</v>
      </c>
      <c r="N5163" s="3">
        <f t="shared" si="724"/>
        <v>0</v>
      </c>
      <c r="O5163" s="3">
        <f>IF(H5163="Reg", MIN(Inputs!$B$2, I5163*Inputs!$B$10, (Inputs!$B$8-I5163)/Inputs!$B$9), 0)</f>
        <v>0</v>
      </c>
      <c r="P5163" s="3">
        <f t="shared" si="725"/>
        <v>-8067.7749999999996</v>
      </c>
      <c r="Q5163" s="3">
        <f t="shared" si="726"/>
        <v>0</v>
      </c>
      <c r="R5163" s="3">
        <f>I5163 + M5163*Inputs!$B$9 - N5163/Inputs!$B$10</f>
        <v>318.9482716679932</v>
      </c>
    </row>
    <row r="5164" spans="1:18" x14ac:dyDescent="0.3">
      <c r="A5164" s="4">
        <v>46238.083333333343</v>
      </c>
      <c r="B5164" s="3">
        <v>49.6325</v>
      </c>
      <c r="C5164" s="3">
        <v>0.06</v>
      </c>
      <c r="D5164" s="3">
        <f t="shared" si="720"/>
        <v>60.597499999999997</v>
      </c>
      <c r="E5164" s="3">
        <f>MAX(B5164 - D5164/Inputs!$B$5, 0)</f>
        <v>0</v>
      </c>
      <c r="F5164" s="3">
        <f>MAX(D5164*Inputs!$B$5 - B5164, 0)</f>
        <v>3.6932999999999936</v>
      </c>
      <c r="G5164" s="3">
        <f t="shared" si="721"/>
        <v>0.06</v>
      </c>
      <c r="H5164" t="str">
        <f t="shared" si="722"/>
        <v>Charge</v>
      </c>
      <c r="I5164" s="3">
        <f t="shared" si="727"/>
        <v>318.9482716679932</v>
      </c>
      <c r="J5164" s="3">
        <f t="shared" si="728"/>
        <v>0</v>
      </c>
      <c r="K5164" s="3">
        <f>MIN(Inputs!$B$2, (Inputs!$B$8 - I5164)/Inputs!$B$9)</f>
        <v>22.44121780453775</v>
      </c>
      <c r="L5164" s="3">
        <f>MAX(MIN(Inputs!$B$2, I5164*Inputs!$B$10, Inputs!$B$8*Inputs!$B$4 - J5164), 0)</f>
        <v>170</v>
      </c>
      <c r="M5164" s="3">
        <f t="shared" si="723"/>
        <v>22.44121780453775</v>
      </c>
      <c r="N5164" s="3">
        <f t="shared" si="724"/>
        <v>0</v>
      </c>
      <c r="O5164" s="3">
        <f>IF(H5164="Reg", MIN(Inputs!$B$2, I5164*Inputs!$B$10, (Inputs!$B$8-I5164)/Inputs!$B$9), 0)</f>
        <v>0</v>
      </c>
      <c r="P5164" s="3">
        <f t="shared" si="725"/>
        <v>-1113.81374268372</v>
      </c>
      <c r="Q5164" s="3">
        <f t="shared" si="726"/>
        <v>0</v>
      </c>
      <c r="R5164" s="3">
        <f>I5164 + M5164*Inputs!$B$9 - N5164/Inputs!$B$10</f>
        <v>340</v>
      </c>
    </row>
    <row r="5165" spans="1:18" x14ac:dyDescent="0.3">
      <c r="A5165" s="4">
        <v>46238.125</v>
      </c>
      <c r="B5165" s="3">
        <v>36.65</v>
      </c>
      <c r="C5165" s="3">
        <v>0.06</v>
      </c>
      <c r="D5165" s="3">
        <f t="shared" si="720"/>
        <v>60.597499999999997</v>
      </c>
      <c r="E5165" s="3">
        <f>MAX(B5165 - D5165/Inputs!$B$5, 0)</f>
        <v>0</v>
      </c>
      <c r="F5165" s="3">
        <f>MAX(D5165*Inputs!$B$5 - B5165, 0)</f>
        <v>16.675799999999995</v>
      </c>
      <c r="G5165" s="3">
        <f t="shared" si="721"/>
        <v>0.06</v>
      </c>
      <c r="H5165" t="str">
        <f t="shared" si="722"/>
        <v>Charge</v>
      </c>
      <c r="I5165" s="3">
        <f t="shared" si="727"/>
        <v>340</v>
      </c>
      <c r="J5165" s="3">
        <f t="shared" si="728"/>
        <v>0</v>
      </c>
      <c r="K5165" s="3">
        <f>MIN(Inputs!$B$2, (Inputs!$B$8 - I5165)/Inputs!$B$9)</f>
        <v>0</v>
      </c>
      <c r="L5165" s="3">
        <f>MAX(MIN(Inputs!$B$2, I5165*Inputs!$B$10, Inputs!$B$8*Inputs!$B$4 - J5165), 0)</f>
        <v>170</v>
      </c>
      <c r="M5165" s="3">
        <f t="shared" si="723"/>
        <v>0</v>
      </c>
      <c r="N5165" s="3">
        <f t="shared" si="724"/>
        <v>0</v>
      </c>
      <c r="O5165" s="3">
        <f>IF(H5165="Reg", MIN(Inputs!$B$2, I5165*Inputs!$B$10, (Inputs!$B$8-I5165)/Inputs!$B$9), 0)</f>
        <v>0</v>
      </c>
      <c r="P5165" s="3">
        <f t="shared" si="725"/>
        <v>0</v>
      </c>
      <c r="Q5165" s="3">
        <f t="shared" si="726"/>
        <v>0</v>
      </c>
      <c r="R5165" s="3">
        <f>I5165 + M5165*Inputs!$B$9 - N5165/Inputs!$B$10</f>
        <v>340</v>
      </c>
    </row>
    <row r="5166" spans="1:18" x14ac:dyDescent="0.3">
      <c r="A5166" s="4">
        <v>46238.166666666657</v>
      </c>
      <c r="B5166" s="3">
        <v>36.022500000000001</v>
      </c>
      <c r="C5166" s="3">
        <v>0.06</v>
      </c>
      <c r="D5166" s="3">
        <f t="shared" si="720"/>
        <v>60.597499999999997</v>
      </c>
      <c r="E5166" s="3">
        <f>MAX(B5166 - D5166/Inputs!$B$5, 0)</f>
        <v>0</v>
      </c>
      <c r="F5166" s="3">
        <f>MAX(D5166*Inputs!$B$5 - B5166, 0)</f>
        <v>17.303299999999993</v>
      </c>
      <c r="G5166" s="3">
        <f t="shared" si="721"/>
        <v>0.06</v>
      </c>
      <c r="H5166" t="str">
        <f t="shared" si="722"/>
        <v>Charge</v>
      </c>
      <c r="I5166" s="3">
        <f t="shared" si="727"/>
        <v>340</v>
      </c>
      <c r="J5166" s="3">
        <f t="shared" si="728"/>
        <v>0</v>
      </c>
      <c r="K5166" s="3">
        <f>MIN(Inputs!$B$2, (Inputs!$B$8 - I5166)/Inputs!$B$9)</f>
        <v>0</v>
      </c>
      <c r="L5166" s="3">
        <f>MAX(MIN(Inputs!$B$2, I5166*Inputs!$B$10, Inputs!$B$8*Inputs!$B$4 - J5166), 0)</f>
        <v>170</v>
      </c>
      <c r="M5166" s="3">
        <f t="shared" si="723"/>
        <v>0</v>
      </c>
      <c r="N5166" s="3">
        <f t="shared" si="724"/>
        <v>0</v>
      </c>
      <c r="O5166" s="3">
        <f>IF(H5166="Reg", MIN(Inputs!$B$2, I5166*Inputs!$B$10, (Inputs!$B$8-I5166)/Inputs!$B$9), 0)</f>
        <v>0</v>
      </c>
      <c r="P5166" s="3">
        <f t="shared" si="725"/>
        <v>0</v>
      </c>
      <c r="Q5166" s="3">
        <f t="shared" si="726"/>
        <v>0</v>
      </c>
      <c r="R5166" s="3">
        <f>I5166 + M5166*Inputs!$B$9 - N5166/Inputs!$B$10</f>
        <v>340</v>
      </c>
    </row>
    <row r="5167" spans="1:18" x14ac:dyDescent="0.3">
      <c r="A5167" s="4">
        <v>46238.208333333343</v>
      </c>
      <c r="B5167" s="3">
        <v>31.037500000000001</v>
      </c>
      <c r="C5167" s="3">
        <v>0.06</v>
      </c>
      <c r="D5167" s="3">
        <f t="shared" si="720"/>
        <v>60.597499999999997</v>
      </c>
      <c r="E5167" s="3">
        <f>MAX(B5167 - D5167/Inputs!$B$5, 0)</f>
        <v>0</v>
      </c>
      <c r="F5167" s="3">
        <f>MAX(D5167*Inputs!$B$5 - B5167, 0)</f>
        <v>22.288299999999992</v>
      </c>
      <c r="G5167" s="3">
        <f t="shared" si="721"/>
        <v>0.06</v>
      </c>
      <c r="H5167" t="str">
        <f t="shared" si="722"/>
        <v>Charge</v>
      </c>
      <c r="I5167" s="3">
        <f t="shared" si="727"/>
        <v>340</v>
      </c>
      <c r="J5167" s="3">
        <f t="shared" si="728"/>
        <v>0</v>
      </c>
      <c r="K5167" s="3">
        <f>MIN(Inputs!$B$2, (Inputs!$B$8 - I5167)/Inputs!$B$9)</f>
        <v>0</v>
      </c>
      <c r="L5167" s="3">
        <f>MAX(MIN(Inputs!$B$2, I5167*Inputs!$B$10, Inputs!$B$8*Inputs!$B$4 - J5167), 0)</f>
        <v>170</v>
      </c>
      <c r="M5167" s="3">
        <f t="shared" si="723"/>
        <v>0</v>
      </c>
      <c r="N5167" s="3">
        <f t="shared" si="724"/>
        <v>0</v>
      </c>
      <c r="O5167" s="3">
        <f>IF(H5167="Reg", MIN(Inputs!$B$2, I5167*Inputs!$B$10, (Inputs!$B$8-I5167)/Inputs!$B$9), 0)</f>
        <v>0</v>
      </c>
      <c r="P5167" s="3">
        <f t="shared" si="725"/>
        <v>0</v>
      </c>
      <c r="Q5167" s="3">
        <f t="shared" si="726"/>
        <v>0</v>
      </c>
      <c r="R5167" s="3">
        <f>I5167 + M5167*Inputs!$B$9 - N5167/Inputs!$B$10</f>
        <v>340</v>
      </c>
    </row>
    <row r="5168" spans="1:18" x14ac:dyDescent="0.3">
      <c r="A5168" s="4">
        <v>46238.25</v>
      </c>
      <c r="B5168" s="3">
        <v>30.047499999999999</v>
      </c>
      <c r="C5168" s="3">
        <v>7.0000000000000007E-2</v>
      </c>
      <c r="D5168" s="3">
        <f t="shared" si="720"/>
        <v>60.597499999999997</v>
      </c>
      <c r="E5168" s="3">
        <f>MAX(B5168 - D5168/Inputs!$B$5, 0)</f>
        <v>0</v>
      </c>
      <c r="F5168" s="3">
        <f>MAX(D5168*Inputs!$B$5 - B5168, 0)</f>
        <v>23.278299999999994</v>
      </c>
      <c r="G5168" s="3">
        <f t="shared" si="721"/>
        <v>7.0000000000000007E-2</v>
      </c>
      <c r="H5168" t="str">
        <f t="shared" si="722"/>
        <v>Charge</v>
      </c>
      <c r="I5168" s="3">
        <f t="shared" si="727"/>
        <v>340</v>
      </c>
      <c r="J5168" s="3">
        <f t="shared" si="728"/>
        <v>0</v>
      </c>
      <c r="K5168" s="3">
        <f>MIN(Inputs!$B$2, (Inputs!$B$8 - I5168)/Inputs!$B$9)</f>
        <v>0</v>
      </c>
      <c r="L5168" s="3">
        <f>MAX(MIN(Inputs!$B$2, I5168*Inputs!$B$10, Inputs!$B$8*Inputs!$B$4 - J5168), 0)</f>
        <v>170</v>
      </c>
      <c r="M5168" s="3">
        <f t="shared" si="723"/>
        <v>0</v>
      </c>
      <c r="N5168" s="3">
        <f t="shared" si="724"/>
        <v>0</v>
      </c>
      <c r="O5168" s="3">
        <f>IF(H5168="Reg", MIN(Inputs!$B$2, I5168*Inputs!$B$10, (Inputs!$B$8-I5168)/Inputs!$B$9), 0)</f>
        <v>0</v>
      </c>
      <c r="P5168" s="3">
        <f t="shared" si="725"/>
        <v>0</v>
      </c>
      <c r="Q5168" s="3">
        <f t="shared" si="726"/>
        <v>0</v>
      </c>
      <c r="R5168" s="3">
        <f>I5168 + M5168*Inputs!$B$9 - N5168/Inputs!$B$10</f>
        <v>340</v>
      </c>
    </row>
    <row r="5169" spans="1:18" x14ac:dyDescent="0.3">
      <c r="A5169" s="4">
        <v>46238.291666666657</v>
      </c>
      <c r="B5169" s="3">
        <v>32.04</v>
      </c>
      <c r="C5169" s="3">
        <v>1</v>
      </c>
      <c r="D5169" s="3">
        <f t="shared" si="720"/>
        <v>60.597499999999997</v>
      </c>
      <c r="E5169" s="3">
        <f>MAX(B5169 - D5169/Inputs!$B$5, 0)</f>
        <v>0</v>
      </c>
      <c r="F5169" s="3">
        <f>MAX(D5169*Inputs!$B$5 - B5169, 0)</f>
        <v>21.285799999999995</v>
      </c>
      <c r="G5169" s="3">
        <f t="shared" si="721"/>
        <v>1</v>
      </c>
      <c r="H5169" t="str">
        <f t="shared" si="722"/>
        <v>Charge</v>
      </c>
      <c r="I5169" s="3">
        <f t="shared" si="727"/>
        <v>340</v>
      </c>
      <c r="J5169" s="3">
        <f t="shared" si="728"/>
        <v>0</v>
      </c>
      <c r="K5169" s="3">
        <f>MIN(Inputs!$B$2, (Inputs!$B$8 - I5169)/Inputs!$B$9)</f>
        <v>0</v>
      </c>
      <c r="L5169" s="3">
        <f>MAX(MIN(Inputs!$B$2, I5169*Inputs!$B$10, Inputs!$B$8*Inputs!$B$4 - J5169), 0)</f>
        <v>170</v>
      </c>
      <c r="M5169" s="3">
        <f t="shared" si="723"/>
        <v>0</v>
      </c>
      <c r="N5169" s="3">
        <f t="shared" si="724"/>
        <v>0</v>
      </c>
      <c r="O5169" s="3">
        <f>IF(H5169="Reg", MIN(Inputs!$B$2, I5169*Inputs!$B$10, (Inputs!$B$8-I5169)/Inputs!$B$9), 0)</f>
        <v>0</v>
      </c>
      <c r="P5169" s="3">
        <f t="shared" si="725"/>
        <v>0</v>
      </c>
      <c r="Q5169" s="3">
        <f t="shared" si="726"/>
        <v>0</v>
      </c>
      <c r="R5169" s="3">
        <f>I5169 + M5169*Inputs!$B$9 - N5169/Inputs!$B$10</f>
        <v>340</v>
      </c>
    </row>
    <row r="5170" spans="1:18" x14ac:dyDescent="0.3">
      <c r="A5170" s="4">
        <v>46238.333333333343</v>
      </c>
      <c r="B5170" s="3">
        <v>33.347500000000004</v>
      </c>
      <c r="C5170" s="3">
        <v>0.98</v>
      </c>
      <c r="D5170" s="3">
        <f t="shared" si="720"/>
        <v>60.597499999999997</v>
      </c>
      <c r="E5170" s="3">
        <f>MAX(B5170 - D5170/Inputs!$B$5, 0)</f>
        <v>0</v>
      </c>
      <c r="F5170" s="3">
        <f>MAX(D5170*Inputs!$B$5 - B5170, 0)</f>
        <v>19.97829999999999</v>
      </c>
      <c r="G5170" s="3">
        <f t="shared" si="721"/>
        <v>0.98</v>
      </c>
      <c r="H5170" t="str">
        <f t="shared" si="722"/>
        <v>Charge</v>
      </c>
      <c r="I5170" s="3">
        <f t="shared" si="727"/>
        <v>340</v>
      </c>
      <c r="J5170" s="3">
        <f t="shared" si="728"/>
        <v>0</v>
      </c>
      <c r="K5170" s="3">
        <f>MIN(Inputs!$B$2, (Inputs!$B$8 - I5170)/Inputs!$B$9)</f>
        <v>0</v>
      </c>
      <c r="L5170" s="3">
        <f>MAX(MIN(Inputs!$B$2, I5170*Inputs!$B$10, Inputs!$B$8*Inputs!$B$4 - J5170), 0)</f>
        <v>170</v>
      </c>
      <c r="M5170" s="3">
        <f t="shared" si="723"/>
        <v>0</v>
      </c>
      <c r="N5170" s="3">
        <f t="shared" si="724"/>
        <v>0</v>
      </c>
      <c r="O5170" s="3">
        <f>IF(H5170="Reg", MIN(Inputs!$B$2, I5170*Inputs!$B$10, (Inputs!$B$8-I5170)/Inputs!$B$9), 0)</f>
        <v>0</v>
      </c>
      <c r="P5170" s="3">
        <f t="shared" si="725"/>
        <v>0</v>
      </c>
      <c r="Q5170" s="3">
        <f t="shared" si="726"/>
        <v>0</v>
      </c>
      <c r="R5170" s="3">
        <f>I5170 + M5170*Inputs!$B$9 - N5170/Inputs!$B$10</f>
        <v>340</v>
      </c>
    </row>
    <row r="5171" spans="1:18" x14ac:dyDescent="0.3">
      <c r="A5171" s="4">
        <v>46238.375</v>
      </c>
      <c r="B5171" s="3">
        <v>34.049999999999997</v>
      </c>
      <c r="C5171" s="3">
        <v>0.56000000000000005</v>
      </c>
      <c r="D5171" s="3">
        <f t="shared" si="720"/>
        <v>60.597499999999997</v>
      </c>
      <c r="E5171" s="3">
        <f>MAX(B5171 - D5171/Inputs!$B$5, 0)</f>
        <v>0</v>
      </c>
      <c r="F5171" s="3">
        <f>MAX(D5171*Inputs!$B$5 - B5171, 0)</f>
        <v>19.275799999999997</v>
      </c>
      <c r="G5171" s="3">
        <f t="shared" si="721"/>
        <v>0.56000000000000005</v>
      </c>
      <c r="H5171" t="str">
        <f t="shared" si="722"/>
        <v>Charge</v>
      </c>
      <c r="I5171" s="3">
        <f t="shared" si="727"/>
        <v>340</v>
      </c>
      <c r="J5171" s="3">
        <f t="shared" si="728"/>
        <v>0</v>
      </c>
      <c r="K5171" s="3">
        <f>MIN(Inputs!$B$2, (Inputs!$B$8 - I5171)/Inputs!$B$9)</f>
        <v>0</v>
      </c>
      <c r="L5171" s="3">
        <f>MAX(MIN(Inputs!$B$2, I5171*Inputs!$B$10, Inputs!$B$8*Inputs!$B$4 - J5171), 0)</f>
        <v>170</v>
      </c>
      <c r="M5171" s="3">
        <f t="shared" si="723"/>
        <v>0</v>
      </c>
      <c r="N5171" s="3">
        <f t="shared" si="724"/>
        <v>0</v>
      </c>
      <c r="O5171" s="3">
        <f>IF(H5171="Reg", MIN(Inputs!$B$2, I5171*Inputs!$B$10, (Inputs!$B$8-I5171)/Inputs!$B$9), 0)</f>
        <v>0</v>
      </c>
      <c r="P5171" s="3">
        <f t="shared" si="725"/>
        <v>0</v>
      </c>
      <c r="Q5171" s="3">
        <f t="shared" si="726"/>
        <v>0</v>
      </c>
      <c r="R5171" s="3">
        <f>I5171 + M5171*Inputs!$B$9 - N5171/Inputs!$B$10</f>
        <v>340</v>
      </c>
    </row>
    <row r="5172" spans="1:18" x14ac:dyDescent="0.3">
      <c r="A5172" s="4">
        <v>46238.416666666657</v>
      </c>
      <c r="B5172" s="3">
        <v>30.465</v>
      </c>
      <c r="C5172" s="3">
        <v>0.56000000000000005</v>
      </c>
      <c r="D5172" s="3">
        <f t="shared" si="720"/>
        <v>60.597499999999997</v>
      </c>
      <c r="E5172" s="3">
        <f>MAX(B5172 - D5172/Inputs!$B$5, 0)</f>
        <v>0</v>
      </c>
      <c r="F5172" s="3">
        <f>MAX(D5172*Inputs!$B$5 - B5172, 0)</f>
        <v>22.860799999999994</v>
      </c>
      <c r="G5172" s="3">
        <f t="shared" si="721"/>
        <v>0.56000000000000005</v>
      </c>
      <c r="H5172" t="str">
        <f t="shared" si="722"/>
        <v>Charge</v>
      </c>
      <c r="I5172" s="3">
        <f t="shared" si="727"/>
        <v>340</v>
      </c>
      <c r="J5172" s="3">
        <f t="shared" si="728"/>
        <v>0</v>
      </c>
      <c r="K5172" s="3">
        <f>MIN(Inputs!$B$2, (Inputs!$B$8 - I5172)/Inputs!$B$9)</f>
        <v>0</v>
      </c>
      <c r="L5172" s="3">
        <f>MAX(MIN(Inputs!$B$2, I5172*Inputs!$B$10, Inputs!$B$8*Inputs!$B$4 - J5172), 0)</f>
        <v>170</v>
      </c>
      <c r="M5172" s="3">
        <f t="shared" si="723"/>
        <v>0</v>
      </c>
      <c r="N5172" s="3">
        <f t="shared" si="724"/>
        <v>0</v>
      </c>
      <c r="O5172" s="3">
        <f>IF(H5172="Reg", MIN(Inputs!$B$2, I5172*Inputs!$B$10, (Inputs!$B$8-I5172)/Inputs!$B$9), 0)</f>
        <v>0</v>
      </c>
      <c r="P5172" s="3">
        <f t="shared" si="725"/>
        <v>0</v>
      </c>
      <c r="Q5172" s="3">
        <f t="shared" si="726"/>
        <v>0</v>
      </c>
      <c r="R5172" s="3">
        <f>I5172 + M5172*Inputs!$B$9 - N5172/Inputs!$B$10</f>
        <v>340</v>
      </c>
    </row>
    <row r="5173" spans="1:18" x14ac:dyDescent="0.3">
      <c r="A5173" s="4">
        <v>46238.458333333343</v>
      </c>
      <c r="B5173" s="3">
        <v>29.657499999999999</v>
      </c>
      <c r="C5173" s="3">
        <v>0.51</v>
      </c>
      <c r="D5173" s="3">
        <f t="shared" si="720"/>
        <v>60.597499999999997</v>
      </c>
      <c r="E5173" s="3">
        <f>MAX(B5173 - D5173/Inputs!$B$5, 0)</f>
        <v>0</v>
      </c>
      <c r="F5173" s="3">
        <f>MAX(D5173*Inputs!$B$5 - B5173, 0)</f>
        <v>23.668299999999995</v>
      </c>
      <c r="G5173" s="3">
        <f t="shared" si="721"/>
        <v>0.51</v>
      </c>
      <c r="H5173" t="str">
        <f t="shared" si="722"/>
        <v>Charge</v>
      </c>
      <c r="I5173" s="3">
        <f t="shared" si="727"/>
        <v>340</v>
      </c>
      <c r="J5173" s="3">
        <f t="shared" si="728"/>
        <v>0</v>
      </c>
      <c r="K5173" s="3">
        <f>MIN(Inputs!$B$2, (Inputs!$B$8 - I5173)/Inputs!$B$9)</f>
        <v>0</v>
      </c>
      <c r="L5173" s="3">
        <f>MAX(MIN(Inputs!$B$2, I5173*Inputs!$B$10, Inputs!$B$8*Inputs!$B$4 - J5173), 0)</f>
        <v>170</v>
      </c>
      <c r="M5173" s="3">
        <f t="shared" si="723"/>
        <v>0</v>
      </c>
      <c r="N5173" s="3">
        <f t="shared" si="724"/>
        <v>0</v>
      </c>
      <c r="O5173" s="3">
        <f>IF(H5173="Reg", MIN(Inputs!$B$2, I5173*Inputs!$B$10, (Inputs!$B$8-I5173)/Inputs!$B$9), 0)</f>
        <v>0</v>
      </c>
      <c r="P5173" s="3">
        <f t="shared" si="725"/>
        <v>0</v>
      </c>
      <c r="Q5173" s="3">
        <f t="shared" si="726"/>
        <v>0</v>
      </c>
      <c r="R5173" s="3">
        <f>I5173 + M5173*Inputs!$B$9 - N5173/Inputs!$B$10</f>
        <v>340</v>
      </c>
    </row>
    <row r="5174" spans="1:18" x14ac:dyDescent="0.3">
      <c r="A5174" s="4">
        <v>46238.5</v>
      </c>
      <c r="B5174" s="3">
        <v>24.942499999999999</v>
      </c>
      <c r="C5174" s="3">
        <v>0.52</v>
      </c>
      <c r="D5174" s="3">
        <f t="shared" si="720"/>
        <v>60.597499999999997</v>
      </c>
      <c r="E5174" s="3">
        <f>MAX(B5174 - D5174/Inputs!$B$5, 0)</f>
        <v>0</v>
      </c>
      <c r="F5174" s="3">
        <f>MAX(D5174*Inputs!$B$5 - B5174, 0)</f>
        <v>28.383299999999995</v>
      </c>
      <c r="G5174" s="3">
        <f t="shared" si="721"/>
        <v>0.52</v>
      </c>
      <c r="H5174" t="str">
        <f t="shared" si="722"/>
        <v>Charge</v>
      </c>
      <c r="I5174" s="3">
        <f t="shared" si="727"/>
        <v>340</v>
      </c>
      <c r="J5174" s="3">
        <f t="shared" si="728"/>
        <v>0</v>
      </c>
      <c r="K5174" s="3">
        <f>MIN(Inputs!$B$2, (Inputs!$B$8 - I5174)/Inputs!$B$9)</f>
        <v>0</v>
      </c>
      <c r="L5174" s="3">
        <f>MAX(MIN(Inputs!$B$2, I5174*Inputs!$B$10, Inputs!$B$8*Inputs!$B$4 - J5174), 0)</f>
        <v>170</v>
      </c>
      <c r="M5174" s="3">
        <f t="shared" si="723"/>
        <v>0</v>
      </c>
      <c r="N5174" s="3">
        <f t="shared" si="724"/>
        <v>0</v>
      </c>
      <c r="O5174" s="3">
        <f>IF(H5174="Reg", MIN(Inputs!$B$2, I5174*Inputs!$B$10, (Inputs!$B$8-I5174)/Inputs!$B$9), 0)</f>
        <v>0</v>
      </c>
      <c r="P5174" s="3">
        <f t="shared" si="725"/>
        <v>0</v>
      </c>
      <c r="Q5174" s="3">
        <f t="shared" si="726"/>
        <v>0</v>
      </c>
      <c r="R5174" s="3">
        <f>I5174 + M5174*Inputs!$B$9 - N5174/Inputs!$B$10</f>
        <v>340</v>
      </c>
    </row>
    <row r="5175" spans="1:18" x14ac:dyDescent="0.3">
      <c r="A5175" s="4">
        <v>46238.541666666657</v>
      </c>
      <c r="B5175" s="3">
        <v>21.412500000000001</v>
      </c>
      <c r="C5175" s="3">
        <v>0.53</v>
      </c>
      <c r="D5175" s="3">
        <f t="shared" si="720"/>
        <v>60.597499999999997</v>
      </c>
      <c r="E5175" s="3">
        <f>MAX(B5175 - D5175/Inputs!$B$5, 0)</f>
        <v>0</v>
      </c>
      <c r="F5175" s="3">
        <f>MAX(D5175*Inputs!$B$5 - B5175, 0)</f>
        <v>31.913299999999992</v>
      </c>
      <c r="G5175" s="3">
        <f t="shared" si="721"/>
        <v>0.53</v>
      </c>
      <c r="H5175" t="str">
        <f t="shared" si="722"/>
        <v>Charge</v>
      </c>
      <c r="I5175" s="3">
        <f t="shared" si="727"/>
        <v>340</v>
      </c>
      <c r="J5175" s="3">
        <f t="shared" si="728"/>
        <v>0</v>
      </c>
      <c r="K5175" s="3">
        <f>MIN(Inputs!$B$2, (Inputs!$B$8 - I5175)/Inputs!$B$9)</f>
        <v>0</v>
      </c>
      <c r="L5175" s="3">
        <f>MAX(MIN(Inputs!$B$2, I5175*Inputs!$B$10, Inputs!$B$8*Inputs!$B$4 - J5175), 0)</f>
        <v>170</v>
      </c>
      <c r="M5175" s="3">
        <f t="shared" si="723"/>
        <v>0</v>
      </c>
      <c r="N5175" s="3">
        <f t="shared" si="724"/>
        <v>0</v>
      </c>
      <c r="O5175" s="3">
        <f>IF(H5175="Reg", MIN(Inputs!$B$2, I5175*Inputs!$B$10, (Inputs!$B$8-I5175)/Inputs!$B$9), 0)</f>
        <v>0</v>
      </c>
      <c r="P5175" s="3">
        <f t="shared" si="725"/>
        <v>0</v>
      </c>
      <c r="Q5175" s="3">
        <f t="shared" si="726"/>
        <v>0</v>
      </c>
      <c r="R5175" s="3">
        <f>I5175 + M5175*Inputs!$B$9 - N5175/Inputs!$B$10</f>
        <v>340</v>
      </c>
    </row>
    <row r="5176" spans="1:18" x14ac:dyDescent="0.3">
      <c r="A5176" s="4">
        <v>46238.583333333343</v>
      </c>
      <c r="B5176" s="3">
        <v>22.765000000000001</v>
      </c>
      <c r="C5176" s="3">
        <v>0.71</v>
      </c>
      <c r="D5176" s="3">
        <f t="shared" si="720"/>
        <v>60.597499999999997</v>
      </c>
      <c r="E5176" s="3">
        <f>MAX(B5176 - D5176/Inputs!$B$5, 0)</f>
        <v>0</v>
      </c>
      <c r="F5176" s="3">
        <f>MAX(D5176*Inputs!$B$5 - B5176, 0)</f>
        <v>30.560799999999993</v>
      </c>
      <c r="G5176" s="3">
        <f t="shared" si="721"/>
        <v>0.71</v>
      </c>
      <c r="H5176" t="str">
        <f t="shared" si="722"/>
        <v>Charge</v>
      </c>
      <c r="I5176" s="3">
        <f t="shared" si="727"/>
        <v>340</v>
      </c>
      <c r="J5176" s="3">
        <f t="shared" si="728"/>
        <v>0</v>
      </c>
      <c r="K5176" s="3">
        <f>MIN(Inputs!$B$2, (Inputs!$B$8 - I5176)/Inputs!$B$9)</f>
        <v>0</v>
      </c>
      <c r="L5176" s="3">
        <f>MAX(MIN(Inputs!$B$2, I5176*Inputs!$B$10, Inputs!$B$8*Inputs!$B$4 - J5176), 0)</f>
        <v>170</v>
      </c>
      <c r="M5176" s="3">
        <f t="shared" si="723"/>
        <v>0</v>
      </c>
      <c r="N5176" s="3">
        <f t="shared" si="724"/>
        <v>0</v>
      </c>
      <c r="O5176" s="3">
        <f>IF(H5176="Reg", MIN(Inputs!$B$2, I5176*Inputs!$B$10, (Inputs!$B$8-I5176)/Inputs!$B$9), 0)</f>
        <v>0</v>
      </c>
      <c r="P5176" s="3">
        <f t="shared" si="725"/>
        <v>0</v>
      </c>
      <c r="Q5176" s="3">
        <f t="shared" si="726"/>
        <v>0</v>
      </c>
      <c r="R5176" s="3">
        <f>I5176 + M5176*Inputs!$B$9 - N5176/Inputs!$B$10</f>
        <v>340</v>
      </c>
    </row>
    <row r="5177" spans="1:18" x14ac:dyDescent="0.3">
      <c r="A5177" s="4">
        <v>46238.625</v>
      </c>
      <c r="B5177" s="3">
        <v>29.434999999999999</v>
      </c>
      <c r="C5177" s="3">
        <v>1</v>
      </c>
      <c r="D5177" s="3">
        <f t="shared" si="720"/>
        <v>60.597499999999997</v>
      </c>
      <c r="E5177" s="3">
        <f>MAX(B5177 - D5177/Inputs!$B$5, 0)</f>
        <v>0</v>
      </c>
      <c r="F5177" s="3">
        <f>MAX(D5177*Inputs!$B$5 - B5177, 0)</f>
        <v>23.890799999999995</v>
      </c>
      <c r="G5177" s="3">
        <f t="shared" si="721"/>
        <v>1</v>
      </c>
      <c r="H5177" t="str">
        <f t="shared" si="722"/>
        <v>Charge</v>
      </c>
      <c r="I5177" s="3">
        <f t="shared" si="727"/>
        <v>340</v>
      </c>
      <c r="J5177" s="3">
        <f t="shared" si="728"/>
        <v>0</v>
      </c>
      <c r="K5177" s="3">
        <f>MIN(Inputs!$B$2, (Inputs!$B$8 - I5177)/Inputs!$B$9)</f>
        <v>0</v>
      </c>
      <c r="L5177" s="3">
        <f>MAX(MIN(Inputs!$B$2, I5177*Inputs!$B$10, Inputs!$B$8*Inputs!$B$4 - J5177), 0)</f>
        <v>170</v>
      </c>
      <c r="M5177" s="3">
        <f t="shared" si="723"/>
        <v>0</v>
      </c>
      <c r="N5177" s="3">
        <f t="shared" si="724"/>
        <v>0</v>
      </c>
      <c r="O5177" s="3">
        <f>IF(H5177="Reg", MIN(Inputs!$B$2, I5177*Inputs!$B$10, (Inputs!$B$8-I5177)/Inputs!$B$9), 0)</f>
        <v>0</v>
      </c>
      <c r="P5177" s="3">
        <f t="shared" si="725"/>
        <v>0</v>
      </c>
      <c r="Q5177" s="3">
        <f t="shared" si="726"/>
        <v>0</v>
      </c>
      <c r="R5177" s="3">
        <f>I5177 + M5177*Inputs!$B$9 - N5177/Inputs!$B$10</f>
        <v>340</v>
      </c>
    </row>
    <row r="5178" spans="1:18" x14ac:dyDescent="0.3">
      <c r="A5178" s="4">
        <v>46238.666666666657</v>
      </c>
      <c r="B5178" s="3">
        <v>27.362500000000001</v>
      </c>
      <c r="C5178" s="3">
        <v>1</v>
      </c>
      <c r="D5178" s="3">
        <f t="shared" si="720"/>
        <v>60.597499999999997</v>
      </c>
      <c r="E5178" s="3">
        <f>MAX(B5178 - D5178/Inputs!$B$5, 0)</f>
        <v>0</v>
      </c>
      <c r="F5178" s="3">
        <f>MAX(D5178*Inputs!$B$5 - B5178, 0)</f>
        <v>25.963299999999993</v>
      </c>
      <c r="G5178" s="3">
        <f t="shared" si="721"/>
        <v>1</v>
      </c>
      <c r="H5178" t="str">
        <f t="shared" si="722"/>
        <v>Charge</v>
      </c>
      <c r="I5178" s="3">
        <f t="shared" si="727"/>
        <v>340</v>
      </c>
      <c r="J5178" s="3">
        <f t="shared" si="728"/>
        <v>0</v>
      </c>
      <c r="K5178" s="3">
        <f>MIN(Inputs!$B$2, (Inputs!$B$8 - I5178)/Inputs!$B$9)</f>
        <v>0</v>
      </c>
      <c r="L5178" s="3">
        <f>MAX(MIN(Inputs!$B$2, I5178*Inputs!$B$10, Inputs!$B$8*Inputs!$B$4 - J5178), 0)</f>
        <v>170</v>
      </c>
      <c r="M5178" s="3">
        <f t="shared" si="723"/>
        <v>0</v>
      </c>
      <c r="N5178" s="3">
        <f t="shared" si="724"/>
        <v>0</v>
      </c>
      <c r="O5178" s="3">
        <f>IF(H5178="Reg", MIN(Inputs!$B$2, I5178*Inputs!$B$10, (Inputs!$B$8-I5178)/Inputs!$B$9), 0)</f>
        <v>0</v>
      </c>
      <c r="P5178" s="3">
        <f t="shared" si="725"/>
        <v>0</v>
      </c>
      <c r="Q5178" s="3">
        <f t="shared" si="726"/>
        <v>0</v>
      </c>
      <c r="R5178" s="3">
        <f>I5178 + M5178*Inputs!$B$9 - N5178/Inputs!$B$10</f>
        <v>340</v>
      </c>
    </row>
    <row r="5179" spans="1:18" x14ac:dyDescent="0.3">
      <c r="A5179" s="4">
        <v>46238.708333333343</v>
      </c>
      <c r="B5179" s="3">
        <v>42.88</v>
      </c>
      <c r="C5179" s="3">
        <v>0.69</v>
      </c>
      <c r="D5179" s="3">
        <f t="shared" si="720"/>
        <v>60.597499999999997</v>
      </c>
      <c r="E5179" s="3">
        <f>MAX(B5179 - D5179/Inputs!$B$5, 0)</f>
        <v>0</v>
      </c>
      <c r="F5179" s="3">
        <f>MAX(D5179*Inputs!$B$5 - B5179, 0)</f>
        <v>10.445799999999991</v>
      </c>
      <c r="G5179" s="3">
        <f t="shared" si="721"/>
        <v>0.69</v>
      </c>
      <c r="H5179" t="str">
        <f t="shared" si="722"/>
        <v>Charge</v>
      </c>
      <c r="I5179" s="3">
        <f t="shared" si="727"/>
        <v>340</v>
      </c>
      <c r="J5179" s="3">
        <f t="shared" si="728"/>
        <v>0</v>
      </c>
      <c r="K5179" s="3">
        <f>MIN(Inputs!$B$2, (Inputs!$B$8 - I5179)/Inputs!$B$9)</f>
        <v>0</v>
      </c>
      <c r="L5179" s="3">
        <f>MAX(MIN(Inputs!$B$2, I5179*Inputs!$B$10, Inputs!$B$8*Inputs!$B$4 - J5179), 0)</f>
        <v>170</v>
      </c>
      <c r="M5179" s="3">
        <f t="shared" si="723"/>
        <v>0</v>
      </c>
      <c r="N5179" s="3">
        <f t="shared" si="724"/>
        <v>0</v>
      </c>
      <c r="O5179" s="3">
        <f>IF(H5179="Reg", MIN(Inputs!$B$2, I5179*Inputs!$B$10, (Inputs!$B$8-I5179)/Inputs!$B$9), 0)</f>
        <v>0</v>
      </c>
      <c r="P5179" s="3">
        <f t="shared" si="725"/>
        <v>0</v>
      </c>
      <c r="Q5179" s="3">
        <f t="shared" si="726"/>
        <v>0</v>
      </c>
      <c r="R5179" s="3">
        <f>I5179 + M5179*Inputs!$B$9 - N5179/Inputs!$B$10</f>
        <v>340</v>
      </c>
    </row>
    <row r="5180" spans="1:18" x14ac:dyDescent="0.3">
      <c r="A5180" s="4">
        <v>46238.75</v>
      </c>
      <c r="B5180" s="3">
        <v>55.487499999999997</v>
      </c>
      <c r="C5180" s="3">
        <v>12.14</v>
      </c>
      <c r="D5180" s="3">
        <f t="shared" si="720"/>
        <v>60.597499999999997</v>
      </c>
      <c r="E5180" s="3">
        <f>MAX(B5180 - D5180/Inputs!$B$5, 0)</f>
        <v>0</v>
      </c>
      <c r="F5180" s="3">
        <f>MAX(D5180*Inputs!$B$5 - B5180, 0)</f>
        <v>0</v>
      </c>
      <c r="G5180" s="3">
        <f t="shared" si="721"/>
        <v>12.14</v>
      </c>
      <c r="H5180" t="str">
        <f t="shared" si="722"/>
        <v>Reg</v>
      </c>
      <c r="I5180" s="3">
        <f t="shared" si="727"/>
        <v>340</v>
      </c>
      <c r="J5180" s="3">
        <f t="shared" si="728"/>
        <v>0</v>
      </c>
      <c r="K5180" s="3">
        <f>MIN(Inputs!$B$2, (Inputs!$B$8 - I5180)/Inputs!$B$9)</f>
        <v>0</v>
      </c>
      <c r="L5180" s="3">
        <f>MAX(MIN(Inputs!$B$2, I5180*Inputs!$B$10, Inputs!$B$8*Inputs!$B$4 - J5180), 0)</f>
        <v>170</v>
      </c>
      <c r="M5180" s="3">
        <f t="shared" si="723"/>
        <v>0</v>
      </c>
      <c r="N5180" s="3">
        <f t="shared" si="724"/>
        <v>0</v>
      </c>
      <c r="O5180" s="3">
        <f>IF(H5180="Reg", MIN(Inputs!$B$2, I5180*Inputs!$B$10, (Inputs!$B$8-I5180)/Inputs!$B$9), 0)</f>
        <v>0</v>
      </c>
      <c r="P5180" s="3">
        <f t="shared" si="725"/>
        <v>0</v>
      </c>
      <c r="Q5180" s="3">
        <f t="shared" si="726"/>
        <v>0</v>
      </c>
      <c r="R5180" s="3">
        <f>I5180 + M5180*Inputs!$B$9 - N5180/Inputs!$B$10</f>
        <v>340</v>
      </c>
    </row>
    <row r="5181" spans="1:18" x14ac:dyDescent="0.3">
      <c r="A5181" s="4">
        <v>46238.791666666657</v>
      </c>
      <c r="B5181" s="3">
        <v>86.177499999999995</v>
      </c>
      <c r="C5181" s="3">
        <v>9.27</v>
      </c>
      <c r="D5181" s="3">
        <f t="shared" si="720"/>
        <v>60.597499999999997</v>
      </c>
      <c r="E5181" s="3">
        <f>MAX(B5181 - D5181/Inputs!$B$5, 0)</f>
        <v>17.316704545454542</v>
      </c>
      <c r="F5181" s="3">
        <f>MAX(D5181*Inputs!$B$5 - B5181, 0)</f>
        <v>0</v>
      </c>
      <c r="G5181" s="3">
        <f t="shared" si="721"/>
        <v>9.27</v>
      </c>
      <c r="H5181" t="str">
        <f t="shared" si="722"/>
        <v>Discharge</v>
      </c>
      <c r="I5181" s="3">
        <f t="shared" si="727"/>
        <v>340</v>
      </c>
      <c r="J5181" s="3">
        <f t="shared" si="728"/>
        <v>0</v>
      </c>
      <c r="K5181" s="3">
        <f>MIN(Inputs!$B$2, (Inputs!$B$8 - I5181)/Inputs!$B$9)</f>
        <v>0</v>
      </c>
      <c r="L5181" s="3">
        <f>MAX(MIN(Inputs!$B$2, I5181*Inputs!$B$10, Inputs!$B$8*Inputs!$B$4 - J5181), 0)</f>
        <v>170</v>
      </c>
      <c r="M5181" s="3">
        <f t="shared" si="723"/>
        <v>0</v>
      </c>
      <c r="N5181" s="3">
        <f t="shared" si="724"/>
        <v>170</v>
      </c>
      <c r="O5181" s="3">
        <f>IF(H5181="Reg", MIN(Inputs!$B$2, I5181*Inputs!$B$10, (Inputs!$B$8-I5181)/Inputs!$B$9), 0)</f>
        <v>0</v>
      </c>
      <c r="P5181" s="3">
        <f t="shared" si="725"/>
        <v>14650.174999999999</v>
      </c>
      <c r="Q5181" s="3">
        <f t="shared" si="726"/>
        <v>0</v>
      </c>
      <c r="R5181" s="3">
        <f>I5181 + M5181*Inputs!$B$9 - N5181/Inputs!$B$10</f>
        <v>158.77939109773115</v>
      </c>
    </row>
    <row r="5182" spans="1:18" x14ac:dyDescent="0.3">
      <c r="A5182" s="4">
        <v>46238.833333333343</v>
      </c>
      <c r="B5182" s="3">
        <v>125.21250000000001</v>
      </c>
      <c r="C5182" s="3">
        <v>5.2</v>
      </c>
      <c r="D5182" s="3">
        <f t="shared" si="720"/>
        <v>60.597499999999997</v>
      </c>
      <c r="E5182" s="3">
        <f>MAX(B5182 - D5182/Inputs!$B$5, 0)</f>
        <v>56.351704545454552</v>
      </c>
      <c r="F5182" s="3">
        <f>MAX(D5182*Inputs!$B$5 - B5182, 0)</f>
        <v>0</v>
      </c>
      <c r="G5182" s="3">
        <f t="shared" si="721"/>
        <v>5.2</v>
      </c>
      <c r="H5182" t="str">
        <f t="shared" si="722"/>
        <v>Discharge</v>
      </c>
      <c r="I5182" s="3">
        <f t="shared" si="727"/>
        <v>158.77939109773115</v>
      </c>
      <c r="J5182" s="3">
        <f t="shared" si="728"/>
        <v>170</v>
      </c>
      <c r="K5182" s="3">
        <f>MIN(Inputs!$B$2, (Inputs!$B$8 - I5182)/Inputs!$B$9)</f>
        <v>170</v>
      </c>
      <c r="L5182" s="3">
        <f>MAX(MIN(Inputs!$B$2, I5182*Inputs!$B$10, Inputs!$B$8*Inputs!$B$4 - J5182), 0)</f>
        <v>148.94827166799323</v>
      </c>
      <c r="M5182" s="3">
        <f t="shared" si="723"/>
        <v>0</v>
      </c>
      <c r="N5182" s="3">
        <f t="shared" si="724"/>
        <v>148.94827166799323</v>
      </c>
      <c r="O5182" s="3">
        <f>IF(H5182="Reg", MIN(Inputs!$B$2, I5182*Inputs!$B$10, (Inputs!$B$8-I5182)/Inputs!$B$9), 0)</f>
        <v>0</v>
      </c>
      <c r="P5182" s="3">
        <f t="shared" si="725"/>
        <v>18650.185466228602</v>
      </c>
      <c r="Q5182" s="3">
        <f t="shared" si="726"/>
        <v>0</v>
      </c>
      <c r="R5182" s="3">
        <f>I5182 + M5182*Inputs!$B$9 - N5182/Inputs!$B$10</f>
        <v>0</v>
      </c>
    </row>
    <row r="5183" spans="1:18" x14ac:dyDescent="0.3">
      <c r="A5183" s="4">
        <v>46238.875</v>
      </c>
      <c r="B5183" s="3">
        <v>277.89999999999998</v>
      </c>
      <c r="C5183" s="3">
        <v>4.29</v>
      </c>
      <c r="D5183" s="3">
        <f t="shared" si="720"/>
        <v>60.597499999999997</v>
      </c>
      <c r="E5183" s="3">
        <f>MAX(B5183 - D5183/Inputs!$B$5, 0)</f>
        <v>209.03920454545454</v>
      </c>
      <c r="F5183" s="3">
        <f>MAX(D5183*Inputs!$B$5 - B5183, 0)</f>
        <v>0</v>
      </c>
      <c r="G5183" s="3">
        <f t="shared" si="721"/>
        <v>4.29</v>
      </c>
      <c r="H5183" t="str">
        <f t="shared" si="722"/>
        <v>Discharge</v>
      </c>
      <c r="I5183" s="3">
        <f t="shared" si="727"/>
        <v>0</v>
      </c>
      <c r="J5183" s="3">
        <f t="shared" si="728"/>
        <v>318.94827166799325</v>
      </c>
      <c r="K5183" s="3">
        <f>MIN(Inputs!$B$2, (Inputs!$B$8 - I5183)/Inputs!$B$9)</f>
        <v>170</v>
      </c>
      <c r="L5183" s="3">
        <f>MAX(MIN(Inputs!$B$2, I5183*Inputs!$B$10, Inputs!$B$8*Inputs!$B$4 - J5183), 0)</f>
        <v>0</v>
      </c>
      <c r="M5183" s="3">
        <f t="shared" si="723"/>
        <v>0</v>
      </c>
      <c r="N5183" s="3">
        <f t="shared" si="724"/>
        <v>0</v>
      </c>
      <c r="O5183" s="3">
        <f>IF(H5183="Reg", MIN(Inputs!$B$2, I5183*Inputs!$B$10, (Inputs!$B$8-I5183)/Inputs!$B$9), 0)</f>
        <v>0</v>
      </c>
      <c r="P5183" s="3">
        <f t="shared" si="725"/>
        <v>0</v>
      </c>
      <c r="Q5183" s="3">
        <f t="shared" si="726"/>
        <v>0</v>
      </c>
      <c r="R5183" s="3">
        <f>I5183 + M5183*Inputs!$B$9 - N5183/Inputs!$B$10</f>
        <v>0</v>
      </c>
    </row>
    <row r="5184" spans="1:18" x14ac:dyDescent="0.3">
      <c r="A5184" s="4">
        <v>46238.916666666657</v>
      </c>
      <c r="B5184" s="3">
        <v>203.76999999999998</v>
      </c>
      <c r="C5184" s="3">
        <v>1</v>
      </c>
      <c r="D5184" s="3">
        <f t="shared" si="720"/>
        <v>60.597499999999997</v>
      </c>
      <c r="E5184" s="3">
        <f>MAX(B5184 - D5184/Inputs!$B$5, 0)</f>
        <v>134.90920454545454</v>
      </c>
      <c r="F5184" s="3">
        <f>MAX(D5184*Inputs!$B$5 - B5184, 0)</f>
        <v>0</v>
      </c>
      <c r="G5184" s="3">
        <f t="shared" si="721"/>
        <v>1</v>
      </c>
      <c r="H5184" t="str">
        <f t="shared" si="722"/>
        <v>Discharge</v>
      </c>
      <c r="I5184" s="3">
        <f t="shared" si="727"/>
        <v>0</v>
      </c>
      <c r="J5184" s="3">
        <f t="shared" si="728"/>
        <v>318.94827166799325</v>
      </c>
      <c r="K5184" s="3">
        <f>MIN(Inputs!$B$2, (Inputs!$B$8 - I5184)/Inputs!$B$9)</f>
        <v>170</v>
      </c>
      <c r="L5184" s="3">
        <f>MAX(MIN(Inputs!$B$2, I5184*Inputs!$B$10, Inputs!$B$8*Inputs!$B$4 - J5184), 0)</f>
        <v>0</v>
      </c>
      <c r="M5184" s="3">
        <f t="shared" si="723"/>
        <v>0</v>
      </c>
      <c r="N5184" s="3">
        <f t="shared" si="724"/>
        <v>0</v>
      </c>
      <c r="O5184" s="3">
        <f>IF(H5184="Reg", MIN(Inputs!$B$2, I5184*Inputs!$B$10, (Inputs!$B$8-I5184)/Inputs!$B$9), 0)</f>
        <v>0</v>
      </c>
      <c r="P5184" s="3">
        <f t="shared" si="725"/>
        <v>0</v>
      </c>
      <c r="Q5184" s="3">
        <f t="shared" si="726"/>
        <v>0</v>
      </c>
      <c r="R5184" s="3">
        <f>I5184 + M5184*Inputs!$B$9 - N5184/Inputs!$B$10</f>
        <v>0</v>
      </c>
    </row>
    <row r="5185" spans="1:18" x14ac:dyDescent="0.3">
      <c r="A5185" s="4">
        <v>46238.958333333343</v>
      </c>
      <c r="B5185" s="3">
        <v>114.87750000000001</v>
      </c>
      <c r="C5185" s="3">
        <v>7.0000000000000007E-2</v>
      </c>
      <c r="D5185" s="3">
        <f t="shared" si="720"/>
        <v>60.597499999999997</v>
      </c>
      <c r="E5185" s="3">
        <f>MAX(B5185 - D5185/Inputs!$B$5, 0)</f>
        <v>46.016704545454559</v>
      </c>
      <c r="F5185" s="3">
        <f>MAX(D5185*Inputs!$B$5 - B5185, 0)</f>
        <v>0</v>
      </c>
      <c r="G5185" s="3">
        <f t="shared" si="721"/>
        <v>7.0000000000000007E-2</v>
      </c>
      <c r="H5185" t="str">
        <f t="shared" si="722"/>
        <v>Discharge</v>
      </c>
      <c r="I5185" s="3">
        <f t="shared" si="727"/>
        <v>0</v>
      </c>
      <c r="J5185" s="3">
        <f t="shared" si="728"/>
        <v>318.94827166799325</v>
      </c>
      <c r="K5185" s="3">
        <f>MIN(Inputs!$B$2, (Inputs!$B$8 - I5185)/Inputs!$B$9)</f>
        <v>170</v>
      </c>
      <c r="L5185" s="3">
        <f>MAX(MIN(Inputs!$B$2, I5185*Inputs!$B$10, Inputs!$B$8*Inputs!$B$4 - J5185), 0)</f>
        <v>0</v>
      </c>
      <c r="M5185" s="3">
        <f t="shared" si="723"/>
        <v>0</v>
      </c>
      <c r="N5185" s="3">
        <f t="shared" si="724"/>
        <v>0</v>
      </c>
      <c r="O5185" s="3">
        <f>IF(H5185="Reg", MIN(Inputs!$B$2, I5185*Inputs!$B$10, (Inputs!$B$8-I5185)/Inputs!$B$9), 0)</f>
        <v>0</v>
      </c>
      <c r="P5185" s="3">
        <f t="shared" si="725"/>
        <v>0</v>
      </c>
      <c r="Q5185" s="3">
        <f t="shared" si="726"/>
        <v>0</v>
      </c>
      <c r="R5185" s="3">
        <f>I5185 + M5185*Inputs!$B$9 - N5185/Inputs!$B$10</f>
        <v>0</v>
      </c>
    </row>
    <row r="5186" spans="1:18" x14ac:dyDescent="0.3">
      <c r="A5186" s="4">
        <v>46239</v>
      </c>
      <c r="B5186" s="3">
        <v>42.627499999999998</v>
      </c>
      <c r="C5186" s="3">
        <v>0.06</v>
      </c>
      <c r="D5186" s="3">
        <f t="shared" ref="D5186:D5249" si="729">AVERAGEIFS(B:B, A:A, "&gt;="&amp;INT(A5186), A:A, "&lt;"&amp;INT(A5186)+1)</f>
        <v>31.253750000000007</v>
      </c>
      <c r="E5186" s="3">
        <f>MAX(B5186 - D5186/Inputs!$B$5, 0)</f>
        <v>7.1118749999999906</v>
      </c>
      <c r="F5186" s="3">
        <f>MAX(D5186*Inputs!$B$5 - B5186, 0)</f>
        <v>0</v>
      </c>
      <c r="G5186" s="3">
        <f t="shared" ref="G5186:G5249" si="730">C5186</f>
        <v>0.06</v>
      </c>
      <c r="H5186" t="str">
        <f t="shared" ref="H5186:H5249" si="731">IF(MAX(E5186, F5186, G5186)&lt;=0, "Idle", IF(AND(G5186&gt;=E5186, G5186&gt;=F5186), "Reg", IF(E5186&gt;=F5186, "Discharge", "Charge")))</f>
        <v>Discharge</v>
      </c>
      <c r="I5186" s="3">
        <f t="shared" si="727"/>
        <v>0</v>
      </c>
      <c r="J5186" s="3">
        <f t="shared" si="728"/>
        <v>0</v>
      </c>
      <c r="K5186" s="3">
        <f>MIN(Inputs!$B$2, (Inputs!$B$8 - I5186)/Inputs!$B$9)</f>
        <v>170</v>
      </c>
      <c r="L5186" s="3">
        <f>MAX(MIN(Inputs!$B$2, I5186*Inputs!$B$10, Inputs!$B$8*Inputs!$B$4 - J5186), 0)</f>
        <v>0</v>
      </c>
      <c r="M5186" s="3">
        <f t="shared" ref="M5186:M5249" si="732">IF(H5186="Charge", K5186, 0)</f>
        <v>0</v>
      </c>
      <c r="N5186" s="3">
        <f t="shared" ref="N5186:N5249" si="733">IF(H5186="Discharge", L5186, 0)</f>
        <v>0</v>
      </c>
      <c r="O5186" s="3">
        <f>IF(H5186="Reg", MIN(Inputs!$B$2, I5186*Inputs!$B$10, (Inputs!$B$8-I5186)/Inputs!$B$9), 0)</f>
        <v>0</v>
      </c>
      <c r="P5186" s="3">
        <f t="shared" ref="P5186:P5249" si="734">(N5186 - M5186) * B5186</f>
        <v>0</v>
      </c>
      <c r="Q5186" s="3">
        <f t="shared" ref="Q5186:Q5249" si="735">O5186 * C5186</f>
        <v>0</v>
      </c>
      <c r="R5186" s="3">
        <f>I5186 + M5186*Inputs!$B$9 - N5186/Inputs!$B$10</f>
        <v>0</v>
      </c>
    </row>
    <row r="5187" spans="1:18" x14ac:dyDescent="0.3">
      <c r="A5187" s="4">
        <v>46239.041666666657</v>
      </c>
      <c r="B5187" s="3">
        <v>22.035000000000004</v>
      </c>
      <c r="C5187" s="3">
        <v>0.06</v>
      </c>
      <c r="D5187" s="3">
        <f t="shared" si="729"/>
        <v>31.253750000000007</v>
      </c>
      <c r="E5187" s="3">
        <f>MAX(B5187 - D5187/Inputs!$B$5, 0)</f>
        <v>0</v>
      </c>
      <c r="F5187" s="3">
        <f>MAX(D5187*Inputs!$B$5 - B5187, 0)</f>
        <v>5.4683000000000028</v>
      </c>
      <c r="G5187" s="3">
        <f t="shared" si="730"/>
        <v>0.06</v>
      </c>
      <c r="H5187" t="str">
        <f t="shared" si="731"/>
        <v>Charge</v>
      </c>
      <c r="I5187" s="3">
        <f t="shared" ref="I5187:I5250" si="736">R5186</f>
        <v>0</v>
      </c>
      <c r="J5187" s="3">
        <f t="shared" ref="J5187:J5250" si="737">IF(INT(A5187)=INT(A5186), J5186 + N5186, 0)</f>
        <v>0</v>
      </c>
      <c r="K5187" s="3">
        <f>MIN(Inputs!$B$2, (Inputs!$B$8 - I5187)/Inputs!$B$9)</f>
        <v>170</v>
      </c>
      <c r="L5187" s="3">
        <f>MAX(MIN(Inputs!$B$2, I5187*Inputs!$B$10, Inputs!$B$8*Inputs!$B$4 - J5187), 0)</f>
        <v>0</v>
      </c>
      <c r="M5187" s="3">
        <f t="shared" si="732"/>
        <v>170</v>
      </c>
      <c r="N5187" s="3">
        <f t="shared" si="733"/>
        <v>0</v>
      </c>
      <c r="O5187" s="3">
        <f>IF(H5187="Reg", MIN(Inputs!$B$2, I5187*Inputs!$B$10, (Inputs!$B$8-I5187)/Inputs!$B$9), 0)</f>
        <v>0</v>
      </c>
      <c r="P5187" s="3">
        <f t="shared" si="734"/>
        <v>-3745.9500000000007</v>
      </c>
      <c r="Q5187" s="3">
        <f t="shared" si="735"/>
        <v>0</v>
      </c>
      <c r="R5187" s="3">
        <f>I5187 + M5187*Inputs!$B$9 - N5187/Inputs!$B$10</f>
        <v>159.4741358339966</v>
      </c>
    </row>
    <row r="5188" spans="1:18" x14ac:dyDescent="0.3">
      <c r="A5188" s="4">
        <v>46239.083333333343</v>
      </c>
      <c r="B5188" s="3">
        <v>20.700000000000003</v>
      </c>
      <c r="C5188" s="3">
        <v>0.05</v>
      </c>
      <c r="D5188" s="3">
        <f t="shared" si="729"/>
        <v>31.253750000000007</v>
      </c>
      <c r="E5188" s="3">
        <f>MAX(B5188 - D5188/Inputs!$B$5, 0)</f>
        <v>0</v>
      </c>
      <c r="F5188" s="3">
        <f>MAX(D5188*Inputs!$B$5 - B5188, 0)</f>
        <v>6.8033000000000037</v>
      </c>
      <c r="G5188" s="3">
        <f t="shared" si="730"/>
        <v>0.05</v>
      </c>
      <c r="H5188" t="str">
        <f t="shared" si="731"/>
        <v>Charge</v>
      </c>
      <c r="I5188" s="3">
        <f t="shared" si="736"/>
        <v>159.4741358339966</v>
      </c>
      <c r="J5188" s="3">
        <f t="shared" si="737"/>
        <v>0</v>
      </c>
      <c r="K5188" s="3">
        <f>MIN(Inputs!$B$2, (Inputs!$B$8 - I5188)/Inputs!$B$9)</f>
        <v>170</v>
      </c>
      <c r="L5188" s="3">
        <f>MAX(MIN(Inputs!$B$2, I5188*Inputs!$B$10, Inputs!$B$8*Inputs!$B$4 - J5188), 0)</f>
        <v>149.6</v>
      </c>
      <c r="M5188" s="3">
        <f t="shared" si="732"/>
        <v>170</v>
      </c>
      <c r="N5188" s="3">
        <f t="shared" si="733"/>
        <v>0</v>
      </c>
      <c r="O5188" s="3">
        <f>IF(H5188="Reg", MIN(Inputs!$B$2, I5188*Inputs!$B$10, (Inputs!$B$8-I5188)/Inputs!$B$9), 0)</f>
        <v>0</v>
      </c>
      <c r="P5188" s="3">
        <f t="shared" si="734"/>
        <v>-3519.0000000000005</v>
      </c>
      <c r="Q5188" s="3">
        <f t="shared" si="735"/>
        <v>0</v>
      </c>
      <c r="R5188" s="3">
        <f>I5188 + M5188*Inputs!$B$9 - N5188/Inputs!$B$10</f>
        <v>318.9482716679932</v>
      </c>
    </row>
    <row r="5189" spans="1:18" x14ac:dyDescent="0.3">
      <c r="A5189" s="4">
        <v>46239.125</v>
      </c>
      <c r="B5189" s="3">
        <v>19.157499999999999</v>
      </c>
      <c r="C5189" s="3">
        <v>0.05</v>
      </c>
      <c r="D5189" s="3">
        <f t="shared" si="729"/>
        <v>31.253750000000007</v>
      </c>
      <c r="E5189" s="3">
        <f>MAX(B5189 - D5189/Inputs!$B$5, 0)</f>
        <v>0</v>
      </c>
      <c r="F5189" s="3">
        <f>MAX(D5189*Inputs!$B$5 - B5189, 0)</f>
        <v>8.3458000000000077</v>
      </c>
      <c r="G5189" s="3">
        <f t="shared" si="730"/>
        <v>0.05</v>
      </c>
      <c r="H5189" t="str">
        <f t="shared" si="731"/>
        <v>Charge</v>
      </c>
      <c r="I5189" s="3">
        <f t="shared" si="736"/>
        <v>318.9482716679932</v>
      </c>
      <c r="J5189" s="3">
        <f t="shared" si="737"/>
        <v>0</v>
      </c>
      <c r="K5189" s="3">
        <f>MIN(Inputs!$B$2, (Inputs!$B$8 - I5189)/Inputs!$B$9)</f>
        <v>22.44121780453775</v>
      </c>
      <c r="L5189" s="3">
        <f>MAX(MIN(Inputs!$B$2, I5189*Inputs!$B$10, Inputs!$B$8*Inputs!$B$4 - J5189), 0)</f>
        <v>170</v>
      </c>
      <c r="M5189" s="3">
        <f t="shared" si="732"/>
        <v>22.44121780453775</v>
      </c>
      <c r="N5189" s="3">
        <f t="shared" si="733"/>
        <v>0</v>
      </c>
      <c r="O5189" s="3">
        <f>IF(H5189="Reg", MIN(Inputs!$B$2, I5189*Inputs!$B$10, (Inputs!$B$8-I5189)/Inputs!$B$9), 0)</f>
        <v>0</v>
      </c>
      <c r="P5189" s="3">
        <f t="shared" si="734"/>
        <v>-429.91763009043194</v>
      </c>
      <c r="Q5189" s="3">
        <f t="shared" si="735"/>
        <v>0</v>
      </c>
      <c r="R5189" s="3">
        <f>I5189 + M5189*Inputs!$B$9 - N5189/Inputs!$B$10</f>
        <v>340</v>
      </c>
    </row>
    <row r="5190" spans="1:18" x14ac:dyDescent="0.3">
      <c r="A5190" s="4">
        <v>46239.166666666657</v>
      </c>
      <c r="B5190" s="3">
        <v>21.255000000000003</v>
      </c>
      <c r="C5190" s="3">
        <v>0.06</v>
      </c>
      <c r="D5190" s="3">
        <f t="shared" si="729"/>
        <v>31.253750000000007</v>
      </c>
      <c r="E5190" s="3">
        <f>MAX(B5190 - D5190/Inputs!$B$5, 0)</f>
        <v>0</v>
      </c>
      <c r="F5190" s="3">
        <f>MAX(D5190*Inputs!$B$5 - B5190, 0)</f>
        <v>6.248300000000004</v>
      </c>
      <c r="G5190" s="3">
        <f t="shared" si="730"/>
        <v>0.06</v>
      </c>
      <c r="H5190" t="str">
        <f t="shared" si="731"/>
        <v>Charge</v>
      </c>
      <c r="I5190" s="3">
        <f t="shared" si="736"/>
        <v>340</v>
      </c>
      <c r="J5190" s="3">
        <f t="shared" si="737"/>
        <v>0</v>
      </c>
      <c r="K5190" s="3">
        <f>MIN(Inputs!$B$2, (Inputs!$B$8 - I5190)/Inputs!$B$9)</f>
        <v>0</v>
      </c>
      <c r="L5190" s="3">
        <f>MAX(MIN(Inputs!$B$2, I5190*Inputs!$B$10, Inputs!$B$8*Inputs!$B$4 - J5190), 0)</f>
        <v>170</v>
      </c>
      <c r="M5190" s="3">
        <f t="shared" si="732"/>
        <v>0</v>
      </c>
      <c r="N5190" s="3">
        <f t="shared" si="733"/>
        <v>0</v>
      </c>
      <c r="O5190" s="3">
        <f>IF(H5190="Reg", MIN(Inputs!$B$2, I5190*Inputs!$B$10, (Inputs!$B$8-I5190)/Inputs!$B$9), 0)</f>
        <v>0</v>
      </c>
      <c r="P5190" s="3">
        <f t="shared" si="734"/>
        <v>0</v>
      </c>
      <c r="Q5190" s="3">
        <f t="shared" si="735"/>
        <v>0</v>
      </c>
      <c r="R5190" s="3">
        <f>I5190 + M5190*Inputs!$B$9 - N5190/Inputs!$B$10</f>
        <v>340</v>
      </c>
    </row>
    <row r="5191" spans="1:18" x14ac:dyDescent="0.3">
      <c r="A5191" s="4">
        <v>46239.208333333343</v>
      </c>
      <c r="B5191" s="3">
        <v>22.57</v>
      </c>
      <c r="C5191" s="3">
        <v>0.06</v>
      </c>
      <c r="D5191" s="3">
        <f t="shared" si="729"/>
        <v>31.253750000000007</v>
      </c>
      <c r="E5191" s="3">
        <f>MAX(B5191 - D5191/Inputs!$B$5, 0)</f>
        <v>0</v>
      </c>
      <c r="F5191" s="3">
        <f>MAX(D5191*Inputs!$B$5 - B5191, 0)</f>
        <v>4.9333000000000062</v>
      </c>
      <c r="G5191" s="3">
        <f t="shared" si="730"/>
        <v>0.06</v>
      </c>
      <c r="H5191" t="str">
        <f t="shared" si="731"/>
        <v>Charge</v>
      </c>
      <c r="I5191" s="3">
        <f t="shared" si="736"/>
        <v>340</v>
      </c>
      <c r="J5191" s="3">
        <f t="shared" si="737"/>
        <v>0</v>
      </c>
      <c r="K5191" s="3">
        <f>MIN(Inputs!$B$2, (Inputs!$B$8 - I5191)/Inputs!$B$9)</f>
        <v>0</v>
      </c>
      <c r="L5191" s="3">
        <f>MAX(MIN(Inputs!$B$2, I5191*Inputs!$B$10, Inputs!$B$8*Inputs!$B$4 - J5191), 0)</f>
        <v>170</v>
      </c>
      <c r="M5191" s="3">
        <f t="shared" si="732"/>
        <v>0</v>
      </c>
      <c r="N5191" s="3">
        <f t="shared" si="733"/>
        <v>0</v>
      </c>
      <c r="O5191" s="3">
        <f>IF(H5191="Reg", MIN(Inputs!$B$2, I5191*Inputs!$B$10, (Inputs!$B$8-I5191)/Inputs!$B$9), 0)</f>
        <v>0</v>
      </c>
      <c r="P5191" s="3">
        <f t="shared" si="734"/>
        <v>0</v>
      </c>
      <c r="Q5191" s="3">
        <f t="shared" si="735"/>
        <v>0</v>
      </c>
      <c r="R5191" s="3">
        <f>I5191 + M5191*Inputs!$B$9 - N5191/Inputs!$B$10</f>
        <v>340</v>
      </c>
    </row>
    <row r="5192" spans="1:18" x14ac:dyDescent="0.3">
      <c r="A5192" s="4">
        <v>46239.25</v>
      </c>
      <c r="B5192" s="3">
        <v>28.14</v>
      </c>
      <c r="C5192" s="3">
        <v>7.0000000000000007E-2</v>
      </c>
      <c r="D5192" s="3">
        <f t="shared" si="729"/>
        <v>31.253750000000007</v>
      </c>
      <c r="E5192" s="3">
        <f>MAX(B5192 - D5192/Inputs!$B$5, 0)</f>
        <v>0</v>
      </c>
      <c r="F5192" s="3">
        <f>MAX(D5192*Inputs!$B$5 - B5192, 0)</f>
        <v>0</v>
      </c>
      <c r="G5192" s="3">
        <f t="shared" si="730"/>
        <v>7.0000000000000007E-2</v>
      </c>
      <c r="H5192" t="str">
        <f t="shared" si="731"/>
        <v>Reg</v>
      </c>
      <c r="I5192" s="3">
        <f t="shared" si="736"/>
        <v>340</v>
      </c>
      <c r="J5192" s="3">
        <f t="shared" si="737"/>
        <v>0</v>
      </c>
      <c r="K5192" s="3">
        <f>MIN(Inputs!$B$2, (Inputs!$B$8 - I5192)/Inputs!$B$9)</f>
        <v>0</v>
      </c>
      <c r="L5192" s="3">
        <f>MAX(MIN(Inputs!$B$2, I5192*Inputs!$B$10, Inputs!$B$8*Inputs!$B$4 - J5192), 0)</f>
        <v>170</v>
      </c>
      <c r="M5192" s="3">
        <f t="shared" si="732"/>
        <v>0</v>
      </c>
      <c r="N5192" s="3">
        <f t="shared" si="733"/>
        <v>0</v>
      </c>
      <c r="O5192" s="3">
        <f>IF(H5192="Reg", MIN(Inputs!$B$2, I5192*Inputs!$B$10, (Inputs!$B$8-I5192)/Inputs!$B$9), 0)</f>
        <v>0</v>
      </c>
      <c r="P5192" s="3">
        <f t="shared" si="734"/>
        <v>0</v>
      </c>
      <c r="Q5192" s="3">
        <f t="shared" si="735"/>
        <v>0</v>
      </c>
      <c r="R5192" s="3">
        <f>I5192 + M5192*Inputs!$B$9 - N5192/Inputs!$B$10</f>
        <v>340</v>
      </c>
    </row>
    <row r="5193" spans="1:18" x14ac:dyDescent="0.3">
      <c r="A5193" s="4">
        <v>46239.291666666657</v>
      </c>
      <c r="B5193" s="3">
        <v>30.844999999999999</v>
      </c>
      <c r="C5193" s="3">
        <v>1.25</v>
      </c>
      <c r="D5193" s="3">
        <f t="shared" si="729"/>
        <v>31.253750000000007</v>
      </c>
      <c r="E5193" s="3">
        <f>MAX(B5193 - D5193/Inputs!$B$5, 0)</f>
        <v>0</v>
      </c>
      <c r="F5193" s="3">
        <f>MAX(D5193*Inputs!$B$5 - B5193, 0)</f>
        <v>0</v>
      </c>
      <c r="G5193" s="3">
        <f t="shared" si="730"/>
        <v>1.25</v>
      </c>
      <c r="H5193" t="str">
        <f t="shared" si="731"/>
        <v>Reg</v>
      </c>
      <c r="I5193" s="3">
        <f t="shared" si="736"/>
        <v>340</v>
      </c>
      <c r="J5193" s="3">
        <f t="shared" si="737"/>
        <v>0</v>
      </c>
      <c r="K5193" s="3">
        <f>MIN(Inputs!$B$2, (Inputs!$B$8 - I5193)/Inputs!$B$9)</f>
        <v>0</v>
      </c>
      <c r="L5193" s="3">
        <f>MAX(MIN(Inputs!$B$2, I5193*Inputs!$B$10, Inputs!$B$8*Inputs!$B$4 - J5193), 0)</f>
        <v>170</v>
      </c>
      <c r="M5193" s="3">
        <f t="shared" si="732"/>
        <v>0</v>
      </c>
      <c r="N5193" s="3">
        <f t="shared" si="733"/>
        <v>0</v>
      </c>
      <c r="O5193" s="3">
        <f>IF(H5193="Reg", MIN(Inputs!$B$2, I5193*Inputs!$B$10, (Inputs!$B$8-I5193)/Inputs!$B$9), 0)</f>
        <v>0</v>
      </c>
      <c r="P5193" s="3">
        <f t="shared" si="734"/>
        <v>0</v>
      </c>
      <c r="Q5193" s="3">
        <f t="shared" si="735"/>
        <v>0</v>
      </c>
      <c r="R5193" s="3">
        <f>I5193 + M5193*Inputs!$B$9 - N5193/Inputs!$B$10</f>
        <v>340</v>
      </c>
    </row>
    <row r="5194" spans="1:18" x14ac:dyDescent="0.3">
      <c r="A5194" s="4">
        <v>46239.333333333343</v>
      </c>
      <c r="B5194" s="3">
        <v>26.245000000000001</v>
      </c>
      <c r="C5194" s="3">
        <v>0.91</v>
      </c>
      <c r="D5194" s="3">
        <f t="shared" si="729"/>
        <v>31.253750000000007</v>
      </c>
      <c r="E5194" s="3">
        <f>MAX(B5194 - D5194/Inputs!$B$5, 0)</f>
        <v>0</v>
      </c>
      <c r="F5194" s="3">
        <f>MAX(D5194*Inputs!$B$5 - B5194, 0)</f>
        <v>1.2583000000000055</v>
      </c>
      <c r="G5194" s="3">
        <f t="shared" si="730"/>
        <v>0.91</v>
      </c>
      <c r="H5194" t="str">
        <f t="shared" si="731"/>
        <v>Charge</v>
      </c>
      <c r="I5194" s="3">
        <f t="shared" si="736"/>
        <v>340</v>
      </c>
      <c r="J5194" s="3">
        <f t="shared" si="737"/>
        <v>0</v>
      </c>
      <c r="K5194" s="3">
        <f>MIN(Inputs!$B$2, (Inputs!$B$8 - I5194)/Inputs!$B$9)</f>
        <v>0</v>
      </c>
      <c r="L5194" s="3">
        <f>MAX(MIN(Inputs!$B$2, I5194*Inputs!$B$10, Inputs!$B$8*Inputs!$B$4 - J5194), 0)</f>
        <v>170</v>
      </c>
      <c r="M5194" s="3">
        <f t="shared" si="732"/>
        <v>0</v>
      </c>
      <c r="N5194" s="3">
        <f t="shared" si="733"/>
        <v>0</v>
      </c>
      <c r="O5194" s="3">
        <f>IF(H5194="Reg", MIN(Inputs!$B$2, I5194*Inputs!$B$10, (Inputs!$B$8-I5194)/Inputs!$B$9), 0)</f>
        <v>0</v>
      </c>
      <c r="P5194" s="3">
        <f t="shared" si="734"/>
        <v>0</v>
      </c>
      <c r="Q5194" s="3">
        <f t="shared" si="735"/>
        <v>0</v>
      </c>
      <c r="R5194" s="3">
        <f>I5194 + M5194*Inputs!$B$9 - N5194/Inputs!$B$10</f>
        <v>340</v>
      </c>
    </row>
    <row r="5195" spans="1:18" x14ac:dyDescent="0.3">
      <c r="A5195" s="4">
        <v>46239.375</v>
      </c>
      <c r="B5195" s="3">
        <v>22.512500000000003</v>
      </c>
      <c r="C5195" s="3">
        <v>0.64</v>
      </c>
      <c r="D5195" s="3">
        <f t="shared" si="729"/>
        <v>31.253750000000007</v>
      </c>
      <c r="E5195" s="3">
        <f>MAX(B5195 - D5195/Inputs!$B$5, 0)</f>
        <v>0</v>
      </c>
      <c r="F5195" s="3">
        <f>MAX(D5195*Inputs!$B$5 - B5195, 0)</f>
        <v>4.9908000000000037</v>
      </c>
      <c r="G5195" s="3">
        <f t="shared" si="730"/>
        <v>0.64</v>
      </c>
      <c r="H5195" t="str">
        <f t="shared" si="731"/>
        <v>Charge</v>
      </c>
      <c r="I5195" s="3">
        <f t="shared" si="736"/>
        <v>340</v>
      </c>
      <c r="J5195" s="3">
        <f t="shared" si="737"/>
        <v>0</v>
      </c>
      <c r="K5195" s="3">
        <f>MIN(Inputs!$B$2, (Inputs!$B$8 - I5195)/Inputs!$B$9)</f>
        <v>0</v>
      </c>
      <c r="L5195" s="3">
        <f>MAX(MIN(Inputs!$B$2, I5195*Inputs!$B$10, Inputs!$B$8*Inputs!$B$4 - J5195), 0)</f>
        <v>170</v>
      </c>
      <c r="M5195" s="3">
        <f t="shared" si="732"/>
        <v>0</v>
      </c>
      <c r="N5195" s="3">
        <f t="shared" si="733"/>
        <v>0</v>
      </c>
      <c r="O5195" s="3">
        <f>IF(H5195="Reg", MIN(Inputs!$B$2, I5195*Inputs!$B$10, (Inputs!$B$8-I5195)/Inputs!$B$9), 0)</f>
        <v>0</v>
      </c>
      <c r="P5195" s="3">
        <f t="shared" si="734"/>
        <v>0</v>
      </c>
      <c r="Q5195" s="3">
        <f t="shared" si="735"/>
        <v>0</v>
      </c>
      <c r="R5195" s="3">
        <f>I5195 + M5195*Inputs!$B$9 - N5195/Inputs!$B$10</f>
        <v>340</v>
      </c>
    </row>
    <row r="5196" spans="1:18" x14ac:dyDescent="0.3">
      <c r="A5196" s="4">
        <v>46239.416666666657</v>
      </c>
      <c r="B5196" s="3">
        <v>20.704999999999998</v>
      </c>
      <c r="C5196" s="3">
        <v>0.75</v>
      </c>
      <c r="D5196" s="3">
        <f t="shared" si="729"/>
        <v>31.253750000000007</v>
      </c>
      <c r="E5196" s="3">
        <f>MAX(B5196 - D5196/Inputs!$B$5, 0)</f>
        <v>0</v>
      </c>
      <c r="F5196" s="3">
        <f>MAX(D5196*Inputs!$B$5 - B5196, 0)</f>
        <v>6.7983000000000082</v>
      </c>
      <c r="G5196" s="3">
        <f t="shared" si="730"/>
        <v>0.75</v>
      </c>
      <c r="H5196" t="str">
        <f t="shared" si="731"/>
        <v>Charge</v>
      </c>
      <c r="I5196" s="3">
        <f t="shared" si="736"/>
        <v>340</v>
      </c>
      <c r="J5196" s="3">
        <f t="shared" si="737"/>
        <v>0</v>
      </c>
      <c r="K5196" s="3">
        <f>MIN(Inputs!$B$2, (Inputs!$B$8 - I5196)/Inputs!$B$9)</f>
        <v>0</v>
      </c>
      <c r="L5196" s="3">
        <f>MAX(MIN(Inputs!$B$2, I5196*Inputs!$B$10, Inputs!$B$8*Inputs!$B$4 - J5196), 0)</f>
        <v>170</v>
      </c>
      <c r="M5196" s="3">
        <f t="shared" si="732"/>
        <v>0</v>
      </c>
      <c r="N5196" s="3">
        <f t="shared" si="733"/>
        <v>0</v>
      </c>
      <c r="O5196" s="3">
        <f>IF(H5196="Reg", MIN(Inputs!$B$2, I5196*Inputs!$B$10, (Inputs!$B$8-I5196)/Inputs!$B$9), 0)</f>
        <v>0</v>
      </c>
      <c r="P5196" s="3">
        <f t="shared" si="734"/>
        <v>0</v>
      </c>
      <c r="Q5196" s="3">
        <f t="shared" si="735"/>
        <v>0</v>
      </c>
      <c r="R5196" s="3">
        <f>I5196 + M5196*Inputs!$B$9 - N5196/Inputs!$B$10</f>
        <v>340</v>
      </c>
    </row>
    <row r="5197" spans="1:18" x14ac:dyDescent="0.3">
      <c r="A5197" s="4">
        <v>46239.458333333343</v>
      </c>
      <c r="B5197" s="3">
        <v>22.107500000000002</v>
      </c>
      <c r="C5197" s="3">
        <v>0.51</v>
      </c>
      <c r="D5197" s="3">
        <f t="shared" si="729"/>
        <v>31.253750000000007</v>
      </c>
      <c r="E5197" s="3">
        <f>MAX(B5197 - D5197/Inputs!$B$5, 0)</f>
        <v>0</v>
      </c>
      <c r="F5197" s="3">
        <f>MAX(D5197*Inputs!$B$5 - B5197, 0)</f>
        <v>5.3958000000000048</v>
      </c>
      <c r="G5197" s="3">
        <f t="shared" si="730"/>
        <v>0.51</v>
      </c>
      <c r="H5197" t="str">
        <f t="shared" si="731"/>
        <v>Charge</v>
      </c>
      <c r="I5197" s="3">
        <f t="shared" si="736"/>
        <v>340</v>
      </c>
      <c r="J5197" s="3">
        <f t="shared" si="737"/>
        <v>0</v>
      </c>
      <c r="K5197" s="3">
        <f>MIN(Inputs!$B$2, (Inputs!$B$8 - I5197)/Inputs!$B$9)</f>
        <v>0</v>
      </c>
      <c r="L5197" s="3">
        <f>MAX(MIN(Inputs!$B$2, I5197*Inputs!$B$10, Inputs!$B$8*Inputs!$B$4 - J5197), 0)</f>
        <v>170</v>
      </c>
      <c r="M5197" s="3">
        <f t="shared" si="732"/>
        <v>0</v>
      </c>
      <c r="N5197" s="3">
        <f t="shared" si="733"/>
        <v>0</v>
      </c>
      <c r="O5197" s="3">
        <f>IF(H5197="Reg", MIN(Inputs!$B$2, I5197*Inputs!$B$10, (Inputs!$B$8-I5197)/Inputs!$B$9), 0)</f>
        <v>0</v>
      </c>
      <c r="P5197" s="3">
        <f t="shared" si="734"/>
        <v>0</v>
      </c>
      <c r="Q5197" s="3">
        <f t="shared" si="735"/>
        <v>0</v>
      </c>
      <c r="R5197" s="3">
        <f>I5197 + M5197*Inputs!$B$9 - N5197/Inputs!$B$10</f>
        <v>340</v>
      </c>
    </row>
    <row r="5198" spans="1:18" x14ac:dyDescent="0.3">
      <c r="A5198" s="4">
        <v>46239.5</v>
      </c>
      <c r="B5198" s="3">
        <v>23.1325</v>
      </c>
      <c r="C5198" s="3">
        <v>0.96</v>
      </c>
      <c r="D5198" s="3">
        <f t="shared" si="729"/>
        <v>31.253750000000007</v>
      </c>
      <c r="E5198" s="3">
        <f>MAX(B5198 - D5198/Inputs!$B$5, 0)</f>
        <v>0</v>
      </c>
      <c r="F5198" s="3">
        <f>MAX(D5198*Inputs!$B$5 - B5198, 0)</f>
        <v>4.3708000000000062</v>
      </c>
      <c r="G5198" s="3">
        <f t="shared" si="730"/>
        <v>0.96</v>
      </c>
      <c r="H5198" t="str">
        <f t="shared" si="731"/>
        <v>Charge</v>
      </c>
      <c r="I5198" s="3">
        <f t="shared" si="736"/>
        <v>340</v>
      </c>
      <c r="J5198" s="3">
        <f t="shared" si="737"/>
        <v>0</v>
      </c>
      <c r="K5198" s="3">
        <f>MIN(Inputs!$B$2, (Inputs!$B$8 - I5198)/Inputs!$B$9)</f>
        <v>0</v>
      </c>
      <c r="L5198" s="3">
        <f>MAX(MIN(Inputs!$B$2, I5198*Inputs!$B$10, Inputs!$B$8*Inputs!$B$4 - J5198), 0)</f>
        <v>170</v>
      </c>
      <c r="M5198" s="3">
        <f t="shared" si="732"/>
        <v>0</v>
      </c>
      <c r="N5198" s="3">
        <f t="shared" si="733"/>
        <v>0</v>
      </c>
      <c r="O5198" s="3">
        <f>IF(H5198="Reg", MIN(Inputs!$B$2, I5198*Inputs!$B$10, (Inputs!$B$8-I5198)/Inputs!$B$9), 0)</f>
        <v>0</v>
      </c>
      <c r="P5198" s="3">
        <f t="shared" si="734"/>
        <v>0</v>
      </c>
      <c r="Q5198" s="3">
        <f t="shared" si="735"/>
        <v>0</v>
      </c>
      <c r="R5198" s="3">
        <f>I5198 + M5198*Inputs!$B$9 - N5198/Inputs!$B$10</f>
        <v>340</v>
      </c>
    </row>
    <row r="5199" spans="1:18" x14ac:dyDescent="0.3">
      <c r="A5199" s="4">
        <v>46239.541666666657</v>
      </c>
      <c r="B5199" s="3">
        <v>24.234999999999999</v>
      </c>
      <c r="C5199" s="3">
        <v>1</v>
      </c>
      <c r="D5199" s="3">
        <f t="shared" si="729"/>
        <v>31.253750000000007</v>
      </c>
      <c r="E5199" s="3">
        <f>MAX(B5199 - D5199/Inputs!$B$5, 0)</f>
        <v>0</v>
      </c>
      <c r="F5199" s="3">
        <f>MAX(D5199*Inputs!$B$5 - B5199, 0)</f>
        <v>3.2683000000000071</v>
      </c>
      <c r="G5199" s="3">
        <f t="shared" si="730"/>
        <v>1</v>
      </c>
      <c r="H5199" t="str">
        <f t="shared" si="731"/>
        <v>Charge</v>
      </c>
      <c r="I5199" s="3">
        <f t="shared" si="736"/>
        <v>340</v>
      </c>
      <c r="J5199" s="3">
        <f t="shared" si="737"/>
        <v>0</v>
      </c>
      <c r="K5199" s="3">
        <f>MIN(Inputs!$B$2, (Inputs!$B$8 - I5199)/Inputs!$B$9)</f>
        <v>0</v>
      </c>
      <c r="L5199" s="3">
        <f>MAX(MIN(Inputs!$B$2, I5199*Inputs!$B$10, Inputs!$B$8*Inputs!$B$4 - J5199), 0)</f>
        <v>170</v>
      </c>
      <c r="M5199" s="3">
        <f t="shared" si="732"/>
        <v>0</v>
      </c>
      <c r="N5199" s="3">
        <f t="shared" si="733"/>
        <v>0</v>
      </c>
      <c r="O5199" s="3">
        <f>IF(H5199="Reg", MIN(Inputs!$B$2, I5199*Inputs!$B$10, (Inputs!$B$8-I5199)/Inputs!$B$9), 0)</f>
        <v>0</v>
      </c>
      <c r="P5199" s="3">
        <f t="shared" si="734"/>
        <v>0</v>
      </c>
      <c r="Q5199" s="3">
        <f t="shared" si="735"/>
        <v>0</v>
      </c>
      <c r="R5199" s="3">
        <f>I5199 + M5199*Inputs!$B$9 - N5199/Inputs!$B$10</f>
        <v>340</v>
      </c>
    </row>
    <row r="5200" spans="1:18" x14ac:dyDescent="0.3">
      <c r="A5200" s="4">
        <v>46239.583333333343</v>
      </c>
      <c r="B5200" s="3">
        <v>29.327500000000001</v>
      </c>
      <c r="C5200" s="3">
        <v>1</v>
      </c>
      <c r="D5200" s="3">
        <f t="shared" si="729"/>
        <v>31.253750000000007</v>
      </c>
      <c r="E5200" s="3">
        <f>MAX(B5200 - D5200/Inputs!$B$5, 0)</f>
        <v>0</v>
      </c>
      <c r="F5200" s="3">
        <f>MAX(D5200*Inputs!$B$5 - B5200, 0)</f>
        <v>0</v>
      </c>
      <c r="G5200" s="3">
        <f t="shared" si="730"/>
        <v>1</v>
      </c>
      <c r="H5200" t="str">
        <f t="shared" si="731"/>
        <v>Reg</v>
      </c>
      <c r="I5200" s="3">
        <f t="shared" si="736"/>
        <v>340</v>
      </c>
      <c r="J5200" s="3">
        <f t="shared" si="737"/>
        <v>0</v>
      </c>
      <c r="K5200" s="3">
        <f>MIN(Inputs!$B$2, (Inputs!$B$8 - I5200)/Inputs!$B$9)</f>
        <v>0</v>
      </c>
      <c r="L5200" s="3">
        <f>MAX(MIN(Inputs!$B$2, I5200*Inputs!$B$10, Inputs!$B$8*Inputs!$B$4 - J5200), 0)</f>
        <v>170</v>
      </c>
      <c r="M5200" s="3">
        <f t="shared" si="732"/>
        <v>0</v>
      </c>
      <c r="N5200" s="3">
        <f t="shared" si="733"/>
        <v>0</v>
      </c>
      <c r="O5200" s="3">
        <f>IF(H5200="Reg", MIN(Inputs!$B$2, I5200*Inputs!$B$10, (Inputs!$B$8-I5200)/Inputs!$B$9), 0)</f>
        <v>0</v>
      </c>
      <c r="P5200" s="3">
        <f t="shared" si="734"/>
        <v>0</v>
      </c>
      <c r="Q5200" s="3">
        <f t="shared" si="735"/>
        <v>0</v>
      </c>
      <c r="R5200" s="3">
        <f>I5200 + M5200*Inputs!$B$9 - N5200/Inputs!$B$10</f>
        <v>340</v>
      </c>
    </row>
    <row r="5201" spans="1:18" x14ac:dyDescent="0.3">
      <c r="A5201" s="4">
        <v>46239.625</v>
      </c>
      <c r="B5201" s="3">
        <v>30.12</v>
      </c>
      <c r="C5201" s="3">
        <v>1.1000000000000001</v>
      </c>
      <c r="D5201" s="3">
        <f t="shared" si="729"/>
        <v>31.253750000000007</v>
      </c>
      <c r="E5201" s="3">
        <f>MAX(B5201 - D5201/Inputs!$B$5, 0)</f>
        <v>0</v>
      </c>
      <c r="F5201" s="3">
        <f>MAX(D5201*Inputs!$B$5 - B5201, 0)</f>
        <v>0</v>
      </c>
      <c r="G5201" s="3">
        <f t="shared" si="730"/>
        <v>1.1000000000000001</v>
      </c>
      <c r="H5201" t="str">
        <f t="shared" si="731"/>
        <v>Reg</v>
      </c>
      <c r="I5201" s="3">
        <f t="shared" si="736"/>
        <v>340</v>
      </c>
      <c r="J5201" s="3">
        <f t="shared" si="737"/>
        <v>0</v>
      </c>
      <c r="K5201" s="3">
        <f>MIN(Inputs!$B$2, (Inputs!$B$8 - I5201)/Inputs!$B$9)</f>
        <v>0</v>
      </c>
      <c r="L5201" s="3">
        <f>MAX(MIN(Inputs!$B$2, I5201*Inputs!$B$10, Inputs!$B$8*Inputs!$B$4 - J5201), 0)</f>
        <v>170</v>
      </c>
      <c r="M5201" s="3">
        <f t="shared" si="732"/>
        <v>0</v>
      </c>
      <c r="N5201" s="3">
        <f t="shared" si="733"/>
        <v>0</v>
      </c>
      <c r="O5201" s="3">
        <f>IF(H5201="Reg", MIN(Inputs!$B$2, I5201*Inputs!$B$10, (Inputs!$B$8-I5201)/Inputs!$B$9), 0)</f>
        <v>0</v>
      </c>
      <c r="P5201" s="3">
        <f t="shared" si="734"/>
        <v>0</v>
      </c>
      <c r="Q5201" s="3">
        <f t="shared" si="735"/>
        <v>0</v>
      </c>
      <c r="R5201" s="3">
        <f>I5201 + M5201*Inputs!$B$9 - N5201/Inputs!$B$10</f>
        <v>340</v>
      </c>
    </row>
    <row r="5202" spans="1:18" x14ac:dyDescent="0.3">
      <c r="A5202" s="4">
        <v>46239.666666666657</v>
      </c>
      <c r="B5202" s="3">
        <v>45.3</v>
      </c>
      <c r="C5202" s="3">
        <v>1.5</v>
      </c>
      <c r="D5202" s="3">
        <f t="shared" si="729"/>
        <v>31.253750000000007</v>
      </c>
      <c r="E5202" s="3">
        <f>MAX(B5202 - D5202/Inputs!$B$5, 0)</f>
        <v>9.7843749999999901</v>
      </c>
      <c r="F5202" s="3">
        <f>MAX(D5202*Inputs!$B$5 - B5202, 0)</f>
        <v>0</v>
      </c>
      <c r="G5202" s="3">
        <f t="shared" si="730"/>
        <v>1.5</v>
      </c>
      <c r="H5202" t="str">
        <f t="shared" si="731"/>
        <v>Discharge</v>
      </c>
      <c r="I5202" s="3">
        <f t="shared" si="736"/>
        <v>340</v>
      </c>
      <c r="J5202" s="3">
        <f t="shared" si="737"/>
        <v>0</v>
      </c>
      <c r="K5202" s="3">
        <f>MIN(Inputs!$B$2, (Inputs!$B$8 - I5202)/Inputs!$B$9)</f>
        <v>0</v>
      </c>
      <c r="L5202" s="3">
        <f>MAX(MIN(Inputs!$B$2, I5202*Inputs!$B$10, Inputs!$B$8*Inputs!$B$4 - J5202), 0)</f>
        <v>170</v>
      </c>
      <c r="M5202" s="3">
        <f t="shared" si="732"/>
        <v>0</v>
      </c>
      <c r="N5202" s="3">
        <f t="shared" si="733"/>
        <v>170</v>
      </c>
      <c r="O5202" s="3">
        <f>IF(H5202="Reg", MIN(Inputs!$B$2, I5202*Inputs!$B$10, (Inputs!$B$8-I5202)/Inputs!$B$9), 0)</f>
        <v>0</v>
      </c>
      <c r="P5202" s="3">
        <f t="shared" si="734"/>
        <v>7700.9999999999991</v>
      </c>
      <c r="Q5202" s="3">
        <f t="shared" si="735"/>
        <v>0</v>
      </c>
      <c r="R5202" s="3">
        <f>I5202 + M5202*Inputs!$B$9 - N5202/Inputs!$B$10</f>
        <v>158.77939109773115</v>
      </c>
    </row>
    <row r="5203" spans="1:18" x14ac:dyDescent="0.3">
      <c r="A5203" s="4">
        <v>46239.708333333343</v>
      </c>
      <c r="B5203" s="3">
        <v>34.43</v>
      </c>
      <c r="C5203" s="3">
        <v>0.96</v>
      </c>
      <c r="D5203" s="3">
        <f t="shared" si="729"/>
        <v>31.253750000000007</v>
      </c>
      <c r="E5203" s="3">
        <f>MAX(B5203 - D5203/Inputs!$B$5, 0)</f>
        <v>0</v>
      </c>
      <c r="F5203" s="3">
        <f>MAX(D5203*Inputs!$B$5 - B5203, 0)</f>
        <v>0</v>
      </c>
      <c r="G5203" s="3">
        <f t="shared" si="730"/>
        <v>0.96</v>
      </c>
      <c r="H5203" t="str">
        <f t="shared" si="731"/>
        <v>Reg</v>
      </c>
      <c r="I5203" s="3">
        <f t="shared" si="736"/>
        <v>158.77939109773115</v>
      </c>
      <c r="J5203" s="3">
        <f t="shared" si="737"/>
        <v>170</v>
      </c>
      <c r="K5203" s="3">
        <f>MIN(Inputs!$B$2, (Inputs!$B$8 - I5203)/Inputs!$B$9)</f>
        <v>170</v>
      </c>
      <c r="L5203" s="3">
        <f>MAX(MIN(Inputs!$B$2, I5203*Inputs!$B$10, Inputs!$B$8*Inputs!$B$4 - J5203), 0)</f>
        <v>148.94827166799323</v>
      </c>
      <c r="M5203" s="3">
        <f t="shared" si="732"/>
        <v>0</v>
      </c>
      <c r="N5203" s="3">
        <f t="shared" si="733"/>
        <v>0</v>
      </c>
      <c r="O5203" s="3">
        <f>IF(H5203="Reg", MIN(Inputs!$B$2, I5203*Inputs!$B$10, (Inputs!$B$8-I5203)/Inputs!$B$9), 0)</f>
        <v>148.94827166799323</v>
      </c>
      <c r="P5203" s="3">
        <f t="shared" si="734"/>
        <v>0</v>
      </c>
      <c r="Q5203" s="3">
        <f t="shared" si="735"/>
        <v>142.9903408012735</v>
      </c>
      <c r="R5203" s="3">
        <f>I5203 + M5203*Inputs!$B$9 - N5203/Inputs!$B$10</f>
        <v>158.77939109773115</v>
      </c>
    </row>
    <row r="5204" spans="1:18" x14ac:dyDescent="0.3">
      <c r="A5204" s="4">
        <v>46239.75</v>
      </c>
      <c r="B5204" s="3">
        <v>26.527500000000003</v>
      </c>
      <c r="C5204" s="3">
        <v>1.92</v>
      </c>
      <c r="D5204" s="3">
        <f t="shared" si="729"/>
        <v>31.253750000000007</v>
      </c>
      <c r="E5204" s="3">
        <f>MAX(B5204 - D5204/Inputs!$B$5, 0)</f>
        <v>0</v>
      </c>
      <c r="F5204" s="3">
        <f>MAX(D5204*Inputs!$B$5 - B5204, 0)</f>
        <v>0.97580000000000311</v>
      </c>
      <c r="G5204" s="3">
        <f t="shared" si="730"/>
        <v>1.92</v>
      </c>
      <c r="H5204" t="str">
        <f t="shared" si="731"/>
        <v>Reg</v>
      </c>
      <c r="I5204" s="3">
        <f t="shared" si="736"/>
        <v>158.77939109773115</v>
      </c>
      <c r="J5204" s="3">
        <f t="shared" si="737"/>
        <v>170</v>
      </c>
      <c r="K5204" s="3">
        <f>MIN(Inputs!$B$2, (Inputs!$B$8 - I5204)/Inputs!$B$9)</f>
        <v>170</v>
      </c>
      <c r="L5204" s="3">
        <f>MAX(MIN(Inputs!$B$2, I5204*Inputs!$B$10, Inputs!$B$8*Inputs!$B$4 - J5204), 0)</f>
        <v>148.94827166799323</v>
      </c>
      <c r="M5204" s="3">
        <f t="shared" si="732"/>
        <v>0</v>
      </c>
      <c r="N5204" s="3">
        <f t="shared" si="733"/>
        <v>0</v>
      </c>
      <c r="O5204" s="3">
        <f>IF(H5204="Reg", MIN(Inputs!$B$2, I5204*Inputs!$B$10, (Inputs!$B$8-I5204)/Inputs!$B$9), 0)</f>
        <v>148.94827166799323</v>
      </c>
      <c r="P5204" s="3">
        <f t="shared" si="734"/>
        <v>0</v>
      </c>
      <c r="Q5204" s="3">
        <f t="shared" si="735"/>
        <v>285.98068160254701</v>
      </c>
      <c r="R5204" s="3">
        <f>I5204 + M5204*Inputs!$B$9 - N5204/Inputs!$B$10</f>
        <v>158.77939109773115</v>
      </c>
    </row>
    <row r="5205" spans="1:18" x14ac:dyDescent="0.3">
      <c r="A5205" s="4">
        <v>46239.791666666657</v>
      </c>
      <c r="B5205" s="3">
        <v>43.070000000000007</v>
      </c>
      <c r="C5205" s="3">
        <v>9.68</v>
      </c>
      <c r="D5205" s="3">
        <f t="shared" si="729"/>
        <v>31.253750000000007</v>
      </c>
      <c r="E5205" s="3">
        <f>MAX(B5205 - D5205/Inputs!$B$5, 0)</f>
        <v>7.5543750000000003</v>
      </c>
      <c r="F5205" s="3">
        <f>MAX(D5205*Inputs!$B$5 - B5205, 0)</f>
        <v>0</v>
      </c>
      <c r="G5205" s="3">
        <f t="shared" si="730"/>
        <v>9.68</v>
      </c>
      <c r="H5205" t="str">
        <f t="shared" si="731"/>
        <v>Reg</v>
      </c>
      <c r="I5205" s="3">
        <f t="shared" si="736"/>
        <v>158.77939109773115</v>
      </c>
      <c r="J5205" s="3">
        <f t="shared" si="737"/>
        <v>170</v>
      </c>
      <c r="K5205" s="3">
        <f>MIN(Inputs!$B$2, (Inputs!$B$8 - I5205)/Inputs!$B$9)</f>
        <v>170</v>
      </c>
      <c r="L5205" s="3">
        <f>MAX(MIN(Inputs!$B$2, I5205*Inputs!$B$10, Inputs!$B$8*Inputs!$B$4 - J5205), 0)</f>
        <v>148.94827166799323</v>
      </c>
      <c r="M5205" s="3">
        <f t="shared" si="732"/>
        <v>0</v>
      </c>
      <c r="N5205" s="3">
        <f t="shared" si="733"/>
        <v>0</v>
      </c>
      <c r="O5205" s="3">
        <f>IF(H5205="Reg", MIN(Inputs!$B$2, I5205*Inputs!$B$10, (Inputs!$B$8-I5205)/Inputs!$B$9), 0)</f>
        <v>148.94827166799323</v>
      </c>
      <c r="P5205" s="3">
        <f t="shared" si="734"/>
        <v>0</v>
      </c>
      <c r="Q5205" s="3">
        <f t="shared" si="735"/>
        <v>1441.8192697461743</v>
      </c>
      <c r="R5205" s="3">
        <f>I5205 + M5205*Inputs!$B$9 - N5205/Inputs!$B$10</f>
        <v>158.77939109773115</v>
      </c>
    </row>
    <row r="5206" spans="1:18" x14ac:dyDescent="0.3">
      <c r="A5206" s="4">
        <v>46239.833333333343</v>
      </c>
      <c r="B5206" s="3">
        <v>59.957499999999996</v>
      </c>
      <c r="C5206" s="3">
        <v>11.89</v>
      </c>
      <c r="D5206" s="3">
        <f t="shared" si="729"/>
        <v>31.253750000000007</v>
      </c>
      <c r="E5206" s="3">
        <f>MAX(B5206 - D5206/Inputs!$B$5, 0)</f>
        <v>24.441874999999989</v>
      </c>
      <c r="F5206" s="3">
        <f>MAX(D5206*Inputs!$B$5 - B5206, 0)</f>
        <v>0</v>
      </c>
      <c r="G5206" s="3">
        <f t="shared" si="730"/>
        <v>11.89</v>
      </c>
      <c r="H5206" t="str">
        <f t="shared" si="731"/>
        <v>Discharge</v>
      </c>
      <c r="I5206" s="3">
        <f t="shared" si="736"/>
        <v>158.77939109773115</v>
      </c>
      <c r="J5206" s="3">
        <f t="shared" si="737"/>
        <v>170</v>
      </c>
      <c r="K5206" s="3">
        <f>MIN(Inputs!$B$2, (Inputs!$B$8 - I5206)/Inputs!$B$9)</f>
        <v>170</v>
      </c>
      <c r="L5206" s="3">
        <f>MAX(MIN(Inputs!$B$2, I5206*Inputs!$B$10, Inputs!$B$8*Inputs!$B$4 - J5206), 0)</f>
        <v>148.94827166799323</v>
      </c>
      <c r="M5206" s="3">
        <f t="shared" si="732"/>
        <v>0</v>
      </c>
      <c r="N5206" s="3">
        <f t="shared" si="733"/>
        <v>148.94827166799323</v>
      </c>
      <c r="O5206" s="3">
        <f>IF(H5206="Reg", MIN(Inputs!$B$2, I5206*Inputs!$B$10, (Inputs!$B$8-I5206)/Inputs!$B$9), 0)</f>
        <v>0</v>
      </c>
      <c r="P5206" s="3">
        <f t="shared" si="734"/>
        <v>8930.5659985337024</v>
      </c>
      <c r="Q5206" s="3">
        <f t="shared" si="735"/>
        <v>0</v>
      </c>
      <c r="R5206" s="3">
        <f>I5206 + M5206*Inputs!$B$9 - N5206/Inputs!$B$10</f>
        <v>0</v>
      </c>
    </row>
    <row r="5207" spans="1:18" x14ac:dyDescent="0.3">
      <c r="A5207" s="4">
        <v>46239.875</v>
      </c>
      <c r="B5207" s="3">
        <v>48.01</v>
      </c>
      <c r="C5207" s="3">
        <v>3.91</v>
      </c>
      <c r="D5207" s="3">
        <f t="shared" si="729"/>
        <v>31.253750000000007</v>
      </c>
      <c r="E5207" s="3">
        <f>MAX(B5207 - D5207/Inputs!$B$5, 0)</f>
        <v>12.494374999999991</v>
      </c>
      <c r="F5207" s="3">
        <f>MAX(D5207*Inputs!$B$5 - B5207, 0)</f>
        <v>0</v>
      </c>
      <c r="G5207" s="3">
        <f t="shared" si="730"/>
        <v>3.91</v>
      </c>
      <c r="H5207" t="str">
        <f t="shared" si="731"/>
        <v>Discharge</v>
      </c>
      <c r="I5207" s="3">
        <f t="shared" si="736"/>
        <v>0</v>
      </c>
      <c r="J5207" s="3">
        <f t="shared" si="737"/>
        <v>318.94827166799325</v>
      </c>
      <c r="K5207" s="3">
        <f>MIN(Inputs!$B$2, (Inputs!$B$8 - I5207)/Inputs!$B$9)</f>
        <v>170</v>
      </c>
      <c r="L5207" s="3">
        <f>MAX(MIN(Inputs!$B$2, I5207*Inputs!$B$10, Inputs!$B$8*Inputs!$B$4 - J5207), 0)</f>
        <v>0</v>
      </c>
      <c r="M5207" s="3">
        <f t="shared" si="732"/>
        <v>0</v>
      </c>
      <c r="N5207" s="3">
        <f t="shared" si="733"/>
        <v>0</v>
      </c>
      <c r="O5207" s="3">
        <f>IF(H5207="Reg", MIN(Inputs!$B$2, I5207*Inputs!$B$10, (Inputs!$B$8-I5207)/Inputs!$B$9), 0)</f>
        <v>0</v>
      </c>
      <c r="P5207" s="3">
        <f t="shared" si="734"/>
        <v>0</v>
      </c>
      <c r="Q5207" s="3">
        <f t="shared" si="735"/>
        <v>0</v>
      </c>
      <c r="R5207" s="3">
        <f>I5207 + M5207*Inputs!$B$9 - N5207/Inputs!$B$10</f>
        <v>0</v>
      </c>
    </row>
    <row r="5208" spans="1:18" x14ac:dyDescent="0.3">
      <c r="A5208" s="4">
        <v>46239.916666666657</v>
      </c>
      <c r="B5208" s="3">
        <v>45.62</v>
      </c>
      <c r="C5208" s="3">
        <v>2.63</v>
      </c>
      <c r="D5208" s="3">
        <f t="shared" si="729"/>
        <v>31.253750000000007</v>
      </c>
      <c r="E5208" s="3">
        <f>MAX(B5208 - D5208/Inputs!$B$5, 0)</f>
        <v>10.10437499999999</v>
      </c>
      <c r="F5208" s="3">
        <f>MAX(D5208*Inputs!$B$5 - B5208, 0)</f>
        <v>0</v>
      </c>
      <c r="G5208" s="3">
        <f t="shared" si="730"/>
        <v>2.63</v>
      </c>
      <c r="H5208" t="str">
        <f t="shared" si="731"/>
        <v>Discharge</v>
      </c>
      <c r="I5208" s="3">
        <f t="shared" si="736"/>
        <v>0</v>
      </c>
      <c r="J5208" s="3">
        <f t="shared" si="737"/>
        <v>318.94827166799325</v>
      </c>
      <c r="K5208" s="3">
        <f>MIN(Inputs!$B$2, (Inputs!$B$8 - I5208)/Inputs!$B$9)</f>
        <v>170</v>
      </c>
      <c r="L5208" s="3">
        <f>MAX(MIN(Inputs!$B$2, I5208*Inputs!$B$10, Inputs!$B$8*Inputs!$B$4 - J5208), 0)</f>
        <v>0</v>
      </c>
      <c r="M5208" s="3">
        <f t="shared" si="732"/>
        <v>0</v>
      </c>
      <c r="N5208" s="3">
        <f t="shared" si="733"/>
        <v>0</v>
      </c>
      <c r="O5208" s="3">
        <f>IF(H5208="Reg", MIN(Inputs!$B$2, I5208*Inputs!$B$10, (Inputs!$B$8-I5208)/Inputs!$B$9), 0)</f>
        <v>0</v>
      </c>
      <c r="P5208" s="3">
        <f t="shared" si="734"/>
        <v>0</v>
      </c>
      <c r="Q5208" s="3">
        <f t="shared" si="735"/>
        <v>0</v>
      </c>
      <c r="R5208" s="3">
        <f>I5208 + M5208*Inputs!$B$9 - N5208/Inputs!$B$10</f>
        <v>0</v>
      </c>
    </row>
    <row r="5209" spans="1:18" x14ac:dyDescent="0.3">
      <c r="A5209" s="4">
        <v>46239.958333333343</v>
      </c>
      <c r="B5209" s="3">
        <v>41.46</v>
      </c>
      <c r="C5209" s="3">
        <v>7.0000000000000007E-2</v>
      </c>
      <c r="D5209" s="3">
        <f t="shared" si="729"/>
        <v>31.253750000000007</v>
      </c>
      <c r="E5209" s="3">
        <f>MAX(B5209 - D5209/Inputs!$B$5, 0)</f>
        <v>5.9443749999999937</v>
      </c>
      <c r="F5209" s="3">
        <f>MAX(D5209*Inputs!$B$5 - B5209, 0)</f>
        <v>0</v>
      </c>
      <c r="G5209" s="3">
        <f t="shared" si="730"/>
        <v>7.0000000000000007E-2</v>
      </c>
      <c r="H5209" t="str">
        <f t="shared" si="731"/>
        <v>Discharge</v>
      </c>
      <c r="I5209" s="3">
        <f t="shared" si="736"/>
        <v>0</v>
      </c>
      <c r="J5209" s="3">
        <f t="shared" si="737"/>
        <v>318.94827166799325</v>
      </c>
      <c r="K5209" s="3">
        <f>MIN(Inputs!$B$2, (Inputs!$B$8 - I5209)/Inputs!$B$9)</f>
        <v>170</v>
      </c>
      <c r="L5209" s="3">
        <f>MAX(MIN(Inputs!$B$2, I5209*Inputs!$B$10, Inputs!$B$8*Inputs!$B$4 - J5209), 0)</f>
        <v>0</v>
      </c>
      <c r="M5209" s="3">
        <f t="shared" si="732"/>
        <v>0</v>
      </c>
      <c r="N5209" s="3">
        <f t="shared" si="733"/>
        <v>0</v>
      </c>
      <c r="O5209" s="3">
        <f>IF(H5209="Reg", MIN(Inputs!$B$2, I5209*Inputs!$B$10, (Inputs!$B$8-I5209)/Inputs!$B$9), 0)</f>
        <v>0</v>
      </c>
      <c r="P5209" s="3">
        <f t="shared" si="734"/>
        <v>0</v>
      </c>
      <c r="Q5209" s="3">
        <f t="shared" si="735"/>
        <v>0</v>
      </c>
      <c r="R5209" s="3">
        <f>I5209 + M5209*Inputs!$B$9 - N5209/Inputs!$B$10</f>
        <v>0</v>
      </c>
    </row>
    <row r="5210" spans="1:18" x14ac:dyDescent="0.3">
      <c r="A5210" s="4">
        <v>46240</v>
      </c>
      <c r="B5210" s="3">
        <v>36.107499999999995</v>
      </c>
      <c r="C5210" s="3">
        <v>0.06</v>
      </c>
      <c r="D5210" s="3">
        <f t="shared" si="729"/>
        <v>29.626874999999998</v>
      </c>
      <c r="E5210" s="3">
        <f>MAX(B5210 - D5210/Inputs!$B$5, 0)</f>
        <v>2.4405965909090881</v>
      </c>
      <c r="F5210" s="3">
        <f>MAX(D5210*Inputs!$B$5 - B5210, 0)</f>
        <v>0</v>
      </c>
      <c r="G5210" s="3">
        <f t="shared" si="730"/>
        <v>0.06</v>
      </c>
      <c r="H5210" t="str">
        <f t="shared" si="731"/>
        <v>Discharge</v>
      </c>
      <c r="I5210" s="3">
        <f t="shared" si="736"/>
        <v>0</v>
      </c>
      <c r="J5210" s="3">
        <f t="shared" si="737"/>
        <v>0</v>
      </c>
      <c r="K5210" s="3">
        <f>MIN(Inputs!$B$2, (Inputs!$B$8 - I5210)/Inputs!$B$9)</f>
        <v>170</v>
      </c>
      <c r="L5210" s="3">
        <f>MAX(MIN(Inputs!$B$2, I5210*Inputs!$B$10, Inputs!$B$8*Inputs!$B$4 - J5210), 0)</f>
        <v>0</v>
      </c>
      <c r="M5210" s="3">
        <f t="shared" si="732"/>
        <v>0</v>
      </c>
      <c r="N5210" s="3">
        <f t="shared" si="733"/>
        <v>0</v>
      </c>
      <c r="O5210" s="3">
        <f>IF(H5210="Reg", MIN(Inputs!$B$2, I5210*Inputs!$B$10, (Inputs!$B$8-I5210)/Inputs!$B$9), 0)</f>
        <v>0</v>
      </c>
      <c r="P5210" s="3">
        <f t="shared" si="734"/>
        <v>0</v>
      </c>
      <c r="Q5210" s="3">
        <f t="shared" si="735"/>
        <v>0</v>
      </c>
      <c r="R5210" s="3">
        <f>I5210 + M5210*Inputs!$B$9 - N5210/Inputs!$B$10</f>
        <v>0</v>
      </c>
    </row>
    <row r="5211" spans="1:18" x14ac:dyDescent="0.3">
      <c r="A5211" s="4">
        <v>46240.041666666657</v>
      </c>
      <c r="B5211" s="3">
        <v>35.067499999999995</v>
      </c>
      <c r="C5211" s="3">
        <v>0.06</v>
      </c>
      <c r="D5211" s="3">
        <f t="shared" si="729"/>
        <v>29.626874999999998</v>
      </c>
      <c r="E5211" s="3">
        <f>MAX(B5211 - D5211/Inputs!$B$5, 0)</f>
        <v>1.4005965909090889</v>
      </c>
      <c r="F5211" s="3">
        <f>MAX(D5211*Inputs!$B$5 - B5211, 0)</f>
        <v>0</v>
      </c>
      <c r="G5211" s="3">
        <f t="shared" si="730"/>
        <v>0.06</v>
      </c>
      <c r="H5211" t="str">
        <f t="shared" si="731"/>
        <v>Discharge</v>
      </c>
      <c r="I5211" s="3">
        <f t="shared" si="736"/>
        <v>0</v>
      </c>
      <c r="J5211" s="3">
        <f t="shared" si="737"/>
        <v>0</v>
      </c>
      <c r="K5211" s="3">
        <f>MIN(Inputs!$B$2, (Inputs!$B$8 - I5211)/Inputs!$B$9)</f>
        <v>170</v>
      </c>
      <c r="L5211" s="3">
        <f>MAX(MIN(Inputs!$B$2, I5211*Inputs!$B$10, Inputs!$B$8*Inputs!$B$4 - J5211), 0)</f>
        <v>0</v>
      </c>
      <c r="M5211" s="3">
        <f t="shared" si="732"/>
        <v>0</v>
      </c>
      <c r="N5211" s="3">
        <f t="shared" si="733"/>
        <v>0</v>
      </c>
      <c r="O5211" s="3">
        <f>IF(H5211="Reg", MIN(Inputs!$B$2, I5211*Inputs!$B$10, (Inputs!$B$8-I5211)/Inputs!$B$9), 0)</f>
        <v>0</v>
      </c>
      <c r="P5211" s="3">
        <f t="shared" si="734"/>
        <v>0</v>
      </c>
      <c r="Q5211" s="3">
        <f t="shared" si="735"/>
        <v>0</v>
      </c>
      <c r="R5211" s="3">
        <f>I5211 + M5211*Inputs!$B$9 - N5211/Inputs!$B$10</f>
        <v>0</v>
      </c>
    </row>
    <row r="5212" spans="1:18" x14ac:dyDescent="0.3">
      <c r="A5212" s="4">
        <v>46240.083333333343</v>
      </c>
      <c r="B5212" s="3">
        <v>34.032499999999999</v>
      </c>
      <c r="C5212" s="3">
        <v>0.05</v>
      </c>
      <c r="D5212" s="3">
        <f t="shared" si="729"/>
        <v>29.626874999999998</v>
      </c>
      <c r="E5212" s="3">
        <f>MAX(B5212 - D5212/Inputs!$B$5, 0)</f>
        <v>0.36559659090909236</v>
      </c>
      <c r="F5212" s="3">
        <f>MAX(D5212*Inputs!$B$5 - B5212, 0)</f>
        <v>0</v>
      </c>
      <c r="G5212" s="3">
        <f t="shared" si="730"/>
        <v>0.05</v>
      </c>
      <c r="H5212" t="str">
        <f t="shared" si="731"/>
        <v>Discharge</v>
      </c>
      <c r="I5212" s="3">
        <f t="shared" si="736"/>
        <v>0</v>
      </c>
      <c r="J5212" s="3">
        <f t="shared" si="737"/>
        <v>0</v>
      </c>
      <c r="K5212" s="3">
        <f>MIN(Inputs!$B$2, (Inputs!$B$8 - I5212)/Inputs!$B$9)</f>
        <v>170</v>
      </c>
      <c r="L5212" s="3">
        <f>MAX(MIN(Inputs!$B$2, I5212*Inputs!$B$10, Inputs!$B$8*Inputs!$B$4 - J5212), 0)</f>
        <v>0</v>
      </c>
      <c r="M5212" s="3">
        <f t="shared" si="732"/>
        <v>0</v>
      </c>
      <c r="N5212" s="3">
        <f t="shared" si="733"/>
        <v>0</v>
      </c>
      <c r="O5212" s="3">
        <f>IF(H5212="Reg", MIN(Inputs!$B$2, I5212*Inputs!$B$10, (Inputs!$B$8-I5212)/Inputs!$B$9), 0)</f>
        <v>0</v>
      </c>
      <c r="P5212" s="3">
        <f t="shared" si="734"/>
        <v>0</v>
      </c>
      <c r="Q5212" s="3">
        <f t="shared" si="735"/>
        <v>0</v>
      </c>
      <c r="R5212" s="3">
        <f>I5212 + M5212*Inputs!$B$9 - N5212/Inputs!$B$10</f>
        <v>0</v>
      </c>
    </row>
    <row r="5213" spans="1:18" x14ac:dyDescent="0.3">
      <c r="A5213" s="4">
        <v>46240.125</v>
      </c>
      <c r="B5213" s="3">
        <v>34.602500000000006</v>
      </c>
      <c r="C5213" s="3">
        <v>0.05</v>
      </c>
      <c r="D5213" s="3">
        <f t="shared" si="729"/>
        <v>29.626874999999998</v>
      </c>
      <c r="E5213" s="3">
        <f>MAX(B5213 - D5213/Inputs!$B$5, 0)</f>
        <v>0.93559659090909975</v>
      </c>
      <c r="F5213" s="3">
        <f>MAX(D5213*Inputs!$B$5 - B5213, 0)</f>
        <v>0</v>
      </c>
      <c r="G5213" s="3">
        <f t="shared" si="730"/>
        <v>0.05</v>
      </c>
      <c r="H5213" t="str">
        <f t="shared" si="731"/>
        <v>Discharge</v>
      </c>
      <c r="I5213" s="3">
        <f t="shared" si="736"/>
        <v>0</v>
      </c>
      <c r="J5213" s="3">
        <f t="shared" si="737"/>
        <v>0</v>
      </c>
      <c r="K5213" s="3">
        <f>MIN(Inputs!$B$2, (Inputs!$B$8 - I5213)/Inputs!$B$9)</f>
        <v>170</v>
      </c>
      <c r="L5213" s="3">
        <f>MAX(MIN(Inputs!$B$2, I5213*Inputs!$B$10, Inputs!$B$8*Inputs!$B$4 - J5213), 0)</f>
        <v>0</v>
      </c>
      <c r="M5213" s="3">
        <f t="shared" si="732"/>
        <v>0</v>
      </c>
      <c r="N5213" s="3">
        <f t="shared" si="733"/>
        <v>0</v>
      </c>
      <c r="O5213" s="3">
        <f>IF(H5213="Reg", MIN(Inputs!$B$2, I5213*Inputs!$B$10, (Inputs!$B$8-I5213)/Inputs!$B$9), 0)</f>
        <v>0</v>
      </c>
      <c r="P5213" s="3">
        <f t="shared" si="734"/>
        <v>0</v>
      </c>
      <c r="Q5213" s="3">
        <f t="shared" si="735"/>
        <v>0</v>
      </c>
      <c r="R5213" s="3">
        <f>I5213 + M5213*Inputs!$B$9 - N5213/Inputs!$B$10</f>
        <v>0</v>
      </c>
    </row>
    <row r="5214" spans="1:18" x14ac:dyDescent="0.3">
      <c r="A5214" s="4">
        <v>46240.166666666657</v>
      </c>
      <c r="B5214" s="3">
        <v>34.564999999999998</v>
      </c>
      <c r="C5214" s="3">
        <v>0.06</v>
      </c>
      <c r="D5214" s="3">
        <f t="shared" si="729"/>
        <v>29.626874999999998</v>
      </c>
      <c r="E5214" s="3">
        <f>MAX(B5214 - D5214/Inputs!$B$5, 0)</f>
        <v>0.89809659090909122</v>
      </c>
      <c r="F5214" s="3">
        <f>MAX(D5214*Inputs!$B$5 - B5214, 0)</f>
        <v>0</v>
      </c>
      <c r="G5214" s="3">
        <f t="shared" si="730"/>
        <v>0.06</v>
      </c>
      <c r="H5214" t="str">
        <f t="shared" si="731"/>
        <v>Discharge</v>
      </c>
      <c r="I5214" s="3">
        <f t="shared" si="736"/>
        <v>0</v>
      </c>
      <c r="J5214" s="3">
        <f t="shared" si="737"/>
        <v>0</v>
      </c>
      <c r="K5214" s="3">
        <f>MIN(Inputs!$B$2, (Inputs!$B$8 - I5214)/Inputs!$B$9)</f>
        <v>170</v>
      </c>
      <c r="L5214" s="3">
        <f>MAX(MIN(Inputs!$B$2, I5214*Inputs!$B$10, Inputs!$B$8*Inputs!$B$4 - J5214), 0)</f>
        <v>0</v>
      </c>
      <c r="M5214" s="3">
        <f t="shared" si="732"/>
        <v>0</v>
      </c>
      <c r="N5214" s="3">
        <f t="shared" si="733"/>
        <v>0</v>
      </c>
      <c r="O5214" s="3">
        <f>IF(H5214="Reg", MIN(Inputs!$B$2, I5214*Inputs!$B$10, (Inputs!$B$8-I5214)/Inputs!$B$9), 0)</f>
        <v>0</v>
      </c>
      <c r="P5214" s="3">
        <f t="shared" si="734"/>
        <v>0</v>
      </c>
      <c r="Q5214" s="3">
        <f t="shared" si="735"/>
        <v>0</v>
      </c>
      <c r="R5214" s="3">
        <f>I5214 + M5214*Inputs!$B$9 - N5214/Inputs!$B$10</f>
        <v>0</v>
      </c>
    </row>
    <row r="5215" spans="1:18" x14ac:dyDescent="0.3">
      <c r="A5215" s="4">
        <v>46240.208333333343</v>
      </c>
      <c r="B5215" s="3">
        <v>43.217500000000001</v>
      </c>
      <c r="C5215" s="3">
        <v>0.05</v>
      </c>
      <c r="D5215" s="3">
        <f t="shared" si="729"/>
        <v>29.626874999999998</v>
      </c>
      <c r="E5215" s="3">
        <f>MAX(B5215 - D5215/Inputs!$B$5, 0)</f>
        <v>9.5505965909090946</v>
      </c>
      <c r="F5215" s="3">
        <f>MAX(D5215*Inputs!$B$5 - B5215, 0)</f>
        <v>0</v>
      </c>
      <c r="G5215" s="3">
        <f t="shared" si="730"/>
        <v>0.05</v>
      </c>
      <c r="H5215" t="str">
        <f t="shared" si="731"/>
        <v>Discharge</v>
      </c>
      <c r="I5215" s="3">
        <f t="shared" si="736"/>
        <v>0</v>
      </c>
      <c r="J5215" s="3">
        <f t="shared" si="737"/>
        <v>0</v>
      </c>
      <c r="K5215" s="3">
        <f>MIN(Inputs!$B$2, (Inputs!$B$8 - I5215)/Inputs!$B$9)</f>
        <v>170</v>
      </c>
      <c r="L5215" s="3">
        <f>MAX(MIN(Inputs!$B$2, I5215*Inputs!$B$10, Inputs!$B$8*Inputs!$B$4 - J5215), 0)</f>
        <v>0</v>
      </c>
      <c r="M5215" s="3">
        <f t="shared" si="732"/>
        <v>0</v>
      </c>
      <c r="N5215" s="3">
        <f t="shared" si="733"/>
        <v>0</v>
      </c>
      <c r="O5215" s="3">
        <f>IF(H5215="Reg", MIN(Inputs!$B$2, I5215*Inputs!$B$10, (Inputs!$B$8-I5215)/Inputs!$B$9), 0)</f>
        <v>0</v>
      </c>
      <c r="P5215" s="3">
        <f t="shared" si="734"/>
        <v>0</v>
      </c>
      <c r="Q5215" s="3">
        <f t="shared" si="735"/>
        <v>0</v>
      </c>
      <c r="R5215" s="3">
        <f>I5215 + M5215*Inputs!$B$9 - N5215/Inputs!$B$10</f>
        <v>0</v>
      </c>
    </row>
    <row r="5216" spans="1:18" x14ac:dyDescent="0.3">
      <c r="A5216" s="4">
        <v>46240.25</v>
      </c>
      <c r="B5216" s="3">
        <v>48.582500000000003</v>
      </c>
      <c r="C5216" s="3">
        <v>0.06</v>
      </c>
      <c r="D5216" s="3">
        <f t="shared" si="729"/>
        <v>29.626874999999998</v>
      </c>
      <c r="E5216" s="3">
        <f>MAX(B5216 - D5216/Inputs!$B$5, 0)</f>
        <v>14.915596590909097</v>
      </c>
      <c r="F5216" s="3">
        <f>MAX(D5216*Inputs!$B$5 - B5216, 0)</f>
        <v>0</v>
      </c>
      <c r="G5216" s="3">
        <f t="shared" si="730"/>
        <v>0.06</v>
      </c>
      <c r="H5216" t="str">
        <f t="shared" si="731"/>
        <v>Discharge</v>
      </c>
      <c r="I5216" s="3">
        <f t="shared" si="736"/>
        <v>0</v>
      </c>
      <c r="J5216" s="3">
        <f t="shared" si="737"/>
        <v>0</v>
      </c>
      <c r="K5216" s="3">
        <f>MIN(Inputs!$B$2, (Inputs!$B$8 - I5216)/Inputs!$B$9)</f>
        <v>170</v>
      </c>
      <c r="L5216" s="3">
        <f>MAX(MIN(Inputs!$B$2, I5216*Inputs!$B$10, Inputs!$B$8*Inputs!$B$4 - J5216), 0)</f>
        <v>0</v>
      </c>
      <c r="M5216" s="3">
        <f t="shared" si="732"/>
        <v>0</v>
      </c>
      <c r="N5216" s="3">
        <f t="shared" si="733"/>
        <v>0</v>
      </c>
      <c r="O5216" s="3">
        <f>IF(H5216="Reg", MIN(Inputs!$B$2, I5216*Inputs!$B$10, (Inputs!$B$8-I5216)/Inputs!$B$9), 0)</f>
        <v>0</v>
      </c>
      <c r="P5216" s="3">
        <f t="shared" si="734"/>
        <v>0</v>
      </c>
      <c r="Q5216" s="3">
        <f t="shared" si="735"/>
        <v>0</v>
      </c>
      <c r="R5216" s="3">
        <f>I5216 + M5216*Inputs!$B$9 - N5216/Inputs!$B$10</f>
        <v>0</v>
      </c>
    </row>
    <row r="5217" spans="1:18" x14ac:dyDescent="0.3">
      <c r="A5217" s="4">
        <v>46240.291666666657</v>
      </c>
      <c r="B5217" s="3">
        <v>39.56</v>
      </c>
      <c r="C5217" s="3">
        <v>1.1399999999999999</v>
      </c>
      <c r="D5217" s="3">
        <f t="shared" si="729"/>
        <v>29.626874999999998</v>
      </c>
      <c r="E5217" s="3">
        <f>MAX(B5217 - D5217/Inputs!$B$5, 0)</f>
        <v>5.8930965909090958</v>
      </c>
      <c r="F5217" s="3">
        <f>MAX(D5217*Inputs!$B$5 - B5217, 0)</f>
        <v>0</v>
      </c>
      <c r="G5217" s="3">
        <f t="shared" si="730"/>
        <v>1.1399999999999999</v>
      </c>
      <c r="H5217" t="str">
        <f t="shared" si="731"/>
        <v>Discharge</v>
      </c>
      <c r="I5217" s="3">
        <f t="shared" si="736"/>
        <v>0</v>
      </c>
      <c r="J5217" s="3">
        <f t="shared" si="737"/>
        <v>0</v>
      </c>
      <c r="K5217" s="3">
        <f>MIN(Inputs!$B$2, (Inputs!$B$8 - I5217)/Inputs!$B$9)</f>
        <v>170</v>
      </c>
      <c r="L5217" s="3">
        <f>MAX(MIN(Inputs!$B$2, I5217*Inputs!$B$10, Inputs!$B$8*Inputs!$B$4 - J5217), 0)</f>
        <v>0</v>
      </c>
      <c r="M5217" s="3">
        <f t="shared" si="732"/>
        <v>0</v>
      </c>
      <c r="N5217" s="3">
        <f t="shared" si="733"/>
        <v>0</v>
      </c>
      <c r="O5217" s="3">
        <f>IF(H5217="Reg", MIN(Inputs!$B$2, I5217*Inputs!$B$10, (Inputs!$B$8-I5217)/Inputs!$B$9), 0)</f>
        <v>0</v>
      </c>
      <c r="P5217" s="3">
        <f t="shared" si="734"/>
        <v>0</v>
      </c>
      <c r="Q5217" s="3">
        <f t="shared" si="735"/>
        <v>0</v>
      </c>
      <c r="R5217" s="3">
        <f>I5217 + M5217*Inputs!$B$9 - N5217/Inputs!$B$10</f>
        <v>0</v>
      </c>
    </row>
    <row r="5218" spans="1:18" x14ac:dyDescent="0.3">
      <c r="A5218" s="4">
        <v>46240.333333333343</v>
      </c>
      <c r="B5218" s="3">
        <v>27.759999999999998</v>
      </c>
      <c r="C5218" s="3">
        <v>0.94</v>
      </c>
      <c r="D5218" s="3">
        <f t="shared" si="729"/>
        <v>29.626874999999998</v>
      </c>
      <c r="E5218" s="3">
        <f>MAX(B5218 - D5218/Inputs!$B$5, 0)</f>
        <v>0</v>
      </c>
      <c r="F5218" s="3">
        <f>MAX(D5218*Inputs!$B$5 - B5218, 0)</f>
        <v>0</v>
      </c>
      <c r="G5218" s="3">
        <f t="shared" si="730"/>
        <v>0.94</v>
      </c>
      <c r="H5218" t="str">
        <f t="shared" si="731"/>
        <v>Reg</v>
      </c>
      <c r="I5218" s="3">
        <f t="shared" si="736"/>
        <v>0</v>
      </c>
      <c r="J5218" s="3">
        <f t="shared" si="737"/>
        <v>0</v>
      </c>
      <c r="K5218" s="3">
        <f>MIN(Inputs!$B$2, (Inputs!$B$8 - I5218)/Inputs!$B$9)</f>
        <v>170</v>
      </c>
      <c r="L5218" s="3">
        <f>MAX(MIN(Inputs!$B$2, I5218*Inputs!$B$10, Inputs!$B$8*Inputs!$B$4 - J5218), 0)</f>
        <v>0</v>
      </c>
      <c r="M5218" s="3">
        <f t="shared" si="732"/>
        <v>0</v>
      </c>
      <c r="N5218" s="3">
        <f t="shared" si="733"/>
        <v>0</v>
      </c>
      <c r="O5218" s="3">
        <f>IF(H5218="Reg", MIN(Inputs!$B$2, I5218*Inputs!$B$10, (Inputs!$B$8-I5218)/Inputs!$B$9), 0)</f>
        <v>0</v>
      </c>
      <c r="P5218" s="3">
        <f t="shared" si="734"/>
        <v>0</v>
      </c>
      <c r="Q5218" s="3">
        <f t="shared" si="735"/>
        <v>0</v>
      </c>
      <c r="R5218" s="3">
        <f>I5218 + M5218*Inputs!$B$9 - N5218/Inputs!$B$10</f>
        <v>0</v>
      </c>
    </row>
    <row r="5219" spans="1:18" x14ac:dyDescent="0.3">
      <c r="A5219" s="4">
        <v>46240.375</v>
      </c>
      <c r="B5219" s="3">
        <v>25.865000000000002</v>
      </c>
      <c r="C5219" s="3">
        <v>0.64</v>
      </c>
      <c r="D5219" s="3">
        <f t="shared" si="729"/>
        <v>29.626874999999998</v>
      </c>
      <c r="E5219" s="3">
        <f>MAX(B5219 - D5219/Inputs!$B$5, 0)</f>
        <v>0</v>
      </c>
      <c r="F5219" s="3">
        <f>MAX(D5219*Inputs!$B$5 - B5219, 0)</f>
        <v>0.20664999999999623</v>
      </c>
      <c r="G5219" s="3">
        <f t="shared" si="730"/>
        <v>0.64</v>
      </c>
      <c r="H5219" t="str">
        <f t="shared" si="731"/>
        <v>Reg</v>
      </c>
      <c r="I5219" s="3">
        <f t="shared" si="736"/>
        <v>0</v>
      </c>
      <c r="J5219" s="3">
        <f t="shared" si="737"/>
        <v>0</v>
      </c>
      <c r="K5219" s="3">
        <f>MIN(Inputs!$B$2, (Inputs!$B$8 - I5219)/Inputs!$B$9)</f>
        <v>170</v>
      </c>
      <c r="L5219" s="3">
        <f>MAX(MIN(Inputs!$B$2, I5219*Inputs!$B$10, Inputs!$B$8*Inputs!$B$4 - J5219), 0)</f>
        <v>0</v>
      </c>
      <c r="M5219" s="3">
        <f t="shared" si="732"/>
        <v>0</v>
      </c>
      <c r="N5219" s="3">
        <f t="shared" si="733"/>
        <v>0</v>
      </c>
      <c r="O5219" s="3">
        <f>IF(H5219="Reg", MIN(Inputs!$B$2, I5219*Inputs!$B$10, (Inputs!$B$8-I5219)/Inputs!$B$9), 0)</f>
        <v>0</v>
      </c>
      <c r="P5219" s="3">
        <f t="shared" si="734"/>
        <v>0</v>
      </c>
      <c r="Q5219" s="3">
        <f t="shared" si="735"/>
        <v>0</v>
      </c>
      <c r="R5219" s="3">
        <f>I5219 + M5219*Inputs!$B$9 - N5219/Inputs!$B$10</f>
        <v>0</v>
      </c>
    </row>
    <row r="5220" spans="1:18" x14ac:dyDescent="0.3">
      <c r="A5220" s="4">
        <v>46240.416666666657</v>
      </c>
      <c r="B5220" s="3">
        <v>23.272500000000001</v>
      </c>
      <c r="C5220" s="3">
        <v>0.52</v>
      </c>
      <c r="D5220" s="3">
        <f t="shared" si="729"/>
        <v>29.626874999999998</v>
      </c>
      <c r="E5220" s="3">
        <f>MAX(B5220 - D5220/Inputs!$B$5, 0)</f>
        <v>0</v>
      </c>
      <c r="F5220" s="3">
        <f>MAX(D5220*Inputs!$B$5 - B5220, 0)</f>
        <v>2.7991499999999974</v>
      </c>
      <c r="G5220" s="3">
        <f t="shared" si="730"/>
        <v>0.52</v>
      </c>
      <c r="H5220" t="str">
        <f t="shared" si="731"/>
        <v>Charge</v>
      </c>
      <c r="I5220" s="3">
        <f t="shared" si="736"/>
        <v>0</v>
      </c>
      <c r="J5220" s="3">
        <f t="shared" si="737"/>
        <v>0</v>
      </c>
      <c r="K5220" s="3">
        <f>MIN(Inputs!$B$2, (Inputs!$B$8 - I5220)/Inputs!$B$9)</f>
        <v>170</v>
      </c>
      <c r="L5220" s="3">
        <f>MAX(MIN(Inputs!$B$2, I5220*Inputs!$B$10, Inputs!$B$8*Inputs!$B$4 - J5220), 0)</f>
        <v>0</v>
      </c>
      <c r="M5220" s="3">
        <f t="shared" si="732"/>
        <v>170</v>
      </c>
      <c r="N5220" s="3">
        <f t="shared" si="733"/>
        <v>0</v>
      </c>
      <c r="O5220" s="3">
        <f>IF(H5220="Reg", MIN(Inputs!$B$2, I5220*Inputs!$B$10, (Inputs!$B$8-I5220)/Inputs!$B$9), 0)</f>
        <v>0</v>
      </c>
      <c r="P5220" s="3">
        <f t="shared" si="734"/>
        <v>-3956.3250000000003</v>
      </c>
      <c r="Q5220" s="3">
        <f t="shared" si="735"/>
        <v>0</v>
      </c>
      <c r="R5220" s="3">
        <f>I5220 + M5220*Inputs!$B$9 - N5220/Inputs!$B$10</f>
        <v>159.4741358339966</v>
      </c>
    </row>
    <row r="5221" spans="1:18" x14ac:dyDescent="0.3">
      <c r="A5221" s="4">
        <v>46240.458333333343</v>
      </c>
      <c r="B5221" s="3">
        <v>22.842500000000001</v>
      </c>
      <c r="C5221" s="3">
        <v>0.5</v>
      </c>
      <c r="D5221" s="3">
        <f t="shared" si="729"/>
        <v>29.626874999999998</v>
      </c>
      <c r="E5221" s="3">
        <f>MAX(B5221 - D5221/Inputs!$B$5, 0)</f>
        <v>0</v>
      </c>
      <c r="F5221" s="3">
        <f>MAX(D5221*Inputs!$B$5 - B5221, 0)</f>
        <v>3.2291499999999971</v>
      </c>
      <c r="G5221" s="3">
        <f t="shared" si="730"/>
        <v>0.5</v>
      </c>
      <c r="H5221" t="str">
        <f t="shared" si="731"/>
        <v>Charge</v>
      </c>
      <c r="I5221" s="3">
        <f t="shared" si="736"/>
        <v>159.4741358339966</v>
      </c>
      <c r="J5221" s="3">
        <f t="shared" si="737"/>
        <v>0</v>
      </c>
      <c r="K5221" s="3">
        <f>MIN(Inputs!$B$2, (Inputs!$B$8 - I5221)/Inputs!$B$9)</f>
        <v>170</v>
      </c>
      <c r="L5221" s="3">
        <f>MAX(MIN(Inputs!$B$2, I5221*Inputs!$B$10, Inputs!$B$8*Inputs!$B$4 - J5221), 0)</f>
        <v>149.6</v>
      </c>
      <c r="M5221" s="3">
        <f t="shared" si="732"/>
        <v>170</v>
      </c>
      <c r="N5221" s="3">
        <f t="shared" si="733"/>
        <v>0</v>
      </c>
      <c r="O5221" s="3">
        <f>IF(H5221="Reg", MIN(Inputs!$B$2, I5221*Inputs!$B$10, (Inputs!$B$8-I5221)/Inputs!$B$9), 0)</f>
        <v>0</v>
      </c>
      <c r="P5221" s="3">
        <f t="shared" si="734"/>
        <v>-3883.2250000000004</v>
      </c>
      <c r="Q5221" s="3">
        <f t="shared" si="735"/>
        <v>0</v>
      </c>
      <c r="R5221" s="3">
        <f>I5221 + M5221*Inputs!$B$9 - N5221/Inputs!$B$10</f>
        <v>318.9482716679932</v>
      </c>
    </row>
    <row r="5222" spans="1:18" x14ac:dyDescent="0.3">
      <c r="A5222" s="4">
        <v>46240.5</v>
      </c>
      <c r="B5222" s="3">
        <v>21.155000000000001</v>
      </c>
      <c r="C5222" s="3">
        <v>0.5</v>
      </c>
      <c r="D5222" s="3">
        <f t="shared" si="729"/>
        <v>29.626874999999998</v>
      </c>
      <c r="E5222" s="3">
        <f>MAX(B5222 - D5222/Inputs!$B$5, 0)</f>
        <v>0</v>
      </c>
      <c r="F5222" s="3">
        <f>MAX(D5222*Inputs!$B$5 - B5222, 0)</f>
        <v>4.9166499999999971</v>
      </c>
      <c r="G5222" s="3">
        <f t="shared" si="730"/>
        <v>0.5</v>
      </c>
      <c r="H5222" t="str">
        <f t="shared" si="731"/>
        <v>Charge</v>
      </c>
      <c r="I5222" s="3">
        <f t="shared" si="736"/>
        <v>318.9482716679932</v>
      </c>
      <c r="J5222" s="3">
        <f t="shared" si="737"/>
        <v>0</v>
      </c>
      <c r="K5222" s="3">
        <f>MIN(Inputs!$B$2, (Inputs!$B$8 - I5222)/Inputs!$B$9)</f>
        <v>22.44121780453775</v>
      </c>
      <c r="L5222" s="3">
        <f>MAX(MIN(Inputs!$B$2, I5222*Inputs!$B$10, Inputs!$B$8*Inputs!$B$4 - J5222), 0)</f>
        <v>170</v>
      </c>
      <c r="M5222" s="3">
        <f t="shared" si="732"/>
        <v>22.44121780453775</v>
      </c>
      <c r="N5222" s="3">
        <f t="shared" si="733"/>
        <v>0</v>
      </c>
      <c r="O5222" s="3">
        <f>IF(H5222="Reg", MIN(Inputs!$B$2, I5222*Inputs!$B$10, (Inputs!$B$8-I5222)/Inputs!$B$9), 0)</f>
        <v>0</v>
      </c>
      <c r="P5222" s="3">
        <f t="shared" si="734"/>
        <v>-474.74396265499615</v>
      </c>
      <c r="Q5222" s="3">
        <f t="shared" si="735"/>
        <v>0</v>
      </c>
      <c r="R5222" s="3">
        <f>I5222 + M5222*Inputs!$B$9 - N5222/Inputs!$B$10</f>
        <v>340</v>
      </c>
    </row>
    <row r="5223" spans="1:18" x14ac:dyDescent="0.3">
      <c r="A5223" s="4">
        <v>46240.541666666657</v>
      </c>
      <c r="B5223" s="3">
        <v>20.56</v>
      </c>
      <c r="C5223" s="3">
        <v>0.68</v>
      </c>
      <c r="D5223" s="3">
        <f t="shared" si="729"/>
        <v>29.626874999999998</v>
      </c>
      <c r="E5223" s="3">
        <f>MAX(B5223 - D5223/Inputs!$B$5, 0)</f>
        <v>0</v>
      </c>
      <c r="F5223" s="3">
        <f>MAX(D5223*Inputs!$B$5 - B5223, 0)</f>
        <v>5.5116499999999995</v>
      </c>
      <c r="G5223" s="3">
        <f t="shared" si="730"/>
        <v>0.68</v>
      </c>
      <c r="H5223" t="str">
        <f t="shared" si="731"/>
        <v>Charge</v>
      </c>
      <c r="I5223" s="3">
        <f t="shared" si="736"/>
        <v>340</v>
      </c>
      <c r="J5223" s="3">
        <f t="shared" si="737"/>
        <v>0</v>
      </c>
      <c r="K5223" s="3">
        <f>MIN(Inputs!$B$2, (Inputs!$B$8 - I5223)/Inputs!$B$9)</f>
        <v>0</v>
      </c>
      <c r="L5223" s="3">
        <f>MAX(MIN(Inputs!$B$2, I5223*Inputs!$B$10, Inputs!$B$8*Inputs!$B$4 - J5223), 0)</f>
        <v>170</v>
      </c>
      <c r="M5223" s="3">
        <f t="shared" si="732"/>
        <v>0</v>
      </c>
      <c r="N5223" s="3">
        <f t="shared" si="733"/>
        <v>0</v>
      </c>
      <c r="O5223" s="3">
        <f>IF(H5223="Reg", MIN(Inputs!$B$2, I5223*Inputs!$B$10, (Inputs!$B$8-I5223)/Inputs!$B$9), 0)</f>
        <v>0</v>
      </c>
      <c r="P5223" s="3">
        <f t="shared" si="734"/>
        <v>0</v>
      </c>
      <c r="Q5223" s="3">
        <f t="shared" si="735"/>
        <v>0</v>
      </c>
      <c r="R5223" s="3">
        <f>I5223 + M5223*Inputs!$B$9 - N5223/Inputs!$B$10</f>
        <v>340</v>
      </c>
    </row>
    <row r="5224" spans="1:18" x14ac:dyDescent="0.3">
      <c r="A5224" s="4">
        <v>46240.583333333343</v>
      </c>
      <c r="B5224" s="3">
        <v>21.565000000000001</v>
      </c>
      <c r="C5224" s="3">
        <v>0.88</v>
      </c>
      <c r="D5224" s="3">
        <f t="shared" si="729"/>
        <v>29.626874999999998</v>
      </c>
      <c r="E5224" s="3">
        <f>MAX(B5224 - D5224/Inputs!$B$5, 0)</f>
        <v>0</v>
      </c>
      <c r="F5224" s="3">
        <f>MAX(D5224*Inputs!$B$5 - B5224, 0)</f>
        <v>4.5066499999999969</v>
      </c>
      <c r="G5224" s="3">
        <f t="shared" si="730"/>
        <v>0.88</v>
      </c>
      <c r="H5224" t="str">
        <f t="shared" si="731"/>
        <v>Charge</v>
      </c>
      <c r="I5224" s="3">
        <f t="shared" si="736"/>
        <v>340</v>
      </c>
      <c r="J5224" s="3">
        <f t="shared" si="737"/>
        <v>0</v>
      </c>
      <c r="K5224" s="3">
        <f>MIN(Inputs!$B$2, (Inputs!$B$8 - I5224)/Inputs!$B$9)</f>
        <v>0</v>
      </c>
      <c r="L5224" s="3">
        <f>MAX(MIN(Inputs!$B$2, I5224*Inputs!$B$10, Inputs!$B$8*Inputs!$B$4 - J5224), 0)</f>
        <v>170</v>
      </c>
      <c r="M5224" s="3">
        <f t="shared" si="732"/>
        <v>0</v>
      </c>
      <c r="N5224" s="3">
        <f t="shared" si="733"/>
        <v>0</v>
      </c>
      <c r="O5224" s="3">
        <f>IF(H5224="Reg", MIN(Inputs!$B$2, I5224*Inputs!$B$10, (Inputs!$B$8-I5224)/Inputs!$B$9), 0)</f>
        <v>0</v>
      </c>
      <c r="P5224" s="3">
        <f t="shared" si="734"/>
        <v>0</v>
      </c>
      <c r="Q5224" s="3">
        <f t="shared" si="735"/>
        <v>0</v>
      </c>
      <c r="R5224" s="3">
        <f>I5224 + M5224*Inputs!$B$9 - N5224/Inputs!$B$10</f>
        <v>340</v>
      </c>
    </row>
    <row r="5225" spans="1:18" x14ac:dyDescent="0.3">
      <c r="A5225" s="4">
        <v>46240.625</v>
      </c>
      <c r="B5225" s="3">
        <v>21.857500000000002</v>
      </c>
      <c r="C5225" s="3">
        <v>1</v>
      </c>
      <c r="D5225" s="3">
        <f t="shared" si="729"/>
        <v>29.626874999999998</v>
      </c>
      <c r="E5225" s="3">
        <f>MAX(B5225 - D5225/Inputs!$B$5, 0)</f>
        <v>0</v>
      </c>
      <c r="F5225" s="3">
        <f>MAX(D5225*Inputs!$B$5 - B5225, 0)</f>
        <v>4.2141499999999965</v>
      </c>
      <c r="G5225" s="3">
        <f t="shared" si="730"/>
        <v>1</v>
      </c>
      <c r="H5225" t="str">
        <f t="shared" si="731"/>
        <v>Charge</v>
      </c>
      <c r="I5225" s="3">
        <f t="shared" si="736"/>
        <v>340</v>
      </c>
      <c r="J5225" s="3">
        <f t="shared" si="737"/>
        <v>0</v>
      </c>
      <c r="K5225" s="3">
        <f>MIN(Inputs!$B$2, (Inputs!$B$8 - I5225)/Inputs!$B$9)</f>
        <v>0</v>
      </c>
      <c r="L5225" s="3">
        <f>MAX(MIN(Inputs!$B$2, I5225*Inputs!$B$10, Inputs!$B$8*Inputs!$B$4 - J5225), 0)</f>
        <v>170</v>
      </c>
      <c r="M5225" s="3">
        <f t="shared" si="732"/>
        <v>0</v>
      </c>
      <c r="N5225" s="3">
        <f t="shared" si="733"/>
        <v>0</v>
      </c>
      <c r="O5225" s="3">
        <f>IF(H5225="Reg", MIN(Inputs!$B$2, I5225*Inputs!$B$10, (Inputs!$B$8-I5225)/Inputs!$B$9), 0)</f>
        <v>0</v>
      </c>
      <c r="P5225" s="3">
        <f t="shared" si="734"/>
        <v>0</v>
      </c>
      <c r="Q5225" s="3">
        <f t="shared" si="735"/>
        <v>0</v>
      </c>
      <c r="R5225" s="3">
        <f>I5225 + M5225*Inputs!$B$9 - N5225/Inputs!$B$10</f>
        <v>340</v>
      </c>
    </row>
    <row r="5226" spans="1:18" x14ac:dyDescent="0.3">
      <c r="A5226" s="4">
        <v>46240.666666666657</v>
      </c>
      <c r="B5226" s="3">
        <v>22.434999999999999</v>
      </c>
      <c r="C5226" s="3">
        <v>1</v>
      </c>
      <c r="D5226" s="3">
        <f t="shared" si="729"/>
        <v>29.626874999999998</v>
      </c>
      <c r="E5226" s="3">
        <f>MAX(B5226 - D5226/Inputs!$B$5, 0)</f>
        <v>0</v>
      </c>
      <c r="F5226" s="3">
        <f>MAX(D5226*Inputs!$B$5 - B5226, 0)</f>
        <v>3.6366499999999995</v>
      </c>
      <c r="G5226" s="3">
        <f t="shared" si="730"/>
        <v>1</v>
      </c>
      <c r="H5226" t="str">
        <f t="shared" si="731"/>
        <v>Charge</v>
      </c>
      <c r="I5226" s="3">
        <f t="shared" si="736"/>
        <v>340</v>
      </c>
      <c r="J5226" s="3">
        <f t="shared" si="737"/>
        <v>0</v>
      </c>
      <c r="K5226" s="3">
        <f>MIN(Inputs!$B$2, (Inputs!$B$8 - I5226)/Inputs!$B$9)</f>
        <v>0</v>
      </c>
      <c r="L5226" s="3">
        <f>MAX(MIN(Inputs!$B$2, I5226*Inputs!$B$10, Inputs!$B$8*Inputs!$B$4 - J5226), 0)</f>
        <v>170</v>
      </c>
      <c r="M5226" s="3">
        <f t="shared" si="732"/>
        <v>0</v>
      </c>
      <c r="N5226" s="3">
        <f t="shared" si="733"/>
        <v>0</v>
      </c>
      <c r="O5226" s="3">
        <f>IF(H5226="Reg", MIN(Inputs!$B$2, I5226*Inputs!$B$10, (Inputs!$B$8-I5226)/Inputs!$B$9), 0)</f>
        <v>0</v>
      </c>
      <c r="P5226" s="3">
        <f t="shared" si="734"/>
        <v>0</v>
      </c>
      <c r="Q5226" s="3">
        <f t="shared" si="735"/>
        <v>0</v>
      </c>
      <c r="R5226" s="3">
        <f>I5226 + M5226*Inputs!$B$9 - N5226/Inputs!$B$10</f>
        <v>340</v>
      </c>
    </row>
    <row r="5227" spans="1:18" x14ac:dyDescent="0.3">
      <c r="A5227" s="4">
        <v>46240.708333333343</v>
      </c>
      <c r="B5227" s="3">
        <v>22.432500000000001</v>
      </c>
      <c r="C5227" s="3">
        <v>0.75</v>
      </c>
      <c r="D5227" s="3">
        <f t="shared" si="729"/>
        <v>29.626874999999998</v>
      </c>
      <c r="E5227" s="3">
        <f>MAX(B5227 - D5227/Inputs!$B$5, 0)</f>
        <v>0</v>
      </c>
      <c r="F5227" s="3">
        <f>MAX(D5227*Inputs!$B$5 - B5227, 0)</f>
        <v>3.6391499999999972</v>
      </c>
      <c r="G5227" s="3">
        <f t="shared" si="730"/>
        <v>0.75</v>
      </c>
      <c r="H5227" t="str">
        <f t="shared" si="731"/>
        <v>Charge</v>
      </c>
      <c r="I5227" s="3">
        <f t="shared" si="736"/>
        <v>340</v>
      </c>
      <c r="J5227" s="3">
        <f t="shared" si="737"/>
        <v>0</v>
      </c>
      <c r="K5227" s="3">
        <f>MIN(Inputs!$B$2, (Inputs!$B$8 - I5227)/Inputs!$B$9)</f>
        <v>0</v>
      </c>
      <c r="L5227" s="3">
        <f>MAX(MIN(Inputs!$B$2, I5227*Inputs!$B$10, Inputs!$B$8*Inputs!$B$4 - J5227), 0)</f>
        <v>170</v>
      </c>
      <c r="M5227" s="3">
        <f t="shared" si="732"/>
        <v>0</v>
      </c>
      <c r="N5227" s="3">
        <f t="shared" si="733"/>
        <v>0</v>
      </c>
      <c r="O5227" s="3">
        <f>IF(H5227="Reg", MIN(Inputs!$B$2, I5227*Inputs!$B$10, (Inputs!$B$8-I5227)/Inputs!$B$9), 0)</f>
        <v>0</v>
      </c>
      <c r="P5227" s="3">
        <f t="shared" si="734"/>
        <v>0</v>
      </c>
      <c r="Q5227" s="3">
        <f t="shared" si="735"/>
        <v>0</v>
      </c>
      <c r="R5227" s="3">
        <f>I5227 + M5227*Inputs!$B$9 - N5227/Inputs!$B$10</f>
        <v>340</v>
      </c>
    </row>
    <row r="5228" spans="1:18" x14ac:dyDescent="0.3">
      <c r="A5228" s="4">
        <v>46240.75</v>
      </c>
      <c r="B5228" s="3">
        <v>27.067499999999999</v>
      </c>
      <c r="C5228" s="3">
        <v>1.03</v>
      </c>
      <c r="D5228" s="3">
        <f t="shared" si="729"/>
        <v>29.626874999999998</v>
      </c>
      <c r="E5228" s="3">
        <f>MAX(B5228 - D5228/Inputs!$B$5, 0)</f>
        <v>0</v>
      </c>
      <c r="F5228" s="3">
        <f>MAX(D5228*Inputs!$B$5 - B5228, 0)</f>
        <v>0</v>
      </c>
      <c r="G5228" s="3">
        <f t="shared" si="730"/>
        <v>1.03</v>
      </c>
      <c r="H5228" t="str">
        <f t="shared" si="731"/>
        <v>Reg</v>
      </c>
      <c r="I5228" s="3">
        <f t="shared" si="736"/>
        <v>340</v>
      </c>
      <c r="J5228" s="3">
        <f t="shared" si="737"/>
        <v>0</v>
      </c>
      <c r="K5228" s="3">
        <f>MIN(Inputs!$B$2, (Inputs!$B$8 - I5228)/Inputs!$B$9)</f>
        <v>0</v>
      </c>
      <c r="L5228" s="3">
        <f>MAX(MIN(Inputs!$B$2, I5228*Inputs!$B$10, Inputs!$B$8*Inputs!$B$4 - J5228), 0)</f>
        <v>170</v>
      </c>
      <c r="M5228" s="3">
        <f t="shared" si="732"/>
        <v>0</v>
      </c>
      <c r="N5228" s="3">
        <f t="shared" si="733"/>
        <v>0</v>
      </c>
      <c r="O5228" s="3">
        <f>IF(H5228="Reg", MIN(Inputs!$B$2, I5228*Inputs!$B$10, (Inputs!$B$8-I5228)/Inputs!$B$9), 0)</f>
        <v>0</v>
      </c>
      <c r="P5228" s="3">
        <f t="shared" si="734"/>
        <v>0</v>
      </c>
      <c r="Q5228" s="3">
        <f t="shared" si="735"/>
        <v>0</v>
      </c>
      <c r="R5228" s="3">
        <f>I5228 + M5228*Inputs!$B$9 - N5228/Inputs!$B$10</f>
        <v>340</v>
      </c>
    </row>
    <row r="5229" spans="1:18" x14ac:dyDescent="0.3">
      <c r="A5229" s="4">
        <v>46240.791666666657</v>
      </c>
      <c r="B5229" s="3">
        <v>23.4375</v>
      </c>
      <c r="C5229" s="3">
        <v>8.58</v>
      </c>
      <c r="D5229" s="3">
        <f t="shared" si="729"/>
        <v>29.626874999999998</v>
      </c>
      <c r="E5229" s="3">
        <f>MAX(B5229 - D5229/Inputs!$B$5, 0)</f>
        <v>0</v>
      </c>
      <c r="F5229" s="3">
        <f>MAX(D5229*Inputs!$B$5 - B5229, 0)</f>
        <v>2.6341499999999982</v>
      </c>
      <c r="G5229" s="3">
        <f t="shared" si="730"/>
        <v>8.58</v>
      </c>
      <c r="H5229" t="str">
        <f t="shared" si="731"/>
        <v>Reg</v>
      </c>
      <c r="I5229" s="3">
        <f t="shared" si="736"/>
        <v>340</v>
      </c>
      <c r="J5229" s="3">
        <f t="shared" si="737"/>
        <v>0</v>
      </c>
      <c r="K5229" s="3">
        <f>MIN(Inputs!$B$2, (Inputs!$B$8 - I5229)/Inputs!$B$9)</f>
        <v>0</v>
      </c>
      <c r="L5229" s="3">
        <f>MAX(MIN(Inputs!$B$2, I5229*Inputs!$B$10, Inputs!$B$8*Inputs!$B$4 - J5229), 0)</f>
        <v>170</v>
      </c>
      <c r="M5229" s="3">
        <f t="shared" si="732"/>
        <v>0</v>
      </c>
      <c r="N5229" s="3">
        <f t="shared" si="733"/>
        <v>0</v>
      </c>
      <c r="O5229" s="3">
        <f>IF(H5229="Reg", MIN(Inputs!$B$2, I5229*Inputs!$B$10, (Inputs!$B$8-I5229)/Inputs!$B$9), 0)</f>
        <v>0</v>
      </c>
      <c r="P5229" s="3">
        <f t="shared" si="734"/>
        <v>0</v>
      </c>
      <c r="Q5229" s="3">
        <f t="shared" si="735"/>
        <v>0</v>
      </c>
      <c r="R5229" s="3">
        <f>I5229 + M5229*Inputs!$B$9 - N5229/Inputs!$B$10</f>
        <v>340</v>
      </c>
    </row>
    <row r="5230" spans="1:18" x14ac:dyDescent="0.3">
      <c r="A5230" s="4">
        <v>46240.833333333343</v>
      </c>
      <c r="B5230" s="3">
        <v>33.987499999999997</v>
      </c>
      <c r="C5230" s="3">
        <v>4.25</v>
      </c>
      <c r="D5230" s="3">
        <f t="shared" si="729"/>
        <v>29.626874999999998</v>
      </c>
      <c r="E5230" s="3">
        <f>MAX(B5230 - D5230/Inputs!$B$5, 0)</f>
        <v>0.32059659090909065</v>
      </c>
      <c r="F5230" s="3">
        <f>MAX(D5230*Inputs!$B$5 - B5230, 0)</f>
        <v>0</v>
      </c>
      <c r="G5230" s="3">
        <f t="shared" si="730"/>
        <v>4.25</v>
      </c>
      <c r="H5230" t="str">
        <f t="shared" si="731"/>
        <v>Reg</v>
      </c>
      <c r="I5230" s="3">
        <f t="shared" si="736"/>
        <v>340</v>
      </c>
      <c r="J5230" s="3">
        <f t="shared" si="737"/>
        <v>0</v>
      </c>
      <c r="K5230" s="3">
        <f>MIN(Inputs!$B$2, (Inputs!$B$8 - I5230)/Inputs!$B$9)</f>
        <v>0</v>
      </c>
      <c r="L5230" s="3">
        <f>MAX(MIN(Inputs!$B$2, I5230*Inputs!$B$10, Inputs!$B$8*Inputs!$B$4 - J5230), 0)</f>
        <v>170</v>
      </c>
      <c r="M5230" s="3">
        <f t="shared" si="732"/>
        <v>0</v>
      </c>
      <c r="N5230" s="3">
        <f t="shared" si="733"/>
        <v>0</v>
      </c>
      <c r="O5230" s="3">
        <f>IF(H5230="Reg", MIN(Inputs!$B$2, I5230*Inputs!$B$10, (Inputs!$B$8-I5230)/Inputs!$B$9), 0)</f>
        <v>0</v>
      </c>
      <c r="P5230" s="3">
        <f t="shared" si="734"/>
        <v>0</v>
      </c>
      <c r="Q5230" s="3">
        <f t="shared" si="735"/>
        <v>0</v>
      </c>
      <c r="R5230" s="3">
        <f>I5230 + M5230*Inputs!$B$9 - N5230/Inputs!$B$10</f>
        <v>340</v>
      </c>
    </row>
    <row r="5231" spans="1:18" x14ac:dyDescent="0.3">
      <c r="A5231" s="4">
        <v>46240.875</v>
      </c>
      <c r="B5231" s="3">
        <v>37.667500000000004</v>
      </c>
      <c r="C5231" s="3">
        <v>3.09</v>
      </c>
      <c r="D5231" s="3">
        <f t="shared" si="729"/>
        <v>29.626874999999998</v>
      </c>
      <c r="E5231" s="3">
        <f>MAX(B5231 - D5231/Inputs!$B$5, 0)</f>
        <v>4.0005965909090975</v>
      </c>
      <c r="F5231" s="3">
        <f>MAX(D5231*Inputs!$B$5 - B5231, 0)</f>
        <v>0</v>
      </c>
      <c r="G5231" s="3">
        <f t="shared" si="730"/>
        <v>3.09</v>
      </c>
      <c r="H5231" t="str">
        <f t="shared" si="731"/>
        <v>Discharge</v>
      </c>
      <c r="I5231" s="3">
        <f t="shared" si="736"/>
        <v>340</v>
      </c>
      <c r="J5231" s="3">
        <f t="shared" si="737"/>
        <v>0</v>
      </c>
      <c r="K5231" s="3">
        <f>MIN(Inputs!$B$2, (Inputs!$B$8 - I5231)/Inputs!$B$9)</f>
        <v>0</v>
      </c>
      <c r="L5231" s="3">
        <f>MAX(MIN(Inputs!$B$2, I5231*Inputs!$B$10, Inputs!$B$8*Inputs!$B$4 - J5231), 0)</f>
        <v>170</v>
      </c>
      <c r="M5231" s="3">
        <f t="shared" si="732"/>
        <v>0</v>
      </c>
      <c r="N5231" s="3">
        <f t="shared" si="733"/>
        <v>170</v>
      </c>
      <c r="O5231" s="3">
        <f>IF(H5231="Reg", MIN(Inputs!$B$2, I5231*Inputs!$B$10, (Inputs!$B$8-I5231)/Inputs!$B$9), 0)</f>
        <v>0</v>
      </c>
      <c r="P5231" s="3">
        <f t="shared" si="734"/>
        <v>6403.4750000000004</v>
      </c>
      <c r="Q5231" s="3">
        <f t="shared" si="735"/>
        <v>0</v>
      </c>
      <c r="R5231" s="3">
        <f>I5231 + M5231*Inputs!$B$9 - N5231/Inputs!$B$10</f>
        <v>158.77939109773115</v>
      </c>
    </row>
    <row r="5232" spans="1:18" x14ac:dyDescent="0.3">
      <c r="A5232" s="4">
        <v>46240.916666666657</v>
      </c>
      <c r="B5232" s="3">
        <v>29.5975</v>
      </c>
      <c r="C5232" s="3">
        <v>2</v>
      </c>
      <c r="D5232" s="3">
        <f t="shared" si="729"/>
        <v>29.626874999999998</v>
      </c>
      <c r="E5232" s="3">
        <f>MAX(B5232 - D5232/Inputs!$B$5, 0)</f>
        <v>0</v>
      </c>
      <c r="F5232" s="3">
        <f>MAX(D5232*Inputs!$B$5 - B5232, 0)</f>
        <v>0</v>
      </c>
      <c r="G5232" s="3">
        <f t="shared" si="730"/>
        <v>2</v>
      </c>
      <c r="H5232" t="str">
        <f t="shared" si="731"/>
        <v>Reg</v>
      </c>
      <c r="I5232" s="3">
        <f t="shared" si="736"/>
        <v>158.77939109773115</v>
      </c>
      <c r="J5232" s="3">
        <f t="shared" si="737"/>
        <v>170</v>
      </c>
      <c r="K5232" s="3">
        <f>MIN(Inputs!$B$2, (Inputs!$B$8 - I5232)/Inputs!$B$9)</f>
        <v>170</v>
      </c>
      <c r="L5232" s="3">
        <f>MAX(MIN(Inputs!$B$2, I5232*Inputs!$B$10, Inputs!$B$8*Inputs!$B$4 - J5232), 0)</f>
        <v>148.94827166799323</v>
      </c>
      <c r="M5232" s="3">
        <f t="shared" si="732"/>
        <v>0</v>
      </c>
      <c r="N5232" s="3">
        <f t="shared" si="733"/>
        <v>0</v>
      </c>
      <c r="O5232" s="3">
        <f>IF(H5232="Reg", MIN(Inputs!$B$2, I5232*Inputs!$B$10, (Inputs!$B$8-I5232)/Inputs!$B$9), 0)</f>
        <v>148.94827166799323</v>
      </c>
      <c r="P5232" s="3">
        <f t="shared" si="734"/>
        <v>0</v>
      </c>
      <c r="Q5232" s="3">
        <f t="shared" si="735"/>
        <v>297.89654333598645</v>
      </c>
      <c r="R5232" s="3">
        <f>I5232 + M5232*Inputs!$B$9 - N5232/Inputs!$B$10</f>
        <v>158.77939109773115</v>
      </c>
    </row>
    <row r="5233" spans="1:18" x14ac:dyDescent="0.3">
      <c r="A5233" s="4">
        <v>46240.958333333343</v>
      </c>
      <c r="B5233" s="3">
        <v>23.807500000000001</v>
      </c>
      <c r="C5233" s="3">
        <v>7.0000000000000007E-2</v>
      </c>
      <c r="D5233" s="3">
        <f t="shared" si="729"/>
        <v>29.626874999999998</v>
      </c>
      <c r="E5233" s="3">
        <f>MAX(B5233 - D5233/Inputs!$B$5, 0)</f>
        <v>0</v>
      </c>
      <c r="F5233" s="3">
        <f>MAX(D5233*Inputs!$B$5 - B5233, 0)</f>
        <v>2.2641499999999972</v>
      </c>
      <c r="G5233" s="3">
        <f t="shared" si="730"/>
        <v>7.0000000000000007E-2</v>
      </c>
      <c r="H5233" t="str">
        <f t="shared" si="731"/>
        <v>Charge</v>
      </c>
      <c r="I5233" s="3">
        <f t="shared" si="736"/>
        <v>158.77939109773115</v>
      </c>
      <c r="J5233" s="3">
        <f t="shared" si="737"/>
        <v>170</v>
      </c>
      <c r="K5233" s="3">
        <f>MIN(Inputs!$B$2, (Inputs!$B$8 - I5233)/Inputs!$B$9)</f>
        <v>170</v>
      </c>
      <c r="L5233" s="3">
        <f>MAX(MIN(Inputs!$B$2, I5233*Inputs!$B$10, Inputs!$B$8*Inputs!$B$4 - J5233), 0)</f>
        <v>148.94827166799323</v>
      </c>
      <c r="M5233" s="3">
        <f t="shared" si="732"/>
        <v>170</v>
      </c>
      <c r="N5233" s="3">
        <f t="shared" si="733"/>
        <v>0</v>
      </c>
      <c r="O5233" s="3">
        <f>IF(H5233="Reg", MIN(Inputs!$B$2, I5233*Inputs!$B$10, (Inputs!$B$8-I5233)/Inputs!$B$9), 0)</f>
        <v>0</v>
      </c>
      <c r="P5233" s="3">
        <f t="shared" si="734"/>
        <v>-4047.2750000000001</v>
      </c>
      <c r="Q5233" s="3">
        <f t="shared" si="735"/>
        <v>0</v>
      </c>
      <c r="R5233" s="3">
        <f>I5233 + M5233*Inputs!$B$9 - N5233/Inputs!$B$10</f>
        <v>318.25352693172772</v>
      </c>
    </row>
    <row r="5234" spans="1:18" x14ac:dyDescent="0.3">
      <c r="A5234" s="4">
        <v>46241</v>
      </c>
      <c r="B5234" s="3">
        <v>22.774999999999999</v>
      </c>
      <c r="C5234" s="3">
        <v>0.06</v>
      </c>
      <c r="D5234" s="3">
        <f t="shared" si="729"/>
        <v>48.421354166666667</v>
      </c>
      <c r="E5234" s="3">
        <f>MAX(B5234 - D5234/Inputs!$B$5, 0)</f>
        <v>0</v>
      </c>
      <c r="F5234" s="3">
        <f>MAX(D5234*Inputs!$B$5 - B5234, 0)</f>
        <v>19.835791666666665</v>
      </c>
      <c r="G5234" s="3">
        <f t="shared" si="730"/>
        <v>0.06</v>
      </c>
      <c r="H5234" t="str">
        <f t="shared" si="731"/>
        <v>Charge</v>
      </c>
      <c r="I5234" s="3">
        <f t="shared" si="736"/>
        <v>318.25352693172772</v>
      </c>
      <c r="J5234" s="3">
        <f t="shared" si="737"/>
        <v>0</v>
      </c>
      <c r="K5234" s="3">
        <f>MIN(Inputs!$B$2, (Inputs!$B$8 - I5234)/Inputs!$B$9)</f>
        <v>23.181818181818198</v>
      </c>
      <c r="L5234" s="3">
        <f>MAX(MIN(Inputs!$B$2, I5234*Inputs!$B$10, Inputs!$B$8*Inputs!$B$4 - J5234), 0)</f>
        <v>170</v>
      </c>
      <c r="M5234" s="3">
        <f t="shared" si="732"/>
        <v>23.181818181818198</v>
      </c>
      <c r="N5234" s="3">
        <f t="shared" si="733"/>
        <v>0</v>
      </c>
      <c r="O5234" s="3">
        <f>IF(H5234="Reg", MIN(Inputs!$B$2, I5234*Inputs!$B$10, (Inputs!$B$8-I5234)/Inputs!$B$9), 0)</f>
        <v>0</v>
      </c>
      <c r="P5234" s="3">
        <f t="shared" si="734"/>
        <v>-527.96590909090946</v>
      </c>
      <c r="Q5234" s="3">
        <f t="shared" si="735"/>
        <v>0</v>
      </c>
      <c r="R5234" s="3">
        <f>I5234 + M5234*Inputs!$B$9 - N5234/Inputs!$B$10</f>
        <v>340</v>
      </c>
    </row>
    <row r="5235" spans="1:18" x14ac:dyDescent="0.3">
      <c r="A5235" s="4">
        <v>46241.041666666657</v>
      </c>
      <c r="B5235" s="3">
        <v>25.925000000000001</v>
      </c>
      <c r="C5235" s="3">
        <v>0.06</v>
      </c>
      <c r="D5235" s="3">
        <f t="shared" si="729"/>
        <v>48.421354166666667</v>
      </c>
      <c r="E5235" s="3">
        <f>MAX(B5235 - D5235/Inputs!$B$5, 0)</f>
        <v>0</v>
      </c>
      <c r="F5235" s="3">
        <f>MAX(D5235*Inputs!$B$5 - B5235, 0)</f>
        <v>16.685791666666663</v>
      </c>
      <c r="G5235" s="3">
        <f t="shared" si="730"/>
        <v>0.06</v>
      </c>
      <c r="H5235" t="str">
        <f t="shared" si="731"/>
        <v>Charge</v>
      </c>
      <c r="I5235" s="3">
        <f t="shared" si="736"/>
        <v>340</v>
      </c>
      <c r="J5235" s="3">
        <f t="shared" si="737"/>
        <v>0</v>
      </c>
      <c r="K5235" s="3">
        <f>MIN(Inputs!$B$2, (Inputs!$B$8 - I5235)/Inputs!$B$9)</f>
        <v>0</v>
      </c>
      <c r="L5235" s="3">
        <f>MAX(MIN(Inputs!$B$2, I5235*Inputs!$B$10, Inputs!$B$8*Inputs!$B$4 - J5235), 0)</f>
        <v>170</v>
      </c>
      <c r="M5235" s="3">
        <f t="shared" si="732"/>
        <v>0</v>
      </c>
      <c r="N5235" s="3">
        <f t="shared" si="733"/>
        <v>0</v>
      </c>
      <c r="O5235" s="3">
        <f>IF(H5235="Reg", MIN(Inputs!$B$2, I5235*Inputs!$B$10, (Inputs!$B$8-I5235)/Inputs!$B$9), 0)</f>
        <v>0</v>
      </c>
      <c r="P5235" s="3">
        <f t="shared" si="734"/>
        <v>0</v>
      </c>
      <c r="Q5235" s="3">
        <f t="shared" si="735"/>
        <v>0</v>
      </c>
      <c r="R5235" s="3">
        <f>I5235 + M5235*Inputs!$B$9 - N5235/Inputs!$B$10</f>
        <v>340</v>
      </c>
    </row>
    <row r="5236" spans="1:18" x14ac:dyDescent="0.3">
      <c r="A5236" s="4">
        <v>46241.083333333343</v>
      </c>
      <c r="B5236" s="3">
        <v>24.9375</v>
      </c>
      <c r="C5236" s="3">
        <v>0.05</v>
      </c>
      <c r="D5236" s="3">
        <f t="shared" si="729"/>
        <v>48.421354166666667</v>
      </c>
      <c r="E5236" s="3">
        <f>MAX(B5236 - D5236/Inputs!$B$5, 0)</f>
        <v>0</v>
      </c>
      <c r="F5236" s="3">
        <f>MAX(D5236*Inputs!$B$5 - B5236, 0)</f>
        <v>17.673291666666664</v>
      </c>
      <c r="G5236" s="3">
        <f t="shared" si="730"/>
        <v>0.05</v>
      </c>
      <c r="H5236" t="str">
        <f t="shared" si="731"/>
        <v>Charge</v>
      </c>
      <c r="I5236" s="3">
        <f t="shared" si="736"/>
        <v>340</v>
      </c>
      <c r="J5236" s="3">
        <f t="shared" si="737"/>
        <v>0</v>
      </c>
      <c r="K5236" s="3">
        <f>MIN(Inputs!$B$2, (Inputs!$B$8 - I5236)/Inputs!$B$9)</f>
        <v>0</v>
      </c>
      <c r="L5236" s="3">
        <f>MAX(MIN(Inputs!$B$2, I5236*Inputs!$B$10, Inputs!$B$8*Inputs!$B$4 - J5236), 0)</f>
        <v>170</v>
      </c>
      <c r="M5236" s="3">
        <f t="shared" si="732"/>
        <v>0</v>
      </c>
      <c r="N5236" s="3">
        <f t="shared" si="733"/>
        <v>0</v>
      </c>
      <c r="O5236" s="3">
        <f>IF(H5236="Reg", MIN(Inputs!$B$2, I5236*Inputs!$B$10, (Inputs!$B$8-I5236)/Inputs!$B$9), 0)</f>
        <v>0</v>
      </c>
      <c r="P5236" s="3">
        <f t="shared" si="734"/>
        <v>0</v>
      </c>
      <c r="Q5236" s="3">
        <f t="shared" si="735"/>
        <v>0</v>
      </c>
      <c r="R5236" s="3">
        <f>I5236 + M5236*Inputs!$B$9 - N5236/Inputs!$B$10</f>
        <v>340</v>
      </c>
    </row>
    <row r="5237" spans="1:18" x14ac:dyDescent="0.3">
      <c r="A5237" s="4">
        <v>46241.125</v>
      </c>
      <c r="B5237" s="3">
        <v>25.662500000000001</v>
      </c>
      <c r="C5237" s="3">
        <v>0.05</v>
      </c>
      <c r="D5237" s="3">
        <f t="shared" si="729"/>
        <v>48.421354166666667</v>
      </c>
      <c r="E5237" s="3">
        <f>MAX(B5237 - D5237/Inputs!$B$5, 0)</f>
        <v>0</v>
      </c>
      <c r="F5237" s="3">
        <f>MAX(D5237*Inputs!$B$5 - B5237, 0)</f>
        <v>16.948291666666663</v>
      </c>
      <c r="G5237" s="3">
        <f t="shared" si="730"/>
        <v>0.05</v>
      </c>
      <c r="H5237" t="str">
        <f t="shared" si="731"/>
        <v>Charge</v>
      </c>
      <c r="I5237" s="3">
        <f t="shared" si="736"/>
        <v>340</v>
      </c>
      <c r="J5237" s="3">
        <f t="shared" si="737"/>
        <v>0</v>
      </c>
      <c r="K5237" s="3">
        <f>MIN(Inputs!$B$2, (Inputs!$B$8 - I5237)/Inputs!$B$9)</f>
        <v>0</v>
      </c>
      <c r="L5237" s="3">
        <f>MAX(MIN(Inputs!$B$2, I5237*Inputs!$B$10, Inputs!$B$8*Inputs!$B$4 - J5237), 0)</f>
        <v>170</v>
      </c>
      <c r="M5237" s="3">
        <f t="shared" si="732"/>
        <v>0</v>
      </c>
      <c r="N5237" s="3">
        <f t="shared" si="733"/>
        <v>0</v>
      </c>
      <c r="O5237" s="3">
        <f>IF(H5237="Reg", MIN(Inputs!$B$2, I5237*Inputs!$B$10, (Inputs!$B$8-I5237)/Inputs!$B$9), 0)</f>
        <v>0</v>
      </c>
      <c r="P5237" s="3">
        <f t="shared" si="734"/>
        <v>0</v>
      </c>
      <c r="Q5237" s="3">
        <f t="shared" si="735"/>
        <v>0</v>
      </c>
      <c r="R5237" s="3">
        <f>I5237 + M5237*Inputs!$B$9 - N5237/Inputs!$B$10</f>
        <v>340</v>
      </c>
    </row>
    <row r="5238" spans="1:18" x14ac:dyDescent="0.3">
      <c r="A5238" s="4">
        <v>46241.166666666657</v>
      </c>
      <c r="B5238" s="3">
        <v>26.69</v>
      </c>
      <c r="C5238" s="3">
        <v>0.06</v>
      </c>
      <c r="D5238" s="3">
        <f t="shared" si="729"/>
        <v>48.421354166666667</v>
      </c>
      <c r="E5238" s="3">
        <f>MAX(B5238 - D5238/Inputs!$B$5, 0)</f>
        <v>0</v>
      </c>
      <c r="F5238" s="3">
        <f>MAX(D5238*Inputs!$B$5 - B5238, 0)</f>
        <v>15.920791666666663</v>
      </c>
      <c r="G5238" s="3">
        <f t="shared" si="730"/>
        <v>0.06</v>
      </c>
      <c r="H5238" t="str">
        <f t="shared" si="731"/>
        <v>Charge</v>
      </c>
      <c r="I5238" s="3">
        <f t="shared" si="736"/>
        <v>340</v>
      </c>
      <c r="J5238" s="3">
        <f t="shared" si="737"/>
        <v>0</v>
      </c>
      <c r="K5238" s="3">
        <f>MIN(Inputs!$B$2, (Inputs!$B$8 - I5238)/Inputs!$B$9)</f>
        <v>0</v>
      </c>
      <c r="L5238" s="3">
        <f>MAX(MIN(Inputs!$B$2, I5238*Inputs!$B$10, Inputs!$B$8*Inputs!$B$4 - J5238), 0)</f>
        <v>170</v>
      </c>
      <c r="M5238" s="3">
        <f t="shared" si="732"/>
        <v>0</v>
      </c>
      <c r="N5238" s="3">
        <f t="shared" si="733"/>
        <v>0</v>
      </c>
      <c r="O5238" s="3">
        <f>IF(H5238="Reg", MIN(Inputs!$B$2, I5238*Inputs!$B$10, (Inputs!$B$8-I5238)/Inputs!$B$9), 0)</f>
        <v>0</v>
      </c>
      <c r="P5238" s="3">
        <f t="shared" si="734"/>
        <v>0</v>
      </c>
      <c r="Q5238" s="3">
        <f t="shared" si="735"/>
        <v>0</v>
      </c>
      <c r="R5238" s="3">
        <f>I5238 + M5238*Inputs!$B$9 - N5238/Inputs!$B$10</f>
        <v>340</v>
      </c>
    </row>
    <row r="5239" spans="1:18" x14ac:dyDescent="0.3">
      <c r="A5239" s="4">
        <v>46241.208333333343</v>
      </c>
      <c r="B5239" s="3">
        <v>28.162500000000001</v>
      </c>
      <c r="C5239" s="3">
        <v>0.06</v>
      </c>
      <c r="D5239" s="3">
        <f t="shared" si="729"/>
        <v>48.421354166666667</v>
      </c>
      <c r="E5239" s="3">
        <f>MAX(B5239 - D5239/Inputs!$B$5, 0)</f>
        <v>0</v>
      </c>
      <c r="F5239" s="3">
        <f>MAX(D5239*Inputs!$B$5 - B5239, 0)</f>
        <v>14.448291666666663</v>
      </c>
      <c r="G5239" s="3">
        <f t="shared" si="730"/>
        <v>0.06</v>
      </c>
      <c r="H5239" t="str">
        <f t="shared" si="731"/>
        <v>Charge</v>
      </c>
      <c r="I5239" s="3">
        <f t="shared" si="736"/>
        <v>340</v>
      </c>
      <c r="J5239" s="3">
        <f t="shared" si="737"/>
        <v>0</v>
      </c>
      <c r="K5239" s="3">
        <f>MIN(Inputs!$B$2, (Inputs!$B$8 - I5239)/Inputs!$B$9)</f>
        <v>0</v>
      </c>
      <c r="L5239" s="3">
        <f>MAX(MIN(Inputs!$B$2, I5239*Inputs!$B$10, Inputs!$B$8*Inputs!$B$4 - J5239), 0)</f>
        <v>170</v>
      </c>
      <c r="M5239" s="3">
        <f t="shared" si="732"/>
        <v>0</v>
      </c>
      <c r="N5239" s="3">
        <f t="shared" si="733"/>
        <v>0</v>
      </c>
      <c r="O5239" s="3">
        <f>IF(H5239="Reg", MIN(Inputs!$B$2, I5239*Inputs!$B$10, (Inputs!$B$8-I5239)/Inputs!$B$9), 0)</f>
        <v>0</v>
      </c>
      <c r="P5239" s="3">
        <f t="shared" si="734"/>
        <v>0</v>
      </c>
      <c r="Q5239" s="3">
        <f t="shared" si="735"/>
        <v>0</v>
      </c>
      <c r="R5239" s="3">
        <f>I5239 + M5239*Inputs!$B$9 - N5239/Inputs!$B$10</f>
        <v>340</v>
      </c>
    </row>
    <row r="5240" spans="1:18" x14ac:dyDescent="0.3">
      <c r="A5240" s="4">
        <v>46241.25</v>
      </c>
      <c r="B5240" s="3">
        <v>37.647500000000001</v>
      </c>
      <c r="C5240" s="3">
        <v>0.06</v>
      </c>
      <c r="D5240" s="3">
        <f t="shared" si="729"/>
        <v>48.421354166666667</v>
      </c>
      <c r="E5240" s="3">
        <f>MAX(B5240 - D5240/Inputs!$B$5, 0)</f>
        <v>0</v>
      </c>
      <c r="F5240" s="3">
        <f>MAX(D5240*Inputs!$B$5 - B5240, 0)</f>
        <v>4.9632916666666631</v>
      </c>
      <c r="G5240" s="3">
        <f t="shared" si="730"/>
        <v>0.06</v>
      </c>
      <c r="H5240" t="str">
        <f t="shared" si="731"/>
        <v>Charge</v>
      </c>
      <c r="I5240" s="3">
        <f t="shared" si="736"/>
        <v>340</v>
      </c>
      <c r="J5240" s="3">
        <f t="shared" si="737"/>
        <v>0</v>
      </c>
      <c r="K5240" s="3">
        <f>MIN(Inputs!$B$2, (Inputs!$B$8 - I5240)/Inputs!$B$9)</f>
        <v>0</v>
      </c>
      <c r="L5240" s="3">
        <f>MAX(MIN(Inputs!$B$2, I5240*Inputs!$B$10, Inputs!$B$8*Inputs!$B$4 - J5240), 0)</f>
        <v>170</v>
      </c>
      <c r="M5240" s="3">
        <f t="shared" si="732"/>
        <v>0</v>
      </c>
      <c r="N5240" s="3">
        <f t="shared" si="733"/>
        <v>0</v>
      </c>
      <c r="O5240" s="3">
        <f>IF(H5240="Reg", MIN(Inputs!$B$2, I5240*Inputs!$B$10, (Inputs!$B$8-I5240)/Inputs!$B$9), 0)</f>
        <v>0</v>
      </c>
      <c r="P5240" s="3">
        <f t="shared" si="734"/>
        <v>0</v>
      </c>
      <c r="Q5240" s="3">
        <f t="shared" si="735"/>
        <v>0</v>
      </c>
      <c r="R5240" s="3">
        <f>I5240 + M5240*Inputs!$B$9 - N5240/Inputs!$B$10</f>
        <v>340</v>
      </c>
    </row>
    <row r="5241" spans="1:18" x14ac:dyDescent="0.3">
      <c r="A5241" s="4">
        <v>46241.291666666657</v>
      </c>
      <c r="B5241" s="3">
        <v>42.39</v>
      </c>
      <c r="C5241" s="3">
        <v>1</v>
      </c>
      <c r="D5241" s="3">
        <f t="shared" si="729"/>
        <v>48.421354166666667</v>
      </c>
      <c r="E5241" s="3">
        <f>MAX(B5241 - D5241/Inputs!$B$5, 0)</f>
        <v>0</v>
      </c>
      <c r="F5241" s="3">
        <f>MAX(D5241*Inputs!$B$5 - B5241, 0)</f>
        <v>0.22079166666666339</v>
      </c>
      <c r="G5241" s="3">
        <f t="shared" si="730"/>
        <v>1</v>
      </c>
      <c r="H5241" t="str">
        <f t="shared" si="731"/>
        <v>Reg</v>
      </c>
      <c r="I5241" s="3">
        <f t="shared" si="736"/>
        <v>340</v>
      </c>
      <c r="J5241" s="3">
        <f t="shared" si="737"/>
        <v>0</v>
      </c>
      <c r="K5241" s="3">
        <f>MIN(Inputs!$B$2, (Inputs!$B$8 - I5241)/Inputs!$B$9)</f>
        <v>0</v>
      </c>
      <c r="L5241" s="3">
        <f>MAX(MIN(Inputs!$B$2, I5241*Inputs!$B$10, Inputs!$B$8*Inputs!$B$4 - J5241), 0)</f>
        <v>170</v>
      </c>
      <c r="M5241" s="3">
        <f t="shared" si="732"/>
        <v>0</v>
      </c>
      <c r="N5241" s="3">
        <f t="shared" si="733"/>
        <v>0</v>
      </c>
      <c r="O5241" s="3">
        <f>IF(H5241="Reg", MIN(Inputs!$B$2, I5241*Inputs!$B$10, (Inputs!$B$8-I5241)/Inputs!$B$9), 0)</f>
        <v>0</v>
      </c>
      <c r="P5241" s="3">
        <f t="shared" si="734"/>
        <v>0</v>
      </c>
      <c r="Q5241" s="3">
        <f t="shared" si="735"/>
        <v>0</v>
      </c>
      <c r="R5241" s="3">
        <f>I5241 + M5241*Inputs!$B$9 - N5241/Inputs!$B$10</f>
        <v>340</v>
      </c>
    </row>
    <row r="5242" spans="1:18" x14ac:dyDescent="0.3">
      <c r="A5242" s="4">
        <v>46241.333333333343</v>
      </c>
      <c r="B5242" s="3">
        <v>33.607500000000002</v>
      </c>
      <c r="C5242" s="3">
        <v>0.65</v>
      </c>
      <c r="D5242" s="3">
        <f t="shared" si="729"/>
        <v>48.421354166666667</v>
      </c>
      <c r="E5242" s="3">
        <f>MAX(B5242 - D5242/Inputs!$B$5, 0)</f>
        <v>0</v>
      </c>
      <c r="F5242" s="3">
        <f>MAX(D5242*Inputs!$B$5 - B5242, 0)</f>
        <v>9.0032916666666623</v>
      </c>
      <c r="G5242" s="3">
        <f t="shared" si="730"/>
        <v>0.65</v>
      </c>
      <c r="H5242" t="str">
        <f t="shared" si="731"/>
        <v>Charge</v>
      </c>
      <c r="I5242" s="3">
        <f t="shared" si="736"/>
        <v>340</v>
      </c>
      <c r="J5242" s="3">
        <f t="shared" si="737"/>
        <v>0</v>
      </c>
      <c r="K5242" s="3">
        <f>MIN(Inputs!$B$2, (Inputs!$B$8 - I5242)/Inputs!$B$9)</f>
        <v>0</v>
      </c>
      <c r="L5242" s="3">
        <f>MAX(MIN(Inputs!$B$2, I5242*Inputs!$B$10, Inputs!$B$8*Inputs!$B$4 - J5242), 0)</f>
        <v>170</v>
      </c>
      <c r="M5242" s="3">
        <f t="shared" si="732"/>
        <v>0</v>
      </c>
      <c r="N5242" s="3">
        <f t="shared" si="733"/>
        <v>0</v>
      </c>
      <c r="O5242" s="3">
        <f>IF(H5242="Reg", MIN(Inputs!$B$2, I5242*Inputs!$B$10, (Inputs!$B$8-I5242)/Inputs!$B$9), 0)</f>
        <v>0</v>
      </c>
      <c r="P5242" s="3">
        <f t="shared" si="734"/>
        <v>0</v>
      </c>
      <c r="Q5242" s="3">
        <f t="shared" si="735"/>
        <v>0</v>
      </c>
      <c r="R5242" s="3">
        <f>I5242 + M5242*Inputs!$B$9 - N5242/Inputs!$B$10</f>
        <v>340</v>
      </c>
    </row>
    <row r="5243" spans="1:18" x14ac:dyDescent="0.3">
      <c r="A5243" s="4">
        <v>46241.375</v>
      </c>
      <c r="B5243" s="3">
        <v>25.1675</v>
      </c>
      <c r="C5243" s="3">
        <v>0.5</v>
      </c>
      <c r="D5243" s="3">
        <f t="shared" si="729"/>
        <v>48.421354166666667</v>
      </c>
      <c r="E5243" s="3">
        <f>MAX(B5243 - D5243/Inputs!$B$5, 0)</f>
        <v>0</v>
      </c>
      <c r="F5243" s="3">
        <f>MAX(D5243*Inputs!$B$5 - B5243, 0)</f>
        <v>17.443291666666664</v>
      </c>
      <c r="G5243" s="3">
        <f t="shared" si="730"/>
        <v>0.5</v>
      </c>
      <c r="H5243" t="str">
        <f t="shared" si="731"/>
        <v>Charge</v>
      </c>
      <c r="I5243" s="3">
        <f t="shared" si="736"/>
        <v>340</v>
      </c>
      <c r="J5243" s="3">
        <f t="shared" si="737"/>
        <v>0</v>
      </c>
      <c r="K5243" s="3">
        <f>MIN(Inputs!$B$2, (Inputs!$B$8 - I5243)/Inputs!$B$9)</f>
        <v>0</v>
      </c>
      <c r="L5243" s="3">
        <f>MAX(MIN(Inputs!$B$2, I5243*Inputs!$B$10, Inputs!$B$8*Inputs!$B$4 - J5243), 0)</f>
        <v>170</v>
      </c>
      <c r="M5243" s="3">
        <f t="shared" si="732"/>
        <v>0</v>
      </c>
      <c r="N5243" s="3">
        <f t="shared" si="733"/>
        <v>0</v>
      </c>
      <c r="O5243" s="3">
        <f>IF(H5243="Reg", MIN(Inputs!$B$2, I5243*Inputs!$B$10, (Inputs!$B$8-I5243)/Inputs!$B$9), 0)</f>
        <v>0</v>
      </c>
      <c r="P5243" s="3">
        <f t="shared" si="734"/>
        <v>0</v>
      </c>
      <c r="Q5243" s="3">
        <f t="shared" si="735"/>
        <v>0</v>
      </c>
      <c r="R5243" s="3">
        <f>I5243 + M5243*Inputs!$B$9 - N5243/Inputs!$B$10</f>
        <v>340</v>
      </c>
    </row>
    <row r="5244" spans="1:18" x14ac:dyDescent="0.3">
      <c r="A5244" s="4">
        <v>46241.416666666657</v>
      </c>
      <c r="B5244" s="3">
        <v>23.435000000000002</v>
      </c>
      <c r="C5244" s="3">
        <v>0.5</v>
      </c>
      <c r="D5244" s="3">
        <f t="shared" si="729"/>
        <v>48.421354166666667</v>
      </c>
      <c r="E5244" s="3">
        <f>MAX(B5244 - D5244/Inputs!$B$5, 0)</f>
        <v>0</v>
      </c>
      <c r="F5244" s="3">
        <f>MAX(D5244*Inputs!$B$5 - B5244, 0)</f>
        <v>19.175791666666662</v>
      </c>
      <c r="G5244" s="3">
        <f t="shared" si="730"/>
        <v>0.5</v>
      </c>
      <c r="H5244" t="str">
        <f t="shared" si="731"/>
        <v>Charge</v>
      </c>
      <c r="I5244" s="3">
        <f t="shared" si="736"/>
        <v>340</v>
      </c>
      <c r="J5244" s="3">
        <f t="shared" si="737"/>
        <v>0</v>
      </c>
      <c r="K5244" s="3">
        <f>MIN(Inputs!$B$2, (Inputs!$B$8 - I5244)/Inputs!$B$9)</f>
        <v>0</v>
      </c>
      <c r="L5244" s="3">
        <f>MAX(MIN(Inputs!$B$2, I5244*Inputs!$B$10, Inputs!$B$8*Inputs!$B$4 - J5244), 0)</f>
        <v>170</v>
      </c>
      <c r="M5244" s="3">
        <f t="shared" si="732"/>
        <v>0</v>
      </c>
      <c r="N5244" s="3">
        <f t="shared" si="733"/>
        <v>0</v>
      </c>
      <c r="O5244" s="3">
        <f>IF(H5244="Reg", MIN(Inputs!$B$2, I5244*Inputs!$B$10, (Inputs!$B$8-I5244)/Inputs!$B$9), 0)</f>
        <v>0</v>
      </c>
      <c r="P5244" s="3">
        <f t="shared" si="734"/>
        <v>0</v>
      </c>
      <c r="Q5244" s="3">
        <f t="shared" si="735"/>
        <v>0</v>
      </c>
      <c r="R5244" s="3">
        <f>I5244 + M5244*Inputs!$B$9 - N5244/Inputs!$B$10</f>
        <v>340</v>
      </c>
    </row>
    <row r="5245" spans="1:18" x14ac:dyDescent="0.3">
      <c r="A5245" s="4">
        <v>46241.458333333343</v>
      </c>
      <c r="B5245" s="3">
        <v>22.012500000000003</v>
      </c>
      <c r="C5245" s="3">
        <v>0.47</v>
      </c>
      <c r="D5245" s="3">
        <f t="shared" si="729"/>
        <v>48.421354166666667</v>
      </c>
      <c r="E5245" s="3">
        <f>MAX(B5245 - D5245/Inputs!$B$5, 0)</f>
        <v>0</v>
      </c>
      <c r="F5245" s="3">
        <f>MAX(D5245*Inputs!$B$5 - B5245, 0)</f>
        <v>20.598291666666661</v>
      </c>
      <c r="G5245" s="3">
        <f t="shared" si="730"/>
        <v>0.47</v>
      </c>
      <c r="H5245" t="str">
        <f t="shared" si="731"/>
        <v>Charge</v>
      </c>
      <c r="I5245" s="3">
        <f t="shared" si="736"/>
        <v>340</v>
      </c>
      <c r="J5245" s="3">
        <f t="shared" si="737"/>
        <v>0</v>
      </c>
      <c r="K5245" s="3">
        <f>MIN(Inputs!$B$2, (Inputs!$B$8 - I5245)/Inputs!$B$9)</f>
        <v>0</v>
      </c>
      <c r="L5245" s="3">
        <f>MAX(MIN(Inputs!$B$2, I5245*Inputs!$B$10, Inputs!$B$8*Inputs!$B$4 - J5245), 0)</f>
        <v>170</v>
      </c>
      <c r="M5245" s="3">
        <f t="shared" si="732"/>
        <v>0</v>
      </c>
      <c r="N5245" s="3">
        <f t="shared" si="733"/>
        <v>0</v>
      </c>
      <c r="O5245" s="3">
        <f>IF(H5245="Reg", MIN(Inputs!$B$2, I5245*Inputs!$B$10, (Inputs!$B$8-I5245)/Inputs!$B$9), 0)</f>
        <v>0</v>
      </c>
      <c r="P5245" s="3">
        <f t="shared" si="734"/>
        <v>0</v>
      </c>
      <c r="Q5245" s="3">
        <f t="shared" si="735"/>
        <v>0</v>
      </c>
      <c r="R5245" s="3">
        <f>I5245 + M5245*Inputs!$B$9 - N5245/Inputs!$B$10</f>
        <v>340</v>
      </c>
    </row>
    <row r="5246" spans="1:18" x14ac:dyDescent="0.3">
      <c r="A5246" s="4">
        <v>46241.5</v>
      </c>
      <c r="B5246" s="3">
        <v>23.507499999999997</v>
      </c>
      <c r="C5246" s="3">
        <v>0.51</v>
      </c>
      <c r="D5246" s="3">
        <f t="shared" si="729"/>
        <v>48.421354166666667</v>
      </c>
      <c r="E5246" s="3">
        <f>MAX(B5246 - D5246/Inputs!$B$5, 0)</f>
        <v>0</v>
      </c>
      <c r="F5246" s="3">
        <f>MAX(D5246*Inputs!$B$5 - B5246, 0)</f>
        <v>19.103291666666667</v>
      </c>
      <c r="G5246" s="3">
        <f t="shared" si="730"/>
        <v>0.51</v>
      </c>
      <c r="H5246" t="str">
        <f t="shared" si="731"/>
        <v>Charge</v>
      </c>
      <c r="I5246" s="3">
        <f t="shared" si="736"/>
        <v>340</v>
      </c>
      <c r="J5246" s="3">
        <f t="shared" si="737"/>
        <v>0</v>
      </c>
      <c r="K5246" s="3">
        <f>MIN(Inputs!$B$2, (Inputs!$B$8 - I5246)/Inputs!$B$9)</f>
        <v>0</v>
      </c>
      <c r="L5246" s="3">
        <f>MAX(MIN(Inputs!$B$2, I5246*Inputs!$B$10, Inputs!$B$8*Inputs!$B$4 - J5246), 0)</f>
        <v>170</v>
      </c>
      <c r="M5246" s="3">
        <f t="shared" si="732"/>
        <v>0</v>
      </c>
      <c r="N5246" s="3">
        <f t="shared" si="733"/>
        <v>0</v>
      </c>
      <c r="O5246" s="3">
        <f>IF(H5246="Reg", MIN(Inputs!$B$2, I5246*Inputs!$B$10, (Inputs!$B$8-I5246)/Inputs!$B$9), 0)</f>
        <v>0</v>
      </c>
      <c r="P5246" s="3">
        <f t="shared" si="734"/>
        <v>0</v>
      </c>
      <c r="Q5246" s="3">
        <f t="shared" si="735"/>
        <v>0</v>
      </c>
      <c r="R5246" s="3">
        <f>I5246 + M5246*Inputs!$B$9 - N5246/Inputs!$B$10</f>
        <v>340</v>
      </c>
    </row>
    <row r="5247" spans="1:18" x14ac:dyDescent="0.3">
      <c r="A5247" s="4">
        <v>46241.541666666657</v>
      </c>
      <c r="B5247" s="3">
        <v>23.85</v>
      </c>
      <c r="C5247" s="3">
        <v>0.51</v>
      </c>
      <c r="D5247" s="3">
        <f t="shared" si="729"/>
        <v>48.421354166666667</v>
      </c>
      <c r="E5247" s="3">
        <f>MAX(B5247 - D5247/Inputs!$B$5, 0)</f>
        <v>0</v>
      </c>
      <c r="F5247" s="3">
        <f>MAX(D5247*Inputs!$B$5 - B5247, 0)</f>
        <v>18.760791666666663</v>
      </c>
      <c r="G5247" s="3">
        <f t="shared" si="730"/>
        <v>0.51</v>
      </c>
      <c r="H5247" t="str">
        <f t="shared" si="731"/>
        <v>Charge</v>
      </c>
      <c r="I5247" s="3">
        <f t="shared" si="736"/>
        <v>340</v>
      </c>
      <c r="J5247" s="3">
        <f t="shared" si="737"/>
        <v>0</v>
      </c>
      <c r="K5247" s="3">
        <f>MIN(Inputs!$B$2, (Inputs!$B$8 - I5247)/Inputs!$B$9)</f>
        <v>0</v>
      </c>
      <c r="L5247" s="3">
        <f>MAX(MIN(Inputs!$B$2, I5247*Inputs!$B$10, Inputs!$B$8*Inputs!$B$4 - J5247), 0)</f>
        <v>170</v>
      </c>
      <c r="M5247" s="3">
        <f t="shared" si="732"/>
        <v>0</v>
      </c>
      <c r="N5247" s="3">
        <f t="shared" si="733"/>
        <v>0</v>
      </c>
      <c r="O5247" s="3">
        <f>IF(H5247="Reg", MIN(Inputs!$B$2, I5247*Inputs!$B$10, (Inputs!$B$8-I5247)/Inputs!$B$9), 0)</f>
        <v>0</v>
      </c>
      <c r="P5247" s="3">
        <f t="shared" si="734"/>
        <v>0</v>
      </c>
      <c r="Q5247" s="3">
        <f t="shared" si="735"/>
        <v>0</v>
      </c>
      <c r="R5247" s="3">
        <f>I5247 + M5247*Inputs!$B$9 - N5247/Inputs!$B$10</f>
        <v>340</v>
      </c>
    </row>
    <row r="5248" spans="1:18" x14ac:dyDescent="0.3">
      <c r="A5248" s="4">
        <v>46241.583333333343</v>
      </c>
      <c r="B5248" s="3">
        <v>31.869999999999997</v>
      </c>
      <c r="C5248" s="3">
        <v>0.51</v>
      </c>
      <c r="D5248" s="3">
        <f t="shared" si="729"/>
        <v>48.421354166666667</v>
      </c>
      <c r="E5248" s="3">
        <f>MAX(B5248 - D5248/Inputs!$B$5, 0)</f>
        <v>0</v>
      </c>
      <c r="F5248" s="3">
        <f>MAX(D5248*Inputs!$B$5 - B5248, 0)</f>
        <v>10.740791666666667</v>
      </c>
      <c r="G5248" s="3">
        <f t="shared" si="730"/>
        <v>0.51</v>
      </c>
      <c r="H5248" t="str">
        <f t="shared" si="731"/>
        <v>Charge</v>
      </c>
      <c r="I5248" s="3">
        <f t="shared" si="736"/>
        <v>340</v>
      </c>
      <c r="J5248" s="3">
        <f t="shared" si="737"/>
        <v>0</v>
      </c>
      <c r="K5248" s="3">
        <f>MIN(Inputs!$B$2, (Inputs!$B$8 - I5248)/Inputs!$B$9)</f>
        <v>0</v>
      </c>
      <c r="L5248" s="3">
        <f>MAX(MIN(Inputs!$B$2, I5248*Inputs!$B$10, Inputs!$B$8*Inputs!$B$4 - J5248), 0)</f>
        <v>170</v>
      </c>
      <c r="M5248" s="3">
        <f t="shared" si="732"/>
        <v>0</v>
      </c>
      <c r="N5248" s="3">
        <f t="shared" si="733"/>
        <v>0</v>
      </c>
      <c r="O5248" s="3">
        <f>IF(H5248="Reg", MIN(Inputs!$B$2, I5248*Inputs!$B$10, (Inputs!$B$8-I5248)/Inputs!$B$9), 0)</f>
        <v>0</v>
      </c>
      <c r="P5248" s="3">
        <f t="shared" si="734"/>
        <v>0</v>
      </c>
      <c r="Q5248" s="3">
        <f t="shared" si="735"/>
        <v>0</v>
      </c>
      <c r="R5248" s="3">
        <f>I5248 + M5248*Inputs!$B$9 - N5248/Inputs!$B$10</f>
        <v>340</v>
      </c>
    </row>
    <row r="5249" spans="1:18" x14ac:dyDescent="0.3">
      <c r="A5249" s="4">
        <v>46241.625</v>
      </c>
      <c r="B5249" s="3">
        <v>50.0075</v>
      </c>
      <c r="C5249" s="3">
        <v>0.75</v>
      </c>
      <c r="D5249" s="3">
        <f t="shared" si="729"/>
        <v>48.421354166666667</v>
      </c>
      <c r="E5249" s="3">
        <f>MAX(B5249 - D5249/Inputs!$B$5, 0)</f>
        <v>0</v>
      </c>
      <c r="F5249" s="3">
        <f>MAX(D5249*Inputs!$B$5 - B5249, 0)</f>
        <v>0</v>
      </c>
      <c r="G5249" s="3">
        <f t="shared" si="730"/>
        <v>0.75</v>
      </c>
      <c r="H5249" t="str">
        <f t="shared" si="731"/>
        <v>Reg</v>
      </c>
      <c r="I5249" s="3">
        <f t="shared" si="736"/>
        <v>340</v>
      </c>
      <c r="J5249" s="3">
        <f t="shared" si="737"/>
        <v>0</v>
      </c>
      <c r="K5249" s="3">
        <f>MIN(Inputs!$B$2, (Inputs!$B$8 - I5249)/Inputs!$B$9)</f>
        <v>0</v>
      </c>
      <c r="L5249" s="3">
        <f>MAX(MIN(Inputs!$B$2, I5249*Inputs!$B$10, Inputs!$B$8*Inputs!$B$4 - J5249), 0)</f>
        <v>170</v>
      </c>
      <c r="M5249" s="3">
        <f t="shared" si="732"/>
        <v>0</v>
      </c>
      <c r="N5249" s="3">
        <f t="shared" si="733"/>
        <v>0</v>
      </c>
      <c r="O5249" s="3">
        <f>IF(H5249="Reg", MIN(Inputs!$B$2, I5249*Inputs!$B$10, (Inputs!$B$8-I5249)/Inputs!$B$9), 0)</f>
        <v>0</v>
      </c>
      <c r="P5249" s="3">
        <f t="shared" si="734"/>
        <v>0</v>
      </c>
      <c r="Q5249" s="3">
        <f t="shared" si="735"/>
        <v>0</v>
      </c>
      <c r="R5249" s="3">
        <f>I5249 + M5249*Inputs!$B$9 - N5249/Inputs!$B$10</f>
        <v>340</v>
      </c>
    </row>
    <row r="5250" spans="1:18" x14ac:dyDescent="0.3">
      <c r="A5250" s="4">
        <v>46241.666666666657</v>
      </c>
      <c r="B5250" s="3">
        <v>51.594999999999999</v>
      </c>
      <c r="C5250" s="3">
        <v>0.99</v>
      </c>
      <c r="D5250" s="3">
        <f t="shared" ref="D5250:D5313" si="738">AVERAGEIFS(B:B, A:A, "&gt;="&amp;INT(A5250), A:A, "&lt;"&amp;INT(A5250)+1)</f>
        <v>48.421354166666667</v>
      </c>
      <c r="E5250" s="3">
        <f>MAX(B5250 - D5250/Inputs!$B$5, 0)</f>
        <v>0</v>
      </c>
      <c r="F5250" s="3">
        <f>MAX(D5250*Inputs!$B$5 - B5250, 0)</f>
        <v>0</v>
      </c>
      <c r="G5250" s="3">
        <f t="shared" ref="G5250:G5313" si="739">C5250</f>
        <v>0.99</v>
      </c>
      <c r="H5250" t="str">
        <f t="shared" ref="H5250:H5313" si="740">IF(MAX(E5250, F5250, G5250)&lt;=0, "Idle", IF(AND(G5250&gt;=E5250, G5250&gt;=F5250), "Reg", IF(E5250&gt;=F5250, "Discharge", "Charge")))</f>
        <v>Reg</v>
      </c>
      <c r="I5250" s="3">
        <f t="shared" si="736"/>
        <v>340</v>
      </c>
      <c r="J5250" s="3">
        <f t="shared" si="737"/>
        <v>0</v>
      </c>
      <c r="K5250" s="3">
        <f>MIN(Inputs!$B$2, (Inputs!$B$8 - I5250)/Inputs!$B$9)</f>
        <v>0</v>
      </c>
      <c r="L5250" s="3">
        <f>MAX(MIN(Inputs!$B$2, I5250*Inputs!$B$10, Inputs!$B$8*Inputs!$B$4 - J5250), 0)</f>
        <v>170</v>
      </c>
      <c r="M5250" s="3">
        <f t="shared" ref="M5250:M5313" si="741">IF(H5250="Charge", K5250, 0)</f>
        <v>0</v>
      </c>
      <c r="N5250" s="3">
        <f t="shared" ref="N5250:N5313" si="742">IF(H5250="Discharge", L5250, 0)</f>
        <v>0</v>
      </c>
      <c r="O5250" s="3">
        <f>IF(H5250="Reg", MIN(Inputs!$B$2, I5250*Inputs!$B$10, (Inputs!$B$8-I5250)/Inputs!$B$9), 0)</f>
        <v>0</v>
      </c>
      <c r="P5250" s="3">
        <f t="shared" ref="P5250:P5313" si="743">(N5250 - M5250) * B5250</f>
        <v>0</v>
      </c>
      <c r="Q5250" s="3">
        <f t="shared" ref="Q5250:Q5313" si="744">O5250 * C5250</f>
        <v>0</v>
      </c>
      <c r="R5250" s="3">
        <f>I5250 + M5250*Inputs!$B$9 - N5250/Inputs!$B$10</f>
        <v>340</v>
      </c>
    </row>
    <row r="5251" spans="1:18" x14ac:dyDescent="0.3">
      <c r="A5251" s="4">
        <v>46241.708333333343</v>
      </c>
      <c r="B5251" s="3">
        <v>49.765000000000001</v>
      </c>
      <c r="C5251" s="3">
        <v>0.75</v>
      </c>
      <c r="D5251" s="3">
        <f t="shared" si="738"/>
        <v>48.421354166666667</v>
      </c>
      <c r="E5251" s="3">
        <f>MAX(B5251 - D5251/Inputs!$B$5, 0)</f>
        <v>0</v>
      </c>
      <c r="F5251" s="3">
        <f>MAX(D5251*Inputs!$B$5 - B5251, 0)</f>
        <v>0</v>
      </c>
      <c r="G5251" s="3">
        <f t="shared" si="739"/>
        <v>0.75</v>
      </c>
      <c r="H5251" t="str">
        <f t="shared" si="740"/>
        <v>Reg</v>
      </c>
      <c r="I5251" s="3">
        <f t="shared" ref="I5251:I5314" si="745">R5250</f>
        <v>340</v>
      </c>
      <c r="J5251" s="3">
        <f t="shared" ref="J5251:J5314" si="746">IF(INT(A5251)=INT(A5250), J5250 + N5250, 0)</f>
        <v>0</v>
      </c>
      <c r="K5251" s="3">
        <f>MIN(Inputs!$B$2, (Inputs!$B$8 - I5251)/Inputs!$B$9)</f>
        <v>0</v>
      </c>
      <c r="L5251" s="3">
        <f>MAX(MIN(Inputs!$B$2, I5251*Inputs!$B$10, Inputs!$B$8*Inputs!$B$4 - J5251), 0)</f>
        <v>170</v>
      </c>
      <c r="M5251" s="3">
        <f t="shared" si="741"/>
        <v>0</v>
      </c>
      <c r="N5251" s="3">
        <f t="shared" si="742"/>
        <v>0</v>
      </c>
      <c r="O5251" s="3">
        <f>IF(H5251="Reg", MIN(Inputs!$B$2, I5251*Inputs!$B$10, (Inputs!$B$8-I5251)/Inputs!$B$9), 0)</f>
        <v>0</v>
      </c>
      <c r="P5251" s="3">
        <f t="shared" si="743"/>
        <v>0</v>
      </c>
      <c r="Q5251" s="3">
        <f t="shared" si="744"/>
        <v>0</v>
      </c>
      <c r="R5251" s="3">
        <f>I5251 + M5251*Inputs!$B$9 - N5251/Inputs!$B$10</f>
        <v>340</v>
      </c>
    </row>
    <row r="5252" spans="1:18" x14ac:dyDescent="0.3">
      <c r="A5252" s="4">
        <v>46241.75</v>
      </c>
      <c r="B5252" s="3">
        <v>67.085000000000008</v>
      </c>
      <c r="C5252" s="3">
        <v>1.5</v>
      </c>
      <c r="D5252" s="3">
        <f t="shared" si="738"/>
        <v>48.421354166666667</v>
      </c>
      <c r="E5252" s="3">
        <f>MAX(B5252 - D5252/Inputs!$B$5, 0)</f>
        <v>12.060733901515157</v>
      </c>
      <c r="F5252" s="3">
        <f>MAX(D5252*Inputs!$B$5 - B5252, 0)</f>
        <v>0</v>
      </c>
      <c r="G5252" s="3">
        <f t="shared" si="739"/>
        <v>1.5</v>
      </c>
      <c r="H5252" t="str">
        <f t="shared" si="740"/>
        <v>Discharge</v>
      </c>
      <c r="I5252" s="3">
        <f t="shared" si="745"/>
        <v>340</v>
      </c>
      <c r="J5252" s="3">
        <f t="shared" si="746"/>
        <v>0</v>
      </c>
      <c r="K5252" s="3">
        <f>MIN(Inputs!$B$2, (Inputs!$B$8 - I5252)/Inputs!$B$9)</f>
        <v>0</v>
      </c>
      <c r="L5252" s="3">
        <f>MAX(MIN(Inputs!$B$2, I5252*Inputs!$B$10, Inputs!$B$8*Inputs!$B$4 - J5252), 0)</f>
        <v>170</v>
      </c>
      <c r="M5252" s="3">
        <f t="shared" si="741"/>
        <v>0</v>
      </c>
      <c r="N5252" s="3">
        <f t="shared" si="742"/>
        <v>170</v>
      </c>
      <c r="O5252" s="3">
        <f>IF(H5252="Reg", MIN(Inputs!$B$2, I5252*Inputs!$B$10, (Inputs!$B$8-I5252)/Inputs!$B$9), 0)</f>
        <v>0</v>
      </c>
      <c r="P5252" s="3">
        <f t="shared" si="743"/>
        <v>11404.45</v>
      </c>
      <c r="Q5252" s="3">
        <f t="shared" si="744"/>
        <v>0</v>
      </c>
      <c r="R5252" s="3">
        <f>I5252 + M5252*Inputs!$B$9 - N5252/Inputs!$B$10</f>
        <v>158.77939109773115</v>
      </c>
    </row>
    <row r="5253" spans="1:18" x14ac:dyDescent="0.3">
      <c r="A5253" s="4">
        <v>46241.791666666657</v>
      </c>
      <c r="B5253" s="3">
        <v>97.73</v>
      </c>
      <c r="C5253" s="3">
        <v>13.26</v>
      </c>
      <c r="D5253" s="3">
        <f t="shared" si="738"/>
        <v>48.421354166666667</v>
      </c>
      <c r="E5253" s="3">
        <f>MAX(B5253 - D5253/Inputs!$B$5, 0)</f>
        <v>42.705733901515153</v>
      </c>
      <c r="F5253" s="3">
        <f>MAX(D5253*Inputs!$B$5 - B5253, 0)</f>
        <v>0</v>
      </c>
      <c r="G5253" s="3">
        <f t="shared" si="739"/>
        <v>13.26</v>
      </c>
      <c r="H5253" t="str">
        <f t="shared" si="740"/>
        <v>Discharge</v>
      </c>
      <c r="I5253" s="3">
        <f t="shared" si="745"/>
        <v>158.77939109773115</v>
      </c>
      <c r="J5253" s="3">
        <f t="shared" si="746"/>
        <v>170</v>
      </c>
      <c r="K5253" s="3">
        <f>MIN(Inputs!$B$2, (Inputs!$B$8 - I5253)/Inputs!$B$9)</f>
        <v>170</v>
      </c>
      <c r="L5253" s="3">
        <f>MAX(MIN(Inputs!$B$2, I5253*Inputs!$B$10, Inputs!$B$8*Inputs!$B$4 - J5253), 0)</f>
        <v>148.94827166799323</v>
      </c>
      <c r="M5253" s="3">
        <f t="shared" si="741"/>
        <v>0</v>
      </c>
      <c r="N5253" s="3">
        <f t="shared" si="742"/>
        <v>148.94827166799323</v>
      </c>
      <c r="O5253" s="3">
        <f>IF(H5253="Reg", MIN(Inputs!$B$2, I5253*Inputs!$B$10, (Inputs!$B$8-I5253)/Inputs!$B$9), 0)</f>
        <v>0</v>
      </c>
      <c r="P5253" s="3">
        <f t="shared" si="743"/>
        <v>14556.714590112979</v>
      </c>
      <c r="Q5253" s="3">
        <f t="shared" si="744"/>
        <v>0</v>
      </c>
      <c r="R5253" s="3">
        <f>I5253 + M5253*Inputs!$B$9 - N5253/Inputs!$B$10</f>
        <v>0</v>
      </c>
    </row>
    <row r="5254" spans="1:18" x14ac:dyDescent="0.3">
      <c r="A5254" s="4">
        <v>46241.833333333343</v>
      </c>
      <c r="B5254" s="3">
        <v>146.44999999999999</v>
      </c>
      <c r="C5254" s="3">
        <v>8.52</v>
      </c>
      <c r="D5254" s="3">
        <f t="shared" si="738"/>
        <v>48.421354166666667</v>
      </c>
      <c r="E5254" s="3">
        <f>MAX(B5254 - D5254/Inputs!$B$5, 0)</f>
        <v>91.425733901515144</v>
      </c>
      <c r="F5254" s="3">
        <f>MAX(D5254*Inputs!$B$5 - B5254, 0)</f>
        <v>0</v>
      </c>
      <c r="G5254" s="3">
        <f t="shared" si="739"/>
        <v>8.52</v>
      </c>
      <c r="H5254" t="str">
        <f t="shared" si="740"/>
        <v>Discharge</v>
      </c>
      <c r="I5254" s="3">
        <f t="shared" si="745"/>
        <v>0</v>
      </c>
      <c r="J5254" s="3">
        <f t="shared" si="746"/>
        <v>318.94827166799325</v>
      </c>
      <c r="K5254" s="3">
        <f>MIN(Inputs!$B$2, (Inputs!$B$8 - I5254)/Inputs!$B$9)</f>
        <v>170</v>
      </c>
      <c r="L5254" s="3">
        <f>MAX(MIN(Inputs!$B$2, I5254*Inputs!$B$10, Inputs!$B$8*Inputs!$B$4 - J5254), 0)</f>
        <v>0</v>
      </c>
      <c r="M5254" s="3">
        <f t="shared" si="741"/>
        <v>0</v>
      </c>
      <c r="N5254" s="3">
        <f t="shared" si="742"/>
        <v>0</v>
      </c>
      <c r="O5254" s="3">
        <f>IF(H5254="Reg", MIN(Inputs!$B$2, I5254*Inputs!$B$10, (Inputs!$B$8-I5254)/Inputs!$B$9), 0)</f>
        <v>0</v>
      </c>
      <c r="P5254" s="3">
        <f t="shared" si="743"/>
        <v>0</v>
      </c>
      <c r="Q5254" s="3">
        <f t="shared" si="744"/>
        <v>0</v>
      </c>
      <c r="R5254" s="3">
        <f>I5254 + M5254*Inputs!$B$9 - N5254/Inputs!$B$10</f>
        <v>0</v>
      </c>
    </row>
    <row r="5255" spans="1:18" x14ac:dyDescent="0.3">
      <c r="A5255" s="4">
        <v>46241.875</v>
      </c>
      <c r="B5255" s="3">
        <v>156.75</v>
      </c>
      <c r="C5255" s="3">
        <v>4.5199999999999996</v>
      </c>
      <c r="D5255" s="3">
        <f t="shared" si="738"/>
        <v>48.421354166666667</v>
      </c>
      <c r="E5255" s="3">
        <f>MAX(B5255 - D5255/Inputs!$B$5, 0)</f>
        <v>101.72573390151516</v>
      </c>
      <c r="F5255" s="3">
        <f>MAX(D5255*Inputs!$B$5 - B5255, 0)</f>
        <v>0</v>
      </c>
      <c r="G5255" s="3">
        <f t="shared" si="739"/>
        <v>4.5199999999999996</v>
      </c>
      <c r="H5255" t="str">
        <f t="shared" si="740"/>
        <v>Discharge</v>
      </c>
      <c r="I5255" s="3">
        <f t="shared" si="745"/>
        <v>0</v>
      </c>
      <c r="J5255" s="3">
        <f t="shared" si="746"/>
        <v>318.94827166799325</v>
      </c>
      <c r="K5255" s="3">
        <f>MIN(Inputs!$B$2, (Inputs!$B$8 - I5255)/Inputs!$B$9)</f>
        <v>170</v>
      </c>
      <c r="L5255" s="3">
        <f>MAX(MIN(Inputs!$B$2, I5255*Inputs!$B$10, Inputs!$B$8*Inputs!$B$4 - J5255), 0)</f>
        <v>0</v>
      </c>
      <c r="M5255" s="3">
        <f t="shared" si="741"/>
        <v>0</v>
      </c>
      <c r="N5255" s="3">
        <f t="shared" si="742"/>
        <v>0</v>
      </c>
      <c r="O5255" s="3">
        <f>IF(H5255="Reg", MIN(Inputs!$B$2, I5255*Inputs!$B$10, (Inputs!$B$8-I5255)/Inputs!$B$9), 0)</f>
        <v>0</v>
      </c>
      <c r="P5255" s="3">
        <f t="shared" si="743"/>
        <v>0</v>
      </c>
      <c r="Q5255" s="3">
        <f t="shared" si="744"/>
        <v>0</v>
      </c>
      <c r="R5255" s="3">
        <f>I5255 + M5255*Inputs!$B$9 - N5255/Inputs!$B$10</f>
        <v>0</v>
      </c>
    </row>
    <row r="5256" spans="1:18" x14ac:dyDescent="0.3">
      <c r="A5256" s="4">
        <v>46241.916666666657</v>
      </c>
      <c r="B5256" s="3">
        <v>83.3125</v>
      </c>
      <c r="C5256" s="3">
        <v>2.48</v>
      </c>
      <c r="D5256" s="3">
        <f t="shared" si="738"/>
        <v>48.421354166666667</v>
      </c>
      <c r="E5256" s="3">
        <f>MAX(B5256 - D5256/Inputs!$B$5, 0)</f>
        <v>28.288233901515149</v>
      </c>
      <c r="F5256" s="3">
        <f>MAX(D5256*Inputs!$B$5 - B5256, 0)</f>
        <v>0</v>
      </c>
      <c r="G5256" s="3">
        <f t="shared" si="739"/>
        <v>2.48</v>
      </c>
      <c r="H5256" t="str">
        <f t="shared" si="740"/>
        <v>Discharge</v>
      </c>
      <c r="I5256" s="3">
        <f t="shared" si="745"/>
        <v>0</v>
      </c>
      <c r="J5256" s="3">
        <f t="shared" si="746"/>
        <v>318.94827166799325</v>
      </c>
      <c r="K5256" s="3">
        <f>MIN(Inputs!$B$2, (Inputs!$B$8 - I5256)/Inputs!$B$9)</f>
        <v>170</v>
      </c>
      <c r="L5256" s="3">
        <f>MAX(MIN(Inputs!$B$2, I5256*Inputs!$B$10, Inputs!$B$8*Inputs!$B$4 - J5256), 0)</f>
        <v>0</v>
      </c>
      <c r="M5256" s="3">
        <f t="shared" si="741"/>
        <v>0</v>
      </c>
      <c r="N5256" s="3">
        <f t="shared" si="742"/>
        <v>0</v>
      </c>
      <c r="O5256" s="3">
        <f>IF(H5256="Reg", MIN(Inputs!$B$2, I5256*Inputs!$B$10, (Inputs!$B$8-I5256)/Inputs!$B$9), 0)</f>
        <v>0</v>
      </c>
      <c r="P5256" s="3">
        <f t="shared" si="743"/>
        <v>0</v>
      </c>
      <c r="Q5256" s="3">
        <f t="shared" si="744"/>
        <v>0</v>
      </c>
      <c r="R5256" s="3">
        <f>I5256 + M5256*Inputs!$B$9 - N5256/Inputs!$B$10</f>
        <v>0</v>
      </c>
    </row>
    <row r="5257" spans="1:18" x14ac:dyDescent="0.3">
      <c r="A5257" s="4">
        <v>46241.958333333343</v>
      </c>
      <c r="B5257" s="3">
        <v>41.777500000000003</v>
      </c>
      <c r="C5257" s="3">
        <v>7.0000000000000007E-2</v>
      </c>
      <c r="D5257" s="3">
        <f t="shared" si="738"/>
        <v>48.421354166666667</v>
      </c>
      <c r="E5257" s="3">
        <f>MAX(B5257 - D5257/Inputs!$B$5, 0)</f>
        <v>0</v>
      </c>
      <c r="F5257" s="3">
        <f>MAX(D5257*Inputs!$B$5 - B5257, 0)</f>
        <v>0.83329166666666055</v>
      </c>
      <c r="G5257" s="3">
        <f t="shared" si="739"/>
        <v>7.0000000000000007E-2</v>
      </c>
      <c r="H5257" t="str">
        <f t="shared" si="740"/>
        <v>Charge</v>
      </c>
      <c r="I5257" s="3">
        <f t="shared" si="745"/>
        <v>0</v>
      </c>
      <c r="J5257" s="3">
        <f t="shared" si="746"/>
        <v>318.94827166799325</v>
      </c>
      <c r="K5257" s="3">
        <f>MIN(Inputs!$B$2, (Inputs!$B$8 - I5257)/Inputs!$B$9)</f>
        <v>170</v>
      </c>
      <c r="L5257" s="3">
        <f>MAX(MIN(Inputs!$B$2, I5257*Inputs!$B$10, Inputs!$B$8*Inputs!$B$4 - J5257), 0)</f>
        <v>0</v>
      </c>
      <c r="M5257" s="3">
        <f t="shared" si="741"/>
        <v>170</v>
      </c>
      <c r="N5257" s="3">
        <f t="shared" si="742"/>
        <v>0</v>
      </c>
      <c r="O5257" s="3">
        <f>IF(H5257="Reg", MIN(Inputs!$B$2, I5257*Inputs!$B$10, (Inputs!$B$8-I5257)/Inputs!$B$9), 0)</f>
        <v>0</v>
      </c>
      <c r="P5257" s="3">
        <f t="shared" si="743"/>
        <v>-7102.1750000000002</v>
      </c>
      <c r="Q5257" s="3">
        <f t="shared" si="744"/>
        <v>0</v>
      </c>
      <c r="R5257" s="3">
        <f>I5257 + M5257*Inputs!$B$9 - N5257/Inputs!$B$10</f>
        <v>159.4741358339966</v>
      </c>
    </row>
    <row r="5258" spans="1:18" x14ac:dyDescent="0.3">
      <c r="A5258" s="4">
        <v>46242</v>
      </c>
      <c r="B5258" s="3">
        <v>36.282499999999999</v>
      </c>
      <c r="C5258" s="3">
        <v>0.06</v>
      </c>
      <c r="D5258" s="3">
        <f t="shared" si="738"/>
        <v>33.638854166666668</v>
      </c>
      <c r="E5258" s="3">
        <f>MAX(B5258 - D5258/Inputs!$B$5, 0)</f>
        <v>0</v>
      </c>
      <c r="F5258" s="3">
        <f>MAX(D5258*Inputs!$B$5 - B5258, 0)</f>
        <v>0</v>
      </c>
      <c r="G5258" s="3">
        <f t="shared" si="739"/>
        <v>0.06</v>
      </c>
      <c r="H5258" t="str">
        <f t="shared" si="740"/>
        <v>Reg</v>
      </c>
      <c r="I5258" s="3">
        <f t="shared" si="745"/>
        <v>159.4741358339966</v>
      </c>
      <c r="J5258" s="3">
        <f t="shared" si="746"/>
        <v>0</v>
      </c>
      <c r="K5258" s="3">
        <f>MIN(Inputs!$B$2, (Inputs!$B$8 - I5258)/Inputs!$B$9)</f>
        <v>170</v>
      </c>
      <c r="L5258" s="3">
        <f>MAX(MIN(Inputs!$B$2, I5258*Inputs!$B$10, Inputs!$B$8*Inputs!$B$4 - J5258), 0)</f>
        <v>149.6</v>
      </c>
      <c r="M5258" s="3">
        <f t="shared" si="741"/>
        <v>0</v>
      </c>
      <c r="N5258" s="3">
        <f t="shared" si="742"/>
        <v>0</v>
      </c>
      <c r="O5258" s="3">
        <f>IF(H5258="Reg", MIN(Inputs!$B$2, I5258*Inputs!$B$10, (Inputs!$B$8-I5258)/Inputs!$B$9), 0)</f>
        <v>149.6</v>
      </c>
      <c r="P5258" s="3">
        <f t="shared" si="743"/>
        <v>0</v>
      </c>
      <c r="Q5258" s="3">
        <f t="shared" si="744"/>
        <v>8.9759999999999991</v>
      </c>
      <c r="R5258" s="3">
        <f>I5258 + M5258*Inputs!$B$9 - N5258/Inputs!$B$10</f>
        <v>159.4741358339966</v>
      </c>
    </row>
    <row r="5259" spans="1:18" x14ac:dyDescent="0.3">
      <c r="A5259" s="4">
        <v>46242.041666666657</v>
      </c>
      <c r="B5259" s="3">
        <v>32.272500000000001</v>
      </c>
      <c r="C5259" s="3">
        <v>0.06</v>
      </c>
      <c r="D5259" s="3">
        <f t="shared" si="738"/>
        <v>33.638854166666668</v>
      </c>
      <c r="E5259" s="3">
        <f>MAX(B5259 - D5259/Inputs!$B$5, 0)</f>
        <v>0</v>
      </c>
      <c r="F5259" s="3">
        <f>MAX(D5259*Inputs!$B$5 - B5259, 0)</f>
        <v>0</v>
      </c>
      <c r="G5259" s="3">
        <f t="shared" si="739"/>
        <v>0.06</v>
      </c>
      <c r="H5259" t="str">
        <f t="shared" si="740"/>
        <v>Reg</v>
      </c>
      <c r="I5259" s="3">
        <f t="shared" si="745"/>
        <v>159.4741358339966</v>
      </c>
      <c r="J5259" s="3">
        <f t="shared" si="746"/>
        <v>0</v>
      </c>
      <c r="K5259" s="3">
        <f>MIN(Inputs!$B$2, (Inputs!$B$8 - I5259)/Inputs!$B$9)</f>
        <v>170</v>
      </c>
      <c r="L5259" s="3">
        <f>MAX(MIN(Inputs!$B$2, I5259*Inputs!$B$10, Inputs!$B$8*Inputs!$B$4 - J5259), 0)</f>
        <v>149.6</v>
      </c>
      <c r="M5259" s="3">
        <f t="shared" si="741"/>
        <v>0</v>
      </c>
      <c r="N5259" s="3">
        <f t="shared" si="742"/>
        <v>0</v>
      </c>
      <c r="O5259" s="3">
        <f>IF(H5259="Reg", MIN(Inputs!$B$2, I5259*Inputs!$B$10, (Inputs!$B$8-I5259)/Inputs!$B$9), 0)</f>
        <v>149.6</v>
      </c>
      <c r="P5259" s="3">
        <f t="shared" si="743"/>
        <v>0</v>
      </c>
      <c r="Q5259" s="3">
        <f t="shared" si="744"/>
        <v>8.9759999999999991</v>
      </c>
      <c r="R5259" s="3">
        <f>I5259 + M5259*Inputs!$B$9 - N5259/Inputs!$B$10</f>
        <v>159.4741358339966</v>
      </c>
    </row>
    <row r="5260" spans="1:18" x14ac:dyDescent="0.3">
      <c r="A5260" s="4">
        <v>46242.083333333343</v>
      </c>
      <c r="B5260" s="3">
        <v>27.697499999999998</v>
      </c>
      <c r="C5260" s="3">
        <v>0.05</v>
      </c>
      <c r="D5260" s="3">
        <f t="shared" si="738"/>
        <v>33.638854166666668</v>
      </c>
      <c r="E5260" s="3">
        <f>MAX(B5260 - D5260/Inputs!$B$5, 0)</f>
        <v>0</v>
      </c>
      <c r="F5260" s="3">
        <f>MAX(D5260*Inputs!$B$5 - B5260, 0)</f>
        <v>1.9046916666666718</v>
      </c>
      <c r="G5260" s="3">
        <f t="shared" si="739"/>
        <v>0.05</v>
      </c>
      <c r="H5260" t="str">
        <f t="shared" si="740"/>
        <v>Charge</v>
      </c>
      <c r="I5260" s="3">
        <f t="shared" si="745"/>
        <v>159.4741358339966</v>
      </c>
      <c r="J5260" s="3">
        <f t="shared" si="746"/>
        <v>0</v>
      </c>
      <c r="K5260" s="3">
        <f>MIN(Inputs!$B$2, (Inputs!$B$8 - I5260)/Inputs!$B$9)</f>
        <v>170</v>
      </c>
      <c r="L5260" s="3">
        <f>MAX(MIN(Inputs!$B$2, I5260*Inputs!$B$10, Inputs!$B$8*Inputs!$B$4 - J5260), 0)</f>
        <v>149.6</v>
      </c>
      <c r="M5260" s="3">
        <f t="shared" si="741"/>
        <v>170</v>
      </c>
      <c r="N5260" s="3">
        <f t="shared" si="742"/>
        <v>0</v>
      </c>
      <c r="O5260" s="3">
        <f>IF(H5260="Reg", MIN(Inputs!$B$2, I5260*Inputs!$B$10, (Inputs!$B$8-I5260)/Inputs!$B$9), 0)</f>
        <v>0</v>
      </c>
      <c r="P5260" s="3">
        <f t="shared" si="743"/>
        <v>-4708.5749999999998</v>
      </c>
      <c r="Q5260" s="3">
        <f t="shared" si="744"/>
        <v>0</v>
      </c>
      <c r="R5260" s="3">
        <f>I5260 + M5260*Inputs!$B$9 - N5260/Inputs!$B$10</f>
        <v>318.9482716679932</v>
      </c>
    </row>
    <row r="5261" spans="1:18" x14ac:dyDescent="0.3">
      <c r="A5261" s="4">
        <v>46242.125</v>
      </c>
      <c r="B5261" s="3">
        <v>27.722499999999997</v>
      </c>
      <c r="C5261" s="3">
        <v>0.05</v>
      </c>
      <c r="D5261" s="3">
        <f t="shared" si="738"/>
        <v>33.638854166666668</v>
      </c>
      <c r="E5261" s="3">
        <f>MAX(B5261 - D5261/Inputs!$B$5, 0)</f>
        <v>0</v>
      </c>
      <c r="F5261" s="3">
        <f>MAX(D5261*Inputs!$B$5 - B5261, 0)</f>
        <v>1.8796916666666732</v>
      </c>
      <c r="G5261" s="3">
        <f t="shared" si="739"/>
        <v>0.05</v>
      </c>
      <c r="H5261" t="str">
        <f t="shared" si="740"/>
        <v>Charge</v>
      </c>
      <c r="I5261" s="3">
        <f t="shared" si="745"/>
        <v>318.9482716679932</v>
      </c>
      <c r="J5261" s="3">
        <f t="shared" si="746"/>
        <v>0</v>
      </c>
      <c r="K5261" s="3">
        <f>MIN(Inputs!$B$2, (Inputs!$B$8 - I5261)/Inputs!$B$9)</f>
        <v>22.44121780453775</v>
      </c>
      <c r="L5261" s="3">
        <f>MAX(MIN(Inputs!$B$2, I5261*Inputs!$B$10, Inputs!$B$8*Inputs!$B$4 - J5261), 0)</f>
        <v>170</v>
      </c>
      <c r="M5261" s="3">
        <f t="shared" si="741"/>
        <v>22.44121780453775</v>
      </c>
      <c r="N5261" s="3">
        <f t="shared" si="742"/>
        <v>0</v>
      </c>
      <c r="O5261" s="3">
        <f>IF(H5261="Reg", MIN(Inputs!$B$2, I5261*Inputs!$B$10, (Inputs!$B$8-I5261)/Inputs!$B$9), 0)</f>
        <v>0</v>
      </c>
      <c r="P5261" s="3">
        <f t="shared" si="743"/>
        <v>-622.1266605862977</v>
      </c>
      <c r="Q5261" s="3">
        <f t="shared" si="744"/>
        <v>0</v>
      </c>
      <c r="R5261" s="3">
        <f>I5261 + M5261*Inputs!$B$9 - N5261/Inputs!$B$10</f>
        <v>340</v>
      </c>
    </row>
    <row r="5262" spans="1:18" x14ac:dyDescent="0.3">
      <c r="A5262" s="4">
        <v>46242.166666666657</v>
      </c>
      <c r="B5262" s="3">
        <v>31.667500000000004</v>
      </c>
      <c r="C5262" s="3">
        <v>0.06</v>
      </c>
      <c r="D5262" s="3">
        <f t="shared" si="738"/>
        <v>33.638854166666668</v>
      </c>
      <c r="E5262" s="3">
        <f>MAX(B5262 - D5262/Inputs!$B$5, 0)</f>
        <v>0</v>
      </c>
      <c r="F5262" s="3">
        <f>MAX(D5262*Inputs!$B$5 - B5262, 0)</f>
        <v>0</v>
      </c>
      <c r="G5262" s="3">
        <f t="shared" si="739"/>
        <v>0.06</v>
      </c>
      <c r="H5262" t="str">
        <f t="shared" si="740"/>
        <v>Reg</v>
      </c>
      <c r="I5262" s="3">
        <f t="shared" si="745"/>
        <v>340</v>
      </c>
      <c r="J5262" s="3">
        <f t="shared" si="746"/>
        <v>0</v>
      </c>
      <c r="K5262" s="3">
        <f>MIN(Inputs!$B$2, (Inputs!$B$8 - I5262)/Inputs!$B$9)</f>
        <v>0</v>
      </c>
      <c r="L5262" s="3">
        <f>MAX(MIN(Inputs!$B$2, I5262*Inputs!$B$10, Inputs!$B$8*Inputs!$B$4 - J5262), 0)</f>
        <v>170</v>
      </c>
      <c r="M5262" s="3">
        <f t="shared" si="741"/>
        <v>0</v>
      </c>
      <c r="N5262" s="3">
        <f t="shared" si="742"/>
        <v>0</v>
      </c>
      <c r="O5262" s="3">
        <f>IF(H5262="Reg", MIN(Inputs!$B$2, I5262*Inputs!$B$10, (Inputs!$B$8-I5262)/Inputs!$B$9), 0)</f>
        <v>0</v>
      </c>
      <c r="P5262" s="3">
        <f t="shared" si="743"/>
        <v>0</v>
      </c>
      <c r="Q5262" s="3">
        <f t="shared" si="744"/>
        <v>0</v>
      </c>
      <c r="R5262" s="3">
        <f>I5262 + M5262*Inputs!$B$9 - N5262/Inputs!$B$10</f>
        <v>340</v>
      </c>
    </row>
    <row r="5263" spans="1:18" x14ac:dyDescent="0.3">
      <c r="A5263" s="4">
        <v>46242.208333333343</v>
      </c>
      <c r="B5263" s="3">
        <v>29.54</v>
      </c>
      <c r="C5263" s="3">
        <v>0.06</v>
      </c>
      <c r="D5263" s="3">
        <f t="shared" si="738"/>
        <v>33.638854166666668</v>
      </c>
      <c r="E5263" s="3">
        <f>MAX(B5263 - D5263/Inputs!$B$5, 0)</f>
        <v>0</v>
      </c>
      <c r="F5263" s="3">
        <f>MAX(D5263*Inputs!$B$5 - B5263, 0)</f>
        <v>6.2191666666670642E-2</v>
      </c>
      <c r="G5263" s="3">
        <f t="shared" si="739"/>
        <v>0.06</v>
      </c>
      <c r="H5263" t="str">
        <f t="shared" si="740"/>
        <v>Charge</v>
      </c>
      <c r="I5263" s="3">
        <f t="shared" si="745"/>
        <v>340</v>
      </c>
      <c r="J5263" s="3">
        <f t="shared" si="746"/>
        <v>0</v>
      </c>
      <c r="K5263" s="3">
        <f>MIN(Inputs!$B$2, (Inputs!$B$8 - I5263)/Inputs!$B$9)</f>
        <v>0</v>
      </c>
      <c r="L5263" s="3">
        <f>MAX(MIN(Inputs!$B$2, I5263*Inputs!$B$10, Inputs!$B$8*Inputs!$B$4 - J5263), 0)</f>
        <v>170</v>
      </c>
      <c r="M5263" s="3">
        <f t="shared" si="741"/>
        <v>0</v>
      </c>
      <c r="N5263" s="3">
        <f t="shared" si="742"/>
        <v>0</v>
      </c>
      <c r="O5263" s="3">
        <f>IF(H5263="Reg", MIN(Inputs!$B$2, I5263*Inputs!$B$10, (Inputs!$B$8-I5263)/Inputs!$B$9), 0)</f>
        <v>0</v>
      </c>
      <c r="P5263" s="3">
        <f t="shared" si="743"/>
        <v>0</v>
      </c>
      <c r="Q5263" s="3">
        <f t="shared" si="744"/>
        <v>0</v>
      </c>
      <c r="R5263" s="3">
        <f>I5263 + M5263*Inputs!$B$9 - N5263/Inputs!$B$10</f>
        <v>340</v>
      </c>
    </row>
    <row r="5264" spans="1:18" x14ac:dyDescent="0.3">
      <c r="A5264" s="4">
        <v>46242.25</v>
      </c>
      <c r="B5264" s="3">
        <v>27.407499999999999</v>
      </c>
      <c r="C5264" s="3">
        <v>0.06</v>
      </c>
      <c r="D5264" s="3">
        <f t="shared" si="738"/>
        <v>33.638854166666668</v>
      </c>
      <c r="E5264" s="3">
        <f>MAX(B5264 - D5264/Inputs!$B$5, 0)</f>
        <v>0</v>
      </c>
      <c r="F5264" s="3">
        <f>MAX(D5264*Inputs!$B$5 - B5264, 0)</f>
        <v>2.1946916666666709</v>
      </c>
      <c r="G5264" s="3">
        <f t="shared" si="739"/>
        <v>0.06</v>
      </c>
      <c r="H5264" t="str">
        <f t="shared" si="740"/>
        <v>Charge</v>
      </c>
      <c r="I5264" s="3">
        <f t="shared" si="745"/>
        <v>340</v>
      </c>
      <c r="J5264" s="3">
        <f t="shared" si="746"/>
        <v>0</v>
      </c>
      <c r="K5264" s="3">
        <f>MIN(Inputs!$B$2, (Inputs!$B$8 - I5264)/Inputs!$B$9)</f>
        <v>0</v>
      </c>
      <c r="L5264" s="3">
        <f>MAX(MIN(Inputs!$B$2, I5264*Inputs!$B$10, Inputs!$B$8*Inputs!$B$4 - J5264), 0)</f>
        <v>170</v>
      </c>
      <c r="M5264" s="3">
        <f t="shared" si="741"/>
        <v>0</v>
      </c>
      <c r="N5264" s="3">
        <f t="shared" si="742"/>
        <v>0</v>
      </c>
      <c r="O5264" s="3">
        <f>IF(H5264="Reg", MIN(Inputs!$B$2, I5264*Inputs!$B$10, (Inputs!$B$8-I5264)/Inputs!$B$9), 0)</f>
        <v>0</v>
      </c>
      <c r="P5264" s="3">
        <f t="shared" si="743"/>
        <v>0</v>
      </c>
      <c r="Q5264" s="3">
        <f t="shared" si="744"/>
        <v>0</v>
      </c>
      <c r="R5264" s="3">
        <f>I5264 + M5264*Inputs!$B$9 - N5264/Inputs!$B$10</f>
        <v>340</v>
      </c>
    </row>
    <row r="5265" spans="1:18" x14ac:dyDescent="0.3">
      <c r="A5265" s="4">
        <v>46242.291666666657</v>
      </c>
      <c r="B5265" s="3">
        <v>27.369999999999997</v>
      </c>
      <c r="C5265" s="3">
        <v>1.04</v>
      </c>
      <c r="D5265" s="3">
        <f t="shared" si="738"/>
        <v>33.638854166666668</v>
      </c>
      <c r="E5265" s="3">
        <f>MAX(B5265 - D5265/Inputs!$B$5, 0)</f>
        <v>0</v>
      </c>
      <c r="F5265" s="3">
        <f>MAX(D5265*Inputs!$B$5 - B5265, 0)</f>
        <v>2.2321916666666723</v>
      </c>
      <c r="G5265" s="3">
        <f t="shared" si="739"/>
        <v>1.04</v>
      </c>
      <c r="H5265" t="str">
        <f t="shared" si="740"/>
        <v>Charge</v>
      </c>
      <c r="I5265" s="3">
        <f t="shared" si="745"/>
        <v>340</v>
      </c>
      <c r="J5265" s="3">
        <f t="shared" si="746"/>
        <v>0</v>
      </c>
      <c r="K5265" s="3">
        <f>MIN(Inputs!$B$2, (Inputs!$B$8 - I5265)/Inputs!$B$9)</f>
        <v>0</v>
      </c>
      <c r="L5265" s="3">
        <f>MAX(MIN(Inputs!$B$2, I5265*Inputs!$B$10, Inputs!$B$8*Inputs!$B$4 - J5265), 0)</f>
        <v>170</v>
      </c>
      <c r="M5265" s="3">
        <f t="shared" si="741"/>
        <v>0</v>
      </c>
      <c r="N5265" s="3">
        <f t="shared" si="742"/>
        <v>0</v>
      </c>
      <c r="O5265" s="3">
        <f>IF(H5265="Reg", MIN(Inputs!$B$2, I5265*Inputs!$B$10, (Inputs!$B$8-I5265)/Inputs!$B$9), 0)</f>
        <v>0</v>
      </c>
      <c r="P5265" s="3">
        <f t="shared" si="743"/>
        <v>0</v>
      </c>
      <c r="Q5265" s="3">
        <f t="shared" si="744"/>
        <v>0</v>
      </c>
      <c r="R5265" s="3">
        <f>I5265 + M5265*Inputs!$B$9 - N5265/Inputs!$B$10</f>
        <v>340</v>
      </c>
    </row>
    <row r="5266" spans="1:18" x14ac:dyDescent="0.3">
      <c r="A5266" s="4">
        <v>46242.333333333343</v>
      </c>
      <c r="B5266" s="3">
        <v>27.932500000000001</v>
      </c>
      <c r="C5266" s="3">
        <v>0.86</v>
      </c>
      <c r="D5266" s="3">
        <f t="shared" si="738"/>
        <v>33.638854166666668</v>
      </c>
      <c r="E5266" s="3">
        <f>MAX(B5266 - D5266/Inputs!$B$5, 0)</f>
        <v>0</v>
      </c>
      <c r="F5266" s="3">
        <f>MAX(D5266*Inputs!$B$5 - B5266, 0)</f>
        <v>1.6696916666666688</v>
      </c>
      <c r="G5266" s="3">
        <f t="shared" si="739"/>
        <v>0.86</v>
      </c>
      <c r="H5266" t="str">
        <f t="shared" si="740"/>
        <v>Charge</v>
      </c>
      <c r="I5266" s="3">
        <f t="shared" si="745"/>
        <v>340</v>
      </c>
      <c r="J5266" s="3">
        <f t="shared" si="746"/>
        <v>0</v>
      </c>
      <c r="K5266" s="3">
        <f>MIN(Inputs!$B$2, (Inputs!$B$8 - I5266)/Inputs!$B$9)</f>
        <v>0</v>
      </c>
      <c r="L5266" s="3">
        <f>MAX(MIN(Inputs!$B$2, I5266*Inputs!$B$10, Inputs!$B$8*Inputs!$B$4 - J5266), 0)</f>
        <v>170</v>
      </c>
      <c r="M5266" s="3">
        <f t="shared" si="741"/>
        <v>0</v>
      </c>
      <c r="N5266" s="3">
        <f t="shared" si="742"/>
        <v>0</v>
      </c>
      <c r="O5266" s="3">
        <f>IF(H5266="Reg", MIN(Inputs!$B$2, I5266*Inputs!$B$10, (Inputs!$B$8-I5266)/Inputs!$B$9), 0)</f>
        <v>0</v>
      </c>
      <c r="P5266" s="3">
        <f t="shared" si="743"/>
        <v>0</v>
      </c>
      <c r="Q5266" s="3">
        <f t="shared" si="744"/>
        <v>0</v>
      </c>
      <c r="R5266" s="3">
        <f>I5266 + M5266*Inputs!$B$9 - N5266/Inputs!$B$10</f>
        <v>340</v>
      </c>
    </row>
    <row r="5267" spans="1:18" x14ac:dyDescent="0.3">
      <c r="A5267" s="4">
        <v>46242.375</v>
      </c>
      <c r="B5267" s="3">
        <v>27.574999999999996</v>
      </c>
      <c r="C5267" s="3">
        <v>0.5</v>
      </c>
      <c r="D5267" s="3">
        <f t="shared" si="738"/>
        <v>33.638854166666668</v>
      </c>
      <c r="E5267" s="3">
        <f>MAX(B5267 - D5267/Inputs!$B$5, 0)</f>
        <v>0</v>
      </c>
      <c r="F5267" s="3">
        <f>MAX(D5267*Inputs!$B$5 - B5267, 0)</f>
        <v>2.0271916666666741</v>
      </c>
      <c r="G5267" s="3">
        <f t="shared" si="739"/>
        <v>0.5</v>
      </c>
      <c r="H5267" t="str">
        <f t="shared" si="740"/>
        <v>Charge</v>
      </c>
      <c r="I5267" s="3">
        <f t="shared" si="745"/>
        <v>340</v>
      </c>
      <c r="J5267" s="3">
        <f t="shared" si="746"/>
        <v>0</v>
      </c>
      <c r="K5267" s="3">
        <f>MIN(Inputs!$B$2, (Inputs!$B$8 - I5267)/Inputs!$B$9)</f>
        <v>0</v>
      </c>
      <c r="L5267" s="3">
        <f>MAX(MIN(Inputs!$B$2, I5267*Inputs!$B$10, Inputs!$B$8*Inputs!$B$4 - J5267), 0)</f>
        <v>170</v>
      </c>
      <c r="M5267" s="3">
        <f t="shared" si="741"/>
        <v>0</v>
      </c>
      <c r="N5267" s="3">
        <f t="shared" si="742"/>
        <v>0</v>
      </c>
      <c r="O5267" s="3">
        <f>IF(H5267="Reg", MIN(Inputs!$B$2, I5267*Inputs!$B$10, (Inputs!$B$8-I5267)/Inputs!$B$9), 0)</f>
        <v>0</v>
      </c>
      <c r="P5267" s="3">
        <f t="shared" si="743"/>
        <v>0</v>
      </c>
      <c r="Q5267" s="3">
        <f t="shared" si="744"/>
        <v>0</v>
      </c>
      <c r="R5267" s="3">
        <f>I5267 + M5267*Inputs!$B$9 - N5267/Inputs!$B$10</f>
        <v>340</v>
      </c>
    </row>
    <row r="5268" spans="1:18" x14ac:dyDescent="0.3">
      <c r="A5268" s="4">
        <v>46242.416666666657</v>
      </c>
      <c r="B5268" s="3">
        <v>28.724999999999998</v>
      </c>
      <c r="C5268" s="3">
        <v>0.5</v>
      </c>
      <c r="D5268" s="3">
        <f t="shared" si="738"/>
        <v>33.638854166666668</v>
      </c>
      <c r="E5268" s="3">
        <f>MAX(B5268 - D5268/Inputs!$B$5, 0)</f>
        <v>0</v>
      </c>
      <c r="F5268" s="3">
        <f>MAX(D5268*Inputs!$B$5 - B5268, 0)</f>
        <v>0.87719166666667192</v>
      </c>
      <c r="G5268" s="3">
        <f t="shared" si="739"/>
        <v>0.5</v>
      </c>
      <c r="H5268" t="str">
        <f t="shared" si="740"/>
        <v>Charge</v>
      </c>
      <c r="I5268" s="3">
        <f t="shared" si="745"/>
        <v>340</v>
      </c>
      <c r="J5268" s="3">
        <f t="shared" si="746"/>
        <v>0</v>
      </c>
      <c r="K5268" s="3">
        <f>MIN(Inputs!$B$2, (Inputs!$B$8 - I5268)/Inputs!$B$9)</f>
        <v>0</v>
      </c>
      <c r="L5268" s="3">
        <f>MAX(MIN(Inputs!$B$2, I5268*Inputs!$B$10, Inputs!$B$8*Inputs!$B$4 - J5268), 0)</f>
        <v>170</v>
      </c>
      <c r="M5268" s="3">
        <f t="shared" si="741"/>
        <v>0</v>
      </c>
      <c r="N5268" s="3">
        <f t="shared" si="742"/>
        <v>0</v>
      </c>
      <c r="O5268" s="3">
        <f>IF(H5268="Reg", MIN(Inputs!$B$2, I5268*Inputs!$B$10, (Inputs!$B$8-I5268)/Inputs!$B$9), 0)</f>
        <v>0</v>
      </c>
      <c r="P5268" s="3">
        <f t="shared" si="743"/>
        <v>0</v>
      </c>
      <c r="Q5268" s="3">
        <f t="shared" si="744"/>
        <v>0</v>
      </c>
      <c r="R5268" s="3">
        <f>I5268 + M5268*Inputs!$B$9 - N5268/Inputs!$B$10</f>
        <v>340</v>
      </c>
    </row>
    <row r="5269" spans="1:18" x14ac:dyDescent="0.3">
      <c r="A5269" s="4">
        <v>46242.458333333343</v>
      </c>
      <c r="B5269" s="3">
        <v>30.297499999999999</v>
      </c>
      <c r="C5269" s="3">
        <v>0.44</v>
      </c>
      <c r="D5269" s="3">
        <f t="shared" si="738"/>
        <v>33.638854166666668</v>
      </c>
      <c r="E5269" s="3">
        <f>MAX(B5269 - D5269/Inputs!$B$5, 0)</f>
        <v>0</v>
      </c>
      <c r="F5269" s="3">
        <f>MAX(D5269*Inputs!$B$5 - B5269, 0)</f>
        <v>0</v>
      </c>
      <c r="G5269" s="3">
        <f t="shared" si="739"/>
        <v>0.44</v>
      </c>
      <c r="H5269" t="str">
        <f t="shared" si="740"/>
        <v>Reg</v>
      </c>
      <c r="I5269" s="3">
        <f t="shared" si="745"/>
        <v>340</v>
      </c>
      <c r="J5269" s="3">
        <f t="shared" si="746"/>
        <v>0</v>
      </c>
      <c r="K5269" s="3">
        <f>MIN(Inputs!$B$2, (Inputs!$B$8 - I5269)/Inputs!$B$9)</f>
        <v>0</v>
      </c>
      <c r="L5269" s="3">
        <f>MAX(MIN(Inputs!$B$2, I5269*Inputs!$B$10, Inputs!$B$8*Inputs!$B$4 - J5269), 0)</f>
        <v>170</v>
      </c>
      <c r="M5269" s="3">
        <f t="shared" si="741"/>
        <v>0</v>
      </c>
      <c r="N5269" s="3">
        <f t="shared" si="742"/>
        <v>0</v>
      </c>
      <c r="O5269" s="3">
        <f>IF(H5269="Reg", MIN(Inputs!$B$2, I5269*Inputs!$B$10, (Inputs!$B$8-I5269)/Inputs!$B$9), 0)</f>
        <v>0</v>
      </c>
      <c r="P5269" s="3">
        <f t="shared" si="743"/>
        <v>0</v>
      </c>
      <c r="Q5269" s="3">
        <f t="shared" si="744"/>
        <v>0</v>
      </c>
      <c r="R5269" s="3">
        <f>I5269 + M5269*Inputs!$B$9 - N5269/Inputs!$B$10</f>
        <v>340</v>
      </c>
    </row>
    <row r="5270" spans="1:18" x14ac:dyDescent="0.3">
      <c r="A5270" s="4">
        <v>46242.5</v>
      </c>
      <c r="B5270" s="3">
        <v>31.3675</v>
      </c>
      <c r="C5270" s="3">
        <v>0.5</v>
      </c>
      <c r="D5270" s="3">
        <f t="shared" si="738"/>
        <v>33.638854166666668</v>
      </c>
      <c r="E5270" s="3">
        <f>MAX(B5270 - D5270/Inputs!$B$5, 0)</f>
        <v>0</v>
      </c>
      <c r="F5270" s="3">
        <f>MAX(D5270*Inputs!$B$5 - B5270, 0)</f>
        <v>0</v>
      </c>
      <c r="G5270" s="3">
        <f t="shared" si="739"/>
        <v>0.5</v>
      </c>
      <c r="H5270" t="str">
        <f t="shared" si="740"/>
        <v>Reg</v>
      </c>
      <c r="I5270" s="3">
        <f t="shared" si="745"/>
        <v>340</v>
      </c>
      <c r="J5270" s="3">
        <f t="shared" si="746"/>
        <v>0</v>
      </c>
      <c r="K5270" s="3">
        <f>MIN(Inputs!$B$2, (Inputs!$B$8 - I5270)/Inputs!$B$9)</f>
        <v>0</v>
      </c>
      <c r="L5270" s="3">
        <f>MAX(MIN(Inputs!$B$2, I5270*Inputs!$B$10, Inputs!$B$8*Inputs!$B$4 - J5270), 0)</f>
        <v>170</v>
      </c>
      <c r="M5270" s="3">
        <f t="shared" si="741"/>
        <v>0</v>
      </c>
      <c r="N5270" s="3">
        <f t="shared" si="742"/>
        <v>0</v>
      </c>
      <c r="O5270" s="3">
        <f>IF(H5270="Reg", MIN(Inputs!$B$2, I5270*Inputs!$B$10, (Inputs!$B$8-I5270)/Inputs!$B$9), 0)</f>
        <v>0</v>
      </c>
      <c r="P5270" s="3">
        <f t="shared" si="743"/>
        <v>0</v>
      </c>
      <c r="Q5270" s="3">
        <f t="shared" si="744"/>
        <v>0</v>
      </c>
      <c r="R5270" s="3">
        <f>I5270 + M5270*Inputs!$B$9 - N5270/Inputs!$B$10</f>
        <v>340</v>
      </c>
    </row>
    <row r="5271" spans="1:18" x14ac:dyDescent="0.3">
      <c r="A5271" s="4">
        <v>46242.541666666657</v>
      </c>
      <c r="B5271" s="3">
        <v>21.857500000000002</v>
      </c>
      <c r="C5271" s="3">
        <v>0.5</v>
      </c>
      <c r="D5271" s="3">
        <f t="shared" si="738"/>
        <v>33.638854166666668</v>
      </c>
      <c r="E5271" s="3">
        <f>MAX(B5271 - D5271/Inputs!$B$5, 0)</f>
        <v>0</v>
      </c>
      <c r="F5271" s="3">
        <f>MAX(D5271*Inputs!$B$5 - B5271, 0)</f>
        <v>7.7446916666666681</v>
      </c>
      <c r="G5271" s="3">
        <f t="shared" si="739"/>
        <v>0.5</v>
      </c>
      <c r="H5271" t="str">
        <f t="shared" si="740"/>
        <v>Charge</v>
      </c>
      <c r="I5271" s="3">
        <f t="shared" si="745"/>
        <v>340</v>
      </c>
      <c r="J5271" s="3">
        <f t="shared" si="746"/>
        <v>0</v>
      </c>
      <c r="K5271" s="3">
        <f>MIN(Inputs!$B$2, (Inputs!$B$8 - I5271)/Inputs!$B$9)</f>
        <v>0</v>
      </c>
      <c r="L5271" s="3">
        <f>MAX(MIN(Inputs!$B$2, I5271*Inputs!$B$10, Inputs!$B$8*Inputs!$B$4 - J5271), 0)</f>
        <v>170</v>
      </c>
      <c r="M5271" s="3">
        <f t="shared" si="741"/>
        <v>0</v>
      </c>
      <c r="N5271" s="3">
        <f t="shared" si="742"/>
        <v>0</v>
      </c>
      <c r="O5271" s="3">
        <f>IF(H5271="Reg", MIN(Inputs!$B$2, I5271*Inputs!$B$10, (Inputs!$B$8-I5271)/Inputs!$B$9), 0)</f>
        <v>0</v>
      </c>
      <c r="P5271" s="3">
        <f t="shared" si="743"/>
        <v>0</v>
      </c>
      <c r="Q5271" s="3">
        <f t="shared" si="744"/>
        <v>0</v>
      </c>
      <c r="R5271" s="3">
        <f>I5271 + M5271*Inputs!$B$9 - N5271/Inputs!$B$10</f>
        <v>340</v>
      </c>
    </row>
    <row r="5272" spans="1:18" x14ac:dyDescent="0.3">
      <c r="A5272" s="4">
        <v>46242.583333333343</v>
      </c>
      <c r="B5272" s="3">
        <v>23.412499999999998</v>
      </c>
      <c r="C5272" s="3">
        <v>0.63</v>
      </c>
      <c r="D5272" s="3">
        <f t="shared" si="738"/>
        <v>33.638854166666668</v>
      </c>
      <c r="E5272" s="3">
        <f>MAX(B5272 - D5272/Inputs!$B$5, 0)</f>
        <v>0</v>
      </c>
      <c r="F5272" s="3">
        <f>MAX(D5272*Inputs!$B$5 - B5272, 0)</f>
        <v>6.1896916666666719</v>
      </c>
      <c r="G5272" s="3">
        <f t="shared" si="739"/>
        <v>0.63</v>
      </c>
      <c r="H5272" t="str">
        <f t="shared" si="740"/>
        <v>Charge</v>
      </c>
      <c r="I5272" s="3">
        <f t="shared" si="745"/>
        <v>340</v>
      </c>
      <c r="J5272" s="3">
        <f t="shared" si="746"/>
        <v>0</v>
      </c>
      <c r="K5272" s="3">
        <f>MIN(Inputs!$B$2, (Inputs!$B$8 - I5272)/Inputs!$B$9)</f>
        <v>0</v>
      </c>
      <c r="L5272" s="3">
        <f>MAX(MIN(Inputs!$B$2, I5272*Inputs!$B$10, Inputs!$B$8*Inputs!$B$4 - J5272), 0)</f>
        <v>170</v>
      </c>
      <c r="M5272" s="3">
        <f t="shared" si="741"/>
        <v>0</v>
      </c>
      <c r="N5272" s="3">
        <f t="shared" si="742"/>
        <v>0</v>
      </c>
      <c r="O5272" s="3">
        <f>IF(H5272="Reg", MIN(Inputs!$B$2, I5272*Inputs!$B$10, (Inputs!$B$8-I5272)/Inputs!$B$9), 0)</f>
        <v>0</v>
      </c>
      <c r="P5272" s="3">
        <f t="shared" si="743"/>
        <v>0</v>
      </c>
      <c r="Q5272" s="3">
        <f t="shared" si="744"/>
        <v>0</v>
      </c>
      <c r="R5272" s="3">
        <f>I5272 + M5272*Inputs!$B$9 - N5272/Inputs!$B$10</f>
        <v>340</v>
      </c>
    </row>
    <row r="5273" spans="1:18" x14ac:dyDescent="0.3">
      <c r="A5273" s="4">
        <v>46242.625</v>
      </c>
      <c r="B5273" s="3">
        <v>25.79</v>
      </c>
      <c r="C5273" s="3">
        <v>0.75</v>
      </c>
      <c r="D5273" s="3">
        <f t="shared" si="738"/>
        <v>33.638854166666668</v>
      </c>
      <c r="E5273" s="3">
        <f>MAX(B5273 - D5273/Inputs!$B$5, 0)</f>
        <v>0</v>
      </c>
      <c r="F5273" s="3">
        <f>MAX(D5273*Inputs!$B$5 - B5273, 0)</f>
        <v>3.8121916666666706</v>
      </c>
      <c r="G5273" s="3">
        <f t="shared" si="739"/>
        <v>0.75</v>
      </c>
      <c r="H5273" t="str">
        <f t="shared" si="740"/>
        <v>Charge</v>
      </c>
      <c r="I5273" s="3">
        <f t="shared" si="745"/>
        <v>340</v>
      </c>
      <c r="J5273" s="3">
        <f t="shared" si="746"/>
        <v>0</v>
      </c>
      <c r="K5273" s="3">
        <f>MIN(Inputs!$B$2, (Inputs!$B$8 - I5273)/Inputs!$B$9)</f>
        <v>0</v>
      </c>
      <c r="L5273" s="3">
        <f>MAX(MIN(Inputs!$B$2, I5273*Inputs!$B$10, Inputs!$B$8*Inputs!$B$4 - J5273), 0)</f>
        <v>170</v>
      </c>
      <c r="M5273" s="3">
        <f t="shared" si="741"/>
        <v>0</v>
      </c>
      <c r="N5273" s="3">
        <f t="shared" si="742"/>
        <v>0</v>
      </c>
      <c r="O5273" s="3">
        <f>IF(H5273="Reg", MIN(Inputs!$B$2, I5273*Inputs!$B$10, (Inputs!$B$8-I5273)/Inputs!$B$9), 0)</f>
        <v>0</v>
      </c>
      <c r="P5273" s="3">
        <f t="shared" si="743"/>
        <v>0</v>
      </c>
      <c r="Q5273" s="3">
        <f t="shared" si="744"/>
        <v>0</v>
      </c>
      <c r="R5273" s="3">
        <f>I5273 + M5273*Inputs!$B$9 - N5273/Inputs!$B$10</f>
        <v>340</v>
      </c>
    </row>
    <row r="5274" spans="1:18" x14ac:dyDescent="0.3">
      <c r="A5274" s="4">
        <v>46242.666666666657</v>
      </c>
      <c r="B5274" s="3">
        <v>23.237499999999997</v>
      </c>
      <c r="C5274" s="3">
        <v>0.92</v>
      </c>
      <c r="D5274" s="3">
        <f t="shared" si="738"/>
        <v>33.638854166666668</v>
      </c>
      <c r="E5274" s="3">
        <f>MAX(B5274 - D5274/Inputs!$B$5, 0)</f>
        <v>0</v>
      </c>
      <c r="F5274" s="3">
        <f>MAX(D5274*Inputs!$B$5 - B5274, 0)</f>
        <v>6.3646916666666726</v>
      </c>
      <c r="G5274" s="3">
        <f t="shared" si="739"/>
        <v>0.92</v>
      </c>
      <c r="H5274" t="str">
        <f t="shared" si="740"/>
        <v>Charge</v>
      </c>
      <c r="I5274" s="3">
        <f t="shared" si="745"/>
        <v>340</v>
      </c>
      <c r="J5274" s="3">
        <f t="shared" si="746"/>
        <v>0</v>
      </c>
      <c r="K5274" s="3">
        <f>MIN(Inputs!$B$2, (Inputs!$B$8 - I5274)/Inputs!$B$9)</f>
        <v>0</v>
      </c>
      <c r="L5274" s="3">
        <f>MAX(MIN(Inputs!$B$2, I5274*Inputs!$B$10, Inputs!$B$8*Inputs!$B$4 - J5274), 0)</f>
        <v>170</v>
      </c>
      <c r="M5274" s="3">
        <f t="shared" si="741"/>
        <v>0</v>
      </c>
      <c r="N5274" s="3">
        <f t="shared" si="742"/>
        <v>0</v>
      </c>
      <c r="O5274" s="3">
        <f>IF(H5274="Reg", MIN(Inputs!$B$2, I5274*Inputs!$B$10, (Inputs!$B$8-I5274)/Inputs!$B$9), 0)</f>
        <v>0</v>
      </c>
      <c r="P5274" s="3">
        <f t="shared" si="743"/>
        <v>0</v>
      </c>
      <c r="Q5274" s="3">
        <f t="shared" si="744"/>
        <v>0</v>
      </c>
      <c r="R5274" s="3">
        <f>I5274 + M5274*Inputs!$B$9 - N5274/Inputs!$B$10</f>
        <v>340</v>
      </c>
    </row>
    <row r="5275" spans="1:18" x14ac:dyDescent="0.3">
      <c r="A5275" s="4">
        <v>46242.708333333343</v>
      </c>
      <c r="B5275" s="3">
        <v>22.1875</v>
      </c>
      <c r="C5275" s="3">
        <v>0.54</v>
      </c>
      <c r="D5275" s="3">
        <f t="shared" si="738"/>
        <v>33.638854166666668</v>
      </c>
      <c r="E5275" s="3">
        <f>MAX(B5275 - D5275/Inputs!$B$5, 0)</f>
        <v>0</v>
      </c>
      <c r="F5275" s="3">
        <f>MAX(D5275*Inputs!$B$5 - B5275, 0)</f>
        <v>7.4146916666666698</v>
      </c>
      <c r="G5275" s="3">
        <f t="shared" si="739"/>
        <v>0.54</v>
      </c>
      <c r="H5275" t="str">
        <f t="shared" si="740"/>
        <v>Charge</v>
      </c>
      <c r="I5275" s="3">
        <f t="shared" si="745"/>
        <v>340</v>
      </c>
      <c r="J5275" s="3">
        <f t="shared" si="746"/>
        <v>0</v>
      </c>
      <c r="K5275" s="3">
        <f>MIN(Inputs!$B$2, (Inputs!$B$8 - I5275)/Inputs!$B$9)</f>
        <v>0</v>
      </c>
      <c r="L5275" s="3">
        <f>MAX(MIN(Inputs!$B$2, I5275*Inputs!$B$10, Inputs!$B$8*Inputs!$B$4 - J5275), 0)</f>
        <v>170</v>
      </c>
      <c r="M5275" s="3">
        <f t="shared" si="741"/>
        <v>0</v>
      </c>
      <c r="N5275" s="3">
        <f t="shared" si="742"/>
        <v>0</v>
      </c>
      <c r="O5275" s="3">
        <f>IF(H5275="Reg", MIN(Inputs!$B$2, I5275*Inputs!$B$10, (Inputs!$B$8-I5275)/Inputs!$B$9), 0)</f>
        <v>0</v>
      </c>
      <c r="P5275" s="3">
        <f t="shared" si="743"/>
        <v>0</v>
      </c>
      <c r="Q5275" s="3">
        <f t="shared" si="744"/>
        <v>0</v>
      </c>
      <c r="R5275" s="3">
        <f>I5275 + M5275*Inputs!$B$9 - N5275/Inputs!$B$10</f>
        <v>340</v>
      </c>
    </row>
    <row r="5276" spans="1:18" x14ac:dyDescent="0.3">
      <c r="A5276" s="4">
        <v>46242.75</v>
      </c>
      <c r="B5276" s="3">
        <v>26.32</v>
      </c>
      <c r="C5276" s="3">
        <v>1.41</v>
      </c>
      <c r="D5276" s="3">
        <f t="shared" si="738"/>
        <v>33.638854166666668</v>
      </c>
      <c r="E5276" s="3">
        <f>MAX(B5276 - D5276/Inputs!$B$5, 0)</f>
        <v>0</v>
      </c>
      <c r="F5276" s="3">
        <f>MAX(D5276*Inputs!$B$5 - B5276, 0)</f>
        <v>3.2821916666666695</v>
      </c>
      <c r="G5276" s="3">
        <f t="shared" si="739"/>
        <v>1.41</v>
      </c>
      <c r="H5276" t="str">
        <f t="shared" si="740"/>
        <v>Charge</v>
      </c>
      <c r="I5276" s="3">
        <f t="shared" si="745"/>
        <v>340</v>
      </c>
      <c r="J5276" s="3">
        <f t="shared" si="746"/>
        <v>0</v>
      </c>
      <c r="K5276" s="3">
        <f>MIN(Inputs!$B$2, (Inputs!$B$8 - I5276)/Inputs!$B$9)</f>
        <v>0</v>
      </c>
      <c r="L5276" s="3">
        <f>MAX(MIN(Inputs!$B$2, I5276*Inputs!$B$10, Inputs!$B$8*Inputs!$B$4 - J5276), 0)</f>
        <v>170</v>
      </c>
      <c r="M5276" s="3">
        <f t="shared" si="741"/>
        <v>0</v>
      </c>
      <c r="N5276" s="3">
        <f t="shared" si="742"/>
        <v>0</v>
      </c>
      <c r="O5276" s="3">
        <f>IF(H5276="Reg", MIN(Inputs!$B$2, I5276*Inputs!$B$10, (Inputs!$B$8-I5276)/Inputs!$B$9), 0)</f>
        <v>0</v>
      </c>
      <c r="P5276" s="3">
        <f t="shared" si="743"/>
        <v>0</v>
      </c>
      <c r="Q5276" s="3">
        <f t="shared" si="744"/>
        <v>0</v>
      </c>
      <c r="R5276" s="3">
        <f>I5276 + M5276*Inputs!$B$9 - N5276/Inputs!$B$10</f>
        <v>340</v>
      </c>
    </row>
    <row r="5277" spans="1:18" x14ac:dyDescent="0.3">
      <c r="A5277" s="4">
        <v>46242.791666666657</v>
      </c>
      <c r="B5277" s="3">
        <v>30.004999999999999</v>
      </c>
      <c r="C5277" s="3">
        <v>10</v>
      </c>
      <c r="D5277" s="3">
        <f t="shared" si="738"/>
        <v>33.638854166666668</v>
      </c>
      <c r="E5277" s="3">
        <f>MAX(B5277 - D5277/Inputs!$B$5, 0)</f>
        <v>0</v>
      </c>
      <c r="F5277" s="3">
        <f>MAX(D5277*Inputs!$B$5 - B5277, 0)</f>
        <v>0</v>
      </c>
      <c r="G5277" s="3">
        <f t="shared" si="739"/>
        <v>10</v>
      </c>
      <c r="H5277" t="str">
        <f t="shared" si="740"/>
        <v>Reg</v>
      </c>
      <c r="I5277" s="3">
        <f t="shared" si="745"/>
        <v>340</v>
      </c>
      <c r="J5277" s="3">
        <f t="shared" si="746"/>
        <v>0</v>
      </c>
      <c r="K5277" s="3">
        <f>MIN(Inputs!$B$2, (Inputs!$B$8 - I5277)/Inputs!$B$9)</f>
        <v>0</v>
      </c>
      <c r="L5277" s="3">
        <f>MAX(MIN(Inputs!$B$2, I5277*Inputs!$B$10, Inputs!$B$8*Inputs!$B$4 - J5277), 0)</f>
        <v>170</v>
      </c>
      <c r="M5277" s="3">
        <f t="shared" si="741"/>
        <v>0</v>
      </c>
      <c r="N5277" s="3">
        <f t="shared" si="742"/>
        <v>0</v>
      </c>
      <c r="O5277" s="3">
        <f>IF(H5277="Reg", MIN(Inputs!$B$2, I5277*Inputs!$B$10, (Inputs!$B$8-I5277)/Inputs!$B$9), 0)</f>
        <v>0</v>
      </c>
      <c r="P5277" s="3">
        <f t="shared" si="743"/>
        <v>0</v>
      </c>
      <c r="Q5277" s="3">
        <f t="shared" si="744"/>
        <v>0</v>
      </c>
      <c r="R5277" s="3">
        <f>I5277 + M5277*Inputs!$B$9 - N5277/Inputs!$B$10</f>
        <v>340</v>
      </c>
    </row>
    <row r="5278" spans="1:18" x14ac:dyDescent="0.3">
      <c r="A5278" s="4">
        <v>46242.833333333343</v>
      </c>
      <c r="B5278" s="3">
        <v>46.857500000000002</v>
      </c>
      <c r="C5278" s="3">
        <v>9.4700000000000006</v>
      </c>
      <c r="D5278" s="3">
        <f t="shared" si="738"/>
        <v>33.638854166666668</v>
      </c>
      <c r="E5278" s="3">
        <f>MAX(B5278 - D5278/Inputs!$B$5, 0)</f>
        <v>8.6315293560606037</v>
      </c>
      <c r="F5278" s="3">
        <f>MAX(D5278*Inputs!$B$5 - B5278, 0)</f>
        <v>0</v>
      </c>
      <c r="G5278" s="3">
        <f t="shared" si="739"/>
        <v>9.4700000000000006</v>
      </c>
      <c r="H5278" t="str">
        <f t="shared" si="740"/>
        <v>Reg</v>
      </c>
      <c r="I5278" s="3">
        <f t="shared" si="745"/>
        <v>340</v>
      </c>
      <c r="J5278" s="3">
        <f t="shared" si="746"/>
        <v>0</v>
      </c>
      <c r="K5278" s="3">
        <f>MIN(Inputs!$B$2, (Inputs!$B$8 - I5278)/Inputs!$B$9)</f>
        <v>0</v>
      </c>
      <c r="L5278" s="3">
        <f>MAX(MIN(Inputs!$B$2, I5278*Inputs!$B$10, Inputs!$B$8*Inputs!$B$4 - J5278), 0)</f>
        <v>170</v>
      </c>
      <c r="M5278" s="3">
        <f t="shared" si="741"/>
        <v>0</v>
      </c>
      <c r="N5278" s="3">
        <f t="shared" si="742"/>
        <v>0</v>
      </c>
      <c r="O5278" s="3">
        <f>IF(H5278="Reg", MIN(Inputs!$B$2, I5278*Inputs!$B$10, (Inputs!$B$8-I5278)/Inputs!$B$9), 0)</f>
        <v>0</v>
      </c>
      <c r="P5278" s="3">
        <f t="shared" si="743"/>
        <v>0</v>
      </c>
      <c r="Q5278" s="3">
        <f t="shared" si="744"/>
        <v>0</v>
      </c>
      <c r="R5278" s="3">
        <f>I5278 + M5278*Inputs!$B$9 - N5278/Inputs!$B$10</f>
        <v>340</v>
      </c>
    </row>
    <row r="5279" spans="1:18" x14ac:dyDescent="0.3">
      <c r="A5279" s="4">
        <v>46242.875</v>
      </c>
      <c r="B5279" s="3">
        <v>80.102499999999992</v>
      </c>
      <c r="C5279" s="3">
        <v>4.9800000000000004</v>
      </c>
      <c r="D5279" s="3">
        <f t="shared" si="738"/>
        <v>33.638854166666668</v>
      </c>
      <c r="E5279" s="3">
        <f>MAX(B5279 - D5279/Inputs!$B$5, 0)</f>
        <v>41.876529356060594</v>
      </c>
      <c r="F5279" s="3">
        <f>MAX(D5279*Inputs!$B$5 - B5279, 0)</f>
        <v>0</v>
      </c>
      <c r="G5279" s="3">
        <f t="shared" si="739"/>
        <v>4.9800000000000004</v>
      </c>
      <c r="H5279" t="str">
        <f t="shared" si="740"/>
        <v>Discharge</v>
      </c>
      <c r="I5279" s="3">
        <f t="shared" si="745"/>
        <v>340</v>
      </c>
      <c r="J5279" s="3">
        <f t="shared" si="746"/>
        <v>0</v>
      </c>
      <c r="K5279" s="3">
        <f>MIN(Inputs!$B$2, (Inputs!$B$8 - I5279)/Inputs!$B$9)</f>
        <v>0</v>
      </c>
      <c r="L5279" s="3">
        <f>MAX(MIN(Inputs!$B$2, I5279*Inputs!$B$10, Inputs!$B$8*Inputs!$B$4 - J5279), 0)</f>
        <v>170</v>
      </c>
      <c r="M5279" s="3">
        <f t="shared" si="741"/>
        <v>0</v>
      </c>
      <c r="N5279" s="3">
        <f t="shared" si="742"/>
        <v>170</v>
      </c>
      <c r="O5279" s="3">
        <f>IF(H5279="Reg", MIN(Inputs!$B$2, I5279*Inputs!$B$10, (Inputs!$B$8-I5279)/Inputs!$B$9), 0)</f>
        <v>0</v>
      </c>
      <c r="P5279" s="3">
        <f t="shared" si="743"/>
        <v>13617.424999999999</v>
      </c>
      <c r="Q5279" s="3">
        <f t="shared" si="744"/>
        <v>0</v>
      </c>
      <c r="R5279" s="3">
        <f>I5279 + M5279*Inputs!$B$9 - N5279/Inputs!$B$10</f>
        <v>158.77939109773115</v>
      </c>
    </row>
    <row r="5280" spans="1:18" x14ac:dyDescent="0.3">
      <c r="A5280" s="4">
        <v>46242.916666666657</v>
      </c>
      <c r="B5280" s="3">
        <v>79.855000000000004</v>
      </c>
      <c r="C5280" s="3">
        <v>1</v>
      </c>
      <c r="D5280" s="3">
        <f t="shared" si="738"/>
        <v>33.638854166666668</v>
      </c>
      <c r="E5280" s="3">
        <f>MAX(B5280 - D5280/Inputs!$B$5, 0)</f>
        <v>41.629029356060606</v>
      </c>
      <c r="F5280" s="3">
        <f>MAX(D5280*Inputs!$B$5 - B5280, 0)</f>
        <v>0</v>
      </c>
      <c r="G5280" s="3">
        <f t="shared" si="739"/>
        <v>1</v>
      </c>
      <c r="H5280" t="str">
        <f t="shared" si="740"/>
        <v>Discharge</v>
      </c>
      <c r="I5280" s="3">
        <f t="shared" si="745"/>
        <v>158.77939109773115</v>
      </c>
      <c r="J5280" s="3">
        <f t="shared" si="746"/>
        <v>170</v>
      </c>
      <c r="K5280" s="3">
        <f>MIN(Inputs!$B$2, (Inputs!$B$8 - I5280)/Inputs!$B$9)</f>
        <v>170</v>
      </c>
      <c r="L5280" s="3">
        <f>MAX(MIN(Inputs!$B$2, I5280*Inputs!$B$10, Inputs!$B$8*Inputs!$B$4 - J5280), 0)</f>
        <v>148.94827166799323</v>
      </c>
      <c r="M5280" s="3">
        <f t="shared" si="741"/>
        <v>0</v>
      </c>
      <c r="N5280" s="3">
        <f t="shared" si="742"/>
        <v>148.94827166799323</v>
      </c>
      <c r="O5280" s="3">
        <f>IF(H5280="Reg", MIN(Inputs!$B$2, I5280*Inputs!$B$10, (Inputs!$B$8-I5280)/Inputs!$B$9), 0)</f>
        <v>0</v>
      </c>
      <c r="P5280" s="3">
        <f t="shared" si="743"/>
        <v>11894.2642340476</v>
      </c>
      <c r="Q5280" s="3">
        <f t="shared" si="744"/>
        <v>0</v>
      </c>
      <c r="R5280" s="3">
        <f>I5280 + M5280*Inputs!$B$9 - N5280/Inputs!$B$10</f>
        <v>0</v>
      </c>
    </row>
    <row r="5281" spans="1:18" x14ac:dyDescent="0.3">
      <c r="A5281" s="4">
        <v>46242.958333333343</v>
      </c>
      <c r="B5281" s="3">
        <v>41.849999999999994</v>
      </c>
      <c r="C5281" s="3">
        <v>0.06</v>
      </c>
      <c r="D5281" s="3">
        <f t="shared" si="738"/>
        <v>33.638854166666668</v>
      </c>
      <c r="E5281" s="3">
        <f>MAX(B5281 - D5281/Inputs!$B$5, 0)</f>
        <v>3.6240293560605963</v>
      </c>
      <c r="F5281" s="3">
        <f>MAX(D5281*Inputs!$B$5 - B5281, 0)</f>
        <v>0</v>
      </c>
      <c r="G5281" s="3">
        <f t="shared" si="739"/>
        <v>0.06</v>
      </c>
      <c r="H5281" t="str">
        <f t="shared" si="740"/>
        <v>Discharge</v>
      </c>
      <c r="I5281" s="3">
        <f t="shared" si="745"/>
        <v>0</v>
      </c>
      <c r="J5281" s="3">
        <f t="shared" si="746"/>
        <v>318.94827166799325</v>
      </c>
      <c r="K5281" s="3">
        <f>MIN(Inputs!$B$2, (Inputs!$B$8 - I5281)/Inputs!$B$9)</f>
        <v>170</v>
      </c>
      <c r="L5281" s="3">
        <f>MAX(MIN(Inputs!$B$2, I5281*Inputs!$B$10, Inputs!$B$8*Inputs!$B$4 - J5281), 0)</f>
        <v>0</v>
      </c>
      <c r="M5281" s="3">
        <f t="shared" si="741"/>
        <v>0</v>
      </c>
      <c r="N5281" s="3">
        <f t="shared" si="742"/>
        <v>0</v>
      </c>
      <c r="O5281" s="3">
        <f>IF(H5281="Reg", MIN(Inputs!$B$2, I5281*Inputs!$B$10, (Inputs!$B$8-I5281)/Inputs!$B$9), 0)</f>
        <v>0</v>
      </c>
      <c r="P5281" s="3">
        <f t="shared" si="743"/>
        <v>0</v>
      </c>
      <c r="Q5281" s="3">
        <f t="shared" si="744"/>
        <v>0</v>
      </c>
      <c r="R5281" s="3">
        <f>I5281 + M5281*Inputs!$B$9 - N5281/Inputs!$B$10</f>
        <v>0</v>
      </c>
    </row>
    <row r="5282" spans="1:18" x14ac:dyDescent="0.3">
      <c r="A5282" s="4">
        <v>46243</v>
      </c>
      <c r="B5282" s="3">
        <v>34.14</v>
      </c>
      <c r="C5282" s="3">
        <v>0.06</v>
      </c>
      <c r="D5282" s="3">
        <f t="shared" si="738"/>
        <v>27.918750000000003</v>
      </c>
      <c r="E5282" s="3">
        <f>MAX(B5282 - D5282/Inputs!$B$5, 0)</f>
        <v>2.4141477272727236</v>
      </c>
      <c r="F5282" s="3">
        <f>MAX(D5282*Inputs!$B$5 - B5282, 0)</f>
        <v>0</v>
      </c>
      <c r="G5282" s="3">
        <f t="shared" si="739"/>
        <v>0.06</v>
      </c>
      <c r="H5282" t="str">
        <f t="shared" si="740"/>
        <v>Discharge</v>
      </c>
      <c r="I5282" s="3">
        <f t="shared" si="745"/>
        <v>0</v>
      </c>
      <c r="J5282" s="3">
        <f t="shared" si="746"/>
        <v>0</v>
      </c>
      <c r="K5282" s="3">
        <f>MIN(Inputs!$B$2, (Inputs!$B$8 - I5282)/Inputs!$B$9)</f>
        <v>170</v>
      </c>
      <c r="L5282" s="3">
        <f>MAX(MIN(Inputs!$B$2, I5282*Inputs!$B$10, Inputs!$B$8*Inputs!$B$4 - J5282), 0)</f>
        <v>0</v>
      </c>
      <c r="M5282" s="3">
        <f t="shared" si="741"/>
        <v>0</v>
      </c>
      <c r="N5282" s="3">
        <f t="shared" si="742"/>
        <v>0</v>
      </c>
      <c r="O5282" s="3">
        <f>IF(H5282="Reg", MIN(Inputs!$B$2, I5282*Inputs!$B$10, (Inputs!$B$8-I5282)/Inputs!$B$9), 0)</f>
        <v>0</v>
      </c>
      <c r="P5282" s="3">
        <f t="shared" si="743"/>
        <v>0</v>
      </c>
      <c r="Q5282" s="3">
        <f t="shared" si="744"/>
        <v>0</v>
      </c>
      <c r="R5282" s="3">
        <f>I5282 + M5282*Inputs!$B$9 - N5282/Inputs!$B$10</f>
        <v>0</v>
      </c>
    </row>
    <row r="5283" spans="1:18" x14ac:dyDescent="0.3">
      <c r="A5283" s="4">
        <v>46243.041666666657</v>
      </c>
      <c r="B5283" s="3">
        <v>36.090000000000003</v>
      </c>
      <c r="C5283" s="3">
        <v>0.05</v>
      </c>
      <c r="D5283" s="3">
        <f t="shared" si="738"/>
        <v>27.918750000000003</v>
      </c>
      <c r="E5283" s="3">
        <f>MAX(B5283 - D5283/Inputs!$B$5, 0)</f>
        <v>4.3641477272727265</v>
      </c>
      <c r="F5283" s="3">
        <f>MAX(D5283*Inputs!$B$5 - B5283, 0)</f>
        <v>0</v>
      </c>
      <c r="G5283" s="3">
        <f t="shared" si="739"/>
        <v>0.05</v>
      </c>
      <c r="H5283" t="str">
        <f t="shared" si="740"/>
        <v>Discharge</v>
      </c>
      <c r="I5283" s="3">
        <f t="shared" si="745"/>
        <v>0</v>
      </c>
      <c r="J5283" s="3">
        <f t="shared" si="746"/>
        <v>0</v>
      </c>
      <c r="K5283" s="3">
        <f>MIN(Inputs!$B$2, (Inputs!$B$8 - I5283)/Inputs!$B$9)</f>
        <v>170</v>
      </c>
      <c r="L5283" s="3">
        <f>MAX(MIN(Inputs!$B$2, I5283*Inputs!$B$10, Inputs!$B$8*Inputs!$B$4 - J5283), 0)</f>
        <v>0</v>
      </c>
      <c r="M5283" s="3">
        <f t="shared" si="741"/>
        <v>0</v>
      </c>
      <c r="N5283" s="3">
        <f t="shared" si="742"/>
        <v>0</v>
      </c>
      <c r="O5283" s="3">
        <f>IF(H5283="Reg", MIN(Inputs!$B$2, I5283*Inputs!$B$10, (Inputs!$B$8-I5283)/Inputs!$B$9), 0)</f>
        <v>0</v>
      </c>
      <c r="P5283" s="3">
        <f t="shared" si="743"/>
        <v>0</v>
      </c>
      <c r="Q5283" s="3">
        <f t="shared" si="744"/>
        <v>0</v>
      </c>
      <c r="R5283" s="3">
        <f>I5283 + M5283*Inputs!$B$9 - N5283/Inputs!$B$10</f>
        <v>0</v>
      </c>
    </row>
    <row r="5284" spans="1:18" x14ac:dyDescent="0.3">
      <c r="A5284" s="4">
        <v>46243.083333333343</v>
      </c>
      <c r="B5284" s="3">
        <v>31.337500000000002</v>
      </c>
      <c r="C5284" s="3">
        <v>0.05</v>
      </c>
      <c r="D5284" s="3">
        <f t="shared" si="738"/>
        <v>27.918750000000003</v>
      </c>
      <c r="E5284" s="3">
        <f>MAX(B5284 - D5284/Inputs!$B$5, 0)</f>
        <v>0</v>
      </c>
      <c r="F5284" s="3">
        <f>MAX(D5284*Inputs!$B$5 - B5284, 0)</f>
        <v>0</v>
      </c>
      <c r="G5284" s="3">
        <f t="shared" si="739"/>
        <v>0.05</v>
      </c>
      <c r="H5284" t="str">
        <f t="shared" si="740"/>
        <v>Reg</v>
      </c>
      <c r="I5284" s="3">
        <f t="shared" si="745"/>
        <v>0</v>
      </c>
      <c r="J5284" s="3">
        <f t="shared" si="746"/>
        <v>0</v>
      </c>
      <c r="K5284" s="3">
        <f>MIN(Inputs!$B$2, (Inputs!$B$8 - I5284)/Inputs!$B$9)</f>
        <v>170</v>
      </c>
      <c r="L5284" s="3">
        <f>MAX(MIN(Inputs!$B$2, I5284*Inputs!$B$10, Inputs!$B$8*Inputs!$B$4 - J5284), 0)</f>
        <v>0</v>
      </c>
      <c r="M5284" s="3">
        <f t="shared" si="741"/>
        <v>0</v>
      </c>
      <c r="N5284" s="3">
        <f t="shared" si="742"/>
        <v>0</v>
      </c>
      <c r="O5284" s="3">
        <f>IF(H5284="Reg", MIN(Inputs!$B$2, I5284*Inputs!$B$10, (Inputs!$B$8-I5284)/Inputs!$B$9), 0)</f>
        <v>0</v>
      </c>
      <c r="P5284" s="3">
        <f t="shared" si="743"/>
        <v>0</v>
      </c>
      <c r="Q5284" s="3">
        <f t="shared" si="744"/>
        <v>0</v>
      </c>
      <c r="R5284" s="3">
        <f>I5284 + M5284*Inputs!$B$9 - N5284/Inputs!$B$10</f>
        <v>0</v>
      </c>
    </row>
    <row r="5285" spans="1:18" x14ac:dyDescent="0.3">
      <c r="A5285" s="4">
        <v>46243.125</v>
      </c>
      <c r="B5285" s="3">
        <v>34.365000000000002</v>
      </c>
      <c r="C5285" s="3">
        <v>0.05</v>
      </c>
      <c r="D5285" s="3">
        <f t="shared" si="738"/>
        <v>27.918750000000003</v>
      </c>
      <c r="E5285" s="3">
        <f>MAX(B5285 - D5285/Inputs!$B$5, 0)</f>
        <v>2.6391477272727251</v>
      </c>
      <c r="F5285" s="3">
        <f>MAX(D5285*Inputs!$B$5 - B5285, 0)</f>
        <v>0</v>
      </c>
      <c r="G5285" s="3">
        <f t="shared" si="739"/>
        <v>0.05</v>
      </c>
      <c r="H5285" t="str">
        <f t="shared" si="740"/>
        <v>Discharge</v>
      </c>
      <c r="I5285" s="3">
        <f t="shared" si="745"/>
        <v>0</v>
      </c>
      <c r="J5285" s="3">
        <f t="shared" si="746"/>
        <v>0</v>
      </c>
      <c r="K5285" s="3">
        <f>MIN(Inputs!$B$2, (Inputs!$B$8 - I5285)/Inputs!$B$9)</f>
        <v>170</v>
      </c>
      <c r="L5285" s="3">
        <f>MAX(MIN(Inputs!$B$2, I5285*Inputs!$B$10, Inputs!$B$8*Inputs!$B$4 - J5285), 0)</f>
        <v>0</v>
      </c>
      <c r="M5285" s="3">
        <f t="shared" si="741"/>
        <v>0</v>
      </c>
      <c r="N5285" s="3">
        <f t="shared" si="742"/>
        <v>0</v>
      </c>
      <c r="O5285" s="3">
        <f>IF(H5285="Reg", MIN(Inputs!$B$2, I5285*Inputs!$B$10, (Inputs!$B$8-I5285)/Inputs!$B$9), 0)</f>
        <v>0</v>
      </c>
      <c r="P5285" s="3">
        <f t="shared" si="743"/>
        <v>0</v>
      </c>
      <c r="Q5285" s="3">
        <f t="shared" si="744"/>
        <v>0</v>
      </c>
      <c r="R5285" s="3">
        <f>I5285 + M5285*Inputs!$B$9 - N5285/Inputs!$B$10</f>
        <v>0</v>
      </c>
    </row>
    <row r="5286" spans="1:18" x14ac:dyDescent="0.3">
      <c r="A5286" s="4">
        <v>46243.166666666657</v>
      </c>
      <c r="B5286" s="3">
        <v>27.855000000000004</v>
      </c>
      <c r="C5286" s="3">
        <v>7.0000000000000007E-2</v>
      </c>
      <c r="D5286" s="3">
        <f t="shared" si="738"/>
        <v>27.918750000000003</v>
      </c>
      <c r="E5286" s="3">
        <f>MAX(B5286 - D5286/Inputs!$B$5, 0)</f>
        <v>0</v>
      </c>
      <c r="F5286" s="3">
        <f>MAX(D5286*Inputs!$B$5 - B5286, 0)</f>
        <v>0</v>
      </c>
      <c r="G5286" s="3">
        <f t="shared" si="739"/>
        <v>7.0000000000000007E-2</v>
      </c>
      <c r="H5286" t="str">
        <f t="shared" si="740"/>
        <v>Reg</v>
      </c>
      <c r="I5286" s="3">
        <f t="shared" si="745"/>
        <v>0</v>
      </c>
      <c r="J5286" s="3">
        <f t="shared" si="746"/>
        <v>0</v>
      </c>
      <c r="K5286" s="3">
        <f>MIN(Inputs!$B$2, (Inputs!$B$8 - I5286)/Inputs!$B$9)</f>
        <v>170</v>
      </c>
      <c r="L5286" s="3">
        <f>MAX(MIN(Inputs!$B$2, I5286*Inputs!$B$10, Inputs!$B$8*Inputs!$B$4 - J5286), 0)</f>
        <v>0</v>
      </c>
      <c r="M5286" s="3">
        <f t="shared" si="741"/>
        <v>0</v>
      </c>
      <c r="N5286" s="3">
        <f t="shared" si="742"/>
        <v>0</v>
      </c>
      <c r="O5286" s="3">
        <f>IF(H5286="Reg", MIN(Inputs!$B$2, I5286*Inputs!$B$10, (Inputs!$B$8-I5286)/Inputs!$B$9), 0)</f>
        <v>0</v>
      </c>
      <c r="P5286" s="3">
        <f t="shared" si="743"/>
        <v>0</v>
      </c>
      <c r="Q5286" s="3">
        <f t="shared" si="744"/>
        <v>0</v>
      </c>
      <c r="R5286" s="3">
        <f>I5286 + M5286*Inputs!$B$9 - N5286/Inputs!$B$10</f>
        <v>0</v>
      </c>
    </row>
    <row r="5287" spans="1:18" x14ac:dyDescent="0.3">
      <c r="A5287" s="4">
        <v>46243.208333333343</v>
      </c>
      <c r="B5287" s="3">
        <v>27.612499999999997</v>
      </c>
      <c r="C5287" s="3">
        <v>7.0000000000000007E-2</v>
      </c>
      <c r="D5287" s="3">
        <f t="shared" si="738"/>
        <v>27.918750000000003</v>
      </c>
      <c r="E5287" s="3">
        <f>MAX(B5287 - D5287/Inputs!$B$5, 0)</f>
        <v>0</v>
      </c>
      <c r="F5287" s="3">
        <f>MAX(D5287*Inputs!$B$5 - B5287, 0)</f>
        <v>0</v>
      </c>
      <c r="G5287" s="3">
        <f t="shared" si="739"/>
        <v>7.0000000000000007E-2</v>
      </c>
      <c r="H5287" t="str">
        <f t="shared" si="740"/>
        <v>Reg</v>
      </c>
      <c r="I5287" s="3">
        <f t="shared" si="745"/>
        <v>0</v>
      </c>
      <c r="J5287" s="3">
        <f t="shared" si="746"/>
        <v>0</v>
      </c>
      <c r="K5287" s="3">
        <f>MIN(Inputs!$B$2, (Inputs!$B$8 - I5287)/Inputs!$B$9)</f>
        <v>170</v>
      </c>
      <c r="L5287" s="3">
        <f>MAX(MIN(Inputs!$B$2, I5287*Inputs!$B$10, Inputs!$B$8*Inputs!$B$4 - J5287), 0)</f>
        <v>0</v>
      </c>
      <c r="M5287" s="3">
        <f t="shared" si="741"/>
        <v>0</v>
      </c>
      <c r="N5287" s="3">
        <f t="shared" si="742"/>
        <v>0</v>
      </c>
      <c r="O5287" s="3">
        <f>IF(H5287="Reg", MIN(Inputs!$B$2, I5287*Inputs!$B$10, (Inputs!$B$8-I5287)/Inputs!$B$9), 0)</f>
        <v>0</v>
      </c>
      <c r="P5287" s="3">
        <f t="shared" si="743"/>
        <v>0</v>
      </c>
      <c r="Q5287" s="3">
        <f t="shared" si="744"/>
        <v>0</v>
      </c>
      <c r="R5287" s="3">
        <f>I5287 + M5287*Inputs!$B$9 - N5287/Inputs!$B$10</f>
        <v>0</v>
      </c>
    </row>
    <row r="5288" spans="1:18" x14ac:dyDescent="0.3">
      <c r="A5288" s="4">
        <v>46243.25</v>
      </c>
      <c r="B5288" s="3">
        <v>24.305</v>
      </c>
      <c r="C5288" s="3">
        <v>0.37</v>
      </c>
      <c r="D5288" s="3">
        <f t="shared" si="738"/>
        <v>27.918750000000003</v>
      </c>
      <c r="E5288" s="3">
        <f>MAX(B5288 - D5288/Inputs!$B$5, 0)</f>
        <v>0</v>
      </c>
      <c r="F5288" s="3">
        <f>MAX(D5288*Inputs!$B$5 - B5288, 0)</f>
        <v>0.26350000000000406</v>
      </c>
      <c r="G5288" s="3">
        <f t="shared" si="739"/>
        <v>0.37</v>
      </c>
      <c r="H5288" t="str">
        <f t="shared" si="740"/>
        <v>Reg</v>
      </c>
      <c r="I5288" s="3">
        <f t="shared" si="745"/>
        <v>0</v>
      </c>
      <c r="J5288" s="3">
        <f t="shared" si="746"/>
        <v>0</v>
      </c>
      <c r="K5288" s="3">
        <f>MIN(Inputs!$B$2, (Inputs!$B$8 - I5288)/Inputs!$B$9)</f>
        <v>170</v>
      </c>
      <c r="L5288" s="3">
        <f>MAX(MIN(Inputs!$B$2, I5288*Inputs!$B$10, Inputs!$B$8*Inputs!$B$4 - J5288), 0)</f>
        <v>0</v>
      </c>
      <c r="M5288" s="3">
        <f t="shared" si="741"/>
        <v>0</v>
      </c>
      <c r="N5288" s="3">
        <f t="shared" si="742"/>
        <v>0</v>
      </c>
      <c r="O5288" s="3">
        <f>IF(H5288="Reg", MIN(Inputs!$B$2, I5288*Inputs!$B$10, (Inputs!$B$8-I5288)/Inputs!$B$9), 0)</f>
        <v>0</v>
      </c>
      <c r="P5288" s="3">
        <f t="shared" si="743"/>
        <v>0</v>
      </c>
      <c r="Q5288" s="3">
        <f t="shared" si="744"/>
        <v>0</v>
      </c>
      <c r="R5288" s="3">
        <f>I5288 + M5288*Inputs!$B$9 - N5288/Inputs!$B$10</f>
        <v>0</v>
      </c>
    </row>
    <row r="5289" spans="1:18" x14ac:dyDescent="0.3">
      <c r="A5289" s="4">
        <v>46243.291666666657</v>
      </c>
      <c r="B5289" s="3">
        <v>21.3125</v>
      </c>
      <c r="C5289" s="3">
        <v>1.1399999999999999</v>
      </c>
      <c r="D5289" s="3">
        <f t="shared" si="738"/>
        <v>27.918750000000003</v>
      </c>
      <c r="E5289" s="3">
        <f>MAX(B5289 - D5289/Inputs!$B$5, 0)</f>
        <v>0</v>
      </c>
      <c r="F5289" s="3">
        <f>MAX(D5289*Inputs!$B$5 - B5289, 0)</f>
        <v>3.2560000000000038</v>
      </c>
      <c r="G5289" s="3">
        <f t="shared" si="739"/>
        <v>1.1399999999999999</v>
      </c>
      <c r="H5289" t="str">
        <f t="shared" si="740"/>
        <v>Charge</v>
      </c>
      <c r="I5289" s="3">
        <f t="shared" si="745"/>
        <v>0</v>
      </c>
      <c r="J5289" s="3">
        <f t="shared" si="746"/>
        <v>0</v>
      </c>
      <c r="K5289" s="3">
        <f>MIN(Inputs!$B$2, (Inputs!$B$8 - I5289)/Inputs!$B$9)</f>
        <v>170</v>
      </c>
      <c r="L5289" s="3">
        <f>MAX(MIN(Inputs!$B$2, I5289*Inputs!$B$10, Inputs!$B$8*Inputs!$B$4 - J5289), 0)</f>
        <v>0</v>
      </c>
      <c r="M5289" s="3">
        <f t="shared" si="741"/>
        <v>170</v>
      </c>
      <c r="N5289" s="3">
        <f t="shared" si="742"/>
        <v>0</v>
      </c>
      <c r="O5289" s="3">
        <f>IF(H5289="Reg", MIN(Inputs!$B$2, I5289*Inputs!$B$10, (Inputs!$B$8-I5289)/Inputs!$B$9), 0)</f>
        <v>0</v>
      </c>
      <c r="P5289" s="3">
        <f t="shared" si="743"/>
        <v>-3623.125</v>
      </c>
      <c r="Q5289" s="3">
        <f t="shared" si="744"/>
        <v>0</v>
      </c>
      <c r="R5289" s="3">
        <f>I5289 + M5289*Inputs!$B$9 - N5289/Inputs!$B$10</f>
        <v>159.4741358339966</v>
      </c>
    </row>
    <row r="5290" spans="1:18" x14ac:dyDescent="0.3">
      <c r="A5290" s="4">
        <v>46243.333333333343</v>
      </c>
      <c r="B5290" s="3">
        <v>14.522500000000001</v>
      </c>
      <c r="C5290" s="3">
        <v>0.69</v>
      </c>
      <c r="D5290" s="3">
        <f t="shared" si="738"/>
        <v>27.918750000000003</v>
      </c>
      <c r="E5290" s="3">
        <f>MAX(B5290 - D5290/Inputs!$B$5, 0)</f>
        <v>0</v>
      </c>
      <c r="F5290" s="3">
        <f>MAX(D5290*Inputs!$B$5 - B5290, 0)</f>
        <v>10.046000000000003</v>
      </c>
      <c r="G5290" s="3">
        <f t="shared" si="739"/>
        <v>0.69</v>
      </c>
      <c r="H5290" t="str">
        <f t="shared" si="740"/>
        <v>Charge</v>
      </c>
      <c r="I5290" s="3">
        <f t="shared" si="745"/>
        <v>159.4741358339966</v>
      </c>
      <c r="J5290" s="3">
        <f t="shared" si="746"/>
        <v>0</v>
      </c>
      <c r="K5290" s="3">
        <f>MIN(Inputs!$B$2, (Inputs!$B$8 - I5290)/Inputs!$B$9)</f>
        <v>170</v>
      </c>
      <c r="L5290" s="3">
        <f>MAX(MIN(Inputs!$B$2, I5290*Inputs!$B$10, Inputs!$B$8*Inputs!$B$4 - J5290), 0)</f>
        <v>149.6</v>
      </c>
      <c r="M5290" s="3">
        <f t="shared" si="741"/>
        <v>170</v>
      </c>
      <c r="N5290" s="3">
        <f t="shared" si="742"/>
        <v>0</v>
      </c>
      <c r="O5290" s="3">
        <f>IF(H5290="Reg", MIN(Inputs!$B$2, I5290*Inputs!$B$10, (Inputs!$B$8-I5290)/Inputs!$B$9), 0)</f>
        <v>0</v>
      </c>
      <c r="P5290" s="3">
        <f t="shared" si="743"/>
        <v>-2468.8250000000003</v>
      </c>
      <c r="Q5290" s="3">
        <f t="shared" si="744"/>
        <v>0</v>
      </c>
      <c r="R5290" s="3">
        <f>I5290 + M5290*Inputs!$B$9 - N5290/Inputs!$B$10</f>
        <v>318.9482716679932</v>
      </c>
    </row>
    <row r="5291" spans="1:18" x14ac:dyDescent="0.3">
      <c r="A5291" s="4">
        <v>46243.375</v>
      </c>
      <c r="B5291" s="3">
        <v>7.0125000000000002</v>
      </c>
      <c r="C5291" s="3">
        <v>0.5</v>
      </c>
      <c r="D5291" s="3">
        <f t="shared" si="738"/>
        <v>27.918750000000003</v>
      </c>
      <c r="E5291" s="3">
        <f>MAX(B5291 - D5291/Inputs!$B$5, 0)</f>
        <v>0</v>
      </c>
      <c r="F5291" s="3">
        <f>MAX(D5291*Inputs!$B$5 - B5291, 0)</f>
        <v>17.556000000000004</v>
      </c>
      <c r="G5291" s="3">
        <f t="shared" si="739"/>
        <v>0.5</v>
      </c>
      <c r="H5291" t="str">
        <f t="shared" si="740"/>
        <v>Charge</v>
      </c>
      <c r="I5291" s="3">
        <f t="shared" si="745"/>
        <v>318.9482716679932</v>
      </c>
      <c r="J5291" s="3">
        <f t="shared" si="746"/>
        <v>0</v>
      </c>
      <c r="K5291" s="3">
        <f>MIN(Inputs!$B$2, (Inputs!$B$8 - I5291)/Inputs!$B$9)</f>
        <v>22.44121780453775</v>
      </c>
      <c r="L5291" s="3">
        <f>MAX(MIN(Inputs!$B$2, I5291*Inputs!$B$10, Inputs!$B$8*Inputs!$B$4 - J5291), 0)</f>
        <v>170</v>
      </c>
      <c r="M5291" s="3">
        <f t="shared" si="741"/>
        <v>22.44121780453775</v>
      </c>
      <c r="N5291" s="3">
        <f t="shared" si="742"/>
        <v>0</v>
      </c>
      <c r="O5291" s="3">
        <f>IF(H5291="Reg", MIN(Inputs!$B$2, I5291*Inputs!$B$10, (Inputs!$B$8-I5291)/Inputs!$B$9), 0)</f>
        <v>0</v>
      </c>
      <c r="P5291" s="3">
        <f t="shared" si="743"/>
        <v>-157.36903985432099</v>
      </c>
      <c r="Q5291" s="3">
        <f t="shared" si="744"/>
        <v>0</v>
      </c>
      <c r="R5291" s="3">
        <f>I5291 + M5291*Inputs!$B$9 - N5291/Inputs!$B$10</f>
        <v>340</v>
      </c>
    </row>
    <row r="5292" spans="1:18" x14ac:dyDescent="0.3">
      <c r="A5292" s="4">
        <v>46243.416666666657</v>
      </c>
      <c r="B5292" s="3">
        <v>15.43</v>
      </c>
      <c r="C5292" s="3">
        <v>0.5</v>
      </c>
      <c r="D5292" s="3">
        <f t="shared" si="738"/>
        <v>27.918750000000003</v>
      </c>
      <c r="E5292" s="3">
        <f>MAX(B5292 - D5292/Inputs!$B$5, 0)</f>
        <v>0</v>
      </c>
      <c r="F5292" s="3">
        <f>MAX(D5292*Inputs!$B$5 - B5292, 0)</f>
        <v>9.1385000000000041</v>
      </c>
      <c r="G5292" s="3">
        <f t="shared" si="739"/>
        <v>0.5</v>
      </c>
      <c r="H5292" t="str">
        <f t="shared" si="740"/>
        <v>Charge</v>
      </c>
      <c r="I5292" s="3">
        <f t="shared" si="745"/>
        <v>340</v>
      </c>
      <c r="J5292" s="3">
        <f t="shared" si="746"/>
        <v>0</v>
      </c>
      <c r="K5292" s="3">
        <f>MIN(Inputs!$B$2, (Inputs!$B$8 - I5292)/Inputs!$B$9)</f>
        <v>0</v>
      </c>
      <c r="L5292" s="3">
        <f>MAX(MIN(Inputs!$B$2, I5292*Inputs!$B$10, Inputs!$B$8*Inputs!$B$4 - J5292), 0)</f>
        <v>170</v>
      </c>
      <c r="M5292" s="3">
        <f t="shared" si="741"/>
        <v>0</v>
      </c>
      <c r="N5292" s="3">
        <f t="shared" si="742"/>
        <v>0</v>
      </c>
      <c r="O5292" s="3">
        <f>IF(H5292="Reg", MIN(Inputs!$B$2, I5292*Inputs!$B$10, (Inputs!$B$8-I5292)/Inputs!$B$9), 0)</f>
        <v>0</v>
      </c>
      <c r="P5292" s="3">
        <f t="shared" si="743"/>
        <v>0</v>
      </c>
      <c r="Q5292" s="3">
        <f t="shared" si="744"/>
        <v>0</v>
      </c>
      <c r="R5292" s="3">
        <f>I5292 + M5292*Inputs!$B$9 - N5292/Inputs!$B$10</f>
        <v>340</v>
      </c>
    </row>
    <row r="5293" spans="1:18" x14ac:dyDescent="0.3">
      <c r="A5293" s="4">
        <v>46243.458333333343</v>
      </c>
      <c r="B5293" s="3">
        <v>16.1875</v>
      </c>
      <c r="C5293" s="3">
        <v>0.44</v>
      </c>
      <c r="D5293" s="3">
        <f t="shared" si="738"/>
        <v>27.918750000000003</v>
      </c>
      <c r="E5293" s="3">
        <f>MAX(B5293 - D5293/Inputs!$B$5, 0)</f>
        <v>0</v>
      </c>
      <c r="F5293" s="3">
        <f>MAX(D5293*Inputs!$B$5 - B5293, 0)</f>
        <v>8.3810000000000038</v>
      </c>
      <c r="G5293" s="3">
        <f t="shared" si="739"/>
        <v>0.44</v>
      </c>
      <c r="H5293" t="str">
        <f t="shared" si="740"/>
        <v>Charge</v>
      </c>
      <c r="I5293" s="3">
        <f t="shared" si="745"/>
        <v>340</v>
      </c>
      <c r="J5293" s="3">
        <f t="shared" si="746"/>
        <v>0</v>
      </c>
      <c r="K5293" s="3">
        <f>MIN(Inputs!$B$2, (Inputs!$B$8 - I5293)/Inputs!$B$9)</f>
        <v>0</v>
      </c>
      <c r="L5293" s="3">
        <f>MAX(MIN(Inputs!$B$2, I5293*Inputs!$B$10, Inputs!$B$8*Inputs!$B$4 - J5293), 0)</f>
        <v>170</v>
      </c>
      <c r="M5293" s="3">
        <f t="shared" si="741"/>
        <v>0</v>
      </c>
      <c r="N5293" s="3">
        <f t="shared" si="742"/>
        <v>0</v>
      </c>
      <c r="O5293" s="3">
        <f>IF(H5293="Reg", MIN(Inputs!$B$2, I5293*Inputs!$B$10, (Inputs!$B$8-I5293)/Inputs!$B$9), 0)</f>
        <v>0</v>
      </c>
      <c r="P5293" s="3">
        <f t="shared" si="743"/>
        <v>0</v>
      </c>
      <c r="Q5293" s="3">
        <f t="shared" si="744"/>
        <v>0</v>
      </c>
      <c r="R5293" s="3">
        <f>I5293 + M5293*Inputs!$B$9 - N5293/Inputs!$B$10</f>
        <v>340</v>
      </c>
    </row>
    <row r="5294" spans="1:18" x14ac:dyDescent="0.3">
      <c r="A5294" s="4">
        <v>46243.5</v>
      </c>
      <c r="B5294" s="3">
        <v>18.61</v>
      </c>
      <c r="C5294" s="3">
        <v>0.44</v>
      </c>
      <c r="D5294" s="3">
        <f t="shared" si="738"/>
        <v>27.918750000000003</v>
      </c>
      <c r="E5294" s="3">
        <f>MAX(B5294 - D5294/Inputs!$B$5, 0)</f>
        <v>0</v>
      </c>
      <c r="F5294" s="3">
        <f>MAX(D5294*Inputs!$B$5 - B5294, 0)</f>
        <v>5.9585000000000043</v>
      </c>
      <c r="G5294" s="3">
        <f t="shared" si="739"/>
        <v>0.44</v>
      </c>
      <c r="H5294" t="str">
        <f t="shared" si="740"/>
        <v>Charge</v>
      </c>
      <c r="I5294" s="3">
        <f t="shared" si="745"/>
        <v>340</v>
      </c>
      <c r="J5294" s="3">
        <f t="shared" si="746"/>
        <v>0</v>
      </c>
      <c r="K5294" s="3">
        <f>MIN(Inputs!$B$2, (Inputs!$B$8 - I5294)/Inputs!$B$9)</f>
        <v>0</v>
      </c>
      <c r="L5294" s="3">
        <f>MAX(MIN(Inputs!$B$2, I5294*Inputs!$B$10, Inputs!$B$8*Inputs!$B$4 - J5294), 0)</f>
        <v>170</v>
      </c>
      <c r="M5294" s="3">
        <f t="shared" si="741"/>
        <v>0</v>
      </c>
      <c r="N5294" s="3">
        <f t="shared" si="742"/>
        <v>0</v>
      </c>
      <c r="O5294" s="3">
        <f>IF(H5294="Reg", MIN(Inputs!$B$2, I5294*Inputs!$B$10, (Inputs!$B$8-I5294)/Inputs!$B$9), 0)</f>
        <v>0</v>
      </c>
      <c r="P5294" s="3">
        <f t="shared" si="743"/>
        <v>0</v>
      </c>
      <c r="Q5294" s="3">
        <f t="shared" si="744"/>
        <v>0</v>
      </c>
      <c r="R5294" s="3">
        <f>I5294 + M5294*Inputs!$B$9 - N5294/Inputs!$B$10</f>
        <v>340</v>
      </c>
    </row>
    <row r="5295" spans="1:18" x14ac:dyDescent="0.3">
      <c r="A5295" s="4">
        <v>46243.541666666657</v>
      </c>
      <c r="B5295" s="3">
        <v>18.2425</v>
      </c>
      <c r="C5295" s="3">
        <v>0.49</v>
      </c>
      <c r="D5295" s="3">
        <f t="shared" si="738"/>
        <v>27.918750000000003</v>
      </c>
      <c r="E5295" s="3">
        <f>MAX(B5295 - D5295/Inputs!$B$5, 0)</f>
        <v>0</v>
      </c>
      <c r="F5295" s="3">
        <f>MAX(D5295*Inputs!$B$5 - B5295, 0)</f>
        <v>6.3260000000000041</v>
      </c>
      <c r="G5295" s="3">
        <f t="shared" si="739"/>
        <v>0.49</v>
      </c>
      <c r="H5295" t="str">
        <f t="shared" si="740"/>
        <v>Charge</v>
      </c>
      <c r="I5295" s="3">
        <f t="shared" si="745"/>
        <v>340</v>
      </c>
      <c r="J5295" s="3">
        <f t="shared" si="746"/>
        <v>0</v>
      </c>
      <c r="K5295" s="3">
        <f>MIN(Inputs!$B$2, (Inputs!$B$8 - I5295)/Inputs!$B$9)</f>
        <v>0</v>
      </c>
      <c r="L5295" s="3">
        <f>MAX(MIN(Inputs!$B$2, I5295*Inputs!$B$10, Inputs!$B$8*Inputs!$B$4 - J5295), 0)</f>
        <v>170</v>
      </c>
      <c r="M5295" s="3">
        <f t="shared" si="741"/>
        <v>0</v>
      </c>
      <c r="N5295" s="3">
        <f t="shared" si="742"/>
        <v>0</v>
      </c>
      <c r="O5295" s="3">
        <f>IF(H5295="Reg", MIN(Inputs!$B$2, I5295*Inputs!$B$10, (Inputs!$B$8-I5295)/Inputs!$B$9), 0)</f>
        <v>0</v>
      </c>
      <c r="P5295" s="3">
        <f t="shared" si="743"/>
        <v>0</v>
      </c>
      <c r="Q5295" s="3">
        <f t="shared" si="744"/>
        <v>0</v>
      </c>
      <c r="R5295" s="3">
        <f>I5295 + M5295*Inputs!$B$9 - N5295/Inputs!$B$10</f>
        <v>340</v>
      </c>
    </row>
    <row r="5296" spans="1:18" x14ac:dyDescent="0.3">
      <c r="A5296" s="4">
        <v>46243.583333333343</v>
      </c>
      <c r="B5296" s="3">
        <v>19.324999999999999</v>
      </c>
      <c r="C5296" s="3">
        <v>0.49</v>
      </c>
      <c r="D5296" s="3">
        <f t="shared" si="738"/>
        <v>27.918750000000003</v>
      </c>
      <c r="E5296" s="3">
        <f>MAX(B5296 - D5296/Inputs!$B$5, 0)</f>
        <v>0</v>
      </c>
      <c r="F5296" s="3">
        <f>MAX(D5296*Inputs!$B$5 - B5296, 0)</f>
        <v>5.2435000000000045</v>
      </c>
      <c r="G5296" s="3">
        <f t="shared" si="739"/>
        <v>0.49</v>
      </c>
      <c r="H5296" t="str">
        <f t="shared" si="740"/>
        <v>Charge</v>
      </c>
      <c r="I5296" s="3">
        <f t="shared" si="745"/>
        <v>340</v>
      </c>
      <c r="J5296" s="3">
        <f t="shared" si="746"/>
        <v>0</v>
      </c>
      <c r="K5296" s="3">
        <f>MIN(Inputs!$B$2, (Inputs!$B$8 - I5296)/Inputs!$B$9)</f>
        <v>0</v>
      </c>
      <c r="L5296" s="3">
        <f>MAX(MIN(Inputs!$B$2, I5296*Inputs!$B$10, Inputs!$B$8*Inputs!$B$4 - J5296), 0)</f>
        <v>170</v>
      </c>
      <c r="M5296" s="3">
        <f t="shared" si="741"/>
        <v>0</v>
      </c>
      <c r="N5296" s="3">
        <f t="shared" si="742"/>
        <v>0</v>
      </c>
      <c r="O5296" s="3">
        <f>IF(H5296="Reg", MIN(Inputs!$B$2, I5296*Inputs!$B$10, (Inputs!$B$8-I5296)/Inputs!$B$9), 0)</f>
        <v>0</v>
      </c>
      <c r="P5296" s="3">
        <f t="shared" si="743"/>
        <v>0</v>
      </c>
      <c r="Q5296" s="3">
        <f t="shared" si="744"/>
        <v>0</v>
      </c>
      <c r="R5296" s="3">
        <f>I5296 + M5296*Inputs!$B$9 - N5296/Inputs!$B$10</f>
        <v>340</v>
      </c>
    </row>
    <row r="5297" spans="1:18" x14ac:dyDescent="0.3">
      <c r="A5297" s="4">
        <v>46243.625</v>
      </c>
      <c r="B5297" s="3">
        <v>26.895</v>
      </c>
      <c r="C5297" s="3">
        <v>0.5</v>
      </c>
      <c r="D5297" s="3">
        <f t="shared" si="738"/>
        <v>27.918750000000003</v>
      </c>
      <c r="E5297" s="3">
        <f>MAX(B5297 - D5297/Inputs!$B$5, 0)</f>
        <v>0</v>
      </c>
      <c r="F5297" s="3">
        <f>MAX(D5297*Inputs!$B$5 - B5297, 0)</f>
        <v>0</v>
      </c>
      <c r="G5297" s="3">
        <f t="shared" si="739"/>
        <v>0.5</v>
      </c>
      <c r="H5297" t="str">
        <f t="shared" si="740"/>
        <v>Reg</v>
      </c>
      <c r="I5297" s="3">
        <f t="shared" si="745"/>
        <v>340</v>
      </c>
      <c r="J5297" s="3">
        <f t="shared" si="746"/>
        <v>0</v>
      </c>
      <c r="K5297" s="3">
        <f>MIN(Inputs!$B$2, (Inputs!$B$8 - I5297)/Inputs!$B$9)</f>
        <v>0</v>
      </c>
      <c r="L5297" s="3">
        <f>MAX(MIN(Inputs!$B$2, I5297*Inputs!$B$10, Inputs!$B$8*Inputs!$B$4 - J5297), 0)</f>
        <v>170</v>
      </c>
      <c r="M5297" s="3">
        <f t="shared" si="741"/>
        <v>0</v>
      </c>
      <c r="N5297" s="3">
        <f t="shared" si="742"/>
        <v>0</v>
      </c>
      <c r="O5297" s="3">
        <f>IF(H5297="Reg", MIN(Inputs!$B$2, I5297*Inputs!$B$10, (Inputs!$B$8-I5297)/Inputs!$B$9), 0)</f>
        <v>0</v>
      </c>
      <c r="P5297" s="3">
        <f t="shared" si="743"/>
        <v>0</v>
      </c>
      <c r="Q5297" s="3">
        <f t="shared" si="744"/>
        <v>0</v>
      </c>
      <c r="R5297" s="3">
        <f>I5297 + M5297*Inputs!$B$9 - N5297/Inputs!$B$10</f>
        <v>340</v>
      </c>
    </row>
    <row r="5298" spans="1:18" x14ac:dyDescent="0.3">
      <c r="A5298" s="4">
        <v>46243.666666666657</v>
      </c>
      <c r="B5298" s="3">
        <v>27.215</v>
      </c>
      <c r="C5298" s="3">
        <v>0.5</v>
      </c>
      <c r="D5298" s="3">
        <f t="shared" si="738"/>
        <v>27.918750000000003</v>
      </c>
      <c r="E5298" s="3">
        <f>MAX(B5298 - D5298/Inputs!$B$5, 0)</f>
        <v>0</v>
      </c>
      <c r="F5298" s="3">
        <f>MAX(D5298*Inputs!$B$5 - B5298, 0)</f>
        <v>0</v>
      </c>
      <c r="G5298" s="3">
        <f t="shared" si="739"/>
        <v>0.5</v>
      </c>
      <c r="H5298" t="str">
        <f t="shared" si="740"/>
        <v>Reg</v>
      </c>
      <c r="I5298" s="3">
        <f t="shared" si="745"/>
        <v>340</v>
      </c>
      <c r="J5298" s="3">
        <f t="shared" si="746"/>
        <v>0</v>
      </c>
      <c r="K5298" s="3">
        <f>MIN(Inputs!$B$2, (Inputs!$B$8 - I5298)/Inputs!$B$9)</f>
        <v>0</v>
      </c>
      <c r="L5298" s="3">
        <f>MAX(MIN(Inputs!$B$2, I5298*Inputs!$B$10, Inputs!$B$8*Inputs!$B$4 - J5298), 0)</f>
        <v>170</v>
      </c>
      <c r="M5298" s="3">
        <f t="shared" si="741"/>
        <v>0</v>
      </c>
      <c r="N5298" s="3">
        <f t="shared" si="742"/>
        <v>0</v>
      </c>
      <c r="O5298" s="3">
        <f>IF(H5298="Reg", MIN(Inputs!$B$2, I5298*Inputs!$B$10, (Inputs!$B$8-I5298)/Inputs!$B$9), 0)</f>
        <v>0</v>
      </c>
      <c r="P5298" s="3">
        <f t="shared" si="743"/>
        <v>0</v>
      </c>
      <c r="Q5298" s="3">
        <f t="shared" si="744"/>
        <v>0</v>
      </c>
      <c r="R5298" s="3">
        <f>I5298 + M5298*Inputs!$B$9 - N5298/Inputs!$B$10</f>
        <v>340</v>
      </c>
    </row>
    <row r="5299" spans="1:18" x14ac:dyDescent="0.3">
      <c r="A5299" s="4">
        <v>46243.708333333343</v>
      </c>
      <c r="B5299" s="3">
        <v>22.175000000000001</v>
      </c>
      <c r="C5299" s="3">
        <v>0.47</v>
      </c>
      <c r="D5299" s="3">
        <f t="shared" si="738"/>
        <v>27.918750000000003</v>
      </c>
      <c r="E5299" s="3">
        <f>MAX(B5299 - D5299/Inputs!$B$5, 0)</f>
        <v>0</v>
      </c>
      <c r="F5299" s="3">
        <f>MAX(D5299*Inputs!$B$5 - B5299, 0)</f>
        <v>2.3935000000000031</v>
      </c>
      <c r="G5299" s="3">
        <f t="shared" si="739"/>
        <v>0.47</v>
      </c>
      <c r="H5299" t="str">
        <f t="shared" si="740"/>
        <v>Charge</v>
      </c>
      <c r="I5299" s="3">
        <f t="shared" si="745"/>
        <v>340</v>
      </c>
      <c r="J5299" s="3">
        <f t="shared" si="746"/>
        <v>0</v>
      </c>
      <c r="K5299" s="3">
        <f>MIN(Inputs!$B$2, (Inputs!$B$8 - I5299)/Inputs!$B$9)</f>
        <v>0</v>
      </c>
      <c r="L5299" s="3">
        <f>MAX(MIN(Inputs!$B$2, I5299*Inputs!$B$10, Inputs!$B$8*Inputs!$B$4 - J5299), 0)</f>
        <v>170</v>
      </c>
      <c r="M5299" s="3">
        <f t="shared" si="741"/>
        <v>0</v>
      </c>
      <c r="N5299" s="3">
        <f t="shared" si="742"/>
        <v>0</v>
      </c>
      <c r="O5299" s="3">
        <f>IF(H5299="Reg", MIN(Inputs!$B$2, I5299*Inputs!$B$10, (Inputs!$B$8-I5299)/Inputs!$B$9), 0)</f>
        <v>0</v>
      </c>
      <c r="P5299" s="3">
        <f t="shared" si="743"/>
        <v>0</v>
      </c>
      <c r="Q5299" s="3">
        <f t="shared" si="744"/>
        <v>0</v>
      </c>
      <c r="R5299" s="3">
        <f>I5299 + M5299*Inputs!$B$9 - N5299/Inputs!$B$10</f>
        <v>340</v>
      </c>
    </row>
    <row r="5300" spans="1:18" x14ac:dyDescent="0.3">
      <c r="A5300" s="4">
        <v>46243.75</v>
      </c>
      <c r="B5300" s="3">
        <v>29.2575</v>
      </c>
      <c r="C5300" s="3">
        <v>0.99</v>
      </c>
      <c r="D5300" s="3">
        <f t="shared" si="738"/>
        <v>27.918750000000003</v>
      </c>
      <c r="E5300" s="3">
        <f>MAX(B5300 - D5300/Inputs!$B$5, 0)</f>
        <v>0</v>
      </c>
      <c r="F5300" s="3">
        <f>MAX(D5300*Inputs!$B$5 - B5300, 0)</f>
        <v>0</v>
      </c>
      <c r="G5300" s="3">
        <f t="shared" si="739"/>
        <v>0.99</v>
      </c>
      <c r="H5300" t="str">
        <f t="shared" si="740"/>
        <v>Reg</v>
      </c>
      <c r="I5300" s="3">
        <f t="shared" si="745"/>
        <v>340</v>
      </c>
      <c r="J5300" s="3">
        <f t="shared" si="746"/>
        <v>0</v>
      </c>
      <c r="K5300" s="3">
        <f>MIN(Inputs!$B$2, (Inputs!$B$8 - I5300)/Inputs!$B$9)</f>
        <v>0</v>
      </c>
      <c r="L5300" s="3">
        <f>MAX(MIN(Inputs!$B$2, I5300*Inputs!$B$10, Inputs!$B$8*Inputs!$B$4 - J5300), 0)</f>
        <v>170</v>
      </c>
      <c r="M5300" s="3">
        <f t="shared" si="741"/>
        <v>0</v>
      </c>
      <c r="N5300" s="3">
        <f t="shared" si="742"/>
        <v>0</v>
      </c>
      <c r="O5300" s="3">
        <f>IF(H5300="Reg", MIN(Inputs!$B$2, I5300*Inputs!$B$10, (Inputs!$B$8-I5300)/Inputs!$B$9), 0)</f>
        <v>0</v>
      </c>
      <c r="P5300" s="3">
        <f t="shared" si="743"/>
        <v>0</v>
      </c>
      <c r="Q5300" s="3">
        <f t="shared" si="744"/>
        <v>0</v>
      </c>
      <c r="R5300" s="3">
        <f>I5300 + M5300*Inputs!$B$9 - N5300/Inputs!$B$10</f>
        <v>340</v>
      </c>
    </row>
    <row r="5301" spans="1:18" x14ac:dyDescent="0.3">
      <c r="A5301" s="4">
        <v>46243.791666666657</v>
      </c>
      <c r="B5301" s="3">
        <v>43.454999999999998</v>
      </c>
      <c r="C5301" s="3">
        <v>4</v>
      </c>
      <c r="D5301" s="3">
        <f t="shared" si="738"/>
        <v>27.918750000000003</v>
      </c>
      <c r="E5301" s="3">
        <f>MAX(B5301 - D5301/Inputs!$B$5, 0)</f>
        <v>11.729147727272721</v>
      </c>
      <c r="F5301" s="3">
        <f>MAX(D5301*Inputs!$B$5 - B5301, 0)</f>
        <v>0</v>
      </c>
      <c r="G5301" s="3">
        <f t="shared" si="739"/>
        <v>4</v>
      </c>
      <c r="H5301" t="str">
        <f t="shared" si="740"/>
        <v>Discharge</v>
      </c>
      <c r="I5301" s="3">
        <f t="shared" si="745"/>
        <v>340</v>
      </c>
      <c r="J5301" s="3">
        <f t="shared" si="746"/>
        <v>0</v>
      </c>
      <c r="K5301" s="3">
        <f>MIN(Inputs!$B$2, (Inputs!$B$8 - I5301)/Inputs!$B$9)</f>
        <v>0</v>
      </c>
      <c r="L5301" s="3">
        <f>MAX(MIN(Inputs!$B$2, I5301*Inputs!$B$10, Inputs!$B$8*Inputs!$B$4 - J5301), 0)</f>
        <v>170</v>
      </c>
      <c r="M5301" s="3">
        <f t="shared" si="741"/>
        <v>0</v>
      </c>
      <c r="N5301" s="3">
        <f t="shared" si="742"/>
        <v>170</v>
      </c>
      <c r="O5301" s="3">
        <f>IF(H5301="Reg", MIN(Inputs!$B$2, I5301*Inputs!$B$10, (Inputs!$B$8-I5301)/Inputs!$B$9), 0)</f>
        <v>0</v>
      </c>
      <c r="P5301" s="3">
        <f t="shared" si="743"/>
        <v>7387.3499999999995</v>
      </c>
      <c r="Q5301" s="3">
        <f t="shared" si="744"/>
        <v>0</v>
      </c>
      <c r="R5301" s="3">
        <f>I5301 + M5301*Inputs!$B$9 - N5301/Inputs!$B$10</f>
        <v>158.77939109773115</v>
      </c>
    </row>
    <row r="5302" spans="1:18" x14ac:dyDescent="0.3">
      <c r="A5302" s="4">
        <v>46243.833333333343</v>
      </c>
      <c r="B5302" s="3">
        <v>67.339999999999989</v>
      </c>
      <c r="C5302" s="3">
        <v>5.26</v>
      </c>
      <c r="D5302" s="3">
        <f t="shared" si="738"/>
        <v>27.918750000000003</v>
      </c>
      <c r="E5302" s="3">
        <f>MAX(B5302 - D5302/Inputs!$B$5, 0)</f>
        <v>35.614147727272709</v>
      </c>
      <c r="F5302" s="3">
        <f>MAX(D5302*Inputs!$B$5 - B5302, 0)</f>
        <v>0</v>
      </c>
      <c r="G5302" s="3">
        <f t="shared" si="739"/>
        <v>5.26</v>
      </c>
      <c r="H5302" t="str">
        <f t="shared" si="740"/>
        <v>Discharge</v>
      </c>
      <c r="I5302" s="3">
        <f t="shared" si="745"/>
        <v>158.77939109773115</v>
      </c>
      <c r="J5302" s="3">
        <f t="shared" si="746"/>
        <v>170</v>
      </c>
      <c r="K5302" s="3">
        <f>MIN(Inputs!$B$2, (Inputs!$B$8 - I5302)/Inputs!$B$9)</f>
        <v>170</v>
      </c>
      <c r="L5302" s="3">
        <f>MAX(MIN(Inputs!$B$2, I5302*Inputs!$B$10, Inputs!$B$8*Inputs!$B$4 - J5302), 0)</f>
        <v>148.94827166799323</v>
      </c>
      <c r="M5302" s="3">
        <f t="shared" si="741"/>
        <v>0</v>
      </c>
      <c r="N5302" s="3">
        <f t="shared" si="742"/>
        <v>148.94827166799323</v>
      </c>
      <c r="O5302" s="3">
        <f>IF(H5302="Reg", MIN(Inputs!$B$2, I5302*Inputs!$B$10, (Inputs!$B$8-I5302)/Inputs!$B$9), 0)</f>
        <v>0</v>
      </c>
      <c r="P5302" s="3">
        <f t="shared" si="743"/>
        <v>10030.176614122662</v>
      </c>
      <c r="Q5302" s="3">
        <f t="shared" si="744"/>
        <v>0</v>
      </c>
      <c r="R5302" s="3">
        <f>I5302 + M5302*Inputs!$B$9 - N5302/Inputs!$B$10</f>
        <v>0</v>
      </c>
    </row>
    <row r="5303" spans="1:18" x14ac:dyDescent="0.3">
      <c r="A5303" s="4">
        <v>46243.875</v>
      </c>
      <c r="B5303" s="3">
        <v>36.414999999999999</v>
      </c>
      <c r="C5303" s="3">
        <v>3.04</v>
      </c>
      <c r="D5303" s="3">
        <f t="shared" si="738"/>
        <v>27.918750000000003</v>
      </c>
      <c r="E5303" s="3">
        <f>MAX(B5303 - D5303/Inputs!$B$5, 0)</f>
        <v>4.6891477272727222</v>
      </c>
      <c r="F5303" s="3">
        <f>MAX(D5303*Inputs!$B$5 - B5303, 0)</f>
        <v>0</v>
      </c>
      <c r="G5303" s="3">
        <f t="shared" si="739"/>
        <v>3.04</v>
      </c>
      <c r="H5303" t="str">
        <f t="shared" si="740"/>
        <v>Discharge</v>
      </c>
      <c r="I5303" s="3">
        <f t="shared" si="745"/>
        <v>0</v>
      </c>
      <c r="J5303" s="3">
        <f t="shared" si="746"/>
        <v>318.94827166799325</v>
      </c>
      <c r="K5303" s="3">
        <f>MIN(Inputs!$B$2, (Inputs!$B$8 - I5303)/Inputs!$B$9)</f>
        <v>170</v>
      </c>
      <c r="L5303" s="3">
        <f>MAX(MIN(Inputs!$B$2, I5303*Inputs!$B$10, Inputs!$B$8*Inputs!$B$4 - J5303), 0)</f>
        <v>0</v>
      </c>
      <c r="M5303" s="3">
        <f t="shared" si="741"/>
        <v>0</v>
      </c>
      <c r="N5303" s="3">
        <f t="shared" si="742"/>
        <v>0</v>
      </c>
      <c r="O5303" s="3">
        <f>IF(H5303="Reg", MIN(Inputs!$B$2, I5303*Inputs!$B$10, (Inputs!$B$8-I5303)/Inputs!$B$9), 0)</f>
        <v>0</v>
      </c>
      <c r="P5303" s="3">
        <f t="shared" si="743"/>
        <v>0</v>
      </c>
      <c r="Q5303" s="3">
        <f t="shared" si="744"/>
        <v>0</v>
      </c>
      <c r="R5303" s="3">
        <f>I5303 + M5303*Inputs!$B$9 - N5303/Inputs!$B$10</f>
        <v>0</v>
      </c>
    </row>
    <row r="5304" spans="1:18" x14ac:dyDescent="0.3">
      <c r="A5304" s="4">
        <v>46243.916666666657</v>
      </c>
      <c r="B5304" s="3">
        <v>36.185000000000002</v>
      </c>
      <c r="C5304" s="3">
        <v>1.61</v>
      </c>
      <c r="D5304" s="3">
        <f t="shared" si="738"/>
        <v>27.918750000000003</v>
      </c>
      <c r="E5304" s="3">
        <f>MAX(B5304 - D5304/Inputs!$B$5, 0)</f>
        <v>4.4591477272727253</v>
      </c>
      <c r="F5304" s="3">
        <f>MAX(D5304*Inputs!$B$5 - B5304, 0)</f>
        <v>0</v>
      </c>
      <c r="G5304" s="3">
        <f t="shared" si="739"/>
        <v>1.61</v>
      </c>
      <c r="H5304" t="str">
        <f t="shared" si="740"/>
        <v>Discharge</v>
      </c>
      <c r="I5304" s="3">
        <f t="shared" si="745"/>
        <v>0</v>
      </c>
      <c r="J5304" s="3">
        <f t="shared" si="746"/>
        <v>318.94827166799325</v>
      </c>
      <c r="K5304" s="3">
        <f>MIN(Inputs!$B$2, (Inputs!$B$8 - I5304)/Inputs!$B$9)</f>
        <v>170</v>
      </c>
      <c r="L5304" s="3">
        <f>MAX(MIN(Inputs!$B$2, I5304*Inputs!$B$10, Inputs!$B$8*Inputs!$B$4 - J5304), 0)</f>
        <v>0</v>
      </c>
      <c r="M5304" s="3">
        <f t="shared" si="741"/>
        <v>0</v>
      </c>
      <c r="N5304" s="3">
        <f t="shared" si="742"/>
        <v>0</v>
      </c>
      <c r="O5304" s="3">
        <f>IF(H5304="Reg", MIN(Inputs!$B$2, I5304*Inputs!$B$10, (Inputs!$B$8-I5304)/Inputs!$B$9), 0)</f>
        <v>0</v>
      </c>
      <c r="P5304" s="3">
        <f t="shared" si="743"/>
        <v>0</v>
      </c>
      <c r="Q5304" s="3">
        <f t="shared" si="744"/>
        <v>0</v>
      </c>
      <c r="R5304" s="3">
        <f>I5304 + M5304*Inputs!$B$9 - N5304/Inputs!$B$10</f>
        <v>0</v>
      </c>
    </row>
    <row r="5305" spans="1:18" x14ac:dyDescent="0.3">
      <c r="A5305" s="4">
        <v>46243.958333333343</v>
      </c>
      <c r="B5305" s="3">
        <v>34.765000000000001</v>
      </c>
      <c r="C5305" s="3">
        <v>0.06</v>
      </c>
      <c r="D5305" s="3">
        <f t="shared" si="738"/>
        <v>27.918750000000003</v>
      </c>
      <c r="E5305" s="3">
        <f>MAX(B5305 - D5305/Inputs!$B$5, 0)</f>
        <v>3.0391477272727236</v>
      </c>
      <c r="F5305" s="3">
        <f>MAX(D5305*Inputs!$B$5 - B5305, 0)</f>
        <v>0</v>
      </c>
      <c r="G5305" s="3">
        <f t="shared" si="739"/>
        <v>0.06</v>
      </c>
      <c r="H5305" t="str">
        <f t="shared" si="740"/>
        <v>Discharge</v>
      </c>
      <c r="I5305" s="3">
        <f t="shared" si="745"/>
        <v>0</v>
      </c>
      <c r="J5305" s="3">
        <f t="shared" si="746"/>
        <v>318.94827166799325</v>
      </c>
      <c r="K5305" s="3">
        <f>MIN(Inputs!$B$2, (Inputs!$B$8 - I5305)/Inputs!$B$9)</f>
        <v>170</v>
      </c>
      <c r="L5305" s="3">
        <f>MAX(MIN(Inputs!$B$2, I5305*Inputs!$B$10, Inputs!$B$8*Inputs!$B$4 - J5305), 0)</f>
        <v>0</v>
      </c>
      <c r="M5305" s="3">
        <f t="shared" si="741"/>
        <v>0</v>
      </c>
      <c r="N5305" s="3">
        <f t="shared" si="742"/>
        <v>0</v>
      </c>
      <c r="O5305" s="3">
        <f>IF(H5305="Reg", MIN(Inputs!$B$2, I5305*Inputs!$B$10, (Inputs!$B$8-I5305)/Inputs!$B$9), 0)</f>
        <v>0</v>
      </c>
      <c r="P5305" s="3">
        <f t="shared" si="743"/>
        <v>0</v>
      </c>
      <c r="Q5305" s="3">
        <f t="shared" si="744"/>
        <v>0</v>
      </c>
      <c r="R5305" s="3">
        <f>I5305 + M5305*Inputs!$B$9 - N5305/Inputs!$B$10</f>
        <v>0</v>
      </c>
    </row>
    <row r="5306" spans="1:18" x14ac:dyDescent="0.3">
      <c r="A5306" s="4">
        <v>46244</v>
      </c>
      <c r="B5306" s="3">
        <v>35.055</v>
      </c>
      <c r="C5306" s="3">
        <v>0.06</v>
      </c>
      <c r="D5306" s="3">
        <f t="shared" si="738"/>
        <v>22.599583333333332</v>
      </c>
      <c r="E5306" s="3">
        <f>MAX(B5306 - D5306/Inputs!$B$5, 0)</f>
        <v>9.3736553030303043</v>
      </c>
      <c r="F5306" s="3">
        <f>MAX(D5306*Inputs!$B$5 - B5306, 0)</f>
        <v>0</v>
      </c>
      <c r="G5306" s="3">
        <f t="shared" si="739"/>
        <v>0.06</v>
      </c>
      <c r="H5306" t="str">
        <f t="shared" si="740"/>
        <v>Discharge</v>
      </c>
      <c r="I5306" s="3">
        <f t="shared" si="745"/>
        <v>0</v>
      </c>
      <c r="J5306" s="3">
        <f t="shared" si="746"/>
        <v>0</v>
      </c>
      <c r="K5306" s="3">
        <f>MIN(Inputs!$B$2, (Inputs!$B$8 - I5306)/Inputs!$B$9)</f>
        <v>170</v>
      </c>
      <c r="L5306" s="3">
        <f>MAX(MIN(Inputs!$B$2, I5306*Inputs!$B$10, Inputs!$B$8*Inputs!$B$4 - J5306), 0)</f>
        <v>0</v>
      </c>
      <c r="M5306" s="3">
        <f t="shared" si="741"/>
        <v>0</v>
      </c>
      <c r="N5306" s="3">
        <f t="shared" si="742"/>
        <v>0</v>
      </c>
      <c r="O5306" s="3">
        <f>IF(H5306="Reg", MIN(Inputs!$B$2, I5306*Inputs!$B$10, (Inputs!$B$8-I5306)/Inputs!$B$9), 0)</f>
        <v>0</v>
      </c>
      <c r="P5306" s="3">
        <f t="shared" si="743"/>
        <v>0</v>
      </c>
      <c r="Q5306" s="3">
        <f t="shared" si="744"/>
        <v>0</v>
      </c>
      <c r="R5306" s="3">
        <f>I5306 + M5306*Inputs!$B$9 - N5306/Inputs!$B$10</f>
        <v>0</v>
      </c>
    </row>
    <row r="5307" spans="1:18" x14ac:dyDescent="0.3">
      <c r="A5307" s="4">
        <v>46244.041666666657</v>
      </c>
      <c r="B5307" s="3">
        <v>23.357500000000002</v>
      </c>
      <c r="C5307" s="3">
        <v>0.05</v>
      </c>
      <c r="D5307" s="3">
        <f t="shared" si="738"/>
        <v>22.599583333333332</v>
      </c>
      <c r="E5307" s="3">
        <f>MAX(B5307 - D5307/Inputs!$B$5, 0)</f>
        <v>0</v>
      </c>
      <c r="F5307" s="3">
        <f>MAX(D5307*Inputs!$B$5 - B5307, 0)</f>
        <v>0</v>
      </c>
      <c r="G5307" s="3">
        <f t="shared" si="739"/>
        <v>0.05</v>
      </c>
      <c r="H5307" t="str">
        <f t="shared" si="740"/>
        <v>Reg</v>
      </c>
      <c r="I5307" s="3">
        <f t="shared" si="745"/>
        <v>0</v>
      </c>
      <c r="J5307" s="3">
        <f t="shared" si="746"/>
        <v>0</v>
      </c>
      <c r="K5307" s="3">
        <f>MIN(Inputs!$B$2, (Inputs!$B$8 - I5307)/Inputs!$B$9)</f>
        <v>170</v>
      </c>
      <c r="L5307" s="3">
        <f>MAX(MIN(Inputs!$B$2, I5307*Inputs!$B$10, Inputs!$B$8*Inputs!$B$4 - J5307), 0)</f>
        <v>0</v>
      </c>
      <c r="M5307" s="3">
        <f t="shared" si="741"/>
        <v>0</v>
      </c>
      <c r="N5307" s="3">
        <f t="shared" si="742"/>
        <v>0</v>
      </c>
      <c r="O5307" s="3">
        <f>IF(H5307="Reg", MIN(Inputs!$B$2, I5307*Inputs!$B$10, (Inputs!$B$8-I5307)/Inputs!$B$9), 0)</f>
        <v>0</v>
      </c>
      <c r="P5307" s="3">
        <f t="shared" si="743"/>
        <v>0</v>
      </c>
      <c r="Q5307" s="3">
        <f t="shared" si="744"/>
        <v>0</v>
      </c>
      <c r="R5307" s="3">
        <f>I5307 + M5307*Inputs!$B$9 - N5307/Inputs!$B$10</f>
        <v>0</v>
      </c>
    </row>
    <row r="5308" spans="1:18" x14ac:dyDescent="0.3">
      <c r="A5308" s="4">
        <v>46244.083333333343</v>
      </c>
      <c r="B5308" s="3">
        <v>22.479999999999997</v>
      </c>
      <c r="C5308" s="3">
        <v>0.05</v>
      </c>
      <c r="D5308" s="3">
        <f t="shared" si="738"/>
        <v>22.599583333333332</v>
      </c>
      <c r="E5308" s="3">
        <f>MAX(B5308 - D5308/Inputs!$B$5, 0)</f>
        <v>0</v>
      </c>
      <c r="F5308" s="3">
        <f>MAX(D5308*Inputs!$B$5 - B5308, 0)</f>
        <v>0</v>
      </c>
      <c r="G5308" s="3">
        <f t="shared" si="739"/>
        <v>0.05</v>
      </c>
      <c r="H5308" t="str">
        <f t="shared" si="740"/>
        <v>Reg</v>
      </c>
      <c r="I5308" s="3">
        <f t="shared" si="745"/>
        <v>0</v>
      </c>
      <c r="J5308" s="3">
        <f t="shared" si="746"/>
        <v>0</v>
      </c>
      <c r="K5308" s="3">
        <f>MIN(Inputs!$B$2, (Inputs!$B$8 - I5308)/Inputs!$B$9)</f>
        <v>170</v>
      </c>
      <c r="L5308" s="3">
        <f>MAX(MIN(Inputs!$B$2, I5308*Inputs!$B$10, Inputs!$B$8*Inputs!$B$4 - J5308), 0)</f>
        <v>0</v>
      </c>
      <c r="M5308" s="3">
        <f t="shared" si="741"/>
        <v>0</v>
      </c>
      <c r="N5308" s="3">
        <f t="shared" si="742"/>
        <v>0</v>
      </c>
      <c r="O5308" s="3">
        <f>IF(H5308="Reg", MIN(Inputs!$B$2, I5308*Inputs!$B$10, (Inputs!$B$8-I5308)/Inputs!$B$9), 0)</f>
        <v>0</v>
      </c>
      <c r="P5308" s="3">
        <f t="shared" si="743"/>
        <v>0</v>
      </c>
      <c r="Q5308" s="3">
        <f t="shared" si="744"/>
        <v>0</v>
      </c>
      <c r="R5308" s="3">
        <f>I5308 + M5308*Inputs!$B$9 - N5308/Inputs!$B$10</f>
        <v>0</v>
      </c>
    </row>
    <row r="5309" spans="1:18" x14ac:dyDescent="0.3">
      <c r="A5309" s="4">
        <v>46244.125</v>
      </c>
      <c r="B5309" s="3">
        <v>21.82</v>
      </c>
      <c r="C5309" s="3">
        <v>0.05</v>
      </c>
      <c r="D5309" s="3">
        <f t="shared" si="738"/>
        <v>22.599583333333332</v>
      </c>
      <c r="E5309" s="3">
        <f>MAX(B5309 - D5309/Inputs!$B$5, 0)</f>
        <v>0</v>
      </c>
      <c r="F5309" s="3">
        <f>MAX(D5309*Inputs!$B$5 - B5309, 0)</f>
        <v>0</v>
      </c>
      <c r="G5309" s="3">
        <f t="shared" si="739"/>
        <v>0.05</v>
      </c>
      <c r="H5309" t="str">
        <f t="shared" si="740"/>
        <v>Reg</v>
      </c>
      <c r="I5309" s="3">
        <f t="shared" si="745"/>
        <v>0</v>
      </c>
      <c r="J5309" s="3">
        <f t="shared" si="746"/>
        <v>0</v>
      </c>
      <c r="K5309" s="3">
        <f>MIN(Inputs!$B$2, (Inputs!$B$8 - I5309)/Inputs!$B$9)</f>
        <v>170</v>
      </c>
      <c r="L5309" s="3">
        <f>MAX(MIN(Inputs!$B$2, I5309*Inputs!$B$10, Inputs!$B$8*Inputs!$B$4 - J5309), 0)</f>
        <v>0</v>
      </c>
      <c r="M5309" s="3">
        <f t="shared" si="741"/>
        <v>0</v>
      </c>
      <c r="N5309" s="3">
        <f t="shared" si="742"/>
        <v>0</v>
      </c>
      <c r="O5309" s="3">
        <f>IF(H5309="Reg", MIN(Inputs!$B$2, I5309*Inputs!$B$10, (Inputs!$B$8-I5309)/Inputs!$B$9), 0)</f>
        <v>0</v>
      </c>
      <c r="P5309" s="3">
        <f t="shared" si="743"/>
        <v>0</v>
      </c>
      <c r="Q5309" s="3">
        <f t="shared" si="744"/>
        <v>0</v>
      </c>
      <c r="R5309" s="3">
        <f>I5309 + M5309*Inputs!$B$9 - N5309/Inputs!$B$10</f>
        <v>0</v>
      </c>
    </row>
    <row r="5310" spans="1:18" x14ac:dyDescent="0.3">
      <c r="A5310" s="4">
        <v>46244.166666666657</v>
      </c>
      <c r="B5310" s="3">
        <v>21.8675</v>
      </c>
      <c r="C5310" s="3">
        <v>0.05</v>
      </c>
      <c r="D5310" s="3">
        <f t="shared" si="738"/>
        <v>22.599583333333332</v>
      </c>
      <c r="E5310" s="3">
        <f>MAX(B5310 - D5310/Inputs!$B$5, 0)</f>
        <v>0</v>
      </c>
      <c r="F5310" s="3">
        <f>MAX(D5310*Inputs!$B$5 - B5310, 0)</f>
        <v>0</v>
      </c>
      <c r="G5310" s="3">
        <f t="shared" si="739"/>
        <v>0.05</v>
      </c>
      <c r="H5310" t="str">
        <f t="shared" si="740"/>
        <v>Reg</v>
      </c>
      <c r="I5310" s="3">
        <f t="shared" si="745"/>
        <v>0</v>
      </c>
      <c r="J5310" s="3">
        <f t="shared" si="746"/>
        <v>0</v>
      </c>
      <c r="K5310" s="3">
        <f>MIN(Inputs!$B$2, (Inputs!$B$8 - I5310)/Inputs!$B$9)</f>
        <v>170</v>
      </c>
      <c r="L5310" s="3">
        <f>MAX(MIN(Inputs!$B$2, I5310*Inputs!$B$10, Inputs!$B$8*Inputs!$B$4 - J5310), 0)</f>
        <v>0</v>
      </c>
      <c r="M5310" s="3">
        <f t="shared" si="741"/>
        <v>0</v>
      </c>
      <c r="N5310" s="3">
        <f t="shared" si="742"/>
        <v>0</v>
      </c>
      <c r="O5310" s="3">
        <f>IF(H5310="Reg", MIN(Inputs!$B$2, I5310*Inputs!$B$10, (Inputs!$B$8-I5310)/Inputs!$B$9), 0)</f>
        <v>0</v>
      </c>
      <c r="P5310" s="3">
        <f t="shared" si="743"/>
        <v>0</v>
      </c>
      <c r="Q5310" s="3">
        <f t="shared" si="744"/>
        <v>0</v>
      </c>
      <c r="R5310" s="3">
        <f>I5310 + M5310*Inputs!$B$9 - N5310/Inputs!$B$10</f>
        <v>0</v>
      </c>
    </row>
    <row r="5311" spans="1:18" x14ac:dyDescent="0.3">
      <c r="A5311" s="4">
        <v>46244.208333333343</v>
      </c>
      <c r="B5311" s="3">
        <v>21.295000000000002</v>
      </c>
      <c r="C5311" s="3">
        <v>0.05</v>
      </c>
      <c r="D5311" s="3">
        <f t="shared" si="738"/>
        <v>22.599583333333332</v>
      </c>
      <c r="E5311" s="3">
        <f>MAX(B5311 - D5311/Inputs!$B$5, 0)</f>
        <v>0</v>
      </c>
      <c r="F5311" s="3">
        <f>MAX(D5311*Inputs!$B$5 - B5311, 0)</f>
        <v>0</v>
      </c>
      <c r="G5311" s="3">
        <f t="shared" si="739"/>
        <v>0.05</v>
      </c>
      <c r="H5311" t="str">
        <f t="shared" si="740"/>
        <v>Reg</v>
      </c>
      <c r="I5311" s="3">
        <f t="shared" si="745"/>
        <v>0</v>
      </c>
      <c r="J5311" s="3">
        <f t="shared" si="746"/>
        <v>0</v>
      </c>
      <c r="K5311" s="3">
        <f>MIN(Inputs!$B$2, (Inputs!$B$8 - I5311)/Inputs!$B$9)</f>
        <v>170</v>
      </c>
      <c r="L5311" s="3">
        <f>MAX(MIN(Inputs!$B$2, I5311*Inputs!$B$10, Inputs!$B$8*Inputs!$B$4 - J5311), 0)</f>
        <v>0</v>
      </c>
      <c r="M5311" s="3">
        <f t="shared" si="741"/>
        <v>0</v>
      </c>
      <c r="N5311" s="3">
        <f t="shared" si="742"/>
        <v>0</v>
      </c>
      <c r="O5311" s="3">
        <f>IF(H5311="Reg", MIN(Inputs!$B$2, I5311*Inputs!$B$10, (Inputs!$B$8-I5311)/Inputs!$B$9), 0)</f>
        <v>0</v>
      </c>
      <c r="P5311" s="3">
        <f t="shared" si="743"/>
        <v>0</v>
      </c>
      <c r="Q5311" s="3">
        <f t="shared" si="744"/>
        <v>0</v>
      </c>
      <c r="R5311" s="3">
        <f>I5311 + M5311*Inputs!$B$9 - N5311/Inputs!$B$10</f>
        <v>0</v>
      </c>
    </row>
    <row r="5312" spans="1:18" x14ac:dyDescent="0.3">
      <c r="A5312" s="4">
        <v>46244.25</v>
      </c>
      <c r="B5312" s="3">
        <v>21.7575</v>
      </c>
      <c r="C5312" s="3">
        <v>0.06</v>
      </c>
      <c r="D5312" s="3">
        <f t="shared" si="738"/>
        <v>22.599583333333332</v>
      </c>
      <c r="E5312" s="3">
        <f>MAX(B5312 - D5312/Inputs!$B$5, 0)</f>
        <v>0</v>
      </c>
      <c r="F5312" s="3">
        <f>MAX(D5312*Inputs!$B$5 - B5312, 0)</f>
        <v>0</v>
      </c>
      <c r="G5312" s="3">
        <f t="shared" si="739"/>
        <v>0.06</v>
      </c>
      <c r="H5312" t="str">
        <f t="shared" si="740"/>
        <v>Reg</v>
      </c>
      <c r="I5312" s="3">
        <f t="shared" si="745"/>
        <v>0</v>
      </c>
      <c r="J5312" s="3">
        <f t="shared" si="746"/>
        <v>0</v>
      </c>
      <c r="K5312" s="3">
        <f>MIN(Inputs!$B$2, (Inputs!$B$8 - I5312)/Inputs!$B$9)</f>
        <v>170</v>
      </c>
      <c r="L5312" s="3">
        <f>MAX(MIN(Inputs!$B$2, I5312*Inputs!$B$10, Inputs!$B$8*Inputs!$B$4 - J5312), 0)</f>
        <v>0</v>
      </c>
      <c r="M5312" s="3">
        <f t="shared" si="741"/>
        <v>0</v>
      </c>
      <c r="N5312" s="3">
        <f t="shared" si="742"/>
        <v>0</v>
      </c>
      <c r="O5312" s="3">
        <f>IF(H5312="Reg", MIN(Inputs!$B$2, I5312*Inputs!$B$10, (Inputs!$B$8-I5312)/Inputs!$B$9), 0)</f>
        <v>0</v>
      </c>
      <c r="P5312" s="3">
        <f t="shared" si="743"/>
        <v>0</v>
      </c>
      <c r="Q5312" s="3">
        <f t="shared" si="744"/>
        <v>0</v>
      </c>
      <c r="R5312" s="3">
        <f>I5312 + M5312*Inputs!$B$9 - N5312/Inputs!$B$10</f>
        <v>0</v>
      </c>
    </row>
    <row r="5313" spans="1:18" x14ac:dyDescent="0.3">
      <c r="A5313" s="4">
        <v>46244.291666666657</v>
      </c>
      <c r="B5313" s="3">
        <v>20.787500000000001</v>
      </c>
      <c r="C5313" s="3">
        <v>1</v>
      </c>
      <c r="D5313" s="3">
        <f t="shared" si="738"/>
        <v>22.599583333333332</v>
      </c>
      <c r="E5313" s="3">
        <f>MAX(B5313 - D5313/Inputs!$B$5, 0)</f>
        <v>0</v>
      </c>
      <c r="F5313" s="3">
        <f>MAX(D5313*Inputs!$B$5 - B5313, 0)</f>
        <v>0</v>
      </c>
      <c r="G5313" s="3">
        <f t="shared" si="739"/>
        <v>1</v>
      </c>
      <c r="H5313" t="str">
        <f t="shared" si="740"/>
        <v>Reg</v>
      </c>
      <c r="I5313" s="3">
        <f t="shared" si="745"/>
        <v>0</v>
      </c>
      <c r="J5313" s="3">
        <f t="shared" si="746"/>
        <v>0</v>
      </c>
      <c r="K5313" s="3">
        <f>MIN(Inputs!$B$2, (Inputs!$B$8 - I5313)/Inputs!$B$9)</f>
        <v>170</v>
      </c>
      <c r="L5313" s="3">
        <f>MAX(MIN(Inputs!$B$2, I5313*Inputs!$B$10, Inputs!$B$8*Inputs!$B$4 - J5313), 0)</f>
        <v>0</v>
      </c>
      <c r="M5313" s="3">
        <f t="shared" si="741"/>
        <v>0</v>
      </c>
      <c r="N5313" s="3">
        <f t="shared" si="742"/>
        <v>0</v>
      </c>
      <c r="O5313" s="3">
        <f>IF(H5313="Reg", MIN(Inputs!$B$2, I5313*Inputs!$B$10, (Inputs!$B$8-I5313)/Inputs!$B$9), 0)</f>
        <v>0</v>
      </c>
      <c r="P5313" s="3">
        <f t="shared" si="743"/>
        <v>0</v>
      </c>
      <c r="Q5313" s="3">
        <f t="shared" si="744"/>
        <v>0</v>
      </c>
      <c r="R5313" s="3">
        <f>I5313 + M5313*Inputs!$B$9 - N5313/Inputs!$B$10</f>
        <v>0</v>
      </c>
    </row>
    <row r="5314" spans="1:18" x14ac:dyDescent="0.3">
      <c r="A5314" s="4">
        <v>46244.333333333343</v>
      </c>
      <c r="B5314" s="3">
        <v>19.002499999999998</v>
      </c>
      <c r="C5314" s="3">
        <v>0.5</v>
      </c>
      <c r="D5314" s="3">
        <f t="shared" ref="D5314:D5377" si="747">AVERAGEIFS(B:B, A:A, "&gt;="&amp;INT(A5314), A:A, "&lt;"&amp;INT(A5314)+1)</f>
        <v>22.599583333333332</v>
      </c>
      <c r="E5314" s="3">
        <f>MAX(B5314 - D5314/Inputs!$B$5, 0)</f>
        <v>0</v>
      </c>
      <c r="F5314" s="3">
        <f>MAX(D5314*Inputs!$B$5 - B5314, 0)</f>
        <v>0.88513333333333577</v>
      </c>
      <c r="G5314" s="3">
        <f t="shared" ref="G5314:G5377" si="748">C5314</f>
        <v>0.5</v>
      </c>
      <c r="H5314" t="str">
        <f t="shared" ref="H5314:H5377" si="749">IF(MAX(E5314, F5314, G5314)&lt;=0, "Idle", IF(AND(G5314&gt;=E5314, G5314&gt;=F5314), "Reg", IF(E5314&gt;=F5314, "Discharge", "Charge")))</f>
        <v>Charge</v>
      </c>
      <c r="I5314" s="3">
        <f t="shared" si="745"/>
        <v>0</v>
      </c>
      <c r="J5314" s="3">
        <f t="shared" si="746"/>
        <v>0</v>
      </c>
      <c r="K5314" s="3">
        <f>MIN(Inputs!$B$2, (Inputs!$B$8 - I5314)/Inputs!$B$9)</f>
        <v>170</v>
      </c>
      <c r="L5314" s="3">
        <f>MAX(MIN(Inputs!$B$2, I5314*Inputs!$B$10, Inputs!$B$8*Inputs!$B$4 - J5314), 0)</f>
        <v>0</v>
      </c>
      <c r="M5314" s="3">
        <f t="shared" ref="M5314:M5377" si="750">IF(H5314="Charge", K5314, 0)</f>
        <v>170</v>
      </c>
      <c r="N5314" s="3">
        <f t="shared" ref="N5314:N5377" si="751">IF(H5314="Discharge", L5314, 0)</f>
        <v>0</v>
      </c>
      <c r="O5314" s="3">
        <f>IF(H5314="Reg", MIN(Inputs!$B$2, I5314*Inputs!$B$10, (Inputs!$B$8-I5314)/Inputs!$B$9), 0)</f>
        <v>0</v>
      </c>
      <c r="P5314" s="3">
        <f t="shared" ref="P5314:P5377" si="752">(N5314 - M5314) * B5314</f>
        <v>-3230.4249999999997</v>
      </c>
      <c r="Q5314" s="3">
        <f t="shared" ref="Q5314:Q5377" si="753">O5314 * C5314</f>
        <v>0</v>
      </c>
      <c r="R5314" s="3">
        <f>I5314 + M5314*Inputs!$B$9 - N5314/Inputs!$B$10</f>
        <v>159.4741358339966</v>
      </c>
    </row>
    <row r="5315" spans="1:18" x14ac:dyDescent="0.3">
      <c r="A5315" s="4">
        <v>46244.375</v>
      </c>
      <c r="B5315" s="3">
        <v>17.61</v>
      </c>
      <c r="C5315" s="3">
        <v>0.5</v>
      </c>
      <c r="D5315" s="3">
        <f t="shared" si="747"/>
        <v>22.599583333333332</v>
      </c>
      <c r="E5315" s="3">
        <f>MAX(B5315 - D5315/Inputs!$B$5, 0)</f>
        <v>0</v>
      </c>
      <c r="F5315" s="3">
        <f>MAX(D5315*Inputs!$B$5 - B5315, 0)</f>
        <v>2.2776333333333341</v>
      </c>
      <c r="G5315" s="3">
        <f t="shared" si="748"/>
        <v>0.5</v>
      </c>
      <c r="H5315" t="str">
        <f t="shared" si="749"/>
        <v>Charge</v>
      </c>
      <c r="I5315" s="3">
        <f t="shared" ref="I5315:I5378" si="754">R5314</f>
        <v>159.4741358339966</v>
      </c>
      <c r="J5315" s="3">
        <f t="shared" ref="J5315:J5378" si="755">IF(INT(A5315)=INT(A5314), J5314 + N5314, 0)</f>
        <v>0</v>
      </c>
      <c r="K5315" s="3">
        <f>MIN(Inputs!$B$2, (Inputs!$B$8 - I5315)/Inputs!$B$9)</f>
        <v>170</v>
      </c>
      <c r="L5315" s="3">
        <f>MAX(MIN(Inputs!$B$2, I5315*Inputs!$B$10, Inputs!$B$8*Inputs!$B$4 - J5315), 0)</f>
        <v>149.6</v>
      </c>
      <c r="M5315" s="3">
        <f t="shared" si="750"/>
        <v>170</v>
      </c>
      <c r="N5315" s="3">
        <f t="shared" si="751"/>
        <v>0</v>
      </c>
      <c r="O5315" s="3">
        <f>IF(H5315="Reg", MIN(Inputs!$B$2, I5315*Inputs!$B$10, (Inputs!$B$8-I5315)/Inputs!$B$9), 0)</f>
        <v>0</v>
      </c>
      <c r="P5315" s="3">
        <f t="shared" si="752"/>
        <v>-2993.7</v>
      </c>
      <c r="Q5315" s="3">
        <f t="shared" si="753"/>
        <v>0</v>
      </c>
      <c r="R5315" s="3">
        <f>I5315 + M5315*Inputs!$B$9 - N5315/Inputs!$B$10</f>
        <v>318.9482716679932</v>
      </c>
    </row>
    <row r="5316" spans="1:18" x14ac:dyDescent="0.3">
      <c r="A5316" s="4">
        <v>46244.416666666657</v>
      </c>
      <c r="B5316" s="3">
        <v>16.407499999999999</v>
      </c>
      <c r="C5316" s="3">
        <v>0.5</v>
      </c>
      <c r="D5316" s="3">
        <f t="shared" si="747"/>
        <v>22.599583333333332</v>
      </c>
      <c r="E5316" s="3">
        <f>MAX(B5316 - D5316/Inputs!$B$5, 0)</f>
        <v>0</v>
      </c>
      <c r="F5316" s="3">
        <f>MAX(D5316*Inputs!$B$5 - B5316, 0)</f>
        <v>3.4801333333333346</v>
      </c>
      <c r="G5316" s="3">
        <f t="shared" si="748"/>
        <v>0.5</v>
      </c>
      <c r="H5316" t="str">
        <f t="shared" si="749"/>
        <v>Charge</v>
      </c>
      <c r="I5316" s="3">
        <f t="shared" si="754"/>
        <v>318.9482716679932</v>
      </c>
      <c r="J5316" s="3">
        <f t="shared" si="755"/>
        <v>0</v>
      </c>
      <c r="K5316" s="3">
        <f>MIN(Inputs!$B$2, (Inputs!$B$8 - I5316)/Inputs!$B$9)</f>
        <v>22.44121780453775</v>
      </c>
      <c r="L5316" s="3">
        <f>MAX(MIN(Inputs!$B$2, I5316*Inputs!$B$10, Inputs!$B$8*Inputs!$B$4 - J5316), 0)</f>
        <v>170</v>
      </c>
      <c r="M5316" s="3">
        <f t="shared" si="750"/>
        <v>22.44121780453775</v>
      </c>
      <c r="N5316" s="3">
        <f t="shared" si="751"/>
        <v>0</v>
      </c>
      <c r="O5316" s="3">
        <f>IF(H5316="Reg", MIN(Inputs!$B$2, I5316*Inputs!$B$10, (Inputs!$B$8-I5316)/Inputs!$B$9), 0)</f>
        <v>0</v>
      </c>
      <c r="P5316" s="3">
        <f t="shared" si="752"/>
        <v>-368.2042811279531</v>
      </c>
      <c r="Q5316" s="3">
        <f t="shared" si="753"/>
        <v>0</v>
      </c>
      <c r="R5316" s="3">
        <f>I5316 + M5316*Inputs!$B$9 - N5316/Inputs!$B$10</f>
        <v>340</v>
      </c>
    </row>
    <row r="5317" spans="1:18" x14ac:dyDescent="0.3">
      <c r="A5317" s="4">
        <v>46244.458333333343</v>
      </c>
      <c r="B5317" s="3">
        <v>19.125</v>
      </c>
      <c r="C5317" s="3">
        <v>0.44</v>
      </c>
      <c r="D5317" s="3">
        <f t="shared" si="747"/>
        <v>22.599583333333332</v>
      </c>
      <c r="E5317" s="3">
        <f>MAX(B5317 - D5317/Inputs!$B$5, 0)</f>
        <v>0</v>
      </c>
      <c r="F5317" s="3">
        <f>MAX(D5317*Inputs!$B$5 - B5317, 0)</f>
        <v>0.7626333333333335</v>
      </c>
      <c r="G5317" s="3">
        <f t="shared" si="748"/>
        <v>0.44</v>
      </c>
      <c r="H5317" t="str">
        <f t="shared" si="749"/>
        <v>Charge</v>
      </c>
      <c r="I5317" s="3">
        <f t="shared" si="754"/>
        <v>340</v>
      </c>
      <c r="J5317" s="3">
        <f t="shared" si="755"/>
        <v>0</v>
      </c>
      <c r="K5317" s="3">
        <f>MIN(Inputs!$B$2, (Inputs!$B$8 - I5317)/Inputs!$B$9)</f>
        <v>0</v>
      </c>
      <c r="L5317" s="3">
        <f>MAX(MIN(Inputs!$B$2, I5317*Inputs!$B$10, Inputs!$B$8*Inputs!$B$4 - J5317), 0)</f>
        <v>170</v>
      </c>
      <c r="M5317" s="3">
        <f t="shared" si="750"/>
        <v>0</v>
      </c>
      <c r="N5317" s="3">
        <f t="shared" si="751"/>
        <v>0</v>
      </c>
      <c r="O5317" s="3">
        <f>IF(H5317="Reg", MIN(Inputs!$B$2, I5317*Inputs!$B$10, (Inputs!$B$8-I5317)/Inputs!$B$9), 0)</f>
        <v>0</v>
      </c>
      <c r="P5317" s="3">
        <f t="shared" si="752"/>
        <v>0</v>
      </c>
      <c r="Q5317" s="3">
        <f t="shared" si="753"/>
        <v>0</v>
      </c>
      <c r="R5317" s="3">
        <f>I5317 + M5317*Inputs!$B$9 - N5317/Inputs!$B$10</f>
        <v>340</v>
      </c>
    </row>
    <row r="5318" spans="1:18" x14ac:dyDescent="0.3">
      <c r="A5318" s="4">
        <v>46244.5</v>
      </c>
      <c r="B5318" s="3">
        <v>20.71</v>
      </c>
      <c r="C5318" s="3">
        <v>0.44</v>
      </c>
      <c r="D5318" s="3">
        <f t="shared" si="747"/>
        <v>22.599583333333332</v>
      </c>
      <c r="E5318" s="3">
        <f>MAX(B5318 - D5318/Inputs!$B$5, 0)</f>
        <v>0</v>
      </c>
      <c r="F5318" s="3">
        <f>MAX(D5318*Inputs!$B$5 - B5318, 0)</f>
        <v>0</v>
      </c>
      <c r="G5318" s="3">
        <f t="shared" si="748"/>
        <v>0.44</v>
      </c>
      <c r="H5318" t="str">
        <f t="shared" si="749"/>
        <v>Reg</v>
      </c>
      <c r="I5318" s="3">
        <f t="shared" si="754"/>
        <v>340</v>
      </c>
      <c r="J5318" s="3">
        <f t="shared" si="755"/>
        <v>0</v>
      </c>
      <c r="K5318" s="3">
        <f>MIN(Inputs!$B$2, (Inputs!$B$8 - I5318)/Inputs!$B$9)</f>
        <v>0</v>
      </c>
      <c r="L5318" s="3">
        <f>MAX(MIN(Inputs!$B$2, I5318*Inputs!$B$10, Inputs!$B$8*Inputs!$B$4 - J5318), 0)</f>
        <v>170</v>
      </c>
      <c r="M5318" s="3">
        <f t="shared" si="750"/>
        <v>0</v>
      </c>
      <c r="N5318" s="3">
        <f t="shared" si="751"/>
        <v>0</v>
      </c>
      <c r="O5318" s="3">
        <f>IF(H5318="Reg", MIN(Inputs!$B$2, I5318*Inputs!$B$10, (Inputs!$B$8-I5318)/Inputs!$B$9), 0)</f>
        <v>0</v>
      </c>
      <c r="P5318" s="3">
        <f t="shared" si="752"/>
        <v>0</v>
      </c>
      <c r="Q5318" s="3">
        <f t="shared" si="753"/>
        <v>0</v>
      </c>
      <c r="R5318" s="3">
        <f>I5318 + M5318*Inputs!$B$9 - N5318/Inputs!$B$10</f>
        <v>340</v>
      </c>
    </row>
    <row r="5319" spans="1:18" x14ac:dyDescent="0.3">
      <c r="A5319" s="4">
        <v>46244.541666666657</v>
      </c>
      <c r="B5319" s="3">
        <v>15.824999999999999</v>
      </c>
      <c r="C5319" s="3">
        <v>0.44</v>
      </c>
      <c r="D5319" s="3">
        <f t="shared" si="747"/>
        <v>22.599583333333332</v>
      </c>
      <c r="E5319" s="3">
        <f>MAX(B5319 - D5319/Inputs!$B$5, 0)</f>
        <v>0</v>
      </c>
      <c r="F5319" s="3">
        <f>MAX(D5319*Inputs!$B$5 - B5319, 0)</f>
        <v>4.0626333333333342</v>
      </c>
      <c r="G5319" s="3">
        <f t="shared" si="748"/>
        <v>0.44</v>
      </c>
      <c r="H5319" t="str">
        <f t="shared" si="749"/>
        <v>Charge</v>
      </c>
      <c r="I5319" s="3">
        <f t="shared" si="754"/>
        <v>340</v>
      </c>
      <c r="J5319" s="3">
        <f t="shared" si="755"/>
        <v>0</v>
      </c>
      <c r="K5319" s="3">
        <f>MIN(Inputs!$B$2, (Inputs!$B$8 - I5319)/Inputs!$B$9)</f>
        <v>0</v>
      </c>
      <c r="L5319" s="3">
        <f>MAX(MIN(Inputs!$B$2, I5319*Inputs!$B$10, Inputs!$B$8*Inputs!$B$4 - J5319), 0)</f>
        <v>170</v>
      </c>
      <c r="M5319" s="3">
        <f t="shared" si="750"/>
        <v>0</v>
      </c>
      <c r="N5319" s="3">
        <f t="shared" si="751"/>
        <v>0</v>
      </c>
      <c r="O5319" s="3">
        <f>IF(H5319="Reg", MIN(Inputs!$B$2, I5319*Inputs!$B$10, (Inputs!$B$8-I5319)/Inputs!$B$9), 0)</f>
        <v>0</v>
      </c>
      <c r="P5319" s="3">
        <f t="shared" si="752"/>
        <v>0</v>
      </c>
      <c r="Q5319" s="3">
        <f t="shared" si="753"/>
        <v>0</v>
      </c>
      <c r="R5319" s="3">
        <f>I5319 + M5319*Inputs!$B$9 - N5319/Inputs!$B$10</f>
        <v>340</v>
      </c>
    </row>
    <row r="5320" spans="1:18" x14ac:dyDescent="0.3">
      <c r="A5320" s="4">
        <v>46244.583333333343</v>
      </c>
      <c r="B5320" s="3">
        <v>14.44</v>
      </c>
      <c r="C5320" s="3">
        <v>0.44</v>
      </c>
      <c r="D5320" s="3">
        <f t="shared" si="747"/>
        <v>22.599583333333332</v>
      </c>
      <c r="E5320" s="3">
        <f>MAX(B5320 - D5320/Inputs!$B$5, 0)</f>
        <v>0</v>
      </c>
      <c r="F5320" s="3">
        <f>MAX(D5320*Inputs!$B$5 - B5320, 0)</f>
        <v>5.447633333333334</v>
      </c>
      <c r="G5320" s="3">
        <f t="shared" si="748"/>
        <v>0.44</v>
      </c>
      <c r="H5320" t="str">
        <f t="shared" si="749"/>
        <v>Charge</v>
      </c>
      <c r="I5320" s="3">
        <f t="shared" si="754"/>
        <v>340</v>
      </c>
      <c r="J5320" s="3">
        <f t="shared" si="755"/>
        <v>0</v>
      </c>
      <c r="K5320" s="3">
        <f>MIN(Inputs!$B$2, (Inputs!$B$8 - I5320)/Inputs!$B$9)</f>
        <v>0</v>
      </c>
      <c r="L5320" s="3">
        <f>MAX(MIN(Inputs!$B$2, I5320*Inputs!$B$10, Inputs!$B$8*Inputs!$B$4 - J5320), 0)</f>
        <v>170</v>
      </c>
      <c r="M5320" s="3">
        <f t="shared" si="750"/>
        <v>0</v>
      </c>
      <c r="N5320" s="3">
        <f t="shared" si="751"/>
        <v>0</v>
      </c>
      <c r="O5320" s="3">
        <f>IF(H5320="Reg", MIN(Inputs!$B$2, I5320*Inputs!$B$10, (Inputs!$B$8-I5320)/Inputs!$B$9), 0)</f>
        <v>0</v>
      </c>
      <c r="P5320" s="3">
        <f t="shared" si="752"/>
        <v>0</v>
      </c>
      <c r="Q5320" s="3">
        <f t="shared" si="753"/>
        <v>0</v>
      </c>
      <c r="R5320" s="3">
        <f>I5320 + M5320*Inputs!$B$9 - N5320/Inputs!$B$10</f>
        <v>340</v>
      </c>
    </row>
    <row r="5321" spans="1:18" x14ac:dyDescent="0.3">
      <c r="A5321" s="4">
        <v>46244.625</v>
      </c>
      <c r="B5321" s="3">
        <v>19.885000000000002</v>
      </c>
      <c r="C5321" s="3">
        <v>0.5</v>
      </c>
      <c r="D5321" s="3">
        <f t="shared" si="747"/>
        <v>22.599583333333332</v>
      </c>
      <c r="E5321" s="3">
        <f>MAX(B5321 - D5321/Inputs!$B$5, 0)</f>
        <v>0</v>
      </c>
      <c r="F5321" s="3">
        <f>MAX(D5321*Inputs!$B$5 - B5321, 0)</f>
        <v>2.6333333333319331E-3</v>
      </c>
      <c r="G5321" s="3">
        <f t="shared" si="748"/>
        <v>0.5</v>
      </c>
      <c r="H5321" t="str">
        <f t="shared" si="749"/>
        <v>Reg</v>
      </c>
      <c r="I5321" s="3">
        <f t="shared" si="754"/>
        <v>340</v>
      </c>
      <c r="J5321" s="3">
        <f t="shared" si="755"/>
        <v>0</v>
      </c>
      <c r="K5321" s="3">
        <f>MIN(Inputs!$B$2, (Inputs!$B$8 - I5321)/Inputs!$B$9)</f>
        <v>0</v>
      </c>
      <c r="L5321" s="3">
        <f>MAX(MIN(Inputs!$B$2, I5321*Inputs!$B$10, Inputs!$B$8*Inputs!$B$4 - J5321), 0)</f>
        <v>170</v>
      </c>
      <c r="M5321" s="3">
        <f t="shared" si="750"/>
        <v>0</v>
      </c>
      <c r="N5321" s="3">
        <f t="shared" si="751"/>
        <v>0</v>
      </c>
      <c r="O5321" s="3">
        <f>IF(H5321="Reg", MIN(Inputs!$B$2, I5321*Inputs!$B$10, (Inputs!$B$8-I5321)/Inputs!$B$9), 0)</f>
        <v>0</v>
      </c>
      <c r="P5321" s="3">
        <f t="shared" si="752"/>
        <v>0</v>
      </c>
      <c r="Q5321" s="3">
        <f t="shared" si="753"/>
        <v>0</v>
      </c>
      <c r="R5321" s="3">
        <f>I5321 + M5321*Inputs!$B$9 - N5321/Inputs!$B$10</f>
        <v>340</v>
      </c>
    </row>
    <row r="5322" spans="1:18" x14ac:dyDescent="0.3">
      <c r="A5322" s="4">
        <v>46244.666666666657</v>
      </c>
      <c r="B5322" s="3">
        <v>20.925000000000001</v>
      </c>
      <c r="C5322" s="3">
        <v>0.5</v>
      </c>
      <c r="D5322" s="3">
        <f t="shared" si="747"/>
        <v>22.599583333333332</v>
      </c>
      <c r="E5322" s="3">
        <f>MAX(B5322 - D5322/Inputs!$B$5, 0)</f>
        <v>0</v>
      </c>
      <c r="F5322" s="3">
        <f>MAX(D5322*Inputs!$B$5 - B5322, 0)</f>
        <v>0</v>
      </c>
      <c r="G5322" s="3">
        <f t="shared" si="748"/>
        <v>0.5</v>
      </c>
      <c r="H5322" t="str">
        <f t="shared" si="749"/>
        <v>Reg</v>
      </c>
      <c r="I5322" s="3">
        <f t="shared" si="754"/>
        <v>340</v>
      </c>
      <c r="J5322" s="3">
        <f t="shared" si="755"/>
        <v>0</v>
      </c>
      <c r="K5322" s="3">
        <f>MIN(Inputs!$B$2, (Inputs!$B$8 - I5322)/Inputs!$B$9)</f>
        <v>0</v>
      </c>
      <c r="L5322" s="3">
        <f>MAX(MIN(Inputs!$B$2, I5322*Inputs!$B$10, Inputs!$B$8*Inputs!$B$4 - J5322), 0)</f>
        <v>170</v>
      </c>
      <c r="M5322" s="3">
        <f t="shared" si="750"/>
        <v>0</v>
      </c>
      <c r="N5322" s="3">
        <f t="shared" si="751"/>
        <v>0</v>
      </c>
      <c r="O5322" s="3">
        <f>IF(H5322="Reg", MIN(Inputs!$B$2, I5322*Inputs!$B$10, (Inputs!$B$8-I5322)/Inputs!$B$9), 0)</f>
        <v>0</v>
      </c>
      <c r="P5322" s="3">
        <f t="shared" si="752"/>
        <v>0</v>
      </c>
      <c r="Q5322" s="3">
        <f t="shared" si="753"/>
        <v>0</v>
      </c>
      <c r="R5322" s="3">
        <f>I5322 + M5322*Inputs!$B$9 - N5322/Inputs!$B$10</f>
        <v>340</v>
      </c>
    </row>
    <row r="5323" spans="1:18" x14ac:dyDescent="0.3">
      <c r="A5323" s="4">
        <v>46244.708333333343</v>
      </c>
      <c r="B5323" s="3">
        <v>19.607499999999998</v>
      </c>
      <c r="C5323" s="3">
        <v>0.5</v>
      </c>
      <c r="D5323" s="3">
        <f t="shared" si="747"/>
        <v>22.599583333333332</v>
      </c>
      <c r="E5323" s="3">
        <f>MAX(B5323 - D5323/Inputs!$B$5, 0)</f>
        <v>0</v>
      </c>
      <c r="F5323" s="3">
        <f>MAX(D5323*Inputs!$B$5 - B5323, 0)</f>
        <v>0.28013333333333534</v>
      </c>
      <c r="G5323" s="3">
        <f t="shared" si="748"/>
        <v>0.5</v>
      </c>
      <c r="H5323" t="str">
        <f t="shared" si="749"/>
        <v>Reg</v>
      </c>
      <c r="I5323" s="3">
        <f t="shared" si="754"/>
        <v>340</v>
      </c>
      <c r="J5323" s="3">
        <f t="shared" si="755"/>
        <v>0</v>
      </c>
      <c r="K5323" s="3">
        <f>MIN(Inputs!$B$2, (Inputs!$B$8 - I5323)/Inputs!$B$9)</f>
        <v>0</v>
      </c>
      <c r="L5323" s="3">
        <f>MAX(MIN(Inputs!$B$2, I5323*Inputs!$B$10, Inputs!$B$8*Inputs!$B$4 - J5323), 0)</f>
        <v>170</v>
      </c>
      <c r="M5323" s="3">
        <f t="shared" si="750"/>
        <v>0</v>
      </c>
      <c r="N5323" s="3">
        <f t="shared" si="751"/>
        <v>0</v>
      </c>
      <c r="O5323" s="3">
        <f>IF(H5323="Reg", MIN(Inputs!$B$2, I5323*Inputs!$B$10, (Inputs!$B$8-I5323)/Inputs!$B$9), 0)</f>
        <v>0</v>
      </c>
      <c r="P5323" s="3">
        <f t="shared" si="752"/>
        <v>0</v>
      </c>
      <c r="Q5323" s="3">
        <f t="shared" si="753"/>
        <v>0</v>
      </c>
      <c r="R5323" s="3">
        <f>I5323 + M5323*Inputs!$B$9 - N5323/Inputs!$B$10</f>
        <v>340</v>
      </c>
    </row>
    <row r="5324" spans="1:18" x14ac:dyDescent="0.3">
      <c r="A5324" s="4">
        <v>46244.75</v>
      </c>
      <c r="B5324" s="3">
        <v>20.865000000000002</v>
      </c>
      <c r="C5324" s="3">
        <v>1.5</v>
      </c>
      <c r="D5324" s="3">
        <f t="shared" si="747"/>
        <v>22.599583333333332</v>
      </c>
      <c r="E5324" s="3">
        <f>MAX(B5324 - D5324/Inputs!$B$5, 0)</f>
        <v>0</v>
      </c>
      <c r="F5324" s="3">
        <f>MAX(D5324*Inputs!$B$5 - B5324, 0)</f>
        <v>0</v>
      </c>
      <c r="G5324" s="3">
        <f t="shared" si="748"/>
        <v>1.5</v>
      </c>
      <c r="H5324" t="str">
        <f t="shared" si="749"/>
        <v>Reg</v>
      </c>
      <c r="I5324" s="3">
        <f t="shared" si="754"/>
        <v>340</v>
      </c>
      <c r="J5324" s="3">
        <f t="shared" si="755"/>
        <v>0</v>
      </c>
      <c r="K5324" s="3">
        <f>MIN(Inputs!$B$2, (Inputs!$B$8 - I5324)/Inputs!$B$9)</f>
        <v>0</v>
      </c>
      <c r="L5324" s="3">
        <f>MAX(MIN(Inputs!$B$2, I5324*Inputs!$B$10, Inputs!$B$8*Inputs!$B$4 - J5324), 0)</f>
        <v>170</v>
      </c>
      <c r="M5324" s="3">
        <f t="shared" si="750"/>
        <v>0</v>
      </c>
      <c r="N5324" s="3">
        <f t="shared" si="751"/>
        <v>0</v>
      </c>
      <c r="O5324" s="3">
        <f>IF(H5324="Reg", MIN(Inputs!$B$2, I5324*Inputs!$B$10, (Inputs!$B$8-I5324)/Inputs!$B$9), 0)</f>
        <v>0</v>
      </c>
      <c r="P5324" s="3">
        <f t="shared" si="752"/>
        <v>0</v>
      </c>
      <c r="Q5324" s="3">
        <f t="shared" si="753"/>
        <v>0</v>
      </c>
      <c r="R5324" s="3">
        <f>I5324 + M5324*Inputs!$B$9 - N5324/Inputs!$B$10</f>
        <v>340</v>
      </c>
    </row>
    <row r="5325" spans="1:18" x14ac:dyDescent="0.3">
      <c r="A5325" s="4">
        <v>46244.791666666657</v>
      </c>
      <c r="B5325" s="3">
        <v>25.004999999999999</v>
      </c>
      <c r="C5325" s="3">
        <v>9.02</v>
      </c>
      <c r="D5325" s="3">
        <f t="shared" si="747"/>
        <v>22.599583333333332</v>
      </c>
      <c r="E5325" s="3">
        <f>MAX(B5325 - D5325/Inputs!$B$5, 0)</f>
        <v>0</v>
      </c>
      <c r="F5325" s="3">
        <f>MAX(D5325*Inputs!$B$5 - B5325, 0)</f>
        <v>0</v>
      </c>
      <c r="G5325" s="3">
        <f t="shared" si="748"/>
        <v>9.02</v>
      </c>
      <c r="H5325" t="str">
        <f t="shared" si="749"/>
        <v>Reg</v>
      </c>
      <c r="I5325" s="3">
        <f t="shared" si="754"/>
        <v>340</v>
      </c>
      <c r="J5325" s="3">
        <f t="shared" si="755"/>
        <v>0</v>
      </c>
      <c r="K5325" s="3">
        <f>MIN(Inputs!$B$2, (Inputs!$B$8 - I5325)/Inputs!$B$9)</f>
        <v>0</v>
      </c>
      <c r="L5325" s="3">
        <f>MAX(MIN(Inputs!$B$2, I5325*Inputs!$B$10, Inputs!$B$8*Inputs!$B$4 - J5325), 0)</f>
        <v>170</v>
      </c>
      <c r="M5325" s="3">
        <f t="shared" si="750"/>
        <v>0</v>
      </c>
      <c r="N5325" s="3">
        <f t="shared" si="751"/>
        <v>0</v>
      </c>
      <c r="O5325" s="3">
        <f>IF(H5325="Reg", MIN(Inputs!$B$2, I5325*Inputs!$B$10, (Inputs!$B$8-I5325)/Inputs!$B$9), 0)</f>
        <v>0</v>
      </c>
      <c r="P5325" s="3">
        <f t="shared" si="752"/>
        <v>0</v>
      </c>
      <c r="Q5325" s="3">
        <f t="shared" si="753"/>
        <v>0</v>
      </c>
      <c r="R5325" s="3">
        <f>I5325 + M5325*Inputs!$B$9 - N5325/Inputs!$B$10</f>
        <v>340</v>
      </c>
    </row>
    <row r="5326" spans="1:18" x14ac:dyDescent="0.3">
      <c r="A5326" s="4">
        <v>46244.833333333343</v>
      </c>
      <c r="B5326" s="3">
        <v>33.704999999999998</v>
      </c>
      <c r="C5326" s="3">
        <v>12.98</v>
      </c>
      <c r="D5326" s="3">
        <f t="shared" si="747"/>
        <v>22.599583333333332</v>
      </c>
      <c r="E5326" s="3">
        <f>MAX(B5326 - D5326/Inputs!$B$5, 0)</f>
        <v>8.0236553030303028</v>
      </c>
      <c r="F5326" s="3">
        <f>MAX(D5326*Inputs!$B$5 - B5326, 0)</f>
        <v>0</v>
      </c>
      <c r="G5326" s="3">
        <f t="shared" si="748"/>
        <v>12.98</v>
      </c>
      <c r="H5326" t="str">
        <f t="shared" si="749"/>
        <v>Reg</v>
      </c>
      <c r="I5326" s="3">
        <f t="shared" si="754"/>
        <v>340</v>
      </c>
      <c r="J5326" s="3">
        <f t="shared" si="755"/>
        <v>0</v>
      </c>
      <c r="K5326" s="3">
        <f>MIN(Inputs!$B$2, (Inputs!$B$8 - I5326)/Inputs!$B$9)</f>
        <v>0</v>
      </c>
      <c r="L5326" s="3">
        <f>MAX(MIN(Inputs!$B$2, I5326*Inputs!$B$10, Inputs!$B$8*Inputs!$B$4 - J5326), 0)</f>
        <v>170</v>
      </c>
      <c r="M5326" s="3">
        <f t="shared" si="750"/>
        <v>0</v>
      </c>
      <c r="N5326" s="3">
        <f t="shared" si="751"/>
        <v>0</v>
      </c>
      <c r="O5326" s="3">
        <f>IF(H5326="Reg", MIN(Inputs!$B$2, I5326*Inputs!$B$10, (Inputs!$B$8-I5326)/Inputs!$B$9), 0)</f>
        <v>0</v>
      </c>
      <c r="P5326" s="3">
        <f t="shared" si="752"/>
        <v>0</v>
      </c>
      <c r="Q5326" s="3">
        <f t="shared" si="753"/>
        <v>0</v>
      </c>
      <c r="R5326" s="3">
        <f>I5326 + M5326*Inputs!$B$9 - N5326/Inputs!$B$10</f>
        <v>340</v>
      </c>
    </row>
    <row r="5327" spans="1:18" x14ac:dyDescent="0.3">
      <c r="A5327" s="4">
        <v>46244.875</v>
      </c>
      <c r="B5327" s="3">
        <v>31.007499999999997</v>
      </c>
      <c r="C5327" s="3">
        <v>4.79</v>
      </c>
      <c r="D5327" s="3">
        <f t="shared" si="747"/>
        <v>22.599583333333332</v>
      </c>
      <c r="E5327" s="3">
        <f>MAX(B5327 - D5327/Inputs!$B$5, 0)</f>
        <v>5.3261553030303013</v>
      </c>
      <c r="F5327" s="3">
        <f>MAX(D5327*Inputs!$B$5 - B5327, 0)</f>
        <v>0</v>
      </c>
      <c r="G5327" s="3">
        <f t="shared" si="748"/>
        <v>4.79</v>
      </c>
      <c r="H5327" t="str">
        <f t="shared" si="749"/>
        <v>Discharge</v>
      </c>
      <c r="I5327" s="3">
        <f t="shared" si="754"/>
        <v>340</v>
      </c>
      <c r="J5327" s="3">
        <f t="shared" si="755"/>
        <v>0</v>
      </c>
      <c r="K5327" s="3">
        <f>MIN(Inputs!$B$2, (Inputs!$B$8 - I5327)/Inputs!$B$9)</f>
        <v>0</v>
      </c>
      <c r="L5327" s="3">
        <f>MAX(MIN(Inputs!$B$2, I5327*Inputs!$B$10, Inputs!$B$8*Inputs!$B$4 - J5327), 0)</f>
        <v>170</v>
      </c>
      <c r="M5327" s="3">
        <f t="shared" si="750"/>
        <v>0</v>
      </c>
      <c r="N5327" s="3">
        <f t="shared" si="751"/>
        <v>170</v>
      </c>
      <c r="O5327" s="3">
        <f>IF(H5327="Reg", MIN(Inputs!$B$2, I5327*Inputs!$B$10, (Inputs!$B$8-I5327)/Inputs!$B$9), 0)</f>
        <v>0</v>
      </c>
      <c r="P5327" s="3">
        <f t="shared" si="752"/>
        <v>5271.2749999999996</v>
      </c>
      <c r="Q5327" s="3">
        <f t="shared" si="753"/>
        <v>0</v>
      </c>
      <c r="R5327" s="3">
        <f>I5327 + M5327*Inputs!$B$9 - N5327/Inputs!$B$10</f>
        <v>158.77939109773115</v>
      </c>
    </row>
    <row r="5328" spans="1:18" x14ac:dyDescent="0.3">
      <c r="A5328" s="4">
        <v>46244.916666666657</v>
      </c>
      <c r="B5328" s="3">
        <v>31.067499999999999</v>
      </c>
      <c r="C5328" s="3">
        <v>1</v>
      </c>
      <c r="D5328" s="3">
        <f t="shared" si="747"/>
        <v>22.599583333333332</v>
      </c>
      <c r="E5328" s="3">
        <f>MAX(B5328 - D5328/Inputs!$B$5, 0)</f>
        <v>5.3861553030303035</v>
      </c>
      <c r="F5328" s="3">
        <f>MAX(D5328*Inputs!$B$5 - B5328, 0)</f>
        <v>0</v>
      </c>
      <c r="G5328" s="3">
        <f t="shared" si="748"/>
        <v>1</v>
      </c>
      <c r="H5328" t="str">
        <f t="shared" si="749"/>
        <v>Discharge</v>
      </c>
      <c r="I5328" s="3">
        <f t="shared" si="754"/>
        <v>158.77939109773115</v>
      </c>
      <c r="J5328" s="3">
        <f t="shared" si="755"/>
        <v>170</v>
      </c>
      <c r="K5328" s="3">
        <f>MIN(Inputs!$B$2, (Inputs!$B$8 - I5328)/Inputs!$B$9)</f>
        <v>170</v>
      </c>
      <c r="L5328" s="3">
        <f>MAX(MIN(Inputs!$B$2, I5328*Inputs!$B$10, Inputs!$B$8*Inputs!$B$4 - J5328), 0)</f>
        <v>148.94827166799323</v>
      </c>
      <c r="M5328" s="3">
        <f t="shared" si="750"/>
        <v>0</v>
      </c>
      <c r="N5328" s="3">
        <f t="shared" si="751"/>
        <v>148.94827166799323</v>
      </c>
      <c r="O5328" s="3">
        <f>IF(H5328="Reg", MIN(Inputs!$B$2, I5328*Inputs!$B$10, (Inputs!$B$8-I5328)/Inputs!$B$9), 0)</f>
        <v>0</v>
      </c>
      <c r="P5328" s="3">
        <f t="shared" si="752"/>
        <v>4627.4504300453791</v>
      </c>
      <c r="Q5328" s="3">
        <f t="shared" si="753"/>
        <v>0</v>
      </c>
      <c r="R5328" s="3">
        <f>I5328 + M5328*Inputs!$B$9 - N5328/Inputs!$B$10</f>
        <v>0</v>
      </c>
    </row>
    <row r="5329" spans="1:18" x14ac:dyDescent="0.3">
      <c r="A5329" s="4">
        <v>46244.958333333343</v>
      </c>
      <c r="B5329" s="3">
        <v>28.782499999999999</v>
      </c>
      <c r="C5329" s="3">
        <v>7.0000000000000007E-2</v>
      </c>
      <c r="D5329" s="3">
        <f t="shared" si="747"/>
        <v>22.599583333333332</v>
      </c>
      <c r="E5329" s="3">
        <f>MAX(B5329 - D5329/Inputs!$B$5, 0)</f>
        <v>3.1011553030303034</v>
      </c>
      <c r="F5329" s="3">
        <f>MAX(D5329*Inputs!$B$5 - B5329, 0)</f>
        <v>0</v>
      </c>
      <c r="G5329" s="3">
        <f t="shared" si="748"/>
        <v>7.0000000000000007E-2</v>
      </c>
      <c r="H5329" t="str">
        <f t="shared" si="749"/>
        <v>Discharge</v>
      </c>
      <c r="I5329" s="3">
        <f t="shared" si="754"/>
        <v>0</v>
      </c>
      <c r="J5329" s="3">
        <f t="shared" si="755"/>
        <v>318.94827166799325</v>
      </c>
      <c r="K5329" s="3">
        <f>MIN(Inputs!$B$2, (Inputs!$B$8 - I5329)/Inputs!$B$9)</f>
        <v>170</v>
      </c>
      <c r="L5329" s="3">
        <f>MAX(MIN(Inputs!$B$2, I5329*Inputs!$B$10, Inputs!$B$8*Inputs!$B$4 - J5329), 0)</f>
        <v>0</v>
      </c>
      <c r="M5329" s="3">
        <f t="shared" si="750"/>
        <v>0</v>
      </c>
      <c r="N5329" s="3">
        <f t="shared" si="751"/>
        <v>0</v>
      </c>
      <c r="O5329" s="3">
        <f>IF(H5329="Reg", MIN(Inputs!$B$2, I5329*Inputs!$B$10, (Inputs!$B$8-I5329)/Inputs!$B$9), 0)</f>
        <v>0</v>
      </c>
      <c r="P5329" s="3">
        <f t="shared" si="752"/>
        <v>0</v>
      </c>
      <c r="Q5329" s="3">
        <f t="shared" si="753"/>
        <v>0</v>
      </c>
      <c r="R5329" s="3">
        <f>I5329 + M5329*Inputs!$B$9 - N5329/Inputs!$B$10</f>
        <v>0</v>
      </c>
    </row>
    <row r="5330" spans="1:18" x14ac:dyDescent="0.3">
      <c r="A5330" s="4">
        <v>46245</v>
      </c>
      <c r="B5330" s="3">
        <v>27.497499999999999</v>
      </c>
      <c r="C5330" s="3">
        <v>0.06</v>
      </c>
      <c r="D5330" s="3">
        <f t="shared" si="747"/>
        <v>27.715937500000006</v>
      </c>
      <c r="E5330" s="3">
        <f>MAX(B5330 - D5330/Inputs!$B$5, 0)</f>
        <v>0</v>
      </c>
      <c r="F5330" s="3">
        <f>MAX(D5330*Inputs!$B$5 - B5330, 0)</f>
        <v>0</v>
      </c>
      <c r="G5330" s="3">
        <f t="shared" si="748"/>
        <v>0.06</v>
      </c>
      <c r="H5330" t="str">
        <f t="shared" si="749"/>
        <v>Reg</v>
      </c>
      <c r="I5330" s="3">
        <f t="shared" si="754"/>
        <v>0</v>
      </c>
      <c r="J5330" s="3">
        <f t="shared" si="755"/>
        <v>0</v>
      </c>
      <c r="K5330" s="3">
        <f>MIN(Inputs!$B$2, (Inputs!$B$8 - I5330)/Inputs!$B$9)</f>
        <v>170</v>
      </c>
      <c r="L5330" s="3">
        <f>MAX(MIN(Inputs!$B$2, I5330*Inputs!$B$10, Inputs!$B$8*Inputs!$B$4 - J5330), 0)</f>
        <v>0</v>
      </c>
      <c r="M5330" s="3">
        <f t="shared" si="750"/>
        <v>0</v>
      </c>
      <c r="N5330" s="3">
        <f t="shared" si="751"/>
        <v>0</v>
      </c>
      <c r="O5330" s="3">
        <f>IF(H5330="Reg", MIN(Inputs!$B$2, I5330*Inputs!$B$10, (Inputs!$B$8-I5330)/Inputs!$B$9), 0)</f>
        <v>0</v>
      </c>
      <c r="P5330" s="3">
        <f t="shared" si="752"/>
        <v>0</v>
      </c>
      <c r="Q5330" s="3">
        <f t="shared" si="753"/>
        <v>0</v>
      </c>
      <c r="R5330" s="3">
        <f>I5330 + M5330*Inputs!$B$9 - N5330/Inputs!$B$10</f>
        <v>0</v>
      </c>
    </row>
    <row r="5331" spans="1:18" x14ac:dyDescent="0.3">
      <c r="A5331" s="4">
        <v>46245.041666666657</v>
      </c>
      <c r="B5331" s="3">
        <v>23.674999999999997</v>
      </c>
      <c r="C5331" s="3">
        <v>0.06</v>
      </c>
      <c r="D5331" s="3">
        <f t="shared" si="747"/>
        <v>27.715937500000006</v>
      </c>
      <c r="E5331" s="3">
        <f>MAX(B5331 - D5331/Inputs!$B$5, 0)</f>
        <v>0</v>
      </c>
      <c r="F5331" s="3">
        <f>MAX(D5331*Inputs!$B$5 - B5331, 0)</f>
        <v>0.71502500000000779</v>
      </c>
      <c r="G5331" s="3">
        <f t="shared" si="748"/>
        <v>0.06</v>
      </c>
      <c r="H5331" t="str">
        <f t="shared" si="749"/>
        <v>Charge</v>
      </c>
      <c r="I5331" s="3">
        <f t="shared" si="754"/>
        <v>0</v>
      </c>
      <c r="J5331" s="3">
        <f t="shared" si="755"/>
        <v>0</v>
      </c>
      <c r="K5331" s="3">
        <f>MIN(Inputs!$B$2, (Inputs!$B$8 - I5331)/Inputs!$B$9)</f>
        <v>170</v>
      </c>
      <c r="L5331" s="3">
        <f>MAX(MIN(Inputs!$B$2, I5331*Inputs!$B$10, Inputs!$B$8*Inputs!$B$4 - J5331), 0)</f>
        <v>0</v>
      </c>
      <c r="M5331" s="3">
        <f t="shared" si="750"/>
        <v>170</v>
      </c>
      <c r="N5331" s="3">
        <f t="shared" si="751"/>
        <v>0</v>
      </c>
      <c r="O5331" s="3">
        <f>IF(H5331="Reg", MIN(Inputs!$B$2, I5331*Inputs!$B$10, (Inputs!$B$8-I5331)/Inputs!$B$9), 0)</f>
        <v>0</v>
      </c>
      <c r="P5331" s="3">
        <f t="shared" si="752"/>
        <v>-4024.7499999999995</v>
      </c>
      <c r="Q5331" s="3">
        <f t="shared" si="753"/>
        <v>0</v>
      </c>
      <c r="R5331" s="3">
        <f>I5331 + M5331*Inputs!$B$9 - N5331/Inputs!$B$10</f>
        <v>159.4741358339966</v>
      </c>
    </row>
    <row r="5332" spans="1:18" x14ac:dyDescent="0.3">
      <c r="A5332" s="4">
        <v>46245.083333333343</v>
      </c>
      <c r="B5332" s="3">
        <v>22.287500000000001</v>
      </c>
      <c r="C5332" s="3">
        <v>0.05</v>
      </c>
      <c r="D5332" s="3">
        <f t="shared" si="747"/>
        <v>27.715937500000006</v>
      </c>
      <c r="E5332" s="3">
        <f>MAX(B5332 - D5332/Inputs!$B$5, 0)</f>
        <v>0</v>
      </c>
      <c r="F5332" s="3">
        <f>MAX(D5332*Inputs!$B$5 - B5332, 0)</f>
        <v>2.1025250000000035</v>
      </c>
      <c r="G5332" s="3">
        <f t="shared" si="748"/>
        <v>0.05</v>
      </c>
      <c r="H5332" t="str">
        <f t="shared" si="749"/>
        <v>Charge</v>
      </c>
      <c r="I5332" s="3">
        <f t="shared" si="754"/>
        <v>159.4741358339966</v>
      </c>
      <c r="J5332" s="3">
        <f t="shared" si="755"/>
        <v>0</v>
      </c>
      <c r="K5332" s="3">
        <f>MIN(Inputs!$B$2, (Inputs!$B$8 - I5332)/Inputs!$B$9)</f>
        <v>170</v>
      </c>
      <c r="L5332" s="3">
        <f>MAX(MIN(Inputs!$B$2, I5332*Inputs!$B$10, Inputs!$B$8*Inputs!$B$4 - J5332), 0)</f>
        <v>149.6</v>
      </c>
      <c r="M5332" s="3">
        <f t="shared" si="750"/>
        <v>170</v>
      </c>
      <c r="N5332" s="3">
        <f t="shared" si="751"/>
        <v>0</v>
      </c>
      <c r="O5332" s="3">
        <f>IF(H5332="Reg", MIN(Inputs!$B$2, I5332*Inputs!$B$10, (Inputs!$B$8-I5332)/Inputs!$B$9), 0)</f>
        <v>0</v>
      </c>
      <c r="P5332" s="3">
        <f t="shared" si="752"/>
        <v>-3788.8750000000005</v>
      </c>
      <c r="Q5332" s="3">
        <f t="shared" si="753"/>
        <v>0</v>
      </c>
      <c r="R5332" s="3">
        <f>I5332 + M5332*Inputs!$B$9 - N5332/Inputs!$B$10</f>
        <v>318.9482716679932</v>
      </c>
    </row>
    <row r="5333" spans="1:18" x14ac:dyDescent="0.3">
      <c r="A5333" s="4">
        <v>46245.125</v>
      </c>
      <c r="B5333" s="3">
        <v>20.942500000000003</v>
      </c>
      <c r="C5333" s="3">
        <v>0.05</v>
      </c>
      <c r="D5333" s="3">
        <f t="shared" si="747"/>
        <v>27.715937500000006</v>
      </c>
      <c r="E5333" s="3">
        <f>MAX(B5333 - D5333/Inputs!$B$5, 0)</f>
        <v>0</v>
      </c>
      <c r="F5333" s="3">
        <f>MAX(D5333*Inputs!$B$5 - B5333, 0)</f>
        <v>3.4475250000000024</v>
      </c>
      <c r="G5333" s="3">
        <f t="shared" si="748"/>
        <v>0.05</v>
      </c>
      <c r="H5333" t="str">
        <f t="shared" si="749"/>
        <v>Charge</v>
      </c>
      <c r="I5333" s="3">
        <f t="shared" si="754"/>
        <v>318.9482716679932</v>
      </c>
      <c r="J5333" s="3">
        <f t="shared" si="755"/>
        <v>0</v>
      </c>
      <c r="K5333" s="3">
        <f>MIN(Inputs!$B$2, (Inputs!$B$8 - I5333)/Inputs!$B$9)</f>
        <v>22.44121780453775</v>
      </c>
      <c r="L5333" s="3">
        <f>MAX(MIN(Inputs!$B$2, I5333*Inputs!$B$10, Inputs!$B$8*Inputs!$B$4 - J5333), 0)</f>
        <v>170</v>
      </c>
      <c r="M5333" s="3">
        <f t="shared" si="750"/>
        <v>22.44121780453775</v>
      </c>
      <c r="N5333" s="3">
        <f t="shared" si="751"/>
        <v>0</v>
      </c>
      <c r="O5333" s="3">
        <f>IF(H5333="Reg", MIN(Inputs!$B$2, I5333*Inputs!$B$10, (Inputs!$B$8-I5333)/Inputs!$B$9), 0)</f>
        <v>0</v>
      </c>
      <c r="P5333" s="3">
        <f t="shared" si="752"/>
        <v>-469.9752038715319</v>
      </c>
      <c r="Q5333" s="3">
        <f t="shared" si="753"/>
        <v>0</v>
      </c>
      <c r="R5333" s="3">
        <f>I5333 + M5333*Inputs!$B$9 - N5333/Inputs!$B$10</f>
        <v>340</v>
      </c>
    </row>
    <row r="5334" spans="1:18" x14ac:dyDescent="0.3">
      <c r="A5334" s="4">
        <v>46245.166666666657</v>
      </c>
      <c r="B5334" s="3">
        <v>22.217499999999998</v>
      </c>
      <c r="C5334" s="3">
        <v>0.06</v>
      </c>
      <c r="D5334" s="3">
        <f t="shared" si="747"/>
        <v>27.715937500000006</v>
      </c>
      <c r="E5334" s="3">
        <f>MAX(B5334 - D5334/Inputs!$B$5, 0)</f>
        <v>0</v>
      </c>
      <c r="F5334" s="3">
        <f>MAX(D5334*Inputs!$B$5 - B5334, 0)</f>
        <v>2.1725250000000074</v>
      </c>
      <c r="G5334" s="3">
        <f t="shared" si="748"/>
        <v>0.06</v>
      </c>
      <c r="H5334" t="str">
        <f t="shared" si="749"/>
        <v>Charge</v>
      </c>
      <c r="I5334" s="3">
        <f t="shared" si="754"/>
        <v>340</v>
      </c>
      <c r="J5334" s="3">
        <f t="shared" si="755"/>
        <v>0</v>
      </c>
      <c r="K5334" s="3">
        <f>MIN(Inputs!$B$2, (Inputs!$B$8 - I5334)/Inputs!$B$9)</f>
        <v>0</v>
      </c>
      <c r="L5334" s="3">
        <f>MAX(MIN(Inputs!$B$2, I5334*Inputs!$B$10, Inputs!$B$8*Inputs!$B$4 - J5334), 0)</f>
        <v>170</v>
      </c>
      <c r="M5334" s="3">
        <f t="shared" si="750"/>
        <v>0</v>
      </c>
      <c r="N5334" s="3">
        <f t="shared" si="751"/>
        <v>0</v>
      </c>
      <c r="O5334" s="3">
        <f>IF(H5334="Reg", MIN(Inputs!$B$2, I5334*Inputs!$B$10, (Inputs!$B$8-I5334)/Inputs!$B$9), 0)</f>
        <v>0</v>
      </c>
      <c r="P5334" s="3">
        <f t="shared" si="752"/>
        <v>0</v>
      </c>
      <c r="Q5334" s="3">
        <f t="shared" si="753"/>
        <v>0</v>
      </c>
      <c r="R5334" s="3">
        <f>I5334 + M5334*Inputs!$B$9 - N5334/Inputs!$B$10</f>
        <v>340</v>
      </c>
    </row>
    <row r="5335" spans="1:18" x14ac:dyDescent="0.3">
      <c r="A5335" s="4">
        <v>46245.208333333343</v>
      </c>
      <c r="B5335" s="3">
        <v>23.412499999999998</v>
      </c>
      <c r="C5335" s="3">
        <v>7.0000000000000007E-2</v>
      </c>
      <c r="D5335" s="3">
        <f t="shared" si="747"/>
        <v>27.715937500000006</v>
      </c>
      <c r="E5335" s="3">
        <f>MAX(B5335 - D5335/Inputs!$B$5, 0)</f>
        <v>0</v>
      </c>
      <c r="F5335" s="3">
        <f>MAX(D5335*Inputs!$B$5 - B5335, 0)</f>
        <v>0.97752500000000708</v>
      </c>
      <c r="G5335" s="3">
        <f t="shared" si="748"/>
        <v>7.0000000000000007E-2</v>
      </c>
      <c r="H5335" t="str">
        <f t="shared" si="749"/>
        <v>Charge</v>
      </c>
      <c r="I5335" s="3">
        <f t="shared" si="754"/>
        <v>340</v>
      </c>
      <c r="J5335" s="3">
        <f t="shared" si="755"/>
        <v>0</v>
      </c>
      <c r="K5335" s="3">
        <f>MIN(Inputs!$B$2, (Inputs!$B$8 - I5335)/Inputs!$B$9)</f>
        <v>0</v>
      </c>
      <c r="L5335" s="3">
        <f>MAX(MIN(Inputs!$B$2, I5335*Inputs!$B$10, Inputs!$B$8*Inputs!$B$4 - J5335), 0)</f>
        <v>170</v>
      </c>
      <c r="M5335" s="3">
        <f t="shared" si="750"/>
        <v>0</v>
      </c>
      <c r="N5335" s="3">
        <f t="shared" si="751"/>
        <v>0</v>
      </c>
      <c r="O5335" s="3">
        <f>IF(H5335="Reg", MIN(Inputs!$B$2, I5335*Inputs!$B$10, (Inputs!$B$8-I5335)/Inputs!$B$9), 0)</f>
        <v>0</v>
      </c>
      <c r="P5335" s="3">
        <f t="shared" si="752"/>
        <v>0</v>
      </c>
      <c r="Q5335" s="3">
        <f t="shared" si="753"/>
        <v>0</v>
      </c>
      <c r="R5335" s="3">
        <f>I5335 + M5335*Inputs!$B$9 - N5335/Inputs!$B$10</f>
        <v>340</v>
      </c>
    </row>
    <row r="5336" spans="1:18" x14ac:dyDescent="0.3">
      <c r="A5336" s="4">
        <v>46245.25</v>
      </c>
      <c r="B5336" s="3">
        <v>24.4575</v>
      </c>
      <c r="C5336" s="3">
        <v>0.11</v>
      </c>
      <c r="D5336" s="3">
        <f t="shared" si="747"/>
        <v>27.715937500000006</v>
      </c>
      <c r="E5336" s="3">
        <f>MAX(B5336 - D5336/Inputs!$B$5, 0)</f>
        <v>0</v>
      </c>
      <c r="F5336" s="3">
        <f>MAX(D5336*Inputs!$B$5 - B5336, 0)</f>
        <v>0</v>
      </c>
      <c r="G5336" s="3">
        <f t="shared" si="748"/>
        <v>0.11</v>
      </c>
      <c r="H5336" t="str">
        <f t="shared" si="749"/>
        <v>Reg</v>
      </c>
      <c r="I5336" s="3">
        <f t="shared" si="754"/>
        <v>340</v>
      </c>
      <c r="J5336" s="3">
        <f t="shared" si="755"/>
        <v>0</v>
      </c>
      <c r="K5336" s="3">
        <f>MIN(Inputs!$B$2, (Inputs!$B$8 - I5336)/Inputs!$B$9)</f>
        <v>0</v>
      </c>
      <c r="L5336" s="3">
        <f>MAX(MIN(Inputs!$B$2, I5336*Inputs!$B$10, Inputs!$B$8*Inputs!$B$4 - J5336), 0)</f>
        <v>170</v>
      </c>
      <c r="M5336" s="3">
        <f t="shared" si="750"/>
        <v>0</v>
      </c>
      <c r="N5336" s="3">
        <f t="shared" si="751"/>
        <v>0</v>
      </c>
      <c r="O5336" s="3">
        <f>IF(H5336="Reg", MIN(Inputs!$B$2, I5336*Inputs!$B$10, (Inputs!$B$8-I5336)/Inputs!$B$9), 0)</f>
        <v>0</v>
      </c>
      <c r="P5336" s="3">
        <f t="shared" si="752"/>
        <v>0</v>
      </c>
      <c r="Q5336" s="3">
        <f t="shared" si="753"/>
        <v>0</v>
      </c>
      <c r="R5336" s="3">
        <f>I5336 + M5336*Inputs!$B$9 - N5336/Inputs!$B$10</f>
        <v>340</v>
      </c>
    </row>
    <row r="5337" spans="1:18" x14ac:dyDescent="0.3">
      <c r="A5337" s="4">
        <v>46245.291666666657</v>
      </c>
      <c r="B5337" s="3">
        <v>22.682500000000001</v>
      </c>
      <c r="C5337" s="3">
        <v>0.63</v>
      </c>
      <c r="D5337" s="3">
        <f t="shared" si="747"/>
        <v>27.715937500000006</v>
      </c>
      <c r="E5337" s="3">
        <f>MAX(B5337 - D5337/Inputs!$B$5, 0)</f>
        <v>0</v>
      </c>
      <c r="F5337" s="3">
        <f>MAX(D5337*Inputs!$B$5 - B5337, 0)</f>
        <v>1.707525000000004</v>
      </c>
      <c r="G5337" s="3">
        <f t="shared" si="748"/>
        <v>0.63</v>
      </c>
      <c r="H5337" t="str">
        <f t="shared" si="749"/>
        <v>Charge</v>
      </c>
      <c r="I5337" s="3">
        <f t="shared" si="754"/>
        <v>340</v>
      </c>
      <c r="J5337" s="3">
        <f t="shared" si="755"/>
        <v>0</v>
      </c>
      <c r="K5337" s="3">
        <f>MIN(Inputs!$B$2, (Inputs!$B$8 - I5337)/Inputs!$B$9)</f>
        <v>0</v>
      </c>
      <c r="L5337" s="3">
        <f>MAX(MIN(Inputs!$B$2, I5337*Inputs!$B$10, Inputs!$B$8*Inputs!$B$4 - J5337), 0)</f>
        <v>170</v>
      </c>
      <c r="M5337" s="3">
        <f t="shared" si="750"/>
        <v>0</v>
      </c>
      <c r="N5337" s="3">
        <f t="shared" si="751"/>
        <v>0</v>
      </c>
      <c r="O5337" s="3">
        <f>IF(H5337="Reg", MIN(Inputs!$B$2, I5337*Inputs!$B$10, (Inputs!$B$8-I5337)/Inputs!$B$9), 0)</f>
        <v>0</v>
      </c>
      <c r="P5337" s="3">
        <f t="shared" si="752"/>
        <v>0</v>
      </c>
      <c r="Q5337" s="3">
        <f t="shared" si="753"/>
        <v>0</v>
      </c>
      <c r="R5337" s="3">
        <f>I5337 + M5337*Inputs!$B$9 - N5337/Inputs!$B$10</f>
        <v>340</v>
      </c>
    </row>
    <row r="5338" spans="1:18" x14ac:dyDescent="0.3">
      <c r="A5338" s="4">
        <v>46245.333333333343</v>
      </c>
      <c r="B5338" s="3">
        <v>20.229999999999997</v>
      </c>
      <c r="C5338" s="3">
        <v>0.51</v>
      </c>
      <c r="D5338" s="3">
        <f t="shared" si="747"/>
        <v>27.715937500000006</v>
      </c>
      <c r="E5338" s="3">
        <f>MAX(B5338 - D5338/Inputs!$B$5, 0)</f>
        <v>0</v>
      </c>
      <c r="F5338" s="3">
        <f>MAX(D5338*Inputs!$B$5 - B5338, 0)</f>
        <v>4.1600250000000081</v>
      </c>
      <c r="G5338" s="3">
        <f t="shared" si="748"/>
        <v>0.51</v>
      </c>
      <c r="H5338" t="str">
        <f t="shared" si="749"/>
        <v>Charge</v>
      </c>
      <c r="I5338" s="3">
        <f t="shared" si="754"/>
        <v>340</v>
      </c>
      <c r="J5338" s="3">
        <f t="shared" si="755"/>
        <v>0</v>
      </c>
      <c r="K5338" s="3">
        <f>MIN(Inputs!$B$2, (Inputs!$B$8 - I5338)/Inputs!$B$9)</f>
        <v>0</v>
      </c>
      <c r="L5338" s="3">
        <f>MAX(MIN(Inputs!$B$2, I5338*Inputs!$B$10, Inputs!$B$8*Inputs!$B$4 - J5338), 0)</f>
        <v>170</v>
      </c>
      <c r="M5338" s="3">
        <f t="shared" si="750"/>
        <v>0</v>
      </c>
      <c r="N5338" s="3">
        <f t="shared" si="751"/>
        <v>0</v>
      </c>
      <c r="O5338" s="3">
        <f>IF(H5338="Reg", MIN(Inputs!$B$2, I5338*Inputs!$B$10, (Inputs!$B$8-I5338)/Inputs!$B$9), 0)</f>
        <v>0</v>
      </c>
      <c r="P5338" s="3">
        <f t="shared" si="752"/>
        <v>0</v>
      </c>
      <c r="Q5338" s="3">
        <f t="shared" si="753"/>
        <v>0</v>
      </c>
      <c r="R5338" s="3">
        <f>I5338 + M5338*Inputs!$B$9 - N5338/Inputs!$B$10</f>
        <v>340</v>
      </c>
    </row>
    <row r="5339" spans="1:18" x14ac:dyDescent="0.3">
      <c r="A5339" s="4">
        <v>46245.375</v>
      </c>
      <c r="B5339" s="3">
        <v>14.085000000000001</v>
      </c>
      <c r="C5339" s="3">
        <v>0.5</v>
      </c>
      <c r="D5339" s="3">
        <f t="shared" si="747"/>
        <v>27.715937500000006</v>
      </c>
      <c r="E5339" s="3">
        <f>MAX(B5339 - D5339/Inputs!$B$5, 0)</f>
        <v>0</v>
      </c>
      <c r="F5339" s="3">
        <f>MAX(D5339*Inputs!$B$5 - B5339, 0)</f>
        <v>10.305025000000004</v>
      </c>
      <c r="G5339" s="3">
        <f t="shared" si="748"/>
        <v>0.5</v>
      </c>
      <c r="H5339" t="str">
        <f t="shared" si="749"/>
        <v>Charge</v>
      </c>
      <c r="I5339" s="3">
        <f t="shared" si="754"/>
        <v>340</v>
      </c>
      <c r="J5339" s="3">
        <f t="shared" si="755"/>
        <v>0</v>
      </c>
      <c r="K5339" s="3">
        <f>MIN(Inputs!$B$2, (Inputs!$B$8 - I5339)/Inputs!$B$9)</f>
        <v>0</v>
      </c>
      <c r="L5339" s="3">
        <f>MAX(MIN(Inputs!$B$2, I5339*Inputs!$B$10, Inputs!$B$8*Inputs!$B$4 - J5339), 0)</f>
        <v>170</v>
      </c>
      <c r="M5339" s="3">
        <f t="shared" si="750"/>
        <v>0</v>
      </c>
      <c r="N5339" s="3">
        <f t="shared" si="751"/>
        <v>0</v>
      </c>
      <c r="O5339" s="3">
        <f>IF(H5339="Reg", MIN(Inputs!$B$2, I5339*Inputs!$B$10, (Inputs!$B$8-I5339)/Inputs!$B$9), 0)</f>
        <v>0</v>
      </c>
      <c r="P5339" s="3">
        <f t="shared" si="752"/>
        <v>0</v>
      </c>
      <c r="Q5339" s="3">
        <f t="shared" si="753"/>
        <v>0</v>
      </c>
      <c r="R5339" s="3">
        <f>I5339 + M5339*Inputs!$B$9 - N5339/Inputs!$B$10</f>
        <v>340</v>
      </c>
    </row>
    <row r="5340" spans="1:18" x14ac:dyDescent="0.3">
      <c r="A5340" s="4">
        <v>46245.416666666657</v>
      </c>
      <c r="B5340" s="3">
        <v>15.6075</v>
      </c>
      <c r="C5340" s="3">
        <v>0.5</v>
      </c>
      <c r="D5340" s="3">
        <f t="shared" si="747"/>
        <v>27.715937500000006</v>
      </c>
      <c r="E5340" s="3">
        <f>MAX(B5340 - D5340/Inputs!$B$5, 0)</f>
        <v>0</v>
      </c>
      <c r="F5340" s="3">
        <f>MAX(D5340*Inputs!$B$5 - B5340, 0)</f>
        <v>8.782525000000005</v>
      </c>
      <c r="G5340" s="3">
        <f t="shared" si="748"/>
        <v>0.5</v>
      </c>
      <c r="H5340" t="str">
        <f t="shared" si="749"/>
        <v>Charge</v>
      </c>
      <c r="I5340" s="3">
        <f t="shared" si="754"/>
        <v>340</v>
      </c>
      <c r="J5340" s="3">
        <f t="shared" si="755"/>
        <v>0</v>
      </c>
      <c r="K5340" s="3">
        <f>MIN(Inputs!$B$2, (Inputs!$B$8 - I5340)/Inputs!$B$9)</f>
        <v>0</v>
      </c>
      <c r="L5340" s="3">
        <f>MAX(MIN(Inputs!$B$2, I5340*Inputs!$B$10, Inputs!$B$8*Inputs!$B$4 - J5340), 0)</f>
        <v>170</v>
      </c>
      <c r="M5340" s="3">
        <f t="shared" si="750"/>
        <v>0</v>
      </c>
      <c r="N5340" s="3">
        <f t="shared" si="751"/>
        <v>0</v>
      </c>
      <c r="O5340" s="3">
        <f>IF(H5340="Reg", MIN(Inputs!$B$2, I5340*Inputs!$B$10, (Inputs!$B$8-I5340)/Inputs!$B$9), 0)</f>
        <v>0</v>
      </c>
      <c r="P5340" s="3">
        <f t="shared" si="752"/>
        <v>0</v>
      </c>
      <c r="Q5340" s="3">
        <f t="shared" si="753"/>
        <v>0</v>
      </c>
      <c r="R5340" s="3">
        <f>I5340 + M5340*Inputs!$B$9 - N5340/Inputs!$B$10</f>
        <v>340</v>
      </c>
    </row>
    <row r="5341" spans="1:18" x14ac:dyDescent="0.3">
      <c r="A5341" s="4">
        <v>46245.458333333343</v>
      </c>
      <c r="B5341" s="3">
        <v>19.087499999999999</v>
      </c>
      <c r="C5341" s="3">
        <v>0.5</v>
      </c>
      <c r="D5341" s="3">
        <f t="shared" si="747"/>
        <v>27.715937500000006</v>
      </c>
      <c r="E5341" s="3">
        <f>MAX(B5341 - D5341/Inputs!$B$5, 0)</f>
        <v>0</v>
      </c>
      <c r="F5341" s="3">
        <f>MAX(D5341*Inputs!$B$5 - B5341, 0)</f>
        <v>5.3025250000000064</v>
      </c>
      <c r="G5341" s="3">
        <f t="shared" si="748"/>
        <v>0.5</v>
      </c>
      <c r="H5341" t="str">
        <f t="shared" si="749"/>
        <v>Charge</v>
      </c>
      <c r="I5341" s="3">
        <f t="shared" si="754"/>
        <v>340</v>
      </c>
      <c r="J5341" s="3">
        <f t="shared" si="755"/>
        <v>0</v>
      </c>
      <c r="K5341" s="3">
        <f>MIN(Inputs!$B$2, (Inputs!$B$8 - I5341)/Inputs!$B$9)</f>
        <v>0</v>
      </c>
      <c r="L5341" s="3">
        <f>MAX(MIN(Inputs!$B$2, I5341*Inputs!$B$10, Inputs!$B$8*Inputs!$B$4 - J5341), 0)</f>
        <v>170</v>
      </c>
      <c r="M5341" s="3">
        <f t="shared" si="750"/>
        <v>0</v>
      </c>
      <c r="N5341" s="3">
        <f t="shared" si="751"/>
        <v>0</v>
      </c>
      <c r="O5341" s="3">
        <f>IF(H5341="Reg", MIN(Inputs!$B$2, I5341*Inputs!$B$10, (Inputs!$B$8-I5341)/Inputs!$B$9), 0)</f>
        <v>0</v>
      </c>
      <c r="P5341" s="3">
        <f t="shared" si="752"/>
        <v>0</v>
      </c>
      <c r="Q5341" s="3">
        <f t="shared" si="753"/>
        <v>0</v>
      </c>
      <c r="R5341" s="3">
        <f>I5341 + M5341*Inputs!$B$9 - N5341/Inputs!$B$10</f>
        <v>340</v>
      </c>
    </row>
    <row r="5342" spans="1:18" x14ac:dyDescent="0.3">
      <c r="A5342" s="4">
        <v>46245.5</v>
      </c>
      <c r="B5342" s="3">
        <v>22.64</v>
      </c>
      <c r="C5342" s="3">
        <v>0.51</v>
      </c>
      <c r="D5342" s="3">
        <f t="shared" si="747"/>
        <v>27.715937500000006</v>
      </c>
      <c r="E5342" s="3">
        <f>MAX(B5342 - D5342/Inputs!$B$5, 0)</f>
        <v>0</v>
      </c>
      <c r="F5342" s="3">
        <f>MAX(D5342*Inputs!$B$5 - B5342, 0)</f>
        <v>1.7500250000000044</v>
      </c>
      <c r="G5342" s="3">
        <f t="shared" si="748"/>
        <v>0.51</v>
      </c>
      <c r="H5342" t="str">
        <f t="shared" si="749"/>
        <v>Charge</v>
      </c>
      <c r="I5342" s="3">
        <f t="shared" si="754"/>
        <v>340</v>
      </c>
      <c r="J5342" s="3">
        <f t="shared" si="755"/>
        <v>0</v>
      </c>
      <c r="K5342" s="3">
        <f>MIN(Inputs!$B$2, (Inputs!$B$8 - I5342)/Inputs!$B$9)</f>
        <v>0</v>
      </c>
      <c r="L5342" s="3">
        <f>MAX(MIN(Inputs!$B$2, I5342*Inputs!$B$10, Inputs!$B$8*Inputs!$B$4 - J5342), 0)</f>
        <v>170</v>
      </c>
      <c r="M5342" s="3">
        <f t="shared" si="750"/>
        <v>0</v>
      </c>
      <c r="N5342" s="3">
        <f t="shared" si="751"/>
        <v>0</v>
      </c>
      <c r="O5342" s="3">
        <f>IF(H5342="Reg", MIN(Inputs!$B$2, I5342*Inputs!$B$10, (Inputs!$B$8-I5342)/Inputs!$B$9), 0)</f>
        <v>0</v>
      </c>
      <c r="P5342" s="3">
        <f t="shared" si="752"/>
        <v>0</v>
      </c>
      <c r="Q5342" s="3">
        <f t="shared" si="753"/>
        <v>0</v>
      </c>
      <c r="R5342" s="3">
        <f>I5342 + M5342*Inputs!$B$9 - N5342/Inputs!$B$10</f>
        <v>340</v>
      </c>
    </row>
    <row r="5343" spans="1:18" x14ac:dyDescent="0.3">
      <c r="A5343" s="4">
        <v>46245.541666666657</v>
      </c>
      <c r="B5343" s="3">
        <v>27.115000000000002</v>
      </c>
      <c r="C5343" s="3">
        <v>0.61</v>
      </c>
      <c r="D5343" s="3">
        <f t="shared" si="747"/>
        <v>27.715937500000006</v>
      </c>
      <c r="E5343" s="3">
        <f>MAX(B5343 - D5343/Inputs!$B$5, 0)</f>
        <v>0</v>
      </c>
      <c r="F5343" s="3">
        <f>MAX(D5343*Inputs!$B$5 - B5343, 0)</f>
        <v>0</v>
      </c>
      <c r="G5343" s="3">
        <f t="shared" si="748"/>
        <v>0.61</v>
      </c>
      <c r="H5343" t="str">
        <f t="shared" si="749"/>
        <v>Reg</v>
      </c>
      <c r="I5343" s="3">
        <f t="shared" si="754"/>
        <v>340</v>
      </c>
      <c r="J5343" s="3">
        <f t="shared" si="755"/>
        <v>0</v>
      </c>
      <c r="K5343" s="3">
        <f>MIN(Inputs!$B$2, (Inputs!$B$8 - I5343)/Inputs!$B$9)</f>
        <v>0</v>
      </c>
      <c r="L5343" s="3">
        <f>MAX(MIN(Inputs!$B$2, I5343*Inputs!$B$10, Inputs!$B$8*Inputs!$B$4 - J5343), 0)</f>
        <v>170</v>
      </c>
      <c r="M5343" s="3">
        <f t="shared" si="750"/>
        <v>0</v>
      </c>
      <c r="N5343" s="3">
        <f t="shared" si="751"/>
        <v>0</v>
      </c>
      <c r="O5343" s="3">
        <f>IF(H5343="Reg", MIN(Inputs!$B$2, I5343*Inputs!$B$10, (Inputs!$B$8-I5343)/Inputs!$B$9), 0)</f>
        <v>0</v>
      </c>
      <c r="P5343" s="3">
        <f t="shared" si="752"/>
        <v>0</v>
      </c>
      <c r="Q5343" s="3">
        <f t="shared" si="753"/>
        <v>0</v>
      </c>
      <c r="R5343" s="3">
        <f>I5343 + M5343*Inputs!$B$9 - N5343/Inputs!$B$10</f>
        <v>340</v>
      </c>
    </row>
    <row r="5344" spans="1:18" x14ac:dyDescent="0.3">
      <c r="A5344" s="4">
        <v>46245.583333333343</v>
      </c>
      <c r="B5344" s="3">
        <v>49.69</v>
      </c>
      <c r="C5344" s="3">
        <v>0.92</v>
      </c>
      <c r="D5344" s="3">
        <f t="shared" si="747"/>
        <v>27.715937500000006</v>
      </c>
      <c r="E5344" s="3">
        <f>MAX(B5344 - D5344/Inputs!$B$5, 0)</f>
        <v>18.194616477272717</v>
      </c>
      <c r="F5344" s="3">
        <f>MAX(D5344*Inputs!$B$5 - B5344, 0)</f>
        <v>0</v>
      </c>
      <c r="G5344" s="3">
        <f t="shared" si="748"/>
        <v>0.92</v>
      </c>
      <c r="H5344" t="str">
        <f t="shared" si="749"/>
        <v>Discharge</v>
      </c>
      <c r="I5344" s="3">
        <f t="shared" si="754"/>
        <v>340</v>
      </c>
      <c r="J5344" s="3">
        <f t="shared" si="755"/>
        <v>0</v>
      </c>
      <c r="K5344" s="3">
        <f>MIN(Inputs!$B$2, (Inputs!$B$8 - I5344)/Inputs!$B$9)</f>
        <v>0</v>
      </c>
      <c r="L5344" s="3">
        <f>MAX(MIN(Inputs!$B$2, I5344*Inputs!$B$10, Inputs!$B$8*Inputs!$B$4 - J5344), 0)</f>
        <v>170</v>
      </c>
      <c r="M5344" s="3">
        <f t="shared" si="750"/>
        <v>0</v>
      </c>
      <c r="N5344" s="3">
        <f t="shared" si="751"/>
        <v>170</v>
      </c>
      <c r="O5344" s="3">
        <f>IF(H5344="Reg", MIN(Inputs!$B$2, I5344*Inputs!$B$10, (Inputs!$B$8-I5344)/Inputs!$B$9), 0)</f>
        <v>0</v>
      </c>
      <c r="P5344" s="3">
        <f t="shared" si="752"/>
        <v>8447.2999999999993</v>
      </c>
      <c r="Q5344" s="3">
        <f t="shared" si="753"/>
        <v>0</v>
      </c>
      <c r="R5344" s="3">
        <f>I5344 + M5344*Inputs!$B$9 - N5344/Inputs!$B$10</f>
        <v>158.77939109773115</v>
      </c>
    </row>
    <row r="5345" spans="1:18" x14ac:dyDescent="0.3">
      <c r="A5345" s="4">
        <v>46245.625</v>
      </c>
      <c r="B5345" s="3">
        <v>56.925000000000004</v>
      </c>
      <c r="C5345" s="3">
        <v>1</v>
      </c>
      <c r="D5345" s="3">
        <f t="shared" si="747"/>
        <v>27.715937500000006</v>
      </c>
      <c r="E5345" s="3">
        <f>MAX(B5345 - D5345/Inputs!$B$5, 0)</f>
        <v>25.429616477272724</v>
      </c>
      <c r="F5345" s="3">
        <f>MAX(D5345*Inputs!$B$5 - B5345, 0)</f>
        <v>0</v>
      </c>
      <c r="G5345" s="3">
        <f t="shared" si="748"/>
        <v>1</v>
      </c>
      <c r="H5345" t="str">
        <f t="shared" si="749"/>
        <v>Discharge</v>
      </c>
      <c r="I5345" s="3">
        <f t="shared" si="754"/>
        <v>158.77939109773115</v>
      </c>
      <c r="J5345" s="3">
        <f t="shared" si="755"/>
        <v>170</v>
      </c>
      <c r="K5345" s="3">
        <f>MIN(Inputs!$B$2, (Inputs!$B$8 - I5345)/Inputs!$B$9)</f>
        <v>170</v>
      </c>
      <c r="L5345" s="3">
        <f>MAX(MIN(Inputs!$B$2, I5345*Inputs!$B$10, Inputs!$B$8*Inputs!$B$4 - J5345), 0)</f>
        <v>148.94827166799323</v>
      </c>
      <c r="M5345" s="3">
        <f t="shared" si="750"/>
        <v>0</v>
      </c>
      <c r="N5345" s="3">
        <f t="shared" si="751"/>
        <v>148.94827166799323</v>
      </c>
      <c r="O5345" s="3">
        <f>IF(H5345="Reg", MIN(Inputs!$B$2, I5345*Inputs!$B$10, (Inputs!$B$8-I5345)/Inputs!$B$9), 0)</f>
        <v>0</v>
      </c>
      <c r="P5345" s="3">
        <f t="shared" si="752"/>
        <v>8478.8803647005152</v>
      </c>
      <c r="Q5345" s="3">
        <f t="shared" si="753"/>
        <v>0</v>
      </c>
      <c r="R5345" s="3">
        <f>I5345 + M5345*Inputs!$B$9 - N5345/Inputs!$B$10</f>
        <v>0</v>
      </c>
    </row>
    <row r="5346" spans="1:18" x14ac:dyDescent="0.3">
      <c r="A5346" s="4">
        <v>46245.666666666657</v>
      </c>
      <c r="B5346" s="3">
        <v>40.695</v>
      </c>
      <c r="C5346" s="3">
        <v>1</v>
      </c>
      <c r="D5346" s="3">
        <f t="shared" si="747"/>
        <v>27.715937500000006</v>
      </c>
      <c r="E5346" s="3">
        <f>MAX(B5346 - D5346/Inputs!$B$5, 0)</f>
        <v>9.1996164772727198</v>
      </c>
      <c r="F5346" s="3">
        <f>MAX(D5346*Inputs!$B$5 - B5346, 0)</f>
        <v>0</v>
      </c>
      <c r="G5346" s="3">
        <f t="shared" si="748"/>
        <v>1</v>
      </c>
      <c r="H5346" t="str">
        <f t="shared" si="749"/>
        <v>Discharge</v>
      </c>
      <c r="I5346" s="3">
        <f t="shared" si="754"/>
        <v>0</v>
      </c>
      <c r="J5346" s="3">
        <f t="shared" si="755"/>
        <v>318.94827166799325</v>
      </c>
      <c r="K5346" s="3">
        <f>MIN(Inputs!$B$2, (Inputs!$B$8 - I5346)/Inputs!$B$9)</f>
        <v>170</v>
      </c>
      <c r="L5346" s="3">
        <f>MAX(MIN(Inputs!$B$2, I5346*Inputs!$B$10, Inputs!$B$8*Inputs!$B$4 - J5346), 0)</f>
        <v>0</v>
      </c>
      <c r="M5346" s="3">
        <f t="shared" si="750"/>
        <v>0</v>
      </c>
      <c r="N5346" s="3">
        <f t="shared" si="751"/>
        <v>0</v>
      </c>
      <c r="O5346" s="3">
        <f>IF(H5346="Reg", MIN(Inputs!$B$2, I5346*Inputs!$B$10, (Inputs!$B$8-I5346)/Inputs!$B$9), 0)</f>
        <v>0</v>
      </c>
      <c r="P5346" s="3">
        <f t="shared" si="752"/>
        <v>0</v>
      </c>
      <c r="Q5346" s="3">
        <f t="shared" si="753"/>
        <v>0</v>
      </c>
      <c r="R5346" s="3">
        <f>I5346 + M5346*Inputs!$B$9 - N5346/Inputs!$B$10</f>
        <v>0</v>
      </c>
    </row>
    <row r="5347" spans="1:18" x14ac:dyDescent="0.3">
      <c r="A5347" s="4">
        <v>46245.708333333343</v>
      </c>
      <c r="B5347" s="3">
        <v>28.94</v>
      </c>
      <c r="C5347" s="3">
        <v>0.51</v>
      </c>
      <c r="D5347" s="3">
        <f t="shared" si="747"/>
        <v>27.715937500000006</v>
      </c>
      <c r="E5347" s="3">
        <f>MAX(B5347 - D5347/Inputs!$B$5, 0)</f>
        <v>0</v>
      </c>
      <c r="F5347" s="3">
        <f>MAX(D5347*Inputs!$B$5 - B5347, 0)</f>
        <v>0</v>
      </c>
      <c r="G5347" s="3">
        <f t="shared" si="748"/>
        <v>0.51</v>
      </c>
      <c r="H5347" t="str">
        <f t="shared" si="749"/>
        <v>Reg</v>
      </c>
      <c r="I5347" s="3">
        <f t="shared" si="754"/>
        <v>0</v>
      </c>
      <c r="J5347" s="3">
        <f t="shared" si="755"/>
        <v>318.94827166799325</v>
      </c>
      <c r="K5347" s="3">
        <f>MIN(Inputs!$B$2, (Inputs!$B$8 - I5347)/Inputs!$B$9)</f>
        <v>170</v>
      </c>
      <c r="L5347" s="3">
        <f>MAX(MIN(Inputs!$B$2, I5347*Inputs!$B$10, Inputs!$B$8*Inputs!$B$4 - J5347), 0)</f>
        <v>0</v>
      </c>
      <c r="M5347" s="3">
        <f t="shared" si="750"/>
        <v>0</v>
      </c>
      <c r="N5347" s="3">
        <f t="shared" si="751"/>
        <v>0</v>
      </c>
      <c r="O5347" s="3">
        <f>IF(H5347="Reg", MIN(Inputs!$B$2, I5347*Inputs!$B$10, (Inputs!$B$8-I5347)/Inputs!$B$9), 0)</f>
        <v>0</v>
      </c>
      <c r="P5347" s="3">
        <f t="shared" si="752"/>
        <v>0</v>
      </c>
      <c r="Q5347" s="3">
        <f t="shared" si="753"/>
        <v>0</v>
      </c>
      <c r="R5347" s="3">
        <f>I5347 + M5347*Inputs!$B$9 - N5347/Inputs!$B$10</f>
        <v>0</v>
      </c>
    </row>
    <row r="5348" spans="1:18" x14ac:dyDescent="0.3">
      <c r="A5348" s="4">
        <v>46245.75</v>
      </c>
      <c r="B5348" s="3">
        <v>22.672499999999999</v>
      </c>
      <c r="C5348" s="3">
        <v>4.7</v>
      </c>
      <c r="D5348" s="3">
        <f t="shared" si="747"/>
        <v>27.715937500000006</v>
      </c>
      <c r="E5348" s="3">
        <f>MAX(B5348 - D5348/Inputs!$B$5, 0)</f>
        <v>0</v>
      </c>
      <c r="F5348" s="3">
        <f>MAX(D5348*Inputs!$B$5 - B5348, 0)</f>
        <v>1.7175250000000055</v>
      </c>
      <c r="G5348" s="3">
        <f t="shared" si="748"/>
        <v>4.7</v>
      </c>
      <c r="H5348" t="str">
        <f t="shared" si="749"/>
        <v>Reg</v>
      </c>
      <c r="I5348" s="3">
        <f t="shared" si="754"/>
        <v>0</v>
      </c>
      <c r="J5348" s="3">
        <f t="shared" si="755"/>
        <v>318.94827166799325</v>
      </c>
      <c r="K5348" s="3">
        <f>MIN(Inputs!$B$2, (Inputs!$B$8 - I5348)/Inputs!$B$9)</f>
        <v>170</v>
      </c>
      <c r="L5348" s="3">
        <f>MAX(MIN(Inputs!$B$2, I5348*Inputs!$B$10, Inputs!$B$8*Inputs!$B$4 - J5348), 0)</f>
        <v>0</v>
      </c>
      <c r="M5348" s="3">
        <f t="shared" si="750"/>
        <v>0</v>
      </c>
      <c r="N5348" s="3">
        <f t="shared" si="751"/>
        <v>0</v>
      </c>
      <c r="O5348" s="3">
        <f>IF(H5348="Reg", MIN(Inputs!$B$2, I5348*Inputs!$B$10, (Inputs!$B$8-I5348)/Inputs!$B$9), 0)</f>
        <v>0</v>
      </c>
      <c r="P5348" s="3">
        <f t="shared" si="752"/>
        <v>0</v>
      </c>
      <c r="Q5348" s="3">
        <f t="shared" si="753"/>
        <v>0</v>
      </c>
      <c r="R5348" s="3">
        <f>I5348 + M5348*Inputs!$B$9 - N5348/Inputs!$B$10</f>
        <v>0</v>
      </c>
    </row>
    <row r="5349" spans="1:18" x14ac:dyDescent="0.3">
      <c r="A5349" s="4">
        <v>46245.791666666657</v>
      </c>
      <c r="B5349" s="3">
        <v>27.572499999999998</v>
      </c>
      <c r="C5349" s="3">
        <v>16.66</v>
      </c>
      <c r="D5349" s="3">
        <f t="shared" si="747"/>
        <v>27.715937500000006</v>
      </c>
      <c r="E5349" s="3">
        <f>MAX(B5349 - D5349/Inputs!$B$5, 0)</f>
        <v>0</v>
      </c>
      <c r="F5349" s="3">
        <f>MAX(D5349*Inputs!$B$5 - B5349, 0)</f>
        <v>0</v>
      </c>
      <c r="G5349" s="3">
        <f t="shared" si="748"/>
        <v>16.66</v>
      </c>
      <c r="H5349" t="str">
        <f t="shared" si="749"/>
        <v>Reg</v>
      </c>
      <c r="I5349" s="3">
        <f t="shared" si="754"/>
        <v>0</v>
      </c>
      <c r="J5349" s="3">
        <f t="shared" si="755"/>
        <v>318.94827166799325</v>
      </c>
      <c r="K5349" s="3">
        <f>MIN(Inputs!$B$2, (Inputs!$B$8 - I5349)/Inputs!$B$9)</f>
        <v>170</v>
      </c>
      <c r="L5349" s="3">
        <f>MAX(MIN(Inputs!$B$2, I5349*Inputs!$B$10, Inputs!$B$8*Inputs!$B$4 - J5349), 0)</f>
        <v>0</v>
      </c>
      <c r="M5349" s="3">
        <f t="shared" si="750"/>
        <v>0</v>
      </c>
      <c r="N5349" s="3">
        <f t="shared" si="751"/>
        <v>0</v>
      </c>
      <c r="O5349" s="3">
        <f>IF(H5349="Reg", MIN(Inputs!$B$2, I5349*Inputs!$B$10, (Inputs!$B$8-I5349)/Inputs!$B$9), 0)</f>
        <v>0</v>
      </c>
      <c r="P5349" s="3">
        <f t="shared" si="752"/>
        <v>0</v>
      </c>
      <c r="Q5349" s="3">
        <f t="shared" si="753"/>
        <v>0</v>
      </c>
      <c r="R5349" s="3">
        <f>I5349 + M5349*Inputs!$B$9 - N5349/Inputs!$B$10</f>
        <v>0</v>
      </c>
    </row>
    <row r="5350" spans="1:18" x14ac:dyDescent="0.3">
      <c r="A5350" s="4">
        <v>46245.833333333343</v>
      </c>
      <c r="B5350" s="3">
        <v>43.56</v>
      </c>
      <c r="C5350" s="3">
        <v>19.09</v>
      </c>
      <c r="D5350" s="3">
        <f t="shared" si="747"/>
        <v>27.715937500000006</v>
      </c>
      <c r="E5350" s="3">
        <f>MAX(B5350 - D5350/Inputs!$B$5, 0)</f>
        <v>12.064616477272722</v>
      </c>
      <c r="F5350" s="3">
        <f>MAX(D5350*Inputs!$B$5 - B5350, 0)</f>
        <v>0</v>
      </c>
      <c r="G5350" s="3">
        <f t="shared" si="748"/>
        <v>19.09</v>
      </c>
      <c r="H5350" t="str">
        <f t="shared" si="749"/>
        <v>Reg</v>
      </c>
      <c r="I5350" s="3">
        <f t="shared" si="754"/>
        <v>0</v>
      </c>
      <c r="J5350" s="3">
        <f t="shared" si="755"/>
        <v>318.94827166799325</v>
      </c>
      <c r="K5350" s="3">
        <f>MIN(Inputs!$B$2, (Inputs!$B$8 - I5350)/Inputs!$B$9)</f>
        <v>170</v>
      </c>
      <c r="L5350" s="3">
        <f>MAX(MIN(Inputs!$B$2, I5350*Inputs!$B$10, Inputs!$B$8*Inputs!$B$4 - J5350), 0)</f>
        <v>0</v>
      </c>
      <c r="M5350" s="3">
        <f t="shared" si="750"/>
        <v>0</v>
      </c>
      <c r="N5350" s="3">
        <f t="shared" si="751"/>
        <v>0</v>
      </c>
      <c r="O5350" s="3">
        <f>IF(H5350="Reg", MIN(Inputs!$B$2, I5350*Inputs!$B$10, (Inputs!$B$8-I5350)/Inputs!$B$9), 0)</f>
        <v>0</v>
      </c>
      <c r="P5350" s="3">
        <f t="shared" si="752"/>
        <v>0</v>
      </c>
      <c r="Q5350" s="3">
        <f t="shared" si="753"/>
        <v>0</v>
      </c>
      <c r="R5350" s="3">
        <f>I5350 + M5350*Inputs!$B$9 - N5350/Inputs!$B$10</f>
        <v>0</v>
      </c>
    </row>
    <row r="5351" spans="1:18" x14ac:dyDescent="0.3">
      <c r="A5351" s="4">
        <v>46245.875</v>
      </c>
      <c r="B5351" s="3">
        <v>32.954999999999998</v>
      </c>
      <c r="C5351" s="3">
        <v>11.09</v>
      </c>
      <c r="D5351" s="3">
        <f t="shared" si="747"/>
        <v>27.715937500000006</v>
      </c>
      <c r="E5351" s="3">
        <f>MAX(B5351 - D5351/Inputs!$B$5, 0)</f>
        <v>1.4596164772727178</v>
      </c>
      <c r="F5351" s="3">
        <f>MAX(D5351*Inputs!$B$5 - B5351, 0)</f>
        <v>0</v>
      </c>
      <c r="G5351" s="3">
        <f t="shared" si="748"/>
        <v>11.09</v>
      </c>
      <c r="H5351" t="str">
        <f t="shared" si="749"/>
        <v>Reg</v>
      </c>
      <c r="I5351" s="3">
        <f t="shared" si="754"/>
        <v>0</v>
      </c>
      <c r="J5351" s="3">
        <f t="shared" si="755"/>
        <v>318.94827166799325</v>
      </c>
      <c r="K5351" s="3">
        <f>MIN(Inputs!$B$2, (Inputs!$B$8 - I5351)/Inputs!$B$9)</f>
        <v>170</v>
      </c>
      <c r="L5351" s="3">
        <f>MAX(MIN(Inputs!$B$2, I5351*Inputs!$B$10, Inputs!$B$8*Inputs!$B$4 - J5351), 0)</f>
        <v>0</v>
      </c>
      <c r="M5351" s="3">
        <f t="shared" si="750"/>
        <v>0</v>
      </c>
      <c r="N5351" s="3">
        <f t="shared" si="751"/>
        <v>0</v>
      </c>
      <c r="O5351" s="3">
        <f>IF(H5351="Reg", MIN(Inputs!$B$2, I5351*Inputs!$B$10, (Inputs!$B$8-I5351)/Inputs!$B$9), 0)</f>
        <v>0</v>
      </c>
      <c r="P5351" s="3">
        <f t="shared" si="752"/>
        <v>0</v>
      </c>
      <c r="Q5351" s="3">
        <f t="shared" si="753"/>
        <v>0</v>
      </c>
      <c r="R5351" s="3">
        <f>I5351 + M5351*Inputs!$B$9 - N5351/Inputs!$B$10</f>
        <v>0</v>
      </c>
    </row>
    <row r="5352" spans="1:18" x14ac:dyDescent="0.3">
      <c r="A5352" s="4">
        <v>46245.916666666657</v>
      </c>
      <c r="B5352" s="3">
        <v>29.035</v>
      </c>
      <c r="C5352" s="3">
        <v>4.24</v>
      </c>
      <c r="D5352" s="3">
        <f t="shared" si="747"/>
        <v>27.715937500000006</v>
      </c>
      <c r="E5352" s="3">
        <f>MAX(B5352 - D5352/Inputs!$B$5, 0)</f>
        <v>0</v>
      </c>
      <c r="F5352" s="3">
        <f>MAX(D5352*Inputs!$B$5 - B5352, 0)</f>
        <v>0</v>
      </c>
      <c r="G5352" s="3">
        <f t="shared" si="748"/>
        <v>4.24</v>
      </c>
      <c r="H5352" t="str">
        <f t="shared" si="749"/>
        <v>Reg</v>
      </c>
      <c r="I5352" s="3">
        <f t="shared" si="754"/>
        <v>0</v>
      </c>
      <c r="J5352" s="3">
        <f t="shared" si="755"/>
        <v>318.94827166799325</v>
      </c>
      <c r="K5352" s="3">
        <f>MIN(Inputs!$B$2, (Inputs!$B$8 - I5352)/Inputs!$B$9)</f>
        <v>170</v>
      </c>
      <c r="L5352" s="3">
        <f>MAX(MIN(Inputs!$B$2, I5352*Inputs!$B$10, Inputs!$B$8*Inputs!$B$4 - J5352), 0)</f>
        <v>0</v>
      </c>
      <c r="M5352" s="3">
        <f t="shared" si="750"/>
        <v>0</v>
      </c>
      <c r="N5352" s="3">
        <f t="shared" si="751"/>
        <v>0</v>
      </c>
      <c r="O5352" s="3">
        <f>IF(H5352="Reg", MIN(Inputs!$B$2, I5352*Inputs!$B$10, (Inputs!$B$8-I5352)/Inputs!$B$9), 0)</f>
        <v>0</v>
      </c>
      <c r="P5352" s="3">
        <f t="shared" si="752"/>
        <v>0</v>
      </c>
      <c r="Q5352" s="3">
        <f t="shared" si="753"/>
        <v>0</v>
      </c>
      <c r="R5352" s="3">
        <f>I5352 + M5352*Inputs!$B$9 - N5352/Inputs!$B$10</f>
        <v>0</v>
      </c>
    </row>
    <row r="5353" spans="1:18" x14ac:dyDescent="0.3">
      <c r="A5353" s="4">
        <v>46245.958333333343</v>
      </c>
      <c r="B5353" s="3">
        <v>27.200000000000003</v>
      </c>
      <c r="C5353" s="3">
        <v>1.33</v>
      </c>
      <c r="D5353" s="3">
        <f t="shared" si="747"/>
        <v>27.715937500000006</v>
      </c>
      <c r="E5353" s="3">
        <f>MAX(B5353 - D5353/Inputs!$B$5, 0)</f>
        <v>0</v>
      </c>
      <c r="F5353" s="3">
        <f>MAX(D5353*Inputs!$B$5 - B5353, 0)</f>
        <v>0</v>
      </c>
      <c r="G5353" s="3">
        <f t="shared" si="748"/>
        <v>1.33</v>
      </c>
      <c r="H5353" t="str">
        <f t="shared" si="749"/>
        <v>Reg</v>
      </c>
      <c r="I5353" s="3">
        <f t="shared" si="754"/>
        <v>0</v>
      </c>
      <c r="J5353" s="3">
        <f t="shared" si="755"/>
        <v>318.94827166799325</v>
      </c>
      <c r="K5353" s="3">
        <f>MIN(Inputs!$B$2, (Inputs!$B$8 - I5353)/Inputs!$B$9)</f>
        <v>170</v>
      </c>
      <c r="L5353" s="3">
        <f>MAX(MIN(Inputs!$B$2, I5353*Inputs!$B$10, Inputs!$B$8*Inputs!$B$4 - J5353), 0)</f>
        <v>0</v>
      </c>
      <c r="M5353" s="3">
        <f t="shared" si="750"/>
        <v>0</v>
      </c>
      <c r="N5353" s="3">
        <f t="shared" si="751"/>
        <v>0</v>
      </c>
      <c r="O5353" s="3">
        <f>IF(H5353="Reg", MIN(Inputs!$B$2, I5353*Inputs!$B$10, (Inputs!$B$8-I5353)/Inputs!$B$9), 0)</f>
        <v>0</v>
      </c>
      <c r="P5353" s="3">
        <f t="shared" si="752"/>
        <v>0</v>
      </c>
      <c r="Q5353" s="3">
        <f t="shared" si="753"/>
        <v>0</v>
      </c>
      <c r="R5353" s="3">
        <f>I5353 + M5353*Inputs!$B$9 - N5353/Inputs!$B$10</f>
        <v>0</v>
      </c>
    </row>
    <row r="5354" spans="1:18" x14ac:dyDescent="0.3">
      <c r="A5354" s="4">
        <v>46246</v>
      </c>
      <c r="B5354" s="3">
        <v>24.204999999999998</v>
      </c>
      <c r="C5354" s="3">
        <v>1</v>
      </c>
      <c r="D5354" s="3">
        <f t="shared" si="747"/>
        <v>28.156770833333336</v>
      </c>
      <c r="E5354" s="3">
        <f>MAX(B5354 - D5354/Inputs!$B$5, 0)</f>
        <v>0</v>
      </c>
      <c r="F5354" s="3">
        <f>MAX(D5354*Inputs!$B$5 - B5354, 0)</f>
        <v>0.57295833333333945</v>
      </c>
      <c r="G5354" s="3">
        <f t="shared" si="748"/>
        <v>1</v>
      </c>
      <c r="H5354" t="str">
        <f t="shared" si="749"/>
        <v>Reg</v>
      </c>
      <c r="I5354" s="3">
        <f t="shared" si="754"/>
        <v>0</v>
      </c>
      <c r="J5354" s="3">
        <f t="shared" si="755"/>
        <v>0</v>
      </c>
      <c r="K5354" s="3">
        <f>MIN(Inputs!$B$2, (Inputs!$B$8 - I5354)/Inputs!$B$9)</f>
        <v>170</v>
      </c>
      <c r="L5354" s="3">
        <f>MAX(MIN(Inputs!$B$2, I5354*Inputs!$B$10, Inputs!$B$8*Inputs!$B$4 - J5354), 0)</f>
        <v>0</v>
      </c>
      <c r="M5354" s="3">
        <f t="shared" si="750"/>
        <v>0</v>
      </c>
      <c r="N5354" s="3">
        <f t="shared" si="751"/>
        <v>0</v>
      </c>
      <c r="O5354" s="3">
        <f>IF(H5354="Reg", MIN(Inputs!$B$2, I5354*Inputs!$B$10, (Inputs!$B$8-I5354)/Inputs!$B$9), 0)</f>
        <v>0</v>
      </c>
      <c r="P5354" s="3">
        <f t="shared" si="752"/>
        <v>0</v>
      </c>
      <c r="Q5354" s="3">
        <f t="shared" si="753"/>
        <v>0</v>
      </c>
      <c r="R5354" s="3">
        <f>I5354 + M5354*Inputs!$B$9 - N5354/Inputs!$B$10</f>
        <v>0</v>
      </c>
    </row>
    <row r="5355" spans="1:18" x14ac:dyDescent="0.3">
      <c r="A5355" s="4">
        <v>46246.041666666657</v>
      </c>
      <c r="B5355" s="3">
        <v>20.1875</v>
      </c>
      <c r="C5355" s="3">
        <v>0.37</v>
      </c>
      <c r="D5355" s="3">
        <f t="shared" si="747"/>
        <v>28.156770833333336</v>
      </c>
      <c r="E5355" s="3">
        <f>MAX(B5355 - D5355/Inputs!$B$5, 0)</f>
        <v>0</v>
      </c>
      <c r="F5355" s="3">
        <f>MAX(D5355*Inputs!$B$5 - B5355, 0)</f>
        <v>4.5904583333333377</v>
      </c>
      <c r="G5355" s="3">
        <f t="shared" si="748"/>
        <v>0.37</v>
      </c>
      <c r="H5355" t="str">
        <f t="shared" si="749"/>
        <v>Charge</v>
      </c>
      <c r="I5355" s="3">
        <f t="shared" si="754"/>
        <v>0</v>
      </c>
      <c r="J5355" s="3">
        <f t="shared" si="755"/>
        <v>0</v>
      </c>
      <c r="K5355" s="3">
        <f>MIN(Inputs!$B$2, (Inputs!$B$8 - I5355)/Inputs!$B$9)</f>
        <v>170</v>
      </c>
      <c r="L5355" s="3">
        <f>MAX(MIN(Inputs!$B$2, I5355*Inputs!$B$10, Inputs!$B$8*Inputs!$B$4 - J5355), 0)</f>
        <v>0</v>
      </c>
      <c r="M5355" s="3">
        <f t="shared" si="750"/>
        <v>170</v>
      </c>
      <c r="N5355" s="3">
        <f t="shared" si="751"/>
        <v>0</v>
      </c>
      <c r="O5355" s="3">
        <f>IF(H5355="Reg", MIN(Inputs!$B$2, I5355*Inputs!$B$10, (Inputs!$B$8-I5355)/Inputs!$B$9), 0)</f>
        <v>0</v>
      </c>
      <c r="P5355" s="3">
        <f t="shared" si="752"/>
        <v>-3431.875</v>
      </c>
      <c r="Q5355" s="3">
        <f t="shared" si="753"/>
        <v>0</v>
      </c>
      <c r="R5355" s="3">
        <f>I5355 + M5355*Inputs!$B$9 - N5355/Inputs!$B$10</f>
        <v>159.4741358339966</v>
      </c>
    </row>
    <row r="5356" spans="1:18" x14ac:dyDescent="0.3">
      <c r="A5356" s="4">
        <v>46246.083333333343</v>
      </c>
      <c r="B5356" s="3">
        <v>17.872499999999999</v>
      </c>
      <c r="C5356" s="3">
        <v>7.0000000000000007E-2</v>
      </c>
      <c r="D5356" s="3">
        <f t="shared" si="747"/>
        <v>28.156770833333336</v>
      </c>
      <c r="E5356" s="3">
        <f>MAX(B5356 - D5356/Inputs!$B$5, 0)</f>
        <v>0</v>
      </c>
      <c r="F5356" s="3">
        <f>MAX(D5356*Inputs!$B$5 - B5356, 0)</f>
        <v>6.905458333333339</v>
      </c>
      <c r="G5356" s="3">
        <f t="shared" si="748"/>
        <v>7.0000000000000007E-2</v>
      </c>
      <c r="H5356" t="str">
        <f t="shared" si="749"/>
        <v>Charge</v>
      </c>
      <c r="I5356" s="3">
        <f t="shared" si="754"/>
        <v>159.4741358339966</v>
      </c>
      <c r="J5356" s="3">
        <f t="shared" si="755"/>
        <v>0</v>
      </c>
      <c r="K5356" s="3">
        <f>MIN(Inputs!$B$2, (Inputs!$B$8 - I5356)/Inputs!$B$9)</f>
        <v>170</v>
      </c>
      <c r="L5356" s="3">
        <f>MAX(MIN(Inputs!$B$2, I5356*Inputs!$B$10, Inputs!$B$8*Inputs!$B$4 - J5356), 0)</f>
        <v>149.6</v>
      </c>
      <c r="M5356" s="3">
        <f t="shared" si="750"/>
        <v>170</v>
      </c>
      <c r="N5356" s="3">
        <f t="shared" si="751"/>
        <v>0</v>
      </c>
      <c r="O5356" s="3">
        <f>IF(H5356="Reg", MIN(Inputs!$B$2, I5356*Inputs!$B$10, (Inputs!$B$8-I5356)/Inputs!$B$9), 0)</f>
        <v>0</v>
      </c>
      <c r="P5356" s="3">
        <f t="shared" si="752"/>
        <v>-3038.3249999999998</v>
      </c>
      <c r="Q5356" s="3">
        <f t="shared" si="753"/>
        <v>0</v>
      </c>
      <c r="R5356" s="3">
        <f>I5356 + M5356*Inputs!$B$9 - N5356/Inputs!$B$10</f>
        <v>318.9482716679932</v>
      </c>
    </row>
    <row r="5357" spans="1:18" x14ac:dyDescent="0.3">
      <c r="A5357" s="4">
        <v>46246.125</v>
      </c>
      <c r="B5357" s="3">
        <v>16.490000000000002</v>
      </c>
      <c r="C5357" s="3">
        <v>7.0000000000000007E-2</v>
      </c>
      <c r="D5357" s="3">
        <f t="shared" si="747"/>
        <v>28.156770833333336</v>
      </c>
      <c r="E5357" s="3">
        <f>MAX(B5357 - D5357/Inputs!$B$5, 0)</f>
        <v>0</v>
      </c>
      <c r="F5357" s="3">
        <f>MAX(D5357*Inputs!$B$5 - B5357, 0)</f>
        <v>8.2879583333333358</v>
      </c>
      <c r="G5357" s="3">
        <f t="shared" si="748"/>
        <v>7.0000000000000007E-2</v>
      </c>
      <c r="H5357" t="str">
        <f t="shared" si="749"/>
        <v>Charge</v>
      </c>
      <c r="I5357" s="3">
        <f t="shared" si="754"/>
        <v>318.9482716679932</v>
      </c>
      <c r="J5357" s="3">
        <f t="shared" si="755"/>
        <v>0</v>
      </c>
      <c r="K5357" s="3">
        <f>MIN(Inputs!$B$2, (Inputs!$B$8 - I5357)/Inputs!$B$9)</f>
        <v>22.44121780453775</v>
      </c>
      <c r="L5357" s="3">
        <f>MAX(MIN(Inputs!$B$2, I5357*Inputs!$B$10, Inputs!$B$8*Inputs!$B$4 - J5357), 0)</f>
        <v>170</v>
      </c>
      <c r="M5357" s="3">
        <f t="shared" si="750"/>
        <v>22.44121780453775</v>
      </c>
      <c r="N5357" s="3">
        <f t="shared" si="751"/>
        <v>0</v>
      </c>
      <c r="O5357" s="3">
        <f>IF(H5357="Reg", MIN(Inputs!$B$2, I5357*Inputs!$B$10, (Inputs!$B$8-I5357)/Inputs!$B$9), 0)</f>
        <v>0</v>
      </c>
      <c r="P5357" s="3">
        <f t="shared" si="752"/>
        <v>-370.05568159682753</v>
      </c>
      <c r="Q5357" s="3">
        <f t="shared" si="753"/>
        <v>0</v>
      </c>
      <c r="R5357" s="3">
        <f>I5357 + M5357*Inputs!$B$9 - N5357/Inputs!$B$10</f>
        <v>340</v>
      </c>
    </row>
    <row r="5358" spans="1:18" x14ac:dyDescent="0.3">
      <c r="A5358" s="4">
        <v>46246.166666666657</v>
      </c>
      <c r="B5358" s="3">
        <v>16.43</v>
      </c>
      <c r="C5358" s="3">
        <v>0.1</v>
      </c>
      <c r="D5358" s="3">
        <f t="shared" si="747"/>
        <v>28.156770833333336</v>
      </c>
      <c r="E5358" s="3">
        <f>MAX(B5358 - D5358/Inputs!$B$5, 0)</f>
        <v>0</v>
      </c>
      <c r="F5358" s="3">
        <f>MAX(D5358*Inputs!$B$5 - B5358, 0)</f>
        <v>8.347958333333338</v>
      </c>
      <c r="G5358" s="3">
        <f t="shared" si="748"/>
        <v>0.1</v>
      </c>
      <c r="H5358" t="str">
        <f t="shared" si="749"/>
        <v>Charge</v>
      </c>
      <c r="I5358" s="3">
        <f t="shared" si="754"/>
        <v>340</v>
      </c>
      <c r="J5358" s="3">
        <f t="shared" si="755"/>
        <v>0</v>
      </c>
      <c r="K5358" s="3">
        <f>MIN(Inputs!$B$2, (Inputs!$B$8 - I5358)/Inputs!$B$9)</f>
        <v>0</v>
      </c>
      <c r="L5358" s="3">
        <f>MAX(MIN(Inputs!$B$2, I5358*Inputs!$B$10, Inputs!$B$8*Inputs!$B$4 - J5358), 0)</f>
        <v>170</v>
      </c>
      <c r="M5358" s="3">
        <f t="shared" si="750"/>
        <v>0</v>
      </c>
      <c r="N5358" s="3">
        <f t="shared" si="751"/>
        <v>0</v>
      </c>
      <c r="O5358" s="3">
        <f>IF(H5358="Reg", MIN(Inputs!$B$2, I5358*Inputs!$B$10, (Inputs!$B$8-I5358)/Inputs!$B$9), 0)</f>
        <v>0</v>
      </c>
      <c r="P5358" s="3">
        <f t="shared" si="752"/>
        <v>0</v>
      </c>
      <c r="Q5358" s="3">
        <f t="shared" si="753"/>
        <v>0</v>
      </c>
      <c r="R5358" s="3">
        <f>I5358 + M5358*Inputs!$B$9 - N5358/Inputs!$B$10</f>
        <v>340</v>
      </c>
    </row>
    <row r="5359" spans="1:18" x14ac:dyDescent="0.3">
      <c r="A5359" s="4">
        <v>46246.208333333343</v>
      </c>
      <c r="B5359" s="3">
        <v>21.732500000000002</v>
      </c>
      <c r="C5359" s="3">
        <v>0.11</v>
      </c>
      <c r="D5359" s="3">
        <f t="shared" si="747"/>
        <v>28.156770833333336</v>
      </c>
      <c r="E5359" s="3">
        <f>MAX(B5359 - D5359/Inputs!$B$5, 0)</f>
        <v>0</v>
      </c>
      <c r="F5359" s="3">
        <f>MAX(D5359*Inputs!$B$5 - B5359, 0)</f>
        <v>3.045458333333336</v>
      </c>
      <c r="G5359" s="3">
        <f t="shared" si="748"/>
        <v>0.11</v>
      </c>
      <c r="H5359" t="str">
        <f t="shared" si="749"/>
        <v>Charge</v>
      </c>
      <c r="I5359" s="3">
        <f t="shared" si="754"/>
        <v>340</v>
      </c>
      <c r="J5359" s="3">
        <f t="shared" si="755"/>
        <v>0</v>
      </c>
      <c r="K5359" s="3">
        <f>MIN(Inputs!$B$2, (Inputs!$B$8 - I5359)/Inputs!$B$9)</f>
        <v>0</v>
      </c>
      <c r="L5359" s="3">
        <f>MAX(MIN(Inputs!$B$2, I5359*Inputs!$B$10, Inputs!$B$8*Inputs!$B$4 - J5359), 0)</f>
        <v>170</v>
      </c>
      <c r="M5359" s="3">
        <f t="shared" si="750"/>
        <v>0</v>
      </c>
      <c r="N5359" s="3">
        <f t="shared" si="751"/>
        <v>0</v>
      </c>
      <c r="O5359" s="3">
        <f>IF(H5359="Reg", MIN(Inputs!$B$2, I5359*Inputs!$B$10, (Inputs!$B$8-I5359)/Inputs!$B$9), 0)</f>
        <v>0</v>
      </c>
      <c r="P5359" s="3">
        <f t="shared" si="752"/>
        <v>0</v>
      </c>
      <c r="Q5359" s="3">
        <f t="shared" si="753"/>
        <v>0</v>
      </c>
      <c r="R5359" s="3">
        <f>I5359 + M5359*Inputs!$B$9 - N5359/Inputs!$B$10</f>
        <v>340</v>
      </c>
    </row>
    <row r="5360" spans="1:18" x14ac:dyDescent="0.3">
      <c r="A5360" s="4">
        <v>46246.25</v>
      </c>
      <c r="B5360" s="3">
        <v>25.847499999999997</v>
      </c>
      <c r="C5360" s="3">
        <v>0.15</v>
      </c>
      <c r="D5360" s="3">
        <f t="shared" si="747"/>
        <v>28.156770833333336</v>
      </c>
      <c r="E5360" s="3">
        <f>MAX(B5360 - D5360/Inputs!$B$5, 0)</f>
        <v>0</v>
      </c>
      <c r="F5360" s="3">
        <f>MAX(D5360*Inputs!$B$5 - B5360, 0)</f>
        <v>0</v>
      </c>
      <c r="G5360" s="3">
        <f t="shared" si="748"/>
        <v>0.15</v>
      </c>
      <c r="H5360" t="str">
        <f t="shared" si="749"/>
        <v>Reg</v>
      </c>
      <c r="I5360" s="3">
        <f t="shared" si="754"/>
        <v>340</v>
      </c>
      <c r="J5360" s="3">
        <f t="shared" si="755"/>
        <v>0</v>
      </c>
      <c r="K5360" s="3">
        <f>MIN(Inputs!$B$2, (Inputs!$B$8 - I5360)/Inputs!$B$9)</f>
        <v>0</v>
      </c>
      <c r="L5360" s="3">
        <f>MAX(MIN(Inputs!$B$2, I5360*Inputs!$B$10, Inputs!$B$8*Inputs!$B$4 - J5360), 0)</f>
        <v>170</v>
      </c>
      <c r="M5360" s="3">
        <f t="shared" si="750"/>
        <v>0</v>
      </c>
      <c r="N5360" s="3">
        <f t="shared" si="751"/>
        <v>0</v>
      </c>
      <c r="O5360" s="3">
        <f>IF(H5360="Reg", MIN(Inputs!$B$2, I5360*Inputs!$B$10, (Inputs!$B$8-I5360)/Inputs!$B$9), 0)</f>
        <v>0</v>
      </c>
      <c r="P5360" s="3">
        <f t="shared" si="752"/>
        <v>0</v>
      </c>
      <c r="Q5360" s="3">
        <f t="shared" si="753"/>
        <v>0</v>
      </c>
      <c r="R5360" s="3">
        <f>I5360 + M5360*Inputs!$B$9 - N5360/Inputs!$B$10</f>
        <v>340</v>
      </c>
    </row>
    <row r="5361" spans="1:18" x14ac:dyDescent="0.3">
      <c r="A5361" s="4">
        <v>46246.291666666657</v>
      </c>
      <c r="B5361" s="3">
        <v>31.89</v>
      </c>
      <c r="C5361" s="3">
        <v>0.55000000000000004</v>
      </c>
      <c r="D5361" s="3">
        <f t="shared" si="747"/>
        <v>28.156770833333336</v>
      </c>
      <c r="E5361" s="3">
        <f>MAX(B5361 - D5361/Inputs!$B$5, 0)</f>
        <v>0</v>
      </c>
      <c r="F5361" s="3">
        <f>MAX(D5361*Inputs!$B$5 - B5361, 0)</f>
        <v>0</v>
      </c>
      <c r="G5361" s="3">
        <f t="shared" si="748"/>
        <v>0.55000000000000004</v>
      </c>
      <c r="H5361" t="str">
        <f t="shared" si="749"/>
        <v>Reg</v>
      </c>
      <c r="I5361" s="3">
        <f t="shared" si="754"/>
        <v>340</v>
      </c>
      <c r="J5361" s="3">
        <f t="shared" si="755"/>
        <v>0</v>
      </c>
      <c r="K5361" s="3">
        <f>MIN(Inputs!$B$2, (Inputs!$B$8 - I5361)/Inputs!$B$9)</f>
        <v>0</v>
      </c>
      <c r="L5361" s="3">
        <f>MAX(MIN(Inputs!$B$2, I5361*Inputs!$B$10, Inputs!$B$8*Inputs!$B$4 - J5361), 0)</f>
        <v>170</v>
      </c>
      <c r="M5361" s="3">
        <f t="shared" si="750"/>
        <v>0</v>
      </c>
      <c r="N5361" s="3">
        <f t="shared" si="751"/>
        <v>0</v>
      </c>
      <c r="O5361" s="3">
        <f>IF(H5361="Reg", MIN(Inputs!$B$2, I5361*Inputs!$B$10, (Inputs!$B$8-I5361)/Inputs!$B$9), 0)</f>
        <v>0</v>
      </c>
      <c r="P5361" s="3">
        <f t="shared" si="752"/>
        <v>0</v>
      </c>
      <c r="Q5361" s="3">
        <f t="shared" si="753"/>
        <v>0</v>
      </c>
      <c r="R5361" s="3">
        <f>I5361 + M5361*Inputs!$B$9 - N5361/Inputs!$B$10</f>
        <v>340</v>
      </c>
    </row>
    <row r="5362" spans="1:18" x14ac:dyDescent="0.3">
      <c r="A5362" s="4">
        <v>46246.333333333343</v>
      </c>
      <c r="B5362" s="3">
        <v>25.752499999999998</v>
      </c>
      <c r="C5362" s="3">
        <v>0.5</v>
      </c>
      <c r="D5362" s="3">
        <f t="shared" si="747"/>
        <v>28.156770833333336</v>
      </c>
      <c r="E5362" s="3">
        <f>MAX(B5362 - D5362/Inputs!$B$5, 0)</f>
        <v>0</v>
      </c>
      <c r="F5362" s="3">
        <f>MAX(D5362*Inputs!$B$5 - B5362, 0)</f>
        <v>0</v>
      </c>
      <c r="G5362" s="3">
        <f t="shared" si="748"/>
        <v>0.5</v>
      </c>
      <c r="H5362" t="str">
        <f t="shared" si="749"/>
        <v>Reg</v>
      </c>
      <c r="I5362" s="3">
        <f t="shared" si="754"/>
        <v>340</v>
      </c>
      <c r="J5362" s="3">
        <f t="shared" si="755"/>
        <v>0</v>
      </c>
      <c r="K5362" s="3">
        <f>MIN(Inputs!$B$2, (Inputs!$B$8 - I5362)/Inputs!$B$9)</f>
        <v>0</v>
      </c>
      <c r="L5362" s="3">
        <f>MAX(MIN(Inputs!$B$2, I5362*Inputs!$B$10, Inputs!$B$8*Inputs!$B$4 - J5362), 0)</f>
        <v>170</v>
      </c>
      <c r="M5362" s="3">
        <f t="shared" si="750"/>
        <v>0</v>
      </c>
      <c r="N5362" s="3">
        <f t="shared" si="751"/>
        <v>0</v>
      </c>
      <c r="O5362" s="3">
        <f>IF(H5362="Reg", MIN(Inputs!$B$2, I5362*Inputs!$B$10, (Inputs!$B$8-I5362)/Inputs!$B$9), 0)</f>
        <v>0</v>
      </c>
      <c r="P5362" s="3">
        <f t="shared" si="752"/>
        <v>0</v>
      </c>
      <c r="Q5362" s="3">
        <f t="shared" si="753"/>
        <v>0</v>
      </c>
      <c r="R5362" s="3">
        <f>I5362 + M5362*Inputs!$B$9 - N5362/Inputs!$B$10</f>
        <v>340</v>
      </c>
    </row>
    <row r="5363" spans="1:18" x14ac:dyDescent="0.3">
      <c r="A5363" s="4">
        <v>46246.375</v>
      </c>
      <c r="B5363" s="3">
        <v>21.925000000000001</v>
      </c>
      <c r="C5363" s="3">
        <v>0.5</v>
      </c>
      <c r="D5363" s="3">
        <f t="shared" si="747"/>
        <v>28.156770833333336</v>
      </c>
      <c r="E5363" s="3">
        <f>MAX(B5363 - D5363/Inputs!$B$5, 0)</f>
        <v>0</v>
      </c>
      <c r="F5363" s="3">
        <f>MAX(D5363*Inputs!$B$5 - B5363, 0)</f>
        <v>2.852958333333337</v>
      </c>
      <c r="G5363" s="3">
        <f t="shared" si="748"/>
        <v>0.5</v>
      </c>
      <c r="H5363" t="str">
        <f t="shared" si="749"/>
        <v>Charge</v>
      </c>
      <c r="I5363" s="3">
        <f t="shared" si="754"/>
        <v>340</v>
      </c>
      <c r="J5363" s="3">
        <f t="shared" si="755"/>
        <v>0</v>
      </c>
      <c r="K5363" s="3">
        <f>MIN(Inputs!$B$2, (Inputs!$B$8 - I5363)/Inputs!$B$9)</f>
        <v>0</v>
      </c>
      <c r="L5363" s="3">
        <f>MAX(MIN(Inputs!$B$2, I5363*Inputs!$B$10, Inputs!$B$8*Inputs!$B$4 - J5363), 0)</f>
        <v>170</v>
      </c>
      <c r="M5363" s="3">
        <f t="shared" si="750"/>
        <v>0</v>
      </c>
      <c r="N5363" s="3">
        <f t="shared" si="751"/>
        <v>0</v>
      </c>
      <c r="O5363" s="3">
        <f>IF(H5363="Reg", MIN(Inputs!$B$2, I5363*Inputs!$B$10, (Inputs!$B$8-I5363)/Inputs!$B$9), 0)</f>
        <v>0</v>
      </c>
      <c r="P5363" s="3">
        <f t="shared" si="752"/>
        <v>0</v>
      </c>
      <c r="Q5363" s="3">
        <f t="shared" si="753"/>
        <v>0</v>
      </c>
      <c r="R5363" s="3">
        <f>I5363 + M5363*Inputs!$B$9 - N5363/Inputs!$B$10</f>
        <v>340</v>
      </c>
    </row>
    <row r="5364" spans="1:18" x14ac:dyDescent="0.3">
      <c r="A5364" s="4">
        <v>46246.416666666657</v>
      </c>
      <c r="B5364" s="3">
        <v>20.525000000000002</v>
      </c>
      <c r="C5364" s="3">
        <v>0.5</v>
      </c>
      <c r="D5364" s="3">
        <f t="shared" si="747"/>
        <v>28.156770833333336</v>
      </c>
      <c r="E5364" s="3">
        <f>MAX(B5364 - D5364/Inputs!$B$5, 0)</f>
        <v>0</v>
      </c>
      <c r="F5364" s="3">
        <f>MAX(D5364*Inputs!$B$5 - B5364, 0)</f>
        <v>4.2529583333333356</v>
      </c>
      <c r="G5364" s="3">
        <f t="shared" si="748"/>
        <v>0.5</v>
      </c>
      <c r="H5364" t="str">
        <f t="shared" si="749"/>
        <v>Charge</v>
      </c>
      <c r="I5364" s="3">
        <f t="shared" si="754"/>
        <v>340</v>
      </c>
      <c r="J5364" s="3">
        <f t="shared" si="755"/>
        <v>0</v>
      </c>
      <c r="K5364" s="3">
        <f>MIN(Inputs!$B$2, (Inputs!$B$8 - I5364)/Inputs!$B$9)</f>
        <v>0</v>
      </c>
      <c r="L5364" s="3">
        <f>MAX(MIN(Inputs!$B$2, I5364*Inputs!$B$10, Inputs!$B$8*Inputs!$B$4 - J5364), 0)</f>
        <v>170</v>
      </c>
      <c r="M5364" s="3">
        <f t="shared" si="750"/>
        <v>0</v>
      </c>
      <c r="N5364" s="3">
        <f t="shared" si="751"/>
        <v>0</v>
      </c>
      <c r="O5364" s="3">
        <f>IF(H5364="Reg", MIN(Inputs!$B$2, I5364*Inputs!$B$10, (Inputs!$B$8-I5364)/Inputs!$B$9), 0)</f>
        <v>0</v>
      </c>
      <c r="P5364" s="3">
        <f t="shared" si="752"/>
        <v>0</v>
      </c>
      <c r="Q5364" s="3">
        <f t="shared" si="753"/>
        <v>0</v>
      </c>
      <c r="R5364" s="3">
        <f>I5364 + M5364*Inputs!$B$9 - N5364/Inputs!$B$10</f>
        <v>340</v>
      </c>
    </row>
    <row r="5365" spans="1:18" x14ac:dyDescent="0.3">
      <c r="A5365" s="4">
        <v>46246.458333333343</v>
      </c>
      <c r="B5365" s="3">
        <v>19.21</v>
      </c>
      <c r="C5365" s="3">
        <v>0.48</v>
      </c>
      <c r="D5365" s="3">
        <f t="shared" si="747"/>
        <v>28.156770833333336</v>
      </c>
      <c r="E5365" s="3">
        <f>MAX(B5365 - D5365/Inputs!$B$5, 0)</f>
        <v>0</v>
      </c>
      <c r="F5365" s="3">
        <f>MAX(D5365*Inputs!$B$5 - B5365, 0)</f>
        <v>5.5679583333333369</v>
      </c>
      <c r="G5365" s="3">
        <f t="shared" si="748"/>
        <v>0.48</v>
      </c>
      <c r="H5365" t="str">
        <f t="shared" si="749"/>
        <v>Charge</v>
      </c>
      <c r="I5365" s="3">
        <f t="shared" si="754"/>
        <v>340</v>
      </c>
      <c r="J5365" s="3">
        <f t="shared" si="755"/>
        <v>0</v>
      </c>
      <c r="K5365" s="3">
        <f>MIN(Inputs!$B$2, (Inputs!$B$8 - I5365)/Inputs!$B$9)</f>
        <v>0</v>
      </c>
      <c r="L5365" s="3">
        <f>MAX(MIN(Inputs!$B$2, I5365*Inputs!$B$10, Inputs!$B$8*Inputs!$B$4 - J5365), 0)</f>
        <v>170</v>
      </c>
      <c r="M5365" s="3">
        <f t="shared" si="750"/>
        <v>0</v>
      </c>
      <c r="N5365" s="3">
        <f t="shared" si="751"/>
        <v>0</v>
      </c>
      <c r="O5365" s="3">
        <f>IF(H5365="Reg", MIN(Inputs!$B$2, I5365*Inputs!$B$10, (Inputs!$B$8-I5365)/Inputs!$B$9), 0)</f>
        <v>0</v>
      </c>
      <c r="P5365" s="3">
        <f t="shared" si="752"/>
        <v>0</v>
      </c>
      <c r="Q5365" s="3">
        <f t="shared" si="753"/>
        <v>0</v>
      </c>
      <c r="R5365" s="3">
        <f>I5365 + M5365*Inputs!$B$9 - N5365/Inputs!$B$10</f>
        <v>340</v>
      </c>
    </row>
    <row r="5366" spans="1:18" x14ac:dyDescent="0.3">
      <c r="A5366" s="4">
        <v>46246.5</v>
      </c>
      <c r="B5366" s="3">
        <v>30.015000000000001</v>
      </c>
      <c r="C5366" s="3">
        <v>0.5</v>
      </c>
      <c r="D5366" s="3">
        <f t="shared" si="747"/>
        <v>28.156770833333336</v>
      </c>
      <c r="E5366" s="3">
        <f>MAX(B5366 - D5366/Inputs!$B$5, 0)</f>
        <v>0</v>
      </c>
      <c r="F5366" s="3">
        <f>MAX(D5366*Inputs!$B$5 - B5366, 0)</f>
        <v>0</v>
      </c>
      <c r="G5366" s="3">
        <f t="shared" si="748"/>
        <v>0.5</v>
      </c>
      <c r="H5366" t="str">
        <f t="shared" si="749"/>
        <v>Reg</v>
      </c>
      <c r="I5366" s="3">
        <f t="shared" si="754"/>
        <v>340</v>
      </c>
      <c r="J5366" s="3">
        <f t="shared" si="755"/>
        <v>0</v>
      </c>
      <c r="K5366" s="3">
        <f>MIN(Inputs!$B$2, (Inputs!$B$8 - I5366)/Inputs!$B$9)</f>
        <v>0</v>
      </c>
      <c r="L5366" s="3">
        <f>MAX(MIN(Inputs!$B$2, I5366*Inputs!$B$10, Inputs!$B$8*Inputs!$B$4 - J5366), 0)</f>
        <v>170</v>
      </c>
      <c r="M5366" s="3">
        <f t="shared" si="750"/>
        <v>0</v>
      </c>
      <c r="N5366" s="3">
        <f t="shared" si="751"/>
        <v>0</v>
      </c>
      <c r="O5366" s="3">
        <f>IF(H5366="Reg", MIN(Inputs!$B$2, I5366*Inputs!$B$10, (Inputs!$B$8-I5366)/Inputs!$B$9), 0)</f>
        <v>0</v>
      </c>
      <c r="P5366" s="3">
        <f t="shared" si="752"/>
        <v>0</v>
      </c>
      <c r="Q5366" s="3">
        <f t="shared" si="753"/>
        <v>0</v>
      </c>
      <c r="R5366" s="3">
        <f>I5366 + M5366*Inputs!$B$9 - N5366/Inputs!$B$10</f>
        <v>340</v>
      </c>
    </row>
    <row r="5367" spans="1:18" x14ac:dyDescent="0.3">
      <c r="A5367" s="4">
        <v>46246.541666666657</v>
      </c>
      <c r="B5367" s="3">
        <v>44.96</v>
      </c>
      <c r="C5367" s="3">
        <v>0.51</v>
      </c>
      <c r="D5367" s="3">
        <f t="shared" si="747"/>
        <v>28.156770833333336</v>
      </c>
      <c r="E5367" s="3">
        <f>MAX(B5367 - D5367/Inputs!$B$5, 0)</f>
        <v>12.963669507575755</v>
      </c>
      <c r="F5367" s="3">
        <f>MAX(D5367*Inputs!$B$5 - B5367, 0)</f>
        <v>0</v>
      </c>
      <c r="G5367" s="3">
        <f t="shared" si="748"/>
        <v>0.51</v>
      </c>
      <c r="H5367" t="str">
        <f t="shared" si="749"/>
        <v>Discharge</v>
      </c>
      <c r="I5367" s="3">
        <f t="shared" si="754"/>
        <v>340</v>
      </c>
      <c r="J5367" s="3">
        <f t="shared" si="755"/>
        <v>0</v>
      </c>
      <c r="K5367" s="3">
        <f>MIN(Inputs!$B$2, (Inputs!$B$8 - I5367)/Inputs!$B$9)</f>
        <v>0</v>
      </c>
      <c r="L5367" s="3">
        <f>MAX(MIN(Inputs!$B$2, I5367*Inputs!$B$10, Inputs!$B$8*Inputs!$B$4 - J5367), 0)</f>
        <v>170</v>
      </c>
      <c r="M5367" s="3">
        <f t="shared" si="750"/>
        <v>0</v>
      </c>
      <c r="N5367" s="3">
        <f t="shared" si="751"/>
        <v>170</v>
      </c>
      <c r="O5367" s="3">
        <f>IF(H5367="Reg", MIN(Inputs!$B$2, I5367*Inputs!$B$10, (Inputs!$B$8-I5367)/Inputs!$B$9), 0)</f>
        <v>0</v>
      </c>
      <c r="P5367" s="3">
        <f t="shared" si="752"/>
        <v>7643.2</v>
      </c>
      <c r="Q5367" s="3">
        <f t="shared" si="753"/>
        <v>0</v>
      </c>
      <c r="R5367" s="3">
        <f>I5367 + M5367*Inputs!$B$9 - N5367/Inputs!$B$10</f>
        <v>158.77939109773115</v>
      </c>
    </row>
    <row r="5368" spans="1:18" x14ac:dyDescent="0.3">
      <c r="A5368" s="4">
        <v>46246.583333333343</v>
      </c>
      <c r="B5368" s="3">
        <v>51.267499999999998</v>
      </c>
      <c r="C5368" s="3">
        <v>0.99</v>
      </c>
      <c r="D5368" s="3">
        <f t="shared" si="747"/>
        <v>28.156770833333336</v>
      </c>
      <c r="E5368" s="3">
        <f>MAX(B5368 - D5368/Inputs!$B$5, 0)</f>
        <v>19.271169507575753</v>
      </c>
      <c r="F5368" s="3">
        <f>MAX(D5368*Inputs!$B$5 - B5368, 0)</f>
        <v>0</v>
      </c>
      <c r="G5368" s="3">
        <f t="shared" si="748"/>
        <v>0.99</v>
      </c>
      <c r="H5368" t="str">
        <f t="shared" si="749"/>
        <v>Discharge</v>
      </c>
      <c r="I5368" s="3">
        <f t="shared" si="754"/>
        <v>158.77939109773115</v>
      </c>
      <c r="J5368" s="3">
        <f t="shared" si="755"/>
        <v>170</v>
      </c>
      <c r="K5368" s="3">
        <f>MIN(Inputs!$B$2, (Inputs!$B$8 - I5368)/Inputs!$B$9)</f>
        <v>170</v>
      </c>
      <c r="L5368" s="3">
        <f>MAX(MIN(Inputs!$B$2, I5368*Inputs!$B$10, Inputs!$B$8*Inputs!$B$4 - J5368), 0)</f>
        <v>148.94827166799323</v>
      </c>
      <c r="M5368" s="3">
        <f t="shared" si="750"/>
        <v>0</v>
      </c>
      <c r="N5368" s="3">
        <f t="shared" si="751"/>
        <v>148.94827166799323</v>
      </c>
      <c r="O5368" s="3">
        <f>IF(H5368="Reg", MIN(Inputs!$B$2, I5368*Inputs!$B$10, (Inputs!$B$8-I5368)/Inputs!$B$9), 0)</f>
        <v>0</v>
      </c>
      <c r="P5368" s="3">
        <f t="shared" si="752"/>
        <v>7636.205517738842</v>
      </c>
      <c r="Q5368" s="3">
        <f t="shared" si="753"/>
        <v>0</v>
      </c>
      <c r="R5368" s="3">
        <f>I5368 + M5368*Inputs!$B$9 - N5368/Inputs!$B$10</f>
        <v>0</v>
      </c>
    </row>
    <row r="5369" spans="1:18" x14ac:dyDescent="0.3">
      <c r="A5369" s="4">
        <v>46246.625</v>
      </c>
      <c r="B5369" s="3">
        <v>37.9925</v>
      </c>
      <c r="C5369" s="3">
        <v>1</v>
      </c>
      <c r="D5369" s="3">
        <f t="shared" si="747"/>
        <v>28.156770833333336</v>
      </c>
      <c r="E5369" s="3">
        <f>MAX(B5369 - D5369/Inputs!$B$5, 0)</f>
        <v>5.996169507575754</v>
      </c>
      <c r="F5369" s="3">
        <f>MAX(D5369*Inputs!$B$5 - B5369, 0)</f>
        <v>0</v>
      </c>
      <c r="G5369" s="3">
        <f t="shared" si="748"/>
        <v>1</v>
      </c>
      <c r="H5369" t="str">
        <f t="shared" si="749"/>
        <v>Discharge</v>
      </c>
      <c r="I5369" s="3">
        <f t="shared" si="754"/>
        <v>0</v>
      </c>
      <c r="J5369" s="3">
        <f t="shared" si="755"/>
        <v>318.94827166799325</v>
      </c>
      <c r="K5369" s="3">
        <f>MIN(Inputs!$B$2, (Inputs!$B$8 - I5369)/Inputs!$B$9)</f>
        <v>170</v>
      </c>
      <c r="L5369" s="3">
        <f>MAX(MIN(Inputs!$B$2, I5369*Inputs!$B$10, Inputs!$B$8*Inputs!$B$4 - J5369), 0)</f>
        <v>0</v>
      </c>
      <c r="M5369" s="3">
        <f t="shared" si="750"/>
        <v>0</v>
      </c>
      <c r="N5369" s="3">
        <f t="shared" si="751"/>
        <v>0</v>
      </c>
      <c r="O5369" s="3">
        <f>IF(H5369="Reg", MIN(Inputs!$B$2, I5369*Inputs!$B$10, (Inputs!$B$8-I5369)/Inputs!$B$9), 0)</f>
        <v>0</v>
      </c>
      <c r="P5369" s="3">
        <f t="shared" si="752"/>
        <v>0</v>
      </c>
      <c r="Q5369" s="3">
        <f t="shared" si="753"/>
        <v>0</v>
      </c>
      <c r="R5369" s="3">
        <f>I5369 + M5369*Inputs!$B$9 - N5369/Inputs!$B$10</f>
        <v>0</v>
      </c>
    </row>
    <row r="5370" spans="1:18" x14ac:dyDescent="0.3">
      <c r="A5370" s="4">
        <v>46246.666666666657</v>
      </c>
      <c r="B5370" s="3">
        <v>38.862499999999997</v>
      </c>
      <c r="C5370" s="3">
        <v>1.1299999999999999</v>
      </c>
      <c r="D5370" s="3">
        <f t="shared" si="747"/>
        <v>28.156770833333336</v>
      </c>
      <c r="E5370" s="3">
        <f>MAX(B5370 - D5370/Inputs!$B$5, 0)</f>
        <v>6.8661695075757514</v>
      </c>
      <c r="F5370" s="3">
        <f>MAX(D5370*Inputs!$B$5 - B5370, 0)</f>
        <v>0</v>
      </c>
      <c r="G5370" s="3">
        <f t="shared" si="748"/>
        <v>1.1299999999999999</v>
      </c>
      <c r="H5370" t="str">
        <f t="shared" si="749"/>
        <v>Discharge</v>
      </c>
      <c r="I5370" s="3">
        <f t="shared" si="754"/>
        <v>0</v>
      </c>
      <c r="J5370" s="3">
        <f t="shared" si="755"/>
        <v>318.94827166799325</v>
      </c>
      <c r="K5370" s="3">
        <f>MIN(Inputs!$B$2, (Inputs!$B$8 - I5370)/Inputs!$B$9)</f>
        <v>170</v>
      </c>
      <c r="L5370" s="3">
        <f>MAX(MIN(Inputs!$B$2, I5370*Inputs!$B$10, Inputs!$B$8*Inputs!$B$4 - J5370), 0)</f>
        <v>0</v>
      </c>
      <c r="M5370" s="3">
        <f t="shared" si="750"/>
        <v>0</v>
      </c>
      <c r="N5370" s="3">
        <f t="shared" si="751"/>
        <v>0</v>
      </c>
      <c r="O5370" s="3">
        <f>IF(H5370="Reg", MIN(Inputs!$B$2, I5370*Inputs!$B$10, (Inputs!$B$8-I5370)/Inputs!$B$9), 0)</f>
        <v>0</v>
      </c>
      <c r="P5370" s="3">
        <f t="shared" si="752"/>
        <v>0</v>
      </c>
      <c r="Q5370" s="3">
        <f t="shared" si="753"/>
        <v>0</v>
      </c>
      <c r="R5370" s="3">
        <f>I5370 + M5370*Inputs!$B$9 - N5370/Inputs!$B$10</f>
        <v>0</v>
      </c>
    </row>
    <row r="5371" spans="1:18" x14ac:dyDescent="0.3">
      <c r="A5371" s="4">
        <v>46246.708333333343</v>
      </c>
      <c r="B5371" s="3">
        <v>28.32</v>
      </c>
      <c r="C5371" s="3">
        <v>0.62</v>
      </c>
      <c r="D5371" s="3">
        <f t="shared" si="747"/>
        <v>28.156770833333336</v>
      </c>
      <c r="E5371" s="3">
        <f>MAX(B5371 - D5371/Inputs!$B$5, 0)</f>
        <v>0</v>
      </c>
      <c r="F5371" s="3">
        <f>MAX(D5371*Inputs!$B$5 - B5371, 0)</f>
        <v>0</v>
      </c>
      <c r="G5371" s="3">
        <f t="shared" si="748"/>
        <v>0.62</v>
      </c>
      <c r="H5371" t="str">
        <f t="shared" si="749"/>
        <v>Reg</v>
      </c>
      <c r="I5371" s="3">
        <f t="shared" si="754"/>
        <v>0</v>
      </c>
      <c r="J5371" s="3">
        <f t="shared" si="755"/>
        <v>318.94827166799325</v>
      </c>
      <c r="K5371" s="3">
        <f>MIN(Inputs!$B$2, (Inputs!$B$8 - I5371)/Inputs!$B$9)</f>
        <v>170</v>
      </c>
      <c r="L5371" s="3">
        <f>MAX(MIN(Inputs!$B$2, I5371*Inputs!$B$10, Inputs!$B$8*Inputs!$B$4 - J5371), 0)</f>
        <v>0</v>
      </c>
      <c r="M5371" s="3">
        <f t="shared" si="750"/>
        <v>0</v>
      </c>
      <c r="N5371" s="3">
        <f t="shared" si="751"/>
        <v>0</v>
      </c>
      <c r="O5371" s="3">
        <f>IF(H5371="Reg", MIN(Inputs!$B$2, I5371*Inputs!$B$10, (Inputs!$B$8-I5371)/Inputs!$B$9), 0)</f>
        <v>0</v>
      </c>
      <c r="P5371" s="3">
        <f t="shared" si="752"/>
        <v>0</v>
      </c>
      <c r="Q5371" s="3">
        <f t="shared" si="753"/>
        <v>0</v>
      </c>
      <c r="R5371" s="3">
        <f>I5371 + M5371*Inputs!$B$9 - N5371/Inputs!$B$10</f>
        <v>0</v>
      </c>
    </row>
    <row r="5372" spans="1:18" x14ac:dyDescent="0.3">
      <c r="A5372" s="4">
        <v>46246.75</v>
      </c>
      <c r="B5372" s="3">
        <v>22.174999999999997</v>
      </c>
      <c r="C5372" s="3">
        <v>10</v>
      </c>
      <c r="D5372" s="3">
        <f t="shared" si="747"/>
        <v>28.156770833333336</v>
      </c>
      <c r="E5372" s="3">
        <f>MAX(B5372 - D5372/Inputs!$B$5, 0)</f>
        <v>0</v>
      </c>
      <c r="F5372" s="3">
        <f>MAX(D5372*Inputs!$B$5 - B5372, 0)</f>
        <v>2.6029583333333406</v>
      </c>
      <c r="G5372" s="3">
        <f t="shared" si="748"/>
        <v>10</v>
      </c>
      <c r="H5372" t="str">
        <f t="shared" si="749"/>
        <v>Reg</v>
      </c>
      <c r="I5372" s="3">
        <f t="shared" si="754"/>
        <v>0</v>
      </c>
      <c r="J5372" s="3">
        <f t="shared" si="755"/>
        <v>318.94827166799325</v>
      </c>
      <c r="K5372" s="3">
        <f>MIN(Inputs!$B$2, (Inputs!$B$8 - I5372)/Inputs!$B$9)</f>
        <v>170</v>
      </c>
      <c r="L5372" s="3">
        <f>MAX(MIN(Inputs!$B$2, I5372*Inputs!$B$10, Inputs!$B$8*Inputs!$B$4 - J5372), 0)</f>
        <v>0</v>
      </c>
      <c r="M5372" s="3">
        <f t="shared" si="750"/>
        <v>0</v>
      </c>
      <c r="N5372" s="3">
        <f t="shared" si="751"/>
        <v>0</v>
      </c>
      <c r="O5372" s="3">
        <f>IF(H5372="Reg", MIN(Inputs!$B$2, I5372*Inputs!$B$10, (Inputs!$B$8-I5372)/Inputs!$B$9), 0)</f>
        <v>0</v>
      </c>
      <c r="P5372" s="3">
        <f t="shared" si="752"/>
        <v>0</v>
      </c>
      <c r="Q5372" s="3">
        <f t="shared" si="753"/>
        <v>0</v>
      </c>
      <c r="R5372" s="3">
        <f>I5372 + M5372*Inputs!$B$9 - N5372/Inputs!$B$10</f>
        <v>0</v>
      </c>
    </row>
    <row r="5373" spans="1:18" x14ac:dyDescent="0.3">
      <c r="A5373" s="4">
        <v>46246.791666666657</v>
      </c>
      <c r="B5373" s="3">
        <v>24.265000000000001</v>
      </c>
      <c r="C5373" s="3">
        <v>28.3</v>
      </c>
      <c r="D5373" s="3">
        <f t="shared" si="747"/>
        <v>28.156770833333336</v>
      </c>
      <c r="E5373" s="3">
        <f>MAX(B5373 - D5373/Inputs!$B$5, 0)</f>
        <v>0</v>
      </c>
      <c r="F5373" s="3">
        <f>MAX(D5373*Inputs!$B$5 - B5373, 0)</f>
        <v>0.51295833333333718</v>
      </c>
      <c r="G5373" s="3">
        <f t="shared" si="748"/>
        <v>28.3</v>
      </c>
      <c r="H5373" t="str">
        <f t="shared" si="749"/>
        <v>Reg</v>
      </c>
      <c r="I5373" s="3">
        <f t="shared" si="754"/>
        <v>0</v>
      </c>
      <c r="J5373" s="3">
        <f t="shared" si="755"/>
        <v>318.94827166799325</v>
      </c>
      <c r="K5373" s="3">
        <f>MIN(Inputs!$B$2, (Inputs!$B$8 - I5373)/Inputs!$B$9)</f>
        <v>170</v>
      </c>
      <c r="L5373" s="3">
        <f>MAX(MIN(Inputs!$B$2, I5373*Inputs!$B$10, Inputs!$B$8*Inputs!$B$4 - J5373), 0)</f>
        <v>0</v>
      </c>
      <c r="M5373" s="3">
        <f t="shared" si="750"/>
        <v>0</v>
      </c>
      <c r="N5373" s="3">
        <f t="shared" si="751"/>
        <v>0</v>
      </c>
      <c r="O5373" s="3">
        <f>IF(H5373="Reg", MIN(Inputs!$B$2, I5373*Inputs!$B$10, (Inputs!$B$8-I5373)/Inputs!$B$9), 0)</f>
        <v>0</v>
      </c>
      <c r="P5373" s="3">
        <f t="shared" si="752"/>
        <v>0</v>
      </c>
      <c r="Q5373" s="3">
        <f t="shared" si="753"/>
        <v>0</v>
      </c>
      <c r="R5373" s="3">
        <f>I5373 + M5373*Inputs!$B$9 - N5373/Inputs!$B$10</f>
        <v>0</v>
      </c>
    </row>
    <row r="5374" spans="1:18" x14ac:dyDescent="0.3">
      <c r="A5374" s="4">
        <v>46246.833333333343</v>
      </c>
      <c r="B5374" s="3">
        <v>34.24</v>
      </c>
      <c r="C5374" s="3">
        <v>53.2</v>
      </c>
      <c r="D5374" s="3">
        <f t="shared" si="747"/>
        <v>28.156770833333336</v>
      </c>
      <c r="E5374" s="3">
        <f>MAX(B5374 - D5374/Inputs!$B$5, 0)</f>
        <v>2.2436695075757562</v>
      </c>
      <c r="F5374" s="3">
        <f>MAX(D5374*Inputs!$B$5 - B5374, 0)</f>
        <v>0</v>
      </c>
      <c r="G5374" s="3">
        <f t="shared" si="748"/>
        <v>53.2</v>
      </c>
      <c r="H5374" t="str">
        <f t="shared" si="749"/>
        <v>Reg</v>
      </c>
      <c r="I5374" s="3">
        <f t="shared" si="754"/>
        <v>0</v>
      </c>
      <c r="J5374" s="3">
        <f t="shared" si="755"/>
        <v>318.94827166799325</v>
      </c>
      <c r="K5374" s="3">
        <f>MIN(Inputs!$B$2, (Inputs!$B$8 - I5374)/Inputs!$B$9)</f>
        <v>170</v>
      </c>
      <c r="L5374" s="3">
        <f>MAX(MIN(Inputs!$B$2, I5374*Inputs!$B$10, Inputs!$B$8*Inputs!$B$4 - J5374), 0)</f>
        <v>0</v>
      </c>
      <c r="M5374" s="3">
        <f t="shared" si="750"/>
        <v>0</v>
      </c>
      <c r="N5374" s="3">
        <f t="shared" si="751"/>
        <v>0</v>
      </c>
      <c r="O5374" s="3">
        <f>IF(H5374="Reg", MIN(Inputs!$B$2, I5374*Inputs!$B$10, (Inputs!$B$8-I5374)/Inputs!$B$9), 0)</f>
        <v>0</v>
      </c>
      <c r="P5374" s="3">
        <f t="shared" si="752"/>
        <v>0</v>
      </c>
      <c r="Q5374" s="3">
        <f t="shared" si="753"/>
        <v>0</v>
      </c>
      <c r="R5374" s="3">
        <f>I5374 + M5374*Inputs!$B$9 - N5374/Inputs!$B$10</f>
        <v>0</v>
      </c>
    </row>
    <row r="5375" spans="1:18" x14ac:dyDescent="0.3">
      <c r="A5375" s="4">
        <v>46246.875</v>
      </c>
      <c r="B5375" s="3">
        <v>28.897500000000001</v>
      </c>
      <c r="C5375" s="3">
        <v>20</v>
      </c>
      <c r="D5375" s="3">
        <f t="shared" si="747"/>
        <v>28.156770833333336</v>
      </c>
      <c r="E5375" s="3">
        <f>MAX(B5375 - D5375/Inputs!$B$5, 0)</f>
        <v>0</v>
      </c>
      <c r="F5375" s="3">
        <f>MAX(D5375*Inputs!$B$5 - B5375, 0)</f>
        <v>0</v>
      </c>
      <c r="G5375" s="3">
        <f t="shared" si="748"/>
        <v>20</v>
      </c>
      <c r="H5375" t="str">
        <f t="shared" si="749"/>
        <v>Reg</v>
      </c>
      <c r="I5375" s="3">
        <f t="shared" si="754"/>
        <v>0</v>
      </c>
      <c r="J5375" s="3">
        <f t="shared" si="755"/>
        <v>318.94827166799325</v>
      </c>
      <c r="K5375" s="3">
        <f>MIN(Inputs!$B$2, (Inputs!$B$8 - I5375)/Inputs!$B$9)</f>
        <v>170</v>
      </c>
      <c r="L5375" s="3">
        <f>MAX(MIN(Inputs!$B$2, I5375*Inputs!$B$10, Inputs!$B$8*Inputs!$B$4 - J5375), 0)</f>
        <v>0</v>
      </c>
      <c r="M5375" s="3">
        <f t="shared" si="750"/>
        <v>0</v>
      </c>
      <c r="N5375" s="3">
        <f t="shared" si="751"/>
        <v>0</v>
      </c>
      <c r="O5375" s="3">
        <f>IF(H5375="Reg", MIN(Inputs!$B$2, I5375*Inputs!$B$10, (Inputs!$B$8-I5375)/Inputs!$B$9), 0)</f>
        <v>0</v>
      </c>
      <c r="P5375" s="3">
        <f t="shared" si="752"/>
        <v>0</v>
      </c>
      <c r="Q5375" s="3">
        <f t="shared" si="753"/>
        <v>0</v>
      </c>
      <c r="R5375" s="3">
        <f>I5375 + M5375*Inputs!$B$9 - N5375/Inputs!$B$10</f>
        <v>0</v>
      </c>
    </row>
    <row r="5376" spans="1:18" x14ac:dyDescent="0.3">
      <c r="A5376" s="4">
        <v>46246.916666666657</v>
      </c>
      <c r="B5376" s="3">
        <v>43.877499999999998</v>
      </c>
      <c r="C5376" s="3">
        <v>9.5299999999999994</v>
      </c>
      <c r="D5376" s="3">
        <f t="shared" si="747"/>
        <v>28.156770833333336</v>
      </c>
      <c r="E5376" s="3">
        <f>MAX(B5376 - D5376/Inputs!$B$5, 0)</f>
        <v>11.881169507575752</v>
      </c>
      <c r="F5376" s="3">
        <f>MAX(D5376*Inputs!$B$5 - B5376, 0)</f>
        <v>0</v>
      </c>
      <c r="G5376" s="3">
        <f t="shared" si="748"/>
        <v>9.5299999999999994</v>
      </c>
      <c r="H5376" t="str">
        <f t="shared" si="749"/>
        <v>Discharge</v>
      </c>
      <c r="I5376" s="3">
        <f t="shared" si="754"/>
        <v>0</v>
      </c>
      <c r="J5376" s="3">
        <f t="shared" si="755"/>
        <v>318.94827166799325</v>
      </c>
      <c r="K5376" s="3">
        <f>MIN(Inputs!$B$2, (Inputs!$B$8 - I5376)/Inputs!$B$9)</f>
        <v>170</v>
      </c>
      <c r="L5376" s="3">
        <f>MAX(MIN(Inputs!$B$2, I5376*Inputs!$B$10, Inputs!$B$8*Inputs!$B$4 - J5376), 0)</f>
        <v>0</v>
      </c>
      <c r="M5376" s="3">
        <f t="shared" si="750"/>
        <v>0</v>
      </c>
      <c r="N5376" s="3">
        <f t="shared" si="751"/>
        <v>0</v>
      </c>
      <c r="O5376" s="3">
        <f>IF(H5376="Reg", MIN(Inputs!$B$2, I5376*Inputs!$B$10, (Inputs!$B$8-I5376)/Inputs!$B$9), 0)</f>
        <v>0</v>
      </c>
      <c r="P5376" s="3">
        <f t="shared" si="752"/>
        <v>0</v>
      </c>
      <c r="Q5376" s="3">
        <f t="shared" si="753"/>
        <v>0</v>
      </c>
      <c r="R5376" s="3">
        <f>I5376 + M5376*Inputs!$B$9 - N5376/Inputs!$B$10</f>
        <v>0</v>
      </c>
    </row>
    <row r="5377" spans="1:18" x14ac:dyDescent="0.3">
      <c r="A5377" s="4">
        <v>46246.958333333343</v>
      </c>
      <c r="B5377" s="3">
        <v>28.822499999999998</v>
      </c>
      <c r="C5377" s="3">
        <v>1.79</v>
      </c>
      <c r="D5377" s="3">
        <f t="shared" si="747"/>
        <v>28.156770833333336</v>
      </c>
      <c r="E5377" s="3">
        <f>MAX(B5377 - D5377/Inputs!$B$5, 0)</f>
        <v>0</v>
      </c>
      <c r="F5377" s="3">
        <f>MAX(D5377*Inputs!$B$5 - B5377, 0)</f>
        <v>0</v>
      </c>
      <c r="G5377" s="3">
        <f t="shared" si="748"/>
        <v>1.79</v>
      </c>
      <c r="H5377" t="str">
        <f t="shared" si="749"/>
        <v>Reg</v>
      </c>
      <c r="I5377" s="3">
        <f t="shared" si="754"/>
        <v>0</v>
      </c>
      <c r="J5377" s="3">
        <f t="shared" si="755"/>
        <v>318.94827166799325</v>
      </c>
      <c r="K5377" s="3">
        <f>MIN(Inputs!$B$2, (Inputs!$B$8 - I5377)/Inputs!$B$9)</f>
        <v>170</v>
      </c>
      <c r="L5377" s="3">
        <f>MAX(MIN(Inputs!$B$2, I5377*Inputs!$B$10, Inputs!$B$8*Inputs!$B$4 - J5377), 0)</f>
        <v>0</v>
      </c>
      <c r="M5377" s="3">
        <f t="shared" si="750"/>
        <v>0</v>
      </c>
      <c r="N5377" s="3">
        <f t="shared" si="751"/>
        <v>0</v>
      </c>
      <c r="O5377" s="3">
        <f>IF(H5377="Reg", MIN(Inputs!$B$2, I5377*Inputs!$B$10, (Inputs!$B$8-I5377)/Inputs!$B$9), 0)</f>
        <v>0</v>
      </c>
      <c r="P5377" s="3">
        <f t="shared" si="752"/>
        <v>0</v>
      </c>
      <c r="Q5377" s="3">
        <f t="shared" si="753"/>
        <v>0</v>
      </c>
      <c r="R5377" s="3">
        <f>I5377 + M5377*Inputs!$B$9 - N5377/Inputs!$B$10</f>
        <v>0</v>
      </c>
    </row>
    <row r="5378" spans="1:18" x14ac:dyDescent="0.3">
      <c r="A5378" s="4">
        <v>46247</v>
      </c>
      <c r="B5378" s="3">
        <v>23.635000000000002</v>
      </c>
      <c r="C5378" s="3">
        <v>1</v>
      </c>
      <c r="D5378" s="3">
        <f t="shared" ref="D5378:D5441" si="756">AVERAGEIFS(B:B, A:A, "&gt;="&amp;INT(A5378), A:A, "&lt;"&amp;INT(A5378)+1)</f>
        <v>23.246874999999999</v>
      </c>
      <c r="E5378" s="3">
        <f>MAX(B5378 - D5378/Inputs!$B$5, 0)</f>
        <v>0</v>
      </c>
      <c r="F5378" s="3">
        <f>MAX(D5378*Inputs!$B$5 - B5378, 0)</f>
        <v>0</v>
      </c>
      <c r="G5378" s="3">
        <f t="shared" ref="G5378:G5441" si="757">C5378</f>
        <v>1</v>
      </c>
      <c r="H5378" t="str">
        <f t="shared" ref="H5378:H5441" si="758">IF(MAX(E5378, F5378, G5378)&lt;=0, "Idle", IF(AND(G5378&gt;=E5378, G5378&gt;=F5378), "Reg", IF(E5378&gt;=F5378, "Discharge", "Charge")))</f>
        <v>Reg</v>
      </c>
      <c r="I5378" s="3">
        <f t="shared" si="754"/>
        <v>0</v>
      </c>
      <c r="J5378" s="3">
        <f t="shared" si="755"/>
        <v>0</v>
      </c>
      <c r="K5378" s="3">
        <f>MIN(Inputs!$B$2, (Inputs!$B$8 - I5378)/Inputs!$B$9)</f>
        <v>170</v>
      </c>
      <c r="L5378" s="3">
        <f>MAX(MIN(Inputs!$B$2, I5378*Inputs!$B$10, Inputs!$B$8*Inputs!$B$4 - J5378), 0)</f>
        <v>0</v>
      </c>
      <c r="M5378" s="3">
        <f t="shared" ref="M5378:M5441" si="759">IF(H5378="Charge", K5378, 0)</f>
        <v>0</v>
      </c>
      <c r="N5378" s="3">
        <f t="shared" ref="N5378:N5441" si="760">IF(H5378="Discharge", L5378, 0)</f>
        <v>0</v>
      </c>
      <c r="O5378" s="3">
        <f>IF(H5378="Reg", MIN(Inputs!$B$2, I5378*Inputs!$B$10, (Inputs!$B$8-I5378)/Inputs!$B$9), 0)</f>
        <v>0</v>
      </c>
      <c r="P5378" s="3">
        <f t="shared" ref="P5378:P5441" si="761">(N5378 - M5378) * B5378</f>
        <v>0</v>
      </c>
      <c r="Q5378" s="3">
        <f t="shared" ref="Q5378:Q5441" si="762">O5378 * C5378</f>
        <v>0</v>
      </c>
      <c r="R5378" s="3">
        <f>I5378 + M5378*Inputs!$B$9 - N5378/Inputs!$B$10</f>
        <v>0</v>
      </c>
    </row>
    <row r="5379" spans="1:18" x14ac:dyDescent="0.3">
      <c r="A5379" s="4">
        <v>46247.041666666657</v>
      </c>
      <c r="B5379" s="3">
        <v>21.487499999999997</v>
      </c>
      <c r="C5379" s="3">
        <v>0.55000000000000004</v>
      </c>
      <c r="D5379" s="3">
        <f t="shared" si="756"/>
        <v>23.246874999999999</v>
      </c>
      <c r="E5379" s="3">
        <f>MAX(B5379 - D5379/Inputs!$B$5, 0)</f>
        <v>0</v>
      </c>
      <c r="F5379" s="3">
        <f>MAX(D5379*Inputs!$B$5 - B5379, 0)</f>
        <v>0</v>
      </c>
      <c r="G5379" s="3">
        <f t="shared" si="757"/>
        <v>0.55000000000000004</v>
      </c>
      <c r="H5379" t="str">
        <f t="shared" si="758"/>
        <v>Reg</v>
      </c>
      <c r="I5379" s="3">
        <f t="shared" ref="I5379:I5442" si="763">R5378</f>
        <v>0</v>
      </c>
      <c r="J5379" s="3">
        <f t="shared" ref="J5379:J5442" si="764">IF(INT(A5379)=INT(A5378), J5378 + N5378, 0)</f>
        <v>0</v>
      </c>
      <c r="K5379" s="3">
        <f>MIN(Inputs!$B$2, (Inputs!$B$8 - I5379)/Inputs!$B$9)</f>
        <v>170</v>
      </c>
      <c r="L5379" s="3">
        <f>MAX(MIN(Inputs!$B$2, I5379*Inputs!$B$10, Inputs!$B$8*Inputs!$B$4 - J5379), 0)</f>
        <v>0</v>
      </c>
      <c r="M5379" s="3">
        <f t="shared" si="759"/>
        <v>0</v>
      </c>
      <c r="N5379" s="3">
        <f t="shared" si="760"/>
        <v>0</v>
      </c>
      <c r="O5379" s="3">
        <f>IF(H5379="Reg", MIN(Inputs!$B$2, I5379*Inputs!$B$10, (Inputs!$B$8-I5379)/Inputs!$B$9), 0)</f>
        <v>0</v>
      </c>
      <c r="P5379" s="3">
        <f t="shared" si="761"/>
        <v>0</v>
      </c>
      <c r="Q5379" s="3">
        <f t="shared" si="762"/>
        <v>0</v>
      </c>
      <c r="R5379" s="3">
        <f>I5379 + M5379*Inputs!$B$9 - N5379/Inputs!$B$10</f>
        <v>0</v>
      </c>
    </row>
    <row r="5380" spans="1:18" x14ac:dyDescent="0.3">
      <c r="A5380" s="4">
        <v>46247.083333333343</v>
      </c>
      <c r="B5380" s="3">
        <v>19.705000000000002</v>
      </c>
      <c r="C5380" s="3">
        <v>0.5</v>
      </c>
      <c r="D5380" s="3">
        <f t="shared" si="756"/>
        <v>23.246874999999999</v>
      </c>
      <c r="E5380" s="3">
        <f>MAX(B5380 - D5380/Inputs!$B$5, 0)</f>
        <v>0</v>
      </c>
      <c r="F5380" s="3">
        <f>MAX(D5380*Inputs!$B$5 - B5380, 0)</f>
        <v>0.75224999999999653</v>
      </c>
      <c r="G5380" s="3">
        <f t="shared" si="757"/>
        <v>0.5</v>
      </c>
      <c r="H5380" t="str">
        <f t="shared" si="758"/>
        <v>Charge</v>
      </c>
      <c r="I5380" s="3">
        <f t="shared" si="763"/>
        <v>0</v>
      </c>
      <c r="J5380" s="3">
        <f t="shared" si="764"/>
        <v>0</v>
      </c>
      <c r="K5380" s="3">
        <f>MIN(Inputs!$B$2, (Inputs!$B$8 - I5380)/Inputs!$B$9)</f>
        <v>170</v>
      </c>
      <c r="L5380" s="3">
        <f>MAX(MIN(Inputs!$B$2, I5380*Inputs!$B$10, Inputs!$B$8*Inputs!$B$4 - J5380), 0)</f>
        <v>0</v>
      </c>
      <c r="M5380" s="3">
        <f t="shared" si="759"/>
        <v>170</v>
      </c>
      <c r="N5380" s="3">
        <f t="shared" si="760"/>
        <v>0</v>
      </c>
      <c r="O5380" s="3">
        <f>IF(H5380="Reg", MIN(Inputs!$B$2, I5380*Inputs!$B$10, (Inputs!$B$8-I5380)/Inputs!$B$9), 0)</f>
        <v>0</v>
      </c>
      <c r="P5380" s="3">
        <f t="shared" si="761"/>
        <v>-3349.8500000000004</v>
      </c>
      <c r="Q5380" s="3">
        <f t="shared" si="762"/>
        <v>0</v>
      </c>
      <c r="R5380" s="3">
        <f>I5380 + M5380*Inputs!$B$9 - N5380/Inputs!$B$10</f>
        <v>159.4741358339966</v>
      </c>
    </row>
    <row r="5381" spans="1:18" x14ac:dyDescent="0.3">
      <c r="A5381" s="4">
        <v>46247.125</v>
      </c>
      <c r="B5381" s="3">
        <v>19.782500000000002</v>
      </c>
      <c r="C5381" s="3">
        <v>0.44</v>
      </c>
      <c r="D5381" s="3">
        <f t="shared" si="756"/>
        <v>23.246874999999999</v>
      </c>
      <c r="E5381" s="3">
        <f>MAX(B5381 - D5381/Inputs!$B$5, 0)</f>
        <v>0</v>
      </c>
      <c r="F5381" s="3">
        <f>MAX(D5381*Inputs!$B$5 - B5381, 0)</f>
        <v>0.67474999999999596</v>
      </c>
      <c r="G5381" s="3">
        <f t="shared" si="757"/>
        <v>0.44</v>
      </c>
      <c r="H5381" t="str">
        <f t="shared" si="758"/>
        <v>Charge</v>
      </c>
      <c r="I5381" s="3">
        <f t="shared" si="763"/>
        <v>159.4741358339966</v>
      </c>
      <c r="J5381" s="3">
        <f t="shared" si="764"/>
        <v>0</v>
      </c>
      <c r="K5381" s="3">
        <f>MIN(Inputs!$B$2, (Inputs!$B$8 - I5381)/Inputs!$B$9)</f>
        <v>170</v>
      </c>
      <c r="L5381" s="3">
        <f>MAX(MIN(Inputs!$B$2, I5381*Inputs!$B$10, Inputs!$B$8*Inputs!$B$4 - J5381), 0)</f>
        <v>149.6</v>
      </c>
      <c r="M5381" s="3">
        <f t="shared" si="759"/>
        <v>170</v>
      </c>
      <c r="N5381" s="3">
        <f t="shared" si="760"/>
        <v>0</v>
      </c>
      <c r="O5381" s="3">
        <f>IF(H5381="Reg", MIN(Inputs!$B$2, I5381*Inputs!$B$10, (Inputs!$B$8-I5381)/Inputs!$B$9), 0)</f>
        <v>0</v>
      </c>
      <c r="P5381" s="3">
        <f t="shared" si="761"/>
        <v>-3363.0250000000005</v>
      </c>
      <c r="Q5381" s="3">
        <f t="shared" si="762"/>
        <v>0</v>
      </c>
      <c r="R5381" s="3">
        <f>I5381 + M5381*Inputs!$B$9 - N5381/Inputs!$B$10</f>
        <v>318.9482716679932</v>
      </c>
    </row>
    <row r="5382" spans="1:18" x14ac:dyDescent="0.3">
      <c r="A5382" s="4">
        <v>46247.166666666657</v>
      </c>
      <c r="B5382" s="3">
        <v>19.762499999999999</v>
      </c>
      <c r="C5382" s="3">
        <v>0.43</v>
      </c>
      <c r="D5382" s="3">
        <f t="shared" si="756"/>
        <v>23.246874999999999</v>
      </c>
      <c r="E5382" s="3">
        <f>MAX(B5382 - D5382/Inputs!$B$5, 0)</f>
        <v>0</v>
      </c>
      <c r="F5382" s="3">
        <f>MAX(D5382*Inputs!$B$5 - B5382, 0)</f>
        <v>0.69474999999999909</v>
      </c>
      <c r="G5382" s="3">
        <f t="shared" si="757"/>
        <v>0.43</v>
      </c>
      <c r="H5382" t="str">
        <f t="shared" si="758"/>
        <v>Charge</v>
      </c>
      <c r="I5382" s="3">
        <f t="shared" si="763"/>
        <v>318.9482716679932</v>
      </c>
      <c r="J5382" s="3">
        <f t="shared" si="764"/>
        <v>0</v>
      </c>
      <c r="K5382" s="3">
        <f>MIN(Inputs!$B$2, (Inputs!$B$8 - I5382)/Inputs!$B$9)</f>
        <v>22.44121780453775</v>
      </c>
      <c r="L5382" s="3">
        <f>MAX(MIN(Inputs!$B$2, I5382*Inputs!$B$10, Inputs!$B$8*Inputs!$B$4 - J5382), 0)</f>
        <v>170</v>
      </c>
      <c r="M5382" s="3">
        <f t="shared" si="759"/>
        <v>22.44121780453775</v>
      </c>
      <c r="N5382" s="3">
        <f t="shared" si="760"/>
        <v>0</v>
      </c>
      <c r="O5382" s="3">
        <f>IF(H5382="Reg", MIN(Inputs!$B$2, I5382*Inputs!$B$10, (Inputs!$B$8-I5382)/Inputs!$B$9), 0)</f>
        <v>0</v>
      </c>
      <c r="P5382" s="3">
        <f t="shared" si="761"/>
        <v>-443.49456686217729</v>
      </c>
      <c r="Q5382" s="3">
        <f t="shared" si="762"/>
        <v>0</v>
      </c>
      <c r="R5382" s="3">
        <f>I5382 + M5382*Inputs!$B$9 - N5382/Inputs!$B$10</f>
        <v>340</v>
      </c>
    </row>
    <row r="5383" spans="1:18" x14ac:dyDescent="0.3">
      <c r="A5383" s="4">
        <v>46247.208333333343</v>
      </c>
      <c r="B5383" s="3">
        <v>20.94</v>
      </c>
      <c r="C5383" s="3">
        <v>1</v>
      </c>
      <c r="D5383" s="3">
        <f t="shared" si="756"/>
        <v>23.246874999999999</v>
      </c>
      <c r="E5383" s="3">
        <f>MAX(B5383 - D5383/Inputs!$B$5, 0)</f>
        <v>0</v>
      </c>
      <c r="F5383" s="3">
        <f>MAX(D5383*Inputs!$B$5 - B5383, 0)</f>
        <v>0</v>
      </c>
      <c r="G5383" s="3">
        <f t="shared" si="757"/>
        <v>1</v>
      </c>
      <c r="H5383" t="str">
        <f t="shared" si="758"/>
        <v>Reg</v>
      </c>
      <c r="I5383" s="3">
        <f t="shared" si="763"/>
        <v>340</v>
      </c>
      <c r="J5383" s="3">
        <f t="shared" si="764"/>
        <v>0</v>
      </c>
      <c r="K5383" s="3">
        <f>MIN(Inputs!$B$2, (Inputs!$B$8 - I5383)/Inputs!$B$9)</f>
        <v>0</v>
      </c>
      <c r="L5383" s="3">
        <f>MAX(MIN(Inputs!$B$2, I5383*Inputs!$B$10, Inputs!$B$8*Inputs!$B$4 - J5383), 0)</f>
        <v>170</v>
      </c>
      <c r="M5383" s="3">
        <f t="shared" si="759"/>
        <v>0</v>
      </c>
      <c r="N5383" s="3">
        <f t="shared" si="760"/>
        <v>0</v>
      </c>
      <c r="O5383" s="3">
        <f>IF(H5383="Reg", MIN(Inputs!$B$2, I5383*Inputs!$B$10, (Inputs!$B$8-I5383)/Inputs!$B$9), 0)</f>
        <v>0</v>
      </c>
      <c r="P5383" s="3">
        <f t="shared" si="761"/>
        <v>0</v>
      </c>
      <c r="Q5383" s="3">
        <f t="shared" si="762"/>
        <v>0</v>
      </c>
      <c r="R5383" s="3">
        <f>I5383 + M5383*Inputs!$B$9 - N5383/Inputs!$B$10</f>
        <v>340</v>
      </c>
    </row>
    <row r="5384" spans="1:18" x14ac:dyDescent="0.3">
      <c r="A5384" s="4">
        <v>46247.25</v>
      </c>
      <c r="B5384" s="3">
        <v>22.327500000000001</v>
      </c>
      <c r="C5384" s="3">
        <v>1.01</v>
      </c>
      <c r="D5384" s="3">
        <f t="shared" si="756"/>
        <v>23.246874999999999</v>
      </c>
      <c r="E5384" s="3">
        <f>MAX(B5384 - D5384/Inputs!$B$5, 0)</f>
        <v>0</v>
      </c>
      <c r="F5384" s="3">
        <f>MAX(D5384*Inputs!$B$5 - B5384, 0)</f>
        <v>0</v>
      </c>
      <c r="G5384" s="3">
        <f t="shared" si="757"/>
        <v>1.01</v>
      </c>
      <c r="H5384" t="str">
        <f t="shared" si="758"/>
        <v>Reg</v>
      </c>
      <c r="I5384" s="3">
        <f t="shared" si="763"/>
        <v>340</v>
      </c>
      <c r="J5384" s="3">
        <f t="shared" si="764"/>
        <v>0</v>
      </c>
      <c r="K5384" s="3">
        <f>MIN(Inputs!$B$2, (Inputs!$B$8 - I5384)/Inputs!$B$9)</f>
        <v>0</v>
      </c>
      <c r="L5384" s="3">
        <f>MAX(MIN(Inputs!$B$2, I5384*Inputs!$B$10, Inputs!$B$8*Inputs!$B$4 - J5384), 0)</f>
        <v>170</v>
      </c>
      <c r="M5384" s="3">
        <f t="shared" si="759"/>
        <v>0</v>
      </c>
      <c r="N5384" s="3">
        <f t="shared" si="760"/>
        <v>0</v>
      </c>
      <c r="O5384" s="3">
        <f>IF(H5384="Reg", MIN(Inputs!$B$2, I5384*Inputs!$B$10, (Inputs!$B$8-I5384)/Inputs!$B$9), 0)</f>
        <v>0</v>
      </c>
      <c r="P5384" s="3">
        <f t="shared" si="761"/>
        <v>0</v>
      </c>
      <c r="Q5384" s="3">
        <f t="shared" si="762"/>
        <v>0</v>
      </c>
      <c r="R5384" s="3">
        <f>I5384 + M5384*Inputs!$B$9 - N5384/Inputs!$B$10</f>
        <v>340</v>
      </c>
    </row>
    <row r="5385" spans="1:18" x14ac:dyDescent="0.3">
      <c r="A5385" s="4">
        <v>46247.291666666657</v>
      </c>
      <c r="B5385" s="3">
        <v>21.892499999999998</v>
      </c>
      <c r="C5385" s="3">
        <v>1.04</v>
      </c>
      <c r="D5385" s="3">
        <f t="shared" si="756"/>
        <v>23.246874999999999</v>
      </c>
      <c r="E5385" s="3">
        <f>MAX(B5385 - D5385/Inputs!$B$5, 0)</f>
        <v>0</v>
      </c>
      <c r="F5385" s="3">
        <f>MAX(D5385*Inputs!$B$5 - B5385, 0)</f>
        <v>0</v>
      </c>
      <c r="G5385" s="3">
        <f t="shared" si="757"/>
        <v>1.04</v>
      </c>
      <c r="H5385" t="str">
        <f t="shared" si="758"/>
        <v>Reg</v>
      </c>
      <c r="I5385" s="3">
        <f t="shared" si="763"/>
        <v>340</v>
      </c>
      <c r="J5385" s="3">
        <f t="shared" si="764"/>
        <v>0</v>
      </c>
      <c r="K5385" s="3">
        <f>MIN(Inputs!$B$2, (Inputs!$B$8 - I5385)/Inputs!$B$9)</f>
        <v>0</v>
      </c>
      <c r="L5385" s="3">
        <f>MAX(MIN(Inputs!$B$2, I5385*Inputs!$B$10, Inputs!$B$8*Inputs!$B$4 - J5385), 0)</f>
        <v>170</v>
      </c>
      <c r="M5385" s="3">
        <f t="shared" si="759"/>
        <v>0</v>
      </c>
      <c r="N5385" s="3">
        <f t="shared" si="760"/>
        <v>0</v>
      </c>
      <c r="O5385" s="3">
        <f>IF(H5385="Reg", MIN(Inputs!$B$2, I5385*Inputs!$B$10, (Inputs!$B$8-I5385)/Inputs!$B$9), 0)</f>
        <v>0</v>
      </c>
      <c r="P5385" s="3">
        <f t="shared" si="761"/>
        <v>0</v>
      </c>
      <c r="Q5385" s="3">
        <f t="shared" si="762"/>
        <v>0</v>
      </c>
      <c r="R5385" s="3">
        <f>I5385 + M5385*Inputs!$B$9 - N5385/Inputs!$B$10</f>
        <v>340</v>
      </c>
    </row>
    <row r="5386" spans="1:18" x14ac:dyDescent="0.3">
      <c r="A5386" s="4">
        <v>46247.333333333343</v>
      </c>
      <c r="B5386" s="3">
        <v>13.7425</v>
      </c>
      <c r="C5386" s="3">
        <v>0.95</v>
      </c>
      <c r="D5386" s="3">
        <f t="shared" si="756"/>
        <v>23.246874999999999</v>
      </c>
      <c r="E5386" s="3">
        <f>MAX(B5386 - D5386/Inputs!$B$5, 0)</f>
        <v>0</v>
      </c>
      <c r="F5386" s="3">
        <f>MAX(D5386*Inputs!$B$5 - B5386, 0)</f>
        <v>6.7147499999999987</v>
      </c>
      <c r="G5386" s="3">
        <f t="shared" si="757"/>
        <v>0.95</v>
      </c>
      <c r="H5386" t="str">
        <f t="shared" si="758"/>
        <v>Charge</v>
      </c>
      <c r="I5386" s="3">
        <f t="shared" si="763"/>
        <v>340</v>
      </c>
      <c r="J5386" s="3">
        <f t="shared" si="764"/>
        <v>0</v>
      </c>
      <c r="K5386" s="3">
        <f>MIN(Inputs!$B$2, (Inputs!$B$8 - I5386)/Inputs!$B$9)</f>
        <v>0</v>
      </c>
      <c r="L5386" s="3">
        <f>MAX(MIN(Inputs!$B$2, I5386*Inputs!$B$10, Inputs!$B$8*Inputs!$B$4 - J5386), 0)</f>
        <v>170</v>
      </c>
      <c r="M5386" s="3">
        <f t="shared" si="759"/>
        <v>0</v>
      </c>
      <c r="N5386" s="3">
        <f t="shared" si="760"/>
        <v>0</v>
      </c>
      <c r="O5386" s="3">
        <f>IF(H5386="Reg", MIN(Inputs!$B$2, I5386*Inputs!$B$10, (Inputs!$B$8-I5386)/Inputs!$B$9), 0)</f>
        <v>0</v>
      </c>
      <c r="P5386" s="3">
        <f t="shared" si="761"/>
        <v>0</v>
      </c>
      <c r="Q5386" s="3">
        <f t="shared" si="762"/>
        <v>0</v>
      </c>
      <c r="R5386" s="3">
        <f>I5386 + M5386*Inputs!$B$9 - N5386/Inputs!$B$10</f>
        <v>340</v>
      </c>
    </row>
    <row r="5387" spans="1:18" x14ac:dyDescent="0.3">
      <c r="A5387" s="4">
        <v>46247.375</v>
      </c>
      <c r="B5387" s="3">
        <v>8.8249999999999993</v>
      </c>
      <c r="C5387" s="3">
        <v>0.5</v>
      </c>
      <c r="D5387" s="3">
        <f t="shared" si="756"/>
        <v>23.246874999999999</v>
      </c>
      <c r="E5387" s="3">
        <f>MAX(B5387 - D5387/Inputs!$B$5, 0)</f>
        <v>0</v>
      </c>
      <c r="F5387" s="3">
        <f>MAX(D5387*Inputs!$B$5 - B5387, 0)</f>
        <v>11.632249999999999</v>
      </c>
      <c r="G5387" s="3">
        <f t="shared" si="757"/>
        <v>0.5</v>
      </c>
      <c r="H5387" t="str">
        <f t="shared" si="758"/>
        <v>Charge</v>
      </c>
      <c r="I5387" s="3">
        <f t="shared" si="763"/>
        <v>340</v>
      </c>
      <c r="J5387" s="3">
        <f t="shared" si="764"/>
        <v>0</v>
      </c>
      <c r="K5387" s="3">
        <f>MIN(Inputs!$B$2, (Inputs!$B$8 - I5387)/Inputs!$B$9)</f>
        <v>0</v>
      </c>
      <c r="L5387" s="3">
        <f>MAX(MIN(Inputs!$B$2, I5387*Inputs!$B$10, Inputs!$B$8*Inputs!$B$4 - J5387), 0)</f>
        <v>170</v>
      </c>
      <c r="M5387" s="3">
        <f t="shared" si="759"/>
        <v>0</v>
      </c>
      <c r="N5387" s="3">
        <f t="shared" si="760"/>
        <v>0</v>
      </c>
      <c r="O5387" s="3">
        <f>IF(H5387="Reg", MIN(Inputs!$B$2, I5387*Inputs!$B$10, (Inputs!$B$8-I5387)/Inputs!$B$9), 0)</f>
        <v>0</v>
      </c>
      <c r="P5387" s="3">
        <f t="shared" si="761"/>
        <v>0</v>
      </c>
      <c r="Q5387" s="3">
        <f t="shared" si="762"/>
        <v>0</v>
      </c>
      <c r="R5387" s="3">
        <f>I5387 + M5387*Inputs!$B$9 - N5387/Inputs!$B$10</f>
        <v>340</v>
      </c>
    </row>
    <row r="5388" spans="1:18" x14ac:dyDescent="0.3">
      <c r="A5388" s="4">
        <v>46247.416666666657</v>
      </c>
      <c r="B5388" s="3">
        <v>2.7</v>
      </c>
      <c r="C5388" s="3">
        <v>0.5</v>
      </c>
      <c r="D5388" s="3">
        <f t="shared" si="756"/>
        <v>23.246874999999999</v>
      </c>
      <c r="E5388" s="3">
        <f>MAX(B5388 - D5388/Inputs!$B$5, 0)</f>
        <v>0</v>
      </c>
      <c r="F5388" s="3">
        <f>MAX(D5388*Inputs!$B$5 - B5388, 0)</f>
        <v>17.757249999999999</v>
      </c>
      <c r="G5388" s="3">
        <f t="shared" si="757"/>
        <v>0.5</v>
      </c>
      <c r="H5388" t="str">
        <f t="shared" si="758"/>
        <v>Charge</v>
      </c>
      <c r="I5388" s="3">
        <f t="shared" si="763"/>
        <v>340</v>
      </c>
      <c r="J5388" s="3">
        <f t="shared" si="764"/>
        <v>0</v>
      </c>
      <c r="K5388" s="3">
        <f>MIN(Inputs!$B$2, (Inputs!$B$8 - I5388)/Inputs!$B$9)</f>
        <v>0</v>
      </c>
      <c r="L5388" s="3">
        <f>MAX(MIN(Inputs!$B$2, I5388*Inputs!$B$10, Inputs!$B$8*Inputs!$B$4 - J5388), 0)</f>
        <v>170</v>
      </c>
      <c r="M5388" s="3">
        <f t="shared" si="759"/>
        <v>0</v>
      </c>
      <c r="N5388" s="3">
        <f t="shared" si="760"/>
        <v>0</v>
      </c>
      <c r="O5388" s="3">
        <f>IF(H5388="Reg", MIN(Inputs!$B$2, I5388*Inputs!$B$10, (Inputs!$B$8-I5388)/Inputs!$B$9), 0)</f>
        <v>0</v>
      </c>
      <c r="P5388" s="3">
        <f t="shared" si="761"/>
        <v>0</v>
      </c>
      <c r="Q5388" s="3">
        <f t="shared" si="762"/>
        <v>0</v>
      </c>
      <c r="R5388" s="3">
        <f>I5388 + M5388*Inputs!$B$9 - N5388/Inputs!$B$10</f>
        <v>340</v>
      </c>
    </row>
    <row r="5389" spans="1:18" x14ac:dyDescent="0.3">
      <c r="A5389" s="4">
        <v>46247.458333333343</v>
      </c>
      <c r="B5389" s="3">
        <v>3.4674999999999998</v>
      </c>
      <c r="C5389" s="3">
        <v>0.5</v>
      </c>
      <c r="D5389" s="3">
        <f t="shared" si="756"/>
        <v>23.246874999999999</v>
      </c>
      <c r="E5389" s="3">
        <f>MAX(B5389 - D5389/Inputs!$B$5, 0)</f>
        <v>0</v>
      </c>
      <c r="F5389" s="3">
        <f>MAX(D5389*Inputs!$B$5 - B5389, 0)</f>
        <v>16.989749999999997</v>
      </c>
      <c r="G5389" s="3">
        <f t="shared" si="757"/>
        <v>0.5</v>
      </c>
      <c r="H5389" t="str">
        <f t="shared" si="758"/>
        <v>Charge</v>
      </c>
      <c r="I5389" s="3">
        <f t="shared" si="763"/>
        <v>340</v>
      </c>
      <c r="J5389" s="3">
        <f t="shared" si="764"/>
        <v>0</v>
      </c>
      <c r="K5389" s="3">
        <f>MIN(Inputs!$B$2, (Inputs!$B$8 - I5389)/Inputs!$B$9)</f>
        <v>0</v>
      </c>
      <c r="L5389" s="3">
        <f>MAX(MIN(Inputs!$B$2, I5389*Inputs!$B$10, Inputs!$B$8*Inputs!$B$4 - J5389), 0)</f>
        <v>170</v>
      </c>
      <c r="M5389" s="3">
        <f t="shared" si="759"/>
        <v>0</v>
      </c>
      <c r="N5389" s="3">
        <f t="shared" si="760"/>
        <v>0</v>
      </c>
      <c r="O5389" s="3">
        <f>IF(H5389="Reg", MIN(Inputs!$B$2, I5389*Inputs!$B$10, (Inputs!$B$8-I5389)/Inputs!$B$9), 0)</f>
        <v>0</v>
      </c>
      <c r="P5389" s="3">
        <f t="shared" si="761"/>
        <v>0</v>
      </c>
      <c r="Q5389" s="3">
        <f t="shared" si="762"/>
        <v>0</v>
      </c>
      <c r="R5389" s="3">
        <f>I5389 + M5389*Inputs!$B$9 - N5389/Inputs!$B$10</f>
        <v>340</v>
      </c>
    </row>
    <row r="5390" spans="1:18" x14ac:dyDescent="0.3">
      <c r="A5390" s="4">
        <v>46247.5</v>
      </c>
      <c r="B5390" s="3">
        <v>4.6300000000000008</v>
      </c>
      <c r="C5390" s="3">
        <v>0.5</v>
      </c>
      <c r="D5390" s="3">
        <f t="shared" si="756"/>
        <v>23.246874999999999</v>
      </c>
      <c r="E5390" s="3">
        <f>MAX(B5390 - D5390/Inputs!$B$5, 0)</f>
        <v>0</v>
      </c>
      <c r="F5390" s="3">
        <f>MAX(D5390*Inputs!$B$5 - B5390, 0)</f>
        <v>15.827249999999998</v>
      </c>
      <c r="G5390" s="3">
        <f t="shared" si="757"/>
        <v>0.5</v>
      </c>
      <c r="H5390" t="str">
        <f t="shared" si="758"/>
        <v>Charge</v>
      </c>
      <c r="I5390" s="3">
        <f t="shared" si="763"/>
        <v>340</v>
      </c>
      <c r="J5390" s="3">
        <f t="shared" si="764"/>
        <v>0</v>
      </c>
      <c r="K5390" s="3">
        <f>MIN(Inputs!$B$2, (Inputs!$B$8 - I5390)/Inputs!$B$9)</f>
        <v>0</v>
      </c>
      <c r="L5390" s="3">
        <f>MAX(MIN(Inputs!$B$2, I5390*Inputs!$B$10, Inputs!$B$8*Inputs!$B$4 - J5390), 0)</f>
        <v>170</v>
      </c>
      <c r="M5390" s="3">
        <f t="shared" si="759"/>
        <v>0</v>
      </c>
      <c r="N5390" s="3">
        <f t="shared" si="760"/>
        <v>0</v>
      </c>
      <c r="O5390" s="3">
        <f>IF(H5390="Reg", MIN(Inputs!$B$2, I5390*Inputs!$B$10, (Inputs!$B$8-I5390)/Inputs!$B$9), 0)</f>
        <v>0</v>
      </c>
      <c r="P5390" s="3">
        <f t="shared" si="761"/>
        <v>0</v>
      </c>
      <c r="Q5390" s="3">
        <f t="shared" si="762"/>
        <v>0</v>
      </c>
      <c r="R5390" s="3">
        <f>I5390 + M5390*Inputs!$B$9 - N5390/Inputs!$B$10</f>
        <v>340</v>
      </c>
    </row>
    <row r="5391" spans="1:18" x14ac:dyDescent="0.3">
      <c r="A5391" s="4">
        <v>46247.541666666657</v>
      </c>
      <c r="B5391" s="3">
        <v>9.0350000000000001</v>
      </c>
      <c r="C5391" s="3">
        <v>0.51</v>
      </c>
      <c r="D5391" s="3">
        <f t="shared" si="756"/>
        <v>23.246874999999999</v>
      </c>
      <c r="E5391" s="3">
        <f>MAX(B5391 - D5391/Inputs!$B$5, 0)</f>
        <v>0</v>
      </c>
      <c r="F5391" s="3">
        <f>MAX(D5391*Inputs!$B$5 - B5391, 0)</f>
        <v>11.422249999999998</v>
      </c>
      <c r="G5391" s="3">
        <f t="shared" si="757"/>
        <v>0.51</v>
      </c>
      <c r="H5391" t="str">
        <f t="shared" si="758"/>
        <v>Charge</v>
      </c>
      <c r="I5391" s="3">
        <f t="shared" si="763"/>
        <v>340</v>
      </c>
      <c r="J5391" s="3">
        <f t="shared" si="764"/>
        <v>0</v>
      </c>
      <c r="K5391" s="3">
        <f>MIN(Inputs!$B$2, (Inputs!$B$8 - I5391)/Inputs!$B$9)</f>
        <v>0</v>
      </c>
      <c r="L5391" s="3">
        <f>MAX(MIN(Inputs!$B$2, I5391*Inputs!$B$10, Inputs!$B$8*Inputs!$B$4 - J5391), 0)</f>
        <v>170</v>
      </c>
      <c r="M5391" s="3">
        <f t="shared" si="759"/>
        <v>0</v>
      </c>
      <c r="N5391" s="3">
        <f t="shared" si="760"/>
        <v>0</v>
      </c>
      <c r="O5391" s="3">
        <f>IF(H5391="Reg", MIN(Inputs!$B$2, I5391*Inputs!$B$10, (Inputs!$B$8-I5391)/Inputs!$B$9), 0)</f>
        <v>0</v>
      </c>
      <c r="P5391" s="3">
        <f t="shared" si="761"/>
        <v>0</v>
      </c>
      <c r="Q5391" s="3">
        <f t="shared" si="762"/>
        <v>0</v>
      </c>
      <c r="R5391" s="3">
        <f>I5391 + M5391*Inputs!$B$9 - N5391/Inputs!$B$10</f>
        <v>340</v>
      </c>
    </row>
    <row r="5392" spans="1:18" x14ac:dyDescent="0.3">
      <c r="A5392" s="4">
        <v>46247.583333333343</v>
      </c>
      <c r="B5392" s="3">
        <v>13.155000000000001</v>
      </c>
      <c r="C5392" s="3">
        <v>0.98</v>
      </c>
      <c r="D5392" s="3">
        <f t="shared" si="756"/>
        <v>23.246874999999999</v>
      </c>
      <c r="E5392" s="3">
        <f>MAX(B5392 - D5392/Inputs!$B$5, 0)</f>
        <v>0</v>
      </c>
      <c r="F5392" s="3">
        <f>MAX(D5392*Inputs!$B$5 - B5392, 0)</f>
        <v>7.3022499999999972</v>
      </c>
      <c r="G5392" s="3">
        <f t="shared" si="757"/>
        <v>0.98</v>
      </c>
      <c r="H5392" t="str">
        <f t="shared" si="758"/>
        <v>Charge</v>
      </c>
      <c r="I5392" s="3">
        <f t="shared" si="763"/>
        <v>340</v>
      </c>
      <c r="J5392" s="3">
        <f t="shared" si="764"/>
        <v>0</v>
      </c>
      <c r="K5392" s="3">
        <f>MIN(Inputs!$B$2, (Inputs!$B$8 - I5392)/Inputs!$B$9)</f>
        <v>0</v>
      </c>
      <c r="L5392" s="3">
        <f>MAX(MIN(Inputs!$B$2, I5392*Inputs!$B$10, Inputs!$B$8*Inputs!$B$4 - J5392), 0)</f>
        <v>170</v>
      </c>
      <c r="M5392" s="3">
        <f t="shared" si="759"/>
        <v>0</v>
      </c>
      <c r="N5392" s="3">
        <f t="shared" si="760"/>
        <v>0</v>
      </c>
      <c r="O5392" s="3">
        <f>IF(H5392="Reg", MIN(Inputs!$B$2, I5392*Inputs!$B$10, (Inputs!$B$8-I5392)/Inputs!$B$9), 0)</f>
        <v>0</v>
      </c>
      <c r="P5392" s="3">
        <f t="shared" si="761"/>
        <v>0</v>
      </c>
      <c r="Q5392" s="3">
        <f t="shared" si="762"/>
        <v>0</v>
      </c>
      <c r="R5392" s="3">
        <f>I5392 + M5392*Inputs!$B$9 - N5392/Inputs!$B$10</f>
        <v>340</v>
      </c>
    </row>
    <row r="5393" spans="1:18" x14ac:dyDescent="0.3">
      <c r="A5393" s="4">
        <v>46247.625</v>
      </c>
      <c r="B5393" s="3">
        <v>17.1875</v>
      </c>
      <c r="C5393" s="3">
        <v>1</v>
      </c>
      <c r="D5393" s="3">
        <f t="shared" si="756"/>
        <v>23.246874999999999</v>
      </c>
      <c r="E5393" s="3">
        <f>MAX(B5393 - D5393/Inputs!$B$5, 0)</f>
        <v>0</v>
      </c>
      <c r="F5393" s="3">
        <f>MAX(D5393*Inputs!$B$5 - B5393, 0)</f>
        <v>3.2697499999999984</v>
      </c>
      <c r="G5393" s="3">
        <f t="shared" si="757"/>
        <v>1</v>
      </c>
      <c r="H5393" t="str">
        <f t="shared" si="758"/>
        <v>Charge</v>
      </c>
      <c r="I5393" s="3">
        <f t="shared" si="763"/>
        <v>340</v>
      </c>
      <c r="J5393" s="3">
        <f t="shared" si="764"/>
        <v>0</v>
      </c>
      <c r="K5393" s="3">
        <f>MIN(Inputs!$B$2, (Inputs!$B$8 - I5393)/Inputs!$B$9)</f>
        <v>0</v>
      </c>
      <c r="L5393" s="3">
        <f>MAX(MIN(Inputs!$B$2, I5393*Inputs!$B$10, Inputs!$B$8*Inputs!$B$4 - J5393), 0)</f>
        <v>170</v>
      </c>
      <c r="M5393" s="3">
        <f t="shared" si="759"/>
        <v>0</v>
      </c>
      <c r="N5393" s="3">
        <f t="shared" si="760"/>
        <v>0</v>
      </c>
      <c r="O5393" s="3">
        <f>IF(H5393="Reg", MIN(Inputs!$B$2, I5393*Inputs!$B$10, (Inputs!$B$8-I5393)/Inputs!$B$9), 0)</f>
        <v>0</v>
      </c>
      <c r="P5393" s="3">
        <f t="shared" si="761"/>
        <v>0</v>
      </c>
      <c r="Q5393" s="3">
        <f t="shared" si="762"/>
        <v>0</v>
      </c>
      <c r="R5393" s="3">
        <f>I5393 + M5393*Inputs!$B$9 - N5393/Inputs!$B$10</f>
        <v>340</v>
      </c>
    </row>
    <row r="5394" spans="1:18" x14ac:dyDescent="0.3">
      <c r="A5394" s="4">
        <v>46247.666666666657</v>
      </c>
      <c r="B5394" s="3">
        <v>21.4025</v>
      </c>
      <c r="C5394" s="3">
        <v>1.1299999999999999</v>
      </c>
      <c r="D5394" s="3">
        <f t="shared" si="756"/>
        <v>23.246874999999999</v>
      </c>
      <c r="E5394" s="3">
        <f>MAX(B5394 - D5394/Inputs!$B$5, 0)</f>
        <v>0</v>
      </c>
      <c r="F5394" s="3">
        <f>MAX(D5394*Inputs!$B$5 - B5394, 0)</f>
        <v>0</v>
      </c>
      <c r="G5394" s="3">
        <f t="shared" si="757"/>
        <v>1.1299999999999999</v>
      </c>
      <c r="H5394" t="str">
        <f t="shared" si="758"/>
        <v>Reg</v>
      </c>
      <c r="I5394" s="3">
        <f t="shared" si="763"/>
        <v>340</v>
      </c>
      <c r="J5394" s="3">
        <f t="shared" si="764"/>
        <v>0</v>
      </c>
      <c r="K5394" s="3">
        <f>MIN(Inputs!$B$2, (Inputs!$B$8 - I5394)/Inputs!$B$9)</f>
        <v>0</v>
      </c>
      <c r="L5394" s="3">
        <f>MAX(MIN(Inputs!$B$2, I5394*Inputs!$B$10, Inputs!$B$8*Inputs!$B$4 - J5394), 0)</f>
        <v>170</v>
      </c>
      <c r="M5394" s="3">
        <f t="shared" si="759"/>
        <v>0</v>
      </c>
      <c r="N5394" s="3">
        <f t="shared" si="760"/>
        <v>0</v>
      </c>
      <c r="O5394" s="3">
        <f>IF(H5394="Reg", MIN(Inputs!$B$2, I5394*Inputs!$B$10, (Inputs!$B$8-I5394)/Inputs!$B$9), 0)</f>
        <v>0</v>
      </c>
      <c r="P5394" s="3">
        <f t="shared" si="761"/>
        <v>0</v>
      </c>
      <c r="Q5394" s="3">
        <f t="shared" si="762"/>
        <v>0</v>
      </c>
      <c r="R5394" s="3">
        <f>I5394 + M5394*Inputs!$B$9 - N5394/Inputs!$B$10</f>
        <v>340</v>
      </c>
    </row>
    <row r="5395" spans="1:18" x14ac:dyDescent="0.3">
      <c r="A5395" s="4">
        <v>46247.708333333343</v>
      </c>
      <c r="B5395" s="3">
        <v>24.36</v>
      </c>
      <c r="C5395" s="3">
        <v>0.52</v>
      </c>
      <c r="D5395" s="3">
        <f t="shared" si="756"/>
        <v>23.246874999999999</v>
      </c>
      <c r="E5395" s="3">
        <f>MAX(B5395 - D5395/Inputs!$B$5, 0)</f>
        <v>0</v>
      </c>
      <c r="F5395" s="3">
        <f>MAX(D5395*Inputs!$B$5 - B5395, 0)</f>
        <v>0</v>
      </c>
      <c r="G5395" s="3">
        <f t="shared" si="757"/>
        <v>0.52</v>
      </c>
      <c r="H5395" t="str">
        <f t="shared" si="758"/>
        <v>Reg</v>
      </c>
      <c r="I5395" s="3">
        <f t="shared" si="763"/>
        <v>340</v>
      </c>
      <c r="J5395" s="3">
        <f t="shared" si="764"/>
        <v>0</v>
      </c>
      <c r="K5395" s="3">
        <f>MIN(Inputs!$B$2, (Inputs!$B$8 - I5395)/Inputs!$B$9)</f>
        <v>0</v>
      </c>
      <c r="L5395" s="3">
        <f>MAX(MIN(Inputs!$B$2, I5395*Inputs!$B$10, Inputs!$B$8*Inputs!$B$4 - J5395), 0)</f>
        <v>170</v>
      </c>
      <c r="M5395" s="3">
        <f t="shared" si="759"/>
        <v>0</v>
      </c>
      <c r="N5395" s="3">
        <f t="shared" si="760"/>
        <v>0</v>
      </c>
      <c r="O5395" s="3">
        <f>IF(H5395="Reg", MIN(Inputs!$B$2, I5395*Inputs!$B$10, (Inputs!$B$8-I5395)/Inputs!$B$9), 0)</f>
        <v>0</v>
      </c>
      <c r="P5395" s="3">
        <f t="shared" si="761"/>
        <v>0</v>
      </c>
      <c r="Q5395" s="3">
        <f t="shared" si="762"/>
        <v>0</v>
      </c>
      <c r="R5395" s="3">
        <f>I5395 + M5395*Inputs!$B$9 - N5395/Inputs!$B$10</f>
        <v>340</v>
      </c>
    </row>
    <row r="5396" spans="1:18" x14ac:dyDescent="0.3">
      <c r="A5396" s="4">
        <v>46247.75</v>
      </c>
      <c r="B5396" s="3">
        <v>25.669999999999998</v>
      </c>
      <c r="C5396" s="3">
        <v>19.57</v>
      </c>
      <c r="D5396" s="3">
        <f t="shared" si="756"/>
        <v>23.246874999999999</v>
      </c>
      <c r="E5396" s="3">
        <f>MAX(B5396 - D5396/Inputs!$B$5, 0)</f>
        <v>0</v>
      </c>
      <c r="F5396" s="3">
        <f>MAX(D5396*Inputs!$B$5 - B5396, 0)</f>
        <v>0</v>
      </c>
      <c r="G5396" s="3">
        <f t="shared" si="757"/>
        <v>19.57</v>
      </c>
      <c r="H5396" t="str">
        <f t="shared" si="758"/>
        <v>Reg</v>
      </c>
      <c r="I5396" s="3">
        <f t="shared" si="763"/>
        <v>340</v>
      </c>
      <c r="J5396" s="3">
        <f t="shared" si="764"/>
        <v>0</v>
      </c>
      <c r="K5396" s="3">
        <f>MIN(Inputs!$B$2, (Inputs!$B$8 - I5396)/Inputs!$B$9)</f>
        <v>0</v>
      </c>
      <c r="L5396" s="3">
        <f>MAX(MIN(Inputs!$B$2, I5396*Inputs!$B$10, Inputs!$B$8*Inputs!$B$4 - J5396), 0)</f>
        <v>170</v>
      </c>
      <c r="M5396" s="3">
        <f t="shared" si="759"/>
        <v>0</v>
      </c>
      <c r="N5396" s="3">
        <f t="shared" si="760"/>
        <v>0</v>
      </c>
      <c r="O5396" s="3">
        <f>IF(H5396="Reg", MIN(Inputs!$B$2, I5396*Inputs!$B$10, (Inputs!$B$8-I5396)/Inputs!$B$9), 0)</f>
        <v>0</v>
      </c>
      <c r="P5396" s="3">
        <f t="shared" si="761"/>
        <v>0</v>
      </c>
      <c r="Q5396" s="3">
        <f t="shared" si="762"/>
        <v>0</v>
      </c>
      <c r="R5396" s="3">
        <f>I5396 + M5396*Inputs!$B$9 - N5396/Inputs!$B$10</f>
        <v>340</v>
      </c>
    </row>
    <row r="5397" spans="1:18" x14ac:dyDescent="0.3">
      <c r="A5397" s="4">
        <v>46247.791666666657</v>
      </c>
      <c r="B5397" s="3">
        <v>52.537500000000009</v>
      </c>
      <c r="C5397" s="3">
        <v>11.76</v>
      </c>
      <c r="D5397" s="3">
        <f t="shared" si="756"/>
        <v>23.246874999999999</v>
      </c>
      <c r="E5397" s="3">
        <f>MAX(B5397 - D5397/Inputs!$B$5, 0)</f>
        <v>26.120596590909102</v>
      </c>
      <c r="F5397" s="3">
        <f>MAX(D5397*Inputs!$B$5 - B5397, 0)</f>
        <v>0</v>
      </c>
      <c r="G5397" s="3">
        <f t="shared" si="757"/>
        <v>11.76</v>
      </c>
      <c r="H5397" t="str">
        <f t="shared" si="758"/>
        <v>Discharge</v>
      </c>
      <c r="I5397" s="3">
        <f t="shared" si="763"/>
        <v>340</v>
      </c>
      <c r="J5397" s="3">
        <f t="shared" si="764"/>
        <v>0</v>
      </c>
      <c r="K5397" s="3">
        <f>MIN(Inputs!$B$2, (Inputs!$B$8 - I5397)/Inputs!$B$9)</f>
        <v>0</v>
      </c>
      <c r="L5397" s="3">
        <f>MAX(MIN(Inputs!$B$2, I5397*Inputs!$B$10, Inputs!$B$8*Inputs!$B$4 - J5397), 0)</f>
        <v>170</v>
      </c>
      <c r="M5397" s="3">
        <f t="shared" si="759"/>
        <v>0</v>
      </c>
      <c r="N5397" s="3">
        <f t="shared" si="760"/>
        <v>170</v>
      </c>
      <c r="O5397" s="3">
        <f>IF(H5397="Reg", MIN(Inputs!$B$2, I5397*Inputs!$B$10, (Inputs!$B$8-I5397)/Inputs!$B$9), 0)</f>
        <v>0</v>
      </c>
      <c r="P5397" s="3">
        <f t="shared" si="761"/>
        <v>8931.3750000000018</v>
      </c>
      <c r="Q5397" s="3">
        <f t="shared" si="762"/>
        <v>0</v>
      </c>
      <c r="R5397" s="3">
        <f>I5397 + M5397*Inputs!$B$9 - N5397/Inputs!$B$10</f>
        <v>158.77939109773115</v>
      </c>
    </row>
    <row r="5398" spans="1:18" x14ac:dyDescent="0.3">
      <c r="A5398" s="4">
        <v>46247.833333333343</v>
      </c>
      <c r="B5398" s="3">
        <v>85.222500000000011</v>
      </c>
      <c r="C5398" s="3">
        <v>14.14</v>
      </c>
      <c r="D5398" s="3">
        <f t="shared" si="756"/>
        <v>23.246874999999999</v>
      </c>
      <c r="E5398" s="3">
        <f>MAX(B5398 - D5398/Inputs!$B$5, 0)</f>
        <v>58.805596590909104</v>
      </c>
      <c r="F5398" s="3">
        <f>MAX(D5398*Inputs!$B$5 - B5398, 0)</f>
        <v>0</v>
      </c>
      <c r="G5398" s="3">
        <f t="shared" si="757"/>
        <v>14.14</v>
      </c>
      <c r="H5398" t="str">
        <f t="shared" si="758"/>
        <v>Discharge</v>
      </c>
      <c r="I5398" s="3">
        <f t="shared" si="763"/>
        <v>158.77939109773115</v>
      </c>
      <c r="J5398" s="3">
        <f t="shared" si="764"/>
        <v>170</v>
      </c>
      <c r="K5398" s="3">
        <f>MIN(Inputs!$B$2, (Inputs!$B$8 - I5398)/Inputs!$B$9)</f>
        <v>170</v>
      </c>
      <c r="L5398" s="3">
        <f>MAX(MIN(Inputs!$B$2, I5398*Inputs!$B$10, Inputs!$B$8*Inputs!$B$4 - J5398), 0)</f>
        <v>148.94827166799323</v>
      </c>
      <c r="M5398" s="3">
        <f t="shared" si="759"/>
        <v>0</v>
      </c>
      <c r="N5398" s="3">
        <f t="shared" si="760"/>
        <v>148.94827166799323</v>
      </c>
      <c r="O5398" s="3">
        <f>IF(H5398="Reg", MIN(Inputs!$B$2, I5398*Inputs!$B$10, (Inputs!$B$8-I5398)/Inputs!$B$9), 0)</f>
        <v>0</v>
      </c>
      <c r="P5398" s="3">
        <f t="shared" si="761"/>
        <v>12693.744082225554</v>
      </c>
      <c r="Q5398" s="3">
        <f t="shared" si="762"/>
        <v>0</v>
      </c>
      <c r="R5398" s="3">
        <f>I5398 + M5398*Inputs!$B$9 - N5398/Inputs!$B$10</f>
        <v>0</v>
      </c>
    </row>
    <row r="5399" spans="1:18" x14ac:dyDescent="0.3">
      <c r="A5399" s="4">
        <v>46247.875</v>
      </c>
      <c r="B5399" s="3">
        <v>59.392499999999998</v>
      </c>
      <c r="C5399" s="3">
        <v>11.58</v>
      </c>
      <c r="D5399" s="3">
        <f t="shared" si="756"/>
        <v>23.246874999999999</v>
      </c>
      <c r="E5399" s="3">
        <f>MAX(B5399 - D5399/Inputs!$B$5, 0)</f>
        <v>32.975596590909092</v>
      </c>
      <c r="F5399" s="3">
        <f>MAX(D5399*Inputs!$B$5 - B5399, 0)</f>
        <v>0</v>
      </c>
      <c r="G5399" s="3">
        <f t="shared" si="757"/>
        <v>11.58</v>
      </c>
      <c r="H5399" t="str">
        <f t="shared" si="758"/>
        <v>Discharge</v>
      </c>
      <c r="I5399" s="3">
        <f t="shared" si="763"/>
        <v>0</v>
      </c>
      <c r="J5399" s="3">
        <f t="shared" si="764"/>
        <v>318.94827166799325</v>
      </c>
      <c r="K5399" s="3">
        <f>MIN(Inputs!$B$2, (Inputs!$B$8 - I5399)/Inputs!$B$9)</f>
        <v>170</v>
      </c>
      <c r="L5399" s="3">
        <f>MAX(MIN(Inputs!$B$2, I5399*Inputs!$B$10, Inputs!$B$8*Inputs!$B$4 - J5399), 0)</f>
        <v>0</v>
      </c>
      <c r="M5399" s="3">
        <f t="shared" si="759"/>
        <v>0</v>
      </c>
      <c r="N5399" s="3">
        <f t="shared" si="760"/>
        <v>0</v>
      </c>
      <c r="O5399" s="3">
        <f>IF(H5399="Reg", MIN(Inputs!$B$2, I5399*Inputs!$B$10, (Inputs!$B$8-I5399)/Inputs!$B$9), 0)</f>
        <v>0</v>
      </c>
      <c r="P5399" s="3">
        <f t="shared" si="761"/>
        <v>0</v>
      </c>
      <c r="Q5399" s="3">
        <f t="shared" si="762"/>
        <v>0</v>
      </c>
      <c r="R5399" s="3">
        <f>I5399 + M5399*Inputs!$B$9 - N5399/Inputs!$B$10</f>
        <v>0</v>
      </c>
    </row>
    <row r="5400" spans="1:18" x14ac:dyDescent="0.3">
      <c r="A5400" s="4">
        <v>46247.916666666657</v>
      </c>
      <c r="B5400" s="3">
        <v>26.237500000000001</v>
      </c>
      <c r="C5400" s="3">
        <v>5.8</v>
      </c>
      <c r="D5400" s="3">
        <f t="shared" si="756"/>
        <v>23.246874999999999</v>
      </c>
      <c r="E5400" s="3">
        <f>MAX(B5400 - D5400/Inputs!$B$5, 0)</f>
        <v>0</v>
      </c>
      <c r="F5400" s="3">
        <f>MAX(D5400*Inputs!$B$5 - B5400, 0)</f>
        <v>0</v>
      </c>
      <c r="G5400" s="3">
        <f t="shared" si="757"/>
        <v>5.8</v>
      </c>
      <c r="H5400" t="str">
        <f t="shared" si="758"/>
        <v>Reg</v>
      </c>
      <c r="I5400" s="3">
        <f t="shared" si="763"/>
        <v>0</v>
      </c>
      <c r="J5400" s="3">
        <f t="shared" si="764"/>
        <v>318.94827166799325</v>
      </c>
      <c r="K5400" s="3">
        <f>MIN(Inputs!$B$2, (Inputs!$B$8 - I5400)/Inputs!$B$9)</f>
        <v>170</v>
      </c>
      <c r="L5400" s="3">
        <f>MAX(MIN(Inputs!$B$2, I5400*Inputs!$B$10, Inputs!$B$8*Inputs!$B$4 - J5400), 0)</f>
        <v>0</v>
      </c>
      <c r="M5400" s="3">
        <f t="shared" si="759"/>
        <v>0</v>
      </c>
      <c r="N5400" s="3">
        <f t="shared" si="760"/>
        <v>0</v>
      </c>
      <c r="O5400" s="3">
        <f>IF(H5400="Reg", MIN(Inputs!$B$2, I5400*Inputs!$B$10, (Inputs!$B$8-I5400)/Inputs!$B$9), 0)</f>
        <v>0</v>
      </c>
      <c r="P5400" s="3">
        <f t="shared" si="761"/>
        <v>0</v>
      </c>
      <c r="Q5400" s="3">
        <f t="shared" si="762"/>
        <v>0</v>
      </c>
      <c r="R5400" s="3">
        <f>I5400 + M5400*Inputs!$B$9 - N5400/Inputs!$B$10</f>
        <v>0</v>
      </c>
    </row>
    <row r="5401" spans="1:18" x14ac:dyDescent="0.3">
      <c r="A5401" s="4">
        <v>46247.958333333343</v>
      </c>
      <c r="B5401" s="3">
        <v>20.827500000000004</v>
      </c>
      <c r="C5401" s="3">
        <v>0.37</v>
      </c>
      <c r="D5401" s="3">
        <f t="shared" si="756"/>
        <v>23.246874999999999</v>
      </c>
      <c r="E5401" s="3">
        <f>MAX(B5401 - D5401/Inputs!$B$5, 0)</f>
        <v>0</v>
      </c>
      <c r="F5401" s="3">
        <f>MAX(D5401*Inputs!$B$5 - B5401, 0)</f>
        <v>0</v>
      </c>
      <c r="G5401" s="3">
        <f t="shared" si="757"/>
        <v>0.37</v>
      </c>
      <c r="H5401" t="str">
        <f t="shared" si="758"/>
        <v>Reg</v>
      </c>
      <c r="I5401" s="3">
        <f t="shared" si="763"/>
        <v>0</v>
      </c>
      <c r="J5401" s="3">
        <f t="shared" si="764"/>
        <v>318.94827166799325</v>
      </c>
      <c r="K5401" s="3">
        <f>MIN(Inputs!$B$2, (Inputs!$B$8 - I5401)/Inputs!$B$9)</f>
        <v>170</v>
      </c>
      <c r="L5401" s="3">
        <f>MAX(MIN(Inputs!$B$2, I5401*Inputs!$B$10, Inputs!$B$8*Inputs!$B$4 - J5401), 0)</f>
        <v>0</v>
      </c>
      <c r="M5401" s="3">
        <f t="shared" si="759"/>
        <v>0</v>
      </c>
      <c r="N5401" s="3">
        <f t="shared" si="760"/>
        <v>0</v>
      </c>
      <c r="O5401" s="3">
        <f>IF(H5401="Reg", MIN(Inputs!$B$2, I5401*Inputs!$B$10, (Inputs!$B$8-I5401)/Inputs!$B$9), 0)</f>
        <v>0</v>
      </c>
      <c r="P5401" s="3">
        <f t="shared" si="761"/>
        <v>0</v>
      </c>
      <c r="Q5401" s="3">
        <f t="shared" si="762"/>
        <v>0</v>
      </c>
      <c r="R5401" s="3">
        <f>I5401 + M5401*Inputs!$B$9 - N5401/Inputs!$B$10</f>
        <v>0</v>
      </c>
    </row>
    <row r="5402" spans="1:18" x14ac:dyDescent="0.3">
      <c r="A5402" s="4">
        <v>46248</v>
      </c>
      <c r="B5402" s="3">
        <v>20.5825</v>
      </c>
      <c r="C5402" s="3">
        <v>0.06</v>
      </c>
      <c r="D5402" s="3">
        <f t="shared" si="756"/>
        <v>32.412500000000009</v>
      </c>
      <c r="E5402" s="3">
        <f>MAX(B5402 - D5402/Inputs!$B$5, 0)</f>
        <v>0</v>
      </c>
      <c r="F5402" s="3">
        <f>MAX(D5402*Inputs!$B$5 - B5402, 0)</f>
        <v>7.9405000000000072</v>
      </c>
      <c r="G5402" s="3">
        <f t="shared" si="757"/>
        <v>0.06</v>
      </c>
      <c r="H5402" t="str">
        <f t="shared" si="758"/>
        <v>Charge</v>
      </c>
      <c r="I5402" s="3">
        <f t="shared" si="763"/>
        <v>0</v>
      </c>
      <c r="J5402" s="3">
        <f t="shared" si="764"/>
        <v>0</v>
      </c>
      <c r="K5402" s="3">
        <f>MIN(Inputs!$B$2, (Inputs!$B$8 - I5402)/Inputs!$B$9)</f>
        <v>170</v>
      </c>
      <c r="L5402" s="3">
        <f>MAX(MIN(Inputs!$B$2, I5402*Inputs!$B$10, Inputs!$B$8*Inputs!$B$4 - J5402), 0)</f>
        <v>0</v>
      </c>
      <c r="M5402" s="3">
        <f t="shared" si="759"/>
        <v>170</v>
      </c>
      <c r="N5402" s="3">
        <f t="shared" si="760"/>
        <v>0</v>
      </c>
      <c r="O5402" s="3">
        <f>IF(H5402="Reg", MIN(Inputs!$B$2, I5402*Inputs!$B$10, (Inputs!$B$8-I5402)/Inputs!$B$9), 0)</f>
        <v>0</v>
      </c>
      <c r="P5402" s="3">
        <f t="shared" si="761"/>
        <v>-3499.0250000000001</v>
      </c>
      <c r="Q5402" s="3">
        <f t="shared" si="762"/>
        <v>0</v>
      </c>
      <c r="R5402" s="3">
        <f>I5402 + M5402*Inputs!$B$9 - N5402/Inputs!$B$10</f>
        <v>159.4741358339966</v>
      </c>
    </row>
    <row r="5403" spans="1:18" x14ac:dyDescent="0.3">
      <c r="A5403" s="4">
        <v>46248.041666666657</v>
      </c>
      <c r="B5403" s="3">
        <v>20.762500000000003</v>
      </c>
      <c r="C5403" s="3">
        <v>0.06</v>
      </c>
      <c r="D5403" s="3">
        <f t="shared" si="756"/>
        <v>32.412500000000009</v>
      </c>
      <c r="E5403" s="3">
        <f>MAX(B5403 - D5403/Inputs!$B$5, 0)</f>
        <v>0</v>
      </c>
      <c r="F5403" s="3">
        <f>MAX(D5403*Inputs!$B$5 - B5403, 0)</f>
        <v>7.760500000000004</v>
      </c>
      <c r="G5403" s="3">
        <f t="shared" si="757"/>
        <v>0.06</v>
      </c>
      <c r="H5403" t="str">
        <f t="shared" si="758"/>
        <v>Charge</v>
      </c>
      <c r="I5403" s="3">
        <f t="shared" si="763"/>
        <v>159.4741358339966</v>
      </c>
      <c r="J5403" s="3">
        <f t="shared" si="764"/>
        <v>0</v>
      </c>
      <c r="K5403" s="3">
        <f>MIN(Inputs!$B$2, (Inputs!$B$8 - I5403)/Inputs!$B$9)</f>
        <v>170</v>
      </c>
      <c r="L5403" s="3">
        <f>MAX(MIN(Inputs!$B$2, I5403*Inputs!$B$10, Inputs!$B$8*Inputs!$B$4 - J5403), 0)</f>
        <v>149.6</v>
      </c>
      <c r="M5403" s="3">
        <f t="shared" si="759"/>
        <v>170</v>
      </c>
      <c r="N5403" s="3">
        <f t="shared" si="760"/>
        <v>0</v>
      </c>
      <c r="O5403" s="3">
        <f>IF(H5403="Reg", MIN(Inputs!$B$2, I5403*Inputs!$B$10, (Inputs!$B$8-I5403)/Inputs!$B$9), 0)</f>
        <v>0</v>
      </c>
      <c r="P5403" s="3">
        <f t="shared" si="761"/>
        <v>-3529.6250000000005</v>
      </c>
      <c r="Q5403" s="3">
        <f t="shared" si="762"/>
        <v>0</v>
      </c>
      <c r="R5403" s="3">
        <f>I5403 + M5403*Inputs!$B$9 - N5403/Inputs!$B$10</f>
        <v>318.9482716679932</v>
      </c>
    </row>
    <row r="5404" spans="1:18" x14ac:dyDescent="0.3">
      <c r="A5404" s="4">
        <v>46248.083333333343</v>
      </c>
      <c r="B5404" s="3">
        <v>20.2</v>
      </c>
      <c r="C5404" s="3">
        <v>0.05</v>
      </c>
      <c r="D5404" s="3">
        <f t="shared" si="756"/>
        <v>32.412500000000009</v>
      </c>
      <c r="E5404" s="3">
        <f>MAX(B5404 - D5404/Inputs!$B$5, 0)</f>
        <v>0</v>
      </c>
      <c r="F5404" s="3">
        <f>MAX(D5404*Inputs!$B$5 - B5404, 0)</f>
        <v>8.3230000000000075</v>
      </c>
      <c r="G5404" s="3">
        <f t="shared" si="757"/>
        <v>0.05</v>
      </c>
      <c r="H5404" t="str">
        <f t="shared" si="758"/>
        <v>Charge</v>
      </c>
      <c r="I5404" s="3">
        <f t="shared" si="763"/>
        <v>318.9482716679932</v>
      </c>
      <c r="J5404" s="3">
        <f t="shared" si="764"/>
        <v>0</v>
      </c>
      <c r="K5404" s="3">
        <f>MIN(Inputs!$B$2, (Inputs!$B$8 - I5404)/Inputs!$B$9)</f>
        <v>22.44121780453775</v>
      </c>
      <c r="L5404" s="3">
        <f>MAX(MIN(Inputs!$B$2, I5404*Inputs!$B$10, Inputs!$B$8*Inputs!$B$4 - J5404), 0)</f>
        <v>170</v>
      </c>
      <c r="M5404" s="3">
        <f t="shared" si="759"/>
        <v>22.44121780453775</v>
      </c>
      <c r="N5404" s="3">
        <f t="shared" si="760"/>
        <v>0</v>
      </c>
      <c r="O5404" s="3">
        <f>IF(H5404="Reg", MIN(Inputs!$B$2, I5404*Inputs!$B$10, (Inputs!$B$8-I5404)/Inputs!$B$9), 0)</f>
        <v>0</v>
      </c>
      <c r="P5404" s="3">
        <f t="shared" si="761"/>
        <v>-453.31259965166254</v>
      </c>
      <c r="Q5404" s="3">
        <f t="shared" si="762"/>
        <v>0</v>
      </c>
      <c r="R5404" s="3">
        <f>I5404 + M5404*Inputs!$B$9 - N5404/Inputs!$B$10</f>
        <v>340</v>
      </c>
    </row>
    <row r="5405" spans="1:18" x14ac:dyDescent="0.3">
      <c r="A5405" s="4">
        <v>46248.125</v>
      </c>
      <c r="B5405" s="3">
        <v>19.560000000000002</v>
      </c>
      <c r="C5405" s="3">
        <v>0.05</v>
      </c>
      <c r="D5405" s="3">
        <f t="shared" si="756"/>
        <v>32.412500000000009</v>
      </c>
      <c r="E5405" s="3">
        <f>MAX(B5405 - D5405/Inputs!$B$5, 0)</f>
        <v>0</v>
      </c>
      <c r="F5405" s="3">
        <f>MAX(D5405*Inputs!$B$5 - B5405, 0)</f>
        <v>8.9630000000000045</v>
      </c>
      <c r="G5405" s="3">
        <f t="shared" si="757"/>
        <v>0.05</v>
      </c>
      <c r="H5405" t="str">
        <f t="shared" si="758"/>
        <v>Charge</v>
      </c>
      <c r="I5405" s="3">
        <f t="shared" si="763"/>
        <v>340</v>
      </c>
      <c r="J5405" s="3">
        <f t="shared" si="764"/>
        <v>0</v>
      </c>
      <c r="K5405" s="3">
        <f>MIN(Inputs!$B$2, (Inputs!$B$8 - I5405)/Inputs!$B$9)</f>
        <v>0</v>
      </c>
      <c r="L5405" s="3">
        <f>MAX(MIN(Inputs!$B$2, I5405*Inputs!$B$10, Inputs!$B$8*Inputs!$B$4 - J5405), 0)</f>
        <v>170</v>
      </c>
      <c r="M5405" s="3">
        <f t="shared" si="759"/>
        <v>0</v>
      </c>
      <c r="N5405" s="3">
        <f t="shared" si="760"/>
        <v>0</v>
      </c>
      <c r="O5405" s="3">
        <f>IF(H5405="Reg", MIN(Inputs!$B$2, I5405*Inputs!$B$10, (Inputs!$B$8-I5405)/Inputs!$B$9), 0)</f>
        <v>0</v>
      </c>
      <c r="P5405" s="3">
        <f t="shared" si="761"/>
        <v>0</v>
      </c>
      <c r="Q5405" s="3">
        <f t="shared" si="762"/>
        <v>0</v>
      </c>
      <c r="R5405" s="3">
        <f>I5405 + M5405*Inputs!$B$9 - N5405/Inputs!$B$10</f>
        <v>340</v>
      </c>
    </row>
    <row r="5406" spans="1:18" x14ac:dyDescent="0.3">
      <c r="A5406" s="4">
        <v>46248.166666666657</v>
      </c>
      <c r="B5406" s="3">
        <v>16.8825</v>
      </c>
      <c r="C5406" s="3">
        <v>0.06</v>
      </c>
      <c r="D5406" s="3">
        <f t="shared" si="756"/>
        <v>32.412500000000009</v>
      </c>
      <c r="E5406" s="3">
        <f>MAX(B5406 - D5406/Inputs!$B$5, 0)</f>
        <v>0</v>
      </c>
      <c r="F5406" s="3">
        <f>MAX(D5406*Inputs!$B$5 - B5406, 0)</f>
        <v>11.640500000000007</v>
      </c>
      <c r="G5406" s="3">
        <f t="shared" si="757"/>
        <v>0.06</v>
      </c>
      <c r="H5406" t="str">
        <f t="shared" si="758"/>
        <v>Charge</v>
      </c>
      <c r="I5406" s="3">
        <f t="shared" si="763"/>
        <v>340</v>
      </c>
      <c r="J5406" s="3">
        <f t="shared" si="764"/>
        <v>0</v>
      </c>
      <c r="K5406" s="3">
        <f>MIN(Inputs!$B$2, (Inputs!$B$8 - I5406)/Inputs!$B$9)</f>
        <v>0</v>
      </c>
      <c r="L5406" s="3">
        <f>MAX(MIN(Inputs!$B$2, I5406*Inputs!$B$10, Inputs!$B$8*Inputs!$B$4 - J5406), 0)</f>
        <v>170</v>
      </c>
      <c r="M5406" s="3">
        <f t="shared" si="759"/>
        <v>0</v>
      </c>
      <c r="N5406" s="3">
        <f t="shared" si="760"/>
        <v>0</v>
      </c>
      <c r="O5406" s="3">
        <f>IF(H5406="Reg", MIN(Inputs!$B$2, I5406*Inputs!$B$10, (Inputs!$B$8-I5406)/Inputs!$B$9), 0)</f>
        <v>0</v>
      </c>
      <c r="P5406" s="3">
        <f t="shared" si="761"/>
        <v>0</v>
      </c>
      <c r="Q5406" s="3">
        <f t="shared" si="762"/>
        <v>0</v>
      </c>
      <c r="R5406" s="3">
        <f>I5406 + M5406*Inputs!$B$9 - N5406/Inputs!$B$10</f>
        <v>340</v>
      </c>
    </row>
    <row r="5407" spans="1:18" x14ac:dyDescent="0.3">
      <c r="A5407" s="4">
        <v>46248.208333333343</v>
      </c>
      <c r="B5407" s="3">
        <v>17.045000000000002</v>
      </c>
      <c r="C5407" s="3">
        <v>0.06</v>
      </c>
      <c r="D5407" s="3">
        <f t="shared" si="756"/>
        <v>32.412500000000009</v>
      </c>
      <c r="E5407" s="3">
        <f>MAX(B5407 - D5407/Inputs!$B$5, 0)</f>
        <v>0</v>
      </c>
      <c r="F5407" s="3">
        <f>MAX(D5407*Inputs!$B$5 - B5407, 0)</f>
        <v>11.478000000000005</v>
      </c>
      <c r="G5407" s="3">
        <f t="shared" si="757"/>
        <v>0.06</v>
      </c>
      <c r="H5407" t="str">
        <f t="shared" si="758"/>
        <v>Charge</v>
      </c>
      <c r="I5407" s="3">
        <f t="shared" si="763"/>
        <v>340</v>
      </c>
      <c r="J5407" s="3">
        <f t="shared" si="764"/>
        <v>0</v>
      </c>
      <c r="K5407" s="3">
        <f>MIN(Inputs!$B$2, (Inputs!$B$8 - I5407)/Inputs!$B$9)</f>
        <v>0</v>
      </c>
      <c r="L5407" s="3">
        <f>MAX(MIN(Inputs!$B$2, I5407*Inputs!$B$10, Inputs!$B$8*Inputs!$B$4 - J5407), 0)</f>
        <v>170</v>
      </c>
      <c r="M5407" s="3">
        <f t="shared" si="759"/>
        <v>0</v>
      </c>
      <c r="N5407" s="3">
        <f t="shared" si="760"/>
        <v>0</v>
      </c>
      <c r="O5407" s="3">
        <f>IF(H5407="Reg", MIN(Inputs!$B$2, I5407*Inputs!$B$10, (Inputs!$B$8-I5407)/Inputs!$B$9), 0)</f>
        <v>0</v>
      </c>
      <c r="P5407" s="3">
        <f t="shared" si="761"/>
        <v>0</v>
      </c>
      <c r="Q5407" s="3">
        <f t="shared" si="762"/>
        <v>0</v>
      </c>
      <c r="R5407" s="3">
        <f>I5407 + M5407*Inputs!$B$9 - N5407/Inputs!$B$10</f>
        <v>340</v>
      </c>
    </row>
    <row r="5408" spans="1:18" x14ac:dyDescent="0.3">
      <c r="A5408" s="4">
        <v>46248.25</v>
      </c>
      <c r="B5408" s="3">
        <v>22.912500000000001</v>
      </c>
      <c r="C5408" s="3">
        <v>0.06</v>
      </c>
      <c r="D5408" s="3">
        <f t="shared" si="756"/>
        <v>32.412500000000009</v>
      </c>
      <c r="E5408" s="3">
        <f>MAX(B5408 - D5408/Inputs!$B$5, 0)</f>
        <v>0</v>
      </c>
      <c r="F5408" s="3">
        <f>MAX(D5408*Inputs!$B$5 - B5408, 0)</f>
        <v>5.6105000000000054</v>
      </c>
      <c r="G5408" s="3">
        <f t="shared" si="757"/>
        <v>0.06</v>
      </c>
      <c r="H5408" t="str">
        <f t="shared" si="758"/>
        <v>Charge</v>
      </c>
      <c r="I5408" s="3">
        <f t="shared" si="763"/>
        <v>340</v>
      </c>
      <c r="J5408" s="3">
        <f t="shared" si="764"/>
        <v>0</v>
      </c>
      <c r="K5408" s="3">
        <f>MIN(Inputs!$B$2, (Inputs!$B$8 - I5408)/Inputs!$B$9)</f>
        <v>0</v>
      </c>
      <c r="L5408" s="3">
        <f>MAX(MIN(Inputs!$B$2, I5408*Inputs!$B$10, Inputs!$B$8*Inputs!$B$4 - J5408), 0)</f>
        <v>170</v>
      </c>
      <c r="M5408" s="3">
        <f t="shared" si="759"/>
        <v>0</v>
      </c>
      <c r="N5408" s="3">
        <f t="shared" si="760"/>
        <v>0</v>
      </c>
      <c r="O5408" s="3">
        <f>IF(H5408="Reg", MIN(Inputs!$B$2, I5408*Inputs!$B$10, (Inputs!$B$8-I5408)/Inputs!$B$9), 0)</f>
        <v>0</v>
      </c>
      <c r="P5408" s="3">
        <f t="shared" si="761"/>
        <v>0</v>
      </c>
      <c r="Q5408" s="3">
        <f t="shared" si="762"/>
        <v>0</v>
      </c>
      <c r="R5408" s="3">
        <f>I5408 + M5408*Inputs!$B$9 - N5408/Inputs!$B$10</f>
        <v>340</v>
      </c>
    </row>
    <row r="5409" spans="1:18" x14ac:dyDescent="0.3">
      <c r="A5409" s="4">
        <v>46248.291666666657</v>
      </c>
      <c r="B5409" s="3">
        <v>25.524999999999999</v>
      </c>
      <c r="C5409" s="3">
        <v>1.01</v>
      </c>
      <c r="D5409" s="3">
        <f t="shared" si="756"/>
        <v>32.412500000000009</v>
      </c>
      <c r="E5409" s="3">
        <f>MAX(B5409 - D5409/Inputs!$B$5, 0)</f>
        <v>0</v>
      </c>
      <c r="F5409" s="3">
        <f>MAX(D5409*Inputs!$B$5 - B5409, 0)</f>
        <v>2.9980000000000082</v>
      </c>
      <c r="G5409" s="3">
        <f t="shared" si="757"/>
        <v>1.01</v>
      </c>
      <c r="H5409" t="str">
        <f t="shared" si="758"/>
        <v>Charge</v>
      </c>
      <c r="I5409" s="3">
        <f t="shared" si="763"/>
        <v>340</v>
      </c>
      <c r="J5409" s="3">
        <f t="shared" si="764"/>
        <v>0</v>
      </c>
      <c r="K5409" s="3">
        <f>MIN(Inputs!$B$2, (Inputs!$B$8 - I5409)/Inputs!$B$9)</f>
        <v>0</v>
      </c>
      <c r="L5409" s="3">
        <f>MAX(MIN(Inputs!$B$2, I5409*Inputs!$B$10, Inputs!$B$8*Inputs!$B$4 - J5409), 0)</f>
        <v>170</v>
      </c>
      <c r="M5409" s="3">
        <f t="shared" si="759"/>
        <v>0</v>
      </c>
      <c r="N5409" s="3">
        <f t="shared" si="760"/>
        <v>0</v>
      </c>
      <c r="O5409" s="3">
        <f>IF(H5409="Reg", MIN(Inputs!$B$2, I5409*Inputs!$B$10, (Inputs!$B$8-I5409)/Inputs!$B$9), 0)</f>
        <v>0</v>
      </c>
      <c r="P5409" s="3">
        <f t="shared" si="761"/>
        <v>0</v>
      </c>
      <c r="Q5409" s="3">
        <f t="shared" si="762"/>
        <v>0</v>
      </c>
      <c r="R5409" s="3">
        <f>I5409 + M5409*Inputs!$B$9 - N5409/Inputs!$B$10</f>
        <v>340</v>
      </c>
    </row>
    <row r="5410" spans="1:18" x14ac:dyDescent="0.3">
      <c r="A5410" s="4">
        <v>46248.333333333343</v>
      </c>
      <c r="B5410" s="3">
        <v>21.305</v>
      </c>
      <c r="C5410" s="3">
        <v>0.51</v>
      </c>
      <c r="D5410" s="3">
        <f t="shared" si="756"/>
        <v>32.412500000000009</v>
      </c>
      <c r="E5410" s="3">
        <f>MAX(B5410 - D5410/Inputs!$B$5, 0)</f>
        <v>0</v>
      </c>
      <c r="F5410" s="3">
        <f>MAX(D5410*Inputs!$B$5 - B5410, 0)</f>
        <v>7.2180000000000071</v>
      </c>
      <c r="G5410" s="3">
        <f t="shared" si="757"/>
        <v>0.51</v>
      </c>
      <c r="H5410" t="str">
        <f t="shared" si="758"/>
        <v>Charge</v>
      </c>
      <c r="I5410" s="3">
        <f t="shared" si="763"/>
        <v>340</v>
      </c>
      <c r="J5410" s="3">
        <f t="shared" si="764"/>
        <v>0</v>
      </c>
      <c r="K5410" s="3">
        <f>MIN(Inputs!$B$2, (Inputs!$B$8 - I5410)/Inputs!$B$9)</f>
        <v>0</v>
      </c>
      <c r="L5410" s="3">
        <f>MAX(MIN(Inputs!$B$2, I5410*Inputs!$B$10, Inputs!$B$8*Inputs!$B$4 - J5410), 0)</f>
        <v>170</v>
      </c>
      <c r="M5410" s="3">
        <f t="shared" si="759"/>
        <v>0</v>
      </c>
      <c r="N5410" s="3">
        <f t="shared" si="760"/>
        <v>0</v>
      </c>
      <c r="O5410" s="3">
        <f>IF(H5410="Reg", MIN(Inputs!$B$2, I5410*Inputs!$B$10, (Inputs!$B$8-I5410)/Inputs!$B$9), 0)</f>
        <v>0</v>
      </c>
      <c r="P5410" s="3">
        <f t="shared" si="761"/>
        <v>0</v>
      </c>
      <c r="Q5410" s="3">
        <f t="shared" si="762"/>
        <v>0</v>
      </c>
      <c r="R5410" s="3">
        <f>I5410 + M5410*Inputs!$B$9 - N5410/Inputs!$B$10</f>
        <v>340</v>
      </c>
    </row>
    <row r="5411" spans="1:18" x14ac:dyDescent="0.3">
      <c r="A5411" s="4">
        <v>46248.375</v>
      </c>
      <c r="B5411" s="3">
        <v>15.3675</v>
      </c>
      <c r="C5411" s="3">
        <v>0.5</v>
      </c>
      <c r="D5411" s="3">
        <f t="shared" si="756"/>
        <v>32.412500000000009</v>
      </c>
      <c r="E5411" s="3">
        <f>MAX(B5411 - D5411/Inputs!$B$5, 0)</f>
        <v>0</v>
      </c>
      <c r="F5411" s="3">
        <f>MAX(D5411*Inputs!$B$5 - B5411, 0)</f>
        <v>13.155500000000007</v>
      </c>
      <c r="G5411" s="3">
        <f t="shared" si="757"/>
        <v>0.5</v>
      </c>
      <c r="H5411" t="str">
        <f t="shared" si="758"/>
        <v>Charge</v>
      </c>
      <c r="I5411" s="3">
        <f t="shared" si="763"/>
        <v>340</v>
      </c>
      <c r="J5411" s="3">
        <f t="shared" si="764"/>
        <v>0</v>
      </c>
      <c r="K5411" s="3">
        <f>MIN(Inputs!$B$2, (Inputs!$B$8 - I5411)/Inputs!$B$9)</f>
        <v>0</v>
      </c>
      <c r="L5411" s="3">
        <f>MAX(MIN(Inputs!$B$2, I5411*Inputs!$B$10, Inputs!$B$8*Inputs!$B$4 - J5411), 0)</f>
        <v>170</v>
      </c>
      <c r="M5411" s="3">
        <f t="shared" si="759"/>
        <v>0</v>
      </c>
      <c r="N5411" s="3">
        <f t="shared" si="760"/>
        <v>0</v>
      </c>
      <c r="O5411" s="3">
        <f>IF(H5411="Reg", MIN(Inputs!$B$2, I5411*Inputs!$B$10, (Inputs!$B$8-I5411)/Inputs!$B$9), 0)</f>
        <v>0</v>
      </c>
      <c r="P5411" s="3">
        <f t="shared" si="761"/>
        <v>0</v>
      </c>
      <c r="Q5411" s="3">
        <f t="shared" si="762"/>
        <v>0</v>
      </c>
      <c r="R5411" s="3">
        <f>I5411 + M5411*Inputs!$B$9 - N5411/Inputs!$B$10</f>
        <v>340</v>
      </c>
    </row>
    <row r="5412" spans="1:18" x14ac:dyDescent="0.3">
      <c r="A5412" s="4">
        <v>46248.416666666657</v>
      </c>
      <c r="B5412" s="3">
        <v>2.7549999999999999</v>
      </c>
      <c r="C5412" s="3">
        <v>0.5</v>
      </c>
      <c r="D5412" s="3">
        <f t="shared" si="756"/>
        <v>32.412500000000009</v>
      </c>
      <c r="E5412" s="3">
        <f>MAX(B5412 - D5412/Inputs!$B$5, 0)</f>
        <v>0</v>
      </c>
      <c r="F5412" s="3">
        <f>MAX(D5412*Inputs!$B$5 - B5412, 0)</f>
        <v>25.768000000000008</v>
      </c>
      <c r="G5412" s="3">
        <f t="shared" si="757"/>
        <v>0.5</v>
      </c>
      <c r="H5412" t="str">
        <f t="shared" si="758"/>
        <v>Charge</v>
      </c>
      <c r="I5412" s="3">
        <f t="shared" si="763"/>
        <v>340</v>
      </c>
      <c r="J5412" s="3">
        <f t="shared" si="764"/>
        <v>0</v>
      </c>
      <c r="K5412" s="3">
        <f>MIN(Inputs!$B$2, (Inputs!$B$8 - I5412)/Inputs!$B$9)</f>
        <v>0</v>
      </c>
      <c r="L5412" s="3">
        <f>MAX(MIN(Inputs!$B$2, I5412*Inputs!$B$10, Inputs!$B$8*Inputs!$B$4 - J5412), 0)</f>
        <v>170</v>
      </c>
      <c r="M5412" s="3">
        <f t="shared" si="759"/>
        <v>0</v>
      </c>
      <c r="N5412" s="3">
        <f t="shared" si="760"/>
        <v>0</v>
      </c>
      <c r="O5412" s="3">
        <f>IF(H5412="Reg", MIN(Inputs!$B$2, I5412*Inputs!$B$10, (Inputs!$B$8-I5412)/Inputs!$B$9), 0)</f>
        <v>0</v>
      </c>
      <c r="P5412" s="3">
        <f t="shared" si="761"/>
        <v>0</v>
      </c>
      <c r="Q5412" s="3">
        <f t="shared" si="762"/>
        <v>0</v>
      </c>
      <c r="R5412" s="3">
        <f>I5412 + M5412*Inputs!$B$9 - N5412/Inputs!$B$10</f>
        <v>340</v>
      </c>
    </row>
    <row r="5413" spans="1:18" x14ac:dyDescent="0.3">
      <c r="A5413" s="4">
        <v>46248.458333333343</v>
      </c>
      <c r="B5413" s="3">
        <v>11.01</v>
      </c>
      <c r="C5413" s="3">
        <v>0.49</v>
      </c>
      <c r="D5413" s="3">
        <f t="shared" si="756"/>
        <v>32.412500000000009</v>
      </c>
      <c r="E5413" s="3">
        <f>MAX(B5413 - D5413/Inputs!$B$5, 0)</f>
        <v>0</v>
      </c>
      <c r="F5413" s="3">
        <f>MAX(D5413*Inputs!$B$5 - B5413, 0)</f>
        <v>17.513000000000005</v>
      </c>
      <c r="G5413" s="3">
        <f t="shared" si="757"/>
        <v>0.49</v>
      </c>
      <c r="H5413" t="str">
        <f t="shared" si="758"/>
        <v>Charge</v>
      </c>
      <c r="I5413" s="3">
        <f t="shared" si="763"/>
        <v>340</v>
      </c>
      <c r="J5413" s="3">
        <f t="shared" si="764"/>
        <v>0</v>
      </c>
      <c r="K5413" s="3">
        <f>MIN(Inputs!$B$2, (Inputs!$B$8 - I5413)/Inputs!$B$9)</f>
        <v>0</v>
      </c>
      <c r="L5413" s="3">
        <f>MAX(MIN(Inputs!$B$2, I5413*Inputs!$B$10, Inputs!$B$8*Inputs!$B$4 - J5413), 0)</f>
        <v>170</v>
      </c>
      <c r="M5413" s="3">
        <f t="shared" si="759"/>
        <v>0</v>
      </c>
      <c r="N5413" s="3">
        <f t="shared" si="760"/>
        <v>0</v>
      </c>
      <c r="O5413" s="3">
        <f>IF(H5413="Reg", MIN(Inputs!$B$2, I5413*Inputs!$B$10, (Inputs!$B$8-I5413)/Inputs!$B$9), 0)</f>
        <v>0</v>
      </c>
      <c r="P5413" s="3">
        <f t="shared" si="761"/>
        <v>0</v>
      </c>
      <c r="Q5413" s="3">
        <f t="shared" si="762"/>
        <v>0</v>
      </c>
      <c r="R5413" s="3">
        <f>I5413 + M5413*Inputs!$B$9 - N5413/Inputs!$B$10</f>
        <v>340</v>
      </c>
    </row>
    <row r="5414" spans="1:18" x14ac:dyDescent="0.3">
      <c r="A5414" s="4">
        <v>46248.5</v>
      </c>
      <c r="B5414" s="3">
        <v>16.865000000000002</v>
      </c>
      <c r="C5414" s="3">
        <v>0.51</v>
      </c>
      <c r="D5414" s="3">
        <f t="shared" si="756"/>
        <v>32.412500000000009</v>
      </c>
      <c r="E5414" s="3">
        <f>MAX(B5414 - D5414/Inputs!$B$5, 0)</f>
        <v>0</v>
      </c>
      <c r="F5414" s="3">
        <f>MAX(D5414*Inputs!$B$5 - B5414, 0)</f>
        <v>11.658000000000005</v>
      </c>
      <c r="G5414" s="3">
        <f t="shared" si="757"/>
        <v>0.51</v>
      </c>
      <c r="H5414" t="str">
        <f t="shared" si="758"/>
        <v>Charge</v>
      </c>
      <c r="I5414" s="3">
        <f t="shared" si="763"/>
        <v>340</v>
      </c>
      <c r="J5414" s="3">
        <f t="shared" si="764"/>
        <v>0</v>
      </c>
      <c r="K5414" s="3">
        <f>MIN(Inputs!$B$2, (Inputs!$B$8 - I5414)/Inputs!$B$9)</f>
        <v>0</v>
      </c>
      <c r="L5414" s="3">
        <f>MAX(MIN(Inputs!$B$2, I5414*Inputs!$B$10, Inputs!$B$8*Inputs!$B$4 - J5414), 0)</f>
        <v>170</v>
      </c>
      <c r="M5414" s="3">
        <f t="shared" si="759"/>
        <v>0</v>
      </c>
      <c r="N5414" s="3">
        <f t="shared" si="760"/>
        <v>0</v>
      </c>
      <c r="O5414" s="3">
        <f>IF(H5414="Reg", MIN(Inputs!$B$2, I5414*Inputs!$B$10, (Inputs!$B$8-I5414)/Inputs!$B$9), 0)</f>
        <v>0</v>
      </c>
      <c r="P5414" s="3">
        <f t="shared" si="761"/>
        <v>0</v>
      </c>
      <c r="Q5414" s="3">
        <f t="shared" si="762"/>
        <v>0</v>
      </c>
      <c r="R5414" s="3">
        <f>I5414 + M5414*Inputs!$B$9 - N5414/Inputs!$B$10</f>
        <v>340</v>
      </c>
    </row>
    <row r="5415" spans="1:18" x14ac:dyDescent="0.3">
      <c r="A5415" s="4">
        <v>46248.541666666657</v>
      </c>
      <c r="B5415" s="3">
        <v>18.044999999999998</v>
      </c>
      <c r="C5415" s="3">
        <v>0.95</v>
      </c>
      <c r="D5415" s="3">
        <f t="shared" si="756"/>
        <v>32.412500000000009</v>
      </c>
      <c r="E5415" s="3">
        <f>MAX(B5415 - D5415/Inputs!$B$5, 0)</f>
        <v>0</v>
      </c>
      <c r="F5415" s="3">
        <f>MAX(D5415*Inputs!$B$5 - B5415, 0)</f>
        <v>10.478000000000009</v>
      </c>
      <c r="G5415" s="3">
        <f t="shared" si="757"/>
        <v>0.95</v>
      </c>
      <c r="H5415" t="str">
        <f t="shared" si="758"/>
        <v>Charge</v>
      </c>
      <c r="I5415" s="3">
        <f t="shared" si="763"/>
        <v>340</v>
      </c>
      <c r="J5415" s="3">
        <f t="shared" si="764"/>
        <v>0</v>
      </c>
      <c r="K5415" s="3">
        <f>MIN(Inputs!$B$2, (Inputs!$B$8 - I5415)/Inputs!$B$9)</f>
        <v>0</v>
      </c>
      <c r="L5415" s="3">
        <f>MAX(MIN(Inputs!$B$2, I5415*Inputs!$B$10, Inputs!$B$8*Inputs!$B$4 - J5415), 0)</f>
        <v>170</v>
      </c>
      <c r="M5415" s="3">
        <f t="shared" si="759"/>
        <v>0</v>
      </c>
      <c r="N5415" s="3">
        <f t="shared" si="760"/>
        <v>0</v>
      </c>
      <c r="O5415" s="3">
        <f>IF(H5415="Reg", MIN(Inputs!$B$2, I5415*Inputs!$B$10, (Inputs!$B$8-I5415)/Inputs!$B$9), 0)</f>
        <v>0</v>
      </c>
      <c r="P5415" s="3">
        <f t="shared" si="761"/>
        <v>0</v>
      </c>
      <c r="Q5415" s="3">
        <f t="shared" si="762"/>
        <v>0</v>
      </c>
      <c r="R5415" s="3">
        <f>I5415 + M5415*Inputs!$B$9 - N5415/Inputs!$B$10</f>
        <v>340</v>
      </c>
    </row>
    <row r="5416" spans="1:18" x14ac:dyDescent="0.3">
      <c r="A5416" s="4">
        <v>46248.583333333343</v>
      </c>
      <c r="B5416" s="3">
        <v>15.642499999999998</v>
      </c>
      <c r="C5416" s="3">
        <v>0.97</v>
      </c>
      <c r="D5416" s="3">
        <f t="shared" si="756"/>
        <v>32.412500000000009</v>
      </c>
      <c r="E5416" s="3">
        <f>MAX(B5416 - D5416/Inputs!$B$5, 0)</f>
        <v>0</v>
      </c>
      <c r="F5416" s="3">
        <f>MAX(D5416*Inputs!$B$5 - B5416, 0)</f>
        <v>12.880500000000008</v>
      </c>
      <c r="G5416" s="3">
        <f t="shared" si="757"/>
        <v>0.97</v>
      </c>
      <c r="H5416" t="str">
        <f t="shared" si="758"/>
        <v>Charge</v>
      </c>
      <c r="I5416" s="3">
        <f t="shared" si="763"/>
        <v>340</v>
      </c>
      <c r="J5416" s="3">
        <f t="shared" si="764"/>
        <v>0</v>
      </c>
      <c r="K5416" s="3">
        <f>MIN(Inputs!$B$2, (Inputs!$B$8 - I5416)/Inputs!$B$9)</f>
        <v>0</v>
      </c>
      <c r="L5416" s="3">
        <f>MAX(MIN(Inputs!$B$2, I5416*Inputs!$B$10, Inputs!$B$8*Inputs!$B$4 - J5416), 0)</f>
        <v>170</v>
      </c>
      <c r="M5416" s="3">
        <f t="shared" si="759"/>
        <v>0</v>
      </c>
      <c r="N5416" s="3">
        <f t="shared" si="760"/>
        <v>0</v>
      </c>
      <c r="O5416" s="3">
        <f>IF(H5416="Reg", MIN(Inputs!$B$2, I5416*Inputs!$B$10, (Inputs!$B$8-I5416)/Inputs!$B$9), 0)</f>
        <v>0</v>
      </c>
      <c r="P5416" s="3">
        <f t="shared" si="761"/>
        <v>0</v>
      </c>
      <c r="Q5416" s="3">
        <f t="shared" si="762"/>
        <v>0</v>
      </c>
      <c r="R5416" s="3">
        <f>I5416 + M5416*Inputs!$B$9 - N5416/Inputs!$B$10</f>
        <v>340</v>
      </c>
    </row>
    <row r="5417" spans="1:18" x14ac:dyDescent="0.3">
      <c r="A5417" s="4">
        <v>46248.625</v>
      </c>
      <c r="B5417" s="3">
        <v>17.37</v>
      </c>
      <c r="C5417" s="3">
        <v>1.01</v>
      </c>
      <c r="D5417" s="3">
        <f t="shared" si="756"/>
        <v>32.412500000000009</v>
      </c>
      <c r="E5417" s="3">
        <f>MAX(B5417 - D5417/Inputs!$B$5, 0)</f>
        <v>0</v>
      </c>
      <c r="F5417" s="3">
        <f>MAX(D5417*Inputs!$B$5 - B5417, 0)</f>
        <v>11.153000000000006</v>
      </c>
      <c r="G5417" s="3">
        <f t="shared" si="757"/>
        <v>1.01</v>
      </c>
      <c r="H5417" t="str">
        <f t="shared" si="758"/>
        <v>Charge</v>
      </c>
      <c r="I5417" s="3">
        <f t="shared" si="763"/>
        <v>340</v>
      </c>
      <c r="J5417" s="3">
        <f t="shared" si="764"/>
        <v>0</v>
      </c>
      <c r="K5417" s="3">
        <f>MIN(Inputs!$B$2, (Inputs!$B$8 - I5417)/Inputs!$B$9)</f>
        <v>0</v>
      </c>
      <c r="L5417" s="3">
        <f>MAX(MIN(Inputs!$B$2, I5417*Inputs!$B$10, Inputs!$B$8*Inputs!$B$4 - J5417), 0)</f>
        <v>170</v>
      </c>
      <c r="M5417" s="3">
        <f t="shared" si="759"/>
        <v>0</v>
      </c>
      <c r="N5417" s="3">
        <f t="shared" si="760"/>
        <v>0</v>
      </c>
      <c r="O5417" s="3">
        <f>IF(H5417="Reg", MIN(Inputs!$B$2, I5417*Inputs!$B$10, (Inputs!$B$8-I5417)/Inputs!$B$9), 0)</f>
        <v>0</v>
      </c>
      <c r="P5417" s="3">
        <f t="shared" si="761"/>
        <v>0</v>
      </c>
      <c r="Q5417" s="3">
        <f t="shared" si="762"/>
        <v>0</v>
      </c>
      <c r="R5417" s="3">
        <f>I5417 + M5417*Inputs!$B$9 - N5417/Inputs!$B$10</f>
        <v>340</v>
      </c>
    </row>
    <row r="5418" spans="1:18" x14ac:dyDescent="0.3">
      <c r="A5418" s="4">
        <v>46248.666666666657</v>
      </c>
      <c r="B5418" s="3">
        <v>19.64</v>
      </c>
      <c r="C5418" s="3">
        <v>1.02</v>
      </c>
      <c r="D5418" s="3">
        <f t="shared" si="756"/>
        <v>32.412500000000009</v>
      </c>
      <c r="E5418" s="3">
        <f>MAX(B5418 - D5418/Inputs!$B$5, 0)</f>
        <v>0</v>
      </c>
      <c r="F5418" s="3">
        <f>MAX(D5418*Inputs!$B$5 - B5418, 0)</f>
        <v>8.8830000000000062</v>
      </c>
      <c r="G5418" s="3">
        <f t="shared" si="757"/>
        <v>1.02</v>
      </c>
      <c r="H5418" t="str">
        <f t="shared" si="758"/>
        <v>Charge</v>
      </c>
      <c r="I5418" s="3">
        <f t="shared" si="763"/>
        <v>340</v>
      </c>
      <c r="J5418" s="3">
        <f t="shared" si="764"/>
        <v>0</v>
      </c>
      <c r="K5418" s="3">
        <f>MIN(Inputs!$B$2, (Inputs!$B$8 - I5418)/Inputs!$B$9)</f>
        <v>0</v>
      </c>
      <c r="L5418" s="3">
        <f>MAX(MIN(Inputs!$B$2, I5418*Inputs!$B$10, Inputs!$B$8*Inputs!$B$4 - J5418), 0)</f>
        <v>170</v>
      </c>
      <c r="M5418" s="3">
        <f t="shared" si="759"/>
        <v>0</v>
      </c>
      <c r="N5418" s="3">
        <f t="shared" si="760"/>
        <v>0</v>
      </c>
      <c r="O5418" s="3">
        <f>IF(H5418="Reg", MIN(Inputs!$B$2, I5418*Inputs!$B$10, (Inputs!$B$8-I5418)/Inputs!$B$9), 0)</f>
        <v>0</v>
      </c>
      <c r="P5418" s="3">
        <f t="shared" si="761"/>
        <v>0</v>
      </c>
      <c r="Q5418" s="3">
        <f t="shared" si="762"/>
        <v>0</v>
      </c>
      <c r="R5418" s="3">
        <f>I5418 + M5418*Inputs!$B$9 - N5418/Inputs!$B$10</f>
        <v>340</v>
      </c>
    </row>
    <row r="5419" spans="1:18" x14ac:dyDescent="0.3">
      <c r="A5419" s="4">
        <v>46248.708333333343</v>
      </c>
      <c r="B5419" s="3">
        <v>19.100000000000001</v>
      </c>
      <c r="C5419" s="3">
        <v>0.51</v>
      </c>
      <c r="D5419" s="3">
        <f t="shared" si="756"/>
        <v>32.412500000000009</v>
      </c>
      <c r="E5419" s="3">
        <f>MAX(B5419 - D5419/Inputs!$B$5, 0)</f>
        <v>0</v>
      </c>
      <c r="F5419" s="3">
        <f>MAX(D5419*Inputs!$B$5 - B5419, 0)</f>
        <v>9.4230000000000054</v>
      </c>
      <c r="G5419" s="3">
        <f t="shared" si="757"/>
        <v>0.51</v>
      </c>
      <c r="H5419" t="str">
        <f t="shared" si="758"/>
        <v>Charge</v>
      </c>
      <c r="I5419" s="3">
        <f t="shared" si="763"/>
        <v>340</v>
      </c>
      <c r="J5419" s="3">
        <f t="shared" si="764"/>
        <v>0</v>
      </c>
      <c r="K5419" s="3">
        <f>MIN(Inputs!$B$2, (Inputs!$B$8 - I5419)/Inputs!$B$9)</f>
        <v>0</v>
      </c>
      <c r="L5419" s="3">
        <f>MAX(MIN(Inputs!$B$2, I5419*Inputs!$B$10, Inputs!$B$8*Inputs!$B$4 - J5419), 0)</f>
        <v>170</v>
      </c>
      <c r="M5419" s="3">
        <f t="shared" si="759"/>
        <v>0</v>
      </c>
      <c r="N5419" s="3">
        <f t="shared" si="760"/>
        <v>0</v>
      </c>
      <c r="O5419" s="3">
        <f>IF(H5419="Reg", MIN(Inputs!$B$2, I5419*Inputs!$B$10, (Inputs!$B$8-I5419)/Inputs!$B$9), 0)</f>
        <v>0</v>
      </c>
      <c r="P5419" s="3">
        <f t="shared" si="761"/>
        <v>0</v>
      </c>
      <c r="Q5419" s="3">
        <f t="shared" si="762"/>
        <v>0</v>
      </c>
      <c r="R5419" s="3">
        <f>I5419 + M5419*Inputs!$B$9 - N5419/Inputs!$B$10</f>
        <v>340</v>
      </c>
    </row>
    <row r="5420" spans="1:18" x14ac:dyDescent="0.3">
      <c r="A5420" s="4">
        <v>46248.75</v>
      </c>
      <c r="B5420" s="3">
        <v>20.8675</v>
      </c>
      <c r="C5420" s="3">
        <v>4.99</v>
      </c>
      <c r="D5420" s="3">
        <f t="shared" si="756"/>
        <v>32.412500000000009</v>
      </c>
      <c r="E5420" s="3">
        <f>MAX(B5420 - D5420/Inputs!$B$5, 0)</f>
        <v>0</v>
      </c>
      <c r="F5420" s="3">
        <f>MAX(D5420*Inputs!$B$5 - B5420, 0)</f>
        <v>7.6555000000000071</v>
      </c>
      <c r="G5420" s="3">
        <f t="shared" si="757"/>
        <v>4.99</v>
      </c>
      <c r="H5420" t="str">
        <f t="shared" si="758"/>
        <v>Charge</v>
      </c>
      <c r="I5420" s="3">
        <f t="shared" si="763"/>
        <v>340</v>
      </c>
      <c r="J5420" s="3">
        <f t="shared" si="764"/>
        <v>0</v>
      </c>
      <c r="K5420" s="3">
        <f>MIN(Inputs!$B$2, (Inputs!$B$8 - I5420)/Inputs!$B$9)</f>
        <v>0</v>
      </c>
      <c r="L5420" s="3">
        <f>MAX(MIN(Inputs!$B$2, I5420*Inputs!$B$10, Inputs!$B$8*Inputs!$B$4 - J5420), 0)</f>
        <v>170</v>
      </c>
      <c r="M5420" s="3">
        <f t="shared" si="759"/>
        <v>0</v>
      </c>
      <c r="N5420" s="3">
        <f t="shared" si="760"/>
        <v>0</v>
      </c>
      <c r="O5420" s="3">
        <f>IF(H5420="Reg", MIN(Inputs!$B$2, I5420*Inputs!$B$10, (Inputs!$B$8-I5420)/Inputs!$B$9), 0)</f>
        <v>0</v>
      </c>
      <c r="P5420" s="3">
        <f t="shared" si="761"/>
        <v>0</v>
      </c>
      <c r="Q5420" s="3">
        <f t="shared" si="762"/>
        <v>0</v>
      </c>
      <c r="R5420" s="3">
        <f>I5420 + M5420*Inputs!$B$9 - N5420/Inputs!$B$10</f>
        <v>340</v>
      </c>
    </row>
    <row r="5421" spans="1:18" x14ac:dyDescent="0.3">
      <c r="A5421" s="4">
        <v>46248.791666666657</v>
      </c>
      <c r="B5421" s="3">
        <v>46.607500000000002</v>
      </c>
      <c r="C5421" s="3">
        <v>7.84</v>
      </c>
      <c r="D5421" s="3">
        <f t="shared" si="756"/>
        <v>32.412500000000009</v>
      </c>
      <c r="E5421" s="3">
        <f>MAX(B5421 - D5421/Inputs!$B$5, 0)</f>
        <v>9.7751136363636277</v>
      </c>
      <c r="F5421" s="3">
        <f>MAX(D5421*Inputs!$B$5 - B5421, 0)</f>
        <v>0</v>
      </c>
      <c r="G5421" s="3">
        <f t="shared" si="757"/>
        <v>7.84</v>
      </c>
      <c r="H5421" t="str">
        <f t="shared" si="758"/>
        <v>Discharge</v>
      </c>
      <c r="I5421" s="3">
        <f t="shared" si="763"/>
        <v>340</v>
      </c>
      <c r="J5421" s="3">
        <f t="shared" si="764"/>
        <v>0</v>
      </c>
      <c r="K5421" s="3">
        <f>MIN(Inputs!$B$2, (Inputs!$B$8 - I5421)/Inputs!$B$9)</f>
        <v>0</v>
      </c>
      <c r="L5421" s="3">
        <f>MAX(MIN(Inputs!$B$2, I5421*Inputs!$B$10, Inputs!$B$8*Inputs!$B$4 - J5421), 0)</f>
        <v>170</v>
      </c>
      <c r="M5421" s="3">
        <f t="shared" si="759"/>
        <v>0</v>
      </c>
      <c r="N5421" s="3">
        <f t="shared" si="760"/>
        <v>170</v>
      </c>
      <c r="O5421" s="3">
        <f>IF(H5421="Reg", MIN(Inputs!$B$2, I5421*Inputs!$B$10, (Inputs!$B$8-I5421)/Inputs!$B$9), 0)</f>
        <v>0</v>
      </c>
      <c r="P5421" s="3">
        <f t="shared" si="761"/>
        <v>7923.2750000000005</v>
      </c>
      <c r="Q5421" s="3">
        <f t="shared" si="762"/>
        <v>0</v>
      </c>
      <c r="R5421" s="3">
        <f>I5421 + M5421*Inputs!$B$9 - N5421/Inputs!$B$10</f>
        <v>158.77939109773115</v>
      </c>
    </row>
    <row r="5422" spans="1:18" x14ac:dyDescent="0.3">
      <c r="A5422" s="4">
        <v>46248.833333333343</v>
      </c>
      <c r="B5422" s="3">
        <v>216.7525</v>
      </c>
      <c r="C5422" s="3">
        <v>7.04</v>
      </c>
      <c r="D5422" s="3">
        <f t="shared" si="756"/>
        <v>32.412500000000009</v>
      </c>
      <c r="E5422" s="3">
        <f>MAX(B5422 - D5422/Inputs!$B$5, 0)</f>
        <v>179.92011363636362</v>
      </c>
      <c r="F5422" s="3">
        <f>MAX(D5422*Inputs!$B$5 - B5422, 0)</f>
        <v>0</v>
      </c>
      <c r="G5422" s="3">
        <f t="shared" si="757"/>
        <v>7.04</v>
      </c>
      <c r="H5422" t="str">
        <f t="shared" si="758"/>
        <v>Discharge</v>
      </c>
      <c r="I5422" s="3">
        <f t="shared" si="763"/>
        <v>158.77939109773115</v>
      </c>
      <c r="J5422" s="3">
        <f t="shared" si="764"/>
        <v>170</v>
      </c>
      <c r="K5422" s="3">
        <f>MIN(Inputs!$B$2, (Inputs!$B$8 - I5422)/Inputs!$B$9)</f>
        <v>170</v>
      </c>
      <c r="L5422" s="3">
        <f>MAX(MIN(Inputs!$B$2, I5422*Inputs!$B$10, Inputs!$B$8*Inputs!$B$4 - J5422), 0)</f>
        <v>148.94827166799323</v>
      </c>
      <c r="M5422" s="3">
        <f t="shared" si="759"/>
        <v>0</v>
      </c>
      <c r="N5422" s="3">
        <f t="shared" si="760"/>
        <v>148.94827166799323</v>
      </c>
      <c r="O5422" s="3">
        <f>IF(H5422="Reg", MIN(Inputs!$B$2, I5422*Inputs!$B$10, (Inputs!$B$8-I5422)/Inputs!$B$9), 0)</f>
        <v>0</v>
      </c>
      <c r="P5422" s="3">
        <f t="shared" si="761"/>
        <v>32284.910254716702</v>
      </c>
      <c r="Q5422" s="3">
        <f t="shared" si="762"/>
        <v>0</v>
      </c>
      <c r="R5422" s="3">
        <f>I5422 + M5422*Inputs!$B$9 - N5422/Inputs!$B$10</f>
        <v>0</v>
      </c>
    </row>
    <row r="5423" spans="1:18" x14ac:dyDescent="0.3">
      <c r="A5423" s="4">
        <v>46248.875</v>
      </c>
      <c r="B5423" s="3">
        <v>102.80250000000001</v>
      </c>
      <c r="C5423" s="3">
        <v>3.79</v>
      </c>
      <c r="D5423" s="3">
        <f t="shared" si="756"/>
        <v>32.412500000000009</v>
      </c>
      <c r="E5423" s="3">
        <f>MAX(B5423 - D5423/Inputs!$B$5, 0)</f>
        <v>65.970113636363635</v>
      </c>
      <c r="F5423" s="3">
        <f>MAX(D5423*Inputs!$B$5 - B5423, 0)</f>
        <v>0</v>
      </c>
      <c r="G5423" s="3">
        <f t="shared" si="757"/>
        <v>3.79</v>
      </c>
      <c r="H5423" t="str">
        <f t="shared" si="758"/>
        <v>Discharge</v>
      </c>
      <c r="I5423" s="3">
        <f t="shared" si="763"/>
        <v>0</v>
      </c>
      <c r="J5423" s="3">
        <f t="shared" si="764"/>
        <v>318.94827166799325</v>
      </c>
      <c r="K5423" s="3">
        <f>MIN(Inputs!$B$2, (Inputs!$B$8 - I5423)/Inputs!$B$9)</f>
        <v>170</v>
      </c>
      <c r="L5423" s="3">
        <f>MAX(MIN(Inputs!$B$2, I5423*Inputs!$B$10, Inputs!$B$8*Inputs!$B$4 - J5423), 0)</f>
        <v>0</v>
      </c>
      <c r="M5423" s="3">
        <f t="shared" si="759"/>
        <v>0</v>
      </c>
      <c r="N5423" s="3">
        <f t="shared" si="760"/>
        <v>0</v>
      </c>
      <c r="O5423" s="3">
        <f>IF(H5423="Reg", MIN(Inputs!$B$2, I5423*Inputs!$B$10, (Inputs!$B$8-I5423)/Inputs!$B$9), 0)</f>
        <v>0</v>
      </c>
      <c r="P5423" s="3">
        <f t="shared" si="761"/>
        <v>0</v>
      </c>
      <c r="Q5423" s="3">
        <f t="shared" si="762"/>
        <v>0</v>
      </c>
      <c r="R5423" s="3">
        <f>I5423 + M5423*Inputs!$B$9 - N5423/Inputs!$B$10</f>
        <v>0</v>
      </c>
    </row>
    <row r="5424" spans="1:18" x14ac:dyDescent="0.3">
      <c r="A5424" s="4">
        <v>46248.916666666657</v>
      </c>
      <c r="B5424" s="3">
        <v>45.407499999999999</v>
      </c>
      <c r="C5424" s="3">
        <v>1</v>
      </c>
      <c r="D5424" s="3">
        <f t="shared" si="756"/>
        <v>32.412500000000009</v>
      </c>
      <c r="E5424" s="3">
        <f>MAX(B5424 - D5424/Inputs!$B$5, 0)</f>
        <v>8.5751136363636249</v>
      </c>
      <c r="F5424" s="3">
        <f>MAX(D5424*Inputs!$B$5 - B5424, 0)</f>
        <v>0</v>
      </c>
      <c r="G5424" s="3">
        <f t="shared" si="757"/>
        <v>1</v>
      </c>
      <c r="H5424" t="str">
        <f t="shared" si="758"/>
        <v>Discharge</v>
      </c>
      <c r="I5424" s="3">
        <f t="shared" si="763"/>
        <v>0</v>
      </c>
      <c r="J5424" s="3">
        <f t="shared" si="764"/>
        <v>318.94827166799325</v>
      </c>
      <c r="K5424" s="3">
        <f>MIN(Inputs!$B$2, (Inputs!$B$8 - I5424)/Inputs!$B$9)</f>
        <v>170</v>
      </c>
      <c r="L5424" s="3">
        <f>MAX(MIN(Inputs!$B$2, I5424*Inputs!$B$10, Inputs!$B$8*Inputs!$B$4 - J5424), 0)</f>
        <v>0</v>
      </c>
      <c r="M5424" s="3">
        <f t="shared" si="759"/>
        <v>0</v>
      </c>
      <c r="N5424" s="3">
        <f t="shared" si="760"/>
        <v>0</v>
      </c>
      <c r="O5424" s="3">
        <f>IF(H5424="Reg", MIN(Inputs!$B$2, I5424*Inputs!$B$10, (Inputs!$B$8-I5424)/Inputs!$B$9), 0)</f>
        <v>0</v>
      </c>
      <c r="P5424" s="3">
        <f t="shared" si="761"/>
        <v>0</v>
      </c>
      <c r="Q5424" s="3">
        <f t="shared" si="762"/>
        <v>0</v>
      </c>
      <c r="R5424" s="3">
        <f>I5424 + M5424*Inputs!$B$9 - N5424/Inputs!$B$10</f>
        <v>0</v>
      </c>
    </row>
    <row r="5425" spans="1:18" x14ac:dyDescent="0.3">
      <c r="A5425" s="4">
        <v>46248.958333333343</v>
      </c>
      <c r="B5425" s="3">
        <v>24.892500000000002</v>
      </c>
      <c r="C5425" s="3">
        <v>0.06</v>
      </c>
      <c r="D5425" s="3">
        <f t="shared" si="756"/>
        <v>32.412500000000009</v>
      </c>
      <c r="E5425" s="3">
        <f>MAX(B5425 - D5425/Inputs!$B$5, 0)</f>
        <v>0</v>
      </c>
      <c r="F5425" s="3">
        <f>MAX(D5425*Inputs!$B$5 - B5425, 0)</f>
        <v>3.6305000000000049</v>
      </c>
      <c r="G5425" s="3">
        <f t="shared" si="757"/>
        <v>0.06</v>
      </c>
      <c r="H5425" t="str">
        <f t="shared" si="758"/>
        <v>Charge</v>
      </c>
      <c r="I5425" s="3">
        <f t="shared" si="763"/>
        <v>0</v>
      </c>
      <c r="J5425" s="3">
        <f t="shared" si="764"/>
        <v>318.94827166799325</v>
      </c>
      <c r="K5425" s="3">
        <f>MIN(Inputs!$B$2, (Inputs!$B$8 - I5425)/Inputs!$B$9)</f>
        <v>170</v>
      </c>
      <c r="L5425" s="3">
        <f>MAX(MIN(Inputs!$B$2, I5425*Inputs!$B$10, Inputs!$B$8*Inputs!$B$4 - J5425), 0)</f>
        <v>0</v>
      </c>
      <c r="M5425" s="3">
        <f t="shared" si="759"/>
        <v>170</v>
      </c>
      <c r="N5425" s="3">
        <f t="shared" si="760"/>
        <v>0</v>
      </c>
      <c r="O5425" s="3">
        <f>IF(H5425="Reg", MIN(Inputs!$B$2, I5425*Inputs!$B$10, (Inputs!$B$8-I5425)/Inputs!$B$9), 0)</f>
        <v>0</v>
      </c>
      <c r="P5425" s="3">
        <f t="shared" si="761"/>
        <v>-4231.7250000000004</v>
      </c>
      <c r="Q5425" s="3">
        <f t="shared" si="762"/>
        <v>0</v>
      </c>
      <c r="R5425" s="3">
        <f>I5425 + M5425*Inputs!$B$9 - N5425/Inputs!$B$10</f>
        <v>159.4741358339966</v>
      </c>
    </row>
    <row r="5426" spans="1:18" x14ac:dyDescent="0.3">
      <c r="A5426" s="4">
        <v>46249</v>
      </c>
      <c r="B5426" s="3">
        <v>20.547499999999999</v>
      </c>
      <c r="C5426" s="3">
        <v>0.06</v>
      </c>
      <c r="D5426" s="3">
        <f t="shared" si="756"/>
        <v>27.797187499999996</v>
      </c>
      <c r="E5426" s="3">
        <f>MAX(B5426 - D5426/Inputs!$B$5, 0)</f>
        <v>0</v>
      </c>
      <c r="F5426" s="3">
        <f>MAX(D5426*Inputs!$B$5 - B5426, 0)</f>
        <v>3.9140249999999988</v>
      </c>
      <c r="G5426" s="3">
        <f t="shared" si="757"/>
        <v>0.06</v>
      </c>
      <c r="H5426" t="str">
        <f t="shared" si="758"/>
        <v>Charge</v>
      </c>
      <c r="I5426" s="3">
        <f t="shared" si="763"/>
        <v>159.4741358339966</v>
      </c>
      <c r="J5426" s="3">
        <f t="shared" si="764"/>
        <v>0</v>
      </c>
      <c r="K5426" s="3">
        <f>MIN(Inputs!$B$2, (Inputs!$B$8 - I5426)/Inputs!$B$9)</f>
        <v>170</v>
      </c>
      <c r="L5426" s="3">
        <f>MAX(MIN(Inputs!$B$2, I5426*Inputs!$B$10, Inputs!$B$8*Inputs!$B$4 - J5426), 0)</f>
        <v>149.6</v>
      </c>
      <c r="M5426" s="3">
        <f t="shared" si="759"/>
        <v>170</v>
      </c>
      <c r="N5426" s="3">
        <f t="shared" si="760"/>
        <v>0</v>
      </c>
      <c r="O5426" s="3">
        <f>IF(H5426="Reg", MIN(Inputs!$B$2, I5426*Inputs!$B$10, (Inputs!$B$8-I5426)/Inputs!$B$9), 0)</f>
        <v>0</v>
      </c>
      <c r="P5426" s="3">
        <f t="shared" si="761"/>
        <v>-3493.0749999999998</v>
      </c>
      <c r="Q5426" s="3">
        <f t="shared" si="762"/>
        <v>0</v>
      </c>
      <c r="R5426" s="3">
        <f>I5426 + M5426*Inputs!$B$9 - N5426/Inputs!$B$10</f>
        <v>318.9482716679932</v>
      </c>
    </row>
    <row r="5427" spans="1:18" x14ac:dyDescent="0.3">
      <c r="A5427" s="4">
        <v>46249.041666666657</v>
      </c>
      <c r="B5427" s="3">
        <v>17.512500000000003</v>
      </c>
      <c r="C5427" s="3">
        <v>0.05</v>
      </c>
      <c r="D5427" s="3">
        <f t="shared" si="756"/>
        <v>27.797187499999996</v>
      </c>
      <c r="E5427" s="3">
        <f>MAX(B5427 - D5427/Inputs!$B$5, 0)</f>
        <v>0</v>
      </c>
      <c r="F5427" s="3">
        <f>MAX(D5427*Inputs!$B$5 - B5427, 0)</f>
        <v>6.9490249999999953</v>
      </c>
      <c r="G5427" s="3">
        <f t="shared" si="757"/>
        <v>0.05</v>
      </c>
      <c r="H5427" t="str">
        <f t="shared" si="758"/>
        <v>Charge</v>
      </c>
      <c r="I5427" s="3">
        <f t="shared" si="763"/>
        <v>318.9482716679932</v>
      </c>
      <c r="J5427" s="3">
        <f t="shared" si="764"/>
        <v>0</v>
      </c>
      <c r="K5427" s="3">
        <f>MIN(Inputs!$B$2, (Inputs!$B$8 - I5427)/Inputs!$B$9)</f>
        <v>22.44121780453775</v>
      </c>
      <c r="L5427" s="3">
        <f>MAX(MIN(Inputs!$B$2, I5427*Inputs!$B$10, Inputs!$B$8*Inputs!$B$4 - J5427), 0)</f>
        <v>170</v>
      </c>
      <c r="M5427" s="3">
        <f t="shared" si="759"/>
        <v>22.44121780453775</v>
      </c>
      <c r="N5427" s="3">
        <f t="shared" si="760"/>
        <v>0</v>
      </c>
      <c r="O5427" s="3">
        <f>IF(H5427="Reg", MIN(Inputs!$B$2, I5427*Inputs!$B$10, (Inputs!$B$8-I5427)/Inputs!$B$9), 0)</f>
        <v>0</v>
      </c>
      <c r="P5427" s="3">
        <f t="shared" si="761"/>
        <v>-393.00182680196741</v>
      </c>
      <c r="Q5427" s="3">
        <f t="shared" si="762"/>
        <v>0</v>
      </c>
      <c r="R5427" s="3">
        <f>I5427 + M5427*Inputs!$B$9 - N5427/Inputs!$B$10</f>
        <v>340</v>
      </c>
    </row>
    <row r="5428" spans="1:18" x14ac:dyDescent="0.3">
      <c r="A5428" s="4">
        <v>46249.083333333343</v>
      </c>
      <c r="B5428" s="3">
        <v>17.63</v>
      </c>
      <c r="C5428" s="3">
        <v>0.05</v>
      </c>
      <c r="D5428" s="3">
        <f t="shared" si="756"/>
        <v>27.797187499999996</v>
      </c>
      <c r="E5428" s="3">
        <f>MAX(B5428 - D5428/Inputs!$B$5, 0)</f>
        <v>0</v>
      </c>
      <c r="F5428" s="3">
        <f>MAX(D5428*Inputs!$B$5 - B5428, 0)</f>
        <v>6.8315249999999992</v>
      </c>
      <c r="G5428" s="3">
        <f t="shared" si="757"/>
        <v>0.05</v>
      </c>
      <c r="H5428" t="str">
        <f t="shared" si="758"/>
        <v>Charge</v>
      </c>
      <c r="I5428" s="3">
        <f t="shared" si="763"/>
        <v>340</v>
      </c>
      <c r="J5428" s="3">
        <f t="shared" si="764"/>
        <v>0</v>
      </c>
      <c r="K5428" s="3">
        <f>MIN(Inputs!$B$2, (Inputs!$B$8 - I5428)/Inputs!$B$9)</f>
        <v>0</v>
      </c>
      <c r="L5428" s="3">
        <f>MAX(MIN(Inputs!$B$2, I5428*Inputs!$B$10, Inputs!$B$8*Inputs!$B$4 - J5428), 0)</f>
        <v>170</v>
      </c>
      <c r="M5428" s="3">
        <f t="shared" si="759"/>
        <v>0</v>
      </c>
      <c r="N5428" s="3">
        <f t="shared" si="760"/>
        <v>0</v>
      </c>
      <c r="O5428" s="3">
        <f>IF(H5428="Reg", MIN(Inputs!$B$2, I5428*Inputs!$B$10, (Inputs!$B$8-I5428)/Inputs!$B$9), 0)</f>
        <v>0</v>
      </c>
      <c r="P5428" s="3">
        <f t="shared" si="761"/>
        <v>0</v>
      </c>
      <c r="Q5428" s="3">
        <f t="shared" si="762"/>
        <v>0</v>
      </c>
      <c r="R5428" s="3">
        <f>I5428 + M5428*Inputs!$B$9 - N5428/Inputs!$B$10</f>
        <v>340</v>
      </c>
    </row>
    <row r="5429" spans="1:18" x14ac:dyDescent="0.3">
      <c r="A5429" s="4">
        <v>46249.125</v>
      </c>
      <c r="B5429" s="3">
        <v>19.585000000000001</v>
      </c>
      <c r="C5429" s="3">
        <v>0.05</v>
      </c>
      <c r="D5429" s="3">
        <f t="shared" si="756"/>
        <v>27.797187499999996</v>
      </c>
      <c r="E5429" s="3">
        <f>MAX(B5429 - D5429/Inputs!$B$5, 0)</f>
        <v>0</v>
      </c>
      <c r="F5429" s="3">
        <f>MAX(D5429*Inputs!$B$5 - B5429, 0)</f>
        <v>4.8765249999999973</v>
      </c>
      <c r="G5429" s="3">
        <f t="shared" si="757"/>
        <v>0.05</v>
      </c>
      <c r="H5429" t="str">
        <f t="shared" si="758"/>
        <v>Charge</v>
      </c>
      <c r="I5429" s="3">
        <f t="shared" si="763"/>
        <v>340</v>
      </c>
      <c r="J5429" s="3">
        <f t="shared" si="764"/>
        <v>0</v>
      </c>
      <c r="K5429" s="3">
        <f>MIN(Inputs!$B$2, (Inputs!$B$8 - I5429)/Inputs!$B$9)</f>
        <v>0</v>
      </c>
      <c r="L5429" s="3">
        <f>MAX(MIN(Inputs!$B$2, I5429*Inputs!$B$10, Inputs!$B$8*Inputs!$B$4 - J5429), 0)</f>
        <v>170</v>
      </c>
      <c r="M5429" s="3">
        <f t="shared" si="759"/>
        <v>0</v>
      </c>
      <c r="N5429" s="3">
        <f t="shared" si="760"/>
        <v>0</v>
      </c>
      <c r="O5429" s="3">
        <f>IF(H5429="Reg", MIN(Inputs!$B$2, I5429*Inputs!$B$10, (Inputs!$B$8-I5429)/Inputs!$B$9), 0)</f>
        <v>0</v>
      </c>
      <c r="P5429" s="3">
        <f t="shared" si="761"/>
        <v>0</v>
      </c>
      <c r="Q5429" s="3">
        <f t="shared" si="762"/>
        <v>0</v>
      </c>
      <c r="R5429" s="3">
        <f>I5429 + M5429*Inputs!$B$9 - N5429/Inputs!$B$10</f>
        <v>340</v>
      </c>
    </row>
    <row r="5430" spans="1:18" x14ac:dyDescent="0.3">
      <c r="A5430" s="4">
        <v>46249.166666666657</v>
      </c>
      <c r="B5430" s="3">
        <v>23.392500000000002</v>
      </c>
      <c r="C5430" s="3">
        <v>0.05</v>
      </c>
      <c r="D5430" s="3">
        <f t="shared" si="756"/>
        <v>27.797187499999996</v>
      </c>
      <c r="E5430" s="3">
        <f>MAX(B5430 - D5430/Inputs!$B$5, 0)</f>
        <v>0</v>
      </c>
      <c r="F5430" s="3">
        <f>MAX(D5430*Inputs!$B$5 - B5430, 0)</f>
        <v>1.0690249999999963</v>
      </c>
      <c r="G5430" s="3">
        <f t="shared" si="757"/>
        <v>0.05</v>
      </c>
      <c r="H5430" t="str">
        <f t="shared" si="758"/>
        <v>Charge</v>
      </c>
      <c r="I5430" s="3">
        <f t="shared" si="763"/>
        <v>340</v>
      </c>
      <c r="J5430" s="3">
        <f t="shared" si="764"/>
        <v>0</v>
      </c>
      <c r="K5430" s="3">
        <f>MIN(Inputs!$B$2, (Inputs!$B$8 - I5430)/Inputs!$B$9)</f>
        <v>0</v>
      </c>
      <c r="L5430" s="3">
        <f>MAX(MIN(Inputs!$B$2, I5430*Inputs!$B$10, Inputs!$B$8*Inputs!$B$4 - J5430), 0)</f>
        <v>170</v>
      </c>
      <c r="M5430" s="3">
        <f t="shared" si="759"/>
        <v>0</v>
      </c>
      <c r="N5430" s="3">
        <f t="shared" si="760"/>
        <v>0</v>
      </c>
      <c r="O5430" s="3">
        <f>IF(H5430="Reg", MIN(Inputs!$B$2, I5430*Inputs!$B$10, (Inputs!$B$8-I5430)/Inputs!$B$9), 0)</f>
        <v>0</v>
      </c>
      <c r="P5430" s="3">
        <f t="shared" si="761"/>
        <v>0</v>
      </c>
      <c r="Q5430" s="3">
        <f t="shared" si="762"/>
        <v>0</v>
      </c>
      <c r="R5430" s="3">
        <f>I5430 + M5430*Inputs!$B$9 - N5430/Inputs!$B$10</f>
        <v>340</v>
      </c>
    </row>
    <row r="5431" spans="1:18" x14ac:dyDescent="0.3">
      <c r="A5431" s="4">
        <v>46249.208333333343</v>
      </c>
      <c r="B5431" s="3">
        <v>26.46</v>
      </c>
      <c r="C5431" s="3">
        <v>7.0000000000000007E-2</v>
      </c>
      <c r="D5431" s="3">
        <f t="shared" si="756"/>
        <v>27.797187499999996</v>
      </c>
      <c r="E5431" s="3">
        <f>MAX(B5431 - D5431/Inputs!$B$5, 0)</f>
        <v>0</v>
      </c>
      <c r="F5431" s="3">
        <f>MAX(D5431*Inputs!$B$5 - B5431, 0)</f>
        <v>0</v>
      </c>
      <c r="G5431" s="3">
        <f t="shared" si="757"/>
        <v>7.0000000000000007E-2</v>
      </c>
      <c r="H5431" t="str">
        <f t="shared" si="758"/>
        <v>Reg</v>
      </c>
      <c r="I5431" s="3">
        <f t="shared" si="763"/>
        <v>340</v>
      </c>
      <c r="J5431" s="3">
        <f t="shared" si="764"/>
        <v>0</v>
      </c>
      <c r="K5431" s="3">
        <f>MIN(Inputs!$B$2, (Inputs!$B$8 - I5431)/Inputs!$B$9)</f>
        <v>0</v>
      </c>
      <c r="L5431" s="3">
        <f>MAX(MIN(Inputs!$B$2, I5431*Inputs!$B$10, Inputs!$B$8*Inputs!$B$4 - J5431), 0)</f>
        <v>170</v>
      </c>
      <c r="M5431" s="3">
        <f t="shared" si="759"/>
        <v>0</v>
      </c>
      <c r="N5431" s="3">
        <f t="shared" si="760"/>
        <v>0</v>
      </c>
      <c r="O5431" s="3">
        <f>IF(H5431="Reg", MIN(Inputs!$B$2, I5431*Inputs!$B$10, (Inputs!$B$8-I5431)/Inputs!$B$9), 0)</f>
        <v>0</v>
      </c>
      <c r="P5431" s="3">
        <f t="shared" si="761"/>
        <v>0</v>
      </c>
      <c r="Q5431" s="3">
        <f t="shared" si="762"/>
        <v>0</v>
      </c>
      <c r="R5431" s="3">
        <f>I5431 + M5431*Inputs!$B$9 - N5431/Inputs!$B$10</f>
        <v>340</v>
      </c>
    </row>
    <row r="5432" spans="1:18" x14ac:dyDescent="0.3">
      <c r="A5432" s="4">
        <v>46249.25</v>
      </c>
      <c r="B5432" s="3">
        <v>38.599999999999994</v>
      </c>
      <c r="C5432" s="3">
        <v>0.5</v>
      </c>
      <c r="D5432" s="3">
        <f t="shared" si="756"/>
        <v>27.797187499999996</v>
      </c>
      <c r="E5432" s="3">
        <f>MAX(B5432 - D5432/Inputs!$B$5, 0)</f>
        <v>7.0122869318181813</v>
      </c>
      <c r="F5432" s="3">
        <f>MAX(D5432*Inputs!$B$5 - B5432, 0)</f>
        <v>0</v>
      </c>
      <c r="G5432" s="3">
        <f t="shared" si="757"/>
        <v>0.5</v>
      </c>
      <c r="H5432" t="str">
        <f t="shared" si="758"/>
        <v>Discharge</v>
      </c>
      <c r="I5432" s="3">
        <f t="shared" si="763"/>
        <v>340</v>
      </c>
      <c r="J5432" s="3">
        <f t="shared" si="764"/>
        <v>0</v>
      </c>
      <c r="K5432" s="3">
        <f>MIN(Inputs!$B$2, (Inputs!$B$8 - I5432)/Inputs!$B$9)</f>
        <v>0</v>
      </c>
      <c r="L5432" s="3">
        <f>MAX(MIN(Inputs!$B$2, I5432*Inputs!$B$10, Inputs!$B$8*Inputs!$B$4 - J5432), 0)</f>
        <v>170</v>
      </c>
      <c r="M5432" s="3">
        <f t="shared" si="759"/>
        <v>0</v>
      </c>
      <c r="N5432" s="3">
        <f t="shared" si="760"/>
        <v>170</v>
      </c>
      <c r="O5432" s="3">
        <f>IF(H5432="Reg", MIN(Inputs!$B$2, I5432*Inputs!$B$10, (Inputs!$B$8-I5432)/Inputs!$B$9), 0)</f>
        <v>0</v>
      </c>
      <c r="P5432" s="3">
        <f t="shared" si="761"/>
        <v>6561.9999999999991</v>
      </c>
      <c r="Q5432" s="3">
        <f t="shared" si="762"/>
        <v>0</v>
      </c>
      <c r="R5432" s="3">
        <f>I5432 + M5432*Inputs!$B$9 - N5432/Inputs!$B$10</f>
        <v>158.77939109773115</v>
      </c>
    </row>
    <row r="5433" spans="1:18" x14ac:dyDescent="0.3">
      <c r="A5433" s="4">
        <v>46249.291666666657</v>
      </c>
      <c r="B5433" s="3">
        <v>31.597500000000004</v>
      </c>
      <c r="C5433" s="3">
        <v>1.02</v>
      </c>
      <c r="D5433" s="3">
        <f t="shared" si="756"/>
        <v>27.797187499999996</v>
      </c>
      <c r="E5433" s="3">
        <f>MAX(B5433 - D5433/Inputs!$B$5, 0)</f>
        <v>9.7869318181906806E-3</v>
      </c>
      <c r="F5433" s="3">
        <f>MAX(D5433*Inputs!$B$5 - B5433, 0)</f>
        <v>0</v>
      </c>
      <c r="G5433" s="3">
        <f t="shared" si="757"/>
        <v>1.02</v>
      </c>
      <c r="H5433" t="str">
        <f t="shared" si="758"/>
        <v>Reg</v>
      </c>
      <c r="I5433" s="3">
        <f t="shared" si="763"/>
        <v>158.77939109773115</v>
      </c>
      <c r="J5433" s="3">
        <f t="shared" si="764"/>
        <v>170</v>
      </c>
      <c r="K5433" s="3">
        <f>MIN(Inputs!$B$2, (Inputs!$B$8 - I5433)/Inputs!$B$9)</f>
        <v>170</v>
      </c>
      <c r="L5433" s="3">
        <f>MAX(MIN(Inputs!$B$2, I5433*Inputs!$B$10, Inputs!$B$8*Inputs!$B$4 - J5433), 0)</f>
        <v>148.94827166799323</v>
      </c>
      <c r="M5433" s="3">
        <f t="shared" si="759"/>
        <v>0</v>
      </c>
      <c r="N5433" s="3">
        <f t="shared" si="760"/>
        <v>0</v>
      </c>
      <c r="O5433" s="3">
        <f>IF(H5433="Reg", MIN(Inputs!$B$2, I5433*Inputs!$B$10, (Inputs!$B$8-I5433)/Inputs!$B$9), 0)</f>
        <v>148.94827166799323</v>
      </c>
      <c r="P5433" s="3">
        <f t="shared" si="761"/>
        <v>0</v>
      </c>
      <c r="Q5433" s="3">
        <f t="shared" si="762"/>
        <v>151.92723710135309</v>
      </c>
      <c r="R5433" s="3">
        <f>I5433 + M5433*Inputs!$B$9 - N5433/Inputs!$B$10</f>
        <v>158.77939109773115</v>
      </c>
    </row>
    <row r="5434" spans="1:18" x14ac:dyDescent="0.3">
      <c r="A5434" s="4">
        <v>46249.333333333343</v>
      </c>
      <c r="B5434" s="3">
        <v>21.422499999999999</v>
      </c>
      <c r="C5434" s="3">
        <v>1</v>
      </c>
      <c r="D5434" s="3">
        <f t="shared" si="756"/>
        <v>27.797187499999996</v>
      </c>
      <c r="E5434" s="3">
        <f>MAX(B5434 - D5434/Inputs!$B$5, 0)</f>
        <v>0</v>
      </c>
      <c r="F5434" s="3">
        <f>MAX(D5434*Inputs!$B$5 - B5434, 0)</f>
        <v>3.0390249999999988</v>
      </c>
      <c r="G5434" s="3">
        <f t="shared" si="757"/>
        <v>1</v>
      </c>
      <c r="H5434" t="str">
        <f t="shared" si="758"/>
        <v>Charge</v>
      </c>
      <c r="I5434" s="3">
        <f t="shared" si="763"/>
        <v>158.77939109773115</v>
      </c>
      <c r="J5434" s="3">
        <f t="shared" si="764"/>
        <v>170</v>
      </c>
      <c r="K5434" s="3">
        <f>MIN(Inputs!$B$2, (Inputs!$B$8 - I5434)/Inputs!$B$9)</f>
        <v>170</v>
      </c>
      <c r="L5434" s="3">
        <f>MAX(MIN(Inputs!$B$2, I5434*Inputs!$B$10, Inputs!$B$8*Inputs!$B$4 - J5434), 0)</f>
        <v>148.94827166799323</v>
      </c>
      <c r="M5434" s="3">
        <f t="shared" si="759"/>
        <v>170</v>
      </c>
      <c r="N5434" s="3">
        <f t="shared" si="760"/>
        <v>0</v>
      </c>
      <c r="O5434" s="3">
        <f>IF(H5434="Reg", MIN(Inputs!$B$2, I5434*Inputs!$B$10, (Inputs!$B$8-I5434)/Inputs!$B$9), 0)</f>
        <v>0</v>
      </c>
      <c r="P5434" s="3">
        <f t="shared" si="761"/>
        <v>-3641.8249999999998</v>
      </c>
      <c r="Q5434" s="3">
        <f t="shared" si="762"/>
        <v>0</v>
      </c>
      <c r="R5434" s="3">
        <f>I5434 + M5434*Inputs!$B$9 - N5434/Inputs!$B$10</f>
        <v>318.25352693172772</v>
      </c>
    </row>
    <row r="5435" spans="1:18" x14ac:dyDescent="0.3">
      <c r="A5435" s="4">
        <v>46249.375</v>
      </c>
      <c r="B5435" s="3">
        <v>22.642499999999998</v>
      </c>
      <c r="C5435" s="3">
        <v>0.5</v>
      </c>
      <c r="D5435" s="3">
        <f t="shared" si="756"/>
        <v>27.797187499999996</v>
      </c>
      <c r="E5435" s="3">
        <f>MAX(B5435 - D5435/Inputs!$B$5, 0)</f>
        <v>0</v>
      </c>
      <c r="F5435" s="3">
        <f>MAX(D5435*Inputs!$B$5 - B5435, 0)</f>
        <v>1.8190249999999999</v>
      </c>
      <c r="G5435" s="3">
        <f t="shared" si="757"/>
        <v>0.5</v>
      </c>
      <c r="H5435" t="str">
        <f t="shared" si="758"/>
        <v>Charge</v>
      </c>
      <c r="I5435" s="3">
        <f t="shared" si="763"/>
        <v>318.25352693172772</v>
      </c>
      <c r="J5435" s="3">
        <f t="shared" si="764"/>
        <v>170</v>
      </c>
      <c r="K5435" s="3">
        <f>MIN(Inputs!$B$2, (Inputs!$B$8 - I5435)/Inputs!$B$9)</f>
        <v>23.181818181818198</v>
      </c>
      <c r="L5435" s="3">
        <f>MAX(MIN(Inputs!$B$2, I5435*Inputs!$B$10, Inputs!$B$8*Inputs!$B$4 - J5435), 0)</f>
        <v>170</v>
      </c>
      <c r="M5435" s="3">
        <f t="shared" si="759"/>
        <v>23.181818181818198</v>
      </c>
      <c r="N5435" s="3">
        <f t="shared" si="760"/>
        <v>0</v>
      </c>
      <c r="O5435" s="3">
        <f>IF(H5435="Reg", MIN(Inputs!$B$2, I5435*Inputs!$B$10, (Inputs!$B$8-I5435)/Inputs!$B$9), 0)</f>
        <v>0</v>
      </c>
      <c r="P5435" s="3">
        <f t="shared" si="761"/>
        <v>-524.89431818181845</v>
      </c>
      <c r="Q5435" s="3">
        <f t="shared" si="762"/>
        <v>0</v>
      </c>
      <c r="R5435" s="3">
        <f>I5435 + M5435*Inputs!$B$9 - N5435/Inputs!$B$10</f>
        <v>340</v>
      </c>
    </row>
    <row r="5436" spans="1:18" x14ac:dyDescent="0.3">
      <c r="A5436" s="4">
        <v>46249.416666666657</v>
      </c>
      <c r="B5436" s="3">
        <v>27.722499999999997</v>
      </c>
      <c r="C5436" s="3">
        <v>0.5</v>
      </c>
      <c r="D5436" s="3">
        <f t="shared" si="756"/>
        <v>27.797187499999996</v>
      </c>
      <c r="E5436" s="3">
        <f>MAX(B5436 - D5436/Inputs!$B$5, 0)</f>
        <v>0</v>
      </c>
      <c r="F5436" s="3">
        <f>MAX(D5436*Inputs!$B$5 - B5436, 0)</f>
        <v>0</v>
      </c>
      <c r="G5436" s="3">
        <f t="shared" si="757"/>
        <v>0.5</v>
      </c>
      <c r="H5436" t="str">
        <f t="shared" si="758"/>
        <v>Reg</v>
      </c>
      <c r="I5436" s="3">
        <f t="shared" si="763"/>
        <v>340</v>
      </c>
      <c r="J5436" s="3">
        <f t="shared" si="764"/>
        <v>170</v>
      </c>
      <c r="K5436" s="3">
        <f>MIN(Inputs!$B$2, (Inputs!$B$8 - I5436)/Inputs!$B$9)</f>
        <v>0</v>
      </c>
      <c r="L5436" s="3">
        <f>MAX(MIN(Inputs!$B$2, I5436*Inputs!$B$10, Inputs!$B$8*Inputs!$B$4 - J5436), 0)</f>
        <v>170</v>
      </c>
      <c r="M5436" s="3">
        <f t="shared" si="759"/>
        <v>0</v>
      </c>
      <c r="N5436" s="3">
        <f t="shared" si="760"/>
        <v>0</v>
      </c>
      <c r="O5436" s="3">
        <f>IF(H5436="Reg", MIN(Inputs!$B$2, I5436*Inputs!$B$10, (Inputs!$B$8-I5436)/Inputs!$B$9), 0)</f>
        <v>0</v>
      </c>
      <c r="P5436" s="3">
        <f t="shared" si="761"/>
        <v>0</v>
      </c>
      <c r="Q5436" s="3">
        <f t="shared" si="762"/>
        <v>0</v>
      </c>
      <c r="R5436" s="3">
        <f>I5436 + M5436*Inputs!$B$9 - N5436/Inputs!$B$10</f>
        <v>340</v>
      </c>
    </row>
    <row r="5437" spans="1:18" x14ac:dyDescent="0.3">
      <c r="A5437" s="4">
        <v>46249.458333333343</v>
      </c>
      <c r="B5437" s="3">
        <v>30.825000000000003</v>
      </c>
      <c r="C5437" s="3">
        <v>0.49</v>
      </c>
      <c r="D5437" s="3">
        <f t="shared" si="756"/>
        <v>27.797187499999996</v>
      </c>
      <c r="E5437" s="3">
        <f>MAX(B5437 - D5437/Inputs!$B$5, 0)</f>
        <v>0</v>
      </c>
      <c r="F5437" s="3">
        <f>MAX(D5437*Inputs!$B$5 - B5437, 0)</f>
        <v>0</v>
      </c>
      <c r="G5437" s="3">
        <f t="shared" si="757"/>
        <v>0.49</v>
      </c>
      <c r="H5437" t="str">
        <f t="shared" si="758"/>
        <v>Reg</v>
      </c>
      <c r="I5437" s="3">
        <f t="shared" si="763"/>
        <v>340</v>
      </c>
      <c r="J5437" s="3">
        <f t="shared" si="764"/>
        <v>170</v>
      </c>
      <c r="K5437" s="3">
        <f>MIN(Inputs!$B$2, (Inputs!$B$8 - I5437)/Inputs!$B$9)</f>
        <v>0</v>
      </c>
      <c r="L5437" s="3">
        <f>MAX(MIN(Inputs!$B$2, I5437*Inputs!$B$10, Inputs!$B$8*Inputs!$B$4 - J5437), 0)</f>
        <v>170</v>
      </c>
      <c r="M5437" s="3">
        <f t="shared" si="759"/>
        <v>0</v>
      </c>
      <c r="N5437" s="3">
        <f t="shared" si="760"/>
        <v>0</v>
      </c>
      <c r="O5437" s="3">
        <f>IF(H5437="Reg", MIN(Inputs!$B$2, I5437*Inputs!$B$10, (Inputs!$B$8-I5437)/Inputs!$B$9), 0)</f>
        <v>0</v>
      </c>
      <c r="P5437" s="3">
        <f t="shared" si="761"/>
        <v>0</v>
      </c>
      <c r="Q5437" s="3">
        <f t="shared" si="762"/>
        <v>0</v>
      </c>
      <c r="R5437" s="3">
        <f>I5437 + M5437*Inputs!$B$9 - N5437/Inputs!$B$10</f>
        <v>340</v>
      </c>
    </row>
    <row r="5438" spans="1:18" x14ac:dyDescent="0.3">
      <c r="A5438" s="4">
        <v>46249.5</v>
      </c>
      <c r="B5438" s="3">
        <v>35.585000000000001</v>
      </c>
      <c r="C5438" s="3">
        <v>0.5</v>
      </c>
      <c r="D5438" s="3">
        <f t="shared" si="756"/>
        <v>27.797187499999996</v>
      </c>
      <c r="E5438" s="3">
        <f>MAX(B5438 - D5438/Inputs!$B$5, 0)</f>
        <v>3.9972869318181878</v>
      </c>
      <c r="F5438" s="3">
        <f>MAX(D5438*Inputs!$B$5 - B5438, 0)</f>
        <v>0</v>
      </c>
      <c r="G5438" s="3">
        <f t="shared" si="757"/>
        <v>0.5</v>
      </c>
      <c r="H5438" t="str">
        <f t="shared" si="758"/>
        <v>Discharge</v>
      </c>
      <c r="I5438" s="3">
        <f t="shared" si="763"/>
        <v>340</v>
      </c>
      <c r="J5438" s="3">
        <f t="shared" si="764"/>
        <v>170</v>
      </c>
      <c r="K5438" s="3">
        <f>MIN(Inputs!$B$2, (Inputs!$B$8 - I5438)/Inputs!$B$9)</f>
        <v>0</v>
      </c>
      <c r="L5438" s="3">
        <f>MAX(MIN(Inputs!$B$2, I5438*Inputs!$B$10, Inputs!$B$8*Inputs!$B$4 - J5438), 0)</f>
        <v>170</v>
      </c>
      <c r="M5438" s="3">
        <f t="shared" si="759"/>
        <v>0</v>
      </c>
      <c r="N5438" s="3">
        <f t="shared" si="760"/>
        <v>170</v>
      </c>
      <c r="O5438" s="3">
        <f>IF(H5438="Reg", MIN(Inputs!$B$2, I5438*Inputs!$B$10, (Inputs!$B$8-I5438)/Inputs!$B$9), 0)</f>
        <v>0</v>
      </c>
      <c r="P5438" s="3">
        <f t="shared" si="761"/>
        <v>6049.45</v>
      </c>
      <c r="Q5438" s="3">
        <f t="shared" si="762"/>
        <v>0</v>
      </c>
      <c r="R5438" s="3">
        <f>I5438 + M5438*Inputs!$B$9 - N5438/Inputs!$B$10</f>
        <v>158.77939109773115</v>
      </c>
    </row>
    <row r="5439" spans="1:18" x14ac:dyDescent="0.3">
      <c r="A5439" s="4">
        <v>46249.541666666657</v>
      </c>
      <c r="B5439" s="3">
        <v>28.605000000000004</v>
      </c>
      <c r="C5439" s="3">
        <v>0.5</v>
      </c>
      <c r="D5439" s="3">
        <f t="shared" si="756"/>
        <v>27.797187499999996</v>
      </c>
      <c r="E5439" s="3">
        <f>MAX(B5439 - D5439/Inputs!$B$5, 0)</f>
        <v>0</v>
      </c>
      <c r="F5439" s="3">
        <f>MAX(D5439*Inputs!$B$5 - B5439, 0)</f>
        <v>0</v>
      </c>
      <c r="G5439" s="3">
        <f t="shared" si="757"/>
        <v>0.5</v>
      </c>
      <c r="H5439" t="str">
        <f t="shared" si="758"/>
        <v>Reg</v>
      </c>
      <c r="I5439" s="3">
        <f t="shared" si="763"/>
        <v>158.77939109773115</v>
      </c>
      <c r="J5439" s="3">
        <f t="shared" si="764"/>
        <v>340</v>
      </c>
      <c r="K5439" s="3">
        <f>MIN(Inputs!$B$2, (Inputs!$B$8 - I5439)/Inputs!$B$9)</f>
        <v>170</v>
      </c>
      <c r="L5439" s="3">
        <f>MAX(MIN(Inputs!$B$2, I5439*Inputs!$B$10, Inputs!$B$8*Inputs!$B$4 - J5439), 0)</f>
        <v>0</v>
      </c>
      <c r="M5439" s="3">
        <f t="shared" si="759"/>
        <v>0</v>
      </c>
      <c r="N5439" s="3">
        <f t="shared" si="760"/>
        <v>0</v>
      </c>
      <c r="O5439" s="3">
        <f>IF(H5439="Reg", MIN(Inputs!$B$2, I5439*Inputs!$B$10, (Inputs!$B$8-I5439)/Inputs!$B$9), 0)</f>
        <v>148.94827166799323</v>
      </c>
      <c r="P5439" s="3">
        <f t="shared" si="761"/>
        <v>0</v>
      </c>
      <c r="Q5439" s="3">
        <f t="shared" si="762"/>
        <v>74.474135833996613</v>
      </c>
      <c r="R5439" s="3">
        <f>I5439 + M5439*Inputs!$B$9 - N5439/Inputs!$B$10</f>
        <v>158.77939109773115</v>
      </c>
    </row>
    <row r="5440" spans="1:18" x14ac:dyDescent="0.3">
      <c r="A5440" s="4">
        <v>46249.583333333343</v>
      </c>
      <c r="B5440" s="3">
        <v>29.817500000000003</v>
      </c>
      <c r="C5440" s="3">
        <v>0.5</v>
      </c>
      <c r="D5440" s="3">
        <f t="shared" si="756"/>
        <v>27.797187499999996</v>
      </c>
      <c r="E5440" s="3">
        <f>MAX(B5440 - D5440/Inputs!$B$5, 0)</f>
        <v>0</v>
      </c>
      <c r="F5440" s="3">
        <f>MAX(D5440*Inputs!$B$5 - B5440, 0)</f>
        <v>0</v>
      </c>
      <c r="G5440" s="3">
        <f t="shared" si="757"/>
        <v>0.5</v>
      </c>
      <c r="H5440" t="str">
        <f t="shared" si="758"/>
        <v>Reg</v>
      </c>
      <c r="I5440" s="3">
        <f t="shared" si="763"/>
        <v>158.77939109773115</v>
      </c>
      <c r="J5440" s="3">
        <f t="shared" si="764"/>
        <v>340</v>
      </c>
      <c r="K5440" s="3">
        <f>MIN(Inputs!$B$2, (Inputs!$B$8 - I5440)/Inputs!$B$9)</f>
        <v>170</v>
      </c>
      <c r="L5440" s="3">
        <f>MAX(MIN(Inputs!$B$2, I5440*Inputs!$B$10, Inputs!$B$8*Inputs!$B$4 - J5440), 0)</f>
        <v>0</v>
      </c>
      <c r="M5440" s="3">
        <f t="shared" si="759"/>
        <v>0</v>
      </c>
      <c r="N5440" s="3">
        <f t="shared" si="760"/>
        <v>0</v>
      </c>
      <c r="O5440" s="3">
        <f>IF(H5440="Reg", MIN(Inputs!$B$2, I5440*Inputs!$B$10, (Inputs!$B$8-I5440)/Inputs!$B$9), 0)</f>
        <v>148.94827166799323</v>
      </c>
      <c r="P5440" s="3">
        <f t="shared" si="761"/>
        <v>0</v>
      </c>
      <c r="Q5440" s="3">
        <f t="shared" si="762"/>
        <v>74.474135833996613</v>
      </c>
      <c r="R5440" s="3">
        <f>I5440 + M5440*Inputs!$B$9 - N5440/Inputs!$B$10</f>
        <v>158.77939109773115</v>
      </c>
    </row>
    <row r="5441" spans="1:18" x14ac:dyDescent="0.3">
      <c r="A5441" s="4">
        <v>46249.625</v>
      </c>
      <c r="B5441" s="3">
        <v>48.032499999999992</v>
      </c>
      <c r="C5441" s="3">
        <v>0.89</v>
      </c>
      <c r="D5441" s="3">
        <f t="shared" si="756"/>
        <v>27.797187499999996</v>
      </c>
      <c r="E5441" s="3">
        <f>MAX(B5441 - D5441/Inputs!$B$5, 0)</f>
        <v>16.444786931818179</v>
      </c>
      <c r="F5441" s="3">
        <f>MAX(D5441*Inputs!$B$5 - B5441, 0)</f>
        <v>0</v>
      </c>
      <c r="G5441" s="3">
        <f t="shared" si="757"/>
        <v>0.89</v>
      </c>
      <c r="H5441" t="str">
        <f t="shared" si="758"/>
        <v>Discharge</v>
      </c>
      <c r="I5441" s="3">
        <f t="shared" si="763"/>
        <v>158.77939109773115</v>
      </c>
      <c r="J5441" s="3">
        <f t="shared" si="764"/>
        <v>340</v>
      </c>
      <c r="K5441" s="3">
        <f>MIN(Inputs!$B$2, (Inputs!$B$8 - I5441)/Inputs!$B$9)</f>
        <v>170</v>
      </c>
      <c r="L5441" s="3">
        <f>MAX(MIN(Inputs!$B$2, I5441*Inputs!$B$10, Inputs!$B$8*Inputs!$B$4 - J5441), 0)</f>
        <v>0</v>
      </c>
      <c r="M5441" s="3">
        <f t="shared" si="759"/>
        <v>0</v>
      </c>
      <c r="N5441" s="3">
        <f t="shared" si="760"/>
        <v>0</v>
      </c>
      <c r="O5441" s="3">
        <f>IF(H5441="Reg", MIN(Inputs!$B$2, I5441*Inputs!$B$10, (Inputs!$B$8-I5441)/Inputs!$B$9), 0)</f>
        <v>0</v>
      </c>
      <c r="P5441" s="3">
        <f t="shared" si="761"/>
        <v>0</v>
      </c>
      <c r="Q5441" s="3">
        <f t="shared" si="762"/>
        <v>0</v>
      </c>
      <c r="R5441" s="3">
        <f>I5441 + M5441*Inputs!$B$9 - N5441/Inputs!$B$10</f>
        <v>158.77939109773115</v>
      </c>
    </row>
    <row r="5442" spans="1:18" x14ac:dyDescent="0.3">
      <c r="A5442" s="4">
        <v>46249.666666666657</v>
      </c>
      <c r="B5442" s="3">
        <v>26.5075</v>
      </c>
      <c r="C5442" s="3">
        <v>0.96</v>
      </c>
      <c r="D5442" s="3">
        <f t="shared" ref="D5442:D5505" si="765">AVERAGEIFS(B:B, A:A, "&gt;="&amp;INT(A5442), A:A, "&lt;"&amp;INT(A5442)+1)</f>
        <v>27.797187499999996</v>
      </c>
      <c r="E5442" s="3">
        <f>MAX(B5442 - D5442/Inputs!$B$5, 0)</f>
        <v>0</v>
      </c>
      <c r="F5442" s="3">
        <f>MAX(D5442*Inputs!$B$5 - B5442, 0)</f>
        <v>0</v>
      </c>
      <c r="G5442" s="3">
        <f t="shared" ref="G5442:G5505" si="766">C5442</f>
        <v>0.96</v>
      </c>
      <c r="H5442" t="str">
        <f t="shared" ref="H5442:H5505" si="767">IF(MAX(E5442, F5442, G5442)&lt;=0, "Idle", IF(AND(G5442&gt;=E5442, G5442&gt;=F5442), "Reg", IF(E5442&gt;=F5442, "Discharge", "Charge")))</f>
        <v>Reg</v>
      </c>
      <c r="I5442" s="3">
        <f t="shared" si="763"/>
        <v>158.77939109773115</v>
      </c>
      <c r="J5442" s="3">
        <f t="shared" si="764"/>
        <v>340</v>
      </c>
      <c r="K5442" s="3">
        <f>MIN(Inputs!$B$2, (Inputs!$B$8 - I5442)/Inputs!$B$9)</f>
        <v>170</v>
      </c>
      <c r="L5442" s="3">
        <f>MAX(MIN(Inputs!$B$2, I5442*Inputs!$B$10, Inputs!$B$8*Inputs!$B$4 - J5442), 0)</f>
        <v>0</v>
      </c>
      <c r="M5442" s="3">
        <f t="shared" ref="M5442:M5505" si="768">IF(H5442="Charge", K5442, 0)</f>
        <v>0</v>
      </c>
      <c r="N5442" s="3">
        <f t="shared" ref="N5442:N5505" si="769">IF(H5442="Discharge", L5442, 0)</f>
        <v>0</v>
      </c>
      <c r="O5442" s="3">
        <f>IF(H5442="Reg", MIN(Inputs!$B$2, I5442*Inputs!$B$10, (Inputs!$B$8-I5442)/Inputs!$B$9), 0)</f>
        <v>148.94827166799323</v>
      </c>
      <c r="P5442" s="3">
        <f t="shared" ref="P5442:P5505" si="770">(N5442 - M5442) * B5442</f>
        <v>0</v>
      </c>
      <c r="Q5442" s="3">
        <f t="shared" ref="Q5442:Q5505" si="771">O5442 * C5442</f>
        <v>142.9903408012735</v>
      </c>
      <c r="R5442" s="3">
        <f>I5442 + M5442*Inputs!$B$9 - N5442/Inputs!$B$10</f>
        <v>158.77939109773115</v>
      </c>
    </row>
    <row r="5443" spans="1:18" x14ac:dyDescent="0.3">
      <c r="A5443" s="4">
        <v>46249.708333333343</v>
      </c>
      <c r="B5443" s="3">
        <v>26.072499999999998</v>
      </c>
      <c r="C5443" s="3">
        <v>0.5</v>
      </c>
      <c r="D5443" s="3">
        <f t="shared" si="765"/>
        <v>27.797187499999996</v>
      </c>
      <c r="E5443" s="3">
        <f>MAX(B5443 - D5443/Inputs!$B$5, 0)</f>
        <v>0</v>
      </c>
      <c r="F5443" s="3">
        <f>MAX(D5443*Inputs!$B$5 - B5443, 0)</f>
        <v>0</v>
      </c>
      <c r="G5443" s="3">
        <f t="shared" si="766"/>
        <v>0.5</v>
      </c>
      <c r="H5443" t="str">
        <f t="shared" si="767"/>
        <v>Reg</v>
      </c>
      <c r="I5443" s="3">
        <f t="shared" ref="I5443:I5506" si="772">R5442</f>
        <v>158.77939109773115</v>
      </c>
      <c r="J5443" s="3">
        <f t="shared" ref="J5443:J5506" si="773">IF(INT(A5443)=INT(A5442), J5442 + N5442, 0)</f>
        <v>340</v>
      </c>
      <c r="K5443" s="3">
        <f>MIN(Inputs!$B$2, (Inputs!$B$8 - I5443)/Inputs!$B$9)</f>
        <v>170</v>
      </c>
      <c r="L5443" s="3">
        <f>MAX(MIN(Inputs!$B$2, I5443*Inputs!$B$10, Inputs!$B$8*Inputs!$B$4 - J5443), 0)</f>
        <v>0</v>
      </c>
      <c r="M5443" s="3">
        <f t="shared" si="768"/>
        <v>0</v>
      </c>
      <c r="N5443" s="3">
        <f t="shared" si="769"/>
        <v>0</v>
      </c>
      <c r="O5443" s="3">
        <f>IF(H5443="Reg", MIN(Inputs!$B$2, I5443*Inputs!$B$10, (Inputs!$B$8-I5443)/Inputs!$B$9), 0)</f>
        <v>148.94827166799323</v>
      </c>
      <c r="P5443" s="3">
        <f t="shared" si="770"/>
        <v>0</v>
      </c>
      <c r="Q5443" s="3">
        <f t="shared" si="771"/>
        <v>74.474135833996613</v>
      </c>
      <c r="R5443" s="3">
        <f>I5443 + M5443*Inputs!$B$9 - N5443/Inputs!$B$10</f>
        <v>158.77939109773115</v>
      </c>
    </row>
    <row r="5444" spans="1:18" x14ac:dyDescent="0.3">
      <c r="A5444" s="4">
        <v>46249.75</v>
      </c>
      <c r="B5444" s="3">
        <v>22.577500000000001</v>
      </c>
      <c r="C5444" s="3">
        <v>2.5</v>
      </c>
      <c r="D5444" s="3">
        <f t="shared" si="765"/>
        <v>27.797187499999996</v>
      </c>
      <c r="E5444" s="3">
        <f>MAX(B5444 - D5444/Inputs!$B$5, 0)</f>
        <v>0</v>
      </c>
      <c r="F5444" s="3">
        <f>MAX(D5444*Inputs!$B$5 - B5444, 0)</f>
        <v>1.8840249999999976</v>
      </c>
      <c r="G5444" s="3">
        <f t="shared" si="766"/>
        <v>2.5</v>
      </c>
      <c r="H5444" t="str">
        <f t="shared" si="767"/>
        <v>Reg</v>
      </c>
      <c r="I5444" s="3">
        <f t="shared" si="772"/>
        <v>158.77939109773115</v>
      </c>
      <c r="J5444" s="3">
        <f t="shared" si="773"/>
        <v>340</v>
      </c>
      <c r="K5444" s="3">
        <f>MIN(Inputs!$B$2, (Inputs!$B$8 - I5444)/Inputs!$B$9)</f>
        <v>170</v>
      </c>
      <c r="L5444" s="3">
        <f>MAX(MIN(Inputs!$B$2, I5444*Inputs!$B$10, Inputs!$B$8*Inputs!$B$4 - J5444), 0)</f>
        <v>0</v>
      </c>
      <c r="M5444" s="3">
        <f t="shared" si="768"/>
        <v>0</v>
      </c>
      <c r="N5444" s="3">
        <f t="shared" si="769"/>
        <v>0</v>
      </c>
      <c r="O5444" s="3">
        <f>IF(H5444="Reg", MIN(Inputs!$B$2, I5444*Inputs!$B$10, (Inputs!$B$8-I5444)/Inputs!$B$9), 0)</f>
        <v>148.94827166799323</v>
      </c>
      <c r="P5444" s="3">
        <f t="shared" si="770"/>
        <v>0</v>
      </c>
      <c r="Q5444" s="3">
        <f t="shared" si="771"/>
        <v>372.37067916998308</v>
      </c>
      <c r="R5444" s="3">
        <f>I5444 + M5444*Inputs!$B$9 - N5444/Inputs!$B$10</f>
        <v>158.77939109773115</v>
      </c>
    </row>
    <row r="5445" spans="1:18" x14ac:dyDescent="0.3">
      <c r="A5445" s="4">
        <v>46249.791666666657</v>
      </c>
      <c r="B5445" s="3">
        <v>23.514999999999997</v>
      </c>
      <c r="C5445" s="3">
        <v>3.82</v>
      </c>
      <c r="D5445" s="3">
        <f t="shared" si="765"/>
        <v>27.797187499999996</v>
      </c>
      <c r="E5445" s="3">
        <f>MAX(B5445 - D5445/Inputs!$B$5, 0)</f>
        <v>0</v>
      </c>
      <c r="F5445" s="3">
        <f>MAX(D5445*Inputs!$B$5 - B5445, 0)</f>
        <v>0.94652500000000117</v>
      </c>
      <c r="G5445" s="3">
        <f t="shared" si="766"/>
        <v>3.82</v>
      </c>
      <c r="H5445" t="str">
        <f t="shared" si="767"/>
        <v>Reg</v>
      </c>
      <c r="I5445" s="3">
        <f t="shared" si="772"/>
        <v>158.77939109773115</v>
      </c>
      <c r="J5445" s="3">
        <f t="shared" si="773"/>
        <v>340</v>
      </c>
      <c r="K5445" s="3">
        <f>MIN(Inputs!$B$2, (Inputs!$B$8 - I5445)/Inputs!$B$9)</f>
        <v>170</v>
      </c>
      <c r="L5445" s="3">
        <f>MAX(MIN(Inputs!$B$2, I5445*Inputs!$B$10, Inputs!$B$8*Inputs!$B$4 - J5445), 0)</f>
        <v>0</v>
      </c>
      <c r="M5445" s="3">
        <f t="shared" si="768"/>
        <v>0</v>
      </c>
      <c r="N5445" s="3">
        <f t="shared" si="769"/>
        <v>0</v>
      </c>
      <c r="O5445" s="3">
        <f>IF(H5445="Reg", MIN(Inputs!$B$2, I5445*Inputs!$B$10, (Inputs!$B$8-I5445)/Inputs!$B$9), 0)</f>
        <v>148.94827166799323</v>
      </c>
      <c r="P5445" s="3">
        <f t="shared" si="770"/>
        <v>0</v>
      </c>
      <c r="Q5445" s="3">
        <f t="shared" si="771"/>
        <v>568.9823977717341</v>
      </c>
      <c r="R5445" s="3">
        <f>I5445 + M5445*Inputs!$B$9 - N5445/Inputs!$B$10</f>
        <v>158.77939109773115</v>
      </c>
    </row>
    <row r="5446" spans="1:18" x14ac:dyDescent="0.3">
      <c r="A5446" s="4">
        <v>46249.833333333343</v>
      </c>
      <c r="B5446" s="3">
        <v>27.524999999999999</v>
      </c>
      <c r="C5446" s="3">
        <v>4.67</v>
      </c>
      <c r="D5446" s="3">
        <f t="shared" si="765"/>
        <v>27.797187499999996</v>
      </c>
      <c r="E5446" s="3">
        <f>MAX(B5446 - D5446/Inputs!$B$5, 0)</f>
        <v>0</v>
      </c>
      <c r="F5446" s="3">
        <f>MAX(D5446*Inputs!$B$5 - B5446, 0)</f>
        <v>0</v>
      </c>
      <c r="G5446" s="3">
        <f t="shared" si="766"/>
        <v>4.67</v>
      </c>
      <c r="H5446" t="str">
        <f t="shared" si="767"/>
        <v>Reg</v>
      </c>
      <c r="I5446" s="3">
        <f t="shared" si="772"/>
        <v>158.77939109773115</v>
      </c>
      <c r="J5446" s="3">
        <f t="shared" si="773"/>
        <v>340</v>
      </c>
      <c r="K5446" s="3">
        <f>MIN(Inputs!$B$2, (Inputs!$B$8 - I5446)/Inputs!$B$9)</f>
        <v>170</v>
      </c>
      <c r="L5446" s="3">
        <f>MAX(MIN(Inputs!$B$2, I5446*Inputs!$B$10, Inputs!$B$8*Inputs!$B$4 - J5446), 0)</f>
        <v>0</v>
      </c>
      <c r="M5446" s="3">
        <f t="shared" si="768"/>
        <v>0</v>
      </c>
      <c r="N5446" s="3">
        <f t="shared" si="769"/>
        <v>0</v>
      </c>
      <c r="O5446" s="3">
        <f>IF(H5446="Reg", MIN(Inputs!$B$2, I5446*Inputs!$B$10, (Inputs!$B$8-I5446)/Inputs!$B$9), 0)</f>
        <v>148.94827166799323</v>
      </c>
      <c r="P5446" s="3">
        <f t="shared" si="770"/>
        <v>0</v>
      </c>
      <c r="Q5446" s="3">
        <f t="shared" si="771"/>
        <v>695.58842868952831</v>
      </c>
      <c r="R5446" s="3">
        <f>I5446 + M5446*Inputs!$B$9 - N5446/Inputs!$B$10</f>
        <v>158.77939109773115</v>
      </c>
    </row>
    <row r="5447" spans="1:18" x14ac:dyDescent="0.3">
      <c r="A5447" s="4">
        <v>46249.875</v>
      </c>
      <c r="B5447" s="3">
        <v>28.902500000000003</v>
      </c>
      <c r="C5447" s="3">
        <v>2.78</v>
      </c>
      <c r="D5447" s="3">
        <f t="shared" si="765"/>
        <v>27.797187499999996</v>
      </c>
      <c r="E5447" s="3">
        <f>MAX(B5447 - D5447/Inputs!$B$5, 0)</f>
        <v>0</v>
      </c>
      <c r="F5447" s="3">
        <f>MAX(D5447*Inputs!$B$5 - B5447, 0)</f>
        <v>0</v>
      </c>
      <c r="G5447" s="3">
        <f t="shared" si="766"/>
        <v>2.78</v>
      </c>
      <c r="H5447" t="str">
        <f t="shared" si="767"/>
        <v>Reg</v>
      </c>
      <c r="I5447" s="3">
        <f t="shared" si="772"/>
        <v>158.77939109773115</v>
      </c>
      <c r="J5447" s="3">
        <f t="shared" si="773"/>
        <v>340</v>
      </c>
      <c r="K5447" s="3">
        <f>MIN(Inputs!$B$2, (Inputs!$B$8 - I5447)/Inputs!$B$9)</f>
        <v>170</v>
      </c>
      <c r="L5447" s="3">
        <f>MAX(MIN(Inputs!$B$2, I5447*Inputs!$B$10, Inputs!$B$8*Inputs!$B$4 - J5447), 0)</f>
        <v>0</v>
      </c>
      <c r="M5447" s="3">
        <f t="shared" si="768"/>
        <v>0</v>
      </c>
      <c r="N5447" s="3">
        <f t="shared" si="769"/>
        <v>0</v>
      </c>
      <c r="O5447" s="3">
        <f>IF(H5447="Reg", MIN(Inputs!$B$2, I5447*Inputs!$B$10, (Inputs!$B$8-I5447)/Inputs!$B$9), 0)</f>
        <v>148.94827166799323</v>
      </c>
      <c r="P5447" s="3">
        <f t="shared" si="770"/>
        <v>0</v>
      </c>
      <c r="Q5447" s="3">
        <f t="shared" si="771"/>
        <v>414.07619523702112</v>
      </c>
      <c r="R5447" s="3">
        <f>I5447 + M5447*Inputs!$B$9 - N5447/Inputs!$B$10</f>
        <v>158.77939109773115</v>
      </c>
    </row>
    <row r="5448" spans="1:18" x14ac:dyDescent="0.3">
      <c r="A5448" s="4">
        <v>46249.916666666657</v>
      </c>
      <c r="B5448" s="3">
        <v>33.82</v>
      </c>
      <c r="C5448" s="3">
        <v>1</v>
      </c>
      <c r="D5448" s="3">
        <f t="shared" si="765"/>
        <v>27.797187499999996</v>
      </c>
      <c r="E5448" s="3">
        <f>MAX(B5448 - D5448/Inputs!$B$5, 0)</f>
        <v>2.2322869318181873</v>
      </c>
      <c r="F5448" s="3">
        <f>MAX(D5448*Inputs!$B$5 - B5448, 0)</f>
        <v>0</v>
      </c>
      <c r="G5448" s="3">
        <f t="shared" si="766"/>
        <v>1</v>
      </c>
      <c r="H5448" t="str">
        <f t="shared" si="767"/>
        <v>Discharge</v>
      </c>
      <c r="I5448" s="3">
        <f t="shared" si="772"/>
        <v>158.77939109773115</v>
      </c>
      <c r="J5448" s="3">
        <f t="shared" si="773"/>
        <v>340</v>
      </c>
      <c r="K5448" s="3">
        <f>MIN(Inputs!$B$2, (Inputs!$B$8 - I5448)/Inputs!$B$9)</f>
        <v>170</v>
      </c>
      <c r="L5448" s="3">
        <f>MAX(MIN(Inputs!$B$2, I5448*Inputs!$B$10, Inputs!$B$8*Inputs!$B$4 - J5448), 0)</f>
        <v>0</v>
      </c>
      <c r="M5448" s="3">
        <f t="shared" si="768"/>
        <v>0</v>
      </c>
      <c r="N5448" s="3">
        <f t="shared" si="769"/>
        <v>0</v>
      </c>
      <c r="O5448" s="3">
        <f>IF(H5448="Reg", MIN(Inputs!$B$2, I5448*Inputs!$B$10, (Inputs!$B$8-I5448)/Inputs!$B$9), 0)</f>
        <v>0</v>
      </c>
      <c r="P5448" s="3">
        <f t="shared" si="770"/>
        <v>0</v>
      </c>
      <c r="Q5448" s="3">
        <f t="shared" si="771"/>
        <v>0</v>
      </c>
      <c r="R5448" s="3">
        <f>I5448 + M5448*Inputs!$B$9 - N5448/Inputs!$B$10</f>
        <v>158.77939109773115</v>
      </c>
    </row>
    <row r="5449" spans="1:18" x14ac:dyDescent="0.3">
      <c r="A5449" s="4">
        <v>46249.958333333343</v>
      </c>
      <c r="B5449" s="3">
        <v>38.234999999999999</v>
      </c>
      <c r="C5449" s="3">
        <v>0.06</v>
      </c>
      <c r="D5449" s="3">
        <f t="shared" si="765"/>
        <v>27.797187499999996</v>
      </c>
      <c r="E5449" s="3">
        <f>MAX(B5449 - D5449/Inputs!$B$5, 0)</f>
        <v>6.6472869318181864</v>
      </c>
      <c r="F5449" s="3">
        <f>MAX(D5449*Inputs!$B$5 - B5449, 0)</f>
        <v>0</v>
      </c>
      <c r="G5449" s="3">
        <f t="shared" si="766"/>
        <v>0.06</v>
      </c>
      <c r="H5449" t="str">
        <f t="shared" si="767"/>
        <v>Discharge</v>
      </c>
      <c r="I5449" s="3">
        <f t="shared" si="772"/>
        <v>158.77939109773115</v>
      </c>
      <c r="J5449" s="3">
        <f t="shared" si="773"/>
        <v>340</v>
      </c>
      <c r="K5449" s="3">
        <f>MIN(Inputs!$B$2, (Inputs!$B$8 - I5449)/Inputs!$B$9)</f>
        <v>170</v>
      </c>
      <c r="L5449" s="3">
        <f>MAX(MIN(Inputs!$B$2, I5449*Inputs!$B$10, Inputs!$B$8*Inputs!$B$4 - J5449), 0)</f>
        <v>0</v>
      </c>
      <c r="M5449" s="3">
        <f t="shared" si="768"/>
        <v>0</v>
      </c>
      <c r="N5449" s="3">
        <f t="shared" si="769"/>
        <v>0</v>
      </c>
      <c r="O5449" s="3">
        <f>IF(H5449="Reg", MIN(Inputs!$B$2, I5449*Inputs!$B$10, (Inputs!$B$8-I5449)/Inputs!$B$9), 0)</f>
        <v>0</v>
      </c>
      <c r="P5449" s="3">
        <f t="shared" si="770"/>
        <v>0</v>
      </c>
      <c r="Q5449" s="3">
        <f t="shared" si="771"/>
        <v>0</v>
      </c>
      <c r="R5449" s="3">
        <f>I5449 + M5449*Inputs!$B$9 - N5449/Inputs!$B$10</f>
        <v>158.77939109773115</v>
      </c>
    </row>
    <row r="5450" spans="1:18" x14ac:dyDescent="0.3">
      <c r="A5450" s="4">
        <v>46250</v>
      </c>
      <c r="B5450" s="3">
        <v>25.024999999999999</v>
      </c>
      <c r="C5450" s="3">
        <v>0.06</v>
      </c>
      <c r="D5450" s="3">
        <f t="shared" si="765"/>
        <v>24.885625000000001</v>
      </c>
      <c r="E5450" s="3">
        <f>MAX(B5450 - D5450/Inputs!$B$5, 0)</f>
        <v>0</v>
      </c>
      <c r="F5450" s="3">
        <f>MAX(D5450*Inputs!$B$5 - B5450, 0)</f>
        <v>0</v>
      </c>
      <c r="G5450" s="3">
        <f t="shared" si="766"/>
        <v>0.06</v>
      </c>
      <c r="H5450" t="str">
        <f t="shared" si="767"/>
        <v>Reg</v>
      </c>
      <c r="I5450" s="3">
        <f t="shared" si="772"/>
        <v>158.77939109773115</v>
      </c>
      <c r="J5450" s="3">
        <f t="shared" si="773"/>
        <v>0</v>
      </c>
      <c r="K5450" s="3">
        <f>MIN(Inputs!$B$2, (Inputs!$B$8 - I5450)/Inputs!$B$9)</f>
        <v>170</v>
      </c>
      <c r="L5450" s="3">
        <f>MAX(MIN(Inputs!$B$2, I5450*Inputs!$B$10, Inputs!$B$8*Inputs!$B$4 - J5450), 0)</f>
        <v>148.94827166799323</v>
      </c>
      <c r="M5450" s="3">
        <f t="shared" si="768"/>
        <v>0</v>
      </c>
      <c r="N5450" s="3">
        <f t="shared" si="769"/>
        <v>0</v>
      </c>
      <c r="O5450" s="3">
        <f>IF(H5450="Reg", MIN(Inputs!$B$2, I5450*Inputs!$B$10, (Inputs!$B$8-I5450)/Inputs!$B$9), 0)</f>
        <v>148.94827166799323</v>
      </c>
      <c r="P5450" s="3">
        <f t="shared" si="770"/>
        <v>0</v>
      </c>
      <c r="Q5450" s="3">
        <f t="shared" si="771"/>
        <v>8.936896300079594</v>
      </c>
      <c r="R5450" s="3">
        <f>I5450 + M5450*Inputs!$B$9 - N5450/Inputs!$B$10</f>
        <v>158.77939109773115</v>
      </c>
    </row>
    <row r="5451" spans="1:18" x14ac:dyDescent="0.3">
      <c r="A5451" s="4">
        <v>46250.041666666657</v>
      </c>
      <c r="B5451" s="3">
        <v>28.29</v>
      </c>
      <c r="C5451" s="3">
        <v>0.05</v>
      </c>
      <c r="D5451" s="3">
        <f t="shared" si="765"/>
        <v>24.885625000000001</v>
      </c>
      <c r="E5451" s="3">
        <f>MAX(B5451 - D5451/Inputs!$B$5, 0)</f>
        <v>1.0880681818179028E-2</v>
      </c>
      <c r="F5451" s="3">
        <f>MAX(D5451*Inputs!$B$5 - B5451, 0)</f>
        <v>0</v>
      </c>
      <c r="G5451" s="3">
        <f t="shared" si="766"/>
        <v>0.05</v>
      </c>
      <c r="H5451" t="str">
        <f t="shared" si="767"/>
        <v>Reg</v>
      </c>
      <c r="I5451" s="3">
        <f t="shared" si="772"/>
        <v>158.77939109773115</v>
      </c>
      <c r="J5451" s="3">
        <f t="shared" si="773"/>
        <v>0</v>
      </c>
      <c r="K5451" s="3">
        <f>MIN(Inputs!$B$2, (Inputs!$B$8 - I5451)/Inputs!$B$9)</f>
        <v>170</v>
      </c>
      <c r="L5451" s="3">
        <f>MAX(MIN(Inputs!$B$2, I5451*Inputs!$B$10, Inputs!$B$8*Inputs!$B$4 - J5451), 0)</f>
        <v>148.94827166799323</v>
      </c>
      <c r="M5451" s="3">
        <f t="shared" si="768"/>
        <v>0</v>
      </c>
      <c r="N5451" s="3">
        <f t="shared" si="769"/>
        <v>0</v>
      </c>
      <c r="O5451" s="3">
        <f>IF(H5451="Reg", MIN(Inputs!$B$2, I5451*Inputs!$B$10, (Inputs!$B$8-I5451)/Inputs!$B$9), 0)</f>
        <v>148.94827166799323</v>
      </c>
      <c r="P5451" s="3">
        <f t="shared" si="770"/>
        <v>0</v>
      </c>
      <c r="Q5451" s="3">
        <f t="shared" si="771"/>
        <v>7.447413583399662</v>
      </c>
      <c r="R5451" s="3">
        <f>I5451 + M5451*Inputs!$B$9 - N5451/Inputs!$B$10</f>
        <v>158.77939109773115</v>
      </c>
    </row>
    <row r="5452" spans="1:18" x14ac:dyDescent="0.3">
      <c r="A5452" s="4">
        <v>46250.083333333343</v>
      </c>
      <c r="B5452" s="3">
        <v>34.314999999999998</v>
      </c>
      <c r="C5452" s="3">
        <v>0.05</v>
      </c>
      <c r="D5452" s="3">
        <f t="shared" si="765"/>
        <v>24.885625000000001</v>
      </c>
      <c r="E5452" s="3">
        <f>MAX(B5452 - D5452/Inputs!$B$5, 0)</f>
        <v>6.0358806818181776</v>
      </c>
      <c r="F5452" s="3">
        <f>MAX(D5452*Inputs!$B$5 - B5452, 0)</f>
        <v>0</v>
      </c>
      <c r="G5452" s="3">
        <f t="shared" si="766"/>
        <v>0.05</v>
      </c>
      <c r="H5452" t="str">
        <f t="shared" si="767"/>
        <v>Discharge</v>
      </c>
      <c r="I5452" s="3">
        <f t="shared" si="772"/>
        <v>158.77939109773115</v>
      </c>
      <c r="J5452" s="3">
        <f t="shared" si="773"/>
        <v>0</v>
      </c>
      <c r="K5452" s="3">
        <f>MIN(Inputs!$B$2, (Inputs!$B$8 - I5452)/Inputs!$B$9)</f>
        <v>170</v>
      </c>
      <c r="L5452" s="3">
        <f>MAX(MIN(Inputs!$B$2, I5452*Inputs!$B$10, Inputs!$B$8*Inputs!$B$4 - J5452), 0)</f>
        <v>148.94827166799323</v>
      </c>
      <c r="M5452" s="3">
        <f t="shared" si="768"/>
        <v>0</v>
      </c>
      <c r="N5452" s="3">
        <f t="shared" si="769"/>
        <v>148.94827166799323</v>
      </c>
      <c r="O5452" s="3">
        <f>IF(H5452="Reg", MIN(Inputs!$B$2, I5452*Inputs!$B$10, (Inputs!$B$8-I5452)/Inputs!$B$9), 0)</f>
        <v>0</v>
      </c>
      <c r="P5452" s="3">
        <f t="shared" si="770"/>
        <v>5111.1599422871868</v>
      </c>
      <c r="Q5452" s="3">
        <f t="shared" si="771"/>
        <v>0</v>
      </c>
      <c r="R5452" s="3">
        <f>I5452 + M5452*Inputs!$B$9 - N5452/Inputs!$B$10</f>
        <v>0</v>
      </c>
    </row>
    <row r="5453" spans="1:18" x14ac:dyDescent="0.3">
      <c r="A5453" s="4">
        <v>46250.125</v>
      </c>
      <c r="B5453" s="3">
        <v>37.26</v>
      </c>
      <c r="C5453" s="3">
        <v>0.05</v>
      </c>
      <c r="D5453" s="3">
        <f t="shared" si="765"/>
        <v>24.885625000000001</v>
      </c>
      <c r="E5453" s="3">
        <f>MAX(B5453 - D5453/Inputs!$B$5, 0)</f>
        <v>8.9808806818181779</v>
      </c>
      <c r="F5453" s="3">
        <f>MAX(D5453*Inputs!$B$5 - B5453, 0)</f>
        <v>0</v>
      </c>
      <c r="G5453" s="3">
        <f t="shared" si="766"/>
        <v>0.05</v>
      </c>
      <c r="H5453" t="str">
        <f t="shared" si="767"/>
        <v>Discharge</v>
      </c>
      <c r="I5453" s="3">
        <f t="shared" si="772"/>
        <v>0</v>
      </c>
      <c r="J5453" s="3">
        <f t="shared" si="773"/>
        <v>148.94827166799323</v>
      </c>
      <c r="K5453" s="3">
        <f>MIN(Inputs!$B$2, (Inputs!$B$8 - I5453)/Inputs!$B$9)</f>
        <v>170</v>
      </c>
      <c r="L5453" s="3">
        <f>MAX(MIN(Inputs!$B$2, I5453*Inputs!$B$10, Inputs!$B$8*Inputs!$B$4 - J5453), 0)</f>
        <v>0</v>
      </c>
      <c r="M5453" s="3">
        <f t="shared" si="768"/>
        <v>0</v>
      </c>
      <c r="N5453" s="3">
        <f t="shared" si="769"/>
        <v>0</v>
      </c>
      <c r="O5453" s="3">
        <f>IF(H5453="Reg", MIN(Inputs!$B$2, I5453*Inputs!$B$10, (Inputs!$B$8-I5453)/Inputs!$B$9), 0)</f>
        <v>0</v>
      </c>
      <c r="P5453" s="3">
        <f t="shared" si="770"/>
        <v>0</v>
      </c>
      <c r="Q5453" s="3">
        <f t="shared" si="771"/>
        <v>0</v>
      </c>
      <c r="R5453" s="3">
        <f>I5453 + M5453*Inputs!$B$9 - N5453/Inputs!$B$10</f>
        <v>0</v>
      </c>
    </row>
    <row r="5454" spans="1:18" x14ac:dyDescent="0.3">
      <c r="A5454" s="4">
        <v>46250.166666666657</v>
      </c>
      <c r="B5454" s="3">
        <v>28.729999999999997</v>
      </c>
      <c r="C5454" s="3">
        <v>0.25</v>
      </c>
      <c r="D5454" s="3">
        <f t="shared" si="765"/>
        <v>24.885625000000001</v>
      </c>
      <c r="E5454" s="3">
        <f>MAX(B5454 - D5454/Inputs!$B$5, 0)</f>
        <v>0.45088068181817675</v>
      </c>
      <c r="F5454" s="3">
        <f>MAX(D5454*Inputs!$B$5 - B5454, 0)</f>
        <v>0</v>
      </c>
      <c r="G5454" s="3">
        <f t="shared" si="766"/>
        <v>0.25</v>
      </c>
      <c r="H5454" t="str">
        <f t="shared" si="767"/>
        <v>Discharge</v>
      </c>
      <c r="I5454" s="3">
        <f t="shared" si="772"/>
        <v>0</v>
      </c>
      <c r="J5454" s="3">
        <f t="shared" si="773"/>
        <v>148.94827166799323</v>
      </c>
      <c r="K5454" s="3">
        <f>MIN(Inputs!$B$2, (Inputs!$B$8 - I5454)/Inputs!$B$9)</f>
        <v>170</v>
      </c>
      <c r="L5454" s="3">
        <f>MAX(MIN(Inputs!$B$2, I5454*Inputs!$B$10, Inputs!$B$8*Inputs!$B$4 - J5454), 0)</f>
        <v>0</v>
      </c>
      <c r="M5454" s="3">
        <f t="shared" si="768"/>
        <v>0</v>
      </c>
      <c r="N5454" s="3">
        <f t="shared" si="769"/>
        <v>0</v>
      </c>
      <c r="O5454" s="3">
        <f>IF(H5454="Reg", MIN(Inputs!$B$2, I5454*Inputs!$B$10, (Inputs!$B$8-I5454)/Inputs!$B$9), 0)</f>
        <v>0</v>
      </c>
      <c r="P5454" s="3">
        <f t="shared" si="770"/>
        <v>0</v>
      </c>
      <c r="Q5454" s="3">
        <f t="shared" si="771"/>
        <v>0</v>
      </c>
      <c r="R5454" s="3">
        <f>I5454 + M5454*Inputs!$B$9 - N5454/Inputs!$B$10</f>
        <v>0</v>
      </c>
    </row>
    <row r="5455" spans="1:18" x14ac:dyDescent="0.3">
      <c r="A5455" s="4">
        <v>46250.208333333343</v>
      </c>
      <c r="B5455" s="3">
        <v>24.997499999999999</v>
      </c>
      <c r="C5455" s="3">
        <v>0.25</v>
      </c>
      <c r="D5455" s="3">
        <f t="shared" si="765"/>
        <v>24.885625000000001</v>
      </c>
      <c r="E5455" s="3">
        <f>MAX(B5455 - D5455/Inputs!$B$5, 0)</f>
        <v>0</v>
      </c>
      <c r="F5455" s="3">
        <f>MAX(D5455*Inputs!$B$5 - B5455, 0)</f>
        <v>0</v>
      </c>
      <c r="G5455" s="3">
        <f t="shared" si="766"/>
        <v>0.25</v>
      </c>
      <c r="H5455" t="str">
        <f t="shared" si="767"/>
        <v>Reg</v>
      </c>
      <c r="I5455" s="3">
        <f t="shared" si="772"/>
        <v>0</v>
      </c>
      <c r="J5455" s="3">
        <f t="shared" si="773"/>
        <v>148.94827166799323</v>
      </c>
      <c r="K5455" s="3">
        <f>MIN(Inputs!$B$2, (Inputs!$B$8 - I5455)/Inputs!$B$9)</f>
        <v>170</v>
      </c>
      <c r="L5455" s="3">
        <f>MAX(MIN(Inputs!$B$2, I5455*Inputs!$B$10, Inputs!$B$8*Inputs!$B$4 - J5455), 0)</f>
        <v>0</v>
      </c>
      <c r="M5455" s="3">
        <f t="shared" si="768"/>
        <v>0</v>
      </c>
      <c r="N5455" s="3">
        <f t="shared" si="769"/>
        <v>0</v>
      </c>
      <c r="O5455" s="3">
        <f>IF(H5455="Reg", MIN(Inputs!$B$2, I5455*Inputs!$B$10, (Inputs!$B$8-I5455)/Inputs!$B$9), 0)</f>
        <v>0</v>
      </c>
      <c r="P5455" s="3">
        <f t="shared" si="770"/>
        <v>0</v>
      </c>
      <c r="Q5455" s="3">
        <f t="shared" si="771"/>
        <v>0</v>
      </c>
      <c r="R5455" s="3">
        <f>I5455 + M5455*Inputs!$B$9 - N5455/Inputs!$B$10</f>
        <v>0</v>
      </c>
    </row>
    <row r="5456" spans="1:18" x14ac:dyDescent="0.3">
      <c r="A5456" s="4">
        <v>46250.25</v>
      </c>
      <c r="B5456" s="3">
        <v>23.622500000000002</v>
      </c>
      <c r="C5456" s="3">
        <v>0.25</v>
      </c>
      <c r="D5456" s="3">
        <f t="shared" si="765"/>
        <v>24.885625000000001</v>
      </c>
      <c r="E5456" s="3">
        <f>MAX(B5456 - D5456/Inputs!$B$5, 0)</f>
        <v>0</v>
      </c>
      <c r="F5456" s="3">
        <f>MAX(D5456*Inputs!$B$5 - B5456, 0)</f>
        <v>0</v>
      </c>
      <c r="G5456" s="3">
        <f t="shared" si="766"/>
        <v>0.25</v>
      </c>
      <c r="H5456" t="str">
        <f t="shared" si="767"/>
        <v>Reg</v>
      </c>
      <c r="I5456" s="3">
        <f t="shared" si="772"/>
        <v>0</v>
      </c>
      <c r="J5456" s="3">
        <f t="shared" si="773"/>
        <v>148.94827166799323</v>
      </c>
      <c r="K5456" s="3">
        <f>MIN(Inputs!$B$2, (Inputs!$B$8 - I5456)/Inputs!$B$9)</f>
        <v>170</v>
      </c>
      <c r="L5456" s="3">
        <f>MAX(MIN(Inputs!$B$2, I5456*Inputs!$B$10, Inputs!$B$8*Inputs!$B$4 - J5456), 0)</f>
        <v>0</v>
      </c>
      <c r="M5456" s="3">
        <f t="shared" si="768"/>
        <v>0</v>
      </c>
      <c r="N5456" s="3">
        <f t="shared" si="769"/>
        <v>0</v>
      </c>
      <c r="O5456" s="3">
        <f>IF(H5456="Reg", MIN(Inputs!$B$2, I5456*Inputs!$B$10, (Inputs!$B$8-I5456)/Inputs!$B$9), 0)</f>
        <v>0</v>
      </c>
      <c r="P5456" s="3">
        <f t="shared" si="770"/>
        <v>0</v>
      </c>
      <c r="Q5456" s="3">
        <f t="shared" si="771"/>
        <v>0</v>
      </c>
      <c r="R5456" s="3">
        <f>I5456 + M5456*Inputs!$B$9 - N5456/Inputs!$B$10</f>
        <v>0</v>
      </c>
    </row>
    <row r="5457" spans="1:18" x14ac:dyDescent="0.3">
      <c r="A5457" s="4">
        <v>46250.291666666657</v>
      </c>
      <c r="B5457" s="3">
        <v>23.567499999999999</v>
      </c>
      <c r="C5457" s="3">
        <v>1</v>
      </c>
      <c r="D5457" s="3">
        <f t="shared" si="765"/>
        <v>24.885625000000001</v>
      </c>
      <c r="E5457" s="3">
        <f>MAX(B5457 - D5457/Inputs!$B$5, 0)</f>
        <v>0</v>
      </c>
      <c r="F5457" s="3">
        <f>MAX(D5457*Inputs!$B$5 - B5457, 0)</f>
        <v>0</v>
      </c>
      <c r="G5457" s="3">
        <f t="shared" si="766"/>
        <v>1</v>
      </c>
      <c r="H5457" t="str">
        <f t="shared" si="767"/>
        <v>Reg</v>
      </c>
      <c r="I5457" s="3">
        <f t="shared" si="772"/>
        <v>0</v>
      </c>
      <c r="J5457" s="3">
        <f t="shared" si="773"/>
        <v>148.94827166799323</v>
      </c>
      <c r="K5457" s="3">
        <f>MIN(Inputs!$B$2, (Inputs!$B$8 - I5457)/Inputs!$B$9)</f>
        <v>170</v>
      </c>
      <c r="L5457" s="3">
        <f>MAX(MIN(Inputs!$B$2, I5457*Inputs!$B$10, Inputs!$B$8*Inputs!$B$4 - J5457), 0)</f>
        <v>0</v>
      </c>
      <c r="M5457" s="3">
        <f t="shared" si="768"/>
        <v>0</v>
      </c>
      <c r="N5457" s="3">
        <f t="shared" si="769"/>
        <v>0</v>
      </c>
      <c r="O5457" s="3">
        <f>IF(H5457="Reg", MIN(Inputs!$B$2, I5457*Inputs!$B$10, (Inputs!$B$8-I5457)/Inputs!$B$9), 0)</f>
        <v>0</v>
      </c>
      <c r="P5457" s="3">
        <f t="shared" si="770"/>
        <v>0</v>
      </c>
      <c r="Q5457" s="3">
        <f t="shared" si="771"/>
        <v>0</v>
      </c>
      <c r="R5457" s="3">
        <f>I5457 + M5457*Inputs!$B$9 - N5457/Inputs!$B$10</f>
        <v>0</v>
      </c>
    </row>
    <row r="5458" spans="1:18" x14ac:dyDescent="0.3">
      <c r="A5458" s="4">
        <v>46250.333333333343</v>
      </c>
      <c r="B5458" s="3">
        <v>24.892500000000002</v>
      </c>
      <c r="C5458" s="3">
        <v>0.56999999999999995</v>
      </c>
      <c r="D5458" s="3">
        <f t="shared" si="765"/>
        <v>24.885625000000001</v>
      </c>
      <c r="E5458" s="3">
        <f>MAX(B5458 - D5458/Inputs!$B$5, 0)</f>
        <v>0</v>
      </c>
      <c r="F5458" s="3">
        <f>MAX(D5458*Inputs!$B$5 - B5458, 0)</f>
        <v>0</v>
      </c>
      <c r="G5458" s="3">
        <f t="shared" si="766"/>
        <v>0.56999999999999995</v>
      </c>
      <c r="H5458" t="str">
        <f t="shared" si="767"/>
        <v>Reg</v>
      </c>
      <c r="I5458" s="3">
        <f t="shared" si="772"/>
        <v>0</v>
      </c>
      <c r="J5458" s="3">
        <f t="shared" si="773"/>
        <v>148.94827166799323</v>
      </c>
      <c r="K5458" s="3">
        <f>MIN(Inputs!$B$2, (Inputs!$B$8 - I5458)/Inputs!$B$9)</f>
        <v>170</v>
      </c>
      <c r="L5458" s="3">
        <f>MAX(MIN(Inputs!$B$2, I5458*Inputs!$B$10, Inputs!$B$8*Inputs!$B$4 - J5458), 0)</f>
        <v>0</v>
      </c>
      <c r="M5458" s="3">
        <f t="shared" si="768"/>
        <v>0</v>
      </c>
      <c r="N5458" s="3">
        <f t="shared" si="769"/>
        <v>0</v>
      </c>
      <c r="O5458" s="3">
        <f>IF(H5458="Reg", MIN(Inputs!$B$2, I5458*Inputs!$B$10, (Inputs!$B$8-I5458)/Inputs!$B$9), 0)</f>
        <v>0</v>
      </c>
      <c r="P5458" s="3">
        <f t="shared" si="770"/>
        <v>0</v>
      </c>
      <c r="Q5458" s="3">
        <f t="shared" si="771"/>
        <v>0</v>
      </c>
      <c r="R5458" s="3">
        <f>I5458 + M5458*Inputs!$B$9 - N5458/Inputs!$B$10</f>
        <v>0</v>
      </c>
    </row>
    <row r="5459" spans="1:18" x14ac:dyDescent="0.3">
      <c r="A5459" s="4">
        <v>46250.375</v>
      </c>
      <c r="B5459" s="3">
        <v>22.0625</v>
      </c>
      <c r="C5459" s="3">
        <v>0.64</v>
      </c>
      <c r="D5459" s="3">
        <f t="shared" si="765"/>
        <v>24.885625000000001</v>
      </c>
      <c r="E5459" s="3">
        <f>MAX(B5459 - D5459/Inputs!$B$5, 0)</f>
        <v>0</v>
      </c>
      <c r="F5459" s="3">
        <f>MAX(D5459*Inputs!$B$5 - B5459, 0)</f>
        <v>0</v>
      </c>
      <c r="G5459" s="3">
        <f t="shared" si="766"/>
        <v>0.64</v>
      </c>
      <c r="H5459" t="str">
        <f t="shared" si="767"/>
        <v>Reg</v>
      </c>
      <c r="I5459" s="3">
        <f t="shared" si="772"/>
        <v>0</v>
      </c>
      <c r="J5459" s="3">
        <f t="shared" si="773"/>
        <v>148.94827166799323</v>
      </c>
      <c r="K5459" s="3">
        <f>MIN(Inputs!$B$2, (Inputs!$B$8 - I5459)/Inputs!$B$9)</f>
        <v>170</v>
      </c>
      <c r="L5459" s="3">
        <f>MAX(MIN(Inputs!$B$2, I5459*Inputs!$B$10, Inputs!$B$8*Inputs!$B$4 - J5459), 0)</f>
        <v>0</v>
      </c>
      <c r="M5459" s="3">
        <f t="shared" si="768"/>
        <v>0</v>
      </c>
      <c r="N5459" s="3">
        <f t="shared" si="769"/>
        <v>0</v>
      </c>
      <c r="O5459" s="3">
        <f>IF(H5459="Reg", MIN(Inputs!$B$2, I5459*Inputs!$B$10, (Inputs!$B$8-I5459)/Inputs!$B$9), 0)</f>
        <v>0</v>
      </c>
      <c r="P5459" s="3">
        <f t="shared" si="770"/>
        <v>0</v>
      </c>
      <c r="Q5459" s="3">
        <f t="shared" si="771"/>
        <v>0</v>
      </c>
      <c r="R5459" s="3">
        <f>I5459 + M5459*Inputs!$B$9 - N5459/Inputs!$B$10</f>
        <v>0</v>
      </c>
    </row>
    <row r="5460" spans="1:18" x14ac:dyDescent="0.3">
      <c r="A5460" s="4">
        <v>46250.416666666657</v>
      </c>
      <c r="B5460" s="3">
        <v>20.4925</v>
      </c>
      <c r="C5460" s="3">
        <v>0.49</v>
      </c>
      <c r="D5460" s="3">
        <f t="shared" si="765"/>
        <v>24.885625000000001</v>
      </c>
      <c r="E5460" s="3">
        <f>MAX(B5460 - D5460/Inputs!$B$5, 0)</f>
        <v>0</v>
      </c>
      <c r="F5460" s="3">
        <f>MAX(D5460*Inputs!$B$5 - B5460, 0)</f>
        <v>1.4068500000000022</v>
      </c>
      <c r="G5460" s="3">
        <f t="shared" si="766"/>
        <v>0.49</v>
      </c>
      <c r="H5460" t="str">
        <f t="shared" si="767"/>
        <v>Charge</v>
      </c>
      <c r="I5460" s="3">
        <f t="shared" si="772"/>
        <v>0</v>
      </c>
      <c r="J5460" s="3">
        <f t="shared" si="773"/>
        <v>148.94827166799323</v>
      </c>
      <c r="K5460" s="3">
        <f>MIN(Inputs!$B$2, (Inputs!$B$8 - I5460)/Inputs!$B$9)</f>
        <v>170</v>
      </c>
      <c r="L5460" s="3">
        <f>MAX(MIN(Inputs!$B$2, I5460*Inputs!$B$10, Inputs!$B$8*Inputs!$B$4 - J5460), 0)</f>
        <v>0</v>
      </c>
      <c r="M5460" s="3">
        <f t="shared" si="768"/>
        <v>170</v>
      </c>
      <c r="N5460" s="3">
        <f t="shared" si="769"/>
        <v>0</v>
      </c>
      <c r="O5460" s="3">
        <f>IF(H5460="Reg", MIN(Inputs!$B$2, I5460*Inputs!$B$10, (Inputs!$B$8-I5460)/Inputs!$B$9), 0)</f>
        <v>0</v>
      </c>
      <c r="P5460" s="3">
        <f t="shared" si="770"/>
        <v>-3483.7249999999999</v>
      </c>
      <c r="Q5460" s="3">
        <f t="shared" si="771"/>
        <v>0</v>
      </c>
      <c r="R5460" s="3">
        <f>I5460 + M5460*Inputs!$B$9 - N5460/Inputs!$B$10</f>
        <v>159.4741358339966</v>
      </c>
    </row>
    <row r="5461" spans="1:18" x14ac:dyDescent="0.3">
      <c r="A5461" s="4">
        <v>46250.458333333343</v>
      </c>
      <c r="B5461" s="3">
        <v>20.6175</v>
      </c>
      <c r="C5461" s="3">
        <v>0.44</v>
      </c>
      <c r="D5461" s="3">
        <f t="shared" si="765"/>
        <v>24.885625000000001</v>
      </c>
      <c r="E5461" s="3">
        <f>MAX(B5461 - D5461/Inputs!$B$5, 0)</f>
        <v>0</v>
      </c>
      <c r="F5461" s="3">
        <f>MAX(D5461*Inputs!$B$5 - B5461, 0)</f>
        <v>1.2818500000000022</v>
      </c>
      <c r="G5461" s="3">
        <f t="shared" si="766"/>
        <v>0.44</v>
      </c>
      <c r="H5461" t="str">
        <f t="shared" si="767"/>
        <v>Charge</v>
      </c>
      <c r="I5461" s="3">
        <f t="shared" si="772"/>
        <v>159.4741358339966</v>
      </c>
      <c r="J5461" s="3">
        <f t="shared" si="773"/>
        <v>148.94827166799323</v>
      </c>
      <c r="K5461" s="3">
        <f>MIN(Inputs!$B$2, (Inputs!$B$8 - I5461)/Inputs!$B$9)</f>
        <v>170</v>
      </c>
      <c r="L5461" s="3">
        <f>MAX(MIN(Inputs!$B$2, I5461*Inputs!$B$10, Inputs!$B$8*Inputs!$B$4 - J5461), 0)</f>
        <v>149.6</v>
      </c>
      <c r="M5461" s="3">
        <f t="shared" si="768"/>
        <v>170</v>
      </c>
      <c r="N5461" s="3">
        <f t="shared" si="769"/>
        <v>0</v>
      </c>
      <c r="O5461" s="3">
        <f>IF(H5461="Reg", MIN(Inputs!$B$2, I5461*Inputs!$B$10, (Inputs!$B$8-I5461)/Inputs!$B$9), 0)</f>
        <v>0</v>
      </c>
      <c r="P5461" s="3">
        <f t="shared" si="770"/>
        <v>-3504.9749999999999</v>
      </c>
      <c r="Q5461" s="3">
        <f t="shared" si="771"/>
        <v>0</v>
      </c>
      <c r="R5461" s="3">
        <f>I5461 + M5461*Inputs!$B$9 - N5461/Inputs!$B$10</f>
        <v>318.9482716679932</v>
      </c>
    </row>
    <row r="5462" spans="1:18" x14ac:dyDescent="0.3">
      <c r="A5462" s="4">
        <v>46250.5</v>
      </c>
      <c r="B5462" s="3">
        <v>23.26</v>
      </c>
      <c r="C5462" s="3">
        <v>0.45</v>
      </c>
      <c r="D5462" s="3">
        <f t="shared" si="765"/>
        <v>24.885625000000001</v>
      </c>
      <c r="E5462" s="3">
        <f>MAX(B5462 - D5462/Inputs!$B$5, 0)</f>
        <v>0</v>
      </c>
      <c r="F5462" s="3">
        <f>MAX(D5462*Inputs!$B$5 - B5462, 0)</f>
        <v>0</v>
      </c>
      <c r="G5462" s="3">
        <f t="shared" si="766"/>
        <v>0.45</v>
      </c>
      <c r="H5462" t="str">
        <f t="shared" si="767"/>
        <v>Reg</v>
      </c>
      <c r="I5462" s="3">
        <f t="shared" si="772"/>
        <v>318.9482716679932</v>
      </c>
      <c r="J5462" s="3">
        <f t="shared" si="773"/>
        <v>148.94827166799323</v>
      </c>
      <c r="K5462" s="3">
        <f>MIN(Inputs!$B$2, (Inputs!$B$8 - I5462)/Inputs!$B$9)</f>
        <v>22.44121780453775</v>
      </c>
      <c r="L5462" s="3">
        <f>MAX(MIN(Inputs!$B$2, I5462*Inputs!$B$10, Inputs!$B$8*Inputs!$B$4 - J5462), 0)</f>
        <v>170</v>
      </c>
      <c r="M5462" s="3">
        <f t="shared" si="768"/>
        <v>0</v>
      </c>
      <c r="N5462" s="3">
        <f t="shared" si="769"/>
        <v>0</v>
      </c>
      <c r="O5462" s="3">
        <f>IF(H5462="Reg", MIN(Inputs!$B$2, I5462*Inputs!$B$10, (Inputs!$B$8-I5462)/Inputs!$B$9), 0)</f>
        <v>22.44121780453775</v>
      </c>
      <c r="P5462" s="3">
        <f t="shared" si="770"/>
        <v>0</v>
      </c>
      <c r="Q5462" s="3">
        <f t="shared" si="771"/>
        <v>10.098548012041988</v>
      </c>
      <c r="R5462" s="3">
        <f>I5462 + M5462*Inputs!$B$9 - N5462/Inputs!$B$10</f>
        <v>318.9482716679932</v>
      </c>
    </row>
    <row r="5463" spans="1:18" x14ac:dyDescent="0.3">
      <c r="A5463" s="4">
        <v>46250.541666666657</v>
      </c>
      <c r="B5463" s="3">
        <v>27.424999999999997</v>
      </c>
      <c r="C5463" s="3">
        <v>0.47</v>
      </c>
      <c r="D5463" s="3">
        <f t="shared" si="765"/>
        <v>24.885625000000001</v>
      </c>
      <c r="E5463" s="3">
        <f>MAX(B5463 - D5463/Inputs!$B$5, 0)</f>
        <v>0</v>
      </c>
      <c r="F5463" s="3">
        <f>MAX(D5463*Inputs!$B$5 - B5463, 0)</f>
        <v>0</v>
      </c>
      <c r="G5463" s="3">
        <f t="shared" si="766"/>
        <v>0.47</v>
      </c>
      <c r="H5463" t="str">
        <f t="shared" si="767"/>
        <v>Reg</v>
      </c>
      <c r="I5463" s="3">
        <f t="shared" si="772"/>
        <v>318.9482716679932</v>
      </c>
      <c r="J5463" s="3">
        <f t="shared" si="773"/>
        <v>148.94827166799323</v>
      </c>
      <c r="K5463" s="3">
        <f>MIN(Inputs!$B$2, (Inputs!$B$8 - I5463)/Inputs!$B$9)</f>
        <v>22.44121780453775</v>
      </c>
      <c r="L5463" s="3">
        <f>MAX(MIN(Inputs!$B$2, I5463*Inputs!$B$10, Inputs!$B$8*Inputs!$B$4 - J5463), 0)</f>
        <v>170</v>
      </c>
      <c r="M5463" s="3">
        <f t="shared" si="768"/>
        <v>0</v>
      </c>
      <c r="N5463" s="3">
        <f t="shared" si="769"/>
        <v>0</v>
      </c>
      <c r="O5463" s="3">
        <f>IF(H5463="Reg", MIN(Inputs!$B$2, I5463*Inputs!$B$10, (Inputs!$B$8-I5463)/Inputs!$B$9), 0)</f>
        <v>22.44121780453775</v>
      </c>
      <c r="P5463" s="3">
        <f t="shared" si="770"/>
        <v>0</v>
      </c>
      <c r="Q5463" s="3">
        <f t="shared" si="771"/>
        <v>10.547372368132741</v>
      </c>
      <c r="R5463" s="3">
        <f>I5463 + M5463*Inputs!$B$9 - N5463/Inputs!$B$10</f>
        <v>318.9482716679932</v>
      </c>
    </row>
    <row r="5464" spans="1:18" x14ac:dyDescent="0.3">
      <c r="A5464" s="4">
        <v>46250.583333333343</v>
      </c>
      <c r="B5464" s="3">
        <v>24.317500000000003</v>
      </c>
      <c r="C5464" s="3">
        <v>0.5</v>
      </c>
      <c r="D5464" s="3">
        <f t="shared" si="765"/>
        <v>24.885625000000001</v>
      </c>
      <c r="E5464" s="3">
        <f>MAX(B5464 - D5464/Inputs!$B$5, 0)</f>
        <v>0</v>
      </c>
      <c r="F5464" s="3">
        <f>MAX(D5464*Inputs!$B$5 - B5464, 0)</f>
        <v>0</v>
      </c>
      <c r="G5464" s="3">
        <f t="shared" si="766"/>
        <v>0.5</v>
      </c>
      <c r="H5464" t="str">
        <f t="shared" si="767"/>
        <v>Reg</v>
      </c>
      <c r="I5464" s="3">
        <f t="shared" si="772"/>
        <v>318.9482716679932</v>
      </c>
      <c r="J5464" s="3">
        <f t="shared" si="773"/>
        <v>148.94827166799323</v>
      </c>
      <c r="K5464" s="3">
        <f>MIN(Inputs!$B$2, (Inputs!$B$8 - I5464)/Inputs!$B$9)</f>
        <v>22.44121780453775</v>
      </c>
      <c r="L5464" s="3">
        <f>MAX(MIN(Inputs!$B$2, I5464*Inputs!$B$10, Inputs!$B$8*Inputs!$B$4 - J5464), 0)</f>
        <v>170</v>
      </c>
      <c r="M5464" s="3">
        <f t="shared" si="768"/>
        <v>0</v>
      </c>
      <c r="N5464" s="3">
        <f t="shared" si="769"/>
        <v>0</v>
      </c>
      <c r="O5464" s="3">
        <f>IF(H5464="Reg", MIN(Inputs!$B$2, I5464*Inputs!$B$10, (Inputs!$B$8-I5464)/Inputs!$B$9), 0)</f>
        <v>22.44121780453775</v>
      </c>
      <c r="P5464" s="3">
        <f t="shared" si="770"/>
        <v>0</v>
      </c>
      <c r="Q5464" s="3">
        <f t="shared" si="771"/>
        <v>11.220608902268875</v>
      </c>
      <c r="R5464" s="3">
        <f>I5464 + M5464*Inputs!$B$9 - N5464/Inputs!$B$10</f>
        <v>318.9482716679932</v>
      </c>
    </row>
    <row r="5465" spans="1:18" x14ac:dyDescent="0.3">
      <c r="A5465" s="4">
        <v>46250.625</v>
      </c>
      <c r="B5465" s="3">
        <v>30.127500000000001</v>
      </c>
      <c r="C5465" s="3">
        <v>0.94</v>
      </c>
      <c r="D5465" s="3">
        <f t="shared" si="765"/>
        <v>24.885625000000001</v>
      </c>
      <c r="E5465" s="3">
        <f>MAX(B5465 - D5465/Inputs!$B$5, 0)</f>
        <v>1.8483806818181812</v>
      </c>
      <c r="F5465" s="3">
        <f>MAX(D5465*Inputs!$B$5 - B5465, 0)</f>
        <v>0</v>
      </c>
      <c r="G5465" s="3">
        <f t="shared" si="766"/>
        <v>0.94</v>
      </c>
      <c r="H5465" t="str">
        <f t="shared" si="767"/>
        <v>Discharge</v>
      </c>
      <c r="I5465" s="3">
        <f t="shared" si="772"/>
        <v>318.9482716679932</v>
      </c>
      <c r="J5465" s="3">
        <f t="shared" si="773"/>
        <v>148.94827166799323</v>
      </c>
      <c r="K5465" s="3">
        <f>MIN(Inputs!$B$2, (Inputs!$B$8 - I5465)/Inputs!$B$9)</f>
        <v>22.44121780453775</v>
      </c>
      <c r="L5465" s="3">
        <f>MAX(MIN(Inputs!$B$2, I5465*Inputs!$B$10, Inputs!$B$8*Inputs!$B$4 - J5465), 0)</f>
        <v>170</v>
      </c>
      <c r="M5465" s="3">
        <f t="shared" si="768"/>
        <v>0</v>
      </c>
      <c r="N5465" s="3">
        <f t="shared" si="769"/>
        <v>170</v>
      </c>
      <c r="O5465" s="3">
        <f>IF(H5465="Reg", MIN(Inputs!$B$2, I5465*Inputs!$B$10, (Inputs!$B$8-I5465)/Inputs!$B$9), 0)</f>
        <v>0</v>
      </c>
      <c r="P5465" s="3">
        <f t="shared" si="770"/>
        <v>5121.6750000000002</v>
      </c>
      <c r="Q5465" s="3">
        <f t="shared" si="771"/>
        <v>0</v>
      </c>
      <c r="R5465" s="3">
        <f>I5465 + M5465*Inputs!$B$9 - N5465/Inputs!$B$10</f>
        <v>137.72766276572435</v>
      </c>
    </row>
    <row r="5466" spans="1:18" x14ac:dyDescent="0.3">
      <c r="A5466" s="4">
        <v>46250.666666666657</v>
      </c>
      <c r="B5466" s="3">
        <v>23.897500000000001</v>
      </c>
      <c r="C5466" s="3">
        <v>0.96</v>
      </c>
      <c r="D5466" s="3">
        <f t="shared" si="765"/>
        <v>24.885625000000001</v>
      </c>
      <c r="E5466" s="3">
        <f>MAX(B5466 - D5466/Inputs!$B$5, 0)</f>
        <v>0</v>
      </c>
      <c r="F5466" s="3">
        <f>MAX(D5466*Inputs!$B$5 - B5466, 0)</f>
        <v>0</v>
      </c>
      <c r="G5466" s="3">
        <f t="shared" si="766"/>
        <v>0.96</v>
      </c>
      <c r="H5466" t="str">
        <f t="shared" si="767"/>
        <v>Reg</v>
      </c>
      <c r="I5466" s="3">
        <f t="shared" si="772"/>
        <v>137.72766276572435</v>
      </c>
      <c r="J5466" s="3">
        <f t="shared" si="773"/>
        <v>318.94827166799325</v>
      </c>
      <c r="K5466" s="3">
        <f>MIN(Inputs!$B$2, (Inputs!$B$8 - I5466)/Inputs!$B$9)</f>
        <v>170</v>
      </c>
      <c r="L5466" s="3">
        <f>MAX(MIN(Inputs!$B$2, I5466*Inputs!$B$10, Inputs!$B$8*Inputs!$B$4 - J5466), 0)</f>
        <v>21.051728332006746</v>
      </c>
      <c r="M5466" s="3">
        <f t="shared" si="768"/>
        <v>0</v>
      </c>
      <c r="N5466" s="3">
        <f t="shared" si="769"/>
        <v>0</v>
      </c>
      <c r="O5466" s="3">
        <f>IF(H5466="Reg", MIN(Inputs!$B$2, I5466*Inputs!$B$10, (Inputs!$B$8-I5466)/Inputs!$B$9), 0)</f>
        <v>129.20000000000002</v>
      </c>
      <c r="P5466" s="3">
        <f t="shared" si="770"/>
        <v>0</v>
      </c>
      <c r="Q5466" s="3">
        <f t="shared" si="771"/>
        <v>124.03200000000001</v>
      </c>
      <c r="R5466" s="3">
        <f>I5466 + M5466*Inputs!$B$9 - N5466/Inputs!$B$10</f>
        <v>137.72766276572435</v>
      </c>
    </row>
    <row r="5467" spans="1:18" x14ac:dyDescent="0.3">
      <c r="A5467" s="4">
        <v>46250.708333333343</v>
      </c>
      <c r="B5467" s="3">
        <v>24.0425</v>
      </c>
      <c r="C5467" s="3">
        <v>0.64</v>
      </c>
      <c r="D5467" s="3">
        <f t="shared" si="765"/>
        <v>24.885625000000001</v>
      </c>
      <c r="E5467" s="3">
        <f>MAX(B5467 - D5467/Inputs!$B$5, 0)</f>
        <v>0</v>
      </c>
      <c r="F5467" s="3">
        <f>MAX(D5467*Inputs!$B$5 - B5467, 0)</f>
        <v>0</v>
      </c>
      <c r="G5467" s="3">
        <f t="shared" si="766"/>
        <v>0.64</v>
      </c>
      <c r="H5467" t="str">
        <f t="shared" si="767"/>
        <v>Reg</v>
      </c>
      <c r="I5467" s="3">
        <f t="shared" si="772"/>
        <v>137.72766276572435</v>
      </c>
      <c r="J5467" s="3">
        <f t="shared" si="773"/>
        <v>318.94827166799325</v>
      </c>
      <c r="K5467" s="3">
        <f>MIN(Inputs!$B$2, (Inputs!$B$8 - I5467)/Inputs!$B$9)</f>
        <v>170</v>
      </c>
      <c r="L5467" s="3">
        <f>MAX(MIN(Inputs!$B$2, I5467*Inputs!$B$10, Inputs!$B$8*Inputs!$B$4 - J5467), 0)</f>
        <v>21.051728332006746</v>
      </c>
      <c r="M5467" s="3">
        <f t="shared" si="768"/>
        <v>0</v>
      </c>
      <c r="N5467" s="3">
        <f t="shared" si="769"/>
        <v>0</v>
      </c>
      <c r="O5467" s="3">
        <f>IF(H5467="Reg", MIN(Inputs!$B$2, I5467*Inputs!$B$10, (Inputs!$B$8-I5467)/Inputs!$B$9), 0)</f>
        <v>129.20000000000002</v>
      </c>
      <c r="P5467" s="3">
        <f t="shared" si="770"/>
        <v>0</v>
      </c>
      <c r="Q5467" s="3">
        <f t="shared" si="771"/>
        <v>82.688000000000017</v>
      </c>
      <c r="R5467" s="3">
        <f>I5467 + M5467*Inputs!$B$9 - N5467/Inputs!$B$10</f>
        <v>137.72766276572435</v>
      </c>
    </row>
    <row r="5468" spans="1:18" x14ac:dyDescent="0.3">
      <c r="A5468" s="4">
        <v>46250.75</v>
      </c>
      <c r="B5468" s="3">
        <v>18.434999999999999</v>
      </c>
      <c r="C5468" s="3">
        <v>4.95</v>
      </c>
      <c r="D5468" s="3">
        <f t="shared" si="765"/>
        <v>24.885625000000001</v>
      </c>
      <c r="E5468" s="3">
        <f>MAX(B5468 - D5468/Inputs!$B$5, 0)</f>
        <v>0</v>
      </c>
      <c r="F5468" s="3">
        <f>MAX(D5468*Inputs!$B$5 - B5468, 0)</f>
        <v>3.4643500000000031</v>
      </c>
      <c r="G5468" s="3">
        <f t="shared" si="766"/>
        <v>4.95</v>
      </c>
      <c r="H5468" t="str">
        <f t="shared" si="767"/>
        <v>Reg</v>
      </c>
      <c r="I5468" s="3">
        <f t="shared" si="772"/>
        <v>137.72766276572435</v>
      </c>
      <c r="J5468" s="3">
        <f t="shared" si="773"/>
        <v>318.94827166799325</v>
      </c>
      <c r="K5468" s="3">
        <f>MIN(Inputs!$B$2, (Inputs!$B$8 - I5468)/Inputs!$B$9)</f>
        <v>170</v>
      </c>
      <c r="L5468" s="3">
        <f>MAX(MIN(Inputs!$B$2, I5468*Inputs!$B$10, Inputs!$B$8*Inputs!$B$4 - J5468), 0)</f>
        <v>21.051728332006746</v>
      </c>
      <c r="M5468" s="3">
        <f t="shared" si="768"/>
        <v>0</v>
      </c>
      <c r="N5468" s="3">
        <f t="shared" si="769"/>
        <v>0</v>
      </c>
      <c r="O5468" s="3">
        <f>IF(H5468="Reg", MIN(Inputs!$B$2, I5468*Inputs!$B$10, (Inputs!$B$8-I5468)/Inputs!$B$9), 0)</f>
        <v>129.20000000000002</v>
      </c>
      <c r="P5468" s="3">
        <f t="shared" si="770"/>
        <v>0</v>
      </c>
      <c r="Q5468" s="3">
        <f t="shared" si="771"/>
        <v>639.54000000000008</v>
      </c>
      <c r="R5468" s="3">
        <f>I5468 + M5468*Inputs!$B$9 - N5468/Inputs!$B$10</f>
        <v>137.72766276572435</v>
      </c>
    </row>
    <row r="5469" spans="1:18" x14ac:dyDescent="0.3">
      <c r="A5469" s="4">
        <v>46250.791666666657</v>
      </c>
      <c r="B5469" s="3">
        <v>21.974999999999998</v>
      </c>
      <c r="C5469" s="3">
        <v>4.99</v>
      </c>
      <c r="D5469" s="3">
        <f t="shared" si="765"/>
        <v>24.885625000000001</v>
      </c>
      <c r="E5469" s="3">
        <f>MAX(B5469 - D5469/Inputs!$B$5, 0)</f>
        <v>0</v>
      </c>
      <c r="F5469" s="3">
        <f>MAX(D5469*Inputs!$B$5 - B5469, 0)</f>
        <v>0</v>
      </c>
      <c r="G5469" s="3">
        <f t="shared" si="766"/>
        <v>4.99</v>
      </c>
      <c r="H5469" t="str">
        <f t="shared" si="767"/>
        <v>Reg</v>
      </c>
      <c r="I5469" s="3">
        <f t="shared" si="772"/>
        <v>137.72766276572435</v>
      </c>
      <c r="J5469" s="3">
        <f t="shared" si="773"/>
        <v>318.94827166799325</v>
      </c>
      <c r="K5469" s="3">
        <f>MIN(Inputs!$B$2, (Inputs!$B$8 - I5469)/Inputs!$B$9)</f>
        <v>170</v>
      </c>
      <c r="L5469" s="3">
        <f>MAX(MIN(Inputs!$B$2, I5469*Inputs!$B$10, Inputs!$B$8*Inputs!$B$4 - J5469), 0)</f>
        <v>21.051728332006746</v>
      </c>
      <c r="M5469" s="3">
        <f t="shared" si="768"/>
        <v>0</v>
      </c>
      <c r="N5469" s="3">
        <f t="shared" si="769"/>
        <v>0</v>
      </c>
      <c r="O5469" s="3">
        <f>IF(H5469="Reg", MIN(Inputs!$B$2, I5469*Inputs!$B$10, (Inputs!$B$8-I5469)/Inputs!$B$9), 0)</f>
        <v>129.20000000000002</v>
      </c>
      <c r="P5469" s="3">
        <f t="shared" si="770"/>
        <v>0</v>
      </c>
      <c r="Q5469" s="3">
        <f t="shared" si="771"/>
        <v>644.70800000000008</v>
      </c>
      <c r="R5469" s="3">
        <f>I5469 + M5469*Inputs!$B$9 - N5469/Inputs!$B$10</f>
        <v>137.72766276572435</v>
      </c>
    </row>
    <row r="5470" spans="1:18" x14ac:dyDescent="0.3">
      <c r="A5470" s="4">
        <v>46250.833333333343</v>
      </c>
      <c r="B5470" s="3">
        <v>23.732499999999998</v>
      </c>
      <c r="C5470" s="3">
        <v>6.3</v>
      </c>
      <c r="D5470" s="3">
        <f t="shared" si="765"/>
        <v>24.885625000000001</v>
      </c>
      <c r="E5470" s="3">
        <f>MAX(B5470 - D5470/Inputs!$B$5, 0)</f>
        <v>0</v>
      </c>
      <c r="F5470" s="3">
        <f>MAX(D5470*Inputs!$B$5 - B5470, 0)</f>
        <v>0</v>
      </c>
      <c r="G5470" s="3">
        <f t="shared" si="766"/>
        <v>6.3</v>
      </c>
      <c r="H5470" t="str">
        <f t="shared" si="767"/>
        <v>Reg</v>
      </c>
      <c r="I5470" s="3">
        <f t="shared" si="772"/>
        <v>137.72766276572435</v>
      </c>
      <c r="J5470" s="3">
        <f t="shared" si="773"/>
        <v>318.94827166799325</v>
      </c>
      <c r="K5470" s="3">
        <f>MIN(Inputs!$B$2, (Inputs!$B$8 - I5470)/Inputs!$B$9)</f>
        <v>170</v>
      </c>
      <c r="L5470" s="3">
        <f>MAX(MIN(Inputs!$B$2, I5470*Inputs!$B$10, Inputs!$B$8*Inputs!$B$4 - J5470), 0)</f>
        <v>21.051728332006746</v>
      </c>
      <c r="M5470" s="3">
        <f t="shared" si="768"/>
        <v>0</v>
      </c>
      <c r="N5470" s="3">
        <f t="shared" si="769"/>
        <v>0</v>
      </c>
      <c r="O5470" s="3">
        <f>IF(H5470="Reg", MIN(Inputs!$B$2, I5470*Inputs!$B$10, (Inputs!$B$8-I5470)/Inputs!$B$9), 0)</f>
        <v>129.20000000000002</v>
      </c>
      <c r="P5470" s="3">
        <f t="shared" si="770"/>
        <v>0</v>
      </c>
      <c r="Q5470" s="3">
        <f t="shared" si="771"/>
        <v>813.96</v>
      </c>
      <c r="R5470" s="3">
        <f>I5470 + M5470*Inputs!$B$9 - N5470/Inputs!$B$10</f>
        <v>137.72766276572435</v>
      </c>
    </row>
    <row r="5471" spans="1:18" x14ac:dyDescent="0.3">
      <c r="A5471" s="4">
        <v>46250.875</v>
      </c>
      <c r="B5471" s="3">
        <v>24.115000000000002</v>
      </c>
      <c r="C5471" s="3">
        <v>3.9</v>
      </c>
      <c r="D5471" s="3">
        <f t="shared" si="765"/>
        <v>24.885625000000001</v>
      </c>
      <c r="E5471" s="3">
        <f>MAX(B5471 - D5471/Inputs!$B$5, 0)</f>
        <v>0</v>
      </c>
      <c r="F5471" s="3">
        <f>MAX(D5471*Inputs!$B$5 - B5471, 0)</f>
        <v>0</v>
      </c>
      <c r="G5471" s="3">
        <f t="shared" si="766"/>
        <v>3.9</v>
      </c>
      <c r="H5471" t="str">
        <f t="shared" si="767"/>
        <v>Reg</v>
      </c>
      <c r="I5471" s="3">
        <f t="shared" si="772"/>
        <v>137.72766276572435</v>
      </c>
      <c r="J5471" s="3">
        <f t="shared" si="773"/>
        <v>318.94827166799325</v>
      </c>
      <c r="K5471" s="3">
        <f>MIN(Inputs!$B$2, (Inputs!$B$8 - I5471)/Inputs!$B$9)</f>
        <v>170</v>
      </c>
      <c r="L5471" s="3">
        <f>MAX(MIN(Inputs!$B$2, I5471*Inputs!$B$10, Inputs!$B$8*Inputs!$B$4 - J5471), 0)</f>
        <v>21.051728332006746</v>
      </c>
      <c r="M5471" s="3">
        <f t="shared" si="768"/>
        <v>0</v>
      </c>
      <c r="N5471" s="3">
        <f t="shared" si="769"/>
        <v>0</v>
      </c>
      <c r="O5471" s="3">
        <f>IF(H5471="Reg", MIN(Inputs!$B$2, I5471*Inputs!$B$10, (Inputs!$B$8-I5471)/Inputs!$B$9), 0)</f>
        <v>129.20000000000002</v>
      </c>
      <c r="P5471" s="3">
        <f t="shared" si="770"/>
        <v>0</v>
      </c>
      <c r="Q5471" s="3">
        <f t="shared" si="771"/>
        <v>503.88000000000005</v>
      </c>
      <c r="R5471" s="3">
        <f>I5471 + M5471*Inputs!$B$9 - N5471/Inputs!$B$10</f>
        <v>137.72766276572435</v>
      </c>
    </row>
    <row r="5472" spans="1:18" x14ac:dyDescent="0.3">
      <c r="A5472" s="4">
        <v>46250.916666666657</v>
      </c>
      <c r="B5472" s="3">
        <v>22.145000000000003</v>
      </c>
      <c r="C5472" s="3">
        <v>1.5</v>
      </c>
      <c r="D5472" s="3">
        <f t="shared" si="765"/>
        <v>24.885625000000001</v>
      </c>
      <c r="E5472" s="3">
        <f>MAX(B5472 - D5472/Inputs!$B$5, 0)</f>
        <v>0</v>
      </c>
      <c r="F5472" s="3">
        <f>MAX(D5472*Inputs!$B$5 - B5472, 0)</f>
        <v>0</v>
      </c>
      <c r="G5472" s="3">
        <f t="shared" si="766"/>
        <v>1.5</v>
      </c>
      <c r="H5472" t="str">
        <f t="shared" si="767"/>
        <v>Reg</v>
      </c>
      <c r="I5472" s="3">
        <f t="shared" si="772"/>
        <v>137.72766276572435</v>
      </c>
      <c r="J5472" s="3">
        <f t="shared" si="773"/>
        <v>318.94827166799325</v>
      </c>
      <c r="K5472" s="3">
        <f>MIN(Inputs!$B$2, (Inputs!$B$8 - I5472)/Inputs!$B$9)</f>
        <v>170</v>
      </c>
      <c r="L5472" s="3">
        <f>MAX(MIN(Inputs!$B$2, I5472*Inputs!$B$10, Inputs!$B$8*Inputs!$B$4 - J5472), 0)</f>
        <v>21.051728332006746</v>
      </c>
      <c r="M5472" s="3">
        <f t="shared" si="768"/>
        <v>0</v>
      </c>
      <c r="N5472" s="3">
        <f t="shared" si="769"/>
        <v>0</v>
      </c>
      <c r="O5472" s="3">
        <f>IF(H5472="Reg", MIN(Inputs!$B$2, I5472*Inputs!$B$10, (Inputs!$B$8-I5472)/Inputs!$B$9), 0)</f>
        <v>129.20000000000002</v>
      </c>
      <c r="P5472" s="3">
        <f t="shared" si="770"/>
        <v>0</v>
      </c>
      <c r="Q5472" s="3">
        <f t="shared" si="771"/>
        <v>193.8</v>
      </c>
      <c r="R5472" s="3">
        <f>I5472 + M5472*Inputs!$B$9 - N5472/Inputs!$B$10</f>
        <v>137.72766276572435</v>
      </c>
    </row>
    <row r="5473" spans="1:18" x14ac:dyDescent="0.3">
      <c r="A5473" s="4">
        <v>46250.958333333343</v>
      </c>
      <c r="B5473" s="3">
        <v>19.91</v>
      </c>
      <c r="C5473" s="3">
        <v>0.06</v>
      </c>
      <c r="D5473" s="3">
        <f t="shared" si="765"/>
        <v>24.885625000000001</v>
      </c>
      <c r="E5473" s="3">
        <f>MAX(B5473 - D5473/Inputs!$B$5, 0)</f>
        <v>0</v>
      </c>
      <c r="F5473" s="3">
        <f>MAX(D5473*Inputs!$B$5 - B5473, 0)</f>
        <v>1.9893500000000017</v>
      </c>
      <c r="G5473" s="3">
        <f t="shared" si="766"/>
        <v>0.06</v>
      </c>
      <c r="H5473" t="str">
        <f t="shared" si="767"/>
        <v>Charge</v>
      </c>
      <c r="I5473" s="3">
        <f t="shared" si="772"/>
        <v>137.72766276572435</v>
      </c>
      <c r="J5473" s="3">
        <f t="shared" si="773"/>
        <v>318.94827166799325</v>
      </c>
      <c r="K5473" s="3">
        <f>MIN(Inputs!$B$2, (Inputs!$B$8 - I5473)/Inputs!$B$9)</f>
        <v>170</v>
      </c>
      <c r="L5473" s="3">
        <f>MAX(MIN(Inputs!$B$2, I5473*Inputs!$B$10, Inputs!$B$8*Inputs!$B$4 - J5473), 0)</f>
        <v>21.051728332006746</v>
      </c>
      <c r="M5473" s="3">
        <f t="shared" si="768"/>
        <v>170</v>
      </c>
      <c r="N5473" s="3">
        <f t="shared" si="769"/>
        <v>0</v>
      </c>
      <c r="O5473" s="3">
        <f>IF(H5473="Reg", MIN(Inputs!$B$2, I5473*Inputs!$B$10, (Inputs!$B$8-I5473)/Inputs!$B$9), 0)</f>
        <v>0</v>
      </c>
      <c r="P5473" s="3">
        <f t="shared" si="770"/>
        <v>-3384.7</v>
      </c>
      <c r="Q5473" s="3">
        <f t="shared" si="771"/>
        <v>0</v>
      </c>
      <c r="R5473" s="3">
        <f>I5473 + M5473*Inputs!$B$9 - N5473/Inputs!$B$10</f>
        <v>297.20179859972097</v>
      </c>
    </row>
    <row r="5474" spans="1:18" x14ac:dyDescent="0.3">
      <c r="A5474" s="4">
        <v>46251</v>
      </c>
      <c r="B5474" s="3">
        <v>19.987500000000001</v>
      </c>
      <c r="C5474" s="3">
        <v>0.06</v>
      </c>
      <c r="D5474" s="3">
        <f t="shared" si="765"/>
        <v>33.165833333333339</v>
      </c>
      <c r="E5474" s="3">
        <f>MAX(B5474 - D5474/Inputs!$B$5, 0)</f>
        <v>0</v>
      </c>
      <c r="F5474" s="3">
        <f>MAX(D5474*Inputs!$B$5 - B5474, 0)</f>
        <v>9.1984333333333375</v>
      </c>
      <c r="G5474" s="3">
        <f t="shared" si="766"/>
        <v>0.06</v>
      </c>
      <c r="H5474" t="str">
        <f t="shared" si="767"/>
        <v>Charge</v>
      </c>
      <c r="I5474" s="3">
        <f t="shared" si="772"/>
        <v>297.20179859972097</v>
      </c>
      <c r="J5474" s="3">
        <f t="shared" si="773"/>
        <v>0</v>
      </c>
      <c r="K5474" s="3">
        <f>MIN(Inputs!$B$2, (Inputs!$B$8 - I5474)/Inputs!$B$9)</f>
        <v>45.623035986355887</v>
      </c>
      <c r="L5474" s="3">
        <f>MAX(MIN(Inputs!$B$2, I5474*Inputs!$B$10, Inputs!$B$8*Inputs!$B$4 - J5474), 0)</f>
        <v>170</v>
      </c>
      <c r="M5474" s="3">
        <f t="shared" si="768"/>
        <v>45.623035986355887</v>
      </c>
      <c r="N5474" s="3">
        <f t="shared" si="769"/>
        <v>0</v>
      </c>
      <c r="O5474" s="3">
        <f>IF(H5474="Reg", MIN(Inputs!$B$2, I5474*Inputs!$B$10, (Inputs!$B$8-I5474)/Inputs!$B$9), 0)</f>
        <v>0</v>
      </c>
      <c r="P5474" s="3">
        <f t="shared" si="770"/>
        <v>-911.89043177728831</v>
      </c>
      <c r="Q5474" s="3">
        <f t="shared" si="771"/>
        <v>0</v>
      </c>
      <c r="R5474" s="3">
        <f>I5474 + M5474*Inputs!$B$9 - N5474/Inputs!$B$10</f>
        <v>340</v>
      </c>
    </row>
    <row r="5475" spans="1:18" x14ac:dyDescent="0.3">
      <c r="A5475" s="4">
        <v>46251.041666666657</v>
      </c>
      <c r="B5475" s="3">
        <v>25.509999999999998</v>
      </c>
      <c r="C5475" s="3">
        <v>0.06</v>
      </c>
      <c r="D5475" s="3">
        <f t="shared" si="765"/>
        <v>33.165833333333339</v>
      </c>
      <c r="E5475" s="3">
        <f>MAX(B5475 - D5475/Inputs!$B$5, 0)</f>
        <v>0</v>
      </c>
      <c r="F5475" s="3">
        <f>MAX(D5475*Inputs!$B$5 - B5475, 0)</f>
        <v>3.6759333333333402</v>
      </c>
      <c r="G5475" s="3">
        <f t="shared" si="766"/>
        <v>0.06</v>
      </c>
      <c r="H5475" t="str">
        <f t="shared" si="767"/>
        <v>Charge</v>
      </c>
      <c r="I5475" s="3">
        <f t="shared" si="772"/>
        <v>340</v>
      </c>
      <c r="J5475" s="3">
        <f t="shared" si="773"/>
        <v>0</v>
      </c>
      <c r="K5475" s="3">
        <f>MIN(Inputs!$B$2, (Inputs!$B$8 - I5475)/Inputs!$B$9)</f>
        <v>0</v>
      </c>
      <c r="L5475" s="3">
        <f>MAX(MIN(Inputs!$B$2, I5475*Inputs!$B$10, Inputs!$B$8*Inputs!$B$4 - J5475), 0)</f>
        <v>170</v>
      </c>
      <c r="M5475" s="3">
        <f t="shared" si="768"/>
        <v>0</v>
      </c>
      <c r="N5475" s="3">
        <f t="shared" si="769"/>
        <v>0</v>
      </c>
      <c r="O5475" s="3">
        <f>IF(H5475="Reg", MIN(Inputs!$B$2, I5475*Inputs!$B$10, (Inputs!$B$8-I5475)/Inputs!$B$9), 0)</f>
        <v>0</v>
      </c>
      <c r="P5475" s="3">
        <f t="shared" si="770"/>
        <v>0</v>
      </c>
      <c r="Q5475" s="3">
        <f t="shared" si="771"/>
        <v>0</v>
      </c>
      <c r="R5475" s="3">
        <f>I5475 + M5475*Inputs!$B$9 - N5475/Inputs!$B$10</f>
        <v>340</v>
      </c>
    </row>
    <row r="5476" spans="1:18" x14ac:dyDescent="0.3">
      <c r="A5476" s="4">
        <v>46251.083333333343</v>
      </c>
      <c r="B5476" s="3">
        <v>19.085000000000001</v>
      </c>
      <c r="C5476" s="3">
        <v>0.05</v>
      </c>
      <c r="D5476" s="3">
        <f t="shared" si="765"/>
        <v>33.165833333333339</v>
      </c>
      <c r="E5476" s="3">
        <f>MAX(B5476 - D5476/Inputs!$B$5, 0)</f>
        <v>0</v>
      </c>
      <c r="F5476" s="3">
        <f>MAX(D5476*Inputs!$B$5 - B5476, 0)</f>
        <v>10.100933333333337</v>
      </c>
      <c r="G5476" s="3">
        <f t="shared" si="766"/>
        <v>0.05</v>
      </c>
      <c r="H5476" t="str">
        <f t="shared" si="767"/>
        <v>Charge</v>
      </c>
      <c r="I5476" s="3">
        <f t="shared" si="772"/>
        <v>340</v>
      </c>
      <c r="J5476" s="3">
        <f t="shared" si="773"/>
        <v>0</v>
      </c>
      <c r="K5476" s="3">
        <f>MIN(Inputs!$B$2, (Inputs!$B$8 - I5476)/Inputs!$B$9)</f>
        <v>0</v>
      </c>
      <c r="L5476" s="3">
        <f>MAX(MIN(Inputs!$B$2, I5476*Inputs!$B$10, Inputs!$B$8*Inputs!$B$4 - J5476), 0)</f>
        <v>170</v>
      </c>
      <c r="M5476" s="3">
        <f t="shared" si="768"/>
        <v>0</v>
      </c>
      <c r="N5476" s="3">
        <f t="shared" si="769"/>
        <v>0</v>
      </c>
      <c r="O5476" s="3">
        <f>IF(H5476="Reg", MIN(Inputs!$B$2, I5476*Inputs!$B$10, (Inputs!$B$8-I5476)/Inputs!$B$9), 0)</f>
        <v>0</v>
      </c>
      <c r="P5476" s="3">
        <f t="shared" si="770"/>
        <v>0</v>
      </c>
      <c r="Q5476" s="3">
        <f t="shared" si="771"/>
        <v>0</v>
      </c>
      <c r="R5476" s="3">
        <f>I5476 + M5476*Inputs!$B$9 - N5476/Inputs!$B$10</f>
        <v>340</v>
      </c>
    </row>
    <row r="5477" spans="1:18" x14ac:dyDescent="0.3">
      <c r="A5477" s="4">
        <v>46251.125</v>
      </c>
      <c r="B5477" s="3">
        <v>16.549999999999997</v>
      </c>
      <c r="C5477" s="3">
        <v>0.05</v>
      </c>
      <c r="D5477" s="3">
        <f t="shared" si="765"/>
        <v>33.165833333333339</v>
      </c>
      <c r="E5477" s="3">
        <f>MAX(B5477 - D5477/Inputs!$B$5, 0)</f>
        <v>0</v>
      </c>
      <c r="F5477" s="3">
        <f>MAX(D5477*Inputs!$B$5 - B5477, 0)</f>
        <v>12.635933333333341</v>
      </c>
      <c r="G5477" s="3">
        <f t="shared" si="766"/>
        <v>0.05</v>
      </c>
      <c r="H5477" t="str">
        <f t="shared" si="767"/>
        <v>Charge</v>
      </c>
      <c r="I5477" s="3">
        <f t="shared" si="772"/>
        <v>340</v>
      </c>
      <c r="J5477" s="3">
        <f t="shared" si="773"/>
        <v>0</v>
      </c>
      <c r="K5477" s="3">
        <f>MIN(Inputs!$B$2, (Inputs!$B$8 - I5477)/Inputs!$B$9)</f>
        <v>0</v>
      </c>
      <c r="L5477" s="3">
        <f>MAX(MIN(Inputs!$B$2, I5477*Inputs!$B$10, Inputs!$B$8*Inputs!$B$4 - J5477), 0)</f>
        <v>170</v>
      </c>
      <c r="M5477" s="3">
        <f t="shared" si="768"/>
        <v>0</v>
      </c>
      <c r="N5477" s="3">
        <f t="shared" si="769"/>
        <v>0</v>
      </c>
      <c r="O5477" s="3">
        <f>IF(H5477="Reg", MIN(Inputs!$B$2, I5477*Inputs!$B$10, (Inputs!$B$8-I5477)/Inputs!$B$9), 0)</f>
        <v>0</v>
      </c>
      <c r="P5477" s="3">
        <f t="shared" si="770"/>
        <v>0</v>
      </c>
      <c r="Q5477" s="3">
        <f t="shared" si="771"/>
        <v>0</v>
      </c>
      <c r="R5477" s="3">
        <f>I5477 + M5477*Inputs!$B$9 - N5477/Inputs!$B$10</f>
        <v>340</v>
      </c>
    </row>
    <row r="5478" spans="1:18" x14ac:dyDescent="0.3">
      <c r="A5478" s="4">
        <v>46251.166666666657</v>
      </c>
      <c r="B5478" s="3">
        <v>17.357500000000002</v>
      </c>
      <c r="C5478" s="3">
        <v>0.05</v>
      </c>
      <c r="D5478" s="3">
        <f t="shared" si="765"/>
        <v>33.165833333333339</v>
      </c>
      <c r="E5478" s="3">
        <f>MAX(B5478 - D5478/Inputs!$B$5, 0)</f>
        <v>0</v>
      </c>
      <c r="F5478" s="3">
        <f>MAX(D5478*Inputs!$B$5 - B5478, 0)</f>
        <v>11.828433333333336</v>
      </c>
      <c r="G5478" s="3">
        <f t="shared" si="766"/>
        <v>0.05</v>
      </c>
      <c r="H5478" t="str">
        <f t="shared" si="767"/>
        <v>Charge</v>
      </c>
      <c r="I5478" s="3">
        <f t="shared" si="772"/>
        <v>340</v>
      </c>
      <c r="J5478" s="3">
        <f t="shared" si="773"/>
        <v>0</v>
      </c>
      <c r="K5478" s="3">
        <f>MIN(Inputs!$B$2, (Inputs!$B$8 - I5478)/Inputs!$B$9)</f>
        <v>0</v>
      </c>
      <c r="L5478" s="3">
        <f>MAX(MIN(Inputs!$B$2, I5478*Inputs!$B$10, Inputs!$B$8*Inputs!$B$4 - J5478), 0)</f>
        <v>170</v>
      </c>
      <c r="M5478" s="3">
        <f t="shared" si="768"/>
        <v>0</v>
      </c>
      <c r="N5478" s="3">
        <f t="shared" si="769"/>
        <v>0</v>
      </c>
      <c r="O5478" s="3">
        <f>IF(H5478="Reg", MIN(Inputs!$B$2, I5478*Inputs!$B$10, (Inputs!$B$8-I5478)/Inputs!$B$9), 0)</f>
        <v>0</v>
      </c>
      <c r="P5478" s="3">
        <f t="shared" si="770"/>
        <v>0</v>
      </c>
      <c r="Q5478" s="3">
        <f t="shared" si="771"/>
        <v>0</v>
      </c>
      <c r="R5478" s="3">
        <f>I5478 + M5478*Inputs!$B$9 - N5478/Inputs!$B$10</f>
        <v>340</v>
      </c>
    </row>
    <row r="5479" spans="1:18" x14ac:dyDescent="0.3">
      <c r="A5479" s="4">
        <v>46251.208333333343</v>
      </c>
      <c r="B5479" s="3">
        <v>18.36</v>
      </c>
      <c r="C5479" s="3">
        <v>0.05</v>
      </c>
      <c r="D5479" s="3">
        <f t="shared" si="765"/>
        <v>33.165833333333339</v>
      </c>
      <c r="E5479" s="3">
        <f>MAX(B5479 - D5479/Inputs!$B$5, 0)</f>
        <v>0</v>
      </c>
      <c r="F5479" s="3">
        <f>MAX(D5479*Inputs!$B$5 - B5479, 0)</f>
        <v>10.825933333333339</v>
      </c>
      <c r="G5479" s="3">
        <f t="shared" si="766"/>
        <v>0.05</v>
      </c>
      <c r="H5479" t="str">
        <f t="shared" si="767"/>
        <v>Charge</v>
      </c>
      <c r="I5479" s="3">
        <f t="shared" si="772"/>
        <v>340</v>
      </c>
      <c r="J5479" s="3">
        <f t="shared" si="773"/>
        <v>0</v>
      </c>
      <c r="K5479" s="3">
        <f>MIN(Inputs!$B$2, (Inputs!$B$8 - I5479)/Inputs!$B$9)</f>
        <v>0</v>
      </c>
      <c r="L5479" s="3">
        <f>MAX(MIN(Inputs!$B$2, I5479*Inputs!$B$10, Inputs!$B$8*Inputs!$B$4 - J5479), 0)</f>
        <v>170</v>
      </c>
      <c r="M5479" s="3">
        <f t="shared" si="768"/>
        <v>0</v>
      </c>
      <c r="N5479" s="3">
        <f t="shared" si="769"/>
        <v>0</v>
      </c>
      <c r="O5479" s="3">
        <f>IF(H5479="Reg", MIN(Inputs!$B$2, I5479*Inputs!$B$10, (Inputs!$B$8-I5479)/Inputs!$B$9), 0)</f>
        <v>0</v>
      </c>
      <c r="P5479" s="3">
        <f t="shared" si="770"/>
        <v>0</v>
      </c>
      <c r="Q5479" s="3">
        <f t="shared" si="771"/>
        <v>0</v>
      </c>
      <c r="R5479" s="3">
        <f>I5479 + M5479*Inputs!$B$9 - N5479/Inputs!$B$10</f>
        <v>340</v>
      </c>
    </row>
    <row r="5480" spans="1:18" x14ac:dyDescent="0.3">
      <c r="A5480" s="4">
        <v>46251.25</v>
      </c>
      <c r="B5480" s="3">
        <v>20.38</v>
      </c>
      <c r="C5480" s="3">
        <v>0.06</v>
      </c>
      <c r="D5480" s="3">
        <f t="shared" si="765"/>
        <v>33.165833333333339</v>
      </c>
      <c r="E5480" s="3">
        <f>MAX(B5480 - D5480/Inputs!$B$5, 0)</f>
        <v>0</v>
      </c>
      <c r="F5480" s="3">
        <f>MAX(D5480*Inputs!$B$5 - B5480, 0)</f>
        <v>8.8059333333333392</v>
      </c>
      <c r="G5480" s="3">
        <f t="shared" si="766"/>
        <v>0.06</v>
      </c>
      <c r="H5480" t="str">
        <f t="shared" si="767"/>
        <v>Charge</v>
      </c>
      <c r="I5480" s="3">
        <f t="shared" si="772"/>
        <v>340</v>
      </c>
      <c r="J5480" s="3">
        <f t="shared" si="773"/>
        <v>0</v>
      </c>
      <c r="K5480" s="3">
        <f>MIN(Inputs!$B$2, (Inputs!$B$8 - I5480)/Inputs!$B$9)</f>
        <v>0</v>
      </c>
      <c r="L5480" s="3">
        <f>MAX(MIN(Inputs!$B$2, I5480*Inputs!$B$10, Inputs!$B$8*Inputs!$B$4 - J5480), 0)</f>
        <v>170</v>
      </c>
      <c r="M5480" s="3">
        <f t="shared" si="768"/>
        <v>0</v>
      </c>
      <c r="N5480" s="3">
        <f t="shared" si="769"/>
        <v>0</v>
      </c>
      <c r="O5480" s="3">
        <f>IF(H5480="Reg", MIN(Inputs!$B$2, I5480*Inputs!$B$10, (Inputs!$B$8-I5480)/Inputs!$B$9), 0)</f>
        <v>0</v>
      </c>
      <c r="P5480" s="3">
        <f t="shared" si="770"/>
        <v>0</v>
      </c>
      <c r="Q5480" s="3">
        <f t="shared" si="771"/>
        <v>0</v>
      </c>
      <c r="R5480" s="3">
        <f>I5480 + M5480*Inputs!$B$9 - N5480/Inputs!$B$10</f>
        <v>340</v>
      </c>
    </row>
    <row r="5481" spans="1:18" x14ac:dyDescent="0.3">
      <c r="A5481" s="4">
        <v>46251.291666666657</v>
      </c>
      <c r="B5481" s="3">
        <v>21.962499999999999</v>
      </c>
      <c r="C5481" s="3">
        <v>1</v>
      </c>
      <c r="D5481" s="3">
        <f t="shared" si="765"/>
        <v>33.165833333333339</v>
      </c>
      <c r="E5481" s="3">
        <f>MAX(B5481 - D5481/Inputs!$B$5, 0)</f>
        <v>0</v>
      </c>
      <c r="F5481" s="3">
        <f>MAX(D5481*Inputs!$B$5 - B5481, 0)</f>
        <v>7.2234333333333396</v>
      </c>
      <c r="G5481" s="3">
        <f t="shared" si="766"/>
        <v>1</v>
      </c>
      <c r="H5481" t="str">
        <f t="shared" si="767"/>
        <v>Charge</v>
      </c>
      <c r="I5481" s="3">
        <f t="shared" si="772"/>
        <v>340</v>
      </c>
      <c r="J5481" s="3">
        <f t="shared" si="773"/>
        <v>0</v>
      </c>
      <c r="K5481" s="3">
        <f>MIN(Inputs!$B$2, (Inputs!$B$8 - I5481)/Inputs!$B$9)</f>
        <v>0</v>
      </c>
      <c r="L5481" s="3">
        <f>MAX(MIN(Inputs!$B$2, I5481*Inputs!$B$10, Inputs!$B$8*Inputs!$B$4 - J5481), 0)</f>
        <v>170</v>
      </c>
      <c r="M5481" s="3">
        <f t="shared" si="768"/>
        <v>0</v>
      </c>
      <c r="N5481" s="3">
        <f t="shared" si="769"/>
        <v>0</v>
      </c>
      <c r="O5481" s="3">
        <f>IF(H5481="Reg", MIN(Inputs!$B$2, I5481*Inputs!$B$10, (Inputs!$B$8-I5481)/Inputs!$B$9), 0)</f>
        <v>0</v>
      </c>
      <c r="P5481" s="3">
        <f t="shared" si="770"/>
        <v>0</v>
      </c>
      <c r="Q5481" s="3">
        <f t="shared" si="771"/>
        <v>0</v>
      </c>
      <c r="R5481" s="3">
        <f>I5481 + M5481*Inputs!$B$9 - N5481/Inputs!$B$10</f>
        <v>340</v>
      </c>
    </row>
    <row r="5482" spans="1:18" x14ac:dyDescent="0.3">
      <c r="A5482" s="4">
        <v>46251.333333333343</v>
      </c>
      <c r="B5482" s="3">
        <v>22.392499999999998</v>
      </c>
      <c r="C5482" s="3">
        <v>0.49</v>
      </c>
      <c r="D5482" s="3">
        <f t="shared" si="765"/>
        <v>33.165833333333339</v>
      </c>
      <c r="E5482" s="3">
        <f>MAX(B5482 - D5482/Inputs!$B$5, 0)</f>
        <v>0</v>
      </c>
      <c r="F5482" s="3">
        <f>MAX(D5482*Inputs!$B$5 - B5482, 0)</f>
        <v>6.7934333333333399</v>
      </c>
      <c r="G5482" s="3">
        <f t="shared" si="766"/>
        <v>0.49</v>
      </c>
      <c r="H5482" t="str">
        <f t="shared" si="767"/>
        <v>Charge</v>
      </c>
      <c r="I5482" s="3">
        <f t="shared" si="772"/>
        <v>340</v>
      </c>
      <c r="J5482" s="3">
        <f t="shared" si="773"/>
        <v>0</v>
      </c>
      <c r="K5482" s="3">
        <f>MIN(Inputs!$B$2, (Inputs!$B$8 - I5482)/Inputs!$B$9)</f>
        <v>0</v>
      </c>
      <c r="L5482" s="3">
        <f>MAX(MIN(Inputs!$B$2, I5482*Inputs!$B$10, Inputs!$B$8*Inputs!$B$4 - J5482), 0)</f>
        <v>170</v>
      </c>
      <c r="M5482" s="3">
        <f t="shared" si="768"/>
        <v>0</v>
      </c>
      <c r="N5482" s="3">
        <f t="shared" si="769"/>
        <v>0</v>
      </c>
      <c r="O5482" s="3">
        <f>IF(H5482="Reg", MIN(Inputs!$B$2, I5482*Inputs!$B$10, (Inputs!$B$8-I5482)/Inputs!$B$9), 0)</f>
        <v>0</v>
      </c>
      <c r="P5482" s="3">
        <f t="shared" si="770"/>
        <v>0</v>
      </c>
      <c r="Q5482" s="3">
        <f t="shared" si="771"/>
        <v>0</v>
      </c>
      <c r="R5482" s="3">
        <f>I5482 + M5482*Inputs!$B$9 - N5482/Inputs!$B$10</f>
        <v>340</v>
      </c>
    </row>
    <row r="5483" spans="1:18" x14ac:dyDescent="0.3">
      <c r="A5483" s="4">
        <v>46251.375</v>
      </c>
      <c r="B5483" s="3">
        <v>24</v>
      </c>
      <c r="C5483" s="3">
        <v>0.49</v>
      </c>
      <c r="D5483" s="3">
        <f t="shared" si="765"/>
        <v>33.165833333333339</v>
      </c>
      <c r="E5483" s="3">
        <f>MAX(B5483 - D5483/Inputs!$B$5, 0)</f>
        <v>0</v>
      </c>
      <c r="F5483" s="3">
        <f>MAX(D5483*Inputs!$B$5 - B5483, 0)</f>
        <v>5.1859333333333382</v>
      </c>
      <c r="G5483" s="3">
        <f t="shared" si="766"/>
        <v>0.49</v>
      </c>
      <c r="H5483" t="str">
        <f t="shared" si="767"/>
        <v>Charge</v>
      </c>
      <c r="I5483" s="3">
        <f t="shared" si="772"/>
        <v>340</v>
      </c>
      <c r="J5483" s="3">
        <f t="shared" si="773"/>
        <v>0</v>
      </c>
      <c r="K5483" s="3">
        <f>MIN(Inputs!$B$2, (Inputs!$B$8 - I5483)/Inputs!$B$9)</f>
        <v>0</v>
      </c>
      <c r="L5483" s="3">
        <f>MAX(MIN(Inputs!$B$2, I5483*Inputs!$B$10, Inputs!$B$8*Inputs!$B$4 - J5483), 0)</f>
        <v>170</v>
      </c>
      <c r="M5483" s="3">
        <f t="shared" si="768"/>
        <v>0</v>
      </c>
      <c r="N5483" s="3">
        <f t="shared" si="769"/>
        <v>0</v>
      </c>
      <c r="O5483" s="3">
        <f>IF(H5483="Reg", MIN(Inputs!$B$2, I5483*Inputs!$B$10, (Inputs!$B$8-I5483)/Inputs!$B$9), 0)</f>
        <v>0</v>
      </c>
      <c r="P5483" s="3">
        <f t="shared" si="770"/>
        <v>0</v>
      </c>
      <c r="Q5483" s="3">
        <f t="shared" si="771"/>
        <v>0</v>
      </c>
      <c r="R5483" s="3">
        <f>I5483 + M5483*Inputs!$B$9 - N5483/Inputs!$B$10</f>
        <v>340</v>
      </c>
    </row>
    <row r="5484" spans="1:18" x14ac:dyDescent="0.3">
      <c r="A5484" s="4">
        <v>46251.416666666657</v>
      </c>
      <c r="B5484" s="3">
        <v>26.397500000000001</v>
      </c>
      <c r="C5484" s="3">
        <v>0.48</v>
      </c>
      <c r="D5484" s="3">
        <f t="shared" si="765"/>
        <v>33.165833333333339</v>
      </c>
      <c r="E5484" s="3">
        <f>MAX(B5484 - D5484/Inputs!$B$5, 0)</f>
        <v>0</v>
      </c>
      <c r="F5484" s="3">
        <f>MAX(D5484*Inputs!$B$5 - B5484, 0)</f>
        <v>2.7884333333333373</v>
      </c>
      <c r="G5484" s="3">
        <f t="shared" si="766"/>
        <v>0.48</v>
      </c>
      <c r="H5484" t="str">
        <f t="shared" si="767"/>
        <v>Charge</v>
      </c>
      <c r="I5484" s="3">
        <f t="shared" si="772"/>
        <v>340</v>
      </c>
      <c r="J5484" s="3">
        <f t="shared" si="773"/>
        <v>0</v>
      </c>
      <c r="K5484" s="3">
        <f>MIN(Inputs!$B$2, (Inputs!$B$8 - I5484)/Inputs!$B$9)</f>
        <v>0</v>
      </c>
      <c r="L5484" s="3">
        <f>MAX(MIN(Inputs!$B$2, I5484*Inputs!$B$10, Inputs!$B$8*Inputs!$B$4 - J5484), 0)</f>
        <v>170</v>
      </c>
      <c r="M5484" s="3">
        <f t="shared" si="768"/>
        <v>0</v>
      </c>
      <c r="N5484" s="3">
        <f t="shared" si="769"/>
        <v>0</v>
      </c>
      <c r="O5484" s="3">
        <f>IF(H5484="Reg", MIN(Inputs!$B$2, I5484*Inputs!$B$10, (Inputs!$B$8-I5484)/Inputs!$B$9), 0)</f>
        <v>0</v>
      </c>
      <c r="P5484" s="3">
        <f t="shared" si="770"/>
        <v>0</v>
      </c>
      <c r="Q5484" s="3">
        <f t="shared" si="771"/>
        <v>0</v>
      </c>
      <c r="R5484" s="3">
        <f>I5484 + M5484*Inputs!$B$9 - N5484/Inputs!$B$10</f>
        <v>340</v>
      </c>
    </row>
    <row r="5485" spans="1:18" x14ac:dyDescent="0.3">
      <c r="A5485" s="4">
        <v>46251.458333333343</v>
      </c>
      <c r="B5485" s="3">
        <v>28.89</v>
      </c>
      <c r="C5485" s="3">
        <v>0.44</v>
      </c>
      <c r="D5485" s="3">
        <f t="shared" si="765"/>
        <v>33.165833333333339</v>
      </c>
      <c r="E5485" s="3">
        <f>MAX(B5485 - D5485/Inputs!$B$5, 0)</f>
        <v>0</v>
      </c>
      <c r="F5485" s="3">
        <f>MAX(D5485*Inputs!$B$5 - B5485, 0)</f>
        <v>0.2959333333333376</v>
      </c>
      <c r="G5485" s="3">
        <f t="shared" si="766"/>
        <v>0.44</v>
      </c>
      <c r="H5485" t="str">
        <f t="shared" si="767"/>
        <v>Reg</v>
      </c>
      <c r="I5485" s="3">
        <f t="shared" si="772"/>
        <v>340</v>
      </c>
      <c r="J5485" s="3">
        <f t="shared" si="773"/>
        <v>0</v>
      </c>
      <c r="K5485" s="3">
        <f>MIN(Inputs!$B$2, (Inputs!$B$8 - I5485)/Inputs!$B$9)</f>
        <v>0</v>
      </c>
      <c r="L5485" s="3">
        <f>MAX(MIN(Inputs!$B$2, I5485*Inputs!$B$10, Inputs!$B$8*Inputs!$B$4 - J5485), 0)</f>
        <v>170</v>
      </c>
      <c r="M5485" s="3">
        <f t="shared" si="768"/>
        <v>0</v>
      </c>
      <c r="N5485" s="3">
        <f t="shared" si="769"/>
        <v>0</v>
      </c>
      <c r="O5485" s="3">
        <f>IF(H5485="Reg", MIN(Inputs!$B$2, I5485*Inputs!$B$10, (Inputs!$B$8-I5485)/Inputs!$B$9), 0)</f>
        <v>0</v>
      </c>
      <c r="P5485" s="3">
        <f t="shared" si="770"/>
        <v>0</v>
      </c>
      <c r="Q5485" s="3">
        <f t="shared" si="771"/>
        <v>0</v>
      </c>
      <c r="R5485" s="3">
        <f>I5485 + M5485*Inputs!$B$9 - N5485/Inputs!$B$10</f>
        <v>340</v>
      </c>
    </row>
    <row r="5486" spans="1:18" x14ac:dyDescent="0.3">
      <c r="A5486" s="4">
        <v>46251.5</v>
      </c>
      <c r="B5486" s="3">
        <v>30.282499999999999</v>
      </c>
      <c r="C5486" s="3">
        <v>0.44</v>
      </c>
      <c r="D5486" s="3">
        <f t="shared" si="765"/>
        <v>33.165833333333339</v>
      </c>
      <c r="E5486" s="3">
        <f>MAX(B5486 - D5486/Inputs!$B$5, 0)</f>
        <v>0</v>
      </c>
      <c r="F5486" s="3">
        <f>MAX(D5486*Inputs!$B$5 - B5486, 0)</f>
        <v>0</v>
      </c>
      <c r="G5486" s="3">
        <f t="shared" si="766"/>
        <v>0.44</v>
      </c>
      <c r="H5486" t="str">
        <f t="shared" si="767"/>
        <v>Reg</v>
      </c>
      <c r="I5486" s="3">
        <f t="shared" si="772"/>
        <v>340</v>
      </c>
      <c r="J5486" s="3">
        <f t="shared" si="773"/>
        <v>0</v>
      </c>
      <c r="K5486" s="3">
        <f>MIN(Inputs!$B$2, (Inputs!$B$8 - I5486)/Inputs!$B$9)</f>
        <v>0</v>
      </c>
      <c r="L5486" s="3">
        <f>MAX(MIN(Inputs!$B$2, I5486*Inputs!$B$10, Inputs!$B$8*Inputs!$B$4 - J5486), 0)</f>
        <v>170</v>
      </c>
      <c r="M5486" s="3">
        <f t="shared" si="768"/>
        <v>0</v>
      </c>
      <c r="N5486" s="3">
        <f t="shared" si="769"/>
        <v>0</v>
      </c>
      <c r="O5486" s="3">
        <f>IF(H5486="Reg", MIN(Inputs!$B$2, I5486*Inputs!$B$10, (Inputs!$B$8-I5486)/Inputs!$B$9), 0)</f>
        <v>0</v>
      </c>
      <c r="P5486" s="3">
        <f t="shared" si="770"/>
        <v>0</v>
      </c>
      <c r="Q5486" s="3">
        <f t="shared" si="771"/>
        <v>0</v>
      </c>
      <c r="R5486" s="3">
        <f>I5486 + M5486*Inputs!$B$9 - N5486/Inputs!$B$10</f>
        <v>340</v>
      </c>
    </row>
    <row r="5487" spans="1:18" x14ac:dyDescent="0.3">
      <c r="A5487" s="4">
        <v>46251.541666666657</v>
      </c>
      <c r="B5487" s="3">
        <v>30.01</v>
      </c>
      <c r="C5487" s="3">
        <v>0.46</v>
      </c>
      <c r="D5487" s="3">
        <f t="shared" si="765"/>
        <v>33.165833333333339</v>
      </c>
      <c r="E5487" s="3">
        <f>MAX(B5487 - D5487/Inputs!$B$5, 0)</f>
        <v>0</v>
      </c>
      <c r="F5487" s="3">
        <f>MAX(D5487*Inputs!$B$5 - B5487, 0)</f>
        <v>0</v>
      </c>
      <c r="G5487" s="3">
        <f t="shared" si="766"/>
        <v>0.46</v>
      </c>
      <c r="H5487" t="str">
        <f t="shared" si="767"/>
        <v>Reg</v>
      </c>
      <c r="I5487" s="3">
        <f t="shared" si="772"/>
        <v>340</v>
      </c>
      <c r="J5487" s="3">
        <f t="shared" si="773"/>
        <v>0</v>
      </c>
      <c r="K5487" s="3">
        <f>MIN(Inputs!$B$2, (Inputs!$B$8 - I5487)/Inputs!$B$9)</f>
        <v>0</v>
      </c>
      <c r="L5487" s="3">
        <f>MAX(MIN(Inputs!$B$2, I5487*Inputs!$B$10, Inputs!$B$8*Inputs!$B$4 - J5487), 0)</f>
        <v>170</v>
      </c>
      <c r="M5487" s="3">
        <f t="shared" si="768"/>
        <v>0</v>
      </c>
      <c r="N5487" s="3">
        <f t="shared" si="769"/>
        <v>0</v>
      </c>
      <c r="O5487" s="3">
        <f>IF(H5487="Reg", MIN(Inputs!$B$2, I5487*Inputs!$B$10, (Inputs!$B$8-I5487)/Inputs!$B$9), 0)</f>
        <v>0</v>
      </c>
      <c r="P5487" s="3">
        <f t="shared" si="770"/>
        <v>0</v>
      </c>
      <c r="Q5487" s="3">
        <f t="shared" si="771"/>
        <v>0</v>
      </c>
      <c r="R5487" s="3">
        <f>I5487 + M5487*Inputs!$B$9 - N5487/Inputs!$B$10</f>
        <v>340</v>
      </c>
    </row>
    <row r="5488" spans="1:18" x14ac:dyDescent="0.3">
      <c r="A5488" s="4">
        <v>46251.583333333343</v>
      </c>
      <c r="B5488" s="3">
        <v>24.957500000000003</v>
      </c>
      <c r="C5488" s="3">
        <v>0.5</v>
      </c>
      <c r="D5488" s="3">
        <f t="shared" si="765"/>
        <v>33.165833333333339</v>
      </c>
      <c r="E5488" s="3">
        <f>MAX(B5488 - D5488/Inputs!$B$5, 0)</f>
        <v>0</v>
      </c>
      <c r="F5488" s="3">
        <f>MAX(D5488*Inputs!$B$5 - B5488, 0)</f>
        <v>4.228433333333335</v>
      </c>
      <c r="G5488" s="3">
        <f t="shared" si="766"/>
        <v>0.5</v>
      </c>
      <c r="H5488" t="str">
        <f t="shared" si="767"/>
        <v>Charge</v>
      </c>
      <c r="I5488" s="3">
        <f t="shared" si="772"/>
        <v>340</v>
      </c>
      <c r="J5488" s="3">
        <f t="shared" si="773"/>
        <v>0</v>
      </c>
      <c r="K5488" s="3">
        <f>MIN(Inputs!$B$2, (Inputs!$B$8 - I5488)/Inputs!$B$9)</f>
        <v>0</v>
      </c>
      <c r="L5488" s="3">
        <f>MAX(MIN(Inputs!$B$2, I5488*Inputs!$B$10, Inputs!$B$8*Inputs!$B$4 - J5488), 0)</f>
        <v>170</v>
      </c>
      <c r="M5488" s="3">
        <f t="shared" si="768"/>
        <v>0</v>
      </c>
      <c r="N5488" s="3">
        <f t="shared" si="769"/>
        <v>0</v>
      </c>
      <c r="O5488" s="3">
        <f>IF(H5488="Reg", MIN(Inputs!$B$2, I5488*Inputs!$B$10, (Inputs!$B$8-I5488)/Inputs!$B$9), 0)</f>
        <v>0</v>
      </c>
      <c r="P5488" s="3">
        <f t="shared" si="770"/>
        <v>0</v>
      </c>
      <c r="Q5488" s="3">
        <f t="shared" si="771"/>
        <v>0</v>
      </c>
      <c r="R5488" s="3">
        <f>I5488 + M5488*Inputs!$B$9 - N5488/Inputs!$B$10</f>
        <v>340</v>
      </c>
    </row>
    <row r="5489" spans="1:18" x14ac:dyDescent="0.3">
      <c r="A5489" s="4">
        <v>46251.625</v>
      </c>
      <c r="B5489" s="3">
        <v>22.647500000000001</v>
      </c>
      <c r="C5489" s="3">
        <v>0.98</v>
      </c>
      <c r="D5489" s="3">
        <f t="shared" si="765"/>
        <v>33.165833333333339</v>
      </c>
      <c r="E5489" s="3">
        <f>MAX(B5489 - D5489/Inputs!$B$5, 0)</f>
        <v>0</v>
      </c>
      <c r="F5489" s="3">
        <f>MAX(D5489*Inputs!$B$5 - B5489, 0)</f>
        <v>6.5384333333333373</v>
      </c>
      <c r="G5489" s="3">
        <f t="shared" si="766"/>
        <v>0.98</v>
      </c>
      <c r="H5489" t="str">
        <f t="shared" si="767"/>
        <v>Charge</v>
      </c>
      <c r="I5489" s="3">
        <f t="shared" si="772"/>
        <v>340</v>
      </c>
      <c r="J5489" s="3">
        <f t="shared" si="773"/>
        <v>0</v>
      </c>
      <c r="K5489" s="3">
        <f>MIN(Inputs!$B$2, (Inputs!$B$8 - I5489)/Inputs!$B$9)</f>
        <v>0</v>
      </c>
      <c r="L5489" s="3">
        <f>MAX(MIN(Inputs!$B$2, I5489*Inputs!$B$10, Inputs!$B$8*Inputs!$B$4 - J5489), 0)</f>
        <v>170</v>
      </c>
      <c r="M5489" s="3">
        <f t="shared" si="768"/>
        <v>0</v>
      </c>
      <c r="N5489" s="3">
        <f t="shared" si="769"/>
        <v>0</v>
      </c>
      <c r="O5489" s="3">
        <f>IF(H5489="Reg", MIN(Inputs!$B$2, I5489*Inputs!$B$10, (Inputs!$B$8-I5489)/Inputs!$B$9), 0)</f>
        <v>0</v>
      </c>
      <c r="P5489" s="3">
        <f t="shared" si="770"/>
        <v>0</v>
      </c>
      <c r="Q5489" s="3">
        <f t="shared" si="771"/>
        <v>0</v>
      </c>
      <c r="R5489" s="3">
        <f>I5489 + M5489*Inputs!$B$9 - N5489/Inputs!$B$10</f>
        <v>340</v>
      </c>
    </row>
    <row r="5490" spans="1:18" x14ac:dyDescent="0.3">
      <c r="A5490" s="4">
        <v>46251.666666666657</v>
      </c>
      <c r="B5490" s="3">
        <v>29.29</v>
      </c>
      <c r="C5490" s="3">
        <v>1</v>
      </c>
      <c r="D5490" s="3">
        <f t="shared" si="765"/>
        <v>33.165833333333339</v>
      </c>
      <c r="E5490" s="3">
        <f>MAX(B5490 - D5490/Inputs!$B$5, 0)</f>
        <v>0</v>
      </c>
      <c r="F5490" s="3">
        <f>MAX(D5490*Inputs!$B$5 - B5490, 0)</f>
        <v>0</v>
      </c>
      <c r="G5490" s="3">
        <f t="shared" si="766"/>
        <v>1</v>
      </c>
      <c r="H5490" t="str">
        <f t="shared" si="767"/>
        <v>Reg</v>
      </c>
      <c r="I5490" s="3">
        <f t="shared" si="772"/>
        <v>340</v>
      </c>
      <c r="J5490" s="3">
        <f t="shared" si="773"/>
        <v>0</v>
      </c>
      <c r="K5490" s="3">
        <f>MIN(Inputs!$B$2, (Inputs!$B$8 - I5490)/Inputs!$B$9)</f>
        <v>0</v>
      </c>
      <c r="L5490" s="3">
        <f>MAX(MIN(Inputs!$B$2, I5490*Inputs!$B$10, Inputs!$B$8*Inputs!$B$4 - J5490), 0)</f>
        <v>170</v>
      </c>
      <c r="M5490" s="3">
        <f t="shared" si="768"/>
        <v>0</v>
      </c>
      <c r="N5490" s="3">
        <f t="shared" si="769"/>
        <v>0</v>
      </c>
      <c r="O5490" s="3">
        <f>IF(H5490="Reg", MIN(Inputs!$B$2, I5490*Inputs!$B$10, (Inputs!$B$8-I5490)/Inputs!$B$9), 0)</f>
        <v>0</v>
      </c>
      <c r="P5490" s="3">
        <f t="shared" si="770"/>
        <v>0</v>
      </c>
      <c r="Q5490" s="3">
        <f t="shared" si="771"/>
        <v>0</v>
      </c>
      <c r="R5490" s="3">
        <f>I5490 + M5490*Inputs!$B$9 - N5490/Inputs!$B$10</f>
        <v>340</v>
      </c>
    </row>
    <row r="5491" spans="1:18" x14ac:dyDescent="0.3">
      <c r="A5491" s="4">
        <v>46251.708333333343</v>
      </c>
      <c r="B5491" s="3">
        <v>36.027499999999996</v>
      </c>
      <c r="C5491" s="3">
        <v>0.63</v>
      </c>
      <c r="D5491" s="3">
        <f t="shared" si="765"/>
        <v>33.165833333333339</v>
      </c>
      <c r="E5491" s="3">
        <f>MAX(B5491 - D5491/Inputs!$B$5, 0)</f>
        <v>0</v>
      </c>
      <c r="F5491" s="3">
        <f>MAX(D5491*Inputs!$B$5 - B5491, 0)</f>
        <v>0</v>
      </c>
      <c r="G5491" s="3">
        <f t="shared" si="766"/>
        <v>0.63</v>
      </c>
      <c r="H5491" t="str">
        <f t="shared" si="767"/>
        <v>Reg</v>
      </c>
      <c r="I5491" s="3">
        <f t="shared" si="772"/>
        <v>340</v>
      </c>
      <c r="J5491" s="3">
        <f t="shared" si="773"/>
        <v>0</v>
      </c>
      <c r="K5491" s="3">
        <f>MIN(Inputs!$B$2, (Inputs!$B$8 - I5491)/Inputs!$B$9)</f>
        <v>0</v>
      </c>
      <c r="L5491" s="3">
        <f>MAX(MIN(Inputs!$B$2, I5491*Inputs!$B$10, Inputs!$B$8*Inputs!$B$4 - J5491), 0)</f>
        <v>170</v>
      </c>
      <c r="M5491" s="3">
        <f t="shared" si="768"/>
        <v>0</v>
      </c>
      <c r="N5491" s="3">
        <f t="shared" si="769"/>
        <v>0</v>
      </c>
      <c r="O5491" s="3">
        <f>IF(H5491="Reg", MIN(Inputs!$B$2, I5491*Inputs!$B$10, (Inputs!$B$8-I5491)/Inputs!$B$9), 0)</f>
        <v>0</v>
      </c>
      <c r="P5491" s="3">
        <f t="shared" si="770"/>
        <v>0</v>
      </c>
      <c r="Q5491" s="3">
        <f t="shared" si="771"/>
        <v>0</v>
      </c>
      <c r="R5491" s="3">
        <f>I5491 + M5491*Inputs!$B$9 - N5491/Inputs!$B$10</f>
        <v>340</v>
      </c>
    </row>
    <row r="5492" spans="1:18" x14ac:dyDescent="0.3">
      <c r="A5492" s="4">
        <v>46251.75</v>
      </c>
      <c r="B5492" s="3">
        <v>47.025000000000006</v>
      </c>
      <c r="C5492" s="3">
        <v>2.99</v>
      </c>
      <c r="D5492" s="3">
        <f t="shared" si="765"/>
        <v>33.165833333333339</v>
      </c>
      <c r="E5492" s="3">
        <f>MAX(B5492 - D5492/Inputs!$B$5, 0)</f>
        <v>9.3365530303030297</v>
      </c>
      <c r="F5492" s="3">
        <f>MAX(D5492*Inputs!$B$5 - B5492, 0)</f>
        <v>0</v>
      </c>
      <c r="G5492" s="3">
        <f t="shared" si="766"/>
        <v>2.99</v>
      </c>
      <c r="H5492" t="str">
        <f t="shared" si="767"/>
        <v>Discharge</v>
      </c>
      <c r="I5492" s="3">
        <f t="shared" si="772"/>
        <v>340</v>
      </c>
      <c r="J5492" s="3">
        <f t="shared" si="773"/>
        <v>0</v>
      </c>
      <c r="K5492" s="3">
        <f>MIN(Inputs!$B$2, (Inputs!$B$8 - I5492)/Inputs!$B$9)</f>
        <v>0</v>
      </c>
      <c r="L5492" s="3">
        <f>MAX(MIN(Inputs!$B$2, I5492*Inputs!$B$10, Inputs!$B$8*Inputs!$B$4 - J5492), 0)</f>
        <v>170</v>
      </c>
      <c r="M5492" s="3">
        <f t="shared" si="768"/>
        <v>0</v>
      </c>
      <c r="N5492" s="3">
        <f t="shared" si="769"/>
        <v>170</v>
      </c>
      <c r="O5492" s="3">
        <f>IF(H5492="Reg", MIN(Inputs!$B$2, I5492*Inputs!$B$10, (Inputs!$B$8-I5492)/Inputs!$B$9), 0)</f>
        <v>0</v>
      </c>
      <c r="P5492" s="3">
        <f t="shared" si="770"/>
        <v>7994.2500000000009</v>
      </c>
      <c r="Q5492" s="3">
        <f t="shared" si="771"/>
        <v>0</v>
      </c>
      <c r="R5492" s="3">
        <f>I5492 + M5492*Inputs!$B$9 - N5492/Inputs!$B$10</f>
        <v>158.77939109773115</v>
      </c>
    </row>
    <row r="5493" spans="1:18" x14ac:dyDescent="0.3">
      <c r="A5493" s="4">
        <v>46251.791666666657</v>
      </c>
      <c r="B5493" s="3">
        <v>62.157499999999999</v>
      </c>
      <c r="C5493" s="3">
        <v>13.22</v>
      </c>
      <c r="D5493" s="3">
        <f t="shared" si="765"/>
        <v>33.165833333333339</v>
      </c>
      <c r="E5493" s="3">
        <f>MAX(B5493 - D5493/Inputs!$B$5, 0)</f>
        <v>24.469053030303023</v>
      </c>
      <c r="F5493" s="3">
        <f>MAX(D5493*Inputs!$B$5 - B5493, 0)</f>
        <v>0</v>
      </c>
      <c r="G5493" s="3">
        <f t="shared" si="766"/>
        <v>13.22</v>
      </c>
      <c r="H5493" t="str">
        <f t="shared" si="767"/>
        <v>Discharge</v>
      </c>
      <c r="I5493" s="3">
        <f t="shared" si="772"/>
        <v>158.77939109773115</v>
      </c>
      <c r="J5493" s="3">
        <f t="shared" si="773"/>
        <v>170</v>
      </c>
      <c r="K5493" s="3">
        <f>MIN(Inputs!$B$2, (Inputs!$B$8 - I5493)/Inputs!$B$9)</f>
        <v>170</v>
      </c>
      <c r="L5493" s="3">
        <f>MAX(MIN(Inputs!$B$2, I5493*Inputs!$B$10, Inputs!$B$8*Inputs!$B$4 - J5493), 0)</f>
        <v>148.94827166799323</v>
      </c>
      <c r="M5493" s="3">
        <f t="shared" si="768"/>
        <v>0</v>
      </c>
      <c r="N5493" s="3">
        <f t="shared" si="769"/>
        <v>148.94827166799323</v>
      </c>
      <c r="O5493" s="3">
        <f>IF(H5493="Reg", MIN(Inputs!$B$2, I5493*Inputs!$B$10, (Inputs!$B$8-I5493)/Inputs!$B$9), 0)</f>
        <v>0</v>
      </c>
      <c r="P5493" s="3">
        <f t="shared" si="770"/>
        <v>9258.2521962032879</v>
      </c>
      <c r="Q5493" s="3">
        <f t="shared" si="771"/>
        <v>0</v>
      </c>
      <c r="R5493" s="3">
        <f>I5493 + M5493*Inputs!$B$9 - N5493/Inputs!$B$10</f>
        <v>0</v>
      </c>
    </row>
    <row r="5494" spans="1:18" x14ac:dyDescent="0.3">
      <c r="A5494" s="4">
        <v>46251.833333333343</v>
      </c>
      <c r="B5494" s="3">
        <v>96.6875</v>
      </c>
      <c r="C5494" s="3">
        <v>13.64</v>
      </c>
      <c r="D5494" s="3">
        <f t="shared" si="765"/>
        <v>33.165833333333339</v>
      </c>
      <c r="E5494" s="3">
        <f>MAX(B5494 - D5494/Inputs!$B$5, 0)</f>
        <v>58.999053030303024</v>
      </c>
      <c r="F5494" s="3">
        <f>MAX(D5494*Inputs!$B$5 - B5494, 0)</f>
        <v>0</v>
      </c>
      <c r="G5494" s="3">
        <f t="shared" si="766"/>
        <v>13.64</v>
      </c>
      <c r="H5494" t="str">
        <f t="shared" si="767"/>
        <v>Discharge</v>
      </c>
      <c r="I5494" s="3">
        <f t="shared" si="772"/>
        <v>0</v>
      </c>
      <c r="J5494" s="3">
        <f t="shared" si="773"/>
        <v>318.94827166799325</v>
      </c>
      <c r="K5494" s="3">
        <f>MIN(Inputs!$B$2, (Inputs!$B$8 - I5494)/Inputs!$B$9)</f>
        <v>170</v>
      </c>
      <c r="L5494" s="3">
        <f>MAX(MIN(Inputs!$B$2, I5494*Inputs!$B$10, Inputs!$B$8*Inputs!$B$4 - J5494), 0)</f>
        <v>0</v>
      </c>
      <c r="M5494" s="3">
        <f t="shared" si="768"/>
        <v>0</v>
      </c>
      <c r="N5494" s="3">
        <f t="shared" si="769"/>
        <v>0</v>
      </c>
      <c r="O5494" s="3">
        <f>IF(H5494="Reg", MIN(Inputs!$B$2, I5494*Inputs!$B$10, (Inputs!$B$8-I5494)/Inputs!$B$9), 0)</f>
        <v>0</v>
      </c>
      <c r="P5494" s="3">
        <f t="shared" si="770"/>
        <v>0</v>
      </c>
      <c r="Q5494" s="3">
        <f t="shared" si="771"/>
        <v>0</v>
      </c>
      <c r="R5494" s="3">
        <f>I5494 + M5494*Inputs!$B$9 - N5494/Inputs!$B$10</f>
        <v>0</v>
      </c>
    </row>
    <row r="5495" spans="1:18" x14ac:dyDescent="0.3">
      <c r="A5495" s="4">
        <v>46251.875</v>
      </c>
      <c r="B5495" s="3">
        <v>89.110000000000014</v>
      </c>
      <c r="C5495" s="3">
        <v>5</v>
      </c>
      <c r="D5495" s="3">
        <f t="shared" si="765"/>
        <v>33.165833333333339</v>
      </c>
      <c r="E5495" s="3">
        <f>MAX(B5495 - D5495/Inputs!$B$5, 0)</f>
        <v>51.421553030303038</v>
      </c>
      <c r="F5495" s="3">
        <f>MAX(D5495*Inputs!$B$5 - B5495, 0)</f>
        <v>0</v>
      </c>
      <c r="G5495" s="3">
        <f t="shared" si="766"/>
        <v>5</v>
      </c>
      <c r="H5495" t="str">
        <f t="shared" si="767"/>
        <v>Discharge</v>
      </c>
      <c r="I5495" s="3">
        <f t="shared" si="772"/>
        <v>0</v>
      </c>
      <c r="J5495" s="3">
        <f t="shared" si="773"/>
        <v>318.94827166799325</v>
      </c>
      <c r="K5495" s="3">
        <f>MIN(Inputs!$B$2, (Inputs!$B$8 - I5495)/Inputs!$B$9)</f>
        <v>170</v>
      </c>
      <c r="L5495" s="3">
        <f>MAX(MIN(Inputs!$B$2, I5495*Inputs!$B$10, Inputs!$B$8*Inputs!$B$4 - J5495), 0)</f>
        <v>0</v>
      </c>
      <c r="M5495" s="3">
        <f t="shared" si="768"/>
        <v>0</v>
      </c>
      <c r="N5495" s="3">
        <f t="shared" si="769"/>
        <v>0</v>
      </c>
      <c r="O5495" s="3">
        <f>IF(H5495="Reg", MIN(Inputs!$B$2, I5495*Inputs!$B$10, (Inputs!$B$8-I5495)/Inputs!$B$9), 0)</f>
        <v>0</v>
      </c>
      <c r="P5495" s="3">
        <f t="shared" si="770"/>
        <v>0</v>
      </c>
      <c r="Q5495" s="3">
        <f t="shared" si="771"/>
        <v>0</v>
      </c>
      <c r="R5495" s="3">
        <f>I5495 + M5495*Inputs!$B$9 - N5495/Inputs!$B$10</f>
        <v>0</v>
      </c>
    </row>
    <row r="5496" spans="1:18" x14ac:dyDescent="0.3">
      <c r="A5496" s="4">
        <v>46251.916666666657</v>
      </c>
      <c r="B5496" s="3">
        <v>41.225000000000001</v>
      </c>
      <c r="C5496" s="3">
        <v>3.12</v>
      </c>
      <c r="D5496" s="3">
        <f t="shared" si="765"/>
        <v>33.165833333333339</v>
      </c>
      <c r="E5496" s="3">
        <f>MAX(B5496 - D5496/Inputs!$B$5, 0)</f>
        <v>3.5365530303030255</v>
      </c>
      <c r="F5496" s="3">
        <f>MAX(D5496*Inputs!$B$5 - B5496, 0)</f>
        <v>0</v>
      </c>
      <c r="G5496" s="3">
        <f t="shared" si="766"/>
        <v>3.12</v>
      </c>
      <c r="H5496" t="str">
        <f t="shared" si="767"/>
        <v>Discharge</v>
      </c>
      <c r="I5496" s="3">
        <f t="shared" si="772"/>
        <v>0</v>
      </c>
      <c r="J5496" s="3">
        <f t="shared" si="773"/>
        <v>318.94827166799325</v>
      </c>
      <c r="K5496" s="3">
        <f>MIN(Inputs!$B$2, (Inputs!$B$8 - I5496)/Inputs!$B$9)</f>
        <v>170</v>
      </c>
      <c r="L5496" s="3">
        <f>MAX(MIN(Inputs!$B$2, I5496*Inputs!$B$10, Inputs!$B$8*Inputs!$B$4 - J5496), 0)</f>
        <v>0</v>
      </c>
      <c r="M5496" s="3">
        <f t="shared" si="768"/>
        <v>0</v>
      </c>
      <c r="N5496" s="3">
        <f t="shared" si="769"/>
        <v>0</v>
      </c>
      <c r="O5496" s="3">
        <f>IF(H5496="Reg", MIN(Inputs!$B$2, I5496*Inputs!$B$10, (Inputs!$B$8-I5496)/Inputs!$B$9), 0)</f>
        <v>0</v>
      </c>
      <c r="P5496" s="3">
        <f t="shared" si="770"/>
        <v>0</v>
      </c>
      <c r="Q5496" s="3">
        <f t="shared" si="771"/>
        <v>0</v>
      </c>
      <c r="R5496" s="3">
        <f>I5496 + M5496*Inputs!$B$9 - N5496/Inputs!$B$10</f>
        <v>0</v>
      </c>
    </row>
    <row r="5497" spans="1:18" x14ac:dyDescent="0.3">
      <c r="A5497" s="4">
        <v>46251.958333333343</v>
      </c>
      <c r="B5497" s="3">
        <v>25.6875</v>
      </c>
      <c r="C5497" s="3">
        <v>0.06</v>
      </c>
      <c r="D5497" s="3">
        <f t="shared" si="765"/>
        <v>33.165833333333339</v>
      </c>
      <c r="E5497" s="3">
        <f>MAX(B5497 - D5497/Inputs!$B$5, 0)</f>
        <v>0</v>
      </c>
      <c r="F5497" s="3">
        <f>MAX(D5497*Inputs!$B$5 - B5497, 0)</f>
        <v>3.4984333333333382</v>
      </c>
      <c r="G5497" s="3">
        <f t="shared" si="766"/>
        <v>0.06</v>
      </c>
      <c r="H5497" t="str">
        <f t="shared" si="767"/>
        <v>Charge</v>
      </c>
      <c r="I5497" s="3">
        <f t="shared" si="772"/>
        <v>0</v>
      </c>
      <c r="J5497" s="3">
        <f t="shared" si="773"/>
        <v>318.94827166799325</v>
      </c>
      <c r="K5497" s="3">
        <f>MIN(Inputs!$B$2, (Inputs!$B$8 - I5497)/Inputs!$B$9)</f>
        <v>170</v>
      </c>
      <c r="L5497" s="3">
        <f>MAX(MIN(Inputs!$B$2, I5497*Inputs!$B$10, Inputs!$B$8*Inputs!$B$4 - J5497), 0)</f>
        <v>0</v>
      </c>
      <c r="M5497" s="3">
        <f t="shared" si="768"/>
        <v>170</v>
      </c>
      <c r="N5497" s="3">
        <f t="shared" si="769"/>
        <v>0</v>
      </c>
      <c r="O5497" s="3">
        <f>IF(H5497="Reg", MIN(Inputs!$B$2, I5497*Inputs!$B$10, (Inputs!$B$8-I5497)/Inputs!$B$9), 0)</f>
        <v>0</v>
      </c>
      <c r="P5497" s="3">
        <f t="shared" si="770"/>
        <v>-4366.875</v>
      </c>
      <c r="Q5497" s="3">
        <f t="shared" si="771"/>
        <v>0</v>
      </c>
      <c r="R5497" s="3">
        <f>I5497 + M5497*Inputs!$B$9 - N5497/Inputs!$B$10</f>
        <v>159.4741358339966</v>
      </c>
    </row>
    <row r="5498" spans="1:18" x14ac:dyDescent="0.3">
      <c r="A5498" s="4">
        <v>46252</v>
      </c>
      <c r="B5498" s="3">
        <v>22.03</v>
      </c>
      <c r="C5498" s="3">
        <v>0.06</v>
      </c>
      <c r="D5498" s="3">
        <f t="shared" si="765"/>
        <v>141.04260416666668</v>
      </c>
      <c r="E5498" s="3">
        <f>MAX(B5498 - D5498/Inputs!$B$5, 0)</f>
        <v>0</v>
      </c>
      <c r="F5498" s="3">
        <f>MAX(D5498*Inputs!$B$5 - B5498, 0)</f>
        <v>102.08749166666668</v>
      </c>
      <c r="G5498" s="3">
        <f t="shared" si="766"/>
        <v>0.06</v>
      </c>
      <c r="H5498" t="str">
        <f t="shared" si="767"/>
        <v>Charge</v>
      </c>
      <c r="I5498" s="3">
        <f t="shared" si="772"/>
        <v>159.4741358339966</v>
      </c>
      <c r="J5498" s="3">
        <f t="shared" si="773"/>
        <v>0</v>
      </c>
      <c r="K5498" s="3">
        <f>MIN(Inputs!$B$2, (Inputs!$B$8 - I5498)/Inputs!$B$9)</f>
        <v>170</v>
      </c>
      <c r="L5498" s="3">
        <f>MAX(MIN(Inputs!$B$2, I5498*Inputs!$B$10, Inputs!$B$8*Inputs!$B$4 - J5498), 0)</f>
        <v>149.6</v>
      </c>
      <c r="M5498" s="3">
        <f t="shared" si="768"/>
        <v>170</v>
      </c>
      <c r="N5498" s="3">
        <f t="shared" si="769"/>
        <v>0</v>
      </c>
      <c r="O5498" s="3">
        <f>IF(H5498="Reg", MIN(Inputs!$B$2, I5498*Inputs!$B$10, (Inputs!$B$8-I5498)/Inputs!$B$9), 0)</f>
        <v>0</v>
      </c>
      <c r="P5498" s="3">
        <f t="shared" si="770"/>
        <v>-3745.1000000000004</v>
      </c>
      <c r="Q5498" s="3">
        <f t="shared" si="771"/>
        <v>0</v>
      </c>
      <c r="R5498" s="3">
        <f>I5498 + M5498*Inputs!$B$9 - N5498/Inputs!$B$10</f>
        <v>318.9482716679932</v>
      </c>
    </row>
    <row r="5499" spans="1:18" x14ac:dyDescent="0.3">
      <c r="A5499" s="4">
        <v>46252.041666666657</v>
      </c>
      <c r="B5499" s="3">
        <v>17.672499999999999</v>
      </c>
      <c r="C5499" s="3">
        <v>0.06</v>
      </c>
      <c r="D5499" s="3">
        <f t="shared" si="765"/>
        <v>141.04260416666668</v>
      </c>
      <c r="E5499" s="3">
        <f>MAX(B5499 - D5499/Inputs!$B$5, 0)</f>
        <v>0</v>
      </c>
      <c r="F5499" s="3">
        <f>MAX(D5499*Inputs!$B$5 - B5499, 0)</f>
        <v>106.44499166666668</v>
      </c>
      <c r="G5499" s="3">
        <f t="shared" si="766"/>
        <v>0.06</v>
      </c>
      <c r="H5499" t="str">
        <f t="shared" si="767"/>
        <v>Charge</v>
      </c>
      <c r="I5499" s="3">
        <f t="shared" si="772"/>
        <v>318.9482716679932</v>
      </c>
      <c r="J5499" s="3">
        <f t="shared" si="773"/>
        <v>0</v>
      </c>
      <c r="K5499" s="3">
        <f>MIN(Inputs!$B$2, (Inputs!$B$8 - I5499)/Inputs!$B$9)</f>
        <v>22.44121780453775</v>
      </c>
      <c r="L5499" s="3">
        <f>MAX(MIN(Inputs!$B$2, I5499*Inputs!$B$10, Inputs!$B$8*Inputs!$B$4 - J5499), 0)</f>
        <v>170</v>
      </c>
      <c r="M5499" s="3">
        <f t="shared" si="768"/>
        <v>22.44121780453775</v>
      </c>
      <c r="N5499" s="3">
        <f t="shared" si="769"/>
        <v>0</v>
      </c>
      <c r="O5499" s="3">
        <f>IF(H5499="Reg", MIN(Inputs!$B$2, I5499*Inputs!$B$10, (Inputs!$B$8-I5499)/Inputs!$B$9), 0)</f>
        <v>0</v>
      </c>
      <c r="P5499" s="3">
        <f t="shared" si="770"/>
        <v>-396.59242165069338</v>
      </c>
      <c r="Q5499" s="3">
        <f t="shared" si="771"/>
        <v>0</v>
      </c>
      <c r="R5499" s="3">
        <f>I5499 + M5499*Inputs!$B$9 - N5499/Inputs!$B$10</f>
        <v>340</v>
      </c>
    </row>
    <row r="5500" spans="1:18" x14ac:dyDescent="0.3">
      <c r="A5500" s="4">
        <v>46252.083333333343</v>
      </c>
      <c r="B5500" s="3">
        <v>15.6625</v>
      </c>
      <c r="C5500" s="3">
        <v>0.05</v>
      </c>
      <c r="D5500" s="3">
        <f t="shared" si="765"/>
        <v>141.04260416666668</v>
      </c>
      <c r="E5500" s="3">
        <f>MAX(B5500 - D5500/Inputs!$B$5, 0)</f>
        <v>0</v>
      </c>
      <c r="F5500" s="3">
        <f>MAX(D5500*Inputs!$B$5 - B5500, 0)</f>
        <v>108.45499166666669</v>
      </c>
      <c r="G5500" s="3">
        <f t="shared" si="766"/>
        <v>0.05</v>
      </c>
      <c r="H5500" t="str">
        <f t="shared" si="767"/>
        <v>Charge</v>
      </c>
      <c r="I5500" s="3">
        <f t="shared" si="772"/>
        <v>340</v>
      </c>
      <c r="J5500" s="3">
        <f t="shared" si="773"/>
        <v>0</v>
      </c>
      <c r="K5500" s="3">
        <f>MIN(Inputs!$B$2, (Inputs!$B$8 - I5500)/Inputs!$B$9)</f>
        <v>0</v>
      </c>
      <c r="L5500" s="3">
        <f>MAX(MIN(Inputs!$B$2, I5500*Inputs!$B$10, Inputs!$B$8*Inputs!$B$4 - J5500), 0)</f>
        <v>170</v>
      </c>
      <c r="M5500" s="3">
        <f t="shared" si="768"/>
        <v>0</v>
      </c>
      <c r="N5500" s="3">
        <f t="shared" si="769"/>
        <v>0</v>
      </c>
      <c r="O5500" s="3">
        <f>IF(H5500="Reg", MIN(Inputs!$B$2, I5500*Inputs!$B$10, (Inputs!$B$8-I5500)/Inputs!$B$9), 0)</f>
        <v>0</v>
      </c>
      <c r="P5500" s="3">
        <f t="shared" si="770"/>
        <v>0</v>
      </c>
      <c r="Q5500" s="3">
        <f t="shared" si="771"/>
        <v>0</v>
      </c>
      <c r="R5500" s="3">
        <f>I5500 + M5500*Inputs!$B$9 - N5500/Inputs!$B$10</f>
        <v>340</v>
      </c>
    </row>
    <row r="5501" spans="1:18" x14ac:dyDescent="0.3">
      <c r="A5501" s="4">
        <v>46252.125</v>
      </c>
      <c r="B5501" s="3">
        <v>15.654999999999999</v>
      </c>
      <c r="C5501" s="3">
        <v>0.05</v>
      </c>
      <c r="D5501" s="3">
        <f t="shared" si="765"/>
        <v>141.04260416666668</v>
      </c>
      <c r="E5501" s="3">
        <f>MAX(B5501 - D5501/Inputs!$B$5, 0)</f>
        <v>0</v>
      </c>
      <c r="F5501" s="3">
        <f>MAX(D5501*Inputs!$B$5 - B5501, 0)</f>
        <v>108.46249166666668</v>
      </c>
      <c r="G5501" s="3">
        <f t="shared" si="766"/>
        <v>0.05</v>
      </c>
      <c r="H5501" t="str">
        <f t="shared" si="767"/>
        <v>Charge</v>
      </c>
      <c r="I5501" s="3">
        <f t="shared" si="772"/>
        <v>340</v>
      </c>
      <c r="J5501" s="3">
        <f t="shared" si="773"/>
        <v>0</v>
      </c>
      <c r="K5501" s="3">
        <f>MIN(Inputs!$B$2, (Inputs!$B$8 - I5501)/Inputs!$B$9)</f>
        <v>0</v>
      </c>
      <c r="L5501" s="3">
        <f>MAX(MIN(Inputs!$B$2, I5501*Inputs!$B$10, Inputs!$B$8*Inputs!$B$4 - J5501), 0)</f>
        <v>170</v>
      </c>
      <c r="M5501" s="3">
        <f t="shared" si="768"/>
        <v>0</v>
      </c>
      <c r="N5501" s="3">
        <f t="shared" si="769"/>
        <v>0</v>
      </c>
      <c r="O5501" s="3">
        <f>IF(H5501="Reg", MIN(Inputs!$B$2, I5501*Inputs!$B$10, (Inputs!$B$8-I5501)/Inputs!$B$9), 0)</f>
        <v>0</v>
      </c>
      <c r="P5501" s="3">
        <f t="shared" si="770"/>
        <v>0</v>
      </c>
      <c r="Q5501" s="3">
        <f t="shared" si="771"/>
        <v>0</v>
      </c>
      <c r="R5501" s="3">
        <f>I5501 + M5501*Inputs!$B$9 - N5501/Inputs!$B$10</f>
        <v>340</v>
      </c>
    </row>
    <row r="5502" spans="1:18" x14ac:dyDescent="0.3">
      <c r="A5502" s="4">
        <v>46252.166666666657</v>
      </c>
      <c r="B5502" s="3">
        <v>16.907500000000002</v>
      </c>
      <c r="C5502" s="3">
        <v>7.0000000000000007E-2</v>
      </c>
      <c r="D5502" s="3">
        <f t="shared" si="765"/>
        <v>141.04260416666668</v>
      </c>
      <c r="E5502" s="3">
        <f>MAX(B5502 - D5502/Inputs!$B$5, 0)</f>
        <v>0</v>
      </c>
      <c r="F5502" s="3">
        <f>MAX(D5502*Inputs!$B$5 - B5502, 0)</f>
        <v>107.20999166666668</v>
      </c>
      <c r="G5502" s="3">
        <f t="shared" si="766"/>
        <v>7.0000000000000007E-2</v>
      </c>
      <c r="H5502" t="str">
        <f t="shared" si="767"/>
        <v>Charge</v>
      </c>
      <c r="I5502" s="3">
        <f t="shared" si="772"/>
        <v>340</v>
      </c>
      <c r="J5502" s="3">
        <f t="shared" si="773"/>
        <v>0</v>
      </c>
      <c r="K5502" s="3">
        <f>MIN(Inputs!$B$2, (Inputs!$B$8 - I5502)/Inputs!$B$9)</f>
        <v>0</v>
      </c>
      <c r="L5502" s="3">
        <f>MAX(MIN(Inputs!$B$2, I5502*Inputs!$B$10, Inputs!$B$8*Inputs!$B$4 - J5502), 0)</f>
        <v>170</v>
      </c>
      <c r="M5502" s="3">
        <f t="shared" si="768"/>
        <v>0</v>
      </c>
      <c r="N5502" s="3">
        <f t="shared" si="769"/>
        <v>0</v>
      </c>
      <c r="O5502" s="3">
        <f>IF(H5502="Reg", MIN(Inputs!$B$2, I5502*Inputs!$B$10, (Inputs!$B$8-I5502)/Inputs!$B$9), 0)</f>
        <v>0</v>
      </c>
      <c r="P5502" s="3">
        <f t="shared" si="770"/>
        <v>0</v>
      </c>
      <c r="Q5502" s="3">
        <f t="shared" si="771"/>
        <v>0</v>
      </c>
      <c r="R5502" s="3">
        <f>I5502 + M5502*Inputs!$B$9 - N5502/Inputs!$B$10</f>
        <v>340</v>
      </c>
    </row>
    <row r="5503" spans="1:18" x14ac:dyDescent="0.3">
      <c r="A5503" s="4">
        <v>46252.208333333343</v>
      </c>
      <c r="B5503" s="3">
        <v>17.774999999999999</v>
      </c>
      <c r="C5503" s="3">
        <v>7.0000000000000007E-2</v>
      </c>
      <c r="D5503" s="3">
        <f t="shared" si="765"/>
        <v>141.04260416666668</v>
      </c>
      <c r="E5503" s="3">
        <f>MAX(B5503 - D5503/Inputs!$B$5, 0)</f>
        <v>0</v>
      </c>
      <c r="F5503" s="3">
        <f>MAX(D5503*Inputs!$B$5 - B5503, 0)</f>
        <v>106.34249166666669</v>
      </c>
      <c r="G5503" s="3">
        <f t="shared" si="766"/>
        <v>7.0000000000000007E-2</v>
      </c>
      <c r="H5503" t="str">
        <f t="shared" si="767"/>
        <v>Charge</v>
      </c>
      <c r="I5503" s="3">
        <f t="shared" si="772"/>
        <v>340</v>
      </c>
      <c r="J5503" s="3">
        <f t="shared" si="773"/>
        <v>0</v>
      </c>
      <c r="K5503" s="3">
        <f>MIN(Inputs!$B$2, (Inputs!$B$8 - I5503)/Inputs!$B$9)</f>
        <v>0</v>
      </c>
      <c r="L5503" s="3">
        <f>MAX(MIN(Inputs!$B$2, I5503*Inputs!$B$10, Inputs!$B$8*Inputs!$B$4 - J5503), 0)</f>
        <v>170</v>
      </c>
      <c r="M5503" s="3">
        <f t="shared" si="768"/>
        <v>0</v>
      </c>
      <c r="N5503" s="3">
        <f t="shared" si="769"/>
        <v>0</v>
      </c>
      <c r="O5503" s="3">
        <f>IF(H5503="Reg", MIN(Inputs!$B$2, I5503*Inputs!$B$10, (Inputs!$B$8-I5503)/Inputs!$B$9), 0)</f>
        <v>0</v>
      </c>
      <c r="P5503" s="3">
        <f t="shared" si="770"/>
        <v>0</v>
      </c>
      <c r="Q5503" s="3">
        <f t="shared" si="771"/>
        <v>0</v>
      </c>
      <c r="R5503" s="3">
        <f>I5503 + M5503*Inputs!$B$9 - N5503/Inputs!$B$10</f>
        <v>340</v>
      </c>
    </row>
    <row r="5504" spans="1:18" x14ac:dyDescent="0.3">
      <c r="A5504" s="4">
        <v>46252.25</v>
      </c>
      <c r="B5504" s="3">
        <v>21.412500000000001</v>
      </c>
      <c r="C5504" s="3">
        <v>0.12</v>
      </c>
      <c r="D5504" s="3">
        <f t="shared" si="765"/>
        <v>141.04260416666668</v>
      </c>
      <c r="E5504" s="3">
        <f>MAX(B5504 - D5504/Inputs!$B$5, 0)</f>
        <v>0</v>
      </c>
      <c r="F5504" s="3">
        <f>MAX(D5504*Inputs!$B$5 - B5504, 0)</f>
        <v>102.70499166666667</v>
      </c>
      <c r="G5504" s="3">
        <f t="shared" si="766"/>
        <v>0.12</v>
      </c>
      <c r="H5504" t="str">
        <f t="shared" si="767"/>
        <v>Charge</v>
      </c>
      <c r="I5504" s="3">
        <f t="shared" si="772"/>
        <v>340</v>
      </c>
      <c r="J5504" s="3">
        <f t="shared" si="773"/>
        <v>0</v>
      </c>
      <c r="K5504" s="3">
        <f>MIN(Inputs!$B$2, (Inputs!$B$8 - I5504)/Inputs!$B$9)</f>
        <v>0</v>
      </c>
      <c r="L5504" s="3">
        <f>MAX(MIN(Inputs!$B$2, I5504*Inputs!$B$10, Inputs!$B$8*Inputs!$B$4 - J5504), 0)</f>
        <v>170</v>
      </c>
      <c r="M5504" s="3">
        <f t="shared" si="768"/>
        <v>0</v>
      </c>
      <c r="N5504" s="3">
        <f t="shared" si="769"/>
        <v>0</v>
      </c>
      <c r="O5504" s="3">
        <f>IF(H5504="Reg", MIN(Inputs!$B$2, I5504*Inputs!$B$10, (Inputs!$B$8-I5504)/Inputs!$B$9), 0)</f>
        <v>0</v>
      </c>
      <c r="P5504" s="3">
        <f t="shared" si="770"/>
        <v>0</v>
      </c>
      <c r="Q5504" s="3">
        <f t="shared" si="771"/>
        <v>0</v>
      </c>
      <c r="R5504" s="3">
        <f>I5504 + M5504*Inputs!$B$9 - N5504/Inputs!$B$10</f>
        <v>340</v>
      </c>
    </row>
    <row r="5505" spans="1:18" x14ac:dyDescent="0.3">
      <c r="A5505" s="4">
        <v>46252.291666666657</v>
      </c>
      <c r="B5505" s="3">
        <v>23.97</v>
      </c>
      <c r="C5505" s="3">
        <v>0.98</v>
      </c>
      <c r="D5505" s="3">
        <f t="shared" si="765"/>
        <v>141.04260416666668</v>
      </c>
      <c r="E5505" s="3">
        <f>MAX(B5505 - D5505/Inputs!$B$5, 0)</f>
        <v>0</v>
      </c>
      <c r="F5505" s="3">
        <f>MAX(D5505*Inputs!$B$5 - B5505, 0)</f>
        <v>100.14749166666668</v>
      </c>
      <c r="G5505" s="3">
        <f t="shared" si="766"/>
        <v>0.98</v>
      </c>
      <c r="H5505" t="str">
        <f t="shared" si="767"/>
        <v>Charge</v>
      </c>
      <c r="I5505" s="3">
        <f t="shared" si="772"/>
        <v>340</v>
      </c>
      <c r="J5505" s="3">
        <f t="shared" si="773"/>
        <v>0</v>
      </c>
      <c r="K5505" s="3">
        <f>MIN(Inputs!$B$2, (Inputs!$B$8 - I5505)/Inputs!$B$9)</f>
        <v>0</v>
      </c>
      <c r="L5505" s="3">
        <f>MAX(MIN(Inputs!$B$2, I5505*Inputs!$B$10, Inputs!$B$8*Inputs!$B$4 - J5505), 0)</f>
        <v>170</v>
      </c>
      <c r="M5505" s="3">
        <f t="shared" si="768"/>
        <v>0</v>
      </c>
      <c r="N5505" s="3">
        <f t="shared" si="769"/>
        <v>0</v>
      </c>
      <c r="O5505" s="3">
        <f>IF(H5505="Reg", MIN(Inputs!$B$2, I5505*Inputs!$B$10, (Inputs!$B$8-I5505)/Inputs!$B$9), 0)</f>
        <v>0</v>
      </c>
      <c r="P5505" s="3">
        <f t="shared" si="770"/>
        <v>0</v>
      </c>
      <c r="Q5505" s="3">
        <f t="shared" si="771"/>
        <v>0</v>
      </c>
      <c r="R5505" s="3">
        <f>I5505 + M5505*Inputs!$B$9 - N5505/Inputs!$B$10</f>
        <v>340</v>
      </c>
    </row>
    <row r="5506" spans="1:18" x14ac:dyDescent="0.3">
      <c r="A5506" s="4">
        <v>46252.333333333343</v>
      </c>
      <c r="B5506" s="3">
        <v>21.287500000000001</v>
      </c>
      <c r="C5506" s="3">
        <v>0.5</v>
      </c>
      <c r="D5506" s="3">
        <f t="shared" ref="D5506:D5569" si="774">AVERAGEIFS(B:B, A:A, "&gt;="&amp;INT(A5506), A:A, "&lt;"&amp;INT(A5506)+1)</f>
        <v>141.04260416666668</v>
      </c>
      <c r="E5506" s="3">
        <f>MAX(B5506 - D5506/Inputs!$B$5, 0)</f>
        <v>0</v>
      </c>
      <c r="F5506" s="3">
        <f>MAX(D5506*Inputs!$B$5 - B5506, 0)</f>
        <v>102.82999166666667</v>
      </c>
      <c r="G5506" s="3">
        <f t="shared" ref="G5506:G5569" si="775">C5506</f>
        <v>0.5</v>
      </c>
      <c r="H5506" t="str">
        <f t="shared" ref="H5506:H5569" si="776">IF(MAX(E5506, F5506, G5506)&lt;=0, "Idle", IF(AND(G5506&gt;=E5506, G5506&gt;=F5506), "Reg", IF(E5506&gt;=F5506, "Discharge", "Charge")))</f>
        <v>Charge</v>
      </c>
      <c r="I5506" s="3">
        <f t="shared" si="772"/>
        <v>340</v>
      </c>
      <c r="J5506" s="3">
        <f t="shared" si="773"/>
        <v>0</v>
      </c>
      <c r="K5506" s="3">
        <f>MIN(Inputs!$B$2, (Inputs!$B$8 - I5506)/Inputs!$B$9)</f>
        <v>0</v>
      </c>
      <c r="L5506" s="3">
        <f>MAX(MIN(Inputs!$B$2, I5506*Inputs!$B$10, Inputs!$B$8*Inputs!$B$4 - J5506), 0)</f>
        <v>170</v>
      </c>
      <c r="M5506" s="3">
        <f t="shared" ref="M5506:M5569" si="777">IF(H5506="Charge", K5506, 0)</f>
        <v>0</v>
      </c>
      <c r="N5506" s="3">
        <f t="shared" ref="N5506:N5569" si="778">IF(H5506="Discharge", L5506, 0)</f>
        <v>0</v>
      </c>
      <c r="O5506" s="3">
        <f>IF(H5506="Reg", MIN(Inputs!$B$2, I5506*Inputs!$B$10, (Inputs!$B$8-I5506)/Inputs!$B$9), 0)</f>
        <v>0</v>
      </c>
      <c r="P5506" s="3">
        <f t="shared" ref="P5506:P5569" si="779">(N5506 - M5506) * B5506</f>
        <v>0</v>
      </c>
      <c r="Q5506" s="3">
        <f t="shared" ref="Q5506:Q5569" si="780">O5506 * C5506</f>
        <v>0</v>
      </c>
      <c r="R5506" s="3">
        <f>I5506 + M5506*Inputs!$B$9 - N5506/Inputs!$B$10</f>
        <v>340</v>
      </c>
    </row>
    <row r="5507" spans="1:18" x14ac:dyDescent="0.3">
      <c r="A5507" s="4">
        <v>46252.375</v>
      </c>
      <c r="B5507" s="3">
        <v>23.055</v>
      </c>
      <c r="C5507" s="3">
        <v>0.5</v>
      </c>
      <c r="D5507" s="3">
        <f t="shared" si="774"/>
        <v>141.04260416666668</v>
      </c>
      <c r="E5507" s="3">
        <f>MAX(B5507 - D5507/Inputs!$B$5, 0)</f>
        <v>0</v>
      </c>
      <c r="F5507" s="3">
        <f>MAX(D5507*Inputs!$B$5 - B5507, 0)</f>
        <v>101.06249166666669</v>
      </c>
      <c r="G5507" s="3">
        <f t="shared" si="775"/>
        <v>0.5</v>
      </c>
      <c r="H5507" t="str">
        <f t="shared" si="776"/>
        <v>Charge</v>
      </c>
      <c r="I5507" s="3">
        <f t="shared" ref="I5507:I5570" si="781">R5506</f>
        <v>340</v>
      </c>
      <c r="J5507" s="3">
        <f t="shared" ref="J5507:J5570" si="782">IF(INT(A5507)=INT(A5506), J5506 + N5506, 0)</f>
        <v>0</v>
      </c>
      <c r="K5507" s="3">
        <f>MIN(Inputs!$B$2, (Inputs!$B$8 - I5507)/Inputs!$B$9)</f>
        <v>0</v>
      </c>
      <c r="L5507" s="3">
        <f>MAX(MIN(Inputs!$B$2, I5507*Inputs!$B$10, Inputs!$B$8*Inputs!$B$4 - J5507), 0)</f>
        <v>170</v>
      </c>
      <c r="M5507" s="3">
        <f t="shared" si="777"/>
        <v>0</v>
      </c>
      <c r="N5507" s="3">
        <f t="shared" si="778"/>
        <v>0</v>
      </c>
      <c r="O5507" s="3">
        <f>IF(H5507="Reg", MIN(Inputs!$B$2, I5507*Inputs!$B$10, (Inputs!$B$8-I5507)/Inputs!$B$9), 0)</f>
        <v>0</v>
      </c>
      <c r="P5507" s="3">
        <f t="shared" si="779"/>
        <v>0</v>
      </c>
      <c r="Q5507" s="3">
        <f t="shared" si="780"/>
        <v>0</v>
      </c>
      <c r="R5507" s="3">
        <f>I5507 + M5507*Inputs!$B$9 - N5507/Inputs!$B$10</f>
        <v>340</v>
      </c>
    </row>
    <row r="5508" spans="1:18" x14ac:dyDescent="0.3">
      <c r="A5508" s="4">
        <v>46252.416666666657</v>
      </c>
      <c r="B5508" s="3">
        <v>25.2775</v>
      </c>
      <c r="C5508" s="3">
        <v>0.49</v>
      </c>
      <c r="D5508" s="3">
        <f t="shared" si="774"/>
        <v>141.04260416666668</v>
      </c>
      <c r="E5508" s="3">
        <f>MAX(B5508 - D5508/Inputs!$B$5, 0)</f>
        <v>0</v>
      </c>
      <c r="F5508" s="3">
        <f>MAX(D5508*Inputs!$B$5 - B5508, 0)</f>
        <v>98.839991666666677</v>
      </c>
      <c r="G5508" s="3">
        <f t="shared" si="775"/>
        <v>0.49</v>
      </c>
      <c r="H5508" t="str">
        <f t="shared" si="776"/>
        <v>Charge</v>
      </c>
      <c r="I5508" s="3">
        <f t="shared" si="781"/>
        <v>340</v>
      </c>
      <c r="J5508" s="3">
        <f t="shared" si="782"/>
        <v>0</v>
      </c>
      <c r="K5508" s="3">
        <f>MIN(Inputs!$B$2, (Inputs!$B$8 - I5508)/Inputs!$B$9)</f>
        <v>0</v>
      </c>
      <c r="L5508" s="3">
        <f>MAX(MIN(Inputs!$B$2, I5508*Inputs!$B$10, Inputs!$B$8*Inputs!$B$4 - J5508), 0)</f>
        <v>170</v>
      </c>
      <c r="M5508" s="3">
        <f t="shared" si="777"/>
        <v>0</v>
      </c>
      <c r="N5508" s="3">
        <f t="shared" si="778"/>
        <v>0</v>
      </c>
      <c r="O5508" s="3">
        <f>IF(H5508="Reg", MIN(Inputs!$B$2, I5508*Inputs!$B$10, (Inputs!$B$8-I5508)/Inputs!$B$9), 0)</f>
        <v>0</v>
      </c>
      <c r="P5508" s="3">
        <f t="shared" si="779"/>
        <v>0</v>
      </c>
      <c r="Q5508" s="3">
        <f t="shared" si="780"/>
        <v>0</v>
      </c>
      <c r="R5508" s="3">
        <f>I5508 + M5508*Inputs!$B$9 - N5508/Inputs!$B$10</f>
        <v>340</v>
      </c>
    </row>
    <row r="5509" spans="1:18" x14ac:dyDescent="0.3">
      <c r="A5509" s="4">
        <v>46252.458333333343</v>
      </c>
      <c r="B5509" s="3">
        <v>24.299999999999997</v>
      </c>
      <c r="C5509" s="3">
        <v>0.44</v>
      </c>
      <c r="D5509" s="3">
        <f t="shared" si="774"/>
        <v>141.04260416666668</v>
      </c>
      <c r="E5509" s="3">
        <f>MAX(B5509 - D5509/Inputs!$B$5, 0)</f>
        <v>0</v>
      </c>
      <c r="F5509" s="3">
        <f>MAX(D5509*Inputs!$B$5 - B5509, 0)</f>
        <v>99.817491666666683</v>
      </c>
      <c r="G5509" s="3">
        <f t="shared" si="775"/>
        <v>0.44</v>
      </c>
      <c r="H5509" t="str">
        <f t="shared" si="776"/>
        <v>Charge</v>
      </c>
      <c r="I5509" s="3">
        <f t="shared" si="781"/>
        <v>340</v>
      </c>
      <c r="J5509" s="3">
        <f t="shared" si="782"/>
        <v>0</v>
      </c>
      <c r="K5509" s="3">
        <f>MIN(Inputs!$B$2, (Inputs!$B$8 - I5509)/Inputs!$B$9)</f>
        <v>0</v>
      </c>
      <c r="L5509" s="3">
        <f>MAX(MIN(Inputs!$B$2, I5509*Inputs!$B$10, Inputs!$B$8*Inputs!$B$4 - J5509), 0)</f>
        <v>170</v>
      </c>
      <c r="M5509" s="3">
        <f t="shared" si="777"/>
        <v>0</v>
      </c>
      <c r="N5509" s="3">
        <f t="shared" si="778"/>
        <v>0</v>
      </c>
      <c r="O5509" s="3">
        <f>IF(H5509="Reg", MIN(Inputs!$B$2, I5509*Inputs!$B$10, (Inputs!$B$8-I5509)/Inputs!$B$9), 0)</f>
        <v>0</v>
      </c>
      <c r="P5509" s="3">
        <f t="shared" si="779"/>
        <v>0</v>
      </c>
      <c r="Q5509" s="3">
        <f t="shared" si="780"/>
        <v>0</v>
      </c>
      <c r="R5509" s="3">
        <f>I5509 + M5509*Inputs!$B$9 - N5509/Inputs!$B$10</f>
        <v>340</v>
      </c>
    </row>
    <row r="5510" spans="1:18" x14ac:dyDescent="0.3">
      <c r="A5510" s="4">
        <v>46252.5</v>
      </c>
      <c r="B5510" s="3">
        <v>28.342500000000001</v>
      </c>
      <c r="C5510" s="3">
        <v>0.49</v>
      </c>
      <c r="D5510" s="3">
        <f t="shared" si="774"/>
        <v>141.04260416666668</v>
      </c>
      <c r="E5510" s="3">
        <f>MAX(B5510 - D5510/Inputs!$B$5, 0)</f>
        <v>0</v>
      </c>
      <c r="F5510" s="3">
        <f>MAX(D5510*Inputs!$B$5 - B5510, 0)</f>
        <v>95.774991666666679</v>
      </c>
      <c r="G5510" s="3">
        <f t="shared" si="775"/>
        <v>0.49</v>
      </c>
      <c r="H5510" t="str">
        <f t="shared" si="776"/>
        <v>Charge</v>
      </c>
      <c r="I5510" s="3">
        <f t="shared" si="781"/>
        <v>340</v>
      </c>
      <c r="J5510" s="3">
        <f t="shared" si="782"/>
        <v>0</v>
      </c>
      <c r="K5510" s="3">
        <f>MIN(Inputs!$B$2, (Inputs!$B$8 - I5510)/Inputs!$B$9)</f>
        <v>0</v>
      </c>
      <c r="L5510" s="3">
        <f>MAX(MIN(Inputs!$B$2, I5510*Inputs!$B$10, Inputs!$B$8*Inputs!$B$4 - J5510), 0)</f>
        <v>170</v>
      </c>
      <c r="M5510" s="3">
        <f t="shared" si="777"/>
        <v>0</v>
      </c>
      <c r="N5510" s="3">
        <f t="shared" si="778"/>
        <v>0</v>
      </c>
      <c r="O5510" s="3">
        <f>IF(H5510="Reg", MIN(Inputs!$B$2, I5510*Inputs!$B$10, (Inputs!$B$8-I5510)/Inputs!$B$9), 0)</f>
        <v>0</v>
      </c>
      <c r="P5510" s="3">
        <f t="shared" si="779"/>
        <v>0</v>
      </c>
      <c r="Q5510" s="3">
        <f t="shared" si="780"/>
        <v>0</v>
      </c>
      <c r="R5510" s="3">
        <f>I5510 + M5510*Inputs!$B$9 - N5510/Inputs!$B$10</f>
        <v>340</v>
      </c>
    </row>
    <row r="5511" spans="1:18" x14ac:dyDescent="0.3">
      <c r="A5511" s="4">
        <v>46252.541666666657</v>
      </c>
      <c r="B5511" s="3">
        <v>33.56</v>
      </c>
      <c r="C5511" s="3">
        <v>0.5</v>
      </c>
      <c r="D5511" s="3">
        <f t="shared" si="774"/>
        <v>141.04260416666668</v>
      </c>
      <c r="E5511" s="3">
        <f>MAX(B5511 - D5511/Inputs!$B$5, 0)</f>
        <v>0</v>
      </c>
      <c r="F5511" s="3">
        <f>MAX(D5511*Inputs!$B$5 - B5511, 0)</f>
        <v>90.557491666666678</v>
      </c>
      <c r="G5511" s="3">
        <f t="shared" si="775"/>
        <v>0.5</v>
      </c>
      <c r="H5511" t="str">
        <f t="shared" si="776"/>
        <v>Charge</v>
      </c>
      <c r="I5511" s="3">
        <f t="shared" si="781"/>
        <v>340</v>
      </c>
      <c r="J5511" s="3">
        <f t="shared" si="782"/>
        <v>0</v>
      </c>
      <c r="K5511" s="3">
        <f>MIN(Inputs!$B$2, (Inputs!$B$8 - I5511)/Inputs!$B$9)</f>
        <v>0</v>
      </c>
      <c r="L5511" s="3">
        <f>MAX(MIN(Inputs!$B$2, I5511*Inputs!$B$10, Inputs!$B$8*Inputs!$B$4 - J5511), 0)</f>
        <v>170</v>
      </c>
      <c r="M5511" s="3">
        <f t="shared" si="777"/>
        <v>0</v>
      </c>
      <c r="N5511" s="3">
        <f t="shared" si="778"/>
        <v>0</v>
      </c>
      <c r="O5511" s="3">
        <f>IF(H5511="Reg", MIN(Inputs!$B$2, I5511*Inputs!$B$10, (Inputs!$B$8-I5511)/Inputs!$B$9), 0)</f>
        <v>0</v>
      </c>
      <c r="P5511" s="3">
        <f t="shared" si="779"/>
        <v>0</v>
      </c>
      <c r="Q5511" s="3">
        <f t="shared" si="780"/>
        <v>0</v>
      </c>
      <c r="R5511" s="3">
        <f>I5511 + M5511*Inputs!$B$9 - N5511/Inputs!$B$10</f>
        <v>340</v>
      </c>
    </row>
    <row r="5512" spans="1:18" x14ac:dyDescent="0.3">
      <c r="A5512" s="4">
        <v>46252.583333333343</v>
      </c>
      <c r="B5512" s="3">
        <v>42.432499999999997</v>
      </c>
      <c r="C5512" s="3">
        <v>0.64</v>
      </c>
      <c r="D5512" s="3">
        <f t="shared" si="774"/>
        <v>141.04260416666668</v>
      </c>
      <c r="E5512" s="3">
        <f>MAX(B5512 - D5512/Inputs!$B$5, 0)</f>
        <v>0</v>
      </c>
      <c r="F5512" s="3">
        <f>MAX(D5512*Inputs!$B$5 - B5512, 0)</f>
        <v>81.68499166666669</v>
      </c>
      <c r="G5512" s="3">
        <f t="shared" si="775"/>
        <v>0.64</v>
      </c>
      <c r="H5512" t="str">
        <f t="shared" si="776"/>
        <v>Charge</v>
      </c>
      <c r="I5512" s="3">
        <f t="shared" si="781"/>
        <v>340</v>
      </c>
      <c r="J5512" s="3">
        <f t="shared" si="782"/>
        <v>0</v>
      </c>
      <c r="K5512" s="3">
        <f>MIN(Inputs!$B$2, (Inputs!$B$8 - I5512)/Inputs!$B$9)</f>
        <v>0</v>
      </c>
      <c r="L5512" s="3">
        <f>MAX(MIN(Inputs!$B$2, I5512*Inputs!$B$10, Inputs!$B$8*Inputs!$B$4 - J5512), 0)</f>
        <v>170</v>
      </c>
      <c r="M5512" s="3">
        <f t="shared" si="777"/>
        <v>0</v>
      </c>
      <c r="N5512" s="3">
        <f t="shared" si="778"/>
        <v>0</v>
      </c>
      <c r="O5512" s="3">
        <f>IF(H5512="Reg", MIN(Inputs!$B$2, I5512*Inputs!$B$10, (Inputs!$B$8-I5512)/Inputs!$B$9), 0)</f>
        <v>0</v>
      </c>
      <c r="P5512" s="3">
        <f t="shared" si="779"/>
        <v>0</v>
      </c>
      <c r="Q5512" s="3">
        <f t="shared" si="780"/>
        <v>0</v>
      </c>
      <c r="R5512" s="3">
        <f>I5512 + M5512*Inputs!$B$9 - N5512/Inputs!$B$10</f>
        <v>340</v>
      </c>
    </row>
    <row r="5513" spans="1:18" x14ac:dyDescent="0.3">
      <c r="A5513" s="4">
        <v>46252.625</v>
      </c>
      <c r="B5513" s="3">
        <v>52.412499999999994</v>
      </c>
      <c r="C5513" s="3">
        <v>1</v>
      </c>
      <c r="D5513" s="3">
        <f t="shared" si="774"/>
        <v>141.04260416666668</v>
      </c>
      <c r="E5513" s="3">
        <f>MAX(B5513 - D5513/Inputs!$B$5, 0)</f>
        <v>0</v>
      </c>
      <c r="F5513" s="3">
        <f>MAX(D5513*Inputs!$B$5 - B5513, 0)</f>
        <v>71.704991666666686</v>
      </c>
      <c r="G5513" s="3">
        <f t="shared" si="775"/>
        <v>1</v>
      </c>
      <c r="H5513" t="str">
        <f t="shared" si="776"/>
        <v>Charge</v>
      </c>
      <c r="I5513" s="3">
        <f t="shared" si="781"/>
        <v>340</v>
      </c>
      <c r="J5513" s="3">
        <f t="shared" si="782"/>
        <v>0</v>
      </c>
      <c r="K5513" s="3">
        <f>MIN(Inputs!$B$2, (Inputs!$B$8 - I5513)/Inputs!$B$9)</f>
        <v>0</v>
      </c>
      <c r="L5513" s="3">
        <f>MAX(MIN(Inputs!$B$2, I5513*Inputs!$B$10, Inputs!$B$8*Inputs!$B$4 - J5513), 0)</f>
        <v>170</v>
      </c>
      <c r="M5513" s="3">
        <f t="shared" si="777"/>
        <v>0</v>
      </c>
      <c r="N5513" s="3">
        <f t="shared" si="778"/>
        <v>0</v>
      </c>
      <c r="O5513" s="3">
        <f>IF(H5513="Reg", MIN(Inputs!$B$2, I5513*Inputs!$B$10, (Inputs!$B$8-I5513)/Inputs!$B$9), 0)</f>
        <v>0</v>
      </c>
      <c r="P5513" s="3">
        <f t="shared" si="779"/>
        <v>0</v>
      </c>
      <c r="Q5513" s="3">
        <f t="shared" si="780"/>
        <v>0</v>
      </c>
      <c r="R5513" s="3">
        <f>I5513 + M5513*Inputs!$B$9 - N5513/Inputs!$B$10</f>
        <v>340</v>
      </c>
    </row>
    <row r="5514" spans="1:18" x14ac:dyDescent="0.3">
      <c r="A5514" s="4">
        <v>46252.666666666657</v>
      </c>
      <c r="B5514" s="3">
        <v>81.87</v>
      </c>
      <c r="C5514" s="3">
        <v>1</v>
      </c>
      <c r="D5514" s="3">
        <f t="shared" si="774"/>
        <v>141.04260416666668</v>
      </c>
      <c r="E5514" s="3">
        <f>MAX(B5514 - D5514/Inputs!$B$5, 0)</f>
        <v>0</v>
      </c>
      <c r="F5514" s="3">
        <f>MAX(D5514*Inputs!$B$5 - B5514, 0)</f>
        <v>42.247491666666676</v>
      </c>
      <c r="G5514" s="3">
        <f t="shared" si="775"/>
        <v>1</v>
      </c>
      <c r="H5514" t="str">
        <f t="shared" si="776"/>
        <v>Charge</v>
      </c>
      <c r="I5514" s="3">
        <f t="shared" si="781"/>
        <v>340</v>
      </c>
      <c r="J5514" s="3">
        <f t="shared" si="782"/>
        <v>0</v>
      </c>
      <c r="K5514" s="3">
        <f>MIN(Inputs!$B$2, (Inputs!$B$8 - I5514)/Inputs!$B$9)</f>
        <v>0</v>
      </c>
      <c r="L5514" s="3">
        <f>MAX(MIN(Inputs!$B$2, I5514*Inputs!$B$10, Inputs!$B$8*Inputs!$B$4 - J5514), 0)</f>
        <v>170</v>
      </c>
      <c r="M5514" s="3">
        <f t="shared" si="777"/>
        <v>0</v>
      </c>
      <c r="N5514" s="3">
        <f t="shared" si="778"/>
        <v>0</v>
      </c>
      <c r="O5514" s="3">
        <f>IF(H5514="Reg", MIN(Inputs!$B$2, I5514*Inputs!$B$10, (Inputs!$B$8-I5514)/Inputs!$B$9), 0)</f>
        <v>0</v>
      </c>
      <c r="P5514" s="3">
        <f t="shared" si="779"/>
        <v>0</v>
      </c>
      <c r="Q5514" s="3">
        <f t="shared" si="780"/>
        <v>0</v>
      </c>
      <c r="R5514" s="3">
        <f>I5514 + M5514*Inputs!$B$9 - N5514/Inputs!$B$10</f>
        <v>340</v>
      </c>
    </row>
    <row r="5515" spans="1:18" x14ac:dyDescent="0.3">
      <c r="A5515" s="4">
        <v>46252.708333333343</v>
      </c>
      <c r="B5515" s="3">
        <v>123.34</v>
      </c>
      <c r="C5515" s="3">
        <v>0.5</v>
      </c>
      <c r="D5515" s="3">
        <f t="shared" si="774"/>
        <v>141.04260416666668</v>
      </c>
      <c r="E5515" s="3">
        <f>MAX(B5515 - D5515/Inputs!$B$5, 0)</f>
        <v>0</v>
      </c>
      <c r="F5515" s="3">
        <f>MAX(D5515*Inputs!$B$5 - B5515, 0)</f>
        <v>0.77749166666667691</v>
      </c>
      <c r="G5515" s="3">
        <f t="shared" si="775"/>
        <v>0.5</v>
      </c>
      <c r="H5515" t="str">
        <f t="shared" si="776"/>
        <v>Charge</v>
      </c>
      <c r="I5515" s="3">
        <f t="shared" si="781"/>
        <v>340</v>
      </c>
      <c r="J5515" s="3">
        <f t="shared" si="782"/>
        <v>0</v>
      </c>
      <c r="K5515" s="3">
        <f>MIN(Inputs!$B$2, (Inputs!$B$8 - I5515)/Inputs!$B$9)</f>
        <v>0</v>
      </c>
      <c r="L5515" s="3">
        <f>MAX(MIN(Inputs!$B$2, I5515*Inputs!$B$10, Inputs!$B$8*Inputs!$B$4 - J5515), 0)</f>
        <v>170</v>
      </c>
      <c r="M5515" s="3">
        <f t="shared" si="777"/>
        <v>0</v>
      </c>
      <c r="N5515" s="3">
        <f t="shared" si="778"/>
        <v>0</v>
      </c>
      <c r="O5515" s="3">
        <f>IF(H5515="Reg", MIN(Inputs!$B$2, I5515*Inputs!$B$10, (Inputs!$B$8-I5515)/Inputs!$B$9), 0)</f>
        <v>0</v>
      </c>
      <c r="P5515" s="3">
        <f t="shared" si="779"/>
        <v>0</v>
      </c>
      <c r="Q5515" s="3">
        <f t="shared" si="780"/>
        <v>0</v>
      </c>
      <c r="R5515" s="3">
        <f>I5515 + M5515*Inputs!$B$9 - N5515/Inputs!$B$10</f>
        <v>340</v>
      </c>
    </row>
    <row r="5516" spans="1:18" x14ac:dyDescent="0.3">
      <c r="A5516" s="4">
        <v>46252.75</v>
      </c>
      <c r="B5516" s="3">
        <v>177.54249999999999</v>
      </c>
      <c r="C5516" s="3">
        <v>53.51</v>
      </c>
      <c r="D5516" s="3">
        <f t="shared" si="774"/>
        <v>141.04260416666668</v>
      </c>
      <c r="E5516" s="3">
        <f>MAX(B5516 - D5516/Inputs!$B$5, 0)</f>
        <v>17.266813446969678</v>
      </c>
      <c r="F5516" s="3">
        <f>MAX(D5516*Inputs!$B$5 - B5516, 0)</f>
        <v>0</v>
      </c>
      <c r="G5516" s="3">
        <f t="shared" si="775"/>
        <v>53.51</v>
      </c>
      <c r="H5516" t="str">
        <f t="shared" si="776"/>
        <v>Reg</v>
      </c>
      <c r="I5516" s="3">
        <f t="shared" si="781"/>
        <v>340</v>
      </c>
      <c r="J5516" s="3">
        <f t="shared" si="782"/>
        <v>0</v>
      </c>
      <c r="K5516" s="3">
        <f>MIN(Inputs!$B$2, (Inputs!$B$8 - I5516)/Inputs!$B$9)</f>
        <v>0</v>
      </c>
      <c r="L5516" s="3">
        <f>MAX(MIN(Inputs!$B$2, I5516*Inputs!$B$10, Inputs!$B$8*Inputs!$B$4 - J5516), 0)</f>
        <v>170</v>
      </c>
      <c r="M5516" s="3">
        <f t="shared" si="777"/>
        <v>0</v>
      </c>
      <c r="N5516" s="3">
        <f t="shared" si="778"/>
        <v>0</v>
      </c>
      <c r="O5516" s="3">
        <f>IF(H5516="Reg", MIN(Inputs!$B$2, I5516*Inputs!$B$10, (Inputs!$B$8-I5516)/Inputs!$B$9), 0)</f>
        <v>0</v>
      </c>
      <c r="P5516" s="3">
        <f t="shared" si="779"/>
        <v>0</v>
      </c>
      <c r="Q5516" s="3">
        <f t="shared" si="780"/>
        <v>0</v>
      </c>
      <c r="R5516" s="3">
        <f>I5516 + M5516*Inputs!$B$9 - N5516/Inputs!$B$10</f>
        <v>340</v>
      </c>
    </row>
    <row r="5517" spans="1:18" x14ac:dyDescent="0.3">
      <c r="A5517" s="4">
        <v>46252.791666666657</v>
      </c>
      <c r="B5517" s="3">
        <v>533.75250000000005</v>
      </c>
      <c r="C5517" s="3">
        <v>46.17</v>
      </c>
      <c r="D5517" s="3">
        <f t="shared" si="774"/>
        <v>141.04260416666668</v>
      </c>
      <c r="E5517" s="3">
        <f>MAX(B5517 - D5517/Inputs!$B$5, 0)</f>
        <v>373.47681344696974</v>
      </c>
      <c r="F5517" s="3">
        <f>MAX(D5517*Inputs!$B$5 - B5517, 0)</f>
        <v>0</v>
      </c>
      <c r="G5517" s="3">
        <f t="shared" si="775"/>
        <v>46.17</v>
      </c>
      <c r="H5517" t="str">
        <f t="shared" si="776"/>
        <v>Discharge</v>
      </c>
      <c r="I5517" s="3">
        <f t="shared" si="781"/>
        <v>340</v>
      </c>
      <c r="J5517" s="3">
        <f t="shared" si="782"/>
        <v>0</v>
      </c>
      <c r="K5517" s="3">
        <f>MIN(Inputs!$B$2, (Inputs!$B$8 - I5517)/Inputs!$B$9)</f>
        <v>0</v>
      </c>
      <c r="L5517" s="3">
        <f>MAX(MIN(Inputs!$B$2, I5517*Inputs!$B$10, Inputs!$B$8*Inputs!$B$4 - J5517), 0)</f>
        <v>170</v>
      </c>
      <c r="M5517" s="3">
        <f t="shared" si="777"/>
        <v>0</v>
      </c>
      <c r="N5517" s="3">
        <f t="shared" si="778"/>
        <v>170</v>
      </c>
      <c r="O5517" s="3">
        <f>IF(H5517="Reg", MIN(Inputs!$B$2, I5517*Inputs!$B$10, (Inputs!$B$8-I5517)/Inputs!$B$9), 0)</f>
        <v>0</v>
      </c>
      <c r="P5517" s="3">
        <f t="shared" si="779"/>
        <v>90737.925000000003</v>
      </c>
      <c r="Q5517" s="3">
        <f t="shared" si="780"/>
        <v>0</v>
      </c>
      <c r="R5517" s="3">
        <f>I5517 + M5517*Inputs!$B$9 - N5517/Inputs!$B$10</f>
        <v>158.77939109773115</v>
      </c>
    </row>
    <row r="5518" spans="1:18" x14ac:dyDescent="0.3">
      <c r="A5518" s="4">
        <v>46252.833333333343</v>
      </c>
      <c r="B5518" s="3">
        <v>1631.5374999999999</v>
      </c>
      <c r="C5518" s="3">
        <v>23.27</v>
      </c>
      <c r="D5518" s="3">
        <f t="shared" si="774"/>
        <v>141.04260416666668</v>
      </c>
      <c r="E5518" s="3">
        <f>MAX(B5518 - D5518/Inputs!$B$5, 0)</f>
        <v>1471.2618134469697</v>
      </c>
      <c r="F5518" s="3">
        <f>MAX(D5518*Inputs!$B$5 - B5518, 0)</f>
        <v>0</v>
      </c>
      <c r="G5518" s="3">
        <f t="shared" si="775"/>
        <v>23.27</v>
      </c>
      <c r="H5518" t="str">
        <f t="shared" si="776"/>
        <v>Discharge</v>
      </c>
      <c r="I5518" s="3">
        <f t="shared" si="781"/>
        <v>158.77939109773115</v>
      </c>
      <c r="J5518" s="3">
        <f t="shared" si="782"/>
        <v>170</v>
      </c>
      <c r="K5518" s="3">
        <f>MIN(Inputs!$B$2, (Inputs!$B$8 - I5518)/Inputs!$B$9)</f>
        <v>170</v>
      </c>
      <c r="L5518" s="3">
        <f>MAX(MIN(Inputs!$B$2, I5518*Inputs!$B$10, Inputs!$B$8*Inputs!$B$4 - J5518), 0)</f>
        <v>148.94827166799323</v>
      </c>
      <c r="M5518" s="3">
        <f t="shared" si="777"/>
        <v>0</v>
      </c>
      <c r="N5518" s="3">
        <f t="shared" si="778"/>
        <v>148.94827166799323</v>
      </c>
      <c r="O5518" s="3">
        <f>IF(H5518="Reg", MIN(Inputs!$B$2, I5518*Inputs!$B$10, (Inputs!$B$8-I5518)/Inputs!$B$9), 0)</f>
        <v>0</v>
      </c>
      <c r="P5518" s="3">
        <f t="shared" si="779"/>
        <v>243014.69078651848</v>
      </c>
      <c r="Q5518" s="3">
        <f t="shared" si="780"/>
        <v>0</v>
      </c>
      <c r="R5518" s="3">
        <f>I5518 + M5518*Inputs!$B$9 - N5518/Inputs!$B$10</f>
        <v>0</v>
      </c>
    </row>
    <row r="5519" spans="1:18" x14ac:dyDescent="0.3">
      <c r="A5519" s="4">
        <v>46252.875</v>
      </c>
      <c r="B5519" s="3">
        <v>298.3725</v>
      </c>
      <c r="C5519" s="3">
        <v>15.04</v>
      </c>
      <c r="D5519" s="3">
        <f t="shared" si="774"/>
        <v>141.04260416666668</v>
      </c>
      <c r="E5519" s="3">
        <f>MAX(B5519 - D5519/Inputs!$B$5, 0)</f>
        <v>138.09681344696969</v>
      </c>
      <c r="F5519" s="3">
        <f>MAX(D5519*Inputs!$B$5 - B5519, 0)</f>
        <v>0</v>
      </c>
      <c r="G5519" s="3">
        <f t="shared" si="775"/>
        <v>15.04</v>
      </c>
      <c r="H5519" t="str">
        <f t="shared" si="776"/>
        <v>Discharge</v>
      </c>
      <c r="I5519" s="3">
        <f t="shared" si="781"/>
        <v>0</v>
      </c>
      <c r="J5519" s="3">
        <f t="shared" si="782"/>
        <v>318.94827166799325</v>
      </c>
      <c r="K5519" s="3">
        <f>MIN(Inputs!$B$2, (Inputs!$B$8 - I5519)/Inputs!$B$9)</f>
        <v>170</v>
      </c>
      <c r="L5519" s="3">
        <f>MAX(MIN(Inputs!$B$2, I5519*Inputs!$B$10, Inputs!$B$8*Inputs!$B$4 - J5519), 0)</f>
        <v>0</v>
      </c>
      <c r="M5519" s="3">
        <f t="shared" si="777"/>
        <v>0</v>
      </c>
      <c r="N5519" s="3">
        <f t="shared" si="778"/>
        <v>0</v>
      </c>
      <c r="O5519" s="3">
        <f>IF(H5519="Reg", MIN(Inputs!$B$2, I5519*Inputs!$B$10, (Inputs!$B$8-I5519)/Inputs!$B$9), 0)</f>
        <v>0</v>
      </c>
      <c r="P5519" s="3">
        <f t="shared" si="779"/>
        <v>0</v>
      </c>
      <c r="Q5519" s="3">
        <f t="shared" si="780"/>
        <v>0</v>
      </c>
      <c r="R5519" s="3">
        <f>I5519 + M5519*Inputs!$B$9 - N5519/Inputs!$B$10</f>
        <v>0</v>
      </c>
    </row>
    <row r="5520" spans="1:18" x14ac:dyDescent="0.3">
      <c r="A5520" s="4">
        <v>46252.916666666657</v>
      </c>
      <c r="B5520" s="3">
        <v>88.965000000000003</v>
      </c>
      <c r="C5520" s="3">
        <v>9.09</v>
      </c>
      <c r="D5520" s="3">
        <f t="shared" si="774"/>
        <v>141.04260416666668</v>
      </c>
      <c r="E5520" s="3">
        <f>MAX(B5520 - D5520/Inputs!$B$5, 0)</f>
        <v>0</v>
      </c>
      <c r="F5520" s="3">
        <f>MAX(D5520*Inputs!$B$5 - B5520, 0)</f>
        <v>35.152491666666677</v>
      </c>
      <c r="G5520" s="3">
        <f t="shared" si="775"/>
        <v>9.09</v>
      </c>
      <c r="H5520" t="str">
        <f t="shared" si="776"/>
        <v>Charge</v>
      </c>
      <c r="I5520" s="3">
        <f t="shared" si="781"/>
        <v>0</v>
      </c>
      <c r="J5520" s="3">
        <f t="shared" si="782"/>
        <v>318.94827166799325</v>
      </c>
      <c r="K5520" s="3">
        <f>MIN(Inputs!$B$2, (Inputs!$B$8 - I5520)/Inputs!$B$9)</f>
        <v>170</v>
      </c>
      <c r="L5520" s="3">
        <f>MAX(MIN(Inputs!$B$2, I5520*Inputs!$B$10, Inputs!$B$8*Inputs!$B$4 - J5520), 0)</f>
        <v>0</v>
      </c>
      <c r="M5520" s="3">
        <f t="shared" si="777"/>
        <v>170</v>
      </c>
      <c r="N5520" s="3">
        <f t="shared" si="778"/>
        <v>0</v>
      </c>
      <c r="O5520" s="3">
        <f>IF(H5520="Reg", MIN(Inputs!$B$2, I5520*Inputs!$B$10, (Inputs!$B$8-I5520)/Inputs!$B$9), 0)</f>
        <v>0</v>
      </c>
      <c r="P5520" s="3">
        <f t="shared" si="779"/>
        <v>-15124.050000000001</v>
      </c>
      <c r="Q5520" s="3">
        <f t="shared" si="780"/>
        <v>0</v>
      </c>
      <c r="R5520" s="3">
        <f>I5520 + M5520*Inputs!$B$9 - N5520/Inputs!$B$10</f>
        <v>159.4741358339966</v>
      </c>
    </row>
    <row r="5521" spans="1:18" x14ac:dyDescent="0.3">
      <c r="A5521" s="4">
        <v>46252.958333333343</v>
      </c>
      <c r="B5521" s="3">
        <v>47.89</v>
      </c>
      <c r="C5521" s="3">
        <v>1.36</v>
      </c>
      <c r="D5521" s="3">
        <f t="shared" si="774"/>
        <v>141.04260416666668</v>
      </c>
      <c r="E5521" s="3">
        <f>MAX(B5521 - D5521/Inputs!$B$5, 0)</f>
        <v>0</v>
      </c>
      <c r="F5521" s="3">
        <f>MAX(D5521*Inputs!$B$5 - B5521, 0)</f>
        <v>76.22749166666668</v>
      </c>
      <c r="G5521" s="3">
        <f t="shared" si="775"/>
        <v>1.36</v>
      </c>
      <c r="H5521" t="str">
        <f t="shared" si="776"/>
        <v>Charge</v>
      </c>
      <c r="I5521" s="3">
        <f t="shared" si="781"/>
        <v>159.4741358339966</v>
      </c>
      <c r="J5521" s="3">
        <f t="shared" si="782"/>
        <v>318.94827166799325</v>
      </c>
      <c r="K5521" s="3">
        <f>MIN(Inputs!$B$2, (Inputs!$B$8 - I5521)/Inputs!$B$9)</f>
        <v>170</v>
      </c>
      <c r="L5521" s="3">
        <f>MAX(MIN(Inputs!$B$2, I5521*Inputs!$B$10, Inputs!$B$8*Inputs!$B$4 - J5521), 0)</f>
        <v>21.051728332006746</v>
      </c>
      <c r="M5521" s="3">
        <f t="shared" si="777"/>
        <v>170</v>
      </c>
      <c r="N5521" s="3">
        <f t="shared" si="778"/>
        <v>0</v>
      </c>
      <c r="O5521" s="3">
        <f>IF(H5521="Reg", MIN(Inputs!$B$2, I5521*Inputs!$B$10, (Inputs!$B$8-I5521)/Inputs!$B$9), 0)</f>
        <v>0</v>
      </c>
      <c r="P5521" s="3">
        <f t="shared" si="779"/>
        <v>-8141.3</v>
      </c>
      <c r="Q5521" s="3">
        <f t="shared" si="780"/>
        <v>0</v>
      </c>
      <c r="R5521" s="3">
        <f>I5521 + M5521*Inputs!$B$9 - N5521/Inputs!$B$10</f>
        <v>318.9482716679932</v>
      </c>
    </row>
    <row r="5522" spans="1:18" x14ac:dyDescent="0.3">
      <c r="A5522" s="4">
        <v>46253</v>
      </c>
      <c r="B5522" s="3">
        <v>28.439999999999998</v>
      </c>
      <c r="C5522" s="3">
        <v>1.01</v>
      </c>
      <c r="D5522" s="3">
        <f t="shared" si="774"/>
        <v>37.60072916666666</v>
      </c>
      <c r="E5522" s="3">
        <f>MAX(B5522 - D5522/Inputs!$B$5, 0)</f>
        <v>0</v>
      </c>
      <c r="F5522" s="3">
        <f>MAX(D5522*Inputs!$B$5 - B5522, 0)</f>
        <v>4.6486416666666628</v>
      </c>
      <c r="G5522" s="3">
        <f t="shared" si="775"/>
        <v>1.01</v>
      </c>
      <c r="H5522" t="str">
        <f t="shared" si="776"/>
        <v>Charge</v>
      </c>
      <c r="I5522" s="3">
        <f t="shared" si="781"/>
        <v>318.9482716679932</v>
      </c>
      <c r="J5522" s="3">
        <f t="shared" si="782"/>
        <v>0</v>
      </c>
      <c r="K5522" s="3">
        <f>MIN(Inputs!$B$2, (Inputs!$B$8 - I5522)/Inputs!$B$9)</f>
        <v>22.44121780453775</v>
      </c>
      <c r="L5522" s="3">
        <f>MAX(MIN(Inputs!$B$2, I5522*Inputs!$B$10, Inputs!$B$8*Inputs!$B$4 - J5522), 0)</f>
        <v>170</v>
      </c>
      <c r="M5522" s="3">
        <f t="shared" si="777"/>
        <v>22.44121780453775</v>
      </c>
      <c r="N5522" s="3">
        <f t="shared" si="778"/>
        <v>0</v>
      </c>
      <c r="O5522" s="3">
        <f>IF(H5522="Reg", MIN(Inputs!$B$2, I5522*Inputs!$B$10, (Inputs!$B$8-I5522)/Inputs!$B$9), 0)</f>
        <v>0</v>
      </c>
      <c r="P5522" s="3">
        <f t="shared" si="779"/>
        <v>-638.22823436105352</v>
      </c>
      <c r="Q5522" s="3">
        <f t="shared" si="780"/>
        <v>0</v>
      </c>
      <c r="R5522" s="3">
        <f>I5522 + M5522*Inputs!$B$9 - N5522/Inputs!$B$10</f>
        <v>340</v>
      </c>
    </row>
    <row r="5523" spans="1:18" x14ac:dyDescent="0.3">
      <c r="A5523" s="4">
        <v>46253.041666666657</v>
      </c>
      <c r="B5523" s="3">
        <v>19.642499999999998</v>
      </c>
      <c r="C5523" s="3">
        <v>1</v>
      </c>
      <c r="D5523" s="3">
        <f t="shared" si="774"/>
        <v>37.60072916666666</v>
      </c>
      <c r="E5523" s="3">
        <f>MAX(B5523 - D5523/Inputs!$B$5, 0)</f>
        <v>0</v>
      </c>
      <c r="F5523" s="3">
        <f>MAX(D5523*Inputs!$B$5 - B5523, 0)</f>
        <v>13.446141666666662</v>
      </c>
      <c r="G5523" s="3">
        <f t="shared" si="775"/>
        <v>1</v>
      </c>
      <c r="H5523" t="str">
        <f t="shared" si="776"/>
        <v>Charge</v>
      </c>
      <c r="I5523" s="3">
        <f t="shared" si="781"/>
        <v>340</v>
      </c>
      <c r="J5523" s="3">
        <f t="shared" si="782"/>
        <v>0</v>
      </c>
      <c r="K5523" s="3">
        <f>MIN(Inputs!$B$2, (Inputs!$B$8 - I5523)/Inputs!$B$9)</f>
        <v>0</v>
      </c>
      <c r="L5523" s="3">
        <f>MAX(MIN(Inputs!$B$2, I5523*Inputs!$B$10, Inputs!$B$8*Inputs!$B$4 - J5523), 0)</f>
        <v>170</v>
      </c>
      <c r="M5523" s="3">
        <f t="shared" si="777"/>
        <v>0</v>
      </c>
      <c r="N5523" s="3">
        <f t="shared" si="778"/>
        <v>0</v>
      </c>
      <c r="O5523" s="3">
        <f>IF(H5523="Reg", MIN(Inputs!$B$2, I5523*Inputs!$B$10, (Inputs!$B$8-I5523)/Inputs!$B$9), 0)</f>
        <v>0</v>
      </c>
      <c r="P5523" s="3">
        <f t="shared" si="779"/>
        <v>0</v>
      </c>
      <c r="Q5523" s="3">
        <f t="shared" si="780"/>
        <v>0</v>
      </c>
      <c r="R5523" s="3">
        <f>I5523 + M5523*Inputs!$B$9 - N5523/Inputs!$B$10</f>
        <v>340</v>
      </c>
    </row>
    <row r="5524" spans="1:18" x14ac:dyDescent="0.3">
      <c r="A5524" s="4">
        <v>46253.083333333343</v>
      </c>
      <c r="B5524" s="3">
        <v>17.625</v>
      </c>
      <c r="C5524" s="3">
        <v>0.5</v>
      </c>
      <c r="D5524" s="3">
        <f t="shared" si="774"/>
        <v>37.60072916666666</v>
      </c>
      <c r="E5524" s="3">
        <f>MAX(B5524 - D5524/Inputs!$B$5, 0)</f>
        <v>0</v>
      </c>
      <c r="F5524" s="3">
        <f>MAX(D5524*Inputs!$B$5 - B5524, 0)</f>
        <v>15.463641666666661</v>
      </c>
      <c r="G5524" s="3">
        <f t="shared" si="775"/>
        <v>0.5</v>
      </c>
      <c r="H5524" t="str">
        <f t="shared" si="776"/>
        <v>Charge</v>
      </c>
      <c r="I5524" s="3">
        <f t="shared" si="781"/>
        <v>340</v>
      </c>
      <c r="J5524" s="3">
        <f t="shared" si="782"/>
        <v>0</v>
      </c>
      <c r="K5524" s="3">
        <f>MIN(Inputs!$B$2, (Inputs!$B$8 - I5524)/Inputs!$B$9)</f>
        <v>0</v>
      </c>
      <c r="L5524" s="3">
        <f>MAX(MIN(Inputs!$B$2, I5524*Inputs!$B$10, Inputs!$B$8*Inputs!$B$4 - J5524), 0)</f>
        <v>170</v>
      </c>
      <c r="M5524" s="3">
        <f t="shared" si="777"/>
        <v>0</v>
      </c>
      <c r="N5524" s="3">
        <f t="shared" si="778"/>
        <v>0</v>
      </c>
      <c r="O5524" s="3">
        <f>IF(H5524="Reg", MIN(Inputs!$B$2, I5524*Inputs!$B$10, (Inputs!$B$8-I5524)/Inputs!$B$9), 0)</f>
        <v>0</v>
      </c>
      <c r="P5524" s="3">
        <f t="shared" si="779"/>
        <v>0</v>
      </c>
      <c r="Q5524" s="3">
        <f t="shared" si="780"/>
        <v>0</v>
      </c>
      <c r="R5524" s="3">
        <f>I5524 + M5524*Inputs!$B$9 - N5524/Inputs!$B$10</f>
        <v>340</v>
      </c>
    </row>
    <row r="5525" spans="1:18" x14ac:dyDescent="0.3">
      <c r="A5525" s="4">
        <v>46253.125</v>
      </c>
      <c r="B5525" s="3">
        <v>16.572500000000002</v>
      </c>
      <c r="C5525" s="3">
        <v>0.47</v>
      </c>
      <c r="D5525" s="3">
        <f t="shared" si="774"/>
        <v>37.60072916666666</v>
      </c>
      <c r="E5525" s="3">
        <f>MAX(B5525 - D5525/Inputs!$B$5, 0)</f>
        <v>0</v>
      </c>
      <c r="F5525" s="3">
        <f>MAX(D5525*Inputs!$B$5 - B5525, 0)</f>
        <v>16.516141666666659</v>
      </c>
      <c r="G5525" s="3">
        <f t="shared" si="775"/>
        <v>0.47</v>
      </c>
      <c r="H5525" t="str">
        <f t="shared" si="776"/>
        <v>Charge</v>
      </c>
      <c r="I5525" s="3">
        <f t="shared" si="781"/>
        <v>340</v>
      </c>
      <c r="J5525" s="3">
        <f t="shared" si="782"/>
        <v>0</v>
      </c>
      <c r="K5525" s="3">
        <f>MIN(Inputs!$B$2, (Inputs!$B$8 - I5525)/Inputs!$B$9)</f>
        <v>0</v>
      </c>
      <c r="L5525" s="3">
        <f>MAX(MIN(Inputs!$B$2, I5525*Inputs!$B$10, Inputs!$B$8*Inputs!$B$4 - J5525), 0)</f>
        <v>170</v>
      </c>
      <c r="M5525" s="3">
        <f t="shared" si="777"/>
        <v>0</v>
      </c>
      <c r="N5525" s="3">
        <f t="shared" si="778"/>
        <v>0</v>
      </c>
      <c r="O5525" s="3">
        <f>IF(H5525="Reg", MIN(Inputs!$B$2, I5525*Inputs!$B$10, (Inputs!$B$8-I5525)/Inputs!$B$9), 0)</f>
        <v>0</v>
      </c>
      <c r="P5525" s="3">
        <f t="shared" si="779"/>
        <v>0</v>
      </c>
      <c r="Q5525" s="3">
        <f t="shared" si="780"/>
        <v>0</v>
      </c>
      <c r="R5525" s="3">
        <f>I5525 + M5525*Inputs!$B$9 - N5525/Inputs!$B$10</f>
        <v>340</v>
      </c>
    </row>
    <row r="5526" spans="1:18" x14ac:dyDescent="0.3">
      <c r="A5526" s="4">
        <v>46253.166666666657</v>
      </c>
      <c r="B5526" s="3">
        <v>16.195</v>
      </c>
      <c r="C5526" s="3">
        <v>0.37</v>
      </c>
      <c r="D5526" s="3">
        <f t="shared" si="774"/>
        <v>37.60072916666666</v>
      </c>
      <c r="E5526" s="3">
        <f>MAX(B5526 - D5526/Inputs!$B$5, 0)</f>
        <v>0</v>
      </c>
      <c r="F5526" s="3">
        <f>MAX(D5526*Inputs!$B$5 - B5526, 0)</f>
        <v>16.89364166666666</v>
      </c>
      <c r="G5526" s="3">
        <f t="shared" si="775"/>
        <v>0.37</v>
      </c>
      <c r="H5526" t="str">
        <f t="shared" si="776"/>
        <v>Charge</v>
      </c>
      <c r="I5526" s="3">
        <f t="shared" si="781"/>
        <v>340</v>
      </c>
      <c r="J5526" s="3">
        <f t="shared" si="782"/>
        <v>0</v>
      </c>
      <c r="K5526" s="3">
        <f>MIN(Inputs!$B$2, (Inputs!$B$8 - I5526)/Inputs!$B$9)</f>
        <v>0</v>
      </c>
      <c r="L5526" s="3">
        <f>MAX(MIN(Inputs!$B$2, I5526*Inputs!$B$10, Inputs!$B$8*Inputs!$B$4 - J5526), 0)</f>
        <v>170</v>
      </c>
      <c r="M5526" s="3">
        <f t="shared" si="777"/>
        <v>0</v>
      </c>
      <c r="N5526" s="3">
        <f t="shared" si="778"/>
        <v>0</v>
      </c>
      <c r="O5526" s="3">
        <f>IF(H5526="Reg", MIN(Inputs!$B$2, I5526*Inputs!$B$10, (Inputs!$B$8-I5526)/Inputs!$B$9), 0)</f>
        <v>0</v>
      </c>
      <c r="P5526" s="3">
        <f t="shared" si="779"/>
        <v>0</v>
      </c>
      <c r="Q5526" s="3">
        <f t="shared" si="780"/>
        <v>0</v>
      </c>
      <c r="R5526" s="3">
        <f>I5526 + M5526*Inputs!$B$9 - N5526/Inputs!$B$10</f>
        <v>340</v>
      </c>
    </row>
    <row r="5527" spans="1:18" x14ac:dyDescent="0.3">
      <c r="A5527" s="4">
        <v>46253.208333333343</v>
      </c>
      <c r="B5527" s="3">
        <v>16.059999999999999</v>
      </c>
      <c r="C5527" s="3">
        <v>0.89</v>
      </c>
      <c r="D5527" s="3">
        <f t="shared" si="774"/>
        <v>37.60072916666666</v>
      </c>
      <c r="E5527" s="3">
        <f>MAX(B5527 - D5527/Inputs!$B$5, 0)</f>
        <v>0</v>
      </c>
      <c r="F5527" s="3">
        <f>MAX(D5527*Inputs!$B$5 - B5527, 0)</f>
        <v>17.028641666666662</v>
      </c>
      <c r="G5527" s="3">
        <f t="shared" si="775"/>
        <v>0.89</v>
      </c>
      <c r="H5527" t="str">
        <f t="shared" si="776"/>
        <v>Charge</v>
      </c>
      <c r="I5527" s="3">
        <f t="shared" si="781"/>
        <v>340</v>
      </c>
      <c r="J5527" s="3">
        <f t="shared" si="782"/>
        <v>0</v>
      </c>
      <c r="K5527" s="3">
        <f>MIN(Inputs!$B$2, (Inputs!$B$8 - I5527)/Inputs!$B$9)</f>
        <v>0</v>
      </c>
      <c r="L5527" s="3">
        <f>MAX(MIN(Inputs!$B$2, I5527*Inputs!$B$10, Inputs!$B$8*Inputs!$B$4 - J5527), 0)</f>
        <v>170</v>
      </c>
      <c r="M5527" s="3">
        <f t="shared" si="777"/>
        <v>0</v>
      </c>
      <c r="N5527" s="3">
        <f t="shared" si="778"/>
        <v>0</v>
      </c>
      <c r="O5527" s="3">
        <f>IF(H5527="Reg", MIN(Inputs!$B$2, I5527*Inputs!$B$10, (Inputs!$B$8-I5527)/Inputs!$B$9), 0)</f>
        <v>0</v>
      </c>
      <c r="P5527" s="3">
        <f t="shared" si="779"/>
        <v>0</v>
      </c>
      <c r="Q5527" s="3">
        <f t="shared" si="780"/>
        <v>0</v>
      </c>
      <c r="R5527" s="3">
        <f>I5527 + M5527*Inputs!$B$9 - N5527/Inputs!$B$10</f>
        <v>340</v>
      </c>
    </row>
    <row r="5528" spans="1:18" x14ac:dyDescent="0.3">
      <c r="A5528" s="4">
        <v>46253.25</v>
      </c>
      <c r="B5528" s="3">
        <v>15.727499999999999</v>
      </c>
      <c r="C5528" s="3">
        <v>0.5</v>
      </c>
      <c r="D5528" s="3">
        <f t="shared" si="774"/>
        <v>37.60072916666666</v>
      </c>
      <c r="E5528" s="3">
        <f>MAX(B5528 - D5528/Inputs!$B$5, 0)</f>
        <v>0</v>
      </c>
      <c r="F5528" s="3">
        <f>MAX(D5528*Inputs!$B$5 - B5528, 0)</f>
        <v>17.361141666666661</v>
      </c>
      <c r="G5528" s="3">
        <f t="shared" si="775"/>
        <v>0.5</v>
      </c>
      <c r="H5528" t="str">
        <f t="shared" si="776"/>
        <v>Charge</v>
      </c>
      <c r="I5528" s="3">
        <f t="shared" si="781"/>
        <v>340</v>
      </c>
      <c r="J5528" s="3">
        <f t="shared" si="782"/>
        <v>0</v>
      </c>
      <c r="K5528" s="3">
        <f>MIN(Inputs!$B$2, (Inputs!$B$8 - I5528)/Inputs!$B$9)</f>
        <v>0</v>
      </c>
      <c r="L5528" s="3">
        <f>MAX(MIN(Inputs!$B$2, I5528*Inputs!$B$10, Inputs!$B$8*Inputs!$B$4 - J5528), 0)</f>
        <v>170</v>
      </c>
      <c r="M5528" s="3">
        <f t="shared" si="777"/>
        <v>0</v>
      </c>
      <c r="N5528" s="3">
        <f t="shared" si="778"/>
        <v>0</v>
      </c>
      <c r="O5528" s="3">
        <f>IF(H5528="Reg", MIN(Inputs!$B$2, I5528*Inputs!$B$10, (Inputs!$B$8-I5528)/Inputs!$B$9), 0)</f>
        <v>0</v>
      </c>
      <c r="P5528" s="3">
        <f t="shared" si="779"/>
        <v>0</v>
      </c>
      <c r="Q5528" s="3">
        <f t="shared" si="780"/>
        <v>0</v>
      </c>
      <c r="R5528" s="3">
        <f>I5528 + M5528*Inputs!$B$9 - N5528/Inputs!$B$10</f>
        <v>340</v>
      </c>
    </row>
    <row r="5529" spans="1:18" x14ac:dyDescent="0.3">
      <c r="A5529" s="4">
        <v>46253.291666666657</v>
      </c>
      <c r="B5529" s="3">
        <v>19.572500000000002</v>
      </c>
      <c r="C5529" s="3">
        <v>1.05</v>
      </c>
      <c r="D5529" s="3">
        <f t="shared" si="774"/>
        <v>37.60072916666666</v>
      </c>
      <c r="E5529" s="3">
        <f>MAX(B5529 - D5529/Inputs!$B$5, 0)</f>
        <v>0</v>
      </c>
      <c r="F5529" s="3">
        <f>MAX(D5529*Inputs!$B$5 - B5529, 0)</f>
        <v>13.516141666666659</v>
      </c>
      <c r="G5529" s="3">
        <f t="shared" si="775"/>
        <v>1.05</v>
      </c>
      <c r="H5529" t="str">
        <f t="shared" si="776"/>
        <v>Charge</v>
      </c>
      <c r="I5529" s="3">
        <f t="shared" si="781"/>
        <v>340</v>
      </c>
      <c r="J5529" s="3">
        <f t="shared" si="782"/>
        <v>0</v>
      </c>
      <c r="K5529" s="3">
        <f>MIN(Inputs!$B$2, (Inputs!$B$8 - I5529)/Inputs!$B$9)</f>
        <v>0</v>
      </c>
      <c r="L5529" s="3">
        <f>MAX(MIN(Inputs!$B$2, I5529*Inputs!$B$10, Inputs!$B$8*Inputs!$B$4 - J5529), 0)</f>
        <v>170</v>
      </c>
      <c r="M5529" s="3">
        <f t="shared" si="777"/>
        <v>0</v>
      </c>
      <c r="N5529" s="3">
        <f t="shared" si="778"/>
        <v>0</v>
      </c>
      <c r="O5529" s="3">
        <f>IF(H5529="Reg", MIN(Inputs!$B$2, I5529*Inputs!$B$10, (Inputs!$B$8-I5529)/Inputs!$B$9), 0)</f>
        <v>0</v>
      </c>
      <c r="P5529" s="3">
        <f t="shared" si="779"/>
        <v>0</v>
      </c>
      <c r="Q5529" s="3">
        <f t="shared" si="780"/>
        <v>0</v>
      </c>
      <c r="R5529" s="3">
        <f>I5529 + M5529*Inputs!$B$9 - N5529/Inputs!$B$10</f>
        <v>340</v>
      </c>
    </row>
    <row r="5530" spans="1:18" x14ac:dyDescent="0.3">
      <c r="A5530" s="4">
        <v>46253.333333333343</v>
      </c>
      <c r="B5530" s="3">
        <v>16.340000000000003</v>
      </c>
      <c r="C5530" s="3">
        <v>0.5</v>
      </c>
      <c r="D5530" s="3">
        <f t="shared" si="774"/>
        <v>37.60072916666666</v>
      </c>
      <c r="E5530" s="3">
        <f>MAX(B5530 - D5530/Inputs!$B$5, 0)</f>
        <v>0</v>
      </c>
      <c r="F5530" s="3">
        <f>MAX(D5530*Inputs!$B$5 - B5530, 0)</f>
        <v>16.748641666666657</v>
      </c>
      <c r="G5530" s="3">
        <f t="shared" si="775"/>
        <v>0.5</v>
      </c>
      <c r="H5530" t="str">
        <f t="shared" si="776"/>
        <v>Charge</v>
      </c>
      <c r="I5530" s="3">
        <f t="shared" si="781"/>
        <v>340</v>
      </c>
      <c r="J5530" s="3">
        <f t="shared" si="782"/>
        <v>0</v>
      </c>
      <c r="K5530" s="3">
        <f>MIN(Inputs!$B$2, (Inputs!$B$8 - I5530)/Inputs!$B$9)</f>
        <v>0</v>
      </c>
      <c r="L5530" s="3">
        <f>MAX(MIN(Inputs!$B$2, I5530*Inputs!$B$10, Inputs!$B$8*Inputs!$B$4 - J5530), 0)</f>
        <v>170</v>
      </c>
      <c r="M5530" s="3">
        <f t="shared" si="777"/>
        <v>0</v>
      </c>
      <c r="N5530" s="3">
        <f t="shared" si="778"/>
        <v>0</v>
      </c>
      <c r="O5530" s="3">
        <f>IF(H5530="Reg", MIN(Inputs!$B$2, I5530*Inputs!$B$10, (Inputs!$B$8-I5530)/Inputs!$B$9), 0)</f>
        <v>0</v>
      </c>
      <c r="P5530" s="3">
        <f t="shared" si="779"/>
        <v>0</v>
      </c>
      <c r="Q5530" s="3">
        <f t="shared" si="780"/>
        <v>0</v>
      </c>
      <c r="R5530" s="3">
        <f>I5530 + M5530*Inputs!$B$9 - N5530/Inputs!$B$10</f>
        <v>340</v>
      </c>
    </row>
    <row r="5531" spans="1:18" x14ac:dyDescent="0.3">
      <c r="A5531" s="4">
        <v>46253.375</v>
      </c>
      <c r="B5531" s="3">
        <v>18.532499999999999</v>
      </c>
      <c r="C5531" s="3">
        <v>0.64</v>
      </c>
      <c r="D5531" s="3">
        <f t="shared" si="774"/>
        <v>37.60072916666666</v>
      </c>
      <c r="E5531" s="3">
        <f>MAX(B5531 - D5531/Inputs!$B$5, 0)</f>
        <v>0</v>
      </c>
      <c r="F5531" s="3">
        <f>MAX(D5531*Inputs!$B$5 - B5531, 0)</f>
        <v>14.556141666666662</v>
      </c>
      <c r="G5531" s="3">
        <f t="shared" si="775"/>
        <v>0.64</v>
      </c>
      <c r="H5531" t="str">
        <f t="shared" si="776"/>
        <v>Charge</v>
      </c>
      <c r="I5531" s="3">
        <f t="shared" si="781"/>
        <v>340</v>
      </c>
      <c r="J5531" s="3">
        <f t="shared" si="782"/>
        <v>0</v>
      </c>
      <c r="K5531" s="3">
        <f>MIN(Inputs!$B$2, (Inputs!$B$8 - I5531)/Inputs!$B$9)</f>
        <v>0</v>
      </c>
      <c r="L5531" s="3">
        <f>MAX(MIN(Inputs!$B$2, I5531*Inputs!$B$10, Inputs!$B$8*Inputs!$B$4 - J5531), 0)</f>
        <v>170</v>
      </c>
      <c r="M5531" s="3">
        <f t="shared" si="777"/>
        <v>0</v>
      </c>
      <c r="N5531" s="3">
        <f t="shared" si="778"/>
        <v>0</v>
      </c>
      <c r="O5531" s="3">
        <f>IF(H5531="Reg", MIN(Inputs!$B$2, I5531*Inputs!$B$10, (Inputs!$B$8-I5531)/Inputs!$B$9), 0)</f>
        <v>0</v>
      </c>
      <c r="P5531" s="3">
        <f t="shared" si="779"/>
        <v>0</v>
      </c>
      <c r="Q5531" s="3">
        <f t="shared" si="780"/>
        <v>0</v>
      </c>
      <c r="R5531" s="3">
        <f>I5531 + M5531*Inputs!$B$9 - N5531/Inputs!$B$10</f>
        <v>340</v>
      </c>
    </row>
    <row r="5532" spans="1:18" x14ac:dyDescent="0.3">
      <c r="A5532" s="4">
        <v>46253.416666666657</v>
      </c>
      <c r="B5532" s="3">
        <v>16.9175</v>
      </c>
      <c r="C5532" s="3">
        <v>0.5</v>
      </c>
      <c r="D5532" s="3">
        <f t="shared" si="774"/>
        <v>37.60072916666666</v>
      </c>
      <c r="E5532" s="3">
        <f>MAX(B5532 - D5532/Inputs!$B$5, 0)</f>
        <v>0</v>
      </c>
      <c r="F5532" s="3">
        <f>MAX(D5532*Inputs!$B$5 - B5532, 0)</f>
        <v>16.17114166666666</v>
      </c>
      <c r="G5532" s="3">
        <f t="shared" si="775"/>
        <v>0.5</v>
      </c>
      <c r="H5532" t="str">
        <f t="shared" si="776"/>
        <v>Charge</v>
      </c>
      <c r="I5532" s="3">
        <f t="shared" si="781"/>
        <v>340</v>
      </c>
      <c r="J5532" s="3">
        <f t="shared" si="782"/>
        <v>0</v>
      </c>
      <c r="K5532" s="3">
        <f>MIN(Inputs!$B$2, (Inputs!$B$8 - I5532)/Inputs!$B$9)</f>
        <v>0</v>
      </c>
      <c r="L5532" s="3">
        <f>MAX(MIN(Inputs!$B$2, I5532*Inputs!$B$10, Inputs!$B$8*Inputs!$B$4 - J5532), 0)</f>
        <v>170</v>
      </c>
      <c r="M5532" s="3">
        <f t="shared" si="777"/>
        <v>0</v>
      </c>
      <c r="N5532" s="3">
        <f t="shared" si="778"/>
        <v>0</v>
      </c>
      <c r="O5532" s="3">
        <f>IF(H5532="Reg", MIN(Inputs!$B$2, I5532*Inputs!$B$10, (Inputs!$B$8-I5532)/Inputs!$B$9), 0)</f>
        <v>0</v>
      </c>
      <c r="P5532" s="3">
        <f t="shared" si="779"/>
        <v>0</v>
      </c>
      <c r="Q5532" s="3">
        <f t="shared" si="780"/>
        <v>0</v>
      </c>
      <c r="R5532" s="3">
        <f>I5532 + M5532*Inputs!$B$9 - N5532/Inputs!$B$10</f>
        <v>340</v>
      </c>
    </row>
    <row r="5533" spans="1:18" x14ac:dyDescent="0.3">
      <c r="A5533" s="4">
        <v>46253.458333333343</v>
      </c>
      <c r="B5533" s="3">
        <v>21.217500000000001</v>
      </c>
      <c r="C5533" s="3">
        <v>0.5</v>
      </c>
      <c r="D5533" s="3">
        <f t="shared" si="774"/>
        <v>37.60072916666666</v>
      </c>
      <c r="E5533" s="3">
        <f>MAX(B5533 - D5533/Inputs!$B$5, 0)</f>
        <v>0</v>
      </c>
      <c r="F5533" s="3">
        <f>MAX(D5533*Inputs!$B$5 - B5533, 0)</f>
        <v>11.871141666666659</v>
      </c>
      <c r="G5533" s="3">
        <f t="shared" si="775"/>
        <v>0.5</v>
      </c>
      <c r="H5533" t="str">
        <f t="shared" si="776"/>
        <v>Charge</v>
      </c>
      <c r="I5533" s="3">
        <f t="shared" si="781"/>
        <v>340</v>
      </c>
      <c r="J5533" s="3">
        <f t="shared" si="782"/>
        <v>0</v>
      </c>
      <c r="K5533" s="3">
        <f>MIN(Inputs!$B$2, (Inputs!$B$8 - I5533)/Inputs!$B$9)</f>
        <v>0</v>
      </c>
      <c r="L5533" s="3">
        <f>MAX(MIN(Inputs!$B$2, I5533*Inputs!$B$10, Inputs!$B$8*Inputs!$B$4 - J5533), 0)</f>
        <v>170</v>
      </c>
      <c r="M5533" s="3">
        <f t="shared" si="777"/>
        <v>0</v>
      </c>
      <c r="N5533" s="3">
        <f t="shared" si="778"/>
        <v>0</v>
      </c>
      <c r="O5533" s="3">
        <f>IF(H5533="Reg", MIN(Inputs!$B$2, I5533*Inputs!$B$10, (Inputs!$B$8-I5533)/Inputs!$B$9), 0)</f>
        <v>0</v>
      </c>
      <c r="P5533" s="3">
        <f t="shared" si="779"/>
        <v>0</v>
      </c>
      <c r="Q5533" s="3">
        <f t="shared" si="780"/>
        <v>0</v>
      </c>
      <c r="R5533" s="3">
        <f>I5533 + M5533*Inputs!$B$9 - N5533/Inputs!$B$10</f>
        <v>340</v>
      </c>
    </row>
    <row r="5534" spans="1:18" x14ac:dyDescent="0.3">
      <c r="A5534" s="4">
        <v>46253.5</v>
      </c>
      <c r="B5534" s="3">
        <v>27.442500000000003</v>
      </c>
      <c r="C5534" s="3">
        <v>0.5</v>
      </c>
      <c r="D5534" s="3">
        <f t="shared" si="774"/>
        <v>37.60072916666666</v>
      </c>
      <c r="E5534" s="3">
        <f>MAX(B5534 - D5534/Inputs!$B$5, 0)</f>
        <v>0</v>
      </c>
      <c r="F5534" s="3">
        <f>MAX(D5534*Inputs!$B$5 - B5534, 0)</f>
        <v>5.646141666666658</v>
      </c>
      <c r="G5534" s="3">
        <f t="shared" si="775"/>
        <v>0.5</v>
      </c>
      <c r="H5534" t="str">
        <f t="shared" si="776"/>
        <v>Charge</v>
      </c>
      <c r="I5534" s="3">
        <f t="shared" si="781"/>
        <v>340</v>
      </c>
      <c r="J5534" s="3">
        <f t="shared" si="782"/>
        <v>0</v>
      </c>
      <c r="K5534" s="3">
        <f>MIN(Inputs!$B$2, (Inputs!$B$8 - I5534)/Inputs!$B$9)</f>
        <v>0</v>
      </c>
      <c r="L5534" s="3">
        <f>MAX(MIN(Inputs!$B$2, I5534*Inputs!$B$10, Inputs!$B$8*Inputs!$B$4 - J5534), 0)</f>
        <v>170</v>
      </c>
      <c r="M5534" s="3">
        <f t="shared" si="777"/>
        <v>0</v>
      </c>
      <c r="N5534" s="3">
        <f t="shared" si="778"/>
        <v>0</v>
      </c>
      <c r="O5534" s="3">
        <f>IF(H5534="Reg", MIN(Inputs!$B$2, I5534*Inputs!$B$10, (Inputs!$B$8-I5534)/Inputs!$B$9), 0)</f>
        <v>0</v>
      </c>
      <c r="P5534" s="3">
        <f t="shared" si="779"/>
        <v>0</v>
      </c>
      <c r="Q5534" s="3">
        <f t="shared" si="780"/>
        <v>0</v>
      </c>
      <c r="R5534" s="3">
        <f>I5534 + M5534*Inputs!$B$9 - N5534/Inputs!$B$10</f>
        <v>340</v>
      </c>
    </row>
    <row r="5535" spans="1:18" x14ac:dyDescent="0.3">
      <c r="A5535" s="4">
        <v>46253.541666666657</v>
      </c>
      <c r="B5535" s="3">
        <v>32.462500000000006</v>
      </c>
      <c r="C5535" s="3">
        <v>0.5</v>
      </c>
      <c r="D5535" s="3">
        <f t="shared" si="774"/>
        <v>37.60072916666666</v>
      </c>
      <c r="E5535" s="3">
        <f>MAX(B5535 - D5535/Inputs!$B$5, 0)</f>
        <v>0</v>
      </c>
      <c r="F5535" s="3">
        <f>MAX(D5535*Inputs!$B$5 - B5535, 0)</f>
        <v>0.62614166666665483</v>
      </c>
      <c r="G5535" s="3">
        <f t="shared" si="775"/>
        <v>0.5</v>
      </c>
      <c r="H5535" t="str">
        <f t="shared" si="776"/>
        <v>Charge</v>
      </c>
      <c r="I5535" s="3">
        <f t="shared" si="781"/>
        <v>340</v>
      </c>
      <c r="J5535" s="3">
        <f t="shared" si="782"/>
        <v>0</v>
      </c>
      <c r="K5535" s="3">
        <f>MIN(Inputs!$B$2, (Inputs!$B$8 - I5535)/Inputs!$B$9)</f>
        <v>0</v>
      </c>
      <c r="L5535" s="3">
        <f>MAX(MIN(Inputs!$B$2, I5535*Inputs!$B$10, Inputs!$B$8*Inputs!$B$4 - J5535), 0)</f>
        <v>170</v>
      </c>
      <c r="M5535" s="3">
        <f t="shared" si="777"/>
        <v>0</v>
      </c>
      <c r="N5535" s="3">
        <f t="shared" si="778"/>
        <v>0</v>
      </c>
      <c r="O5535" s="3">
        <f>IF(H5535="Reg", MIN(Inputs!$B$2, I5535*Inputs!$B$10, (Inputs!$B$8-I5535)/Inputs!$B$9), 0)</f>
        <v>0</v>
      </c>
      <c r="P5535" s="3">
        <f t="shared" si="779"/>
        <v>0</v>
      </c>
      <c r="Q5535" s="3">
        <f t="shared" si="780"/>
        <v>0</v>
      </c>
      <c r="R5535" s="3">
        <f>I5535 + M5535*Inputs!$B$9 - N5535/Inputs!$B$10</f>
        <v>340</v>
      </c>
    </row>
    <row r="5536" spans="1:18" x14ac:dyDescent="0.3">
      <c r="A5536" s="4">
        <v>46253.583333333343</v>
      </c>
      <c r="B5536" s="3">
        <v>33.9925</v>
      </c>
      <c r="C5536" s="3">
        <v>1</v>
      </c>
      <c r="D5536" s="3">
        <f t="shared" si="774"/>
        <v>37.60072916666666</v>
      </c>
      <c r="E5536" s="3">
        <f>MAX(B5536 - D5536/Inputs!$B$5, 0)</f>
        <v>0</v>
      </c>
      <c r="F5536" s="3">
        <f>MAX(D5536*Inputs!$B$5 - B5536, 0)</f>
        <v>0</v>
      </c>
      <c r="G5536" s="3">
        <f t="shared" si="775"/>
        <v>1</v>
      </c>
      <c r="H5536" t="str">
        <f t="shared" si="776"/>
        <v>Reg</v>
      </c>
      <c r="I5536" s="3">
        <f t="shared" si="781"/>
        <v>340</v>
      </c>
      <c r="J5536" s="3">
        <f t="shared" si="782"/>
        <v>0</v>
      </c>
      <c r="K5536" s="3">
        <f>MIN(Inputs!$B$2, (Inputs!$B$8 - I5536)/Inputs!$B$9)</f>
        <v>0</v>
      </c>
      <c r="L5536" s="3">
        <f>MAX(MIN(Inputs!$B$2, I5536*Inputs!$B$10, Inputs!$B$8*Inputs!$B$4 - J5536), 0)</f>
        <v>170</v>
      </c>
      <c r="M5536" s="3">
        <f t="shared" si="777"/>
        <v>0</v>
      </c>
      <c r="N5536" s="3">
        <f t="shared" si="778"/>
        <v>0</v>
      </c>
      <c r="O5536" s="3">
        <f>IF(H5536="Reg", MIN(Inputs!$B$2, I5536*Inputs!$B$10, (Inputs!$B$8-I5536)/Inputs!$B$9), 0)</f>
        <v>0</v>
      </c>
      <c r="P5536" s="3">
        <f t="shared" si="779"/>
        <v>0</v>
      </c>
      <c r="Q5536" s="3">
        <f t="shared" si="780"/>
        <v>0</v>
      </c>
      <c r="R5536" s="3">
        <f>I5536 + M5536*Inputs!$B$9 - N5536/Inputs!$B$10</f>
        <v>340</v>
      </c>
    </row>
    <row r="5537" spans="1:18" x14ac:dyDescent="0.3">
      <c r="A5537" s="4">
        <v>46253.625</v>
      </c>
      <c r="B5537" s="3">
        <v>33.6</v>
      </c>
      <c r="C5537" s="3">
        <v>1.1499999999999999</v>
      </c>
      <c r="D5537" s="3">
        <f t="shared" si="774"/>
        <v>37.60072916666666</v>
      </c>
      <c r="E5537" s="3">
        <f>MAX(B5537 - D5537/Inputs!$B$5, 0)</f>
        <v>0</v>
      </c>
      <c r="F5537" s="3">
        <f>MAX(D5537*Inputs!$B$5 - B5537, 0)</f>
        <v>0</v>
      </c>
      <c r="G5537" s="3">
        <f t="shared" si="775"/>
        <v>1.1499999999999999</v>
      </c>
      <c r="H5537" t="str">
        <f t="shared" si="776"/>
        <v>Reg</v>
      </c>
      <c r="I5537" s="3">
        <f t="shared" si="781"/>
        <v>340</v>
      </c>
      <c r="J5537" s="3">
        <f t="shared" si="782"/>
        <v>0</v>
      </c>
      <c r="K5537" s="3">
        <f>MIN(Inputs!$B$2, (Inputs!$B$8 - I5537)/Inputs!$B$9)</f>
        <v>0</v>
      </c>
      <c r="L5537" s="3">
        <f>MAX(MIN(Inputs!$B$2, I5537*Inputs!$B$10, Inputs!$B$8*Inputs!$B$4 - J5537), 0)</f>
        <v>170</v>
      </c>
      <c r="M5537" s="3">
        <f t="shared" si="777"/>
        <v>0</v>
      </c>
      <c r="N5537" s="3">
        <f t="shared" si="778"/>
        <v>0</v>
      </c>
      <c r="O5537" s="3">
        <f>IF(H5537="Reg", MIN(Inputs!$B$2, I5537*Inputs!$B$10, (Inputs!$B$8-I5537)/Inputs!$B$9), 0)</f>
        <v>0</v>
      </c>
      <c r="P5537" s="3">
        <f t="shared" si="779"/>
        <v>0</v>
      </c>
      <c r="Q5537" s="3">
        <f t="shared" si="780"/>
        <v>0</v>
      </c>
      <c r="R5537" s="3">
        <f>I5537 + M5537*Inputs!$B$9 - N5537/Inputs!$B$10</f>
        <v>340</v>
      </c>
    </row>
    <row r="5538" spans="1:18" x14ac:dyDescent="0.3">
      <c r="A5538" s="4">
        <v>46253.666666666657</v>
      </c>
      <c r="B5538" s="3">
        <v>55.93</v>
      </c>
      <c r="C5538" s="3">
        <v>1.94</v>
      </c>
      <c r="D5538" s="3">
        <f t="shared" si="774"/>
        <v>37.60072916666666</v>
      </c>
      <c r="E5538" s="3">
        <f>MAX(B5538 - D5538/Inputs!$B$5, 0)</f>
        <v>13.201898674242429</v>
      </c>
      <c r="F5538" s="3">
        <f>MAX(D5538*Inputs!$B$5 - B5538, 0)</f>
        <v>0</v>
      </c>
      <c r="G5538" s="3">
        <f t="shared" si="775"/>
        <v>1.94</v>
      </c>
      <c r="H5538" t="str">
        <f t="shared" si="776"/>
        <v>Discharge</v>
      </c>
      <c r="I5538" s="3">
        <f t="shared" si="781"/>
        <v>340</v>
      </c>
      <c r="J5538" s="3">
        <f t="shared" si="782"/>
        <v>0</v>
      </c>
      <c r="K5538" s="3">
        <f>MIN(Inputs!$B$2, (Inputs!$B$8 - I5538)/Inputs!$B$9)</f>
        <v>0</v>
      </c>
      <c r="L5538" s="3">
        <f>MAX(MIN(Inputs!$B$2, I5538*Inputs!$B$10, Inputs!$B$8*Inputs!$B$4 - J5538), 0)</f>
        <v>170</v>
      </c>
      <c r="M5538" s="3">
        <f t="shared" si="777"/>
        <v>0</v>
      </c>
      <c r="N5538" s="3">
        <f t="shared" si="778"/>
        <v>170</v>
      </c>
      <c r="O5538" s="3">
        <f>IF(H5538="Reg", MIN(Inputs!$B$2, I5538*Inputs!$B$10, (Inputs!$B$8-I5538)/Inputs!$B$9), 0)</f>
        <v>0</v>
      </c>
      <c r="P5538" s="3">
        <f t="shared" si="779"/>
        <v>9508.1</v>
      </c>
      <c r="Q5538" s="3">
        <f t="shared" si="780"/>
        <v>0</v>
      </c>
      <c r="R5538" s="3">
        <f>I5538 + M5538*Inputs!$B$9 - N5538/Inputs!$B$10</f>
        <v>158.77939109773115</v>
      </c>
    </row>
    <row r="5539" spans="1:18" x14ac:dyDescent="0.3">
      <c r="A5539" s="4">
        <v>46253.708333333343</v>
      </c>
      <c r="B5539" s="3">
        <v>80.752499999999998</v>
      </c>
      <c r="C5539" s="3">
        <v>0.94</v>
      </c>
      <c r="D5539" s="3">
        <f t="shared" si="774"/>
        <v>37.60072916666666</v>
      </c>
      <c r="E5539" s="3">
        <f>MAX(B5539 - D5539/Inputs!$B$5, 0)</f>
        <v>38.024398674242427</v>
      </c>
      <c r="F5539" s="3">
        <f>MAX(D5539*Inputs!$B$5 - B5539, 0)</f>
        <v>0</v>
      </c>
      <c r="G5539" s="3">
        <f t="shared" si="775"/>
        <v>0.94</v>
      </c>
      <c r="H5539" t="str">
        <f t="shared" si="776"/>
        <v>Discharge</v>
      </c>
      <c r="I5539" s="3">
        <f t="shared" si="781"/>
        <v>158.77939109773115</v>
      </c>
      <c r="J5539" s="3">
        <f t="shared" si="782"/>
        <v>170</v>
      </c>
      <c r="K5539" s="3">
        <f>MIN(Inputs!$B$2, (Inputs!$B$8 - I5539)/Inputs!$B$9)</f>
        <v>170</v>
      </c>
      <c r="L5539" s="3">
        <f>MAX(MIN(Inputs!$B$2, I5539*Inputs!$B$10, Inputs!$B$8*Inputs!$B$4 - J5539), 0)</f>
        <v>148.94827166799323</v>
      </c>
      <c r="M5539" s="3">
        <f t="shared" si="777"/>
        <v>0</v>
      </c>
      <c r="N5539" s="3">
        <f t="shared" si="778"/>
        <v>148.94827166799323</v>
      </c>
      <c r="O5539" s="3">
        <f>IF(H5539="Reg", MIN(Inputs!$B$2, I5539*Inputs!$B$10, (Inputs!$B$8-I5539)/Inputs!$B$9), 0)</f>
        <v>0</v>
      </c>
      <c r="P5539" s="3">
        <f t="shared" si="779"/>
        <v>12027.945307869622</v>
      </c>
      <c r="Q5539" s="3">
        <f t="shared" si="780"/>
        <v>0</v>
      </c>
      <c r="R5539" s="3">
        <f>I5539 + M5539*Inputs!$B$9 - N5539/Inputs!$B$10</f>
        <v>0</v>
      </c>
    </row>
    <row r="5540" spans="1:18" x14ac:dyDescent="0.3">
      <c r="A5540" s="4">
        <v>46253.75</v>
      </c>
      <c r="B5540" s="3">
        <v>96.412499999999994</v>
      </c>
      <c r="C5540" s="3">
        <v>35.85</v>
      </c>
      <c r="D5540" s="3">
        <f t="shared" si="774"/>
        <v>37.60072916666666</v>
      </c>
      <c r="E5540" s="3">
        <f>MAX(B5540 - D5540/Inputs!$B$5, 0)</f>
        <v>53.684398674242424</v>
      </c>
      <c r="F5540" s="3">
        <f>MAX(D5540*Inputs!$B$5 - B5540, 0)</f>
        <v>0</v>
      </c>
      <c r="G5540" s="3">
        <f t="shared" si="775"/>
        <v>35.85</v>
      </c>
      <c r="H5540" t="str">
        <f t="shared" si="776"/>
        <v>Discharge</v>
      </c>
      <c r="I5540" s="3">
        <f t="shared" si="781"/>
        <v>0</v>
      </c>
      <c r="J5540" s="3">
        <f t="shared" si="782"/>
        <v>318.94827166799325</v>
      </c>
      <c r="K5540" s="3">
        <f>MIN(Inputs!$B$2, (Inputs!$B$8 - I5540)/Inputs!$B$9)</f>
        <v>170</v>
      </c>
      <c r="L5540" s="3">
        <f>MAX(MIN(Inputs!$B$2, I5540*Inputs!$B$10, Inputs!$B$8*Inputs!$B$4 - J5540), 0)</f>
        <v>0</v>
      </c>
      <c r="M5540" s="3">
        <f t="shared" si="777"/>
        <v>0</v>
      </c>
      <c r="N5540" s="3">
        <f t="shared" si="778"/>
        <v>0</v>
      </c>
      <c r="O5540" s="3">
        <f>IF(H5540="Reg", MIN(Inputs!$B$2, I5540*Inputs!$B$10, (Inputs!$B$8-I5540)/Inputs!$B$9), 0)</f>
        <v>0</v>
      </c>
      <c r="P5540" s="3">
        <f t="shared" si="779"/>
        <v>0</v>
      </c>
      <c r="Q5540" s="3">
        <f t="shared" si="780"/>
        <v>0</v>
      </c>
      <c r="R5540" s="3">
        <f>I5540 + M5540*Inputs!$B$9 - N5540/Inputs!$B$10</f>
        <v>0</v>
      </c>
    </row>
    <row r="5541" spans="1:18" x14ac:dyDescent="0.3">
      <c r="A5541" s="4">
        <v>46253.791666666657</v>
      </c>
      <c r="B5541" s="3">
        <v>89.322500000000005</v>
      </c>
      <c r="C5541" s="3">
        <v>100</v>
      </c>
      <c r="D5541" s="3">
        <f t="shared" si="774"/>
        <v>37.60072916666666</v>
      </c>
      <c r="E5541" s="3">
        <f>MAX(B5541 - D5541/Inputs!$B$5, 0)</f>
        <v>46.594398674242434</v>
      </c>
      <c r="F5541" s="3">
        <f>MAX(D5541*Inputs!$B$5 - B5541, 0)</f>
        <v>0</v>
      </c>
      <c r="G5541" s="3">
        <f t="shared" si="775"/>
        <v>100</v>
      </c>
      <c r="H5541" t="str">
        <f t="shared" si="776"/>
        <v>Reg</v>
      </c>
      <c r="I5541" s="3">
        <f t="shared" si="781"/>
        <v>0</v>
      </c>
      <c r="J5541" s="3">
        <f t="shared" si="782"/>
        <v>318.94827166799325</v>
      </c>
      <c r="K5541" s="3">
        <f>MIN(Inputs!$B$2, (Inputs!$B$8 - I5541)/Inputs!$B$9)</f>
        <v>170</v>
      </c>
      <c r="L5541" s="3">
        <f>MAX(MIN(Inputs!$B$2, I5541*Inputs!$B$10, Inputs!$B$8*Inputs!$B$4 - J5541), 0)</f>
        <v>0</v>
      </c>
      <c r="M5541" s="3">
        <f t="shared" si="777"/>
        <v>0</v>
      </c>
      <c r="N5541" s="3">
        <f t="shared" si="778"/>
        <v>0</v>
      </c>
      <c r="O5541" s="3">
        <f>IF(H5541="Reg", MIN(Inputs!$B$2, I5541*Inputs!$B$10, (Inputs!$B$8-I5541)/Inputs!$B$9), 0)</f>
        <v>0</v>
      </c>
      <c r="P5541" s="3">
        <f t="shared" si="779"/>
        <v>0</v>
      </c>
      <c r="Q5541" s="3">
        <f t="shared" si="780"/>
        <v>0</v>
      </c>
      <c r="R5541" s="3">
        <f>I5541 + M5541*Inputs!$B$9 - N5541/Inputs!$B$10</f>
        <v>0</v>
      </c>
    </row>
    <row r="5542" spans="1:18" x14ac:dyDescent="0.3">
      <c r="A5542" s="4">
        <v>46253.833333333343</v>
      </c>
      <c r="B5542" s="3">
        <v>90.175000000000011</v>
      </c>
      <c r="C5542" s="3">
        <v>130.86000000000001</v>
      </c>
      <c r="D5542" s="3">
        <f t="shared" si="774"/>
        <v>37.60072916666666</v>
      </c>
      <c r="E5542" s="3">
        <f>MAX(B5542 - D5542/Inputs!$B$5, 0)</f>
        <v>47.446898674242441</v>
      </c>
      <c r="F5542" s="3">
        <f>MAX(D5542*Inputs!$B$5 - B5542, 0)</f>
        <v>0</v>
      </c>
      <c r="G5542" s="3">
        <f t="shared" si="775"/>
        <v>130.86000000000001</v>
      </c>
      <c r="H5542" t="str">
        <f t="shared" si="776"/>
        <v>Reg</v>
      </c>
      <c r="I5542" s="3">
        <f t="shared" si="781"/>
        <v>0</v>
      </c>
      <c r="J5542" s="3">
        <f t="shared" si="782"/>
        <v>318.94827166799325</v>
      </c>
      <c r="K5542" s="3">
        <f>MIN(Inputs!$B$2, (Inputs!$B$8 - I5542)/Inputs!$B$9)</f>
        <v>170</v>
      </c>
      <c r="L5542" s="3">
        <f>MAX(MIN(Inputs!$B$2, I5542*Inputs!$B$10, Inputs!$B$8*Inputs!$B$4 - J5542), 0)</f>
        <v>0</v>
      </c>
      <c r="M5542" s="3">
        <f t="shared" si="777"/>
        <v>0</v>
      </c>
      <c r="N5542" s="3">
        <f t="shared" si="778"/>
        <v>0</v>
      </c>
      <c r="O5542" s="3">
        <f>IF(H5542="Reg", MIN(Inputs!$B$2, I5542*Inputs!$B$10, (Inputs!$B$8-I5542)/Inputs!$B$9), 0)</f>
        <v>0</v>
      </c>
      <c r="P5542" s="3">
        <f t="shared" si="779"/>
        <v>0</v>
      </c>
      <c r="Q5542" s="3">
        <f t="shared" si="780"/>
        <v>0</v>
      </c>
      <c r="R5542" s="3">
        <f>I5542 + M5542*Inputs!$B$9 - N5542/Inputs!$B$10</f>
        <v>0</v>
      </c>
    </row>
    <row r="5543" spans="1:18" x14ac:dyDescent="0.3">
      <c r="A5543" s="4">
        <v>46253.875</v>
      </c>
      <c r="B5543" s="3">
        <v>71.884999999999991</v>
      </c>
      <c r="C5543" s="3">
        <v>20.27</v>
      </c>
      <c r="D5543" s="3">
        <f t="shared" si="774"/>
        <v>37.60072916666666</v>
      </c>
      <c r="E5543" s="3">
        <f>MAX(B5543 - D5543/Inputs!$B$5, 0)</f>
        <v>29.15689867424242</v>
      </c>
      <c r="F5543" s="3">
        <f>MAX(D5543*Inputs!$B$5 - B5543, 0)</f>
        <v>0</v>
      </c>
      <c r="G5543" s="3">
        <f t="shared" si="775"/>
        <v>20.27</v>
      </c>
      <c r="H5543" t="str">
        <f t="shared" si="776"/>
        <v>Discharge</v>
      </c>
      <c r="I5543" s="3">
        <f t="shared" si="781"/>
        <v>0</v>
      </c>
      <c r="J5543" s="3">
        <f t="shared" si="782"/>
        <v>318.94827166799325</v>
      </c>
      <c r="K5543" s="3">
        <f>MIN(Inputs!$B$2, (Inputs!$B$8 - I5543)/Inputs!$B$9)</f>
        <v>170</v>
      </c>
      <c r="L5543" s="3">
        <f>MAX(MIN(Inputs!$B$2, I5543*Inputs!$B$10, Inputs!$B$8*Inputs!$B$4 - J5543), 0)</f>
        <v>0</v>
      </c>
      <c r="M5543" s="3">
        <f t="shared" si="777"/>
        <v>0</v>
      </c>
      <c r="N5543" s="3">
        <f t="shared" si="778"/>
        <v>0</v>
      </c>
      <c r="O5543" s="3">
        <f>IF(H5543="Reg", MIN(Inputs!$B$2, I5543*Inputs!$B$10, (Inputs!$B$8-I5543)/Inputs!$B$9), 0)</f>
        <v>0</v>
      </c>
      <c r="P5543" s="3">
        <f t="shared" si="779"/>
        <v>0</v>
      </c>
      <c r="Q5543" s="3">
        <f t="shared" si="780"/>
        <v>0</v>
      </c>
      <c r="R5543" s="3">
        <f>I5543 + M5543*Inputs!$B$9 - N5543/Inputs!$B$10</f>
        <v>0</v>
      </c>
    </row>
    <row r="5544" spans="1:18" x14ac:dyDescent="0.3">
      <c r="A5544" s="4">
        <v>46253.916666666657</v>
      </c>
      <c r="B5544" s="3">
        <v>43.277499999999996</v>
      </c>
      <c r="C5544" s="3">
        <v>14.86</v>
      </c>
      <c r="D5544" s="3">
        <f t="shared" si="774"/>
        <v>37.60072916666666</v>
      </c>
      <c r="E5544" s="3">
        <f>MAX(B5544 - D5544/Inputs!$B$5, 0)</f>
        <v>0.5493986742424255</v>
      </c>
      <c r="F5544" s="3">
        <f>MAX(D5544*Inputs!$B$5 - B5544, 0)</f>
        <v>0</v>
      </c>
      <c r="G5544" s="3">
        <f t="shared" si="775"/>
        <v>14.86</v>
      </c>
      <c r="H5544" t="str">
        <f t="shared" si="776"/>
        <v>Reg</v>
      </c>
      <c r="I5544" s="3">
        <f t="shared" si="781"/>
        <v>0</v>
      </c>
      <c r="J5544" s="3">
        <f t="shared" si="782"/>
        <v>318.94827166799325</v>
      </c>
      <c r="K5544" s="3">
        <f>MIN(Inputs!$B$2, (Inputs!$B$8 - I5544)/Inputs!$B$9)</f>
        <v>170</v>
      </c>
      <c r="L5544" s="3">
        <f>MAX(MIN(Inputs!$B$2, I5544*Inputs!$B$10, Inputs!$B$8*Inputs!$B$4 - J5544), 0)</f>
        <v>0</v>
      </c>
      <c r="M5544" s="3">
        <f t="shared" si="777"/>
        <v>0</v>
      </c>
      <c r="N5544" s="3">
        <f t="shared" si="778"/>
        <v>0</v>
      </c>
      <c r="O5544" s="3">
        <f>IF(H5544="Reg", MIN(Inputs!$B$2, I5544*Inputs!$B$10, (Inputs!$B$8-I5544)/Inputs!$B$9), 0)</f>
        <v>0</v>
      </c>
      <c r="P5544" s="3">
        <f t="shared" si="779"/>
        <v>0</v>
      </c>
      <c r="Q5544" s="3">
        <f t="shared" si="780"/>
        <v>0</v>
      </c>
      <c r="R5544" s="3">
        <f>I5544 + M5544*Inputs!$B$9 - N5544/Inputs!$B$10</f>
        <v>0</v>
      </c>
    </row>
    <row r="5545" spans="1:18" x14ac:dyDescent="0.3">
      <c r="A5545" s="4">
        <v>46253.958333333343</v>
      </c>
      <c r="B5545" s="3">
        <v>24.322500000000002</v>
      </c>
      <c r="C5545" s="3">
        <v>1.6</v>
      </c>
      <c r="D5545" s="3">
        <f t="shared" si="774"/>
        <v>37.60072916666666</v>
      </c>
      <c r="E5545" s="3">
        <f>MAX(B5545 - D5545/Inputs!$B$5, 0)</f>
        <v>0</v>
      </c>
      <c r="F5545" s="3">
        <f>MAX(D5545*Inputs!$B$5 - B5545, 0)</f>
        <v>8.7661416666666589</v>
      </c>
      <c r="G5545" s="3">
        <f t="shared" si="775"/>
        <v>1.6</v>
      </c>
      <c r="H5545" t="str">
        <f t="shared" si="776"/>
        <v>Charge</v>
      </c>
      <c r="I5545" s="3">
        <f t="shared" si="781"/>
        <v>0</v>
      </c>
      <c r="J5545" s="3">
        <f t="shared" si="782"/>
        <v>318.94827166799325</v>
      </c>
      <c r="K5545" s="3">
        <f>MIN(Inputs!$B$2, (Inputs!$B$8 - I5545)/Inputs!$B$9)</f>
        <v>170</v>
      </c>
      <c r="L5545" s="3">
        <f>MAX(MIN(Inputs!$B$2, I5545*Inputs!$B$10, Inputs!$B$8*Inputs!$B$4 - J5545), 0)</f>
        <v>0</v>
      </c>
      <c r="M5545" s="3">
        <f t="shared" si="777"/>
        <v>170</v>
      </c>
      <c r="N5545" s="3">
        <f t="shared" si="778"/>
        <v>0</v>
      </c>
      <c r="O5545" s="3">
        <f>IF(H5545="Reg", MIN(Inputs!$B$2, I5545*Inputs!$B$10, (Inputs!$B$8-I5545)/Inputs!$B$9), 0)</f>
        <v>0</v>
      </c>
      <c r="P5545" s="3">
        <f t="shared" si="779"/>
        <v>-4134.8249999999998</v>
      </c>
      <c r="Q5545" s="3">
        <f t="shared" si="780"/>
        <v>0</v>
      </c>
      <c r="R5545" s="3">
        <f>I5545 + M5545*Inputs!$B$9 - N5545/Inputs!$B$10</f>
        <v>159.4741358339966</v>
      </c>
    </row>
    <row r="5546" spans="1:18" x14ac:dyDescent="0.3">
      <c r="A5546" s="4">
        <v>46254</v>
      </c>
      <c r="B5546" s="3">
        <v>20.2775</v>
      </c>
      <c r="C5546" s="3">
        <v>1</v>
      </c>
      <c r="D5546" s="3">
        <f t="shared" si="774"/>
        <v>21.261145833333334</v>
      </c>
      <c r="E5546" s="3">
        <f>MAX(B5546 - D5546/Inputs!$B$5, 0)</f>
        <v>0</v>
      </c>
      <c r="F5546" s="3">
        <f>MAX(D5546*Inputs!$B$5 - B5546, 0)</f>
        <v>0</v>
      </c>
      <c r="G5546" s="3">
        <f t="shared" si="775"/>
        <v>1</v>
      </c>
      <c r="H5546" t="str">
        <f t="shared" si="776"/>
        <v>Reg</v>
      </c>
      <c r="I5546" s="3">
        <f t="shared" si="781"/>
        <v>159.4741358339966</v>
      </c>
      <c r="J5546" s="3">
        <f t="shared" si="782"/>
        <v>0</v>
      </c>
      <c r="K5546" s="3">
        <f>MIN(Inputs!$B$2, (Inputs!$B$8 - I5546)/Inputs!$B$9)</f>
        <v>170</v>
      </c>
      <c r="L5546" s="3">
        <f>MAX(MIN(Inputs!$B$2, I5546*Inputs!$B$10, Inputs!$B$8*Inputs!$B$4 - J5546), 0)</f>
        <v>149.6</v>
      </c>
      <c r="M5546" s="3">
        <f t="shared" si="777"/>
        <v>0</v>
      </c>
      <c r="N5546" s="3">
        <f t="shared" si="778"/>
        <v>0</v>
      </c>
      <c r="O5546" s="3">
        <f>IF(H5546="Reg", MIN(Inputs!$B$2, I5546*Inputs!$B$10, (Inputs!$B$8-I5546)/Inputs!$B$9), 0)</f>
        <v>149.6</v>
      </c>
      <c r="P5546" s="3">
        <f t="shared" si="779"/>
        <v>0</v>
      </c>
      <c r="Q5546" s="3">
        <f t="shared" si="780"/>
        <v>149.6</v>
      </c>
      <c r="R5546" s="3">
        <f>I5546 + M5546*Inputs!$B$9 - N5546/Inputs!$B$10</f>
        <v>159.4741358339966</v>
      </c>
    </row>
    <row r="5547" spans="1:18" x14ac:dyDescent="0.3">
      <c r="A5547" s="4">
        <v>46254.041666666657</v>
      </c>
      <c r="B5547" s="3">
        <v>18.134999999999998</v>
      </c>
      <c r="C5547" s="3">
        <v>1</v>
      </c>
      <c r="D5547" s="3">
        <f t="shared" si="774"/>
        <v>21.261145833333334</v>
      </c>
      <c r="E5547" s="3">
        <f>MAX(B5547 - D5547/Inputs!$B$5, 0)</f>
        <v>0</v>
      </c>
      <c r="F5547" s="3">
        <f>MAX(D5547*Inputs!$B$5 - B5547, 0)</f>
        <v>0.57480833333333692</v>
      </c>
      <c r="G5547" s="3">
        <f t="shared" si="775"/>
        <v>1</v>
      </c>
      <c r="H5547" t="str">
        <f t="shared" si="776"/>
        <v>Reg</v>
      </c>
      <c r="I5547" s="3">
        <f t="shared" si="781"/>
        <v>159.4741358339966</v>
      </c>
      <c r="J5547" s="3">
        <f t="shared" si="782"/>
        <v>0</v>
      </c>
      <c r="K5547" s="3">
        <f>MIN(Inputs!$B$2, (Inputs!$B$8 - I5547)/Inputs!$B$9)</f>
        <v>170</v>
      </c>
      <c r="L5547" s="3">
        <f>MAX(MIN(Inputs!$B$2, I5547*Inputs!$B$10, Inputs!$B$8*Inputs!$B$4 - J5547), 0)</f>
        <v>149.6</v>
      </c>
      <c r="M5547" s="3">
        <f t="shared" si="777"/>
        <v>0</v>
      </c>
      <c r="N5547" s="3">
        <f t="shared" si="778"/>
        <v>0</v>
      </c>
      <c r="O5547" s="3">
        <f>IF(H5547="Reg", MIN(Inputs!$B$2, I5547*Inputs!$B$10, (Inputs!$B$8-I5547)/Inputs!$B$9), 0)</f>
        <v>149.6</v>
      </c>
      <c r="P5547" s="3">
        <f t="shared" si="779"/>
        <v>0</v>
      </c>
      <c r="Q5547" s="3">
        <f t="shared" si="780"/>
        <v>149.6</v>
      </c>
      <c r="R5547" s="3">
        <f>I5547 + M5547*Inputs!$B$9 - N5547/Inputs!$B$10</f>
        <v>159.4741358339966</v>
      </c>
    </row>
    <row r="5548" spans="1:18" x14ac:dyDescent="0.3">
      <c r="A5548" s="4">
        <v>46254.083333333343</v>
      </c>
      <c r="B5548" s="3">
        <v>15.727499999999999</v>
      </c>
      <c r="C5548" s="3">
        <v>0.94</v>
      </c>
      <c r="D5548" s="3">
        <f t="shared" si="774"/>
        <v>21.261145833333334</v>
      </c>
      <c r="E5548" s="3">
        <f>MAX(B5548 - D5548/Inputs!$B$5, 0)</f>
        <v>0</v>
      </c>
      <c r="F5548" s="3">
        <f>MAX(D5548*Inputs!$B$5 - B5548, 0)</f>
        <v>2.9823083333333358</v>
      </c>
      <c r="G5548" s="3">
        <f t="shared" si="775"/>
        <v>0.94</v>
      </c>
      <c r="H5548" t="str">
        <f t="shared" si="776"/>
        <v>Charge</v>
      </c>
      <c r="I5548" s="3">
        <f t="shared" si="781"/>
        <v>159.4741358339966</v>
      </c>
      <c r="J5548" s="3">
        <f t="shared" si="782"/>
        <v>0</v>
      </c>
      <c r="K5548" s="3">
        <f>MIN(Inputs!$B$2, (Inputs!$B$8 - I5548)/Inputs!$B$9)</f>
        <v>170</v>
      </c>
      <c r="L5548" s="3">
        <f>MAX(MIN(Inputs!$B$2, I5548*Inputs!$B$10, Inputs!$B$8*Inputs!$B$4 - J5548), 0)</f>
        <v>149.6</v>
      </c>
      <c r="M5548" s="3">
        <f t="shared" si="777"/>
        <v>170</v>
      </c>
      <c r="N5548" s="3">
        <f t="shared" si="778"/>
        <v>0</v>
      </c>
      <c r="O5548" s="3">
        <f>IF(H5548="Reg", MIN(Inputs!$B$2, I5548*Inputs!$B$10, (Inputs!$B$8-I5548)/Inputs!$B$9), 0)</f>
        <v>0</v>
      </c>
      <c r="P5548" s="3">
        <f t="shared" si="779"/>
        <v>-2673.6749999999997</v>
      </c>
      <c r="Q5548" s="3">
        <f t="shared" si="780"/>
        <v>0</v>
      </c>
      <c r="R5548" s="3">
        <f>I5548 + M5548*Inputs!$B$9 - N5548/Inputs!$B$10</f>
        <v>318.9482716679932</v>
      </c>
    </row>
    <row r="5549" spans="1:18" x14ac:dyDescent="0.3">
      <c r="A5549" s="4">
        <v>46254.125</v>
      </c>
      <c r="B5549" s="3">
        <v>15.33</v>
      </c>
      <c r="C5549" s="3">
        <v>0.97</v>
      </c>
      <c r="D5549" s="3">
        <f t="shared" si="774"/>
        <v>21.261145833333334</v>
      </c>
      <c r="E5549" s="3">
        <f>MAX(B5549 - D5549/Inputs!$B$5, 0)</f>
        <v>0</v>
      </c>
      <c r="F5549" s="3">
        <f>MAX(D5549*Inputs!$B$5 - B5549, 0)</f>
        <v>3.3798083333333349</v>
      </c>
      <c r="G5549" s="3">
        <f t="shared" si="775"/>
        <v>0.97</v>
      </c>
      <c r="H5549" t="str">
        <f t="shared" si="776"/>
        <v>Charge</v>
      </c>
      <c r="I5549" s="3">
        <f t="shared" si="781"/>
        <v>318.9482716679932</v>
      </c>
      <c r="J5549" s="3">
        <f t="shared" si="782"/>
        <v>0</v>
      </c>
      <c r="K5549" s="3">
        <f>MIN(Inputs!$B$2, (Inputs!$B$8 - I5549)/Inputs!$B$9)</f>
        <v>22.44121780453775</v>
      </c>
      <c r="L5549" s="3">
        <f>MAX(MIN(Inputs!$B$2, I5549*Inputs!$B$10, Inputs!$B$8*Inputs!$B$4 - J5549), 0)</f>
        <v>170</v>
      </c>
      <c r="M5549" s="3">
        <f t="shared" si="777"/>
        <v>22.44121780453775</v>
      </c>
      <c r="N5549" s="3">
        <f t="shared" si="778"/>
        <v>0</v>
      </c>
      <c r="O5549" s="3">
        <f>IF(H5549="Reg", MIN(Inputs!$B$2, I5549*Inputs!$B$10, (Inputs!$B$8-I5549)/Inputs!$B$9), 0)</f>
        <v>0</v>
      </c>
      <c r="P5549" s="3">
        <f t="shared" si="779"/>
        <v>-344.02386894356368</v>
      </c>
      <c r="Q5549" s="3">
        <f t="shared" si="780"/>
        <v>0</v>
      </c>
      <c r="R5549" s="3">
        <f>I5549 + M5549*Inputs!$B$9 - N5549/Inputs!$B$10</f>
        <v>340</v>
      </c>
    </row>
    <row r="5550" spans="1:18" x14ac:dyDescent="0.3">
      <c r="A5550" s="4">
        <v>46254.166666666657</v>
      </c>
      <c r="B5550" s="3">
        <v>15.540000000000003</v>
      </c>
      <c r="C5550" s="3">
        <v>1</v>
      </c>
      <c r="D5550" s="3">
        <f t="shared" si="774"/>
        <v>21.261145833333334</v>
      </c>
      <c r="E5550" s="3">
        <f>MAX(B5550 - D5550/Inputs!$B$5, 0)</f>
        <v>0</v>
      </c>
      <c r="F5550" s="3">
        <f>MAX(D5550*Inputs!$B$5 - B5550, 0)</f>
        <v>3.1698083333333322</v>
      </c>
      <c r="G5550" s="3">
        <f t="shared" si="775"/>
        <v>1</v>
      </c>
      <c r="H5550" t="str">
        <f t="shared" si="776"/>
        <v>Charge</v>
      </c>
      <c r="I5550" s="3">
        <f t="shared" si="781"/>
        <v>340</v>
      </c>
      <c r="J5550" s="3">
        <f t="shared" si="782"/>
        <v>0</v>
      </c>
      <c r="K5550" s="3">
        <f>MIN(Inputs!$B$2, (Inputs!$B$8 - I5550)/Inputs!$B$9)</f>
        <v>0</v>
      </c>
      <c r="L5550" s="3">
        <f>MAX(MIN(Inputs!$B$2, I5550*Inputs!$B$10, Inputs!$B$8*Inputs!$B$4 - J5550), 0)</f>
        <v>170</v>
      </c>
      <c r="M5550" s="3">
        <f t="shared" si="777"/>
        <v>0</v>
      </c>
      <c r="N5550" s="3">
        <f t="shared" si="778"/>
        <v>0</v>
      </c>
      <c r="O5550" s="3">
        <f>IF(H5550="Reg", MIN(Inputs!$B$2, I5550*Inputs!$B$10, (Inputs!$B$8-I5550)/Inputs!$B$9), 0)</f>
        <v>0</v>
      </c>
      <c r="P5550" s="3">
        <f t="shared" si="779"/>
        <v>0</v>
      </c>
      <c r="Q5550" s="3">
        <f t="shared" si="780"/>
        <v>0</v>
      </c>
      <c r="R5550" s="3">
        <f>I5550 + M5550*Inputs!$B$9 - N5550/Inputs!$B$10</f>
        <v>340</v>
      </c>
    </row>
    <row r="5551" spans="1:18" x14ac:dyDescent="0.3">
      <c r="A5551" s="4">
        <v>46254.208333333343</v>
      </c>
      <c r="B5551" s="3">
        <v>17.0075</v>
      </c>
      <c r="C5551" s="3">
        <v>0.89</v>
      </c>
      <c r="D5551" s="3">
        <f t="shared" si="774"/>
        <v>21.261145833333334</v>
      </c>
      <c r="E5551" s="3">
        <f>MAX(B5551 - D5551/Inputs!$B$5, 0)</f>
        <v>0</v>
      </c>
      <c r="F5551" s="3">
        <f>MAX(D5551*Inputs!$B$5 - B5551, 0)</f>
        <v>1.7023083333333346</v>
      </c>
      <c r="G5551" s="3">
        <f t="shared" si="775"/>
        <v>0.89</v>
      </c>
      <c r="H5551" t="str">
        <f t="shared" si="776"/>
        <v>Charge</v>
      </c>
      <c r="I5551" s="3">
        <f t="shared" si="781"/>
        <v>340</v>
      </c>
      <c r="J5551" s="3">
        <f t="shared" si="782"/>
        <v>0</v>
      </c>
      <c r="K5551" s="3">
        <f>MIN(Inputs!$B$2, (Inputs!$B$8 - I5551)/Inputs!$B$9)</f>
        <v>0</v>
      </c>
      <c r="L5551" s="3">
        <f>MAX(MIN(Inputs!$B$2, I5551*Inputs!$B$10, Inputs!$B$8*Inputs!$B$4 - J5551), 0)</f>
        <v>170</v>
      </c>
      <c r="M5551" s="3">
        <f t="shared" si="777"/>
        <v>0</v>
      </c>
      <c r="N5551" s="3">
        <f t="shared" si="778"/>
        <v>0</v>
      </c>
      <c r="O5551" s="3">
        <f>IF(H5551="Reg", MIN(Inputs!$B$2, I5551*Inputs!$B$10, (Inputs!$B$8-I5551)/Inputs!$B$9), 0)</f>
        <v>0</v>
      </c>
      <c r="P5551" s="3">
        <f t="shared" si="779"/>
        <v>0</v>
      </c>
      <c r="Q5551" s="3">
        <f t="shared" si="780"/>
        <v>0</v>
      </c>
      <c r="R5551" s="3">
        <f>I5551 + M5551*Inputs!$B$9 - N5551/Inputs!$B$10</f>
        <v>340</v>
      </c>
    </row>
    <row r="5552" spans="1:18" x14ac:dyDescent="0.3">
      <c r="A5552" s="4">
        <v>46254.25</v>
      </c>
      <c r="B5552" s="3">
        <v>18.852499999999999</v>
      </c>
      <c r="C5552" s="3">
        <v>1</v>
      </c>
      <c r="D5552" s="3">
        <f t="shared" si="774"/>
        <v>21.261145833333334</v>
      </c>
      <c r="E5552" s="3">
        <f>MAX(B5552 - D5552/Inputs!$B$5, 0)</f>
        <v>0</v>
      </c>
      <c r="F5552" s="3">
        <f>MAX(D5552*Inputs!$B$5 - B5552, 0)</f>
        <v>0</v>
      </c>
      <c r="G5552" s="3">
        <f t="shared" si="775"/>
        <v>1</v>
      </c>
      <c r="H5552" t="str">
        <f t="shared" si="776"/>
        <v>Reg</v>
      </c>
      <c r="I5552" s="3">
        <f t="shared" si="781"/>
        <v>340</v>
      </c>
      <c r="J5552" s="3">
        <f t="shared" si="782"/>
        <v>0</v>
      </c>
      <c r="K5552" s="3">
        <f>MIN(Inputs!$B$2, (Inputs!$B$8 - I5552)/Inputs!$B$9)</f>
        <v>0</v>
      </c>
      <c r="L5552" s="3">
        <f>MAX(MIN(Inputs!$B$2, I5552*Inputs!$B$10, Inputs!$B$8*Inputs!$B$4 - J5552), 0)</f>
        <v>170</v>
      </c>
      <c r="M5552" s="3">
        <f t="shared" si="777"/>
        <v>0</v>
      </c>
      <c r="N5552" s="3">
        <f t="shared" si="778"/>
        <v>0</v>
      </c>
      <c r="O5552" s="3">
        <f>IF(H5552="Reg", MIN(Inputs!$B$2, I5552*Inputs!$B$10, (Inputs!$B$8-I5552)/Inputs!$B$9), 0)</f>
        <v>0</v>
      </c>
      <c r="P5552" s="3">
        <f t="shared" si="779"/>
        <v>0</v>
      </c>
      <c r="Q5552" s="3">
        <f t="shared" si="780"/>
        <v>0</v>
      </c>
      <c r="R5552" s="3">
        <f>I5552 + M5552*Inputs!$B$9 - N5552/Inputs!$B$10</f>
        <v>340</v>
      </c>
    </row>
    <row r="5553" spans="1:18" x14ac:dyDescent="0.3">
      <c r="A5553" s="4">
        <v>46254.291666666657</v>
      </c>
      <c r="B5553" s="3">
        <v>22.122500000000002</v>
      </c>
      <c r="C5553" s="3">
        <v>2</v>
      </c>
      <c r="D5553" s="3">
        <f t="shared" si="774"/>
        <v>21.261145833333334</v>
      </c>
      <c r="E5553" s="3">
        <f>MAX(B5553 - D5553/Inputs!$B$5, 0)</f>
        <v>0</v>
      </c>
      <c r="F5553" s="3">
        <f>MAX(D5553*Inputs!$B$5 - B5553, 0)</f>
        <v>0</v>
      </c>
      <c r="G5553" s="3">
        <f t="shared" si="775"/>
        <v>2</v>
      </c>
      <c r="H5553" t="str">
        <f t="shared" si="776"/>
        <v>Reg</v>
      </c>
      <c r="I5553" s="3">
        <f t="shared" si="781"/>
        <v>340</v>
      </c>
      <c r="J5553" s="3">
        <f t="shared" si="782"/>
        <v>0</v>
      </c>
      <c r="K5553" s="3">
        <f>MIN(Inputs!$B$2, (Inputs!$B$8 - I5553)/Inputs!$B$9)</f>
        <v>0</v>
      </c>
      <c r="L5553" s="3">
        <f>MAX(MIN(Inputs!$B$2, I5553*Inputs!$B$10, Inputs!$B$8*Inputs!$B$4 - J5553), 0)</f>
        <v>170</v>
      </c>
      <c r="M5553" s="3">
        <f t="shared" si="777"/>
        <v>0</v>
      </c>
      <c r="N5553" s="3">
        <f t="shared" si="778"/>
        <v>0</v>
      </c>
      <c r="O5553" s="3">
        <f>IF(H5553="Reg", MIN(Inputs!$B$2, I5553*Inputs!$B$10, (Inputs!$B$8-I5553)/Inputs!$B$9), 0)</f>
        <v>0</v>
      </c>
      <c r="P5553" s="3">
        <f t="shared" si="779"/>
        <v>0</v>
      </c>
      <c r="Q5553" s="3">
        <f t="shared" si="780"/>
        <v>0</v>
      </c>
      <c r="R5553" s="3">
        <f>I5553 + M5553*Inputs!$B$9 - N5553/Inputs!$B$10</f>
        <v>340</v>
      </c>
    </row>
    <row r="5554" spans="1:18" x14ac:dyDescent="0.3">
      <c r="A5554" s="4">
        <v>46254.333333333343</v>
      </c>
      <c r="B5554" s="3">
        <v>16.995000000000001</v>
      </c>
      <c r="C5554" s="3">
        <v>0.89</v>
      </c>
      <c r="D5554" s="3">
        <f t="shared" si="774"/>
        <v>21.261145833333334</v>
      </c>
      <c r="E5554" s="3">
        <f>MAX(B5554 - D5554/Inputs!$B$5, 0)</f>
        <v>0</v>
      </c>
      <c r="F5554" s="3">
        <f>MAX(D5554*Inputs!$B$5 - B5554, 0)</f>
        <v>1.7148083333333339</v>
      </c>
      <c r="G5554" s="3">
        <f t="shared" si="775"/>
        <v>0.89</v>
      </c>
      <c r="H5554" t="str">
        <f t="shared" si="776"/>
        <v>Charge</v>
      </c>
      <c r="I5554" s="3">
        <f t="shared" si="781"/>
        <v>340</v>
      </c>
      <c r="J5554" s="3">
        <f t="shared" si="782"/>
        <v>0</v>
      </c>
      <c r="K5554" s="3">
        <f>MIN(Inputs!$B$2, (Inputs!$B$8 - I5554)/Inputs!$B$9)</f>
        <v>0</v>
      </c>
      <c r="L5554" s="3">
        <f>MAX(MIN(Inputs!$B$2, I5554*Inputs!$B$10, Inputs!$B$8*Inputs!$B$4 - J5554), 0)</f>
        <v>170</v>
      </c>
      <c r="M5554" s="3">
        <f t="shared" si="777"/>
        <v>0</v>
      </c>
      <c r="N5554" s="3">
        <f t="shared" si="778"/>
        <v>0</v>
      </c>
      <c r="O5554" s="3">
        <f>IF(H5554="Reg", MIN(Inputs!$B$2, I5554*Inputs!$B$10, (Inputs!$B$8-I5554)/Inputs!$B$9), 0)</f>
        <v>0</v>
      </c>
      <c r="P5554" s="3">
        <f t="shared" si="779"/>
        <v>0</v>
      </c>
      <c r="Q5554" s="3">
        <f t="shared" si="780"/>
        <v>0</v>
      </c>
      <c r="R5554" s="3">
        <f>I5554 + M5554*Inputs!$B$9 - N5554/Inputs!$B$10</f>
        <v>340</v>
      </c>
    </row>
    <row r="5555" spans="1:18" x14ac:dyDescent="0.3">
      <c r="A5555" s="4">
        <v>46254.375</v>
      </c>
      <c r="B5555" s="3">
        <v>12.737500000000001</v>
      </c>
      <c r="C5555" s="3">
        <v>0.57999999999999996</v>
      </c>
      <c r="D5555" s="3">
        <f t="shared" si="774"/>
        <v>21.261145833333334</v>
      </c>
      <c r="E5555" s="3">
        <f>MAX(B5555 - D5555/Inputs!$B$5, 0)</f>
        <v>0</v>
      </c>
      <c r="F5555" s="3">
        <f>MAX(D5555*Inputs!$B$5 - B5555, 0)</f>
        <v>5.9723083333333342</v>
      </c>
      <c r="G5555" s="3">
        <f t="shared" si="775"/>
        <v>0.57999999999999996</v>
      </c>
      <c r="H5555" t="str">
        <f t="shared" si="776"/>
        <v>Charge</v>
      </c>
      <c r="I5555" s="3">
        <f t="shared" si="781"/>
        <v>340</v>
      </c>
      <c r="J5555" s="3">
        <f t="shared" si="782"/>
        <v>0</v>
      </c>
      <c r="K5555" s="3">
        <f>MIN(Inputs!$B$2, (Inputs!$B$8 - I5555)/Inputs!$B$9)</f>
        <v>0</v>
      </c>
      <c r="L5555" s="3">
        <f>MAX(MIN(Inputs!$B$2, I5555*Inputs!$B$10, Inputs!$B$8*Inputs!$B$4 - J5555), 0)</f>
        <v>170</v>
      </c>
      <c r="M5555" s="3">
        <f t="shared" si="777"/>
        <v>0</v>
      </c>
      <c r="N5555" s="3">
        <f t="shared" si="778"/>
        <v>0</v>
      </c>
      <c r="O5555" s="3">
        <f>IF(H5555="Reg", MIN(Inputs!$B$2, I5555*Inputs!$B$10, (Inputs!$B$8-I5555)/Inputs!$B$9), 0)</f>
        <v>0</v>
      </c>
      <c r="P5555" s="3">
        <f t="shared" si="779"/>
        <v>0</v>
      </c>
      <c r="Q5555" s="3">
        <f t="shared" si="780"/>
        <v>0</v>
      </c>
      <c r="R5555" s="3">
        <f>I5555 + M5555*Inputs!$B$9 - N5555/Inputs!$B$10</f>
        <v>340</v>
      </c>
    </row>
    <row r="5556" spans="1:18" x14ac:dyDescent="0.3">
      <c r="A5556" s="4">
        <v>46254.416666666657</v>
      </c>
      <c r="B5556" s="3">
        <v>13.675000000000001</v>
      </c>
      <c r="C5556" s="3">
        <v>0.49</v>
      </c>
      <c r="D5556" s="3">
        <f t="shared" si="774"/>
        <v>21.261145833333334</v>
      </c>
      <c r="E5556" s="3">
        <f>MAX(B5556 - D5556/Inputs!$B$5, 0)</f>
        <v>0</v>
      </c>
      <c r="F5556" s="3">
        <f>MAX(D5556*Inputs!$B$5 - B5556, 0)</f>
        <v>5.0348083333333342</v>
      </c>
      <c r="G5556" s="3">
        <f t="shared" si="775"/>
        <v>0.49</v>
      </c>
      <c r="H5556" t="str">
        <f t="shared" si="776"/>
        <v>Charge</v>
      </c>
      <c r="I5556" s="3">
        <f t="shared" si="781"/>
        <v>340</v>
      </c>
      <c r="J5556" s="3">
        <f t="shared" si="782"/>
        <v>0</v>
      </c>
      <c r="K5556" s="3">
        <f>MIN(Inputs!$B$2, (Inputs!$B$8 - I5556)/Inputs!$B$9)</f>
        <v>0</v>
      </c>
      <c r="L5556" s="3">
        <f>MAX(MIN(Inputs!$B$2, I5556*Inputs!$B$10, Inputs!$B$8*Inputs!$B$4 - J5556), 0)</f>
        <v>170</v>
      </c>
      <c r="M5556" s="3">
        <f t="shared" si="777"/>
        <v>0</v>
      </c>
      <c r="N5556" s="3">
        <f t="shared" si="778"/>
        <v>0</v>
      </c>
      <c r="O5556" s="3">
        <f>IF(H5556="Reg", MIN(Inputs!$B$2, I5556*Inputs!$B$10, (Inputs!$B$8-I5556)/Inputs!$B$9), 0)</f>
        <v>0</v>
      </c>
      <c r="P5556" s="3">
        <f t="shared" si="779"/>
        <v>0</v>
      </c>
      <c r="Q5556" s="3">
        <f t="shared" si="780"/>
        <v>0</v>
      </c>
      <c r="R5556" s="3">
        <f>I5556 + M5556*Inputs!$B$9 - N5556/Inputs!$B$10</f>
        <v>340</v>
      </c>
    </row>
    <row r="5557" spans="1:18" x14ac:dyDescent="0.3">
      <c r="A5557" s="4">
        <v>46254.458333333343</v>
      </c>
      <c r="B5557" s="3">
        <v>19.25</v>
      </c>
      <c r="C5557" s="3">
        <v>0.49</v>
      </c>
      <c r="D5557" s="3">
        <f t="shared" si="774"/>
        <v>21.261145833333334</v>
      </c>
      <c r="E5557" s="3">
        <f>MAX(B5557 - D5557/Inputs!$B$5, 0)</f>
        <v>0</v>
      </c>
      <c r="F5557" s="3">
        <f>MAX(D5557*Inputs!$B$5 - B5557, 0)</f>
        <v>0</v>
      </c>
      <c r="G5557" s="3">
        <f t="shared" si="775"/>
        <v>0.49</v>
      </c>
      <c r="H5557" t="str">
        <f t="shared" si="776"/>
        <v>Reg</v>
      </c>
      <c r="I5557" s="3">
        <f t="shared" si="781"/>
        <v>340</v>
      </c>
      <c r="J5557" s="3">
        <f t="shared" si="782"/>
        <v>0</v>
      </c>
      <c r="K5557" s="3">
        <f>MIN(Inputs!$B$2, (Inputs!$B$8 - I5557)/Inputs!$B$9)</f>
        <v>0</v>
      </c>
      <c r="L5557" s="3">
        <f>MAX(MIN(Inputs!$B$2, I5557*Inputs!$B$10, Inputs!$B$8*Inputs!$B$4 - J5557), 0)</f>
        <v>170</v>
      </c>
      <c r="M5557" s="3">
        <f t="shared" si="777"/>
        <v>0</v>
      </c>
      <c r="N5557" s="3">
        <f t="shared" si="778"/>
        <v>0</v>
      </c>
      <c r="O5557" s="3">
        <f>IF(H5557="Reg", MIN(Inputs!$B$2, I5557*Inputs!$B$10, (Inputs!$B$8-I5557)/Inputs!$B$9), 0)</f>
        <v>0</v>
      </c>
      <c r="P5557" s="3">
        <f t="shared" si="779"/>
        <v>0</v>
      </c>
      <c r="Q5557" s="3">
        <f t="shared" si="780"/>
        <v>0</v>
      </c>
      <c r="R5557" s="3">
        <f>I5557 + M5557*Inputs!$B$9 - N5557/Inputs!$B$10</f>
        <v>340</v>
      </c>
    </row>
    <row r="5558" spans="1:18" x14ac:dyDescent="0.3">
      <c r="A5558" s="4">
        <v>46254.5</v>
      </c>
      <c r="B5558" s="3">
        <v>19.155000000000001</v>
      </c>
      <c r="C5558" s="3">
        <v>0.5</v>
      </c>
      <c r="D5558" s="3">
        <f t="shared" si="774"/>
        <v>21.261145833333334</v>
      </c>
      <c r="E5558" s="3">
        <f>MAX(B5558 - D5558/Inputs!$B$5, 0)</f>
        <v>0</v>
      </c>
      <c r="F5558" s="3">
        <f>MAX(D5558*Inputs!$B$5 - B5558, 0)</f>
        <v>0</v>
      </c>
      <c r="G5558" s="3">
        <f t="shared" si="775"/>
        <v>0.5</v>
      </c>
      <c r="H5558" t="str">
        <f t="shared" si="776"/>
        <v>Reg</v>
      </c>
      <c r="I5558" s="3">
        <f t="shared" si="781"/>
        <v>340</v>
      </c>
      <c r="J5558" s="3">
        <f t="shared" si="782"/>
        <v>0</v>
      </c>
      <c r="K5558" s="3">
        <f>MIN(Inputs!$B$2, (Inputs!$B$8 - I5558)/Inputs!$B$9)</f>
        <v>0</v>
      </c>
      <c r="L5558" s="3">
        <f>MAX(MIN(Inputs!$B$2, I5558*Inputs!$B$10, Inputs!$B$8*Inputs!$B$4 - J5558), 0)</f>
        <v>170</v>
      </c>
      <c r="M5558" s="3">
        <f t="shared" si="777"/>
        <v>0</v>
      </c>
      <c r="N5558" s="3">
        <f t="shared" si="778"/>
        <v>0</v>
      </c>
      <c r="O5558" s="3">
        <f>IF(H5558="Reg", MIN(Inputs!$B$2, I5558*Inputs!$B$10, (Inputs!$B$8-I5558)/Inputs!$B$9), 0)</f>
        <v>0</v>
      </c>
      <c r="P5558" s="3">
        <f t="shared" si="779"/>
        <v>0</v>
      </c>
      <c r="Q5558" s="3">
        <f t="shared" si="780"/>
        <v>0</v>
      </c>
      <c r="R5558" s="3">
        <f>I5558 + M5558*Inputs!$B$9 - N5558/Inputs!$B$10</f>
        <v>340</v>
      </c>
    </row>
    <row r="5559" spans="1:18" x14ac:dyDescent="0.3">
      <c r="A5559" s="4">
        <v>46254.541666666657</v>
      </c>
      <c r="B5559" s="3">
        <v>22.475000000000001</v>
      </c>
      <c r="C5559" s="3">
        <v>0.5</v>
      </c>
      <c r="D5559" s="3">
        <f t="shared" si="774"/>
        <v>21.261145833333334</v>
      </c>
      <c r="E5559" s="3">
        <f>MAX(B5559 - D5559/Inputs!$B$5, 0)</f>
        <v>0</v>
      </c>
      <c r="F5559" s="3">
        <f>MAX(D5559*Inputs!$B$5 - B5559, 0)</f>
        <v>0</v>
      </c>
      <c r="G5559" s="3">
        <f t="shared" si="775"/>
        <v>0.5</v>
      </c>
      <c r="H5559" t="str">
        <f t="shared" si="776"/>
        <v>Reg</v>
      </c>
      <c r="I5559" s="3">
        <f t="shared" si="781"/>
        <v>340</v>
      </c>
      <c r="J5559" s="3">
        <f t="shared" si="782"/>
        <v>0</v>
      </c>
      <c r="K5559" s="3">
        <f>MIN(Inputs!$B$2, (Inputs!$B$8 - I5559)/Inputs!$B$9)</f>
        <v>0</v>
      </c>
      <c r="L5559" s="3">
        <f>MAX(MIN(Inputs!$B$2, I5559*Inputs!$B$10, Inputs!$B$8*Inputs!$B$4 - J5559), 0)</f>
        <v>170</v>
      </c>
      <c r="M5559" s="3">
        <f t="shared" si="777"/>
        <v>0</v>
      </c>
      <c r="N5559" s="3">
        <f t="shared" si="778"/>
        <v>0</v>
      </c>
      <c r="O5559" s="3">
        <f>IF(H5559="Reg", MIN(Inputs!$B$2, I5559*Inputs!$B$10, (Inputs!$B$8-I5559)/Inputs!$B$9), 0)</f>
        <v>0</v>
      </c>
      <c r="P5559" s="3">
        <f t="shared" si="779"/>
        <v>0</v>
      </c>
      <c r="Q5559" s="3">
        <f t="shared" si="780"/>
        <v>0</v>
      </c>
      <c r="R5559" s="3">
        <f>I5559 + M5559*Inputs!$B$9 - N5559/Inputs!$B$10</f>
        <v>340</v>
      </c>
    </row>
    <row r="5560" spans="1:18" x14ac:dyDescent="0.3">
      <c r="A5560" s="4">
        <v>46254.583333333343</v>
      </c>
      <c r="B5560" s="3">
        <v>23.4375</v>
      </c>
      <c r="C5560" s="3">
        <v>1</v>
      </c>
      <c r="D5560" s="3">
        <f t="shared" si="774"/>
        <v>21.261145833333334</v>
      </c>
      <c r="E5560" s="3">
        <f>MAX(B5560 - D5560/Inputs!$B$5, 0)</f>
        <v>0</v>
      </c>
      <c r="F5560" s="3">
        <f>MAX(D5560*Inputs!$B$5 - B5560, 0)</f>
        <v>0</v>
      </c>
      <c r="G5560" s="3">
        <f t="shared" si="775"/>
        <v>1</v>
      </c>
      <c r="H5560" t="str">
        <f t="shared" si="776"/>
        <v>Reg</v>
      </c>
      <c r="I5560" s="3">
        <f t="shared" si="781"/>
        <v>340</v>
      </c>
      <c r="J5560" s="3">
        <f t="shared" si="782"/>
        <v>0</v>
      </c>
      <c r="K5560" s="3">
        <f>MIN(Inputs!$B$2, (Inputs!$B$8 - I5560)/Inputs!$B$9)</f>
        <v>0</v>
      </c>
      <c r="L5560" s="3">
        <f>MAX(MIN(Inputs!$B$2, I5560*Inputs!$B$10, Inputs!$B$8*Inputs!$B$4 - J5560), 0)</f>
        <v>170</v>
      </c>
      <c r="M5560" s="3">
        <f t="shared" si="777"/>
        <v>0</v>
      </c>
      <c r="N5560" s="3">
        <f t="shared" si="778"/>
        <v>0</v>
      </c>
      <c r="O5560" s="3">
        <f>IF(H5560="Reg", MIN(Inputs!$B$2, I5560*Inputs!$B$10, (Inputs!$B$8-I5560)/Inputs!$B$9), 0)</f>
        <v>0</v>
      </c>
      <c r="P5560" s="3">
        <f t="shared" si="779"/>
        <v>0</v>
      </c>
      <c r="Q5560" s="3">
        <f t="shared" si="780"/>
        <v>0</v>
      </c>
      <c r="R5560" s="3">
        <f>I5560 + M5560*Inputs!$B$9 - N5560/Inputs!$B$10</f>
        <v>340</v>
      </c>
    </row>
    <row r="5561" spans="1:18" x14ac:dyDescent="0.3">
      <c r="A5561" s="4">
        <v>46254.625</v>
      </c>
      <c r="B5561" s="3">
        <v>20.645000000000003</v>
      </c>
      <c r="C5561" s="3">
        <v>1</v>
      </c>
      <c r="D5561" s="3">
        <f t="shared" si="774"/>
        <v>21.261145833333334</v>
      </c>
      <c r="E5561" s="3">
        <f>MAX(B5561 - D5561/Inputs!$B$5, 0)</f>
        <v>0</v>
      </c>
      <c r="F5561" s="3">
        <f>MAX(D5561*Inputs!$B$5 - B5561, 0)</f>
        <v>0</v>
      </c>
      <c r="G5561" s="3">
        <f t="shared" si="775"/>
        <v>1</v>
      </c>
      <c r="H5561" t="str">
        <f t="shared" si="776"/>
        <v>Reg</v>
      </c>
      <c r="I5561" s="3">
        <f t="shared" si="781"/>
        <v>340</v>
      </c>
      <c r="J5561" s="3">
        <f t="shared" si="782"/>
        <v>0</v>
      </c>
      <c r="K5561" s="3">
        <f>MIN(Inputs!$B$2, (Inputs!$B$8 - I5561)/Inputs!$B$9)</f>
        <v>0</v>
      </c>
      <c r="L5561" s="3">
        <f>MAX(MIN(Inputs!$B$2, I5561*Inputs!$B$10, Inputs!$B$8*Inputs!$B$4 - J5561), 0)</f>
        <v>170</v>
      </c>
      <c r="M5561" s="3">
        <f t="shared" si="777"/>
        <v>0</v>
      </c>
      <c r="N5561" s="3">
        <f t="shared" si="778"/>
        <v>0</v>
      </c>
      <c r="O5561" s="3">
        <f>IF(H5561="Reg", MIN(Inputs!$B$2, I5561*Inputs!$B$10, (Inputs!$B$8-I5561)/Inputs!$B$9), 0)</f>
        <v>0</v>
      </c>
      <c r="P5561" s="3">
        <f t="shared" si="779"/>
        <v>0</v>
      </c>
      <c r="Q5561" s="3">
        <f t="shared" si="780"/>
        <v>0</v>
      </c>
      <c r="R5561" s="3">
        <f>I5561 + M5561*Inputs!$B$9 - N5561/Inputs!$B$10</f>
        <v>340</v>
      </c>
    </row>
    <row r="5562" spans="1:18" x14ac:dyDescent="0.3">
      <c r="A5562" s="4">
        <v>46254.666666666657</v>
      </c>
      <c r="B5562" s="3">
        <v>19.9725</v>
      </c>
      <c r="C5562" s="3">
        <v>1.3</v>
      </c>
      <c r="D5562" s="3">
        <f t="shared" si="774"/>
        <v>21.261145833333334</v>
      </c>
      <c r="E5562" s="3">
        <f>MAX(B5562 - D5562/Inputs!$B$5, 0)</f>
        <v>0</v>
      </c>
      <c r="F5562" s="3">
        <f>MAX(D5562*Inputs!$B$5 - B5562, 0)</f>
        <v>0</v>
      </c>
      <c r="G5562" s="3">
        <f t="shared" si="775"/>
        <v>1.3</v>
      </c>
      <c r="H5562" t="str">
        <f t="shared" si="776"/>
        <v>Reg</v>
      </c>
      <c r="I5562" s="3">
        <f t="shared" si="781"/>
        <v>340</v>
      </c>
      <c r="J5562" s="3">
        <f t="shared" si="782"/>
        <v>0</v>
      </c>
      <c r="K5562" s="3">
        <f>MIN(Inputs!$B$2, (Inputs!$B$8 - I5562)/Inputs!$B$9)</f>
        <v>0</v>
      </c>
      <c r="L5562" s="3">
        <f>MAX(MIN(Inputs!$B$2, I5562*Inputs!$B$10, Inputs!$B$8*Inputs!$B$4 - J5562), 0)</f>
        <v>170</v>
      </c>
      <c r="M5562" s="3">
        <f t="shared" si="777"/>
        <v>0</v>
      </c>
      <c r="N5562" s="3">
        <f t="shared" si="778"/>
        <v>0</v>
      </c>
      <c r="O5562" s="3">
        <f>IF(H5562="Reg", MIN(Inputs!$B$2, I5562*Inputs!$B$10, (Inputs!$B$8-I5562)/Inputs!$B$9), 0)</f>
        <v>0</v>
      </c>
      <c r="P5562" s="3">
        <f t="shared" si="779"/>
        <v>0</v>
      </c>
      <c r="Q5562" s="3">
        <f t="shared" si="780"/>
        <v>0</v>
      </c>
      <c r="R5562" s="3">
        <f>I5562 + M5562*Inputs!$B$9 - N5562/Inputs!$B$10</f>
        <v>340</v>
      </c>
    </row>
    <row r="5563" spans="1:18" x14ac:dyDescent="0.3">
      <c r="A5563" s="4">
        <v>46254.708333333343</v>
      </c>
      <c r="B5563" s="3">
        <v>17.322500000000002</v>
      </c>
      <c r="C5563" s="3">
        <v>1</v>
      </c>
      <c r="D5563" s="3">
        <f t="shared" si="774"/>
        <v>21.261145833333334</v>
      </c>
      <c r="E5563" s="3">
        <f>MAX(B5563 - D5563/Inputs!$B$5, 0)</f>
        <v>0</v>
      </c>
      <c r="F5563" s="3">
        <f>MAX(D5563*Inputs!$B$5 - B5563, 0)</f>
        <v>1.3873083333333334</v>
      </c>
      <c r="G5563" s="3">
        <f t="shared" si="775"/>
        <v>1</v>
      </c>
      <c r="H5563" t="str">
        <f t="shared" si="776"/>
        <v>Charge</v>
      </c>
      <c r="I5563" s="3">
        <f t="shared" si="781"/>
        <v>340</v>
      </c>
      <c r="J5563" s="3">
        <f t="shared" si="782"/>
        <v>0</v>
      </c>
      <c r="K5563" s="3">
        <f>MIN(Inputs!$B$2, (Inputs!$B$8 - I5563)/Inputs!$B$9)</f>
        <v>0</v>
      </c>
      <c r="L5563" s="3">
        <f>MAX(MIN(Inputs!$B$2, I5563*Inputs!$B$10, Inputs!$B$8*Inputs!$B$4 - J5563), 0)</f>
        <v>170</v>
      </c>
      <c r="M5563" s="3">
        <f t="shared" si="777"/>
        <v>0</v>
      </c>
      <c r="N5563" s="3">
        <f t="shared" si="778"/>
        <v>0</v>
      </c>
      <c r="O5563" s="3">
        <f>IF(H5563="Reg", MIN(Inputs!$B$2, I5563*Inputs!$B$10, (Inputs!$B$8-I5563)/Inputs!$B$9), 0)</f>
        <v>0</v>
      </c>
      <c r="P5563" s="3">
        <f t="shared" si="779"/>
        <v>0</v>
      </c>
      <c r="Q5563" s="3">
        <f t="shared" si="780"/>
        <v>0</v>
      </c>
      <c r="R5563" s="3">
        <f>I5563 + M5563*Inputs!$B$9 - N5563/Inputs!$B$10</f>
        <v>340</v>
      </c>
    </row>
    <row r="5564" spans="1:18" x14ac:dyDescent="0.3">
      <c r="A5564" s="4">
        <v>46254.75</v>
      </c>
      <c r="B5564" s="3">
        <v>20.085000000000001</v>
      </c>
      <c r="C5564" s="3">
        <v>12.64</v>
      </c>
      <c r="D5564" s="3">
        <f t="shared" si="774"/>
        <v>21.261145833333334</v>
      </c>
      <c r="E5564" s="3">
        <f>MAX(B5564 - D5564/Inputs!$B$5, 0)</f>
        <v>0</v>
      </c>
      <c r="F5564" s="3">
        <f>MAX(D5564*Inputs!$B$5 - B5564, 0)</f>
        <v>0</v>
      </c>
      <c r="G5564" s="3">
        <f t="shared" si="775"/>
        <v>12.64</v>
      </c>
      <c r="H5564" t="str">
        <f t="shared" si="776"/>
        <v>Reg</v>
      </c>
      <c r="I5564" s="3">
        <f t="shared" si="781"/>
        <v>340</v>
      </c>
      <c r="J5564" s="3">
        <f t="shared" si="782"/>
        <v>0</v>
      </c>
      <c r="K5564" s="3">
        <f>MIN(Inputs!$B$2, (Inputs!$B$8 - I5564)/Inputs!$B$9)</f>
        <v>0</v>
      </c>
      <c r="L5564" s="3">
        <f>MAX(MIN(Inputs!$B$2, I5564*Inputs!$B$10, Inputs!$B$8*Inputs!$B$4 - J5564), 0)</f>
        <v>170</v>
      </c>
      <c r="M5564" s="3">
        <f t="shared" si="777"/>
        <v>0</v>
      </c>
      <c r="N5564" s="3">
        <f t="shared" si="778"/>
        <v>0</v>
      </c>
      <c r="O5564" s="3">
        <f>IF(H5564="Reg", MIN(Inputs!$B$2, I5564*Inputs!$B$10, (Inputs!$B$8-I5564)/Inputs!$B$9), 0)</f>
        <v>0</v>
      </c>
      <c r="P5564" s="3">
        <f t="shared" si="779"/>
        <v>0</v>
      </c>
      <c r="Q5564" s="3">
        <f t="shared" si="780"/>
        <v>0</v>
      </c>
      <c r="R5564" s="3">
        <f>I5564 + M5564*Inputs!$B$9 - N5564/Inputs!$B$10</f>
        <v>340</v>
      </c>
    </row>
    <row r="5565" spans="1:18" x14ac:dyDescent="0.3">
      <c r="A5565" s="4">
        <v>46254.791666666657</v>
      </c>
      <c r="B5565" s="3">
        <v>32.734999999999999</v>
      </c>
      <c r="C5565" s="3">
        <v>19.91</v>
      </c>
      <c r="D5565" s="3">
        <f t="shared" si="774"/>
        <v>21.261145833333334</v>
      </c>
      <c r="E5565" s="3">
        <f>MAX(B5565 - D5565/Inputs!$B$5, 0)</f>
        <v>8.5746070075757572</v>
      </c>
      <c r="F5565" s="3">
        <f>MAX(D5565*Inputs!$B$5 - B5565, 0)</f>
        <v>0</v>
      </c>
      <c r="G5565" s="3">
        <f t="shared" si="775"/>
        <v>19.91</v>
      </c>
      <c r="H5565" t="str">
        <f t="shared" si="776"/>
        <v>Reg</v>
      </c>
      <c r="I5565" s="3">
        <f t="shared" si="781"/>
        <v>340</v>
      </c>
      <c r="J5565" s="3">
        <f t="shared" si="782"/>
        <v>0</v>
      </c>
      <c r="K5565" s="3">
        <f>MIN(Inputs!$B$2, (Inputs!$B$8 - I5565)/Inputs!$B$9)</f>
        <v>0</v>
      </c>
      <c r="L5565" s="3">
        <f>MAX(MIN(Inputs!$B$2, I5565*Inputs!$B$10, Inputs!$B$8*Inputs!$B$4 - J5565), 0)</f>
        <v>170</v>
      </c>
      <c r="M5565" s="3">
        <f t="shared" si="777"/>
        <v>0</v>
      </c>
      <c r="N5565" s="3">
        <f t="shared" si="778"/>
        <v>0</v>
      </c>
      <c r="O5565" s="3">
        <f>IF(H5565="Reg", MIN(Inputs!$B$2, I5565*Inputs!$B$10, (Inputs!$B$8-I5565)/Inputs!$B$9), 0)</f>
        <v>0</v>
      </c>
      <c r="P5565" s="3">
        <f t="shared" si="779"/>
        <v>0</v>
      </c>
      <c r="Q5565" s="3">
        <f t="shared" si="780"/>
        <v>0</v>
      </c>
      <c r="R5565" s="3">
        <f>I5565 + M5565*Inputs!$B$9 - N5565/Inputs!$B$10</f>
        <v>340</v>
      </c>
    </row>
    <row r="5566" spans="1:18" x14ac:dyDescent="0.3">
      <c r="A5566" s="4">
        <v>46254.833333333343</v>
      </c>
      <c r="B5566" s="3">
        <v>43.03</v>
      </c>
      <c r="C5566" s="3">
        <v>23.59</v>
      </c>
      <c r="D5566" s="3">
        <f t="shared" si="774"/>
        <v>21.261145833333334</v>
      </c>
      <c r="E5566" s="3">
        <f>MAX(B5566 - D5566/Inputs!$B$5, 0)</f>
        <v>18.869607007575759</v>
      </c>
      <c r="F5566" s="3">
        <f>MAX(D5566*Inputs!$B$5 - B5566, 0)</f>
        <v>0</v>
      </c>
      <c r="G5566" s="3">
        <f t="shared" si="775"/>
        <v>23.59</v>
      </c>
      <c r="H5566" t="str">
        <f t="shared" si="776"/>
        <v>Reg</v>
      </c>
      <c r="I5566" s="3">
        <f t="shared" si="781"/>
        <v>340</v>
      </c>
      <c r="J5566" s="3">
        <f t="shared" si="782"/>
        <v>0</v>
      </c>
      <c r="K5566" s="3">
        <f>MIN(Inputs!$B$2, (Inputs!$B$8 - I5566)/Inputs!$B$9)</f>
        <v>0</v>
      </c>
      <c r="L5566" s="3">
        <f>MAX(MIN(Inputs!$B$2, I5566*Inputs!$B$10, Inputs!$B$8*Inputs!$B$4 - J5566), 0)</f>
        <v>170</v>
      </c>
      <c r="M5566" s="3">
        <f t="shared" si="777"/>
        <v>0</v>
      </c>
      <c r="N5566" s="3">
        <f t="shared" si="778"/>
        <v>0</v>
      </c>
      <c r="O5566" s="3">
        <f>IF(H5566="Reg", MIN(Inputs!$B$2, I5566*Inputs!$B$10, (Inputs!$B$8-I5566)/Inputs!$B$9), 0)</f>
        <v>0</v>
      </c>
      <c r="P5566" s="3">
        <f t="shared" si="779"/>
        <v>0</v>
      </c>
      <c r="Q5566" s="3">
        <f t="shared" si="780"/>
        <v>0</v>
      </c>
      <c r="R5566" s="3">
        <f>I5566 + M5566*Inputs!$B$9 - N5566/Inputs!$B$10</f>
        <v>340</v>
      </c>
    </row>
    <row r="5567" spans="1:18" x14ac:dyDescent="0.3">
      <c r="A5567" s="4">
        <v>46254.875</v>
      </c>
      <c r="B5567" s="3">
        <v>29.85</v>
      </c>
      <c r="C5567" s="3">
        <v>15.54</v>
      </c>
      <c r="D5567" s="3">
        <f t="shared" si="774"/>
        <v>21.261145833333334</v>
      </c>
      <c r="E5567" s="3">
        <f>MAX(B5567 - D5567/Inputs!$B$5, 0)</f>
        <v>5.6896070075757592</v>
      </c>
      <c r="F5567" s="3">
        <f>MAX(D5567*Inputs!$B$5 - B5567, 0)</f>
        <v>0</v>
      </c>
      <c r="G5567" s="3">
        <f t="shared" si="775"/>
        <v>15.54</v>
      </c>
      <c r="H5567" t="str">
        <f t="shared" si="776"/>
        <v>Reg</v>
      </c>
      <c r="I5567" s="3">
        <f t="shared" si="781"/>
        <v>340</v>
      </c>
      <c r="J5567" s="3">
        <f t="shared" si="782"/>
        <v>0</v>
      </c>
      <c r="K5567" s="3">
        <f>MIN(Inputs!$B$2, (Inputs!$B$8 - I5567)/Inputs!$B$9)</f>
        <v>0</v>
      </c>
      <c r="L5567" s="3">
        <f>MAX(MIN(Inputs!$B$2, I5567*Inputs!$B$10, Inputs!$B$8*Inputs!$B$4 - J5567), 0)</f>
        <v>170</v>
      </c>
      <c r="M5567" s="3">
        <f t="shared" si="777"/>
        <v>0</v>
      </c>
      <c r="N5567" s="3">
        <f t="shared" si="778"/>
        <v>0</v>
      </c>
      <c r="O5567" s="3">
        <f>IF(H5567="Reg", MIN(Inputs!$B$2, I5567*Inputs!$B$10, (Inputs!$B$8-I5567)/Inputs!$B$9), 0)</f>
        <v>0</v>
      </c>
      <c r="P5567" s="3">
        <f t="shared" si="779"/>
        <v>0</v>
      </c>
      <c r="Q5567" s="3">
        <f t="shared" si="780"/>
        <v>0</v>
      </c>
      <c r="R5567" s="3">
        <f>I5567 + M5567*Inputs!$B$9 - N5567/Inputs!$B$10</f>
        <v>340</v>
      </c>
    </row>
    <row r="5568" spans="1:18" x14ac:dyDescent="0.3">
      <c r="A5568" s="4">
        <v>46254.916666666657</v>
      </c>
      <c r="B5568" s="3">
        <v>30.025000000000002</v>
      </c>
      <c r="C5568" s="3">
        <v>10.41</v>
      </c>
      <c r="D5568" s="3">
        <f t="shared" si="774"/>
        <v>21.261145833333334</v>
      </c>
      <c r="E5568" s="3">
        <f>MAX(B5568 - D5568/Inputs!$B$5, 0)</f>
        <v>5.8646070075757599</v>
      </c>
      <c r="F5568" s="3">
        <f>MAX(D5568*Inputs!$B$5 - B5568, 0)</f>
        <v>0</v>
      </c>
      <c r="G5568" s="3">
        <f t="shared" si="775"/>
        <v>10.41</v>
      </c>
      <c r="H5568" t="str">
        <f t="shared" si="776"/>
        <v>Reg</v>
      </c>
      <c r="I5568" s="3">
        <f t="shared" si="781"/>
        <v>340</v>
      </c>
      <c r="J5568" s="3">
        <f t="shared" si="782"/>
        <v>0</v>
      </c>
      <c r="K5568" s="3">
        <f>MIN(Inputs!$B$2, (Inputs!$B$8 - I5568)/Inputs!$B$9)</f>
        <v>0</v>
      </c>
      <c r="L5568" s="3">
        <f>MAX(MIN(Inputs!$B$2, I5568*Inputs!$B$10, Inputs!$B$8*Inputs!$B$4 - J5568), 0)</f>
        <v>170</v>
      </c>
      <c r="M5568" s="3">
        <f t="shared" si="777"/>
        <v>0</v>
      </c>
      <c r="N5568" s="3">
        <f t="shared" si="778"/>
        <v>0</v>
      </c>
      <c r="O5568" s="3">
        <f>IF(H5568="Reg", MIN(Inputs!$B$2, I5568*Inputs!$B$10, (Inputs!$B$8-I5568)/Inputs!$B$9), 0)</f>
        <v>0</v>
      </c>
      <c r="P5568" s="3">
        <f t="shared" si="779"/>
        <v>0</v>
      </c>
      <c r="Q5568" s="3">
        <f t="shared" si="780"/>
        <v>0</v>
      </c>
      <c r="R5568" s="3">
        <f>I5568 + M5568*Inputs!$B$9 - N5568/Inputs!$B$10</f>
        <v>340</v>
      </c>
    </row>
    <row r="5569" spans="1:18" x14ac:dyDescent="0.3">
      <c r="A5569" s="4">
        <v>46254.958333333343</v>
      </c>
      <c r="B5569" s="3">
        <v>25.885000000000002</v>
      </c>
      <c r="C5569" s="3">
        <v>1.04</v>
      </c>
      <c r="D5569" s="3">
        <f t="shared" si="774"/>
        <v>21.261145833333334</v>
      </c>
      <c r="E5569" s="3">
        <f>MAX(B5569 - D5569/Inputs!$B$5, 0)</f>
        <v>1.7246070075757594</v>
      </c>
      <c r="F5569" s="3">
        <f>MAX(D5569*Inputs!$B$5 - B5569, 0)</f>
        <v>0</v>
      </c>
      <c r="G5569" s="3">
        <f t="shared" si="775"/>
        <v>1.04</v>
      </c>
      <c r="H5569" t="str">
        <f t="shared" si="776"/>
        <v>Discharge</v>
      </c>
      <c r="I5569" s="3">
        <f t="shared" si="781"/>
        <v>340</v>
      </c>
      <c r="J5569" s="3">
        <f t="shared" si="782"/>
        <v>0</v>
      </c>
      <c r="K5569" s="3">
        <f>MIN(Inputs!$B$2, (Inputs!$B$8 - I5569)/Inputs!$B$9)</f>
        <v>0</v>
      </c>
      <c r="L5569" s="3">
        <f>MAX(MIN(Inputs!$B$2, I5569*Inputs!$B$10, Inputs!$B$8*Inputs!$B$4 - J5569), 0)</f>
        <v>170</v>
      </c>
      <c r="M5569" s="3">
        <f t="shared" si="777"/>
        <v>0</v>
      </c>
      <c r="N5569" s="3">
        <f t="shared" si="778"/>
        <v>170</v>
      </c>
      <c r="O5569" s="3">
        <f>IF(H5569="Reg", MIN(Inputs!$B$2, I5569*Inputs!$B$10, (Inputs!$B$8-I5569)/Inputs!$B$9), 0)</f>
        <v>0</v>
      </c>
      <c r="P5569" s="3">
        <f t="shared" si="779"/>
        <v>4400.45</v>
      </c>
      <c r="Q5569" s="3">
        <f t="shared" si="780"/>
        <v>0</v>
      </c>
      <c r="R5569" s="3">
        <f>I5569 + M5569*Inputs!$B$9 - N5569/Inputs!$B$10</f>
        <v>158.77939109773115</v>
      </c>
    </row>
    <row r="5570" spans="1:18" x14ac:dyDescent="0.3">
      <c r="A5570" s="4">
        <v>46255</v>
      </c>
      <c r="B5570" s="3">
        <v>21.097500000000004</v>
      </c>
      <c r="C5570" s="3">
        <v>1.02</v>
      </c>
      <c r="D5570" s="3">
        <f t="shared" ref="D5570:D5633" si="783">AVERAGEIFS(B:B, A:A, "&gt;="&amp;INT(A5570), A:A, "&lt;"&amp;INT(A5570)+1)</f>
        <v>13.8496875</v>
      </c>
      <c r="E5570" s="3">
        <f>MAX(B5570 - D5570/Inputs!$B$5, 0)</f>
        <v>5.3592187500000037</v>
      </c>
      <c r="F5570" s="3">
        <f>MAX(D5570*Inputs!$B$5 - B5570, 0)</f>
        <v>0</v>
      </c>
      <c r="G5570" s="3">
        <f t="shared" ref="G5570:G5633" si="784">C5570</f>
        <v>1.02</v>
      </c>
      <c r="H5570" t="str">
        <f t="shared" ref="H5570:H5633" si="785">IF(MAX(E5570, F5570, G5570)&lt;=0, "Idle", IF(AND(G5570&gt;=E5570, G5570&gt;=F5570), "Reg", IF(E5570&gt;=F5570, "Discharge", "Charge")))</f>
        <v>Discharge</v>
      </c>
      <c r="I5570" s="3">
        <f t="shared" si="781"/>
        <v>158.77939109773115</v>
      </c>
      <c r="J5570" s="3">
        <f t="shared" si="782"/>
        <v>0</v>
      </c>
      <c r="K5570" s="3">
        <f>MIN(Inputs!$B$2, (Inputs!$B$8 - I5570)/Inputs!$B$9)</f>
        <v>170</v>
      </c>
      <c r="L5570" s="3">
        <f>MAX(MIN(Inputs!$B$2, I5570*Inputs!$B$10, Inputs!$B$8*Inputs!$B$4 - J5570), 0)</f>
        <v>148.94827166799323</v>
      </c>
      <c r="M5570" s="3">
        <f t="shared" ref="M5570:M5633" si="786">IF(H5570="Charge", K5570, 0)</f>
        <v>0</v>
      </c>
      <c r="N5570" s="3">
        <f t="shared" ref="N5570:N5633" si="787">IF(H5570="Discharge", L5570, 0)</f>
        <v>148.94827166799323</v>
      </c>
      <c r="O5570" s="3">
        <f>IF(H5570="Reg", MIN(Inputs!$B$2, I5570*Inputs!$B$10, (Inputs!$B$8-I5570)/Inputs!$B$9), 0)</f>
        <v>0</v>
      </c>
      <c r="P5570" s="3">
        <f t="shared" ref="P5570:P5633" si="788">(N5570 - M5570) * B5570</f>
        <v>3142.4361615154876</v>
      </c>
      <c r="Q5570" s="3">
        <f t="shared" ref="Q5570:Q5633" si="789">O5570 * C5570</f>
        <v>0</v>
      </c>
      <c r="R5570" s="3">
        <f>I5570 + M5570*Inputs!$B$9 - N5570/Inputs!$B$10</f>
        <v>0</v>
      </c>
    </row>
    <row r="5571" spans="1:18" x14ac:dyDescent="0.3">
      <c r="A5571" s="4">
        <v>46255.041666666657</v>
      </c>
      <c r="B5571" s="3">
        <v>13.342499999999999</v>
      </c>
      <c r="C5571" s="3">
        <v>1</v>
      </c>
      <c r="D5571" s="3">
        <f t="shared" si="783"/>
        <v>13.8496875</v>
      </c>
      <c r="E5571" s="3">
        <f>MAX(B5571 - D5571/Inputs!$B$5, 0)</f>
        <v>0</v>
      </c>
      <c r="F5571" s="3">
        <f>MAX(D5571*Inputs!$B$5 - B5571, 0)</f>
        <v>0</v>
      </c>
      <c r="G5571" s="3">
        <f t="shared" si="784"/>
        <v>1</v>
      </c>
      <c r="H5571" t="str">
        <f t="shared" si="785"/>
        <v>Reg</v>
      </c>
      <c r="I5571" s="3">
        <f t="shared" ref="I5571:I5634" si="790">R5570</f>
        <v>0</v>
      </c>
      <c r="J5571" s="3">
        <f t="shared" ref="J5571:J5634" si="791">IF(INT(A5571)=INT(A5570), J5570 + N5570, 0)</f>
        <v>148.94827166799323</v>
      </c>
      <c r="K5571" s="3">
        <f>MIN(Inputs!$B$2, (Inputs!$B$8 - I5571)/Inputs!$B$9)</f>
        <v>170</v>
      </c>
      <c r="L5571" s="3">
        <f>MAX(MIN(Inputs!$B$2, I5571*Inputs!$B$10, Inputs!$B$8*Inputs!$B$4 - J5571), 0)</f>
        <v>0</v>
      </c>
      <c r="M5571" s="3">
        <f t="shared" si="786"/>
        <v>0</v>
      </c>
      <c r="N5571" s="3">
        <f t="shared" si="787"/>
        <v>0</v>
      </c>
      <c r="O5571" s="3">
        <f>IF(H5571="Reg", MIN(Inputs!$B$2, I5571*Inputs!$B$10, (Inputs!$B$8-I5571)/Inputs!$B$9), 0)</f>
        <v>0</v>
      </c>
      <c r="P5571" s="3">
        <f t="shared" si="788"/>
        <v>0</v>
      </c>
      <c r="Q5571" s="3">
        <f t="shared" si="789"/>
        <v>0</v>
      </c>
      <c r="R5571" s="3">
        <f>I5571 + M5571*Inputs!$B$9 - N5571/Inputs!$B$10</f>
        <v>0</v>
      </c>
    </row>
    <row r="5572" spans="1:18" x14ac:dyDescent="0.3">
      <c r="A5572" s="4">
        <v>46255.083333333343</v>
      </c>
      <c r="B5572" s="3">
        <v>6.5725000000000007</v>
      </c>
      <c r="C5572" s="3">
        <v>0.61</v>
      </c>
      <c r="D5572" s="3">
        <f t="shared" si="783"/>
        <v>13.8496875</v>
      </c>
      <c r="E5572" s="3">
        <f>MAX(B5572 - D5572/Inputs!$B$5, 0)</f>
        <v>0</v>
      </c>
      <c r="F5572" s="3">
        <f>MAX(D5572*Inputs!$B$5 - B5572, 0)</f>
        <v>5.6152249999999997</v>
      </c>
      <c r="G5572" s="3">
        <f t="shared" si="784"/>
        <v>0.61</v>
      </c>
      <c r="H5572" t="str">
        <f t="shared" si="785"/>
        <v>Charge</v>
      </c>
      <c r="I5572" s="3">
        <f t="shared" si="790"/>
        <v>0</v>
      </c>
      <c r="J5572" s="3">
        <f t="shared" si="791"/>
        <v>148.94827166799323</v>
      </c>
      <c r="K5572" s="3">
        <f>MIN(Inputs!$B$2, (Inputs!$B$8 - I5572)/Inputs!$B$9)</f>
        <v>170</v>
      </c>
      <c r="L5572" s="3">
        <f>MAX(MIN(Inputs!$B$2, I5572*Inputs!$B$10, Inputs!$B$8*Inputs!$B$4 - J5572), 0)</f>
        <v>0</v>
      </c>
      <c r="M5572" s="3">
        <f t="shared" si="786"/>
        <v>170</v>
      </c>
      <c r="N5572" s="3">
        <f t="shared" si="787"/>
        <v>0</v>
      </c>
      <c r="O5572" s="3">
        <f>IF(H5572="Reg", MIN(Inputs!$B$2, I5572*Inputs!$B$10, (Inputs!$B$8-I5572)/Inputs!$B$9), 0)</f>
        <v>0</v>
      </c>
      <c r="P5572" s="3">
        <f t="shared" si="788"/>
        <v>-1117.325</v>
      </c>
      <c r="Q5572" s="3">
        <f t="shared" si="789"/>
        <v>0</v>
      </c>
      <c r="R5572" s="3">
        <f>I5572 + M5572*Inputs!$B$9 - N5572/Inputs!$B$10</f>
        <v>159.4741358339966</v>
      </c>
    </row>
    <row r="5573" spans="1:18" x14ac:dyDescent="0.3">
      <c r="A5573" s="4">
        <v>46255.125</v>
      </c>
      <c r="B5573" s="3">
        <v>-2.4224999999999999</v>
      </c>
      <c r="C5573" s="3">
        <v>0.56000000000000005</v>
      </c>
      <c r="D5573" s="3">
        <f t="shared" si="783"/>
        <v>13.8496875</v>
      </c>
      <c r="E5573" s="3">
        <f>MAX(B5573 - D5573/Inputs!$B$5, 0)</f>
        <v>0</v>
      </c>
      <c r="F5573" s="3">
        <f>MAX(D5573*Inputs!$B$5 - B5573, 0)</f>
        <v>14.610225</v>
      </c>
      <c r="G5573" s="3">
        <f t="shared" si="784"/>
        <v>0.56000000000000005</v>
      </c>
      <c r="H5573" t="str">
        <f t="shared" si="785"/>
        <v>Charge</v>
      </c>
      <c r="I5573" s="3">
        <f t="shared" si="790"/>
        <v>159.4741358339966</v>
      </c>
      <c r="J5573" s="3">
        <f t="shared" si="791"/>
        <v>148.94827166799323</v>
      </c>
      <c r="K5573" s="3">
        <f>MIN(Inputs!$B$2, (Inputs!$B$8 - I5573)/Inputs!$B$9)</f>
        <v>170</v>
      </c>
      <c r="L5573" s="3">
        <f>MAX(MIN(Inputs!$B$2, I5573*Inputs!$B$10, Inputs!$B$8*Inputs!$B$4 - J5573), 0)</f>
        <v>149.6</v>
      </c>
      <c r="M5573" s="3">
        <f t="shared" si="786"/>
        <v>170</v>
      </c>
      <c r="N5573" s="3">
        <f t="shared" si="787"/>
        <v>0</v>
      </c>
      <c r="O5573" s="3">
        <f>IF(H5573="Reg", MIN(Inputs!$B$2, I5573*Inputs!$B$10, (Inputs!$B$8-I5573)/Inputs!$B$9), 0)</f>
        <v>0</v>
      </c>
      <c r="P5573" s="3">
        <f t="shared" si="788"/>
        <v>411.82499999999999</v>
      </c>
      <c r="Q5573" s="3">
        <f t="shared" si="789"/>
        <v>0</v>
      </c>
      <c r="R5573" s="3">
        <f>I5573 + M5573*Inputs!$B$9 - N5573/Inputs!$B$10</f>
        <v>318.9482716679932</v>
      </c>
    </row>
    <row r="5574" spans="1:18" x14ac:dyDescent="0.3">
      <c r="A5574" s="4">
        <v>46255.166666666657</v>
      </c>
      <c r="B5574" s="3">
        <v>-3.0674999999999999</v>
      </c>
      <c r="C5574" s="3">
        <v>0.85</v>
      </c>
      <c r="D5574" s="3">
        <f t="shared" si="783"/>
        <v>13.8496875</v>
      </c>
      <c r="E5574" s="3">
        <f>MAX(B5574 - D5574/Inputs!$B$5, 0)</f>
        <v>0</v>
      </c>
      <c r="F5574" s="3">
        <f>MAX(D5574*Inputs!$B$5 - B5574, 0)</f>
        <v>15.255224999999999</v>
      </c>
      <c r="G5574" s="3">
        <f t="shared" si="784"/>
        <v>0.85</v>
      </c>
      <c r="H5574" t="str">
        <f t="shared" si="785"/>
        <v>Charge</v>
      </c>
      <c r="I5574" s="3">
        <f t="shared" si="790"/>
        <v>318.9482716679932</v>
      </c>
      <c r="J5574" s="3">
        <f t="shared" si="791"/>
        <v>148.94827166799323</v>
      </c>
      <c r="K5574" s="3">
        <f>MIN(Inputs!$B$2, (Inputs!$B$8 - I5574)/Inputs!$B$9)</f>
        <v>22.44121780453775</v>
      </c>
      <c r="L5574" s="3">
        <f>MAX(MIN(Inputs!$B$2, I5574*Inputs!$B$10, Inputs!$B$8*Inputs!$B$4 - J5574), 0)</f>
        <v>170</v>
      </c>
      <c r="M5574" s="3">
        <f t="shared" si="786"/>
        <v>22.44121780453775</v>
      </c>
      <c r="N5574" s="3">
        <f t="shared" si="787"/>
        <v>0</v>
      </c>
      <c r="O5574" s="3">
        <f>IF(H5574="Reg", MIN(Inputs!$B$2, I5574*Inputs!$B$10, (Inputs!$B$8-I5574)/Inputs!$B$9), 0)</f>
        <v>0</v>
      </c>
      <c r="P5574" s="3">
        <f t="shared" si="788"/>
        <v>68.838435615419542</v>
      </c>
      <c r="Q5574" s="3">
        <f t="shared" si="789"/>
        <v>0</v>
      </c>
      <c r="R5574" s="3">
        <f>I5574 + M5574*Inputs!$B$9 - N5574/Inputs!$B$10</f>
        <v>340</v>
      </c>
    </row>
    <row r="5575" spans="1:18" x14ac:dyDescent="0.3">
      <c r="A5575" s="4">
        <v>46255.208333333343</v>
      </c>
      <c r="B5575" s="3">
        <v>-1.3850000000000002</v>
      </c>
      <c r="C5575" s="3">
        <v>1</v>
      </c>
      <c r="D5575" s="3">
        <f t="shared" si="783"/>
        <v>13.8496875</v>
      </c>
      <c r="E5575" s="3">
        <f>MAX(B5575 - D5575/Inputs!$B$5, 0)</f>
        <v>0</v>
      </c>
      <c r="F5575" s="3">
        <f>MAX(D5575*Inputs!$B$5 - B5575, 0)</f>
        <v>13.572725</v>
      </c>
      <c r="G5575" s="3">
        <f t="shared" si="784"/>
        <v>1</v>
      </c>
      <c r="H5575" t="str">
        <f t="shared" si="785"/>
        <v>Charge</v>
      </c>
      <c r="I5575" s="3">
        <f t="shared" si="790"/>
        <v>340</v>
      </c>
      <c r="J5575" s="3">
        <f t="shared" si="791"/>
        <v>148.94827166799323</v>
      </c>
      <c r="K5575" s="3">
        <f>MIN(Inputs!$B$2, (Inputs!$B$8 - I5575)/Inputs!$B$9)</f>
        <v>0</v>
      </c>
      <c r="L5575" s="3">
        <f>MAX(MIN(Inputs!$B$2, I5575*Inputs!$B$10, Inputs!$B$8*Inputs!$B$4 - J5575), 0)</f>
        <v>170</v>
      </c>
      <c r="M5575" s="3">
        <f t="shared" si="786"/>
        <v>0</v>
      </c>
      <c r="N5575" s="3">
        <f t="shared" si="787"/>
        <v>0</v>
      </c>
      <c r="O5575" s="3">
        <f>IF(H5575="Reg", MIN(Inputs!$B$2, I5575*Inputs!$B$10, (Inputs!$B$8-I5575)/Inputs!$B$9), 0)</f>
        <v>0</v>
      </c>
      <c r="P5575" s="3">
        <f t="shared" si="788"/>
        <v>0</v>
      </c>
      <c r="Q5575" s="3">
        <f t="shared" si="789"/>
        <v>0</v>
      </c>
      <c r="R5575" s="3">
        <f>I5575 + M5575*Inputs!$B$9 - N5575/Inputs!$B$10</f>
        <v>340</v>
      </c>
    </row>
    <row r="5576" spans="1:18" x14ac:dyDescent="0.3">
      <c r="A5576" s="4">
        <v>46255.25</v>
      </c>
      <c r="B5576" s="3">
        <v>11.42</v>
      </c>
      <c r="C5576" s="3">
        <v>1</v>
      </c>
      <c r="D5576" s="3">
        <f t="shared" si="783"/>
        <v>13.8496875</v>
      </c>
      <c r="E5576" s="3">
        <f>MAX(B5576 - D5576/Inputs!$B$5, 0)</f>
        <v>0</v>
      </c>
      <c r="F5576" s="3">
        <f>MAX(D5576*Inputs!$B$5 - B5576, 0)</f>
        <v>0.76772500000000043</v>
      </c>
      <c r="G5576" s="3">
        <f t="shared" si="784"/>
        <v>1</v>
      </c>
      <c r="H5576" t="str">
        <f t="shared" si="785"/>
        <v>Reg</v>
      </c>
      <c r="I5576" s="3">
        <f t="shared" si="790"/>
        <v>340</v>
      </c>
      <c r="J5576" s="3">
        <f t="shared" si="791"/>
        <v>148.94827166799323</v>
      </c>
      <c r="K5576" s="3">
        <f>MIN(Inputs!$B$2, (Inputs!$B$8 - I5576)/Inputs!$B$9)</f>
        <v>0</v>
      </c>
      <c r="L5576" s="3">
        <f>MAX(MIN(Inputs!$B$2, I5576*Inputs!$B$10, Inputs!$B$8*Inputs!$B$4 - J5576), 0)</f>
        <v>170</v>
      </c>
      <c r="M5576" s="3">
        <f t="shared" si="786"/>
        <v>0</v>
      </c>
      <c r="N5576" s="3">
        <f t="shared" si="787"/>
        <v>0</v>
      </c>
      <c r="O5576" s="3">
        <f>IF(H5576="Reg", MIN(Inputs!$B$2, I5576*Inputs!$B$10, (Inputs!$B$8-I5576)/Inputs!$B$9), 0)</f>
        <v>0</v>
      </c>
      <c r="P5576" s="3">
        <f t="shared" si="788"/>
        <v>0</v>
      </c>
      <c r="Q5576" s="3">
        <f t="shared" si="789"/>
        <v>0</v>
      </c>
      <c r="R5576" s="3">
        <f>I5576 + M5576*Inputs!$B$9 - N5576/Inputs!$B$10</f>
        <v>340</v>
      </c>
    </row>
    <row r="5577" spans="1:18" x14ac:dyDescent="0.3">
      <c r="A5577" s="4">
        <v>46255.291666666657</v>
      </c>
      <c r="B5577" s="3">
        <v>17.012500000000003</v>
      </c>
      <c r="C5577" s="3">
        <v>1.55</v>
      </c>
      <c r="D5577" s="3">
        <f t="shared" si="783"/>
        <v>13.8496875</v>
      </c>
      <c r="E5577" s="3">
        <f>MAX(B5577 - D5577/Inputs!$B$5, 0)</f>
        <v>1.2742187500000028</v>
      </c>
      <c r="F5577" s="3">
        <f>MAX(D5577*Inputs!$B$5 - B5577, 0)</f>
        <v>0</v>
      </c>
      <c r="G5577" s="3">
        <f t="shared" si="784"/>
        <v>1.55</v>
      </c>
      <c r="H5577" t="str">
        <f t="shared" si="785"/>
        <v>Reg</v>
      </c>
      <c r="I5577" s="3">
        <f t="shared" si="790"/>
        <v>340</v>
      </c>
      <c r="J5577" s="3">
        <f t="shared" si="791"/>
        <v>148.94827166799323</v>
      </c>
      <c r="K5577" s="3">
        <f>MIN(Inputs!$B$2, (Inputs!$B$8 - I5577)/Inputs!$B$9)</f>
        <v>0</v>
      </c>
      <c r="L5577" s="3">
        <f>MAX(MIN(Inputs!$B$2, I5577*Inputs!$B$10, Inputs!$B$8*Inputs!$B$4 - J5577), 0)</f>
        <v>170</v>
      </c>
      <c r="M5577" s="3">
        <f t="shared" si="786"/>
        <v>0</v>
      </c>
      <c r="N5577" s="3">
        <f t="shared" si="787"/>
        <v>0</v>
      </c>
      <c r="O5577" s="3">
        <f>IF(H5577="Reg", MIN(Inputs!$B$2, I5577*Inputs!$B$10, (Inputs!$B$8-I5577)/Inputs!$B$9), 0)</f>
        <v>0</v>
      </c>
      <c r="P5577" s="3">
        <f t="shared" si="788"/>
        <v>0</v>
      </c>
      <c r="Q5577" s="3">
        <f t="shared" si="789"/>
        <v>0</v>
      </c>
      <c r="R5577" s="3">
        <f>I5577 + M5577*Inputs!$B$9 - N5577/Inputs!$B$10</f>
        <v>340</v>
      </c>
    </row>
    <row r="5578" spans="1:18" x14ac:dyDescent="0.3">
      <c r="A5578" s="4">
        <v>46255.333333333343</v>
      </c>
      <c r="B5578" s="3">
        <v>5.7549999999999999</v>
      </c>
      <c r="C5578" s="3">
        <v>0.59</v>
      </c>
      <c r="D5578" s="3">
        <f t="shared" si="783"/>
        <v>13.8496875</v>
      </c>
      <c r="E5578" s="3">
        <f>MAX(B5578 - D5578/Inputs!$B$5, 0)</f>
        <v>0</v>
      </c>
      <c r="F5578" s="3">
        <f>MAX(D5578*Inputs!$B$5 - B5578, 0)</f>
        <v>6.4327250000000005</v>
      </c>
      <c r="G5578" s="3">
        <f t="shared" si="784"/>
        <v>0.59</v>
      </c>
      <c r="H5578" t="str">
        <f t="shared" si="785"/>
        <v>Charge</v>
      </c>
      <c r="I5578" s="3">
        <f t="shared" si="790"/>
        <v>340</v>
      </c>
      <c r="J5578" s="3">
        <f t="shared" si="791"/>
        <v>148.94827166799323</v>
      </c>
      <c r="K5578" s="3">
        <f>MIN(Inputs!$B$2, (Inputs!$B$8 - I5578)/Inputs!$B$9)</f>
        <v>0</v>
      </c>
      <c r="L5578" s="3">
        <f>MAX(MIN(Inputs!$B$2, I5578*Inputs!$B$10, Inputs!$B$8*Inputs!$B$4 - J5578), 0)</f>
        <v>170</v>
      </c>
      <c r="M5578" s="3">
        <f t="shared" si="786"/>
        <v>0</v>
      </c>
      <c r="N5578" s="3">
        <f t="shared" si="787"/>
        <v>0</v>
      </c>
      <c r="O5578" s="3">
        <f>IF(H5578="Reg", MIN(Inputs!$B$2, I5578*Inputs!$B$10, (Inputs!$B$8-I5578)/Inputs!$B$9), 0)</f>
        <v>0</v>
      </c>
      <c r="P5578" s="3">
        <f t="shared" si="788"/>
        <v>0</v>
      </c>
      <c r="Q5578" s="3">
        <f t="shared" si="789"/>
        <v>0</v>
      </c>
      <c r="R5578" s="3">
        <f>I5578 + M5578*Inputs!$B$9 - N5578/Inputs!$B$10</f>
        <v>340</v>
      </c>
    </row>
    <row r="5579" spans="1:18" x14ac:dyDescent="0.3">
      <c r="A5579" s="4">
        <v>46255.375</v>
      </c>
      <c r="B5579" s="3">
        <v>1.665</v>
      </c>
      <c r="C5579" s="3">
        <v>0.5</v>
      </c>
      <c r="D5579" s="3">
        <f t="shared" si="783"/>
        <v>13.8496875</v>
      </c>
      <c r="E5579" s="3">
        <f>MAX(B5579 - D5579/Inputs!$B$5, 0)</f>
        <v>0</v>
      </c>
      <c r="F5579" s="3">
        <f>MAX(D5579*Inputs!$B$5 - B5579, 0)</f>
        <v>10.522725000000001</v>
      </c>
      <c r="G5579" s="3">
        <f t="shared" si="784"/>
        <v>0.5</v>
      </c>
      <c r="H5579" t="str">
        <f t="shared" si="785"/>
        <v>Charge</v>
      </c>
      <c r="I5579" s="3">
        <f t="shared" si="790"/>
        <v>340</v>
      </c>
      <c r="J5579" s="3">
        <f t="shared" si="791"/>
        <v>148.94827166799323</v>
      </c>
      <c r="K5579" s="3">
        <f>MIN(Inputs!$B$2, (Inputs!$B$8 - I5579)/Inputs!$B$9)</f>
        <v>0</v>
      </c>
      <c r="L5579" s="3">
        <f>MAX(MIN(Inputs!$B$2, I5579*Inputs!$B$10, Inputs!$B$8*Inputs!$B$4 - J5579), 0)</f>
        <v>170</v>
      </c>
      <c r="M5579" s="3">
        <f t="shared" si="786"/>
        <v>0</v>
      </c>
      <c r="N5579" s="3">
        <f t="shared" si="787"/>
        <v>0</v>
      </c>
      <c r="O5579" s="3">
        <f>IF(H5579="Reg", MIN(Inputs!$B$2, I5579*Inputs!$B$10, (Inputs!$B$8-I5579)/Inputs!$B$9), 0)</f>
        <v>0</v>
      </c>
      <c r="P5579" s="3">
        <f t="shared" si="788"/>
        <v>0</v>
      </c>
      <c r="Q5579" s="3">
        <f t="shared" si="789"/>
        <v>0</v>
      </c>
      <c r="R5579" s="3">
        <f>I5579 + M5579*Inputs!$B$9 - N5579/Inputs!$B$10</f>
        <v>340</v>
      </c>
    </row>
    <row r="5580" spans="1:18" x14ac:dyDescent="0.3">
      <c r="A5580" s="4">
        <v>46255.416666666657</v>
      </c>
      <c r="B5580" s="3">
        <v>8.25</v>
      </c>
      <c r="C5580" s="3">
        <v>0.44</v>
      </c>
      <c r="D5580" s="3">
        <f t="shared" si="783"/>
        <v>13.8496875</v>
      </c>
      <c r="E5580" s="3">
        <f>MAX(B5580 - D5580/Inputs!$B$5, 0)</f>
        <v>0</v>
      </c>
      <c r="F5580" s="3">
        <f>MAX(D5580*Inputs!$B$5 - B5580, 0)</f>
        <v>3.9377250000000004</v>
      </c>
      <c r="G5580" s="3">
        <f t="shared" si="784"/>
        <v>0.44</v>
      </c>
      <c r="H5580" t="str">
        <f t="shared" si="785"/>
        <v>Charge</v>
      </c>
      <c r="I5580" s="3">
        <f t="shared" si="790"/>
        <v>340</v>
      </c>
      <c r="J5580" s="3">
        <f t="shared" si="791"/>
        <v>148.94827166799323</v>
      </c>
      <c r="K5580" s="3">
        <f>MIN(Inputs!$B$2, (Inputs!$B$8 - I5580)/Inputs!$B$9)</f>
        <v>0</v>
      </c>
      <c r="L5580" s="3">
        <f>MAX(MIN(Inputs!$B$2, I5580*Inputs!$B$10, Inputs!$B$8*Inputs!$B$4 - J5580), 0)</f>
        <v>170</v>
      </c>
      <c r="M5580" s="3">
        <f t="shared" si="786"/>
        <v>0</v>
      </c>
      <c r="N5580" s="3">
        <f t="shared" si="787"/>
        <v>0</v>
      </c>
      <c r="O5580" s="3">
        <f>IF(H5580="Reg", MIN(Inputs!$B$2, I5580*Inputs!$B$10, (Inputs!$B$8-I5580)/Inputs!$B$9), 0)</f>
        <v>0</v>
      </c>
      <c r="P5580" s="3">
        <f t="shared" si="788"/>
        <v>0</v>
      </c>
      <c r="Q5580" s="3">
        <f t="shared" si="789"/>
        <v>0</v>
      </c>
      <c r="R5580" s="3">
        <f>I5580 + M5580*Inputs!$B$9 - N5580/Inputs!$B$10</f>
        <v>340</v>
      </c>
    </row>
    <row r="5581" spans="1:18" x14ac:dyDescent="0.3">
      <c r="A5581" s="4">
        <v>46255.458333333343</v>
      </c>
      <c r="B5581" s="3">
        <v>12.625</v>
      </c>
      <c r="C5581" s="3">
        <v>0.44</v>
      </c>
      <c r="D5581" s="3">
        <f t="shared" si="783"/>
        <v>13.8496875</v>
      </c>
      <c r="E5581" s="3">
        <f>MAX(B5581 - D5581/Inputs!$B$5, 0)</f>
        <v>0</v>
      </c>
      <c r="F5581" s="3">
        <f>MAX(D5581*Inputs!$B$5 - B5581, 0)</f>
        <v>0</v>
      </c>
      <c r="G5581" s="3">
        <f t="shared" si="784"/>
        <v>0.44</v>
      </c>
      <c r="H5581" t="str">
        <f t="shared" si="785"/>
        <v>Reg</v>
      </c>
      <c r="I5581" s="3">
        <f t="shared" si="790"/>
        <v>340</v>
      </c>
      <c r="J5581" s="3">
        <f t="shared" si="791"/>
        <v>148.94827166799323</v>
      </c>
      <c r="K5581" s="3">
        <f>MIN(Inputs!$B$2, (Inputs!$B$8 - I5581)/Inputs!$B$9)</f>
        <v>0</v>
      </c>
      <c r="L5581" s="3">
        <f>MAX(MIN(Inputs!$B$2, I5581*Inputs!$B$10, Inputs!$B$8*Inputs!$B$4 - J5581), 0)</f>
        <v>170</v>
      </c>
      <c r="M5581" s="3">
        <f t="shared" si="786"/>
        <v>0</v>
      </c>
      <c r="N5581" s="3">
        <f t="shared" si="787"/>
        <v>0</v>
      </c>
      <c r="O5581" s="3">
        <f>IF(H5581="Reg", MIN(Inputs!$B$2, I5581*Inputs!$B$10, (Inputs!$B$8-I5581)/Inputs!$B$9), 0)</f>
        <v>0</v>
      </c>
      <c r="P5581" s="3">
        <f t="shared" si="788"/>
        <v>0</v>
      </c>
      <c r="Q5581" s="3">
        <f t="shared" si="789"/>
        <v>0</v>
      </c>
      <c r="R5581" s="3">
        <f>I5581 + M5581*Inputs!$B$9 - N5581/Inputs!$B$10</f>
        <v>340</v>
      </c>
    </row>
    <row r="5582" spans="1:18" x14ac:dyDescent="0.3">
      <c r="A5582" s="4">
        <v>46255.5</v>
      </c>
      <c r="B5582" s="3">
        <v>12.4475</v>
      </c>
      <c r="C5582" s="3">
        <v>0.44</v>
      </c>
      <c r="D5582" s="3">
        <f t="shared" si="783"/>
        <v>13.8496875</v>
      </c>
      <c r="E5582" s="3">
        <f>MAX(B5582 - D5582/Inputs!$B$5, 0)</f>
        <v>0</v>
      </c>
      <c r="F5582" s="3">
        <f>MAX(D5582*Inputs!$B$5 - B5582, 0)</f>
        <v>0</v>
      </c>
      <c r="G5582" s="3">
        <f t="shared" si="784"/>
        <v>0.44</v>
      </c>
      <c r="H5582" t="str">
        <f t="shared" si="785"/>
        <v>Reg</v>
      </c>
      <c r="I5582" s="3">
        <f t="shared" si="790"/>
        <v>340</v>
      </c>
      <c r="J5582" s="3">
        <f t="shared" si="791"/>
        <v>148.94827166799323</v>
      </c>
      <c r="K5582" s="3">
        <f>MIN(Inputs!$B$2, (Inputs!$B$8 - I5582)/Inputs!$B$9)</f>
        <v>0</v>
      </c>
      <c r="L5582" s="3">
        <f>MAX(MIN(Inputs!$B$2, I5582*Inputs!$B$10, Inputs!$B$8*Inputs!$B$4 - J5582), 0)</f>
        <v>170</v>
      </c>
      <c r="M5582" s="3">
        <f t="shared" si="786"/>
        <v>0</v>
      </c>
      <c r="N5582" s="3">
        <f t="shared" si="787"/>
        <v>0</v>
      </c>
      <c r="O5582" s="3">
        <f>IF(H5582="Reg", MIN(Inputs!$B$2, I5582*Inputs!$B$10, (Inputs!$B$8-I5582)/Inputs!$B$9), 0)</f>
        <v>0</v>
      </c>
      <c r="P5582" s="3">
        <f t="shared" si="788"/>
        <v>0</v>
      </c>
      <c r="Q5582" s="3">
        <f t="shared" si="789"/>
        <v>0</v>
      </c>
      <c r="R5582" s="3">
        <f>I5582 + M5582*Inputs!$B$9 - N5582/Inputs!$B$10</f>
        <v>340</v>
      </c>
    </row>
    <row r="5583" spans="1:18" x14ac:dyDescent="0.3">
      <c r="A5583" s="4">
        <v>46255.541666666657</v>
      </c>
      <c r="B5583" s="3">
        <v>11.987500000000001</v>
      </c>
      <c r="C5583" s="3">
        <v>0.5</v>
      </c>
      <c r="D5583" s="3">
        <f t="shared" si="783"/>
        <v>13.8496875</v>
      </c>
      <c r="E5583" s="3">
        <f>MAX(B5583 - D5583/Inputs!$B$5, 0)</f>
        <v>0</v>
      </c>
      <c r="F5583" s="3">
        <f>MAX(D5583*Inputs!$B$5 - B5583, 0)</f>
        <v>0.20022499999999965</v>
      </c>
      <c r="G5583" s="3">
        <f t="shared" si="784"/>
        <v>0.5</v>
      </c>
      <c r="H5583" t="str">
        <f t="shared" si="785"/>
        <v>Reg</v>
      </c>
      <c r="I5583" s="3">
        <f t="shared" si="790"/>
        <v>340</v>
      </c>
      <c r="J5583" s="3">
        <f t="shared" si="791"/>
        <v>148.94827166799323</v>
      </c>
      <c r="K5583" s="3">
        <f>MIN(Inputs!$B$2, (Inputs!$B$8 - I5583)/Inputs!$B$9)</f>
        <v>0</v>
      </c>
      <c r="L5583" s="3">
        <f>MAX(MIN(Inputs!$B$2, I5583*Inputs!$B$10, Inputs!$B$8*Inputs!$B$4 - J5583), 0)</f>
        <v>170</v>
      </c>
      <c r="M5583" s="3">
        <f t="shared" si="786"/>
        <v>0</v>
      </c>
      <c r="N5583" s="3">
        <f t="shared" si="787"/>
        <v>0</v>
      </c>
      <c r="O5583" s="3">
        <f>IF(H5583="Reg", MIN(Inputs!$B$2, I5583*Inputs!$B$10, (Inputs!$B$8-I5583)/Inputs!$B$9), 0)</f>
        <v>0</v>
      </c>
      <c r="P5583" s="3">
        <f t="shared" si="788"/>
        <v>0</v>
      </c>
      <c r="Q5583" s="3">
        <f t="shared" si="789"/>
        <v>0</v>
      </c>
      <c r="R5583" s="3">
        <f>I5583 + M5583*Inputs!$B$9 - N5583/Inputs!$B$10</f>
        <v>340</v>
      </c>
    </row>
    <row r="5584" spans="1:18" x14ac:dyDescent="0.3">
      <c r="A5584" s="4">
        <v>46255.583333333343</v>
      </c>
      <c r="B5584" s="3">
        <v>12.030000000000001</v>
      </c>
      <c r="C5584" s="3">
        <v>0.73</v>
      </c>
      <c r="D5584" s="3">
        <f t="shared" si="783"/>
        <v>13.8496875</v>
      </c>
      <c r="E5584" s="3">
        <f>MAX(B5584 - D5584/Inputs!$B$5, 0)</f>
        <v>0</v>
      </c>
      <c r="F5584" s="3">
        <f>MAX(D5584*Inputs!$B$5 - B5584, 0)</f>
        <v>0.15772499999999923</v>
      </c>
      <c r="G5584" s="3">
        <f t="shared" si="784"/>
        <v>0.73</v>
      </c>
      <c r="H5584" t="str">
        <f t="shared" si="785"/>
        <v>Reg</v>
      </c>
      <c r="I5584" s="3">
        <f t="shared" si="790"/>
        <v>340</v>
      </c>
      <c r="J5584" s="3">
        <f t="shared" si="791"/>
        <v>148.94827166799323</v>
      </c>
      <c r="K5584" s="3">
        <f>MIN(Inputs!$B$2, (Inputs!$B$8 - I5584)/Inputs!$B$9)</f>
        <v>0</v>
      </c>
      <c r="L5584" s="3">
        <f>MAX(MIN(Inputs!$B$2, I5584*Inputs!$B$10, Inputs!$B$8*Inputs!$B$4 - J5584), 0)</f>
        <v>170</v>
      </c>
      <c r="M5584" s="3">
        <f t="shared" si="786"/>
        <v>0</v>
      </c>
      <c r="N5584" s="3">
        <f t="shared" si="787"/>
        <v>0</v>
      </c>
      <c r="O5584" s="3">
        <f>IF(H5584="Reg", MIN(Inputs!$B$2, I5584*Inputs!$B$10, (Inputs!$B$8-I5584)/Inputs!$B$9), 0)</f>
        <v>0</v>
      </c>
      <c r="P5584" s="3">
        <f t="shared" si="788"/>
        <v>0</v>
      </c>
      <c r="Q5584" s="3">
        <f t="shared" si="789"/>
        <v>0</v>
      </c>
      <c r="R5584" s="3">
        <f>I5584 + M5584*Inputs!$B$9 - N5584/Inputs!$B$10</f>
        <v>340</v>
      </c>
    </row>
    <row r="5585" spans="1:18" x14ac:dyDescent="0.3">
      <c r="A5585" s="4">
        <v>46255.625</v>
      </c>
      <c r="B5585" s="3">
        <v>12.0625</v>
      </c>
      <c r="C5585" s="3">
        <v>1</v>
      </c>
      <c r="D5585" s="3">
        <f t="shared" si="783"/>
        <v>13.8496875</v>
      </c>
      <c r="E5585" s="3">
        <f>MAX(B5585 - D5585/Inputs!$B$5, 0)</f>
        <v>0</v>
      </c>
      <c r="F5585" s="3">
        <f>MAX(D5585*Inputs!$B$5 - B5585, 0)</f>
        <v>0.12522500000000036</v>
      </c>
      <c r="G5585" s="3">
        <f t="shared" si="784"/>
        <v>1</v>
      </c>
      <c r="H5585" t="str">
        <f t="shared" si="785"/>
        <v>Reg</v>
      </c>
      <c r="I5585" s="3">
        <f t="shared" si="790"/>
        <v>340</v>
      </c>
      <c r="J5585" s="3">
        <f t="shared" si="791"/>
        <v>148.94827166799323</v>
      </c>
      <c r="K5585" s="3">
        <f>MIN(Inputs!$B$2, (Inputs!$B$8 - I5585)/Inputs!$B$9)</f>
        <v>0</v>
      </c>
      <c r="L5585" s="3">
        <f>MAX(MIN(Inputs!$B$2, I5585*Inputs!$B$10, Inputs!$B$8*Inputs!$B$4 - J5585), 0)</f>
        <v>170</v>
      </c>
      <c r="M5585" s="3">
        <f t="shared" si="786"/>
        <v>0</v>
      </c>
      <c r="N5585" s="3">
        <f t="shared" si="787"/>
        <v>0</v>
      </c>
      <c r="O5585" s="3">
        <f>IF(H5585="Reg", MIN(Inputs!$B$2, I5585*Inputs!$B$10, (Inputs!$B$8-I5585)/Inputs!$B$9), 0)</f>
        <v>0</v>
      </c>
      <c r="P5585" s="3">
        <f t="shared" si="788"/>
        <v>0</v>
      </c>
      <c r="Q5585" s="3">
        <f t="shared" si="789"/>
        <v>0</v>
      </c>
      <c r="R5585" s="3">
        <f>I5585 + M5585*Inputs!$B$9 - N5585/Inputs!$B$10</f>
        <v>340</v>
      </c>
    </row>
    <row r="5586" spans="1:18" x14ac:dyDescent="0.3">
      <c r="A5586" s="4">
        <v>46255.666666666657</v>
      </c>
      <c r="B5586" s="3">
        <v>15.775</v>
      </c>
      <c r="C5586" s="3">
        <v>1</v>
      </c>
      <c r="D5586" s="3">
        <f t="shared" si="783"/>
        <v>13.8496875</v>
      </c>
      <c r="E5586" s="3">
        <f>MAX(B5586 - D5586/Inputs!$B$5, 0)</f>
        <v>3.6718750000000355E-2</v>
      </c>
      <c r="F5586" s="3">
        <f>MAX(D5586*Inputs!$B$5 - B5586, 0)</f>
        <v>0</v>
      </c>
      <c r="G5586" s="3">
        <f t="shared" si="784"/>
        <v>1</v>
      </c>
      <c r="H5586" t="str">
        <f t="shared" si="785"/>
        <v>Reg</v>
      </c>
      <c r="I5586" s="3">
        <f t="shared" si="790"/>
        <v>340</v>
      </c>
      <c r="J5586" s="3">
        <f t="shared" si="791"/>
        <v>148.94827166799323</v>
      </c>
      <c r="K5586" s="3">
        <f>MIN(Inputs!$B$2, (Inputs!$B$8 - I5586)/Inputs!$B$9)</f>
        <v>0</v>
      </c>
      <c r="L5586" s="3">
        <f>MAX(MIN(Inputs!$B$2, I5586*Inputs!$B$10, Inputs!$B$8*Inputs!$B$4 - J5586), 0)</f>
        <v>170</v>
      </c>
      <c r="M5586" s="3">
        <f t="shared" si="786"/>
        <v>0</v>
      </c>
      <c r="N5586" s="3">
        <f t="shared" si="787"/>
        <v>0</v>
      </c>
      <c r="O5586" s="3">
        <f>IF(H5586="Reg", MIN(Inputs!$B$2, I5586*Inputs!$B$10, (Inputs!$B$8-I5586)/Inputs!$B$9), 0)</f>
        <v>0</v>
      </c>
      <c r="P5586" s="3">
        <f t="shared" si="788"/>
        <v>0</v>
      </c>
      <c r="Q5586" s="3">
        <f t="shared" si="789"/>
        <v>0</v>
      </c>
      <c r="R5586" s="3">
        <f>I5586 + M5586*Inputs!$B$9 - N5586/Inputs!$B$10</f>
        <v>340</v>
      </c>
    </row>
    <row r="5587" spans="1:18" x14ac:dyDescent="0.3">
      <c r="A5587" s="4">
        <v>46255.708333333343</v>
      </c>
      <c r="B5587" s="3">
        <v>15.684999999999999</v>
      </c>
      <c r="C5587" s="3">
        <v>0.64</v>
      </c>
      <c r="D5587" s="3">
        <f t="shared" si="783"/>
        <v>13.8496875</v>
      </c>
      <c r="E5587" s="3">
        <f>MAX(B5587 - D5587/Inputs!$B$5, 0)</f>
        <v>0</v>
      </c>
      <c r="F5587" s="3">
        <f>MAX(D5587*Inputs!$B$5 - B5587, 0)</f>
        <v>0</v>
      </c>
      <c r="G5587" s="3">
        <f t="shared" si="784"/>
        <v>0.64</v>
      </c>
      <c r="H5587" t="str">
        <f t="shared" si="785"/>
        <v>Reg</v>
      </c>
      <c r="I5587" s="3">
        <f t="shared" si="790"/>
        <v>340</v>
      </c>
      <c r="J5587" s="3">
        <f t="shared" si="791"/>
        <v>148.94827166799323</v>
      </c>
      <c r="K5587" s="3">
        <f>MIN(Inputs!$B$2, (Inputs!$B$8 - I5587)/Inputs!$B$9)</f>
        <v>0</v>
      </c>
      <c r="L5587" s="3">
        <f>MAX(MIN(Inputs!$B$2, I5587*Inputs!$B$10, Inputs!$B$8*Inputs!$B$4 - J5587), 0)</f>
        <v>170</v>
      </c>
      <c r="M5587" s="3">
        <f t="shared" si="786"/>
        <v>0</v>
      </c>
      <c r="N5587" s="3">
        <f t="shared" si="787"/>
        <v>0</v>
      </c>
      <c r="O5587" s="3">
        <f>IF(H5587="Reg", MIN(Inputs!$B$2, I5587*Inputs!$B$10, (Inputs!$B$8-I5587)/Inputs!$B$9), 0)</f>
        <v>0</v>
      </c>
      <c r="P5587" s="3">
        <f t="shared" si="788"/>
        <v>0</v>
      </c>
      <c r="Q5587" s="3">
        <f t="shared" si="789"/>
        <v>0</v>
      </c>
      <c r="R5587" s="3">
        <f>I5587 + M5587*Inputs!$B$9 - N5587/Inputs!$B$10</f>
        <v>340</v>
      </c>
    </row>
    <row r="5588" spans="1:18" x14ac:dyDescent="0.3">
      <c r="A5588" s="4">
        <v>46255.75</v>
      </c>
      <c r="B5588" s="3">
        <v>18.32</v>
      </c>
      <c r="C5588" s="3">
        <v>4.97</v>
      </c>
      <c r="D5588" s="3">
        <f t="shared" si="783"/>
        <v>13.8496875</v>
      </c>
      <c r="E5588" s="3">
        <f>MAX(B5588 - D5588/Inputs!$B$5, 0)</f>
        <v>2.5817187500000003</v>
      </c>
      <c r="F5588" s="3">
        <f>MAX(D5588*Inputs!$B$5 - B5588, 0)</f>
        <v>0</v>
      </c>
      <c r="G5588" s="3">
        <f t="shared" si="784"/>
        <v>4.97</v>
      </c>
      <c r="H5588" t="str">
        <f t="shared" si="785"/>
        <v>Reg</v>
      </c>
      <c r="I5588" s="3">
        <f t="shared" si="790"/>
        <v>340</v>
      </c>
      <c r="J5588" s="3">
        <f t="shared" si="791"/>
        <v>148.94827166799323</v>
      </c>
      <c r="K5588" s="3">
        <f>MIN(Inputs!$B$2, (Inputs!$B$8 - I5588)/Inputs!$B$9)</f>
        <v>0</v>
      </c>
      <c r="L5588" s="3">
        <f>MAX(MIN(Inputs!$B$2, I5588*Inputs!$B$10, Inputs!$B$8*Inputs!$B$4 - J5588), 0)</f>
        <v>170</v>
      </c>
      <c r="M5588" s="3">
        <f t="shared" si="786"/>
        <v>0</v>
      </c>
      <c r="N5588" s="3">
        <f t="shared" si="787"/>
        <v>0</v>
      </c>
      <c r="O5588" s="3">
        <f>IF(H5588="Reg", MIN(Inputs!$B$2, I5588*Inputs!$B$10, (Inputs!$B$8-I5588)/Inputs!$B$9), 0)</f>
        <v>0</v>
      </c>
      <c r="P5588" s="3">
        <f t="shared" si="788"/>
        <v>0</v>
      </c>
      <c r="Q5588" s="3">
        <f t="shared" si="789"/>
        <v>0</v>
      </c>
      <c r="R5588" s="3">
        <f>I5588 + M5588*Inputs!$B$9 - N5588/Inputs!$B$10</f>
        <v>340</v>
      </c>
    </row>
    <row r="5589" spans="1:18" x14ac:dyDescent="0.3">
      <c r="A5589" s="4">
        <v>46255.791666666657</v>
      </c>
      <c r="B5589" s="3">
        <v>23.749999999999996</v>
      </c>
      <c r="C5589" s="3">
        <v>18.64</v>
      </c>
      <c r="D5589" s="3">
        <f t="shared" si="783"/>
        <v>13.8496875</v>
      </c>
      <c r="E5589" s="3">
        <f>MAX(B5589 - D5589/Inputs!$B$5, 0)</f>
        <v>8.0117187499999964</v>
      </c>
      <c r="F5589" s="3">
        <f>MAX(D5589*Inputs!$B$5 - B5589, 0)</f>
        <v>0</v>
      </c>
      <c r="G5589" s="3">
        <f t="shared" si="784"/>
        <v>18.64</v>
      </c>
      <c r="H5589" t="str">
        <f t="shared" si="785"/>
        <v>Reg</v>
      </c>
      <c r="I5589" s="3">
        <f t="shared" si="790"/>
        <v>340</v>
      </c>
      <c r="J5589" s="3">
        <f t="shared" si="791"/>
        <v>148.94827166799323</v>
      </c>
      <c r="K5589" s="3">
        <f>MIN(Inputs!$B$2, (Inputs!$B$8 - I5589)/Inputs!$B$9)</f>
        <v>0</v>
      </c>
      <c r="L5589" s="3">
        <f>MAX(MIN(Inputs!$B$2, I5589*Inputs!$B$10, Inputs!$B$8*Inputs!$B$4 - J5589), 0)</f>
        <v>170</v>
      </c>
      <c r="M5589" s="3">
        <f t="shared" si="786"/>
        <v>0</v>
      </c>
      <c r="N5589" s="3">
        <f t="shared" si="787"/>
        <v>0</v>
      </c>
      <c r="O5589" s="3">
        <f>IF(H5589="Reg", MIN(Inputs!$B$2, I5589*Inputs!$B$10, (Inputs!$B$8-I5589)/Inputs!$B$9), 0)</f>
        <v>0</v>
      </c>
      <c r="P5589" s="3">
        <f t="shared" si="788"/>
        <v>0</v>
      </c>
      <c r="Q5589" s="3">
        <f t="shared" si="789"/>
        <v>0</v>
      </c>
      <c r="R5589" s="3">
        <f>I5589 + M5589*Inputs!$B$9 - N5589/Inputs!$B$10</f>
        <v>340</v>
      </c>
    </row>
    <row r="5590" spans="1:18" x14ac:dyDescent="0.3">
      <c r="A5590" s="4">
        <v>46255.833333333343</v>
      </c>
      <c r="B5590" s="3">
        <v>40.970000000000006</v>
      </c>
      <c r="C5590" s="3">
        <v>19</v>
      </c>
      <c r="D5590" s="3">
        <f t="shared" si="783"/>
        <v>13.8496875</v>
      </c>
      <c r="E5590" s="3">
        <f>MAX(B5590 - D5590/Inputs!$B$5, 0)</f>
        <v>25.231718750000006</v>
      </c>
      <c r="F5590" s="3">
        <f>MAX(D5590*Inputs!$B$5 - B5590, 0)</f>
        <v>0</v>
      </c>
      <c r="G5590" s="3">
        <f t="shared" si="784"/>
        <v>19</v>
      </c>
      <c r="H5590" t="str">
        <f t="shared" si="785"/>
        <v>Discharge</v>
      </c>
      <c r="I5590" s="3">
        <f t="shared" si="790"/>
        <v>340</v>
      </c>
      <c r="J5590" s="3">
        <f t="shared" si="791"/>
        <v>148.94827166799323</v>
      </c>
      <c r="K5590" s="3">
        <f>MIN(Inputs!$B$2, (Inputs!$B$8 - I5590)/Inputs!$B$9)</f>
        <v>0</v>
      </c>
      <c r="L5590" s="3">
        <f>MAX(MIN(Inputs!$B$2, I5590*Inputs!$B$10, Inputs!$B$8*Inputs!$B$4 - J5590), 0)</f>
        <v>170</v>
      </c>
      <c r="M5590" s="3">
        <f t="shared" si="786"/>
        <v>0</v>
      </c>
      <c r="N5590" s="3">
        <f t="shared" si="787"/>
        <v>170</v>
      </c>
      <c r="O5590" s="3">
        <f>IF(H5590="Reg", MIN(Inputs!$B$2, I5590*Inputs!$B$10, (Inputs!$B$8-I5590)/Inputs!$B$9), 0)</f>
        <v>0</v>
      </c>
      <c r="P5590" s="3">
        <f t="shared" si="788"/>
        <v>6964.9000000000015</v>
      </c>
      <c r="Q5590" s="3">
        <f t="shared" si="789"/>
        <v>0</v>
      </c>
      <c r="R5590" s="3">
        <f>I5590 + M5590*Inputs!$B$9 - N5590/Inputs!$B$10</f>
        <v>158.77939109773115</v>
      </c>
    </row>
    <row r="5591" spans="1:18" x14ac:dyDescent="0.3">
      <c r="A5591" s="4">
        <v>46255.875</v>
      </c>
      <c r="B5591" s="3">
        <v>31.977499999999999</v>
      </c>
      <c r="C5591" s="3">
        <v>14.48</v>
      </c>
      <c r="D5591" s="3">
        <f t="shared" si="783"/>
        <v>13.8496875</v>
      </c>
      <c r="E5591" s="3">
        <f>MAX(B5591 - D5591/Inputs!$B$5, 0)</f>
        <v>16.239218749999999</v>
      </c>
      <c r="F5591" s="3">
        <f>MAX(D5591*Inputs!$B$5 - B5591, 0)</f>
        <v>0</v>
      </c>
      <c r="G5591" s="3">
        <f t="shared" si="784"/>
        <v>14.48</v>
      </c>
      <c r="H5591" t="str">
        <f t="shared" si="785"/>
        <v>Discharge</v>
      </c>
      <c r="I5591" s="3">
        <f t="shared" si="790"/>
        <v>158.77939109773115</v>
      </c>
      <c r="J5591" s="3">
        <f t="shared" si="791"/>
        <v>318.94827166799325</v>
      </c>
      <c r="K5591" s="3">
        <f>MIN(Inputs!$B$2, (Inputs!$B$8 - I5591)/Inputs!$B$9)</f>
        <v>170</v>
      </c>
      <c r="L5591" s="3">
        <f>MAX(MIN(Inputs!$B$2, I5591*Inputs!$B$10, Inputs!$B$8*Inputs!$B$4 - J5591), 0)</f>
        <v>21.051728332006746</v>
      </c>
      <c r="M5591" s="3">
        <f t="shared" si="786"/>
        <v>0</v>
      </c>
      <c r="N5591" s="3">
        <f t="shared" si="787"/>
        <v>21.051728332006746</v>
      </c>
      <c r="O5591" s="3">
        <f>IF(H5591="Reg", MIN(Inputs!$B$2, I5591*Inputs!$B$10, (Inputs!$B$8-I5591)/Inputs!$B$9), 0)</f>
        <v>0</v>
      </c>
      <c r="P5591" s="3">
        <f t="shared" si="788"/>
        <v>673.18164273674574</v>
      </c>
      <c r="Q5591" s="3">
        <f t="shared" si="789"/>
        <v>0</v>
      </c>
      <c r="R5591" s="3">
        <f>I5591 + M5591*Inputs!$B$9 - N5591/Inputs!$B$10</f>
        <v>136.33817329319345</v>
      </c>
    </row>
    <row r="5592" spans="1:18" x14ac:dyDescent="0.3">
      <c r="A5592" s="4">
        <v>46255.916666666657</v>
      </c>
      <c r="B5592" s="3">
        <v>26.137499999999999</v>
      </c>
      <c r="C5592" s="3">
        <v>9</v>
      </c>
      <c r="D5592" s="3">
        <f t="shared" si="783"/>
        <v>13.8496875</v>
      </c>
      <c r="E5592" s="3">
        <f>MAX(B5592 - D5592/Inputs!$B$5, 0)</f>
        <v>10.399218749999999</v>
      </c>
      <c r="F5592" s="3">
        <f>MAX(D5592*Inputs!$B$5 - B5592, 0)</f>
        <v>0</v>
      </c>
      <c r="G5592" s="3">
        <f t="shared" si="784"/>
        <v>9</v>
      </c>
      <c r="H5592" t="str">
        <f t="shared" si="785"/>
        <v>Discharge</v>
      </c>
      <c r="I5592" s="3">
        <f t="shared" si="790"/>
        <v>136.33817329319345</v>
      </c>
      <c r="J5592" s="3">
        <f t="shared" si="791"/>
        <v>340</v>
      </c>
      <c r="K5592" s="3">
        <f>MIN(Inputs!$B$2, (Inputs!$B$8 - I5592)/Inputs!$B$9)</f>
        <v>170</v>
      </c>
      <c r="L5592" s="3">
        <f>MAX(MIN(Inputs!$B$2, I5592*Inputs!$B$10, Inputs!$B$8*Inputs!$B$4 - J5592), 0)</f>
        <v>0</v>
      </c>
      <c r="M5592" s="3">
        <f t="shared" si="786"/>
        <v>0</v>
      </c>
      <c r="N5592" s="3">
        <f t="shared" si="787"/>
        <v>0</v>
      </c>
      <c r="O5592" s="3">
        <f>IF(H5592="Reg", MIN(Inputs!$B$2, I5592*Inputs!$B$10, (Inputs!$B$8-I5592)/Inputs!$B$9), 0)</f>
        <v>0</v>
      </c>
      <c r="P5592" s="3">
        <f t="shared" si="788"/>
        <v>0</v>
      </c>
      <c r="Q5592" s="3">
        <f t="shared" si="789"/>
        <v>0</v>
      </c>
      <c r="R5592" s="3">
        <f>I5592 + M5592*Inputs!$B$9 - N5592/Inputs!$B$10</f>
        <v>136.33817329319345</v>
      </c>
    </row>
    <row r="5593" spans="1:18" x14ac:dyDescent="0.3">
      <c r="A5593" s="4">
        <v>46255.958333333343</v>
      </c>
      <c r="B5593" s="3">
        <v>20.384999999999998</v>
      </c>
      <c r="C5593" s="3">
        <v>1.02</v>
      </c>
      <c r="D5593" s="3">
        <f t="shared" si="783"/>
        <v>13.8496875</v>
      </c>
      <c r="E5593" s="3">
        <f>MAX(B5593 - D5593/Inputs!$B$5, 0)</f>
        <v>4.646718749999998</v>
      </c>
      <c r="F5593" s="3">
        <f>MAX(D5593*Inputs!$B$5 - B5593, 0)</f>
        <v>0</v>
      </c>
      <c r="G5593" s="3">
        <f t="shared" si="784"/>
        <v>1.02</v>
      </c>
      <c r="H5593" t="str">
        <f t="shared" si="785"/>
        <v>Discharge</v>
      </c>
      <c r="I5593" s="3">
        <f t="shared" si="790"/>
        <v>136.33817329319345</v>
      </c>
      <c r="J5593" s="3">
        <f t="shared" si="791"/>
        <v>340</v>
      </c>
      <c r="K5593" s="3">
        <f>MIN(Inputs!$B$2, (Inputs!$B$8 - I5593)/Inputs!$B$9)</f>
        <v>170</v>
      </c>
      <c r="L5593" s="3">
        <f>MAX(MIN(Inputs!$B$2, I5593*Inputs!$B$10, Inputs!$B$8*Inputs!$B$4 - J5593), 0)</f>
        <v>0</v>
      </c>
      <c r="M5593" s="3">
        <f t="shared" si="786"/>
        <v>0</v>
      </c>
      <c r="N5593" s="3">
        <f t="shared" si="787"/>
        <v>0</v>
      </c>
      <c r="O5593" s="3">
        <f>IF(H5593="Reg", MIN(Inputs!$B$2, I5593*Inputs!$B$10, (Inputs!$B$8-I5593)/Inputs!$B$9), 0)</f>
        <v>0</v>
      </c>
      <c r="P5593" s="3">
        <f t="shared" si="788"/>
        <v>0</v>
      </c>
      <c r="Q5593" s="3">
        <f t="shared" si="789"/>
        <v>0</v>
      </c>
      <c r="R5593" s="3">
        <f>I5593 + M5593*Inputs!$B$9 - N5593/Inputs!$B$10</f>
        <v>136.33817329319345</v>
      </c>
    </row>
    <row r="5594" spans="1:18" x14ac:dyDescent="0.3">
      <c r="A5594" s="4">
        <v>46256</v>
      </c>
      <c r="B5594" s="3">
        <v>19.059999999999999</v>
      </c>
      <c r="C5594" s="3">
        <v>1</v>
      </c>
      <c r="D5594" s="3">
        <f t="shared" si="783"/>
        <v>27.442291666666673</v>
      </c>
      <c r="E5594" s="3">
        <f>MAX(B5594 - D5594/Inputs!$B$5, 0)</f>
        <v>0</v>
      </c>
      <c r="F5594" s="3">
        <f>MAX(D5594*Inputs!$B$5 - B5594, 0)</f>
        <v>5.0892166666666725</v>
      </c>
      <c r="G5594" s="3">
        <f t="shared" si="784"/>
        <v>1</v>
      </c>
      <c r="H5594" t="str">
        <f t="shared" si="785"/>
        <v>Charge</v>
      </c>
      <c r="I5594" s="3">
        <f t="shared" si="790"/>
        <v>136.33817329319345</v>
      </c>
      <c r="J5594" s="3">
        <f t="shared" si="791"/>
        <v>0</v>
      </c>
      <c r="K5594" s="3">
        <f>MIN(Inputs!$B$2, (Inputs!$B$8 - I5594)/Inputs!$B$9)</f>
        <v>170</v>
      </c>
      <c r="L5594" s="3">
        <f>MAX(MIN(Inputs!$B$2, I5594*Inputs!$B$10, Inputs!$B$8*Inputs!$B$4 - J5594), 0)</f>
        <v>127.89654333598648</v>
      </c>
      <c r="M5594" s="3">
        <f t="shared" si="786"/>
        <v>170</v>
      </c>
      <c r="N5594" s="3">
        <f t="shared" si="787"/>
        <v>0</v>
      </c>
      <c r="O5594" s="3">
        <f>IF(H5594="Reg", MIN(Inputs!$B$2, I5594*Inputs!$B$10, (Inputs!$B$8-I5594)/Inputs!$B$9), 0)</f>
        <v>0</v>
      </c>
      <c r="P5594" s="3">
        <f t="shared" si="788"/>
        <v>-3240.2</v>
      </c>
      <c r="Q5594" s="3">
        <f t="shared" si="789"/>
        <v>0</v>
      </c>
      <c r="R5594" s="3">
        <f>I5594 + M5594*Inputs!$B$9 - N5594/Inputs!$B$10</f>
        <v>295.81230912719002</v>
      </c>
    </row>
    <row r="5595" spans="1:18" x14ac:dyDescent="0.3">
      <c r="A5595" s="4">
        <v>46256.041666666657</v>
      </c>
      <c r="B5595" s="3">
        <v>26.645</v>
      </c>
      <c r="C5595" s="3">
        <v>1</v>
      </c>
      <c r="D5595" s="3">
        <f t="shared" si="783"/>
        <v>27.442291666666673</v>
      </c>
      <c r="E5595" s="3">
        <f>MAX(B5595 - D5595/Inputs!$B$5, 0)</f>
        <v>0</v>
      </c>
      <c r="F5595" s="3">
        <f>MAX(D5595*Inputs!$B$5 - B5595, 0)</f>
        <v>0</v>
      </c>
      <c r="G5595" s="3">
        <f t="shared" si="784"/>
        <v>1</v>
      </c>
      <c r="H5595" t="str">
        <f t="shared" si="785"/>
        <v>Reg</v>
      </c>
      <c r="I5595" s="3">
        <f t="shared" si="790"/>
        <v>295.81230912719002</v>
      </c>
      <c r="J5595" s="3">
        <f t="shared" si="791"/>
        <v>0</v>
      </c>
      <c r="K5595" s="3">
        <f>MIN(Inputs!$B$2, (Inputs!$B$8 - I5595)/Inputs!$B$9)</f>
        <v>47.104236740916782</v>
      </c>
      <c r="L5595" s="3">
        <f>MAX(MIN(Inputs!$B$2, I5595*Inputs!$B$10, Inputs!$B$8*Inputs!$B$4 - J5595), 0)</f>
        <v>170</v>
      </c>
      <c r="M5595" s="3">
        <f t="shared" si="786"/>
        <v>0</v>
      </c>
      <c r="N5595" s="3">
        <f t="shared" si="787"/>
        <v>0</v>
      </c>
      <c r="O5595" s="3">
        <f>IF(H5595="Reg", MIN(Inputs!$B$2, I5595*Inputs!$B$10, (Inputs!$B$8-I5595)/Inputs!$B$9), 0)</f>
        <v>47.104236740916782</v>
      </c>
      <c r="P5595" s="3">
        <f t="shared" si="788"/>
        <v>0</v>
      </c>
      <c r="Q5595" s="3">
        <f t="shared" si="789"/>
        <v>47.104236740916782</v>
      </c>
      <c r="R5595" s="3">
        <f>I5595 + M5595*Inputs!$B$9 - N5595/Inputs!$B$10</f>
        <v>295.81230912719002</v>
      </c>
    </row>
    <row r="5596" spans="1:18" x14ac:dyDescent="0.3">
      <c r="A5596" s="4">
        <v>46256.083333333343</v>
      </c>
      <c r="B5596" s="3">
        <v>25.432500000000001</v>
      </c>
      <c r="C5596" s="3">
        <v>0.61</v>
      </c>
      <c r="D5596" s="3">
        <f t="shared" si="783"/>
        <v>27.442291666666673</v>
      </c>
      <c r="E5596" s="3">
        <f>MAX(B5596 - D5596/Inputs!$B$5, 0)</f>
        <v>0</v>
      </c>
      <c r="F5596" s="3">
        <f>MAX(D5596*Inputs!$B$5 - B5596, 0)</f>
        <v>0</v>
      </c>
      <c r="G5596" s="3">
        <f t="shared" si="784"/>
        <v>0.61</v>
      </c>
      <c r="H5596" t="str">
        <f t="shared" si="785"/>
        <v>Reg</v>
      </c>
      <c r="I5596" s="3">
        <f t="shared" si="790"/>
        <v>295.81230912719002</v>
      </c>
      <c r="J5596" s="3">
        <f t="shared" si="791"/>
        <v>0</v>
      </c>
      <c r="K5596" s="3">
        <f>MIN(Inputs!$B$2, (Inputs!$B$8 - I5596)/Inputs!$B$9)</f>
        <v>47.104236740916782</v>
      </c>
      <c r="L5596" s="3">
        <f>MAX(MIN(Inputs!$B$2, I5596*Inputs!$B$10, Inputs!$B$8*Inputs!$B$4 - J5596), 0)</f>
        <v>170</v>
      </c>
      <c r="M5596" s="3">
        <f t="shared" si="786"/>
        <v>0</v>
      </c>
      <c r="N5596" s="3">
        <f t="shared" si="787"/>
        <v>0</v>
      </c>
      <c r="O5596" s="3">
        <f>IF(H5596="Reg", MIN(Inputs!$B$2, I5596*Inputs!$B$10, (Inputs!$B$8-I5596)/Inputs!$B$9), 0)</f>
        <v>47.104236740916782</v>
      </c>
      <c r="P5596" s="3">
        <f t="shared" si="788"/>
        <v>0</v>
      </c>
      <c r="Q5596" s="3">
        <f t="shared" si="789"/>
        <v>28.733584411959235</v>
      </c>
      <c r="R5596" s="3">
        <f>I5596 + M5596*Inputs!$B$9 - N5596/Inputs!$B$10</f>
        <v>295.81230912719002</v>
      </c>
    </row>
    <row r="5597" spans="1:18" x14ac:dyDescent="0.3">
      <c r="A5597" s="4">
        <v>46256.125</v>
      </c>
      <c r="B5597" s="3">
        <v>23.167499999999997</v>
      </c>
      <c r="C5597" s="3">
        <v>0.5</v>
      </c>
      <c r="D5597" s="3">
        <f t="shared" si="783"/>
        <v>27.442291666666673</v>
      </c>
      <c r="E5597" s="3">
        <f>MAX(B5597 - D5597/Inputs!$B$5, 0)</f>
        <v>0</v>
      </c>
      <c r="F5597" s="3">
        <f>MAX(D5597*Inputs!$B$5 - B5597, 0)</f>
        <v>0.98171666666667434</v>
      </c>
      <c r="G5597" s="3">
        <f t="shared" si="784"/>
        <v>0.5</v>
      </c>
      <c r="H5597" t="str">
        <f t="shared" si="785"/>
        <v>Charge</v>
      </c>
      <c r="I5597" s="3">
        <f t="shared" si="790"/>
        <v>295.81230912719002</v>
      </c>
      <c r="J5597" s="3">
        <f t="shared" si="791"/>
        <v>0</v>
      </c>
      <c r="K5597" s="3">
        <f>MIN(Inputs!$B$2, (Inputs!$B$8 - I5597)/Inputs!$B$9)</f>
        <v>47.104236740916782</v>
      </c>
      <c r="L5597" s="3">
        <f>MAX(MIN(Inputs!$B$2, I5597*Inputs!$B$10, Inputs!$B$8*Inputs!$B$4 - J5597), 0)</f>
        <v>170</v>
      </c>
      <c r="M5597" s="3">
        <f t="shared" si="786"/>
        <v>47.104236740916782</v>
      </c>
      <c r="N5597" s="3">
        <f t="shared" si="787"/>
        <v>0</v>
      </c>
      <c r="O5597" s="3">
        <f>IF(H5597="Reg", MIN(Inputs!$B$2, I5597*Inputs!$B$10, (Inputs!$B$8-I5597)/Inputs!$B$9), 0)</f>
        <v>0</v>
      </c>
      <c r="P5597" s="3">
        <f t="shared" si="788"/>
        <v>-1091.2874046951895</v>
      </c>
      <c r="Q5597" s="3">
        <f t="shared" si="789"/>
        <v>0</v>
      </c>
      <c r="R5597" s="3">
        <f>I5597 + M5597*Inputs!$B$9 - N5597/Inputs!$B$10</f>
        <v>340</v>
      </c>
    </row>
    <row r="5598" spans="1:18" x14ac:dyDescent="0.3">
      <c r="A5598" s="4">
        <v>46256.166666666657</v>
      </c>
      <c r="B5598" s="3">
        <v>23.347500000000004</v>
      </c>
      <c r="C5598" s="3">
        <v>0.61</v>
      </c>
      <c r="D5598" s="3">
        <f t="shared" si="783"/>
        <v>27.442291666666673</v>
      </c>
      <c r="E5598" s="3">
        <f>MAX(B5598 - D5598/Inputs!$B$5, 0)</f>
        <v>0</v>
      </c>
      <c r="F5598" s="3">
        <f>MAX(D5598*Inputs!$B$5 - B5598, 0)</f>
        <v>0.80171666666666752</v>
      </c>
      <c r="G5598" s="3">
        <f t="shared" si="784"/>
        <v>0.61</v>
      </c>
      <c r="H5598" t="str">
        <f t="shared" si="785"/>
        <v>Charge</v>
      </c>
      <c r="I5598" s="3">
        <f t="shared" si="790"/>
        <v>340</v>
      </c>
      <c r="J5598" s="3">
        <f t="shared" si="791"/>
        <v>0</v>
      </c>
      <c r="K5598" s="3">
        <f>MIN(Inputs!$B$2, (Inputs!$B$8 - I5598)/Inputs!$B$9)</f>
        <v>0</v>
      </c>
      <c r="L5598" s="3">
        <f>MAX(MIN(Inputs!$B$2, I5598*Inputs!$B$10, Inputs!$B$8*Inputs!$B$4 - J5598), 0)</f>
        <v>170</v>
      </c>
      <c r="M5598" s="3">
        <f t="shared" si="786"/>
        <v>0</v>
      </c>
      <c r="N5598" s="3">
        <f t="shared" si="787"/>
        <v>0</v>
      </c>
      <c r="O5598" s="3">
        <f>IF(H5598="Reg", MIN(Inputs!$B$2, I5598*Inputs!$B$10, (Inputs!$B$8-I5598)/Inputs!$B$9), 0)</f>
        <v>0</v>
      </c>
      <c r="P5598" s="3">
        <f t="shared" si="788"/>
        <v>0</v>
      </c>
      <c r="Q5598" s="3">
        <f t="shared" si="789"/>
        <v>0</v>
      </c>
      <c r="R5598" s="3">
        <f>I5598 + M5598*Inputs!$B$9 - N5598/Inputs!$B$10</f>
        <v>340</v>
      </c>
    </row>
    <row r="5599" spans="1:18" x14ac:dyDescent="0.3">
      <c r="A5599" s="4">
        <v>46256.208333333343</v>
      </c>
      <c r="B5599" s="3">
        <v>24.412499999999998</v>
      </c>
      <c r="C5599" s="3">
        <v>1</v>
      </c>
      <c r="D5599" s="3">
        <f t="shared" si="783"/>
        <v>27.442291666666673</v>
      </c>
      <c r="E5599" s="3">
        <f>MAX(B5599 - D5599/Inputs!$B$5, 0)</f>
        <v>0</v>
      </c>
      <c r="F5599" s="3">
        <f>MAX(D5599*Inputs!$B$5 - B5599, 0)</f>
        <v>0</v>
      </c>
      <c r="G5599" s="3">
        <f t="shared" si="784"/>
        <v>1</v>
      </c>
      <c r="H5599" t="str">
        <f t="shared" si="785"/>
        <v>Reg</v>
      </c>
      <c r="I5599" s="3">
        <f t="shared" si="790"/>
        <v>340</v>
      </c>
      <c r="J5599" s="3">
        <f t="shared" si="791"/>
        <v>0</v>
      </c>
      <c r="K5599" s="3">
        <f>MIN(Inputs!$B$2, (Inputs!$B$8 - I5599)/Inputs!$B$9)</f>
        <v>0</v>
      </c>
      <c r="L5599" s="3">
        <f>MAX(MIN(Inputs!$B$2, I5599*Inputs!$B$10, Inputs!$B$8*Inputs!$B$4 - J5599), 0)</f>
        <v>170</v>
      </c>
      <c r="M5599" s="3">
        <f t="shared" si="786"/>
        <v>0</v>
      </c>
      <c r="N5599" s="3">
        <f t="shared" si="787"/>
        <v>0</v>
      </c>
      <c r="O5599" s="3">
        <f>IF(H5599="Reg", MIN(Inputs!$B$2, I5599*Inputs!$B$10, (Inputs!$B$8-I5599)/Inputs!$B$9), 0)</f>
        <v>0</v>
      </c>
      <c r="P5599" s="3">
        <f t="shared" si="788"/>
        <v>0</v>
      </c>
      <c r="Q5599" s="3">
        <f t="shared" si="789"/>
        <v>0</v>
      </c>
      <c r="R5599" s="3">
        <f>I5599 + M5599*Inputs!$B$9 - N5599/Inputs!$B$10</f>
        <v>340</v>
      </c>
    </row>
    <row r="5600" spans="1:18" x14ac:dyDescent="0.3">
      <c r="A5600" s="4">
        <v>46256.25</v>
      </c>
      <c r="B5600" s="3">
        <v>29.862499999999997</v>
      </c>
      <c r="C5600" s="3">
        <v>1</v>
      </c>
      <c r="D5600" s="3">
        <f t="shared" si="783"/>
        <v>27.442291666666673</v>
      </c>
      <c r="E5600" s="3">
        <f>MAX(B5600 - D5600/Inputs!$B$5, 0)</f>
        <v>0</v>
      </c>
      <c r="F5600" s="3">
        <f>MAX(D5600*Inputs!$B$5 - B5600, 0)</f>
        <v>0</v>
      </c>
      <c r="G5600" s="3">
        <f t="shared" si="784"/>
        <v>1</v>
      </c>
      <c r="H5600" t="str">
        <f t="shared" si="785"/>
        <v>Reg</v>
      </c>
      <c r="I5600" s="3">
        <f t="shared" si="790"/>
        <v>340</v>
      </c>
      <c r="J5600" s="3">
        <f t="shared" si="791"/>
        <v>0</v>
      </c>
      <c r="K5600" s="3">
        <f>MIN(Inputs!$B$2, (Inputs!$B$8 - I5600)/Inputs!$B$9)</f>
        <v>0</v>
      </c>
      <c r="L5600" s="3">
        <f>MAX(MIN(Inputs!$B$2, I5600*Inputs!$B$10, Inputs!$B$8*Inputs!$B$4 - J5600), 0)</f>
        <v>170</v>
      </c>
      <c r="M5600" s="3">
        <f t="shared" si="786"/>
        <v>0</v>
      </c>
      <c r="N5600" s="3">
        <f t="shared" si="787"/>
        <v>0</v>
      </c>
      <c r="O5600" s="3">
        <f>IF(H5600="Reg", MIN(Inputs!$B$2, I5600*Inputs!$B$10, (Inputs!$B$8-I5600)/Inputs!$B$9), 0)</f>
        <v>0</v>
      </c>
      <c r="P5600" s="3">
        <f t="shared" si="788"/>
        <v>0</v>
      </c>
      <c r="Q5600" s="3">
        <f t="shared" si="789"/>
        <v>0</v>
      </c>
      <c r="R5600" s="3">
        <f>I5600 + M5600*Inputs!$B$9 - N5600/Inputs!$B$10</f>
        <v>340</v>
      </c>
    </row>
    <row r="5601" spans="1:18" x14ac:dyDescent="0.3">
      <c r="A5601" s="4">
        <v>46256.291666666657</v>
      </c>
      <c r="B5601" s="3">
        <v>33.322499999999998</v>
      </c>
      <c r="C5601" s="3">
        <v>1.9</v>
      </c>
      <c r="D5601" s="3">
        <f t="shared" si="783"/>
        <v>27.442291666666673</v>
      </c>
      <c r="E5601" s="3">
        <f>MAX(B5601 - D5601/Inputs!$B$5, 0)</f>
        <v>2.1380776515151432</v>
      </c>
      <c r="F5601" s="3">
        <f>MAX(D5601*Inputs!$B$5 - B5601, 0)</f>
        <v>0</v>
      </c>
      <c r="G5601" s="3">
        <f t="shared" si="784"/>
        <v>1.9</v>
      </c>
      <c r="H5601" t="str">
        <f t="shared" si="785"/>
        <v>Discharge</v>
      </c>
      <c r="I5601" s="3">
        <f t="shared" si="790"/>
        <v>340</v>
      </c>
      <c r="J5601" s="3">
        <f t="shared" si="791"/>
        <v>0</v>
      </c>
      <c r="K5601" s="3">
        <f>MIN(Inputs!$B$2, (Inputs!$B$8 - I5601)/Inputs!$B$9)</f>
        <v>0</v>
      </c>
      <c r="L5601" s="3">
        <f>MAX(MIN(Inputs!$B$2, I5601*Inputs!$B$10, Inputs!$B$8*Inputs!$B$4 - J5601), 0)</f>
        <v>170</v>
      </c>
      <c r="M5601" s="3">
        <f t="shared" si="786"/>
        <v>0</v>
      </c>
      <c r="N5601" s="3">
        <f t="shared" si="787"/>
        <v>170</v>
      </c>
      <c r="O5601" s="3">
        <f>IF(H5601="Reg", MIN(Inputs!$B$2, I5601*Inputs!$B$10, (Inputs!$B$8-I5601)/Inputs!$B$9), 0)</f>
        <v>0</v>
      </c>
      <c r="P5601" s="3">
        <f t="shared" si="788"/>
        <v>5664.8249999999998</v>
      </c>
      <c r="Q5601" s="3">
        <f t="shared" si="789"/>
        <v>0</v>
      </c>
      <c r="R5601" s="3">
        <f>I5601 + M5601*Inputs!$B$9 - N5601/Inputs!$B$10</f>
        <v>158.77939109773115</v>
      </c>
    </row>
    <row r="5602" spans="1:18" x14ac:dyDescent="0.3">
      <c r="A5602" s="4">
        <v>46256.333333333343</v>
      </c>
      <c r="B5602" s="3">
        <v>18.5</v>
      </c>
      <c r="C5602" s="3">
        <v>0.89</v>
      </c>
      <c r="D5602" s="3">
        <f t="shared" si="783"/>
        <v>27.442291666666673</v>
      </c>
      <c r="E5602" s="3">
        <f>MAX(B5602 - D5602/Inputs!$B$5, 0)</f>
        <v>0</v>
      </c>
      <c r="F5602" s="3">
        <f>MAX(D5602*Inputs!$B$5 - B5602, 0)</f>
        <v>5.6492166666666712</v>
      </c>
      <c r="G5602" s="3">
        <f t="shared" si="784"/>
        <v>0.89</v>
      </c>
      <c r="H5602" t="str">
        <f t="shared" si="785"/>
        <v>Charge</v>
      </c>
      <c r="I5602" s="3">
        <f t="shared" si="790"/>
        <v>158.77939109773115</v>
      </c>
      <c r="J5602" s="3">
        <f t="shared" si="791"/>
        <v>170</v>
      </c>
      <c r="K5602" s="3">
        <f>MIN(Inputs!$B$2, (Inputs!$B$8 - I5602)/Inputs!$B$9)</f>
        <v>170</v>
      </c>
      <c r="L5602" s="3">
        <f>MAX(MIN(Inputs!$B$2, I5602*Inputs!$B$10, Inputs!$B$8*Inputs!$B$4 - J5602), 0)</f>
        <v>148.94827166799323</v>
      </c>
      <c r="M5602" s="3">
        <f t="shared" si="786"/>
        <v>170</v>
      </c>
      <c r="N5602" s="3">
        <f t="shared" si="787"/>
        <v>0</v>
      </c>
      <c r="O5602" s="3">
        <f>IF(H5602="Reg", MIN(Inputs!$B$2, I5602*Inputs!$B$10, (Inputs!$B$8-I5602)/Inputs!$B$9), 0)</f>
        <v>0</v>
      </c>
      <c r="P5602" s="3">
        <f t="shared" si="788"/>
        <v>-3145</v>
      </c>
      <c r="Q5602" s="3">
        <f t="shared" si="789"/>
        <v>0</v>
      </c>
      <c r="R5602" s="3">
        <f>I5602 + M5602*Inputs!$B$9 - N5602/Inputs!$B$10</f>
        <v>318.25352693172772</v>
      </c>
    </row>
    <row r="5603" spans="1:18" x14ac:dyDescent="0.3">
      <c r="A5603" s="4">
        <v>46256.375</v>
      </c>
      <c r="B5603" s="3">
        <v>16.405000000000001</v>
      </c>
      <c r="C5603" s="3">
        <v>0.5</v>
      </c>
      <c r="D5603" s="3">
        <f t="shared" si="783"/>
        <v>27.442291666666673</v>
      </c>
      <c r="E5603" s="3">
        <f>MAX(B5603 - D5603/Inputs!$B$5, 0)</f>
        <v>0</v>
      </c>
      <c r="F5603" s="3">
        <f>MAX(D5603*Inputs!$B$5 - B5603, 0)</f>
        <v>7.7442166666666701</v>
      </c>
      <c r="G5603" s="3">
        <f t="shared" si="784"/>
        <v>0.5</v>
      </c>
      <c r="H5603" t="str">
        <f t="shared" si="785"/>
        <v>Charge</v>
      </c>
      <c r="I5603" s="3">
        <f t="shared" si="790"/>
        <v>318.25352693172772</v>
      </c>
      <c r="J5603" s="3">
        <f t="shared" si="791"/>
        <v>170</v>
      </c>
      <c r="K5603" s="3">
        <f>MIN(Inputs!$B$2, (Inputs!$B$8 - I5603)/Inputs!$B$9)</f>
        <v>23.181818181818198</v>
      </c>
      <c r="L5603" s="3">
        <f>MAX(MIN(Inputs!$B$2, I5603*Inputs!$B$10, Inputs!$B$8*Inputs!$B$4 - J5603), 0)</f>
        <v>170</v>
      </c>
      <c r="M5603" s="3">
        <f t="shared" si="786"/>
        <v>23.181818181818198</v>
      </c>
      <c r="N5603" s="3">
        <f t="shared" si="787"/>
        <v>0</v>
      </c>
      <c r="O5603" s="3">
        <f>IF(H5603="Reg", MIN(Inputs!$B$2, I5603*Inputs!$B$10, (Inputs!$B$8-I5603)/Inputs!$B$9), 0)</f>
        <v>0</v>
      </c>
      <c r="P5603" s="3">
        <f t="shared" si="788"/>
        <v>-380.29772727272757</v>
      </c>
      <c r="Q5603" s="3">
        <f t="shared" si="789"/>
        <v>0</v>
      </c>
      <c r="R5603" s="3">
        <f>I5603 + M5603*Inputs!$B$9 - N5603/Inputs!$B$10</f>
        <v>340</v>
      </c>
    </row>
    <row r="5604" spans="1:18" x14ac:dyDescent="0.3">
      <c r="A5604" s="4">
        <v>46256.416666666657</v>
      </c>
      <c r="B5604" s="3">
        <v>16.482500000000002</v>
      </c>
      <c r="C5604" s="3">
        <v>0.44</v>
      </c>
      <c r="D5604" s="3">
        <f t="shared" si="783"/>
        <v>27.442291666666673</v>
      </c>
      <c r="E5604" s="3">
        <f>MAX(B5604 - D5604/Inputs!$B$5, 0)</f>
        <v>0</v>
      </c>
      <c r="F5604" s="3">
        <f>MAX(D5604*Inputs!$B$5 - B5604, 0)</f>
        <v>7.6667166666666695</v>
      </c>
      <c r="G5604" s="3">
        <f t="shared" si="784"/>
        <v>0.44</v>
      </c>
      <c r="H5604" t="str">
        <f t="shared" si="785"/>
        <v>Charge</v>
      </c>
      <c r="I5604" s="3">
        <f t="shared" si="790"/>
        <v>340</v>
      </c>
      <c r="J5604" s="3">
        <f t="shared" si="791"/>
        <v>170</v>
      </c>
      <c r="K5604" s="3">
        <f>MIN(Inputs!$B$2, (Inputs!$B$8 - I5604)/Inputs!$B$9)</f>
        <v>0</v>
      </c>
      <c r="L5604" s="3">
        <f>MAX(MIN(Inputs!$B$2, I5604*Inputs!$B$10, Inputs!$B$8*Inputs!$B$4 - J5604), 0)</f>
        <v>170</v>
      </c>
      <c r="M5604" s="3">
        <f t="shared" si="786"/>
        <v>0</v>
      </c>
      <c r="N5604" s="3">
        <f t="shared" si="787"/>
        <v>0</v>
      </c>
      <c r="O5604" s="3">
        <f>IF(H5604="Reg", MIN(Inputs!$B$2, I5604*Inputs!$B$10, (Inputs!$B$8-I5604)/Inputs!$B$9), 0)</f>
        <v>0</v>
      </c>
      <c r="P5604" s="3">
        <f t="shared" si="788"/>
        <v>0</v>
      </c>
      <c r="Q5604" s="3">
        <f t="shared" si="789"/>
        <v>0</v>
      </c>
      <c r="R5604" s="3">
        <f>I5604 + M5604*Inputs!$B$9 - N5604/Inputs!$B$10</f>
        <v>340</v>
      </c>
    </row>
    <row r="5605" spans="1:18" x14ac:dyDescent="0.3">
      <c r="A5605" s="4">
        <v>46256.458333333343</v>
      </c>
      <c r="B5605" s="3">
        <v>16.8475</v>
      </c>
      <c r="C5605" s="3">
        <v>0.44</v>
      </c>
      <c r="D5605" s="3">
        <f t="shared" si="783"/>
        <v>27.442291666666673</v>
      </c>
      <c r="E5605" s="3">
        <f>MAX(B5605 - D5605/Inputs!$B$5, 0)</f>
        <v>0</v>
      </c>
      <c r="F5605" s="3">
        <f>MAX(D5605*Inputs!$B$5 - B5605, 0)</f>
        <v>7.3017166666666711</v>
      </c>
      <c r="G5605" s="3">
        <f t="shared" si="784"/>
        <v>0.44</v>
      </c>
      <c r="H5605" t="str">
        <f t="shared" si="785"/>
        <v>Charge</v>
      </c>
      <c r="I5605" s="3">
        <f t="shared" si="790"/>
        <v>340</v>
      </c>
      <c r="J5605" s="3">
        <f t="shared" si="791"/>
        <v>170</v>
      </c>
      <c r="K5605" s="3">
        <f>MIN(Inputs!$B$2, (Inputs!$B$8 - I5605)/Inputs!$B$9)</f>
        <v>0</v>
      </c>
      <c r="L5605" s="3">
        <f>MAX(MIN(Inputs!$B$2, I5605*Inputs!$B$10, Inputs!$B$8*Inputs!$B$4 - J5605), 0)</f>
        <v>170</v>
      </c>
      <c r="M5605" s="3">
        <f t="shared" si="786"/>
        <v>0</v>
      </c>
      <c r="N5605" s="3">
        <f t="shared" si="787"/>
        <v>0</v>
      </c>
      <c r="O5605" s="3">
        <f>IF(H5605="Reg", MIN(Inputs!$B$2, I5605*Inputs!$B$10, (Inputs!$B$8-I5605)/Inputs!$B$9), 0)</f>
        <v>0</v>
      </c>
      <c r="P5605" s="3">
        <f t="shared" si="788"/>
        <v>0</v>
      </c>
      <c r="Q5605" s="3">
        <f t="shared" si="789"/>
        <v>0</v>
      </c>
      <c r="R5605" s="3">
        <f>I5605 + M5605*Inputs!$B$9 - N5605/Inputs!$B$10</f>
        <v>340</v>
      </c>
    </row>
    <row r="5606" spans="1:18" x14ac:dyDescent="0.3">
      <c r="A5606" s="4">
        <v>46256.5</v>
      </c>
      <c r="B5606" s="3">
        <v>20.47</v>
      </c>
      <c r="C5606" s="3">
        <v>0.44</v>
      </c>
      <c r="D5606" s="3">
        <f t="shared" si="783"/>
        <v>27.442291666666673</v>
      </c>
      <c r="E5606" s="3">
        <f>MAX(B5606 - D5606/Inputs!$B$5, 0)</f>
        <v>0</v>
      </c>
      <c r="F5606" s="3">
        <f>MAX(D5606*Inputs!$B$5 - B5606, 0)</f>
        <v>3.6792166666666724</v>
      </c>
      <c r="G5606" s="3">
        <f t="shared" si="784"/>
        <v>0.44</v>
      </c>
      <c r="H5606" t="str">
        <f t="shared" si="785"/>
        <v>Charge</v>
      </c>
      <c r="I5606" s="3">
        <f t="shared" si="790"/>
        <v>340</v>
      </c>
      <c r="J5606" s="3">
        <f t="shared" si="791"/>
        <v>170</v>
      </c>
      <c r="K5606" s="3">
        <f>MIN(Inputs!$B$2, (Inputs!$B$8 - I5606)/Inputs!$B$9)</f>
        <v>0</v>
      </c>
      <c r="L5606" s="3">
        <f>MAX(MIN(Inputs!$B$2, I5606*Inputs!$B$10, Inputs!$B$8*Inputs!$B$4 - J5606), 0)</f>
        <v>170</v>
      </c>
      <c r="M5606" s="3">
        <f t="shared" si="786"/>
        <v>0</v>
      </c>
      <c r="N5606" s="3">
        <f t="shared" si="787"/>
        <v>0</v>
      </c>
      <c r="O5606" s="3">
        <f>IF(H5606="Reg", MIN(Inputs!$B$2, I5606*Inputs!$B$10, (Inputs!$B$8-I5606)/Inputs!$B$9), 0)</f>
        <v>0</v>
      </c>
      <c r="P5606" s="3">
        <f t="shared" si="788"/>
        <v>0</v>
      </c>
      <c r="Q5606" s="3">
        <f t="shared" si="789"/>
        <v>0</v>
      </c>
      <c r="R5606" s="3">
        <f>I5606 + M5606*Inputs!$B$9 - N5606/Inputs!$B$10</f>
        <v>340</v>
      </c>
    </row>
    <row r="5607" spans="1:18" x14ac:dyDescent="0.3">
      <c r="A5607" s="4">
        <v>46256.541666666657</v>
      </c>
      <c r="B5607" s="3">
        <v>25.259999999999998</v>
      </c>
      <c r="C5607" s="3">
        <v>0.44</v>
      </c>
      <c r="D5607" s="3">
        <f t="shared" si="783"/>
        <v>27.442291666666673</v>
      </c>
      <c r="E5607" s="3">
        <f>MAX(B5607 - D5607/Inputs!$B$5, 0)</f>
        <v>0</v>
      </c>
      <c r="F5607" s="3">
        <f>MAX(D5607*Inputs!$B$5 - B5607, 0)</f>
        <v>0</v>
      </c>
      <c r="G5607" s="3">
        <f t="shared" si="784"/>
        <v>0.44</v>
      </c>
      <c r="H5607" t="str">
        <f t="shared" si="785"/>
        <v>Reg</v>
      </c>
      <c r="I5607" s="3">
        <f t="shared" si="790"/>
        <v>340</v>
      </c>
      <c r="J5607" s="3">
        <f t="shared" si="791"/>
        <v>170</v>
      </c>
      <c r="K5607" s="3">
        <f>MIN(Inputs!$B$2, (Inputs!$B$8 - I5607)/Inputs!$B$9)</f>
        <v>0</v>
      </c>
      <c r="L5607" s="3">
        <f>MAX(MIN(Inputs!$B$2, I5607*Inputs!$B$10, Inputs!$B$8*Inputs!$B$4 - J5607), 0)</f>
        <v>170</v>
      </c>
      <c r="M5607" s="3">
        <f t="shared" si="786"/>
        <v>0</v>
      </c>
      <c r="N5607" s="3">
        <f t="shared" si="787"/>
        <v>0</v>
      </c>
      <c r="O5607" s="3">
        <f>IF(H5607="Reg", MIN(Inputs!$B$2, I5607*Inputs!$B$10, (Inputs!$B$8-I5607)/Inputs!$B$9), 0)</f>
        <v>0</v>
      </c>
      <c r="P5607" s="3">
        <f t="shared" si="788"/>
        <v>0</v>
      </c>
      <c r="Q5607" s="3">
        <f t="shared" si="789"/>
        <v>0</v>
      </c>
      <c r="R5607" s="3">
        <f>I5607 + M5607*Inputs!$B$9 - N5607/Inputs!$B$10</f>
        <v>340</v>
      </c>
    </row>
    <row r="5608" spans="1:18" x14ac:dyDescent="0.3">
      <c r="A5608" s="4">
        <v>46256.583333333343</v>
      </c>
      <c r="B5608" s="3">
        <v>26.305</v>
      </c>
      <c r="C5608" s="3">
        <v>0.49</v>
      </c>
      <c r="D5608" s="3">
        <f t="shared" si="783"/>
        <v>27.442291666666673</v>
      </c>
      <c r="E5608" s="3">
        <f>MAX(B5608 - D5608/Inputs!$B$5, 0)</f>
        <v>0</v>
      </c>
      <c r="F5608" s="3">
        <f>MAX(D5608*Inputs!$B$5 - B5608, 0)</f>
        <v>0</v>
      </c>
      <c r="G5608" s="3">
        <f t="shared" si="784"/>
        <v>0.49</v>
      </c>
      <c r="H5608" t="str">
        <f t="shared" si="785"/>
        <v>Reg</v>
      </c>
      <c r="I5608" s="3">
        <f t="shared" si="790"/>
        <v>340</v>
      </c>
      <c r="J5608" s="3">
        <f t="shared" si="791"/>
        <v>170</v>
      </c>
      <c r="K5608" s="3">
        <f>MIN(Inputs!$B$2, (Inputs!$B$8 - I5608)/Inputs!$B$9)</f>
        <v>0</v>
      </c>
      <c r="L5608" s="3">
        <f>MAX(MIN(Inputs!$B$2, I5608*Inputs!$B$10, Inputs!$B$8*Inputs!$B$4 - J5608), 0)</f>
        <v>170</v>
      </c>
      <c r="M5608" s="3">
        <f t="shared" si="786"/>
        <v>0</v>
      </c>
      <c r="N5608" s="3">
        <f t="shared" si="787"/>
        <v>0</v>
      </c>
      <c r="O5608" s="3">
        <f>IF(H5608="Reg", MIN(Inputs!$B$2, I5608*Inputs!$B$10, (Inputs!$B$8-I5608)/Inputs!$B$9), 0)</f>
        <v>0</v>
      </c>
      <c r="P5608" s="3">
        <f t="shared" si="788"/>
        <v>0</v>
      </c>
      <c r="Q5608" s="3">
        <f t="shared" si="789"/>
        <v>0</v>
      </c>
      <c r="R5608" s="3">
        <f>I5608 + M5608*Inputs!$B$9 - N5608/Inputs!$B$10</f>
        <v>340</v>
      </c>
    </row>
    <row r="5609" spans="1:18" x14ac:dyDescent="0.3">
      <c r="A5609" s="4">
        <v>46256.625</v>
      </c>
      <c r="B5609" s="3">
        <v>25.259999999999998</v>
      </c>
      <c r="C5609" s="3">
        <v>0.5</v>
      </c>
      <c r="D5609" s="3">
        <f t="shared" si="783"/>
        <v>27.442291666666673</v>
      </c>
      <c r="E5609" s="3">
        <f>MAX(B5609 - D5609/Inputs!$B$5, 0)</f>
        <v>0</v>
      </c>
      <c r="F5609" s="3">
        <f>MAX(D5609*Inputs!$B$5 - B5609, 0)</f>
        <v>0</v>
      </c>
      <c r="G5609" s="3">
        <f t="shared" si="784"/>
        <v>0.5</v>
      </c>
      <c r="H5609" t="str">
        <f t="shared" si="785"/>
        <v>Reg</v>
      </c>
      <c r="I5609" s="3">
        <f t="shared" si="790"/>
        <v>340</v>
      </c>
      <c r="J5609" s="3">
        <f t="shared" si="791"/>
        <v>170</v>
      </c>
      <c r="K5609" s="3">
        <f>MIN(Inputs!$B$2, (Inputs!$B$8 - I5609)/Inputs!$B$9)</f>
        <v>0</v>
      </c>
      <c r="L5609" s="3">
        <f>MAX(MIN(Inputs!$B$2, I5609*Inputs!$B$10, Inputs!$B$8*Inputs!$B$4 - J5609), 0)</f>
        <v>170</v>
      </c>
      <c r="M5609" s="3">
        <f t="shared" si="786"/>
        <v>0</v>
      </c>
      <c r="N5609" s="3">
        <f t="shared" si="787"/>
        <v>0</v>
      </c>
      <c r="O5609" s="3">
        <f>IF(H5609="Reg", MIN(Inputs!$B$2, I5609*Inputs!$B$10, (Inputs!$B$8-I5609)/Inputs!$B$9), 0)</f>
        <v>0</v>
      </c>
      <c r="P5609" s="3">
        <f t="shared" si="788"/>
        <v>0</v>
      </c>
      <c r="Q5609" s="3">
        <f t="shared" si="789"/>
        <v>0</v>
      </c>
      <c r="R5609" s="3">
        <f>I5609 + M5609*Inputs!$B$9 - N5609/Inputs!$B$10</f>
        <v>340</v>
      </c>
    </row>
    <row r="5610" spans="1:18" x14ac:dyDescent="0.3">
      <c r="A5610" s="4">
        <v>46256.666666666657</v>
      </c>
      <c r="B5610" s="3">
        <v>28.072500000000002</v>
      </c>
      <c r="C5610" s="3">
        <v>0.85</v>
      </c>
      <c r="D5610" s="3">
        <f t="shared" si="783"/>
        <v>27.442291666666673</v>
      </c>
      <c r="E5610" s="3">
        <f>MAX(B5610 - D5610/Inputs!$B$5, 0)</f>
        <v>0</v>
      </c>
      <c r="F5610" s="3">
        <f>MAX(D5610*Inputs!$B$5 - B5610, 0)</f>
        <v>0</v>
      </c>
      <c r="G5610" s="3">
        <f t="shared" si="784"/>
        <v>0.85</v>
      </c>
      <c r="H5610" t="str">
        <f t="shared" si="785"/>
        <v>Reg</v>
      </c>
      <c r="I5610" s="3">
        <f t="shared" si="790"/>
        <v>340</v>
      </c>
      <c r="J5610" s="3">
        <f t="shared" si="791"/>
        <v>170</v>
      </c>
      <c r="K5610" s="3">
        <f>MIN(Inputs!$B$2, (Inputs!$B$8 - I5610)/Inputs!$B$9)</f>
        <v>0</v>
      </c>
      <c r="L5610" s="3">
        <f>MAX(MIN(Inputs!$B$2, I5610*Inputs!$B$10, Inputs!$B$8*Inputs!$B$4 - J5610), 0)</f>
        <v>170</v>
      </c>
      <c r="M5610" s="3">
        <f t="shared" si="786"/>
        <v>0</v>
      </c>
      <c r="N5610" s="3">
        <f t="shared" si="787"/>
        <v>0</v>
      </c>
      <c r="O5610" s="3">
        <f>IF(H5610="Reg", MIN(Inputs!$B$2, I5610*Inputs!$B$10, (Inputs!$B$8-I5610)/Inputs!$B$9), 0)</f>
        <v>0</v>
      </c>
      <c r="P5610" s="3">
        <f t="shared" si="788"/>
        <v>0</v>
      </c>
      <c r="Q5610" s="3">
        <f t="shared" si="789"/>
        <v>0</v>
      </c>
      <c r="R5610" s="3">
        <f>I5610 + M5610*Inputs!$B$9 - N5610/Inputs!$B$10</f>
        <v>340</v>
      </c>
    </row>
    <row r="5611" spans="1:18" x14ac:dyDescent="0.3">
      <c r="A5611" s="4">
        <v>46256.708333333343</v>
      </c>
      <c r="B5611" s="3">
        <v>22.8</v>
      </c>
      <c r="C5611" s="3">
        <v>0.49</v>
      </c>
      <c r="D5611" s="3">
        <f t="shared" si="783"/>
        <v>27.442291666666673</v>
      </c>
      <c r="E5611" s="3">
        <f>MAX(B5611 - D5611/Inputs!$B$5, 0)</f>
        <v>0</v>
      </c>
      <c r="F5611" s="3">
        <f>MAX(D5611*Inputs!$B$5 - B5611, 0)</f>
        <v>1.3492166666666705</v>
      </c>
      <c r="G5611" s="3">
        <f t="shared" si="784"/>
        <v>0.49</v>
      </c>
      <c r="H5611" t="str">
        <f t="shared" si="785"/>
        <v>Charge</v>
      </c>
      <c r="I5611" s="3">
        <f t="shared" si="790"/>
        <v>340</v>
      </c>
      <c r="J5611" s="3">
        <f t="shared" si="791"/>
        <v>170</v>
      </c>
      <c r="K5611" s="3">
        <f>MIN(Inputs!$B$2, (Inputs!$B$8 - I5611)/Inputs!$B$9)</f>
        <v>0</v>
      </c>
      <c r="L5611" s="3">
        <f>MAX(MIN(Inputs!$B$2, I5611*Inputs!$B$10, Inputs!$B$8*Inputs!$B$4 - J5611), 0)</f>
        <v>170</v>
      </c>
      <c r="M5611" s="3">
        <f t="shared" si="786"/>
        <v>0</v>
      </c>
      <c r="N5611" s="3">
        <f t="shared" si="787"/>
        <v>0</v>
      </c>
      <c r="O5611" s="3">
        <f>IF(H5611="Reg", MIN(Inputs!$B$2, I5611*Inputs!$B$10, (Inputs!$B$8-I5611)/Inputs!$B$9), 0)</f>
        <v>0</v>
      </c>
      <c r="P5611" s="3">
        <f t="shared" si="788"/>
        <v>0</v>
      </c>
      <c r="Q5611" s="3">
        <f t="shared" si="789"/>
        <v>0</v>
      </c>
      <c r="R5611" s="3">
        <f>I5611 + M5611*Inputs!$B$9 - N5611/Inputs!$B$10</f>
        <v>340</v>
      </c>
    </row>
    <row r="5612" spans="1:18" x14ac:dyDescent="0.3">
      <c r="A5612" s="4">
        <v>46256.75</v>
      </c>
      <c r="B5612" s="3">
        <v>25.560000000000002</v>
      </c>
      <c r="C5612" s="3">
        <v>2.1800000000000002</v>
      </c>
      <c r="D5612" s="3">
        <f t="shared" si="783"/>
        <v>27.442291666666673</v>
      </c>
      <c r="E5612" s="3">
        <f>MAX(B5612 - D5612/Inputs!$B$5, 0)</f>
        <v>0</v>
      </c>
      <c r="F5612" s="3">
        <f>MAX(D5612*Inputs!$B$5 - B5612, 0)</f>
        <v>0</v>
      </c>
      <c r="G5612" s="3">
        <f t="shared" si="784"/>
        <v>2.1800000000000002</v>
      </c>
      <c r="H5612" t="str">
        <f t="shared" si="785"/>
        <v>Reg</v>
      </c>
      <c r="I5612" s="3">
        <f t="shared" si="790"/>
        <v>340</v>
      </c>
      <c r="J5612" s="3">
        <f t="shared" si="791"/>
        <v>170</v>
      </c>
      <c r="K5612" s="3">
        <f>MIN(Inputs!$B$2, (Inputs!$B$8 - I5612)/Inputs!$B$9)</f>
        <v>0</v>
      </c>
      <c r="L5612" s="3">
        <f>MAX(MIN(Inputs!$B$2, I5612*Inputs!$B$10, Inputs!$B$8*Inputs!$B$4 - J5612), 0)</f>
        <v>170</v>
      </c>
      <c r="M5612" s="3">
        <f t="shared" si="786"/>
        <v>0</v>
      </c>
      <c r="N5612" s="3">
        <f t="shared" si="787"/>
        <v>0</v>
      </c>
      <c r="O5612" s="3">
        <f>IF(H5612="Reg", MIN(Inputs!$B$2, I5612*Inputs!$B$10, (Inputs!$B$8-I5612)/Inputs!$B$9), 0)</f>
        <v>0</v>
      </c>
      <c r="P5612" s="3">
        <f t="shared" si="788"/>
        <v>0</v>
      </c>
      <c r="Q5612" s="3">
        <f t="shared" si="789"/>
        <v>0</v>
      </c>
      <c r="R5612" s="3">
        <f>I5612 + M5612*Inputs!$B$9 - N5612/Inputs!$B$10</f>
        <v>340</v>
      </c>
    </row>
    <row r="5613" spans="1:18" x14ac:dyDescent="0.3">
      <c r="A5613" s="4">
        <v>46256.791666666657</v>
      </c>
      <c r="B5613" s="3">
        <v>58.61</v>
      </c>
      <c r="C5613" s="3">
        <v>4</v>
      </c>
      <c r="D5613" s="3">
        <f t="shared" si="783"/>
        <v>27.442291666666673</v>
      </c>
      <c r="E5613" s="3">
        <f>MAX(B5613 - D5613/Inputs!$B$5, 0)</f>
        <v>27.425577651515145</v>
      </c>
      <c r="F5613" s="3">
        <f>MAX(D5613*Inputs!$B$5 - B5613, 0)</f>
        <v>0</v>
      </c>
      <c r="G5613" s="3">
        <f t="shared" si="784"/>
        <v>4</v>
      </c>
      <c r="H5613" t="str">
        <f t="shared" si="785"/>
        <v>Discharge</v>
      </c>
      <c r="I5613" s="3">
        <f t="shared" si="790"/>
        <v>340</v>
      </c>
      <c r="J5613" s="3">
        <f t="shared" si="791"/>
        <v>170</v>
      </c>
      <c r="K5613" s="3">
        <f>MIN(Inputs!$B$2, (Inputs!$B$8 - I5613)/Inputs!$B$9)</f>
        <v>0</v>
      </c>
      <c r="L5613" s="3">
        <f>MAX(MIN(Inputs!$B$2, I5613*Inputs!$B$10, Inputs!$B$8*Inputs!$B$4 - J5613), 0)</f>
        <v>170</v>
      </c>
      <c r="M5613" s="3">
        <f t="shared" si="786"/>
        <v>0</v>
      </c>
      <c r="N5613" s="3">
        <f t="shared" si="787"/>
        <v>170</v>
      </c>
      <c r="O5613" s="3">
        <f>IF(H5613="Reg", MIN(Inputs!$B$2, I5613*Inputs!$B$10, (Inputs!$B$8-I5613)/Inputs!$B$9), 0)</f>
        <v>0</v>
      </c>
      <c r="P5613" s="3">
        <f t="shared" si="788"/>
        <v>9963.7000000000007</v>
      </c>
      <c r="Q5613" s="3">
        <f t="shared" si="789"/>
        <v>0</v>
      </c>
      <c r="R5613" s="3">
        <f>I5613 + M5613*Inputs!$B$9 - N5613/Inputs!$B$10</f>
        <v>158.77939109773115</v>
      </c>
    </row>
    <row r="5614" spans="1:18" x14ac:dyDescent="0.3">
      <c r="A5614" s="4">
        <v>46256.833333333343</v>
      </c>
      <c r="B5614" s="3">
        <v>76.287500000000009</v>
      </c>
      <c r="C5614" s="3">
        <v>10.7</v>
      </c>
      <c r="D5614" s="3">
        <f t="shared" si="783"/>
        <v>27.442291666666673</v>
      </c>
      <c r="E5614" s="3">
        <f>MAX(B5614 - D5614/Inputs!$B$5, 0)</f>
        <v>45.10307765151515</v>
      </c>
      <c r="F5614" s="3">
        <f>MAX(D5614*Inputs!$B$5 - B5614, 0)</f>
        <v>0</v>
      </c>
      <c r="G5614" s="3">
        <f t="shared" si="784"/>
        <v>10.7</v>
      </c>
      <c r="H5614" t="str">
        <f t="shared" si="785"/>
        <v>Discharge</v>
      </c>
      <c r="I5614" s="3">
        <f t="shared" si="790"/>
        <v>158.77939109773115</v>
      </c>
      <c r="J5614" s="3">
        <f t="shared" si="791"/>
        <v>340</v>
      </c>
      <c r="K5614" s="3">
        <f>MIN(Inputs!$B$2, (Inputs!$B$8 - I5614)/Inputs!$B$9)</f>
        <v>170</v>
      </c>
      <c r="L5614" s="3">
        <f>MAX(MIN(Inputs!$B$2, I5614*Inputs!$B$10, Inputs!$B$8*Inputs!$B$4 - J5614), 0)</f>
        <v>0</v>
      </c>
      <c r="M5614" s="3">
        <f t="shared" si="786"/>
        <v>0</v>
      </c>
      <c r="N5614" s="3">
        <f t="shared" si="787"/>
        <v>0</v>
      </c>
      <c r="O5614" s="3">
        <f>IF(H5614="Reg", MIN(Inputs!$B$2, I5614*Inputs!$B$10, (Inputs!$B$8-I5614)/Inputs!$B$9), 0)</f>
        <v>0</v>
      </c>
      <c r="P5614" s="3">
        <f t="shared" si="788"/>
        <v>0</v>
      </c>
      <c r="Q5614" s="3">
        <f t="shared" si="789"/>
        <v>0</v>
      </c>
      <c r="R5614" s="3">
        <f>I5614 + M5614*Inputs!$B$9 - N5614/Inputs!$B$10</f>
        <v>158.77939109773115</v>
      </c>
    </row>
    <row r="5615" spans="1:18" x14ac:dyDescent="0.3">
      <c r="A5615" s="4">
        <v>46256.875</v>
      </c>
      <c r="B5615" s="3">
        <v>38.5075</v>
      </c>
      <c r="C5615" s="3">
        <v>9.24</v>
      </c>
      <c r="D5615" s="3">
        <f t="shared" si="783"/>
        <v>27.442291666666673</v>
      </c>
      <c r="E5615" s="3">
        <f>MAX(B5615 - D5615/Inputs!$B$5, 0)</f>
        <v>7.3230776515151454</v>
      </c>
      <c r="F5615" s="3">
        <f>MAX(D5615*Inputs!$B$5 - B5615, 0)</f>
        <v>0</v>
      </c>
      <c r="G5615" s="3">
        <f t="shared" si="784"/>
        <v>9.24</v>
      </c>
      <c r="H5615" t="str">
        <f t="shared" si="785"/>
        <v>Reg</v>
      </c>
      <c r="I5615" s="3">
        <f t="shared" si="790"/>
        <v>158.77939109773115</v>
      </c>
      <c r="J5615" s="3">
        <f t="shared" si="791"/>
        <v>340</v>
      </c>
      <c r="K5615" s="3">
        <f>MIN(Inputs!$B$2, (Inputs!$B$8 - I5615)/Inputs!$B$9)</f>
        <v>170</v>
      </c>
      <c r="L5615" s="3">
        <f>MAX(MIN(Inputs!$B$2, I5615*Inputs!$B$10, Inputs!$B$8*Inputs!$B$4 - J5615), 0)</f>
        <v>0</v>
      </c>
      <c r="M5615" s="3">
        <f t="shared" si="786"/>
        <v>0</v>
      </c>
      <c r="N5615" s="3">
        <f t="shared" si="787"/>
        <v>0</v>
      </c>
      <c r="O5615" s="3">
        <f>IF(H5615="Reg", MIN(Inputs!$B$2, I5615*Inputs!$B$10, (Inputs!$B$8-I5615)/Inputs!$B$9), 0)</f>
        <v>148.94827166799323</v>
      </c>
      <c r="P5615" s="3">
        <f t="shared" si="788"/>
        <v>0</v>
      </c>
      <c r="Q5615" s="3">
        <f t="shared" si="789"/>
        <v>1376.2820302122575</v>
      </c>
      <c r="R5615" s="3">
        <f>I5615 + M5615*Inputs!$B$9 - N5615/Inputs!$B$10</f>
        <v>158.77939109773115</v>
      </c>
    </row>
    <row r="5616" spans="1:18" x14ac:dyDescent="0.3">
      <c r="A5616" s="4">
        <v>46256.916666666657</v>
      </c>
      <c r="B5616" s="3">
        <v>22.240000000000002</v>
      </c>
      <c r="C5616" s="3">
        <v>5.84</v>
      </c>
      <c r="D5616" s="3">
        <f t="shared" si="783"/>
        <v>27.442291666666673</v>
      </c>
      <c r="E5616" s="3">
        <f>MAX(B5616 - D5616/Inputs!$B$5, 0)</f>
        <v>0</v>
      </c>
      <c r="F5616" s="3">
        <f>MAX(D5616*Inputs!$B$5 - B5616, 0)</f>
        <v>1.9092166666666692</v>
      </c>
      <c r="G5616" s="3">
        <f t="shared" si="784"/>
        <v>5.84</v>
      </c>
      <c r="H5616" t="str">
        <f t="shared" si="785"/>
        <v>Reg</v>
      </c>
      <c r="I5616" s="3">
        <f t="shared" si="790"/>
        <v>158.77939109773115</v>
      </c>
      <c r="J5616" s="3">
        <f t="shared" si="791"/>
        <v>340</v>
      </c>
      <c r="K5616" s="3">
        <f>MIN(Inputs!$B$2, (Inputs!$B$8 - I5616)/Inputs!$B$9)</f>
        <v>170</v>
      </c>
      <c r="L5616" s="3">
        <f>MAX(MIN(Inputs!$B$2, I5616*Inputs!$B$10, Inputs!$B$8*Inputs!$B$4 - J5616), 0)</f>
        <v>0</v>
      </c>
      <c r="M5616" s="3">
        <f t="shared" si="786"/>
        <v>0</v>
      </c>
      <c r="N5616" s="3">
        <f t="shared" si="787"/>
        <v>0</v>
      </c>
      <c r="O5616" s="3">
        <f>IF(H5616="Reg", MIN(Inputs!$B$2, I5616*Inputs!$B$10, (Inputs!$B$8-I5616)/Inputs!$B$9), 0)</f>
        <v>148.94827166799323</v>
      </c>
      <c r="P5616" s="3">
        <f t="shared" si="788"/>
        <v>0</v>
      </c>
      <c r="Q5616" s="3">
        <f t="shared" si="789"/>
        <v>869.85790654108041</v>
      </c>
      <c r="R5616" s="3">
        <f>I5616 + M5616*Inputs!$B$9 - N5616/Inputs!$B$10</f>
        <v>158.77939109773115</v>
      </c>
    </row>
    <row r="5617" spans="1:18" x14ac:dyDescent="0.3">
      <c r="A5617" s="4">
        <v>46256.958333333343</v>
      </c>
      <c r="B5617" s="3">
        <v>15.7575</v>
      </c>
      <c r="C5617" s="3">
        <v>0.35</v>
      </c>
      <c r="D5617" s="3">
        <f t="shared" si="783"/>
        <v>27.442291666666673</v>
      </c>
      <c r="E5617" s="3">
        <f>MAX(B5617 - D5617/Inputs!$B$5, 0)</f>
        <v>0</v>
      </c>
      <c r="F5617" s="3">
        <f>MAX(D5617*Inputs!$B$5 - B5617, 0)</f>
        <v>8.3917166666666709</v>
      </c>
      <c r="G5617" s="3">
        <f t="shared" si="784"/>
        <v>0.35</v>
      </c>
      <c r="H5617" t="str">
        <f t="shared" si="785"/>
        <v>Charge</v>
      </c>
      <c r="I5617" s="3">
        <f t="shared" si="790"/>
        <v>158.77939109773115</v>
      </c>
      <c r="J5617" s="3">
        <f t="shared" si="791"/>
        <v>340</v>
      </c>
      <c r="K5617" s="3">
        <f>MIN(Inputs!$B$2, (Inputs!$B$8 - I5617)/Inputs!$B$9)</f>
        <v>170</v>
      </c>
      <c r="L5617" s="3">
        <f>MAX(MIN(Inputs!$B$2, I5617*Inputs!$B$10, Inputs!$B$8*Inputs!$B$4 - J5617), 0)</f>
        <v>0</v>
      </c>
      <c r="M5617" s="3">
        <f t="shared" si="786"/>
        <v>170</v>
      </c>
      <c r="N5617" s="3">
        <f t="shared" si="787"/>
        <v>0</v>
      </c>
      <c r="O5617" s="3">
        <f>IF(H5617="Reg", MIN(Inputs!$B$2, I5617*Inputs!$B$10, (Inputs!$B$8-I5617)/Inputs!$B$9), 0)</f>
        <v>0</v>
      </c>
      <c r="P5617" s="3">
        <f t="shared" si="788"/>
        <v>-2678.7750000000001</v>
      </c>
      <c r="Q5617" s="3">
        <f t="shared" si="789"/>
        <v>0</v>
      </c>
      <c r="R5617" s="3">
        <f>I5617 + M5617*Inputs!$B$9 - N5617/Inputs!$B$10</f>
        <v>318.25352693172772</v>
      </c>
    </row>
    <row r="5618" spans="1:18" x14ac:dyDescent="0.3">
      <c r="A5618" s="4">
        <v>46257</v>
      </c>
      <c r="B5618" s="3">
        <v>18.592500000000001</v>
      </c>
      <c r="C5618" s="3">
        <v>0.13</v>
      </c>
      <c r="D5618" s="3">
        <f t="shared" si="783"/>
        <v>37.513750000000002</v>
      </c>
      <c r="E5618" s="3">
        <f>MAX(B5618 - D5618/Inputs!$B$5, 0)</f>
        <v>0</v>
      </c>
      <c r="F5618" s="3">
        <f>MAX(D5618*Inputs!$B$5 - B5618, 0)</f>
        <v>14.419600000000003</v>
      </c>
      <c r="G5618" s="3">
        <f t="shared" si="784"/>
        <v>0.13</v>
      </c>
      <c r="H5618" t="str">
        <f t="shared" si="785"/>
        <v>Charge</v>
      </c>
      <c r="I5618" s="3">
        <f t="shared" si="790"/>
        <v>318.25352693172772</v>
      </c>
      <c r="J5618" s="3">
        <f t="shared" si="791"/>
        <v>0</v>
      </c>
      <c r="K5618" s="3">
        <f>MIN(Inputs!$B$2, (Inputs!$B$8 - I5618)/Inputs!$B$9)</f>
        <v>23.181818181818198</v>
      </c>
      <c r="L5618" s="3">
        <f>MAX(MIN(Inputs!$B$2, I5618*Inputs!$B$10, Inputs!$B$8*Inputs!$B$4 - J5618), 0)</f>
        <v>170</v>
      </c>
      <c r="M5618" s="3">
        <f t="shared" si="786"/>
        <v>23.181818181818198</v>
      </c>
      <c r="N5618" s="3">
        <f t="shared" si="787"/>
        <v>0</v>
      </c>
      <c r="O5618" s="3">
        <f>IF(H5618="Reg", MIN(Inputs!$B$2, I5618*Inputs!$B$10, (Inputs!$B$8-I5618)/Inputs!$B$9), 0)</f>
        <v>0</v>
      </c>
      <c r="P5618" s="3">
        <f t="shared" si="788"/>
        <v>-431.00795454545488</v>
      </c>
      <c r="Q5618" s="3">
        <f t="shared" si="789"/>
        <v>0</v>
      </c>
      <c r="R5618" s="3">
        <f>I5618 + M5618*Inputs!$B$9 - N5618/Inputs!$B$10</f>
        <v>340</v>
      </c>
    </row>
    <row r="5619" spans="1:18" x14ac:dyDescent="0.3">
      <c r="A5619" s="4">
        <v>46257.041666666657</v>
      </c>
      <c r="B5619" s="3">
        <v>33.4925</v>
      </c>
      <c r="C5619" s="3">
        <v>0.12</v>
      </c>
      <c r="D5619" s="3">
        <f t="shared" si="783"/>
        <v>37.513750000000002</v>
      </c>
      <c r="E5619" s="3">
        <f>MAX(B5619 - D5619/Inputs!$B$5, 0)</f>
        <v>0</v>
      </c>
      <c r="F5619" s="3">
        <f>MAX(D5619*Inputs!$B$5 - B5619, 0)</f>
        <v>0</v>
      </c>
      <c r="G5619" s="3">
        <f t="shared" si="784"/>
        <v>0.12</v>
      </c>
      <c r="H5619" t="str">
        <f t="shared" si="785"/>
        <v>Reg</v>
      </c>
      <c r="I5619" s="3">
        <f t="shared" si="790"/>
        <v>340</v>
      </c>
      <c r="J5619" s="3">
        <f t="shared" si="791"/>
        <v>0</v>
      </c>
      <c r="K5619" s="3">
        <f>MIN(Inputs!$B$2, (Inputs!$B$8 - I5619)/Inputs!$B$9)</f>
        <v>0</v>
      </c>
      <c r="L5619" s="3">
        <f>MAX(MIN(Inputs!$B$2, I5619*Inputs!$B$10, Inputs!$B$8*Inputs!$B$4 - J5619), 0)</f>
        <v>170</v>
      </c>
      <c r="M5619" s="3">
        <f t="shared" si="786"/>
        <v>0</v>
      </c>
      <c r="N5619" s="3">
        <f t="shared" si="787"/>
        <v>0</v>
      </c>
      <c r="O5619" s="3">
        <f>IF(H5619="Reg", MIN(Inputs!$B$2, I5619*Inputs!$B$10, (Inputs!$B$8-I5619)/Inputs!$B$9), 0)</f>
        <v>0</v>
      </c>
      <c r="P5619" s="3">
        <f t="shared" si="788"/>
        <v>0</v>
      </c>
      <c r="Q5619" s="3">
        <f t="shared" si="789"/>
        <v>0</v>
      </c>
      <c r="R5619" s="3">
        <f>I5619 + M5619*Inputs!$B$9 - N5619/Inputs!$B$10</f>
        <v>340</v>
      </c>
    </row>
    <row r="5620" spans="1:18" x14ac:dyDescent="0.3">
      <c r="A5620" s="4">
        <v>46257.083333333343</v>
      </c>
      <c r="B5620" s="3">
        <v>31.875</v>
      </c>
      <c r="C5620" s="3">
        <v>7.0000000000000007E-2</v>
      </c>
      <c r="D5620" s="3">
        <f t="shared" si="783"/>
        <v>37.513750000000002</v>
      </c>
      <c r="E5620" s="3">
        <f>MAX(B5620 - D5620/Inputs!$B$5, 0)</f>
        <v>0</v>
      </c>
      <c r="F5620" s="3">
        <f>MAX(D5620*Inputs!$B$5 - B5620, 0)</f>
        <v>1.1371000000000038</v>
      </c>
      <c r="G5620" s="3">
        <f t="shared" si="784"/>
        <v>7.0000000000000007E-2</v>
      </c>
      <c r="H5620" t="str">
        <f t="shared" si="785"/>
        <v>Charge</v>
      </c>
      <c r="I5620" s="3">
        <f t="shared" si="790"/>
        <v>340</v>
      </c>
      <c r="J5620" s="3">
        <f t="shared" si="791"/>
        <v>0</v>
      </c>
      <c r="K5620" s="3">
        <f>MIN(Inputs!$B$2, (Inputs!$B$8 - I5620)/Inputs!$B$9)</f>
        <v>0</v>
      </c>
      <c r="L5620" s="3">
        <f>MAX(MIN(Inputs!$B$2, I5620*Inputs!$B$10, Inputs!$B$8*Inputs!$B$4 - J5620), 0)</f>
        <v>170</v>
      </c>
      <c r="M5620" s="3">
        <f t="shared" si="786"/>
        <v>0</v>
      </c>
      <c r="N5620" s="3">
        <f t="shared" si="787"/>
        <v>0</v>
      </c>
      <c r="O5620" s="3">
        <f>IF(H5620="Reg", MIN(Inputs!$B$2, I5620*Inputs!$B$10, (Inputs!$B$8-I5620)/Inputs!$B$9), 0)</f>
        <v>0</v>
      </c>
      <c r="P5620" s="3">
        <f t="shared" si="788"/>
        <v>0</v>
      </c>
      <c r="Q5620" s="3">
        <f t="shared" si="789"/>
        <v>0</v>
      </c>
      <c r="R5620" s="3">
        <f>I5620 + M5620*Inputs!$B$9 - N5620/Inputs!$B$10</f>
        <v>340</v>
      </c>
    </row>
    <row r="5621" spans="1:18" x14ac:dyDescent="0.3">
      <c r="A5621" s="4">
        <v>46257.125</v>
      </c>
      <c r="B5621" s="3">
        <v>32.484999999999999</v>
      </c>
      <c r="C5621" s="3">
        <v>0.12</v>
      </c>
      <c r="D5621" s="3">
        <f t="shared" si="783"/>
        <v>37.513750000000002</v>
      </c>
      <c r="E5621" s="3">
        <f>MAX(B5621 - D5621/Inputs!$B$5, 0)</f>
        <v>0</v>
      </c>
      <c r="F5621" s="3">
        <f>MAX(D5621*Inputs!$B$5 - B5621, 0)</f>
        <v>0.52710000000000434</v>
      </c>
      <c r="G5621" s="3">
        <f t="shared" si="784"/>
        <v>0.12</v>
      </c>
      <c r="H5621" t="str">
        <f t="shared" si="785"/>
        <v>Charge</v>
      </c>
      <c r="I5621" s="3">
        <f t="shared" si="790"/>
        <v>340</v>
      </c>
      <c r="J5621" s="3">
        <f t="shared" si="791"/>
        <v>0</v>
      </c>
      <c r="K5621" s="3">
        <f>MIN(Inputs!$B$2, (Inputs!$B$8 - I5621)/Inputs!$B$9)</f>
        <v>0</v>
      </c>
      <c r="L5621" s="3">
        <f>MAX(MIN(Inputs!$B$2, I5621*Inputs!$B$10, Inputs!$B$8*Inputs!$B$4 - J5621), 0)</f>
        <v>170</v>
      </c>
      <c r="M5621" s="3">
        <f t="shared" si="786"/>
        <v>0</v>
      </c>
      <c r="N5621" s="3">
        <f t="shared" si="787"/>
        <v>0</v>
      </c>
      <c r="O5621" s="3">
        <f>IF(H5621="Reg", MIN(Inputs!$B$2, I5621*Inputs!$B$10, (Inputs!$B$8-I5621)/Inputs!$B$9), 0)</f>
        <v>0</v>
      </c>
      <c r="P5621" s="3">
        <f t="shared" si="788"/>
        <v>0</v>
      </c>
      <c r="Q5621" s="3">
        <f t="shared" si="789"/>
        <v>0</v>
      </c>
      <c r="R5621" s="3">
        <f>I5621 + M5621*Inputs!$B$9 - N5621/Inputs!$B$10</f>
        <v>340</v>
      </c>
    </row>
    <row r="5622" spans="1:18" x14ac:dyDescent="0.3">
      <c r="A5622" s="4">
        <v>46257.166666666657</v>
      </c>
      <c r="B5622" s="3">
        <v>32.142499999999998</v>
      </c>
      <c r="C5622" s="3">
        <v>0.13</v>
      </c>
      <c r="D5622" s="3">
        <f t="shared" si="783"/>
        <v>37.513750000000002</v>
      </c>
      <c r="E5622" s="3">
        <f>MAX(B5622 - D5622/Inputs!$B$5, 0)</f>
        <v>0</v>
      </c>
      <c r="F5622" s="3">
        <f>MAX(D5622*Inputs!$B$5 - B5622, 0)</f>
        <v>0.86960000000000548</v>
      </c>
      <c r="G5622" s="3">
        <f t="shared" si="784"/>
        <v>0.13</v>
      </c>
      <c r="H5622" t="str">
        <f t="shared" si="785"/>
        <v>Charge</v>
      </c>
      <c r="I5622" s="3">
        <f t="shared" si="790"/>
        <v>340</v>
      </c>
      <c r="J5622" s="3">
        <f t="shared" si="791"/>
        <v>0</v>
      </c>
      <c r="K5622" s="3">
        <f>MIN(Inputs!$B$2, (Inputs!$B$8 - I5622)/Inputs!$B$9)</f>
        <v>0</v>
      </c>
      <c r="L5622" s="3">
        <f>MAX(MIN(Inputs!$B$2, I5622*Inputs!$B$10, Inputs!$B$8*Inputs!$B$4 - J5622), 0)</f>
        <v>170</v>
      </c>
      <c r="M5622" s="3">
        <f t="shared" si="786"/>
        <v>0</v>
      </c>
      <c r="N5622" s="3">
        <f t="shared" si="787"/>
        <v>0</v>
      </c>
      <c r="O5622" s="3">
        <f>IF(H5622="Reg", MIN(Inputs!$B$2, I5622*Inputs!$B$10, (Inputs!$B$8-I5622)/Inputs!$B$9), 0)</f>
        <v>0</v>
      </c>
      <c r="P5622" s="3">
        <f t="shared" si="788"/>
        <v>0</v>
      </c>
      <c r="Q5622" s="3">
        <f t="shared" si="789"/>
        <v>0</v>
      </c>
      <c r="R5622" s="3">
        <f>I5622 + M5622*Inputs!$B$9 - N5622/Inputs!$B$10</f>
        <v>340</v>
      </c>
    </row>
    <row r="5623" spans="1:18" x14ac:dyDescent="0.3">
      <c r="A5623" s="4">
        <v>46257.208333333343</v>
      </c>
      <c r="B5623" s="3">
        <v>30.855</v>
      </c>
      <c r="C5623" s="3">
        <v>0.14000000000000001</v>
      </c>
      <c r="D5623" s="3">
        <f t="shared" si="783"/>
        <v>37.513750000000002</v>
      </c>
      <c r="E5623" s="3">
        <f>MAX(B5623 - D5623/Inputs!$B$5, 0)</f>
        <v>0</v>
      </c>
      <c r="F5623" s="3">
        <f>MAX(D5623*Inputs!$B$5 - B5623, 0)</f>
        <v>2.1571000000000033</v>
      </c>
      <c r="G5623" s="3">
        <f t="shared" si="784"/>
        <v>0.14000000000000001</v>
      </c>
      <c r="H5623" t="str">
        <f t="shared" si="785"/>
        <v>Charge</v>
      </c>
      <c r="I5623" s="3">
        <f t="shared" si="790"/>
        <v>340</v>
      </c>
      <c r="J5623" s="3">
        <f t="shared" si="791"/>
        <v>0</v>
      </c>
      <c r="K5623" s="3">
        <f>MIN(Inputs!$B$2, (Inputs!$B$8 - I5623)/Inputs!$B$9)</f>
        <v>0</v>
      </c>
      <c r="L5623" s="3">
        <f>MAX(MIN(Inputs!$B$2, I5623*Inputs!$B$10, Inputs!$B$8*Inputs!$B$4 - J5623), 0)</f>
        <v>170</v>
      </c>
      <c r="M5623" s="3">
        <f t="shared" si="786"/>
        <v>0</v>
      </c>
      <c r="N5623" s="3">
        <f t="shared" si="787"/>
        <v>0</v>
      </c>
      <c r="O5623" s="3">
        <f>IF(H5623="Reg", MIN(Inputs!$B$2, I5623*Inputs!$B$10, (Inputs!$B$8-I5623)/Inputs!$B$9), 0)</f>
        <v>0</v>
      </c>
      <c r="P5623" s="3">
        <f t="shared" si="788"/>
        <v>0</v>
      </c>
      <c r="Q5623" s="3">
        <f t="shared" si="789"/>
        <v>0</v>
      </c>
      <c r="R5623" s="3">
        <f>I5623 + M5623*Inputs!$B$9 - N5623/Inputs!$B$10</f>
        <v>340</v>
      </c>
    </row>
    <row r="5624" spans="1:18" x14ac:dyDescent="0.3">
      <c r="A5624" s="4">
        <v>46257.25</v>
      </c>
      <c r="B5624" s="3">
        <v>31.762500000000003</v>
      </c>
      <c r="C5624" s="3">
        <v>0.17</v>
      </c>
      <c r="D5624" s="3">
        <f t="shared" si="783"/>
        <v>37.513750000000002</v>
      </c>
      <c r="E5624" s="3">
        <f>MAX(B5624 - D5624/Inputs!$B$5, 0)</f>
        <v>0</v>
      </c>
      <c r="F5624" s="3">
        <f>MAX(D5624*Inputs!$B$5 - B5624, 0)</f>
        <v>1.2496000000000009</v>
      </c>
      <c r="G5624" s="3">
        <f t="shared" si="784"/>
        <v>0.17</v>
      </c>
      <c r="H5624" t="str">
        <f t="shared" si="785"/>
        <v>Charge</v>
      </c>
      <c r="I5624" s="3">
        <f t="shared" si="790"/>
        <v>340</v>
      </c>
      <c r="J5624" s="3">
        <f t="shared" si="791"/>
        <v>0</v>
      </c>
      <c r="K5624" s="3">
        <f>MIN(Inputs!$B$2, (Inputs!$B$8 - I5624)/Inputs!$B$9)</f>
        <v>0</v>
      </c>
      <c r="L5624" s="3">
        <f>MAX(MIN(Inputs!$B$2, I5624*Inputs!$B$10, Inputs!$B$8*Inputs!$B$4 - J5624), 0)</f>
        <v>170</v>
      </c>
      <c r="M5624" s="3">
        <f t="shared" si="786"/>
        <v>0</v>
      </c>
      <c r="N5624" s="3">
        <f t="shared" si="787"/>
        <v>0</v>
      </c>
      <c r="O5624" s="3">
        <f>IF(H5624="Reg", MIN(Inputs!$B$2, I5624*Inputs!$B$10, (Inputs!$B$8-I5624)/Inputs!$B$9), 0)</f>
        <v>0</v>
      </c>
      <c r="P5624" s="3">
        <f t="shared" si="788"/>
        <v>0</v>
      </c>
      <c r="Q5624" s="3">
        <f t="shared" si="789"/>
        <v>0</v>
      </c>
      <c r="R5624" s="3">
        <f>I5624 + M5624*Inputs!$B$9 - N5624/Inputs!$B$10</f>
        <v>340</v>
      </c>
    </row>
    <row r="5625" spans="1:18" x14ac:dyDescent="0.3">
      <c r="A5625" s="4">
        <v>46257.291666666657</v>
      </c>
      <c r="B5625" s="3">
        <v>33.022500000000001</v>
      </c>
      <c r="C5625" s="3">
        <v>1</v>
      </c>
      <c r="D5625" s="3">
        <f t="shared" si="783"/>
        <v>37.513750000000002</v>
      </c>
      <c r="E5625" s="3">
        <f>MAX(B5625 - D5625/Inputs!$B$5, 0)</f>
        <v>0</v>
      </c>
      <c r="F5625" s="3">
        <f>MAX(D5625*Inputs!$B$5 - B5625, 0)</f>
        <v>0</v>
      </c>
      <c r="G5625" s="3">
        <f t="shared" si="784"/>
        <v>1</v>
      </c>
      <c r="H5625" t="str">
        <f t="shared" si="785"/>
        <v>Reg</v>
      </c>
      <c r="I5625" s="3">
        <f t="shared" si="790"/>
        <v>340</v>
      </c>
      <c r="J5625" s="3">
        <f t="shared" si="791"/>
        <v>0</v>
      </c>
      <c r="K5625" s="3">
        <f>MIN(Inputs!$B$2, (Inputs!$B$8 - I5625)/Inputs!$B$9)</f>
        <v>0</v>
      </c>
      <c r="L5625" s="3">
        <f>MAX(MIN(Inputs!$B$2, I5625*Inputs!$B$10, Inputs!$B$8*Inputs!$B$4 - J5625), 0)</f>
        <v>170</v>
      </c>
      <c r="M5625" s="3">
        <f t="shared" si="786"/>
        <v>0</v>
      </c>
      <c r="N5625" s="3">
        <f t="shared" si="787"/>
        <v>0</v>
      </c>
      <c r="O5625" s="3">
        <f>IF(H5625="Reg", MIN(Inputs!$B$2, I5625*Inputs!$B$10, (Inputs!$B$8-I5625)/Inputs!$B$9), 0)</f>
        <v>0</v>
      </c>
      <c r="P5625" s="3">
        <f t="shared" si="788"/>
        <v>0</v>
      </c>
      <c r="Q5625" s="3">
        <f t="shared" si="789"/>
        <v>0</v>
      </c>
      <c r="R5625" s="3">
        <f>I5625 + M5625*Inputs!$B$9 - N5625/Inputs!$B$10</f>
        <v>340</v>
      </c>
    </row>
    <row r="5626" spans="1:18" x14ac:dyDescent="0.3">
      <c r="A5626" s="4">
        <v>46257.333333333343</v>
      </c>
      <c r="B5626" s="3">
        <v>22.077500000000001</v>
      </c>
      <c r="C5626" s="3">
        <v>0.5</v>
      </c>
      <c r="D5626" s="3">
        <f t="shared" si="783"/>
        <v>37.513750000000002</v>
      </c>
      <c r="E5626" s="3">
        <f>MAX(B5626 - D5626/Inputs!$B$5, 0)</f>
        <v>0</v>
      </c>
      <c r="F5626" s="3">
        <f>MAX(D5626*Inputs!$B$5 - B5626, 0)</f>
        <v>10.934600000000003</v>
      </c>
      <c r="G5626" s="3">
        <f t="shared" si="784"/>
        <v>0.5</v>
      </c>
      <c r="H5626" t="str">
        <f t="shared" si="785"/>
        <v>Charge</v>
      </c>
      <c r="I5626" s="3">
        <f t="shared" si="790"/>
        <v>340</v>
      </c>
      <c r="J5626" s="3">
        <f t="shared" si="791"/>
        <v>0</v>
      </c>
      <c r="K5626" s="3">
        <f>MIN(Inputs!$B$2, (Inputs!$B$8 - I5626)/Inputs!$B$9)</f>
        <v>0</v>
      </c>
      <c r="L5626" s="3">
        <f>MAX(MIN(Inputs!$B$2, I5626*Inputs!$B$10, Inputs!$B$8*Inputs!$B$4 - J5626), 0)</f>
        <v>170</v>
      </c>
      <c r="M5626" s="3">
        <f t="shared" si="786"/>
        <v>0</v>
      </c>
      <c r="N5626" s="3">
        <f t="shared" si="787"/>
        <v>0</v>
      </c>
      <c r="O5626" s="3">
        <f>IF(H5626="Reg", MIN(Inputs!$B$2, I5626*Inputs!$B$10, (Inputs!$B$8-I5626)/Inputs!$B$9), 0)</f>
        <v>0</v>
      </c>
      <c r="P5626" s="3">
        <f t="shared" si="788"/>
        <v>0</v>
      </c>
      <c r="Q5626" s="3">
        <f t="shared" si="789"/>
        <v>0</v>
      </c>
      <c r="R5626" s="3">
        <f>I5626 + M5626*Inputs!$B$9 - N5626/Inputs!$B$10</f>
        <v>340</v>
      </c>
    </row>
    <row r="5627" spans="1:18" x14ac:dyDescent="0.3">
      <c r="A5627" s="4">
        <v>46257.375</v>
      </c>
      <c r="B5627" s="3">
        <v>17.155000000000001</v>
      </c>
      <c r="C5627" s="3">
        <v>0.5</v>
      </c>
      <c r="D5627" s="3">
        <f t="shared" si="783"/>
        <v>37.513750000000002</v>
      </c>
      <c r="E5627" s="3">
        <f>MAX(B5627 - D5627/Inputs!$B$5, 0)</f>
        <v>0</v>
      </c>
      <c r="F5627" s="3">
        <f>MAX(D5627*Inputs!$B$5 - B5627, 0)</f>
        <v>15.857100000000003</v>
      </c>
      <c r="G5627" s="3">
        <f t="shared" si="784"/>
        <v>0.5</v>
      </c>
      <c r="H5627" t="str">
        <f t="shared" si="785"/>
        <v>Charge</v>
      </c>
      <c r="I5627" s="3">
        <f t="shared" si="790"/>
        <v>340</v>
      </c>
      <c r="J5627" s="3">
        <f t="shared" si="791"/>
        <v>0</v>
      </c>
      <c r="K5627" s="3">
        <f>MIN(Inputs!$B$2, (Inputs!$B$8 - I5627)/Inputs!$B$9)</f>
        <v>0</v>
      </c>
      <c r="L5627" s="3">
        <f>MAX(MIN(Inputs!$B$2, I5627*Inputs!$B$10, Inputs!$B$8*Inputs!$B$4 - J5627), 0)</f>
        <v>170</v>
      </c>
      <c r="M5627" s="3">
        <f t="shared" si="786"/>
        <v>0</v>
      </c>
      <c r="N5627" s="3">
        <f t="shared" si="787"/>
        <v>0</v>
      </c>
      <c r="O5627" s="3">
        <f>IF(H5627="Reg", MIN(Inputs!$B$2, I5627*Inputs!$B$10, (Inputs!$B$8-I5627)/Inputs!$B$9), 0)</f>
        <v>0</v>
      </c>
      <c r="P5627" s="3">
        <f t="shared" si="788"/>
        <v>0</v>
      </c>
      <c r="Q5627" s="3">
        <f t="shared" si="789"/>
        <v>0</v>
      </c>
      <c r="R5627" s="3">
        <f>I5627 + M5627*Inputs!$B$9 - N5627/Inputs!$B$10</f>
        <v>340</v>
      </c>
    </row>
    <row r="5628" spans="1:18" x14ac:dyDescent="0.3">
      <c r="A5628" s="4">
        <v>46257.416666666657</v>
      </c>
      <c r="B5628" s="3">
        <v>19.635000000000002</v>
      </c>
      <c r="C5628" s="3">
        <v>0.49</v>
      </c>
      <c r="D5628" s="3">
        <f t="shared" si="783"/>
        <v>37.513750000000002</v>
      </c>
      <c r="E5628" s="3">
        <f>MAX(B5628 - D5628/Inputs!$B$5, 0)</f>
        <v>0</v>
      </c>
      <c r="F5628" s="3">
        <f>MAX(D5628*Inputs!$B$5 - B5628, 0)</f>
        <v>13.377100000000002</v>
      </c>
      <c r="G5628" s="3">
        <f t="shared" si="784"/>
        <v>0.49</v>
      </c>
      <c r="H5628" t="str">
        <f t="shared" si="785"/>
        <v>Charge</v>
      </c>
      <c r="I5628" s="3">
        <f t="shared" si="790"/>
        <v>340</v>
      </c>
      <c r="J5628" s="3">
        <f t="shared" si="791"/>
        <v>0</v>
      </c>
      <c r="K5628" s="3">
        <f>MIN(Inputs!$B$2, (Inputs!$B$8 - I5628)/Inputs!$B$9)</f>
        <v>0</v>
      </c>
      <c r="L5628" s="3">
        <f>MAX(MIN(Inputs!$B$2, I5628*Inputs!$B$10, Inputs!$B$8*Inputs!$B$4 - J5628), 0)</f>
        <v>170</v>
      </c>
      <c r="M5628" s="3">
        <f t="shared" si="786"/>
        <v>0</v>
      </c>
      <c r="N5628" s="3">
        <f t="shared" si="787"/>
        <v>0</v>
      </c>
      <c r="O5628" s="3">
        <f>IF(H5628="Reg", MIN(Inputs!$B$2, I5628*Inputs!$B$10, (Inputs!$B$8-I5628)/Inputs!$B$9), 0)</f>
        <v>0</v>
      </c>
      <c r="P5628" s="3">
        <f t="shared" si="788"/>
        <v>0</v>
      </c>
      <c r="Q5628" s="3">
        <f t="shared" si="789"/>
        <v>0</v>
      </c>
      <c r="R5628" s="3">
        <f>I5628 + M5628*Inputs!$B$9 - N5628/Inputs!$B$10</f>
        <v>340</v>
      </c>
    </row>
    <row r="5629" spans="1:18" x14ac:dyDescent="0.3">
      <c r="A5629" s="4">
        <v>46257.458333333343</v>
      </c>
      <c r="B5629" s="3">
        <v>19.05</v>
      </c>
      <c r="C5629" s="3">
        <v>0.37</v>
      </c>
      <c r="D5629" s="3">
        <f t="shared" si="783"/>
        <v>37.513750000000002</v>
      </c>
      <c r="E5629" s="3">
        <f>MAX(B5629 - D5629/Inputs!$B$5, 0)</f>
        <v>0</v>
      </c>
      <c r="F5629" s="3">
        <f>MAX(D5629*Inputs!$B$5 - B5629, 0)</f>
        <v>13.962100000000003</v>
      </c>
      <c r="G5629" s="3">
        <f t="shared" si="784"/>
        <v>0.37</v>
      </c>
      <c r="H5629" t="str">
        <f t="shared" si="785"/>
        <v>Charge</v>
      </c>
      <c r="I5629" s="3">
        <f t="shared" si="790"/>
        <v>340</v>
      </c>
      <c r="J5629" s="3">
        <f t="shared" si="791"/>
        <v>0</v>
      </c>
      <c r="K5629" s="3">
        <f>MIN(Inputs!$B$2, (Inputs!$B$8 - I5629)/Inputs!$B$9)</f>
        <v>0</v>
      </c>
      <c r="L5629" s="3">
        <f>MAX(MIN(Inputs!$B$2, I5629*Inputs!$B$10, Inputs!$B$8*Inputs!$B$4 - J5629), 0)</f>
        <v>170</v>
      </c>
      <c r="M5629" s="3">
        <f t="shared" si="786"/>
        <v>0</v>
      </c>
      <c r="N5629" s="3">
        <f t="shared" si="787"/>
        <v>0</v>
      </c>
      <c r="O5629" s="3">
        <f>IF(H5629="Reg", MIN(Inputs!$B$2, I5629*Inputs!$B$10, (Inputs!$B$8-I5629)/Inputs!$B$9), 0)</f>
        <v>0</v>
      </c>
      <c r="P5629" s="3">
        <f t="shared" si="788"/>
        <v>0</v>
      </c>
      <c r="Q5629" s="3">
        <f t="shared" si="789"/>
        <v>0</v>
      </c>
      <c r="R5629" s="3">
        <f>I5629 + M5629*Inputs!$B$9 - N5629/Inputs!$B$10</f>
        <v>340</v>
      </c>
    </row>
    <row r="5630" spans="1:18" x14ac:dyDescent="0.3">
      <c r="A5630" s="4">
        <v>46257.5</v>
      </c>
      <c r="B5630" s="3">
        <v>19.829999999999998</v>
      </c>
      <c r="C5630" s="3">
        <v>0.44</v>
      </c>
      <c r="D5630" s="3">
        <f t="shared" si="783"/>
        <v>37.513750000000002</v>
      </c>
      <c r="E5630" s="3">
        <f>MAX(B5630 - D5630/Inputs!$B$5, 0)</f>
        <v>0</v>
      </c>
      <c r="F5630" s="3">
        <f>MAX(D5630*Inputs!$B$5 - B5630, 0)</f>
        <v>13.182100000000005</v>
      </c>
      <c r="G5630" s="3">
        <f t="shared" si="784"/>
        <v>0.44</v>
      </c>
      <c r="H5630" t="str">
        <f t="shared" si="785"/>
        <v>Charge</v>
      </c>
      <c r="I5630" s="3">
        <f t="shared" si="790"/>
        <v>340</v>
      </c>
      <c r="J5630" s="3">
        <f t="shared" si="791"/>
        <v>0</v>
      </c>
      <c r="K5630" s="3">
        <f>MIN(Inputs!$B$2, (Inputs!$B$8 - I5630)/Inputs!$B$9)</f>
        <v>0</v>
      </c>
      <c r="L5630" s="3">
        <f>MAX(MIN(Inputs!$B$2, I5630*Inputs!$B$10, Inputs!$B$8*Inputs!$B$4 - J5630), 0)</f>
        <v>170</v>
      </c>
      <c r="M5630" s="3">
        <f t="shared" si="786"/>
        <v>0</v>
      </c>
      <c r="N5630" s="3">
        <f t="shared" si="787"/>
        <v>0</v>
      </c>
      <c r="O5630" s="3">
        <f>IF(H5630="Reg", MIN(Inputs!$B$2, I5630*Inputs!$B$10, (Inputs!$B$8-I5630)/Inputs!$B$9), 0)</f>
        <v>0</v>
      </c>
      <c r="P5630" s="3">
        <f t="shared" si="788"/>
        <v>0</v>
      </c>
      <c r="Q5630" s="3">
        <f t="shared" si="789"/>
        <v>0</v>
      </c>
      <c r="R5630" s="3">
        <f>I5630 + M5630*Inputs!$B$9 - N5630/Inputs!$B$10</f>
        <v>340</v>
      </c>
    </row>
    <row r="5631" spans="1:18" x14ac:dyDescent="0.3">
      <c r="A5631" s="4">
        <v>46257.541666666657</v>
      </c>
      <c r="B5631" s="3">
        <v>18.765000000000001</v>
      </c>
      <c r="C5631" s="3">
        <v>0.44</v>
      </c>
      <c r="D5631" s="3">
        <f t="shared" si="783"/>
        <v>37.513750000000002</v>
      </c>
      <c r="E5631" s="3">
        <f>MAX(B5631 - D5631/Inputs!$B$5, 0)</f>
        <v>0</v>
      </c>
      <c r="F5631" s="3">
        <f>MAX(D5631*Inputs!$B$5 - B5631, 0)</f>
        <v>14.247100000000003</v>
      </c>
      <c r="G5631" s="3">
        <f t="shared" si="784"/>
        <v>0.44</v>
      </c>
      <c r="H5631" t="str">
        <f t="shared" si="785"/>
        <v>Charge</v>
      </c>
      <c r="I5631" s="3">
        <f t="shared" si="790"/>
        <v>340</v>
      </c>
      <c r="J5631" s="3">
        <f t="shared" si="791"/>
        <v>0</v>
      </c>
      <c r="K5631" s="3">
        <f>MIN(Inputs!$B$2, (Inputs!$B$8 - I5631)/Inputs!$B$9)</f>
        <v>0</v>
      </c>
      <c r="L5631" s="3">
        <f>MAX(MIN(Inputs!$B$2, I5631*Inputs!$B$10, Inputs!$B$8*Inputs!$B$4 - J5631), 0)</f>
        <v>170</v>
      </c>
      <c r="M5631" s="3">
        <f t="shared" si="786"/>
        <v>0</v>
      </c>
      <c r="N5631" s="3">
        <f t="shared" si="787"/>
        <v>0</v>
      </c>
      <c r="O5631" s="3">
        <f>IF(H5631="Reg", MIN(Inputs!$B$2, I5631*Inputs!$B$10, (Inputs!$B$8-I5631)/Inputs!$B$9), 0)</f>
        <v>0</v>
      </c>
      <c r="P5631" s="3">
        <f t="shared" si="788"/>
        <v>0</v>
      </c>
      <c r="Q5631" s="3">
        <f t="shared" si="789"/>
        <v>0</v>
      </c>
      <c r="R5631" s="3">
        <f>I5631 + M5631*Inputs!$B$9 - N5631/Inputs!$B$10</f>
        <v>340</v>
      </c>
    </row>
    <row r="5632" spans="1:18" x14ac:dyDescent="0.3">
      <c r="A5632" s="4">
        <v>46257.583333333343</v>
      </c>
      <c r="B5632" s="3">
        <v>19.68</v>
      </c>
      <c r="C5632" s="3">
        <v>0.44</v>
      </c>
      <c r="D5632" s="3">
        <f t="shared" si="783"/>
        <v>37.513750000000002</v>
      </c>
      <c r="E5632" s="3">
        <f>MAX(B5632 - D5632/Inputs!$B$5, 0)</f>
        <v>0</v>
      </c>
      <c r="F5632" s="3">
        <f>MAX(D5632*Inputs!$B$5 - B5632, 0)</f>
        <v>13.332100000000004</v>
      </c>
      <c r="G5632" s="3">
        <f t="shared" si="784"/>
        <v>0.44</v>
      </c>
      <c r="H5632" t="str">
        <f t="shared" si="785"/>
        <v>Charge</v>
      </c>
      <c r="I5632" s="3">
        <f t="shared" si="790"/>
        <v>340</v>
      </c>
      <c r="J5632" s="3">
        <f t="shared" si="791"/>
        <v>0</v>
      </c>
      <c r="K5632" s="3">
        <f>MIN(Inputs!$B$2, (Inputs!$B$8 - I5632)/Inputs!$B$9)</f>
        <v>0</v>
      </c>
      <c r="L5632" s="3">
        <f>MAX(MIN(Inputs!$B$2, I5632*Inputs!$B$10, Inputs!$B$8*Inputs!$B$4 - J5632), 0)</f>
        <v>170</v>
      </c>
      <c r="M5632" s="3">
        <f t="shared" si="786"/>
        <v>0</v>
      </c>
      <c r="N5632" s="3">
        <f t="shared" si="787"/>
        <v>0</v>
      </c>
      <c r="O5632" s="3">
        <f>IF(H5632="Reg", MIN(Inputs!$B$2, I5632*Inputs!$B$10, (Inputs!$B$8-I5632)/Inputs!$B$9), 0)</f>
        <v>0</v>
      </c>
      <c r="P5632" s="3">
        <f t="shared" si="788"/>
        <v>0</v>
      </c>
      <c r="Q5632" s="3">
        <f t="shared" si="789"/>
        <v>0</v>
      </c>
      <c r="R5632" s="3">
        <f>I5632 + M5632*Inputs!$B$9 - N5632/Inputs!$B$10</f>
        <v>340</v>
      </c>
    </row>
    <row r="5633" spans="1:18" x14ac:dyDescent="0.3">
      <c r="A5633" s="4">
        <v>46257.625</v>
      </c>
      <c r="B5633" s="3">
        <v>22.422499999999999</v>
      </c>
      <c r="C5633" s="3">
        <v>0.44</v>
      </c>
      <c r="D5633" s="3">
        <f t="shared" si="783"/>
        <v>37.513750000000002</v>
      </c>
      <c r="E5633" s="3">
        <f>MAX(B5633 - D5633/Inputs!$B$5, 0)</f>
        <v>0</v>
      </c>
      <c r="F5633" s="3">
        <f>MAX(D5633*Inputs!$B$5 - B5633, 0)</f>
        <v>10.589600000000004</v>
      </c>
      <c r="G5633" s="3">
        <f t="shared" si="784"/>
        <v>0.44</v>
      </c>
      <c r="H5633" t="str">
        <f t="shared" si="785"/>
        <v>Charge</v>
      </c>
      <c r="I5633" s="3">
        <f t="shared" si="790"/>
        <v>340</v>
      </c>
      <c r="J5633" s="3">
        <f t="shared" si="791"/>
        <v>0</v>
      </c>
      <c r="K5633" s="3">
        <f>MIN(Inputs!$B$2, (Inputs!$B$8 - I5633)/Inputs!$B$9)</f>
        <v>0</v>
      </c>
      <c r="L5633" s="3">
        <f>MAX(MIN(Inputs!$B$2, I5633*Inputs!$B$10, Inputs!$B$8*Inputs!$B$4 - J5633), 0)</f>
        <v>170</v>
      </c>
      <c r="M5633" s="3">
        <f t="shared" si="786"/>
        <v>0</v>
      </c>
      <c r="N5633" s="3">
        <f t="shared" si="787"/>
        <v>0</v>
      </c>
      <c r="O5633" s="3">
        <f>IF(H5633="Reg", MIN(Inputs!$B$2, I5633*Inputs!$B$10, (Inputs!$B$8-I5633)/Inputs!$B$9), 0)</f>
        <v>0</v>
      </c>
      <c r="P5633" s="3">
        <f t="shared" si="788"/>
        <v>0</v>
      </c>
      <c r="Q5633" s="3">
        <f t="shared" si="789"/>
        <v>0</v>
      </c>
      <c r="R5633" s="3">
        <f>I5633 + M5633*Inputs!$B$9 - N5633/Inputs!$B$10</f>
        <v>340</v>
      </c>
    </row>
    <row r="5634" spans="1:18" x14ac:dyDescent="0.3">
      <c r="A5634" s="4">
        <v>46257.666666666657</v>
      </c>
      <c r="B5634" s="3">
        <v>22.302500000000002</v>
      </c>
      <c r="C5634" s="3">
        <v>0.49</v>
      </c>
      <c r="D5634" s="3">
        <f t="shared" ref="D5634:D5697" si="792">AVERAGEIFS(B:B, A:A, "&gt;="&amp;INT(A5634), A:A, "&lt;"&amp;INT(A5634)+1)</f>
        <v>37.513750000000002</v>
      </c>
      <c r="E5634" s="3">
        <f>MAX(B5634 - D5634/Inputs!$B$5, 0)</f>
        <v>0</v>
      </c>
      <c r="F5634" s="3">
        <f>MAX(D5634*Inputs!$B$5 - B5634, 0)</f>
        <v>10.709600000000002</v>
      </c>
      <c r="G5634" s="3">
        <f t="shared" ref="G5634:G5697" si="793">C5634</f>
        <v>0.49</v>
      </c>
      <c r="H5634" t="str">
        <f t="shared" ref="H5634:H5697" si="794">IF(MAX(E5634, F5634, G5634)&lt;=0, "Idle", IF(AND(G5634&gt;=E5634, G5634&gt;=F5634), "Reg", IF(E5634&gt;=F5634, "Discharge", "Charge")))</f>
        <v>Charge</v>
      </c>
      <c r="I5634" s="3">
        <f t="shared" si="790"/>
        <v>340</v>
      </c>
      <c r="J5634" s="3">
        <f t="shared" si="791"/>
        <v>0</v>
      </c>
      <c r="K5634" s="3">
        <f>MIN(Inputs!$B$2, (Inputs!$B$8 - I5634)/Inputs!$B$9)</f>
        <v>0</v>
      </c>
      <c r="L5634" s="3">
        <f>MAX(MIN(Inputs!$B$2, I5634*Inputs!$B$10, Inputs!$B$8*Inputs!$B$4 - J5634), 0)</f>
        <v>170</v>
      </c>
      <c r="M5634" s="3">
        <f t="shared" ref="M5634:M5697" si="795">IF(H5634="Charge", K5634, 0)</f>
        <v>0</v>
      </c>
      <c r="N5634" s="3">
        <f t="shared" ref="N5634:N5697" si="796">IF(H5634="Discharge", L5634, 0)</f>
        <v>0</v>
      </c>
      <c r="O5634" s="3">
        <f>IF(H5634="Reg", MIN(Inputs!$B$2, I5634*Inputs!$B$10, (Inputs!$B$8-I5634)/Inputs!$B$9), 0)</f>
        <v>0</v>
      </c>
      <c r="P5634" s="3">
        <f t="shared" ref="P5634:P5697" si="797">(N5634 - M5634) * B5634</f>
        <v>0</v>
      </c>
      <c r="Q5634" s="3">
        <f t="shared" ref="Q5634:Q5697" si="798">O5634 * C5634</f>
        <v>0</v>
      </c>
      <c r="R5634" s="3">
        <f>I5634 + M5634*Inputs!$B$9 - N5634/Inputs!$B$10</f>
        <v>340</v>
      </c>
    </row>
    <row r="5635" spans="1:18" x14ac:dyDescent="0.3">
      <c r="A5635" s="4">
        <v>46257.708333333343</v>
      </c>
      <c r="B5635" s="3">
        <v>21.189999999999998</v>
      </c>
      <c r="C5635" s="3">
        <v>0.49</v>
      </c>
      <c r="D5635" s="3">
        <f t="shared" si="792"/>
        <v>37.513750000000002</v>
      </c>
      <c r="E5635" s="3">
        <f>MAX(B5635 - D5635/Inputs!$B$5, 0)</f>
        <v>0</v>
      </c>
      <c r="F5635" s="3">
        <f>MAX(D5635*Inputs!$B$5 - B5635, 0)</f>
        <v>11.822100000000006</v>
      </c>
      <c r="G5635" s="3">
        <f t="shared" si="793"/>
        <v>0.49</v>
      </c>
      <c r="H5635" t="str">
        <f t="shared" si="794"/>
        <v>Charge</v>
      </c>
      <c r="I5635" s="3">
        <f t="shared" ref="I5635:I5698" si="799">R5634</f>
        <v>340</v>
      </c>
      <c r="J5635" s="3">
        <f t="shared" ref="J5635:J5698" si="800">IF(INT(A5635)=INT(A5634), J5634 + N5634, 0)</f>
        <v>0</v>
      </c>
      <c r="K5635" s="3">
        <f>MIN(Inputs!$B$2, (Inputs!$B$8 - I5635)/Inputs!$B$9)</f>
        <v>0</v>
      </c>
      <c r="L5635" s="3">
        <f>MAX(MIN(Inputs!$B$2, I5635*Inputs!$B$10, Inputs!$B$8*Inputs!$B$4 - J5635), 0)</f>
        <v>170</v>
      </c>
      <c r="M5635" s="3">
        <f t="shared" si="795"/>
        <v>0</v>
      </c>
      <c r="N5635" s="3">
        <f t="shared" si="796"/>
        <v>0</v>
      </c>
      <c r="O5635" s="3">
        <f>IF(H5635="Reg", MIN(Inputs!$B$2, I5635*Inputs!$B$10, (Inputs!$B$8-I5635)/Inputs!$B$9), 0)</f>
        <v>0</v>
      </c>
      <c r="P5635" s="3">
        <f t="shared" si="797"/>
        <v>0</v>
      </c>
      <c r="Q5635" s="3">
        <f t="shared" si="798"/>
        <v>0</v>
      </c>
      <c r="R5635" s="3">
        <f>I5635 + M5635*Inputs!$B$9 - N5635/Inputs!$B$10</f>
        <v>340</v>
      </c>
    </row>
    <row r="5636" spans="1:18" x14ac:dyDescent="0.3">
      <c r="A5636" s="4">
        <v>46257.75</v>
      </c>
      <c r="B5636" s="3">
        <v>20.015000000000001</v>
      </c>
      <c r="C5636" s="3">
        <v>3</v>
      </c>
      <c r="D5636" s="3">
        <f t="shared" si="792"/>
        <v>37.513750000000002</v>
      </c>
      <c r="E5636" s="3">
        <f>MAX(B5636 - D5636/Inputs!$B$5, 0)</f>
        <v>0</v>
      </c>
      <c r="F5636" s="3">
        <f>MAX(D5636*Inputs!$B$5 - B5636, 0)</f>
        <v>12.997100000000003</v>
      </c>
      <c r="G5636" s="3">
        <f t="shared" si="793"/>
        <v>3</v>
      </c>
      <c r="H5636" t="str">
        <f t="shared" si="794"/>
        <v>Charge</v>
      </c>
      <c r="I5636" s="3">
        <f t="shared" si="799"/>
        <v>340</v>
      </c>
      <c r="J5636" s="3">
        <f t="shared" si="800"/>
        <v>0</v>
      </c>
      <c r="K5636" s="3">
        <f>MIN(Inputs!$B$2, (Inputs!$B$8 - I5636)/Inputs!$B$9)</f>
        <v>0</v>
      </c>
      <c r="L5636" s="3">
        <f>MAX(MIN(Inputs!$B$2, I5636*Inputs!$B$10, Inputs!$B$8*Inputs!$B$4 - J5636), 0)</f>
        <v>170</v>
      </c>
      <c r="M5636" s="3">
        <f t="shared" si="795"/>
        <v>0</v>
      </c>
      <c r="N5636" s="3">
        <f t="shared" si="796"/>
        <v>0</v>
      </c>
      <c r="O5636" s="3">
        <f>IF(H5636="Reg", MIN(Inputs!$B$2, I5636*Inputs!$B$10, (Inputs!$B$8-I5636)/Inputs!$B$9), 0)</f>
        <v>0</v>
      </c>
      <c r="P5636" s="3">
        <f t="shared" si="797"/>
        <v>0</v>
      </c>
      <c r="Q5636" s="3">
        <f t="shared" si="798"/>
        <v>0</v>
      </c>
      <c r="R5636" s="3">
        <f>I5636 + M5636*Inputs!$B$9 - N5636/Inputs!$B$10</f>
        <v>340</v>
      </c>
    </row>
    <row r="5637" spans="1:18" x14ac:dyDescent="0.3">
      <c r="A5637" s="4">
        <v>46257.791666666657</v>
      </c>
      <c r="B5637" s="3">
        <v>38.432499999999997</v>
      </c>
      <c r="C5637" s="3">
        <v>7</v>
      </c>
      <c r="D5637" s="3">
        <f t="shared" si="792"/>
        <v>37.513750000000002</v>
      </c>
      <c r="E5637" s="3">
        <f>MAX(B5637 - D5637/Inputs!$B$5, 0)</f>
        <v>0</v>
      </c>
      <c r="F5637" s="3">
        <f>MAX(D5637*Inputs!$B$5 - B5637, 0)</f>
        <v>0</v>
      </c>
      <c r="G5637" s="3">
        <f t="shared" si="793"/>
        <v>7</v>
      </c>
      <c r="H5637" t="str">
        <f t="shared" si="794"/>
        <v>Reg</v>
      </c>
      <c r="I5637" s="3">
        <f t="shared" si="799"/>
        <v>340</v>
      </c>
      <c r="J5637" s="3">
        <f t="shared" si="800"/>
        <v>0</v>
      </c>
      <c r="K5637" s="3">
        <f>MIN(Inputs!$B$2, (Inputs!$B$8 - I5637)/Inputs!$B$9)</f>
        <v>0</v>
      </c>
      <c r="L5637" s="3">
        <f>MAX(MIN(Inputs!$B$2, I5637*Inputs!$B$10, Inputs!$B$8*Inputs!$B$4 - J5637), 0)</f>
        <v>170</v>
      </c>
      <c r="M5637" s="3">
        <f t="shared" si="795"/>
        <v>0</v>
      </c>
      <c r="N5637" s="3">
        <f t="shared" si="796"/>
        <v>0</v>
      </c>
      <c r="O5637" s="3">
        <f>IF(H5637="Reg", MIN(Inputs!$B$2, I5637*Inputs!$B$10, (Inputs!$B$8-I5637)/Inputs!$B$9), 0)</f>
        <v>0</v>
      </c>
      <c r="P5637" s="3">
        <f t="shared" si="797"/>
        <v>0</v>
      </c>
      <c r="Q5637" s="3">
        <f t="shared" si="798"/>
        <v>0</v>
      </c>
      <c r="R5637" s="3">
        <f>I5637 + M5637*Inputs!$B$9 - N5637/Inputs!$B$10</f>
        <v>340</v>
      </c>
    </row>
    <row r="5638" spans="1:18" x14ac:dyDescent="0.3">
      <c r="A5638" s="4">
        <v>46257.833333333343</v>
      </c>
      <c r="B5638" s="3">
        <v>118.92749999999998</v>
      </c>
      <c r="C5638" s="3">
        <v>8.81</v>
      </c>
      <c r="D5638" s="3">
        <f t="shared" si="792"/>
        <v>37.513750000000002</v>
      </c>
      <c r="E5638" s="3">
        <f>MAX(B5638 - D5638/Inputs!$B$5, 0)</f>
        <v>76.298238636363607</v>
      </c>
      <c r="F5638" s="3">
        <f>MAX(D5638*Inputs!$B$5 - B5638, 0)</f>
        <v>0</v>
      </c>
      <c r="G5638" s="3">
        <f t="shared" si="793"/>
        <v>8.81</v>
      </c>
      <c r="H5638" t="str">
        <f t="shared" si="794"/>
        <v>Discharge</v>
      </c>
      <c r="I5638" s="3">
        <f t="shared" si="799"/>
        <v>340</v>
      </c>
      <c r="J5638" s="3">
        <f t="shared" si="800"/>
        <v>0</v>
      </c>
      <c r="K5638" s="3">
        <f>MIN(Inputs!$B$2, (Inputs!$B$8 - I5638)/Inputs!$B$9)</f>
        <v>0</v>
      </c>
      <c r="L5638" s="3">
        <f>MAX(MIN(Inputs!$B$2, I5638*Inputs!$B$10, Inputs!$B$8*Inputs!$B$4 - J5638), 0)</f>
        <v>170</v>
      </c>
      <c r="M5638" s="3">
        <f t="shared" si="795"/>
        <v>0</v>
      </c>
      <c r="N5638" s="3">
        <f t="shared" si="796"/>
        <v>170</v>
      </c>
      <c r="O5638" s="3">
        <f>IF(H5638="Reg", MIN(Inputs!$B$2, I5638*Inputs!$B$10, (Inputs!$B$8-I5638)/Inputs!$B$9), 0)</f>
        <v>0</v>
      </c>
      <c r="P5638" s="3">
        <f t="shared" si="797"/>
        <v>20217.674999999996</v>
      </c>
      <c r="Q5638" s="3">
        <f t="shared" si="798"/>
        <v>0</v>
      </c>
      <c r="R5638" s="3">
        <f>I5638 + M5638*Inputs!$B$9 - N5638/Inputs!$B$10</f>
        <v>158.77939109773115</v>
      </c>
    </row>
    <row r="5639" spans="1:18" x14ac:dyDescent="0.3">
      <c r="A5639" s="4">
        <v>46257.875</v>
      </c>
      <c r="B5639" s="3">
        <v>102.20750000000001</v>
      </c>
      <c r="C5639" s="3">
        <v>7.5</v>
      </c>
      <c r="D5639" s="3">
        <f t="shared" si="792"/>
        <v>37.513750000000002</v>
      </c>
      <c r="E5639" s="3">
        <f>MAX(B5639 - D5639/Inputs!$B$5, 0)</f>
        <v>59.578238636363643</v>
      </c>
      <c r="F5639" s="3">
        <f>MAX(D5639*Inputs!$B$5 - B5639, 0)</f>
        <v>0</v>
      </c>
      <c r="G5639" s="3">
        <f t="shared" si="793"/>
        <v>7.5</v>
      </c>
      <c r="H5639" t="str">
        <f t="shared" si="794"/>
        <v>Discharge</v>
      </c>
      <c r="I5639" s="3">
        <f t="shared" si="799"/>
        <v>158.77939109773115</v>
      </c>
      <c r="J5639" s="3">
        <f t="shared" si="800"/>
        <v>170</v>
      </c>
      <c r="K5639" s="3">
        <f>MIN(Inputs!$B$2, (Inputs!$B$8 - I5639)/Inputs!$B$9)</f>
        <v>170</v>
      </c>
      <c r="L5639" s="3">
        <f>MAX(MIN(Inputs!$B$2, I5639*Inputs!$B$10, Inputs!$B$8*Inputs!$B$4 - J5639), 0)</f>
        <v>148.94827166799323</v>
      </c>
      <c r="M5639" s="3">
        <f t="shared" si="795"/>
        <v>0</v>
      </c>
      <c r="N5639" s="3">
        <f t="shared" si="796"/>
        <v>148.94827166799323</v>
      </c>
      <c r="O5639" s="3">
        <f>IF(H5639="Reg", MIN(Inputs!$B$2, I5639*Inputs!$B$10, (Inputs!$B$8-I5639)/Inputs!$B$9), 0)</f>
        <v>0</v>
      </c>
      <c r="P5639" s="3">
        <f t="shared" si="797"/>
        <v>15223.63047650642</v>
      </c>
      <c r="Q5639" s="3">
        <f t="shared" si="798"/>
        <v>0</v>
      </c>
      <c r="R5639" s="3">
        <f>I5639 + M5639*Inputs!$B$9 - N5639/Inputs!$B$10</f>
        <v>0</v>
      </c>
    </row>
    <row r="5640" spans="1:18" x14ac:dyDescent="0.3">
      <c r="A5640" s="4">
        <v>46257.916666666657</v>
      </c>
      <c r="B5640" s="3">
        <v>119.2775</v>
      </c>
      <c r="C5640" s="3">
        <v>2.99</v>
      </c>
      <c r="D5640" s="3">
        <f t="shared" si="792"/>
        <v>37.513750000000002</v>
      </c>
      <c r="E5640" s="3">
        <f>MAX(B5640 - D5640/Inputs!$B$5, 0)</f>
        <v>76.648238636363629</v>
      </c>
      <c r="F5640" s="3">
        <f>MAX(D5640*Inputs!$B$5 - B5640, 0)</f>
        <v>0</v>
      </c>
      <c r="G5640" s="3">
        <f t="shared" si="793"/>
        <v>2.99</v>
      </c>
      <c r="H5640" t="str">
        <f t="shared" si="794"/>
        <v>Discharge</v>
      </c>
      <c r="I5640" s="3">
        <f t="shared" si="799"/>
        <v>0</v>
      </c>
      <c r="J5640" s="3">
        <f t="shared" si="800"/>
        <v>318.94827166799325</v>
      </c>
      <c r="K5640" s="3">
        <f>MIN(Inputs!$B$2, (Inputs!$B$8 - I5640)/Inputs!$B$9)</f>
        <v>170</v>
      </c>
      <c r="L5640" s="3">
        <f>MAX(MIN(Inputs!$B$2, I5640*Inputs!$B$10, Inputs!$B$8*Inputs!$B$4 - J5640), 0)</f>
        <v>0</v>
      </c>
      <c r="M5640" s="3">
        <f t="shared" si="795"/>
        <v>0</v>
      </c>
      <c r="N5640" s="3">
        <f t="shared" si="796"/>
        <v>0</v>
      </c>
      <c r="O5640" s="3">
        <f>IF(H5640="Reg", MIN(Inputs!$B$2, I5640*Inputs!$B$10, (Inputs!$B$8-I5640)/Inputs!$B$9), 0)</f>
        <v>0</v>
      </c>
      <c r="P5640" s="3">
        <f t="shared" si="797"/>
        <v>0</v>
      </c>
      <c r="Q5640" s="3">
        <f t="shared" si="798"/>
        <v>0</v>
      </c>
      <c r="R5640" s="3">
        <f>I5640 + M5640*Inputs!$B$9 - N5640/Inputs!$B$10</f>
        <v>0</v>
      </c>
    </row>
    <row r="5641" spans="1:18" x14ac:dyDescent="0.3">
      <c r="A5641" s="4">
        <v>46257.958333333343</v>
      </c>
      <c r="B5641" s="3">
        <v>55.135000000000005</v>
      </c>
      <c r="C5641" s="3">
        <v>1.22</v>
      </c>
      <c r="D5641" s="3">
        <f t="shared" si="792"/>
        <v>37.513750000000002</v>
      </c>
      <c r="E5641" s="3">
        <f>MAX(B5641 - D5641/Inputs!$B$5, 0)</f>
        <v>12.505738636363638</v>
      </c>
      <c r="F5641" s="3">
        <f>MAX(D5641*Inputs!$B$5 - B5641, 0)</f>
        <v>0</v>
      </c>
      <c r="G5641" s="3">
        <f t="shared" si="793"/>
        <v>1.22</v>
      </c>
      <c r="H5641" t="str">
        <f t="shared" si="794"/>
        <v>Discharge</v>
      </c>
      <c r="I5641" s="3">
        <f t="shared" si="799"/>
        <v>0</v>
      </c>
      <c r="J5641" s="3">
        <f t="shared" si="800"/>
        <v>318.94827166799325</v>
      </c>
      <c r="K5641" s="3">
        <f>MIN(Inputs!$B$2, (Inputs!$B$8 - I5641)/Inputs!$B$9)</f>
        <v>170</v>
      </c>
      <c r="L5641" s="3">
        <f>MAX(MIN(Inputs!$B$2, I5641*Inputs!$B$10, Inputs!$B$8*Inputs!$B$4 - J5641), 0)</f>
        <v>0</v>
      </c>
      <c r="M5641" s="3">
        <f t="shared" si="795"/>
        <v>0</v>
      </c>
      <c r="N5641" s="3">
        <f t="shared" si="796"/>
        <v>0</v>
      </c>
      <c r="O5641" s="3">
        <f>IF(H5641="Reg", MIN(Inputs!$B$2, I5641*Inputs!$B$10, (Inputs!$B$8-I5641)/Inputs!$B$9), 0)</f>
        <v>0</v>
      </c>
      <c r="P5641" s="3">
        <f t="shared" si="797"/>
        <v>0</v>
      </c>
      <c r="Q5641" s="3">
        <f t="shared" si="798"/>
        <v>0</v>
      </c>
      <c r="R5641" s="3">
        <f>I5641 + M5641*Inputs!$B$9 - N5641/Inputs!$B$10</f>
        <v>0</v>
      </c>
    </row>
    <row r="5642" spans="1:18" x14ac:dyDescent="0.3">
      <c r="A5642" s="4">
        <v>46258</v>
      </c>
      <c r="B5642" s="3">
        <v>32.427499999999995</v>
      </c>
      <c r="C5642" s="3">
        <v>0.89</v>
      </c>
      <c r="D5642" s="3">
        <f t="shared" si="792"/>
        <v>27.498854166666671</v>
      </c>
      <c r="E5642" s="3">
        <f>MAX(B5642 - D5642/Inputs!$B$5, 0)</f>
        <v>1.1788020833333235</v>
      </c>
      <c r="F5642" s="3">
        <f>MAX(D5642*Inputs!$B$5 - B5642, 0)</f>
        <v>0</v>
      </c>
      <c r="G5642" s="3">
        <f t="shared" si="793"/>
        <v>0.89</v>
      </c>
      <c r="H5642" t="str">
        <f t="shared" si="794"/>
        <v>Discharge</v>
      </c>
      <c r="I5642" s="3">
        <f t="shared" si="799"/>
        <v>0</v>
      </c>
      <c r="J5642" s="3">
        <f t="shared" si="800"/>
        <v>0</v>
      </c>
      <c r="K5642" s="3">
        <f>MIN(Inputs!$B$2, (Inputs!$B$8 - I5642)/Inputs!$B$9)</f>
        <v>170</v>
      </c>
      <c r="L5642" s="3">
        <f>MAX(MIN(Inputs!$B$2, I5642*Inputs!$B$10, Inputs!$B$8*Inputs!$B$4 - J5642), 0)</f>
        <v>0</v>
      </c>
      <c r="M5642" s="3">
        <f t="shared" si="795"/>
        <v>0</v>
      </c>
      <c r="N5642" s="3">
        <f t="shared" si="796"/>
        <v>0</v>
      </c>
      <c r="O5642" s="3">
        <f>IF(H5642="Reg", MIN(Inputs!$B$2, I5642*Inputs!$B$10, (Inputs!$B$8-I5642)/Inputs!$B$9), 0)</f>
        <v>0</v>
      </c>
      <c r="P5642" s="3">
        <f t="shared" si="797"/>
        <v>0</v>
      </c>
      <c r="Q5642" s="3">
        <f t="shared" si="798"/>
        <v>0</v>
      </c>
      <c r="R5642" s="3">
        <f>I5642 + M5642*Inputs!$B$9 - N5642/Inputs!$B$10</f>
        <v>0</v>
      </c>
    </row>
    <row r="5643" spans="1:18" x14ac:dyDescent="0.3">
      <c r="A5643" s="4">
        <v>46258.041666666657</v>
      </c>
      <c r="B5643" s="3">
        <v>37.977499999999999</v>
      </c>
      <c r="C5643" s="3">
        <v>0.77</v>
      </c>
      <c r="D5643" s="3">
        <f t="shared" si="792"/>
        <v>27.498854166666671</v>
      </c>
      <c r="E5643" s="3">
        <f>MAX(B5643 - D5643/Inputs!$B$5, 0)</f>
        <v>6.7288020833333277</v>
      </c>
      <c r="F5643" s="3">
        <f>MAX(D5643*Inputs!$B$5 - B5643, 0)</f>
        <v>0</v>
      </c>
      <c r="G5643" s="3">
        <f t="shared" si="793"/>
        <v>0.77</v>
      </c>
      <c r="H5643" t="str">
        <f t="shared" si="794"/>
        <v>Discharge</v>
      </c>
      <c r="I5643" s="3">
        <f t="shared" si="799"/>
        <v>0</v>
      </c>
      <c r="J5643" s="3">
        <f t="shared" si="800"/>
        <v>0</v>
      </c>
      <c r="K5643" s="3">
        <f>MIN(Inputs!$B$2, (Inputs!$B$8 - I5643)/Inputs!$B$9)</f>
        <v>170</v>
      </c>
      <c r="L5643" s="3">
        <f>MAX(MIN(Inputs!$B$2, I5643*Inputs!$B$10, Inputs!$B$8*Inputs!$B$4 - J5643), 0)</f>
        <v>0</v>
      </c>
      <c r="M5643" s="3">
        <f t="shared" si="795"/>
        <v>0</v>
      </c>
      <c r="N5643" s="3">
        <f t="shared" si="796"/>
        <v>0</v>
      </c>
      <c r="O5643" s="3">
        <f>IF(H5643="Reg", MIN(Inputs!$B$2, I5643*Inputs!$B$10, (Inputs!$B$8-I5643)/Inputs!$B$9), 0)</f>
        <v>0</v>
      </c>
      <c r="P5643" s="3">
        <f t="shared" si="797"/>
        <v>0</v>
      </c>
      <c r="Q5643" s="3">
        <f t="shared" si="798"/>
        <v>0</v>
      </c>
      <c r="R5643" s="3">
        <f>I5643 + M5643*Inputs!$B$9 - N5643/Inputs!$B$10</f>
        <v>0</v>
      </c>
    </row>
    <row r="5644" spans="1:18" x14ac:dyDescent="0.3">
      <c r="A5644" s="4">
        <v>46258.083333333343</v>
      </c>
      <c r="B5644" s="3">
        <v>29.855000000000004</v>
      </c>
      <c r="C5644" s="3">
        <v>0.05</v>
      </c>
      <c r="D5644" s="3">
        <f t="shared" si="792"/>
        <v>27.498854166666671</v>
      </c>
      <c r="E5644" s="3">
        <f>MAX(B5644 - D5644/Inputs!$B$5, 0)</f>
        <v>0</v>
      </c>
      <c r="F5644" s="3">
        <f>MAX(D5644*Inputs!$B$5 - B5644, 0)</f>
        <v>0</v>
      </c>
      <c r="G5644" s="3">
        <f t="shared" si="793"/>
        <v>0.05</v>
      </c>
      <c r="H5644" t="str">
        <f t="shared" si="794"/>
        <v>Reg</v>
      </c>
      <c r="I5644" s="3">
        <f t="shared" si="799"/>
        <v>0</v>
      </c>
      <c r="J5644" s="3">
        <f t="shared" si="800"/>
        <v>0</v>
      </c>
      <c r="K5644" s="3">
        <f>MIN(Inputs!$B$2, (Inputs!$B$8 - I5644)/Inputs!$B$9)</f>
        <v>170</v>
      </c>
      <c r="L5644" s="3">
        <f>MAX(MIN(Inputs!$B$2, I5644*Inputs!$B$10, Inputs!$B$8*Inputs!$B$4 - J5644), 0)</f>
        <v>0</v>
      </c>
      <c r="M5644" s="3">
        <f t="shared" si="795"/>
        <v>0</v>
      </c>
      <c r="N5644" s="3">
        <f t="shared" si="796"/>
        <v>0</v>
      </c>
      <c r="O5644" s="3">
        <f>IF(H5644="Reg", MIN(Inputs!$B$2, I5644*Inputs!$B$10, (Inputs!$B$8-I5644)/Inputs!$B$9), 0)</f>
        <v>0</v>
      </c>
      <c r="P5644" s="3">
        <f t="shared" si="797"/>
        <v>0</v>
      </c>
      <c r="Q5644" s="3">
        <f t="shared" si="798"/>
        <v>0</v>
      </c>
      <c r="R5644" s="3">
        <f>I5644 + M5644*Inputs!$B$9 - N5644/Inputs!$B$10</f>
        <v>0</v>
      </c>
    </row>
    <row r="5645" spans="1:18" x14ac:dyDescent="0.3">
      <c r="A5645" s="4">
        <v>46258.125</v>
      </c>
      <c r="B5645" s="3">
        <v>28.327500000000001</v>
      </c>
      <c r="C5645" s="3">
        <v>0.06</v>
      </c>
      <c r="D5645" s="3">
        <f t="shared" si="792"/>
        <v>27.498854166666671</v>
      </c>
      <c r="E5645" s="3">
        <f>MAX(B5645 - D5645/Inputs!$B$5, 0)</f>
        <v>0</v>
      </c>
      <c r="F5645" s="3">
        <f>MAX(D5645*Inputs!$B$5 - B5645, 0)</f>
        <v>0</v>
      </c>
      <c r="G5645" s="3">
        <f t="shared" si="793"/>
        <v>0.06</v>
      </c>
      <c r="H5645" t="str">
        <f t="shared" si="794"/>
        <v>Reg</v>
      </c>
      <c r="I5645" s="3">
        <f t="shared" si="799"/>
        <v>0</v>
      </c>
      <c r="J5645" s="3">
        <f t="shared" si="800"/>
        <v>0</v>
      </c>
      <c r="K5645" s="3">
        <f>MIN(Inputs!$B$2, (Inputs!$B$8 - I5645)/Inputs!$B$9)</f>
        <v>170</v>
      </c>
      <c r="L5645" s="3">
        <f>MAX(MIN(Inputs!$B$2, I5645*Inputs!$B$10, Inputs!$B$8*Inputs!$B$4 - J5645), 0)</f>
        <v>0</v>
      </c>
      <c r="M5645" s="3">
        <f t="shared" si="795"/>
        <v>0</v>
      </c>
      <c r="N5645" s="3">
        <f t="shared" si="796"/>
        <v>0</v>
      </c>
      <c r="O5645" s="3">
        <f>IF(H5645="Reg", MIN(Inputs!$B$2, I5645*Inputs!$B$10, (Inputs!$B$8-I5645)/Inputs!$B$9), 0)</f>
        <v>0</v>
      </c>
      <c r="P5645" s="3">
        <f t="shared" si="797"/>
        <v>0</v>
      </c>
      <c r="Q5645" s="3">
        <f t="shared" si="798"/>
        <v>0</v>
      </c>
      <c r="R5645" s="3">
        <f>I5645 + M5645*Inputs!$B$9 - N5645/Inputs!$B$10</f>
        <v>0</v>
      </c>
    </row>
    <row r="5646" spans="1:18" x14ac:dyDescent="0.3">
      <c r="A5646" s="4">
        <v>46258.166666666657</v>
      </c>
      <c r="B5646" s="3">
        <v>26.547499999999999</v>
      </c>
      <c r="C5646" s="3">
        <v>0.05</v>
      </c>
      <c r="D5646" s="3">
        <f t="shared" si="792"/>
        <v>27.498854166666671</v>
      </c>
      <c r="E5646" s="3">
        <f>MAX(B5646 - D5646/Inputs!$B$5, 0)</f>
        <v>0</v>
      </c>
      <c r="F5646" s="3">
        <f>MAX(D5646*Inputs!$B$5 - B5646, 0)</f>
        <v>0</v>
      </c>
      <c r="G5646" s="3">
        <f t="shared" si="793"/>
        <v>0.05</v>
      </c>
      <c r="H5646" t="str">
        <f t="shared" si="794"/>
        <v>Reg</v>
      </c>
      <c r="I5646" s="3">
        <f t="shared" si="799"/>
        <v>0</v>
      </c>
      <c r="J5646" s="3">
        <f t="shared" si="800"/>
        <v>0</v>
      </c>
      <c r="K5646" s="3">
        <f>MIN(Inputs!$B$2, (Inputs!$B$8 - I5646)/Inputs!$B$9)</f>
        <v>170</v>
      </c>
      <c r="L5646" s="3">
        <f>MAX(MIN(Inputs!$B$2, I5646*Inputs!$B$10, Inputs!$B$8*Inputs!$B$4 - J5646), 0)</f>
        <v>0</v>
      </c>
      <c r="M5646" s="3">
        <f t="shared" si="795"/>
        <v>0</v>
      </c>
      <c r="N5646" s="3">
        <f t="shared" si="796"/>
        <v>0</v>
      </c>
      <c r="O5646" s="3">
        <f>IF(H5646="Reg", MIN(Inputs!$B$2, I5646*Inputs!$B$10, (Inputs!$B$8-I5646)/Inputs!$B$9), 0)</f>
        <v>0</v>
      </c>
      <c r="P5646" s="3">
        <f t="shared" si="797"/>
        <v>0</v>
      </c>
      <c r="Q5646" s="3">
        <f t="shared" si="798"/>
        <v>0</v>
      </c>
      <c r="R5646" s="3">
        <f>I5646 + M5646*Inputs!$B$9 - N5646/Inputs!$B$10</f>
        <v>0</v>
      </c>
    </row>
    <row r="5647" spans="1:18" x14ac:dyDescent="0.3">
      <c r="A5647" s="4">
        <v>46258.208333333343</v>
      </c>
      <c r="B5647" s="3">
        <v>26.255000000000003</v>
      </c>
      <c r="C5647" s="3">
        <v>0.05</v>
      </c>
      <c r="D5647" s="3">
        <f t="shared" si="792"/>
        <v>27.498854166666671</v>
      </c>
      <c r="E5647" s="3">
        <f>MAX(B5647 - D5647/Inputs!$B$5, 0)</f>
        <v>0</v>
      </c>
      <c r="F5647" s="3">
        <f>MAX(D5647*Inputs!$B$5 - B5647, 0)</f>
        <v>0</v>
      </c>
      <c r="G5647" s="3">
        <f t="shared" si="793"/>
        <v>0.05</v>
      </c>
      <c r="H5647" t="str">
        <f t="shared" si="794"/>
        <v>Reg</v>
      </c>
      <c r="I5647" s="3">
        <f t="shared" si="799"/>
        <v>0</v>
      </c>
      <c r="J5647" s="3">
        <f t="shared" si="800"/>
        <v>0</v>
      </c>
      <c r="K5647" s="3">
        <f>MIN(Inputs!$B$2, (Inputs!$B$8 - I5647)/Inputs!$B$9)</f>
        <v>170</v>
      </c>
      <c r="L5647" s="3">
        <f>MAX(MIN(Inputs!$B$2, I5647*Inputs!$B$10, Inputs!$B$8*Inputs!$B$4 - J5647), 0)</f>
        <v>0</v>
      </c>
      <c r="M5647" s="3">
        <f t="shared" si="795"/>
        <v>0</v>
      </c>
      <c r="N5647" s="3">
        <f t="shared" si="796"/>
        <v>0</v>
      </c>
      <c r="O5647" s="3">
        <f>IF(H5647="Reg", MIN(Inputs!$B$2, I5647*Inputs!$B$10, (Inputs!$B$8-I5647)/Inputs!$B$9), 0)</f>
        <v>0</v>
      </c>
      <c r="P5647" s="3">
        <f t="shared" si="797"/>
        <v>0</v>
      </c>
      <c r="Q5647" s="3">
        <f t="shared" si="798"/>
        <v>0</v>
      </c>
      <c r="R5647" s="3">
        <f>I5647 + M5647*Inputs!$B$9 - N5647/Inputs!$B$10</f>
        <v>0</v>
      </c>
    </row>
    <row r="5648" spans="1:18" x14ac:dyDescent="0.3">
      <c r="A5648" s="4">
        <v>46258.25</v>
      </c>
      <c r="B5648" s="3">
        <v>28.217500000000001</v>
      </c>
      <c r="C5648" s="3">
        <v>0.06</v>
      </c>
      <c r="D5648" s="3">
        <f t="shared" si="792"/>
        <v>27.498854166666671</v>
      </c>
      <c r="E5648" s="3">
        <f>MAX(B5648 - D5648/Inputs!$B$5, 0)</f>
        <v>0</v>
      </c>
      <c r="F5648" s="3">
        <f>MAX(D5648*Inputs!$B$5 - B5648, 0)</f>
        <v>0</v>
      </c>
      <c r="G5648" s="3">
        <f t="shared" si="793"/>
        <v>0.06</v>
      </c>
      <c r="H5648" t="str">
        <f t="shared" si="794"/>
        <v>Reg</v>
      </c>
      <c r="I5648" s="3">
        <f t="shared" si="799"/>
        <v>0</v>
      </c>
      <c r="J5648" s="3">
        <f t="shared" si="800"/>
        <v>0</v>
      </c>
      <c r="K5648" s="3">
        <f>MIN(Inputs!$B$2, (Inputs!$B$8 - I5648)/Inputs!$B$9)</f>
        <v>170</v>
      </c>
      <c r="L5648" s="3">
        <f>MAX(MIN(Inputs!$B$2, I5648*Inputs!$B$10, Inputs!$B$8*Inputs!$B$4 - J5648), 0)</f>
        <v>0</v>
      </c>
      <c r="M5648" s="3">
        <f t="shared" si="795"/>
        <v>0</v>
      </c>
      <c r="N5648" s="3">
        <f t="shared" si="796"/>
        <v>0</v>
      </c>
      <c r="O5648" s="3">
        <f>IF(H5648="Reg", MIN(Inputs!$B$2, I5648*Inputs!$B$10, (Inputs!$B$8-I5648)/Inputs!$B$9), 0)</f>
        <v>0</v>
      </c>
      <c r="P5648" s="3">
        <f t="shared" si="797"/>
        <v>0</v>
      </c>
      <c r="Q5648" s="3">
        <f t="shared" si="798"/>
        <v>0</v>
      </c>
      <c r="R5648" s="3">
        <f>I5648 + M5648*Inputs!$B$9 - N5648/Inputs!$B$10</f>
        <v>0</v>
      </c>
    </row>
    <row r="5649" spans="1:18" x14ac:dyDescent="0.3">
      <c r="A5649" s="4">
        <v>46258.291666666657</v>
      </c>
      <c r="B5649" s="3">
        <v>28.844999999999999</v>
      </c>
      <c r="C5649" s="3">
        <v>1</v>
      </c>
      <c r="D5649" s="3">
        <f t="shared" si="792"/>
        <v>27.498854166666671</v>
      </c>
      <c r="E5649" s="3">
        <f>MAX(B5649 - D5649/Inputs!$B$5, 0)</f>
        <v>0</v>
      </c>
      <c r="F5649" s="3">
        <f>MAX(D5649*Inputs!$B$5 - B5649, 0)</f>
        <v>0</v>
      </c>
      <c r="G5649" s="3">
        <f t="shared" si="793"/>
        <v>1</v>
      </c>
      <c r="H5649" t="str">
        <f t="shared" si="794"/>
        <v>Reg</v>
      </c>
      <c r="I5649" s="3">
        <f t="shared" si="799"/>
        <v>0</v>
      </c>
      <c r="J5649" s="3">
        <f t="shared" si="800"/>
        <v>0</v>
      </c>
      <c r="K5649" s="3">
        <f>MIN(Inputs!$B$2, (Inputs!$B$8 - I5649)/Inputs!$B$9)</f>
        <v>170</v>
      </c>
      <c r="L5649" s="3">
        <f>MAX(MIN(Inputs!$B$2, I5649*Inputs!$B$10, Inputs!$B$8*Inputs!$B$4 - J5649), 0)</f>
        <v>0</v>
      </c>
      <c r="M5649" s="3">
        <f t="shared" si="795"/>
        <v>0</v>
      </c>
      <c r="N5649" s="3">
        <f t="shared" si="796"/>
        <v>0</v>
      </c>
      <c r="O5649" s="3">
        <f>IF(H5649="Reg", MIN(Inputs!$B$2, I5649*Inputs!$B$10, (Inputs!$B$8-I5649)/Inputs!$B$9), 0)</f>
        <v>0</v>
      </c>
      <c r="P5649" s="3">
        <f t="shared" si="797"/>
        <v>0</v>
      </c>
      <c r="Q5649" s="3">
        <f t="shared" si="798"/>
        <v>0</v>
      </c>
      <c r="R5649" s="3">
        <f>I5649 + M5649*Inputs!$B$9 - N5649/Inputs!$B$10</f>
        <v>0</v>
      </c>
    </row>
    <row r="5650" spans="1:18" x14ac:dyDescent="0.3">
      <c r="A5650" s="4">
        <v>46258.333333333343</v>
      </c>
      <c r="B5650" s="3">
        <v>20.25</v>
      </c>
      <c r="C5650" s="3">
        <v>0.49</v>
      </c>
      <c r="D5650" s="3">
        <f t="shared" si="792"/>
        <v>27.498854166666671</v>
      </c>
      <c r="E5650" s="3">
        <f>MAX(B5650 - D5650/Inputs!$B$5, 0)</f>
        <v>0</v>
      </c>
      <c r="F5650" s="3">
        <f>MAX(D5650*Inputs!$B$5 - B5650, 0)</f>
        <v>3.9489916666666716</v>
      </c>
      <c r="G5650" s="3">
        <f t="shared" si="793"/>
        <v>0.49</v>
      </c>
      <c r="H5650" t="str">
        <f t="shared" si="794"/>
        <v>Charge</v>
      </c>
      <c r="I5650" s="3">
        <f t="shared" si="799"/>
        <v>0</v>
      </c>
      <c r="J5650" s="3">
        <f t="shared" si="800"/>
        <v>0</v>
      </c>
      <c r="K5650" s="3">
        <f>MIN(Inputs!$B$2, (Inputs!$B$8 - I5650)/Inputs!$B$9)</f>
        <v>170</v>
      </c>
      <c r="L5650" s="3">
        <f>MAX(MIN(Inputs!$B$2, I5650*Inputs!$B$10, Inputs!$B$8*Inputs!$B$4 - J5650), 0)</f>
        <v>0</v>
      </c>
      <c r="M5650" s="3">
        <f t="shared" si="795"/>
        <v>170</v>
      </c>
      <c r="N5650" s="3">
        <f t="shared" si="796"/>
        <v>0</v>
      </c>
      <c r="O5650" s="3">
        <f>IF(H5650="Reg", MIN(Inputs!$B$2, I5650*Inputs!$B$10, (Inputs!$B$8-I5650)/Inputs!$B$9), 0)</f>
        <v>0</v>
      </c>
      <c r="P5650" s="3">
        <f t="shared" si="797"/>
        <v>-3442.5</v>
      </c>
      <c r="Q5650" s="3">
        <f t="shared" si="798"/>
        <v>0</v>
      </c>
      <c r="R5650" s="3">
        <f>I5650 + M5650*Inputs!$B$9 - N5650/Inputs!$B$10</f>
        <v>159.4741358339966</v>
      </c>
    </row>
    <row r="5651" spans="1:18" x14ac:dyDescent="0.3">
      <c r="A5651" s="4">
        <v>46258.375</v>
      </c>
      <c r="B5651" s="3">
        <v>20.9725</v>
      </c>
      <c r="C5651" s="3">
        <v>0.49</v>
      </c>
      <c r="D5651" s="3">
        <f t="shared" si="792"/>
        <v>27.498854166666671</v>
      </c>
      <c r="E5651" s="3">
        <f>MAX(B5651 - D5651/Inputs!$B$5, 0)</f>
        <v>0</v>
      </c>
      <c r="F5651" s="3">
        <f>MAX(D5651*Inputs!$B$5 - B5651, 0)</f>
        <v>3.2264916666666714</v>
      </c>
      <c r="G5651" s="3">
        <f t="shared" si="793"/>
        <v>0.49</v>
      </c>
      <c r="H5651" t="str">
        <f t="shared" si="794"/>
        <v>Charge</v>
      </c>
      <c r="I5651" s="3">
        <f t="shared" si="799"/>
        <v>159.4741358339966</v>
      </c>
      <c r="J5651" s="3">
        <f t="shared" si="800"/>
        <v>0</v>
      </c>
      <c r="K5651" s="3">
        <f>MIN(Inputs!$B$2, (Inputs!$B$8 - I5651)/Inputs!$B$9)</f>
        <v>170</v>
      </c>
      <c r="L5651" s="3">
        <f>MAX(MIN(Inputs!$B$2, I5651*Inputs!$B$10, Inputs!$B$8*Inputs!$B$4 - J5651), 0)</f>
        <v>149.6</v>
      </c>
      <c r="M5651" s="3">
        <f t="shared" si="795"/>
        <v>170</v>
      </c>
      <c r="N5651" s="3">
        <f t="shared" si="796"/>
        <v>0</v>
      </c>
      <c r="O5651" s="3">
        <f>IF(H5651="Reg", MIN(Inputs!$B$2, I5651*Inputs!$B$10, (Inputs!$B$8-I5651)/Inputs!$B$9), 0)</f>
        <v>0</v>
      </c>
      <c r="P5651" s="3">
        <f t="shared" si="797"/>
        <v>-3565.3249999999998</v>
      </c>
      <c r="Q5651" s="3">
        <f t="shared" si="798"/>
        <v>0</v>
      </c>
      <c r="R5651" s="3">
        <f>I5651 + M5651*Inputs!$B$9 - N5651/Inputs!$B$10</f>
        <v>318.9482716679932</v>
      </c>
    </row>
    <row r="5652" spans="1:18" x14ac:dyDescent="0.3">
      <c r="A5652" s="4">
        <v>46258.416666666657</v>
      </c>
      <c r="B5652" s="3">
        <v>20.622499999999999</v>
      </c>
      <c r="C5652" s="3">
        <v>0.44</v>
      </c>
      <c r="D5652" s="3">
        <f t="shared" si="792"/>
        <v>27.498854166666671</v>
      </c>
      <c r="E5652" s="3">
        <f>MAX(B5652 - D5652/Inputs!$B$5, 0)</f>
        <v>0</v>
      </c>
      <c r="F5652" s="3">
        <f>MAX(D5652*Inputs!$B$5 - B5652, 0)</f>
        <v>3.5764916666666728</v>
      </c>
      <c r="G5652" s="3">
        <f t="shared" si="793"/>
        <v>0.44</v>
      </c>
      <c r="H5652" t="str">
        <f t="shared" si="794"/>
        <v>Charge</v>
      </c>
      <c r="I5652" s="3">
        <f t="shared" si="799"/>
        <v>318.9482716679932</v>
      </c>
      <c r="J5652" s="3">
        <f t="shared" si="800"/>
        <v>0</v>
      </c>
      <c r="K5652" s="3">
        <f>MIN(Inputs!$B$2, (Inputs!$B$8 - I5652)/Inputs!$B$9)</f>
        <v>22.44121780453775</v>
      </c>
      <c r="L5652" s="3">
        <f>MAX(MIN(Inputs!$B$2, I5652*Inputs!$B$10, Inputs!$B$8*Inputs!$B$4 - J5652), 0)</f>
        <v>170</v>
      </c>
      <c r="M5652" s="3">
        <f t="shared" si="795"/>
        <v>22.44121780453775</v>
      </c>
      <c r="N5652" s="3">
        <f t="shared" si="796"/>
        <v>0</v>
      </c>
      <c r="O5652" s="3">
        <f>IF(H5652="Reg", MIN(Inputs!$B$2, I5652*Inputs!$B$10, (Inputs!$B$8-I5652)/Inputs!$B$9), 0)</f>
        <v>0</v>
      </c>
      <c r="P5652" s="3">
        <f t="shared" si="797"/>
        <v>-462.79401417407973</v>
      </c>
      <c r="Q5652" s="3">
        <f t="shared" si="798"/>
        <v>0</v>
      </c>
      <c r="R5652" s="3">
        <f>I5652 + M5652*Inputs!$B$9 - N5652/Inputs!$B$10</f>
        <v>340</v>
      </c>
    </row>
    <row r="5653" spans="1:18" x14ac:dyDescent="0.3">
      <c r="A5653" s="4">
        <v>46258.458333333343</v>
      </c>
      <c r="B5653" s="3">
        <v>18.537500000000001</v>
      </c>
      <c r="C5653" s="3">
        <v>0.36</v>
      </c>
      <c r="D5653" s="3">
        <f t="shared" si="792"/>
        <v>27.498854166666671</v>
      </c>
      <c r="E5653" s="3">
        <f>MAX(B5653 - D5653/Inputs!$B$5, 0)</f>
        <v>0</v>
      </c>
      <c r="F5653" s="3">
        <f>MAX(D5653*Inputs!$B$5 - B5653, 0)</f>
        <v>5.6614916666666701</v>
      </c>
      <c r="G5653" s="3">
        <f t="shared" si="793"/>
        <v>0.36</v>
      </c>
      <c r="H5653" t="str">
        <f t="shared" si="794"/>
        <v>Charge</v>
      </c>
      <c r="I5653" s="3">
        <f t="shared" si="799"/>
        <v>340</v>
      </c>
      <c r="J5653" s="3">
        <f t="shared" si="800"/>
        <v>0</v>
      </c>
      <c r="K5653" s="3">
        <f>MIN(Inputs!$B$2, (Inputs!$B$8 - I5653)/Inputs!$B$9)</f>
        <v>0</v>
      </c>
      <c r="L5653" s="3">
        <f>MAX(MIN(Inputs!$B$2, I5653*Inputs!$B$10, Inputs!$B$8*Inputs!$B$4 - J5653), 0)</f>
        <v>170</v>
      </c>
      <c r="M5653" s="3">
        <f t="shared" si="795"/>
        <v>0</v>
      </c>
      <c r="N5653" s="3">
        <f t="shared" si="796"/>
        <v>0</v>
      </c>
      <c r="O5653" s="3">
        <f>IF(H5653="Reg", MIN(Inputs!$B$2, I5653*Inputs!$B$10, (Inputs!$B$8-I5653)/Inputs!$B$9), 0)</f>
        <v>0</v>
      </c>
      <c r="P5653" s="3">
        <f t="shared" si="797"/>
        <v>0</v>
      </c>
      <c r="Q5653" s="3">
        <f t="shared" si="798"/>
        <v>0</v>
      </c>
      <c r="R5653" s="3">
        <f>I5653 + M5653*Inputs!$B$9 - N5653/Inputs!$B$10</f>
        <v>340</v>
      </c>
    </row>
    <row r="5654" spans="1:18" x14ac:dyDescent="0.3">
      <c r="A5654" s="4">
        <v>46258.5</v>
      </c>
      <c r="B5654" s="3">
        <v>12.3825</v>
      </c>
      <c r="C5654" s="3">
        <v>0.44</v>
      </c>
      <c r="D5654" s="3">
        <f t="shared" si="792"/>
        <v>27.498854166666671</v>
      </c>
      <c r="E5654" s="3">
        <f>MAX(B5654 - D5654/Inputs!$B$5, 0)</f>
        <v>0</v>
      </c>
      <c r="F5654" s="3">
        <f>MAX(D5654*Inputs!$B$5 - B5654, 0)</f>
        <v>11.816491666666671</v>
      </c>
      <c r="G5654" s="3">
        <f t="shared" si="793"/>
        <v>0.44</v>
      </c>
      <c r="H5654" t="str">
        <f t="shared" si="794"/>
        <v>Charge</v>
      </c>
      <c r="I5654" s="3">
        <f t="shared" si="799"/>
        <v>340</v>
      </c>
      <c r="J5654" s="3">
        <f t="shared" si="800"/>
        <v>0</v>
      </c>
      <c r="K5654" s="3">
        <f>MIN(Inputs!$B$2, (Inputs!$B$8 - I5654)/Inputs!$B$9)</f>
        <v>0</v>
      </c>
      <c r="L5654" s="3">
        <f>MAX(MIN(Inputs!$B$2, I5654*Inputs!$B$10, Inputs!$B$8*Inputs!$B$4 - J5654), 0)</f>
        <v>170</v>
      </c>
      <c r="M5654" s="3">
        <f t="shared" si="795"/>
        <v>0</v>
      </c>
      <c r="N5654" s="3">
        <f t="shared" si="796"/>
        <v>0</v>
      </c>
      <c r="O5654" s="3">
        <f>IF(H5654="Reg", MIN(Inputs!$B$2, I5654*Inputs!$B$10, (Inputs!$B$8-I5654)/Inputs!$B$9), 0)</f>
        <v>0</v>
      </c>
      <c r="P5654" s="3">
        <f t="shared" si="797"/>
        <v>0</v>
      </c>
      <c r="Q5654" s="3">
        <f t="shared" si="798"/>
        <v>0</v>
      </c>
      <c r="R5654" s="3">
        <f>I5654 + M5654*Inputs!$B$9 - N5654/Inputs!$B$10</f>
        <v>340</v>
      </c>
    </row>
    <row r="5655" spans="1:18" x14ac:dyDescent="0.3">
      <c r="A5655" s="4">
        <v>46258.541666666657</v>
      </c>
      <c r="B5655" s="3">
        <v>18.21</v>
      </c>
      <c r="C5655" s="3">
        <v>0.43</v>
      </c>
      <c r="D5655" s="3">
        <f t="shared" si="792"/>
        <v>27.498854166666671</v>
      </c>
      <c r="E5655" s="3">
        <f>MAX(B5655 - D5655/Inputs!$B$5, 0)</f>
        <v>0</v>
      </c>
      <c r="F5655" s="3">
        <f>MAX(D5655*Inputs!$B$5 - B5655, 0)</f>
        <v>5.9889916666666707</v>
      </c>
      <c r="G5655" s="3">
        <f t="shared" si="793"/>
        <v>0.43</v>
      </c>
      <c r="H5655" t="str">
        <f t="shared" si="794"/>
        <v>Charge</v>
      </c>
      <c r="I5655" s="3">
        <f t="shared" si="799"/>
        <v>340</v>
      </c>
      <c r="J5655" s="3">
        <f t="shared" si="800"/>
        <v>0</v>
      </c>
      <c r="K5655" s="3">
        <f>MIN(Inputs!$B$2, (Inputs!$B$8 - I5655)/Inputs!$B$9)</f>
        <v>0</v>
      </c>
      <c r="L5655" s="3">
        <f>MAX(MIN(Inputs!$B$2, I5655*Inputs!$B$10, Inputs!$B$8*Inputs!$B$4 - J5655), 0)</f>
        <v>170</v>
      </c>
      <c r="M5655" s="3">
        <f t="shared" si="795"/>
        <v>0</v>
      </c>
      <c r="N5655" s="3">
        <f t="shared" si="796"/>
        <v>0</v>
      </c>
      <c r="O5655" s="3">
        <f>IF(H5655="Reg", MIN(Inputs!$B$2, I5655*Inputs!$B$10, (Inputs!$B$8-I5655)/Inputs!$B$9), 0)</f>
        <v>0</v>
      </c>
      <c r="P5655" s="3">
        <f t="shared" si="797"/>
        <v>0</v>
      </c>
      <c r="Q5655" s="3">
        <f t="shared" si="798"/>
        <v>0</v>
      </c>
      <c r="R5655" s="3">
        <f>I5655 + M5655*Inputs!$B$9 - N5655/Inputs!$B$10</f>
        <v>340</v>
      </c>
    </row>
    <row r="5656" spans="1:18" x14ac:dyDescent="0.3">
      <c r="A5656" s="4">
        <v>46258.583333333343</v>
      </c>
      <c r="B5656" s="3">
        <v>20.5275</v>
      </c>
      <c r="C5656" s="3">
        <v>0.64</v>
      </c>
      <c r="D5656" s="3">
        <f t="shared" si="792"/>
        <v>27.498854166666671</v>
      </c>
      <c r="E5656" s="3">
        <f>MAX(B5656 - D5656/Inputs!$B$5, 0)</f>
        <v>0</v>
      </c>
      <c r="F5656" s="3">
        <f>MAX(D5656*Inputs!$B$5 - B5656, 0)</f>
        <v>3.6714916666666717</v>
      </c>
      <c r="G5656" s="3">
        <f t="shared" si="793"/>
        <v>0.64</v>
      </c>
      <c r="H5656" t="str">
        <f t="shared" si="794"/>
        <v>Charge</v>
      </c>
      <c r="I5656" s="3">
        <f t="shared" si="799"/>
        <v>340</v>
      </c>
      <c r="J5656" s="3">
        <f t="shared" si="800"/>
        <v>0</v>
      </c>
      <c r="K5656" s="3">
        <f>MIN(Inputs!$B$2, (Inputs!$B$8 - I5656)/Inputs!$B$9)</f>
        <v>0</v>
      </c>
      <c r="L5656" s="3">
        <f>MAX(MIN(Inputs!$B$2, I5656*Inputs!$B$10, Inputs!$B$8*Inputs!$B$4 - J5656), 0)</f>
        <v>170</v>
      </c>
      <c r="M5656" s="3">
        <f t="shared" si="795"/>
        <v>0</v>
      </c>
      <c r="N5656" s="3">
        <f t="shared" si="796"/>
        <v>0</v>
      </c>
      <c r="O5656" s="3">
        <f>IF(H5656="Reg", MIN(Inputs!$B$2, I5656*Inputs!$B$10, (Inputs!$B$8-I5656)/Inputs!$B$9), 0)</f>
        <v>0</v>
      </c>
      <c r="P5656" s="3">
        <f t="shared" si="797"/>
        <v>0</v>
      </c>
      <c r="Q5656" s="3">
        <f t="shared" si="798"/>
        <v>0</v>
      </c>
      <c r="R5656" s="3">
        <f>I5656 + M5656*Inputs!$B$9 - N5656/Inputs!$B$10</f>
        <v>340</v>
      </c>
    </row>
    <row r="5657" spans="1:18" x14ac:dyDescent="0.3">
      <c r="A5657" s="4">
        <v>46258.625</v>
      </c>
      <c r="B5657" s="3">
        <v>20.74</v>
      </c>
      <c r="C5657" s="3">
        <v>1</v>
      </c>
      <c r="D5657" s="3">
        <f t="shared" si="792"/>
        <v>27.498854166666671</v>
      </c>
      <c r="E5657" s="3">
        <f>MAX(B5657 - D5657/Inputs!$B$5, 0)</f>
        <v>0</v>
      </c>
      <c r="F5657" s="3">
        <f>MAX(D5657*Inputs!$B$5 - B5657, 0)</f>
        <v>3.4589916666666731</v>
      </c>
      <c r="G5657" s="3">
        <f t="shared" si="793"/>
        <v>1</v>
      </c>
      <c r="H5657" t="str">
        <f t="shared" si="794"/>
        <v>Charge</v>
      </c>
      <c r="I5657" s="3">
        <f t="shared" si="799"/>
        <v>340</v>
      </c>
      <c r="J5657" s="3">
        <f t="shared" si="800"/>
        <v>0</v>
      </c>
      <c r="K5657" s="3">
        <f>MIN(Inputs!$B$2, (Inputs!$B$8 - I5657)/Inputs!$B$9)</f>
        <v>0</v>
      </c>
      <c r="L5657" s="3">
        <f>MAX(MIN(Inputs!$B$2, I5657*Inputs!$B$10, Inputs!$B$8*Inputs!$B$4 - J5657), 0)</f>
        <v>170</v>
      </c>
      <c r="M5657" s="3">
        <f t="shared" si="795"/>
        <v>0</v>
      </c>
      <c r="N5657" s="3">
        <f t="shared" si="796"/>
        <v>0</v>
      </c>
      <c r="O5657" s="3">
        <f>IF(H5657="Reg", MIN(Inputs!$B$2, I5657*Inputs!$B$10, (Inputs!$B$8-I5657)/Inputs!$B$9), 0)</f>
        <v>0</v>
      </c>
      <c r="P5657" s="3">
        <f t="shared" si="797"/>
        <v>0</v>
      </c>
      <c r="Q5657" s="3">
        <f t="shared" si="798"/>
        <v>0</v>
      </c>
      <c r="R5657" s="3">
        <f>I5657 + M5657*Inputs!$B$9 - N5657/Inputs!$B$10</f>
        <v>340</v>
      </c>
    </row>
    <row r="5658" spans="1:18" x14ac:dyDescent="0.3">
      <c r="A5658" s="4">
        <v>46258.666666666657</v>
      </c>
      <c r="B5658" s="3">
        <v>26.914999999999999</v>
      </c>
      <c r="C5658" s="3">
        <v>1</v>
      </c>
      <c r="D5658" s="3">
        <f t="shared" si="792"/>
        <v>27.498854166666671</v>
      </c>
      <c r="E5658" s="3">
        <f>MAX(B5658 - D5658/Inputs!$B$5, 0)</f>
        <v>0</v>
      </c>
      <c r="F5658" s="3">
        <f>MAX(D5658*Inputs!$B$5 - B5658, 0)</f>
        <v>0</v>
      </c>
      <c r="G5658" s="3">
        <f t="shared" si="793"/>
        <v>1</v>
      </c>
      <c r="H5658" t="str">
        <f t="shared" si="794"/>
        <v>Reg</v>
      </c>
      <c r="I5658" s="3">
        <f t="shared" si="799"/>
        <v>340</v>
      </c>
      <c r="J5658" s="3">
        <f t="shared" si="800"/>
        <v>0</v>
      </c>
      <c r="K5658" s="3">
        <f>MIN(Inputs!$B$2, (Inputs!$B$8 - I5658)/Inputs!$B$9)</f>
        <v>0</v>
      </c>
      <c r="L5658" s="3">
        <f>MAX(MIN(Inputs!$B$2, I5658*Inputs!$B$10, Inputs!$B$8*Inputs!$B$4 - J5658), 0)</f>
        <v>170</v>
      </c>
      <c r="M5658" s="3">
        <f t="shared" si="795"/>
        <v>0</v>
      </c>
      <c r="N5658" s="3">
        <f t="shared" si="796"/>
        <v>0</v>
      </c>
      <c r="O5658" s="3">
        <f>IF(H5658="Reg", MIN(Inputs!$B$2, I5658*Inputs!$B$10, (Inputs!$B$8-I5658)/Inputs!$B$9), 0)</f>
        <v>0</v>
      </c>
      <c r="P5658" s="3">
        <f t="shared" si="797"/>
        <v>0</v>
      </c>
      <c r="Q5658" s="3">
        <f t="shared" si="798"/>
        <v>0</v>
      </c>
      <c r="R5658" s="3">
        <f>I5658 + M5658*Inputs!$B$9 - N5658/Inputs!$B$10</f>
        <v>340</v>
      </c>
    </row>
    <row r="5659" spans="1:18" x14ac:dyDescent="0.3">
      <c r="A5659" s="4">
        <v>46258.708333333343</v>
      </c>
      <c r="B5659" s="3">
        <v>20.877499999999998</v>
      </c>
      <c r="C5659" s="3">
        <v>0.5</v>
      </c>
      <c r="D5659" s="3">
        <f t="shared" si="792"/>
        <v>27.498854166666671</v>
      </c>
      <c r="E5659" s="3">
        <f>MAX(B5659 - D5659/Inputs!$B$5, 0)</f>
        <v>0</v>
      </c>
      <c r="F5659" s="3">
        <f>MAX(D5659*Inputs!$B$5 - B5659, 0)</f>
        <v>3.3214916666666738</v>
      </c>
      <c r="G5659" s="3">
        <f t="shared" si="793"/>
        <v>0.5</v>
      </c>
      <c r="H5659" t="str">
        <f t="shared" si="794"/>
        <v>Charge</v>
      </c>
      <c r="I5659" s="3">
        <f t="shared" si="799"/>
        <v>340</v>
      </c>
      <c r="J5659" s="3">
        <f t="shared" si="800"/>
        <v>0</v>
      </c>
      <c r="K5659" s="3">
        <f>MIN(Inputs!$B$2, (Inputs!$B$8 - I5659)/Inputs!$B$9)</f>
        <v>0</v>
      </c>
      <c r="L5659" s="3">
        <f>MAX(MIN(Inputs!$B$2, I5659*Inputs!$B$10, Inputs!$B$8*Inputs!$B$4 - J5659), 0)</f>
        <v>170</v>
      </c>
      <c r="M5659" s="3">
        <f t="shared" si="795"/>
        <v>0</v>
      </c>
      <c r="N5659" s="3">
        <f t="shared" si="796"/>
        <v>0</v>
      </c>
      <c r="O5659" s="3">
        <f>IF(H5659="Reg", MIN(Inputs!$B$2, I5659*Inputs!$B$10, (Inputs!$B$8-I5659)/Inputs!$B$9), 0)</f>
        <v>0</v>
      </c>
      <c r="P5659" s="3">
        <f t="shared" si="797"/>
        <v>0</v>
      </c>
      <c r="Q5659" s="3">
        <f t="shared" si="798"/>
        <v>0</v>
      </c>
      <c r="R5659" s="3">
        <f>I5659 + M5659*Inputs!$B$9 - N5659/Inputs!$B$10</f>
        <v>340</v>
      </c>
    </row>
    <row r="5660" spans="1:18" x14ac:dyDescent="0.3">
      <c r="A5660" s="4">
        <v>46258.75</v>
      </c>
      <c r="B5660" s="3">
        <v>15.940000000000001</v>
      </c>
      <c r="C5660" s="3">
        <v>6.64</v>
      </c>
      <c r="D5660" s="3">
        <f t="shared" si="792"/>
        <v>27.498854166666671</v>
      </c>
      <c r="E5660" s="3">
        <f>MAX(B5660 - D5660/Inputs!$B$5, 0)</f>
        <v>0</v>
      </c>
      <c r="F5660" s="3">
        <f>MAX(D5660*Inputs!$B$5 - B5660, 0)</f>
        <v>8.2589916666666703</v>
      </c>
      <c r="G5660" s="3">
        <f t="shared" si="793"/>
        <v>6.64</v>
      </c>
      <c r="H5660" t="str">
        <f t="shared" si="794"/>
        <v>Charge</v>
      </c>
      <c r="I5660" s="3">
        <f t="shared" si="799"/>
        <v>340</v>
      </c>
      <c r="J5660" s="3">
        <f t="shared" si="800"/>
        <v>0</v>
      </c>
      <c r="K5660" s="3">
        <f>MIN(Inputs!$B$2, (Inputs!$B$8 - I5660)/Inputs!$B$9)</f>
        <v>0</v>
      </c>
      <c r="L5660" s="3">
        <f>MAX(MIN(Inputs!$B$2, I5660*Inputs!$B$10, Inputs!$B$8*Inputs!$B$4 - J5660), 0)</f>
        <v>170</v>
      </c>
      <c r="M5660" s="3">
        <f t="shared" si="795"/>
        <v>0</v>
      </c>
      <c r="N5660" s="3">
        <f t="shared" si="796"/>
        <v>0</v>
      </c>
      <c r="O5660" s="3">
        <f>IF(H5660="Reg", MIN(Inputs!$B$2, I5660*Inputs!$B$10, (Inputs!$B$8-I5660)/Inputs!$B$9), 0)</f>
        <v>0</v>
      </c>
      <c r="P5660" s="3">
        <f t="shared" si="797"/>
        <v>0</v>
      </c>
      <c r="Q5660" s="3">
        <f t="shared" si="798"/>
        <v>0</v>
      </c>
      <c r="R5660" s="3">
        <f>I5660 + M5660*Inputs!$B$9 - N5660/Inputs!$B$10</f>
        <v>340</v>
      </c>
    </row>
    <row r="5661" spans="1:18" x14ac:dyDescent="0.3">
      <c r="A5661" s="4">
        <v>46258.791666666657</v>
      </c>
      <c r="B5661" s="3">
        <v>18.490000000000002</v>
      </c>
      <c r="C5661" s="3">
        <v>10.93</v>
      </c>
      <c r="D5661" s="3">
        <f t="shared" si="792"/>
        <v>27.498854166666671</v>
      </c>
      <c r="E5661" s="3">
        <f>MAX(B5661 - D5661/Inputs!$B$5, 0)</f>
        <v>0</v>
      </c>
      <c r="F5661" s="3">
        <f>MAX(D5661*Inputs!$B$5 - B5661, 0)</f>
        <v>5.7089916666666696</v>
      </c>
      <c r="G5661" s="3">
        <f t="shared" si="793"/>
        <v>10.93</v>
      </c>
      <c r="H5661" t="str">
        <f t="shared" si="794"/>
        <v>Reg</v>
      </c>
      <c r="I5661" s="3">
        <f t="shared" si="799"/>
        <v>340</v>
      </c>
      <c r="J5661" s="3">
        <f t="shared" si="800"/>
        <v>0</v>
      </c>
      <c r="K5661" s="3">
        <f>MIN(Inputs!$B$2, (Inputs!$B$8 - I5661)/Inputs!$B$9)</f>
        <v>0</v>
      </c>
      <c r="L5661" s="3">
        <f>MAX(MIN(Inputs!$B$2, I5661*Inputs!$B$10, Inputs!$B$8*Inputs!$B$4 - J5661), 0)</f>
        <v>170</v>
      </c>
      <c r="M5661" s="3">
        <f t="shared" si="795"/>
        <v>0</v>
      </c>
      <c r="N5661" s="3">
        <f t="shared" si="796"/>
        <v>0</v>
      </c>
      <c r="O5661" s="3">
        <f>IF(H5661="Reg", MIN(Inputs!$B$2, I5661*Inputs!$B$10, (Inputs!$B$8-I5661)/Inputs!$B$9), 0)</f>
        <v>0</v>
      </c>
      <c r="P5661" s="3">
        <f t="shared" si="797"/>
        <v>0</v>
      </c>
      <c r="Q5661" s="3">
        <f t="shared" si="798"/>
        <v>0</v>
      </c>
      <c r="R5661" s="3">
        <f>I5661 + M5661*Inputs!$B$9 - N5661/Inputs!$B$10</f>
        <v>340</v>
      </c>
    </row>
    <row r="5662" spans="1:18" x14ac:dyDescent="0.3">
      <c r="A5662" s="4">
        <v>46258.833333333343</v>
      </c>
      <c r="B5662" s="3">
        <v>49.917499999999997</v>
      </c>
      <c r="C5662" s="3">
        <v>18.05</v>
      </c>
      <c r="D5662" s="3">
        <f t="shared" si="792"/>
        <v>27.498854166666671</v>
      </c>
      <c r="E5662" s="3">
        <f>MAX(B5662 - D5662/Inputs!$B$5, 0)</f>
        <v>18.668802083333325</v>
      </c>
      <c r="F5662" s="3">
        <f>MAX(D5662*Inputs!$B$5 - B5662, 0)</f>
        <v>0</v>
      </c>
      <c r="G5662" s="3">
        <f t="shared" si="793"/>
        <v>18.05</v>
      </c>
      <c r="H5662" t="str">
        <f t="shared" si="794"/>
        <v>Discharge</v>
      </c>
      <c r="I5662" s="3">
        <f t="shared" si="799"/>
        <v>340</v>
      </c>
      <c r="J5662" s="3">
        <f t="shared" si="800"/>
        <v>0</v>
      </c>
      <c r="K5662" s="3">
        <f>MIN(Inputs!$B$2, (Inputs!$B$8 - I5662)/Inputs!$B$9)</f>
        <v>0</v>
      </c>
      <c r="L5662" s="3">
        <f>MAX(MIN(Inputs!$B$2, I5662*Inputs!$B$10, Inputs!$B$8*Inputs!$B$4 - J5662), 0)</f>
        <v>170</v>
      </c>
      <c r="M5662" s="3">
        <f t="shared" si="795"/>
        <v>0</v>
      </c>
      <c r="N5662" s="3">
        <f t="shared" si="796"/>
        <v>170</v>
      </c>
      <c r="O5662" s="3">
        <f>IF(H5662="Reg", MIN(Inputs!$B$2, I5662*Inputs!$B$10, (Inputs!$B$8-I5662)/Inputs!$B$9), 0)</f>
        <v>0</v>
      </c>
      <c r="P5662" s="3">
        <f t="shared" si="797"/>
        <v>8485.9750000000004</v>
      </c>
      <c r="Q5662" s="3">
        <f t="shared" si="798"/>
        <v>0</v>
      </c>
      <c r="R5662" s="3">
        <f>I5662 + M5662*Inputs!$B$9 - N5662/Inputs!$B$10</f>
        <v>158.77939109773115</v>
      </c>
    </row>
    <row r="5663" spans="1:18" x14ac:dyDescent="0.3">
      <c r="A5663" s="4">
        <v>46258.875</v>
      </c>
      <c r="B5663" s="3">
        <v>54.29</v>
      </c>
      <c r="C5663" s="3">
        <v>8.0299999999999994</v>
      </c>
      <c r="D5663" s="3">
        <f t="shared" si="792"/>
        <v>27.498854166666671</v>
      </c>
      <c r="E5663" s="3">
        <f>MAX(B5663 - D5663/Inputs!$B$5, 0)</f>
        <v>23.041302083333328</v>
      </c>
      <c r="F5663" s="3">
        <f>MAX(D5663*Inputs!$B$5 - B5663, 0)</f>
        <v>0</v>
      </c>
      <c r="G5663" s="3">
        <f t="shared" si="793"/>
        <v>8.0299999999999994</v>
      </c>
      <c r="H5663" t="str">
        <f t="shared" si="794"/>
        <v>Discharge</v>
      </c>
      <c r="I5663" s="3">
        <f t="shared" si="799"/>
        <v>158.77939109773115</v>
      </c>
      <c r="J5663" s="3">
        <f t="shared" si="800"/>
        <v>170</v>
      </c>
      <c r="K5663" s="3">
        <f>MIN(Inputs!$B$2, (Inputs!$B$8 - I5663)/Inputs!$B$9)</f>
        <v>170</v>
      </c>
      <c r="L5663" s="3">
        <f>MAX(MIN(Inputs!$B$2, I5663*Inputs!$B$10, Inputs!$B$8*Inputs!$B$4 - J5663), 0)</f>
        <v>148.94827166799323</v>
      </c>
      <c r="M5663" s="3">
        <f t="shared" si="795"/>
        <v>0</v>
      </c>
      <c r="N5663" s="3">
        <f t="shared" si="796"/>
        <v>148.94827166799323</v>
      </c>
      <c r="O5663" s="3">
        <f>IF(H5663="Reg", MIN(Inputs!$B$2, I5663*Inputs!$B$10, (Inputs!$B$8-I5663)/Inputs!$B$9), 0)</f>
        <v>0</v>
      </c>
      <c r="P5663" s="3">
        <f t="shared" si="797"/>
        <v>8086.401668855352</v>
      </c>
      <c r="Q5663" s="3">
        <f t="shared" si="798"/>
        <v>0</v>
      </c>
      <c r="R5663" s="3">
        <f>I5663 + M5663*Inputs!$B$9 - N5663/Inputs!$B$10</f>
        <v>0</v>
      </c>
    </row>
    <row r="5664" spans="1:18" x14ac:dyDescent="0.3">
      <c r="A5664" s="4">
        <v>46258.916666666657</v>
      </c>
      <c r="B5664" s="3">
        <v>42.824999999999996</v>
      </c>
      <c r="C5664" s="3">
        <v>2.99</v>
      </c>
      <c r="D5664" s="3">
        <f t="shared" si="792"/>
        <v>27.498854166666671</v>
      </c>
      <c r="E5664" s="3">
        <f>MAX(B5664 - D5664/Inputs!$B$5, 0)</f>
        <v>11.576302083333324</v>
      </c>
      <c r="F5664" s="3">
        <f>MAX(D5664*Inputs!$B$5 - B5664, 0)</f>
        <v>0</v>
      </c>
      <c r="G5664" s="3">
        <f t="shared" si="793"/>
        <v>2.99</v>
      </c>
      <c r="H5664" t="str">
        <f t="shared" si="794"/>
        <v>Discharge</v>
      </c>
      <c r="I5664" s="3">
        <f t="shared" si="799"/>
        <v>0</v>
      </c>
      <c r="J5664" s="3">
        <f t="shared" si="800"/>
        <v>318.94827166799325</v>
      </c>
      <c r="K5664" s="3">
        <f>MIN(Inputs!$B$2, (Inputs!$B$8 - I5664)/Inputs!$B$9)</f>
        <v>170</v>
      </c>
      <c r="L5664" s="3">
        <f>MAX(MIN(Inputs!$B$2, I5664*Inputs!$B$10, Inputs!$B$8*Inputs!$B$4 - J5664), 0)</f>
        <v>0</v>
      </c>
      <c r="M5664" s="3">
        <f t="shared" si="795"/>
        <v>0</v>
      </c>
      <c r="N5664" s="3">
        <f t="shared" si="796"/>
        <v>0</v>
      </c>
      <c r="O5664" s="3">
        <f>IF(H5664="Reg", MIN(Inputs!$B$2, I5664*Inputs!$B$10, (Inputs!$B$8-I5664)/Inputs!$B$9), 0)</f>
        <v>0</v>
      </c>
      <c r="P5664" s="3">
        <f t="shared" si="797"/>
        <v>0</v>
      </c>
      <c r="Q5664" s="3">
        <f t="shared" si="798"/>
        <v>0</v>
      </c>
      <c r="R5664" s="3">
        <f>I5664 + M5664*Inputs!$B$9 - N5664/Inputs!$B$10</f>
        <v>0</v>
      </c>
    </row>
    <row r="5665" spans="1:18" x14ac:dyDescent="0.3">
      <c r="A5665" s="4">
        <v>46258.958333333343</v>
      </c>
      <c r="B5665" s="3">
        <v>40.022499999999994</v>
      </c>
      <c r="C5665" s="3">
        <v>7.0000000000000007E-2</v>
      </c>
      <c r="D5665" s="3">
        <f t="shared" si="792"/>
        <v>27.498854166666671</v>
      </c>
      <c r="E5665" s="3">
        <f>MAX(B5665 - D5665/Inputs!$B$5, 0)</f>
        <v>8.7738020833333223</v>
      </c>
      <c r="F5665" s="3">
        <f>MAX(D5665*Inputs!$B$5 - B5665, 0)</f>
        <v>0</v>
      </c>
      <c r="G5665" s="3">
        <f t="shared" si="793"/>
        <v>7.0000000000000007E-2</v>
      </c>
      <c r="H5665" t="str">
        <f t="shared" si="794"/>
        <v>Discharge</v>
      </c>
      <c r="I5665" s="3">
        <f t="shared" si="799"/>
        <v>0</v>
      </c>
      <c r="J5665" s="3">
        <f t="shared" si="800"/>
        <v>318.94827166799325</v>
      </c>
      <c r="K5665" s="3">
        <f>MIN(Inputs!$B$2, (Inputs!$B$8 - I5665)/Inputs!$B$9)</f>
        <v>170</v>
      </c>
      <c r="L5665" s="3">
        <f>MAX(MIN(Inputs!$B$2, I5665*Inputs!$B$10, Inputs!$B$8*Inputs!$B$4 - J5665), 0)</f>
        <v>0</v>
      </c>
      <c r="M5665" s="3">
        <f t="shared" si="795"/>
        <v>0</v>
      </c>
      <c r="N5665" s="3">
        <f t="shared" si="796"/>
        <v>0</v>
      </c>
      <c r="O5665" s="3">
        <f>IF(H5665="Reg", MIN(Inputs!$B$2, I5665*Inputs!$B$10, (Inputs!$B$8-I5665)/Inputs!$B$9), 0)</f>
        <v>0</v>
      </c>
      <c r="P5665" s="3">
        <f t="shared" si="797"/>
        <v>0</v>
      </c>
      <c r="Q5665" s="3">
        <f t="shared" si="798"/>
        <v>0</v>
      </c>
      <c r="R5665" s="3">
        <f>I5665 + M5665*Inputs!$B$9 - N5665/Inputs!$B$10</f>
        <v>0</v>
      </c>
    </row>
    <row r="5666" spans="1:18" x14ac:dyDescent="0.3">
      <c r="A5666" s="4">
        <v>46259</v>
      </c>
      <c r="B5666" s="3">
        <v>47.727499999999999</v>
      </c>
      <c r="C5666" s="3">
        <v>0.06</v>
      </c>
      <c r="D5666" s="3">
        <f t="shared" si="792"/>
        <v>35.45291666666666</v>
      </c>
      <c r="E5666" s="3">
        <f>MAX(B5666 - D5666/Inputs!$B$5, 0)</f>
        <v>7.4400946969697017</v>
      </c>
      <c r="F5666" s="3">
        <f>MAX(D5666*Inputs!$B$5 - B5666, 0)</f>
        <v>0</v>
      </c>
      <c r="G5666" s="3">
        <f t="shared" si="793"/>
        <v>0.06</v>
      </c>
      <c r="H5666" t="str">
        <f t="shared" si="794"/>
        <v>Discharge</v>
      </c>
      <c r="I5666" s="3">
        <f t="shared" si="799"/>
        <v>0</v>
      </c>
      <c r="J5666" s="3">
        <f t="shared" si="800"/>
        <v>0</v>
      </c>
      <c r="K5666" s="3">
        <f>MIN(Inputs!$B$2, (Inputs!$B$8 - I5666)/Inputs!$B$9)</f>
        <v>170</v>
      </c>
      <c r="L5666" s="3">
        <f>MAX(MIN(Inputs!$B$2, I5666*Inputs!$B$10, Inputs!$B$8*Inputs!$B$4 - J5666), 0)</f>
        <v>0</v>
      </c>
      <c r="M5666" s="3">
        <f t="shared" si="795"/>
        <v>0</v>
      </c>
      <c r="N5666" s="3">
        <f t="shared" si="796"/>
        <v>0</v>
      </c>
      <c r="O5666" s="3">
        <f>IF(H5666="Reg", MIN(Inputs!$B$2, I5666*Inputs!$B$10, (Inputs!$B$8-I5666)/Inputs!$B$9), 0)</f>
        <v>0</v>
      </c>
      <c r="P5666" s="3">
        <f t="shared" si="797"/>
        <v>0</v>
      </c>
      <c r="Q5666" s="3">
        <f t="shared" si="798"/>
        <v>0</v>
      </c>
      <c r="R5666" s="3">
        <f>I5666 + M5666*Inputs!$B$9 - N5666/Inputs!$B$10</f>
        <v>0</v>
      </c>
    </row>
    <row r="5667" spans="1:18" x14ac:dyDescent="0.3">
      <c r="A5667" s="4">
        <v>46259.041666666657</v>
      </c>
      <c r="B5667" s="3">
        <v>51.522500000000008</v>
      </c>
      <c r="C5667" s="3">
        <v>0.06</v>
      </c>
      <c r="D5667" s="3">
        <f t="shared" si="792"/>
        <v>35.45291666666666</v>
      </c>
      <c r="E5667" s="3">
        <f>MAX(B5667 - D5667/Inputs!$B$5, 0)</f>
        <v>11.235094696969711</v>
      </c>
      <c r="F5667" s="3">
        <f>MAX(D5667*Inputs!$B$5 - B5667, 0)</f>
        <v>0</v>
      </c>
      <c r="G5667" s="3">
        <f t="shared" si="793"/>
        <v>0.06</v>
      </c>
      <c r="H5667" t="str">
        <f t="shared" si="794"/>
        <v>Discharge</v>
      </c>
      <c r="I5667" s="3">
        <f t="shared" si="799"/>
        <v>0</v>
      </c>
      <c r="J5667" s="3">
        <f t="shared" si="800"/>
        <v>0</v>
      </c>
      <c r="K5667" s="3">
        <f>MIN(Inputs!$B$2, (Inputs!$B$8 - I5667)/Inputs!$B$9)</f>
        <v>170</v>
      </c>
      <c r="L5667" s="3">
        <f>MAX(MIN(Inputs!$B$2, I5667*Inputs!$B$10, Inputs!$B$8*Inputs!$B$4 - J5667), 0)</f>
        <v>0</v>
      </c>
      <c r="M5667" s="3">
        <f t="shared" si="795"/>
        <v>0</v>
      </c>
      <c r="N5667" s="3">
        <f t="shared" si="796"/>
        <v>0</v>
      </c>
      <c r="O5667" s="3">
        <f>IF(H5667="Reg", MIN(Inputs!$B$2, I5667*Inputs!$B$10, (Inputs!$B$8-I5667)/Inputs!$B$9), 0)</f>
        <v>0</v>
      </c>
      <c r="P5667" s="3">
        <f t="shared" si="797"/>
        <v>0</v>
      </c>
      <c r="Q5667" s="3">
        <f t="shared" si="798"/>
        <v>0</v>
      </c>
      <c r="R5667" s="3">
        <f>I5667 + M5667*Inputs!$B$9 - N5667/Inputs!$B$10</f>
        <v>0</v>
      </c>
    </row>
    <row r="5668" spans="1:18" x14ac:dyDescent="0.3">
      <c r="A5668" s="4">
        <v>46259.083333333343</v>
      </c>
      <c r="B5668" s="3">
        <v>45.19</v>
      </c>
      <c r="C5668" s="3">
        <v>0.05</v>
      </c>
      <c r="D5668" s="3">
        <f t="shared" si="792"/>
        <v>35.45291666666666</v>
      </c>
      <c r="E5668" s="3">
        <f>MAX(B5668 - D5668/Inputs!$B$5, 0)</f>
        <v>4.9025946969697003</v>
      </c>
      <c r="F5668" s="3">
        <f>MAX(D5668*Inputs!$B$5 - B5668, 0)</f>
        <v>0</v>
      </c>
      <c r="G5668" s="3">
        <f t="shared" si="793"/>
        <v>0.05</v>
      </c>
      <c r="H5668" t="str">
        <f t="shared" si="794"/>
        <v>Discharge</v>
      </c>
      <c r="I5668" s="3">
        <f t="shared" si="799"/>
        <v>0</v>
      </c>
      <c r="J5668" s="3">
        <f t="shared" si="800"/>
        <v>0</v>
      </c>
      <c r="K5668" s="3">
        <f>MIN(Inputs!$B$2, (Inputs!$B$8 - I5668)/Inputs!$B$9)</f>
        <v>170</v>
      </c>
      <c r="L5668" s="3">
        <f>MAX(MIN(Inputs!$B$2, I5668*Inputs!$B$10, Inputs!$B$8*Inputs!$B$4 - J5668), 0)</f>
        <v>0</v>
      </c>
      <c r="M5668" s="3">
        <f t="shared" si="795"/>
        <v>0</v>
      </c>
      <c r="N5668" s="3">
        <f t="shared" si="796"/>
        <v>0</v>
      </c>
      <c r="O5668" s="3">
        <f>IF(H5668="Reg", MIN(Inputs!$B$2, I5668*Inputs!$B$10, (Inputs!$B$8-I5668)/Inputs!$B$9), 0)</f>
        <v>0</v>
      </c>
      <c r="P5668" s="3">
        <f t="shared" si="797"/>
        <v>0</v>
      </c>
      <c r="Q5668" s="3">
        <f t="shared" si="798"/>
        <v>0</v>
      </c>
      <c r="R5668" s="3">
        <f>I5668 + M5668*Inputs!$B$9 - N5668/Inputs!$B$10</f>
        <v>0</v>
      </c>
    </row>
    <row r="5669" spans="1:18" x14ac:dyDescent="0.3">
      <c r="A5669" s="4">
        <v>46259.125</v>
      </c>
      <c r="B5669" s="3">
        <v>33.527499999999996</v>
      </c>
      <c r="C5669" s="3">
        <v>0.05</v>
      </c>
      <c r="D5669" s="3">
        <f t="shared" si="792"/>
        <v>35.45291666666666</v>
      </c>
      <c r="E5669" s="3">
        <f>MAX(B5669 - D5669/Inputs!$B$5, 0)</f>
        <v>0</v>
      </c>
      <c r="F5669" s="3">
        <f>MAX(D5669*Inputs!$B$5 - B5669, 0)</f>
        <v>0</v>
      </c>
      <c r="G5669" s="3">
        <f t="shared" si="793"/>
        <v>0.05</v>
      </c>
      <c r="H5669" t="str">
        <f t="shared" si="794"/>
        <v>Reg</v>
      </c>
      <c r="I5669" s="3">
        <f t="shared" si="799"/>
        <v>0</v>
      </c>
      <c r="J5669" s="3">
        <f t="shared" si="800"/>
        <v>0</v>
      </c>
      <c r="K5669" s="3">
        <f>MIN(Inputs!$B$2, (Inputs!$B$8 - I5669)/Inputs!$B$9)</f>
        <v>170</v>
      </c>
      <c r="L5669" s="3">
        <f>MAX(MIN(Inputs!$B$2, I5669*Inputs!$B$10, Inputs!$B$8*Inputs!$B$4 - J5669), 0)</f>
        <v>0</v>
      </c>
      <c r="M5669" s="3">
        <f t="shared" si="795"/>
        <v>0</v>
      </c>
      <c r="N5669" s="3">
        <f t="shared" si="796"/>
        <v>0</v>
      </c>
      <c r="O5669" s="3">
        <f>IF(H5669="Reg", MIN(Inputs!$B$2, I5669*Inputs!$B$10, (Inputs!$B$8-I5669)/Inputs!$B$9), 0)</f>
        <v>0</v>
      </c>
      <c r="P5669" s="3">
        <f t="shared" si="797"/>
        <v>0</v>
      </c>
      <c r="Q5669" s="3">
        <f t="shared" si="798"/>
        <v>0</v>
      </c>
      <c r="R5669" s="3">
        <f>I5669 + M5669*Inputs!$B$9 - N5669/Inputs!$B$10</f>
        <v>0</v>
      </c>
    </row>
    <row r="5670" spans="1:18" x14ac:dyDescent="0.3">
      <c r="A5670" s="4">
        <v>46259.166666666657</v>
      </c>
      <c r="B5670" s="3">
        <v>31.295000000000002</v>
      </c>
      <c r="C5670" s="3">
        <v>0.06</v>
      </c>
      <c r="D5670" s="3">
        <f t="shared" si="792"/>
        <v>35.45291666666666</v>
      </c>
      <c r="E5670" s="3">
        <f>MAX(B5670 - D5670/Inputs!$B$5, 0)</f>
        <v>0</v>
      </c>
      <c r="F5670" s="3">
        <f>MAX(D5670*Inputs!$B$5 - B5670, 0)</f>
        <v>0</v>
      </c>
      <c r="G5670" s="3">
        <f t="shared" si="793"/>
        <v>0.06</v>
      </c>
      <c r="H5670" t="str">
        <f t="shared" si="794"/>
        <v>Reg</v>
      </c>
      <c r="I5670" s="3">
        <f t="shared" si="799"/>
        <v>0</v>
      </c>
      <c r="J5670" s="3">
        <f t="shared" si="800"/>
        <v>0</v>
      </c>
      <c r="K5670" s="3">
        <f>MIN(Inputs!$B$2, (Inputs!$B$8 - I5670)/Inputs!$B$9)</f>
        <v>170</v>
      </c>
      <c r="L5670" s="3">
        <f>MAX(MIN(Inputs!$B$2, I5670*Inputs!$B$10, Inputs!$B$8*Inputs!$B$4 - J5670), 0)</f>
        <v>0</v>
      </c>
      <c r="M5670" s="3">
        <f t="shared" si="795"/>
        <v>0</v>
      </c>
      <c r="N5670" s="3">
        <f t="shared" si="796"/>
        <v>0</v>
      </c>
      <c r="O5670" s="3">
        <f>IF(H5670="Reg", MIN(Inputs!$B$2, I5670*Inputs!$B$10, (Inputs!$B$8-I5670)/Inputs!$B$9), 0)</f>
        <v>0</v>
      </c>
      <c r="P5670" s="3">
        <f t="shared" si="797"/>
        <v>0</v>
      </c>
      <c r="Q5670" s="3">
        <f t="shared" si="798"/>
        <v>0</v>
      </c>
      <c r="R5670" s="3">
        <f>I5670 + M5670*Inputs!$B$9 - N5670/Inputs!$B$10</f>
        <v>0</v>
      </c>
    </row>
    <row r="5671" spans="1:18" x14ac:dyDescent="0.3">
      <c r="A5671" s="4">
        <v>46259.208333333343</v>
      </c>
      <c r="B5671" s="3">
        <v>28.484999999999999</v>
      </c>
      <c r="C5671" s="3">
        <v>7.0000000000000007E-2</v>
      </c>
      <c r="D5671" s="3">
        <f t="shared" si="792"/>
        <v>35.45291666666666</v>
      </c>
      <c r="E5671" s="3">
        <f>MAX(B5671 - D5671/Inputs!$B$5, 0)</f>
        <v>0</v>
      </c>
      <c r="F5671" s="3">
        <f>MAX(D5671*Inputs!$B$5 - B5671, 0)</f>
        <v>2.7135666666666616</v>
      </c>
      <c r="G5671" s="3">
        <f t="shared" si="793"/>
        <v>7.0000000000000007E-2</v>
      </c>
      <c r="H5671" t="str">
        <f t="shared" si="794"/>
        <v>Charge</v>
      </c>
      <c r="I5671" s="3">
        <f t="shared" si="799"/>
        <v>0</v>
      </c>
      <c r="J5671" s="3">
        <f t="shared" si="800"/>
        <v>0</v>
      </c>
      <c r="K5671" s="3">
        <f>MIN(Inputs!$B$2, (Inputs!$B$8 - I5671)/Inputs!$B$9)</f>
        <v>170</v>
      </c>
      <c r="L5671" s="3">
        <f>MAX(MIN(Inputs!$B$2, I5671*Inputs!$B$10, Inputs!$B$8*Inputs!$B$4 - J5671), 0)</f>
        <v>0</v>
      </c>
      <c r="M5671" s="3">
        <f t="shared" si="795"/>
        <v>170</v>
      </c>
      <c r="N5671" s="3">
        <f t="shared" si="796"/>
        <v>0</v>
      </c>
      <c r="O5671" s="3">
        <f>IF(H5671="Reg", MIN(Inputs!$B$2, I5671*Inputs!$B$10, (Inputs!$B$8-I5671)/Inputs!$B$9), 0)</f>
        <v>0</v>
      </c>
      <c r="P5671" s="3">
        <f t="shared" si="797"/>
        <v>-4842.45</v>
      </c>
      <c r="Q5671" s="3">
        <f t="shared" si="798"/>
        <v>0</v>
      </c>
      <c r="R5671" s="3">
        <f>I5671 + M5671*Inputs!$B$9 - N5671/Inputs!$B$10</f>
        <v>159.4741358339966</v>
      </c>
    </row>
    <row r="5672" spans="1:18" x14ac:dyDescent="0.3">
      <c r="A5672" s="4">
        <v>46259.25</v>
      </c>
      <c r="B5672" s="3">
        <v>28.767499999999998</v>
      </c>
      <c r="C5672" s="3">
        <v>0.11</v>
      </c>
      <c r="D5672" s="3">
        <f t="shared" si="792"/>
        <v>35.45291666666666</v>
      </c>
      <c r="E5672" s="3">
        <f>MAX(B5672 - D5672/Inputs!$B$5, 0)</f>
        <v>0</v>
      </c>
      <c r="F5672" s="3">
        <f>MAX(D5672*Inputs!$B$5 - B5672, 0)</f>
        <v>2.4310666666666627</v>
      </c>
      <c r="G5672" s="3">
        <f t="shared" si="793"/>
        <v>0.11</v>
      </c>
      <c r="H5672" t="str">
        <f t="shared" si="794"/>
        <v>Charge</v>
      </c>
      <c r="I5672" s="3">
        <f t="shared" si="799"/>
        <v>159.4741358339966</v>
      </c>
      <c r="J5672" s="3">
        <f t="shared" si="800"/>
        <v>0</v>
      </c>
      <c r="K5672" s="3">
        <f>MIN(Inputs!$B$2, (Inputs!$B$8 - I5672)/Inputs!$B$9)</f>
        <v>170</v>
      </c>
      <c r="L5672" s="3">
        <f>MAX(MIN(Inputs!$B$2, I5672*Inputs!$B$10, Inputs!$B$8*Inputs!$B$4 - J5672), 0)</f>
        <v>149.6</v>
      </c>
      <c r="M5672" s="3">
        <f t="shared" si="795"/>
        <v>170</v>
      </c>
      <c r="N5672" s="3">
        <f t="shared" si="796"/>
        <v>0</v>
      </c>
      <c r="O5672" s="3">
        <f>IF(H5672="Reg", MIN(Inputs!$B$2, I5672*Inputs!$B$10, (Inputs!$B$8-I5672)/Inputs!$B$9), 0)</f>
        <v>0</v>
      </c>
      <c r="P5672" s="3">
        <f t="shared" si="797"/>
        <v>-4890.4749999999995</v>
      </c>
      <c r="Q5672" s="3">
        <f t="shared" si="798"/>
        <v>0</v>
      </c>
      <c r="R5672" s="3">
        <f>I5672 + M5672*Inputs!$B$9 - N5672/Inputs!$B$10</f>
        <v>318.9482716679932</v>
      </c>
    </row>
    <row r="5673" spans="1:18" x14ac:dyDescent="0.3">
      <c r="A5673" s="4">
        <v>46259.291666666657</v>
      </c>
      <c r="B5673" s="3">
        <v>29.6675</v>
      </c>
      <c r="C5673" s="3">
        <v>1</v>
      </c>
      <c r="D5673" s="3">
        <f t="shared" si="792"/>
        <v>35.45291666666666</v>
      </c>
      <c r="E5673" s="3">
        <f>MAX(B5673 - D5673/Inputs!$B$5, 0)</f>
        <v>0</v>
      </c>
      <c r="F5673" s="3">
        <f>MAX(D5673*Inputs!$B$5 - B5673, 0)</f>
        <v>1.5310666666666606</v>
      </c>
      <c r="G5673" s="3">
        <f t="shared" si="793"/>
        <v>1</v>
      </c>
      <c r="H5673" t="str">
        <f t="shared" si="794"/>
        <v>Charge</v>
      </c>
      <c r="I5673" s="3">
        <f t="shared" si="799"/>
        <v>318.9482716679932</v>
      </c>
      <c r="J5673" s="3">
        <f t="shared" si="800"/>
        <v>0</v>
      </c>
      <c r="K5673" s="3">
        <f>MIN(Inputs!$B$2, (Inputs!$B$8 - I5673)/Inputs!$B$9)</f>
        <v>22.44121780453775</v>
      </c>
      <c r="L5673" s="3">
        <f>MAX(MIN(Inputs!$B$2, I5673*Inputs!$B$10, Inputs!$B$8*Inputs!$B$4 - J5673), 0)</f>
        <v>170</v>
      </c>
      <c r="M5673" s="3">
        <f t="shared" si="795"/>
        <v>22.44121780453775</v>
      </c>
      <c r="N5673" s="3">
        <f t="shared" si="796"/>
        <v>0</v>
      </c>
      <c r="O5673" s="3">
        <f>IF(H5673="Reg", MIN(Inputs!$B$2, I5673*Inputs!$B$10, (Inputs!$B$8-I5673)/Inputs!$B$9), 0)</f>
        <v>0</v>
      </c>
      <c r="P5673" s="3">
        <f t="shared" si="797"/>
        <v>-665.77482921612375</v>
      </c>
      <c r="Q5673" s="3">
        <f t="shared" si="798"/>
        <v>0</v>
      </c>
      <c r="R5673" s="3">
        <f>I5673 + M5673*Inputs!$B$9 - N5673/Inputs!$B$10</f>
        <v>340</v>
      </c>
    </row>
    <row r="5674" spans="1:18" x14ac:dyDescent="0.3">
      <c r="A5674" s="4">
        <v>46259.333333333343</v>
      </c>
      <c r="B5674" s="3">
        <v>20.552500000000002</v>
      </c>
      <c r="C5674" s="3">
        <v>0.49</v>
      </c>
      <c r="D5674" s="3">
        <f t="shared" si="792"/>
        <v>35.45291666666666</v>
      </c>
      <c r="E5674" s="3">
        <f>MAX(B5674 - D5674/Inputs!$B$5, 0)</f>
        <v>0</v>
      </c>
      <c r="F5674" s="3">
        <f>MAX(D5674*Inputs!$B$5 - B5674, 0)</f>
        <v>10.646066666666659</v>
      </c>
      <c r="G5674" s="3">
        <f t="shared" si="793"/>
        <v>0.49</v>
      </c>
      <c r="H5674" t="str">
        <f t="shared" si="794"/>
        <v>Charge</v>
      </c>
      <c r="I5674" s="3">
        <f t="shared" si="799"/>
        <v>340</v>
      </c>
      <c r="J5674" s="3">
        <f t="shared" si="800"/>
        <v>0</v>
      </c>
      <c r="K5674" s="3">
        <f>MIN(Inputs!$B$2, (Inputs!$B$8 - I5674)/Inputs!$B$9)</f>
        <v>0</v>
      </c>
      <c r="L5674" s="3">
        <f>MAX(MIN(Inputs!$B$2, I5674*Inputs!$B$10, Inputs!$B$8*Inputs!$B$4 - J5674), 0)</f>
        <v>170</v>
      </c>
      <c r="M5674" s="3">
        <f t="shared" si="795"/>
        <v>0</v>
      </c>
      <c r="N5674" s="3">
        <f t="shared" si="796"/>
        <v>0</v>
      </c>
      <c r="O5674" s="3">
        <f>IF(H5674="Reg", MIN(Inputs!$B$2, I5674*Inputs!$B$10, (Inputs!$B$8-I5674)/Inputs!$B$9), 0)</f>
        <v>0</v>
      </c>
      <c r="P5674" s="3">
        <f t="shared" si="797"/>
        <v>0</v>
      </c>
      <c r="Q5674" s="3">
        <f t="shared" si="798"/>
        <v>0</v>
      </c>
      <c r="R5674" s="3">
        <f>I5674 + M5674*Inputs!$B$9 - N5674/Inputs!$B$10</f>
        <v>340</v>
      </c>
    </row>
    <row r="5675" spans="1:18" x14ac:dyDescent="0.3">
      <c r="A5675" s="4">
        <v>46259.375</v>
      </c>
      <c r="B5675" s="3">
        <v>21.702500000000001</v>
      </c>
      <c r="C5675" s="3">
        <v>0.74</v>
      </c>
      <c r="D5675" s="3">
        <f t="shared" si="792"/>
        <v>35.45291666666666</v>
      </c>
      <c r="E5675" s="3">
        <f>MAX(B5675 - D5675/Inputs!$B$5, 0)</f>
        <v>0</v>
      </c>
      <c r="F5675" s="3">
        <f>MAX(D5675*Inputs!$B$5 - B5675, 0)</f>
        <v>9.4960666666666604</v>
      </c>
      <c r="G5675" s="3">
        <f t="shared" si="793"/>
        <v>0.74</v>
      </c>
      <c r="H5675" t="str">
        <f t="shared" si="794"/>
        <v>Charge</v>
      </c>
      <c r="I5675" s="3">
        <f t="shared" si="799"/>
        <v>340</v>
      </c>
      <c r="J5675" s="3">
        <f t="shared" si="800"/>
        <v>0</v>
      </c>
      <c r="K5675" s="3">
        <f>MIN(Inputs!$B$2, (Inputs!$B$8 - I5675)/Inputs!$B$9)</f>
        <v>0</v>
      </c>
      <c r="L5675" s="3">
        <f>MAX(MIN(Inputs!$B$2, I5675*Inputs!$B$10, Inputs!$B$8*Inputs!$B$4 - J5675), 0)</f>
        <v>170</v>
      </c>
      <c r="M5675" s="3">
        <f t="shared" si="795"/>
        <v>0</v>
      </c>
      <c r="N5675" s="3">
        <f t="shared" si="796"/>
        <v>0</v>
      </c>
      <c r="O5675" s="3">
        <f>IF(H5675="Reg", MIN(Inputs!$B$2, I5675*Inputs!$B$10, (Inputs!$B$8-I5675)/Inputs!$B$9), 0)</f>
        <v>0</v>
      </c>
      <c r="P5675" s="3">
        <f t="shared" si="797"/>
        <v>0</v>
      </c>
      <c r="Q5675" s="3">
        <f t="shared" si="798"/>
        <v>0</v>
      </c>
      <c r="R5675" s="3">
        <f>I5675 + M5675*Inputs!$B$9 - N5675/Inputs!$B$10</f>
        <v>340</v>
      </c>
    </row>
    <row r="5676" spans="1:18" x14ac:dyDescent="0.3">
      <c r="A5676" s="4">
        <v>46259.416666666657</v>
      </c>
      <c r="B5676" s="3">
        <v>20.3325</v>
      </c>
      <c r="C5676" s="3">
        <v>0.5</v>
      </c>
      <c r="D5676" s="3">
        <f t="shared" si="792"/>
        <v>35.45291666666666</v>
      </c>
      <c r="E5676" s="3">
        <f>MAX(B5676 - D5676/Inputs!$B$5, 0)</f>
        <v>0</v>
      </c>
      <c r="F5676" s="3">
        <f>MAX(D5676*Inputs!$B$5 - B5676, 0)</f>
        <v>10.866066666666661</v>
      </c>
      <c r="G5676" s="3">
        <f t="shared" si="793"/>
        <v>0.5</v>
      </c>
      <c r="H5676" t="str">
        <f t="shared" si="794"/>
        <v>Charge</v>
      </c>
      <c r="I5676" s="3">
        <f t="shared" si="799"/>
        <v>340</v>
      </c>
      <c r="J5676" s="3">
        <f t="shared" si="800"/>
        <v>0</v>
      </c>
      <c r="K5676" s="3">
        <f>MIN(Inputs!$B$2, (Inputs!$B$8 - I5676)/Inputs!$B$9)</f>
        <v>0</v>
      </c>
      <c r="L5676" s="3">
        <f>MAX(MIN(Inputs!$B$2, I5676*Inputs!$B$10, Inputs!$B$8*Inputs!$B$4 - J5676), 0)</f>
        <v>170</v>
      </c>
      <c r="M5676" s="3">
        <f t="shared" si="795"/>
        <v>0</v>
      </c>
      <c r="N5676" s="3">
        <f t="shared" si="796"/>
        <v>0</v>
      </c>
      <c r="O5676" s="3">
        <f>IF(H5676="Reg", MIN(Inputs!$B$2, I5676*Inputs!$B$10, (Inputs!$B$8-I5676)/Inputs!$B$9), 0)</f>
        <v>0</v>
      </c>
      <c r="P5676" s="3">
        <f t="shared" si="797"/>
        <v>0</v>
      </c>
      <c r="Q5676" s="3">
        <f t="shared" si="798"/>
        <v>0</v>
      </c>
      <c r="R5676" s="3">
        <f>I5676 + M5676*Inputs!$B$9 - N5676/Inputs!$B$10</f>
        <v>340</v>
      </c>
    </row>
    <row r="5677" spans="1:18" x14ac:dyDescent="0.3">
      <c r="A5677" s="4">
        <v>46259.458333333343</v>
      </c>
      <c r="B5677" s="3">
        <v>18.064999999999998</v>
      </c>
      <c r="C5677" s="3">
        <v>0.44</v>
      </c>
      <c r="D5677" s="3">
        <f t="shared" si="792"/>
        <v>35.45291666666666</v>
      </c>
      <c r="E5677" s="3">
        <f>MAX(B5677 - D5677/Inputs!$B$5, 0)</f>
        <v>0</v>
      </c>
      <c r="F5677" s="3">
        <f>MAX(D5677*Inputs!$B$5 - B5677, 0)</f>
        <v>13.133566666666663</v>
      </c>
      <c r="G5677" s="3">
        <f t="shared" si="793"/>
        <v>0.44</v>
      </c>
      <c r="H5677" t="str">
        <f t="shared" si="794"/>
        <v>Charge</v>
      </c>
      <c r="I5677" s="3">
        <f t="shared" si="799"/>
        <v>340</v>
      </c>
      <c r="J5677" s="3">
        <f t="shared" si="800"/>
        <v>0</v>
      </c>
      <c r="K5677" s="3">
        <f>MIN(Inputs!$B$2, (Inputs!$B$8 - I5677)/Inputs!$B$9)</f>
        <v>0</v>
      </c>
      <c r="L5677" s="3">
        <f>MAX(MIN(Inputs!$B$2, I5677*Inputs!$B$10, Inputs!$B$8*Inputs!$B$4 - J5677), 0)</f>
        <v>170</v>
      </c>
      <c r="M5677" s="3">
        <f t="shared" si="795"/>
        <v>0</v>
      </c>
      <c r="N5677" s="3">
        <f t="shared" si="796"/>
        <v>0</v>
      </c>
      <c r="O5677" s="3">
        <f>IF(H5677="Reg", MIN(Inputs!$B$2, I5677*Inputs!$B$10, (Inputs!$B$8-I5677)/Inputs!$B$9), 0)</f>
        <v>0</v>
      </c>
      <c r="P5677" s="3">
        <f t="shared" si="797"/>
        <v>0</v>
      </c>
      <c r="Q5677" s="3">
        <f t="shared" si="798"/>
        <v>0</v>
      </c>
      <c r="R5677" s="3">
        <f>I5677 + M5677*Inputs!$B$9 - N5677/Inputs!$B$10</f>
        <v>340</v>
      </c>
    </row>
    <row r="5678" spans="1:18" x14ac:dyDescent="0.3">
      <c r="A5678" s="4">
        <v>46259.5</v>
      </c>
      <c r="B5678" s="3">
        <v>16.752499999999998</v>
      </c>
      <c r="C5678" s="3">
        <v>0.49</v>
      </c>
      <c r="D5678" s="3">
        <f t="shared" si="792"/>
        <v>35.45291666666666</v>
      </c>
      <c r="E5678" s="3">
        <f>MAX(B5678 - D5678/Inputs!$B$5, 0)</f>
        <v>0</v>
      </c>
      <c r="F5678" s="3">
        <f>MAX(D5678*Inputs!$B$5 - B5678, 0)</f>
        <v>14.446066666666663</v>
      </c>
      <c r="G5678" s="3">
        <f t="shared" si="793"/>
        <v>0.49</v>
      </c>
      <c r="H5678" t="str">
        <f t="shared" si="794"/>
        <v>Charge</v>
      </c>
      <c r="I5678" s="3">
        <f t="shared" si="799"/>
        <v>340</v>
      </c>
      <c r="J5678" s="3">
        <f t="shared" si="800"/>
        <v>0</v>
      </c>
      <c r="K5678" s="3">
        <f>MIN(Inputs!$B$2, (Inputs!$B$8 - I5678)/Inputs!$B$9)</f>
        <v>0</v>
      </c>
      <c r="L5678" s="3">
        <f>MAX(MIN(Inputs!$B$2, I5678*Inputs!$B$10, Inputs!$B$8*Inputs!$B$4 - J5678), 0)</f>
        <v>170</v>
      </c>
      <c r="M5678" s="3">
        <f t="shared" si="795"/>
        <v>0</v>
      </c>
      <c r="N5678" s="3">
        <f t="shared" si="796"/>
        <v>0</v>
      </c>
      <c r="O5678" s="3">
        <f>IF(H5678="Reg", MIN(Inputs!$B$2, I5678*Inputs!$B$10, (Inputs!$B$8-I5678)/Inputs!$B$9), 0)</f>
        <v>0</v>
      </c>
      <c r="P5678" s="3">
        <f t="shared" si="797"/>
        <v>0</v>
      </c>
      <c r="Q5678" s="3">
        <f t="shared" si="798"/>
        <v>0</v>
      </c>
      <c r="R5678" s="3">
        <f>I5678 + M5678*Inputs!$B$9 - N5678/Inputs!$B$10</f>
        <v>340</v>
      </c>
    </row>
    <row r="5679" spans="1:18" x14ac:dyDescent="0.3">
      <c r="A5679" s="4">
        <v>46259.541666666657</v>
      </c>
      <c r="B5679" s="3">
        <v>18.86</v>
      </c>
      <c r="C5679" s="3">
        <v>0.49</v>
      </c>
      <c r="D5679" s="3">
        <f t="shared" si="792"/>
        <v>35.45291666666666</v>
      </c>
      <c r="E5679" s="3">
        <f>MAX(B5679 - D5679/Inputs!$B$5, 0)</f>
        <v>0</v>
      </c>
      <c r="F5679" s="3">
        <f>MAX(D5679*Inputs!$B$5 - B5679, 0)</f>
        <v>12.338566666666662</v>
      </c>
      <c r="G5679" s="3">
        <f t="shared" si="793"/>
        <v>0.49</v>
      </c>
      <c r="H5679" t="str">
        <f t="shared" si="794"/>
        <v>Charge</v>
      </c>
      <c r="I5679" s="3">
        <f t="shared" si="799"/>
        <v>340</v>
      </c>
      <c r="J5679" s="3">
        <f t="shared" si="800"/>
        <v>0</v>
      </c>
      <c r="K5679" s="3">
        <f>MIN(Inputs!$B$2, (Inputs!$B$8 - I5679)/Inputs!$B$9)</f>
        <v>0</v>
      </c>
      <c r="L5679" s="3">
        <f>MAX(MIN(Inputs!$B$2, I5679*Inputs!$B$10, Inputs!$B$8*Inputs!$B$4 - J5679), 0)</f>
        <v>170</v>
      </c>
      <c r="M5679" s="3">
        <f t="shared" si="795"/>
        <v>0</v>
      </c>
      <c r="N5679" s="3">
        <f t="shared" si="796"/>
        <v>0</v>
      </c>
      <c r="O5679" s="3">
        <f>IF(H5679="Reg", MIN(Inputs!$B$2, I5679*Inputs!$B$10, (Inputs!$B$8-I5679)/Inputs!$B$9), 0)</f>
        <v>0</v>
      </c>
      <c r="P5679" s="3">
        <f t="shared" si="797"/>
        <v>0</v>
      </c>
      <c r="Q5679" s="3">
        <f t="shared" si="798"/>
        <v>0</v>
      </c>
      <c r="R5679" s="3">
        <f>I5679 + M5679*Inputs!$B$9 - N5679/Inputs!$B$10</f>
        <v>340</v>
      </c>
    </row>
    <row r="5680" spans="1:18" x14ac:dyDescent="0.3">
      <c r="A5680" s="4">
        <v>46259.583333333343</v>
      </c>
      <c r="B5680" s="3">
        <v>21.342500000000001</v>
      </c>
      <c r="C5680" s="3">
        <v>0.62</v>
      </c>
      <c r="D5680" s="3">
        <f t="shared" si="792"/>
        <v>35.45291666666666</v>
      </c>
      <c r="E5680" s="3">
        <f>MAX(B5680 - D5680/Inputs!$B$5, 0)</f>
        <v>0</v>
      </c>
      <c r="F5680" s="3">
        <f>MAX(D5680*Inputs!$B$5 - B5680, 0)</f>
        <v>9.8560666666666599</v>
      </c>
      <c r="G5680" s="3">
        <f t="shared" si="793"/>
        <v>0.62</v>
      </c>
      <c r="H5680" t="str">
        <f t="shared" si="794"/>
        <v>Charge</v>
      </c>
      <c r="I5680" s="3">
        <f t="shared" si="799"/>
        <v>340</v>
      </c>
      <c r="J5680" s="3">
        <f t="shared" si="800"/>
        <v>0</v>
      </c>
      <c r="K5680" s="3">
        <f>MIN(Inputs!$B$2, (Inputs!$B$8 - I5680)/Inputs!$B$9)</f>
        <v>0</v>
      </c>
      <c r="L5680" s="3">
        <f>MAX(MIN(Inputs!$B$2, I5680*Inputs!$B$10, Inputs!$B$8*Inputs!$B$4 - J5680), 0)</f>
        <v>170</v>
      </c>
      <c r="M5680" s="3">
        <f t="shared" si="795"/>
        <v>0</v>
      </c>
      <c r="N5680" s="3">
        <f t="shared" si="796"/>
        <v>0</v>
      </c>
      <c r="O5680" s="3">
        <f>IF(H5680="Reg", MIN(Inputs!$B$2, I5680*Inputs!$B$10, (Inputs!$B$8-I5680)/Inputs!$B$9), 0)</f>
        <v>0</v>
      </c>
      <c r="P5680" s="3">
        <f t="shared" si="797"/>
        <v>0</v>
      </c>
      <c r="Q5680" s="3">
        <f t="shared" si="798"/>
        <v>0</v>
      </c>
      <c r="R5680" s="3">
        <f>I5680 + M5680*Inputs!$B$9 - N5680/Inputs!$B$10</f>
        <v>340</v>
      </c>
    </row>
    <row r="5681" spans="1:18" x14ac:dyDescent="0.3">
      <c r="A5681" s="4">
        <v>46259.625</v>
      </c>
      <c r="B5681" s="3">
        <v>21.017500000000002</v>
      </c>
      <c r="C5681" s="3">
        <v>0.93</v>
      </c>
      <c r="D5681" s="3">
        <f t="shared" si="792"/>
        <v>35.45291666666666</v>
      </c>
      <c r="E5681" s="3">
        <f>MAX(B5681 - D5681/Inputs!$B$5, 0)</f>
        <v>0</v>
      </c>
      <c r="F5681" s="3">
        <f>MAX(D5681*Inputs!$B$5 - B5681, 0)</f>
        <v>10.181066666666659</v>
      </c>
      <c r="G5681" s="3">
        <f t="shared" si="793"/>
        <v>0.93</v>
      </c>
      <c r="H5681" t="str">
        <f t="shared" si="794"/>
        <v>Charge</v>
      </c>
      <c r="I5681" s="3">
        <f t="shared" si="799"/>
        <v>340</v>
      </c>
      <c r="J5681" s="3">
        <f t="shared" si="800"/>
        <v>0</v>
      </c>
      <c r="K5681" s="3">
        <f>MIN(Inputs!$B$2, (Inputs!$B$8 - I5681)/Inputs!$B$9)</f>
        <v>0</v>
      </c>
      <c r="L5681" s="3">
        <f>MAX(MIN(Inputs!$B$2, I5681*Inputs!$B$10, Inputs!$B$8*Inputs!$B$4 - J5681), 0)</f>
        <v>170</v>
      </c>
      <c r="M5681" s="3">
        <f t="shared" si="795"/>
        <v>0</v>
      </c>
      <c r="N5681" s="3">
        <f t="shared" si="796"/>
        <v>0</v>
      </c>
      <c r="O5681" s="3">
        <f>IF(H5681="Reg", MIN(Inputs!$B$2, I5681*Inputs!$B$10, (Inputs!$B$8-I5681)/Inputs!$B$9), 0)</f>
        <v>0</v>
      </c>
      <c r="P5681" s="3">
        <f t="shared" si="797"/>
        <v>0</v>
      </c>
      <c r="Q5681" s="3">
        <f t="shared" si="798"/>
        <v>0</v>
      </c>
      <c r="R5681" s="3">
        <f>I5681 + M5681*Inputs!$B$9 - N5681/Inputs!$B$10</f>
        <v>340</v>
      </c>
    </row>
    <row r="5682" spans="1:18" x14ac:dyDescent="0.3">
      <c r="A5682" s="4">
        <v>46259.666666666657</v>
      </c>
      <c r="B5682" s="3">
        <v>21.452500000000001</v>
      </c>
      <c r="C5682" s="3">
        <v>1</v>
      </c>
      <c r="D5682" s="3">
        <f t="shared" si="792"/>
        <v>35.45291666666666</v>
      </c>
      <c r="E5682" s="3">
        <f>MAX(B5682 - D5682/Inputs!$B$5, 0)</f>
        <v>0</v>
      </c>
      <c r="F5682" s="3">
        <f>MAX(D5682*Inputs!$B$5 - B5682, 0)</f>
        <v>9.7460666666666604</v>
      </c>
      <c r="G5682" s="3">
        <f t="shared" si="793"/>
        <v>1</v>
      </c>
      <c r="H5682" t="str">
        <f t="shared" si="794"/>
        <v>Charge</v>
      </c>
      <c r="I5682" s="3">
        <f t="shared" si="799"/>
        <v>340</v>
      </c>
      <c r="J5682" s="3">
        <f t="shared" si="800"/>
        <v>0</v>
      </c>
      <c r="K5682" s="3">
        <f>MIN(Inputs!$B$2, (Inputs!$B$8 - I5682)/Inputs!$B$9)</f>
        <v>0</v>
      </c>
      <c r="L5682" s="3">
        <f>MAX(MIN(Inputs!$B$2, I5682*Inputs!$B$10, Inputs!$B$8*Inputs!$B$4 - J5682), 0)</f>
        <v>170</v>
      </c>
      <c r="M5682" s="3">
        <f t="shared" si="795"/>
        <v>0</v>
      </c>
      <c r="N5682" s="3">
        <f t="shared" si="796"/>
        <v>0</v>
      </c>
      <c r="O5682" s="3">
        <f>IF(H5682="Reg", MIN(Inputs!$B$2, I5682*Inputs!$B$10, (Inputs!$B$8-I5682)/Inputs!$B$9), 0)</f>
        <v>0</v>
      </c>
      <c r="P5682" s="3">
        <f t="shared" si="797"/>
        <v>0</v>
      </c>
      <c r="Q5682" s="3">
        <f t="shared" si="798"/>
        <v>0</v>
      </c>
      <c r="R5682" s="3">
        <f>I5682 + M5682*Inputs!$B$9 - N5682/Inputs!$B$10</f>
        <v>340</v>
      </c>
    </row>
    <row r="5683" spans="1:18" x14ac:dyDescent="0.3">
      <c r="A5683" s="4">
        <v>46259.708333333343</v>
      </c>
      <c r="B5683" s="3">
        <v>19.805</v>
      </c>
      <c r="C5683" s="3">
        <v>0.54</v>
      </c>
      <c r="D5683" s="3">
        <f t="shared" si="792"/>
        <v>35.45291666666666</v>
      </c>
      <c r="E5683" s="3">
        <f>MAX(B5683 - D5683/Inputs!$B$5, 0)</f>
        <v>0</v>
      </c>
      <c r="F5683" s="3">
        <f>MAX(D5683*Inputs!$B$5 - B5683, 0)</f>
        <v>11.393566666666661</v>
      </c>
      <c r="G5683" s="3">
        <f t="shared" si="793"/>
        <v>0.54</v>
      </c>
      <c r="H5683" t="str">
        <f t="shared" si="794"/>
        <v>Charge</v>
      </c>
      <c r="I5683" s="3">
        <f t="shared" si="799"/>
        <v>340</v>
      </c>
      <c r="J5683" s="3">
        <f t="shared" si="800"/>
        <v>0</v>
      </c>
      <c r="K5683" s="3">
        <f>MIN(Inputs!$B$2, (Inputs!$B$8 - I5683)/Inputs!$B$9)</f>
        <v>0</v>
      </c>
      <c r="L5683" s="3">
        <f>MAX(MIN(Inputs!$B$2, I5683*Inputs!$B$10, Inputs!$B$8*Inputs!$B$4 - J5683), 0)</f>
        <v>170</v>
      </c>
      <c r="M5683" s="3">
        <f t="shared" si="795"/>
        <v>0</v>
      </c>
      <c r="N5683" s="3">
        <f t="shared" si="796"/>
        <v>0</v>
      </c>
      <c r="O5683" s="3">
        <f>IF(H5683="Reg", MIN(Inputs!$B$2, I5683*Inputs!$B$10, (Inputs!$B$8-I5683)/Inputs!$B$9), 0)</f>
        <v>0</v>
      </c>
      <c r="P5683" s="3">
        <f t="shared" si="797"/>
        <v>0</v>
      </c>
      <c r="Q5683" s="3">
        <f t="shared" si="798"/>
        <v>0</v>
      </c>
      <c r="R5683" s="3">
        <f>I5683 + M5683*Inputs!$B$9 - N5683/Inputs!$B$10</f>
        <v>340</v>
      </c>
    </row>
    <row r="5684" spans="1:18" x14ac:dyDescent="0.3">
      <c r="A5684" s="4">
        <v>46259.75</v>
      </c>
      <c r="B5684" s="3">
        <v>19.487500000000001</v>
      </c>
      <c r="C5684" s="3">
        <v>18.059999999999999</v>
      </c>
      <c r="D5684" s="3">
        <f t="shared" si="792"/>
        <v>35.45291666666666</v>
      </c>
      <c r="E5684" s="3">
        <f>MAX(B5684 - D5684/Inputs!$B$5, 0)</f>
        <v>0</v>
      </c>
      <c r="F5684" s="3">
        <f>MAX(D5684*Inputs!$B$5 - B5684, 0)</f>
        <v>11.71106666666666</v>
      </c>
      <c r="G5684" s="3">
        <f t="shared" si="793"/>
        <v>18.059999999999999</v>
      </c>
      <c r="H5684" t="str">
        <f t="shared" si="794"/>
        <v>Reg</v>
      </c>
      <c r="I5684" s="3">
        <f t="shared" si="799"/>
        <v>340</v>
      </c>
      <c r="J5684" s="3">
        <f t="shared" si="800"/>
        <v>0</v>
      </c>
      <c r="K5684" s="3">
        <f>MIN(Inputs!$B$2, (Inputs!$B$8 - I5684)/Inputs!$B$9)</f>
        <v>0</v>
      </c>
      <c r="L5684" s="3">
        <f>MAX(MIN(Inputs!$B$2, I5684*Inputs!$B$10, Inputs!$B$8*Inputs!$B$4 - J5684), 0)</f>
        <v>170</v>
      </c>
      <c r="M5684" s="3">
        <f t="shared" si="795"/>
        <v>0</v>
      </c>
      <c r="N5684" s="3">
        <f t="shared" si="796"/>
        <v>0</v>
      </c>
      <c r="O5684" s="3">
        <f>IF(H5684="Reg", MIN(Inputs!$B$2, I5684*Inputs!$B$10, (Inputs!$B$8-I5684)/Inputs!$B$9), 0)</f>
        <v>0</v>
      </c>
      <c r="P5684" s="3">
        <f t="shared" si="797"/>
        <v>0</v>
      </c>
      <c r="Q5684" s="3">
        <f t="shared" si="798"/>
        <v>0</v>
      </c>
      <c r="R5684" s="3">
        <f>I5684 + M5684*Inputs!$B$9 - N5684/Inputs!$B$10</f>
        <v>340</v>
      </c>
    </row>
    <row r="5685" spans="1:18" x14ac:dyDescent="0.3">
      <c r="A5685" s="4">
        <v>46259.791666666657</v>
      </c>
      <c r="B5685" s="3">
        <v>21.954999999999998</v>
      </c>
      <c r="C5685" s="3">
        <v>20.09</v>
      </c>
      <c r="D5685" s="3">
        <f t="shared" si="792"/>
        <v>35.45291666666666</v>
      </c>
      <c r="E5685" s="3">
        <f>MAX(B5685 - D5685/Inputs!$B$5, 0)</f>
        <v>0</v>
      </c>
      <c r="F5685" s="3">
        <f>MAX(D5685*Inputs!$B$5 - B5685, 0)</f>
        <v>9.2435666666666627</v>
      </c>
      <c r="G5685" s="3">
        <f t="shared" si="793"/>
        <v>20.09</v>
      </c>
      <c r="H5685" t="str">
        <f t="shared" si="794"/>
        <v>Reg</v>
      </c>
      <c r="I5685" s="3">
        <f t="shared" si="799"/>
        <v>340</v>
      </c>
      <c r="J5685" s="3">
        <f t="shared" si="800"/>
        <v>0</v>
      </c>
      <c r="K5685" s="3">
        <f>MIN(Inputs!$B$2, (Inputs!$B$8 - I5685)/Inputs!$B$9)</f>
        <v>0</v>
      </c>
      <c r="L5685" s="3">
        <f>MAX(MIN(Inputs!$B$2, I5685*Inputs!$B$10, Inputs!$B$8*Inputs!$B$4 - J5685), 0)</f>
        <v>170</v>
      </c>
      <c r="M5685" s="3">
        <f t="shared" si="795"/>
        <v>0</v>
      </c>
      <c r="N5685" s="3">
        <f t="shared" si="796"/>
        <v>0</v>
      </c>
      <c r="O5685" s="3">
        <f>IF(H5685="Reg", MIN(Inputs!$B$2, I5685*Inputs!$B$10, (Inputs!$B$8-I5685)/Inputs!$B$9), 0)</f>
        <v>0</v>
      </c>
      <c r="P5685" s="3">
        <f t="shared" si="797"/>
        <v>0</v>
      </c>
      <c r="Q5685" s="3">
        <f t="shared" si="798"/>
        <v>0</v>
      </c>
      <c r="R5685" s="3">
        <f>I5685 + M5685*Inputs!$B$9 - N5685/Inputs!$B$10</f>
        <v>340</v>
      </c>
    </row>
    <row r="5686" spans="1:18" x14ac:dyDescent="0.3">
      <c r="A5686" s="4">
        <v>46259.833333333343</v>
      </c>
      <c r="B5686" s="3">
        <v>66.015000000000001</v>
      </c>
      <c r="C5686" s="3">
        <v>9.2100000000000009</v>
      </c>
      <c r="D5686" s="3">
        <f t="shared" si="792"/>
        <v>35.45291666666666</v>
      </c>
      <c r="E5686" s="3">
        <f>MAX(B5686 - D5686/Inputs!$B$5, 0)</f>
        <v>25.727594696969703</v>
      </c>
      <c r="F5686" s="3">
        <f>MAX(D5686*Inputs!$B$5 - B5686, 0)</f>
        <v>0</v>
      </c>
      <c r="G5686" s="3">
        <f t="shared" si="793"/>
        <v>9.2100000000000009</v>
      </c>
      <c r="H5686" t="str">
        <f t="shared" si="794"/>
        <v>Discharge</v>
      </c>
      <c r="I5686" s="3">
        <f t="shared" si="799"/>
        <v>340</v>
      </c>
      <c r="J5686" s="3">
        <f t="shared" si="800"/>
        <v>0</v>
      </c>
      <c r="K5686" s="3">
        <f>MIN(Inputs!$B$2, (Inputs!$B$8 - I5686)/Inputs!$B$9)</f>
        <v>0</v>
      </c>
      <c r="L5686" s="3">
        <f>MAX(MIN(Inputs!$B$2, I5686*Inputs!$B$10, Inputs!$B$8*Inputs!$B$4 - J5686), 0)</f>
        <v>170</v>
      </c>
      <c r="M5686" s="3">
        <f t="shared" si="795"/>
        <v>0</v>
      </c>
      <c r="N5686" s="3">
        <f t="shared" si="796"/>
        <v>170</v>
      </c>
      <c r="O5686" s="3">
        <f>IF(H5686="Reg", MIN(Inputs!$B$2, I5686*Inputs!$B$10, (Inputs!$B$8-I5686)/Inputs!$B$9), 0)</f>
        <v>0</v>
      </c>
      <c r="P5686" s="3">
        <f t="shared" si="797"/>
        <v>11222.55</v>
      </c>
      <c r="Q5686" s="3">
        <f t="shared" si="798"/>
        <v>0</v>
      </c>
      <c r="R5686" s="3">
        <f>I5686 + M5686*Inputs!$B$9 - N5686/Inputs!$B$10</f>
        <v>158.77939109773115</v>
      </c>
    </row>
    <row r="5687" spans="1:18" x14ac:dyDescent="0.3">
      <c r="A5687" s="4">
        <v>46259.875</v>
      </c>
      <c r="B5687" s="3">
        <v>72.567499999999995</v>
      </c>
      <c r="C5687" s="3">
        <v>5</v>
      </c>
      <c r="D5687" s="3">
        <f t="shared" si="792"/>
        <v>35.45291666666666</v>
      </c>
      <c r="E5687" s="3">
        <f>MAX(B5687 - D5687/Inputs!$B$5, 0)</f>
        <v>32.280094696969698</v>
      </c>
      <c r="F5687" s="3">
        <f>MAX(D5687*Inputs!$B$5 - B5687, 0)</f>
        <v>0</v>
      </c>
      <c r="G5687" s="3">
        <f t="shared" si="793"/>
        <v>5</v>
      </c>
      <c r="H5687" t="str">
        <f t="shared" si="794"/>
        <v>Discharge</v>
      </c>
      <c r="I5687" s="3">
        <f t="shared" si="799"/>
        <v>158.77939109773115</v>
      </c>
      <c r="J5687" s="3">
        <f t="shared" si="800"/>
        <v>170</v>
      </c>
      <c r="K5687" s="3">
        <f>MIN(Inputs!$B$2, (Inputs!$B$8 - I5687)/Inputs!$B$9)</f>
        <v>170</v>
      </c>
      <c r="L5687" s="3">
        <f>MAX(MIN(Inputs!$B$2, I5687*Inputs!$B$10, Inputs!$B$8*Inputs!$B$4 - J5687), 0)</f>
        <v>148.94827166799323</v>
      </c>
      <c r="M5687" s="3">
        <f t="shared" si="795"/>
        <v>0</v>
      </c>
      <c r="N5687" s="3">
        <f t="shared" si="796"/>
        <v>148.94827166799323</v>
      </c>
      <c r="O5687" s="3">
        <f>IF(H5687="Reg", MIN(Inputs!$B$2, I5687*Inputs!$B$10, (Inputs!$B$8-I5687)/Inputs!$B$9), 0)</f>
        <v>0</v>
      </c>
      <c r="P5687" s="3">
        <f t="shared" si="797"/>
        <v>10808.803704267099</v>
      </c>
      <c r="Q5687" s="3">
        <f t="shared" si="798"/>
        <v>0</v>
      </c>
      <c r="R5687" s="3">
        <f>I5687 + M5687*Inputs!$B$9 - N5687/Inputs!$B$10</f>
        <v>0</v>
      </c>
    </row>
    <row r="5688" spans="1:18" x14ac:dyDescent="0.3">
      <c r="A5688" s="4">
        <v>46259.916666666657</v>
      </c>
      <c r="B5688" s="3">
        <v>91.92</v>
      </c>
      <c r="C5688" s="3">
        <v>0.44</v>
      </c>
      <c r="D5688" s="3">
        <f t="shared" si="792"/>
        <v>35.45291666666666</v>
      </c>
      <c r="E5688" s="3">
        <f>MAX(B5688 - D5688/Inputs!$B$5, 0)</f>
        <v>51.632594696969704</v>
      </c>
      <c r="F5688" s="3">
        <f>MAX(D5688*Inputs!$B$5 - B5688, 0)</f>
        <v>0</v>
      </c>
      <c r="G5688" s="3">
        <f t="shared" si="793"/>
        <v>0.44</v>
      </c>
      <c r="H5688" t="str">
        <f t="shared" si="794"/>
        <v>Discharge</v>
      </c>
      <c r="I5688" s="3">
        <f t="shared" si="799"/>
        <v>0</v>
      </c>
      <c r="J5688" s="3">
        <f t="shared" si="800"/>
        <v>318.94827166799325</v>
      </c>
      <c r="K5688" s="3">
        <f>MIN(Inputs!$B$2, (Inputs!$B$8 - I5688)/Inputs!$B$9)</f>
        <v>170</v>
      </c>
      <c r="L5688" s="3">
        <f>MAX(MIN(Inputs!$B$2, I5688*Inputs!$B$10, Inputs!$B$8*Inputs!$B$4 - J5688), 0)</f>
        <v>0</v>
      </c>
      <c r="M5688" s="3">
        <f t="shared" si="795"/>
        <v>0</v>
      </c>
      <c r="N5688" s="3">
        <f t="shared" si="796"/>
        <v>0</v>
      </c>
      <c r="O5688" s="3">
        <f>IF(H5688="Reg", MIN(Inputs!$B$2, I5688*Inputs!$B$10, (Inputs!$B$8-I5688)/Inputs!$B$9), 0)</f>
        <v>0</v>
      </c>
      <c r="P5688" s="3">
        <f t="shared" si="797"/>
        <v>0</v>
      </c>
      <c r="Q5688" s="3">
        <f t="shared" si="798"/>
        <v>0</v>
      </c>
      <c r="R5688" s="3">
        <f>I5688 + M5688*Inputs!$B$9 - N5688/Inputs!$B$10</f>
        <v>0</v>
      </c>
    </row>
    <row r="5689" spans="1:18" x14ac:dyDescent="0.3">
      <c r="A5689" s="4">
        <v>46259.958333333343</v>
      </c>
      <c r="B5689" s="3">
        <v>82.860000000000014</v>
      </c>
      <c r="C5689" s="3">
        <v>7.0000000000000007E-2</v>
      </c>
      <c r="D5689" s="3">
        <f t="shared" si="792"/>
        <v>35.45291666666666</v>
      </c>
      <c r="E5689" s="3">
        <f>MAX(B5689 - D5689/Inputs!$B$5, 0)</f>
        <v>42.572594696969716</v>
      </c>
      <c r="F5689" s="3">
        <f>MAX(D5689*Inputs!$B$5 - B5689, 0)</f>
        <v>0</v>
      </c>
      <c r="G5689" s="3">
        <f t="shared" si="793"/>
        <v>7.0000000000000007E-2</v>
      </c>
      <c r="H5689" t="str">
        <f t="shared" si="794"/>
        <v>Discharge</v>
      </c>
      <c r="I5689" s="3">
        <f t="shared" si="799"/>
        <v>0</v>
      </c>
      <c r="J5689" s="3">
        <f t="shared" si="800"/>
        <v>318.94827166799325</v>
      </c>
      <c r="K5689" s="3">
        <f>MIN(Inputs!$B$2, (Inputs!$B$8 - I5689)/Inputs!$B$9)</f>
        <v>170</v>
      </c>
      <c r="L5689" s="3">
        <f>MAX(MIN(Inputs!$B$2, I5689*Inputs!$B$10, Inputs!$B$8*Inputs!$B$4 - J5689), 0)</f>
        <v>0</v>
      </c>
      <c r="M5689" s="3">
        <f t="shared" si="795"/>
        <v>0</v>
      </c>
      <c r="N5689" s="3">
        <f t="shared" si="796"/>
        <v>0</v>
      </c>
      <c r="O5689" s="3">
        <f>IF(H5689="Reg", MIN(Inputs!$B$2, I5689*Inputs!$B$10, (Inputs!$B$8-I5689)/Inputs!$B$9), 0)</f>
        <v>0</v>
      </c>
      <c r="P5689" s="3">
        <f t="shared" si="797"/>
        <v>0</v>
      </c>
      <c r="Q5689" s="3">
        <f t="shared" si="798"/>
        <v>0</v>
      </c>
      <c r="R5689" s="3">
        <f>I5689 + M5689*Inputs!$B$9 - N5689/Inputs!$B$10</f>
        <v>0</v>
      </c>
    </row>
    <row r="5690" spans="1:18" x14ac:dyDescent="0.3">
      <c r="A5690" s="4">
        <v>46260</v>
      </c>
      <c r="B5690" s="3">
        <v>40.695</v>
      </c>
      <c r="C5690" s="3">
        <v>7.0000000000000007E-2</v>
      </c>
      <c r="D5690" s="3">
        <f t="shared" si="792"/>
        <v>66.666250000000005</v>
      </c>
      <c r="E5690" s="3">
        <f>MAX(B5690 - D5690/Inputs!$B$5, 0)</f>
        <v>0</v>
      </c>
      <c r="F5690" s="3">
        <f>MAX(D5690*Inputs!$B$5 - B5690, 0)</f>
        <v>17.971300000000006</v>
      </c>
      <c r="G5690" s="3">
        <f t="shared" si="793"/>
        <v>7.0000000000000007E-2</v>
      </c>
      <c r="H5690" t="str">
        <f t="shared" si="794"/>
        <v>Charge</v>
      </c>
      <c r="I5690" s="3">
        <f t="shared" si="799"/>
        <v>0</v>
      </c>
      <c r="J5690" s="3">
        <f t="shared" si="800"/>
        <v>0</v>
      </c>
      <c r="K5690" s="3">
        <f>MIN(Inputs!$B$2, (Inputs!$B$8 - I5690)/Inputs!$B$9)</f>
        <v>170</v>
      </c>
      <c r="L5690" s="3">
        <f>MAX(MIN(Inputs!$B$2, I5690*Inputs!$B$10, Inputs!$B$8*Inputs!$B$4 - J5690), 0)</f>
        <v>0</v>
      </c>
      <c r="M5690" s="3">
        <f t="shared" si="795"/>
        <v>170</v>
      </c>
      <c r="N5690" s="3">
        <f t="shared" si="796"/>
        <v>0</v>
      </c>
      <c r="O5690" s="3">
        <f>IF(H5690="Reg", MIN(Inputs!$B$2, I5690*Inputs!$B$10, (Inputs!$B$8-I5690)/Inputs!$B$9), 0)</f>
        <v>0</v>
      </c>
      <c r="P5690" s="3">
        <f t="shared" si="797"/>
        <v>-6918.15</v>
      </c>
      <c r="Q5690" s="3">
        <f t="shared" si="798"/>
        <v>0</v>
      </c>
      <c r="R5690" s="3">
        <f>I5690 + M5690*Inputs!$B$9 - N5690/Inputs!$B$10</f>
        <v>159.4741358339966</v>
      </c>
    </row>
    <row r="5691" spans="1:18" x14ac:dyDescent="0.3">
      <c r="A5691" s="4">
        <v>46260.041666666657</v>
      </c>
      <c r="B5691" s="3">
        <v>22.790000000000003</v>
      </c>
      <c r="C5691" s="3">
        <v>0.06</v>
      </c>
      <c r="D5691" s="3">
        <f t="shared" si="792"/>
        <v>66.666250000000005</v>
      </c>
      <c r="E5691" s="3">
        <f>MAX(B5691 - D5691/Inputs!$B$5, 0)</f>
        <v>0</v>
      </c>
      <c r="F5691" s="3">
        <f>MAX(D5691*Inputs!$B$5 - B5691, 0)</f>
        <v>35.876300000000001</v>
      </c>
      <c r="G5691" s="3">
        <f t="shared" si="793"/>
        <v>0.06</v>
      </c>
      <c r="H5691" t="str">
        <f t="shared" si="794"/>
        <v>Charge</v>
      </c>
      <c r="I5691" s="3">
        <f t="shared" si="799"/>
        <v>159.4741358339966</v>
      </c>
      <c r="J5691" s="3">
        <f t="shared" si="800"/>
        <v>0</v>
      </c>
      <c r="K5691" s="3">
        <f>MIN(Inputs!$B$2, (Inputs!$B$8 - I5691)/Inputs!$B$9)</f>
        <v>170</v>
      </c>
      <c r="L5691" s="3">
        <f>MAX(MIN(Inputs!$B$2, I5691*Inputs!$B$10, Inputs!$B$8*Inputs!$B$4 - J5691), 0)</f>
        <v>149.6</v>
      </c>
      <c r="M5691" s="3">
        <f t="shared" si="795"/>
        <v>170</v>
      </c>
      <c r="N5691" s="3">
        <f t="shared" si="796"/>
        <v>0</v>
      </c>
      <c r="O5691" s="3">
        <f>IF(H5691="Reg", MIN(Inputs!$B$2, I5691*Inputs!$B$10, (Inputs!$B$8-I5691)/Inputs!$B$9), 0)</f>
        <v>0</v>
      </c>
      <c r="P5691" s="3">
        <f t="shared" si="797"/>
        <v>-3874.3000000000006</v>
      </c>
      <c r="Q5691" s="3">
        <f t="shared" si="798"/>
        <v>0</v>
      </c>
      <c r="R5691" s="3">
        <f>I5691 + M5691*Inputs!$B$9 - N5691/Inputs!$B$10</f>
        <v>318.9482716679932</v>
      </c>
    </row>
    <row r="5692" spans="1:18" x14ac:dyDescent="0.3">
      <c r="A5692" s="4">
        <v>46260.083333333343</v>
      </c>
      <c r="B5692" s="3">
        <v>23.1175</v>
      </c>
      <c r="C5692" s="3">
        <v>0.05</v>
      </c>
      <c r="D5692" s="3">
        <f t="shared" si="792"/>
        <v>66.666250000000005</v>
      </c>
      <c r="E5692" s="3">
        <f>MAX(B5692 - D5692/Inputs!$B$5, 0)</f>
        <v>0</v>
      </c>
      <c r="F5692" s="3">
        <f>MAX(D5692*Inputs!$B$5 - B5692, 0)</f>
        <v>35.548800000000007</v>
      </c>
      <c r="G5692" s="3">
        <f t="shared" si="793"/>
        <v>0.05</v>
      </c>
      <c r="H5692" t="str">
        <f t="shared" si="794"/>
        <v>Charge</v>
      </c>
      <c r="I5692" s="3">
        <f t="shared" si="799"/>
        <v>318.9482716679932</v>
      </c>
      <c r="J5692" s="3">
        <f t="shared" si="800"/>
        <v>0</v>
      </c>
      <c r="K5692" s="3">
        <f>MIN(Inputs!$B$2, (Inputs!$B$8 - I5692)/Inputs!$B$9)</f>
        <v>22.44121780453775</v>
      </c>
      <c r="L5692" s="3">
        <f>MAX(MIN(Inputs!$B$2, I5692*Inputs!$B$10, Inputs!$B$8*Inputs!$B$4 - J5692), 0)</f>
        <v>170</v>
      </c>
      <c r="M5692" s="3">
        <f t="shared" si="795"/>
        <v>22.44121780453775</v>
      </c>
      <c r="N5692" s="3">
        <f t="shared" si="796"/>
        <v>0</v>
      </c>
      <c r="O5692" s="3">
        <f>IF(H5692="Reg", MIN(Inputs!$B$2, I5692*Inputs!$B$10, (Inputs!$B$8-I5692)/Inputs!$B$9), 0)</f>
        <v>0</v>
      </c>
      <c r="P5692" s="3">
        <f t="shared" si="797"/>
        <v>-518.78485259640138</v>
      </c>
      <c r="Q5692" s="3">
        <f t="shared" si="798"/>
        <v>0</v>
      </c>
      <c r="R5692" s="3">
        <f>I5692 + M5692*Inputs!$B$9 - N5692/Inputs!$B$10</f>
        <v>340</v>
      </c>
    </row>
    <row r="5693" spans="1:18" x14ac:dyDescent="0.3">
      <c r="A5693" s="4">
        <v>46260.125</v>
      </c>
      <c r="B5693" s="3">
        <v>24.1325</v>
      </c>
      <c r="C5693" s="3">
        <v>0.06</v>
      </c>
      <c r="D5693" s="3">
        <f t="shared" si="792"/>
        <v>66.666250000000005</v>
      </c>
      <c r="E5693" s="3">
        <f>MAX(B5693 - D5693/Inputs!$B$5, 0)</f>
        <v>0</v>
      </c>
      <c r="F5693" s="3">
        <f>MAX(D5693*Inputs!$B$5 - B5693, 0)</f>
        <v>34.533800000000006</v>
      </c>
      <c r="G5693" s="3">
        <f t="shared" si="793"/>
        <v>0.06</v>
      </c>
      <c r="H5693" t="str">
        <f t="shared" si="794"/>
        <v>Charge</v>
      </c>
      <c r="I5693" s="3">
        <f t="shared" si="799"/>
        <v>340</v>
      </c>
      <c r="J5693" s="3">
        <f t="shared" si="800"/>
        <v>0</v>
      </c>
      <c r="K5693" s="3">
        <f>MIN(Inputs!$B$2, (Inputs!$B$8 - I5693)/Inputs!$B$9)</f>
        <v>0</v>
      </c>
      <c r="L5693" s="3">
        <f>MAX(MIN(Inputs!$B$2, I5693*Inputs!$B$10, Inputs!$B$8*Inputs!$B$4 - J5693), 0)</f>
        <v>170</v>
      </c>
      <c r="M5693" s="3">
        <f t="shared" si="795"/>
        <v>0</v>
      </c>
      <c r="N5693" s="3">
        <f t="shared" si="796"/>
        <v>0</v>
      </c>
      <c r="O5693" s="3">
        <f>IF(H5693="Reg", MIN(Inputs!$B$2, I5693*Inputs!$B$10, (Inputs!$B$8-I5693)/Inputs!$B$9), 0)</f>
        <v>0</v>
      </c>
      <c r="P5693" s="3">
        <f t="shared" si="797"/>
        <v>0</v>
      </c>
      <c r="Q5693" s="3">
        <f t="shared" si="798"/>
        <v>0</v>
      </c>
      <c r="R5693" s="3">
        <f>I5693 + M5693*Inputs!$B$9 - N5693/Inputs!$B$10</f>
        <v>340</v>
      </c>
    </row>
    <row r="5694" spans="1:18" x14ac:dyDescent="0.3">
      <c r="A5694" s="4">
        <v>46260.166666666657</v>
      </c>
      <c r="B5694" s="3">
        <v>23.677500000000002</v>
      </c>
      <c r="C5694" s="3">
        <v>0.06</v>
      </c>
      <c r="D5694" s="3">
        <f t="shared" si="792"/>
        <v>66.666250000000005</v>
      </c>
      <c r="E5694" s="3">
        <f>MAX(B5694 - D5694/Inputs!$B$5, 0)</f>
        <v>0</v>
      </c>
      <c r="F5694" s="3">
        <f>MAX(D5694*Inputs!$B$5 - B5694, 0)</f>
        <v>34.988800000000005</v>
      </c>
      <c r="G5694" s="3">
        <f t="shared" si="793"/>
        <v>0.06</v>
      </c>
      <c r="H5694" t="str">
        <f t="shared" si="794"/>
        <v>Charge</v>
      </c>
      <c r="I5694" s="3">
        <f t="shared" si="799"/>
        <v>340</v>
      </c>
      <c r="J5694" s="3">
        <f t="shared" si="800"/>
        <v>0</v>
      </c>
      <c r="K5694" s="3">
        <f>MIN(Inputs!$B$2, (Inputs!$B$8 - I5694)/Inputs!$B$9)</f>
        <v>0</v>
      </c>
      <c r="L5694" s="3">
        <f>MAX(MIN(Inputs!$B$2, I5694*Inputs!$B$10, Inputs!$B$8*Inputs!$B$4 - J5694), 0)</f>
        <v>170</v>
      </c>
      <c r="M5694" s="3">
        <f t="shared" si="795"/>
        <v>0</v>
      </c>
      <c r="N5694" s="3">
        <f t="shared" si="796"/>
        <v>0</v>
      </c>
      <c r="O5694" s="3">
        <f>IF(H5694="Reg", MIN(Inputs!$B$2, I5694*Inputs!$B$10, (Inputs!$B$8-I5694)/Inputs!$B$9), 0)</f>
        <v>0</v>
      </c>
      <c r="P5694" s="3">
        <f t="shared" si="797"/>
        <v>0</v>
      </c>
      <c r="Q5694" s="3">
        <f t="shared" si="798"/>
        <v>0</v>
      </c>
      <c r="R5694" s="3">
        <f>I5694 + M5694*Inputs!$B$9 - N5694/Inputs!$B$10</f>
        <v>340</v>
      </c>
    </row>
    <row r="5695" spans="1:18" x14ac:dyDescent="0.3">
      <c r="A5695" s="4">
        <v>46260.208333333343</v>
      </c>
      <c r="B5695" s="3">
        <v>24.9725</v>
      </c>
      <c r="C5695" s="3">
        <v>0.1</v>
      </c>
      <c r="D5695" s="3">
        <f t="shared" si="792"/>
        <v>66.666250000000005</v>
      </c>
      <c r="E5695" s="3">
        <f>MAX(B5695 - D5695/Inputs!$B$5, 0)</f>
        <v>0</v>
      </c>
      <c r="F5695" s="3">
        <f>MAX(D5695*Inputs!$B$5 - B5695, 0)</f>
        <v>33.69380000000001</v>
      </c>
      <c r="G5695" s="3">
        <f t="shared" si="793"/>
        <v>0.1</v>
      </c>
      <c r="H5695" t="str">
        <f t="shared" si="794"/>
        <v>Charge</v>
      </c>
      <c r="I5695" s="3">
        <f t="shared" si="799"/>
        <v>340</v>
      </c>
      <c r="J5695" s="3">
        <f t="shared" si="800"/>
        <v>0</v>
      </c>
      <c r="K5695" s="3">
        <f>MIN(Inputs!$B$2, (Inputs!$B$8 - I5695)/Inputs!$B$9)</f>
        <v>0</v>
      </c>
      <c r="L5695" s="3">
        <f>MAX(MIN(Inputs!$B$2, I5695*Inputs!$B$10, Inputs!$B$8*Inputs!$B$4 - J5695), 0)</f>
        <v>170</v>
      </c>
      <c r="M5695" s="3">
        <f t="shared" si="795"/>
        <v>0</v>
      </c>
      <c r="N5695" s="3">
        <f t="shared" si="796"/>
        <v>0</v>
      </c>
      <c r="O5695" s="3">
        <f>IF(H5695="Reg", MIN(Inputs!$B$2, I5695*Inputs!$B$10, (Inputs!$B$8-I5695)/Inputs!$B$9), 0)</f>
        <v>0</v>
      </c>
      <c r="P5695" s="3">
        <f t="shared" si="797"/>
        <v>0</v>
      </c>
      <c r="Q5695" s="3">
        <f t="shared" si="798"/>
        <v>0</v>
      </c>
      <c r="R5695" s="3">
        <f>I5695 + M5695*Inputs!$B$9 - N5695/Inputs!$B$10</f>
        <v>340</v>
      </c>
    </row>
    <row r="5696" spans="1:18" x14ac:dyDescent="0.3">
      <c r="A5696" s="4">
        <v>46260.25</v>
      </c>
      <c r="B5696" s="3">
        <v>27.442500000000003</v>
      </c>
      <c r="C5696" s="3">
        <v>0.11</v>
      </c>
      <c r="D5696" s="3">
        <f t="shared" si="792"/>
        <v>66.666250000000005</v>
      </c>
      <c r="E5696" s="3">
        <f>MAX(B5696 - D5696/Inputs!$B$5, 0)</f>
        <v>0</v>
      </c>
      <c r="F5696" s="3">
        <f>MAX(D5696*Inputs!$B$5 - B5696, 0)</f>
        <v>31.223800000000004</v>
      </c>
      <c r="G5696" s="3">
        <f t="shared" si="793"/>
        <v>0.11</v>
      </c>
      <c r="H5696" t="str">
        <f t="shared" si="794"/>
        <v>Charge</v>
      </c>
      <c r="I5696" s="3">
        <f t="shared" si="799"/>
        <v>340</v>
      </c>
      <c r="J5696" s="3">
        <f t="shared" si="800"/>
        <v>0</v>
      </c>
      <c r="K5696" s="3">
        <f>MIN(Inputs!$B$2, (Inputs!$B$8 - I5696)/Inputs!$B$9)</f>
        <v>0</v>
      </c>
      <c r="L5696" s="3">
        <f>MAX(MIN(Inputs!$B$2, I5696*Inputs!$B$10, Inputs!$B$8*Inputs!$B$4 - J5696), 0)</f>
        <v>170</v>
      </c>
      <c r="M5696" s="3">
        <f t="shared" si="795"/>
        <v>0</v>
      </c>
      <c r="N5696" s="3">
        <f t="shared" si="796"/>
        <v>0</v>
      </c>
      <c r="O5696" s="3">
        <f>IF(H5696="Reg", MIN(Inputs!$B$2, I5696*Inputs!$B$10, (Inputs!$B$8-I5696)/Inputs!$B$9), 0)</f>
        <v>0</v>
      </c>
      <c r="P5696" s="3">
        <f t="shared" si="797"/>
        <v>0</v>
      </c>
      <c r="Q5696" s="3">
        <f t="shared" si="798"/>
        <v>0</v>
      </c>
      <c r="R5696" s="3">
        <f>I5696 + M5696*Inputs!$B$9 - N5696/Inputs!$B$10</f>
        <v>340</v>
      </c>
    </row>
    <row r="5697" spans="1:18" x14ac:dyDescent="0.3">
      <c r="A5697" s="4">
        <v>46260.291666666657</v>
      </c>
      <c r="B5697" s="3">
        <v>30.657499999999999</v>
      </c>
      <c r="C5697" s="3">
        <v>1</v>
      </c>
      <c r="D5697" s="3">
        <f t="shared" si="792"/>
        <v>66.666250000000005</v>
      </c>
      <c r="E5697" s="3">
        <f>MAX(B5697 - D5697/Inputs!$B$5, 0)</f>
        <v>0</v>
      </c>
      <c r="F5697" s="3">
        <f>MAX(D5697*Inputs!$B$5 - B5697, 0)</f>
        <v>28.008800000000008</v>
      </c>
      <c r="G5697" s="3">
        <f t="shared" si="793"/>
        <v>1</v>
      </c>
      <c r="H5697" t="str">
        <f t="shared" si="794"/>
        <v>Charge</v>
      </c>
      <c r="I5697" s="3">
        <f t="shared" si="799"/>
        <v>340</v>
      </c>
      <c r="J5697" s="3">
        <f t="shared" si="800"/>
        <v>0</v>
      </c>
      <c r="K5697" s="3">
        <f>MIN(Inputs!$B$2, (Inputs!$B$8 - I5697)/Inputs!$B$9)</f>
        <v>0</v>
      </c>
      <c r="L5697" s="3">
        <f>MAX(MIN(Inputs!$B$2, I5697*Inputs!$B$10, Inputs!$B$8*Inputs!$B$4 - J5697), 0)</f>
        <v>170</v>
      </c>
      <c r="M5697" s="3">
        <f t="shared" si="795"/>
        <v>0</v>
      </c>
      <c r="N5697" s="3">
        <f t="shared" si="796"/>
        <v>0</v>
      </c>
      <c r="O5697" s="3">
        <f>IF(H5697="Reg", MIN(Inputs!$B$2, I5697*Inputs!$B$10, (Inputs!$B$8-I5697)/Inputs!$B$9), 0)</f>
        <v>0</v>
      </c>
      <c r="P5697" s="3">
        <f t="shared" si="797"/>
        <v>0</v>
      </c>
      <c r="Q5697" s="3">
        <f t="shared" si="798"/>
        <v>0</v>
      </c>
      <c r="R5697" s="3">
        <f>I5697 + M5697*Inputs!$B$9 - N5697/Inputs!$B$10</f>
        <v>340</v>
      </c>
    </row>
    <row r="5698" spans="1:18" x14ac:dyDescent="0.3">
      <c r="A5698" s="4">
        <v>46260.333333333343</v>
      </c>
      <c r="B5698" s="3">
        <v>20.305</v>
      </c>
      <c r="C5698" s="3">
        <v>0.49</v>
      </c>
      <c r="D5698" s="3">
        <f t="shared" ref="D5698:D5761" si="801">AVERAGEIFS(B:B, A:A, "&gt;="&amp;INT(A5698), A:A, "&lt;"&amp;INT(A5698)+1)</f>
        <v>66.666250000000005</v>
      </c>
      <c r="E5698" s="3">
        <f>MAX(B5698 - D5698/Inputs!$B$5, 0)</f>
        <v>0</v>
      </c>
      <c r="F5698" s="3">
        <f>MAX(D5698*Inputs!$B$5 - B5698, 0)</f>
        <v>38.361300000000007</v>
      </c>
      <c r="G5698" s="3">
        <f t="shared" ref="G5698:G5761" si="802">C5698</f>
        <v>0.49</v>
      </c>
      <c r="H5698" t="str">
        <f t="shared" ref="H5698:H5761" si="803">IF(MAX(E5698, F5698, G5698)&lt;=0, "Idle", IF(AND(G5698&gt;=E5698, G5698&gt;=F5698), "Reg", IF(E5698&gt;=F5698, "Discharge", "Charge")))</f>
        <v>Charge</v>
      </c>
      <c r="I5698" s="3">
        <f t="shared" si="799"/>
        <v>340</v>
      </c>
      <c r="J5698" s="3">
        <f t="shared" si="800"/>
        <v>0</v>
      </c>
      <c r="K5698" s="3">
        <f>MIN(Inputs!$B$2, (Inputs!$B$8 - I5698)/Inputs!$B$9)</f>
        <v>0</v>
      </c>
      <c r="L5698" s="3">
        <f>MAX(MIN(Inputs!$B$2, I5698*Inputs!$B$10, Inputs!$B$8*Inputs!$B$4 - J5698), 0)</f>
        <v>170</v>
      </c>
      <c r="M5698" s="3">
        <f t="shared" ref="M5698:M5761" si="804">IF(H5698="Charge", K5698, 0)</f>
        <v>0</v>
      </c>
      <c r="N5698" s="3">
        <f t="shared" ref="N5698:N5761" si="805">IF(H5698="Discharge", L5698, 0)</f>
        <v>0</v>
      </c>
      <c r="O5698" s="3">
        <f>IF(H5698="Reg", MIN(Inputs!$B$2, I5698*Inputs!$B$10, (Inputs!$B$8-I5698)/Inputs!$B$9), 0)</f>
        <v>0</v>
      </c>
      <c r="P5698" s="3">
        <f t="shared" ref="P5698:P5761" si="806">(N5698 - M5698) * B5698</f>
        <v>0</v>
      </c>
      <c r="Q5698" s="3">
        <f t="shared" ref="Q5698:Q5761" si="807">O5698 * C5698</f>
        <v>0</v>
      </c>
      <c r="R5698" s="3">
        <f>I5698 + M5698*Inputs!$B$9 - N5698/Inputs!$B$10</f>
        <v>340</v>
      </c>
    </row>
    <row r="5699" spans="1:18" x14ac:dyDescent="0.3">
      <c r="A5699" s="4">
        <v>46260.375</v>
      </c>
      <c r="B5699" s="3">
        <v>20.189999999999998</v>
      </c>
      <c r="C5699" s="3">
        <v>0.73</v>
      </c>
      <c r="D5699" s="3">
        <f t="shared" si="801"/>
        <v>66.666250000000005</v>
      </c>
      <c r="E5699" s="3">
        <f>MAX(B5699 - D5699/Inputs!$B$5, 0)</f>
        <v>0</v>
      </c>
      <c r="F5699" s="3">
        <f>MAX(D5699*Inputs!$B$5 - B5699, 0)</f>
        <v>38.476300000000009</v>
      </c>
      <c r="G5699" s="3">
        <f t="shared" si="802"/>
        <v>0.73</v>
      </c>
      <c r="H5699" t="str">
        <f t="shared" si="803"/>
        <v>Charge</v>
      </c>
      <c r="I5699" s="3">
        <f t="shared" ref="I5699:I5762" si="808">R5698</f>
        <v>340</v>
      </c>
      <c r="J5699" s="3">
        <f t="shared" ref="J5699:J5762" si="809">IF(INT(A5699)=INT(A5698), J5698 + N5698, 0)</f>
        <v>0</v>
      </c>
      <c r="K5699" s="3">
        <f>MIN(Inputs!$B$2, (Inputs!$B$8 - I5699)/Inputs!$B$9)</f>
        <v>0</v>
      </c>
      <c r="L5699" s="3">
        <f>MAX(MIN(Inputs!$B$2, I5699*Inputs!$B$10, Inputs!$B$8*Inputs!$B$4 - J5699), 0)</f>
        <v>170</v>
      </c>
      <c r="M5699" s="3">
        <f t="shared" si="804"/>
        <v>0</v>
      </c>
      <c r="N5699" s="3">
        <f t="shared" si="805"/>
        <v>0</v>
      </c>
      <c r="O5699" s="3">
        <f>IF(H5699="Reg", MIN(Inputs!$B$2, I5699*Inputs!$B$10, (Inputs!$B$8-I5699)/Inputs!$B$9), 0)</f>
        <v>0</v>
      </c>
      <c r="P5699" s="3">
        <f t="shared" si="806"/>
        <v>0</v>
      </c>
      <c r="Q5699" s="3">
        <f t="shared" si="807"/>
        <v>0</v>
      </c>
      <c r="R5699" s="3">
        <f>I5699 + M5699*Inputs!$B$9 - N5699/Inputs!$B$10</f>
        <v>340</v>
      </c>
    </row>
    <row r="5700" spans="1:18" x14ac:dyDescent="0.3">
      <c r="A5700" s="4">
        <v>46260.416666666657</v>
      </c>
      <c r="B5700" s="3">
        <v>21.647500000000001</v>
      </c>
      <c r="C5700" s="3">
        <v>0.5</v>
      </c>
      <c r="D5700" s="3">
        <f t="shared" si="801"/>
        <v>66.666250000000005</v>
      </c>
      <c r="E5700" s="3">
        <f>MAX(B5700 - D5700/Inputs!$B$5, 0)</f>
        <v>0</v>
      </c>
      <c r="F5700" s="3">
        <f>MAX(D5700*Inputs!$B$5 - B5700, 0)</f>
        <v>37.018800000000006</v>
      </c>
      <c r="G5700" s="3">
        <f t="shared" si="802"/>
        <v>0.5</v>
      </c>
      <c r="H5700" t="str">
        <f t="shared" si="803"/>
        <v>Charge</v>
      </c>
      <c r="I5700" s="3">
        <f t="shared" si="808"/>
        <v>340</v>
      </c>
      <c r="J5700" s="3">
        <f t="shared" si="809"/>
        <v>0</v>
      </c>
      <c r="K5700" s="3">
        <f>MIN(Inputs!$B$2, (Inputs!$B$8 - I5700)/Inputs!$B$9)</f>
        <v>0</v>
      </c>
      <c r="L5700" s="3">
        <f>MAX(MIN(Inputs!$B$2, I5700*Inputs!$B$10, Inputs!$B$8*Inputs!$B$4 - J5700), 0)</f>
        <v>170</v>
      </c>
      <c r="M5700" s="3">
        <f t="shared" si="804"/>
        <v>0</v>
      </c>
      <c r="N5700" s="3">
        <f t="shared" si="805"/>
        <v>0</v>
      </c>
      <c r="O5700" s="3">
        <f>IF(H5700="Reg", MIN(Inputs!$B$2, I5700*Inputs!$B$10, (Inputs!$B$8-I5700)/Inputs!$B$9), 0)</f>
        <v>0</v>
      </c>
      <c r="P5700" s="3">
        <f t="shared" si="806"/>
        <v>0</v>
      </c>
      <c r="Q5700" s="3">
        <f t="shared" si="807"/>
        <v>0</v>
      </c>
      <c r="R5700" s="3">
        <f>I5700 + M5700*Inputs!$B$9 - N5700/Inputs!$B$10</f>
        <v>340</v>
      </c>
    </row>
    <row r="5701" spans="1:18" x14ac:dyDescent="0.3">
      <c r="A5701" s="4">
        <v>46260.458333333343</v>
      </c>
      <c r="B5701" s="3">
        <v>23.287500000000001</v>
      </c>
      <c r="C5701" s="3">
        <v>0.44</v>
      </c>
      <c r="D5701" s="3">
        <f t="shared" si="801"/>
        <v>66.666250000000005</v>
      </c>
      <c r="E5701" s="3">
        <f>MAX(B5701 - D5701/Inputs!$B$5, 0)</f>
        <v>0</v>
      </c>
      <c r="F5701" s="3">
        <f>MAX(D5701*Inputs!$B$5 - B5701, 0)</f>
        <v>35.378800000000005</v>
      </c>
      <c r="G5701" s="3">
        <f t="shared" si="802"/>
        <v>0.44</v>
      </c>
      <c r="H5701" t="str">
        <f t="shared" si="803"/>
        <v>Charge</v>
      </c>
      <c r="I5701" s="3">
        <f t="shared" si="808"/>
        <v>340</v>
      </c>
      <c r="J5701" s="3">
        <f t="shared" si="809"/>
        <v>0</v>
      </c>
      <c r="K5701" s="3">
        <f>MIN(Inputs!$B$2, (Inputs!$B$8 - I5701)/Inputs!$B$9)</f>
        <v>0</v>
      </c>
      <c r="L5701" s="3">
        <f>MAX(MIN(Inputs!$B$2, I5701*Inputs!$B$10, Inputs!$B$8*Inputs!$B$4 - J5701), 0)</f>
        <v>170</v>
      </c>
      <c r="M5701" s="3">
        <f t="shared" si="804"/>
        <v>0</v>
      </c>
      <c r="N5701" s="3">
        <f t="shared" si="805"/>
        <v>0</v>
      </c>
      <c r="O5701" s="3">
        <f>IF(H5701="Reg", MIN(Inputs!$B$2, I5701*Inputs!$B$10, (Inputs!$B$8-I5701)/Inputs!$B$9), 0)</f>
        <v>0</v>
      </c>
      <c r="P5701" s="3">
        <f t="shared" si="806"/>
        <v>0</v>
      </c>
      <c r="Q5701" s="3">
        <f t="shared" si="807"/>
        <v>0</v>
      </c>
      <c r="R5701" s="3">
        <f>I5701 + M5701*Inputs!$B$9 - N5701/Inputs!$B$10</f>
        <v>340</v>
      </c>
    </row>
    <row r="5702" spans="1:18" x14ac:dyDescent="0.3">
      <c r="A5702" s="4">
        <v>46260.5</v>
      </c>
      <c r="B5702" s="3">
        <v>29.422499999999999</v>
      </c>
      <c r="C5702" s="3">
        <v>0.49</v>
      </c>
      <c r="D5702" s="3">
        <f t="shared" si="801"/>
        <v>66.666250000000005</v>
      </c>
      <c r="E5702" s="3">
        <f>MAX(B5702 - D5702/Inputs!$B$5, 0)</f>
        <v>0</v>
      </c>
      <c r="F5702" s="3">
        <f>MAX(D5702*Inputs!$B$5 - B5702, 0)</f>
        <v>29.243800000000007</v>
      </c>
      <c r="G5702" s="3">
        <f t="shared" si="802"/>
        <v>0.49</v>
      </c>
      <c r="H5702" t="str">
        <f t="shared" si="803"/>
        <v>Charge</v>
      </c>
      <c r="I5702" s="3">
        <f t="shared" si="808"/>
        <v>340</v>
      </c>
      <c r="J5702" s="3">
        <f t="shared" si="809"/>
        <v>0</v>
      </c>
      <c r="K5702" s="3">
        <f>MIN(Inputs!$B$2, (Inputs!$B$8 - I5702)/Inputs!$B$9)</f>
        <v>0</v>
      </c>
      <c r="L5702" s="3">
        <f>MAX(MIN(Inputs!$B$2, I5702*Inputs!$B$10, Inputs!$B$8*Inputs!$B$4 - J5702), 0)</f>
        <v>170</v>
      </c>
      <c r="M5702" s="3">
        <f t="shared" si="804"/>
        <v>0</v>
      </c>
      <c r="N5702" s="3">
        <f t="shared" si="805"/>
        <v>0</v>
      </c>
      <c r="O5702" s="3">
        <f>IF(H5702="Reg", MIN(Inputs!$B$2, I5702*Inputs!$B$10, (Inputs!$B$8-I5702)/Inputs!$B$9), 0)</f>
        <v>0</v>
      </c>
      <c r="P5702" s="3">
        <f t="shared" si="806"/>
        <v>0</v>
      </c>
      <c r="Q5702" s="3">
        <f t="shared" si="807"/>
        <v>0</v>
      </c>
      <c r="R5702" s="3">
        <f>I5702 + M5702*Inputs!$B$9 - N5702/Inputs!$B$10</f>
        <v>340</v>
      </c>
    </row>
    <row r="5703" spans="1:18" x14ac:dyDescent="0.3">
      <c r="A5703" s="4">
        <v>46260.541666666657</v>
      </c>
      <c r="B5703" s="3">
        <v>35.347500000000004</v>
      </c>
      <c r="C5703" s="3">
        <v>0.5</v>
      </c>
      <c r="D5703" s="3">
        <f t="shared" si="801"/>
        <v>66.666250000000005</v>
      </c>
      <c r="E5703" s="3">
        <f>MAX(B5703 - D5703/Inputs!$B$5, 0)</f>
        <v>0</v>
      </c>
      <c r="F5703" s="3">
        <f>MAX(D5703*Inputs!$B$5 - B5703, 0)</f>
        <v>23.318800000000003</v>
      </c>
      <c r="G5703" s="3">
        <f t="shared" si="802"/>
        <v>0.5</v>
      </c>
      <c r="H5703" t="str">
        <f t="shared" si="803"/>
        <v>Charge</v>
      </c>
      <c r="I5703" s="3">
        <f t="shared" si="808"/>
        <v>340</v>
      </c>
      <c r="J5703" s="3">
        <f t="shared" si="809"/>
        <v>0</v>
      </c>
      <c r="K5703" s="3">
        <f>MIN(Inputs!$B$2, (Inputs!$B$8 - I5703)/Inputs!$B$9)</f>
        <v>0</v>
      </c>
      <c r="L5703" s="3">
        <f>MAX(MIN(Inputs!$B$2, I5703*Inputs!$B$10, Inputs!$B$8*Inputs!$B$4 - J5703), 0)</f>
        <v>170</v>
      </c>
      <c r="M5703" s="3">
        <f t="shared" si="804"/>
        <v>0</v>
      </c>
      <c r="N5703" s="3">
        <f t="shared" si="805"/>
        <v>0</v>
      </c>
      <c r="O5703" s="3">
        <f>IF(H5703="Reg", MIN(Inputs!$B$2, I5703*Inputs!$B$10, (Inputs!$B$8-I5703)/Inputs!$B$9), 0)</f>
        <v>0</v>
      </c>
      <c r="P5703" s="3">
        <f t="shared" si="806"/>
        <v>0</v>
      </c>
      <c r="Q5703" s="3">
        <f t="shared" si="807"/>
        <v>0</v>
      </c>
      <c r="R5703" s="3">
        <f>I5703 + M5703*Inputs!$B$9 - N5703/Inputs!$B$10</f>
        <v>340</v>
      </c>
    </row>
    <row r="5704" spans="1:18" x14ac:dyDescent="0.3">
      <c r="A5704" s="4">
        <v>46260.583333333343</v>
      </c>
      <c r="B5704" s="3">
        <v>34.22</v>
      </c>
      <c r="C5704" s="3">
        <v>0.5</v>
      </c>
      <c r="D5704" s="3">
        <f t="shared" si="801"/>
        <v>66.666250000000005</v>
      </c>
      <c r="E5704" s="3">
        <f>MAX(B5704 - D5704/Inputs!$B$5, 0)</f>
        <v>0</v>
      </c>
      <c r="F5704" s="3">
        <f>MAX(D5704*Inputs!$B$5 - B5704, 0)</f>
        <v>24.446300000000008</v>
      </c>
      <c r="G5704" s="3">
        <f t="shared" si="802"/>
        <v>0.5</v>
      </c>
      <c r="H5704" t="str">
        <f t="shared" si="803"/>
        <v>Charge</v>
      </c>
      <c r="I5704" s="3">
        <f t="shared" si="808"/>
        <v>340</v>
      </c>
      <c r="J5704" s="3">
        <f t="shared" si="809"/>
        <v>0</v>
      </c>
      <c r="K5704" s="3">
        <f>MIN(Inputs!$B$2, (Inputs!$B$8 - I5704)/Inputs!$B$9)</f>
        <v>0</v>
      </c>
      <c r="L5704" s="3">
        <f>MAX(MIN(Inputs!$B$2, I5704*Inputs!$B$10, Inputs!$B$8*Inputs!$B$4 - J5704), 0)</f>
        <v>170</v>
      </c>
      <c r="M5704" s="3">
        <f t="shared" si="804"/>
        <v>0</v>
      </c>
      <c r="N5704" s="3">
        <f t="shared" si="805"/>
        <v>0</v>
      </c>
      <c r="O5704" s="3">
        <f>IF(H5704="Reg", MIN(Inputs!$B$2, I5704*Inputs!$B$10, (Inputs!$B$8-I5704)/Inputs!$B$9), 0)</f>
        <v>0</v>
      </c>
      <c r="P5704" s="3">
        <f t="shared" si="806"/>
        <v>0</v>
      </c>
      <c r="Q5704" s="3">
        <f t="shared" si="807"/>
        <v>0</v>
      </c>
      <c r="R5704" s="3">
        <f>I5704 + M5704*Inputs!$B$9 - N5704/Inputs!$B$10</f>
        <v>340</v>
      </c>
    </row>
    <row r="5705" spans="1:18" x14ac:dyDescent="0.3">
      <c r="A5705" s="4">
        <v>46260.625</v>
      </c>
      <c r="B5705" s="3">
        <v>39.535000000000004</v>
      </c>
      <c r="C5705" s="3">
        <v>1</v>
      </c>
      <c r="D5705" s="3">
        <f t="shared" si="801"/>
        <v>66.666250000000005</v>
      </c>
      <c r="E5705" s="3">
        <f>MAX(B5705 - D5705/Inputs!$B$5, 0)</f>
        <v>0</v>
      </c>
      <c r="F5705" s="3">
        <f>MAX(D5705*Inputs!$B$5 - B5705, 0)</f>
        <v>19.131300000000003</v>
      </c>
      <c r="G5705" s="3">
        <f t="shared" si="802"/>
        <v>1</v>
      </c>
      <c r="H5705" t="str">
        <f t="shared" si="803"/>
        <v>Charge</v>
      </c>
      <c r="I5705" s="3">
        <f t="shared" si="808"/>
        <v>340</v>
      </c>
      <c r="J5705" s="3">
        <f t="shared" si="809"/>
        <v>0</v>
      </c>
      <c r="K5705" s="3">
        <f>MIN(Inputs!$B$2, (Inputs!$B$8 - I5705)/Inputs!$B$9)</f>
        <v>0</v>
      </c>
      <c r="L5705" s="3">
        <f>MAX(MIN(Inputs!$B$2, I5705*Inputs!$B$10, Inputs!$B$8*Inputs!$B$4 - J5705), 0)</f>
        <v>170</v>
      </c>
      <c r="M5705" s="3">
        <f t="shared" si="804"/>
        <v>0</v>
      </c>
      <c r="N5705" s="3">
        <f t="shared" si="805"/>
        <v>0</v>
      </c>
      <c r="O5705" s="3">
        <f>IF(H5705="Reg", MIN(Inputs!$B$2, I5705*Inputs!$B$10, (Inputs!$B$8-I5705)/Inputs!$B$9), 0)</f>
        <v>0</v>
      </c>
      <c r="P5705" s="3">
        <f t="shared" si="806"/>
        <v>0</v>
      </c>
      <c r="Q5705" s="3">
        <f t="shared" si="807"/>
        <v>0</v>
      </c>
      <c r="R5705" s="3">
        <f>I5705 + M5705*Inputs!$B$9 - N5705/Inputs!$B$10</f>
        <v>340</v>
      </c>
    </row>
    <row r="5706" spans="1:18" x14ac:dyDescent="0.3">
      <c r="A5706" s="4">
        <v>46260.666666666657</v>
      </c>
      <c r="B5706" s="3">
        <v>42.38</v>
      </c>
      <c r="C5706" s="3">
        <v>1</v>
      </c>
      <c r="D5706" s="3">
        <f t="shared" si="801"/>
        <v>66.666250000000005</v>
      </c>
      <c r="E5706" s="3">
        <f>MAX(B5706 - D5706/Inputs!$B$5, 0)</f>
        <v>0</v>
      </c>
      <c r="F5706" s="3">
        <f>MAX(D5706*Inputs!$B$5 - B5706, 0)</f>
        <v>16.286300000000004</v>
      </c>
      <c r="G5706" s="3">
        <f t="shared" si="802"/>
        <v>1</v>
      </c>
      <c r="H5706" t="str">
        <f t="shared" si="803"/>
        <v>Charge</v>
      </c>
      <c r="I5706" s="3">
        <f t="shared" si="808"/>
        <v>340</v>
      </c>
      <c r="J5706" s="3">
        <f t="shared" si="809"/>
        <v>0</v>
      </c>
      <c r="K5706" s="3">
        <f>MIN(Inputs!$B$2, (Inputs!$B$8 - I5706)/Inputs!$B$9)</f>
        <v>0</v>
      </c>
      <c r="L5706" s="3">
        <f>MAX(MIN(Inputs!$B$2, I5706*Inputs!$B$10, Inputs!$B$8*Inputs!$B$4 - J5706), 0)</f>
        <v>170</v>
      </c>
      <c r="M5706" s="3">
        <f t="shared" si="804"/>
        <v>0</v>
      </c>
      <c r="N5706" s="3">
        <f t="shared" si="805"/>
        <v>0</v>
      </c>
      <c r="O5706" s="3">
        <f>IF(H5706="Reg", MIN(Inputs!$B$2, I5706*Inputs!$B$10, (Inputs!$B$8-I5706)/Inputs!$B$9), 0)</f>
        <v>0</v>
      </c>
      <c r="P5706" s="3">
        <f t="shared" si="806"/>
        <v>0</v>
      </c>
      <c r="Q5706" s="3">
        <f t="shared" si="807"/>
        <v>0</v>
      </c>
      <c r="R5706" s="3">
        <f>I5706 + M5706*Inputs!$B$9 - N5706/Inputs!$B$10</f>
        <v>340</v>
      </c>
    </row>
    <row r="5707" spans="1:18" x14ac:dyDescent="0.3">
      <c r="A5707" s="4">
        <v>46260.708333333343</v>
      </c>
      <c r="B5707" s="3">
        <v>49.862499999999997</v>
      </c>
      <c r="C5707" s="3">
        <v>0.76</v>
      </c>
      <c r="D5707" s="3">
        <f t="shared" si="801"/>
        <v>66.666250000000005</v>
      </c>
      <c r="E5707" s="3">
        <f>MAX(B5707 - D5707/Inputs!$B$5, 0)</f>
        <v>0</v>
      </c>
      <c r="F5707" s="3">
        <f>MAX(D5707*Inputs!$B$5 - B5707, 0)</f>
        <v>8.8038000000000096</v>
      </c>
      <c r="G5707" s="3">
        <f t="shared" si="802"/>
        <v>0.76</v>
      </c>
      <c r="H5707" t="str">
        <f t="shared" si="803"/>
        <v>Charge</v>
      </c>
      <c r="I5707" s="3">
        <f t="shared" si="808"/>
        <v>340</v>
      </c>
      <c r="J5707" s="3">
        <f t="shared" si="809"/>
        <v>0</v>
      </c>
      <c r="K5707" s="3">
        <f>MIN(Inputs!$B$2, (Inputs!$B$8 - I5707)/Inputs!$B$9)</f>
        <v>0</v>
      </c>
      <c r="L5707" s="3">
        <f>MAX(MIN(Inputs!$B$2, I5707*Inputs!$B$10, Inputs!$B$8*Inputs!$B$4 - J5707), 0)</f>
        <v>170</v>
      </c>
      <c r="M5707" s="3">
        <f t="shared" si="804"/>
        <v>0</v>
      </c>
      <c r="N5707" s="3">
        <f t="shared" si="805"/>
        <v>0</v>
      </c>
      <c r="O5707" s="3">
        <f>IF(H5707="Reg", MIN(Inputs!$B$2, I5707*Inputs!$B$10, (Inputs!$B$8-I5707)/Inputs!$B$9), 0)</f>
        <v>0</v>
      </c>
      <c r="P5707" s="3">
        <f t="shared" si="806"/>
        <v>0</v>
      </c>
      <c r="Q5707" s="3">
        <f t="shared" si="807"/>
        <v>0</v>
      </c>
      <c r="R5707" s="3">
        <f>I5707 + M5707*Inputs!$B$9 - N5707/Inputs!$B$10</f>
        <v>340</v>
      </c>
    </row>
    <row r="5708" spans="1:18" x14ac:dyDescent="0.3">
      <c r="A5708" s="4">
        <v>46260.75</v>
      </c>
      <c r="B5708" s="3">
        <v>90.342499999999987</v>
      </c>
      <c r="C5708" s="3">
        <v>2.94</v>
      </c>
      <c r="D5708" s="3">
        <f t="shared" si="801"/>
        <v>66.666250000000005</v>
      </c>
      <c r="E5708" s="3">
        <f>MAX(B5708 - D5708/Inputs!$B$5, 0)</f>
        <v>14.585397727272706</v>
      </c>
      <c r="F5708" s="3">
        <f>MAX(D5708*Inputs!$B$5 - B5708, 0)</f>
        <v>0</v>
      </c>
      <c r="G5708" s="3">
        <f t="shared" si="802"/>
        <v>2.94</v>
      </c>
      <c r="H5708" t="str">
        <f t="shared" si="803"/>
        <v>Discharge</v>
      </c>
      <c r="I5708" s="3">
        <f t="shared" si="808"/>
        <v>340</v>
      </c>
      <c r="J5708" s="3">
        <f t="shared" si="809"/>
        <v>0</v>
      </c>
      <c r="K5708" s="3">
        <f>MIN(Inputs!$B$2, (Inputs!$B$8 - I5708)/Inputs!$B$9)</f>
        <v>0</v>
      </c>
      <c r="L5708" s="3">
        <f>MAX(MIN(Inputs!$B$2, I5708*Inputs!$B$10, Inputs!$B$8*Inputs!$B$4 - J5708), 0)</f>
        <v>170</v>
      </c>
      <c r="M5708" s="3">
        <f t="shared" si="804"/>
        <v>0</v>
      </c>
      <c r="N5708" s="3">
        <f t="shared" si="805"/>
        <v>170</v>
      </c>
      <c r="O5708" s="3">
        <f>IF(H5708="Reg", MIN(Inputs!$B$2, I5708*Inputs!$B$10, (Inputs!$B$8-I5708)/Inputs!$B$9), 0)</f>
        <v>0</v>
      </c>
      <c r="P5708" s="3">
        <f t="shared" si="806"/>
        <v>15358.224999999999</v>
      </c>
      <c r="Q5708" s="3">
        <f t="shared" si="807"/>
        <v>0</v>
      </c>
      <c r="R5708" s="3">
        <f>I5708 + M5708*Inputs!$B$9 - N5708/Inputs!$B$10</f>
        <v>158.77939109773115</v>
      </c>
    </row>
    <row r="5709" spans="1:18" x14ac:dyDescent="0.3">
      <c r="A5709" s="4">
        <v>46260.791666666657</v>
      </c>
      <c r="B5709" s="3">
        <v>120.55500000000001</v>
      </c>
      <c r="C5709" s="3">
        <v>5.95</v>
      </c>
      <c r="D5709" s="3">
        <f t="shared" si="801"/>
        <v>66.666250000000005</v>
      </c>
      <c r="E5709" s="3">
        <f>MAX(B5709 - D5709/Inputs!$B$5, 0)</f>
        <v>44.797897727272726</v>
      </c>
      <c r="F5709" s="3">
        <f>MAX(D5709*Inputs!$B$5 - B5709, 0)</f>
        <v>0</v>
      </c>
      <c r="G5709" s="3">
        <f t="shared" si="802"/>
        <v>5.95</v>
      </c>
      <c r="H5709" t="str">
        <f t="shared" si="803"/>
        <v>Discharge</v>
      </c>
      <c r="I5709" s="3">
        <f t="shared" si="808"/>
        <v>158.77939109773115</v>
      </c>
      <c r="J5709" s="3">
        <f t="shared" si="809"/>
        <v>170</v>
      </c>
      <c r="K5709" s="3">
        <f>MIN(Inputs!$B$2, (Inputs!$B$8 - I5709)/Inputs!$B$9)</f>
        <v>170</v>
      </c>
      <c r="L5709" s="3">
        <f>MAX(MIN(Inputs!$B$2, I5709*Inputs!$B$10, Inputs!$B$8*Inputs!$B$4 - J5709), 0)</f>
        <v>148.94827166799323</v>
      </c>
      <c r="M5709" s="3">
        <f t="shared" si="804"/>
        <v>0</v>
      </c>
      <c r="N5709" s="3">
        <f t="shared" si="805"/>
        <v>148.94827166799323</v>
      </c>
      <c r="O5709" s="3">
        <f>IF(H5709="Reg", MIN(Inputs!$B$2, I5709*Inputs!$B$10, (Inputs!$B$8-I5709)/Inputs!$B$9), 0)</f>
        <v>0</v>
      </c>
      <c r="P5709" s="3">
        <f t="shared" si="806"/>
        <v>17956.458890934926</v>
      </c>
      <c r="Q5709" s="3">
        <f t="shared" si="807"/>
        <v>0</v>
      </c>
      <c r="R5709" s="3">
        <f>I5709 + M5709*Inputs!$B$9 - N5709/Inputs!$B$10</f>
        <v>0</v>
      </c>
    </row>
    <row r="5710" spans="1:18" x14ac:dyDescent="0.3">
      <c r="A5710" s="4">
        <v>46260.833333333343</v>
      </c>
      <c r="B5710" s="3">
        <v>125.6225</v>
      </c>
      <c r="C5710" s="3">
        <v>5.46</v>
      </c>
      <c r="D5710" s="3">
        <f t="shared" si="801"/>
        <v>66.666250000000005</v>
      </c>
      <c r="E5710" s="3">
        <f>MAX(B5710 - D5710/Inputs!$B$5, 0)</f>
        <v>49.865397727272722</v>
      </c>
      <c r="F5710" s="3">
        <f>MAX(D5710*Inputs!$B$5 - B5710, 0)</f>
        <v>0</v>
      </c>
      <c r="G5710" s="3">
        <f t="shared" si="802"/>
        <v>5.46</v>
      </c>
      <c r="H5710" t="str">
        <f t="shared" si="803"/>
        <v>Discharge</v>
      </c>
      <c r="I5710" s="3">
        <f t="shared" si="808"/>
        <v>0</v>
      </c>
      <c r="J5710" s="3">
        <f t="shared" si="809"/>
        <v>318.94827166799325</v>
      </c>
      <c r="K5710" s="3">
        <f>MIN(Inputs!$B$2, (Inputs!$B$8 - I5710)/Inputs!$B$9)</f>
        <v>170</v>
      </c>
      <c r="L5710" s="3">
        <f>MAX(MIN(Inputs!$B$2, I5710*Inputs!$B$10, Inputs!$B$8*Inputs!$B$4 - J5710), 0)</f>
        <v>0</v>
      </c>
      <c r="M5710" s="3">
        <f t="shared" si="804"/>
        <v>0</v>
      </c>
      <c r="N5710" s="3">
        <f t="shared" si="805"/>
        <v>0</v>
      </c>
      <c r="O5710" s="3">
        <f>IF(H5710="Reg", MIN(Inputs!$B$2, I5710*Inputs!$B$10, (Inputs!$B$8-I5710)/Inputs!$B$9), 0)</f>
        <v>0</v>
      </c>
      <c r="P5710" s="3">
        <f t="shared" si="806"/>
        <v>0</v>
      </c>
      <c r="Q5710" s="3">
        <f t="shared" si="807"/>
        <v>0</v>
      </c>
      <c r="R5710" s="3">
        <f>I5710 + M5710*Inputs!$B$9 - N5710/Inputs!$B$10</f>
        <v>0</v>
      </c>
    </row>
    <row r="5711" spans="1:18" x14ac:dyDescent="0.3">
      <c r="A5711" s="4">
        <v>46260.875</v>
      </c>
      <c r="B5711" s="3">
        <v>423.64499999999998</v>
      </c>
      <c r="C5711" s="3">
        <v>1.38</v>
      </c>
      <c r="D5711" s="3">
        <f t="shared" si="801"/>
        <v>66.666250000000005</v>
      </c>
      <c r="E5711" s="3">
        <f>MAX(B5711 - D5711/Inputs!$B$5, 0)</f>
        <v>347.88789772727273</v>
      </c>
      <c r="F5711" s="3">
        <f>MAX(D5711*Inputs!$B$5 - B5711, 0)</f>
        <v>0</v>
      </c>
      <c r="G5711" s="3">
        <f t="shared" si="802"/>
        <v>1.38</v>
      </c>
      <c r="H5711" t="str">
        <f t="shared" si="803"/>
        <v>Discharge</v>
      </c>
      <c r="I5711" s="3">
        <f t="shared" si="808"/>
        <v>0</v>
      </c>
      <c r="J5711" s="3">
        <f t="shared" si="809"/>
        <v>318.94827166799325</v>
      </c>
      <c r="K5711" s="3">
        <f>MIN(Inputs!$B$2, (Inputs!$B$8 - I5711)/Inputs!$B$9)</f>
        <v>170</v>
      </c>
      <c r="L5711" s="3">
        <f>MAX(MIN(Inputs!$B$2, I5711*Inputs!$B$10, Inputs!$B$8*Inputs!$B$4 - J5711), 0)</f>
        <v>0</v>
      </c>
      <c r="M5711" s="3">
        <f t="shared" si="804"/>
        <v>0</v>
      </c>
      <c r="N5711" s="3">
        <f t="shared" si="805"/>
        <v>0</v>
      </c>
      <c r="O5711" s="3">
        <f>IF(H5711="Reg", MIN(Inputs!$B$2, I5711*Inputs!$B$10, (Inputs!$B$8-I5711)/Inputs!$B$9), 0)</f>
        <v>0</v>
      </c>
      <c r="P5711" s="3">
        <f t="shared" si="806"/>
        <v>0</v>
      </c>
      <c r="Q5711" s="3">
        <f t="shared" si="807"/>
        <v>0</v>
      </c>
      <c r="R5711" s="3">
        <f>I5711 + M5711*Inputs!$B$9 - N5711/Inputs!$B$10</f>
        <v>0</v>
      </c>
    </row>
    <row r="5712" spans="1:18" x14ac:dyDescent="0.3">
      <c r="A5712" s="4">
        <v>46260.916666666657</v>
      </c>
      <c r="B5712" s="3">
        <v>212.19</v>
      </c>
      <c r="C5712" s="3">
        <v>1</v>
      </c>
      <c r="D5712" s="3">
        <f t="shared" si="801"/>
        <v>66.666250000000005</v>
      </c>
      <c r="E5712" s="3">
        <f>MAX(B5712 - D5712/Inputs!$B$5, 0)</f>
        <v>136.43289772727272</v>
      </c>
      <c r="F5712" s="3">
        <f>MAX(D5712*Inputs!$B$5 - B5712, 0)</f>
        <v>0</v>
      </c>
      <c r="G5712" s="3">
        <f t="shared" si="802"/>
        <v>1</v>
      </c>
      <c r="H5712" t="str">
        <f t="shared" si="803"/>
        <v>Discharge</v>
      </c>
      <c r="I5712" s="3">
        <f t="shared" si="808"/>
        <v>0</v>
      </c>
      <c r="J5712" s="3">
        <f t="shared" si="809"/>
        <v>318.94827166799325</v>
      </c>
      <c r="K5712" s="3">
        <f>MIN(Inputs!$B$2, (Inputs!$B$8 - I5712)/Inputs!$B$9)</f>
        <v>170</v>
      </c>
      <c r="L5712" s="3">
        <f>MAX(MIN(Inputs!$B$2, I5712*Inputs!$B$10, Inputs!$B$8*Inputs!$B$4 - J5712), 0)</f>
        <v>0</v>
      </c>
      <c r="M5712" s="3">
        <f t="shared" si="804"/>
        <v>0</v>
      </c>
      <c r="N5712" s="3">
        <f t="shared" si="805"/>
        <v>0</v>
      </c>
      <c r="O5712" s="3">
        <f>IF(H5712="Reg", MIN(Inputs!$B$2, I5712*Inputs!$B$10, (Inputs!$B$8-I5712)/Inputs!$B$9), 0)</f>
        <v>0</v>
      </c>
      <c r="P5712" s="3">
        <f t="shared" si="806"/>
        <v>0</v>
      </c>
      <c r="Q5712" s="3">
        <f t="shared" si="807"/>
        <v>0</v>
      </c>
      <c r="R5712" s="3">
        <f>I5712 + M5712*Inputs!$B$9 - N5712/Inputs!$B$10</f>
        <v>0</v>
      </c>
    </row>
    <row r="5713" spans="1:18" x14ac:dyDescent="0.3">
      <c r="A5713" s="4">
        <v>46260.958333333343</v>
      </c>
      <c r="B5713" s="3">
        <v>93.952500000000001</v>
      </c>
      <c r="C5713" s="3">
        <v>7.0000000000000007E-2</v>
      </c>
      <c r="D5713" s="3">
        <f t="shared" si="801"/>
        <v>66.666250000000005</v>
      </c>
      <c r="E5713" s="3">
        <f>MAX(B5713 - D5713/Inputs!$B$5, 0)</f>
        <v>18.19539772727272</v>
      </c>
      <c r="F5713" s="3">
        <f>MAX(D5713*Inputs!$B$5 - B5713, 0)</f>
        <v>0</v>
      </c>
      <c r="G5713" s="3">
        <f t="shared" si="802"/>
        <v>7.0000000000000007E-2</v>
      </c>
      <c r="H5713" t="str">
        <f t="shared" si="803"/>
        <v>Discharge</v>
      </c>
      <c r="I5713" s="3">
        <f t="shared" si="808"/>
        <v>0</v>
      </c>
      <c r="J5713" s="3">
        <f t="shared" si="809"/>
        <v>318.94827166799325</v>
      </c>
      <c r="K5713" s="3">
        <f>MIN(Inputs!$B$2, (Inputs!$B$8 - I5713)/Inputs!$B$9)</f>
        <v>170</v>
      </c>
      <c r="L5713" s="3">
        <f>MAX(MIN(Inputs!$B$2, I5713*Inputs!$B$10, Inputs!$B$8*Inputs!$B$4 - J5713), 0)</f>
        <v>0</v>
      </c>
      <c r="M5713" s="3">
        <f t="shared" si="804"/>
        <v>0</v>
      </c>
      <c r="N5713" s="3">
        <f t="shared" si="805"/>
        <v>0</v>
      </c>
      <c r="O5713" s="3">
        <f>IF(H5713="Reg", MIN(Inputs!$B$2, I5713*Inputs!$B$10, (Inputs!$B$8-I5713)/Inputs!$B$9), 0)</f>
        <v>0</v>
      </c>
      <c r="P5713" s="3">
        <f t="shared" si="806"/>
        <v>0</v>
      </c>
      <c r="Q5713" s="3">
        <f t="shared" si="807"/>
        <v>0</v>
      </c>
      <c r="R5713" s="3">
        <f>I5713 + M5713*Inputs!$B$9 - N5713/Inputs!$B$10</f>
        <v>0</v>
      </c>
    </row>
    <row r="5714" spans="1:18" x14ac:dyDescent="0.3">
      <c r="A5714" s="4">
        <v>46261</v>
      </c>
      <c r="B5714" s="3">
        <v>50.484999999999999</v>
      </c>
      <c r="C5714" s="3">
        <v>7.0000000000000007E-2</v>
      </c>
      <c r="D5714" s="3">
        <f t="shared" si="801"/>
        <v>30.075937499999998</v>
      </c>
      <c r="E5714" s="3">
        <f>MAX(B5714 - D5714/Inputs!$B$5, 0)</f>
        <v>16.307798295454546</v>
      </c>
      <c r="F5714" s="3">
        <f>MAX(D5714*Inputs!$B$5 - B5714, 0)</f>
        <v>0</v>
      </c>
      <c r="G5714" s="3">
        <f t="shared" si="802"/>
        <v>7.0000000000000007E-2</v>
      </c>
      <c r="H5714" t="str">
        <f t="shared" si="803"/>
        <v>Discharge</v>
      </c>
      <c r="I5714" s="3">
        <f t="shared" si="808"/>
        <v>0</v>
      </c>
      <c r="J5714" s="3">
        <f t="shared" si="809"/>
        <v>0</v>
      </c>
      <c r="K5714" s="3">
        <f>MIN(Inputs!$B$2, (Inputs!$B$8 - I5714)/Inputs!$B$9)</f>
        <v>170</v>
      </c>
      <c r="L5714" s="3">
        <f>MAX(MIN(Inputs!$B$2, I5714*Inputs!$B$10, Inputs!$B$8*Inputs!$B$4 - J5714), 0)</f>
        <v>0</v>
      </c>
      <c r="M5714" s="3">
        <f t="shared" si="804"/>
        <v>0</v>
      </c>
      <c r="N5714" s="3">
        <f t="shared" si="805"/>
        <v>0</v>
      </c>
      <c r="O5714" s="3">
        <f>IF(H5714="Reg", MIN(Inputs!$B$2, I5714*Inputs!$B$10, (Inputs!$B$8-I5714)/Inputs!$B$9), 0)</f>
        <v>0</v>
      </c>
      <c r="P5714" s="3">
        <f t="shared" si="806"/>
        <v>0</v>
      </c>
      <c r="Q5714" s="3">
        <f t="shared" si="807"/>
        <v>0</v>
      </c>
      <c r="R5714" s="3">
        <f>I5714 + M5714*Inputs!$B$9 - N5714/Inputs!$B$10</f>
        <v>0</v>
      </c>
    </row>
    <row r="5715" spans="1:18" x14ac:dyDescent="0.3">
      <c r="A5715" s="4">
        <v>46261.041666666657</v>
      </c>
      <c r="B5715" s="3">
        <v>35.6875</v>
      </c>
      <c r="C5715" s="3">
        <v>0.06</v>
      </c>
      <c r="D5715" s="3">
        <f t="shared" si="801"/>
        <v>30.075937499999998</v>
      </c>
      <c r="E5715" s="3">
        <f>MAX(B5715 - D5715/Inputs!$B$5, 0)</f>
        <v>1.5102982954545467</v>
      </c>
      <c r="F5715" s="3">
        <f>MAX(D5715*Inputs!$B$5 - B5715, 0)</f>
        <v>0</v>
      </c>
      <c r="G5715" s="3">
        <f t="shared" si="802"/>
        <v>0.06</v>
      </c>
      <c r="H5715" t="str">
        <f t="shared" si="803"/>
        <v>Discharge</v>
      </c>
      <c r="I5715" s="3">
        <f t="shared" si="808"/>
        <v>0</v>
      </c>
      <c r="J5715" s="3">
        <f t="shared" si="809"/>
        <v>0</v>
      </c>
      <c r="K5715" s="3">
        <f>MIN(Inputs!$B$2, (Inputs!$B$8 - I5715)/Inputs!$B$9)</f>
        <v>170</v>
      </c>
      <c r="L5715" s="3">
        <f>MAX(MIN(Inputs!$B$2, I5715*Inputs!$B$10, Inputs!$B$8*Inputs!$B$4 - J5715), 0)</f>
        <v>0</v>
      </c>
      <c r="M5715" s="3">
        <f t="shared" si="804"/>
        <v>0</v>
      </c>
      <c r="N5715" s="3">
        <f t="shared" si="805"/>
        <v>0</v>
      </c>
      <c r="O5715" s="3">
        <f>IF(H5715="Reg", MIN(Inputs!$B$2, I5715*Inputs!$B$10, (Inputs!$B$8-I5715)/Inputs!$B$9), 0)</f>
        <v>0</v>
      </c>
      <c r="P5715" s="3">
        <f t="shared" si="806"/>
        <v>0</v>
      </c>
      <c r="Q5715" s="3">
        <f t="shared" si="807"/>
        <v>0</v>
      </c>
      <c r="R5715" s="3">
        <f>I5715 + M5715*Inputs!$B$9 - N5715/Inputs!$B$10</f>
        <v>0</v>
      </c>
    </row>
    <row r="5716" spans="1:18" x14ac:dyDescent="0.3">
      <c r="A5716" s="4">
        <v>46261.083333333343</v>
      </c>
      <c r="B5716" s="3">
        <v>31.2775</v>
      </c>
      <c r="C5716" s="3">
        <v>0.06</v>
      </c>
      <c r="D5716" s="3">
        <f t="shared" si="801"/>
        <v>30.075937499999998</v>
      </c>
      <c r="E5716" s="3">
        <f>MAX(B5716 - D5716/Inputs!$B$5, 0)</f>
        <v>0</v>
      </c>
      <c r="F5716" s="3">
        <f>MAX(D5716*Inputs!$B$5 - B5716, 0)</f>
        <v>0</v>
      </c>
      <c r="G5716" s="3">
        <f t="shared" si="802"/>
        <v>0.06</v>
      </c>
      <c r="H5716" t="str">
        <f t="shared" si="803"/>
        <v>Reg</v>
      </c>
      <c r="I5716" s="3">
        <f t="shared" si="808"/>
        <v>0</v>
      </c>
      <c r="J5716" s="3">
        <f t="shared" si="809"/>
        <v>0</v>
      </c>
      <c r="K5716" s="3">
        <f>MIN(Inputs!$B$2, (Inputs!$B$8 - I5716)/Inputs!$B$9)</f>
        <v>170</v>
      </c>
      <c r="L5716" s="3">
        <f>MAX(MIN(Inputs!$B$2, I5716*Inputs!$B$10, Inputs!$B$8*Inputs!$B$4 - J5716), 0)</f>
        <v>0</v>
      </c>
      <c r="M5716" s="3">
        <f t="shared" si="804"/>
        <v>0</v>
      </c>
      <c r="N5716" s="3">
        <f t="shared" si="805"/>
        <v>0</v>
      </c>
      <c r="O5716" s="3">
        <f>IF(H5716="Reg", MIN(Inputs!$B$2, I5716*Inputs!$B$10, (Inputs!$B$8-I5716)/Inputs!$B$9), 0)</f>
        <v>0</v>
      </c>
      <c r="P5716" s="3">
        <f t="shared" si="806"/>
        <v>0</v>
      </c>
      <c r="Q5716" s="3">
        <f t="shared" si="807"/>
        <v>0</v>
      </c>
      <c r="R5716" s="3">
        <f>I5716 + M5716*Inputs!$B$9 - N5716/Inputs!$B$10</f>
        <v>0</v>
      </c>
    </row>
    <row r="5717" spans="1:18" x14ac:dyDescent="0.3">
      <c r="A5717" s="4">
        <v>46261.125</v>
      </c>
      <c r="B5717" s="3">
        <v>28.222500000000004</v>
      </c>
      <c r="C5717" s="3">
        <v>0.06</v>
      </c>
      <c r="D5717" s="3">
        <f t="shared" si="801"/>
        <v>30.075937499999998</v>
      </c>
      <c r="E5717" s="3">
        <f>MAX(B5717 - D5717/Inputs!$B$5, 0)</f>
        <v>0</v>
      </c>
      <c r="F5717" s="3">
        <f>MAX(D5717*Inputs!$B$5 - B5717, 0)</f>
        <v>0</v>
      </c>
      <c r="G5717" s="3">
        <f t="shared" si="802"/>
        <v>0.06</v>
      </c>
      <c r="H5717" t="str">
        <f t="shared" si="803"/>
        <v>Reg</v>
      </c>
      <c r="I5717" s="3">
        <f t="shared" si="808"/>
        <v>0</v>
      </c>
      <c r="J5717" s="3">
        <f t="shared" si="809"/>
        <v>0</v>
      </c>
      <c r="K5717" s="3">
        <f>MIN(Inputs!$B$2, (Inputs!$B$8 - I5717)/Inputs!$B$9)</f>
        <v>170</v>
      </c>
      <c r="L5717" s="3">
        <f>MAX(MIN(Inputs!$B$2, I5717*Inputs!$B$10, Inputs!$B$8*Inputs!$B$4 - J5717), 0)</f>
        <v>0</v>
      </c>
      <c r="M5717" s="3">
        <f t="shared" si="804"/>
        <v>0</v>
      </c>
      <c r="N5717" s="3">
        <f t="shared" si="805"/>
        <v>0</v>
      </c>
      <c r="O5717" s="3">
        <f>IF(H5717="Reg", MIN(Inputs!$B$2, I5717*Inputs!$B$10, (Inputs!$B$8-I5717)/Inputs!$B$9), 0)</f>
        <v>0</v>
      </c>
      <c r="P5717" s="3">
        <f t="shared" si="806"/>
        <v>0</v>
      </c>
      <c r="Q5717" s="3">
        <f t="shared" si="807"/>
        <v>0</v>
      </c>
      <c r="R5717" s="3">
        <f>I5717 + M5717*Inputs!$B$9 - N5717/Inputs!$B$10</f>
        <v>0</v>
      </c>
    </row>
    <row r="5718" spans="1:18" x14ac:dyDescent="0.3">
      <c r="A5718" s="4">
        <v>46261.166666666657</v>
      </c>
      <c r="B5718" s="3">
        <v>25.125</v>
      </c>
      <c r="C5718" s="3">
        <v>0.06</v>
      </c>
      <c r="D5718" s="3">
        <f t="shared" si="801"/>
        <v>30.075937499999998</v>
      </c>
      <c r="E5718" s="3">
        <f>MAX(B5718 - D5718/Inputs!$B$5, 0)</f>
        <v>0</v>
      </c>
      <c r="F5718" s="3">
        <f>MAX(D5718*Inputs!$B$5 - B5718, 0)</f>
        <v>1.341825</v>
      </c>
      <c r="G5718" s="3">
        <f t="shared" si="802"/>
        <v>0.06</v>
      </c>
      <c r="H5718" t="str">
        <f t="shared" si="803"/>
        <v>Charge</v>
      </c>
      <c r="I5718" s="3">
        <f t="shared" si="808"/>
        <v>0</v>
      </c>
      <c r="J5718" s="3">
        <f t="shared" si="809"/>
        <v>0</v>
      </c>
      <c r="K5718" s="3">
        <f>MIN(Inputs!$B$2, (Inputs!$B$8 - I5718)/Inputs!$B$9)</f>
        <v>170</v>
      </c>
      <c r="L5718" s="3">
        <f>MAX(MIN(Inputs!$B$2, I5718*Inputs!$B$10, Inputs!$B$8*Inputs!$B$4 - J5718), 0)</f>
        <v>0</v>
      </c>
      <c r="M5718" s="3">
        <f t="shared" si="804"/>
        <v>170</v>
      </c>
      <c r="N5718" s="3">
        <f t="shared" si="805"/>
        <v>0</v>
      </c>
      <c r="O5718" s="3">
        <f>IF(H5718="Reg", MIN(Inputs!$B$2, I5718*Inputs!$B$10, (Inputs!$B$8-I5718)/Inputs!$B$9), 0)</f>
        <v>0</v>
      </c>
      <c r="P5718" s="3">
        <f t="shared" si="806"/>
        <v>-4271.25</v>
      </c>
      <c r="Q5718" s="3">
        <f t="shared" si="807"/>
        <v>0</v>
      </c>
      <c r="R5718" s="3">
        <f>I5718 + M5718*Inputs!$B$9 - N5718/Inputs!$B$10</f>
        <v>159.4741358339966</v>
      </c>
    </row>
    <row r="5719" spans="1:18" x14ac:dyDescent="0.3">
      <c r="A5719" s="4">
        <v>46261.208333333343</v>
      </c>
      <c r="B5719" s="3">
        <v>24.127499999999998</v>
      </c>
      <c r="C5719" s="3">
        <v>7.0000000000000007E-2</v>
      </c>
      <c r="D5719" s="3">
        <f t="shared" si="801"/>
        <v>30.075937499999998</v>
      </c>
      <c r="E5719" s="3">
        <f>MAX(B5719 - D5719/Inputs!$B$5, 0)</f>
        <v>0</v>
      </c>
      <c r="F5719" s="3">
        <f>MAX(D5719*Inputs!$B$5 - B5719, 0)</f>
        <v>2.3393250000000023</v>
      </c>
      <c r="G5719" s="3">
        <f t="shared" si="802"/>
        <v>7.0000000000000007E-2</v>
      </c>
      <c r="H5719" t="str">
        <f t="shared" si="803"/>
        <v>Charge</v>
      </c>
      <c r="I5719" s="3">
        <f t="shared" si="808"/>
        <v>159.4741358339966</v>
      </c>
      <c r="J5719" s="3">
        <f t="shared" si="809"/>
        <v>0</v>
      </c>
      <c r="K5719" s="3">
        <f>MIN(Inputs!$B$2, (Inputs!$B$8 - I5719)/Inputs!$B$9)</f>
        <v>170</v>
      </c>
      <c r="L5719" s="3">
        <f>MAX(MIN(Inputs!$B$2, I5719*Inputs!$B$10, Inputs!$B$8*Inputs!$B$4 - J5719), 0)</f>
        <v>149.6</v>
      </c>
      <c r="M5719" s="3">
        <f t="shared" si="804"/>
        <v>170</v>
      </c>
      <c r="N5719" s="3">
        <f t="shared" si="805"/>
        <v>0</v>
      </c>
      <c r="O5719" s="3">
        <f>IF(H5719="Reg", MIN(Inputs!$B$2, I5719*Inputs!$B$10, (Inputs!$B$8-I5719)/Inputs!$B$9), 0)</f>
        <v>0</v>
      </c>
      <c r="P5719" s="3">
        <f t="shared" si="806"/>
        <v>-4101.6749999999993</v>
      </c>
      <c r="Q5719" s="3">
        <f t="shared" si="807"/>
        <v>0</v>
      </c>
      <c r="R5719" s="3">
        <f>I5719 + M5719*Inputs!$B$9 - N5719/Inputs!$B$10</f>
        <v>318.9482716679932</v>
      </c>
    </row>
    <row r="5720" spans="1:18" x14ac:dyDescent="0.3">
      <c r="A5720" s="4">
        <v>46261.25</v>
      </c>
      <c r="B5720" s="3">
        <v>24.572499999999998</v>
      </c>
      <c r="C5720" s="3">
        <v>0.11</v>
      </c>
      <c r="D5720" s="3">
        <f t="shared" si="801"/>
        <v>30.075937499999998</v>
      </c>
      <c r="E5720" s="3">
        <f>MAX(B5720 - D5720/Inputs!$B$5, 0)</f>
        <v>0</v>
      </c>
      <c r="F5720" s="3">
        <f>MAX(D5720*Inputs!$B$5 - B5720, 0)</f>
        <v>1.894325000000002</v>
      </c>
      <c r="G5720" s="3">
        <f t="shared" si="802"/>
        <v>0.11</v>
      </c>
      <c r="H5720" t="str">
        <f t="shared" si="803"/>
        <v>Charge</v>
      </c>
      <c r="I5720" s="3">
        <f t="shared" si="808"/>
        <v>318.9482716679932</v>
      </c>
      <c r="J5720" s="3">
        <f t="shared" si="809"/>
        <v>0</v>
      </c>
      <c r="K5720" s="3">
        <f>MIN(Inputs!$B$2, (Inputs!$B$8 - I5720)/Inputs!$B$9)</f>
        <v>22.44121780453775</v>
      </c>
      <c r="L5720" s="3">
        <f>MAX(MIN(Inputs!$B$2, I5720*Inputs!$B$10, Inputs!$B$8*Inputs!$B$4 - J5720), 0)</f>
        <v>170</v>
      </c>
      <c r="M5720" s="3">
        <f t="shared" si="804"/>
        <v>22.44121780453775</v>
      </c>
      <c r="N5720" s="3">
        <f t="shared" si="805"/>
        <v>0</v>
      </c>
      <c r="O5720" s="3">
        <f>IF(H5720="Reg", MIN(Inputs!$B$2, I5720*Inputs!$B$10, (Inputs!$B$8-I5720)/Inputs!$B$9), 0)</f>
        <v>0</v>
      </c>
      <c r="P5720" s="3">
        <f t="shared" si="806"/>
        <v>-551.43682450200379</v>
      </c>
      <c r="Q5720" s="3">
        <f t="shared" si="807"/>
        <v>0</v>
      </c>
      <c r="R5720" s="3">
        <f>I5720 + M5720*Inputs!$B$9 - N5720/Inputs!$B$10</f>
        <v>340</v>
      </c>
    </row>
    <row r="5721" spans="1:18" x14ac:dyDescent="0.3">
      <c r="A5721" s="4">
        <v>46261.291666666657</v>
      </c>
      <c r="B5721" s="3">
        <v>27.517499999999998</v>
      </c>
      <c r="C5721" s="3">
        <v>1</v>
      </c>
      <c r="D5721" s="3">
        <f t="shared" si="801"/>
        <v>30.075937499999998</v>
      </c>
      <c r="E5721" s="3">
        <f>MAX(B5721 - D5721/Inputs!$B$5, 0)</f>
        <v>0</v>
      </c>
      <c r="F5721" s="3">
        <f>MAX(D5721*Inputs!$B$5 - B5721, 0)</f>
        <v>0</v>
      </c>
      <c r="G5721" s="3">
        <f t="shared" si="802"/>
        <v>1</v>
      </c>
      <c r="H5721" t="str">
        <f t="shared" si="803"/>
        <v>Reg</v>
      </c>
      <c r="I5721" s="3">
        <f t="shared" si="808"/>
        <v>340</v>
      </c>
      <c r="J5721" s="3">
        <f t="shared" si="809"/>
        <v>0</v>
      </c>
      <c r="K5721" s="3">
        <f>MIN(Inputs!$B$2, (Inputs!$B$8 - I5721)/Inputs!$B$9)</f>
        <v>0</v>
      </c>
      <c r="L5721" s="3">
        <f>MAX(MIN(Inputs!$B$2, I5721*Inputs!$B$10, Inputs!$B$8*Inputs!$B$4 - J5721), 0)</f>
        <v>170</v>
      </c>
      <c r="M5721" s="3">
        <f t="shared" si="804"/>
        <v>0</v>
      </c>
      <c r="N5721" s="3">
        <f t="shared" si="805"/>
        <v>0</v>
      </c>
      <c r="O5721" s="3">
        <f>IF(H5721="Reg", MIN(Inputs!$B$2, I5721*Inputs!$B$10, (Inputs!$B$8-I5721)/Inputs!$B$9), 0)</f>
        <v>0</v>
      </c>
      <c r="P5721" s="3">
        <f t="shared" si="806"/>
        <v>0</v>
      </c>
      <c r="Q5721" s="3">
        <f t="shared" si="807"/>
        <v>0</v>
      </c>
      <c r="R5721" s="3">
        <f>I5721 + M5721*Inputs!$B$9 - N5721/Inputs!$B$10</f>
        <v>340</v>
      </c>
    </row>
    <row r="5722" spans="1:18" x14ac:dyDescent="0.3">
      <c r="A5722" s="4">
        <v>46261.333333333343</v>
      </c>
      <c r="B5722" s="3">
        <v>23.1325</v>
      </c>
      <c r="C5722" s="3">
        <v>0.52</v>
      </c>
      <c r="D5722" s="3">
        <f t="shared" si="801"/>
        <v>30.075937499999998</v>
      </c>
      <c r="E5722" s="3">
        <f>MAX(B5722 - D5722/Inputs!$B$5, 0)</f>
        <v>0</v>
      </c>
      <c r="F5722" s="3">
        <f>MAX(D5722*Inputs!$B$5 - B5722, 0)</f>
        <v>3.3343249999999998</v>
      </c>
      <c r="G5722" s="3">
        <f t="shared" si="802"/>
        <v>0.52</v>
      </c>
      <c r="H5722" t="str">
        <f t="shared" si="803"/>
        <v>Charge</v>
      </c>
      <c r="I5722" s="3">
        <f t="shared" si="808"/>
        <v>340</v>
      </c>
      <c r="J5722" s="3">
        <f t="shared" si="809"/>
        <v>0</v>
      </c>
      <c r="K5722" s="3">
        <f>MIN(Inputs!$B$2, (Inputs!$B$8 - I5722)/Inputs!$B$9)</f>
        <v>0</v>
      </c>
      <c r="L5722" s="3">
        <f>MAX(MIN(Inputs!$B$2, I5722*Inputs!$B$10, Inputs!$B$8*Inputs!$B$4 - J5722), 0)</f>
        <v>170</v>
      </c>
      <c r="M5722" s="3">
        <f t="shared" si="804"/>
        <v>0</v>
      </c>
      <c r="N5722" s="3">
        <f t="shared" si="805"/>
        <v>0</v>
      </c>
      <c r="O5722" s="3">
        <f>IF(H5722="Reg", MIN(Inputs!$B$2, I5722*Inputs!$B$10, (Inputs!$B$8-I5722)/Inputs!$B$9), 0)</f>
        <v>0</v>
      </c>
      <c r="P5722" s="3">
        <f t="shared" si="806"/>
        <v>0</v>
      </c>
      <c r="Q5722" s="3">
        <f t="shared" si="807"/>
        <v>0</v>
      </c>
      <c r="R5722" s="3">
        <f>I5722 + M5722*Inputs!$B$9 - N5722/Inputs!$B$10</f>
        <v>340</v>
      </c>
    </row>
    <row r="5723" spans="1:18" x14ac:dyDescent="0.3">
      <c r="A5723" s="4">
        <v>46261.375</v>
      </c>
      <c r="B5723" s="3">
        <v>17.490000000000002</v>
      </c>
      <c r="C5723" s="3">
        <v>0.5</v>
      </c>
      <c r="D5723" s="3">
        <f t="shared" si="801"/>
        <v>30.075937499999998</v>
      </c>
      <c r="E5723" s="3">
        <f>MAX(B5723 - D5723/Inputs!$B$5, 0)</f>
        <v>0</v>
      </c>
      <c r="F5723" s="3">
        <f>MAX(D5723*Inputs!$B$5 - B5723, 0)</f>
        <v>8.9768249999999981</v>
      </c>
      <c r="G5723" s="3">
        <f t="shared" si="802"/>
        <v>0.5</v>
      </c>
      <c r="H5723" t="str">
        <f t="shared" si="803"/>
        <v>Charge</v>
      </c>
      <c r="I5723" s="3">
        <f t="shared" si="808"/>
        <v>340</v>
      </c>
      <c r="J5723" s="3">
        <f t="shared" si="809"/>
        <v>0</v>
      </c>
      <c r="K5723" s="3">
        <f>MIN(Inputs!$B$2, (Inputs!$B$8 - I5723)/Inputs!$B$9)</f>
        <v>0</v>
      </c>
      <c r="L5723" s="3">
        <f>MAX(MIN(Inputs!$B$2, I5723*Inputs!$B$10, Inputs!$B$8*Inputs!$B$4 - J5723), 0)</f>
        <v>170</v>
      </c>
      <c r="M5723" s="3">
        <f t="shared" si="804"/>
        <v>0</v>
      </c>
      <c r="N5723" s="3">
        <f t="shared" si="805"/>
        <v>0</v>
      </c>
      <c r="O5723" s="3">
        <f>IF(H5723="Reg", MIN(Inputs!$B$2, I5723*Inputs!$B$10, (Inputs!$B$8-I5723)/Inputs!$B$9), 0)</f>
        <v>0</v>
      </c>
      <c r="P5723" s="3">
        <f t="shared" si="806"/>
        <v>0</v>
      </c>
      <c r="Q5723" s="3">
        <f t="shared" si="807"/>
        <v>0</v>
      </c>
      <c r="R5723" s="3">
        <f>I5723 + M5723*Inputs!$B$9 - N5723/Inputs!$B$10</f>
        <v>340</v>
      </c>
    </row>
    <row r="5724" spans="1:18" x14ac:dyDescent="0.3">
      <c r="A5724" s="4">
        <v>46261.416666666657</v>
      </c>
      <c r="B5724" s="3">
        <v>15.825000000000001</v>
      </c>
      <c r="C5724" s="3">
        <v>0.5</v>
      </c>
      <c r="D5724" s="3">
        <f t="shared" si="801"/>
        <v>30.075937499999998</v>
      </c>
      <c r="E5724" s="3">
        <f>MAX(B5724 - D5724/Inputs!$B$5, 0)</f>
        <v>0</v>
      </c>
      <c r="F5724" s="3">
        <f>MAX(D5724*Inputs!$B$5 - B5724, 0)</f>
        <v>10.641824999999999</v>
      </c>
      <c r="G5724" s="3">
        <f t="shared" si="802"/>
        <v>0.5</v>
      </c>
      <c r="H5724" t="str">
        <f t="shared" si="803"/>
        <v>Charge</v>
      </c>
      <c r="I5724" s="3">
        <f t="shared" si="808"/>
        <v>340</v>
      </c>
      <c r="J5724" s="3">
        <f t="shared" si="809"/>
        <v>0</v>
      </c>
      <c r="K5724" s="3">
        <f>MIN(Inputs!$B$2, (Inputs!$B$8 - I5724)/Inputs!$B$9)</f>
        <v>0</v>
      </c>
      <c r="L5724" s="3">
        <f>MAX(MIN(Inputs!$B$2, I5724*Inputs!$B$10, Inputs!$B$8*Inputs!$B$4 - J5724), 0)</f>
        <v>170</v>
      </c>
      <c r="M5724" s="3">
        <f t="shared" si="804"/>
        <v>0</v>
      </c>
      <c r="N5724" s="3">
        <f t="shared" si="805"/>
        <v>0</v>
      </c>
      <c r="O5724" s="3">
        <f>IF(H5724="Reg", MIN(Inputs!$B$2, I5724*Inputs!$B$10, (Inputs!$B$8-I5724)/Inputs!$B$9), 0)</f>
        <v>0</v>
      </c>
      <c r="P5724" s="3">
        <f t="shared" si="806"/>
        <v>0</v>
      </c>
      <c r="Q5724" s="3">
        <f t="shared" si="807"/>
        <v>0</v>
      </c>
      <c r="R5724" s="3">
        <f>I5724 + M5724*Inputs!$B$9 - N5724/Inputs!$B$10</f>
        <v>340</v>
      </c>
    </row>
    <row r="5725" spans="1:18" x14ac:dyDescent="0.3">
      <c r="A5725" s="4">
        <v>46261.458333333343</v>
      </c>
      <c r="B5725" s="3">
        <v>14.950000000000001</v>
      </c>
      <c r="C5725" s="3">
        <v>0.44</v>
      </c>
      <c r="D5725" s="3">
        <f t="shared" si="801"/>
        <v>30.075937499999998</v>
      </c>
      <c r="E5725" s="3">
        <f>MAX(B5725 - D5725/Inputs!$B$5, 0)</f>
        <v>0</v>
      </c>
      <c r="F5725" s="3">
        <f>MAX(D5725*Inputs!$B$5 - B5725, 0)</f>
        <v>11.516824999999999</v>
      </c>
      <c r="G5725" s="3">
        <f t="shared" si="802"/>
        <v>0.44</v>
      </c>
      <c r="H5725" t="str">
        <f t="shared" si="803"/>
        <v>Charge</v>
      </c>
      <c r="I5725" s="3">
        <f t="shared" si="808"/>
        <v>340</v>
      </c>
      <c r="J5725" s="3">
        <f t="shared" si="809"/>
        <v>0</v>
      </c>
      <c r="K5725" s="3">
        <f>MIN(Inputs!$B$2, (Inputs!$B$8 - I5725)/Inputs!$B$9)</f>
        <v>0</v>
      </c>
      <c r="L5725" s="3">
        <f>MAX(MIN(Inputs!$B$2, I5725*Inputs!$B$10, Inputs!$B$8*Inputs!$B$4 - J5725), 0)</f>
        <v>170</v>
      </c>
      <c r="M5725" s="3">
        <f t="shared" si="804"/>
        <v>0</v>
      </c>
      <c r="N5725" s="3">
        <f t="shared" si="805"/>
        <v>0</v>
      </c>
      <c r="O5725" s="3">
        <f>IF(H5725="Reg", MIN(Inputs!$B$2, I5725*Inputs!$B$10, (Inputs!$B$8-I5725)/Inputs!$B$9), 0)</f>
        <v>0</v>
      </c>
      <c r="P5725" s="3">
        <f t="shared" si="806"/>
        <v>0</v>
      </c>
      <c r="Q5725" s="3">
        <f t="shared" si="807"/>
        <v>0</v>
      </c>
      <c r="R5725" s="3">
        <f>I5725 + M5725*Inputs!$B$9 - N5725/Inputs!$B$10</f>
        <v>340</v>
      </c>
    </row>
    <row r="5726" spans="1:18" x14ac:dyDescent="0.3">
      <c r="A5726" s="4">
        <v>46261.5</v>
      </c>
      <c r="B5726" s="3">
        <v>14.067500000000001</v>
      </c>
      <c r="C5726" s="3">
        <v>0.44</v>
      </c>
      <c r="D5726" s="3">
        <f t="shared" si="801"/>
        <v>30.075937499999998</v>
      </c>
      <c r="E5726" s="3">
        <f>MAX(B5726 - D5726/Inputs!$B$5, 0)</f>
        <v>0</v>
      </c>
      <c r="F5726" s="3">
        <f>MAX(D5726*Inputs!$B$5 - B5726, 0)</f>
        <v>12.399324999999999</v>
      </c>
      <c r="G5726" s="3">
        <f t="shared" si="802"/>
        <v>0.44</v>
      </c>
      <c r="H5726" t="str">
        <f t="shared" si="803"/>
        <v>Charge</v>
      </c>
      <c r="I5726" s="3">
        <f t="shared" si="808"/>
        <v>340</v>
      </c>
      <c r="J5726" s="3">
        <f t="shared" si="809"/>
        <v>0</v>
      </c>
      <c r="K5726" s="3">
        <f>MIN(Inputs!$B$2, (Inputs!$B$8 - I5726)/Inputs!$B$9)</f>
        <v>0</v>
      </c>
      <c r="L5726" s="3">
        <f>MAX(MIN(Inputs!$B$2, I5726*Inputs!$B$10, Inputs!$B$8*Inputs!$B$4 - J5726), 0)</f>
        <v>170</v>
      </c>
      <c r="M5726" s="3">
        <f t="shared" si="804"/>
        <v>0</v>
      </c>
      <c r="N5726" s="3">
        <f t="shared" si="805"/>
        <v>0</v>
      </c>
      <c r="O5726" s="3">
        <f>IF(H5726="Reg", MIN(Inputs!$B$2, I5726*Inputs!$B$10, (Inputs!$B$8-I5726)/Inputs!$B$9), 0)</f>
        <v>0</v>
      </c>
      <c r="P5726" s="3">
        <f t="shared" si="806"/>
        <v>0</v>
      </c>
      <c r="Q5726" s="3">
        <f t="shared" si="807"/>
        <v>0</v>
      </c>
      <c r="R5726" s="3">
        <f>I5726 + M5726*Inputs!$B$9 - N5726/Inputs!$B$10</f>
        <v>340</v>
      </c>
    </row>
    <row r="5727" spans="1:18" x14ac:dyDescent="0.3">
      <c r="A5727" s="4">
        <v>46261.541666666657</v>
      </c>
      <c r="B5727" s="3">
        <v>11.754999999999999</v>
      </c>
      <c r="C5727" s="3">
        <v>0.44</v>
      </c>
      <c r="D5727" s="3">
        <f t="shared" si="801"/>
        <v>30.075937499999998</v>
      </c>
      <c r="E5727" s="3">
        <f>MAX(B5727 - D5727/Inputs!$B$5, 0)</f>
        <v>0</v>
      </c>
      <c r="F5727" s="3">
        <f>MAX(D5727*Inputs!$B$5 - B5727, 0)</f>
        <v>14.711825000000001</v>
      </c>
      <c r="G5727" s="3">
        <f t="shared" si="802"/>
        <v>0.44</v>
      </c>
      <c r="H5727" t="str">
        <f t="shared" si="803"/>
        <v>Charge</v>
      </c>
      <c r="I5727" s="3">
        <f t="shared" si="808"/>
        <v>340</v>
      </c>
      <c r="J5727" s="3">
        <f t="shared" si="809"/>
        <v>0</v>
      </c>
      <c r="K5727" s="3">
        <f>MIN(Inputs!$B$2, (Inputs!$B$8 - I5727)/Inputs!$B$9)</f>
        <v>0</v>
      </c>
      <c r="L5727" s="3">
        <f>MAX(MIN(Inputs!$B$2, I5727*Inputs!$B$10, Inputs!$B$8*Inputs!$B$4 - J5727), 0)</f>
        <v>170</v>
      </c>
      <c r="M5727" s="3">
        <f t="shared" si="804"/>
        <v>0</v>
      </c>
      <c r="N5727" s="3">
        <f t="shared" si="805"/>
        <v>0</v>
      </c>
      <c r="O5727" s="3">
        <f>IF(H5727="Reg", MIN(Inputs!$B$2, I5727*Inputs!$B$10, (Inputs!$B$8-I5727)/Inputs!$B$9), 0)</f>
        <v>0</v>
      </c>
      <c r="P5727" s="3">
        <f t="shared" si="806"/>
        <v>0</v>
      </c>
      <c r="Q5727" s="3">
        <f t="shared" si="807"/>
        <v>0</v>
      </c>
      <c r="R5727" s="3">
        <f>I5727 + M5727*Inputs!$B$9 - N5727/Inputs!$B$10</f>
        <v>340</v>
      </c>
    </row>
    <row r="5728" spans="1:18" x14ac:dyDescent="0.3">
      <c r="A5728" s="4">
        <v>46261.583333333343</v>
      </c>
      <c r="B5728" s="3">
        <v>12.6325</v>
      </c>
      <c r="C5728" s="3">
        <v>0.64</v>
      </c>
      <c r="D5728" s="3">
        <f t="shared" si="801"/>
        <v>30.075937499999998</v>
      </c>
      <c r="E5728" s="3">
        <f>MAX(B5728 - D5728/Inputs!$B$5, 0)</f>
        <v>0</v>
      </c>
      <c r="F5728" s="3">
        <f>MAX(D5728*Inputs!$B$5 - B5728, 0)</f>
        <v>13.834325</v>
      </c>
      <c r="G5728" s="3">
        <f t="shared" si="802"/>
        <v>0.64</v>
      </c>
      <c r="H5728" t="str">
        <f t="shared" si="803"/>
        <v>Charge</v>
      </c>
      <c r="I5728" s="3">
        <f t="shared" si="808"/>
        <v>340</v>
      </c>
      <c r="J5728" s="3">
        <f t="shared" si="809"/>
        <v>0</v>
      </c>
      <c r="K5728" s="3">
        <f>MIN(Inputs!$B$2, (Inputs!$B$8 - I5728)/Inputs!$B$9)</f>
        <v>0</v>
      </c>
      <c r="L5728" s="3">
        <f>MAX(MIN(Inputs!$B$2, I5728*Inputs!$B$10, Inputs!$B$8*Inputs!$B$4 - J5728), 0)</f>
        <v>170</v>
      </c>
      <c r="M5728" s="3">
        <f t="shared" si="804"/>
        <v>0</v>
      </c>
      <c r="N5728" s="3">
        <f t="shared" si="805"/>
        <v>0</v>
      </c>
      <c r="O5728" s="3">
        <f>IF(H5728="Reg", MIN(Inputs!$B$2, I5728*Inputs!$B$10, (Inputs!$B$8-I5728)/Inputs!$B$9), 0)</f>
        <v>0</v>
      </c>
      <c r="P5728" s="3">
        <f t="shared" si="806"/>
        <v>0</v>
      </c>
      <c r="Q5728" s="3">
        <f t="shared" si="807"/>
        <v>0</v>
      </c>
      <c r="R5728" s="3">
        <f>I5728 + M5728*Inputs!$B$9 - N5728/Inputs!$B$10</f>
        <v>340</v>
      </c>
    </row>
    <row r="5729" spans="1:18" x14ac:dyDescent="0.3">
      <c r="A5729" s="4">
        <v>46261.625</v>
      </c>
      <c r="B5729" s="3">
        <v>14.334999999999999</v>
      </c>
      <c r="C5729" s="3">
        <v>0.96</v>
      </c>
      <c r="D5729" s="3">
        <f t="shared" si="801"/>
        <v>30.075937499999998</v>
      </c>
      <c r="E5729" s="3">
        <f>MAX(B5729 - D5729/Inputs!$B$5, 0)</f>
        <v>0</v>
      </c>
      <c r="F5729" s="3">
        <f>MAX(D5729*Inputs!$B$5 - B5729, 0)</f>
        <v>12.131825000000001</v>
      </c>
      <c r="G5729" s="3">
        <f t="shared" si="802"/>
        <v>0.96</v>
      </c>
      <c r="H5729" t="str">
        <f t="shared" si="803"/>
        <v>Charge</v>
      </c>
      <c r="I5729" s="3">
        <f t="shared" si="808"/>
        <v>340</v>
      </c>
      <c r="J5729" s="3">
        <f t="shared" si="809"/>
        <v>0</v>
      </c>
      <c r="K5729" s="3">
        <f>MIN(Inputs!$B$2, (Inputs!$B$8 - I5729)/Inputs!$B$9)</f>
        <v>0</v>
      </c>
      <c r="L5729" s="3">
        <f>MAX(MIN(Inputs!$B$2, I5729*Inputs!$B$10, Inputs!$B$8*Inputs!$B$4 - J5729), 0)</f>
        <v>170</v>
      </c>
      <c r="M5729" s="3">
        <f t="shared" si="804"/>
        <v>0</v>
      </c>
      <c r="N5729" s="3">
        <f t="shared" si="805"/>
        <v>0</v>
      </c>
      <c r="O5729" s="3">
        <f>IF(H5729="Reg", MIN(Inputs!$B$2, I5729*Inputs!$B$10, (Inputs!$B$8-I5729)/Inputs!$B$9), 0)</f>
        <v>0</v>
      </c>
      <c r="P5729" s="3">
        <f t="shared" si="806"/>
        <v>0</v>
      </c>
      <c r="Q5729" s="3">
        <f t="shared" si="807"/>
        <v>0</v>
      </c>
      <c r="R5729" s="3">
        <f>I5729 + M5729*Inputs!$B$9 - N5729/Inputs!$B$10</f>
        <v>340</v>
      </c>
    </row>
    <row r="5730" spans="1:18" x14ac:dyDescent="0.3">
      <c r="A5730" s="4">
        <v>46261.666666666657</v>
      </c>
      <c r="B5730" s="3">
        <v>14.73</v>
      </c>
      <c r="C5730" s="3">
        <v>1</v>
      </c>
      <c r="D5730" s="3">
        <f t="shared" si="801"/>
        <v>30.075937499999998</v>
      </c>
      <c r="E5730" s="3">
        <f>MAX(B5730 - D5730/Inputs!$B$5, 0)</f>
        <v>0</v>
      </c>
      <c r="F5730" s="3">
        <f>MAX(D5730*Inputs!$B$5 - B5730, 0)</f>
        <v>11.736825</v>
      </c>
      <c r="G5730" s="3">
        <f t="shared" si="802"/>
        <v>1</v>
      </c>
      <c r="H5730" t="str">
        <f t="shared" si="803"/>
        <v>Charge</v>
      </c>
      <c r="I5730" s="3">
        <f t="shared" si="808"/>
        <v>340</v>
      </c>
      <c r="J5730" s="3">
        <f t="shared" si="809"/>
        <v>0</v>
      </c>
      <c r="K5730" s="3">
        <f>MIN(Inputs!$B$2, (Inputs!$B$8 - I5730)/Inputs!$B$9)</f>
        <v>0</v>
      </c>
      <c r="L5730" s="3">
        <f>MAX(MIN(Inputs!$B$2, I5730*Inputs!$B$10, Inputs!$B$8*Inputs!$B$4 - J5730), 0)</f>
        <v>170</v>
      </c>
      <c r="M5730" s="3">
        <f t="shared" si="804"/>
        <v>0</v>
      </c>
      <c r="N5730" s="3">
        <f t="shared" si="805"/>
        <v>0</v>
      </c>
      <c r="O5730" s="3">
        <f>IF(H5730="Reg", MIN(Inputs!$B$2, I5730*Inputs!$B$10, (Inputs!$B$8-I5730)/Inputs!$B$9), 0)</f>
        <v>0</v>
      </c>
      <c r="P5730" s="3">
        <f t="shared" si="806"/>
        <v>0</v>
      </c>
      <c r="Q5730" s="3">
        <f t="shared" si="807"/>
        <v>0</v>
      </c>
      <c r="R5730" s="3">
        <f>I5730 + M5730*Inputs!$B$9 - N5730/Inputs!$B$10</f>
        <v>340</v>
      </c>
    </row>
    <row r="5731" spans="1:18" x14ac:dyDescent="0.3">
      <c r="A5731" s="4">
        <v>46261.708333333343</v>
      </c>
      <c r="B5731" s="3">
        <v>15.735000000000001</v>
      </c>
      <c r="C5731" s="3">
        <v>0.64</v>
      </c>
      <c r="D5731" s="3">
        <f t="shared" si="801"/>
        <v>30.075937499999998</v>
      </c>
      <c r="E5731" s="3">
        <f>MAX(B5731 - D5731/Inputs!$B$5, 0)</f>
        <v>0</v>
      </c>
      <c r="F5731" s="3">
        <f>MAX(D5731*Inputs!$B$5 - B5731, 0)</f>
        <v>10.731824999999999</v>
      </c>
      <c r="G5731" s="3">
        <f t="shared" si="802"/>
        <v>0.64</v>
      </c>
      <c r="H5731" t="str">
        <f t="shared" si="803"/>
        <v>Charge</v>
      </c>
      <c r="I5731" s="3">
        <f t="shared" si="808"/>
        <v>340</v>
      </c>
      <c r="J5731" s="3">
        <f t="shared" si="809"/>
        <v>0</v>
      </c>
      <c r="K5731" s="3">
        <f>MIN(Inputs!$B$2, (Inputs!$B$8 - I5731)/Inputs!$B$9)</f>
        <v>0</v>
      </c>
      <c r="L5731" s="3">
        <f>MAX(MIN(Inputs!$B$2, I5731*Inputs!$B$10, Inputs!$B$8*Inputs!$B$4 - J5731), 0)</f>
        <v>170</v>
      </c>
      <c r="M5731" s="3">
        <f t="shared" si="804"/>
        <v>0</v>
      </c>
      <c r="N5731" s="3">
        <f t="shared" si="805"/>
        <v>0</v>
      </c>
      <c r="O5731" s="3">
        <f>IF(H5731="Reg", MIN(Inputs!$B$2, I5731*Inputs!$B$10, (Inputs!$B$8-I5731)/Inputs!$B$9), 0)</f>
        <v>0</v>
      </c>
      <c r="P5731" s="3">
        <f t="shared" si="806"/>
        <v>0</v>
      </c>
      <c r="Q5731" s="3">
        <f t="shared" si="807"/>
        <v>0</v>
      </c>
      <c r="R5731" s="3">
        <f>I5731 + M5731*Inputs!$B$9 - N5731/Inputs!$B$10</f>
        <v>340</v>
      </c>
    </row>
    <row r="5732" spans="1:18" x14ac:dyDescent="0.3">
      <c r="A5732" s="4">
        <v>46261.75</v>
      </c>
      <c r="B5732" s="3">
        <v>19.895</v>
      </c>
      <c r="C5732" s="3">
        <v>5</v>
      </c>
      <c r="D5732" s="3">
        <f t="shared" si="801"/>
        <v>30.075937499999998</v>
      </c>
      <c r="E5732" s="3">
        <f>MAX(B5732 - D5732/Inputs!$B$5, 0)</f>
        <v>0</v>
      </c>
      <c r="F5732" s="3">
        <f>MAX(D5732*Inputs!$B$5 - B5732, 0)</f>
        <v>6.5718250000000005</v>
      </c>
      <c r="G5732" s="3">
        <f t="shared" si="802"/>
        <v>5</v>
      </c>
      <c r="H5732" t="str">
        <f t="shared" si="803"/>
        <v>Charge</v>
      </c>
      <c r="I5732" s="3">
        <f t="shared" si="808"/>
        <v>340</v>
      </c>
      <c r="J5732" s="3">
        <f t="shared" si="809"/>
        <v>0</v>
      </c>
      <c r="K5732" s="3">
        <f>MIN(Inputs!$B$2, (Inputs!$B$8 - I5732)/Inputs!$B$9)</f>
        <v>0</v>
      </c>
      <c r="L5732" s="3">
        <f>MAX(MIN(Inputs!$B$2, I5732*Inputs!$B$10, Inputs!$B$8*Inputs!$B$4 - J5732), 0)</f>
        <v>170</v>
      </c>
      <c r="M5732" s="3">
        <f t="shared" si="804"/>
        <v>0</v>
      </c>
      <c r="N5732" s="3">
        <f t="shared" si="805"/>
        <v>0</v>
      </c>
      <c r="O5732" s="3">
        <f>IF(H5732="Reg", MIN(Inputs!$B$2, I5732*Inputs!$B$10, (Inputs!$B$8-I5732)/Inputs!$B$9), 0)</f>
        <v>0</v>
      </c>
      <c r="P5732" s="3">
        <f t="shared" si="806"/>
        <v>0</v>
      </c>
      <c r="Q5732" s="3">
        <f t="shared" si="807"/>
        <v>0</v>
      </c>
      <c r="R5732" s="3">
        <f>I5732 + M5732*Inputs!$B$9 - N5732/Inputs!$B$10</f>
        <v>340</v>
      </c>
    </row>
    <row r="5733" spans="1:18" x14ac:dyDescent="0.3">
      <c r="A5733" s="4">
        <v>46261.791666666657</v>
      </c>
      <c r="B5733" s="3">
        <v>31.137500000000003</v>
      </c>
      <c r="C5733" s="3">
        <v>6.14</v>
      </c>
      <c r="D5733" s="3">
        <f t="shared" si="801"/>
        <v>30.075937499999998</v>
      </c>
      <c r="E5733" s="3">
        <f>MAX(B5733 - D5733/Inputs!$B$5, 0)</f>
        <v>0</v>
      </c>
      <c r="F5733" s="3">
        <f>MAX(D5733*Inputs!$B$5 - B5733, 0)</f>
        <v>0</v>
      </c>
      <c r="G5733" s="3">
        <f t="shared" si="802"/>
        <v>6.14</v>
      </c>
      <c r="H5733" t="str">
        <f t="shared" si="803"/>
        <v>Reg</v>
      </c>
      <c r="I5733" s="3">
        <f t="shared" si="808"/>
        <v>340</v>
      </c>
      <c r="J5733" s="3">
        <f t="shared" si="809"/>
        <v>0</v>
      </c>
      <c r="K5733" s="3">
        <f>MIN(Inputs!$B$2, (Inputs!$B$8 - I5733)/Inputs!$B$9)</f>
        <v>0</v>
      </c>
      <c r="L5733" s="3">
        <f>MAX(MIN(Inputs!$B$2, I5733*Inputs!$B$10, Inputs!$B$8*Inputs!$B$4 - J5733), 0)</f>
        <v>170</v>
      </c>
      <c r="M5733" s="3">
        <f t="shared" si="804"/>
        <v>0</v>
      </c>
      <c r="N5733" s="3">
        <f t="shared" si="805"/>
        <v>0</v>
      </c>
      <c r="O5733" s="3">
        <f>IF(H5733="Reg", MIN(Inputs!$B$2, I5733*Inputs!$B$10, (Inputs!$B$8-I5733)/Inputs!$B$9), 0)</f>
        <v>0</v>
      </c>
      <c r="P5733" s="3">
        <f t="shared" si="806"/>
        <v>0</v>
      </c>
      <c r="Q5733" s="3">
        <f t="shared" si="807"/>
        <v>0</v>
      </c>
      <c r="R5733" s="3">
        <f>I5733 + M5733*Inputs!$B$9 - N5733/Inputs!$B$10</f>
        <v>340</v>
      </c>
    </row>
    <row r="5734" spans="1:18" x14ac:dyDescent="0.3">
      <c r="A5734" s="4">
        <v>46261.833333333343</v>
      </c>
      <c r="B5734" s="3">
        <v>90.122500000000002</v>
      </c>
      <c r="C5734" s="3">
        <v>5.63</v>
      </c>
      <c r="D5734" s="3">
        <f t="shared" si="801"/>
        <v>30.075937499999998</v>
      </c>
      <c r="E5734" s="3">
        <f>MAX(B5734 - D5734/Inputs!$B$5, 0)</f>
        <v>55.945298295454549</v>
      </c>
      <c r="F5734" s="3">
        <f>MAX(D5734*Inputs!$B$5 - B5734, 0)</f>
        <v>0</v>
      </c>
      <c r="G5734" s="3">
        <f t="shared" si="802"/>
        <v>5.63</v>
      </c>
      <c r="H5734" t="str">
        <f t="shared" si="803"/>
        <v>Discharge</v>
      </c>
      <c r="I5734" s="3">
        <f t="shared" si="808"/>
        <v>340</v>
      </c>
      <c r="J5734" s="3">
        <f t="shared" si="809"/>
        <v>0</v>
      </c>
      <c r="K5734" s="3">
        <f>MIN(Inputs!$B$2, (Inputs!$B$8 - I5734)/Inputs!$B$9)</f>
        <v>0</v>
      </c>
      <c r="L5734" s="3">
        <f>MAX(MIN(Inputs!$B$2, I5734*Inputs!$B$10, Inputs!$B$8*Inputs!$B$4 - J5734), 0)</f>
        <v>170</v>
      </c>
      <c r="M5734" s="3">
        <f t="shared" si="804"/>
        <v>0</v>
      </c>
      <c r="N5734" s="3">
        <f t="shared" si="805"/>
        <v>170</v>
      </c>
      <c r="O5734" s="3">
        <f>IF(H5734="Reg", MIN(Inputs!$B$2, I5734*Inputs!$B$10, (Inputs!$B$8-I5734)/Inputs!$B$9), 0)</f>
        <v>0</v>
      </c>
      <c r="P5734" s="3">
        <f t="shared" si="806"/>
        <v>15320.825000000001</v>
      </c>
      <c r="Q5734" s="3">
        <f t="shared" si="807"/>
        <v>0</v>
      </c>
      <c r="R5734" s="3">
        <f>I5734 + M5734*Inputs!$B$9 - N5734/Inputs!$B$10</f>
        <v>158.77939109773115</v>
      </c>
    </row>
    <row r="5735" spans="1:18" x14ac:dyDescent="0.3">
      <c r="A5735" s="4">
        <v>46261.875</v>
      </c>
      <c r="B5735" s="3">
        <v>82.792500000000004</v>
      </c>
      <c r="C5735" s="3">
        <v>3.72</v>
      </c>
      <c r="D5735" s="3">
        <f t="shared" si="801"/>
        <v>30.075937499999998</v>
      </c>
      <c r="E5735" s="3">
        <f>MAX(B5735 - D5735/Inputs!$B$5, 0)</f>
        <v>48.615298295454551</v>
      </c>
      <c r="F5735" s="3">
        <f>MAX(D5735*Inputs!$B$5 - B5735, 0)</f>
        <v>0</v>
      </c>
      <c r="G5735" s="3">
        <f t="shared" si="802"/>
        <v>3.72</v>
      </c>
      <c r="H5735" t="str">
        <f t="shared" si="803"/>
        <v>Discharge</v>
      </c>
      <c r="I5735" s="3">
        <f t="shared" si="808"/>
        <v>158.77939109773115</v>
      </c>
      <c r="J5735" s="3">
        <f t="shared" si="809"/>
        <v>170</v>
      </c>
      <c r="K5735" s="3">
        <f>MIN(Inputs!$B$2, (Inputs!$B$8 - I5735)/Inputs!$B$9)</f>
        <v>170</v>
      </c>
      <c r="L5735" s="3">
        <f>MAX(MIN(Inputs!$B$2, I5735*Inputs!$B$10, Inputs!$B$8*Inputs!$B$4 - J5735), 0)</f>
        <v>148.94827166799323</v>
      </c>
      <c r="M5735" s="3">
        <f t="shared" si="804"/>
        <v>0</v>
      </c>
      <c r="N5735" s="3">
        <f t="shared" si="805"/>
        <v>148.94827166799323</v>
      </c>
      <c r="O5735" s="3">
        <f>IF(H5735="Reg", MIN(Inputs!$B$2, I5735*Inputs!$B$10, (Inputs!$B$8-I5735)/Inputs!$B$9), 0)</f>
        <v>0</v>
      </c>
      <c r="P5735" s="3">
        <f t="shared" si="806"/>
        <v>12331.79978207233</v>
      </c>
      <c r="Q5735" s="3">
        <f t="shared" si="807"/>
        <v>0</v>
      </c>
      <c r="R5735" s="3">
        <f>I5735 + M5735*Inputs!$B$9 - N5735/Inputs!$B$10</f>
        <v>0</v>
      </c>
    </row>
    <row r="5736" spans="1:18" x14ac:dyDescent="0.3">
      <c r="A5736" s="4">
        <v>46261.916666666657</v>
      </c>
      <c r="B5736" s="3">
        <v>61.86</v>
      </c>
      <c r="C5736" s="3">
        <v>0.84</v>
      </c>
      <c r="D5736" s="3">
        <f t="shared" si="801"/>
        <v>30.075937499999998</v>
      </c>
      <c r="E5736" s="3">
        <f>MAX(B5736 - D5736/Inputs!$B$5, 0)</f>
        <v>27.682798295454546</v>
      </c>
      <c r="F5736" s="3">
        <f>MAX(D5736*Inputs!$B$5 - B5736, 0)</f>
        <v>0</v>
      </c>
      <c r="G5736" s="3">
        <f t="shared" si="802"/>
        <v>0.84</v>
      </c>
      <c r="H5736" t="str">
        <f t="shared" si="803"/>
        <v>Discharge</v>
      </c>
      <c r="I5736" s="3">
        <f t="shared" si="808"/>
        <v>0</v>
      </c>
      <c r="J5736" s="3">
        <f t="shared" si="809"/>
        <v>318.94827166799325</v>
      </c>
      <c r="K5736" s="3">
        <f>MIN(Inputs!$B$2, (Inputs!$B$8 - I5736)/Inputs!$B$9)</f>
        <v>170</v>
      </c>
      <c r="L5736" s="3">
        <f>MAX(MIN(Inputs!$B$2, I5736*Inputs!$B$10, Inputs!$B$8*Inputs!$B$4 - J5736), 0)</f>
        <v>0</v>
      </c>
      <c r="M5736" s="3">
        <f t="shared" si="804"/>
        <v>0</v>
      </c>
      <c r="N5736" s="3">
        <f t="shared" si="805"/>
        <v>0</v>
      </c>
      <c r="O5736" s="3">
        <f>IF(H5736="Reg", MIN(Inputs!$B$2, I5736*Inputs!$B$10, (Inputs!$B$8-I5736)/Inputs!$B$9), 0)</f>
        <v>0</v>
      </c>
      <c r="P5736" s="3">
        <f t="shared" si="806"/>
        <v>0</v>
      </c>
      <c r="Q5736" s="3">
        <f t="shared" si="807"/>
        <v>0</v>
      </c>
      <c r="R5736" s="3">
        <f>I5736 + M5736*Inputs!$B$9 - N5736/Inputs!$B$10</f>
        <v>0</v>
      </c>
    </row>
    <row r="5737" spans="1:18" x14ac:dyDescent="0.3">
      <c r="A5737" s="4">
        <v>46261.958333333343</v>
      </c>
      <c r="B5737" s="3">
        <v>34.347499999999997</v>
      </c>
      <c r="C5737" s="3">
        <v>0.37</v>
      </c>
      <c r="D5737" s="3">
        <f t="shared" si="801"/>
        <v>30.075937499999998</v>
      </c>
      <c r="E5737" s="3">
        <f>MAX(B5737 - D5737/Inputs!$B$5, 0)</f>
        <v>0.17029829545454334</v>
      </c>
      <c r="F5737" s="3">
        <f>MAX(D5737*Inputs!$B$5 - B5737, 0)</f>
        <v>0</v>
      </c>
      <c r="G5737" s="3">
        <f t="shared" si="802"/>
        <v>0.37</v>
      </c>
      <c r="H5737" t="str">
        <f t="shared" si="803"/>
        <v>Reg</v>
      </c>
      <c r="I5737" s="3">
        <f t="shared" si="808"/>
        <v>0</v>
      </c>
      <c r="J5737" s="3">
        <f t="shared" si="809"/>
        <v>318.94827166799325</v>
      </c>
      <c r="K5737" s="3">
        <f>MIN(Inputs!$B$2, (Inputs!$B$8 - I5737)/Inputs!$B$9)</f>
        <v>170</v>
      </c>
      <c r="L5737" s="3">
        <f>MAX(MIN(Inputs!$B$2, I5737*Inputs!$B$10, Inputs!$B$8*Inputs!$B$4 - J5737), 0)</f>
        <v>0</v>
      </c>
      <c r="M5737" s="3">
        <f t="shared" si="804"/>
        <v>0</v>
      </c>
      <c r="N5737" s="3">
        <f t="shared" si="805"/>
        <v>0</v>
      </c>
      <c r="O5737" s="3">
        <f>IF(H5737="Reg", MIN(Inputs!$B$2, I5737*Inputs!$B$10, (Inputs!$B$8-I5737)/Inputs!$B$9), 0)</f>
        <v>0</v>
      </c>
      <c r="P5737" s="3">
        <f t="shared" si="806"/>
        <v>0</v>
      </c>
      <c r="Q5737" s="3">
        <f t="shared" si="807"/>
        <v>0</v>
      </c>
      <c r="R5737" s="3">
        <f>I5737 + M5737*Inputs!$B$9 - N5737/Inputs!$B$10</f>
        <v>0</v>
      </c>
    </row>
    <row r="5738" spans="1:18" x14ac:dyDescent="0.3">
      <c r="A5738" s="4">
        <v>46262</v>
      </c>
      <c r="B5738" s="3">
        <v>25.2775</v>
      </c>
      <c r="C5738" s="3">
        <v>0.37</v>
      </c>
      <c r="D5738" s="3">
        <f t="shared" si="801"/>
        <v>37.961354166666673</v>
      </c>
      <c r="E5738" s="3">
        <f>MAX(B5738 - D5738/Inputs!$B$5, 0)</f>
        <v>0</v>
      </c>
      <c r="F5738" s="3">
        <f>MAX(D5738*Inputs!$B$5 - B5738, 0)</f>
        <v>8.1284916666666724</v>
      </c>
      <c r="G5738" s="3">
        <f t="shared" si="802"/>
        <v>0.37</v>
      </c>
      <c r="H5738" t="str">
        <f t="shared" si="803"/>
        <v>Charge</v>
      </c>
      <c r="I5738" s="3">
        <f t="shared" si="808"/>
        <v>0</v>
      </c>
      <c r="J5738" s="3">
        <f t="shared" si="809"/>
        <v>0</v>
      </c>
      <c r="K5738" s="3">
        <f>MIN(Inputs!$B$2, (Inputs!$B$8 - I5738)/Inputs!$B$9)</f>
        <v>170</v>
      </c>
      <c r="L5738" s="3">
        <f>MAX(MIN(Inputs!$B$2, I5738*Inputs!$B$10, Inputs!$B$8*Inputs!$B$4 - J5738), 0)</f>
        <v>0</v>
      </c>
      <c r="M5738" s="3">
        <f t="shared" si="804"/>
        <v>170</v>
      </c>
      <c r="N5738" s="3">
        <f t="shared" si="805"/>
        <v>0</v>
      </c>
      <c r="O5738" s="3">
        <f>IF(H5738="Reg", MIN(Inputs!$B$2, I5738*Inputs!$B$10, (Inputs!$B$8-I5738)/Inputs!$B$9), 0)</f>
        <v>0</v>
      </c>
      <c r="P5738" s="3">
        <f t="shared" si="806"/>
        <v>-4297.1750000000002</v>
      </c>
      <c r="Q5738" s="3">
        <f t="shared" si="807"/>
        <v>0</v>
      </c>
      <c r="R5738" s="3">
        <f>I5738 + M5738*Inputs!$B$9 - N5738/Inputs!$B$10</f>
        <v>159.4741358339966</v>
      </c>
    </row>
    <row r="5739" spans="1:18" x14ac:dyDescent="0.3">
      <c r="A5739" s="4">
        <v>46262.041666666657</v>
      </c>
      <c r="B5739" s="3">
        <v>16.25</v>
      </c>
      <c r="C5739" s="3">
        <v>7.0000000000000007E-2</v>
      </c>
      <c r="D5739" s="3">
        <f t="shared" si="801"/>
        <v>37.961354166666673</v>
      </c>
      <c r="E5739" s="3">
        <f>MAX(B5739 - D5739/Inputs!$B$5, 0)</f>
        <v>0</v>
      </c>
      <c r="F5739" s="3">
        <f>MAX(D5739*Inputs!$B$5 - B5739, 0)</f>
        <v>17.155991666666672</v>
      </c>
      <c r="G5739" s="3">
        <f t="shared" si="802"/>
        <v>7.0000000000000007E-2</v>
      </c>
      <c r="H5739" t="str">
        <f t="shared" si="803"/>
        <v>Charge</v>
      </c>
      <c r="I5739" s="3">
        <f t="shared" si="808"/>
        <v>159.4741358339966</v>
      </c>
      <c r="J5739" s="3">
        <f t="shared" si="809"/>
        <v>0</v>
      </c>
      <c r="K5739" s="3">
        <f>MIN(Inputs!$B$2, (Inputs!$B$8 - I5739)/Inputs!$B$9)</f>
        <v>170</v>
      </c>
      <c r="L5739" s="3">
        <f>MAX(MIN(Inputs!$B$2, I5739*Inputs!$B$10, Inputs!$B$8*Inputs!$B$4 - J5739), 0)</f>
        <v>149.6</v>
      </c>
      <c r="M5739" s="3">
        <f t="shared" si="804"/>
        <v>170</v>
      </c>
      <c r="N5739" s="3">
        <f t="shared" si="805"/>
        <v>0</v>
      </c>
      <c r="O5739" s="3">
        <f>IF(H5739="Reg", MIN(Inputs!$B$2, I5739*Inputs!$B$10, (Inputs!$B$8-I5739)/Inputs!$B$9), 0)</f>
        <v>0</v>
      </c>
      <c r="P5739" s="3">
        <f t="shared" si="806"/>
        <v>-2762.5</v>
      </c>
      <c r="Q5739" s="3">
        <f t="shared" si="807"/>
        <v>0</v>
      </c>
      <c r="R5739" s="3">
        <f>I5739 + M5739*Inputs!$B$9 - N5739/Inputs!$B$10</f>
        <v>318.9482716679932</v>
      </c>
    </row>
    <row r="5740" spans="1:18" x14ac:dyDescent="0.3">
      <c r="A5740" s="4">
        <v>46262.083333333343</v>
      </c>
      <c r="B5740" s="3">
        <v>16.794999999999998</v>
      </c>
      <c r="C5740" s="3">
        <v>0.06</v>
      </c>
      <c r="D5740" s="3">
        <f t="shared" si="801"/>
        <v>37.961354166666673</v>
      </c>
      <c r="E5740" s="3">
        <f>MAX(B5740 - D5740/Inputs!$B$5, 0)</f>
        <v>0</v>
      </c>
      <c r="F5740" s="3">
        <f>MAX(D5740*Inputs!$B$5 - B5740, 0)</f>
        <v>16.610991666666674</v>
      </c>
      <c r="G5740" s="3">
        <f t="shared" si="802"/>
        <v>0.06</v>
      </c>
      <c r="H5740" t="str">
        <f t="shared" si="803"/>
        <v>Charge</v>
      </c>
      <c r="I5740" s="3">
        <f t="shared" si="808"/>
        <v>318.9482716679932</v>
      </c>
      <c r="J5740" s="3">
        <f t="shared" si="809"/>
        <v>0</v>
      </c>
      <c r="K5740" s="3">
        <f>MIN(Inputs!$B$2, (Inputs!$B$8 - I5740)/Inputs!$B$9)</f>
        <v>22.44121780453775</v>
      </c>
      <c r="L5740" s="3">
        <f>MAX(MIN(Inputs!$B$2, I5740*Inputs!$B$10, Inputs!$B$8*Inputs!$B$4 - J5740), 0)</f>
        <v>170</v>
      </c>
      <c r="M5740" s="3">
        <f t="shared" si="804"/>
        <v>22.44121780453775</v>
      </c>
      <c r="N5740" s="3">
        <f t="shared" si="805"/>
        <v>0</v>
      </c>
      <c r="O5740" s="3">
        <f>IF(H5740="Reg", MIN(Inputs!$B$2, I5740*Inputs!$B$10, (Inputs!$B$8-I5740)/Inputs!$B$9), 0)</f>
        <v>0</v>
      </c>
      <c r="P5740" s="3">
        <f t="shared" si="806"/>
        <v>-376.90025302721148</v>
      </c>
      <c r="Q5740" s="3">
        <f t="shared" si="807"/>
        <v>0</v>
      </c>
      <c r="R5740" s="3">
        <f>I5740 + M5740*Inputs!$B$9 - N5740/Inputs!$B$10</f>
        <v>340</v>
      </c>
    </row>
    <row r="5741" spans="1:18" x14ac:dyDescent="0.3">
      <c r="A5741" s="4">
        <v>46262.125</v>
      </c>
      <c r="B5741" s="3">
        <v>16.815000000000001</v>
      </c>
      <c r="C5741" s="3">
        <v>0.06</v>
      </c>
      <c r="D5741" s="3">
        <f t="shared" si="801"/>
        <v>37.961354166666673</v>
      </c>
      <c r="E5741" s="3">
        <f>MAX(B5741 - D5741/Inputs!$B$5, 0)</f>
        <v>0</v>
      </c>
      <c r="F5741" s="3">
        <f>MAX(D5741*Inputs!$B$5 - B5741, 0)</f>
        <v>16.590991666666671</v>
      </c>
      <c r="G5741" s="3">
        <f t="shared" si="802"/>
        <v>0.06</v>
      </c>
      <c r="H5741" t="str">
        <f t="shared" si="803"/>
        <v>Charge</v>
      </c>
      <c r="I5741" s="3">
        <f t="shared" si="808"/>
        <v>340</v>
      </c>
      <c r="J5741" s="3">
        <f t="shared" si="809"/>
        <v>0</v>
      </c>
      <c r="K5741" s="3">
        <f>MIN(Inputs!$B$2, (Inputs!$B$8 - I5741)/Inputs!$B$9)</f>
        <v>0</v>
      </c>
      <c r="L5741" s="3">
        <f>MAX(MIN(Inputs!$B$2, I5741*Inputs!$B$10, Inputs!$B$8*Inputs!$B$4 - J5741), 0)</f>
        <v>170</v>
      </c>
      <c r="M5741" s="3">
        <f t="shared" si="804"/>
        <v>0</v>
      </c>
      <c r="N5741" s="3">
        <f t="shared" si="805"/>
        <v>0</v>
      </c>
      <c r="O5741" s="3">
        <f>IF(H5741="Reg", MIN(Inputs!$B$2, I5741*Inputs!$B$10, (Inputs!$B$8-I5741)/Inputs!$B$9), 0)</f>
        <v>0</v>
      </c>
      <c r="P5741" s="3">
        <f t="shared" si="806"/>
        <v>0</v>
      </c>
      <c r="Q5741" s="3">
        <f t="shared" si="807"/>
        <v>0</v>
      </c>
      <c r="R5741" s="3">
        <f>I5741 + M5741*Inputs!$B$9 - N5741/Inputs!$B$10</f>
        <v>340</v>
      </c>
    </row>
    <row r="5742" spans="1:18" x14ac:dyDescent="0.3">
      <c r="A5742" s="4">
        <v>46262.166666666657</v>
      </c>
      <c r="B5742" s="3">
        <v>16.932499999999997</v>
      </c>
      <c r="C5742" s="3">
        <v>7.0000000000000007E-2</v>
      </c>
      <c r="D5742" s="3">
        <f t="shared" si="801"/>
        <v>37.961354166666673</v>
      </c>
      <c r="E5742" s="3">
        <f>MAX(B5742 - D5742/Inputs!$B$5, 0)</f>
        <v>0</v>
      </c>
      <c r="F5742" s="3">
        <f>MAX(D5742*Inputs!$B$5 - B5742, 0)</f>
        <v>16.473491666666675</v>
      </c>
      <c r="G5742" s="3">
        <f t="shared" si="802"/>
        <v>7.0000000000000007E-2</v>
      </c>
      <c r="H5742" t="str">
        <f t="shared" si="803"/>
        <v>Charge</v>
      </c>
      <c r="I5742" s="3">
        <f t="shared" si="808"/>
        <v>340</v>
      </c>
      <c r="J5742" s="3">
        <f t="shared" si="809"/>
        <v>0</v>
      </c>
      <c r="K5742" s="3">
        <f>MIN(Inputs!$B$2, (Inputs!$B$8 - I5742)/Inputs!$B$9)</f>
        <v>0</v>
      </c>
      <c r="L5742" s="3">
        <f>MAX(MIN(Inputs!$B$2, I5742*Inputs!$B$10, Inputs!$B$8*Inputs!$B$4 - J5742), 0)</f>
        <v>170</v>
      </c>
      <c r="M5742" s="3">
        <f t="shared" si="804"/>
        <v>0</v>
      </c>
      <c r="N5742" s="3">
        <f t="shared" si="805"/>
        <v>0</v>
      </c>
      <c r="O5742" s="3">
        <f>IF(H5742="Reg", MIN(Inputs!$B$2, I5742*Inputs!$B$10, (Inputs!$B$8-I5742)/Inputs!$B$9), 0)</f>
        <v>0</v>
      </c>
      <c r="P5742" s="3">
        <f t="shared" si="806"/>
        <v>0</v>
      </c>
      <c r="Q5742" s="3">
        <f t="shared" si="807"/>
        <v>0</v>
      </c>
      <c r="R5742" s="3">
        <f>I5742 + M5742*Inputs!$B$9 - N5742/Inputs!$B$10</f>
        <v>340</v>
      </c>
    </row>
    <row r="5743" spans="1:18" x14ac:dyDescent="0.3">
      <c r="A5743" s="4">
        <v>46262.208333333343</v>
      </c>
      <c r="B5743" s="3">
        <v>17.82</v>
      </c>
      <c r="C5743" s="3">
        <v>7.0000000000000007E-2</v>
      </c>
      <c r="D5743" s="3">
        <f t="shared" si="801"/>
        <v>37.961354166666673</v>
      </c>
      <c r="E5743" s="3">
        <f>MAX(B5743 - D5743/Inputs!$B$5, 0)</f>
        <v>0</v>
      </c>
      <c r="F5743" s="3">
        <f>MAX(D5743*Inputs!$B$5 - B5743, 0)</f>
        <v>15.585991666666672</v>
      </c>
      <c r="G5743" s="3">
        <f t="shared" si="802"/>
        <v>7.0000000000000007E-2</v>
      </c>
      <c r="H5743" t="str">
        <f t="shared" si="803"/>
        <v>Charge</v>
      </c>
      <c r="I5743" s="3">
        <f t="shared" si="808"/>
        <v>340</v>
      </c>
      <c r="J5743" s="3">
        <f t="shared" si="809"/>
        <v>0</v>
      </c>
      <c r="K5743" s="3">
        <f>MIN(Inputs!$B$2, (Inputs!$B$8 - I5743)/Inputs!$B$9)</f>
        <v>0</v>
      </c>
      <c r="L5743" s="3">
        <f>MAX(MIN(Inputs!$B$2, I5743*Inputs!$B$10, Inputs!$B$8*Inputs!$B$4 - J5743), 0)</f>
        <v>170</v>
      </c>
      <c r="M5743" s="3">
        <f t="shared" si="804"/>
        <v>0</v>
      </c>
      <c r="N5743" s="3">
        <f t="shared" si="805"/>
        <v>0</v>
      </c>
      <c r="O5743" s="3">
        <f>IF(H5743="Reg", MIN(Inputs!$B$2, I5743*Inputs!$B$10, (Inputs!$B$8-I5743)/Inputs!$B$9), 0)</f>
        <v>0</v>
      </c>
      <c r="P5743" s="3">
        <f t="shared" si="806"/>
        <v>0</v>
      </c>
      <c r="Q5743" s="3">
        <f t="shared" si="807"/>
        <v>0</v>
      </c>
      <c r="R5743" s="3">
        <f>I5743 + M5743*Inputs!$B$9 - N5743/Inputs!$B$10</f>
        <v>340</v>
      </c>
    </row>
    <row r="5744" spans="1:18" x14ac:dyDescent="0.3">
      <c r="A5744" s="4">
        <v>46262.25</v>
      </c>
      <c r="B5744" s="3">
        <v>22.067499999999999</v>
      </c>
      <c r="C5744" s="3">
        <v>0.25</v>
      </c>
      <c r="D5744" s="3">
        <f t="shared" si="801"/>
        <v>37.961354166666673</v>
      </c>
      <c r="E5744" s="3">
        <f>MAX(B5744 - D5744/Inputs!$B$5, 0)</f>
        <v>0</v>
      </c>
      <c r="F5744" s="3">
        <f>MAX(D5744*Inputs!$B$5 - B5744, 0)</f>
        <v>11.338491666666673</v>
      </c>
      <c r="G5744" s="3">
        <f t="shared" si="802"/>
        <v>0.25</v>
      </c>
      <c r="H5744" t="str">
        <f t="shared" si="803"/>
        <v>Charge</v>
      </c>
      <c r="I5744" s="3">
        <f t="shared" si="808"/>
        <v>340</v>
      </c>
      <c r="J5744" s="3">
        <f t="shared" si="809"/>
        <v>0</v>
      </c>
      <c r="K5744" s="3">
        <f>MIN(Inputs!$B$2, (Inputs!$B$8 - I5744)/Inputs!$B$9)</f>
        <v>0</v>
      </c>
      <c r="L5744" s="3">
        <f>MAX(MIN(Inputs!$B$2, I5744*Inputs!$B$10, Inputs!$B$8*Inputs!$B$4 - J5744), 0)</f>
        <v>170</v>
      </c>
      <c r="M5744" s="3">
        <f t="shared" si="804"/>
        <v>0</v>
      </c>
      <c r="N5744" s="3">
        <f t="shared" si="805"/>
        <v>0</v>
      </c>
      <c r="O5744" s="3">
        <f>IF(H5744="Reg", MIN(Inputs!$B$2, I5744*Inputs!$B$10, (Inputs!$B$8-I5744)/Inputs!$B$9), 0)</f>
        <v>0</v>
      </c>
      <c r="P5744" s="3">
        <f t="shared" si="806"/>
        <v>0</v>
      </c>
      <c r="Q5744" s="3">
        <f t="shared" si="807"/>
        <v>0</v>
      </c>
      <c r="R5744" s="3">
        <f>I5744 + M5744*Inputs!$B$9 - N5744/Inputs!$B$10</f>
        <v>340</v>
      </c>
    </row>
    <row r="5745" spans="1:18" x14ac:dyDescent="0.3">
      <c r="A5745" s="4">
        <v>46262.291666666657</v>
      </c>
      <c r="B5745" s="3">
        <v>31.67</v>
      </c>
      <c r="C5745" s="3">
        <v>1.01</v>
      </c>
      <c r="D5745" s="3">
        <f t="shared" si="801"/>
        <v>37.961354166666673</v>
      </c>
      <c r="E5745" s="3">
        <f>MAX(B5745 - D5745/Inputs!$B$5, 0)</f>
        <v>0</v>
      </c>
      <c r="F5745" s="3">
        <f>MAX(D5745*Inputs!$B$5 - B5745, 0)</f>
        <v>1.7359916666666706</v>
      </c>
      <c r="G5745" s="3">
        <f t="shared" si="802"/>
        <v>1.01</v>
      </c>
      <c r="H5745" t="str">
        <f t="shared" si="803"/>
        <v>Charge</v>
      </c>
      <c r="I5745" s="3">
        <f t="shared" si="808"/>
        <v>340</v>
      </c>
      <c r="J5745" s="3">
        <f t="shared" si="809"/>
        <v>0</v>
      </c>
      <c r="K5745" s="3">
        <f>MIN(Inputs!$B$2, (Inputs!$B$8 - I5745)/Inputs!$B$9)</f>
        <v>0</v>
      </c>
      <c r="L5745" s="3">
        <f>MAX(MIN(Inputs!$B$2, I5745*Inputs!$B$10, Inputs!$B$8*Inputs!$B$4 - J5745), 0)</f>
        <v>170</v>
      </c>
      <c r="M5745" s="3">
        <f t="shared" si="804"/>
        <v>0</v>
      </c>
      <c r="N5745" s="3">
        <f t="shared" si="805"/>
        <v>0</v>
      </c>
      <c r="O5745" s="3">
        <f>IF(H5745="Reg", MIN(Inputs!$B$2, I5745*Inputs!$B$10, (Inputs!$B$8-I5745)/Inputs!$B$9), 0)</f>
        <v>0</v>
      </c>
      <c r="P5745" s="3">
        <f t="shared" si="806"/>
        <v>0</v>
      </c>
      <c r="Q5745" s="3">
        <f t="shared" si="807"/>
        <v>0</v>
      </c>
      <c r="R5745" s="3">
        <f>I5745 + M5745*Inputs!$B$9 - N5745/Inputs!$B$10</f>
        <v>340</v>
      </c>
    </row>
    <row r="5746" spans="1:18" x14ac:dyDescent="0.3">
      <c r="A5746" s="4">
        <v>46262.333333333343</v>
      </c>
      <c r="B5746" s="3">
        <v>32.01</v>
      </c>
      <c r="C5746" s="3">
        <v>0.5</v>
      </c>
      <c r="D5746" s="3">
        <f t="shared" si="801"/>
        <v>37.961354166666673</v>
      </c>
      <c r="E5746" s="3">
        <f>MAX(B5746 - D5746/Inputs!$B$5, 0)</f>
        <v>0</v>
      </c>
      <c r="F5746" s="3">
        <f>MAX(D5746*Inputs!$B$5 - B5746, 0)</f>
        <v>1.3959916666666743</v>
      </c>
      <c r="G5746" s="3">
        <f t="shared" si="802"/>
        <v>0.5</v>
      </c>
      <c r="H5746" t="str">
        <f t="shared" si="803"/>
        <v>Charge</v>
      </c>
      <c r="I5746" s="3">
        <f t="shared" si="808"/>
        <v>340</v>
      </c>
      <c r="J5746" s="3">
        <f t="shared" si="809"/>
        <v>0</v>
      </c>
      <c r="K5746" s="3">
        <f>MIN(Inputs!$B$2, (Inputs!$B$8 - I5746)/Inputs!$B$9)</f>
        <v>0</v>
      </c>
      <c r="L5746" s="3">
        <f>MAX(MIN(Inputs!$B$2, I5746*Inputs!$B$10, Inputs!$B$8*Inputs!$B$4 - J5746), 0)</f>
        <v>170</v>
      </c>
      <c r="M5746" s="3">
        <f t="shared" si="804"/>
        <v>0</v>
      </c>
      <c r="N5746" s="3">
        <f t="shared" si="805"/>
        <v>0</v>
      </c>
      <c r="O5746" s="3">
        <f>IF(H5746="Reg", MIN(Inputs!$B$2, I5746*Inputs!$B$10, (Inputs!$B$8-I5746)/Inputs!$B$9), 0)</f>
        <v>0</v>
      </c>
      <c r="P5746" s="3">
        <f t="shared" si="806"/>
        <v>0</v>
      </c>
      <c r="Q5746" s="3">
        <f t="shared" si="807"/>
        <v>0</v>
      </c>
      <c r="R5746" s="3">
        <f>I5746 + M5746*Inputs!$B$9 - N5746/Inputs!$B$10</f>
        <v>340</v>
      </c>
    </row>
    <row r="5747" spans="1:18" x14ac:dyDescent="0.3">
      <c r="A5747" s="4">
        <v>46262.375</v>
      </c>
      <c r="B5747" s="3">
        <v>25.482500000000002</v>
      </c>
      <c r="C5747" s="3">
        <v>0.5</v>
      </c>
      <c r="D5747" s="3">
        <f t="shared" si="801"/>
        <v>37.961354166666673</v>
      </c>
      <c r="E5747" s="3">
        <f>MAX(B5747 - D5747/Inputs!$B$5, 0)</f>
        <v>0</v>
      </c>
      <c r="F5747" s="3">
        <f>MAX(D5747*Inputs!$B$5 - B5747, 0)</f>
        <v>7.9234916666666706</v>
      </c>
      <c r="G5747" s="3">
        <f t="shared" si="802"/>
        <v>0.5</v>
      </c>
      <c r="H5747" t="str">
        <f t="shared" si="803"/>
        <v>Charge</v>
      </c>
      <c r="I5747" s="3">
        <f t="shared" si="808"/>
        <v>340</v>
      </c>
      <c r="J5747" s="3">
        <f t="shared" si="809"/>
        <v>0</v>
      </c>
      <c r="K5747" s="3">
        <f>MIN(Inputs!$B$2, (Inputs!$B$8 - I5747)/Inputs!$B$9)</f>
        <v>0</v>
      </c>
      <c r="L5747" s="3">
        <f>MAX(MIN(Inputs!$B$2, I5747*Inputs!$B$10, Inputs!$B$8*Inputs!$B$4 - J5747), 0)</f>
        <v>170</v>
      </c>
      <c r="M5747" s="3">
        <f t="shared" si="804"/>
        <v>0</v>
      </c>
      <c r="N5747" s="3">
        <f t="shared" si="805"/>
        <v>0</v>
      </c>
      <c r="O5747" s="3">
        <f>IF(H5747="Reg", MIN(Inputs!$B$2, I5747*Inputs!$B$10, (Inputs!$B$8-I5747)/Inputs!$B$9), 0)</f>
        <v>0</v>
      </c>
      <c r="P5747" s="3">
        <f t="shared" si="806"/>
        <v>0</v>
      </c>
      <c r="Q5747" s="3">
        <f t="shared" si="807"/>
        <v>0</v>
      </c>
      <c r="R5747" s="3">
        <f>I5747 + M5747*Inputs!$B$9 - N5747/Inputs!$B$10</f>
        <v>340</v>
      </c>
    </row>
    <row r="5748" spans="1:18" x14ac:dyDescent="0.3">
      <c r="A5748" s="4">
        <v>46262.416666666657</v>
      </c>
      <c r="B5748" s="3">
        <v>29.402499999999996</v>
      </c>
      <c r="C5748" s="3">
        <v>0.49</v>
      </c>
      <c r="D5748" s="3">
        <f t="shared" si="801"/>
        <v>37.961354166666673</v>
      </c>
      <c r="E5748" s="3">
        <f>MAX(B5748 - D5748/Inputs!$B$5, 0)</f>
        <v>0</v>
      </c>
      <c r="F5748" s="3">
        <f>MAX(D5748*Inputs!$B$5 - B5748, 0)</f>
        <v>4.003491666666676</v>
      </c>
      <c r="G5748" s="3">
        <f t="shared" si="802"/>
        <v>0.49</v>
      </c>
      <c r="H5748" t="str">
        <f t="shared" si="803"/>
        <v>Charge</v>
      </c>
      <c r="I5748" s="3">
        <f t="shared" si="808"/>
        <v>340</v>
      </c>
      <c r="J5748" s="3">
        <f t="shared" si="809"/>
        <v>0</v>
      </c>
      <c r="K5748" s="3">
        <f>MIN(Inputs!$B$2, (Inputs!$B$8 - I5748)/Inputs!$B$9)</f>
        <v>0</v>
      </c>
      <c r="L5748" s="3">
        <f>MAX(MIN(Inputs!$B$2, I5748*Inputs!$B$10, Inputs!$B$8*Inputs!$B$4 - J5748), 0)</f>
        <v>170</v>
      </c>
      <c r="M5748" s="3">
        <f t="shared" si="804"/>
        <v>0</v>
      </c>
      <c r="N5748" s="3">
        <f t="shared" si="805"/>
        <v>0</v>
      </c>
      <c r="O5748" s="3">
        <f>IF(H5748="Reg", MIN(Inputs!$B$2, I5748*Inputs!$B$10, (Inputs!$B$8-I5748)/Inputs!$B$9), 0)</f>
        <v>0</v>
      </c>
      <c r="P5748" s="3">
        <f t="shared" si="806"/>
        <v>0</v>
      </c>
      <c r="Q5748" s="3">
        <f t="shared" si="807"/>
        <v>0</v>
      </c>
      <c r="R5748" s="3">
        <f>I5748 + M5748*Inputs!$B$9 - N5748/Inputs!$B$10</f>
        <v>340</v>
      </c>
    </row>
    <row r="5749" spans="1:18" x14ac:dyDescent="0.3">
      <c r="A5749" s="4">
        <v>46262.458333333343</v>
      </c>
      <c r="B5749" s="3">
        <v>27.634999999999998</v>
      </c>
      <c r="C5749" s="3">
        <v>0.44</v>
      </c>
      <c r="D5749" s="3">
        <f t="shared" si="801"/>
        <v>37.961354166666673</v>
      </c>
      <c r="E5749" s="3">
        <f>MAX(B5749 - D5749/Inputs!$B$5, 0)</f>
        <v>0</v>
      </c>
      <c r="F5749" s="3">
        <f>MAX(D5749*Inputs!$B$5 - B5749, 0)</f>
        <v>5.7709916666666743</v>
      </c>
      <c r="G5749" s="3">
        <f t="shared" si="802"/>
        <v>0.44</v>
      </c>
      <c r="H5749" t="str">
        <f t="shared" si="803"/>
        <v>Charge</v>
      </c>
      <c r="I5749" s="3">
        <f t="shared" si="808"/>
        <v>340</v>
      </c>
      <c r="J5749" s="3">
        <f t="shared" si="809"/>
        <v>0</v>
      </c>
      <c r="K5749" s="3">
        <f>MIN(Inputs!$B$2, (Inputs!$B$8 - I5749)/Inputs!$B$9)</f>
        <v>0</v>
      </c>
      <c r="L5749" s="3">
        <f>MAX(MIN(Inputs!$B$2, I5749*Inputs!$B$10, Inputs!$B$8*Inputs!$B$4 - J5749), 0)</f>
        <v>170</v>
      </c>
      <c r="M5749" s="3">
        <f t="shared" si="804"/>
        <v>0</v>
      </c>
      <c r="N5749" s="3">
        <f t="shared" si="805"/>
        <v>0</v>
      </c>
      <c r="O5749" s="3">
        <f>IF(H5749="Reg", MIN(Inputs!$B$2, I5749*Inputs!$B$10, (Inputs!$B$8-I5749)/Inputs!$B$9), 0)</f>
        <v>0</v>
      </c>
      <c r="P5749" s="3">
        <f t="shared" si="806"/>
        <v>0</v>
      </c>
      <c r="Q5749" s="3">
        <f t="shared" si="807"/>
        <v>0</v>
      </c>
      <c r="R5749" s="3">
        <f>I5749 + M5749*Inputs!$B$9 - N5749/Inputs!$B$10</f>
        <v>340</v>
      </c>
    </row>
    <row r="5750" spans="1:18" x14ac:dyDescent="0.3">
      <c r="A5750" s="4">
        <v>46262.5</v>
      </c>
      <c r="B5750" s="3">
        <v>24.267500000000002</v>
      </c>
      <c r="C5750" s="3">
        <v>0.5</v>
      </c>
      <c r="D5750" s="3">
        <f t="shared" si="801"/>
        <v>37.961354166666673</v>
      </c>
      <c r="E5750" s="3">
        <f>MAX(B5750 - D5750/Inputs!$B$5, 0)</f>
        <v>0</v>
      </c>
      <c r="F5750" s="3">
        <f>MAX(D5750*Inputs!$B$5 - B5750, 0)</f>
        <v>9.1384916666666705</v>
      </c>
      <c r="G5750" s="3">
        <f t="shared" si="802"/>
        <v>0.5</v>
      </c>
      <c r="H5750" t="str">
        <f t="shared" si="803"/>
        <v>Charge</v>
      </c>
      <c r="I5750" s="3">
        <f t="shared" si="808"/>
        <v>340</v>
      </c>
      <c r="J5750" s="3">
        <f t="shared" si="809"/>
        <v>0</v>
      </c>
      <c r="K5750" s="3">
        <f>MIN(Inputs!$B$2, (Inputs!$B$8 - I5750)/Inputs!$B$9)</f>
        <v>0</v>
      </c>
      <c r="L5750" s="3">
        <f>MAX(MIN(Inputs!$B$2, I5750*Inputs!$B$10, Inputs!$B$8*Inputs!$B$4 - J5750), 0)</f>
        <v>170</v>
      </c>
      <c r="M5750" s="3">
        <f t="shared" si="804"/>
        <v>0</v>
      </c>
      <c r="N5750" s="3">
        <f t="shared" si="805"/>
        <v>0</v>
      </c>
      <c r="O5750" s="3">
        <f>IF(H5750="Reg", MIN(Inputs!$B$2, I5750*Inputs!$B$10, (Inputs!$B$8-I5750)/Inputs!$B$9), 0)</f>
        <v>0</v>
      </c>
      <c r="P5750" s="3">
        <f t="shared" si="806"/>
        <v>0</v>
      </c>
      <c r="Q5750" s="3">
        <f t="shared" si="807"/>
        <v>0</v>
      </c>
      <c r="R5750" s="3">
        <f>I5750 + M5750*Inputs!$B$9 - N5750/Inputs!$B$10</f>
        <v>340</v>
      </c>
    </row>
    <row r="5751" spans="1:18" x14ac:dyDescent="0.3">
      <c r="A5751" s="4">
        <v>46262.541666666657</v>
      </c>
      <c r="B5751" s="3">
        <v>23.757499999999997</v>
      </c>
      <c r="C5751" s="3">
        <v>1</v>
      </c>
      <c r="D5751" s="3">
        <f t="shared" si="801"/>
        <v>37.961354166666673</v>
      </c>
      <c r="E5751" s="3">
        <f>MAX(B5751 - D5751/Inputs!$B$5, 0)</f>
        <v>0</v>
      </c>
      <c r="F5751" s="3">
        <f>MAX(D5751*Inputs!$B$5 - B5751, 0)</f>
        <v>9.6484916666666756</v>
      </c>
      <c r="G5751" s="3">
        <f t="shared" si="802"/>
        <v>1</v>
      </c>
      <c r="H5751" t="str">
        <f t="shared" si="803"/>
        <v>Charge</v>
      </c>
      <c r="I5751" s="3">
        <f t="shared" si="808"/>
        <v>340</v>
      </c>
      <c r="J5751" s="3">
        <f t="shared" si="809"/>
        <v>0</v>
      </c>
      <c r="K5751" s="3">
        <f>MIN(Inputs!$B$2, (Inputs!$B$8 - I5751)/Inputs!$B$9)</f>
        <v>0</v>
      </c>
      <c r="L5751" s="3">
        <f>MAX(MIN(Inputs!$B$2, I5751*Inputs!$B$10, Inputs!$B$8*Inputs!$B$4 - J5751), 0)</f>
        <v>170</v>
      </c>
      <c r="M5751" s="3">
        <f t="shared" si="804"/>
        <v>0</v>
      </c>
      <c r="N5751" s="3">
        <f t="shared" si="805"/>
        <v>0</v>
      </c>
      <c r="O5751" s="3">
        <f>IF(H5751="Reg", MIN(Inputs!$B$2, I5751*Inputs!$B$10, (Inputs!$B$8-I5751)/Inputs!$B$9), 0)</f>
        <v>0</v>
      </c>
      <c r="P5751" s="3">
        <f t="shared" si="806"/>
        <v>0</v>
      </c>
      <c r="Q5751" s="3">
        <f t="shared" si="807"/>
        <v>0</v>
      </c>
      <c r="R5751" s="3">
        <f>I5751 + M5751*Inputs!$B$9 - N5751/Inputs!$B$10</f>
        <v>340</v>
      </c>
    </row>
    <row r="5752" spans="1:18" x14ac:dyDescent="0.3">
      <c r="A5752" s="4">
        <v>46262.583333333343</v>
      </c>
      <c r="B5752" s="3">
        <v>21.9175</v>
      </c>
      <c r="C5752" s="3">
        <v>1</v>
      </c>
      <c r="D5752" s="3">
        <f t="shared" si="801"/>
        <v>37.961354166666673</v>
      </c>
      <c r="E5752" s="3">
        <f>MAX(B5752 - D5752/Inputs!$B$5, 0)</f>
        <v>0</v>
      </c>
      <c r="F5752" s="3">
        <f>MAX(D5752*Inputs!$B$5 - B5752, 0)</f>
        <v>11.488491666666672</v>
      </c>
      <c r="G5752" s="3">
        <f t="shared" si="802"/>
        <v>1</v>
      </c>
      <c r="H5752" t="str">
        <f t="shared" si="803"/>
        <v>Charge</v>
      </c>
      <c r="I5752" s="3">
        <f t="shared" si="808"/>
        <v>340</v>
      </c>
      <c r="J5752" s="3">
        <f t="shared" si="809"/>
        <v>0</v>
      </c>
      <c r="K5752" s="3">
        <f>MIN(Inputs!$B$2, (Inputs!$B$8 - I5752)/Inputs!$B$9)</f>
        <v>0</v>
      </c>
      <c r="L5752" s="3">
        <f>MAX(MIN(Inputs!$B$2, I5752*Inputs!$B$10, Inputs!$B$8*Inputs!$B$4 - J5752), 0)</f>
        <v>170</v>
      </c>
      <c r="M5752" s="3">
        <f t="shared" si="804"/>
        <v>0</v>
      </c>
      <c r="N5752" s="3">
        <f t="shared" si="805"/>
        <v>0</v>
      </c>
      <c r="O5752" s="3">
        <f>IF(H5752="Reg", MIN(Inputs!$B$2, I5752*Inputs!$B$10, (Inputs!$B$8-I5752)/Inputs!$B$9), 0)</f>
        <v>0</v>
      </c>
      <c r="P5752" s="3">
        <f t="shared" si="806"/>
        <v>0</v>
      </c>
      <c r="Q5752" s="3">
        <f t="shared" si="807"/>
        <v>0</v>
      </c>
      <c r="R5752" s="3">
        <f>I5752 + M5752*Inputs!$B$9 - N5752/Inputs!$B$10</f>
        <v>340</v>
      </c>
    </row>
    <row r="5753" spans="1:18" x14ac:dyDescent="0.3">
      <c r="A5753" s="4">
        <v>46262.625</v>
      </c>
      <c r="B5753" s="3">
        <v>19.86</v>
      </c>
      <c r="C5753" s="3">
        <v>1.36</v>
      </c>
      <c r="D5753" s="3">
        <f t="shared" si="801"/>
        <v>37.961354166666673</v>
      </c>
      <c r="E5753" s="3">
        <f>MAX(B5753 - D5753/Inputs!$B$5, 0)</f>
        <v>0</v>
      </c>
      <c r="F5753" s="3">
        <f>MAX(D5753*Inputs!$B$5 - B5753, 0)</f>
        <v>13.545991666666673</v>
      </c>
      <c r="G5753" s="3">
        <f t="shared" si="802"/>
        <v>1.36</v>
      </c>
      <c r="H5753" t="str">
        <f t="shared" si="803"/>
        <v>Charge</v>
      </c>
      <c r="I5753" s="3">
        <f t="shared" si="808"/>
        <v>340</v>
      </c>
      <c r="J5753" s="3">
        <f t="shared" si="809"/>
        <v>0</v>
      </c>
      <c r="K5753" s="3">
        <f>MIN(Inputs!$B$2, (Inputs!$B$8 - I5753)/Inputs!$B$9)</f>
        <v>0</v>
      </c>
      <c r="L5753" s="3">
        <f>MAX(MIN(Inputs!$B$2, I5753*Inputs!$B$10, Inputs!$B$8*Inputs!$B$4 - J5753), 0)</f>
        <v>170</v>
      </c>
      <c r="M5753" s="3">
        <f t="shared" si="804"/>
        <v>0</v>
      </c>
      <c r="N5753" s="3">
        <f t="shared" si="805"/>
        <v>0</v>
      </c>
      <c r="O5753" s="3">
        <f>IF(H5753="Reg", MIN(Inputs!$B$2, I5753*Inputs!$B$10, (Inputs!$B$8-I5753)/Inputs!$B$9), 0)</f>
        <v>0</v>
      </c>
      <c r="P5753" s="3">
        <f t="shared" si="806"/>
        <v>0</v>
      </c>
      <c r="Q5753" s="3">
        <f t="shared" si="807"/>
        <v>0</v>
      </c>
      <c r="R5753" s="3">
        <f>I5753 + M5753*Inputs!$B$9 - N5753/Inputs!$B$10</f>
        <v>340</v>
      </c>
    </row>
    <row r="5754" spans="1:18" x14ac:dyDescent="0.3">
      <c r="A5754" s="4">
        <v>46262.666666666657</v>
      </c>
      <c r="B5754" s="3">
        <v>20.315000000000001</v>
      </c>
      <c r="C5754" s="3">
        <v>1.36</v>
      </c>
      <c r="D5754" s="3">
        <f t="shared" si="801"/>
        <v>37.961354166666673</v>
      </c>
      <c r="E5754" s="3">
        <f>MAX(B5754 - D5754/Inputs!$B$5, 0)</f>
        <v>0</v>
      </c>
      <c r="F5754" s="3">
        <f>MAX(D5754*Inputs!$B$5 - B5754, 0)</f>
        <v>13.090991666666671</v>
      </c>
      <c r="G5754" s="3">
        <f t="shared" si="802"/>
        <v>1.36</v>
      </c>
      <c r="H5754" t="str">
        <f t="shared" si="803"/>
        <v>Charge</v>
      </c>
      <c r="I5754" s="3">
        <f t="shared" si="808"/>
        <v>340</v>
      </c>
      <c r="J5754" s="3">
        <f t="shared" si="809"/>
        <v>0</v>
      </c>
      <c r="K5754" s="3">
        <f>MIN(Inputs!$B$2, (Inputs!$B$8 - I5754)/Inputs!$B$9)</f>
        <v>0</v>
      </c>
      <c r="L5754" s="3">
        <f>MAX(MIN(Inputs!$B$2, I5754*Inputs!$B$10, Inputs!$B$8*Inputs!$B$4 - J5754), 0)</f>
        <v>170</v>
      </c>
      <c r="M5754" s="3">
        <f t="shared" si="804"/>
        <v>0</v>
      </c>
      <c r="N5754" s="3">
        <f t="shared" si="805"/>
        <v>0</v>
      </c>
      <c r="O5754" s="3">
        <f>IF(H5754="Reg", MIN(Inputs!$B$2, I5754*Inputs!$B$10, (Inputs!$B$8-I5754)/Inputs!$B$9), 0)</f>
        <v>0</v>
      </c>
      <c r="P5754" s="3">
        <f t="shared" si="806"/>
        <v>0</v>
      </c>
      <c r="Q5754" s="3">
        <f t="shared" si="807"/>
        <v>0</v>
      </c>
      <c r="R5754" s="3">
        <f>I5754 + M5754*Inputs!$B$9 - N5754/Inputs!$B$10</f>
        <v>340</v>
      </c>
    </row>
    <row r="5755" spans="1:18" x14ac:dyDescent="0.3">
      <c r="A5755" s="4">
        <v>46262.708333333343</v>
      </c>
      <c r="B5755" s="3">
        <v>20.744999999999997</v>
      </c>
      <c r="C5755" s="3">
        <v>0.92</v>
      </c>
      <c r="D5755" s="3">
        <f t="shared" si="801"/>
        <v>37.961354166666673</v>
      </c>
      <c r="E5755" s="3">
        <f>MAX(B5755 - D5755/Inputs!$B$5, 0)</f>
        <v>0</v>
      </c>
      <c r="F5755" s="3">
        <f>MAX(D5755*Inputs!$B$5 - B5755, 0)</f>
        <v>12.660991666666675</v>
      </c>
      <c r="G5755" s="3">
        <f t="shared" si="802"/>
        <v>0.92</v>
      </c>
      <c r="H5755" t="str">
        <f t="shared" si="803"/>
        <v>Charge</v>
      </c>
      <c r="I5755" s="3">
        <f t="shared" si="808"/>
        <v>340</v>
      </c>
      <c r="J5755" s="3">
        <f t="shared" si="809"/>
        <v>0</v>
      </c>
      <c r="K5755" s="3">
        <f>MIN(Inputs!$B$2, (Inputs!$B$8 - I5755)/Inputs!$B$9)</f>
        <v>0</v>
      </c>
      <c r="L5755" s="3">
        <f>MAX(MIN(Inputs!$B$2, I5755*Inputs!$B$10, Inputs!$B$8*Inputs!$B$4 - J5755), 0)</f>
        <v>170</v>
      </c>
      <c r="M5755" s="3">
        <f t="shared" si="804"/>
        <v>0</v>
      </c>
      <c r="N5755" s="3">
        <f t="shared" si="805"/>
        <v>0</v>
      </c>
      <c r="O5755" s="3">
        <f>IF(H5755="Reg", MIN(Inputs!$B$2, I5755*Inputs!$B$10, (Inputs!$B$8-I5755)/Inputs!$B$9), 0)</f>
        <v>0</v>
      </c>
      <c r="P5755" s="3">
        <f t="shared" si="806"/>
        <v>0</v>
      </c>
      <c r="Q5755" s="3">
        <f t="shared" si="807"/>
        <v>0</v>
      </c>
      <c r="R5755" s="3">
        <f>I5755 + M5755*Inputs!$B$9 - N5755/Inputs!$B$10</f>
        <v>340</v>
      </c>
    </row>
    <row r="5756" spans="1:18" x14ac:dyDescent="0.3">
      <c r="A5756" s="4">
        <v>46262.75</v>
      </c>
      <c r="B5756" s="3">
        <v>23.697500000000002</v>
      </c>
      <c r="C5756" s="3">
        <v>12.41</v>
      </c>
      <c r="D5756" s="3">
        <f t="shared" si="801"/>
        <v>37.961354166666673</v>
      </c>
      <c r="E5756" s="3">
        <f>MAX(B5756 - D5756/Inputs!$B$5, 0)</f>
        <v>0</v>
      </c>
      <c r="F5756" s="3">
        <f>MAX(D5756*Inputs!$B$5 - B5756, 0)</f>
        <v>9.7084916666666707</v>
      </c>
      <c r="G5756" s="3">
        <f t="shared" si="802"/>
        <v>12.41</v>
      </c>
      <c r="H5756" t="str">
        <f t="shared" si="803"/>
        <v>Reg</v>
      </c>
      <c r="I5756" s="3">
        <f t="shared" si="808"/>
        <v>340</v>
      </c>
      <c r="J5756" s="3">
        <f t="shared" si="809"/>
        <v>0</v>
      </c>
      <c r="K5756" s="3">
        <f>MIN(Inputs!$B$2, (Inputs!$B$8 - I5756)/Inputs!$B$9)</f>
        <v>0</v>
      </c>
      <c r="L5756" s="3">
        <f>MAX(MIN(Inputs!$B$2, I5756*Inputs!$B$10, Inputs!$B$8*Inputs!$B$4 - J5756), 0)</f>
        <v>170</v>
      </c>
      <c r="M5756" s="3">
        <f t="shared" si="804"/>
        <v>0</v>
      </c>
      <c r="N5756" s="3">
        <f t="shared" si="805"/>
        <v>0</v>
      </c>
      <c r="O5756" s="3">
        <f>IF(H5756="Reg", MIN(Inputs!$B$2, I5756*Inputs!$B$10, (Inputs!$B$8-I5756)/Inputs!$B$9), 0)</f>
        <v>0</v>
      </c>
      <c r="P5756" s="3">
        <f t="shared" si="806"/>
        <v>0</v>
      </c>
      <c r="Q5756" s="3">
        <f t="shared" si="807"/>
        <v>0</v>
      </c>
      <c r="R5756" s="3">
        <f>I5756 + M5756*Inputs!$B$9 - N5756/Inputs!$B$10</f>
        <v>340</v>
      </c>
    </row>
    <row r="5757" spans="1:18" x14ac:dyDescent="0.3">
      <c r="A5757" s="4">
        <v>46262.791666666657</v>
      </c>
      <c r="B5757" s="3">
        <v>62.805</v>
      </c>
      <c r="C5757" s="3">
        <v>17.22</v>
      </c>
      <c r="D5757" s="3">
        <f t="shared" si="801"/>
        <v>37.961354166666673</v>
      </c>
      <c r="E5757" s="3">
        <f>MAX(B5757 - D5757/Inputs!$B$5, 0)</f>
        <v>19.667097537878782</v>
      </c>
      <c r="F5757" s="3">
        <f>MAX(D5757*Inputs!$B$5 - B5757, 0)</f>
        <v>0</v>
      </c>
      <c r="G5757" s="3">
        <f t="shared" si="802"/>
        <v>17.22</v>
      </c>
      <c r="H5757" t="str">
        <f t="shared" si="803"/>
        <v>Discharge</v>
      </c>
      <c r="I5757" s="3">
        <f t="shared" si="808"/>
        <v>340</v>
      </c>
      <c r="J5757" s="3">
        <f t="shared" si="809"/>
        <v>0</v>
      </c>
      <c r="K5757" s="3">
        <f>MIN(Inputs!$B$2, (Inputs!$B$8 - I5757)/Inputs!$B$9)</f>
        <v>0</v>
      </c>
      <c r="L5757" s="3">
        <f>MAX(MIN(Inputs!$B$2, I5757*Inputs!$B$10, Inputs!$B$8*Inputs!$B$4 - J5757), 0)</f>
        <v>170</v>
      </c>
      <c r="M5757" s="3">
        <f t="shared" si="804"/>
        <v>0</v>
      </c>
      <c r="N5757" s="3">
        <f t="shared" si="805"/>
        <v>170</v>
      </c>
      <c r="O5757" s="3">
        <f>IF(H5757="Reg", MIN(Inputs!$B$2, I5757*Inputs!$B$10, (Inputs!$B$8-I5757)/Inputs!$B$9), 0)</f>
        <v>0</v>
      </c>
      <c r="P5757" s="3">
        <f t="shared" si="806"/>
        <v>10676.85</v>
      </c>
      <c r="Q5757" s="3">
        <f t="shared" si="807"/>
        <v>0</v>
      </c>
      <c r="R5757" s="3">
        <f>I5757 + M5757*Inputs!$B$9 - N5757/Inputs!$B$10</f>
        <v>158.77939109773115</v>
      </c>
    </row>
    <row r="5758" spans="1:18" x14ac:dyDescent="0.3">
      <c r="A5758" s="4">
        <v>46262.833333333343</v>
      </c>
      <c r="B5758" s="3">
        <v>153.22</v>
      </c>
      <c r="C5758" s="3">
        <v>14</v>
      </c>
      <c r="D5758" s="3">
        <f t="shared" si="801"/>
        <v>37.961354166666673</v>
      </c>
      <c r="E5758" s="3">
        <f>MAX(B5758 - D5758/Inputs!$B$5, 0)</f>
        <v>110.08209753787878</v>
      </c>
      <c r="F5758" s="3">
        <f>MAX(D5758*Inputs!$B$5 - B5758, 0)</f>
        <v>0</v>
      </c>
      <c r="G5758" s="3">
        <f t="shared" si="802"/>
        <v>14</v>
      </c>
      <c r="H5758" t="str">
        <f t="shared" si="803"/>
        <v>Discharge</v>
      </c>
      <c r="I5758" s="3">
        <f t="shared" si="808"/>
        <v>158.77939109773115</v>
      </c>
      <c r="J5758" s="3">
        <f t="shared" si="809"/>
        <v>170</v>
      </c>
      <c r="K5758" s="3">
        <f>MIN(Inputs!$B$2, (Inputs!$B$8 - I5758)/Inputs!$B$9)</f>
        <v>170</v>
      </c>
      <c r="L5758" s="3">
        <f>MAX(MIN(Inputs!$B$2, I5758*Inputs!$B$10, Inputs!$B$8*Inputs!$B$4 - J5758), 0)</f>
        <v>148.94827166799323</v>
      </c>
      <c r="M5758" s="3">
        <f t="shared" si="804"/>
        <v>0</v>
      </c>
      <c r="N5758" s="3">
        <f t="shared" si="805"/>
        <v>148.94827166799323</v>
      </c>
      <c r="O5758" s="3">
        <f>IF(H5758="Reg", MIN(Inputs!$B$2, I5758*Inputs!$B$10, (Inputs!$B$8-I5758)/Inputs!$B$9), 0)</f>
        <v>0</v>
      </c>
      <c r="P5758" s="3">
        <f t="shared" si="806"/>
        <v>22821.854184969921</v>
      </c>
      <c r="Q5758" s="3">
        <f t="shared" si="807"/>
        <v>0</v>
      </c>
      <c r="R5758" s="3">
        <f>I5758 + M5758*Inputs!$B$9 - N5758/Inputs!$B$10</f>
        <v>0</v>
      </c>
    </row>
    <row r="5759" spans="1:18" x14ac:dyDescent="0.3">
      <c r="A5759" s="4">
        <v>46262.875</v>
      </c>
      <c r="B5759" s="3">
        <v>99.482500000000002</v>
      </c>
      <c r="C5759" s="3">
        <v>8.52</v>
      </c>
      <c r="D5759" s="3">
        <f t="shared" si="801"/>
        <v>37.961354166666673</v>
      </c>
      <c r="E5759" s="3">
        <f>MAX(B5759 - D5759/Inputs!$B$5, 0)</f>
        <v>56.344597537878784</v>
      </c>
      <c r="F5759" s="3">
        <f>MAX(D5759*Inputs!$B$5 - B5759, 0)</f>
        <v>0</v>
      </c>
      <c r="G5759" s="3">
        <f t="shared" si="802"/>
        <v>8.52</v>
      </c>
      <c r="H5759" t="str">
        <f t="shared" si="803"/>
        <v>Discharge</v>
      </c>
      <c r="I5759" s="3">
        <f t="shared" si="808"/>
        <v>0</v>
      </c>
      <c r="J5759" s="3">
        <f t="shared" si="809"/>
        <v>318.94827166799325</v>
      </c>
      <c r="K5759" s="3">
        <f>MIN(Inputs!$B$2, (Inputs!$B$8 - I5759)/Inputs!$B$9)</f>
        <v>170</v>
      </c>
      <c r="L5759" s="3">
        <f>MAX(MIN(Inputs!$B$2, I5759*Inputs!$B$10, Inputs!$B$8*Inputs!$B$4 - J5759), 0)</f>
        <v>0</v>
      </c>
      <c r="M5759" s="3">
        <f t="shared" si="804"/>
        <v>0</v>
      </c>
      <c r="N5759" s="3">
        <f t="shared" si="805"/>
        <v>0</v>
      </c>
      <c r="O5759" s="3">
        <f>IF(H5759="Reg", MIN(Inputs!$B$2, I5759*Inputs!$B$10, (Inputs!$B$8-I5759)/Inputs!$B$9), 0)</f>
        <v>0</v>
      </c>
      <c r="P5759" s="3">
        <f t="shared" si="806"/>
        <v>0</v>
      </c>
      <c r="Q5759" s="3">
        <f t="shared" si="807"/>
        <v>0</v>
      </c>
      <c r="R5759" s="3">
        <f>I5759 + M5759*Inputs!$B$9 - N5759/Inputs!$B$10</f>
        <v>0</v>
      </c>
    </row>
    <row r="5760" spans="1:18" x14ac:dyDescent="0.3">
      <c r="A5760" s="4">
        <v>46262.916666666657</v>
      </c>
      <c r="B5760" s="3">
        <v>113.89750000000001</v>
      </c>
      <c r="C5760" s="3">
        <v>4.75</v>
      </c>
      <c r="D5760" s="3">
        <f t="shared" si="801"/>
        <v>37.961354166666673</v>
      </c>
      <c r="E5760" s="3">
        <f>MAX(B5760 - D5760/Inputs!$B$5, 0)</f>
        <v>70.75959753787879</v>
      </c>
      <c r="F5760" s="3">
        <f>MAX(D5760*Inputs!$B$5 - B5760, 0)</f>
        <v>0</v>
      </c>
      <c r="G5760" s="3">
        <f t="shared" si="802"/>
        <v>4.75</v>
      </c>
      <c r="H5760" t="str">
        <f t="shared" si="803"/>
        <v>Discharge</v>
      </c>
      <c r="I5760" s="3">
        <f t="shared" si="808"/>
        <v>0</v>
      </c>
      <c r="J5760" s="3">
        <f t="shared" si="809"/>
        <v>318.94827166799325</v>
      </c>
      <c r="K5760" s="3">
        <f>MIN(Inputs!$B$2, (Inputs!$B$8 - I5760)/Inputs!$B$9)</f>
        <v>170</v>
      </c>
      <c r="L5760" s="3">
        <f>MAX(MIN(Inputs!$B$2, I5760*Inputs!$B$10, Inputs!$B$8*Inputs!$B$4 - J5760), 0)</f>
        <v>0</v>
      </c>
      <c r="M5760" s="3">
        <f t="shared" si="804"/>
        <v>0</v>
      </c>
      <c r="N5760" s="3">
        <f t="shared" si="805"/>
        <v>0</v>
      </c>
      <c r="O5760" s="3">
        <f>IF(H5760="Reg", MIN(Inputs!$B$2, I5760*Inputs!$B$10, (Inputs!$B$8-I5760)/Inputs!$B$9), 0)</f>
        <v>0</v>
      </c>
      <c r="P5760" s="3">
        <f t="shared" si="806"/>
        <v>0</v>
      </c>
      <c r="Q5760" s="3">
        <f t="shared" si="807"/>
        <v>0</v>
      </c>
      <c r="R5760" s="3">
        <f>I5760 + M5760*Inputs!$B$9 - N5760/Inputs!$B$10</f>
        <v>0</v>
      </c>
    </row>
    <row r="5761" spans="1:18" x14ac:dyDescent="0.3">
      <c r="A5761" s="4">
        <v>46262.958333333343</v>
      </c>
      <c r="B5761" s="3">
        <v>48.949999999999996</v>
      </c>
      <c r="C5761" s="3">
        <v>0.37</v>
      </c>
      <c r="D5761" s="3">
        <f t="shared" si="801"/>
        <v>37.961354166666673</v>
      </c>
      <c r="E5761" s="3">
        <f>MAX(B5761 - D5761/Inputs!$B$5, 0)</f>
        <v>5.8120975378787776</v>
      </c>
      <c r="F5761" s="3">
        <f>MAX(D5761*Inputs!$B$5 - B5761, 0)</f>
        <v>0</v>
      </c>
      <c r="G5761" s="3">
        <f t="shared" si="802"/>
        <v>0.37</v>
      </c>
      <c r="H5761" t="str">
        <f t="shared" si="803"/>
        <v>Discharge</v>
      </c>
      <c r="I5761" s="3">
        <f t="shared" si="808"/>
        <v>0</v>
      </c>
      <c r="J5761" s="3">
        <f t="shared" si="809"/>
        <v>318.94827166799325</v>
      </c>
      <c r="K5761" s="3">
        <f>MIN(Inputs!$B$2, (Inputs!$B$8 - I5761)/Inputs!$B$9)</f>
        <v>170</v>
      </c>
      <c r="L5761" s="3">
        <f>MAX(MIN(Inputs!$B$2, I5761*Inputs!$B$10, Inputs!$B$8*Inputs!$B$4 - J5761), 0)</f>
        <v>0</v>
      </c>
      <c r="M5761" s="3">
        <f t="shared" si="804"/>
        <v>0</v>
      </c>
      <c r="N5761" s="3">
        <f t="shared" si="805"/>
        <v>0</v>
      </c>
      <c r="O5761" s="3">
        <f>IF(H5761="Reg", MIN(Inputs!$B$2, I5761*Inputs!$B$10, (Inputs!$B$8-I5761)/Inputs!$B$9), 0)</f>
        <v>0</v>
      </c>
      <c r="P5761" s="3">
        <f t="shared" si="806"/>
        <v>0</v>
      </c>
      <c r="Q5761" s="3">
        <f t="shared" si="807"/>
        <v>0</v>
      </c>
      <c r="R5761" s="3">
        <f>I5761 + M5761*Inputs!$B$9 - N5761/Inputs!$B$10</f>
        <v>0</v>
      </c>
    </row>
    <row r="5762" spans="1:18" x14ac:dyDescent="0.3">
      <c r="A5762" s="4">
        <v>46263</v>
      </c>
      <c r="B5762" s="3">
        <v>34.020000000000003</v>
      </c>
      <c r="C5762" s="3">
        <v>7.0000000000000007E-2</v>
      </c>
      <c r="D5762" s="3">
        <f t="shared" ref="D5762:D5825" si="810">AVERAGEIFS(B:B, A:A, "&gt;="&amp;INT(A5762), A:A, "&lt;"&amp;INT(A5762)+1)</f>
        <v>19.281354166666667</v>
      </c>
      <c r="E5762" s="3">
        <f>MAX(B5762 - D5762/Inputs!$B$5, 0)</f>
        <v>12.109370265151519</v>
      </c>
      <c r="F5762" s="3">
        <f>MAX(D5762*Inputs!$B$5 - B5762, 0)</f>
        <v>0</v>
      </c>
      <c r="G5762" s="3">
        <f t="shared" ref="G5762:G5825" si="811">C5762</f>
        <v>7.0000000000000007E-2</v>
      </c>
      <c r="H5762" t="str">
        <f t="shared" ref="H5762:H5825" si="812">IF(MAX(E5762, F5762, G5762)&lt;=0, "Idle", IF(AND(G5762&gt;=E5762, G5762&gt;=F5762), "Reg", IF(E5762&gt;=F5762, "Discharge", "Charge")))</f>
        <v>Discharge</v>
      </c>
      <c r="I5762" s="3">
        <f t="shared" si="808"/>
        <v>0</v>
      </c>
      <c r="J5762" s="3">
        <f t="shared" si="809"/>
        <v>0</v>
      </c>
      <c r="K5762" s="3">
        <f>MIN(Inputs!$B$2, (Inputs!$B$8 - I5762)/Inputs!$B$9)</f>
        <v>170</v>
      </c>
      <c r="L5762" s="3">
        <f>MAX(MIN(Inputs!$B$2, I5762*Inputs!$B$10, Inputs!$B$8*Inputs!$B$4 - J5762), 0)</f>
        <v>0</v>
      </c>
      <c r="M5762" s="3">
        <f t="shared" ref="M5762:M5825" si="813">IF(H5762="Charge", K5762, 0)</f>
        <v>0</v>
      </c>
      <c r="N5762" s="3">
        <f t="shared" ref="N5762:N5825" si="814">IF(H5762="Discharge", L5762, 0)</f>
        <v>0</v>
      </c>
      <c r="O5762" s="3">
        <f>IF(H5762="Reg", MIN(Inputs!$B$2, I5762*Inputs!$B$10, (Inputs!$B$8-I5762)/Inputs!$B$9), 0)</f>
        <v>0</v>
      </c>
      <c r="P5762" s="3">
        <f t="shared" ref="P5762:P5825" si="815">(N5762 - M5762) * B5762</f>
        <v>0</v>
      </c>
      <c r="Q5762" s="3">
        <f t="shared" ref="Q5762:Q5825" si="816">O5762 * C5762</f>
        <v>0</v>
      </c>
      <c r="R5762" s="3">
        <f>I5762 + M5762*Inputs!$B$9 - N5762/Inputs!$B$10</f>
        <v>0</v>
      </c>
    </row>
    <row r="5763" spans="1:18" x14ac:dyDescent="0.3">
      <c r="A5763" s="4">
        <v>46263.041666666657</v>
      </c>
      <c r="B5763" s="3">
        <v>21.9</v>
      </c>
      <c r="C5763" s="3">
        <v>0.06</v>
      </c>
      <c r="D5763" s="3">
        <f t="shared" si="810"/>
        <v>19.281354166666667</v>
      </c>
      <c r="E5763" s="3">
        <f>MAX(B5763 - D5763/Inputs!$B$5, 0)</f>
        <v>0</v>
      </c>
      <c r="F5763" s="3">
        <f>MAX(D5763*Inputs!$B$5 - B5763, 0)</f>
        <v>0</v>
      </c>
      <c r="G5763" s="3">
        <f t="shared" si="811"/>
        <v>0.06</v>
      </c>
      <c r="H5763" t="str">
        <f t="shared" si="812"/>
        <v>Reg</v>
      </c>
      <c r="I5763" s="3">
        <f t="shared" ref="I5763:I5826" si="817">R5762</f>
        <v>0</v>
      </c>
      <c r="J5763" s="3">
        <f t="shared" ref="J5763:J5826" si="818">IF(INT(A5763)=INT(A5762), J5762 + N5762, 0)</f>
        <v>0</v>
      </c>
      <c r="K5763" s="3">
        <f>MIN(Inputs!$B$2, (Inputs!$B$8 - I5763)/Inputs!$B$9)</f>
        <v>170</v>
      </c>
      <c r="L5763" s="3">
        <f>MAX(MIN(Inputs!$B$2, I5763*Inputs!$B$10, Inputs!$B$8*Inputs!$B$4 - J5763), 0)</f>
        <v>0</v>
      </c>
      <c r="M5763" s="3">
        <f t="shared" si="813"/>
        <v>0</v>
      </c>
      <c r="N5763" s="3">
        <f t="shared" si="814"/>
        <v>0</v>
      </c>
      <c r="O5763" s="3">
        <f>IF(H5763="Reg", MIN(Inputs!$B$2, I5763*Inputs!$B$10, (Inputs!$B$8-I5763)/Inputs!$B$9), 0)</f>
        <v>0</v>
      </c>
      <c r="P5763" s="3">
        <f t="shared" si="815"/>
        <v>0</v>
      </c>
      <c r="Q5763" s="3">
        <f t="shared" si="816"/>
        <v>0</v>
      </c>
      <c r="R5763" s="3">
        <f>I5763 + M5763*Inputs!$B$9 - N5763/Inputs!$B$10</f>
        <v>0</v>
      </c>
    </row>
    <row r="5764" spans="1:18" x14ac:dyDescent="0.3">
      <c r="A5764" s="4">
        <v>46263.083333333343</v>
      </c>
      <c r="B5764" s="3">
        <v>19.744999999999997</v>
      </c>
      <c r="C5764" s="3">
        <v>0.06</v>
      </c>
      <c r="D5764" s="3">
        <f t="shared" si="810"/>
        <v>19.281354166666667</v>
      </c>
      <c r="E5764" s="3">
        <f>MAX(B5764 - D5764/Inputs!$B$5, 0)</f>
        <v>0</v>
      </c>
      <c r="F5764" s="3">
        <f>MAX(D5764*Inputs!$B$5 - B5764, 0)</f>
        <v>0</v>
      </c>
      <c r="G5764" s="3">
        <f t="shared" si="811"/>
        <v>0.06</v>
      </c>
      <c r="H5764" t="str">
        <f t="shared" si="812"/>
        <v>Reg</v>
      </c>
      <c r="I5764" s="3">
        <f t="shared" si="817"/>
        <v>0</v>
      </c>
      <c r="J5764" s="3">
        <f t="shared" si="818"/>
        <v>0</v>
      </c>
      <c r="K5764" s="3">
        <f>MIN(Inputs!$B$2, (Inputs!$B$8 - I5764)/Inputs!$B$9)</f>
        <v>170</v>
      </c>
      <c r="L5764" s="3">
        <f>MAX(MIN(Inputs!$B$2, I5764*Inputs!$B$10, Inputs!$B$8*Inputs!$B$4 - J5764), 0)</f>
        <v>0</v>
      </c>
      <c r="M5764" s="3">
        <f t="shared" si="813"/>
        <v>0</v>
      </c>
      <c r="N5764" s="3">
        <f t="shared" si="814"/>
        <v>0</v>
      </c>
      <c r="O5764" s="3">
        <f>IF(H5764="Reg", MIN(Inputs!$B$2, I5764*Inputs!$B$10, (Inputs!$B$8-I5764)/Inputs!$B$9), 0)</f>
        <v>0</v>
      </c>
      <c r="P5764" s="3">
        <f t="shared" si="815"/>
        <v>0</v>
      </c>
      <c r="Q5764" s="3">
        <f t="shared" si="816"/>
        <v>0</v>
      </c>
      <c r="R5764" s="3">
        <f>I5764 + M5764*Inputs!$B$9 - N5764/Inputs!$B$10</f>
        <v>0</v>
      </c>
    </row>
    <row r="5765" spans="1:18" x14ac:dyDescent="0.3">
      <c r="A5765" s="4">
        <v>46263.125</v>
      </c>
      <c r="B5765" s="3">
        <v>17.414999999999999</v>
      </c>
      <c r="C5765" s="3">
        <v>0.06</v>
      </c>
      <c r="D5765" s="3">
        <f t="shared" si="810"/>
        <v>19.281354166666667</v>
      </c>
      <c r="E5765" s="3">
        <f>MAX(B5765 - D5765/Inputs!$B$5, 0)</f>
        <v>0</v>
      </c>
      <c r="F5765" s="3">
        <f>MAX(D5765*Inputs!$B$5 - B5765, 0)</f>
        <v>0</v>
      </c>
      <c r="G5765" s="3">
        <f t="shared" si="811"/>
        <v>0.06</v>
      </c>
      <c r="H5765" t="str">
        <f t="shared" si="812"/>
        <v>Reg</v>
      </c>
      <c r="I5765" s="3">
        <f t="shared" si="817"/>
        <v>0</v>
      </c>
      <c r="J5765" s="3">
        <f t="shared" si="818"/>
        <v>0</v>
      </c>
      <c r="K5765" s="3">
        <f>MIN(Inputs!$B$2, (Inputs!$B$8 - I5765)/Inputs!$B$9)</f>
        <v>170</v>
      </c>
      <c r="L5765" s="3">
        <f>MAX(MIN(Inputs!$B$2, I5765*Inputs!$B$10, Inputs!$B$8*Inputs!$B$4 - J5765), 0)</f>
        <v>0</v>
      </c>
      <c r="M5765" s="3">
        <f t="shared" si="813"/>
        <v>0</v>
      </c>
      <c r="N5765" s="3">
        <f t="shared" si="814"/>
        <v>0</v>
      </c>
      <c r="O5765" s="3">
        <f>IF(H5765="Reg", MIN(Inputs!$B$2, I5765*Inputs!$B$10, (Inputs!$B$8-I5765)/Inputs!$B$9), 0)</f>
        <v>0</v>
      </c>
      <c r="P5765" s="3">
        <f t="shared" si="815"/>
        <v>0</v>
      </c>
      <c r="Q5765" s="3">
        <f t="shared" si="816"/>
        <v>0</v>
      </c>
      <c r="R5765" s="3">
        <f>I5765 + M5765*Inputs!$B$9 - N5765/Inputs!$B$10</f>
        <v>0</v>
      </c>
    </row>
    <row r="5766" spans="1:18" x14ac:dyDescent="0.3">
      <c r="A5766" s="4">
        <v>46263.166666666657</v>
      </c>
      <c r="B5766" s="3">
        <v>17.4175</v>
      </c>
      <c r="C5766" s="3">
        <v>0.06</v>
      </c>
      <c r="D5766" s="3">
        <f t="shared" si="810"/>
        <v>19.281354166666667</v>
      </c>
      <c r="E5766" s="3">
        <f>MAX(B5766 - D5766/Inputs!$B$5, 0)</f>
        <v>0</v>
      </c>
      <c r="F5766" s="3">
        <f>MAX(D5766*Inputs!$B$5 - B5766, 0)</f>
        <v>0</v>
      </c>
      <c r="G5766" s="3">
        <f t="shared" si="811"/>
        <v>0.06</v>
      </c>
      <c r="H5766" t="str">
        <f t="shared" si="812"/>
        <v>Reg</v>
      </c>
      <c r="I5766" s="3">
        <f t="shared" si="817"/>
        <v>0</v>
      </c>
      <c r="J5766" s="3">
        <f t="shared" si="818"/>
        <v>0</v>
      </c>
      <c r="K5766" s="3">
        <f>MIN(Inputs!$B$2, (Inputs!$B$8 - I5766)/Inputs!$B$9)</f>
        <v>170</v>
      </c>
      <c r="L5766" s="3">
        <f>MAX(MIN(Inputs!$B$2, I5766*Inputs!$B$10, Inputs!$B$8*Inputs!$B$4 - J5766), 0)</f>
        <v>0</v>
      </c>
      <c r="M5766" s="3">
        <f t="shared" si="813"/>
        <v>0</v>
      </c>
      <c r="N5766" s="3">
        <f t="shared" si="814"/>
        <v>0</v>
      </c>
      <c r="O5766" s="3">
        <f>IF(H5766="Reg", MIN(Inputs!$B$2, I5766*Inputs!$B$10, (Inputs!$B$8-I5766)/Inputs!$B$9), 0)</f>
        <v>0</v>
      </c>
      <c r="P5766" s="3">
        <f t="shared" si="815"/>
        <v>0</v>
      </c>
      <c r="Q5766" s="3">
        <f t="shared" si="816"/>
        <v>0</v>
      </c>
      <c r="R5766" s="3">
        <f>I5766 + M5766*Inputs!$B$9 - N5766/Inputs!$B$10</f>
        <v>0</v>
      </c>
    </row>
    <row r="5767" spans="1:18" x14ac:dyDescent="0.3">
      <c r="A5767" s="4">
        <v>46263.208333333343</v>
      </c>
      <c r="B5767" s="3">
        <v>18.900000000000002</v>
      </c>
      <c r="C5767" s="3">
        <v>7.0000000000000007E-2</v>
      </c>
      <c r="D5767" s="3">
        <f t="shared" si="810"/>
        <v>19.281354166666667</v>
      </c>
      <c r="E5767" s="3">
        <f>MAX(B5767 - D5767/Inputs!$B$5, 0)</f>
        <v>0</v>
      </c>
      <c r="F5767" s="3">
        <f>MAX(D5767*Inputs!$B$5 - B5767, 0)</f>
        <v>0</v>
      </c>
      <c r="G5767" s="3">
        <f t="shared" si="811"/>
        <v>7.0000000000000007E-2</v>
      </c>
      <c r="H5767" t="str">
        <f t="shared" si="812"/>
        <v>Reg</v>
      </c>
      <c r="I5767" s="3">
        <f t="shared" si="817"/>
        <v>0</v>
      </c>
      <c r="J5767" s="3">
        <f t="shared" si="818"/>
        <v>0</v>
      </c>
      <c r="K5767" s="3">
        <f>MIN(Inputs!$B$2, (Inputs!$B$8 - I5767)/Inputs!$B$9)</f>
        <v>170</v>
      </c>
      <c r="L5767" s="3">
        <f>MAX(MIN(Inputs!$B$2, I5767*Inputs!$B$10, Inputs!$B$8*Inputs!$B$4 - J5767), 0)</f>
        <v>0</v>
      </c>
      <c r="M5767" s="3">
        <f t="shared" si="813"/>
        <v>0</v>
      </c>
      <c r="N5767" s="3">
        <f t="shared" si="814"/>
        <v>0</v>
      </c>
      <c r="O5767" s="3">
        <f>IF(H5767="Reg", MIN(Inputs!$B$2, I5767*Inputs!$B$10, (Inputs!$B$8-I5767)/Inputs!$B$9), 0)</f>
        <v>0</v>
      </c>
      <c r="P5767" s="3">
        <f t="shared" si="815"/>
        <v>0</v>
      </c>
      <c r="Q5767" s="3">
        <f t="shared" si="816"/>
        <v>0</v>
      </c>
      <c r="R5767" s="3">
        <f>I5767 + M5767*Inputs!$B$9 - N5767/Inputs!$B$10</f>
        <v>0</v>
      </c>
    </row>
    <row r="5768" spans="1:18" x14ac:dyDescent="0.3">
      <c r="A5768" s="4">
        <v>46263.25</v>
      </c>
      <c r="B5768" s="3">
        <v>17.9025</v>
      </c>
      <c r="C5768" s="3">
        <v>0.12</v>
      </c>
      <c r="D5768" s="3">
        <f t="shared" si="810"/>
        <v>19.281354166666667</v>
      </c>
      <c r="E5768" s="3">
        <f>MAX(B5768 - D5768/Inputs!$B$5, 0)</f>
        <v>0</v>
      </c>
      <c r="F5768" s="3">
        <f>MAX(D5768*Inputs!$B$5 - B5768, 0)</f>
        <v>0</v>
      </c>
      <c r="G5768" s="3">
        <f t="shared" si="811"/>
        <v>0.12</v>
      </c>
      <c r="H5768" t="str">
        <f t="shared" si="812"/>
        <v>Reg</v>
      </c>
      <c r="I5768" s="3">
        <f t="shared" si="817"/>
        <v>0</v>
      </c>
      <c r="J5768" s="3">
        <f t="shared" si="818"/>
        <v>0</v>
      </c>
      <c r="K5768" s="3">
        <f>MIN(Inputs!$B$2, (Inputs!$B$8 - I5768)/Inputs!$B$9)</f>
        <v>170</v>
      </c>
      <c r="L5768" s="3">
        <f>MAX(MIN(Inputs!$B$2, I5768*Inputs!$B$10, Inputs!$B$8*Inputs!$B$4 - J5768), 0)</f>
        <v>0</v>
      </c>
      <c r="M5768" s="3">
        <f t="shared" si="813"/>
        <v>0</v>
      </c>
      <c r="N5768" s="3">
        <f t="shared" si="814"/>
        <v>0</v>
      </c>
      <c r="O5768" s="3">
        <f>IF(H5768="Reg", MIN(Inputs!$B$2, I5768*Inputs!$B$10, (Inputs!$B$8-I5768)/Inputs!$B$9), 0)</f>
        <v>0</v>
      </c>
      <c r="P5768" s="3">
        <f t="shared" si="815"/>
        <v>0</v>
      </c>
      <c r="Q5768" s="3">
        <f t="shared" si="816"/>
        <v>0</v>
      </c>
      <c r="R5768" s="3">
        <f>I5768 + M5768*Inputs!$B$9 - N5768/Inputs!$B$10</f>
        <v>0</v>
      </c>
    </row>
    <row r="5769" spans="1:18" x14ac:dyDescent="0.3">
      <c r="A5769" s="4">
        <v>46263.291666666657</v>
      </c>
      <c r="B5769" s="3">
        <v>19.3825</v>
      </c>
      <c r="C5769" s="3">
        <v>1</v>
      </c>
      <c r="D5769" s="3">
        <f t="shared" si="810"/>
        <v>19.281354166666667</v>
      </c>
      <c r="E5769" s="3">
        <f>MAX(B5769 - D5769/Inputs!$B$5, 0)</f>
        <v>0</v>
      </c>
      <c r="F5769" s="3">
        <f>MAX(D5769*Inputs!$B$5 - B5769, 0)</f>
        <v>0</v>
      </c>
      <c r="G5769" s="3">
        <f t="shared" si="811"/>
        <v>1</v>
      </c>
      <c r="H5769" t="str">
        <f t="shared" si="812"/>
        <v>Reg</v>
      </c>
      <c r="I5769" s="3">
        <f t="shared" si="817"/>
        <v>0</v>
      </c>
      <c r="J5769" s="3">
        <f t="shared" si="818"/>
        <v>0</v>
      </c>
      <c r="K5769" s="3">
        <f>MIN(Inputs!$B$2, (Inputs!$B$8 - I5769)/Inputs!$B$9)</f>
        <v>170</v>
      </c>
      <c r="L5769" s="3">
        <f>MAX(MIN(Inputs!$B$2, I5769*Inputs!$B$10, Inputs!$B$8*Inputs!$B$4 - J5769), 0)</f>
        <v>0</v>
      </c>
      <c r="M5769" s="3">
        <f t="shared" si="813"/>
        <v>0</v>
      </c>
      <c r="N5769" s="3">
        <f t="shared" si="814"/>
        <v>0</v>
      </c>
      <c r="O5769" s="3">
        <f>IF(H5769="Reg", MIN(Inputs!$B$2, I5769*Inputs!$B$10, (Inputs!$B$8-I5769)/Inputs!$B$9), 0)</f>
        <v>0</v>
      </c>
      <c r="P5769" s="3">
        <f t="shared" si="815"/>
        <v>0</v>
      </c>
      <c r="Q5769" s="3">
        <f t="shared" si="816"/>
        <v>0</v>
      </c>
      <c r="R5769" s="3">
        <f>I5769 + M5769*Inputs!$B$9 - N5769/Inputs!$B$10</f>
        <v>0</v>
      </c>
    </row>
    <row r="5770" spans="1:18" x14ac:dyDescent="0.3">
      <c r="A5770" s="4">
        <v>46263.333333333343</v>
      </c>
      <c r="B5770" s="3">
        <v>13.13</v>
      </c>
      <c r="C5770" s="3">
        <v>0.95</v>
      </c>
      <c r="D5770" s="3">
        <f t="shared" si="810"/>
        <v>19.281354166666667</v>
      </c>
      <c r="E5770" s="3">
        <f>MAX(B5770 - D5770/Inputs!$B$5, 0)</f>
        <v>0</v>
      </c>
      <c r="F5770" s="3">
        <f>MAX(D5770*Inputs!$B$5 - B5770, 0)</f>
        <v>3.8375916666666665</v>
      </c>
      <c r="G5770" s="3">
        <f t="shared" si="811"/>
        <v>0.95</v>
      </c>
      <c r="H5770" t="str">
        <f t="shared" si="812"/>
        <v>Charge</v>
      </c>
      <c r="I5770" s="3">
        <f t="shared" si="817"/>
        <v>0</v>
      </c>
      <c r="J5770" s="3">
        <f t="shared" si="818"/>
        <v>0</v>
      </c>
      <c r="K5770" s="3">
        <f>MIN(Inputs!$B$2, (Inputs!$B$8 - I5770)/Inputs!$B$9)</f>
        <v>170</v>
      </c>
      <c r="L5770" s="3">
        <f>MAX(MIN(Inputs!$B$2, I5770*Inputs!$B$10, Inputs!$B$8*Inputs!$B$4 - J5770), 0)</f>
        <v>0</v>
      </c>
      <c r="M5770" s="3">
        <f t="shared" si="813"/>
        <v>170</v>
      </c>
      <c r="N5770" s="3">
        <f t="shared" si="814"/>
        <v>0</v>
      </c>
      <c r="O5770" s="3">
        <f>IF(H5770="Reg", MIN(Inputs!$B$2, I5770*Inputs!$B$10, (Inputs!$B$8-I5770)/Inputs!$B$9), 0)</f>
        <v>0</v>
      </c>
      <c r="P5770" s="3">
        <f t="shared" si="815"/>
        <v>-2232.1</v>
      </c>
      <c r="Q5770" s="3">
        <f t="shared" si="816"/>
        <v>0</v>
      </c>
      <c r="R5770" s="3">
        <f>I5770 + M5770*Inputs!$B$9 - N5770/Inputs!$B$10</f>
        <v>159.4741358339966</v>
      </c>
    </row>
    <row r="5771" spans="1:18" x14ac:dyDescent="0.3">
      <c r="A5771" s="4">
        <v>46263.375</v>
      </c>
      <c r="B5771" s="3">
        <v>10.19</v>
      </c>
      <c r="C5771" s="3">
        <v>0.5</v>
      </c>
      <c r="D5771" s="3">
        <f t="shared" si="810"/>
        <v>19.281354166666667</v>
      </c>
      <c r="E5771" s="3">
        <f>MAX(B5771 - D5771/Inputs!$B$5, 0)</f>
        <v>0</v>
      </c>
      <c r="F5771" s="3">
        <f>MAX(D5771*Inputs!$B$5 - B5771, 0)</f>
        <v>6.7775916666666678</v>
      </c>
      <c r="G5771" s="3">
        <f t="shared" si="811"/>
        <v>0.5</v>
      </c>
      <c r="H5771" t="str">
        <f t="shared" si="812"/>
        <v>Charge</v>
      </c>
      <c r="I5771" s="3">
        <f t="shared" si="817"/>
        <v>159.4741358339966</v>
      </c>
      <c r="J5771" s="3">
        <f t="shared" si="818"/>
        <v>0</v>
      </c>
      <c r="K5771" s="3">
        <f>MIN(Inputs!$B$2, (Inputs!$B$8 - I5771)/Inputs!$B$9)</f>
        <v>170</v>
      </c>
      <c r="L5771" s="3">
        <f>MAX(MIN(Inputs!$B$2, I5771*Inputs!$B$10, Inputs!$B$8*Inputs!$B$4 - J5771), 0)</f>
        <v>149.6</v>
      </c>
      <c r="M5771" s="3">
        <f t="shared" si="813"/>
        <v>170</v>
      </c>
      <c r="N5771" s="3">
        <f t="shared" si="814"/>
        <v>0</v>
      </c>
      <c r="O5771" s="3">
        <f>IF(H5771="Reg", MIN(Inputs!$B$2, I5771*Inputs!$B$10, (Inputs!$B$8-I5771)/Inputs!$B$9), 0)</f>
        <v>0</v>
      </c>
      <c r="P5771" s="3">
        <f t="shared" si="815"/>
        <v>-1732.3</v>
      </c>
      <c r="Q5771" s="3">
        <f t="shared" si="816"/>
        <v>0</v>
      </c>
      <c r="R5771" s="3">
        <f>I5771 + M5771*Inputs!$B$9 - N5771/Inputs!$B$10</f>
        <v>318.9482716679932</v>
      </c>
    </row>
    <row r="5772" spans="1:18" x14ac:dyDescent="0.3">
      <c r="A5772" s="4">
        <v>46263.416666666657</v>
      </c>
      <c r="B5772" s="3">
        <v>12.422499999999999</v>
      </c>
      <c r="C5772" s="3">
        <v>0.49</v>
      </c>
      <c r="D5772" s="3">
        <f t="shared" si="810"/>
        <v>19.281354166666667</v>
      </c>
      <c r="E5772" s="3">
        <f>MAX(B5772 - D5772/Inputs!$B$5, 0)</f>
        <v>0</v>
      </c>
      <c r="F5772" s="3">
        <f>MAX(D5772*Inputs!$B$5 - B5772, 0)</f>
        <v>4.5450916666666679</v>
      </c>
      <c r="G5772" s="3">
        <f t="shared" si="811"/>
        <v>0.49</v>
      </c>
      <c r="H5772" t="str">
        <f t="shared" si="812"/>
        <v>Charge</v>
      </c>
      <c r="I5772" s="3">
        <f t="shared" si="817"/>
        <v>318.9482716679932</v>
      </c>
      <c r="J5772" s="3">
        <f t="shared" si="818"/>
        <v>0</v>
      </c>
      <c r="K5772" s="3">
        <f>MIN(Inputs!$B$2, (Inputs!$B$8 - I5772)/Inputs!$B$9)</f>
        <v>22.44121780453775</v>
      </c>
      <c r="L5772" s="3">
        <f>MAX(MIN(Inputs!$B$2, I5772*Inputs!$B$10, Inputs!$B$8*Inputs!$B$4 - J5772), 0)</f>
        <v>170</v>
      </c>
      <c r="M5772" s="3">
        <f t="shared" si="813"/>
        <v>22.44121780453775</v>
      </c>
      <c r="N5772" s="3">
        <f t="shared" si="814"/>
        <v>0</v>
      </c>
      <c r="O5772" s="3">
        <f>IF(H5772="Reg", MIN(Inputs!$B$2, I5772*Inputs!$B$10, (Inputs!$B$8-I5772)/Inputs!$B$9), 0)</f>
        <v>0</v>
      </c>
      <c r="P5772" s="3">
        <f t="shared" si="815"/>
        <v>-278.77602817687017</v>
      </c>
      <c r="Q5772" s="3">
        <f t="shared" si="816"/>
        <v>0</v>
      </c>
      <c r="R5772" s="3">
        <f>I5772 + M5772*Inputs!$B$9 - N5772/Inputs!$B$10</f>
        <v>340</v>
      </c>
    </row>
    <row r="5773" spans="1:18" x14ac:dyDescent="0.3">
      <c r="A5773" s="4">
        <v>46263.458333333343</v>
      </c>
      <c r="B5773" s="3">
        <v>20.03</v>
      </c>
      <c r="C5773" s="3">
        <v>0.5</v>
      </c>
      <c r="D5773" s="3">
        <f t="shared" si="810"/>
        <v>19.281354166666667</v>
      </c>
      <c r="E5773" s="3">
        <f>MAX(B5773 - D5773/Inputs!$B$5, 0)</f>
        <v>0</v>
      </c>
      <c r="F5773" s="3">
        <f>MAX(D5773*Inputs!$B$5 - B5773, 0)</f>
        <v>0</v>
      </c>
      <c r="G5773" s="3">
        <f t="shared" si="811"/>
        <v>0.5</v>
      </c>
      <c r="H5773" t="str">
        <f t="shared" si="812"/>
        <v>Reg</v>
      </c>
      <c r="I5773" s="3">
        <f t="shared" si="817"/>
        <v>340</v>
      </c>
      <c r="J5773" s="3">
        <f t="shared" si="818"/>
        <v>0</v>
      </c>
      <c r="K5773" s="3">
        <f>MIN(Inputs!$B$2, (Inputs!$B$8 - I5773)/Inputs!$B$9)</f>
        <v>0</v>
      </c>
      <c r="L5773" s="3">
        <f>MAX(MIN(Inputs!$B$2, I5773*Inputs!$B$10, Inputs!$B$8*Inputs!$B$4 - J5773), 0)</f>
        <v>170</v>
      </c>
      <c r="M5773" s="3">
        <f t="shared" si="813"/>
        <v>0</v>
      </c>
      <c r="N5773" s="3">
        <f t="shared" si="814"/>
        <v>0</v>
      </c>
      <c r="O5773" s="3">
        <f>IF(H5773="Reg", MIN(Inputs!$B$2, I5773*Inputs!$B$10, (Inputs!$B$8-I5773)/Inputs!$B$9), 0)</f>
        <v>0</v>
      </c>
      <c r="P5773" s="3">
        <f t="shared" si="815"/>
        <v>0</v>
      </c>
      <c r="Q5773" s="3">
        <f t="shared" si="816"/>
        <v>0</v>
      </c>
      <c r="R5773" s="3">
        <f>I5773 + M5773*Inputs!$B$9 - N5773/Inputs!$B$10</f>
        <v>340</v>
      </c>
    </row>
    <row r="5774" spans="1:18" x14ac:dyDescent="0.3">
      <c r="A5774" s="4">
        <v>46263.5</v>
      </c>
      <c r="B5774" s="3">
        <v>18.3675</v>
      </c>
      <c r="C5774" s="3">
        <v>0.51</v>
      </c>
      <c r="D5774" s="3">
        <f t="shared" si="810"/>
        <v>19.281354166666667</v>
      </c>
      <c r="E5774" s="3">
        <f>MAX(B5774 - D5774/Inputs!$B$5, 0)</f>
        <v>0</v>
      </c>
      <c r="F5774" s="3">
        <f>MAX(D5774*Inputs!$B$5 - B5774, 0)</f>
        <v>0</v>
      </c>
      <c r="G5774" s="3">
        <f t="shared" si="811"/>
        <v>0.51</v>
      </c>
      <c r="H5774" t="str">
        <f t="shared" si="812"/>
        <v>Reg</v>
      </c>
      <c r="I5774" s="3">
        <f t="shared" si="817"/>
        <v>340</v>
      </c>
      <c r="J5774" s="3">
        <f t="shared" si="818"/>
        <v>0</v>
      </c>
      <c r="K5774" s="3">
        <f>MIN(Inputs!$B$2, (Inputs!$B$8 - I5774)/Inputs!$B$9)</f>
        <v>0</v>
      </c>
      <c r="L5774" s="3">
        <f>MAX(MIN(Inputs!$B$2, I5774*Inputs!$B$10, Inputs!$B$8*Inputs!$B$4 - J5774), 0)</f>
        <v>170</v>
      </c>
      <c r="M5774" s="3">
        <f t="shared" si="813"/>
        <v>0</v>
      </c>
      <c r="N5774" s="3">
        <f t="shared" si="814"/>
        <v>0</v>
      </c>
      <c r="O5774" s="3">
        <f>IF(H5774="Reg", MIN(Inputs!$B$2, I5774*Inputs!$B$10, (Inputs!$B$8-I5774)/Inputs!$B$9), 0)</f>
        <v>0</v>
      </c>
      <c r="P5774" s="3">
        <f t="shared" si="815"/>
        <v>0</v>
      </c>
      <c r="Q5774" s="3">
        <f t="shared" si="816"/>
        <v>0</v>
      </c>
      <c r="R5774" s="3">
        <f>I5774 + M5774*Inputs!$B$9 - N5774/Inputs!$B$10</f>
        <v>340</v>
      </c>
    </row>
    <row r="5775" spans="1:18" x14ac:dyDescent="0.3">
      <c r="A5775" s="4">
        <v>46263.541666666657</v>
      </c>
      <c r="B5775" s="3">
        <v>19.754999999999999</v>
      </c>
      <c r="C5775" s="3">
        <v>0.95</v>
      </c>
      <c r="D5775" s="3">
        <f t="shared" si="810"/>
        <v>19.281354166666667</v>
      </c>
      <c r="E5775" s="3">
        <f>MAX(B5775 - D5775/Inputs!$B$5, 0)</f>
        <v>0</v>
      </c>
      <c r="F5775" s="3">
        <f>MAX(D5775*Inputs!$B$5 - B5775, 0)</f>
        <v>0</v>
      </c>
      <c r="G5775" s="3">
        <f t="shared" si="811"/>
        <v>0.95</v>
      </c>
      <c r="H5775" t="str">
        <f t="shared" si="812"/>
        <v>Reg</v>
      </c>
      <c r="I5775" s="3">
        <f t="shared" si="817"/>
        <v>340</v>
      </c>
      <c r="J5775" s="3">
        <f t="shared" si="818"/>
        <v>0</v>
      </c>
      <c r="K5775" s="3">
        <f>MIN(Inputs!$B$2, (Inputs!$B$8 - I5775)/Inputs!$B$9)</f>
        <v>0</v>
      </c>
      <c r="L5775" s="3">
        <f>MAX(MIN(Inputs!$B$2, I5775*Inputs!$B$10, Inputs!$B$8*Inputs!$B$4 - J5775), 0)</f>
        <v>170</v>
      </c>
      <c r="M5775" s="3">
        <f t="shared" si="813"/>
        <v>0</v>
      </c>
      <c r="N5775" s="3">
        <f t="shared" si="814"/>
        <v>0</v>
      </c>
      <c r="O5775" s="3">
        <f>IF(H5775="Reg", MIN(Inputs!$B$2, I5775*Inputs!$B$10, (Inputs!$B$8-I5775)/Inputs!$B$9), 0)</f>
        <v>0</v>
      </c>
      <c r="P5775" s="3">
        <f t="shared" si="815"/>
        <v>0</v>
      </c>
      <c r="Q5775" s="3">
        <f t="shared" si="816"/>
        <v>0</v>
      </c>
      <c r="R5775" s="3">
        <f>I5775 + M5775*Inputs!$B$9 - N5775/Inputs!$B$10</f>
        <v>340</v>
      </c>
    </row>
    <row r="5776" spans="1:18" x14ac:dyDescent="0.3">
      <c r="A5776" s="4">
        <v>46263.583333333343</v>
      </c>
      <c r="B5776" s="3">
        <v>23.092499999999998</v>
      </c>
      <c r="C5776" s="3">
        <v>1</v>
      </c>
      <c r="D5776" s="3">
        <f t="shared" si="810"/>
        <v>19.281354166666667</v>
      </c>
      <c r="E5776" s="3">
        <f>MAX(B5776 - D5776/Inputs!$B$5, 0)</f>
        <v>1.1818702651515132</v>
      </c>
      <c r="F5776" s="3">
        <f>MAX(D5776*Inputs!$B$5 - B5776, 0)</f>
        <v>0</v>
      </c>
      <c r="G5776" s="3">
        <f t="shared" si="811"/>
        <v>1</v>
      </c>
      <c r="H5776" t="str">
        <f t="shared" si="812"/>
        <v>Discharge</v>
      </c>
      <c r="I5776" s="3">
        <f t="shared" si="817"/>
        <v>340</v>
      </c>
      <c r="J5776" s="3">
        <f t="shared" si="818"/>
        <v>0</v>
      </c>
      <c r="K5776" s="3">
        <f>MIN(Inputs!$B$2, (Inputs!$B$8 - I5776)/Inputs!$B$9)</f>
        <v>0</v>
      </c>
      <c r="L5776" s="3">
        <f>MAX(MIN(Inputs!$B$2, I5776*Inputs!$B$10, Inputs!$B$8*Inputs!$B$4 - J5776), 0)</f>
        <v>170</v>
      </c>
      <c r="M5776" s="3">
        <f t="shared" si="813"/>
        <v>0</v>
      </c>
      <c r="N5776" s="3">
        <f t="shared" si="814"/>
        <v>170</v>
      </c>
      <c r="O5776" s="3">
        <f>IF(H5776="Reg", MIN(Inputs!$B$2, I5776*Inputs!$B$10, (Inputs!$B$8-I5776)/Inputs!$B$9), 0)</f>
        <v>0</v>
      </c>
      <c r="P5776" s="3">
        <f t="shared" si="815"/>
        <v>3925.7249999999995</v>
      </c>
      <c r="Q5776" s="3">
        <f t="shared" si="816"/>
        <v>0</v>
      </c>
      <c r="R5776" s="3">
        <f>I5776 + M5776*Inputs!$B$9 - N5776/Inputs!$B$10</f>
        <v>158.77939109773115</v>
      </c>
    </row>
    <row r="5777" spans="1:18" x14ac:dyDescent="0.3">
      <c r="A5777" s="4">
        <v>46263.625</v>
      </c>
      <c r="B5777" s="3">
        <v>21.990000000000002</v>
      </c>
      <c r="C5777" s="3">
        <v>1.48</v>
      </c>
      <c r="D5777" s="3">
        <f t="shared" si="810"/>
        <v>19.281354166666667</v>
      </c>
      <c r="E5777" s="3">
        <f>MAX(B5777 - D5777/Inputs!$B$5, 0)</f>
        <v>7.9370265151517572E-2</v>
      </c>
      <c r="F5777" s="3">
        <f>MAX(D5777*Inputs!$B$5 - B5777, 0)</f>
        <v>0</v>
      </c>
      <c r="G5777" s="3">
        <f t="shared" si="811"/>
        <v>1.48</v>
      </c>
      <c r="H5777" t="str">
        <f t="shared" si="812"/>
        <v>Reg</v>
      </c>
      <c r="I5777" s="3">
        <f t="shared" si="817"/>
        <v>158.77939109773115</v>
      </c>
      <c r="J5777" s="3">
        <f t="shared" si="818"/>
        <v>170</v>
      </c>
      <c r="K5777" s="3">
        <f>MIN(Inputs!$B$2, (Inputs!$B$8 - I5777)/Inputs!$B$9)</f>
        <v>170</v>
      </c>
      <c r="L5777" s="3">
        <f>MAX(MIN(Inputs!$B$2, I5777*Inputs!$B$10, Inputs!$B$8*Inputs!$B$4 - J5777), 0)</f>
        <v>148.94827166799323</v>
      </c>
      <c r="M5777" s="3">
        <f t="shared" si="813"/>
        <v>0</v>
      </c>
      <c r="N5777" s="3">
        <f t="shared" si="814"/>
        <v>0</v>
      </c>
      <c r="O5777" s="3">
        <f>IF(H5777="Reg", MIN(Inputs!$B$2, I5777*Inputs!$B$10, (Inputs!$B$8-I5777)/Inputs!$B$9), 0)</f>
        <v>148.94827166799323</v>
      </c>
      <c r="P5777" s="3">
        <f t="shared" si="815"/>
        <v>0</v>
      </c>
      <c r="Q5777" s="3">
        <f t="shared" si="816"/>
        <v>220.44344206862996</v>
      </c>
      <c r="R5777" s="3">
        <f>I5777 + M5777*Inputs!$B$9 - N5777/Inputs!$B$10</f>
        <v>158.77939109773115</v>
      </c>
    </row>
    <row r="5778" spans="1:18" x14ac:dyDescent="0.3">
      <c r="A5778" s="4">
        <v>46263.666666666657</v>
      </c>
      <c r="B5778" s="3">
        <v>21.92</v>
      </c>
      <c r="C5778" s="3">
        <v>1.95</v>
      </c>
      <c r="D5778" s="3">
        <f t="shared" si="810"/>
        <v>19.281354166666667</v>
      </c>
      <c r="E5778" s="3">
        <f>MAX(B5778 - D5778/Inputs!$B$5, 0)</f>
        <v>9.3702651515172874E-3</v>
      </c>
      <c r="F5778" s="3">
        <f>MAX(D5778*Inputs!$B$5 - B5778, 0)</f>
        <v>0</v>
      </c>
      <c r="G5778" s="3">
        <f t="shared" si="811"/>
        <v>1.95</v>
      </c>
      <c r="H5778" t="str">
        <f t="shared" si="812"/>
        <v>Reg</v>
      </c>
      <c r="I5778" s="3">
        <f t="shared" si="817"/>
        <v>158.77939109773115</v>
      </c>
      <c r="J5778" s="3">
        <f t="shared" si="818"/>
        <v>170</v>
      </c>
      <c r="K5778" s="3">
        <f>MIN(Inputs!$B$2, (Inputs!$B$8 - I5778)/Inputs!$B$9)</f>
        <v>170</v>
      </c>
      <c r="L5778" s="3">
        <f>MAX(MIN(Inputs!$B$2, I5778*Inputs!$B$10, Inputs!$B$8*Inputs!$B$4 - J5778), 0)</f>
        <v>148.94827166799323</v>
      </c>
      <c r="M5778" s="3">
        <f t="shared" si="813"/>
        <v>0</v>
      </c>
      <c r="N5778" s="3">
        <f t="shared" si="814"/>
        <v>0</v>
      </c>
      <c r="O5778" s="3">
        <f>IF(H5778="Reg", MIN(Inputs!$B$2, I5778*Inputs!$B$10, (Inputs!$B$8-I5778)/Inputs!$B$9), 0)</f>
        <v>148.94827166799323</v>
      </c>
      <c r="P5778" s="3">
        <f t="shared" si="815"/>
        <v>0</v>
      </c>
      <c r="Q5778" s="3">
        <f t="shared" si="816"/>
        <v>290.44912975258677</v>
      </c>
      <c r="R5778" s="3">
        <f>I5778 + M5778*Inputs!$B$9 - N5778/Inputs!$B$10</f>
        <v>158.77939109773115</v>
      </c>
    </row>
    <row r="5779" spans="1:18" x14ac:dyDescent="0.3">
      <c r="A5779" s="4">
        <v>46263.708333333343</v>
      </c>
      <c r="B5779" s="3">
        <v>20.1325</v>
      </c>
      <c r="C5779" s="3">
        <v>0.97</v>
      </c>
      <c r="D5779" s="3">
        <f t="shared" si="810"/>
        <v>19.281354166666667</v>
      </c>
      <c r="E5779" s="3">
        <f>MAX(B5779 - D5779/Inputs!$B$5, 0)</f>
        <v>0</v>
      </c>
      <c r="F5779" s="3">
        <f>MAX(D5779*Inputs!$B$5 - B5779, 0)</f>
        <v>0</v>
      </c>
      <c r="G5779" s="3">
        <f t="shared" si="811"/>
        <v>0.97</v>
      </c>
      <c r="H5779" t="str">
        <f t="shared" si="812"/>
        <v>Reg</v>
      </c>
      <c r="I5779" s="3">
        <f t="shared" si="817"/>
        <v>158.77939109773115</v>
      </c>
      <c r="J5779" s="3">
        <f t="shared" si="818"/>
        <v>170</v>
      </c>
      <c r="K5779" s="3">
        <f>MIN(Inputs!$B$2, (Inputs!$B$8 - I5779)/Inputs!$B$9)</f>
        <v>170</v>
      </c>
      <c r="L5779" s="3">
        <f>MAX(MIN(Inputs!$B$2, I5779*Inputs!$B$10, Inputs!$B$8*Inputs!$B$4 - J5779), 0)</f>
        <v>148.94827166799323</v>
      </c>
      <c r="M5779" s="3">
        <f t="shared" si="813"/>
        <v>0</v>
      </c>
      <c r="N5779" s="3">
        <f t="shared" si="814"/>
        <v>0</v>
      </c>
      <c r="O5779" s="3">
        <f>IF(H5779="Reg", MIN(Inputs!$B$2, I5779*Inputs!$B$10, (Inputs!$B$8-I5779)/Inputs!$B$9), 0)</f>
        <v>148.94827166799323</v>
      </c>
      <c r="P5779" s="3">
        <f t="shared" si="815"/>
        <v>0</v>
      </c>
      <c r="Q5779" s="3">
        <f t="shared" si="816"/>
        <v>144.47982351795343</v>
      </c>
      <c r="R5779" s="3">
        <f>I5779 + M5779*Inputs!$B$9 - N5779/Inputs!$B$10</f>
        <v>158.77939109773115</v>
      </c>
    </row>
    <row r="5780" spans="1:18" x14ac:dyDescent="0.3">
      <c r="A5780" s="4">
        <v>46263.75</v>
      </c>
      <c r="B5780" s="3">
        <v>17.872500000000002</v>
      </c>
      <c r="C5780" s="3">
        <v>19.16</v>
      </c>
      <c r="D5780" s="3">
        <f t="shared" si="810"/>
        <v>19.281354166666667</v>
      </c>
      <c r="E5780" s="3">
        <f>MAX(B5780 - D5780/Inputs!$B$5, 0)</f>
        <v>0</v>
      </c>
      <c r="F5780" s="3">
        <f>MAX(D5780*Inputs!$B$5 - B5780, 0)</f>
        <v>0</v>
      </c>
      <c r="G5780" s="3">
        <f t="shared" si="811"/>
        <v>19.16</v>
      </c>
      <c r="H5780" t="str">
        <f t="shared" si="812"/>
        <v>Reg</v>
      </c>
      <c r="I5780" s="3">
        <f t="shared" si="817"/>
        <v>158.77939109773115</v>
      </c>
      <c r="J5780" s="3">
        <f t="shared" si="818"/>
        <v>170</v>
      </c>
      <c r="K5780" s="3">
        <f>MIN(Inputs!$B$2, (Inputs!$B$8 - I5780)/Inputs!$B$9)</f>
        <v>170</v>
      </c>
      <c r="L5780" s="3">
        <f>MAX(MIN(Inputs!$B$2, I5780*Inputs!$B$10, Inputs!$B$8*Inputs!$B$4 - J5780), 0)</f>
        <v>148.94827166799323</v>
      </c>
      <c r="M5780" s="3">
        <f t="shared" si="813"/>
        <v>0</v>
      </c>
      <c r="N5780" s="3">
        <f t="shared" si="814"/>
        <v>0</v>
      </c>
      <c r="O5780" s="3">
        <f>IF(H5780="Reg", MIN(Inputs!$B$2, I5780*Inputs!$B$10, (Inputs!$B$8-I5780)/Inputs!$B$9), 0)</f>
        <v>148.94827166799323</v>
      </c>
      <c r="P5780" s="3">
        <f t="shared" si="815"/>
        <v>0</v>
      </c>
      <c r="Q5780" s="3">
        <f t="shared" si="816"/>
        <v>2853.8488851587504</v>
      </c>
      <c r="R5780" s="3">
        <f>I5780 + M5780*Inputs!$B$9 - N5780/Inputs!$B$10</f>
        <v>158.77939109773115</v>
      </c>
    </row>
    <row r="5781" spans="1:18" x14ac:dyDescent="0.3">
      <c r="A5781" s="4">
        <v>46263.791666666657</v>
      </c>
      <c r="B5781" s="3">
        <v>16.914999999999999</v>
      </c>
      <c r="C5781" s="3">
        <v>19.29</v>
      </c>
      <c r="D5781" s="3">
        <f t="shared" si="810"/>
        <v>19.281354166666667</v>
      </c>
      <c r="E5781" s="3">
        <f>MAX(B5781 - D5781/Inputs!$B$5, 0)</f>
        <v>0</v>
      </c>
      <c r="F5781" s="3">
        <f>MAX(D5781*Inputs!$B$5 - B5781, 0)</f>
        <v>5.2591666666668146E-2</v>
      </c>
      <c r="G5781" s="3">
        <f t="shared" si="811"/>
        <v>19.29</v>
      </c>
      <c r="H5781" t="str">
        <f t="shared" si="812"/>
        <v>Reg</v>
      </c>
      <c r="I5781" s="3">
        <f t="shared" si="817"/>
        <v>158.77939109773115</v>
      </c>
      <c r="J5781" s="3">
        <f t="shared" si="818"/>
        <v>170</v>
      </c>
      <c r="K5781" s="3">
        <f>MIN(Inputs!$B$2, (Inputs!$B$8 - I5781)/Inputs!$B$9)</f>
        <v>170</v>
      </c>
      <c r="L5781" s="3">
        <f>MAX(MIN(Inputs!$B$2, I5781*Inputs!$B$10, Inputs!$B$8*Inputs!$B$4 - J5781), 0)</f>
        <v>148.94827166799323</v>
      </c>
      <c r="M5781" s="3">
        <f t="shared" si="813"/>
        <v>0</v>
      </c>
      <c r="N5781" s="3">
        <f t="shared" si="814"/>
        <v>0</v>
      </c>
      <c r="O5781" s="3">
        <f>IF(H5781="Reg", MIN(Inputs!$B$2, I5781*Inputs!$B$10, (Inputs!$B$8-I5781)/Inputs!$B$9), 0)</f>
        <v>148.94827166799323</v>
      </c>
      <c r="P5781" s="3">
        <f t="shared" si="815"/>
        <v>0</v>
      </c>
      <c r="Q5781" s="3">
        <f t="shared" si="816"/>
        <v>2873.2121604755894</v>
      </c>
      <c r="R5781" s="3">
        <f>I5781 + M5781*Inputs!$B$9 - N5781/Inputs!$B$10</f>
        <v>158.77939109773115</v>
      </c>
    </row>
    <row r="5782" spans="1:18" x14ac:dyDescent="0.3">
      <c r="A5782" s="4">
        <v>46263.833333333343</v>
      </c>
      <c r="B5782" s="3">
        <v>20.252500000000001</v>
      </c>
      <c r="C5782" s="3">
        <v>11.23</v>
      </c>
      <c r="D5782" s="3">
        <f t="shared" si="810"/>
        <v>19.281354166666667</v>
      </c>
      <c r="E5782" s="3">
        <f>MAX(B5782 - D5782/Inputs!$B$5, 0)</f>
        <v>0</v>
      </c>
      <c r="F5782" s="3">
        <f>MAX(D5782*Inputs!$B$5 - B5782, 0)</f>
        <v>0</v>
      </c>
      <c r="G5782" s="3">
        <f t="shared" si="811"/>
        <v>11.23</v>
      </c>
      <c r="H5782" t="str">
        <f t="shared" si="812"/>
        <v>Reg</v>
      </c>
      <c r="I5782" s="3">
        <f t="shared" si="817"/>
        <v>158.77939109773115</v>
      </c>
      <c r="J5782" s="3">
        <f t="shared" si="818"/>
        <v>170</v>
      </c>
      <c r="K5782" s="3">
        <f>MIN(Inputs!$B$2, (Inputs!$B$8 - I5782)/Inputs!$B$9)</f>
        <v>170</v>
      </c>
      <c r="L5782" s="3">
        <f>MAX(MIN(Inputs!$B$2, I5782*Inputs!$B$10, Inputs!$B$8*Inputs!$B$4 - J5782), 0)</f>
        <v>148.94827166799323</v>
      </c>
      <c r="M5782" s="3">
        <f t="shared" si="813"/>
        <v>0</v>
      </c>
      <c r="N5782" s="3">
        <f t="shared" si="814"/>
        <v>0</v>
      </c>
      <c r="O5782" s="3">
        <f>IF(H5782="Reg", MIN(Inputs!$B$2, I5782*Inputs!$B$10, (Inputs!$B$8-I5782)/Inputs!$B$9), 0)</f>
        <v>148.94827166799323</v>
      </c>
      <c r="P5782" s="3">
        <f t="shared" si="815"/>
        <v>0</v>
      </c>
      <c r="Q5782" s="3">
        <f t="shared" si="816"/>
        <v>1672.689090831564</v>
      </c>
      <c r="R5782" s="3">
        <f>I5782 + M5782*Inputs!$B$9 - N5782/Inputs!$B$10</f>
        <v>158.77939109773115</v>
      </c>
    </row>
    <row r="5783" spans="1:18" x14ac:dyDescent="0.3">
      <c r="A5783" s="4">
        <v>46263.875</v>
      </c>
      <c r="B5783" s="3">
        <v>21.442500000000003</v>
      </c>
      <c r="C5783" s="3">
        <v>11.14</v>
      </c>
      <c r="D5783" s="3">
        <f t="shared" si="810"/>
        <v>19.281354166666667</v>
      </c>
      <c r="E5783" s="3">
        <f>MAX(B5783 - D5783/Inputs!$B$5, 0)</f>
        <v>0</v>
      </c>
      <c r="F5783" s="3">
        <f>MAX(D5783*Inputs!$B$5 - B5783, 0)</f>
        <v>0</v>
      </c>
      <c r="G5783" s="3">
        <f t="shared" si="811"/>
        <v>11.14</v>
      </c>
      <c r="H5783" t="str">
        <f t="shared" si="812"/>
        <v>Reg</v>
      </c>
      <c r="I5783" s="3">
        <f t="shared" si="817"/>
        <v>158.77939109773115</v>
      </c>
      <c r="J5783" s="3">
        <f t="shared" si="818"/>
        <v>170</v>
      </c>
      <c r="K5783" s="3">
        <f>MIN(Inputs!$B$2, (Inputs!$B$8 - I5783)/Inputs!$B$9)</f>
        <v>170</v>
      </c>
      <c r="L5783" s="3">
        <f>MAX(MIN(Inputs!$B$2, I5783*Inputs!$B$10, Inputs!$B$8*Inputs!$B$4 - J5783), 0)</f>
        <v>148.94827166799323</v>
      </c>
      <c r="M5783" s="3">
        <f t="shared" si="813"/>
        <v>0</v>
      </c>
      <c r="N5783" s="3">
        <f t="shared" si="814"/>
        <v>0</v>
      </c>
      <c r="O5783" s="3">
        <f>IF(H5783="Reg", MIN(Inputs!$B$2, I5783*Inputs!$B$10, (Inputs!$B$8-I5783)/Inputs!$B$9), 0)</f>
        <v>148.94827166799323</v>
      </c>
      <c r="P5783" s="3">
        <f t="shared" si="815"/>
        <v>0</v>
      </c>
      <c r="Q5783" s="3">
        <f t="shared" si="816"/>
        <v>1659.2837463814446</v>
      </c>
      <c r="R5783" s="3">
        <f>I5783 + M5783*Inputs!$B$9 - N5783/Inputs!$B$10</f>
        <v>158.77939109773115</v>
      </c>
    </row>
    <row r="5784" spans="1:18" x14ac:dyDescent="0.3">
      <c r="A5784" s="4">
        <v>46263.916666666657</v>
      </c>
      <c r="B5784" s="3">
        <v>21.21</v>
      </c>
      <c r="C5784" s="3">
        <v>4.6500000000000004</v>
      </c>
      <c r="D5784" s="3">
        <f t="shared" si="810"/>
        <v>19.281354166666667</v>
      </c>
      <c r="E5784" s="3">
        <f>MAX(B5784 - D5784/Inputs!$B$5, 0)</f>
        <v>0</v>
      </c>
      <c r="F5784" s="3">
        <f>MAX(D5784*Inputs!$B$5 - B5784, 0)</f>
        <v>0</v>
      </c>
      <c r="G5784" s="3">
        <f t="shared" si="811"/>
        <v>4.6500000000000004</v>
      </c>
      <c r="H5784" t="str">
        <f t="shared" si="812"/>
        <v>Reg</v>
      </c>
      <c r="I5784" s="3">
        <f t="shared" si="817"/>
        <v>158.77939109773115</v>
      </c>
      <c r="J5784" s="3">
        <f t="shared" si="818"/>
        <v>170</v>
      </c>
      <c r="K5784" s="3">
        <f>MIN(Inputs!$B$2, (Inputs!$B$8 - I5784)/Inputs!$B$9)</f>
        <v>170</v>
      </c>
      <c r="L5784" s="3">
        <f>MAX(MIN(Inputs!$B$2, I5784*Inputs!$B$10, Inputs!$B$8*Inputs!$B$4 - J5784), 0)</f>
        <v>148.94827166799323</v>
      </c>
      <c r="M5784" s="3">
        <f t="shared" si="813"/>
        <v>0</v>
      </c>
      <c r="N5784" s="3">
        <f t="shared" si="814"/>
        <v>0</v>
      </c>
      <c r="O5784" s="3">
        <f>IF(H5784="Reg", MIN(Inputs!$B$2, I5784*Inputs!$B$10, (Inputs!$B$8-I5784)/Inputs!$B$9), 0)</f>
        <v>148.94827166799323</v>
      </c>
      <c r="P5784" s="3">
        <f t="shared" si="815"/>
        <v>0</v>
      </c>
      <c r="Q5784" s="3">
        <f t="shared" si="816"/>
        <v>692.60946325616851</v>
      </c>
      <c r="R5784" s="3">
        <f>I5784 + M5784*Inputs!$B$9 - N5784/Inputs!$B$10</f>
        <v>158.77939109773115</v>
      </c>
    </row>
    <row r="5785" spans="1:18" x14ac:dyDescent="0.3">
      <c r="A5785" s="4">
        <v>46263.958333333343</v>
      </c>
      <c r="B5785" s="3">
        <v>17.3475</v>
      </c>
      <c r="C5785" s="3">
        <v>1</v>
      </c>
      <c r="D5785" s="3">
        <f t="shared" si="810"/>
        <v>19.281354166666667</v>
      </c>
      <c r="E5785" s="3">
        <f>MAX(B5785 - D5785/Inputs!$B$5, 0)</f>
        <v>0</v>
      </c>
      <c r="F5785" s="3">
        <f>MAX(D5785*Inputs!$B$5 - B5785, 0)</f>
        <v>0</v>
      </c>
      <c r="G5785" s="3">
        <f t="shared" si="811"/>
        <v>1</v>
      </c>
      <c r="H5785" t="str">
        <f t="shared" si="812"/>
        <v>Reg</v>
      </c>
      <c r="I5785" s="3">
        <f t="shared" si="817"/>
        <v>158.77939109773115</v>
      </c>
      <c r="J5785" s="3">
        <f t="shared" si="818"/>
        <v>170</v>
      </c>
      <c r="K5785" s="3">
        <f>MIN(Inputs!$B$2, (Inputs!$B$8 - I5785)/Inputs!$B$9)</f>
        <v>170</v>
      </c>
      <c r="L5785" s="3">
        <f>MAX(MIN(Inputs!$B$2, I5785*Inputs!$B$10, Inputs!$B$8*Inputs!$B$4 - J5785), 0)</f>
        <v>148.94827166799323</v>
      </c>
      <c r="M5785" s="3">
        <f t="shared" si="813"/>
        <v>0</v>
      </c>
      <c r="N5785" s="3">
        <f t="shared" si="814"/>
        <v>0</v>
      </c>
      <c r="O5785" s="3">
        <f>IF(H5785="Reg", MIN(Inputs!$B$2, I5785*Inputs!$B$10, (Inputs!$B$8-I5785)/Inputs!$B$9), 0)</f>
        <v>148.94827166799323</v>
      </c>
      <c r="P5785" s="3">
        <f t="shared" si="815"/>
        <v>0</v>
      </c>
      <c r="Q5785" s="3">
        <f t="shared" si="816"/>
        <v>148.94827166799323</v>
      </c>
      <c r="R5785" s="3">
        <f>I5785 + M5785*Inputs!$B$9 - N5785/Inputs!$B$10</f>
        <v>158.77939109773115</v>
      </c>
    </row>
    <row r="5786" spans="1:18" x14ac:dyDescent="0.3">
      <c r="A5786" s="4">
        <v>46264</v>
      </c>
      <c r="B5786" s="3">
        <v>16.875</v>
      </c>
      <c r="C5786" s="3">
        <v>0.94</v>
      </c>
      <c r="D5786" s="3">
        <f t="shared" si="810"/>
        <v>14.528750000000002</v>
      </c>
      <c r="E5786" s="3">
        <f>MAX(B5786 - D5786/Inputs!$B$5, 0)</f>
        <v>0.36505681818181657</v>
      </c>
      <c r="F5786" s="3">
        <f>MAX(D5786*Inputs!$B$5 - B5786, 0)</f>
        <v>0</v>
      </c>
      <c r="G5786" s="3">
        <f t="shared" si="811"/>
        <v>0.94</v>
      </c>
      <c r="H5786" t="str">
        <f t="shared" si="812"/>
        <v>Reg</v>
      </c>
      <c r="I5786" s="3">
        <f t="shared" si="817"/>
        <v>158.77939109773115</v>
      </c>
      <c r="J5786" s="3">
        <f t="shared" si="818"/>
        <v>0</v>
      </c>
      <c r="K5786" s="3">
        <f>MIN(Inputs!$B$2, (Inputs!$B$8 - I5786)/Inputs!$B$9)</f>
        <v>170</v>
      </c>
      <c r="L5786" s="3">
        <f>MAX(MIN(Inputs!$B$2, I5786*Inputs!$B$10, Inputs!$B$8*Inputs!$B$4 - J5786), 0)</f>
        <v>148.94827166799323</v>
      </c>
      <c r="M5786" s="3">
        <f t="shared" si="813"/>
        <v>0</v>
      </c>
      <c r="N5786" s="3">
        <f t="shared" si="814"/>
        <v>0</v>
      </c>
      <c r="O5786" s="3">
        <f>IF(H5786="Reg", MIN(Inputs!$B$2, I5786*Inputs!$B$10, (Inputs!$B$8-I5786)/Inputs!$B$9), 0)</f>
        <v>148.94827166799323</v>
      </c>
      <c r="P5786" s="3">
        <f t="shared" si="815"/>
        <v>0</v>
      </c>
      <c r="Q5786" s="3">
        <f t="shared" si="816"/>
        <v>140.01137536791362</v>
      </c>
      <c r="R5786" s="3">
        <f>I5786 + M5786*Inputs!$B$9 - N5786/Inputs!$B$10</f>
        <v>158.77939109773115</v>
      </c>
    </row>
    <row r="5787" spans="1:18" x14ac:dyDescent="0.3">
      <c r="A5787" s="4">
        <v>46264.041666666657</v>
      </c>
      <c r="B5787" s="3">
        <v>23.684999999999999</v>
      </c>
      <c r="C5787" s="3">
        <v>0.5</v>
      </c>
      <c r="D5787" s="3">
        <f t="shared" si="810"/>
        <v>14.528750000000002</v>
      </c>
      <c r="E5787" s="3">
        <f>MAX(B5787 - D5787/Inputs!$B$5, 0)</f>
        <v>7.1750568181818153</v>
      </c>
      <c r="F5787" s="3">
        <f>MAX(D5787*Inputs!$B$5 - B5787, 0)</f>
        <v>0</v>
      </c>
      <c r="G5787" s="3">
        <f t="shared" si="811"/>
        <v>0.5</v>
      </c>
      <c r="H5787" t="str">
        <f t="shared" si="812"/>
        <v>Discharge</v>
      </c>
      <c r="I5787" s="3">
        <f t="shared" si="817"/>
        <v>158.77939109773115</v>
      </c>
      <c r="J5787" s="3">
        <f t="shared" si="818"/>
        <v>0</v>
      </c>
      <c r="K5787" s="3">
        <f>MIN(Inputs!$B$2, (Inputs!$B$8 - I5787)/Inputs!$B$9)</f>
        <v>170</v>
      </c>
      <c r="L5787" s="3">
        <f>MAX(MIN(Inputs!$B$2, I5787*Inputs!$B$10, Inputs!$B$8*Inputs!$B$4 - J5787), 0)</f>
        <v>148.94827166799323</v>
      </c>
      <c r="M5787" s="3">
        <f t="shared" si="813"/>
        <v>0</v>
      </c>
      <c r="N5787" s="3">
        <f t="shared" si="814"/>
        <v>148.94827166799323</v>
      </c>
      <c r="O5787" s="3">
        <f>IF(H5787="Reg", MIN(Inputs!$B$2, I5787*Inputs!$B$10, (Inputs!$B$8-I5787)/Inputs!$B$9), 0)</f>
        <v>0</v>
      </c>
      <c r="P5787" s="3">
        <f t="shared" si="815"/>
        <v>3527.8398144564194</v>
      </c>
      <c r="Q5787" s="3">
        <f t="shared" si="816"/>
        <v>0</v>
      </c>
      <c r="R5787" s="3">
        <f>I5787 + M5787*Inputs!$B$9 - N5787/Inputs!$B$10</f>
        <v>0</v>
      </c>
    </row>
    <row r="5788" spans="1:18" x14ac:dyDescent="0.3">
      <c r="A5788" s="4">
        <v>46264.083333333343</v>
      </c>
      <c r="B5788" s="3">
        <v>22.85</v>
      </c>
      <c r="C5788" s="3">
        <v>0.06</v>
      </c>
      <c r="D5788" s="3">
        <f t="shared" si="810"/>
        <v>14.528750000000002</v>
      </c>
      <c r="E5788" s="3">
        <f>MAX(B5788 - D5788/Inputs!$B$5, 0)</f>
        <v>6.340056818181818</v>
      </c>
      <c r="F5788" s="3">
        <f>MAX(D5788*Inputs!$B$5 - B5788, 0)</f>
        <v>0</v>
      </c>
      <c r="G5788" s="3">
        <f t="shared" si="811"/>
        <v>0.06</v>
      </c>
      <c r="H5788" t="str">
        <f t="shared" si="812"/>
        <v>Discharge</v>
      </c>
      <c r="I5788" s="3">
        <f t="shared" si="817"/>
        <v>0</v>
      </c>
      <c r="J5788" s="3">
        <f t="shared" si="818"/>
        <v>148.94827166799323</v>
      </c>
      <c r="K5788" s="3">
        <f>MIN(Inputs!$B$2, (Inputs!$B$8 - I5788)/Inputs!$B$9)</f>
        <v>170</v>
      </c>
      <c r="L5788" s="3">
        <f>MAX(MIN(Inputs!$B$2, I5788*Inputs!$B$10, Inputs!$B$8*Inputs!$B$4 - J5788), 0)</f>
        <v>0</v>
      </c>
      <c r="M5788" s="3">
        <f t="shared" si="813"/>
        <v>0</v>
      </c>
      <c r="N5788" s="3">
        <f t="shared" si="814"/>
        <v>0</v>
      </c>
      <c r="O5788" s="3">
        <f>IF(H5788="Reg", MIN(Inputs!$B$2, I5788*Inputs!$B$10, (Inputs!$B$8-I5788)/Inputs!$B$9), 0)</f>
        <v>0</v>
      </c>
      <c r="P5788" s="3">
        <f t="shared" si="815"/>
        <v>0</v>
      </c>
      <c r="Q5788" s="3">
        <f t="shared" si="816"/>
        <v>0</v>
      </c>
      <c r="R5788" s="3">
        <f>I5788 + M5788*Inputs!$B$9 - N5788/Inputs!$B$10</f>
        <v>0</v>
      </c>
    </row>
    <row r="5789" spans="1:18" x14ac:dyDescent="0.3">
      <c r="A5789" s="4">
        <v>46264.125</v>
      </c>
      <c r="B5789" s="3">
        <v>22.38</v>
      </c>
      <c r="C5789" s="3">
        <v>0.06</v>
      </c>
      <c r="D5789" s="3">
        <f t="shared" si="810"/>
        <v>14.528750000000002</v>
      </c>
      <c r="E5789" s="3">
        <f>MAX(B5789 - D5789/Inputs!$B$5, 0)</f>
        <v>5.8700568181818156</v>
      </c>
      <c r="F5789" s="3">
        <f>MAX(D5789*Inputs!$B$5 - B5789, 0)</f>
        <v>0</v>
      </c>
      <c r="G5789" s="3">
        <f t="shared" si="811"/>
        <v>0.06</v>
      </c>
      <c r="H5789" t="str">
        <f t="shared" si="812"/>
        <v>Discharge</v>
      </c>
      <c r="I5789" s="3">
        <f t="shared" si="817"/>
        <v>0</v>
      </c>
      <c r="J5789" s="3">
        <f t="shared" si="818"/>
        <v>148.94827166799323</v>
      </c>
      <c r="K5789" s="3">
        <f>MIN(Inputs!$B$2, (Inputs!$B$8 - I5789)/Inputs!$B$9)</f>
        <v>170</v>
      </c>
      <c r="L5789" s="3">
        <f>MAX(MIN(Inputs!$B$2, I5789*Inputs!$B$10, Inputs!$B$8*Inputs!$B$4 - J5789), 0)</f>
        <v>0</v>
      </c>
      <c r="M5789" s="3">
        <f t="shared" si="813"/>
        <v>0</v>
      </c>
      <c r="N5789" s="3">
        <f t="shared" si="814"/>
        <v>0</v>
      </c>
      <c r="O5789" s="3">
        <f>IF(H5789="Reg", MIN(Inputs!$B$2, I5789*Inputs!$B$10, (Inputs!$B$8-I5789)/Inputs!$B$9), 0)</f>
        <v>0</v>
      </c>
      <c r="P5789" s="3">
        <f t="shared" si="815"/>
        <v>0</v>
      </c>
      <c r="Q5789" s="3">
        <f t="shared" si="816"/>
        <v>0</v>
      </c>
      <c r="R5789" s="3">
        <f>I5789 + M5789*Inputs!$B$9 - N5789/Inputs!$B$10</f>
        <v>0</v>
      </c>
    </row>
    <row r="5790" spans="1:18" x14ac:dyDescent="0.3">
      <c r="A5790" s="4">
        <v>46264.166666666657</v>
      </c>
      <c r="B5790" s="3">
        <v>21.862500000000001</v>
      </c>
      <c r="C5790" s="3">
        <v>7.0000000000000007E-2</v>
      </c>
      <c r="D5790" s="3">
        <f t="shared" si="810"/>
        <v>14.528750000000002</v>
      </c>
      <c r="E5790" s="3">
        <f>MAX(B5790 - D5790/Inputs!$B$5, 0)</f>
        <v>5.3525568181818173</v>
      </c>
      <c r="F5790" s="3">
        <f>MAX(D5790*Inputs!$B$5 - B5790, 0)</f>
        <v>0</v>
      </c>
      <c r="G5790" s="3">
        <f t="shared" si="811"/>
        <v>7.0000000000000007E-2</v>
      </c>
      <c r="H5790" t="str">
        <f t="shared" si="812"/>
        <v>Discharge</v>
      </c>
      <c r="I5790" s="3">
        <f t="shared" si="817"/>
        <v>0</v>
      </c>
      <c r="J5790" s="3">
        <f t="shared" si="818"/>
        <v>148.94827166799323</v>
      </c>
      <c r="K5790" s="3">
        <f>MIN(Inputs!$B$2, (Inputs!$B$8 - I5790)/Inputs!$B$9)</f>
        <v>170</v>
      </c>
      <c r="L5790" s="3">
        <f>MAX(MIN(Inputs!$B$2, I5790*Inputs!$B$10, Inputs!$B$8*Inputs!$B$4 - J5790), 0)</f>
        <v>0</v>
      </c>
      <c r="M5790" s="3">
        <f t="shared" si="813"/>
        <v>0</v>
      </c>
      <c r="N5790" s="3">
        <f t="shared" si="814"/>
        <v>0</v>
      </c>
      <c r="O5790" s="3">
        <f>IF(H5790="Reg", MIN(Inputs!$B$2, I5790*Inputs!$B$10, (Inputs!$B$8-I5790)/Inputs!$B$9), 0)</f>
        <v>0</v>
      </c>
      <c r="P5790" s="3">
        <f t="shared" si="815"/>
        <v>0</v>
      </c>
      <c r="Q5790" s="3">
        <f t="shared" si="816"/>
        <v>0</v>
      </c>
      <c r="R5790" s="3">
        <f>I5790 + M5790*Inputs!$B$9 - N5790/Inputs!$B$10</f>
        <v>0</v>
      </c>
    </row>
    <row r="5791" spans="1:18" x14ac:dyDescent="0.3">
      <c r="A5791" s="4">
        <v>46264.208333333343</v>
      </c>
      <c r="B5791" s="3">
        <v>21.3675</v>
      </c>
      <c r="C5791" s="3">
        <v>7.0000000000000007E-2</v>
      </c>
      <c r="D5791" s="3">
        <f t="shared" si="810"/>
        <v>14.528750000000002</v>
      </c>
      <c r="E5791" s="3">
        <f>MAX(B5791 - D5791/Inputs!$B$5, 0)</f>
        <v>4.8575568181818163</v>
      </c>
      <c r="F5791" s="3">
        <f>MAX(D5791*Inputs!$B$5 - B5791, 0)</f>
        <v>0</v>
      </c>
      <c r="G5791" s="3">
        <f t="shared" si="811"/>
        <v>7.0000000000000007E-2</v>
      </c>
      <c r="H5791" t="str">
        <f t="shared" si="812"/>
        <v>Discharge</v>
      </c>
      <c r="I5791" s="3">
        <f t="shared" si="817"/>
        <v>0</v>
      </c>
      <c r="J5791" s="3">
        <f t="shared" si="818"/>
        <v>148.94827166799323</v>
      </c>
      <c r="K5791" s="3">
        <f>MIN(Inputs!$B$2, (Inputs!$B$8 - I5791)/Inputs!$B$9)</f>
        <v>170</v>
      </c>
      <c r="L5791" s="3">
        <f>MAX(MIN(Inputs!$B$2, I5791*Inputs!$B$10, Inputs!$B$8*Inputs!$B$4 - J5791), 0)</f>
        <v>0</v>
      </c>
      <c r="M5791" s="3">
        <f t="shared" si="813"/>
        <v>0</v>
      </c>
      <c r="N5791" s="3">
        <f t="shared" si="814"/>
        <v>0</v>
      </c>
      <c r="O5791" s="3">
        <f>IF(H5791="Reg", MIN(Inputs!$B$2, I5791*Inputs!$B$10, (Inputs!$B$8-I5791)/Inputs!$B$9), 0)</f>
        <v>0</v>
      </c>
      <c r="P5791" s="3">
        <f t="shared" si="815"/>
        <v>0</v>
      </c>
      <c r="Q5791" s="3">
        <f t="shared" si="816"/>
        <v>0</v>
      </c>
      <c r="R5791" s="3">
        <f>I5791 + M5791*Inputs!$B$9 - N5791/Inputs!$B$10</f>
        <v>0</v>
      </c>
    </row>
    <row r="5792" spans="1:18" x14ac:dyDescent="0.3">
      <c r="A5792" s="4">
        <v>46264.25</v>
      </c>
      <c r="B5792" s="3">
        <v>19.057500000000001</v>
      </c>
      <c r="C5792" s="3">
        <v>0.37</v>
      </c>
      <c r="D5792" s="3">
        <f t="shared" si="810"/>
        <v>14.528750000000002</v>
      </c>
      <c r="E5792" s="3">
        <f>MAX(B5792 - D5792/Inputs!$B$5, 0)</f>
        <v>2.5475568181818176</v>
      </c>
      <c r="F5792" s="3">
        <f>MAX(D5792*Inputs!$B$5 - B5792, 0)</f>
        <v>0</v>
      </c>
      <c r="G5792" s="3">
        <f t="shared" si="811"/>
        <v>0.37</v>
      </c>
      <c r="H5792" t="str">
        <f t="shared" si="812"/>
        <v>Discharge</v>
      </c>
      <c r="I5792" s="3">
        <f t="shared" si="817"/>
        <v>0</v>
      </c>
      <c r="J5792" s="3">
        <f t="shared" si="818"/>
        <v>148.94827166799323</v>
      </c>
      <c r="K5792" s="3">
        <f>MIN(Inputs!$B$2, (Inputs!$B$8 - I5792)/Inputs!$B$9)</f>
        <v>170</v>
      </c>
      <c r="L5792" s="3">
        <f>MAX(MIN(Inputs!$B$2, I5792*Inputs!$B$10, Inputs!$B$8*Inputs!$B$4 - J5792), 0)</f>
        <v>0</v>
      </c>
      <c r="M5792" s="3">
        <f t="shared" si="813"/>
        <v>0</v>
      </c>
      <c r="N5792" s="3">
        <f t="shared" si="814"/>
        <v>0</v>
      </c>
      <c r="O5792" s="3">
        <f>IF(H5792="Reg", MIN(Inputs!$B$2, I5792*Inputs!$B$10, (Inputs!$B$8-I5792)/Inputs!$B$9), 0)</f>
        <v>0</v>
      </c>
      <c r="P5792" s="3">
        <f t="shared" si="815"/>
        <v>0</v>
      </c>
      <c r="Q5792" s="3">
        <f t="shared" si="816"/>
        <v>0</v>
      </c>
      <c r="R5792" s="3">
        <f>I5792 + M5792*Inputs!$B$9 - N5792/Inputs!$B$10</f>
        <v>0</v>
      </c>
    </row>
    <row r="5793" spans="1:18" x14ac:dyDescent="0.3">
      <c r="A5793" s="4">
        <v>46264.291666666657</v>
      </c>
      <c r="B5793" s="3">
        <v>17.649999999999999</v>
      </c>
      <c r="C5793" s="3">
        <v>1</v>
      </c>
      <c r="D5793" s="3">
        <f t="shared" si="810"/>
        <v>14.528750000000002</v>
      </c>
      <c r="E5793" s="3">
        <f>MAX(B5793 - D5793/Inputs!$B$5, 0)</f>
        <v>1.1400568181818151</v>
      </c>
      <c r="F5793" s="3">
        <f>MAX(D5793*Inputs!$B$5 - B5793, 0)</f>
        <v>0</v>
      </c>
      <c r="G5793" s="3">
        <f t="shared" si="811"/>
        <v>1</v>
      </c>
      <c r="H5793" t="str">
        <f t="shared" si="812"/>
        <v>Discharge</v>
      </c>
      <c r="I5793" s="3">
        <f t="shared" si="817"/>
        <v>0</v>
      </c>
      <c r="J5793" s="3">
        <f t="shared" si="818"/>
        <v>148.94827166799323</v>
      </c>
      <c r="K5793" s="3">
        <f>MIN(Inputs!$B$2, (Inputs!$B$8 - I5793)/Inputs!$B$9)</f>
        <v>170</v>
      </c>
      <c r="L5793" s="3">
        <f>MAX(MIN(Inputs!$B$2, I5793*Inputs!$B$10, Inputs!$B$8*Inputs!$B$4 - J5793), 0)</f>
        <v>0</v>
      </c>
      <c r="M5793" s="3">
        <f t="shared" si="813"/>
        <v>0</v>
      </c>
      <c r="N5793" s="3">
        <f t="shared" si="814"/>
        <v>0</v>
      </c>
      <c r="O5793" s="3">
        <f>IF(H5793="Reg", MIN(Inputs!$B$2, I5793*Inputs!$B$10, (Inputs!$B$8-I5793)/Inputs!$B$9), 0)</f>
        <v>0</v>
      </c>
      <c r="P5793" s="3">
        <f t="shared" si="815"/>
        <v>0</v>
      </c>
      <c r="Q5793" s="3">
        <f t="shared" si="816"/>
        <v>0</v>
      </c>
      <c r="R5793" s="3">
        <f>I5793 + M5793*Inputs!$B$9 - N5793/Inputs!$B$10</f>
        <v>0</v>
      </c>
    </row>
    <row r="5794" spans="1:18" x14ac:dyDescent="0.3">
      <c r="A5794" s="4">
        <v>46264.333333333343</v>
      </c>
      <c r="B5794" s="3">
        <v>7.1325000000000003</v>
      </c>
      <c r="C5794" s="3">
        <v>0.49</v>
      </c>
      <c r="D5794" s="3">
        <f t="shared" si="810"/>
        <v>14.528750000000002</v>
      </c>
      <c r="E5794" s="3">
        <f>MAX(B5794 - D5794/Inputs!$B$5, 0)</f>
        <v>0</v>
      </c>
      <c r="F5794" s="3">
        <f>MAX(D5794*Inputs!$B$5 - B5794, 0)</f>
        <v>5.6528000000000009</v>
      </c>
      <c r="G5794" s="3">
        <f t="shared" si="811"/>
        <v>0.49</v>
      </c>
      <c r="H5794" t="str">
        <f t="shared" si="812"/>
        <v>Charge</v>
      </c>
      <c r="I5794" s="3">
        <f t="shared" si="817"/>
        <v>0</v>
      </c>
      <c r="J5794" s="3">
        <f t="shared" si="818"/>
        <v>148.94827166799323</v>
      </c>
      <c r="K5794" s="3">
        <f>MIN(Inputs!$B$2, (Inputs!$B$8 - I5794)/Inputs!$B$9)</f>
        <v>170</v>
      </c>
      <c r="L5794" s="3">
        <f>MAX(MIN(Inputs!$B$2, I5794*Inputs!$B$10, Inputs!$B$8*Inputs!$B$4 - J5794), 0)</f>
        <v>0</v>
      </c>
      <c r="M5794" s="3">
        <f t="shared" si="813"/>
        <v>170</v>
      </c>
      <c r="N5794" s="3">
        <f t="shared" si="814"/>
        <v>0</v>
      </c>
      <c r="O5794" s="3">
        <f>IF(H5794="Reg", MIN(Inputs!$B$2, I5794*Inputs!$B$10, (Inputs!$B$8-I5794)/Inputs!$B$9), 0)</f>
        <v>0</v>
      </c>
      <c r="P5794" s="3">
        <f t="shared" si="815"/>
        <v>-1212.5250000000001</v>
      </c>
      <c r="Q5794" s="3">
        <f t="shared" si="816"/>
        <v>0</v>
      </c>
      <c r="R5794" s="3">
        <f>I5794 + M5794*Inputs!$B$9 - N5794/Inputs!$B$10</f>
        <v>159.4741358339966</v>
      </c>
    </row>
    <row r="5795" spans="1:18" x14ac:dyDescent="0.3">
      <c r="A5795" s="4">
        <v>46264.375</v>
      </c>
      <c r="B5795" s="3">
        <v>1.2500000000000002</v>
      </c>
      <c r="C5795" s="3">
        <v>0.5</v>
      </c>
      <c r="D5795" s="3">
        <f t="shared" si="810"/>
        <v>14.528750000000002</v>
      </c>
      <c r="E5795" s="3">
        <f>MAX(B5795 - D5795/Inputs!$B$5, 0)</f>
        <v>0</v>
      </c>
      <c r="F5795" s="3">
        <f>MAX(D5795*Inputs!$B$5 - B5795, 0)</f>
        <v>11.535300000000001</v>
      </c>
      <c r="G5795" s="3">
        <f t="shared" si="811"/>
        <v>0.5</v>
      </c>
      <c r="H5795" t="str">
        <f t="shared" si="812"/>
        <v>Charge</v>
      </c>
      <c r="I5795" s="3">
        <f t="shared" si="817"/>
        <v>159.4741358339966</v>
      </c>
      <c r="J5795" s="3">
        <f t="shared" si="818"/>
        <v>148.94827166799323</v>
      </c>
      <c r="K5795" s="3">
        <f>MIN(Inputs!$B$2, (Inputs!$B$8 - I5795)/Inputs!$B$9)</f>
        <v>170</v>
      </c>
      <c r="L5795" s="3">
        <f>MAX(MIN(Inputs!$B$2, I5795*Inputs!$B$10, Inputs!$B$8*Inputs!$B$4 - J5795), 0)</f>
        <v>149.6</v>
      </c>
      <c r="M5795" s="3">
        <f t="shared" si="813"/>
        <v>170</v>
      </c>
      <c r="N5795" s="3">
        <f t="shared" si="814"/>
        <v>0</v>
      </c>
      <c r="O5795" s="3">
        <f>IF(H5795="Reg", MIN(Inputs!$B$2, I5795*Inputs!$B$10, (Inputs!$B$8-I5795)/Inputs!$B$9), 0)</f>
        <v>0</v>
      </c>
      <c r="P5795" s="3">
        <f t="shared" si="815"/>
        <v>-212.50000000000003</v>
      </c>
      <c r="Q5795" s="3">
        <f t="shared" si="816"/>
        <v>0</v>
      </c>
      <c r="R5795" s="3">
        <f>I5795 + M5795*Inputs!$B$9 - N5795/Inputs!$B$10</f>
        <v>318.9482716679932</v>
      </c>
    </row>
    <row r="5796" spans="1:18" x14ac:dyDescent="0.3">
      <c r="A5796" s="4">
        <v>46264.416666666657</v>
      </c>
      <c r="B5796" s="3">
        <v>0.22999999999999998</v>
      </c>
      <c r="C5796" s="3">
        <v>0.49</v>
      </c>
      <c r="D5796" s="3">
        <f t="shared" si="810"/>
        <v>14.528750000000002</v>
      </c>
      <c r="E5796" s="3">
        <f>MAX(B5796 - D5796/Inputs!$B$5, 0)</f>
        <v>0</v>
      </c>
      <c r="F5796" s="3">
        <f>MAX(D5796*Inputs!$B$5 - B5796, 0)</f>
        <v>12.555300000000001</v>
      </c>
      <c r="G5796" s="3">
        <f t="shared" si="811"/>
        <v>0.49</v>
      </c>
      <c r="H5796" t="str">
        <f t="shared" si="812"/>
        <v>Charge</v>
      </c>
      <c r="I5796" s="3">
        <f t="shared" si="817"/>
        <v>318.9482716679932</v>
      </c>
      <c r="J5796" s="3">
        <f t="shared" si="818"/>
        <v>148.94827166799323</v>
      </c>
      <c r="K5796" s="3">
        <f>MIN(Inputs!$B$2, (Inputs!$B$8 - I5796)/Inputs!$B$9)</f>
        <v>22.44121780453775</v>
      </c>
      <c r="L5796" s="3">
        <f>MAX(MIN(Inputs!$B$2, I5796*Inputs!$B$10, Inputs!$B$8*Inputs!$B$4 - J5796), 0)</f>
        <v>170</v>
      </c>
      <c r="M5796" s="3">
        <f t="shared" si="813"/>
        <v>22.44121780453775</v>
      </c>
      <c r="N5796" s="3">
        <f t="shared" si="814"/>
        <v>0</v>
      </c>
      <c r="O5796" s="3">
        <f>IF(H5796="Reg", MIN(Inputs!$B$2, I5796*Inputs!$B$10, (Inputs!$B$8-I5796)/Inputs!$B$9), 0)</f>
        <v>0</v>
      </c>
      <c r="P5796" s="3">
        <f t="shared" si="815"/>
        <v>-5.1614800950436823</v>
      </c>
      <c r="Q5796" s="3">
        <f t="shared" si="816"/>
        <v>0</v>
      </c>
      <c r="R5796" s="3">
        <f>I5796 + M5796*Inputs!$B$9 - N5796/Inputs!$B$10</f>
        <v>340</v>
      </c>
    </row>
    <row r="5797" spans="1:18" x14ac:dyDescent="0.3">
      <c r="A5797" s="4">
        <v>46264.458333333343</v>
      </c>
      <c r="B5797" s="3">
        <v>1.2749999999999999</v>
      </c>
      <c r="C5797" s="3">
        <v>0.44</v>
      </c>
      <c r="D5797" s="3">
        <f t="shared" si="810"/>
        <v>14.528750000000002</v>
      </c>
      <c r="E5797" s="3">
        <f>MAX(B5797 - D5797/Inputs!$B$5, 0)</f>
        <v>0</v>
      </c>
      <c r="F5797" s="3">
        <f>MAX(D5797*Inputs!$B$5 - B5797, 0)</f>
        <v>11.510300000000001</v>
      </c>
      <c r="G5797" s="3">
        <f t="shared" si="811"/>
        <v>0.44</v>
      </c>
      <c r="H5797" t="str">
        <f t="shared" si="812"/>
        <v>Charge</v>
      </c>
      <c r="I5797" s="3">
        <f t="shared" si="817"/>
        <v>340</v>
      </c>
      <c r="J5797" s="3">
        <f t="shared" si="818"/>
        <v>148.94827166799323</v>
      </c>
      <c r="K5797" s="3">
        <f>MIN(Inputs!$B$2, (Inputs!$B$8 - I5797)/Inputs!$B$9)</f>
        <v>0</v>
      </c>
      <c r="L5797" s="3">
        <f>MAX(MIN(Inputs!$B$2, I5797*Inputs!$B$10, Inputs!$B$8*Inputs!$B$4 - J5797), 0)</f>
        <v>170</v>
      </c>
      <c r="M5797" s="3">
        <f t="shared" si="813"/>
        <v>0</v>
      </c>
      <c r="N5797" s="3">
        <f t="shared" si="814"/>
        <v>0</v>
      </c>
      <c r="O5797" s="3">
        <f>IF(H5797="Reg", MIN(Inputs!$B$2, I5797*Inputs!$B$10, (Inputs!$B$8-I5797)/Inputs!$B$9), 0)</f>
        <v>0</v>
      </c>
      <c r="P5797" s="3">
        <f t="shared" si="815"/>
        <v>0</v>
      </c>
      <c r="Q5797" s="3">
        <f t="shared" si="816"/>
        <v>0</v>
      </c>
      <c r="R5797" s="3">
        <f>I5797 + M5797*Inputs!$B$9 - N5797/Inputs!$B$10</f>
        <v>340</v>
      </c>
    </row>
    <row r="5798" spans="1:18" x14ac:dyDescent="0.3">
      <c r="A5798" s="4">
        <v>46264.5</v>
      </c>
      <c r="B5798" s="3">
        <v>2.7974999999999999</v>
      </c>
      <c r="C5798" s="3">
        <v>0.44</v>
      </c>
      <c r="D5798" s="3">
        <f t="shared" si="810"/>
        <v>14.528750000000002</v>
      </c>
      <c r="E5798" s="3">
        <f>MAX(B5798 - D5798/Inputs!$B$5, 0)</f>
        <v>0</v>
      </c>
      <c r="F5798" s="3">
        <f>MAX(D5798*Inputs!$B$5 - B5798, 0)</f>
        <v>9.9878000000000018</v>
      </c>
      <c r="G5798" s="3">
        <f t="shared" si="811"/>
        <v>0.44</v>
      </c>
      <c r="H5798" t="str">
        <f t="shared" si="812"/>
        <v>Charge</v>
      </c>
      <c r="I5798" s="3">
        <f t="shared" si="817"/>
        <v>340</v>
      </c>
      <c r="J5798" s="3">
        <f t="shared" si="818"/>
        <v>148.94827166799323</v>
      </c>
      <c r="K5798" s="3">
        <f>MIN(Inputs!$B$2, (Inputs!$B$8 - I5798)/Inputs!$B$9)</f>
        <v>0</v>
      </c>
      <c r="L5798" s="3">
        <f>MAX(MIN(Inputs!$B$2, I5798*Inputs!$B$10, Inputs!$B$8*Inputs!$B$4 - J5798), 0)</f>
        <v>170</v>
      </c>
      <c r="M5798" s="3">
        <f t="shared" si="813"/>
        <v>0</v>
      </c>
      <c r="N5798" s="3">
        <f t="shared" si="814"/>
        <v>0</v>
      </c>
      <c r="O5798" s="3">
        <f>IF(H5798="Reg", MIN(Inputs!$B$2, I5798*Inputs!$B$10, (Inputs!$B$8-I5798)/Inputs!$B$9), 0)</f>
        <v>0</v>
      </c>
      <c r="P5798" s="3">
        <f t="shared" si="815"/>
        <v>0</v>
      </c>
      <c r="Q5798" s="3">
        <f t="shared" si="816"/>
        <v>0</v>
      </c>
      <c r="R5798" s="3">
        <f>I5798 + M5798*Inputs!$B$9 - N5798/Inputs!$B$10</f>
        <v>340</v>
      </c>
    </row>
    <row r="5799" spans="1:18" x14ac:dyDescent="0.3">
      <c r="A5799" s="4">
        <v>46264.541666666657</v>
      </c>
      <c r="B5799" s="3">
        <v>2.3275000000000001</v>
      </c>
      <c r="C5799" s="3">
        <v>0.44</v>
      </c>
      <c r="D5799" s="3">
        <f t="shared" si="810"/>
        <v>14.528750000000002</v>
      </c>
      <c r="E5799" s="3">
        <f>MAX(B5799 - D5799/Inputs!$B$5, 0)</f>
        <v>0</v>
      </c>
      <c r="F5799" s="3">
        <f>MAX(D5799*Inputs!$B$5 - B5799, 0)</f>
        <v>10.457800000000001</v>
      </c>
      <c r="G5799" s="3">
        <f t="shared" si="811"/>
        <v>0.44</v>
      </c>
      <c r="H5799" t="str">
        <f t="shared" si="812"/>
        <v>Charge</v>
      </c>
      <c r="I5799" s="3">
        <f t="shared" si="817"/>
        <v>340</v>
      </c>
      <c r="J5799" s="3">
        <f t="shared" si="818"/>
        <v>148.94827166799323</v>
      </c>
      <c r="K5799" s="3">
        <f>MIN(Inputs!$B$2, (Inputs!$B$8 - I5799)/Inputs!$B$9)</f>
        <v>0</v>
      </c>
      <c r="L5799" s="3">
        <f>MAX(MIN(Inputs!$B$2, I5799*Inputs!$B$10, Inputs!$B$8*Inputs!$B$4 - J5799), 0)</f>
        <v>170</v>
      </c>
      <c r="M5799" s="3">
        <f t="shared" si="813"/>
        <v>0</v>
      </c>
      <c r="N5799" s="3">
        <f t="shared" si="814"/>
        <v>0</v>
      </c>
      <c r="O5799" s="3">
        <f>IF(H5799="Reg", MIN(Inputs!$B$2, I5799*Inputs!$B$10, (Inputs!$B$8-I5799)/Inputs!$B$9), 0)</f>
        <v>0</v>
      </c>
      <c r="P5799" s="3">
        <f t="shared" si="815"/>
        <v>0</v>
      </c>
      <c r="Q5799" s="3">
        <f t="shared" si="816"/>
        <v>0</v>
      </c>
      <c r="R5799" s="3">
        <f>I5799 + M5799*Inputs!$B$9 - N5799/Inputs!$B$10</f>
        <v>340</v>
      </c>
    </row>
    <row r="5800" spans="1:18" x14ac:dyDescent="0.3">
      <c r="A5800" s="4">
        <v>46264.583333333343</v>
      </c>
      <c r="B5800" s="3">
        <v>2.7199999999999998</v>
      </c>
      <c r="C5800" s="3">
        <v>0.44</v>
      </c>
      <c r="D5800" s="3">
        <f t="shared" si="810"/>
        <v>14.528750000000002</v>
      </c>
      <c r="E5800" s="3">
        <f>MAX(B5800 - D5800/Inputs!$B$5, 0)</f>
        <v>0</v>
      </c>
      <c r="F5800" s="3">
        <f>MAX(D5800*Inputs!$B$5 - B5800, 0)</f>
        <v>10.065300000000001</v>
      </c>
      <c r="G5800" s="3">
        <f t="shared" si="811"/>
        <v>0.44</v>
      </c>
      <c r="H5800" t="str">
        <f t="shared" si="812"/>
        <v>Charge</v>
      </c>
      <c r="I5800" s="3">
        <f t="shared" si="817"/>
        <v>340</v>
      </c>
      <c r="J5800" s="3">
        <f t="shared" si="818"/>
        <v>148.94827166799323</v>
      </c>
      <c r="K5800" s="3">
        <f>MIN(Inputs!$B$2, (Inputs!$B$8 - I5800)/Inputs!$B$9)</f>
        <v>0</v>
      </c>
      <c r="L5800" s="3">
        <f>MAX(MIN(Inputs!$B$2, I5800*Inputs!$B$10, Inputs!$B$8*Inputs!$B$4 - J5800), 0)</f>
        <v>170</v>
      </c>
      <c r="M5800" s="3">
        <f t="shared" si="813"/>
        <v>0</v>
      </c>
      <c r="N5800" s="3">
        <f t="shared" si="814"/>
        <v>0</v>
      </c>
      <c r="O5800" s="3">
        <f>IF(H5800="Reg", MIN(Inputs!$B$2, I5800*Inputs!$B$10, (Inputs!$B$8-I5800)/Inputs!$B$9), 0)</f>
        <v>0</v>
      </c>
      <c r="P5800" s="3">
        <f t="shared" si="815"/>
        <v>0</v>
      </c>
      <c r="Q5800" s="3">
        <f t="shared" si="816"/>
        <v>0</v>
      </c>
      <c r="R5800" s="3">
        <f>I5800 + M5800*Inputs!$B$9 - N5800/Inputs!$B$10</f>
        <v>340</v>
      </c>
    </row>
    <row r="5801" spans="1:18" x14ac:dyDescent="0.3">
      <c r="A5801" s="4">
        <v>46264.625</v>
      </c>
      <c r="B5801" s="3">
        <v>6.1775000000000002</v>
      </c>
      <c r="C5801" s="3">
        <v>0.94</v>
      </c>
      <c r="D5801" s="3">
        <f t="shared" si="810"/>
        <v>14.528750000000002</v>
      </c>
      <c r="E5801" s="3">
        <f>MAX(B5801 - D5801/Inputs!$B$5, 0)</f>
        <v>0</v>
      </c>
      <c r="F5801" s="3">
        <f>MAX(D5801*Inputs!$B$5 - B5801, 0)</f>
        <v>6.607800000000001</v>
      </c>
      <c r="G5801" s="3">
        <f t="shared" si="811"/>
        <v>0.94</v>
      </c>
      <c r="H5801" t="str">
        <f t="shared" si="812"/>
        <v>Charge</v>
      </c>
      <c r="I5801" s="3">
        <f t="shared" si="817"/>
        <v>340</v>
      </c>
      <c r="J5801" s="3">
        <f t="shared" si="818"/>
        <v>148.94827166799323</v>
      </c>
      <c r="K5801" s="3">
        <f>MIN(Inputs!$B$2, (Inputs!$B$8 - I5801)/Inputs!$B$9)</f>
        <v>0</v>
      </c>
      <c r="L5801" s="3">
        <f>MAX(MIN(Inputs!$B$2, I5801*Inputs!$B$10, Inputs!$B$8*Inputs!$B$4 - J5801), 0)</f>
        <v>170</v>
      </c>
      <c r="M5801" s="3">
        <f t="shared" si="813"/>
        <v>0</v>
      </c>
      <c r="N5801" s="3">
        <f t="shared" si="814"/>
        <v>0</v>
      </c>
      <c r="O5801" s="3">
        <f>IF(H5801="Reg", MIN(Inputs!$B$2, I5801*Inputs!$B$10, (Inputs!$B$8-I5801)/Inputs!$B$9), 0)</f>
        <v>0</v>
      </c>
      <c r="P5801" s="3">
        <f t="shared" si="815"/>
        <v>0</v>
      </c>
      <c r="Q5801" s="3">
        <f t="shared" si="816"/>
        <v>0</v>
      </c>
      <c r="R5801" s="3">
        <f>I5801 + M5801*Inputs!$B$9 - N5801/Inputs!$B$10</f>
        <v>340</v>
      </c>
    </row>
    <row r="5802" spans="1:18" x14ac:dyDescent="0.3">
      <c r="A5802" s="4">
        <v>46264.666666666657</v>
      </c>
      <c r="B5802" s="3">
        <v>12.487500000000001</v>
      </c>
      <c r="C5802" s="3">
        <v>1</v>
      </c>
      <c r="D5802" s="3">
        <f t="shared" si="810"/>
        <v>14.528750000000002</v>
      </c>
      <c r="E5802" s="3">
        <f>MAX(B5802 - D5802/Inputs!$B$5, 0)</f>
        <v>0</v>
      </c>
      <c r="F5802" s="3">
        <f>MAX(D5802*Inputs!$B$5 - B5802, 0)</f>
        <v>0.29780000000000051</v>
      </c>
      <c r="G5802" s="3">
        <f t="shared" si="811"/>
        <v>1</v>
      </c>
      <c r="H5802" t="str">
        <f t="shared" si="812"/>
        <v>Reg</v>
      </c>
      <c r="I5802" s="3">
        <f t="shared" si="817"/>
        <v>340</v>
      </c>
      <c r="J5802" s="3">
        <f t="shared" si="818"/>
        <v>148.94827166799323</v>
      </c>
      <c r="K5802" s="3">
        <f>MIN(Inputs!$B$2, (Inputs!$B$8 - I5802)/Inputs!$B$9)</f>
        <v>0</v>
      </c>
      <c r="L5802" s="3">
        <f>MAX(MIN(Inputs!$B$2, I5802*Inputs!$B$10, Inputs!$B$8*Inputs!$B$4 - J5802), 0)</f>
        <v>170</v>
      </c>
      <c r="M5802" s="3">
        <f t="shared" si="813"/>
        <v>0</v>
      </c>
      <c r="N5802" s="3">
        <f t="shared" si="814"/>
        <v>0</v>
      </c>
      <c r="O5802" s="3">
        <f>IF(H5802="Reg", MIN(Inputs!$B$2, I5802*Inputs!$B$10, (Inputs!$B$8-I5802)/Inputs!$B$9), 0)</f>
        <v>0</v>
      </c>
      <c r="P5802" s="3">
        <f t="shared" si="815"/>
        <v>0</v>
      </c>
      <c r="Q5802" s="3">
        <f t="shared" si="816"/>
        <v>0</v>
      </c>
      <c r="R5802" s="3">
        <f>I5802 + M5802*Inputs!$B$9 - N5802/Inputs!$B$10</f>
        <v>340</v>
      </c>
    </row>
    <row r="5803" spans="1:18" x14ac:dyDescent="0.3">
      <c r="A5803" s="4">
        <v>46264.708333333343</v>
      </c>
      <c r="B5803" s="3">
        <v>14.837500000000002</v>
      </c>
      <c r="C5803" s="3">
        <v>0.75</v>
      </c>
      <c r="D5803" s="3">
        <f t="shared" si="810"/>
        <v>14.528750000000002</v>
      </c>
      <c r="E5803" s="3">
        <f>MAX(B5803 - D5803/Inputs!$B$5, 0)</f>
        <v>0</v>
      </c>
      <c r="F5803" s="3">
        <f>MAX(D5803*Inputs!$B$5 - B5803, 0)</f>
        <v>0</v>
      </c>
      <c r="G5803" s="3">
        <f t="shared" si="811"/>
        <v>0.75</v>
      </c>
      <c r="H5803" t="str">
        <f t="shared" si="812"/>
        <v>Reg</v>
      </c>
      <c r="I5803" s="3">
        <f t="shared" si="817"/>
        <v>340</v>
      </c>
      <c r="J5803" s="3">
        <f t="shared" si="818"/>
        <v>148.94827166799323</v>
      </c>
      <c r="K5803" s="3">
        <f>MIN(Inputs!$B$2, (Inputs!$B$8 - I5803)/Inputs!$B$9)</f>
        <v>0</v>
      </c>
      <c r="L5803" s="3">
        <f>MAX(MIN(Inputs!$B$2, I5803*Inputs!$B$10, Inputs!$B$8*Inputs!$B$4 - J5803), 0)</f>
        <v>170</v>
      </c>
      <c r="M5803" s="3">
        <f t="shared" si="813"/>
        <v>0</v>
      </c>
      <c r="N5803" s="3">
        <f t="shared" si="814"/>
        <v>0</v>
      </c>
      <c r="O5803" s="3">
        <f>IF(H5803="Reg", MIN(Inputs!$B$2, I5803*Inputs!$B$10, (Inputs!$B$8-I5803)/Inputs!$B$9), 0)</f>
        <v>0</v>
      </c>
      <c r="P5803" s="3">
        <f t="shared" si="815"/>
        <v>0</v>
      </c>
      <c r="Q5803" s="3">
        <f t="shared" si="816"/>
        <v>0</v>
      </c>
      <c r="R5803" s="3">
        <f>I5803 + M5803*Inputs!$B$9 - N5803/Inputs!$B$10</f>
        <v>340</v>
      </c>
    </row>
    <row r="5804" spans="1:18" x14ac:dyDescent="0.3">
      <c r="A5804" s="4">
        <v>46264.75</v>
      </c>
      <c r="B5804" s="3">
        <v>6.6975000000000007</v>
      </c>
      <c r="C5804" s="3">
        <v>4.97</v>
      </c>
      <c r="D5804" s="3">
        <f t="shared" si="810"/>
        <v>14.528750000000002</v>
      </c>
      <c r="E5804" s="3">
        <f>MAX(B5804 - D5804/Inputs!$B$5, 0)</f>
        <v>0</v>
      </c>
      <c r="F5804" s="3">
        <f>MAX(D5804*Inputs!$B$5 - B5804, 0)</f>
        <v>6.0878000000000005</v>
      </c>
      <c r="G5804" s="3">
        <f t="shared" si="811"/>
        <v>4.97</v>
      </c>
      <c r="H5804" t="str">
        <f t="shared" si="812"/>
        <v>Charge</v>
      </c>
      <c r="I5804" s="3">
        <f t="shared" si="817"/>
        <v>340</v>
      </c>
      <c r="J5804" s="3">
        <f t="shared" si="818"/>
        <v>148.94827166799323</v>
      </c>
      <c r="K5804" s="3">
        <f>MIN(Inputs!$B$2, (Inputs!$B$8 - I5804)/Inputs!$B$9)</f>
        <v>0</v>
      </c>
      <c r="L5804" s="3">
        <f>MAX(MIN(Inputs!$B$2, I5804*Inputs!$B$10, Inputs!$B$8*Inputs!$B$4 - J5804), 0)</f>
        <v>170</v>
      </c>
      <c r="M5804" s="3">
        <f t="shared" si="813"/>
        <v>0</v>
      </c>
      <c r="N5804" s="3">
        <f t="shared" si="814"/>
        <v>0</v>
      </c>
      <c r="O5804" s="3">
        <f>IF(H5804="Reg", MIN(Inputs!$B$2, I5804*Inputs!$B$10, (Inputs!$B$8-I5804)/Inputs!$B$9), 0)</f>
        <v>0</v>
      </c>
      <c r="P5804" s="3">
        <f t="shared" si="815"/>
        <v>0</v>
      </c>
      <c r="Q5804" s="3">
        <f t="shared" si="816"/>
        <v>0</v>
      </c>
      <c r="R5804" s="3">
        <f>I5804 + M5804*Inputs!$B$9 - N5804/Inputs!$B$10</f>
        <v>340</v>
      </c>
    </row>
    <row r="5805" spans="1:18" x14ac:dyDescent="0.3">
      <c r="A5805" s="4">
        <v>46264.791666666657</v>
      </c>
      <c r="B5805" s="3">
        <v>17.614999999999998</v>
      </c>
      <c r="C5805" s="3">
        <v>4.96</v>
      </c>
      <c r="D5805" s="3">
        <f t="shared" si="810"/>
        <v>14.528750000000002</v>
      </c>
      <c r="E5805" s="3">
        <f>MAX(B5805 - D5805/Inputs!$B$5, 0)</f>
        <v>1.105056818181815</v>
      </c>
      <c r="F5805" s="3">
        <f>MAX(D5805*Inputs!$B$5 - B5805, 0)</f>
        <v>0</v>
      </c>
      <c r="G5805" s="3">
        <f t="shared" si="811"/>
        <v>4.96</v>
      </c>
      <c r="H5805" t="str">
        <f t="shared" si="812"/>
        <v>Reg</v>
      </c>
      <c r="I5805" s="3">
        <f t="shared" si="817"/>
        <v>340</v>
      </c>
      <c r="J5805" s="3">
        <f t="shared" si="818"/>
        <v>148.94827166799323</v>
      </c>
      <c r="K5805" s="3">
        <f>MIN(Inputs!$B$2, (Inputs!$B$8 - I5805)/Inputs!$B$9)</f>
        <v>0</v>
      </c>
      <c r="L5805" s="3">
        <f>MAX(MIN(Inputs!$B$2, I5805*Inputs!$B$10, Inputs!$B$8*Inputs!$B$4 - J5805), 0)</f>
        <v>170</v>
      </c>
      <c r="M5805" s="3">
        <f t="shared" si="813"/>
        <v>0</v>
      </c>
      <c r="N5805" s="3">
        <f t="shared" si="814"/>
        <v>0</v>
      </c>
      <c r="O5805" s="3">
        <f>IF(H5805="Reg", MIN(Inputs!$B$2, I5805*Inputs!$B$10, (Inputs!$B$8-I5805)/Inputs!$B$9), 0)</f>
        <v>0</v>
      </c>
      <c r="P5805" s="3">
        <f t="shared" si="815"/>
        <v>0</v>
      </c>
      <c r="Q5805" s="3">
        <f t="shared" si="816"/>
        <v>0</v>
      </c>
      <c r="R5805" s="3">
        <f>I5805 + M5805*Inputs!$B$9 - N5805/Inputs!$B$10</f>
        <v>340</v>
      </c>
    </row>
    <row r="5806" spans="1:18" x14ac:dyDescent="0.3">
      <c r="A5806" s="4">
        <v>46264.833333333343</v>
      </c>
      <c r="B5806" s="3">
        <v>31.65</v>
      </c>
      <c r="C5806" s="3">
        <v>5.27</v>
      </c>
      <c r="D5806" s="3">
        <f t="shared" si="810"/>
        <v>14.528750000000002</v>
      </c>
      <c r="E5806" s="3">
        <f>MAX(B5806 - D5806/Inputs!$B$5, 0)</f>
        <v>15.140056818181815</v>
      </c>
      <c r="F5806" s="3">
        <f>MAX(D5806*Inputs!$B$5 - B5806, 0)</f>
        <v>0</v>
      </c>
      <c r="G5806" s="3">
        <f t="shared" si="811"/>
        <v>5.27</v>
      </c>
      <c r="H5806" t="str">
        <f t="shared" si="812"/>
        <v>Discharge</v>
      </c>
      <c r="I5806" s="3">
        <f t="shared" si="817"/>
        <v>340</v>
      </c>
      <c r="J5806" s="3">
        <f t="shared" si="818"/>
        <v>148.94827166799323</v>
      </c>
      <c r="K5806" s="3">
        <f>MIN(Inputs!$B$2, (Inputs!$B$8 - I5806)/Inputs!$B$9)</f>
        <v>0</v>
      </c>
      <c r="L5806" s="3">
        <f>MAX(MIN(Inputs!$B$2, I5806*Inputs!$B$10, Inputs!$B$8*Inputs!$B$4 - J5806), 0)</f>
        <v>170</v>
      </c>
      <c r="M5806" s="3">
        <f t="shared" si="813"/>
        <v>0</v>
      </c>
      <c r="N5806" s="3">
        <f t="shared" si="814"/>
        <v>170</v>
      </c>
      <c r="O5806" s="3">
        <f>IF(H5806="Reg", MIN(Inputs!$B$2, I5806*Inputs!$B$10, (Inputs!$B$8-I5806)/Inputs!$B$9), 0)</f>
        <v>0</v>
      </c>
      <c r="P5806" s="3">
        <f t="shared" si="815"/>
        <v>5380.5</v>
      </c>
      <c r="Q5806" s="3">
        <f t="shared" si="816"/>
        <v>0</v>
      </c>
      <c r="R5806" s="3">
        <f>I5806 + M5806*Inputs!$B$9 - N5806/Inputs!$B$10</f>
        <v>158.77939109773115</v>
      </c>
    </row>
    <row r="5807" spans="1:18" x14ac:dyDescent="0.3">
      <c r="A5807" s="4">
        <v>46264.875</v>
      </c>
      <c r="B5807" s="3">
        <v>28.79</v>
      </c>
      <c r="C5807" s="3">
        <v>5.38</v>
      </c>
      <c r="D5807" s="3">
        <f t="shared" si="810"/>
        <v>14.528750000000002</v>
      </c>
      <c r="E5807" s="3">
        <f>MAX(B5807 - D5807/Inputs!$B$5, 0)</f>
        <v>12.280056818181816</v>
      </c>
      <c r="F5807" s="3">
        <f>MAX(D5807*Inputs!$B$5 - B5807, 0)</f>
        <v>0</v>
      </c>
      <c r="G5807" s="3">
        <f t="shared" si="811"/>
        <v>5.38</v>
      </c>
      <c r="H5807" t="str">
        <f t="shared" si="812"/>
        <v>Discharge</v>
      </c>
      <c r="I5807" s="3">
        <f t="shared" si="817"/>
        <v>158.77939109773115</v>
      </c>
      <c r="J5807" s="3">
        <f t="shared" si="818"/>
        <v>318.94827166799325</v>
      </c>
      <c r="K5807" s="3">
        <f>MIN(Inputs!$B$2, (Inputs!$B$8 - I5807)/Inputs!$B$9)</f>
        <v>170</v>
      </c>
      <c r="L5807" s="3">
        <f>MAX(MIN(Inputs!$B$2, I5807*Inputs!$B$10, Inputs!$B$8*Inputs!$B$4 - J5807), 0)</f>
        <v>21.051728332006746</v>
      </c>
      <c r="M5807" s="3">
        <f t="shared" si="813"/>
        <v>0</v>
      </c>
      <c r="N5807" s="3">
        <f t="shared" si="814"/>
        <v>21.051728332006746</v>
      </c>
      <c r="O5807" s="3">
        <f>IF(H5807="Reg", MIN(Inputs!$B$2, I5807*Inputs!$B$10, (Inputs!$B$8-I5807)/Inputs!$B$9), 0)</f>
        <v>0</v>
      </c>
      <c r="P5807" s="3">
        <f t="shared" si="815"/>
        <v>606.07925867847416</v>
      </c>
      <c r="Q5807" s="3">
        <f t="shared" si="816"/>
        <v>0</v>
      </c>
      <c r="R5807" s="3">
        <f>I5807 + M5807*Inputs!$B$9 - N5807/Inputs!$B$10</f>
        <v>136.33817329319345</v>
      </c>
    </row>
    <row r="5808" spans="1:18" x14ac:dyDescent="0.3">
      <c r="A5808" s="4">
        <v>46264.916666666657</v>
      </c>
      <c r="B5808" s="3">
        <v>24.674999999999997</v>
      </c>
      <c r="C5808" s="3">
        <v>3.48</v>
      </c>
      <c r="D5808" s="3">
        <f t="shared" si="810"/>
        <v>14.528750000000002</v>
      </c>
      <c r="E5808" s="3">
        <f>MAX(B5808 - D5808/Inputs!$B$5, 0)</f>
        <v>8.1650568181818137</v>
      </c>
      <c r="F5808" s="3">
        <f>MAX(D5808*Inputs!$B$5 - B5808, 0)</f>
        <v>0</v>
      </c>
      <c r="G5808" s="3">
        <f t="shared" si="811"/>
        <v>3.48</v>
      </c>
      <c r="H5808" t="str">
        <f t="shared" si="812"/>
        <v>Discharge</v>
      </c>
      <c r="I5808" s="3">
        <f t="shared" si="817"/>
        <v>136.33817329319345</v>
      </c>
      <c r="J5808" s="3">
        <f t="shared" si="818"/>
        <v>340</v>
      </c>
      <c r="K5808" s="3">
        <f>MIN(Inputs!$B$2, (Inputs!$B$8 - I5808)/Inputs!$B$9)</f>
        <v>170</v>
      </c>
      <c r="L5808" s="3">
        <f>MAX(MIN(Inputs!$B$2, I5808*Inputs!$B$10, Inputs!$B$8*Inputs!$B$4 - J5808), 0)</f>
        <v>0</v>
      </c>
      <c r="M5808" s="3">
        <f t="shared" si="813"/>
        <v>0</v>
      </c>
      <c r="N5808" s="3">
        <f t="shared" si="814"/>
        <v>0</v>
      </c>
      <c r="O5808" s="3">
        <f>IF(H5808="Reg", MIN(Inputs!$B$2, I5808*Inputs!$B$10, (Inputs!$B$8-I5808)/Inputs!$B$9), 0)</f>
        <v>0</v>
      </c>
      <c r="P5808" s="3">
        <f t="shared" si="815"/>
        <v>0</v>
      </c>
      <c r="Q5808" s="3">
        <f t="shared" si="816"/>
        <v>0</v>
      </c>
      <c r="R5808" s="3">
        <f>I5808 + M5808*Inputs!$B$9 - N5808/Inputs!$B$10</f>
        <v>136.33817329319345</v>
      </c>
    </row>
    <row r="5809" spans="1:18" x14ac:dyDescent="0.3">
      <c r="A5809" s="4">
        <v>46264.958333333343</v>
      </c>
      <c r="B5809" s="3">
        <v>22.3</v>
      </c>
      <c r="C5809" s="3">
        <v>1</v>
      </c>
      <c r="D5809" s="3">
        <f t="shared" si="810"/>
        <v>14.528750000000002</v>
      </c>
      <c r="E5809" s="3">
        <f>MAX(B5809 - D5809/Inputs!$B$5, 0)</f>
        <v>5.7900568181818173</v>
      </c>
      <c r="F5809" s="3">
        <f>MAX(D5809*Inputs!$B$5 - B5809, 0)</f>
        <v>0</v>
      </c>
      <c r="G5809" s="3">
        <f t="shared" si="811"/>
        <v>1</v>
      </c>
      <c r="H5809" t="str">
        <f t="shared" si="812"/>
        <v>Discharge</v>
      </c>
      <c r="I5809" s="3">
        <f t="shared" si="817"/>
        <v>136.33817329319345</v>
      </c>
      <c r="J5809" s="3">
        <f t="shared" si="818"/>
        <v>340</v>
      </c>
      <c r="K5809" s="3">
        <f>MIN(Inputs!$B$2, (Inputs!$B$8 - I5809)/Inputs!$B$9)</f>
        <v>170</v>
      </c>
      <c r="L5809" s="3">
        <f>MAX(MIN(Inputs!$B$2, I5809*Inputs!$B$10, Inputs!$B$8*Inputs!$B$4 - J5809), 0)</f>
        <v>0</v>
      </c>
      <c r="M5809" s="3">
        <f t="shared" si="813"/>
        <v>0</v>
      </c>
      <c r="N5809" s="3">
        <f t="shared" si="814"/>
        <v>0</v>
      </c>
      <c r="O5809" s="3">
        <f>IF(H5809="Reg", MIN(Inputs!$B$2, I5809*Inputs!$B$10, (Inputs!$B$8-I5809)/Inputs!$B$9), 0)</f>
        <v>0</v>
      </c>
      <c r="P5809" s="3">
        <f t="shared" si="815"/>
        <v>0</v>
      </c>
      <c r="Q5809" s="3">
        <f t="shared" si="816"/>
        <v>0</v>
      </c>
      <c r="R5809" s="3">
        <f>I5809 + M5809*Inputs!$B$9 - N5809/Inputs!$B$10</f>
        <v>136.33817329319345</v>
      </c>
    </row>
    <row r="5810" spans="1:18" x14ac:dyDescent="0.3">
      <c r="A5810" s="4">
        <v>46265</v>
      </c>
      <c r="B5810" s="3">
        <v>20.372499999999999</v>
      </c>
      <c r="C5810" s="3">
        <v>0.9</v>
      </c>
      <c r="D5810" s="3">
        <f t="shared" si="810"/>
        <v>25.758750000000006</v>
      </c>
      <c r="E5810" s="3">
        <f>MAX(B5810 - D5810/Inputs!$B$5, 0)</f>
        <v>0</v>
      </c>
      <c r="F5810" s="3">
        <f>MAX(D5810*Inputs!$B$5 - B5810, 0)</f>
        <v>2.2952000000000083</v>
      </c>
      <c r="G5810" s="3">
        <f t="shared" si="811"/>
        <v>0.9</v>
      </c>
      <c r="H5810" t="str">
        <f t="shared" si="812"/>
        <v>Charge</v>
      </c>
      <c r="I5810" s="3">
        <f t="shared" si="817"/>
        <v>136.33817329319345</v>
      </c>
      <c r="J5810" s="3">
        <f t="shared" si="818"/>
        <v>0</v>
      </c>
      <c r="K5810" s="3">
        <f>MIN(Inputs!$B$2, (Inputs!$B$8 - I5810)/Inputs!$B$9)</f>
        <v>170</v>
      </c>
      <c r="L5810" s="3">
        <f>MAX(MIN(Inputs!$B$2, I5810*Inputs!$B$10, Inputs!$B$8*Inputs!$B$4 - J5810), 0)</f>
        <v>127.89654333598648</v>
      </c>
      <c r="M5810" s="3">
        <f t="shared" si="813"/>
        <v>170</v>
      </c>
      <c r="N5810" s="3">
        <f t="shared" si="814"/>
        <v>0</v>
      </c>
      <c r="O5810" s="3">
        <f>IF(H5810="Reg", MIN(Inputs!$B$2, I5810*Inputs!$B$10, (Inputs!$B$8-I5810)/Inputs!$B$9), 0)</f>
        <v>0</v>
      </c>
      <c r="P5810" s="3">
        <f t="shared" si="815"/>
        <v>-3463.3249999999998</v>
      </c>
      <c r="Q5810" s="3">
        <f t="shared" si="816"/>
        <v>0</v>
      </c>
      <c r="R5810" s="3">
        <f>I5810 + M5810*Inputs!$B$9 - N5810/Inputs!$B$10</f>
        <v>295.81230912719002</v>
      </c>
    </row>
    <row r="5811" spans="1:18" x14ac:dyDescent="0.3">
      <c r="A5811" s="4">
        <v>46265.041666666657</v>
      </c>
      <c r="B5811" s="3">
        <v>36.962499999999999</v>
      </c>
      <c r="C5811" s="3">
        <v>0.37</v>
      </c>
      <c r="D5811" s="3">
        <f t="shared" si="810"/>
        <v>25.758750000000006</v>
      </c>
      <c r="E5811" s="3">
        <f>MAX(B5811 - D5811/Inputs!$B$5, 0)</f>
        <v>7.6911931818181749</v>
      </c>
      <c r="F5811" s="3">
        <f>MAX(D5811*Inputs!$B$5 - B5811, 0)</f>
        <v>0</v>
      </c>
      <c r="G5811" s="3">
        <f t="shared" si="811"/>
        <v>0.37</v>
      </c>
      <c r="H5811" t="str">
        <f t="shared" si="812"/>
        <v>Discharge</v>
      </c>
      <c r="I5811" s="3">
        <f t="shared" si="817"/>
        <v>295.81230912719002</v>
      </c>
      <c r="J5811" s="3">
        <f t="shared" si="818"/>
        <v>0</v>
      </c>
      <c r="K5811" s="3">
        <f>MIN(Inputs!$B$2, (Inputs!$B$8 - I5811)/Inputs!$B$9)</f>
        <v>47.104236740916782</v>
      </c>
      <c r="L5811" s="3">
        <f>MAX(MIN(Inputs!$B$2, I5811*Inputs!$B$10, Inputs!$B$8*Inputs!$B$4 - J5811), 0)</f>
        <v>170</v>
      </c>
      <c r="M5811" s="3">
        <f t="shared" si="813"/>
        <v>0</v>
      </c>
      <c r="N5811" s="3">
        <f t="shared" si="814"/>
        <v>170</v>
      </c>
      <c r="O5811" s="3">
        <f>IF(H5811="Reg", MIN(Inputs!$B$2, I5811*Inputs!$B$10, (Inputs!$B$8-I5811)/Inputs!$B$9), 0)</f>
        <v>0</v>
      </c>
      <c r="P5811" s="3">
        <f t="shared" si="815"/>
        <v>6283.625</v>
      </c>
      <c r="Q5811" s="3">
        <f t="shared" si="816"/>
        <v>0</v>
      </c>
      <c r="R5811" s="3">
        <f>I5811 + M5811*Inputs!$B$9 - N5811/Inputs!$B$10</f>
        <v>114.59170022492117</v>
      </c>
    </row>
    <row r="5812" spans="1:18" x14ac:dyDescent="0.3">
      <c r="A5812" s="4">
        <v>46265.083333333343</v>
      </c>
      <c r="B5812" s="3">
        <v>27.779999999999998</v>
      </c>
      <c r="C5812" s="3">
        <v>0.06</v>
      </c>
      <c r="D5812" s="3">
        <f t="shared" si="810"/>
        <v>25.758750000000006</v>
      </c>
      <c r="E5812" s="3">
        <f>MAX(B5812 - D5812/Inputs!$B$5, 0)</f>
        <v>0</v>
      </c>
      <c r="F5812" s="3">
        <f>MAX(D5812*Inputs!$B$5 - B5812, 0)</f>
        <v>0</v>
      </c>
      <c r="G5812" s="3">
        <f t="shared" si="811"/>
        <v>0.06</v>
      </c>
      <c r="H5812" t="str">
        <f t="shared" si="812"/>
        <v>Reg</v>
      </c>
      <c r="I5812" s="3">
        <f t="shared" si="817"/>
        <v>114.59170022492117</v>
      </c>
      <c r="J5812" s="3">
        <f t="shared" si="818"/>
        <v>170</v>
      </c>
      <c r="K5812" s="3">
        <f>MIN(Inputs!$B$2, (Inputs!$B$8 - I5812)/Inputs!$B$9)</f>
        <v>170</v>
      </c>
      <c r="L5812" s="3">
        <f>MAX(MIN(Inputs!$B$2, I5812*Inputs!$B$10, Inputs!$B$8*Inputs!$B$4 - J5812), 0)</f>
        <v>107.49654333598646</v>
      </c>
      <c r="M5812" s="3">
        <f t="shared" si="813"/>
        <v>0</v>
      </c>
      <c r="N5812" s="3">
        <f t="shared" si="814"/>
        <v>0</v>
      </c>
      <c r="O5812" s="3">
        <f>IF(H5812="Reg", MIN(Inputs!$B$2, I5812*Inputs!$B$10, (Inputs!$B$8-I5812)/Inputs!$B$9), 0)</f>
        <v>107.49654333598646</v>
      </c>
      <c r="P5812" s="3">
        <f t="shared" si="815"/>
        <v>0</v>
      </c>
      <c r="Q5812" s="3">
        <f t="shared" si="816"/>
        <v>6.4497926001591876</v>
      </c>
      <c r="R5812" s="3">
        <f>I5812 + M5812*Inputs!$B$9 - N5812/Inputs!$B$10</f>
        <v>114.59170022492117</v>
      </c>
    </row>
    <row r="5813" spans="1:18" x14ac:dyDescent="0.3">
      <c r="A5813" s="4">
        <v>46265.125</v>
      </c>
      <c r="B5813" s="3">
        <v>27.8825</v>
      </c>
      <c r="C5813" s="3">
        <v>0.06</v>
      </c>
      <c r="D5813" s="3">
        <f t="shared" si="810"/>
        <v>25.758750000000006</v>
      </c>
      <c r="E5813" s="3">
        <f>MAX(B5813 - D5813/Inputs!$B$5, 0)</f>
        <v>0</v>
      </c>
      <c r="F5813" s="3">
        <f>MAX(D5813*Inputs!$B$5 - B5813, 0)</f>
        <v>0</v>
      </c>
      <c r="G5813" s="3">
        <f t="shared" si="811"/>
        <v>0.06</v>
      </c>
      <c r="H5813" t="str">
        <f t="shared" si="812"/>
        <v>Reg</v>
      </c>
      <c r="I5813" s="3">
        <f t="shared" si="817"/>
        <v>114.59170022492117</v>
      </c>
      <c r="J5813" s="3">
        <f t="shared" si="818"/>
        <v>170</v>
      </c>
      <c r="K5813" s="3">
        <f>MIN(Inputs!$B$2, (Inputs!$B$8 - I5813)/Inputs!$B$9)</f>
        <v>170</v>
      </c>
      <c r="L5813" s="3">
        <f>MAX(MIN(Inputs!$B$2, I5813*Inputs!$B$10, Inputs!$B$8*Inputs!$B$4 - J5813), 0)</f>
        <v>107.49654333598646</v>
      </c>
      <c r="M5813" s="3">
        <f t="shared" si="813"/>
        <v>0</v>
      </c>
      <c r="N5813" s="3">
        <f t="shared" si="814"/>
        <v>0</v>
      </c>
      <c r="O5813" s="3">
        <f>IF(H5813="Reg", MIN(Inputs!$B$2, I5813*Inputs!$B$10, (Inputs!$B$8-I5813)/Inputs!$B$9), 0)</f>
        <v>107.49654333598646</v>
      </c>
      <c r="P5813" s="3">
        <f t="shared" si="815"/>
        <v>0</v>
      </c>
      <c r="Q5813" s="3">
        <f t="shared" si="816"/>
        <v>6.4497926001591876</v>
      </c>
      <c r="R5813" s="3">
        <f>I5813 + M5813*Inputs!$B$9 - N5813/Inputs!$B$10</f>
        <v>114.59170022492117</v>
      </c>
    </row>
    <row r="5814" spans="1:18" x14ac:dyDescent="0.3">
      <c r="A5814" s="4">
        <v>46265.166666666657</v>
      </c>
      <c r="B5814" s="3">
        <v>28.712499999999999</v>
      </c>
      <c r="C5814" s="3">
        <v>7.0000000000000007E-2</v>
      </c>
      <c r="D5814" s="3">
        <f t="shared" si="810"/>
        <v>25.758750000000006</v>
      </c>
      <c r="E5814" s="3">
        <f>MAX(B5814 - D5814/Inputs!$B$5, 0)</f>
        <v>0</v>
      </c>
      <c r="F5814" s="3">
        <f>MAX(D5814*Inputs!$B$5 - B5814, 0)</f>
        <v>0</v>
      </c>
      <c r="G5814" s="3">
        <f t="shared" si="811"/>
        <v>7.0000000000000007E-2</v>
      </c>
      <c r="H5814" t="str">
        <f t="shared" si="812"/>
        <v>Reg</v>
      </c>
      <c r="I5814" s="3">
        <f t="shared" si="817"/>
        <v>114.59170022492117</v>
      </c>
      <c r="J5814" s="3">
        <f t="shared" si="818"/>
        <v>170</v>
      </c>
      <c r="K5814" s="3">
        <f>MIN(Inputs!$B$2, (Inputs!$B$8 - I5814)/Inputs!$B$9)</f>
        <v>170</v>
      </c>
      <c r="L5814" s="3">
        <f>MAX(MIN(Inputs!$B$2, I5814*Inputs!$B$10, Inputs!$B$8*Inputs!$B$4 - J5814), 0)</f>
        <v>107.49654333598646</v>
      </c>
      <c r="M5814" s="3">
        <f t="shared" si="813"/>
        <v>0</v>
      </c>
      <c r="N5814" s="3">
        <f t="shared" si="814"/>
        <v>0</v>
      </c>
      <c r="O5814" s="3">
        <f>IF(H5814="Reg", MIN(Inputs!$B$2, I5814*Inputs!$B$10, (Inputs!$B$8-I5814)/Inputs!$B$9), 0)</f>
        <v>107.49654333598646</v>
      </c>
      <c r="P5814" s="3">
        <f t="shared" si="815"/>
        <v>0</v>
      </c>
      <c r="Q5814" s="3">
        <f t="shared" si="816"/>
        <v>7.5247580335190527</v>
      </c>
      <c r="R5814" s="3">
        <f>I5814 + M5814*Inputs!$B$9 - N5814/Inputs!$B$10</f>
        <v>114.59170022492117</v>
      </c>
    </row>
    <row r="5815" spans="1:18" x14ac:dyDescent="0.3">
      <c r="A5815" s="4">
        <v>46265.208333333343</v>
      </c>
      <c r="B5815" s="3">
        <v>29.224999999999998</v>
      </c>
      <c r="C5815" s="3">
        <v>7.0000000000000007E-2</v>
      </c>
      <c r="D5815" s="3">
        <f t="shared" si="810"/>
        <v>25.758750000000006</v>
      </c>
      <c r="E5815" s="3">
        <f>MAX(B5815 - D5815/Inputs!$B$5, 0)</f>
        <v>0</v>
      </c>
      <c r="F5815" s="3">
        <f>MAX(D5815*Inputs!$B$5 - B5815, 0)</f>
        <v>0</v>
      </c>
      <c r="G5815" s="3">
        <f t="shared" si="811"/>
        <v>7.0000000000000007E-2</v>
      </c>
      <c r="H5815" t="str">
        <f t="shared" si="812"/>
        <v>Reg</v>
      </c>
      <c r="I5815" s="3">
        <f t="shared" si="817"/>
        <v>114.59170022492117</v>
      </c>
      <c r="J5815" s="3">
        <f t="shared" si="818"/>
        <v>170</v>
      </c>
      <c r="K5815" s="3">
        <f>MIN(Inputs!$B$2, (Inputs!$B$8 - I5815)/Inputs!$B$9)</f>
        <v>170</v>
      </c>
      <c r="L5815" s="3">
        <f>MAX(MIN(Inputs!$B$2, I5815*Inputs!$B$10, Inputs!$B$8*Inputs!$B$4 - J5815), 0)</f>
        <v>107.49654333598646</v>
      </c>
      <c r="M5815" s="3">
        <f t="shared" si="813"/>
        <v>0</v>
      </c>
      <c r="N5815" s="3">
        <f t="shared" si="814"/>
        <v>0</v>
      </c>
      <c r="O5815" s="3">
        <f>IF(H5815="Reg", MIN(Inputs!$B$2, I5815*Inputs!$B$10, (Inputs!$B$8-I5815)/Inputs!$B$9), 0)</f>
        <v>107.49654333598646</v>
      </c>
      <c r="P5815" s="3">
        <f t="shared" si="815"/>
        <v>0</v>
      </c>
      <c r="Q5815" s="3">
        <f t="shared" si="816"/>
        <v>7.5247580335190527</v>
      </c>
      <c r="R5815" s="3">
        <f>I5815 + M5815*Inputs!$B$9 - N5815/Inputs!$B$10</f>
        <v>114.59170022492117</v>
      </c>
    </row>
    <row r="5816" spans="1:18" x14ac:dyDescent="0.3">
      <c r="A5816" s="4">
        <v>46265.25</v>
      </c>
      <c r="B5816" s="3">
        <v>32.039999999999992</v>
      </c>
      <c r="C5816" s="3">
        <v>0.37</v>
      </c>
      <c r="D5816" s="3">
        <f t="shared" si="810"/>
        <v>25.758750000000006</v>
      </c>
      <c r="E5816" s="3">
        <f>MAX(B5816 - D5816/Inputs!$B$5, 0)</f>
        <v>2.7686931818181684</v>
      </c>
      <c r="F5816" s="3">
        <f>MAX(D5816*Inputs!$B$5 - B5816, 0)</f>
        <v>0</v>
      </c>
      <c r="G5816" s="3">
        <f t="shared" si="811"/>
        <v>0.37</v>
      </c>
      <c r="H5816" t="str">
        <f t="shared" si="812"/>
        <v>Discharge</v>
      </c>
      <c r="I5816" s="3">
        <f t="shared" si="817"/>
        <v>114.59170022492117</v>
      </c>
      <c r="J5816" s="3">
        <f t="shared" si="818"/>
        <v>170</v>
      </c>
      <c r="K5816" s="3">
        <f>MIN(Inputs!$B$2, (Inputs!$B$8 - I5816)/Inputs!$B$9)</f>
        <v>170</v>
      </c>
      <c r="L5816" s="3">
        <f>MAX(MIN(Inputs!$B$2, I5816*Inputs!$B$10, Inputs!$B$8*Inputs!$B$4 - J5816), 0)</f>
        <v>107.49654333598646</v>
      </c>
      <c r="M5816" s="3">
        <f t="shared" si="813"/>
        <v>0</v>
      </c>
      <c r="N5816" s="3">
        <f t="shared" si="814"/>
        <v>107.49654333598646</v>
      </c>
      <c r="O5816" s="3">
        <f>IF(H5816="Reg", MIN(Inputs!$B$2, I5816*Inputs!$B$10, (Inputs!$B$8-I5816)/Inputs!$B$9), 0)</f>
        <v>0</v>
      </c>
      <c r="P5816" s="3">
        <f t="shared" si="815"/>
        <v>3444.1892484850055</v>
      </c>
      <c r="Q5816" s="3">
        <f t="shared" si="816"/>
        <v>0</v>
      </c>
      <c r="R5816" s="3">
        <f>I5816 + M5816*Inputs!$B$9 - N5816/Inputs!$B$10</f>
        <v>0</v>
      </c>
    </row>
    <row r="5817" spans="1:18" x14ac:dyDescent="0.3">
      <c r="A5817" s="4">
        <v>46265.291666666657</v>
      </c>
      <c r="B5817" s="3">
        <v>27.41</v>
      </c>
      <c r="C5817" s="3">
        <v>0.93</v>
      </c>
      <c r="D5817" s="3">
        <f t="shared" si="810"/>
        <v>25.758750000000006</v>
      </c>
      <c r="E5817" s="3">
        <f>MAX(B5817 - D5817/Inputs!$B$5, 0)</f>
        <v>0</v>
      </c>
      <c r="F5817" s="3">
        <f>MAX(D5817*Inputs!$B$5 - B5817, 0)</f>
        <v>0</v>
      </c>
      <c r="G5817" s="3">
        <f t="shared" si="811"/>
        <v>0.93</v>
      </c>
      <c r="H5817" t="str">
        <f t="shared" si="812"/>
        <v>Reg</v>
      </c>
      <c r="I5817" s="3">
        <f t="shared" si="817"/>
        <v>0</v>
      </c>
      <c r="J5817" s="3">
        <f t="shared" si="818"/>
        <v>277.49654333598647</v>
      </c>
      <c r="K5817" s="3">
        <f>MIN(Inputs!$B$2, (Inputs!$B$8 - I5817)/Inputs!$B$9)</f>
        <v>170</v>
      </c>
      <c r="L5817" s="3">
        <f>MAX(MIN(Inputs!$B$2, I5817*Inputs!$B$10, Inputs!$B$8*Inputs!$B$4 - J5817), 0)</f>
        <v>0</v>
      </c>
      <c r="M5817" s="3">
        <f t="shared" si="813"/>
        <v>0</v>
      </c>
      <c r="N5817" s="3">
        <f t="shared" si="814"/>
        <v>0</v>
      </c>
      <c r="O5817" s="3">
        <f>IF(H5817="Reg", MIN(Inputs!$B$2, I5817*Inputs!$B$10, (Inputs!$B$8-I5817)/Inputs!$B$9), 0)</f>
        <v>0</v>
      </c>
      <c r="P5817" s="3">
        <f t="shared" si="815"/>
        <v>0</v>
      </c>
      <c r="Q5817" s="3">
        <f t="shared" si="816"/>
        <v>0</v>
      </c>
      <c r="R5817" s="3">
        <f>I5817 + M5817*Inputs!$B$9 - N5817/Inputs!$B$10</f>
        <v>0</v>
      </c>
    </row>
    <row r="5818" spans="1:18" x14ac:dyDescent="0.3">
      <c r="A5818" s="4">
        <v>46265.333333333343</v>
      </c>
      <c r="B5818" s="3">
        <v>17.912500000000001</v>
      </c>
      <c r="C5818" s="3">
        <v>0.5</v>
      </c>
      <c r="D5818" s="3">
        <f t="shared" si="810"/>
        <v>25.758750000000006</v>
      </c>
      <c r="E5818" s="3">
        <f>MAX(B5818 - D5818/Inputs!$B$5, 0)</f>
        <v>0</v>
      </c>
      <c r="F5818" s="3">
        <f>MAX(D5818*Inputs!$B$5 - B5818, 0)</f>
        <v>4.7552000000000056</v>
      </c>
      <c r="G5818" s="3">
        <f t="shared" si="811"/>
        <v>0.5</v>
      </c>
      <c r="H5818" t="str">
        <f t="shared" si="812"/>
        <v>Charge</v>
      </c>
      <c r="I5818" s="3">
        <f t="shared" si="817"/>
        <v>0</v>
      </c>
      <c r="J5818" s="3">
        <f t="shared" si="818"/>
        <v>277.49654333598647</v>
      </c>
      <c r="K5818" s="3">
        <f>MIN(Inputs!$B$2, (Inputs!$B$8 - I5818)/Inputs!$B$9)</f>
        <v>170</v>
      </c>
      <c r="L5818" s="3">
        <f>MAX(MIN(Inputs!$B$2, I5818*Inputs!$B$10, Inputs!$B$8*Inputs!$B$4 - J5818), 0)</f>
        <v>0</v>
      </c>
      <c r="M5818" s="3">
        <f t="shared" si="813"/>
        <v>170</v>
      </c>
      <c r="N5818" s="3">
        <f t="shared" si="814"/>
        <v>0</v>
      </c>
      <c r="O5818" s="3">
        <f>IF(H5818="Reg", MIN(Inputs!$B$2, I5818*Inputs!$B$10, (Inputs!$B$8-I5818)/Inputs!$B$9), 0)</f>
        <v>0</v>
      </c>
      <c r="P5818" s="3">
        <f t="shared" si="815"/>
        <v>-3045.1250000000005</v>
      </c>
      <c r="Q5818" s="3">
        <f t="shared" si="816"/>
        <v>0</v>
      </c>
      <c r="R5818" s="3">
        <f>I5818 + M5818*Inputs!$B$9 - N5818/Inputs!$B$10</f>
        <v>159.4741358339966</v>
      </c>
    </row>
    <row r="5819" spans="1:18" x14ac:dyDescent="0.3">
      <c r="A5819" s="4">
        <v>46265.375</v>
      </c>
      <c r="B5819" s="3">
        <v>7</v>
      </c>
      <c r="C5819" s="3">
        <v>0.5</v>
      </c>
      <c r="D5819" s="3">
        <f t="shared" si="810"/>
        <v>25.758750000000006</v>
      </c>
      <c r="E5819" s="3">
        <f>MAX(B5819 - D5819/Inputs!$B$5, 0)</f>
        <v>0</v>
      </c>
      <c r="F5819" s="3">
        <f>MAX(D5819*Inputs!$B$5 - B5819, 0)</f>
        <v>15.667700000000007</v>
      </c>
      <c r="G5819" s="3">
        <f t="shared" si="811"/>
        <v>0.5</v>
      </c>
      <c r="H5819" t="str">
        <f t="shared" si="812"/>
        <v>Charge</v>
      </c>
      <c r="I5819" s="3">
        <f t="shared" si="817"/>
        <v>159.4741358339966</v>
      </c>
      <c r="J5819" s="3">
        <f t="shared" si="818"/>
        <v>277.49654333598647</v>
      </c>
      <c r="K5819" s="3">
        <f>MIN(Inputs!$B$2, (Inputs!$B$8 - I5819)/Inputs!$B$9)</f>
        <v>170</v>
      </c>
      <c r="L5819" s="3">
        <f>MAX(MIN(Inputs!$B$2, I5819*Inputs!$B$10, Inputs!$B$8*Inputs!$B$4 - J5819), 0)</f>
        <v>62.503456664013527</v>
      </c>
      <c r="M5819" s="3">
        <f t="shared" si="813"/>
        <v>170</v>
      </c>
      <c r="N5819" s="3">
        <f t="shared" si="814"/>
        <v>0</v>
      </c>
      <c r="O5819" s="3">
        <f>IF(H5819="Reg", MIN(Inputs!$B$2, I5819*Inputs!$B$10, (Inputs!$B$8-I5819)/Inputs!$B$9), 0)</f>
        <v>0</v>
      </c>
      <c r="P5819" s="3">
        <f t="shared" si="815"/>
        <v>-1190</v>
      </c>
      <c r="Q5819" s="3">
        <f t="shared" si="816"/>
        <v>0</v>
      </c>
      <c r="R5819" s="3">
        <f>I5819 + M5819*Inputs!$B$9 - N5819/Inputs!$B$10</f>
        <v>318.9482716679932</v>
      </c>
    </row>
    <row r="5820" spans="1:18" x14ac:dyDescent="0.3">
      <c r="A5820" s="4">
        <v>46265.416666666657</v>
      </c>
      <c r="B5820" s="3">
        <v>9.4449999999999985</v>
      </c>
      <c r="C5820" s="3">
        <v>0.49</v>
      </c>
      <c r="D5820" s="3">
        <f t="shared" si="810"/>
        <v>25.758750000000006</v>
      </c>
      <c r="E5820" s="3">
        <f>MAX(B5820 - D5820/Inputs!$B$5, 0)</f>
        <v>0</v>
      </c>
      <c r="F5820" s="3">
        <f>MAX(D5820*Inputs!$B$5 - B5820, 0)</f>
        <v>13.222700000000009</v>
      </c>
      <c r="G5820" s="3">
        <f t="shared" si="811"/>
        <v>0.49</v>
      </c>
      <c r="H5820" t="str">
        <f t="shared" si="812"/>
        <v>Charge</v>
      </c>
      <c r="I5820" s="3">
        <f t="shared" si="817"/>
        <v>318.9482716679932</v>
      </c>
      <c r="J5820" s="3">
        <f t="shared" si="818"/>
        <v>277.49654333598647</v>
      </c>
      <c r="K5820" s="3">
        <f>MIN(Inputs!$B$2, (Inputs!$B$8 - I5820)/Inputs!$B$9)</f>
        <v>22.44121780453775</v>
      </c>
      <c r="L5820" s="3">
        <f>MAX(MIN(Inputs!$B$2, I5820*Inputs!$B$10, Inputs!$B$8*Inputs!$B$4 - J5820), 0)</f>
        <v>62.503456664013527</v>
      </c>
      <c r="M5820" s="3">
        <f t="shared" si="813"/>
        <v>22.44121780453775</v>
      </c>
      <c r="N5820" s="3">
        <f t="shared" si="814"/>
        <v>0</v>
      </c>
      <c r="O5820" s="3">
        <f>IF(H5820="Reg", MIN(Inputs!$B$2, I5820*Inputs!$B$10, (Inputs!$B$8-I5820)/Inputs!$B$9), 0)</f>
        <v>0</v>
      </c>
      <c r="P5820" s="3">
        <f t="shared" si="815"/>
        <v>-211.95730216385903</v>
      </c>
      <c r="Q5820" s="3">
        <f t="shared" si="816"/>
        <v>0</v>
      </c>
      <c r="R5820" s="3">
        <f>I5820 + M5820*Inputs!$B$9 - N5820/Inputs!$B$10</f>
        <v>340</v>
      </c>
    </row>
    <row r="5821" spans="1:18" x14ac:dyDescent="0.3">
      <c r="A5821" s="4">
        <v>46265.458333333343</v>
      </c>
      <c r="B5821" s="3">
        <v>13.150000000000002</v>
      </c>
      <c r="C5821" s="3">
        <v>0.44</v>
      </c>
      <c r="D5821" s="3">
        <f t="shared" si="810"/>
        <v>25.758750000000006</v>
      </c>
      <c r="E5821" s="3">
        <f>MAX(B5821 - D5821/Inputs!$B$5, 0)</f>
        <v>0</v>
      </c>
      <c r="F5821" s="3">
        <f>MAX(D5821*Inputs!$B$5 - B5821, 0)</f>
        <v>9.5177000000000049</v>
      </c>
      <c r="G5821" s="3">
        <f t="shared" si="811"/>
        <v>0.44</v>
      </c>
      <c r="H5821" t="str">
        <f t="shared" si="812"/>
        <v>Charge</v>
      </c>
      <c r="I5821" s="3">
        <f t="shared" si="817"/>
        <v>340</v>
      </c>
      <c r="J5821" s="3">
        <f t="shared" si="818"/>
        <v>277.49654333598647</v>
      </c>
      <c r="K5821" s="3">
        <f>MIN(Inputs!$B$2, (Inputs!$B$8 - I5821)/Inputs!$B$9)</f>
        <v>0</v>
      </c>
      <c r="L5821" s="3">
        <f>MAX(MIN(Inputs!$B$2, I5821*Inputs!$B$10, Inputs!$B$8*Inputs!$B$4 - J5821), 0)</f>
        <v>62.503456664013527</v>
      </c>
      <c r="M5821" s="3">
        <f t="shared" si="813"/>
        <v>0</v>
      </c>
      <c r="N5821" s="3">
        <f t="shared" si="814"/>
        <v>0</v>
      </c>
      <c r="O5821" s="3">
        <f>IF(H5821="Reg", MIN(Inputs!$B$2, I5821*Inputs!$B$10, (Inputs!$B$8-I5821)/Inputs!$B$9), 0)</f>
        <v>0</v>
      </c>
      <c r="P5821" s="3">
        <f t="shared" si="815"/>
        <v>0</v>
      </c>
      <c r="Q5821" s="3">
        <f t="shared" si="816"/>
        <v>0</v>
      </c>
      <c r="R5821" s="3">
        <f>I5821 + M5821*Inputs!$B$9 - N5821/Inputs!$B$10</f>
        <v>340</v>
      </c>
    </row>
    <row r="5822" spans="1:18" x14ac:dyDescent="0.3">
      <c r="A5822" s="4">
        <v>46265.5</v>
      </c>
      <c r="B5822" s="3">
        <v>15.7075</v>
      </c>
      <c r="C5822" s="3">
        <v>0.44</v>
      </c>
      <c r="D5822" s="3">
        <f t="shared" si="810"/>
        <v>25.758750000000006</v>
      </c>
      <c r="E5822" s="3">
        <f>MAX(B5822 - D5822/Inputs!$B$5, 0)</f>
        <v>0</v>
      </c>
      <c r="F5822" s="3">
        <f>MAX(D5822*Inputs!$B$5 - B5822, 0)</f>
        <v>6.9602000000000075</v>
      </c>
      <c r="G5822" s="3">
        <f t="shared" si="811"/>
        <v>0.44</v>
      </c>
      <c r="H5822" t="str">
        <f t="shared" si="812"/>
        <v>Charge</v>
      </c>
      <c r="I5822" s="3">
        <f t="shared" si="817"/>
        <v>340</v>
      </c>
      <c r="J5822" s="3">
        <f t="shared" si="818"/>
        <v>277.49654333598647</v>
      </c>
      <c r="K5822" s="3">
        <f>MIN(Inputs!$B$2, (Inputs!$B$8 - I5822)/Inputs!$B$9)</f>
        <v>0</v>
      </c>
      <c r="L5822" s="3">
        <f>MAX(MIN(Inputs!$B$2, I5822*Inputs!$B$10, Inputs!$B$8*Inputs!$B$4 - J5822), 0)</f>
        <v>62.503456664013527</v>
      </c>
      <c r="M5822" s="3">
        <f t="shared" si="813"/>
        <v>0</v>
      </c>
      <c r="N5822" s="3">
        <f t="shared" si="814"/>
        <v>0</v>
      </c>
      <c r="O5822" s="3">
        <f>IF(H5822="Reg", MIN(Inputs!$B$2, I5822*Inputs!$B$10, (Inputs!$B$8-I5822)/Inputs!$B$9), 0)</f>
        <v>0</v>
      </c>
      <c r="P5822" s="3">
        <f t="shared" si="815"/>
        <v>0</v>
      </c>
      <c r="Q5822" s="3">
        <f t="shared" si="816"/>
        <v>0</v>
      </c>
      <c r="R5822" s="3">
        <f>I5822 + M5822*Inputs!$B$9 - N5822/Inputs!$B$10</f>
        <v>340</v>
      </c>
    </row>
    <row r="5823" spans="1:18" x14ac:dyDescent="0.3">
      <c r="A5823" s="4">
        <v>46265.541666666657</v>
      </c>
      <c r="B5823" s="3">
        <v>16.234999999999999</v>
      </c>
      <c r="C5823" s="3">
        <v>0.44</v>
      </c>
      <c r="D5823" s="3">
        <f t="shared" si="810"/>
        <v>25.758750000000006</v>
      </c>
      <c r="E5823" s="3">
        <f>MAX(B5823 - D5823/Inputs!$B$5, 0)</f>
        <v>0</v>
      </c>
      <c r="F5823" s="3">
        <f>MAX(D5823*Inputs!$B$5 - B5823, 0)</f>
        <v>6.4327000000000076</v>
      </c>
      <c r="G5823" s="3">
        <f t="shared" si="811"/>
        <v>0.44</v>
      </c>
      <c r="H5823" t="str">
        <f t="shared" si="812"/>
        <v>Charge</v>
      </c>
      <c r="I5823" s="3">
        <f t="shared" si="817"/>
        <v>340</v>
      </c>
      <c r="J5823" s="3">
        <f t="shared" si="818"/>
        <v>277.49654333598647</v>
      </c>
      <c r="K5823" s="3">
        <f>MIN(Inputs!$B$2, (Inputs!$B$8 - I5823)/Inputs!$B$9)</f>
        <v>0</v>
      </c>
      <c r="L5823" s="3">
        <f>MAX(MIN(Inputs!$B$2, I5823*Inputs!$B$10, Inputs!$B$8*Inputs!$B$4 - J5823), 0)</f>
        <v>62.503456664013527</v>
      </c>
      <c r="M5823" s="3">
        <f t="shared" si="813"/>
        <v>0</v>
      </c>
      <c r="N5823" s="3">
        <f t="shared" si="814"/>
        <v>0</v>
      </c>
      <c r="O5823" s="3">
        <f>IF(H5823="Reg", MIN(Inputs!$B$2, I5823*Inputs!$B$10, (Inputs!$B$8-I5823)/Inputs!$B$9), 0)</f>
        <v>0</v>
      </c>
      <c r="P5823" s="3">
        <f t="shared" si="815"/>
        <v>0</v>
      </c>
      <c r="Q5823" s="3">
        <f t="shared" si="816"/>
        <v>0</v>
      </c>
      <c r="R5823" s="3">
        <f>I5823 + M5823*Inputs!$B$9 - N5823/Inputs!$B$10</f>
        <v>340</v>
      </c>
    </row>
    <row r="5824" spans="1:18" x14ac:dyDescent="0.3">
      <c r="A5824" s="4">
        <v>46265.583333333343</v>
      </c>
      <c r="B5824" s="3">
        <v>15.91</v>
      </c>
      <c r="C5824" s="3">
        <v>0.44</v>
      </c>
      <c r="D5824" s="3">
        <f t="shared" si="810"/>
        <v>25.758750000000006</v>
      </c>
      <c r="E5824" s="3">
        <f>MAX(B5824 - D5824/Inputs!$B$5, 0)</f>
        <v>0</v>
      </c>
      <c r="F5824" s="3">
        <f>MAX(D5824*Inputs!$B$5 - B5824, 0)</f>
        <v>6.7577000000000069</v>
      </c>
      <c r="G5824" s="3">
        <f t="shared" si="811"/>
        <v>0.44</v>
      </c>
      <c r="H5824" t="str">
        <f t="shared" si="812"/>
        <v>Charge</v>
      </c>
      <c r="I5824" s="3">
        <f t="shared" si="817"/>
        <v>340</v>
      </c>
      <c r="J5824" s="3">
        <f t="shared" si="818"/>
        <v>277.49654333598647</v>
      </c>
      <c r="K5824" s="3">
        <f>MIN(Inputs!$B$2, (Inputs!$B$8 - I5824)/Inputs!$B$9)</f>
        <v>0</v>
      </c>
      <c r="L5824" s="3">
        <f>MAX(MIN(Inputs!$B$2, I5824*Inputs!$B$10, Inputs!$B$8*Inputs!$B$4 - J5824), 0)</f>
        <v>62.503456664013527</v>
      </c>
      <c r="M5824" s="3">
        <f t="shared" si="813"/>
        <v>0</v>
      </c>
      <c r="N5824" s="3">
        <f t="shared" si="814"/>
        <v>0</v>
      </c>
      <c r="O5824" s="3">
        <f>IF(H5824="Reg", MIN(Inputs!$B$2, I5824*Inputs!$B$10, (Inputs!$B$8-I5824)/Inputs!$B$9), 0)</f>
        <v>0</v>
      </c>
      <c r="P5824" s="3">
        <f t="shared" si="815"/>
        <v>0</v>
      </c>
      <c r="Q5824" s="3">
        <f t="shared" si="816"/>
        <v>0</v>
      </c>
      <c r="R5824" s="3">
        <f>I5824 + M5824*Inputs!$B$9 - N5824/Inputs!$B$10</f>
        <v>340</v>
      </c>
    </row>
    <row r="5825" spans="1:18" x14ac:dyDescent="0.3">
      <c r="A5825" s="4">
        <v>46265.625</v>
      </c>
      <c r="B5825" s="3">
        <v>16.4725</v>
      </c>
      <c r="C5825" s="3">
        <v>0.49</v>
      </c>
      <c r="D5825" s="3">
        <f t="shared" si="810"/>
        <v>25.758750000000006</v>
      </c>
      <c r="E5825" s="3">
        <f>MAX(B5825 - D5825/Inputs!$B$5, 0)</f>
        <v>0</v>
      </c>
      <c r="F5825" s="3">
        <f>MAX(D5825*Inputs!$B$5 - B5825, 0)</f>
        <v>6.1952000000000069</v>
      </c>
      <c r="G5825" s="3">
        <f t="shared" si="811"/>
        <v>0.49</v>
      </c>
      <c r="H5825" t="str">
        <f t="shared" si="812"/>
        <v>Charge</v>
      </c>
      <c r="I5825" s="3">
        <f t="shared" si="817"/>
        <v>340</v>
      </c>
      <c r="J5825" s="3">
        <f t="shared" si="818"/>
        <v>277.49654333598647</v>
      </c>
      <c r="K5825" s="3">
        <f>MIN(Inputs!$B$2, (Inputs!$B$8 - I5825)/Inputs!$B$9)</f>
        <v>0</v>
      </c>
      <c r="L5825" s="3">
        <f>MAX(MIN(Inputs!$B$2, I5825*Inputs!$B$10, Inputs!$B$8*Inputs!$B$4 - J5825), 0)</f>
        <v>62.503456664013527</v>
      </c>
      <c r="M5825" s="3">
        <f t="shared" si="813"/>
        <v>0</v>
      </c>
      <c r="N5825" s="3">
        <f t="shared" si="814"/>
        <v>0</v>
      </c>
      <c r="O5825" s="3">
        <f>IF(H5825="Reg", MIN(Inputs!$B$2, I5825*Inputs!$B$10, (Inputs!$B$8-I5825)/Inputs!$B$9), 0)</f>
        <v>0</v>
      </c>
      <c r="P5825" s="3">
        <f t="shared" si="815"/>
        <v>0</v>
      </c>
      <c r="Q5825" s="3">
        <f t="shared" si="816"/>
        <v>0</v>
      </c>
      <c r="R5825" s="3">
        <f>I5825 + M5825*Inputs!$B$9 - N5825/Inputs!$B$10</f>
        <v>340</v>
      </c>
    </row>
    <row r="5826" spans="1:18" x14ac:dyDescent="0.3">
      <c r="A5826" s="4">
        <v>46265.666666666657</v>
      </c>
      <c r="B5826" s="3">
        <v>17.547499999999999</v>
      </c>
      <c r="C5826" s="3">
        <v>0.5</v>
      </c>
      <c r="D5826" s="3">
        <f t="shared" ref="D5826:D5889" si="819">AVERAGEIFS(B:B, A:A, "&gt;="&amp;INT(A5826), A:A, "&lt;"&amp;INT(A5826)+1)</f>
        <v>25.758750000000006</v>
      </c>
      <c r="E5826" s="3">
        <f>MAX(B5826 - D5826/Inputs!$B$5, 0)</f>
        <v>0</v>
      </c>
      <c r="F5826" s="3">
        <f>MAX(D5826*Inputs!$B$5 - B5826, 0)</f>
        <v>5.1202000000000076</v>
      </c>
      <c r="G5826" s="3">
        <f t="shared" ref="G5826:G5889" si="820">C5826</f>
        <v>0.5</v>
      </c>
      <c r="H5826" t="str">
        <f t="shared" ref="H5826:H5889" si="821">IF(MAX(E5826, F5826, G5826)&lt;=0, "Idle", IF(AND(G5826&gt;=E5826, G5826&gt;=F5826), "Reg", IF(E5826&gt;=F5826, "Discharge", "Charge")))</f>
        <v>Charge</v>
      </c>
      <c r="I5826" s="3">
        <f t="shared" si="817"/>
        <v>340</v>
      </c>
      <c r="J5826" s="3">
        <f t="shared" si="818"/>
        <v>277.49654333598647</v>
      </c>
      <c r="K5826" s="3">
        <f>MIN(Inputs!$B$2, (Inputs!$B$8 - I5826)/Inputs!$B$9)</f>
        <v>0</v>
      </c>
      <c r="L5826" s="3">
        <f>MAX(MIN(Inputs!$B$2, I5826*Inputs!$B$10, Inputs!$B$8*Inputs!$B$4 - J5826), 0)</f>
        <v>62.503456664013527</v>
      </c>
      <c r="M5826" s="3">
        <f t="shared" ref="M5826:M5889" si="822">IF(H5826="Charge", K5826, 0)</f>
        <v>0</v>
      </c>
      <c r="N5826" s="3">
        <f t="shared" ref="N5826:N5889" si="823">IF(H5826="Discharge", L5826, 0)</f>
        <v>0</v>
      </c>
      <c r="O5826" s="3">
        <f>IF(H5826="Reg", MIN(Inputs!$B$2, I5826*Inputs!$B$10, (Inputs!$B$8-I5826)/Inputs!$B$9), 0)</f>
        <v>0</v>
      </c>
      <c r="P5826" s="3">
        <f t="shared" ref="P5826:P5889" si="824">(N5826 - M5826) * B5826</f>
        <v>0</v>
      </c>
      <c r="Q5826" s="3">
        <f t="shared" ref="Q5826:Q5889" si="825">O5826 * C5826</f>
        <v>0</v>
      </c>
      <c r="R5826" s="3">
        <f>I5826 + M5826*Inputs!$B$9 - N5826/Inputs!$B$10</f>
        <v>340</v>
      </c>
    </row>
    <row r="5827" spans="1:18" x14ac:dyDescent="0.3">
      <c r="A5827" s="4">
        <v>46265.708333333343</v>
      </c>
      <c r="B5827" s="3">
        <v>15.46</v>
      </c>
      <c r="C5827" s="3">
        <v>0.49</v>
      </c>
      <c r="D5827" s="3">
        <f t="shared" si="819"/>
        <v>25.758750000000006</v>
      </c>
      <c r="E5827" s="3">
        <f>MAX(B5827 - D5827/Inputs!$B$5, 0)</f>
        <v>0</v>
      </c>
      <c r="F5827" s="3">
        <f>MAX(D5827*Inputs!$B$5 - B5827, 0)</f>
        <v>7.2077000000000062</v>
      </c>
      <c r="G5827" s="3">
        <f t="shared" si="820"/>
        <v>0.49</v>
      </c>
      <c r="H5827" t="str">
        <f t="shared" si="821"/>
        <v>Charge</v>
      </c>
      <c r="I5827" s="3">
        <f t="shared" ref="I5827:I5890" si="826">R5826</f>
        <v>340</v>
      </c>
      <c r="J5827" s="3">
        <f t="shared" ref="J5827:J5890" si="827">IF(INT(A5827)=INT(A5826), J5826 + N5826, 0)</f>
        <v>277.49654333598647</v>
      </c>
      <c r="K5827" s="3">
        <f>MIN(Inputs!$B$2, (Inputs!$B$8 - I5827)/Inputs!$B$9)</f>
        <v>0</v>
      </c>
      <c r="L5827" s="3">
        <f>MAX(MIN(Inputs!$B$2, I5827*Inputs!$B$10, Inputs!$B$8*Inputs!$B$4 - J5827), 0)</f>
        <v>62.503456664013527</v>
      </c>
      <c r="M5827" s="3">
        <f t="shared" si="822"/>
        <v>0</v>
      </c>
      <c r="N5827" s="3">
        <f t="shared" si="823"/>
        <v>0</v>
      </c>
      <c r="O5827" s="3">
        <f>IF(H5827="Reg", MIN(Inputs!$B$2, I5827*Inputs!$B$10, (Inputs!$B$8-I5827)/Inputs!$B$9), 0)</f>
        <v>0</v>
      </c>
      <c r="P5827" s="3">
        <f t="shared" si="824"/>
        <v>0</v>
      </c>
      <c r="Q5827" s="3">
        <f t="shared" si="825"/>
        <v>0</v>
      </c>
      <c r="R5827" s="3">
        <f>I5827 + M5827*Inputs!$B$9 - N5827/Inputs!$B$10</f>
        <v>340</v>
      </c>
    </row>
    <row r="5828" spans="1:18" x14ac:dyDescent="0.3">
      <c r="A5828" s="4">
        <v>46265.75</v>
      </c>
      <c r="B5828" s="3">
        <v>14.5525</v>
      </c>
      <c r="C5828" s="3">
        <v>1.93</v>
      </c>
      <c r="D5828" s="3">
        <f t="shared" si="819"/>
        <v>25.758750000000006</v>
      </c>
      <c r="E5828" s="3">
        <f>MAX(B5828 - D5828/Inputs!$B$5, 0)</f>
        <v>0</v>
      </c>
      <c r="F5828" s="3">
        <f>MAX(D5828*Inputs!$B$5 - B5828, 0)</f>
        <v>8.1152000000000069</v>
      </c>
      <c r="G5828" s="3">
        <f t="shared" si="820"/>
        <v>1.93</v>
      </c>
      <c r="H5828" t="str">
        <f t="shared" si="821"/>
        <v>Charge</v>
      </c>
      <c r="I5828" s="3">
        <f t="shared" si="826"/>
        <v>340</v>
      </c>
      <c r="J5828" s="3">
        <f t="shared" si="827"/>
        <v>277.49654333598647</v>
      </c>
      <c r="K5828" s="3">
        <f>MIN(Inputs!$B$2, (Inputs!$B$8 - I5828)/Inputs!$B$9)</f>
        <v>0</v>
      </c>
      <c r="L5828" s="3">
        <f>MAX(MIN(Inputs!$B$2, I5828*Inputs!$B$10, Inputs!$B$8*Inputs!$B$4 - J5828), 0)</f>
        <v>62.503456664013527</v>
      </c>
      <c r="M5828" s="3">
        <f t="shared" si="822"/>
        <v>0</v>
      </c>
      <c r="N5828" s="3">
        <f t="shared" si="823"/>
        <v>0</v>
      </c>
      <c r="O5828" s="3">
        <f>IF(H5828="Reg", MIN(Inputs!$B$2, I5828*Inputs!$B$10, (Inputs!$B$8-I5828)/Inputs!$B$9), 0)</f>
        <v>0</v>
      </c>
      <c r="P5828" s="3">
        <f t="shared" si="824"/>
        <v>0</v>
      </c>
      <c r="Q5828" s="3">
        <f t="shared" si="825"/>
        <v>0</v>
      </c>
      <c r="R5828" s="3">
        <f>I5828 + M5828*Inputs!$B$9 - N5828/Inputs!$B$10</f>
        <v>340</v>
      </c>
    </row>
    <row r="5829" spans="1:18" x14ac:dyDescent="0.3">
      <c r="A5829" s="4">
        <v>46265.791666666657</v>
      </c>
      <c r="B5829" s="3">
        <v>25.287500000000001</v>
      </c>
      <c r="C5829" s="3">
        <v>3.65</v>
      </c>
      <c r="D5829" s="3">
        <f t="shared" si="819"/>
        <v>25.758750000000006</v>
      </c>
      <c r="E5829" s="3">
        <f>MAX(B5829 - D5829/Inputs!$B$5, 0)</f>
        <v>0</v>
      </c>
      <c r="F5829" s="3">
        <f>MAX(D5829*Inputs!$B$5 - B5829, 0)</f>
        <v>0</v>
      </c>
      <c r="G5829" s="3">
        <f t="shared" si="820"/>
        <v>3.65</v>
      </c>
      <c r="H5829" t="str">
        <f t="shared" si="821"/>
        <v>Reg</v>
      </c>
      <c r="I5829" s="3">
        <f t="shared" si="826"/>
        <v>340</v>
      </c>
      <c r="J5829" s="3">
        <f t="shared" si="827"/>
        <v>277.49654333598647</v>
      </c>
      <c r="K5829" s="3">
        <f>MIN(Inputs!$B$2, (Inputs!$B$8 - I5829)/Inputs!$B$9)</f>
        <v>0</v>
      </c>
      <c r="L5829" s="3">
        <f>MAX(MIN(Inputs!$B$2, I5829*Inputs!$B$10, Inputs!$B$8*Inputs!$B$4 - J5829), 0)</f>
        <v>62.503456664013527</v>
      </c>
      <c r="M5829" s="3">
        <f t="shared" si="822"/>
        <v>0</v>
      </c>
      <c r="N5829" s="3">
        <f t="shared" si="823"/>
        <v>0</v>
      </c>
      <c r="O5829" s="3">
        <f>IF(H5829="Reg", MIN(Inputs!$B$2, I5829*Inputs!$B$10, (Inputs!$B$8-I5829)/Inputs!$B$9), 0)</f>
        <v>0</v>
      </c>
      <c r="P5829" s="3">
        <f t="shared" si="824"/>
        <v>0</v>
      </c>
      <c r="Q5829" s="3">
        <f t="shared" si="825"/>
        <v>0</v>
      </c>
      <c r="R5829" s="3">
        <f>I5829 + M5829*Inputs!$B$9 - N5829/Inputs!$B$10</f>
        <v>340</v>
      </c>
    </row>
    <row r="5830" spans="1:18" x14ac:dyDescent="0.3">
      <c r="A5830" s="4">
        <v>46265.833333333343</v>
      </c>
      <c r="B5830" s="3">
        <v>72.482500000000016</v>
      </c>
      <c r="C5830" s="3">
        <v>5</v>
      </c>
      <c r="D5830" s="3">
        <f t="shared" si="819"/>
        <v>25.758750000000006</v>
      </c>
      <c r="E5830" s="3">
        <f>MAX(B5830 - D5830/Inputs!$B$5, 0)</f>
        <v>43.211193181818189</v>
      </c>
      <c r="F5830" s="3">
        <f>MAX(D5830*Inputs!$B$5 - B5830, 0)</f>
        <v>0</v>
      </c>
      <c r="G5830" s="3">
        <f t="shared" si="820"/>
        <v>5</v>
      </c>
      <c r="H5830" t="str">
        <f t="shared" si="821"/>
        <v>Discharge</v>
      </c>
      <c r="I5830" s="3">
        <f t="shared" si="826"/>
        <v>340</v>
      </c>
      <c r="J5830" s="3">
        <f t="shared" si="827"/>
        <v>277.49654333598647</v>
      </c>
      <c r="K5830" s="3">
        <f>MIN(Inputs!$B$2, (Inputs!$B$8 - I5830)/Inputs!$B$9)</f>
        <v>0</v>
      </c>
      <c r="L5830" s="3">
        <f>MAX(MIN(Inputs!$B$2, I5830*Inputs!$B$10, Inputs!$B$8*Inputs!$B$4 - J5830), 0)</f>
        <v>62.503456664013527</v>
      </c>
      <c r="M5830" s="3">
        <f t="shared" si="822"/>
        <v>0</v>
      </c>
      <c r="N5830" s="3">
        <f t="shared" si="823"/>
        <v>62.503456664013527</v>
      </c>
      <c r="O5830" s="3">
        <f>IF(H5830="Reg", MIN(Inputs!$B$2, I5830*Inputs!$B$10, (Inputs!$B$8-I5830)/Inputs!$B$9), 0)</f>
        <v>0</v>
      </c>
      <c r="P5830" s="3">
        <f t="shared" si="824"/>
        <v>4530.4067976493616</v>
      </c>
      <c r="Q5830" s="3">
        <f t="shared" si="825"/>
        <v>0</v>
      </c>
      <c r="R5830" s="3">
        <f>I5830 + M5830*Inputs!$B$9 - N5830/Inputs!$B$10</f>
        <v>273.37109132265232</v>
      </c>
    </row>
    <row r="5831" spans="1:18" x14ac:dyDescent="0.3">
      <c r="A5831" s="4">
        <v>46265.875</v>
      </c>
      <c r="B5831" s="3">
        <v>68.512500000000003</v>
      </c>
      <c r="C5831" s="3">
        <v>7.81</v>
      </c>
      <c r="D5831" s="3">
        <f t="shared" si="819"/>
        <v>25.758750000000006</v>
      </c>
      <c r="E5831" s="3">
        <f>MAX(B5831 - D5831/Inputs!$B$5, 0)</f>
        <v>39.241193181818176</v>
      </c>
      <c r="F5831" s="3">
        <f>MAX(D5831*Inputs!$B$5 - B5831, 0)</f>
        <v>0</v>
      </c>
      <c r="G5831" s="3">
        <f t="shared" si="820"/>
        <v>7.81</v>
      </c>
      <c r="H5831" t="str">
        <f t="shared" si="821"/>
        <v>Discharge</v>
      </c>
      <c r="I5831" s="3">
        <f t="shared" si="826"/>
        <v>273.37109132265232</v>
      </c>
      <c r="J5831" s="3">
        <f t="shared" si="827"/>
        <v>340</v>
      </c>
      <c r="K5831" s="3">
        <f>MIN(Inputs!$B$2, (Inputs!$B$8 - I5831)/Inputs!$B$9)</f>
        <v>71.026655300015364</v>
      </c>
      <c r="L5831" s="3">
        <f>MAX(MIN(Inputs!$B$2, I5831*Inputs!$B$10, Inputs!$B$8*Inputs!$B$4 - J5831), 0)</f>
        <v>0</v>
      </c>
      <c r="M5831" s="3">
        <f t="shared" si="822"/>
        <v>0</v>
      </c>
      <c r="N5831" s="3">
        <f t="shared" si="823"/>
        <v>0</v>
      </c>
      <c r="O5831" s="3">
        <f>IF(H5831="Reg", MIN(Inputs!$B$2, I5831*Inputs!$B$10, (Inputs!$B$8-I5831)/Inputs!$B$9), 0)</f>
        <v>0</v>
      </c>
      <c r="P5831" s="3">
        <f t="shared" si="824"/>
        <v>0</v>
      </c>
      <c r="Q5831" s="3">
        <f t="shared" si="825"/>
        <v>0</v>
      </c>
      <c r="R5831" s="3">
        <f>I5831 + M5831*Inputs!$B$9 - N5831/Inputs!$B$10</f>
        <v>273.37109132265232</v>
      </c>
    </row>
    <row r="5832" spans="1:18" x14ac:dyDescent="0.3">
      <c r="A5832" s="4">
        <v>46265.916666666657</v>
      </c>
      <c r="B5832" s="3">
        <v>37.699999999999996</v>
      </c>
      <c r="C5832" s="3">
        <v>4.1399999999999997</v>
      </c>
      <c r="D5832" s="3">
        <f t="shared" si="819"/>
        <v>25.758750000000006</v>
      </c>
      <c r="E5832" s="3">
        <f>MAX(B5832 - D5832/Inputs!$B$5, 0)</f>
        <v>8.4286931818181721</v>
      </c>
      <c r="F5832" s="3">
        <f>MAX(D5832*Inputs!$B$5 - B5832, 0)</f>
        <v>0</v>
      </c>
      <c r="G5832" s="3">
        <f t="shared" si="820"/>
        <v>4.1399999999999997</v>
      </c>
      <c r="H5832" t="str">
        <f t="shared" si="821"/>
        <v>Discharge</v>
      </c>
      <c r="I5832" s="3">
        <f t="shared" si="826"/>
        <v>273.37109132265232</v>
      </c>
      <c r="J5832" s="3">
        <f t="shared" si="827"/>
        <v>340</v>
      </c>
      <c r="K5832" s="3">
        <f>MIN(Inputs!$B$2, (Inputs!$B$8 - I5832)/Inputs!$B$9)</f>
        <v>71.026655300015364</v>
      </c>
      <c r="L5832" s="3">
        <f>MAX(MIN(Inputs!$B$2, I5832*Inputs!$B$10, Inputs!$B$8*Inputs!$B$4 - J5832), 0)</f>
        <v>0</v>
      </c>
      <c r="M5832" s="3">
        <f t="shared" si="822"/>
        <v>0</v>
      </c>
      <c r="N5832" s="3">
        <f t="shared" si="823"/>
        <v>0</v>
      </c>
      <c r="O5832" s="3">
        <f>IF(H5832="Reg", MIN(Inputs!$B$2, I5832*Inputs!$B$10, (Inputs!$B$8-I5832)/Inputs!$B$9), 0)</f>
        <v>0</v>
      </c>
      <c r="P5832" s="3">
        <f t="shared" si="824"/>
        <v>0</v>
      </c>
      <c r="Q5832" s="3">
        <f t="shared" si="825"/>
        <v>0</v>
      </c>
      <c r="R5832" s="3">
        <f>I5832 + M5832*Inputs!$B$9 - N5832/Inputs!$B$10</f>
        <v>273.37109132265232</v>
      </c>
    </row>
    <row r="5833" spans="1:18" x14ac:dyDescent="0.3">
      <c r="A5833" s="4">
        <v>46265.958333333343</v>
      </c>
      <c r="B5833" s="3">
        <v>24.450000000000003</v>
      </c>
      <c r="C5833" s="3">
        <v>7.0000000000000007E-2</v>
      </c>
      <c r="D5833" s="3">
        <f t="shared" si="819"/>
        <v>25.758750000000006</v>
      </c>
      <c r="E5833" s="3">
        <f>MAX(B5833 - D5833/Inputs!$B$5, 0)</f>
        <v>0</v>
      </c>
      <c r="F5833" s="3">
        <f>MAX(D5833*Inputs!$B$5 - B5833, 0)</f>
        <v>0</v>
      </c>
      <c r="G5833" s="3">
        <f t="shared" si="820"/>
        <v>7.0000000000000007E-2</v>
      </c>
      <c r="H5833" t="str">
        <f t="shared" si="821"/>
        <v>Reg</v>
      </c>
      <c r="I5833" s="3">
        <f t="shared" si="826"/>
        <v>273.37109132265232</v>
      </c>
      <c r="J5833" s="3">
        <f t="shared" si="827"/>
        <v>340</v>
      </c>
      <c r="K5833" s="3">
        <f>MIN(Inputs!$B$2, (Inputs!$B$8 - I5833)/Inputs!$B$9)</f>
        <v>71.026655300015364</v>
      </c>
      <c r="L5833" s="3">
        <f>MAX(MIN(Inputs!$B$2, I5833*Inputs!$B$10, Inputs!$B$8*Inputs!$B$4 - J5833), 0)</f>
        <v>0</v>
      </c>
      <c r="M5833" s="3">
        <f t="shared" si="822"/>
        <v>0</v>
      </c>
      <c r="N5833" s="3">
        <f t="shared" si="823"/>
        <v>0</v>
      </c>
      <c r="O5833" s="3">
        <f>IF(H5833="Reg", MIN(Inputs!$B$2, I5833*Inputs!$B$10, (Inputs!$B$8-I5833)/Inputs!$B$9), 0)</f>
        <v>71.026655300015364</v>
      </c>
      <c r="P5833" s="3">
        <f t="shared" si="824"/>
        <v>0</v>
      </c>
      <c r="Q5833" s="3">
        <f t="shared" si="825"/>
        <v>4.9718658710010759</v>
      </c>
      <c r="R5833" s="3">
        <f>I5833 + M5833*Inputs!$B$9 - N5833/Inputs!$B$10</f>
        <v>273.37109132265232</v>
      </c>
    </row>
    <row r="5834" spans="1:18" x14ac:dyDescent="0.3">
      <c r="A5834" s="4">
        <v>46266</v>
      </c>
      <c r="B5834" s="3">
        <v>22.555000000000003</v>
      </c>
      <c r="C5834" s="3">
        <v>0.06</v>
      </c>
      <c r="D5834" s="3">
        <f t="shared" si="819"/>
        <v>21.624687499999997</v>
      </c>
      <c r="E5834" s="3">
        <f>MAX(B5834 - D5834/Inputs!$B$5, 0)</f>
        <v>0</v>
      </c>
      <c r="F5834" s="3">
        <f>MAX(D5834*Inputs!$B$5 - B5834, 0)</f>
        <v>0</v>
      </c>
      <c r="G5834" s="3">
        <f t="shared" si="820"/>
        <v>0.06</v>
      </c>
      <c r="H5834" t="str">
        <f t="shared" si="821"/>
        <v>Reg</v>
      </c>
      <c r="I5834" s="3">
        <f t="shared" si="826"/>
        <v>273.37109132265232</v>
      </c>
      <c r="J5834" s="3">
        <f t="shared" si="827"/>
        <v>0</v>
      </c>
      <c r="K5834" s="3">
        <f>MIN(Inputs!$B$2, (Inputs!$B$8 - I5834)/Inputs!$B$9)</f>
        <v>71.026655300015364</v>
      </c>
      <c r="L5834" s="3">
        <f>MAX(MIN(Inputs!$B$2, I5834*Inputs!$B$10, Inputs!$B$8*Inputs!$B$4 - J5834), 0)</f>
        <v>170</v>
      </c>
      <c r="M5834" s="3">
        <f t="shared" si="822"/>
        <v>0</v>
      </c>
      <c r="N5834" s="3">
        <f t="shared" si="823"/>
        <v>0</v>
      </c>
      <c r="O5834" s="3">
        <f>IF(H5834="Reg", MIN(Inputs!$B$2, I5834*Inputs!$B$10, (Inputs!$B$8-I5834)/Inputs!$B$9), 0)</f>
        <v>71.026655300015364</v>
      </c>
      <c r="P5834" s="3">
        <f t="shared" si="824"/>
        <v>0</v>
      </c>
      <c r="Q5834" s="3">
        <f t="shared" si="825"/>
        <v>4.261599318000922</v>
      </c>
      <c r="R5834" s="3">
        <f>I5834 + M5834*Inputs!$B$9 - N5834/Inputs!$B$10</f>
        <v>273.37109132265232</v>
      </c>
    </row>
    <row r="5835" spans="1:18" x14ac:dyDescent="0.3">
      <c r="A5835" s="4">
        <v>46266.041666666657</v>
      </c>
      <c r="B5835" s="3">
        <v>20.717500000000001</v>
      </c>
      <c r="C5835" s="3">
        <v>0.06</v>
      </c>
      <c r="D5835" s="3">
        <f t="shared" si="819"/>
        <v>21.624687499999997</v>
      </c>
      <c r="E5835" s="3">
        <f>MAX(B5835 - D5835/Inputs!$B$5, 0)</f>
        <v>0</v>
      </c>
      <c r="F5835" s="3">
        <f>MAX(D5835*Inputs!$B$5 - B5835, 0)</f>
        <v>0</v>
      </c>
      <c r="G5835" s="3">
        <f t="shared" si="820"/>
        <v>0.06</v>
      </c>
      <c r="H5835" t="str">
        <f t="shared" si="821"/>
        <v>Reg</v>
      </c>
      <c r="I5835" s="3">
        <f t="shared" si="826"/>
        <v>273.37109132265232</v>
      </c>
      <c r="J5835" s="3">
        <f t="shared" si="827"/>
        <v>0</v>
      </c>
      <c r="K5835" s="3">
        <f>MIN(Inputs!$B$2, (Inputs!$B$8 - I5835)/Inputs!$B$9)</f>
        <v>71.026655300015364</v>
      </c>
      <c r="L5835" s="3">
        <f>MAX(MIN(Inputs!$B$2, I5835*Inputs!$B$10, Inputs!$B$8*Inputs!$B$4 - J5835), 0)</f>
        <v>170</v>
      </c>
      <c r="M5835" s="3">
        <f t="shared" si="822"/>
        <v>0</v>
      </c>
      <c r="N5835" s="3">
        <f t="shared" si="823"/>
        <v>0</v>
      </c>
      <c r="O5835" s="3">
        <f>IF(H5835="Reg", MIN(Inputs!$B$2, I5835*Inputs!$B$10, (Inputs!$B$8-I5835)/Inputs!$B$9), 0)</f>
        <v>71.026655300015364</v>
      </c>
      <c r="P5835" s="3">
        <f t="shared" si="824"/>
        <v>0</v>
      </c>
      <c r="Q5835" s="3">
        <f t="shared" si="825"/>
        <v>4.261599318000922</v>
      </c>
      <c r="R5835" s="3">
        <f>I5835 + M5835*Inputs!$B$9 - N5835/Inputs!$B$10</f>
        <v>273.37109132265232</v>
      </c>
    </row>
    <row r="5836" spans="1:18" x14ac:dyDescent="0.3">
      <c r="A5836" s="4">
        <v>46266.083333333343</v>
      </c>
      <c r="B5836" s="3">
        <v>19.465</v>
      </c>
      <c r="C5836" s="3">
        <v>0.06</v>
      </c>
      <c r="D5836" s="3">
        <f t="shared" si="819"/>
        <v>21.624687499999997</v>
      </c>
      <c r="E5836" s="3">
        <f>MAX(B5836 - D5836/Inputs!$B$5, 0)</f>
        <v>0</v>
      </c>
      <c r="F5836" s="3">
        <f>MAX(D5836*Inputs!$B$5 - B5836, 0)</f>
        <v>0</v>
      </c>
      <c r="G5836" s="3">
        <f t="shared" si="820"/>
        <v>0.06</v>
      </c>
      <c r="H5836" t="str">
        <f t="shared" si="821"/>
        <v>Reg</v>
      </c>
      <c r="I5836" s="3">
        <f t="shared" si="826"/>
        <v>273.37109132265232</v>
      </c>
      <c r="J5836" s="3">
        <f t="shared" si="827"/>
        <v>0</v>
      </c>
      <c r="K5836" s="3">
        <f>MIN(Inputs!$B$2, (Inputs!$B$8 - I5836)/Inputs!$B$9)</f>
        <v>71.026655300015364</v>
      </c>
      <c r="L5836" s="3">
        <f>MAX(MIN(Inputs!$B$2, I5836*Inputs!$B$10, Inputs!$B$8*Inputs!$B$4 - J5836), 0)</f>
        <v>170</v>
      </c>
      <c r="M5836" s="3">
        <f t="shared" si="822"/>
        <v>0</v>
      </c>
      <c r="N5836" s="3">
        <f t="shared" si="823"/>
        <v>0</v>
      </c>
      <c r="O5836" s="3">
        <f>IF(H5836="Reg", MIN(Inputs!$B$2, I5836*Inputs!$B$10, (Inputs!$B$8-I5836)/Inputs!$B$9), 0)</f>
        <v>71.026655300015364</v>
      </c>
      <c r="P5836" s="3">
        <f t="shared" si="824"/>
        <v>0</v>
      </c>
      <c r="Q5836" s="3">
        <f t="shared" si="825"/>
        <v>4.261599318000922</v>
      </c>
      <c r="R5836" s="3">
        <f>I5836 + M5836*Inputs!$B$9 - N5836/Inputs!$B$10</f>
        <v>273.37109132265232</v>
      </c>
    </row>
    <row r="5837" spans="1:18" x14ac:dyDescent="0.3">
      <c r="A5837" s="4">
        <v>46266.125</v>
      </c>
      <c r="B5837" s="3">
        <v>20.0425</v>
      </c>
      <c r="C5837" s="3">
        <v>0.06</v>
      </c>
      <c r="D5837" s="3">
        <f t="shared" si="819"/>
        <v>21.624687499999997</v>
      </c>
      <c r="E5837" s="3">
        <f>MAX(B5837 - D5837/Inputs!$B$5, 0)</f>
        <v>0</v>
      </c>
      <c r="F5837" s="3">
        <f>MAX(D5837*Inputs!$B$5 - B5837, 0)</f>
        <v>0</v>
      </c>
      <c r="G5837" s="3">
        <f t="shared" si="820"/>
        <v>0.06</v>
      </c>
      <c r="H5837" t="str">
        <f t="shared" si="821"/>
        <v>Reg</v>
      </c>
      <c r="I5837" s="3">
        <f t="shared" si="826"/>
        <v>273.37109132265232</v>
      </c>
      <c r="J5837" s="3">
        <f t="shared" si="827"/>
        <v>0</v>
      </c>
      <c r="K5837" s="3">
        <f>MIN(Inputs!$B$2, (Inputs!$B$8 - I5837)/Inputs!$B$9)</f>
        <v>71.026655300015364</v>
      </c>
      <c r="L5837" s="3">
        <f>MAX(MIN(Inputs!$B$2, I5837*Inputs!$B$10, Inputs!$B$8*Inputs!$B$4 - J5837), 0)</f>
        <v>170</v>
      </c>
      <c r="M5837" s="3">
        <f t="shared" si="822"/>
        <v>0</v>
      </c>
      <c r="N5837" s="3">
        <f t="shared" si="823"/>
        <v>0</v>
      </c>
      <c r="O5837" s="3">
        <f>IF(H5837="Reg", MIN(Inputs!$B$2, I5837*Inputs!$B$10, (Inputs!$B$8-I5837)/Inputs!$B$9), 0)</f>
        <v>71.026655300015364</v>
      </c>
      <c r="P5837" s="3">
        <f t="shared" si="824"/>
        <v>0</v>
      </c>
      <c r="Q5837" s="3">
        <f t="shared" si="825"/>
        <v>4.261599318000922</v>
      </c>
      <c r="R5837" s="3">
        <f>I5837 + M5837*Inputs!$B$9 - N5837/Inputs!$B$10</f>
        <v>273.37109132265232</v>
      </c>
    </row>
    <row r="5838" spans="1:18" x14ac:dyDescent="0.3">
      <c r="A5838" s="4">
        <v>46266.166666666657</v>
      </c>
      <c r="B5838" s="3">
        <v>18.68</v>
      </c>
      <c r="C5838" s="3">
        <v>0.06</v>
      </c>
      <c r="D5838" s="3">
        <f t="shared" si="819"/>
        <v>21.624687499999997</v>
      </c>
      <c r="E5838" s="3">
        <f>MAX(B5838 - D5838/Inputs!$B$5, 0)</f>
        <v>0</v>
      </c>
      <c r="F5838" s="3">
        <f>MAX(D5838*Inputs!$B$5 - B5838, 0)</f>
        <v>0.34972499999999584</v>
      </c>
      <c r="G5838" s="3">
        <f t="shared" si="820"/>
        <v>0.06</v>
      </c>
      <c r="H5838" t="str">
        <f t="shared" si="821"/>
        <v>Charge</v>
      </c>
      <c r="I5838" s="3">
        <f t="shared" si="826"/>
        <v>273.37109132265232</v>
      </c>
      <c r="J5838" s="3">
        <f t="shared" si="827"/>
        <v>0</v>
      </c>
      <c r="K5838" s="3">
        <f>MIN(Inputs!$B$2, (Inputs!$B$8 - I5838)/Inputs!$B$9)</f>
        <v>71.026655300015364</v>
      </c>
      <c r="L5838" s="3">
        <f>MAX(MIN(Inputs!$B$2, I5838*Inputs!$B$10, Inputs!$B$8*Inputs!$B$4 - J5838), 0)</f>
        <v>170</v>
      </c>
      <c r="M5838" s="3">
        <f t="shared" si="822"/>
        <v>71.026655300015364</v>
      </c>
      <c r="N5838" s="3">
        <f t="shared" si="823"/>
        <v>0</v>
      </c>
      <c r="O5838" s="3">
        <f>IF(H5838="Reg", MIN(Inputs!$B$2, I5838*Inputs!$B$10, (Inputs!$B$8-I5838)/Inputs!$B$9), 0)</f>
        <v>0</v>
      </c>
      <c r="P5838" s="3">
        <f t="shared" si="824"/>
        <v>-1326.777921004287</v>
      </c>
      <c r="Q5838" s="3">
        <f t="shared" si="825"/>
        <v>0</v>
      </c>
      <c r="R5838" s="3">
        <f>I5838 + M5838*Inputs!$B$9 - N5838/Inputs!$B$10</f>
        <v>340</v>
      </c>
    </row>
    <row r="5839" spans="1:18" x14ac:dyDescent="0.3">
      <c r="A5839" s="4">
        <v>46266.208333333343</v>
      </c>
      <c r="B5839" s="3">
        <v>18.987500000000001</v>
      </c>
      <c r="C5839" s="3">
        <v>7.0000000000000007E-2</v>
      </c>
      <c r="D5839" s="3">
        <f t="shared" si="819"/>
        <v>21.624687499999997</v>
      </c>
      <c r="E5839" s="3">
        <f>MAX(B5839 - D5839/Inputs!$B$5, 0)</f>
        <v>0</v>
      </c>
      <c r="F5839" s="3">
        <f>MAX(D5839*Inputs!$B$5 - B5839, 0)</f>
        <v>4.222499999999485E-2</v>
      </c>
      <c r="G5839" s="3">
        <f t="shared" si="820"/>
        <v>7.0000000000000007E-2</v>
      </c>
      <c r="H5839" t="str">
        <f t="shared" si="821"/>
        <v>Reg</v>
      </c>
      <c r="I5839" s="3">
        <f t="shared" si="826"/>
        <v>340</v>
      </c>
      <c r="J5839" s="3">
        <f t="shared" si="827"/>
        <v>0</v>
      </c>
      <c r="K5839" s="3">
        <f>MIN(Inputs!$B$2, (Inputs!$B$8 - I5839)/Inputs!$B$9)</f>
        <v>0</v>
      </c>
      <c r="L5839" s="3">
        <f>MAX(MIN(Inputs!$B$2, I5839*Inputs!$B$10, Inputs!$B$8*Inputs!$B$4 - J5839), 0)</f>
        <v>170</v>
      </c>
      <c r="M5839" s="3">
        <f t="shared" si="822"/>
        <v>0</v>
      </c>
      <c r="N5839" s="3">
        <f t="shared" si="823"/>
        <v>0</v>
      </c>
      <c r="O5839" s="3">
        <f>IF(H5839="Reg", MIN(Inputs!$B$2, I5839*Inputs!$B$10, (Inputs!$B$8-I5839)/Inputs!$B$9), 0)</f>
        <v>0</v>
      </c>
      <c r="P5839" s="3">
        <f t="shared" si="824"/>
        <v>0</v>
      </c>
      <c r="Q5839" s="3">
        <f t="shared" si="825"/>
        <v>0</v>
      </c>
      <c r="R5839" s="3">
        <f>I5839 + M5839*Inputs!$B$9 - N5839/Inputs!$B$10</f>
        <v>340</v>
      </c>
    </row>
    <row r="5840" spans="1:18" x14ac:dyDescent="0.3">
      <c r="A5840" s="4">
        <v>46266.25</v>
      </c>
      <c r="B5840" s="3">
        <v>23.0075</v>
      </c>
      <c r="C5840" s="3">
        <v>0.05</v>
      </c>
      <c r="D5840" s="3">
        <f t="shared" si="819"/>
        <v>21.624687499999997</v>
      </c>
      <c r="E5840" s="3">
        <f>MAX(B5840 - D5840/Inputs!$B$5, 0)</f>
        <v>0</v>
      </c>
      <c r="F5840" s="3">
        <f>MAX(D5840*Inputs!$B$5 - B5840, 0)</f>
        <v>0</v>
      </c>
      <c r="G5840" s="3">
        <f t="shared" si="820"/>
        <v>0.05</v>
      </c>
      <c r="H5840" t="str">
        <f t="shared" si="821"/>
        <v>Reg</v>
      </c>
      <c r="I5840" s="3">
        <f t="shared" si="826"/>
        <v>340</v>
      </c>
      <c r="J5840" s="3">
        <f t="shared" si="827"/>
        <v>0</v>
      </c>
      <c r="K5840" s="3">
        <f>MIN(Inputs!$B$2, (Inputs!$B$8 - I5840)/Inputs!$B$9)</f>
        <v>0</v>
      </c>
      <c r="L5840" s="3">
        <f>MAX(MIN(Inputs!$B$2, I5840*Inputs!$B$10, Inputs!$B$8*Inputs!$B$4 - J5840), 0)</f>
        <v>170</v>
      </c>
      <c r="M5840" s="3">
        <f t="shared" si="822"/>
        <v>0</v>
      </c>
      <c r="N5840" s="3">
        <f t="shared" si="823"/>
        <v>0</v>
      </c>
      <c r="O5840" s="3">
        <f>IF(H5840="Reg", MIN(Inputs!$B$2, I5840*Inputs!$B$10, (Inputs!$B$8-I5840)/Inputs!$B$9), 0)</f>
        <v>0</v>
      </c>
      <c r="P5840" s="3">
        <f t="shared" si="824"/>
        <v>0</v>
      </c>
      <c r="Q5840" s="3">
        <f t="shared" si="825"/>
        <v>0</v>
      </c>
      <c r="R5840" s="3">
        <f>I5840 + M5840*Inputs!$B$9 - N5840/Inputs!$B$10</f>
        <v>340</v>
      </c>
    </row>
    <row r="5841" spans="1:18" x14ac:dyDescent="0.3">
      <c r="A5841" s="4">
        <v>46266.291666666657</v>
      </c>
      <c r="B5841" s="3">
        <v>23.189999999999998</v>
      </c>
      <c r="C5841" s="3">
        <v>1</v>
      </c>
      <c r="D5841" s="3">
        <f t="shared" si="819"/>
        <v>21.624687499999997</v>
      </c>
      <c r="E5841" s="3">
        <f>MAX(B5841 - D5841/Inputs!$B$5, 0)</f>
        <v>0</v>
      </c>
      <c r="F5841" s="3">
        <f>MAX(D5841*Inputs!$B$5 - B5841, 0)</f>
        <v>0</v>
      </c>
      <c r="G5841" s="3">
        <f t="shared" si="820"/>
        <v>1</v>
      </c>
      <c r="H5841" t="str">
        <f t="shared" si="821"/>
        <v>Reg</v>
      </c>
      <c r="I5841" s="3">
        <f t="shared" si="826"/>
        <v>340</v>
      </c>
      <c r="J5841" s="3">
        <f t="shared" si="827"/>
        <v>0</v>
      </c>
      <c r="K5841" s="3">
        <f>MIN(Inputs!$B$2, (Inputs!$B$8 - I5841)/Inputs!$B$9)</f>
        <v>0</v>
      </c>
      <c r="L5841" s="3">
        <f>MAX(MIN(Inputs!$B$2, I5841*Inputs!$B$10, Inputs!$B$8*Inputs!$B$4 - J5841), 0)</f>
        <v>170</v>
      </c>
      <c r="M5841" s="3">
        <f t="shared" si="822"/>
        <v>0</v>
      </c>
      <c r="N5841" s="3">
        <f t="shared" si="823"/>
        <v>0</v>
      </c>
      <c r="O5841" s="3">
        <f>IF(H5841="Reg", MIN(Inputs!$B$2, I5841*Inputs!$B$10, (Inputs!$B$8-I5841)/Inputs!$B$9), 0)</f>
        <v>0</v>
      </c>
      <c r="P5841" s="3">
        <f t="shared" si="824"/>
        <v>0</v>
      </c>
      <c r="Q5841" s="3">
        <f t="shared" si="825"/>
        <v>0</v>
      </c>
      <c r="R5841" s="3">
        <f>I5841 + M5841*Inputs!$B$9 - N5841/Inputs!$B$10</f>
        <v>340</v>
      </c>
    </row>
    <row r="5842" spans="1:18" x14ac:dyDescent="0.3">
      <c r="A5842" s="4">
        <v>46266.333333333343</v>
      </c>
      <c r="B5842" s="3">
        <v>19.9925</v>
      </c>
      <c r="C5842" s="3">
        <v>0.89</v>
      </c>
      <c r="D5842" s="3">
        <f t="shared" si="819"/>
        <v>21.624687499999997</v>
      </c>
      <c r="E5842" s="3">
        <f>MAX(B5842 - D5842/Inputs!$B$5, 0)</f>
        <v>0</v>
      </c>
      <c r="F5842" s="3">
        <f>MAX(D5842*Inputs!$B$5 - B5842, 0)</f>
        <v>0</v>
      </c>
      <c r="G5842" s="3">
        <f t="shared" si="820"/>
        <v>0.89</v>
      </c>
      <c r="H5842" t="str">
        <f t="shared" si="821"/>
        <v>Reg</v>
      </c>
      <c r="I5842" s="3">
        <f t="shared" si="826"/>
        <v>340</v>
      </c>
      <c r="J5842" s="3">
        <f t="shared" si="827"/>
        <v>0</v>
      </c>
      <c r="K5842" s="3">
        <f>MIN(Inputs!$B$2, (Inputs!$B$8 - I5842)/Inputs!$B$9)</f>
        <v>0</v>
      </c>
      <c r="L5842" s="3">
        <f>MAX(MIN(Inputs!$B$2, I5842*Inputs!$B$10, Inputs!$B$8*Inputs!$B$4 - J5842), 0)</f>
        <v>170</v>
      </c>
      <c r="M5842" s="3">
        <f t="shared" si="822"/>
        <v>0</v>
      </c>
      <c r="N5842" s="3">
        <f t="shared" si="823"/>
        <v>0</v>
      </c>
      <c r="O5842" s="3">
        <f>IF(H5842="Reg", MIN(Inputs!$B$2, I5842*Inputs!$B$10, (Inputs!$B$8-I5842)/Inputs!$B$9), 0)</f>
        <v>0</v>
      </c>
      <c r="P5842" s="3">
        <f t="shared" si="824"/>
        <v>0</v>
      </c>
      <c r="Q5842" s="3">
        <f t="shared" si="825"/>
        <v>0</v>
      </c>
      <c r="R5842" s="3">
        <f>I5842 + M5842*Inputs!$B$9 - N5842/Inputs!$B$10</f>
        <v>340</v>
      </c>
    </row>
    <row r="5843" spans="1:18" x14ac:dyDescent="0.3">
      <c r="A5843" s="4">
        <v>46266.375</v>
      </c>
      <c r="B5843" s="3">
        <v>17.759999999999998</v>
      </c>
      <c r="C5843" s="3">
        <v>0.5</v>
      </c>
      <c r="D5843" s="3">
        <f t="shared" si="819"/>
        <v>21.624687499999997</v>
      </c>
      <c r="E5843" s="3">
        <f>MAX(B5843 - D5843/Inputs!$B$5, 0)</f>
        <v>0</v>
      </c>
      <c r="F5843" s="3">
        <f>MAX(D5843*Inputs!$B$5 - B5843, 0)</f>
        <v>1.2697249999999976</v>
      </c>
      <c r="G5843" s="3">
        <f t="shared" si="820"/>
        <v>0.5</v>
      </c>
      <c r="H5843" t="str">
        <f t="shared" si="821"/>
        <v>Charge</v>
      </c>
      <c r="I5843" s="3">
        <f t="shared" si="826"/>
        <v>340</v>
      </c>
      <c r="J5843" s="3">
        <f t="shared" si="827"/>
        <v>0</v>
      </c>
      <c r="K5843" s="3">
        <f>MIN(Inputs!$B$2, (Inputs!$B$8 - I5843)/Inputs!$B$9)</f>
        <v>0</v>
      </c>
      <c r="L5843" s="3">
        <f>MAX(MIN(Inputs!$B$2, I5843*Inputs!$B$10, Inputs!$B$8*Inputs!$B$4 - J5843), 0)</f>
        <v>170</v>
      </c>
      <c r="M5843" s="3">
        <f t="shared" si="822"/>
        <v>0</v>
      </c>
      <c r="N5843" s="3">
        <f t="shared" si="823"/>
        <v>0</v>
      </c>
      <c r="O5843" s="3">
        <f>IF(H5843="Reg", MIN(Inputs!$B$2, I5843*Inputs!$B$10, (Inputs!$B$8-I5843)/Inputs!$B$9), 0)</f>
        <v>0</v>
      </c>
      <c r="P5843" s="3">
        <f t="shared" si="824"/>
        <v>0</v>
      </c>
      <c r="Q5843" s="3">
        <f t="shared" si="825"/>
        <v>0</v>
      </c>
      <c r="R5843" s="3">
        <f>I5843 + M5843*Inputs!$B$9 - N5843/Inputs!$B$10</f>
        <v>340</v>
      </c>
    </row>
    <row r="5844" spans="1:18" x14ac:dyDescent="0.3">
      <c r="A5844" s="4">
        <v>46266.416666666657</v>
      </c>
      <c r="B5844" s="3">
        <v>18.552500000000002</v>
      </c>
      <c r="C5844" s="3">
        <v>0.44</v>
      </c>
      <c r="D5844" s="3">
        <f t="shared" si="819"/>
        <v>21.624687499999997</v>
      </c>
      <c r="E5844" s="3">
        <f>MAX(B5844 - D5844/Inputs!$B$5, 0)</f>
        <v>0</v>
      </c>
      <c r="F5844" s="3">
        <f>MAX(D5844*Inputs!$B$5 - B5844, 0)</f>
        <v>0.47722499999999357</v>
      </c>
      <c r="G5844" s="3">
        <f t="shared" si="820"/>
        <v>0.44</v>
      </c>
      <c r="H5844" t="str">
        <f t="shared" si="821"/>
        <v>Charge</v>
      </c>
      <c r="I5844" s="3">
        <f t="shared" si="826"/>
        <v>340</v>
      </c>
      <c r="J5844" s="3">
        <f t="shared" si="827"/>
        <v>0</v>
      </c>
      <c r="K5844" s="3">
        <f>MIN(Inputs!$B$2, (Inputs!$B$8 - I5844)/Inputs!$B$9)</f>
        <v>0</v>
      </c>
      <c r="L5844" s="3">
        <f>MAX(MIN(Inputs!$B$2, I5844*Inputs!$B$10, Inputs!$B$8*Inputs!$B$4 - J5844), 0)</f>
        <v>170</v>
      </c>
      <c r="M5844" s="3">
        <f t="shared" si="822"/>
        <v>0</v>
      </c>
      <c r="N5844" s="3">
        <f t="shared" si="823"/>
        <v>0</v>
      </c>
      <c r="O5844" s="3">
        <f>IF(H5844="Reg", MIN(Inputs!$B$2, I5844*Inputs!$B$10, (Inputs!$B$8-I5844)/Inputs!$B$9), 0)</f>
        <v>0</v>
      </c>
      <c r="P5844" s="3">
        <f t="shared" si="824"/>
        <v>0</v>
      </c>
      <c r="Q5844" s="3">
        <f t="shared" si="825"/>
        <v>0</v>
      </c>
      <c r="R5844" s="3">
        <f>I5844 + M5844*Inputs!$B$9 - N5844/Inputs!$B$10</f>
        <v>340</v>
      </c>
    </row>
    <row r="5845" spans="1:18" x14ac:dyDescent="0.3">
      <c r="A5845" s="4">
        <v>46266.458333333343</v>
      </c>
      <c r="B5845" s="3">
        <v>21.897500000000001</v>
      </c>
      <c r="C5845" s="3">
        <v>0.42</v>
      </c>
      <c r="D5845" s="3">
        <f t="shared" si="819"/>
        <v>21.624687499999997</v>
      </c>
      <c r="E5845" s="3">
        <f>MAX(B5845 - D5845/Inputs!$B$5, 0)</f>
        <v>0</v>
      </c>
      <c r="F5845" s="3">
        <f>MAX(D5845*Inputs!$B$5 - B5845, 0)</f>
        <v>0</v>
      </c>
      <c r="G5845" s="3">
        <f t="shared" si="820"/>
        <v>0.42</v>
      </c>
      <c r="H5845" t="str">
        <f t="shared" si="821"/>
        <v>Reg</v>
      </c>
      <c r="I5845" s="3">
        <f t="shared" si="826"/>
        <v>340</v>
      </c>
      <c r="J5845" s="3">
        <f t="shared" si="827"/>
        <v>0</v>
      </c>
      <c r="K5845" s="3">
        <f>MIN(Inputs!$B$2, (Inputs!$B$8 - I5845)/Inputs!$B$9)</f>
        <v>0</v>
      </c>
      <c r="L5845" s="3">
        <f>MAX(MIN(Inputs!$B$2, I5845*Inputs!$B$10, Inputs!$B$8*Inputs!$B$4 - J5845), 0)</f>
        <v>170</v>
      </c>
      <c r="M5845" s="3">
        <f t="shared" si="822"/>
        <v>0</v>
      </c>
      <c r="N5845" s="3">
        <f t="shared" si="823"/>
        <v>0</v>
      </c>
      <c r="O5845" s="3">
        <f>IF(H5845="Reg", MIN(Inputs!$B$2, I5845*Inputs!$B$10, (Inputs!$B$8-I5845)/Inputs!$B$9), 0)</f>
        <v>0</v>
      </c>
      <c r="P5845" s="3">
        <f t="shared" si="824"/>
        <v>0</v>
      </c>
      <c r="Q5845" s="3">
        <f t="shared" si="825"/>
        <v>0</v>
      </c>
      <c r="R5845" s="3">
        <f>I5845 + M5845*Inputs!$B$9 - N5845/Inputs!$B$10</f>
        <v>340</v>
      </c>
    </row>
    <row r="5846" spans="1:18" x14ac:dyDescent="0.3">
      <c r="A5846" s="4">
        <v>46266.5</v>
      </c>
      <c r="B5846" s="3">
        <v>20.074999999999999</v>
      </c>
      <c r="C5846" s="3">
        <v>0.44</v>
      </c>
      <c r="D5846" s="3">
        <f t="shared" si="819"/>
        <v>21.624687499999997</v>
      </c>
      <c r="E5846" s="3">
        <f>MAX(B5846 - D5846/Inputs!$B$5, 0)</f>
        <v>0</v>
      </c>
      <c r="F5846" s="3">
        <f>MAX(D5846*Inputs!$B$5 - B5846, 0)</f>
        <v>0</v>
      </c>
      <c r="G5846" s="3">
        <f t="shared" si="820"/>
        <v>0.44</v>
      </c>
      <c r="H5846" t="str">
        <f t="shared" si="821"/>
        <v>Reg</v>
      </c>
      <c r="I5846" s="3">
        <f t="shared" si="826"/>
        <v>340</v>
      </c>
      <c r="J5846" s="3">
        <f t="shared" si="827"/>
        <v>0</v>
      </c>
      <c r="K5846" s="3">
        <f>MIN(Inputs!$B$2, (Inputs!$B$8 - I5846)/Inputs!$B$9)</f>
        <v>0</v>
      </c>
      <c r="L5846" s="3">
        <f>MAX(MIN(Inputs!$B$2, I5846*Inputs!$B$10, Inputs!$B$8*Inputs!$B$4 - J5846), 0)</f>
        <v>170</v>
      </c>
      <c r="M5846" s="3">
        <f t="shared" si="822"/>
        <v>0</v>
      </c>
      <c r="N5846" s="3">
        <f t="shared" si="823"/>
        <v>0</v>
      </c>
      <c r="O5846" s="3">
        <f>IF(H5846="Reg", MIN(Inputs!$B$2, I5846*Inputs!$B$10, (Inputs!$B$8-I5846)/Inputs!$B$9), 0)</f>
        <v>0</v>
      </c>
      <c r="P5846" s="3">
        <f t="shared" si="824"/>
        <v>0</v>
      </c>
      <c r="Q5846" s="3">
        <f t="shared" si="825"/>
        <v>0</v>
      </c>
      <c r="R5846" s="3">
        <f>I5846 + M5846*Inputs!$B$9 - N5846/Inputs!$B$10</f>
        <v>340</v>
      </c>
    </row>
    <row r="5847" spans="1:18" x14ac:dyDescent="0.3">
      <c r="A5847" s="4">
        <v>46266.541666666657</v>
      </c>
      <c r="B5847" s="3">
        <v>19.700000000000003</v>
      </c>
      <c r="C5847" s="3">
        <v>0.44</v>
      </c>
      <c r="D5847" s="3">
        <f t="shared" si="819"/>
        <v>21.624687499999997</v>
      </c>
      <c r="E5847" s="3">
        <f>MAX(B5847 - D5847/Inputs!$B$5, 0)</f>
        <v>0</v>
      </c>
      <c r="F5847" s="3">
        <f>MAX(D5847*Inputs!$B$5 - B5847, 0)</f>
        <v>0</v>
      </c>
      <c r="G5847" s="3">
        <f t="shared" si="820"/>
        <v>0.44</v>
      </c>
      <c r="H5847" t="str">
        <f t="shared" si="821"/>
        <v>Reg</v>
      </c>
      <c r="I5847" s="3">
        <f t="shared" si="826"/>
        <v>340</v>
      </c>
      <c r="J5847" s="3">
        <f t="shared" si="827"/>
        <v>0</v>
      </c>
      <c r="K5847" s="3">
        <f>MIN(Inputs!$B$2, (Inputs!$B$8 - I5847)/Inputs!$B$9)</f>
        <v>0</v>
      </c>
      <c r="L5847" s="3">
        <f>MAX(MIN(Inputs!$B$2, I5847*Inputs!$B$10, Inputs!$B$8*Inputs!$B$4 - J5847), 0)</f>
        <v>170</v>
      </c>
      <c r="M5847" s="3">
        <f t="shared" si="822"/>
        <v>0</v>
      </c>
      <c r="N5847" s="3">
        <f t="shared" si="823"/>
        <v>0</v>
      </c>
      <c r="O5847" s="3">
        <f>IF(H5847="Reg", MIN(Inputs!$B$2, I5847*Inputs!$B$10, (Inputs!$B$8-I5847)/Inputs!$B$9), 0)</f>
        <v>0</v>
      </c>
      <c r="P5847" s="3">
        <f t="shared" si="824"/>
        <v>0</v>
      </c>
      <c r="Q5847" s="3">
        <f t="shared" si="825"/>
        <v>0</v>
      </c>
      <c r="R5847" s="3">
        <f>I5847 + M5847*Inputs!$B$9 - N5847/Inputs!$B$10</f>
        <v>340</v>
      </c>
    </row>
    <row r="5848" spans="1:18" x14ac:dyDescent="0.3">
      <c r="A5848" s="4">
        <v>46266.583333333343</v>
      </c>
      <c r="B5848" s="3">
        <v>16.727499999999999</v>
      </c>
      <c r="C5848" s="3">
        <v>0.49</v>
      </c>
      <c r="D5848" s="3">
        <f t="shared" si="819"/>
        <v>21.624687499999997</v>
      </c>
      <c r="E5848" s="3">
        <f>MAX(B5848 - D5848/Inputs!$B$5, 0)</f>
        <v>0</v>
      </c>
      <c r="F5848" s="3">
        <f>MAX(D5848*Inputs!$B$5 - B5848, 0)</f>
        <v>2.3022249999999964</v>
      </c>
      <c r="G5848" s="3">
        <f t="shared" si="820"/>
        <v>0.49</v>
      </c>
      <c r="H5848" t="str">
        <f t="shared" si="821"/>
        <v>Charge</v>
      </c>
      <c r="I5848" s="3">
        <f t="shared" si="826"/>
        <v>340</v>
      </c>
      <c r="J5848" s="3">
        <f t="shared" si="827"/>
        <v>0</v>
      </c>
      <c r="K5848" s="3">
        <f>MIN(Inputs!$B$2, (Inputs!$B$8 - I5848)/Inputs!$B$9)</f>
        <v>0</v>
      </c>
      <c r="L5848" s="3">
        <f>MAX(MIN(Inputs!$B$2, I5848*Inputs!$B$10, Inputs!$B$8*Inputs!$B$4 - J5848), 0)</f>
        <v>170</v>
      </c>
      <c r="M5848" s="3">
        <f t="shared" si="822"/>
        <v>0</v>
      </c>
      <c r="N5848" s="3">
        <f t="shared" si="823"/>
        <v>0</v>
      </c>
      <c r="O5848" s="3">
        <f>IF(H5848="Reg", MIN(Inputs!$B$2, I5848*Inputs!$B$10, (Inputs!$B$8-I5848)/Inputs!$B$9), 0)</f>
        <v>0</v>
      </c>
      <c r="P5848" s="3">
        <f t="shared" si="824"/>
        <v>0</v>
      </c>
      <c r="Q5848" s="3">
        <f t="shared" si="825"/>
        <v>0</v>
      </c>
      <c r="R5848" s="3">
        <f>I5848 + M5848*Inputs!$B$9 - N5848/Inputs!$B$10</f>
        <v>340</v>
      </c>
    </row>
    <row r="5849" spans="1:18" x14ac:dyDescent="0.3">
      <c r="A5849" s="4">
        <v>46266.625</v>
      </c>
      <c r="B5849" s="3">
        <v>15.105</v>
      </c>
      <c r="C5849" s="3">
        <v>1.03</v>
      </c>
      <c r="D5849" s="3">
        <f t="shared" si="819"/>
        <v>21.624687499999997</v>
      </c>
      <c r="E5849" s="3">
        <f>MAX(B5849 - D5849/Inputs!$B$5, 0)</f>
        <v>0</v>
      </c>
      <c r="F5849" s="3">
        <f>MAX(D5849*Inputs!$B$5 - B5849, 0)</f>
        <v>3.9247249999999951</v>
      </c>
      <c r="G5849" s="3">
        <f t="shared" si="820"/>
        <v>1.03</v>
      </c>
      <c r="H5849" t="str">
        <f t="shared" si="821"/>
        <v>Charge</v>
      </c>
      <c r="I5849" s="3">
        <f t="shared" si="826"/>
        <v>340</v>
      </c>
      <c r="J5849" s="3">
        <f t="shared" si="827"/>
        <v>0</v>
      </c>
      <c r="K5849" s="3">
        <f>MIN(Inputs!$B$2, (Inputs!$B$8 - I5849)/Inputs!$B$9)</f>
        <v>0</v>
      </c>
      <c r="L5849" s="3">
        <f>MAX(MIN(Inputs!$B$2, I5849*Inputs!$B$10, Inputs!$B$8*Inputs!$B$4 - J5849), 0)</f>
        <v>170</v>
      </c>
      <c r="M5849" s="3">
        <f t="shared" si="822"/>
        <v>0</v>
      </c>
      <c r="N5849" s="3">
        <f t="shared" si="823"/>
        <v>0</v>
      </c>
      <c r="O5849" s="3">
        <f>IF(H5849="Reg", MIN(Inputs!$B$2, I5849*Inputs!$B$10, (Inputs!$B$8-I5849)/Inputs!$B$9), 0)</f>
        <v>0</v>
      </c>
      <c r="P5849" s="3">
        <f t="shared" si="824"/>
        <v>0</v>
      </c>
      <c r="Q5849" s="3">
        <f t="shared" si="825"/>
        <v>0</v>
      </c>
      <c r="R5849" s="3">
        <f>I5849 + M5849*Inputs!$B$9 - N5849/Inputs!$B$10</f>
        <v>340</v>
      </c>
    </row>
    <row r="5850" spans="1:18" x14ac:dyDescent="0.3">
      <c r="A5850" s="4">
        <v>46266.666666666657</v>
      </c>
      <c r="B5850" s="3">
        <v>15.765000000000001</v>
      </c>
      <c r="C5850" s="3">
        <v>1.29</v>
      </c>
      <c r="D5850" s="3">
        <f t="shared" si="819"/>
        <v>21.624687499999997</v>
      </c>
      <c r="E5850" s="3">
        <f>MAX(B5850 - D5850/Inputs!$B$5, 0)</f>
        <v>0</v>
      </c>
      <c r="F5850" s="3">
        <f>MAX(D5850*Inputs!$B$5 - B5850, 0)</f>
        <v>3.264724999999995</v>
      </c>
      <c r="G5850" s="3">
        <f t="shared" si="820"/>
        <v>1.29</v>
      </c>
      <c r="H5850" t="str">
        <f t="shared" si="821"/>
        <v>Charge</v>
      </c>
      <c r="I5850" s="3">
        <f t="shared" si="826"/>
        <v>340</v>
      </c>
      <c r="J5850" s="3">
        <f t="shared" si="827"/>
        <v>0</v>
      </c>
      <c r="K5850" s="3">
        <f>MIN(Inputs!$B$2, (Inputs!$B$8 - I5850)/Inputs!$B$9)</f>
        <v>0</v>
      </c>
      <c r="L5850" s="3">
        <f>MAX(MIN(Inputs!$B$2, I5850*Inputs!$B$10, Inputs!$B$8*Inputs!$B$4 - J5850), 0)</f>
        <v>170</v>
      </c>
      <c r="M5850" s="3">
        <f t="shared" si="822"/>
        <v>0</v>
      </c>
      <c r="N5850" s="3">
        <f t="shared" si="823"/>
        <v>0</v>
      </c>
      <c r="O5850" s="3">
        <f>IF(H5850="Reg", MIN(Inputs!$B$2, I5850*Inputs!$B$10, (Inputs!$B$8-I5850)/Inputs!$B$9), 0)</f>
        <v>0</v>
      </c>
      <c r="P5850" s="3">
        <f t="shared" si="824"/>
        <v>0</v>
      </c>
      <c r="Q5850" s="3">
        <f t="shared" si="825"/>
        <v>0</v>
      </c>
      <c r="R5850" s="3">
        <f>I5850 + M5850*Inputs!$B$9 - N5850/Inputs!$B$10</f>
        <v>340</v>
      </c>
    </row>
    <row r="5851" spans="1:18" x14ac:dyDescent="0.3">
      <c r="A5851" s="4">
        <v>46266.708333333343</v>
      </c>
      <c r="B5851" s="3">
        <v>12.1425</v>
      </c>
      <c r="C5851" s="3">
        <v>1</v>
      </c>
      <c r="D5851" s="3">
        <f t="shared" si="819"/>
        <v>21.624687499999997</v>
      </c>
      <c r="E5851" s="3">
        <f>MAX(B5851 - D5851/Inputs!$B$5, 0)</f>
        <v>0</v>
      </c>
      <c r="F5851" s="3">
        <f>MAX(D5851*Inputs!$B$5 - B5851, 0)</f>
        <v>6.8872249999999955</v>
      </c>
      <c r="G5851" s="3">
        <f t="shared" si="820"/>
        <v>1</v>
      </c>
      <c r="H5851" t="str">
        <f t="shared" si="821"/>
        <v>Charge</v>
      </c>
      <c r="I5851" s="3">
        <f t="shared" si="826"/>
        <v>340</v>
      </c>
      <c r="J5851" s="3">
        <f t="shared" si="827"/>
        <v>0</v>
      </c>
      <c r="K5851" s="3">
        <f>MIN(Inputs!$B$2, (Inputs!$B$8 - I5851)/Inputs!$B$9)</f>
        <v>0</v>
      </c>
      <c r="L5851" s="3">
        <f>MAX(MIN(Inputs!$B$2, I5851*Inputs!$B$10, Inputs!$B$8*Inputs!$B$4 - J5851), 0)</f>
        <v>170</v>
      </c>
      <c r="M5851" s="3">
        <f t="shared" si="822"/>
        <v>0</v>
      </c>
      <c r="N5851" s="3">
        <f t="shared" si="823"/>
        <v>0</v>
      </c>
      <c r="O5851" s="3">
        <f>IF(H5851="Reg", MIN(Inputs!$B$2, I5851*Inputs!$B$10, (Inputs!$B$8-I5851)/Inputs!$B$9), 0)</f>
        <v>0</v>
      </c>
      <c r="P5851" s="3">
        <f t="shared" si="824"/>
        <v>0</v>
      </c>
      <c r="Q5851" s="3">
        <f t="shared" si="825"/>
        <v>0</v>
      </c>
      <c r="R5851" s="3">
        <f>I5851 + M5851*Inputs!$B$9 - N5851/Inputs!$B$10</f>
        <v>340</v>
      </c>
    </row>
    <row r="5852" spans="1:18" x14ac:dyDescent="0.3">
      <c r="A5852" s="4">
        <v>46266.75</v>
      </c>
      <c r="B5852" s="3">
        <v>7.6974999999999998</v>
      </c>
      <c r="C5852" s="3">
        <v>8.25</v>
      </c>
      <c r="D5852" s="3">
        <f t="shared" si="819"/>
        <v>21.624687499999997</v>
      </c>
      <c r="E5852" s="3">
        <f>MAX(B5852 - D5852/Inputs!$B$5, 0)</f>
        <v>0</v>
      </c>
      <c r="F5852" s="3">
        <f>MAX(D5852*Inputs!$B$5 - B5852, 0)</f>
        <v>11.332224999999996</v>
      </c>
      <c r="G5852" s="3">
        <f t="shared" si="820"/>
        <v>8.25</v>
      </c>
      <c r="H5852" t="str">
        <f t="shared" si="821"/>
        <v>Charge</v>
      </c>
      <c r="I5852" s="3">
        <f t="shared" si="826"/>
        <v>340</v>
      </c>
      <c r="J5852" s="3">
        <f t="shared" si="827"/>
        <v>0</v>
      </c>
      <c r="K5852" s="3">
        <f>MIN(Inputs!$B$2, (Inputs!$B$8 - I5852)/Inputs!$B$9)</f>
        <v>0</v>
      </c>
      <c r="L5852" s="3">
        <f>MAX(MIN(Inputs!$B$2, I5852*Inputs!$B$10, Inputs!$B$8*Inputs!$B$4 - J5852), 0)</f>
        <v>170</v>
      </c>
      <c r="M5852" s="3">
        <f t="shared" si="822"/>
        <v>0</v>
      </c>
      <c r="N5852" s="3">
        <f t="shared" si="823"/>
        <v>0</v>
      </c>
      <c r="O5852" s="3">
        <f>IF(H5852="Reg", MIN(Inputs!$B$2, I5852*Inputs!$B$10, (Inputs!$B$8-I5852)/Inputs!$B$9), 0)</f>
        <v>0</v>
      </c>
      <c r="P5852" s="3">
        <f t="shared" si="824"/>
        <v>0</v>
      </c>
      <c r="Q5852" s="3">
        <f t="shared" si="825"/>
        <v>0</v>
      </c>
      <c r="R5852" s="3">
        <f>I5852 + M5852*Inputs!$B$9 - N5852/Inputs!$B$10</f>
        <v>340</v>
      </c>
    </row>
    <row r="5853" spans="1:18" x14ac:dyDescent="0.3">
      <c r="A5853" s="4">
        <v>46266.791666666657</v>
      </c>
      <c r="B5853" s="3">
        <v>13.967499999999999</v>
      </c>
      <c r="C5853" s="3">
        <v>14.16</v>
      </c>
      <c r="D5853" s="3">
        <f t="shared" si="819"/>
        <v>21.624687499999997</v>
      </c>
      <c r="E5853" s="3">
        <f>MAX(B5853 - D5853/Inputs!$B$5, 0)</f>
        <v>0</v>
      </c>
      <c r="F5853" s="3">
        <f>MAX(D5853*Inputs!$B$5 - B5853, 0)</f>
        <v>5.0622249999999962</v>
      </c>
      <c r="G5853" s="3">
        <f t="shared" si="820"/>
        <v>14.16</v>
      </c>
      <c r="H5853" t="str">
        <f t="shared" si="821"/>
        <v>Reg</v>
      </c>
      <c r="I5853" s="3">
        <f t="shared" si="826"/>
        <v>340</v>
      </c>
      <c r="J5853" s="3">
        <f t="shared" si="827"/>
        <v>0</v>
      </c>
      <c r="K5853" s="3">
        <f>MIN(Inputs!$B$2, (Inputs!$B$8 - I5853)/Inputs!$B$9)</f>
        <v>0</v>
      </c>
      <c r="L5853" s="3">
        <f>MAX(MIN(Inputs!$B$2, I5853*Inputs!$B$10, Inputs!$B$8*Inputs!$B$4 - J5853), 0)</f>
        <v>170</v>
      </c>
      <c r="M5853" s="3">
        <f t="shared" si="822"/>
        <v>0</v>
      </c>
      <c r="N5853" s="3">
        <f t="shared" si="823"/>
        <v>0</v>
      </c>
      <c r="O5853" s="3">
        <f>IF(H5853="Reg", MIN(Inputs!$B$2, I5853*Inputs!$B$10, (Inputs!$B$8-I5853)/Inputs!$B$9), 0)</f>
        <v>0</v>
      </c>
      <c r="P5853" s="3">
        <f t="shared" si="824"/>
        <v>0</v>
      </c>
      <c r="Q5853" s="3">
        <f t="shared" si="825"/>
        <v>0</v>
      </c>
      <c r="R5853" s="3">
        <f>I5853 + M5853*Inputs!$B$9 - N5853/Inputs!$B$10</f>
        <v>340</v>
      </c>
    </row>
    <row r="5854" spans="1:18" x14ac:dyDescent="0.3">
      <c r="A5854" s="4">
        <v>46266.833333333343</v>
      </c>
      <c r="B5854" s="3">
        <v>30.947499999999998</v>
      </c>
      <c r="C5854" s="3">
        <v>16.61</v>
      </c>
      <c r="D5854" s="3">
        <f t="shared" si="819"/>
        <v>21.624687499999997</v>
      </c>
      <c r="E5854" s="3">
        <f>MAX(B5854 - D5854/Inputs!$B$5, 0)</f>
        <v>6.3739914772727282</v>
      </c>
      <c r="F5854" s="3">
        <f>MAX(D5854*Inputs!$B$5 - B5854, 0)</f>
        <v>0</v>
      </c>
      <c r="G5854" s="3">
        <f t="shared" si="820"/>
        <v>16.61</v>
      </c>
      <c r="H5854" t="str">
        <f t="shared" si="821"/>
        <v>Reg</v>
      </c>
      <c r="I5854" s="3">
        <f t="shared" si="826"/>
        <v>340</v>
      </c>
      <c r="J5854" s="3">
        <f t="shared" si="827"/>
        <v>0</v>
      </c>
      <c r="K5854" s="3">
        <f>MIN(Inputs!$B$2, (Inputs!$B$8 - I5854)/Inputs!$B$9)</f>
        <v>0</v>
      </c>
      <c r="L5854" s="3">
        <f>MAX(MIN(Inputs!$B$2, I5854*Inputs!$B$10, Inputs!$B$8*Inputs!$B$4 - J5854), 0)</f>
        <v>170</v>
      </c>
      <c r="M5854" s="3">
        <f t="shared" si="822"/>
        <v>0</v>
      </c>
      <c r="N5854" s="3">
        <f t="shared" si="823"/>
        <v>0</v>
      </c>
      <c r="O5854" s="3">
        <f>IF(H5854="Reg", MIN(Inputs!$B$2, I5854*Inputs!$B$10, (Inputs!$B$8-I5854)/Inputs!$B$9), 0)</f>
        <v>0</v>
      </c>
      <c r="P5854" s="3">
        <f t="shared" si="824"/>
        <v>0</v>
      </c>
      <c r="Q5854" s="3">
        <f t="shared" si="825"/>
        <v>0</v>
      </c>
      <c r="R5854" s="3">
        <f>I5854 + M5854*Inputs!$B$9 - N5854/Inputs!$B$10</f>
        <v>340</v>
      </c>
    </row>
    <row r="5855" spans="1:18" x14ac:dyDescent="0.3">
      <c r="A5855" s="4">
        <v>46266.875</v>
      </c>
      <c r="B5855" s="3">
        <v>39.9925</v>
      </c>
      <c r="C5855" s="3">
        <v>6.96</v>
      </c>
      <c r="D5855" s="3">
        <f t="shared" si="819"/>
        <v>21.624687499999997</v>
      </c>
      <c r="E5855" s="3">
        <f>MAX(B5855 - D5855/Inputs!$B$5, 0)</f>
        <v>15.41899147727273</v>
      </c>
      <c r="F5855" s="3">
        <f>MAX(D5855*Inputs!$B$5 - B5855, 0)</f>
        <v>0</v>
      </c>
      <c r="G5855" s="3">
        <f t="shared" si="820"/>
        <v>6.96</v>
      </c>
      <c r="H5855" t="str">
        <f t="shared" si="821"/>
        <v>Discharge</v>
      </c>
      <c r="I5855" s="3">
        <f t="shared" si="826"/>
        <v>340</v>
      </c>
      <c r="J5855" s="3">
        <f t="shared" si="827"/>
        <v>0</v>
      </c>
      <c r="K5855" s="3">
        <f>MIN(Inputs!$B$2, (Inputs!$B$8 - I5855)/Inputs!$B$9)</f>
        <v>0</v>
      </c>
      <c r="L5855" s="3">
        <f>MAX(MIN(Inputs!$B$2, I5855*Inputs!$B$10, Inputs!$B$8*Inputs!$B$4 - J5855), 0)</f>
        <v>170</v>
      </c>
      <c r="M5855" s="3">
        <f t="shared" si="822"/>
        <v>0</v>
      </c>
      <c r="N5855" s="3">
        <f t="shared" si="823"/>
        <v>170</v>
      </c>
      <c r="O5855" s="3">
        <f>IF(H5855="Reg", MIN(Inputs!$B$2, I5855*Inputs!$B$10, (Inputs!$B$8-I5855)/Inputs!$B$9), 0)</f>
        <v>0</v>
      </c>
      <c r="P5855" s="3">
        <f t="shared" si="824"/>
        <v>6798.7250000000004</v>
      </c>
      <c r="Q5855" s="3">
        <f t="shared" si="825"/>
        <v>0</v>
      </c>
      <c r="R5855" s="3">
        <f>I5855 + M5855*Inputs!$B$9 - N5855/Inputs!$B$10</f>
        <v>158.77939109773115</v>
      </c>
    </row>
    <row r="5856" spans="1:18" x14ac:dyDescent="0.3">
      <c r="A5856" s="4">
        <v>46266.916666666657</v>
      </c>
      <c r="B5856" s="3">
        <v>47.515000000000001</v>
      </c>
      <c r="C5856" s="3">
        <v>3.69</v>
      </c>
      <c r="D5856" s="3">
        <f t="shared" si="819"/>
        <v>21.624687499999997</v>
      </c>
      <c r="E5856" s="3">
        <f>MAX(B5856 - D5856/Inputs!$B$5, 0)</f>
        <v>22.941491477272731</v>
      </c>
      <c r="F5856" s="3">
        <f>MAX(D5856*Inputs!$B$5 - B5856, 0)</f>
        <v>0</v>
      </c>
      <c r="G5856" s="3">
        <f t="shared" si="820"/>
        <v>3.69</v>
      </c>
      <c r="H5856" t="str">
        <f t="shared" si="821"/>
        <v>Discharge</v>
      </c>
      <c r="I5856" s="3">
        <f t="shared" si="826"/>
        <v>158.77939109773115</v>
      </c>
      <c r="J5856" s="3">
        <f t="shared" si="827"/>
        <v>170</v>
      </c>
      <c r="K5856" s="3">
        <f>MIN(Inputs!$B$2, (Inputs!$B$8 - I5856)/Inputs!$B$9)</f>
        <v>170</v>
      </c>
      <c r="L5856" s="3">
        <f>MAX(MIN(Inputs!$B$2, I5856*Inputs!$B$10, Inputs!$B$8*Inputs!$B$4 - J5856), 0)</f>
        <v>148.94827166799323</v>
      </c>
      <c r="M5856" s="3">
        <f t="shared" si="822"/>
        <v>0</v>
      </c>
      <c r="N5856" s="3">
        <f t="shared" si="823"/>
        <v>148.94827166799323</v>
      </c>
      <c r="O5856" s="3">
        <f>IF(H5856="Reg", MIN(Inputs!$B$2, I5856*Inputs!$B$10, (Inputs!$B$8-I5856)/Inputs!$B$9), 0)</f>
        <v>0</v>
      </c>
      <c r="P5856" s="3">
        <f t="shared" si="824"/>
        <v>7077.2771283046986</v>
      </c>
      <c r="Q5856" s="3">
        <f t="shared" si="825"/>
        <v>0</v>
      </c>
      <c r="R5856" s="3">
        <f>I5856 + M5856*Inputs!$B$9 - N5856/Inputs!$B$10</f>
        <v>0</v>
      </c>
    </row>
    <row r="5857" spans="1:18" x14ac:dyDescent="0.3">
      <c r="A5857" s="4">
        <v>46266.958333333343</v>
      </c>
      <c r="B5857" s="3">
        <v>34.510000000000005</v>
      </c>
      <c r="C5857" s="3">
        <v>1</v>
      </c>
      <c r="D5857" s="3">
        <f t="shared" si="819"/>
        <v>21.624687499999997</v>
      </c>
      <c r="E5857" s="3">
        <f>MAX(B5857 - D5857/Inputs!$B$5, 0)</f>
        <v>9.9364914772727353</v>
      </c>
      <c r="F5857" s="3">
        <f>MAX(D5857*Inputs!$B$5 - B5857, 0)</f>
        <v>0</v>
      </c>
      <c r="G5857" s="3">
        <f t="shared" si="820"/>
        <v>1</v>
      </c>
      <c r="H5857" t="str">
        <f t="shared" si="821"/>
        <v>Discharge</v>
      </c>
      <c r="I5857" s="3">
        <f t="shared" si="826"/>
        <v>0</v>
      </c>
      <c r="J5857" s="3">
        <f t="shared" si="827"/>
        <v>318.94827166799325</v>
      </c>
      <c r="K5857" s="3">
        <f>MIN(Inputs!$B$2, (Inputs!$B$8 - I5857)/Inputs!$B$9)</f>
        <v>170</v>
      </c>
      <c r="L5857" s="3">
        <f>MAX(MIN(Inputs!$B$2, I5857*Inputs!$B$10, Inputs!$B$8*Inputs!$B$4 - J5857), 0)</f>
        <v>0</v>
      </c>
      <c r="M5857" s="3">
        <f t="shared" si="822"/>
        <v>0</v>
      </c>
      <c r="N5857" s="3">
        <f t="shared" si="823"/>
        <v>0</v>
      </c>
      <c r="O5857" s="3">
        <f>IF(H5857="Reg", MIN(Inputs!$B$2, I5857*Inputs!$B$10, (Inputs!$B$8-I5857)/Inputs!$B$9), 0)</f>
        <v>0</v>
      </c>
      <c r="P5857" s="3">
        <f t="shared" si="824"/>
        <v>0</v>
      </c>
      <c r="Q5857" s="3">
        <f t="shared" si="825"/>
        <v>0</v>
      </c>
      <c r="R5857" s="3">
        <f>I5857 + M5857*Inputs!$B$9 - N5857/Inputs!$B$10</f>
        <v>0</v>
      </c>
    </row>
    <row r="5858" spans="1:18" x14ac:dyDescent="0.3">
      <c r="A5858" s="4">
        <v>46267</v>
      </c>
      <c r="B5858" s="3">
        <v>39.64</v>
      </c>
      <c r="C5858" s="3">
        <v>0.71</v>
      </c>
      <c r="D5858" s="3">
        <f t="shared" si="819"/>
        <v>49.033750000000005</v>
      </c>
      <c r="E5858" s="3">
        <f>MAX(B5858 - D5858/Inputs!$B$5, 0)</f>
        <v>0</v>
      </c>
      <c r="F5858" s="3">
        <f>MAX(D5858*Inputs!$B$5 - B5858, 0)</f>
        <v>3.5097000000000023</v>
      </c>
      <c r="G5858" s="3">
        <f t="shared" si="820"/>
        <v>0.71</v>
      </c>
      <c r="H5858" t="str">
        <f t="shared" si="821"/>
        <v>Charge</v>
      </c>
      <c r="I5858" s="3">
        <f t="shared" si="826"/>
        <v>0</v>
      </c>
      <c r="J5858" s="3">
        <f t="shared" si="827"/>
        <v>0</v>
      </c>
      <c r="K5858" s="3">
        <f>MIN(Inputs!$B$2, (Inputs!$B$8 - I5858)/Inputs!$B$9)</f>
        <v>170</v>
      </c>
      <c r="L5858" s="3">
        <f>MAX(MIN(Inputs!$B$2, I5858*Inputs!$B$10, Inputs!$B$8*Inputs!$B$4 - J5858), 0)</f>
        <v>0</v>
      </c>
      <c r="M5858" s="3">
        <f t="shared" si="822"/>
        <v>170</v>
      </c>
      <c r="N5858" s="3">
        <f t="shared" si="823"/>
        <v>0</v>
      </c>
      <c r="O5858" s="3">
        <f>IF(H5858="Reg", MIN(Inputs!$B$2, I5858*Inputs!$B$10, (Inputs!$B$8-I5858)/Inputs!$B$9), 0)</f>
        <v>0</v>
      </c>
      <c r="P5858" s="3">
        <f t="shared" si="824"/>
        <v>-6738.8</v>
      </c>
      <c r="Q5858" s="3">
        <f t="shared" si="825"/>
        <v>0</v>
      </c>
      <c r="R5858" s="3">
        <f>I5858 + M5858*Inputs!$B$9 - N5858/Inputs!$B$10</f>
        <v>159.4741358339966</v>
      </c>
    </row>
    <row r="5859" spans="1:18" x14ac:dyDescent="0.3">
      <c r="A5859" s="4">
        <v>46267.041666666657</v>
      </c>
      <c r="B5859" s="3">
        <v>55.157500000000006</v>
      </c>
      <c r="C5859" s="3">
        <v>0.5</v>
      </c>
      <c r="D5859" s="3">
        <f t="shared" si="819"/>
        <v>49.033750000000005</v>
      </c>
      <c r="E5859" s="3">
        <f>MAX(B5859 - D5859/Inputs!$B$5, 0)</f>
        <v>0</v>
      </c>
      <c r="F5859" s="3">
        <f>MAX(D5859*Inputs!$B$5 - B5859, 0)</f>
        <v>0</v>
      </c>
      <c r="G5859" s="3">
        <f t="shared" si="820"/>
        <v>0.5</v>
      </c>
      <c r="H5859" t="str">
        <f t="shared" si="821"/>
        <v>Reg</v>
      </c>
      <c r="I5859" s="3">
        <f t="shared" si="826"/>
        <v>159.4741358339966</v>
      </c>
      <c r="J5859" s="3">
        <f t="shared" si="827"/>
        <v>0</v>
      </c>
      <c r="K5859" s="3">
        <f>MIN(Inputs!$B$2, (Inputs!$B$8 - I5859)/Inputs!$B$9)</f>
        <v>170</v>
      </c>
      <c r="L5859" s="3">
        <f>MAX(MIN(Inputs!$B$2, I5859*Inputs!$B$10, Inputs!$B$8*Inputs!$B$4 - J5859), 0)</f>
        <v>149.6</v>
      </c>
      <c r="M5859" s="3">
        <f t="shared" si="822"/>
        <v>0</v>
      </c>
      <c r="N5859" s="3">
        <f t="shared" si="823"/>
        <v>0</v>
      </c>
      <c r="O5859" s="3">
        <f>IF(H5859="Reg", MIN(Inputs!$B$2, I5859*Inputs!$B$10, (Inputs!$B$8-I5859)/Inputs!$B$9), 0)</f>
        <v>149.6</v>
      </c>
      <c r="P5859" s="3">
        <f t="shared" si="824"/>
        <v>0</v>
      </c>
      <c r="Q5859" s="3">
        <f t="shared" si="825"/>
        <v>74.8</v>
      </c>
      <c r="R5859" s="3">
        <f>I5859 + M5859*Inputs!$B$9 - N5859/Inputs!$B$10</f>
        <v>159.4741358339966</v>
      </c>
    </row>
    <row r="5860" spans="1:18" x14ac:dyDescent="0.3">
      <c r="A5860" s="4">
        <v>46267.083333333343</v>
      </c>
      <c r="B5860" s="3">
        <v>36.172499999999999</v>
      </c>
      <c r="C5860" s="3">
        <v>7.0000000000000007E-2</v>
      </c>
      <c r="D5860" s="3">
        <f t="shared" si="819"/>
        <v>49.033750000000005</v>
      </c>
      <c r="E5860" s="3">
        <f>MAX(B5860 - D5860/Inputs!$B$5, 0)</f>
        <v>0</v>
      </c>
      <c r="F5860" s="3">
        <f>MAX(D5860*Inputs!$B$5 - B5860, 0)</f>
        <v>6.9772000000000034</v>
      </c>
      <c r="G5860" s="3">
        <f t="shared" si="820"/>
        <v>7.0000000000000007E-2</v>
      </c>
      <c r="H5860" t="str">
        <f t="shared" si="821"/>
        <v>Charge</v>
      </c>
      <c r="I5860" s="3">
        <f t="shared" si="826"/>
        <v>159.4741358339966</v>
      </c>
      <c r="J5860" s="3">
        <f t="shared" si="827"/>
        <v>0</v>
      </c>
      <c r="K5860" s="3">
        <f>MIN(Inputs!$B$2, (Inputs!$B$8 - I5860)/Inputs!$B$9)</f>
        <v>170</v>
      </c>
      <c r="L5860" s="3">
        <f>MAX(MIN(Inputs!$B$2, I5860*Inputs!$B$10, Inputs!$B$8*Inputs!$B$4 - J5860), 0)</f>
        <v>149.6</v>
      </c>
      <c r="M5860" s="3">
        <f t="shared" si="822"/>
        <v>170</v>
      </c>
      <c r="N5860" s="3">
        <f t="shared" si="823"/>
        <v>0</v>
      </c>
      <c r="O5860" s="3">
        <f>IF(H5860="Reg", MIN(Inputs!$B$2, I5860*Inputs!$B$10, (Inputs!$B$8-I5860)/Inputs!$B$9), 0)</f>
        <v>0</v>
      </c>
      <c r="P5860" s="3">
        <f t="shared" si="824"/>
        <v>-6149.3249999999998</v>
      </c>
      <c r="Q5860" s="3">
        <f t="shared" si="825"/>
        <v>0</v>
      </c>
      <c r="R5860" s="3">
        <f>I5860 + M5860*Inputs!$B$9 - N5860/Inputs!$B$10</f>
        <v>318.9482716679932</v>
      </c>
    </row>
    <row r="5861" spans="1:18" x14ac:dyDescent="0.3">
      <c r="A5861" s="4">
        <v>46267.125</v>
      </c>
      <c r="B5861" s="3">
        <v>30.697499999999998</v>
      </c>
      <c r="C5861" s="3">
        <v>7.0000000000000007E-2</v>
      </c>
      <c r="D5861" s="3">
        <f t="shared" si="819"/>
        <v>49.033750000000005</v>
      </c>
      <c r="E5861" s="3">
        <f>MAX(B5861 - D5861/Inputs!$B$5, 0)</f>
        <v>0</v>
      </c>
      <c r="F5861" s="3">
        <f>MAX(D5861*Inputs!$B$5 - B5861, 0)</f>
        <v>12.452200000000005</v>
      </c>
      <c r="G5861" s="3">
        <f t="shared" si="820"/>
        <v>7.0000000000000007E-2</v>
      </c>
      <c r="H5861" t="str">
        <f t="shared" si="821"/>
        <v>Charge</v>
      </c>
      <c r="I5861" s="3">
        <f t="shared" si="826"/>
        <v>318.9482716679932</v>
      </c>
      <c r="J5861" s="3">
        <f t="shared" si="827"/>
        <v>0</v>
      </c>
      <c r="K5861" s="3">
        <f>MIN(Inputs!$B$2, (Inputs!$B$8 - I5861)/Inputs!$B$9)</f>
        <v>22.44121780453775</v>
      </c>
      <c r="L5861" s="3">
        <f>MAX(MIN(Inputs!$B$2, I5861*Inputs!$B$10, Inputs!$B$8*Inputs!$B$4 - J5861), 0)</f>
        <v>170</v>
      </c>
      <c r="M5861" s="3">
        <f t="shared" si="822"/>
        <v>22.44121780453775</v>
      </c>
      <c r="N5861" s="3">
        <f t="shared" si="823"/>
        <v>0</v>
      </c>
      <c r="O5861" s="3">
        <f>IF(H5861="Reg", MIN(Inputs!$B$2, I5861*Inputs!$B$10, (Inputs!$B$8-I5861)/Inputs!$B$9), 0)</f>
        <v>0</v>
      </c>
      <c r="P5861" s="3">
        <f t="shared" si="824"/>
        <v>-688.88928355479754</v>
      </c>
      <c r="Q5861" s="3">
        <f t="shared" si="825"/>
        <v>0</v>
      </c>
      <c r="R5861" s="3">
        <f>I5861 + M5861*Inputs!$B$9 - N5861/Inputs!$B$10</f>
        <v>340</v>
      </c>
    </row>
    <row r="5862" spans="1:18" x14ac:dyDescent="0.3">
      <c r="A5862" s="4">
        <v>46267.166666666657</v>
      </c>
      <c r="B5862" s="3">
        <v>37.552499999999995</v>
      </c>
      <c r="C5862" s="3">
        <v>0.13</v>
      </c>
      <c r="D5862" s="3">
        <f t="shared" si="819"/>
        <v>49.033750000000005</v>
      </c>
      <c r="E5862" s="3">
        <f>MAX(B5862 - D5862/Inputs!$B$5, 0)</f>
        <v>0</v>
      </c>
      <c r="F5862" s="3">
        <f>MAX(D5862*Inputs!$B$5 - B5862, 0)</f>
        <v>5.5972000000000079</v>
      </c>
      <c r="G5862" s="3">
        <f t="shared" si="820"/>
        <v>0.13</v>
      </c>
      <c r="H5862" t="str">
        <f t="shared" si="821"/>
        <v>Charge</v>
      </c>
      <c r="I5862" s="3">
        <f t="shared" si="826"/>
        <v>340</v>
      </c>
      <c r="J5862" s="3">
        <f t="shared" si="827"/>
        <v>0</v>
      </c>
      <c r="K5862" s="3">
        <f>MIN(Inputs!$B$2, (Inputs!$B$8 - I5862)/Inputs!$B$9)</f>
        <v>0</v>
      </c>
      <c r="L5862" s="3">
        <f>MAX(MIN(Inputs!$B$2, I5862*Inputs!$B$10, Inputs!$B$8*Inputs!$B$4 - J5862), 0)</f>
        <v>170</v>
      </c>
      <c r="M5862" s="3">
        <f t="shared" si="822"/>
        <v>0</v>
      </c>
      <c r="N5862" s="3">
        <f t="shared" si="823"/>
        <v>0</v>
      </c>
      <c r="O5862" s="3">
        <f>IF(H5862="Reg", MIN(Inputs!$B$2, I5862*Inputs!$B$10, (Inputs!$B$8-I5862)/Inputs!$B$9), 0)</f>
        <v>0</v>
      </c>
      <c r="P5862" s="3">
        <f t="shared" si="824"/>
        <v>0</v>
      </c>
      <c r="Q5862" s="3">
        <f t="shared" si="825"/>
        <v>0</v>
      </c>
      <c r="R5862" s="3">
        <f>I5862 + M5862*Inputs!$B$9 - N5862/Inputs!$B$10</f>
        <v>340</v>
      </c>
    </row>
    <row r="5863" spans="1:18" x14ac:dyDescent="0.3">
      <c r="A5863" s="4">
        <v>46267.208333333343</v>
      </c>
      <c r="B5863" s="3">
        <v>54.424999999999997</v>
      </c>
      <c r="C5863" s="3">
        <v>0.14000000000000001</v>
      </c>
      <c r="D5863" s="3">
        <f t="shared" si="819"/>
        <v>49.033750000000005</v>
      </c>
      <c r="E5863" s="3">
        <f>MAX(B5863 - D5863/Inputs!$B$5, 0)</f>
        <v>0</v>
      </c>
      <c r="F5863" s="3">
        <f>MAX(D5863*Inputs!$B$5 - B5863, 0)</f>
        <v>0</v>
      </c>
      <c r="G5863" s="3">
        <f t="shared" si="820"/>
        <v>0.14000000000000001</v>
      </c>
      <c r="H5863" t="str">
        <f t="shared" si="821"/>
        <v>Reg</v>
      </c>
      <c r="I5863" s="3">
        <f t="shared" si="826"/>
        <v>340</v>
      </c>
      <c r="J5863" s="3">
        <f t="shared" si="827"/>
        <v>0</v>
      </c>
      <c r="K5863" s="3">
        <f>MIN(Inputs!$B$2, (Inputs!$B$8 - I5863)/Inputs!$B$9)</f>
        <v>0</v>
      </c>
      <c r="L5863" s="3">
        <f>MAX(MIN(Inputs!$B$2, I5863*Inputs!$B$10, Inputs!$B$8*Inputs!$B$4 - J5863), 0)</f>
        <v>170</v>
      </c>
      <c r="M5863" s="3">
        <f t="shared" si="822"/>
        <v>0</v>
      </c>
      <c r="N5863" s="3">
        <f t="shared" si="823"/>
        <v>0</v>
      </c>
      <c r="O5863" s="3">
        <f>IF(H5863="Reg", MIN(Inputs!$B$2, I5863*Inputs!$B$10, (Inputs!$B$8-I5863)/Inputs!$B$9), 0)</f>
        <v>0</v>
      </c>
      <c r="P5863" s="3">
        <f t="shared" si="824"/>
        <v>0</v>
      </c>
      <c r="Q5863" s="3">
        <f t="shared" si="825"/>
        <v>0</v>
      </c>
      <c r="R5863" s="3">
        <f>I5863 + M5863*Inputs!$B$9 - N5863/Inputs!$B$10</f>
        <v>340</v>
      </c>
    </row>
    <row r="5864" spans="1:18" x14ac:dyDescent="0.3">
      <c r="A5864" s="4">
        <v>46267.25</v>
      </c>
      <c r="B5864" s="3">
        <v>62.394999999999996</v>
      </c>
      <c r="C5864" s="3">
        <v>7.0000000000000007E-2</v>
      </c>
      <c r="D5864" s="3">
        <f t="shared" si="819"/>
        <v>49.033750000000005</v>
      </c>
      <c r="E5864" s="3">
        <f>MAX(B5864 - D5864/Inputs!$B$5, 0)</f>
        <v>6.6748295454545357</v>
      </c>
      <c r="F5864" s="3">
        <f>MAX(D5864*Inputs!$B$5 - B5864, 0)</f>
        <v>0</v>
      </c>
      <c r="G5864" s="3">
        <f t="shared" si="820"/>
        <v>7.0000000000000007E-2</v>
      </c>
      <c r="H5864" t="str">
        <f t="shared" si="821"/>
        <v>Discharge</v>
      </c>
      <c r="I5864" s="3">
        <f t="shared" si="826"/>
        <v>340</v>
      </c>
      <c r="J5864" s="3">
        <f t="shared" si="827"/>
        <v>0</v>
      </c>
      <c r="K5864" s="3">
        <f>MIN(Inputs!$B$2, (Inputs!$B$8 - I5864)/Inputs!$B$9)</f>
        <v>0</v>
      </c>
      <c r="L5864" s="3">
        <f>MAX(MIN(Inputs!$B$2, I5864*Inputs!$B$10, Inputs!$B$8*Inputs!$B$4 - J5864), 0)</f>
        <v>170</v>
      </c>
      <c r="M5864" s="3">
        <f t="shared" si="822"/>
        <v>0</v>
      </c>
      <c r="N5864" s="3">
        <f t="shared" si="823"/>
        <v>170</v>
      </c>
      <c r="O5864" s="3">
        <f>IF(H5864="Reg", MIN(Inputs!$B$2, I5864*Inputs!$B$10, (Inputs!$B$8-I5864)/Inputs!$B$9), 0)</f>
        <v>0</v>
      </c>
      <c r="P5864" s="3">
        <f t="shared" si="824"/>
        <v>10607.15</v>
      </c>
      <c r="Q5864" s="3">
        <f t="shared" si="825"/>
        <v>0</v>
      </c>
      <c r="R5864" s="3">
        <f>I5864 + M5864*Inputs!$B$9 - N5864/Inputs!$B$10</f>
        <v>158.77939109773115</v>
      </c>
    </row>
    <row r="5865" spans="1:18" x14ac:dyDescent="0.3">
      <c r="A5865" s="4">
        <v>46267.291666666657</v>
      </c>
      <c r="B5865" s="3">
        <v>74.45</v>
      </c>
      <c r="C5865" s="3">
        <v>1.5</v>
      </c>
      <c r="D5865" s="3">
        <f t="shared" si="819"/>
        <v>49.033750000000005</v>
      </c>
      <c r="E5865" s="3">
        <f>MAX(B5865 - D5865/Inputs!$B$5, 0)</f>
        <v>18.729829545454542</v>
      </c>
      <c r="F5865" s="3">
        <f>MAX(D5865*Inputs!$B$5 - B5865, 0)</f>
        <v>0</v>
      </c>
      <c r="G5865" s="3">
        <f t="shared" si="820"/>
        <v>1.5</v>
      </c>
      <c r="H5865" t="str">
        <f t="shared" si="821"/>
        <v>Discharge</v>
      </c>
      <c r="I5865" s="3">
        <f t="shared" si="826"/>
        <v>158.77939109773115</v>
      </c>
      <c r="J5865" s="3">
        <f t="shared" si="827"/>
        <v>170</v>
      </c>
      <c r="K5865" s="3">
        <f>MIN(Inputs!$B$2, (Inputs!$B$8 - I5865)/Inputs!$B$9)</f>
        <v>170</v>
      </c>
      <c r="L5865" s="3">
        <f>MAX(MIN(Inputs!$B$2, I5865*Inputs!$B$10, Inputs!$B$8*Inputs!$B$4 - J5865), 0)</f>
        <v>148.94827166799323</v>
      </c>
      <c r="M5865" s="3">
        <f t="shared" si="822"/>
        <v>0</v>
      </c>
      <c r="N5865" s="3">
        <f t="shared" si="823"/>
        <v>148.94827166799323</v>
      </c>
      <c r="O5865" s="3">
        <f>IF(H5865="Reg", MIN(Inputs!$B$2, I5865*Inputs!$B$10, (Inputs!$B$8-I5865)/Inputs!$B$9), 0)</f>
        <v>0</v>
      </c>
      <c r="P5865" s="3">
        <f t="shared" si="824"/>
        <v>11089.198825682097</v>
      </c>
      <c r="Q5865" s="3">
        <f t="shared" si="825"/>
        <v>0</v>
      </c>
      <c r="R5865" s="3">
        <f>I5865 + M5865*Inputs!$B$9 - N5865/Inputs!$B$10</f>
        <v>0</v>
      </c>
    </row>
    <row r="5866" spans="1:18" x14ac:dyDescent="0.3">
      <c r="A5866" s="4">
        <v>46267.333333333343</v>
      </c>
      <c r="B5866" s="3">
        <v>34.44</v>
      </c>
      <c r="C5866" s="3">
        <v>0.5</v>
      </c>
      <c r="D5866" s="3">
        <f t="shared" si="819"/>
        <v>49.033750000000005</v>
      </c>
      <c r="E5866" s="3">
        <f>MAX(B5866 - D5866/Inputs!$B$5, 0)</f>
        <v>0</v>
      </c>
      <c r="F5866" s="3">
        <f>MAX(D5866*Inputs!$B$5 - B5866, 0)</f>
        <v>8.7097000000000051</v>
      </c>
      <c r="G5866" s="3">
        <f t="shared" si="820"/>
        <v>0.5</v>
      </c>
      <c r="H5866" t="str">
        <f t="shared" si="821"/>
        <v>Charge</v>
      </c>
      <c r="I5866" s="3">
        <f t="shared" si="826"/>
        <v>0</v>
      </c>
      <c r="J5866" s="3">
        <f t="shared" si="827"/>
        <v>318.94827166799325</v>
      </c>
      <c r="K5866" s="3">
        <f>MIN(Inputs!$B$2, (Inputs!$B$8 - I5866)/Inputs!$B$9)</f>
        <v>170</v>
      </c>
      <c r="L5866" s="3">
        <f>MAX(MIN(Inputs!$B$2, I5866*Inputs!$B$10, Inputs!$B$8*Inputs!$B$4 - J5866), 0)</f>
        <v>0</v>
      </c>
      <c r="M5866" s="3">
        <f t="shared" si="822"/>
        <v>170</v>
      </c>
      <c r="N5866" s="3">
        <f t="shared" si="823"/>
        <v>0</v>
      </c>
      <c r="O5866" s="3">
        <f>IF(H5866="Reg", MIN(Inputs!$B$2, I5866*Inputs!$B$10, (Inputs!$B$8-I5866)/Inputs!$B$9), 0)</f>
        <v>0</v>
      </c>
      <c r="P5866" s="3">
        <f t="shared" si="824"/>
        <v>-5854.7999999999993</v>
      </c>
      <c r="Q5866" s="3">
        <f t="shared" si="825"/>
        <v>0</v>
      </c>
      <c r="R5866" s="3">
        <f>I5866 + M5866*Inputs!$B$9 - N5866/Inputs!$B$10</f>
        <v>159.4741358339966</v>
      </c>
    </row>
    <row r="5867" spans="1:18" x14ac:dyDescent="0.3">
      <c r="A5867" s="4">
        <v>46267.375</v>
      </c>
      <c r="B5867" s="3">
        <v>22.862499999999997</v>
      </c>
      <c r="C5867" s="3">
        <v>0.44</v>
      </c>
      <c r="D5867" s="3">
        <f t="shared" si="819"/>
        <v>49.033750000000005</v>
      </c>
      <c r="E5867" s="3">
        <f>MAX(B5867 - D5867/Inputs!$B$5, 0)</f>
        <v>0</v>
      </c>
      <c r="F5867" s="3">
        <f>MAX(D5867*Inputs!$B$5 - B5867, 0)</f>
        <v>20.287200000000006</v>
      </c>
      <c r="G5867" s="3">
        <f t="shared" si="820"/>
        <v>0.44</v>
      </c>
      <c r="H5867" t="str">
        <f t="shared" si="821"/>
        <v>Charge</v>
      </c>
      <c r="I5867" s="3">
        <f t="shared" si="826"/>
        <v>159.4741358339966</v>
      </c>
      <c r="J5867" s="3">
        <f t="shared" si="827"/>
        <v>318.94827166799325</v>
      </c>
      <c r="K5867" s="3">
        <f>MIN(Inputs!$B$2, (Inputs!$B$8 - I5867)/Inputs!$B$9)</f>
        <v>170</v>
      </c>
      <c r="L5867" s="3">
        <f>MAX(MIN(Inputs!$B$2, I5867*Inputs!$B$10, Inputs!$B$8*Inputs!$B$4 - J5867), 0)</f>
        <v>21.051728332006746</v>
      </c>
      <c r="M5867" s="3">
        <f t="shared" si="822"/>
        <v>170</v>
      </c>
      <c r="N5867" s="3">
        <f t="shared" si="823"/>
        <v>0</v>
      </c>
      <c r="O5867" s="3">
        <f>IF(H5867="Reg", MIN(Inputs!$B$2, I5867*Inputs!$B$10, (Inputs!$B$8-I5867)/Inputs!$B$9), 0)</f>
        <v>0</v>
      </c>
      <c r="P5867" s="3">
        <f t="shared" si="824"/>
        <v>-3886.6249999999995</v>
      </c>
      <c r="Q5867" s="3">
        <f t="shared" si="825"/>
        <v>0</v>
      </c>
      <c r="R5867" s="3">
        <f>I5867 + M5867*Inputs!$B$9 - N5867/Inputs!$B$10</f>
        <v>318.9482716679932</v>
      </c>
    </row>
    <row r="5868" spans="1:18" x14ac:dyDescent="0.3">
      <c r="A5868" s="4">
        <v>46267.416666666657</v>
      </c>
      <c r="B5868" s="3">
        <v>30.397500000000001</v>
      </c>
      <c r="C5868" s="3">
        <v>0.37</v>
      </c>
      <c r="D5868" s="3">
        <f t="shared" si="819"/>
        <v>49.033750000000005</v>
      </c>
      <c r="E5868" s="3">
        <f>MAX(B5868 - D5868/Inputs!$B$5, 0)</f>
        <v>0</v>
      </c>
      <c r="F5868" s="3">
        <f>MAX(D5868*Inputs!$B$5 - B5868, 0)</f>
        <v>12.752200000000002</v>
      </c>
      <c r="G5868" s="3">
        <f t="shared" si="820"/>
        <v>0.37</v>
      </c>
      <c r="H5868" t="str">
        <f t="shared" si="821"/>
        <v>Charge</v>
      </c>
      <c r="I5868" s="3">
        <f t="shared" si="826"/>
        <v>318.9482716679932</v>
      </c>
      <c r="J5868" s="3">
        <f t="shared" si="827"/>
        <v>318.94827166799325</v>
      </c>
      <c r="K5868" s="3">
        <f>MIN(Inputs!$B$2, (Inputs!$B$8 - I5868)/Inputs!$B$9)</f>
        <v>22.44121780453775</v>
      </c>
      <c r="L5868" s="3">
        <f>MAX(MIN(Inputs!$B$2, I5868*Inputs!$B$10, Inputs!$B$8*Inputs!$B$4 - J5868), 0)</f>
        <v>21.051728332006746</v>
      </c>
      <c r="M5868" s="3">
        <f t="shared" si="822"/>
        <v>22.44121780453775</v>
      </c>
      <c r="N5868" s="3">
        <f t="shared" si="823"/>
        <v>0</v>
      </c>
      <c r="O5868" s="3">
        <f>IF(H5868="Reg", MIN(Inputs!$B$2, I5868*Inputs!$B$10, (Inputs!$B$8-I5868)/Inputs!$B$9), 0)</f>
        <v>0</v>
      </c>
      <c r="P5868" s="3">
        <f t="shared" si="824"/>
        <v>-682.15691821343626</v>
      </c>
      <c r="Q5868" s="3">
        <f t="shared" si="825"/>
        <v>0</v>
      </c>
      <c r="R5868" s="3">
        <f>I5868 + M5868*Inputs!$B$9 - N5868/Inputs!$B$10</f>
        <v>340</v>
      </c>
    </row>
    <row r="5869" spans="1:18" x14ac:dyDescent="0.3">
      <c r="A5869" s="4">
        <v>46267.458333333343</v>
      </c>
      <c r="B5869" s="3">
        <v>32.045000000000002</v>
      </c>
      <c r="C5869" s="3">
        <v>0.35</v>
      </c>
      <c r="D5869" s="3">
        <f t="shared" si="819"/>
        <v>49.033750000000005</v>
      </c>
      <c r="E5869" s="3">
        <f>MAX(B5869 - D5869/Inputs!$B$5, 0)</f>
        <v>0</v>
      </c>
      <c r="F5869" s="3">
        <f>MAX(D5869*Inputs!$B$5 - B5869, 0)</f>
        <v>11.104700000000001</v>
      </c>
      <c r="G5869" s="3">
        <f t="shared" si="820"/>
        <v>0.35</v>
      </c>
      <c r="H5869" t="str">
        <f t="shared" si="821"/>
        <v>Charge</v>
      </c>
      <c r="I5869" s="3">
        <f t="shared" si="826"/>
        <v>340</v>
      </c>
      <c r="J5869" s="3">
        <f t="shared" si="827"/>
        <v>318.94827166799325</v>
      </c>
      <c r="K5869" s="3">
        <f>MIN(Inputs!$B$2, (Inputs!$B$8 - I5869)/Inputs!$B$9)</f>
        <v>0</v>
      </c>
      <c r="L5869" s="3">
        <f>MAX(MIN(Inputs!$B$2, I5869*Inputs!$B$10, Inputs!$B$8*Inputs!$B$4 - J5869), 0)</f>
        <v>21.051728332006746</v>
      </c>
      <c r="M5869" s="3">
        <f t="shared" si="822"/>
        <v>0</v>
      </c>
      <c r="N5869" s="3">
        <f t="shared" si="823"/>
        <v>0</v>
      </c>
      <c r="O5869" s="3">
        <f>IF(H5869="Reg", MIN(Inputs!$B$2, I5869*Inputs!$B$10, (Inputs!$B$8-I5869)/Inputs!$B$9), 0)</f>
        <v>0</v>
      </c>
      <c r="P5869" s="3">
        <f t="shared" si="824"/>
        <v>0</v>
      </c>
      <c r="Q5869" s="3">
        <f t="shared" si="825"/>
        <v>0</v>
      </c>
      <c r="R5869" s="3">
        <f>I5869 + M5869*Inputs!$B$9 - N5869/Inputs!$B$10</f>
        <v>340</v>
      </c>
    </row>
    <row r="5870" spans="1:18" x14ac:dyDescent="0.3">
      <c r="A5870" s="4">
        <v>46267.5</v>
      </c>
      <c r="B5870" s="3">
        <v>30.867500000000003</v>
      </c>
      <c r="C5870" s="3">
        <v>0.37</v>
      </c>
      <c r="D5870" s="3">
        <f t="shared" si="819"/>
        <v>49.033750000000005</v>
      </c>
      <c r="E5870" s="3">
        <f>MAX(B5870 - D5870/Inputs!$B$5, 0)</f>
        <v>0</v>
      </c>
      <c r="F5870" s="3">
        <f>MAX(D5870*Inputs!$B$5 - B5870, 0)</f>
        <v>12.2822</v>
      </c>
      <c r="G5870" s="3">
        <f t="shared" si="820"/>
        <v>0.37</v>
      </c>
      <c r="H5870" t="str">
        <f t="shared" si="821"/>
        <v>Charge</v>
      </c>
      <c r="I5870" s="3">
        <f t="shared" si="826"/>
        <v>340</v>
      </c>
      <c r="J5870" s="3">
        <f t="shared" si="827"/>
        <v>318.94827166799325</v>
      </c>
      <c r="K5870" s="3">
        <f>MIN(Inputs!$B$2, (Inputs!$B$8 - I5870)/Inputs!$B$9)</f>
        <v>0</v>
      </c>
      <c r="L5870" s="3">
        <f>MAX(MIN(Inputs!$B$2, I5870*Inputs!$B$10, Inputs!$B$8*Inputs!$B$4 - J5870), 0)</f>
        <v>21.051728332006746</v>
      </c>
      <c r="M5870" s="3">
        <f t="shared" si="822"/>
        <v>0</v>
      </c>
      <c r="N5870" s="3">
        <f t="shared" si="823"/>
        <v>0</v>
      </c>
      <c r="O5870" s="3">
        <f>IF(H5870="Reg", MIN(Inputs!$B$2, I5870*Inputs!$B$10, (Inputs!$B$8-I5870)/Inputs!$B$9), 0)</f>
        <v>0</v>
      </c>
      <c r="P5870" s="3">
        <f t="shared" si="824"/>
        <v>0</v>
      </c>
      <c r="Q5870" s="3">
        <f t="shared" si="825"/>
        <v>0</v>
      </c>
      <c r="R5870" s="3">
        <f>I5870 + M5870*Inputs!$B$9 - N5870/Inputs!$B$10</f>
        <v>340</v>
      </c>
    </row>
    <row r="5871" spans="1:18" x14ac:dyDescent="0.3">
      <c r="A5871" s="4">
        <v>46267.541666666657</v>
      </c>
      <c r="B5871" s="3">
        <v>28.982500000000002</v>
      </c>
      <c r="C5871" s="3">
        <v>0.44</v>
      </c>
      <c r="D5871" s="3">
        <f t="shared" si="819"/>
        <v>49.033750000000005</v>
      </c>
      <c r="E5871" s="3">
        <f>MAX(B5871 - D5871/Inputs!$B$5, 0)</f>
        <v>0</v>
      </c>
      <c r="F5871" s="3">
        <f>MAX(D5871*Inputs!$B$5 - B5871, 0)</f>
        <v>14.167200000000001</v>
      </c>
      <c r="G5871" s="3">
        <f t="shared" si="820"/>
        <v>0.44</v>
      </c>
      <c r="H5871" t="str">
        <f t="shared" si="821"/>
        <v>Charge</v>
      </c>
      <c r="I5871" s="3">
        <f t="shared" si="826"/>
        <v>340</v>
      </c>
      <c r="J5871" s="3">
        <f t="shared" si="827"/>
        <v>318.94827166799325</v>
      </c>
      <c r="K5871" s="3">
        <f>MIN(Inputs!$B$2, (Inputs!$B$8 - I5871)/Inputs!$B$9)</f>
        <v>0</v>
      </c>
      <c r="L5871" s="3">
        <f>MAX(MIN(Inputs!$B$2, I5871*Inputs!$B$10, Inputs!$B$8*Inputs!$B$4 - J5871), 0)</f>
        <v>21.051728332006746</v>
      </c>
      <c r="M5871" s="3">
        <f t="shared" si="822"/>
        <v>0</v>
      </c>
      <c r="N5871" s="3">
        <f t="shared" si="823"/>
        <v>0</v>
      </c>
      <c r="O5871" s="3">
        <f>IF(H5871="Reg", MIN(Inputs!$B$2, I5871*Inputs!$B$10, (Inputs!$B$8-I5871)/Inputs!$B$9), 0)</f>
        <v>0</v>
      </c>
      <c r="P5871" s="3">
        <f t="shared" si="824"/>
        <v>0</v>
      </c>
      <c r="Q5871" s="3">
        <f t="shared" si="825"/>
        <v>0</v>
      </c>
      <c r="R5871" s="3">
        <f>I5871 + M5871*Inputs!$B$9 - N5871/Inputs!$B$10</f>
        <v>340</v>
      </c>
    </row>
    <row r="5872" spans="1:18" x14ac:dyDescent="0.3">
      <c r="A5872" s="4">
        <v>46267.583333333343</v>
      </c>
      <c r="B5872" s="3">
        <v>27.204999999999998</v>
      </c>
      <c r="C5872" s="3">
        <v>0.5</v>
      </c>
      <c r="D5872" s="3">
        <f t="shared" si="819"/>
        <v>49.033750000000005</v>
      </c>
      <c r="E5872" s="3">
        <f>MAX(B5872 - D5872/Inputs!$B$5, 0)</f>
        <v>0</v>
      </c>
      <c r="F5872" s="3">
        <f>MAX(D5872*Inputs!$B$5 - B5872, 0)</f>
        <v>15.944700000000005</v>
      </c>
      <c r="G5872" s="3">
        <f t="shared" si="820"/>
        <v>0.5</v>
      </c>
      <c r="H5872" t="str">
        <f t="shared" si="821"/>
        <v>Charge</v>
      </c>
      <c r="I5872" s="3">
        <f t="shared" si="826"/>
        <v>340</v>
      </c>
      <c r="J5872" s="3">
        <f t="shared" si="827"/>
        <v>318.94827166799325</v>
      </c>
      <c r="K5872" s="3">
        <f>MIN(Inputs!$B$2, (Inputs!$B$8 - I5872)/Inputs!$B$9)</f>
        <v>0</v>
      </c>
      <c r="L5872" s="3">
        <f>MAX(MIN(Inputs!$B$2, I5872*Inputs!$B$10, Inputs!$B$8*Inputs!$B$4 - J5872), 0)</f>
        <v>21.051728332006746</v>
      </c>
      <c r="M5872" s="3">
        <f t="shared" si="822"/>
        <v>0</v>
      </c>
      <c r="N5872" s="3">
        <f t="shared" si="823"/>
        <v>0</v>
      </c>
      <c r="O5872" s="3">
        <f>IF(H5872="Reg", MIN(Inputs!$B$2, I5872*Inputs!$B$10, (Inputs!$B$8-I5872)/Inputs!$B$9), 0)</f>
        <v>0</v>
      </c>
      <c r="P5872" s="3">
        <f t="shared" si="824"/>
        <v>0</v>
      </c>
      <c r="Q5872" s="3">
        <f t="shared" si="825"/>
        <v>0</v>
      </c>
      <c r="R5872" s="3">
        <f>I5872 + M5872*Inputs!$B$9 - N5872/Inputs!$B$10</f>
        <v>340</v>
      </c>
    </row>
    <row r="5873" spans="1:18" x14ac:dyDescent="0.3">
      <c r="A5873" s="4">
        <v>46267.625</v>
      </c>
      <c r="B5873" s="3">
        <v>30.5</v>
      </c>
      <c r="C5873" s="3">
        <v>0.69</v>
      </c>
      <c r="D5873" s="3">
        <f t="shared" si="819"/>
        <v>49.033750000000005</v>
      </c>
      <c r="E5873" s="3">
        <f>MAX(B5873 - D5873/Inputs!$B$5, 0)</f>
        <v>0</v>
      </c>
      <c r="F5873" s="3">
        <f>MAX(D5873*Inputs!$B$5 - B5873, 0)</f>
        <v>12.649700000000003</v>
      </c>
      <c r="G5873" s="3">
        <f t="shared" si="820"/>
        <v>0.69</v>
      </c>
      <c r="H5873" t="str">
        <f t="shared" si="821"/>
        <v>Charge</v>
      </c>
      <c r="I5873" s="3">
        <f t="shared" si="826"/>
        <v>340</v>
      </c>
      <c r="J5873" s="3">
        <f t="shared" si="827"/>
        <v>318.94827166799325</v>
      </c>
      <c r="K5873" s="3">
        <f>MIN(Inputs!$B$2, (Inputs!$B$8 - I5873)/Inputs!$B$9)</f>
        <v>0</v>
      </c>
      <c r="L5873" s="3">
        <f>MAX(MIN(Inputs!$B$2, I5873*Inputs!$B$10, Inputs!$B$8*Inputs!$B$4 - J5873), 0)</f>
        <v>21.051728332006746</v>
      </c>
      <c r="M5873" s="3">
        <f t="shared" si="822"/>
        <v>0</v>
      </c>
      <c r="N5873" s="3">
        <f t="shared" si="823"/>
        <v>0</v>
      </c>
      <c r="O5873" s="3">
        <f>IF(H5873="Reg", MIN(Inputs!$B$2, I5873*Inputs!$B$10, (Inputs!$B$8-I5873)/Inputs!$B$9), 0)</f>
        <v>0</v>
      </c>
      <c r="P5873" s="3">
        <f t="shared" si="824"/>
        <v>0</v>
      </c>
      <c r="Q5873" s="3">
        <f t="shared" si="825"/>
        <v>0</v>
      </c>
      <c r="R5873" s="3">
        <f>I5873 + M5873*Inputs!$B$9 - N5873/Inputs!$B$10</f>
        <v>340</v>
      </c>
    </row>
    <row r="5874" spans="1:18" x14ac:dyDescent="0.3">
      <c r="A5874" s="4">
        <v>46267.666666666657</v>
      </c>
      <c r="B5874" s="3">
        <v>76.887500000000003</v>
      </c>
      <c r="C5874" s="3">
        <v>1</v>
      </c>
      <c r="D5874" s="3">
        <f t="shared" si="819"/>
        <v>49.033750000000005</v>
      </c>
      <c r="E5874" s="3">
        <f>MAX(B5874 - D5874/Inputs!$B$5, 0)</f>
        <v>21.167329545454542</v>
      </c>
      <c r="F5874" s="3">
        <f>MAX(D5874*Inputs!$B$5 - B5874, 0)</f>
        <v>0</v>
      </c>
      <c r="G5874" s="3">
        <f t="shared" si="820"/>
        <v>1</v>
      </c>
      <c r="H5874" t="str">
        <f t="shared" si="821"/>
        <v>Discharge</v>
      </c>
      <c r="I5874" s="3">
        <f t="shared" si="826"/>
        <v>340</v>
      </c>
      <c r="J5874" s="3">
        <f t="shared" si="827"/>
        <v>318.94827166799325</v>
      </c>
      <c r="K5874" s="3">
        <f>MIN(Inputs!$B$2, (Inputs!$B$8 - I5874)/Inputs!$B$9)</f>
        <v>0</v>
      </c>
      <c r="L5874" s="3">
        <f>MAX(MIN(Inputs!$B$2, I5874*Inputs!$B$10, Inputs!$B$8*Inputs!$B$4 - J5874), 0)</f>
        <v>21.051728332006746</v>
      </c>
      <c r="M5874" s="3">
        <f t="shared" si="822"/>
        <v>0</v>
      </c>
      <c r="N5874" s="3">
        <f t="shared" si="823"/>
        <v>21.051728332006746</v>
      </c>
      <c r="O5874" s="3">
        <f>IF(H5874="Reg", MIN(Inputs!$B$2, I5874*Inputs!$B$10, (Inputs!$B$8-I5874)/Inputs!$B$9), 0)</f>
        <v>0</v>
      </c>
      <c r="P5874" s="3">
        <f t="shared" si="824"/>
        <v>1618.6147621271687</v>
      </c>
      <c r="Q5874" s="3">
        <f t="shared" si="825"/>
        <v>0</v>
      </c>
      <c r="R5874" s="3">
        <f>I5874 + M5874*Inputs!$B$9 - N5874/Inputs!$B$10</f>
        <v>317.5587821954623</v>
      </c>
    </row>
    <row r="5875" spans="1:18" x14ac:dyDescent="0.3">
      <c r="A5875" s="4">
        <v>46267.708333333343</v>
      </c>
      <c r="B5875" s="3">
        <v>144.54249999999999</v>
      </c>
      <c r="C5875" s="3">
        <v>0.89</v>
      </c>
      <c r="D5875" s="3">
        <f t="shared" si="819"/>
        <v>49.033750000000005</v>
      </c>
      <c r="E5875" s="3">
        <f>MAX(B5875 - D5875/Inputs!$B$5, 0)</f>
        <v>88.822329545454522</v>
      </c>
      <c r="F5875" s="3">
        <f>MAX(D5875*Inputs!$B$5 - B5875, 0)</f>
        <v>0</v>
      </c>
      <c r="G5875" s="3">
        <f t="shared" si="820"/>
        <v>0.89</v>
      </c>
      <c r="H5875" t="str">
        <f t="shared" si="821"/>
        <v>Discharge</v>
      </c>
      <c r="I5875" s="3">
        <f t="shared" si="826"/>
        <v>317.5587821954623</v>
      </c>
      <c r="J5875" s="3">
        <f t="shared" si="827"/>
        <v>340</v>
      </c>
      <c r="K5875" s="3">
        <f>MIN(Inputs!$B$2, (Inputs!$B$8 - I5875)/Inputs!$B$9)</f>
        <v>23.922418559098585</v>
      </c>
      <c r="L5875" s="3">
        <f>MAX(MIN(Inputs!$B$2, I5875*Inputs!$B$10, Inputs!$B$8*Inputs!$B$4 - J5875), 0)</f>
        <v>0</v>
      </c>
      <c r="M5875" s="3">
        <f t="shared" si="822"/>
        <v>0</v>
      </c>
      <c r="N5875" s="3">
        <f t="shared" si="823"/>
        <v>0</v>
      </c>
      <c r="O5875" s="3">
        <f>IF(H5875="Reg", MIN(Inputs!$B$2, I5875*Inputs!$B$10, (Inputs!$B$8-I5875)/Inputs!$B$9), 0)</f>
        <v>0</v>
      </c>
      <c r="P5875" s="3">
        <f t="shared" si="824"/>
        <v>0</v>
      </c>
      <c r="Q5875" s="3">
        <f t="shared" si="825"/>
        <v>0</v>
      </c>
      <c r="R5875" s="3">
        <f>I5875 + M5875*Inputs!$B$9 - N5875/Inputs!$B$10</f>
        <v>317.5587821954623</v>
      </c>
    </row>
    <row r="5876" spans="1:18" x14ac:dyDescent="0.3">
      <c r="A5876" s="4">
        <v>46267.75</v>
      </c>
      <c r="B5876" s="3">
        <v>103.84500000000001</v>
      </c>
      <c r="C5876" s="3">
        <v>11.04</v>
      </c>
      <c r="D5876" s="3">
        <f t="shared" si="819"/>
        <v>49.033750000000005</v>
      </c>
      <c r="E5876" s="3">
        <f>MAX(B5876 - D5876/Inputs!$B$5, 0)</f>
        <v>48.124829545454553</v>
      </c>
      <c r="F5876" s="3">
        <f>MAX(D5876*Inputs!$B$5 - B5876, 0)</f>
        <v>0</v>
      </c>
      <c r="G5876" s="3">
        <f t="shared" si="820"/>
        <v>11.04</v>
      </c>
      <c r="H5876" t="str">
        <f t="shared" si="821"/>
        <v>Discharge</v>
      </c>
      <c r="I5876" s="3">
        <f t="shared" si="826"/>
        <v>317.5587821954623</v>
      </c>
      <c r="J5876" s="3">
        <f t="shared" si="827"/>
        <v>340</v>
      </c>
      <c r="K5876" s="3">
        <f>MIN(Inputs!$B$2, (Inputs!$B$8 - I5876)/Inputs!$B$9)</f>
        <v>23.922418559098585</v>
      </c>
      <c r="L5876" s="3">
        <f>MAX(MIN(Inputs!$B$2, I5876*Inputs!$B$10, Inputs!$B$8*Inputs!$B$4 - J5876), 0)</f>
        <v>0</v>
      </c>
      <c r="M5876" s="3">
        <f t="shared" si="822"/>
        <v>0</v>
      </c>
      <c r="N5876" s="3">
        <f t="shared" si="823"/>
        <v>0</v>
      </c>
      <c r="O5876" s="3">
        <f>IF(H5876="Reg", MIN(Inputs!$B$2, I5876*Inputs!$B$10, (Inputs!$B$8-I5876)/Inputs!$B$9), 0)</f>
        <v>0</v>
      </c>
      <c r="P5876" s="3">
        <f t="shared" si="824"/>
        <v>0</v>
      </c>
      <c r="Q5876" s="3">
        <f t="shared" si="825"/>
        <v>0</v>
      </c>
      <c r="R5876" s="3">
        <f>I5876 + M5876*Inputs!$B$9 - N5876/Inputs!$B$10</f>
        <v>317.5587821954623</v>
      </c>
    </row>
    <row r="5877" spans="1:18" x14ac:dyDescent="0.3">
      <c r="A5877" s="4">
        <v>46267.791666666657</v>
      </c>
      <c r="B5877" s="3">
        <v>71.3125</v>
      </c>
      <c r="C5877" s="3">
        <v>13.23</v>
      </c>
      <c r="D5877" s="3">
        <f t="shared" si="819"/>
        <v>49.033750000000005</v>
      </c>
      <c r="E5877" s="3">
        <f>MAX(B5877 - D5877/Inputs!$B$5, 0)</f>
        <v>15.59232954545454</v>
      </c>
      <c r="F5877" s="3">
        <f>MAX(D5877*Inputs!$B$5 - B5877, 0)</f>
        <v>0</v>
      </c>
      <c r="G5877" s="3">
        <f t="shared" si="820"/>
        <v>13.23</v>
      </c>
      <c r="H5877" t="str">
        <f t="shared" si="821"/>
        <v>Discharge</v>
      </c>
      <c r="I5877" s="3">
        <f t="shared" si="826"/>
        <v>317.5587821954623</v>
      </c>
      <c r="J5877" s="3">
        <f t="shared" si="827"/>
        <v>340</v>
      </c>
      <c r="K5877" s="3">
        <f>MIN(Inputs!$B$2, (Inputs!$B$8 - I5877)/Inputs!$B$9)</f>
        <v>23.922418559098585</v>
      </c>
      <c r="L5877" s="3">
        <f>MAX(MIN(Inputs!$B$2, I5877*Inputs!$B$10, Inputs!$B$8*Inputs!$B$4 - J5877), 0)</f>
        <v>0</v>
      </c>
      <c r="M5877" s="3">
        <f t="shared" si="822"/>
        <v>0</v>
      </c>
      <c r="N5877" s="3">
        <f t="shared" si="823"/>
        <v>0</v>
      </c>
      <c r="O5877" s="3">
        <f>IF(H5877="Reg", MIN(Inputs!$B$2, I5877*Inputs!$B$10, (Inputs!$B$8-I5877)/Inputs!$B$9), 0)</f>
        <v>0</v>
      </c>
      <c r="P5877" s="3">
        <f t="shared" si="824"/>
        <v>0</v>
      </c>
      <c r="Q5877" s="3">
        <f t="shared" si="825"/>
        <v>0</v>
      </c>
      <c r="R5877" s="3">
        <f>I5877 + M5877*Inputs!$B$9 - N5877/Inputs!$B$10</f>
        <v>317.5587821954623</v>
      </c>
    </row>
    <row r="5878" spans="1:18" x14ac:dyDescent="0.3">
      <c r="A5878" s="4">
        <v>46267.833333333343</v>
      </c>
      <c r="B5878" s="3">
        <v>64.97</v>
      </c>
      <c r="C5878" s="3">
        <v>16.25</v>
      </c>
      <c r="D5878" s="3">
        <f t="shared" si="819"/>
        <v>49.033750000000005</v>
      </c>
      <c r="E5878" s="3">
        <f>MAX(B5878 - D5878/Inputs!$B$5, 0)</f>
        <v>9.2498295454545385</v>
      </c>
      <c r="F5878" s="3">
        <f>MAX(D5878*Inputs!$B$5 - B5878, 0)</f>
        <v>0</v>
      </c>
      <c r="G5878" s="3">
        <f t="shared" si="820"/>
        <v>16.25</v>
      </c>
      <c r="H5878" t="str">
        <f t="shared" si="821"/>
        <v>Reg</v>
      </c>
      <c r="I5878" s="3">
        <f t="shared" si="826"/>
        <v>317.5587821954623</v>
      </c>
      <c r="J5878" s="3">
        <f t="shared" si="827"/>
        <v>340</v>
      </c>
      <c r="K5878" s="3">
        <f>MIN(Inputs!$B$2, (Inputs!$B$8 - I5878)/Inputs!$B$9)</f>
        <v>23.922418559098585</v>
      </c>
      <c r="L5878" s="3">
        <f>MAX(MIN(Inputs!$B$2, I5878*Inputs!$B$10, Inputs!$B$8*Inputs!$B$4 - J5878), 0)</f>
        <v>0</v>
      </c>
      <c r="M5878" s="3">
        <f t="shared" si="822"/>
        <v>0</v>
      </c>
      <c r="N5878" s="3">
        <f t="shared" si="823"/>
        <v>0</v>
      </c>
      <c r="O5878" s="3">
        <f>IF(H5878="Reg", MIN(Inputs!$B$2, I5878*Inputs!$B$10, (Inputs!$B$8-I5878)/Inputs!$B$9), 0)</f>
        <v>23.922418559098585</v>
      </c>
      <c r="P5878" s="3">
        <f t="shared" si="824"/>
        <v>0</v>
      </c>
      <c r="Q5878" s="3">
        <f t="shared" si="825"/>
        <v>388.739301585352</v>
      </c>
      <c r="R5878" s="3">
        <f>I5878 + M5878*Inputs!$B$9 - N5878/Inputs!$B$10</f>
        <v>317.5587821954623</v>
      </c>
    </row>
    <row r="5879" spans="1:18" x14ac:dyDescent="0.3">
      <c r="A5879" s="4">
        <v>46267.875</v>
      </c>
      <c r="B5879" s="3">
        <v>39.387500000000003</v>
      </c>
      <c r="C5879" s="3">
        <v>8.1999999999999993</v>
      </c>
      <c r="D5879" s="3">
        <f t="shared" si="819"/>
        <v>49.033750000000005</v>
      </c>
      <c r="E5879" s="3">
        <f>MAX(B5879 - D5879/Inputs!$B$5, 0)</f>
        <v>0</v>
      </c>
      <c r="F5879" s="3">
        <f>MAX(D5879*Inputs!$B$5 - B5879, 0)</f>
        <v>3.7622</v>
      </c>
      <c r="G5879" s="3">
        <f t="shared" si="820"/>
        <v>8.1999999999999993</v>
      </c>
      <c r="H5879" t="str">
        <f t="shared" si="821"/>
        <v>Reg</v>
      </c>
      <c r="I5879" s="3">
        <f t="shared" si="826"/>
        <v>317.5587821954623</v>
      </c>
      <c r="J5879" s="3">
        <f t="shared" si="827"/>
        <v>340</v>
      </c>
      <c r="K5879" s="3">
        <f>MIN(Inputs!$B$2, (Inputs!$B$8 - I5879)/Inputs!$B$9)</f>
        <v>23.922418559098585</v>
      </c>
      <c r="L5879" s="3">
        <f>MAX(MIN(Inputs!$B$2, I5879*Inputs!$B$10, Inputs!$B$8*Inputs!$B$4 - J5879), 0)</f>
        <v>0</v>
      </c>
      <c r="M5879" s="3">
        <f t="shared" si="822"/>
        <v>0</v>
      </c>
      <c r="N5879" s="3">
        <f t="shared" si="823"/>
        <v>0</v>
      </c>
      <c r="O5879" s="3">
        <f>IF(H5879="Reg", MIN(Inputs!$B$2, I5879*Inputs!$B$10, (Inputs!$B$8-I5879)/Inputs!$B$9), 0)</f>
        <v>23.922418559098585</v>
      </c>
      <c r="P5879" s="3">
        <f t="shared" si="824"/>
        <v>0</v>
      </c>
      <c r="Q5879" s="3">
        <f t="shared" si="825"/>
        <v>196.16383218460837</v>
      </c>
      <c r="R5879" s="3">
        <f>I5879 + M5879*Inputs!$B$9 - N5879/Inputs!$B$10</f>
        <v>317.5587821954623</v>
      </c>
    </row>
    <row r="5880" spans="1:18" x14ac:dyDescent="0.3">
      <c r="A5880" s="4">
        <v>46267.916666666657</v>
      </c>
      <c r="B5880" s="3">
        <v>27.094999999999999</v>
      </c>
      <c r="C5880" s="3">
        <v>4.04</v>
      </c>
      <c r="D5880" s="3">
        <f t="shared" si="819"/>
        <v>49.033750000000005</v>
      </c>
      <c r="E5880" s="3">
        <f>MAX(B5880 - D5880/Inputs!$B$5, 0)</f>
        <v>0</v>
      </c>
      <c r="F5880" s="3">
        <f>MAX(D5880*Inputs!$B$5 - B5880, 0)</f>
        <v>16.054700000000004</v>
      </c>
      <c r="G5880" s="3">
        <f t="shared" si="820"/>
        <v>4.04</v>
      </c>
      <c r="H5880" t="str">
        <f t="shared" si="821"/>
        <v>Charge</v>
      </c>
      <c r="I5880" s="3">
        <f t="shared" si="826"/>
        <v>317.5587821954623</v>
      </c>
      <c r="J5880" s="3">
        <f t="shared" si="827"/>
        <v>340</v>
      </c>
      <c r="K5880" s="3">
        <f>MIN(Inputs!$B$2, (Inputs!$B$8 - I5880)/Inputs!$B$9)</f>
        <v>23.922418559098585</v>
      </c>
      <c r="L5880" s="3">
        <f>MAX(MIN(Inputs!$B$2, I5880*Inputs!$B$10, Inputs!$B$8*Inputs!$B$4 - J5880), 0)</f>
        <v>0</v>
      </c>
      <c r="M5880" s="3">
        <f t="shared" si="822"/>
        <v>23.922418559098585</v>
      </c>
      <c r="N5880" s="3">
        <f t="shared" si="823"/>
        <v>0</v>
      </c>
      <c r="O5880" s="3">
        <f>IF(H5880="Reg", MIN(Inputs!$B$2, I5880*Inputs!$B$10, (Inputs!$B$8-I5880)/Inputs!$B$9), 0)</f>
        <v>0</v>
      </c>
      <c r="P5880" s="3">
        <f t="shared" si="824"/>
        <v>-648.17793085877611</v>
      </c>
      <c r="Q5880" s="3">
        <f t="shared" si="825"/>
        <v>0</v>
      </c>
      <c r="R5880" s="3">
        <f>I5880 + M5880*Inputs!$B$9 - N5880/Inputs!$B$10</f>
        <v>340</v>
      </c>
    </row>
    <row r="5881" spans="1:18" x14ac:dyDescent="0.3">
      <c r="A5881" s="4">
        <v>46267.958333333343</v>
      </c>
      <c r="B5881" s="3">
        <v>20.98</v>
      </c>
      <c r="C5881" s="3">
        <v>0.94</v>
      </c>
      <c r="D5881" s="3">
        <f t="shared" si="819"/>
        <v>49.033750000000005</v>
      </c>
      <c r="E5881" s="3">
        <f>MAX(B5881 - D5881/Inputs!$B$5, 0)</f>
        <v>0</v>
      </c>
      <c r="F5881" s="3">
        <f>MAX(D5881*Inputs!$B$5 - B5881, 0)</f>
        <v>22.169700000000002</v>
      </c>
      <c r="G5881" s="3">
        <f t="shared" si="820"/>
        <v>0.94</v>
      </c>
      <c r="H5881" t="str">
        <f t="shared" si="821"/>
        <v>Charge</v>
      </c>
      <c r="I5881" s="3">
        <f t="shared" si="826"/>
        <v>340</v>
      </c>
      <c r="J5881" s="3">
        <f t="shared" si="827"/>
        <v>340</v>
      </c>
      <c r="K5881" s="3">
        <f>MIN(Inputs!$B$2, (Inputs!$B$8 - I5881)/Inputs!$B$9)</f>
        <v>0</v>
      </c>
      <c r="L5881" s="3">
        <f>MAX(MIN(Inputs!$B$2, I5881*Inputs!$B$10, Inputs!$B$8*Inputs!$B$4 - J5881), 0)</f>
        <v>0</v>
      </c>
      <c r="M5881" s="3">
        <f t="shared" si="822"/>
        <v>0</v>
      </c>
      <c r="N5881" s="3">
        <f t="shared" si="823"/>
        <v>0</v>
      </c>
      <c r="O5881" s="3">
        <f>IF(H5881="Reg", MIN(Inputs!$B$2, I5881*Inputs!$B$10, (Inputs!$B$8-I5881)/Inputs!$B$9), 0)</f>
        <v>0</v>
      </c>
      <c r="P5881" s="3">
        <f t="shared" si="824"/>
        <v>0</v>
      </c>
      <c r="Q5881" s="3">
        <f t="shared" si="825"/>
        <v>0</v>
      </c>
      <c r="R5881" s="3">
        <f>I5881 + M5881*Inputs!$B$9 - N5881/Inputs!$B$10</f>
        <v>340</v>
      </c>
    </row>
    <row r="5882" spans="1:18" x14ac:dyDescent="0.3">
      <c r="A5882" s="4">
        <v>46268</v>
      </c>
      <c r="B5882" s="3">
        <v>23.287499999999998</v>
      </c>
      <c r="C5882" s="3">
        <v>0.37</v>
      </c>
      <c r="D5882" s="3">
        <f t="shared" si="819"/>
        <v>44.517916666666657</v>
      </c>
      <c r="E5882" s="3">
        <f>MAX(B5882 - D5882/Inputs!$B$5, 0)</f>
        <v>0</v>
      </c>
      <c r="F5882" s="3">
        <f>MAX(D5882*Inputs!$B$5 - B5882, 0)</f>
        <v>15.888266666666663</v>
      </c>
      <c r="G5882" s="3">
        <f t="shared" si="820"/>
        <v>0.37</v>
      </c>
      <c r="H5882" t="str">
        <f t="shared" si="821"/>
        <v>Charge</v>
      </c>
      <c r="I5882" s="3">
        <f t="shared" si="826"/>
        <v>340</v>
      </c>
      <c r="J5882" s="3">
        <f t="shared" si="827"/>
        <v>0</v>
      </c>
      <c r="K5882" s="3">
        <f>MIN(Inputs!$B$2, (Inputs!$B$8 - I5882)/Inputs!$B$9)</f>
        <v>0</v>
      </c>
      <c r="L5882" s="3">
        <f>MAX(MIN(Inputs!$B$2, I5882*Inputs!$B$10, Inputs!$B$8*Inputs!$B$4 - J5882), 0)</f>
        <v>170</v>
      </c>
      <c r="M5882" s="3">
        <f t="shared" si="822"/>
        <v>0</v>
      </c>
      <c r="N5882" s="3">
        <f t="shared" si="823"/>
        <v>0</v>
      </c>
      <c r="O5882" s="3">
        <f>IF(H5882="Reg", MIN(Inputs!$B$2, I5882*Inputs!$B$10, (Inputs!$B$8-I5882)/Inputs!$B$9), 0)</f>
        <v>0</v>
      </c>
      <c r="P5882" s="3">
        <f t="shared" si="824"/>
        <v>0</v>
      </c>
      <c r="Q5882" s="3">
        <f t="shared" si="825"/>
        <v>0</v>
      </c>
      <c r="R5882" s="3">
        <f>I5882 + M5882*Inputs!$B$9 - N5882/Inputs!$B$10</f>
        <v>340</v>
      </c>
    </row>
    <row r="5883" spans="1:18" x14ac:dyDescent="0.3">
      <c r="A5883" s="4">
        <v>46268.041666666657</v>
      </c>
      <c r="B5883" s="3">
        <v>33.885000000000005</v>
      </c>
      <c r="C5883" s="3">
        <v>0.37</v>
      </c>
      <c r="D5883" s="3">
        <f t="shared" si="819"/>
        <v>44.517916666666657</v>
      </c>
      <c r="E5883" s="3">
        <f>MAX(B5883 - D5883/Inputs!$B$5, 0)</f>
        <v>0</v>
      </c>
      <c r="F5883" s="3">
        <f>MAX(D5883*Inputs!$B$5 - B5883, 0)</f>
        <v>5.2907666666666557</v>
      </c>
      <c r="G5883" s="3">
        <f t="shared" si="820"/>
        <v>0.37</v>
      </c>
      <c r="H5883" t="str">
        <f t="shared" si="821"/>
        <v>Charge</v>
      </c>
      <c r="I5883" s="3">
        <f t="shared" si="826"/>
        <v>340</v>
      </c>
      <c r="J5883" s="3">
        <f t="shared" si="827"/>
        <v>0</v>
      </c>
      <c r="K5883" s="3">
        <f>MIN(Inputs!$B$2, (Inputs!$B$8 - I5883)/Inputs!$B$9)</f>
        <v>0</v>
      </c>
      <c r="L5883" s="3">
        <f>MAX(MIN(Inputs!$B$2, I5883*Inputs!$B$10, Inputs!$B$8*Inputs!$B$4 - J5883), 0)</f>
        <v>170</v>
      </c>
      <c r="M5883" s="3">
        <f t="shared" si="822"/>
        <v>0</v>
      </c>
      <c r="N5883" s="3">
        <f t="shared" si="823"/>
        <v>0</v>
      </c>
      <c r="O5883" s="3">
        <f>IF(H5883="Reg", MIN(Inputs!$B$2, I5883*Inputs!$B$10, (Inputs!$B$8-I5883)/Inputs!$B$9), 0)</f>
        <v>0</v>
      </c>
      <c r="P5883" s="3">
        <f t="shared" si="824"/>
        <v>0</v>
      </c>
      <c r="Q5883" s="3">
        <f t="shared" si="825"/>
        <v>0</v>
      </c>
      <c r="R5883" s="3">
        <f>I5883 + M5883*Inputs!$B$9 - N5883/Inputs!$B$10</f>
        <v>340</v>
      </c>
    </row>
    <row r="5884" spans="1:18" x14ac:dyDescent="0.3">
      <c r="A5884" s="4">
        <v>46268.083333333343</v>
      </c>
      <c r="B5884" s="3">
        <v>29.672499999999999</v>
      </c>
      <c r="C5884" s="3">
        <v>0.05</v>
      </c>
      <c r="D5884" s="3">
        <f t="shared" si="819"/>
        <v>44.517916666666657</v>
      </c>
      <c r="E5884" s="3">
        <f>MAX(B5884 - D5884/Inputs!$B$5, 0)</f>
        <v>0</v>
      </c>
      <c r="F5884" s="3">
        <f>MAX(D5884*Inputs!$B$5 - B5884, 0)</f>
        <v>9.5032666666666614</v>
      </c>
      <c r="G5884" s="3">
        <f t="shared" si="820"/>
        <v>0.05</v>
      </c>
      <c r="H5884" t="str">
        <f t="shared" si="821"/>
        <v>Charge</v>
      </c>
      <c r="I5884" s="3">
        <f t="shared" si="826"/>
        <v>340</v>
      </c>
      <c r="J5884" s="3">
        <f t="shared" si="827"/>
        <v>0</v>
      </c>
      <c r="K5884" s="3">
        <f>MIN(Inputs!$B$2, (Inputs!$B$8 - I5884)/Inputs!$B$9)</f>
        <v>0</v>
      </c>
      <c r="L5884" s="3">
        <f>MAX(MIN(Inputs!$B$2, I5884*Inputs!$B$10, Inputs!$B$8*Inputs!$B$4 - J5884), 0)</f>
        <v>170</v>
      </c>
      <c r="M5884" s="3">
        <f t="shared" si="822"/>
        <v>0</v>
      </c>
      <c r="N5884" s="3">
        <f t="shared" si="823"/>
        <v>0</v>
      </c>
      <c r="O5884" s="3">
        <f>IF(H5884="Reg", MIN(Inputs!$B$2, I5884*Inputs!$B$10, (Inputs!$B$8-I5884)/Inputs!$B$9), 0)</f>
        <v>0</v>
      </c>
      <c r="P5884" s="3">
        <f t="shared" si="824"/>
        <v>0</v>
      </c>
      <c r="Q5884" s="3">
        <f t="shared" si="825"/>
        <v>0</v>
      </c>
      <c r="R5884" s="3">
        <f>I5884 + M5884*Inputs!$B$9 - N5884/Inputs!$B$10</f>
        <v>340</v>
      </c>
    </row>
    <row r="5885" spans="1:18" x14ac:dyDescent="0.3">
      <c r="A5885" s="4">
        <v>46268.125</v>
      </c>
      <c r="B5885" s="3">
        <v>26.1325</v>
      </c>
      <c r="C5885" s="3">
        <v>0.05</v>
      </c>
      <c r="D5885" s="3">
        <f t="shared" si="819"/>
        <v>44.517916666666657</v>
      </c>
      <c r="E5885" s="3">
        <f>MAX(B5885 - D5885/Inputs!$B$5, 0)</f>
        <v>0</v>
      </c>
      <c r="F5885" s="3">
        <f>MAX(D5885*Inputs!$B$5 - B5885, 0)</f>
        <v>13.043266666666661</v>
      </c>
      <c r="G5885" s="3">
        <f t="shared" si="820"/>
        <v>0.05</v>
      </c>
      <c r="H5885" t="str">
        <f t="shared" si="821"/>
        <v>Charge</v>
      </c>
      <c r="I5885" s="3">
        <f t="shared" si="826"/>
        <v>340</v>
      </c>
      <c r="J5885" s="3">
        <f t="shared" si="827"/>
        <v>0</v>
      </c>
      <c r="K5885" s="3">
        <f>MIN(Inputs!$B$2, (Inputs!$B$8 - I5885)/Inputs!$B$9)</f>
        <v>0</v>
      </c>
      <c r="L5885" s="3">
        <f>MAX(MIN(Inputs!$B$2, I5885*Inputs!$B$10, Inputs!$B$8*Inputs!$B$4 - J5885), 0)</f>
        <v>170</v>
      </c>
      <c r="M5885" s="3">
        <f t="shared" si="822"/>
        <v>0</v>
      </c>
      <c r="N5885" s="3">
        <f t="shared" si="823"/>
        <v>0</v>
      </c>
      <c r="O5885" s="3">
        <f>IF(H5885="Reg", MIN(Inputs!$B$2, I5885*Inputs!$B$10, (Inputs!$B$8-I5885)/Inputs!$B$9), 0)</f>
        <v>0</v>
      </c>
      <c r="P5885" s="3">
        <f t="shared" si="824"/>
        <v>0</v>
      </c>
      <c r="Q5885" s="3">
        <f t="shared" si="825"/>
        <v>0</v>
      </c>
      <c r="R5885" s="3">
        <f>I5885 + M5885*Inputs!$B$9 - N5885/Inputs!$B$10</f>
        <v>340</v>
      </c>
    </row>
    <row r="5886" spans="1:18" x14ac:dyDescent="0.3">
      <c r="A5886" s="4">
        <v>46268.166666666657</v>
      </c>
      <c r="B5886" s="3">
        <v>22.78</v>
      </c>
      <c r="C5886" s="3">
        <v>0.06</v>
      </c>
      <c r="D5886" s="3">
        <f t="shared" si="819"/>
        <v>44.517916666666657</v>
      </c>
      <c r="E5886" s="3">
        <f>MAX(B5886 - D5886/Inputs!$B$5, 0)</f>
        <v>0</v>
      </c>
      <c r="F5886" s="3">
        <f>MAX(D5886*Inputs!$B$5 - B5886, 0)</f>
        <v>16.39576666666666</v>
      </c>
      <c r="G5886" s="3">
        <f t="shared" si="820"/>
        <v>0.06</v>
      </c>
      <c r="H5886" t="str">
        <f t="shared" si="821"/>
        <v>Charge</v>
      </c>
      <c r="I5886" s="3">
        <f t="shared" si="826"/>
        <v>340</v>
      </c>
      <c r="J5886" s="3">
        <f t="shared" si="827"/>
        <v>0</v>
      </c>
      <c r="K5886" s="3">
        <f>MIN(Inputs!$B$2, (Inputs!$B$8 - I5886)/Inputs!$B$9)</f>
        <v>0</v>
      </c>
      <c r="L5886" s="3">
        <f>MAX(MIN(Inputs!$B$2, I5886*Inputs!$B$10, Inputs!$B$8*Inputs!$B$4 - J5886), 0)</f>
        <v>170</v>
      </c>
      <c r="M5886" s="3">
        <f t="shared" si="822"/>
        <v>0</v>
      </c>
      <c r="N5886" s="3">
        <f t="shared" si="823"/>
        <v>0</v>
      </c>
      <c r="O5886" s="3">
        <f>IF(H5886="Reg", MIN(Inputs!$B$2, I5886*Inputs!$B$10, (Inputs!$B$8-I5886)/Inputs!$B$9), 0)</f>
        <v>0</v>
      </c>
      <c r="P5886" s="3">
        <f t="shared" si="824"/>
        <v>0</v>
      </c>
      <c r="Q5886" s="3">
        <f t="shared" si="825"/>
        <v>0</v>
      </c>
      <c r="R5886" s="3">
        <f>I5886 + M5886*Inputs!$B$9 - N5886/Inputs!$B$10</f>
        <v>340</v>
      </c>
    </row>
    <row r="5887" spans="1:18" x14ac:dyDescent="0.3">
      <c r="A5887" s="4">
        <v>46268.208333333343</v>
      </c>
      <c r="B5887" s="3">
        <v>24.29</v>
      </c>
      <c r="C5887" s="3">
        <v>7.0000000000000007E-2</v>
      </c>
      <c r="D5887" s="3">
        <f t="shared" si="819"/>
        <v>44.517916666666657</v>
      </c>
      <c r="E5887" s="3">
        <f>MAX(B5887 - D5887/Inputs!$B$5, 0)</f>
        <v>0</v>
      </c>
      <c r="F5887" s="3">
        <f>MAX(D5887*Inputs!$B$5 - B5887, 0)</f>
        <v>14.885766666666662</v>
      </c>
      <c r="G5887" s="3">
        <f t="shared" si="820"/>
        <v>7.0000000000000007E-2</v>
      </c>
      <c r="H5887" t="str">
        <f t="shared" si="821"/>
        <v>Charge</v>
      </c>
      <c r="I5887" s="3">
        <f t="shared" si="826"/>
        <v>340</v>
      </c>
      <c r="J5887" s="3">
        <f t="shared" si="827"/>
        <v>0</v>
      </c>
      <c r="K5887" s="3">
        <f>MIN(Inputs!$B$2, (Inputs!$B$8 - I5887)/Inputs!$B$9)</f>
        <v>0</v>
      </c>
      <c r="L5887" s="3">
        <f>MAX(MIN(Inputs!$B$2, I5887*Inputs!$B$10, Inputs!$B$8*Inputs!$B$4 - J5887), 0)</f>
        <v>170</v>
      </c>
      <c r="M5887" s="3">
        <f t="shared" si="822"/>
        <v>0</v>
      </c>
      <c r="N5887" s="3">
        <f t="shared" si="823"/>
        <v>0</v>
      </c>
      <c r="O5887" s="3">
        <f>IF(H5887="Reg", MIN(Inputs!$B$2, I5887*Inputs!$B$10, (Inputs!$B$8-I5887)/Inputs!$B$9), 0)</f>
        <v>0</v>
      </c>
      <c r="P5887" s="3">
        <f t="shared" si="824"/>
        <v>0</v>
      </c>
      <c r="Q5887" s="3">
        <f t="shared" si="825"/>
        <v>0</v>
      </c>
      <c r="R5887" s="3">
        <f>I5887 + M5887*Inputs!$B$9 - N5887/Inputs!$B$10</f>
        <v>340</v>
      </c>
    </row>
    <row r="5888" spans="1:18" x14ac:dyDescent="0.3">
      <c r="A5888" s="4">
        <v>46268.25</v>
      </c>
      <c r="B5888" s="3">
        <v>30.872500000000002</v>
      </c>
      <c r="C5888" s="3">
        <v>0.05</v>
      </c>
      <c r="D5888" s="3">
        <f t="shared" si="819"/>
        <v>44.517916666666657</v>
      </c>
      <c r="E5888" s="3">
        <f>MAX(B5888 - D5888/Inputs!$B$5, 0)</f>
        <v>0</v>
      </c>
      <c r="F5888" s="3">
        <f>MAX(D5888*Inputs!$B$5 - B5888, 0)</f>
        <v>8.3032666666666586</v>
      </c>
      <c r="G5888" s="3">
        <f t="shared" si="820"/>
        <v>0.05</v>
      </c>
      <c r="H5888" t="str">
        <f t="shared" si="821"/>
        <v>Charge</v>
      </c>
      <c r="I5888" s="3">
        <f t="shared" si="826"/>
        <v>340</v>
      </c>
      <c r="J5888" s="3">
        <f t="shared" si="827"/>
        <v>0</v>
      </c>
      <c r="K5888" s="3">
        <f>MIN(Inputs!$B$2, (Inputs!$B$8 - I5888)/Inputs!$B$9)</f>
        <v>0</v>
      </c>
      <c r="L5888" s="3">
        <f>MAX(MIN(Inputs!$B$2, I5888*Inputs!$B$10, Inputs!$B$8*Inputs!$B$4 - J5888), 0)</f>
        <v>170</v>
      </c>
      <c r="M5888" s="3">
        <f t="shared" si="822"/>
        <v>0</v>
      </c>
      <c r="N5888" s="3">
        <f t="shared" si="823"/>
        <v>0</v>
      </c>
      <c r="O5888" s="3">
        <f>IF(H5888="Reg", MIN(Inputs!$B$2, I5888*Inputs!$B$10, (Inputs!$B$8-I5888)/Inputs!$B$9), 0)</f>
        <v>0</v>
      </c>
      <c r="P5888" s="3">
        <f t="shared" si="824"/>
        <v>0</v>
      </c>
      <c r="Q5888" s="3">
        <f t="shared" si="825"/>
        <v>0</v>
      </c>
      <c r="R5888" s="3">
        <f>I5888 + M5888*Inputs!$B$9 - N5888/Inputs!$B$10</f>
        <v>340</v>
      </c>
    </row>
    <row r="5889" spans="1:18" x14ac:dyDescent="0.3">
      <c r="A5889" s="4">
        <v>46268.291666666657</v>
      </c>
      <c r="B5889" s="3">
        <v>40.71</v>
      </c>
      <c r="C5889" s="3">
        <v>1.1100000000000001</v>
      </c>
      <c r="D5889" s="3">
        <f t="shared" si="819"/>
        <v>44.517916666666657</v>
      </c>
      <c r="E5889" s="3">
        <f>MAX(B5889 - D5889/Inputs!$B$5, 0)</f>
        <v>0</v>
      </c>
      <c r="F5889" s="3">
        <f>MAX(D5889*Inputs!$B$5 - B5889, 0)</f>
        <v>0</v>
      </c>
      <c r="G5889" s="3">
        <f t="shared" si="820"/>
        <v>1.1100000000000001</v>
      </c>
      <c r="H5889" t="str">
        <f t="shared" si="821"/>
        <v>Reg</v>
      </c>
      <c r="I5889" s="3">
        <f t="shared" si="826"/>
        <v>340</v>
      </c>
      <c r="J5889" s="3">
        <f t="shared" si="827"/>
        <v>0</v>
      </c>
      <c r="K5889" s="3">
        <f>MIN(Inputs!$B$2, (Inputs!$B$8 - I5889)/Inputs!$B$9)</f>
        <v>0</v>
      </c>
      <c r="L5889" s="3">
        <f>MAX(MIN(Inputs!$B$2, I5889*Inputs!$B$10, Inputs!$B$8*Inputs!$B$4 - J5889), 0)</f>
        <v>170</v>
      </c>
      <c r="M5889" s="3">
        <f t="shared" si="822"/>
        <v>0</v>
      </c>
      <c r="N5889" s="3">
        <f t="shared" si="823"/>
        <v>0</v>
      </c>
      <c r="O5889" s="3">
        <f>IF(H5889="Reg", MIN(Inputs!$B$2, I5889*Inputs!$B$10, (Inputs!$B$8-I5889)/Inputs!$B$9), 0)</f>
        <v>0</v>
      </c>
      <c r="P5889" s="3">
        <f t="shared" si="824"/>
        <v>0</v>
      </c>
      <c r="Q5889" s="3">
        <f t="shared" si="825"/>
        <v>0</v>
      </c>
      <c r="R5889" s="3">
        <f>I5889 + M5889*Inputs!$B$9 - N5889/Inputs!$B$10</f>
        <v>340</v>
      </c>
    </row>
    <row r="5890" spans="1:18" x14ac:dyDescent="0.3">
      <c r="A5890" s="4">
        <v>46268.333333333343</v>
      </c>
      <c r="B5890" s="3">
        <v>33.370000000000005</v>
      </c>
      <c r="C5890" s="3">
        <v>0.5</v>
      </c>
      <c r="D5890" s="3">
        <f t="shared" ref="D5890:D5953" si="828">AVERAGEIFS(B:B, A:A, "&gt;="&amp;INT(A5890), A:A, "&lt;"&amp;INT(A5890)+1)</f>
        <v>44.517916666666657</v>
      </c>
      <c r="E5890" s="3">
        <f>MAX(B5890 - D5890/Inputs!$B$5, 0)</f>
        <v>0</v>
      </c>
      <c r="F5890" s="3">
        <f>MAX(D5890*Inputs!$B$5 - B5890, 0)</f>
        <v>5.8057666666666563</v>
      </c>
      <c r="G5890" s="3">
        <f t="shared" ref="G5890:G5953" si="829">C5890</f>
        <v>0.5</v>
      </c>
      <c r="H5890" t="str">
        <f t="shared" ref="H5890:H5953" si="830">IF(MAX(E5890, F5890, G5890)&lt;=0, "Idle", IF(AND(G5890&gt;=E5890, G5890&gt;=F5890), "Reg", IF(E5890&gt;=F5890, "Discharge", "Charge")))</f>
        <v>Charge</v>
      </c>
      <c r="I5890" s="3">
        <f t="shared" si="826"/>
        <v>340</v>
      </c>
      <c r="J5890" s="3">
        <f t="shared" si="827"/>
        <v>0</v>
      </c>
      <c r="K5890" s="3">
        <f>MIN(Inputs!$B$2, (Inputs!$B$8 - I5890)/Inputs!$B$9)</f>
        <v>0</v>
      </c>
      <c r="L5890" s="3">
        <f>MAX(MIN(Inputs!$B$2, I5890*Inputs!$B$10, Inputs!$B$8*Inputs!$B$4 - J5890), 0)</f>
        <v>170</v>
      </c>
      <c r="M5890" s="3">
        <f t="shared" ref="M5890:M5953" si="831">IF(H5890="Charge", K5890, 0)</f>
        <v>0</v>
      </c>
      <c r="N5890" s="3">
        <f t="shared" ref="N5890:N5953" si="832">IF(H5890="Discharge", L5890, 0)</f>
        <v>0</v>
      </c>
      <c r="O5890" s="3">
        <f>IF(H5890="Reg", MIN(Inputs!$B$2, I5890*Inputs!$B$10, (Inputs!$B$8-I5890)/Inputs!$B$9), 0)</f>
        <v>0</v>
      </c>
      <c r="P5890" s="3">
        <f t="shared" ref="P5890:P5953" si="833">(N5890 - M5890) * B5890</f>
        <v>0</v>
      </c>
      <c r="Q5890" s="3">
        <f t="shared" ref="Q5890:Q5953" si="834">O5890 * C5890</f>
        <v>0</v>
      </c>
      <c r="R5890" s="3">
        <f>I5890 + M5890*Inputs!$B$9 - N5890/Inputs!$B$10</f>
        <v>340</v>
      </c>
    </row>
    <row r="5891" spans="1:18" x14ac:dyDescent="0.3">
      <c r="A5891" s="4">
        <v>46268.375</v>
      </c>
      <c r="B5891" s="3">
        <v>25.502500000000001</v>
      </c>
      <c r="C5891" s="3">
        <v>0.44</v>
      </c>
      <c r="D5891" s="3">
        <f t="shared" si="828"/>
        <v>44.517916666666657</v>
      </c>
      <c r="E5891" s="3">
        <f>MAX(B5891 - D5891/Inputs!$B$5, 0)</f>
        <v>0</v>
      </c>
      <c r="F5891" s="3">
        <f>MAX(D5891*Inputs!$B$5 - B5891, 0)</f>
        <v>13.67326666666666</v>
      </c>
      <c r="G5891" s="3">
        <f t="shared" si="829"/>
        <v>0.44</v>
      </c>
      <c r="H5891" t="str">
        <f t="shared" si="830"/>
        <v>Charge</v>
      </c>
      <c r="I5891" s="3">
        <f t="shared" ref="I5891:I5954" si="835">R5890</f>
        <v>340</v>
      </c>
      <c r="J5891" s="3">
        <f t="shared" ref="J5891:J5954" si="836">IF(INT(A5891)=INT(A5890), J5890 + N5890, 0)</f>
        <v>0</v>
      </c>
      <c r="K5891" s="3">
        <f>MIN(Inputs!$B$2, (Inputs!$B$8 - I5891)/Inputs!$B$9)</f>
        <v>0</v>
      </c>
      <c r="L5891" s="3">
        <f>MAX(MIN(Inputs!$B$2, I5891*Inputs!$B$10, Inputs!$B$8*Inputs!$B$4 - J5891), 0)</f>
        <v>170</v>
      </c>
      <c r="M5891" s="3">
        <f t="shared" si="831"/>
        <v>0</v>
      </c>
      <c r="N5891" s="3">
        <f t="shared" si="832"/>
        <v>0</v>
      </c>
      <c r="O5891" s="3">
        <f>IF(H5891="Reg", MIN(Inputs!$B$2, I5891*Inputs!$B$10, (Inputs!$B$8-I5891)/Inputs!$B$9), 0)</f>
        <v>0</v>
      </c>
      <c r="P5891" s="3">
        <f t="shared" si="833"/>
        <v>0</v>
      </c>
      <c r="Q5891" s="3">
        <f t="shared" si="834"/>
        <v>0</v>
      </c>
      <c r="R5891" s="3">
        <f>I5891 + M5891*Inputs!$B$9 - N5891/Inputs!$B$10</f>
        <v>340</v>
      </c>
    </row>
    <row r="5892" spans="1:18" x14ac:dyDescent="0.3">
      <c r="A5892" s="4">
        <v>46268.416666666657</v>
      </c>
      <c r="B5892" s="3">
        <v>26.662500000000001</v>
      </c>
      <c r="C5892" s="3">
        <v>0.4</v>
      </c>
      <c r="D5892" s="3">
        <f t="shared" si="828"/>
        <v>44.517916666666657</v>
      </c>
      <c r="E5892" s="3">
        <f>MAX(B5892 - D5892/Inputs!$B$5, 0)</f>
        <v>0</v>
      </c>
      <c r="F5892" s="3">
        <f>MAX(D5892*Inputs!$B$5 - B5892, 0)</f>
        <v>12.513266666666659</v>
      </c>
      <c r="G5892" s="3">
        <f t="shared" si="829"/>
        <v>0.4</v>
      </c>
      <c r="H5892" t="str">
        <f t="shared" si="830"/>
        <v>Charge</v>
      </c>
      <c r="I5892" s="3">
        <f t="shared" si="835"/>
        <v>340</v>
      </c>
      <c r="J5892" s="3">
        <f t="shared" si="836"/>
        <v>0</v>
      </c>
      <c r="K5892" s="3">
        <f>MIN(Inputs!$B$2, (Inputs!$B$8 - I5892)/Inputs!$B$9)</f>
        <v>0</v>
      </c>
      <c r="L5892" s="3">
        <f>MAX(MIN(Inputs!$B$2, I5892*Inputs!$B$10, Inputs!$B$8*Inputs!$B$4 - J5892), 0)</f>
        <v>170</v>
      </c>
      <c r="M5892" s="3">
        <f t="shared" si="831"/>
        <v>0</v>
      </c>
      <c r="N5892" s="3">
        <f t="shared" si="832"/>
        <v>0</v>
      </c>
      <c r="O5892" s="3">
        <f>IF(H5892="Reg", MIN(Inputs!$B$2, I5892*Inputs!$B$10, (Inputs!$B$8-I5892)/Inputs!$B$9), 0)</f>
        <v>0</v>
      </c>
      <c r="P5892" s="3">
        <f t="shared" si="833"/>
        <v>0</v>
      </c>
      <c r="Q5892" s="3">
        <f t="shared" si="834"/>
        <v>0</v>
      </c>
      <c r="R5892" s="3">
        <f>I5892 + M5892*Inputs!$B$9 - N5892/Inputs!$B$10</f>
        <v>340</v>
      </c>
    </row>
    <row r="5893" spans="1:18" x14ac:dyDescent="0.3">
      <c r="A5893" s="4">
        <v>46268.458333333343</v>
      </c>
      <c r="B5893" s="3">
        <v>33.585000000000001</v>
      </c>
      <c r="C5893" s="3">
        <v>0.44</v>
      </c>
      <c r="D5893" s="3">
        <f t="shared" si="828"/>
        <v>44.517916666666657</v>
      </c>
      <c r="E5893" s="3">
        <f>MAX(B5893 - D5893/Inputs!$B$5, 0)</f>
        <v>0</v>
      </c>
      <c r="F5893" s="3">
        <f>MAX(D5893*Inputs!$B$5 - B5893, 0)</f>
        <v>5.59076666666666</v>
      </c>
      <c r="G5893" s="3">
        <f t="shared" si="829"/>
        <v>0.44</v>
      </c>
      <c r="H5893" t="str">
        <f t="shared" si="830"/>
        <v>Charge</v>
      </c>
      <c r="I5893" s="3">
        <f t="shared" si="835"/>
        <v>340</v>
      </c>
      <c r="J5893" s="3">
        <f t="shared" si="836"/>
        <v>0</v>
      </c>
      <c r="K5893" s="3">
        <f>MIN(Inputs!$B$2, (Inputs!$B$8 - I5893)/Inputs!$B$9)</f>
        <v>0</v>
      </c>
      <c r="L5893" s="3">
        <f>MAX(MIN(Inputs!$B$2, I5893*Inputs!$B$10, Inputs!$B$8*Inputs!$B$4 - J5893), 0)</f>
        <v>170</v>
      </c>
      <c r="M5893" s="3">
        <f t="shared" si="831"/>
        <v>0</v>
      </c>
      <c r="N5893" s="3">
        <f t="shared" si="832"/>
        <v>0</v>
      </c>
      <c r="O5893" s="3">
        <f>IF(H5893="Reg", MIN(Inputs!$B$2, I5893*Inputs!$B$10, (Inputs!$B$8-I5893)/Inputs!$B$9), 0)</f>
        <v>0</v>
      </c>
      <c r="P5893" s="3">
        <f t="shared" si="833"/>
        <v>0</v>
      </c>
      <c r="Q5893" s="3">
        <f t="shared" si="834"/>
        <v>0</v>
      </c>
      <c r="R5893" s="3">
        <f>I5893 + M5893*Inputs!$B$9 - N5893/Inputs!$B$10</f>
        <v>340</v>
      </c>
    </row>
    <row r="5894" spans="1:18" x14ac:dyDescent="0.3">
      <c r="A5894" s="4">
        <v>46268.5</v>
      </c>
      <c r="B5894" s="3">
        <v>36.700000000000003</v>
      </c>
      <c r="C5894" s="3">
        <v>0.44</v>
      </c>
      <c r="D5894" s="3">
        <f t="shared" si="828"/>
        <v>44.517916666666657</v>
      </c>
      <c r="E5894" s="3">
        <f>MAX(B5894 - D5894/Inputs!$B$5, 0)</f>
        <v>0</v>
      </c>
      <c r="F5894" s="3">
        <f>MAX(D5894*Inputs!$B$5 - B5894, 0)</f>
        <v>2.475766666666658</v>
      </c>
      <c r="G5894" s="3">
        <f t="shared" si="829"/>
        <v>0.44</v>
      </c>
      <c r="H5894" t="str">
        <f t="shared" si="830"/>
        <v>Charge</v>
      </c>
      <c r="I5894" s="3">
        <f t="shared" si="835"/>
        <v>340</v>
      </c>
      <c r="J5894" s="3">
        <f t="shared" si="836"/>
        <v>0</v>
      </c>
      <c r="K5894" s="3">
        <f>MIN(Inputs!$B$2, (Inputs!$B$8 - I5894)/Inputs!$B$9)</f>
        <v>0</v>
      </c>
      <c r="L5894" s="3">
        <f>MAX(MIN(Inputs!$B$2, I5894*Inputs!$B$10, Inputs!$B$8*Inputs!$B$4 - J5894), 0)</f>
        <v>170</v>
      </c>
      <c r="M5894" s="3">
        <f t="shared" si="831"/>
        <v>0</v>
      </c>
      <c r="N5894" s="3">
        <f t="shared" si="832"/>
        <v>0</v>
      </c>
      <c r="O5894" s="3">
        <f>IF(H5894="Reg", MIN(Inputs!$B$2, I5894*Inputs!$B$10, (Inputs!$B$8-I5894)/Inputs!$B$9), 0)</f>
        <v>0</v>
      </c>
      <c r="P5894" s="3">
        <f t="shared" si="833"/>
        <v>0</v>
      </c>
      <c r="Q5894" s="3">
        <f t="shared" si="834"/>
        <v>0</v>
      </c>
      <c r="R5894" s="3">
        <f>I5894 + M5894*Inputs!$B$9 - N5894/Inputs!$B$10</f>
        <v>340</v>
      </c>
    </row>
    <row r="5895" spans="1:18" x14ac:dyDescent="0.3">
      <c r="A5895" s="4">
        <v>46268.541666666657</v>
      </c>
      <c r="B5895" s="3">
        <v>40.527500000000003</v>
      </c>
      <c r="C5895" s="3">
        <v>0.44</v>
      </c>
      <c r="D5895" s="3">
        <f t="shared" si="828"/>
        <v>44.517916666666657</v>
      </c>
      <c r="E5895" s="3">
        <f>MAX(B5895 - D5895/Inputs!$B$5, 0)</f>
        <v>0</v>
      </c>
      <c r="F5895" s="3">
        <f>MAX(D5895*Inputs!$B$5 - B5895, 0)</f>
        <v>0</v>
      </c>
      <c r="G5895" s="3">
        <f t="shared" si="829"/>
        <v>0.44</v>
      </c>
      <c r="H5895" t="str">
        <f t="shared" si="830"/>
        <v>Reg</v>
      </c>
      <c r="I5895" s="3">
        <f t="shared" si="835"/>
        <v>340</v>
      </c>
      <c r="J5895" s="3">
        <f t="shared" si="836"/>
        <v>0</v>
      </c>
      <c r="K5895" s="3">
        <f>MIN(Inputs!$B$2, (Inputs!$B$8 - I5895)/Inputs!$B$9)</f>
        <v>0</v>
      </c>
      <c r="L5895" s="3">
        <f>MAX(MIN(Inputs!$B$2, I5895*Inputs!$B$10, Inputs!$B$8*Inputs!$B$4 - J5895), 0)</f>
        <v>170</v>
      </c>
      <c r="M5895" s="3">
        <f t="shared" si="831"/>
        <v>0</v>
      </c>
      <c r="N5895" s="3">
        <f t="shared" si="832"/>
        <v>0</v>
      </c>
      <c r="O5895" s="3">
        <f>IF(H5895="Reg", MIN(Inputs!$B$2, I5895*Inputs!$B$10, (Inputs!$B$8-I5895)/Inputs!$B$9), 0)</f>
        <v>0</v>
      </c>
      <c r="P5895" s="3">
        <f t="shared" si="833"/>
        <v>0</v>
      </c>
      <c r="Q5895" s="3">
        <f t="shared" si="834"/>
        <v>0</v>
      </c>
      <c r="R5895" s="3">
        <f>I5895 + M5895*Inputs!$B$9 - N5895/Inputs!$B$10</f>
        <v>340</v>
      </c>
    </row>
    <row r="5896" spans="1:18" x14ac:dyDescent="0.3">
      <c r="A5896" s="4">
        <v>46268.583333333343</v>
      </c>
      <c r="B5896" s="3">
        <v>49.03</v>
      </c>
      <c r="C5896" s="3">
        <v>0.5</v>
      </c>
      <c r="D5896" s="3">
        <f t="shared" si="828"/>
        <v>44.517916666666657</v>
      </c>
      <c r="E5896" s="3">
        <f>MAX(B5896 - D5896/Inputs!$B$5, 0)</f>
        <v>0</v>
      </c>
      <c r="F5896" s="3">
        <f>MAX(D5896*Inputs!$B$5 - B5896, 0)</f>
        <v>0</v>
      </c>
      <c r="G5896" s="3">
        <f t="shared" si="829"/>
        <v>0.5</v>
      </c>
      <c r="H5896" t="str">
        <f t="shared" si="830"/>
        <v>Reg</v>
      </c>
      <c r="I5896" s="3">
        <f t="shared" si="835"/>
        <v>340</v>
      </c>
      <c r="J5896" s="3">
        <f t="shared" si="836"/>
        <v>0</v>
      </c>
      <c r="K5896" s="3">
        <f>MIN(Inputs!$B$2, (Inputs!$B$8 - I5896)/Inputs!$B$9)</f>
        <v>0</v>
      </c>
      <c r="L5896" s="3">
        <f>MAX(MIN(Inputs!$B$2, I5896*Inputs!$B$10, Inputs!$B$8*Inputs!$B$4 - J5896), 0)</f>
        <v>170</v>
      </c>
      <c r="M5896" s="3">
        <f t="shared" si="831"/>
        <v>0</v>
      </c>
      <c r="N5896" s="3">
        <f t="shared" si="832"/>
        <v>0</v>
      </c>
      <c r="O5896" s="3">
        <f>IF(H5896="Reg", MIN(Inputs!$B$2, I5896*Inputs!$B$10, (Inputs!$B$8-I5896)/Inputs!$B$9), 0)</f>
        <v>0</v>
      </c>
      <c r="P5896" s="3">
        <f t="shared" si="833"/>
        <v>0</v>
      </c>
      <c r="Q5896" s="3">
        <f t="shared" si="834"/>
        <v>0</v>
      </c>
      <c r="R5896" s="3">
        <f>I5896 + M5896*Inputs!$B$9 - N5896/Inputs!$B$10</f>
        <v>340</v>
      </c>
    </row>
    <row r="5897" spans="1:18" x14ac:dyDescent="0.3">
      <c r="A5897" s="4">
        <v>46268.625</v>
      </c>
      <c r="B5897" s="3">
        <v>39.227499999999999</v>
      </c>
      <c r="C5897" s="3">
        <v>0.69</v>
      </c>
      <c r="D5897" s="3">
        <f t="shared" si="828"/>
        <v>44.517916666666657</v>
      </c>
      <c r="E5897" s="3">
        <f>MAX(B5897 - D5897/Inputs!$B$5, 0)</f>
        <v>0</v>
      </c>
      <c r="F5897" s="3">
        <f>MAX(D5897*Inputs!$B$5 - B5897, 0)</f>
        <v>0</v>
      </c>
      <c r="G5897" s="3">
        <f t="shared" si="829"/>
        <v>0.69</v>
      </c>
      <c r="H5897" t="str">
        <f t="shared" si="830"/>
        <v>Reg</v>
      </c>
      <c r="I5897" s="3">
        <f t="shared" si="835"/>
        <v>340</v>
      </c>
      <c r="J5897" s="3">
        <f t="shared" si="836"/>
        <v>0</v>
      </c>
      <c r="K5897" s="3">
        <f>MIN(Inputs!$B$2, (Inputs!$B$8 - I5897)/Inputs!$B$9)</f>
        <v>0</v>
      </c>
      <c r="L5897" s="3">
        <f>MAX(MIN(Inputs!$B$2, I5897*Inputs!$B$10, Inputs!$B$8*Inputs!$B$4 - J5897), 0)</f>
        <v>170</v>
      </c>
      <c r="M5897" s="3">
        <f t="shared" si="831"/>
        <v>0</v>
      </c>
      <c r="N5897" s="3">
        <f t="shared" si="832"/>
        <v>0</v>
      </c>
      <c r="O5897" s="3">
        <f>IF(H5897="Reg", MIN(Inputs!$B$2, I5897*Inputs!$B$10, (Inputs!$B$8-I5897)/Inputs!$B$9), 0)</f>
        <v>0</v>
      </c>
      <c r="P5897" s="3">
        <f t="shared" si="833"/>
        <v>0</v>
      </c>
      <c r="Q5897" s="3">
        <f t="shared" si="834"/>
        <v>0</v>
      </c>
      <c r="R5897" s="3">
        <f>I5897 + M5897*Inputs!$B$9 - N5897/Inputs!$B$10</f>
        <v>340</v>
      </c>
    </row>
    <row r="5898" spans="1:18" x14ac:dyDescent="0.3">
      <c r="A5898" s="4">
        <v>46268.666666666657</v>
      </c>
      <c r="B5898" s="3">
        <v>35.58</v>
      </c>
      <c r="C5898" s="3">
        <v>1.1000000000000001</v>
      </c>
      <c r="D5898" s="3">
        <f t="shared" si="828"/>
        <v>44.517916666666657</v>
      </c>
      <c r="E5898" s="3">
        <f>MAX(B5898 - D5898/Inputs!$B$5, 0)</f>
        <v>0</v>
      </c>
      <c r="F5898" s="3">
        <f>MAX(D5898*Inputs!$B$5 - B5898, 0)</f>
        <v>3.5957666666666626</v>
      </c>
      <c r="G5898" s="3">
        <f t="shared" si="829"/>
        <v>1.1000000000000001</v>
      </c>
      <c r="H5898" t="str">
        <f t="shared" si="830"/>
        <v>Charge</v>
      </c>
      <c r="I5898" s="3">
        <f t="shared" si="835"/>
        <v>340</v>
      </c>
      <c r="J5898" s="3">
        <f t="shared" si="836"/>
        <v>0</v>
      </c>
      <c r="K5898" s="3">
        <f>MIN(Inputs!$B$2, (Inputs!$B$8 - I5898)/Inputs!$B$9)</f>
        <v>0</v>
      </c>
      <c r="L5898" s="3">
        <f>MAX(MIN(Inputs!$B$2, I5898*Inputs!$B$10, Inputs!$B$8*Inputs!$B$4 - J5898), 0)</f>
        <v>170</v>
      </c>
      <c r="M5898" s="3">
        <f t="shared" si="831"/>
        <v>0</v>
      </c>
      <c r="N5898" s="3">
        <f t="shared" si="832"/>
        <v>0</v>
      </c>
      <c r="O5898" s="3">
        <f>IF(H5898="Reg", MIN(Inputs!$B$2, I5898*Inputs!$B$10, (Inputs!$B$8-I5898)/Inputs!$B$9), 0)</f>
        <v>0</v>
      </c>
      <c r="P5898" s="3">
        <f t="shared" si="833"/>
        <v>0</v>
      </c>
      <c r="Q5898" s="3">
        <f t="shared" si="834"/>
        <v>0</v>
      </c>
      <c r="R5898" s="3">
        <f>I5898 + M5898*Inputs!$B$9 - N5898/Inputs!$B$10</f>
        <v>340</v>
      </c>
    </row>
    <row r="5899" spans="1:18" x14ac:dyDescent="0.3">
      <c r="A5899" s="4">
        <v>46268.708333333343</v>
      </c>
      <c r="B5899" s="3">
        <v>28.64</v>
      </c>
      <c r="C5899" s="3">
        <v>0.89</v>
      </c>
      <c r="D5899" s="3">
        <f t="shared" si="828"/>
        <v>44.517916666666657</v>
      </c>
      <c r="E5899" s="3">
        <f>MAX(B5899 - D5899/Inputs!$B$5, 0)</f>
        <v>0</v>
      </c>
      <c r="F5899" s="3">
        <f>MAX(D5899*Inputs!$B$5 - B5899, 0)</f>
        <v>10.53576666666666</v>
      </c>
      <c r="G5899" s="3">
        <f t="shared" si="829"/>
        <v>0.89</v>
      </c>
      <c r="H5899" t="str">
        <f t="shared" si="830"/>
        <v>Charge</v>
      </c>
      <c r="I5899" s="3">
        <f t="shared" si="835"/>
        <v>340</v>
      </c>
      <c r="J5899" s="3">
        <f t="shared" si="836"/>
        <v>0</v>
      </c>
      <c r="K5899" s="3">
        <f>MIN(Inputs!$B$2, (Inputs!$B$8 - I5899)/Inputs!$B$9)</f>
        <v>0</v>
      </c>
      <c r="L5899" s="3">
        <f>MAX(MIN(Inputs!$B$2, I5899*Inputs!$B$10, Inputs!$B$8*Inputs!$B$4 - J5899), 0)</f>
        <v>170</v>
      </c>
      <c r="M5899" s="3">
        <f t="shared" si="831"/>
        <v>0</v>
      </c>
      <c r="N5899" s="3">
        <f t="shared" si="832"/>
        <v>0</v>
      </c>
      <c r="O5899" s="3">
        <f>IF(H5899="Reg", MIN(Inputs!$B$2, I5899*Inputs!$B$10, (Inputs!$B$8-I5899)/Inputs!$B$9), 0)</f>
        <v>0</v>
      </c>
      <c r="P5899" s="3">
        <f t="shared" si="833"/>
        <v>0</v>
      </c>
      <c r="Q5899" s="3">
        <f t="shared" si="834"/>
        <v>0</v>
      </c>
      <c r="R5899" s="3">
        <f>I5899 + M5899*Inputs!$B$9 - N5899/Inputs!$B$10</f>
        <v>340</v>
      </c>
    </row>
    <row r="5900" spans="1:18" x14ac:dyDescent="0.3">
      <c r="A5900" s="4">
        <v>46268.75</v>
      </c>
      <c r="B5900" s="3">
        <v>28.56</v>
      </c>
      <c r="C5900" s="3">
        <v>5.3</v>
      </c>
      <c r="D5900" s="3">
        <f t="shared" si="828"/>
        <v>44.517916666666657</v>
      </c>
      <c r="E5900" s="3">
        <f>MAX(B5900 - D5900/Inputs!$B$5, 0)</f>
        <v>0</v>
      </c>
      <c r="F5900" s="3">
        <f>MAX(D5900*Inputs!$B$5 - B5900, 0)</f>
        <v>10.615766666666662</v>
      </c>
      <c r="G5900" s="3">
        <f t="shared" si="829"/>
        <v>5.3</v>
      </c>
      <c r="H5900" t="str">
        <f t="shared" si="830"/>
        <v>Charge</v>
      </c>
      <c r="I5900" s="3">
        <f t="shared" si="835"/>
        <v>340</v>
      </c>
      <c r="J5900" s="3">
        <f t="shared" si="836"/>
        <v>0</v>
      </c>
      <c r="K5900" s="3">
        <f>MIN(Inputs!$B$2, (Inputs!$B$8 - I5900)/Inputs!$B$9)</f>
        <v>0</v>
      </c>
      <c r="L5900" s="3">
        <f>MAX(MIN(Inputs!$B$2, I5900*Inputs!$B$10, Inputs!$B$8*Inputs!$B$4 - J5900), 0)</f>
        <v>170</v>
      </c>
      <c r="M5900" s="3">
        <f t="shared" si="831"/>
        <v>0</v>
      </c>
      <c r="N5900" s="3">
        <f t="shared" si="832"/>
        <v>0</v>
      </c>
      <c r="O5900" s="3">
        <f>IF(H5900="Reg", MIN(Inputs!$B$2, I5900*Inputs!$B$10, (Inputs!$B$8-I5900)/Inputs!$B$9), 0)</f>
        <v>0</v>
      </c>
      <c r="P5900" s="3">
        <f t="shared" si="833"/>
        <v>0</v>
      </c>
      <c r="Q5900" s="3">
        <f t="shared" si="834"/>
        <v>0</v>
      </c>
      <c r="R5900" s="3">
        <f>I5900 + M5900*Inputs!$B$9 - N5900/Inputs!$B$10</f>
        <v>340</v>
      </c>
    </row>
    <row r="5901" spans="1:18" x14ac:dyDescent="0.3">
      <c r="A5901" s="4">
        <v>46268.791666666657</v>
      </c>
      <c r="B5901" s="3">
        <v>33.605000000000004</v>
      </c>
      <c r="C5901" s="3">
        <v>10.83</v>
      </c>
      <c r="D5901" s="3">
        <f t="shared" si="828"/>
        <v>44.517916666666657</v>
      </c>
      <c r="E5901" s="3">
        <f>MAX(B5901 - D5901/Inputs!$B$5, 0)</f>
        <v>0</v>
      </c>
      <c r="F5901" s="3">
        <f>MAX(D5901*Inputs!$B$5 - B5901, 0)</f>
        <v>5.5707666666666569</v>
      </c>
      <c r="G5901" s="3">
        <f t="shared" si="829"/>
        <v>10.83</v>
      </c>
      <c r="H5901" t="str">
        <f t="shared" si="830"/>
        <v>Reg</v>
      </c>
      <c r="I5901" s="3">
        <f t="shared" si="835"/>
        <v>340</v>
      </c>
      <c r="J5901" s="3">
        <f t="shared" si="836"/>
        <v>0</v>
      </c>
      <c r="K5901" s="3">
        <f>MIN(Inputs!$B$2, (Inputs!$B$8 - I5901)/Inputs!$B$9)</f>
        <v>0</v>
      </c>
      <c r="L5901" s="3">
        <f>MAX(MIN(Inputs!$B$2, I5901*Inputs!$B$10, Inputs!$B$8*Inputs!$B$4 - J5901), 0)</f>
        <v>170</v>
      </c>
      <c r="M5901" s="3">
        <f t="shared" si="831"/>
        <v>0</v>
      </c>
      <c r="N5901" s="3">
        <f t="shared" si="832"/>
        <v>0</v>
      </c>
      <c r="O5901" s="3">
        <f>IF(H5901="Reg", MIN(Inputs!$B$2, I5901*Inputs!$B$10, (Inputs!$B$8-I5901)/Inputs!$B$9), 0)</f>
        <v>0</v>
      </c>
      <c r="P5901" s="3">
        <f t="shared" si="833"/>
        <v>0</v>
      </c>
      <c r="Q5901" s="3">
        <f t="shared" si="834"/>
        <v>0</v>
      </c>
      <c r="R5901" s="3">
        <f>I5901 + M5901*Inputs!$B$9 - N5901/Inputs!$B$10</f>
        <v>340</v>
      </c>
    </row>
    <row r="5902" spans="1:18" x14ac:dyDescent="0.3">
      <c r="A5902" s="4">
        <v>46268.833333333343</v>
      </c>
      <c r="B5902" s="3">
        <v>75.245000000000005</v>
      </c>
      <c r="C5902" s="3">
        <v>16.7</v>
      </c>
      <c r="D5902" s="3">
        <f t="shared" si="828"/>
        <v>44.517916666666657</v>
      </c>
      <c r="E5902" s="3">
        <f>MAX(B5902 - D5902/Inputs!$B$5, 0)</f>
        <v>24.656458333333347</v>
      </c>
      <c r="F5902" s="3">
        <f>MAX(D5902*Inputs!$B$5 - B5902, 0)</f>
        <v>0</v>
      </c>
      <c r="G5902" s="3">
        <f t="shared" si="829"/>
        <v>16.7</v>
      </c>
      <c r="H5902" t="str">
        <f t="shared" si="830"/>
        <v>Discharge</v>
      </c>
      <c r="I5902" s="3">
        <f t="shared" si="835"/>
        <v>340</v>
      </c>
      <c r="J5902" s="3">
        <f t="shared" si="836"/>
        <v>0</v>
      </c>
      <c r="K5902" s="3">
        <f>MIN(Inputs!$B$2, (Inputs!$B$8 - I5902)/Inputs!$B$9)</f>
        <v>0</v>
      </c>
      <c r="L5902" s="3">
        <f>MAX(MIN(Inputs!$B$2, I5902*Inputs!$B$10, Inputs!$B$8*Inputs!$B$4 - J5902), 0)</f>
        <v>170</v>
      </c>
      <c r="M5902" s="3">
        <f t="shared" si="831"/>
        <v>0</v>
      </c>
      <c r="N5902" s="3">
        <f t="shared" si="832"/>
        <v>170</v>
      </c>
      <c r="O5902" s="3">
        <f>IF(H5902="Reg", MIN(Inputs!$B$2, I5902*Inputs!$B$10, (Inputs!$B$8-I5902)/Inputs!$B$9), 0)</f>
        <v>0</v>
      </c>
      <c r="P5902" s="3">
        <f t="shared" si="833"/>
        <v>12791.650000000001</v>
      </c>
      <c r="Q5902" s="3">
        <f t="shared" si="834"/>
        <v>0</v>
      </c>
      <c r="R5902" s="3">
        <f>I5902 + M5902*Inputs!$B$9 - N5902/Inputs!$B$10</f>
        <v>158.77939109773115</v>
      </c>
    </row>
    <row r="5903" spans="1:18" x14ac:dyDescent="0.3">
      <c r="A5903" s="4">
        <v>46268.875</v>
      </c>
      <c r="B5903" s="3">
        <v>97.46</v>
      </c>
      <c r="C5903" s="3">
        <v>5.61</v>
      </c>
      <c r="D5903" s="3">
        <f t="shared" si="828"/>
        <v>44.517916666666657</v>
      </c>
      <c r="E5903" s="3">
        <f>MAX(B5903 - D5903/Inputs!$B$5, 0)</f>
        <v>46.871458333333337</v>
      </c>
      <c r="F5903" s="3">
        <f>MAX(D5903*Inputs!$B$5 - B5903, 0)</f>
        <v>0</v>
      </c>
      <c r="G5903" s="3">
        <f t="shared" si="829"/>
        <v>5.61</v>
      </c>
      <c r="H5903" t="str">
        <f t="shared" si="830"/>
        <v>Discharge</v>
      </c>
      <c r="I5903" s="3">
        <f t="shared" si="835"/>
        <v>158.77939109773115</v>
      </c>
      <c r="J5903" s="3">
        <f t="shared" si="836"/>
        <v>170</v>
      </c>
      <c r="K5903" s="3">
        <f>MIN(Inputs!$B$2, (Inputs!$B$8 - I5903)/Inputs!$B$9)</f>
        <v>170</v>
      </c>
      <c r="L5903" s="3">
        <f>MAX(MIN(Inputs!$B$2, I5903*Inputs!$B$10, Inputs!$B$8*Inputs!$B$4 - J5903), 0)</f>
        <v>148.94827166799323</v>
      </c>
      <c r="M5903" s="3">
        <f t="shared" si="831"/>
        <v>0</v>
      </c>
      <c r="N5903" s="3">
        <f t="shared" si="832"/>
        <v>148.94827166799323</v>
      </c>
      <c r="O5903" s="3">
        <f>IF(H5903="Reg", MIN(Inputs!$B$2, I5903*Inputs!$B$10, (Inputs!$B$8-I5903)/Inputs!$B$9), 0)</f>
        <v>0</v>
      </c>
      <c r="P5903" s="3">
        <f t="shared" si="833"/>
        <v>14516.498556762619</v>
      </c>
      <c r="Q5903" s="3">
        <f t="shared" si="834"/>
        <v>0</v>
      </c>
      <c r="R5903" s="3">
        <f>I5903 + M5903*Inputs!$B$9 - N5903/Inputs!$B$10</f>
        <v>0</v>
      </c>
    </row>
    <row r="5904" spans="1:18" x14ac:dyDescent="0.3">
      <c r="A5904" s="4">
        <v>46268.916666666657</v>
      </c>
      <c r="B5904" s="3">
        <v>142.16749999999999</v>
      </c>
      <c r="C5904" s="3">
        <v>1</v>
      </c>
      <c r="D5904" s="3">
        <f t="shared" si="828"/>
        <v>44.517916666666657</v>
      </c>
      <c r="E5904" s="3">
        <f>MAX(B5904 - D5904/Inputs!$B$5, 0)</f>
        <v>91.578958333333333</v>
      </c>
      <c r="F5904" s="3">
        <f>MAX(D5904*Inputs!$B$5 - B5904, 0)</f>
        <v>0</v>
      </c>
      <c r="G5904" s="3">
        <f t="shared" si="829"/>
        <v>1</v>
      </c>
      <c r="H5904" t="str">
        <f t="shared" si="830"/>
        <v>Discharge</v>
      </c>
      <c r="I5904" s="3">
        <f t="shared" si="835"/>
        <v>0</v>
      </c>
      <c r="J5904" s="3">
        <f t="shared" si="836"/>
        <v>318.94827166799325</v>
      </c>
      <c r="K5904" s="3">
        <f>MIN(Inputs!$B$2, (Inputs!$B$8 - I5904)/Inputs!$B$9)</f>
        <v>170</v>
      </c>
      <c r="L5904" s="3">
        <f>MAX(MIN(Inputs!$B$2, I5904*Inputs!$B$10, Inputs!$B$8*Inputs!$B$4 - J5904), 0)</f>
        <v>0</v>
      </c>
      <c r="M5904" s="3">
        <f t="shared" si="831"/>
        <v>0</v>
      </c>
      <c r="N5904" s="3">
        <f t="shared" si="832"/>
        <v>0</v>
      </c>
      <c r="O5904" s="3">
        <f>IF(H5904="Reg", MIN(Inputs!$B$2, I5904*Inputs!$B$10, (Inputs!$B$8-I5904)/Inputs!$B$9), 0)</f>
        <v>0</v>
      </c>
      <c r="P5904" s="3">
        <f t="shared" si="833"/>
        <v>0</v>
      </c>
      <c r="Q5904" s="3">
        <f t="shared" si="834"/>
        <v>0</v>
      </c>
      <c r="R5904" s="3">
        <f>I5904 + M5904*Inputs!$B$9 - N5904/Inputs!$B$10</f>
        <v>0</v>
      </c>
    </row>
    <row r="5905" spans="1:18" x14ac:dyDescent="0.3">
      <c r="A5905" s="4">
        <v>46268.958333333343</v>
      </c>
      <c r="B5905" s="3">
        <v>110.9375</v>
      </c>
      <c r="C5905" s="3">
        <v>0.05</v>
      </c>
      <c r="D5905" s="3">
        <f t="shared" si="828"/>
        <v>44.517916666666657</v>
      </c>
      <c r="E5905" s="3">
        <f>MAX(B5905 - D5905/Inputs!$B$5, 0)</f>
        <v>60.348958333333343</v>
      </c>
      <c r="F5905" s="3">
        <f>MAX(D5905*Inputs!$B$5 - B5905, 0)</f>
        <v>0</v>
      </c>
      <c r="G5905" s="3">
        <f t="shared" si="829"/>
        <v>0.05</v>
      </c>
      <c r="H5905" t="str">
        <f t="shared" si="830"/>
        <v>Discharge</v>
      </c>
      <c r="I5905" s="3">
        <f t="shared" si="835"/>
        <v>0</v>
      </c>
      <c r="J5905" s="3">
        <f t="shared" si="836"/>
        <v>318.94827166799325</v>
      </c>
      <c r="K5905" s="3">
        <f>MIN(Inputs!$B$2, (Inputs!$B$8 - I5905)/Inputs!$B$9)</f>
        <v>170</v>
      </c>
      <c r="L5905" s="3">
        <f>MAX(MIN(Inputs!$B$2, I5905*Inputs!$B$10, Inputs!$B$8*Inputs!$B$4 - J5905), 0)</f>
        <v>0</v>
      </c>
      <c r="M5905" s="3">
        <f t="shared" si="831"/>
        <v>0</v>
      </c>
      <c r="N5905" s="3">
        <f t="shared" si="832"/>
        <v>0</v>
      </c>
      <c r="O5905" s="3">
        <f>IF(H5905="Reg", MIN(Inputs!$B$2, I5905*Inputs!$B$10, (Inputs!$B$8-I5905)/Inputs!$B$9), 0)</f>
        <v>0</v>
      </c>
      <c r="P5905" s="3">
        <f t="shared" si="833"/>
        <v>0</v>
      </c>
      <c r="Q5905" s="3">
        <f t="shared" si="834"/>
        <v>0</v>
      </c>
      <c r="R5905" s="3">
        <f>I5905 + M5905*Inputs!$B$9 - N5905/Inputs!$B$10</f>
        <v>0</v>
      </c>
    </row>
    <row r="5906" spans="1:18" x14ac:dyDescent="0.3">
      <c r="A5906" s="4">
        <v>46269</v>
      </c>
      <c r="B5906" s="3">
        <v>45.947499999999998</v>
      </c>
      <c r="C5906" s="3">
        <v>0.05</v>
      </c>
      <c r="D5906" s="3">
        <f t="shared" si="828"/>
        <v>29.669270833333332</v>
      </c>
      <c r="E5906" s="3">
        <f>MAX(B5906 - D5906/Inputs!$B$5, 0)</f>
        <v>12.232419507575756</v>
      </c>
      <c r="F5906" s="3">
        <f>MAX(D5906*Inputs!$B$5 - B5906, 0)</f>
        <v>0</v>
      </c>
      <c r="G5906" s="3">
        <f t="shared" si="829"/>
        <v>0.05</v>
      </c>
      <c r="H5906" t="str">
        <f t="shared" si="830"/>
        <v>Discharge</v>
      </c>
      <c r="I5906" s="3">
        <f t="shared" si="835"/>
        <v>0</v>
      </c>
      <c r="J5906" s="3">
        <f t="shared" si="836"/>
        <v>0</v>
      </c>
      <c r="K5906" s="3">
        <f>MIN(Inputs!$B$2, (Inputs!$B$8 - I5906)/Inputs!$B$9)</f>
        <v>170</v>
      </c>
      <c r="L5906" s="3">
        <f>MAX(MIN(Inputs!$B$2, I5906*Inputs!$B$10, Inputs!$B$8*Inputs!$B$4 - J5906), 0)</f>
        <v>0</v>
      </c>
      <c r="M5906" s="3">
        <f t="shared" si="831"/>
        <v>0</v>
      </c>
      <c r="N5906" s="3">
        <f t="shared" si="832"/>
        <v>0</v>
      </c>
      <c r="O5906" s="3">
        <f>IF(H5906="Reg", MIN(Inputs!$B$2, I5906*Inputs!$B$10, (Inputs!$B$8-I5906)/Inputs!$B$9), 0)</f>
        <v>0</v>
      </c>
      <c r="P5906" s="3">
        <f t="shared" si="833"/>
        <v>0</v>
      </c>
      <c r="Q5906" s="3">
        <f t="shared" si="834"/>
        <v>0</v>
      </c>
      <c r="R5906" s="3">
        <f>I5906 + M5906*Inputs!$B$9 - N5906/Inputs!$B$10</f>
        <v>0</v>
      </c>
    </row>
    <row r="5907" spans="1:18" x14ac:dyDescent="0.3">
      <c r="A5907" s="4">
        <v>46269.041666666657</v>
      </c>
      <c r="B5907" s="3">
        <v>18.997500000000002</v>
      </c>
      <c r="C5907" s="3">
        <v>0.05</v>
      </c>
      <c r="D5907" s="3">
        <f t="shared" si="828"/>
        <v>29.669270833333332</v>
      </c>
      <c r="E5907" s="3">
        <f>MAX(B5907 - D5907/Inputs!$B$5, 0)</f>
        <v>0</v>
      </c>
      <c r="F5907" s="3">
        <f>MAX(D5907*Inputs!$B$5 - B5907, 0)</f>
        <v>7.1114583333333314</v>
      </c>
      <c r="G5907" s="3">
        <f t="shared" si="829"/>
        <v>0.05</v>
      </c>
      <c r="H5907" t="str">
        <f t="shared" si="830"/>
        <v>Charge</v>
      </c>
      <c r="I5907" s="3">
        <f t="shared" si="835"/>
        <v>0</v>
      </c>
      <c r="J5907" s="3">
        <f t="shared" si="836"/>
        <v>0</v>
      </c>
      <c r="K5907" s="3">
        <f>MIN(Inputs!$B$2, (Inputs!$B$8 - I5907)/Inputs!$B$9)</f>
        <v>170</v>
      </c>
      <c r="L5907" s="3">
        <f>MAX(MIN(Inputs!$B$2, I5907*Inputs!$B$10, Inputs!$B$8*Inputs!$B$4 - J5907), 0)</f>
        <v>0</v>
      </c>
      <c r="M5907" s="3">
        <f t="shared" si="831"/>
        <v>170</v>
      </c>
      <c r="N5907" s="3">
        <f t="shared" si="832"/>
        <v>0</v>
      </c>
      <c r="O5907" s="3">
        <f>IF(H5907="Reg", MIN(Inputs!$B$2, I5907*Inputs!$B$10, (Inputs!$B$8-I5907)/Inputs!$B$9), 0)</f>
        <v>0</v>
      </c>
      <c r="P5907" s="3">
        <f t="shared" si="833"/>
        <v>-3229.5750000000003</v>
      </c>
      <c r="Q5907" s="3">
        <f t="shared" si="834"/>
        <v>0</v>
      </c>
      <c r="R5907" s="3">
        <f>I5907 + M5907*Inputs!$B$9 - N5907/Inputs!$B$10</f>
        <v>159.4741358339966</v>
      </c>
    </row>
    <row r="5908" spans="1:18" x14ac:dyDescent="0.3">
      <c r="A5908" s="4">
        <v>46269.083333333343</v>
      </c>
      <c r="B5908" s="3">
        <v>15.1175</v>
      </c>
      <c r="C5908" s="3">
        <v>0.05</v>
      </c>
      <c r="D5908" s="3">
        <f t="shared" si="828"/>
        <v>29.669270833333332</v>
      </c>
      <c r="E5908" s="3">
        <f>MAX(B5908 - D5908/Inputs!$B$5, 0)</f>
        <v>0</v>
      </c>
      <c r="F5908" s="3">
        <f>MAX(D5908*Inputs!$B$5 - B5908, 0)</f>
        <v>10.991458333333334</v>
      </c>
      <c r="G5908" s="3">
        <f t="shared" si="829"/>
        <v>0.05</v>
      </c>
      <c r="H5908" t="str">
        <f t="shared" si="830"/>
        <v>Charge</v>
      </c>
      <c r="I5908" s="3">
        <f t="shared" si="835"/>
        <v>159.4741358339966</v>
      </c>
      <c r="J5908" s="3">
        <f t="shared" si="836"/>
        <v>0</v>
      </c>
      <c r="K5908" s="3">
        <f>MIN(Inputs!$B$2, (Inputs!$B$8 - I5908)/Inputs!$B$9)</f>
        <v>170</v>
      </c>
      <c r="L5908" s="3">
        <f>MAX(MIN(Inputs!$B$2, I5908*Inputs!$B$10, Inputs!$B$8*Inputs!$B$4 - J5908), 0)</f>
        <v>149.6</v>
      </c>
      <c r="M5908" s="3">
        <f t="shared" si="831"/>
        <v>170</v>
      </c>
      <c r="N5908" s="3">
        <f t="shared" si="832"/>
        <v>0</v>
      </c>
      <c r="O5908" s="3">
        <f>IF(H5908="Reg", MIN(Inputs!$B$2, I5908*Inputs!$B$10, (Inputs!$B$8-I5908)/Inputs!$B$9), 0)</f>
        <v>0</v>
      </c>
      <c r="P5908" s="3">
        <f t="shared" si="833"/>
        <v>-2569.9749999999999</v>
      </c>
      <c r="Q5908" s="3">
        <f t="shared" si="834"/>
        <v>0</v>
      </c>
      <c r="R5908" s="3">
        <f>I5908 + M5908*Inputs!$B$9 - N5908/Inputs!$B$10</f>
        <v>318.9482716679932</v>
      </c>
    </row>
    <row r="5909" spans="1:18" x14ac:dyDescent="0.3">
      <c r="A5909" s="4">
        <v>46269.125</v>
      </c>
      <c r="B5909" s="3">
        <v>19.9375</v>
      </c>
      <c r="C5909" s="3">
        <v>0.05</v>
      </c>
      <c r="D5909" s="3">
        <f t="shared" si="828"/>
        <v>29.669270833333332</v>
      </c>
      <c r="E5909" s="3">
        <f>MAX(B5909 - D5909/Inputs!$B$5, 0)</f>
        <v>0</v>
      </c>
      <c r="F5909" s="3">
        <f>MAX(D5909*Inputs!$B$5 - B5909, 0)</f>
        <v>6.1714583333333337</v>
      </c>
      <c r="G5909" s="3">
        <f t="shared" si="829"/>
        <v>0.05</v>
      </c>
      <c r="H5909" t="str">
        <f t="shared" si="830"/>
        <v>Charge</v>
      </c>
      <c r="I5909" s="3">
        <f t="shared" si="835"/>
        <v>318.9482716679932</v>
      </c>
      <c r="J5909" s="3">
        <f t="shared" si="836"/>
        <v>0</v>
      </c>
      <c r="K5909" s="3">
        <f>MIN(Inputs!$B$2, (Inputs!$B$8 - I5909)/Inputs!$B$9)</f>
        <v>22.44121780453775</v>
      </c>
      <c r="L5909" s="3">
        <f>MAX(MIN(Inputs!$B$2, I5909*Inputs!$B$10, Inputs!$B$8*Inputs!$B$4 - J5909), 0)</f>
        <v>170</v>
      </c>
      <c r="M5909" s="3">
        <f t="shared" si="831"/>
        <v>22.44121780453775</v>
      </c>
      <c r="N5909" s="3">
        <f t="shared" si="832"/>
        <v>0</v>
      </c>
      <c r="O5909" s="3">
        <f>IF(H5909="Reg", MIN(Inputs!$B$2, I5909*Inputs!$B$10, (Inputs!$B$8-I5909)/Inputs!$B$9), 0)</f>
        <v>0</v>
      </c>
      <c r="P5909" s="3">
        <f t="shared" si="833"/>
        <v>-447.42177997797137</v>
      </c>
      <c r="Q5909" s="3">
        <f t="shared" si="834"/>
        <v>0</v>
      </c>
      <c r="R5909" s="3">
        <f>I5909 + M5909*Inputs!$B$9 - N5909/Inputs!$B$10</f>
        <v>340</v>
      </c>
    </row>
    <row r="5910" spans="1:18" x14ac:dyDescent="0.3">
      <c r="A5910" s="4">
        <v>46269.166666666657</v>
      </c>
      <c r="B5910" s="3">
        <v>20.357500000000002</v>
      </c>
      <c r="C5910" s="3">
        <v>0.05</v>
      </c>
      <c r="D5910" s="3">
        <f t="shared" si="828"/>
        <v>29.669270833333332</v>
      </c>
      <c r="E5910" s="3">
        <f>MAX(B5910 - D5910/Inputs!$B$5, 0)</f>
        <v>0</v>
      </c>
      <c r="F5910" s="3">
        <f>MAX(D5910*Inputs!$B$5 - B5910, 0)</f>
        <v>5.751458333333332</v>
      </c>
      <c r="G5910" s="3">
        <f t="shared" si="829"/>
        <v>0.05</v>
      </c>
      <c r="H5910" t="str">
        <f t="shared" si="830"/>
        <v>Charge</v>
      </c>
      <c r="I5910" s="3">
        <f t="shared" si="835"/>
        <v>340</v>
      </c>
      <c r="J5910" s="3">
        <f t="shared" si="836"/>
        <v>0</v>
      </c>
      <c r="K5910" s="3">
        <f>MIN(Inputs!$B$2, (Inputs!$B$8 - I5910)/Inputs!$B$9)</f>
        <v>0</v>
      </c>
      <c r="L5910" s="3">
        <f>MAX(MIN(Inputs!$B$2, I5910*Inputs!$B$10, Inputs!$B$8*Inputs!$B$4 - J5910), 0)</f>
        <v>170</v>
      </c>
      <c r="M5910" s="3">
        <f t="shared" si="831"/>
        <v>0</v>
      </c>
      <c r="N5910" s="3">
        <f t="shared" si="832"/>
        <v>0</v>
      </c>
      <c r="O5910" s="3">
        <f>IF(H5910="Reg", MIN(Inputs!$B$2, I5910*Inputs!$B$10, (Inputs!$B$8-I5910)/Inputs!$B$9), 0)</f>
        <v>0</v>
      </c>
      <c r="P5910" s="3">
        <f t="shared" si="833"/>
        <v>0</v>
      </c>
      <c r="Q5910" s="3">
        <f t="shared" si="834"/>
        <v>0</v>
      </c>
      <c r="R5910" s="3">
        <f>I5910 + M5910*Inputs!$B$9 - N5910/Inputs!$B$10</f>
        <v>340</v>
      </c>
    </row>
    <row r="5911" spans="1:18" x14ac:dyDescent="0.3">
      <c r="A5911" s="4">
        <v>46269.208333333343</v>
      </c>
      <c r="B5911" s="3">
        <v>25.707500000000003</v>
      </c>
      <c r="C5911" s="3">
        <v>0.05</v>
      </c>
      <c r="D5911" s="3">
        <f t="shared" si="828"/>
        <v>29.669270833333332</v>
      </c>
      <c r="E5911" s="3">
        <f>MAX(B5911 - D5911/Inputs!$B$5, 0)</f>
        <v>0</v>
      </c>
      <c r="F5911" s="3">
        <f>MAX(D5911*Inputs!$B$5 - B5911, 0)</f>
        <v>0.40145833333333059</v>
      </c>
      <c r="G5911" s="3">
        <f t="shared" si="829"/>
        <v>0.05</v>
      </c>
      <c r="H5911" t="str">
        <f t="shared" si="830"/>
        <v>Charge</v>
      </c>
      <c r="I5911" s="3">
        <f t="shared" si="835"/>
        <v>340</v>
      </c>
      <c r="J5911" s="3">
        <f t="shared" si="836"/>
        <v>0</v>
      </c>
      <c r="K5911" s="3">
        <f>MIN(Inputs!$B$2, (Inputs!$B$8 - I5911)/Inputs!$B$9)</f>
        <v>0</v>
      </c>
      <c r="L5911" s="3">
        <f>MAX(MIN(Inputs!$B$2, I5911*Inputs!$B$10, Inputs!$B$8*Inputs!$B$4 - J5911), 0)</f>
        <v>170</v>
      </c>
      <c r="M5911" s="3">
        <f t="shared" si="831"/>
        <v>0</v>
      </c>
      <c r="N5911" s="3">
        <f t="shared" si="832"/>
        <v>0</v>
      </c>
      <c r="O5911" s="3">
        <f>IF(H5911="Reg", MIN(Inputs!$B$2, I5911*Inputs!$B$10, (Inputs!$B$8-I5911)/Inputs!$B$9), 0)</f>
        <v>0</v>
      </c>
      <c r="P5911" s="3">
        <f t="shared" si="833"/>
        <v>0</v>
      </c>
      <c r="Q5911" s="3">
        <f t="shared" si="834"/>
        <v>0</v>
      </c>
      <c r="R5911" s="3">
        <f>I5911 + M5911*Inputs!$B$9 - N5911/Inputs!$B$10</f>
        <v>340</v>
      </c>
    </row>
    <row r="5912" spans="1:18" x14ac:dyDescent="0.3">
      <c r="A5912" s="4">
        <v>46269.25</v>
      </c>
      <c r="B5912" s="3">
        <v>24.285</v>
      </c>
      <c r="C5912" s="3">
        <v>0.05</v>
      </c>
      <c r="D5912" s="3">
        <f t="shared" si="828"/>
        <v>29.669270833333332</v>
      </c>
      <c r="E5912" s="3">
        <f>MAX(B5912 - D5912/Inputs!$B$5, 0)</f>
        <v>0</v>
      </c>
      <c r="F5912" s="3">
        <f>MAX(D5912*Inputs!$B$5 - B5912, 0)</f>
        <v>1.8239583333333336</v>
      </c>
      <c r="G5912" s="3">
        <f t="shared" si="829"/>
        <v>0.05</v>
      </c>
      <c r="H5912" t="str">
        <f t="shared" si="830"/>
        <v>Charge</v>
      </c>
      <c r="I5912" s="3">
        <f t="shared" si="835"/>
        <v>340</v>
      </c>
      <c r="J5912" s="3">
        <f t="shared" si="836"/>
        <v>0</v>
      </c>
      <c r="K5912" s="3">
        <f>MIN(Inputs!$B$2, (Inputs!$B$8 - I5912)/Inputs!$B$9)</f>
        <v>0</v>
      </c>
      <c r="L5912" s="3">
        <f>MAX(MIN(Inputs!$B$2, I5912*Inputs!$B$10, Inputs!$B$8*Inputs!$B$4 - J5912), 0)</f>
        <v>170</v>
      </c>
      <c r="M5912" s="3">
        <f t="shared" si="831"/>
        <v>0</v>
      </c>
      <c r="N5912" s="3">
        <f t="shared" si="832"/>
        <v>0</v>
      </c>
      <c r="O5912" s="3">
        <f>IF(H5912="Reg", MIN(Inputs!$B$2, I5912*Inputs!$B$10, (Inputs!$B$8-I5912)/Inputs!$B$9), 0)</f>
        <v>0</v>
      </c>
      <c r="P5912" s="3">
        <f t="shared" si="833"/>
        <v>0</v>
      </c>
      <c r="Q5912" s="3">
        <f t="shared" si="834"/>
        <v>0</v>
      </c>
      <c r="R5912" s="3">
        <f>I5912 + M5912*Inputs!$B$9 - N5912/Inputs!$B$10</f>
        <v>340</v>
      </c>
    </row>
    <row r="5913" spans="1:18" x14ac:dyDescent="0.3">
      <c r="A5913" s="4">
        <v>46269.291666666657</v>
      </c>
      <c r="B5913" s="3">
        <v>27.397500000000001</v>
      </c>
      <c r="C5913" s="3">
        <v>1</v>
      </c>
      <c r="D5913" s="3">
        <f t="shared" si="828"/>
        <v>29.669270833333332</v>
      </c>
      <c r="E5913" s="3">
        <f>MAX(B5913 - D5913/Inputs!$B$5, 0)</f>
        <v>0</v>
      </c>
      <c r="F5913" s="3">
        <f>MAX(D5913*Inputs!$B$5 - B5913, 0)</f>
        <v>0</v>
      </c>
      <c r="G5913" s="3">
        <f t="shared" si="829"/>
        <v>1</v>
      </c>
      <c r="H5913" t="str">
        <f t="shared" si="830"/>
        <v>Reg</v>
      </c>
      <c r="I5913" s="3">
        <f t="shared" si="835"/>
        <v>340</v>
      </c>
      <c r="J5913" s="3">
        <f t="shared" si="836"/>
        <v>0</v>
      </c>
      <c r="K5913" s="3">
        <f>MIN(Inputs!$B$2, (Inputs!$B$8 - I5913)/Inputs!$B$9)</f>
        <v>0</v>
      </c>
      <c r="L5913" s="3">
        <f>MAX(MIN(Inputs!$B$2, I5913*Inputs!$B$10, Inputs!$B$8*Inputs!$B$4 - J5913), 0)</f>
        <v>170</v>
      </c>
      <c r="M5913" s="3">
        <f t="shared" si="831"/>
        <v>0</v>
      </c>
      <c r="N5913" s="3">
        <f t="shared" si="832"/>
        <v>0</v>
      </c>
      <c r="O5913" s="3">
        <f>IF(H5913="Reg", MIN(Inputs!$B$2, I5913*Inputs!$B$10, (Inputs!$B$8-I5913)/Inputs!$B$9), 0)</f>
        <v>0</v>
      </c>
      <c r="P5913" s="3">
        <f t="shared" si="833"/>
        <v>0</v>
      </c>
      <c r="Q5913" s="3">
        <f t="shared" si="834"/>
        <v>0</v>
      </c>
      <c r="R5913" s="3">
        <f>I5913 + M5913*Inputs!$B$9 - N5913/Inputs!$B$10</f>
        <v>340</v>
      </c>
    </row>
    <row r="5914" spans="1:18" x14ac:dyDescent="0.3">
      <c r="A5914" s="4">
        <v>46269.333333333343</v>
      </c>
      <c r="B5914" s="3">
        <v>28.067500000000003</v>
      </c>
      <c r="C5914" s="3">
        <v>0.45</v>
      </c>
      <c r="D5914" s="3">
        <f t="shared" si="828"/>
        <v>29.669270833333332</v>
      </c>
      <c r="E5914" s="3">
        <f>MAX(B5914 - D5914/Inputs!$B$5, 0)</f>
        <v>0</v>
      </c>
      <c r="F5914" s="3">
        <f>MAX(D5914*Inputs!$B$5 - B5914, 0)</f>
        <v>0</v>
      </c>
      <c r="G5914" s="3">
        <f t="shared" si="829"/>
        <v>0.45</v>
      </c>
      <c r="H5914" t="str">
        <f t="shared" si="830"/>
        <v>Reg</v>
      </c>
      <c r="I5914" s="3">
        <f t="shared" si="835"/>
        <v>340</v>
      </c>
      <c r="J5914" s="3">
        <f t="shared" si="836"/>
        <v>0</v>
      </c>
      <c r="K5914" s="3">
        <f>MIN(Inputs!$B$2, (Inputs!$B$8 - I5914)/Inputs!$B$9)</f>
        <v>0</v>
      </c>
      <c r="L5914" s="3">
        <f>MAX(MIN(Inputs!$B$2, I5914*Inputs!$B$10, Inputs!$B$8*Inputs!$B$4 - J5914), 0)</f>
        <v>170</v>
      </c>
      <c r="M5914" s="3">
        <f t="shared" si="831"/>
        <v>0</v>
      </c>
      <c r="N5914" s="3">
        <f t="shared" si="832"/>
        <v>0</v>
      </c>
      <c r="O5914" s="3">
        <f>IF(H5914="Reg", MIN(Inputs!$B$2, I5914*Inputs!$B$10, (Inputs!$B$8-I5914)/Inputs!$B$9), 0)</f>
        <v>0</v>
      </c>
      <c r="P5914" s="3">
        <f t="shared" si="833"/>
        <v>0</v>
      </c>
      <c r="Q5914" s="3">
        <f t="shared" si="834"/>
        <v>0</v>
      </c>
      <c r="R5914" s="3">
        <f>I5914 + M5914*Inputs!$B$9 - N5914/Inputs!$B$10</f>
        <v>340</v>
      </c>
    </row>
    <row r="5915" spans="1:18" x14ac:dyDescent="0.3">
      <c r="A5915" s="4">
        <v>46269.375</v>
      </c>
      <c r="B5915" s="3">
        <v>22.975000000000001</v>
      </c>
      <c r="C5915" s="3">
        <v>0.44</v>
      </c>
      <c r="D5915" s="3">
        <f t="shared" si="828"/>
        <v>29.669270833333332</v>
      </c>
      <c r="E5915" s="3">
        <f>MAX(B5915 - D5915/Inputs!$B$5, 0)</f>
        <v>0</v>
      </c>
      <c r="F5915" s="3">
        <f>MAX(D5915*Inputs!$B$5 - B5915, 0)</f>
        <v>3.1339583333333323</v>
      </c>
      <c r="G5915" s="3">
        <f t="shared" si="829"/>
        <v>0.44</v>
      </c>
      <c r="H5915" t="str">
        <f t="shared" si="830"/>
        <v>Charge</v>
      </c>
      <c r="I5915" s="3">
        <f t="shared" si="835"/>
        <v>340</v>
      </c>
      <c r="J5915" s="3">
        <f t="shared" si="836"/>
        <v>0</v>
      </c>
      <c r="K5915" s="3">
        <f>MIN(Inputs!$B$2, (Inputs!$B$8 - I5915)/Inputs!$B$9)</f>
        <v>0</v>
      </c>
      <c r="L5915" s="3">
        <f>MAX(MIN(Inputs!$B$2, I5915*Inputs!$B$10, Inputs!$B$8*Inputs!$B$4 - J5915), 0)</f>
        <v>170</v>
      </c>
      <c r="M5915" s="3">
        <f t="shared" si="831"/>
        <v>0</v>
      </c>
      <c r="N5915" s="3">
        <f t="shared" si="832"/>
        <v>0</v>
      </c>
      <c r="O5915" s="3">
        <f>IF(H5915="Reg", MIN(Inputs!$B$2, I5915*Inputs!$B$10, (Inputs!$B$8-I5915)/Inputs!$B$9), 0)</f>
        <v>0</v>
      </c>
      <c r="P5915" s="3">
        <f t="shared" si="833"/>
        <v>0</v>
      </c>
      <c r="Q5915" s="3">
        <f t="shared" si="834"/>
        <v>0</v>
      </c>
      <c r="R5915" s="3">
        <f>I5915 + M5915*Inputs!$B$9 - N5915/Inputs!$B$10</f>
        <v>340</v>
      </c>
    </row>
    <row r="5916" spans="1:18" x14ac:dyDescent="0.3">
      <c r="A5916" s="4">
        <v>46269.416666666657</v>
      </c>
      <c r="B5916" s="3">
        <v>32.545000000000002</v>
      </c>
      <c r="C5916" s="3">
        <v>0.44</v>
      </c>
      <c r="D5916" s="3">
        <f t="shared" si="828"/>
        <v>29.669270833333332</v>
      </c>
      <c r="E5916" s="3">
        <f>MAX(B5916 - D5916/Inputs!$B$5, 0)</f>
        <v>0</v>
      </c>
      <c r="F5916" s="3">
        <f>MAX(D5916*Inputs!$B$5 - B5916, 0)</f>
        <v>0</v>
      </c>
      <c r="G5916" s="3">
        <f t="shared" si="829"/>
        <v>0.44</v>
      </c>
      <c r="H5916" t="str">
        <f t="shared" si="830"/>
        <v>Reg</v>
      </c>
      <c r="I5916" s="3">
        <f t="shared" si="835"/>
        <v>340</v>
      </c>
      <c r="J5916" s="3">
        <f t="shared" si="836"/>
        <v>0</v>
      </c>
      <c r="K5916" s="3">
        <f>MIN(Inputs!$B$2, (Inputs!$B$8 - I5916)/Inputs!$B$9)</f>
        <v>0</v>
      </c>
      <c r="L5916" s="3">
        <f>MAX(MIN(Inputs!$B$2, I5916*Inputs!$B$10, Inputs!$B$8*Inputs!$B$4 - J5916), 0)</f>
        <v>170</v>
      </c>
      <c r="M5916" s="3">
        <f t="shared" si="831"/>
        <v>0</v>
      </c>
      <c r="N5916" s="3">
        <f t="shared" si="832"/>
        <v>0</v>
      </c>
      <c r="O5916" s="3">
        <f>IF(H5916="Reg", MIN(Inputs!$B$2, I5916*Inputs!$B$10, (Inputs!$B$8-I5916)/Inputs!$B$9), 0)</f>
        <v>0</v>
      </c>
      <c r="P5916" s="3">
        <f t="shared" si="833"/>
        <v>0</v>
      </c>
      <c r="Q5916" s="3">
        <f t="shared" si="834"/>
        <v>0</v>
      </c>
      <c r="R5916" s="3">
        <f>I5916 + M5916*Inputs!$B$9 - N5916/Inputs!$B$10</f>
        <v>340</v>
      </c>
    </row>
    <row r="5917" spans="1:18" x14ac:dyDescent="0.3">
      <c r="A5917" s="4">
        <v>46269.458333333343</v>
      </c>
      <c r="B5917" s="3">
        <v>29.477499999999999</v>
      </c>
      <c r="C5917" s="3">
        <v>0.44</v>
      </c>
      <c r="D5917" s="3">
        <f t="shared" si="828"/>
        <v>29.669270833333332</v>
      </c>
      <c r="E5917" s="3">
        <f>MAX(B5917 - D5917/Inputs!$B$5, 0)</f>
        <v>0</v>
      </c>
      <c r="F5917" s="3">
        <f>MAX(D5917*Inputs!$B$5 - B5917, 0)</f>
        <v>0</v>
      </c>
      <c r="G5917" s="3">
        <f t="shared" si="829"/>
        <v>0.44</v>
      </c>
      <c r="H5917" t="str">
        <f t="shared" si="830"/>
        <v>Reg</v>
      </c>
      <c r="I5917" s="3">
        <f t="shared" si="835"/>
        <v>340</v>
      </c>
      <c r="J5917" s="3">
        <f t="shared" si="836"/>
        <v>0</v>
      </c>
      <c r="K5917" s="3">
        <f>MIN(Inputs!$B$2, (Inputs!$B$8 - I5917)/Inputs!$B$9)</f>
        <v>0</v>
      </c>
      <c r="L5917" s="3">
        <f>MAX(MIN(Inputs!$B$2, I5917*Inputs!$B$10, Inputs!$B$8*Inputs!$B$4 - J5917), 0)</f>
        <v>170</v>
      </c>
      <c r="M5917" s="3">
        <f t="shared" si="831"/>
        <v>0</v>
      </c>
      <c r="N5917" s="3">
        <f t="shared" si="832"/>
        <v>0</v>
      </c>
      <c r="O5917" s="3">
        <f>IF(H5917="Reg", MIN(Inputs!$B$2, I5917*Inputs!$B$10, (Inputs!$B$8-I5917)/Inputs!$B$9), 0)</f>
        <v>0</v>
      </c>
      <c r="P5917" s="3">
        <f t="shared" si="833"/>
        <v>0</v>
      </c>
      <c r="Q5917" s="3">
        <f t="shared" si="834"/>
        <v>0</v>
      </c>
      <c r="R5917" s="3">
        <f>I5917 + M5917*Inputs!$B$9 - N5917/Inputs!$B$10</f>
        <v>340</v>
      </c>
    </row>
    <row r="5918" spans="1:18" x14ac:dyDescent="0.3">
      <c r="A5918" s="4">
        <v>46269.5</v>
      </c>
      <c r="B5918" s="3">
        <v>16.872500000000002</v>
      </c>
      <c r="C5918" s="3">
        <v>0.49</v>
      </c>
      <c r="D5918" s="3">
        <f t="shared" si="828"/>
        <v>29.669270833333332</v>
      </c>
      <c r="E5918" s="3">
        <f>MAX(B5918 - D5918/Inputs!$B$5, 0)</f>
        <v>0</v>
      </c>
      <c r="F5918" s="3">
        <f>MAX(D5918*Inputs!$B$5 - B5918, 0)</f>
        <v>9.2364583333333314</v>
      </c>
      <c r="G5918" s="3">
        <f t="shared" si="829"/>
        <v>0.49</v>
      </c>
      <c r="H5918" t="str">
        <f t="shared" si="830"/>
        <v>Charge</v>
      </c>
      <c r="I5918" s="3">
        <f t="shared" si="835"/>
        <v>340</v>
      </c>
      <c r="J5918" s="3">
        <f t="shared" si="836"/>
        <v>0</v>
      </c>
      <c r="K5918" s="3">
        <f>MIN(Inputs!$B$2, (Inputs!$B$8 - I5918)/Inputs!$B$9)</f>
        <v>0</v>
      </c>
      <c r="L5918" s="3">
        <f>MAX(MIN(Inputs!$B$2, I5918*Inputs!$B$10, Inputs!$B$8*Inputs!$B$4 - J5918), 0)</f>
        <v>170</v>
      </c>
      <c r="M5918" s="3">
        <f t="shared" si="831"/>
        <v>0</v>
      </c>
      <c r="N5918" s="3">
        <f t="shared" si="832"/>
        <v>0</v>
      </c>
      <c r="O5918" s="3">
        <f>IF(H5918="Reg", MIN(Inputs!$B$2, I5918*Inputs!$B$10, (Inputs!$B$8-I5918)/Inputs!$B$9), 0)</f>
        <v>0</v>
      </c>
      <c r="P5918" s="3">
        <f t="shared" si="833"/>
        <v>0</v>
      </c>
      <c r="Q5918" s="3">
        <f t="shared" si="834"/>
        <v>0</v>
      </c>
      <c r="R5918" s="3">
        <f>I5918 + M5918*Inputs!$B$9 - N5918/Inputs!$B$10</f>
        <v>340</v>
      </c>
    </row>
    <row r="5919" spans="1:18" x14ac:dyDescent="0.3">
      <c r="A5919" s="4">
        <v>46269.541666666657</v>
      </c>
      <c r="B5919" s="3">
        <v>12.1175</v>
      </c>
      <c r="C5919" s="3">
        <v>1</v>
      </c>
      <c r="D5919" s="3">
        <f t="shared" si="828"/>
        <v>29.669270833333332</v>
      </c>
      <c r="E5919" s="3">
        <f>MAX(B5919 - D5919/Inputs!$B$5, 0)</f>
        <v>0</v>
      </c>
      <c r="F5919" s="3">
        <f>MAX(D5919*Inputs!$B$5 - B5919, 0)</f>
        <v>13.991458333333334</v>
      </c>
      <c r="G5919" s="3">
        <f t="shared" si="829"/>
        <v>1</v>
      </c>
      <c r="H5919" t="str">
        <f t="shared" si="830"/>
        <v>Charge</v>
      </c>
      <c r="I5919" s="3">
        <f t="shared" si="835"/>
        <v>340</v>
      </c>
      <c r="J5919" s="3">
        <f t="shared" si="836"/>
        <v>0</v>
      </c>
      <c r="K5919" s="3">
        <f>MIN(Inputs!$B$2, (Inputs!$B$8 - I5919)/Inputs!$B$9)</f>
        <v>0</v>
      </c>
      <c r="L5919" s="3">
        <f>MAX(MIN(Inputs!$B$2, I5919*Inputs!$B$10, Inputs!$B$8*Inputs!$B$4 - J5919), 0)</f>
        <v>170</v>
      </c>
      <c r="M5919" s="3">
        <f t="shared" si="831"/>
        <v>0</v>
      </c>
      <c r="N5919" s="3">
        <f t="shared" si="832"/>
        <v>0</v>
      </c>
      <c r="O5919" s="3">
        <f>IF(H5919="Reg", MIN(Inputs!$B$2, I5919*Inputs!$B$10, (Inputs!$B$8-I5919)/Inputs!$B$9), 0)</f>
        <v>0</v>
      </c>
      <c r="P5919" s="3">
        <f t="shared" si="833"/>
        <v>0</v>
      </c>
      <c r="Q5919" s="3">
        <f t="shared" si="834"/>
        <v>0</v>
      </c>
      <c r="R5919" s="3">
        <f>I5919 + M5919*Inputs!$B$9 - N5919/Inputs!$B$10</f>
        <v>340</v>
      </c>
    </row>
    <row r="5920" spans="1:18" x14ac:dyDescent="0.3">
      <c r="A5920" s="4">
        <v>46269.583333333343</v>
      </c>
      <c r="B5920" s="3">
        <v>17.952500000000001</v>
      </c>
      <c r="C5920" s="3">
        <v>1.01</v>
      </c>
      <c r="D5920" s="3">
        <f t="shared" si="828"/>
        <v>29.669270833333332</v>
      </c>
      <c r="E5920" s="3">
        <f>MAX(B5920 - D5920/Inputs!$B$5, 0)</f>
        <v>0</v>
      </c>
      <c r="F5920" s="3">
        <f>MAX(D5920*Inputs!$B$5 - B5920, 0)</f>
        <v>8.1564583333333331</v>
      </c>
      <c r="G5920" s="3">
        <f t="shared" si="829"/>
        <v>1.01</v>
      </c>
      <c r="H5920" t="str">
        <f t="shared" si="830"/>
        <v>Charge</v>
      </c>
      <c r="I5920" s="3">
        <f t="shared" si="835"/>
        <v>340</v>
      </c>
      <c r="J5920" s="3">
        <f t="shared" si="836"/>
        <v>0</v>
      </c>
      <c r="K5920" s="3">
        <f>MIN(Inputs!$B$2, (Inputs!$B$8 - I5920)/Inputs!$B$9)</f>
        <v>0</v>
      </c>
      <c r="L5920" s="3">
        <f>MAX(MIN(Inputs!$B$2, I5920*Inputs!$B$10, Inputs!$B$8*Inputs!$B$4 - J5920), 0)</f>
        <v>170</v>
      </c>
      <c r="M5920" s="3">
        <f t="shared" si="831"/>
        <v>0</v>
      </c>
      <c r="N5920" s="3">
        <f t="shared" si="832"/>
        <v>0</v>
      </c>
      <c r="O5920" s="3">
        <f>IF(H5920="Reg", MIN(Inputs!$B$2, I5920*Inputs!$B$10, (Inputs!$B$8-I5920)/Inputs!$B$9), 0)</f>
        <v>0</v>
      </c>
      <c r="P5920" s="3">
        <f t="shared" si="833"/>
        <v>0</v>
      </c>
      <c r="Q5920" s="3">
        <f t="shared" si="834"/>
        <v>0</v>
      </c>
      <c r="R5920" s="3">
        <f>I5920 + M5920*Inputs!$B$9 - N5920/Inputs!$B$10</f>
        <v>340</v>
      </c>
    </row>
    <row r="5921" spans="1:18" x14ac:dyDescent="0.3">
      <c r="A5921" s="4">
        <v>46269.625</v>
      </c>
      <c r="B5921" s="3">
        <v>23.25</v>
      </c>
      <c r="C5921" s="3">
        <v>1.0900000000000001</v>
      </c>
      <c r="D5921" s="3">
        <f t="shared" si="828"/>
        <v>29.669270833333332</v>
      </c>
      <c r="E5921" s="3">
        <f>MAX(B5921 - D5921/Inputs!$B$5, 0)</f>
        <v>0</v>
      </c>
      <c r="F5921" s="3">
        <f>MAX(D5921*Inputs!$B$5 - B5921, 0)</f>
        <v>2.8589583333333337</v>
      </c>
      <c r="G5921" s="3">
        <f t="shared" si="829"/>
        <v>1.0900000000000001</v>
      </c>
      <c r="H5921" t="str">
        <f t="shared" si="830"/>
        <v>Charge</v>
      </c>
      <c r="I5921" s="3">
        <f t="shared" si="835"/>
        <v>340</v>
      </c>
      <c r="J5921" s="3">
        <f t="shared" si="836"/>
        <v>0</v>
      </c>
      <c r="K5921" s="3">
        <f>MIN(Inputs!$B$2, (Inputs!$B$8 - I5921)/Inputs!$B$9)</f>
        <v>0</v>
      </c>
      <c r="L5921" s="3">
        <f>MAX(MIN(Inputs!$B$2, I5921*Inputs!$B$10, Inputs!$B$8*Inputs!$B$4 - J5921), 0)</f>
        <v>170</v>
      </c>
      <c r="M5921" s="3">
        <f t="shared" si="831"/>
        <v>0</v>
      </c>
      <c r="N5921" s="3">
        <f t="shared" si="832"/>
        <v>0</v>
      </c>
      <c r="O5921" s="3">
        <f>IF(H5921="Reg", MIN(Inputs!$B$2, I5921*Inputs!$B$10, (Inputs!$B$8-I5921)/Inputs!$B$9), 0)</f>
        <v>0</v>
      </c>
      <c r="P5921" s="3">
        <f t="shared" si="833"/>
        <v>0</v>
      </c>
      <c r="Q5921" s="3">
        <f t="shared" si="834"/>
        <v>0</v>
      </c>
      <c r="R5921" s="3">
        <f>I5921 + M5921*Inputs!$B$9 - N5921/Inputs!$B$10</f>
        <v>340</v>
      </c>
    </row>
    <row r="5922" spans="1:18" x14ac:dyDescent="0.3">
      <c r="A5922" s="4">
        <v>46269.666666666657</v>
      </c>
      <c r="B5922" s="3">
        <v>22.179999999999996</v>
      </c>
      <c r="C5922" s="3">
        <v>1.36</v>
      </c>
      <c r="D5922" s="3">
        <f t="shared" si="828"/>
        <v>29.669270833333332</v>
      </c>
      <c r="E5922" s="3">
        <f>MAX(B5922 - D5922/Inputs!$B$5, 0)</f>
        <v>0</v>
      </c>
      <c r="F5922" s="3">
        <f>MAX(D5922*Inputs!$B$5 - B5922, 0)</f>
        <v>3.9289583333333375</v>
      </c>
      <c r="G5922" s="3">
        <f t="shared" si="829"/>
        <v>1.36</v>
      </c>
      <c r="H5922" t="str">
        <f t="shared" si="830"/>
        <v>Charge</v>
      </c>
      <c r="I5922" s="3">
        <f t="shared" si="835"/>
        <v>340</v>
      </c>
      <c r="J5922" s="3">
        <f t="shared" si="836"/>
        <v>0</v>
      </c>
      <c r="K5922" s="3">
        <f>MIN(Inputs!$B$2, (Inputs!$B$8 - I5922)/Inputs!$B$9)</f>
        <v>0</v>
      </c>
      <c r="L5922" s="3">
        <f>MAX(MIN(Inputs!$B$2, I5922*Inputs!$B$10, Inputs!$B$8*Inputs!$B$4 - J5922), 0)</f>
        <v>170</v>
      </c>
      <c r="M5922" s="3">
        <f t="shared" si="831"/>
        <v>0</v>
      </c>
      <c r="N5922" s="3">
        <f t="shared" si="832"/>
        <v>0</v>
      </c>
      <c r="O5922" s="3">
        <f>IF(H5922="Reg", MIN(Inputs!$B$2, I5922*Inputs!$B$10, (Inputs!$B$8-I5922)/Inputs!$B$9), 0)</f>
        <v>0</v>
      </c>
      <c r="P5922" s="3">
        <f t="shared" si="833"/>
        <v>0</v>
      </c>
      <c r="Q5922" s="3">
        <f t="shared" si="834"/>
        <v>0</v>
      </c>
      <c r="R5922" s="3">
        <f>I5922 + M5922*Inputs!$B$9 - N5922/Inputs!$B$10</f>
        <v>340</v>
      </c>
    </row>
    <row r="5923" spans="1:18" x14ac:dyDescent="0.3">
      <c r="A5923" s="4">
        <v>46269.708333333343</v>
      </c>
      <c r="B5923" s="3">
        <v>20.497499999999999</v>
      </c>
      <c r="C5923" s="3">
        <v>2.0299999999999998</v>
      </c>
      <c r="D5923" s="3">
        <f t="shared" si="828"/>
        <v>29.669270833333332</v>
      </c>
      <c r="E5923" s="3">
        <f>MAX(B5923 - D5923/Inputs!$B$5, 0)</f>
        <v>0</v>
      </c>
      <c r="F5923" s="3">
        <f>MAX(D5923*Inputs!$B$5 - B5923, 0)</f>
        <v>5.611458333333335</v>
      </c>
      <c r="G5923" s="3">
        <f t="shared" si="829"/>
        <v>2.0299999999999998</v>
      </c>
      <c r="H5923" t="str">
        <f t="shared" si="830"/>
        <v>Charge</v>
      </c>
      <c r="I5923" s="3">
        <f t="shared" si="835"/>
        <v>340</v>
      </c>
      <c r="J5923" s="3">
        <f t="shared" si="836"/>
        <v>0</v>
      </c>
      <c r="K5923" s="3">
        <f>MIN(Inputs!$B$2, (Inputs!$B$8 - I5923)/Inputs!$B$9)</f>
        <v>0</v>
      </c>
      <c r="L5923" s="3">
        <f>MAX(MIN(Inputs!$B$2, I5923*Inputs!$B$10, Inputs!$B$8*Inputs!$B$4 - J5923), 0)</f>
        <v>170</v>
      </c>
      <c r="M5923" s="3">
        <f t="shared" si="831"/>
        <v>0</v>
      </c>
      <c r="N5923" s="3">
        <f t="shared" si="832"/>
        <v>0</v>
      </c>
      <c r="O5923" s="3">
        <f>IF(H5923="Reg", MIN(Inputs!$B$2, I5923*Inputs!$B$10, (Inputs!$B$8-I5923)/Inputs!$B$9), 0)</f>
        <v>0</v>
      </c>
      <c r="P5923" s="3">
        <f t="shared" si="833"/>
        <v>0</v>
      </c>
      <c r="Q5923" s="3">
        <f t="shared" si="834"/>
        <v>0</v>
      </c>
      <c r="R5923" s="3">
        <f>I5923 + M5923*Inputs!$B$9 - N5923/Inputs!$B$10</f>
        <v>340</v>
      </c>
    </row>
    <row r="5924" spans="1:18" x14ac:dyDescent="0.3">
      <c r="A5924" s="4">
        <v>46269.75</v>
      </c>
      <c r="B5924" s="3">
        <v>25.049999999999997</v>
      </c>
      <c r="C5924" s="3">
        <v>14.29</v>
      </c>
      <c r="D5924" s="3">
        <f t="shared" si="828"/>
        <v>29.669270833333332</v>
      </c>
      <c r="E5924" s="3">
        <f>MAX(B5924 - D5924/Inputs!$B$5, 0)</f>
        <v>0</v>
      </c>
      <c r="F5924" s="3">
        <f>MAX(D5924*Inputs!$B$5 - B5924, 0)</f>
        <v>1.0589583333333366</v>
      </c>
      <c r="G5924" s="3">
        <f t="shared" si="829"/>
        <v>14.29</v>
      </c>
      <c r="H5924" t="str">
        <f t="shared" si="830"/>
        <v>Reg</v>
      </c>
      <c r="I5924" s="3">
        <f t="shared" si="835"/>
        <v>340</v>
      </c>
      <c r="J5924" s="3">
        <f t="shared" si="836"/>
        <v>0</v>
      </c>
      <c r="K5924" s="3">
        <f>MIN(Inputs!$B$2, (Inputs!$B$8 - I5924)/Inputs!$B$9)</f>
        <v>0</v>
      </c>
      <c r="L5924" s="3">
        <f>MAX(MIN(Inputs!$B$2, I5924*Inputs!$B$10, Inputs!$B$8*Inputs!$B$4 - J5924), 0)</f>
        <v>170</v>
      </c>
      <c r="M5924" s="3">
        <f t="shared" si="831"/>
        <v>0</v>
      </c>
      <c r="N5924" s="3">
        <f t="shared" si="832"/>
        <v>0</v>
      </c>
      <c r="O5924" s="3">
        <f>IF(H5924="Reg", MIN(Inputs!$B$2, I5924*Inputs!$B$10, (Inputs!$B$8-I5924)/Inputs!$B$9), 0)</f>
        <v>0</v>
      </c>
      <c r="P5924" s="3">
        <f t="shared" si="833"/>
        <v>0</v>
      </c>
      <c r="Q5924" s="3">
        <f t="shared" si="834"/>
        <v>0</v>
      </c>
      <c r="R5924" s="3">
        <f>I5924 + M5924*Inputs!$B$9 - N5924/Inputs!$B$10</f>
        <v>340</v>
      </c>
    </row>
    <row r="5925" spans="1:18" x14ac:dyDescent="0.3">
      <c r="A5925" s="4">
        <v>46269.791666666657</v>
      </c>
      <c r="B5925" s="3">
        <v>42.417500000000004</v>
      </c>
      <c r="C5925" s="3">
        <v>7.29</v>
      </c>
      <c r="D5925" s="3">
        <f t="shared" si="828"/>
        <v>29.669270833333332</v>
      </c>
      <c r="E5925" s="3">
        <f>MAX(B5925 - D5925/Inputs!$B$5, 0)</f>
        <v>8.7024195075757618</v>
      </c>
      <c r="F5925" s="3">
        <f>MAX(D5925*Inputs!$B$5 - B5925, 0)</f>
        <v>0</v>
      </c>
      <c r="G5925" s="3">
        <f t="shared" si="829"/>
        <v>7.29</v>
      </c>
      <c r="H5925" t="str">
        <f t="shared" si="830"/>
        <v>Discharge</v>
      </c>
      <c r="I5925" s="3">
        <f t="shared" si="835"/>
        <v>340</v>
      </c>
      <c r="J5925" s="3">
        <f t="shared" si="836"/>
        <v>0</v>
      </c>
      <c r="K5925" s="3">
        <f>MIN(Inputs!$B$2, (Inputs!$B$8 - I5925)/Inputs!$B$9)</f>
        <v>0</v>
      </c>
      <c r="L5925" s="3">
        <f>MAX(MIN(Inputs!$B$2, I5925*Inputs!$B$10, Inputs!$B$8*Inputs!$B$4 - J5925), 0)</f>
        <v>170</v>
      </c>
      <c r="M5925" s="3">
        <f t="shared" si="831"/>
        <v>0</v>
      </c>
      <c r="N5925" s="3">
        <f t="shared" si="832"/>
        <v>170</v>
      </c>
      <c r="O5925" s="3">
        <f>IF(H5925="Reg", MIN(Inputs!$B$2, I5925*Inputs!$B$10, (Inputs!$B$8-I5925)/Inputs!$B$9), 0)</f>
        <v>0</v>
      </c>
      <c r="P5925" s="3">
        <f t="shared" si="833"/>
        <v>7210.9750000000004</v>
      </c>
      <c r="Q5925" s="3">
        <f t="shared" si="834"/>
        <v>0</v>
      </c>
      <c r="R5925" s="3">
        <f>I5925 + M5925*Inputs!$B$9 - N5925/Inputs!$B$10</f>
        <v>158.77939109773115</v>
      </c>
    </row>
    <row r="5926" spans="1:18" x14ac:dyDescent="0.3">
      <c r="A5926" s="4">
        <v>46269.833333333343</v>
      </c>
      <c r="B5926" s="3">
        <v>52.565000000000005</v>
      </c>
      <c r="C5926" s="3">
        <v>7.19</v>
      </c>
      <c r="D5926" s="3">
        <f t="shared" si="828"/>
        <v>29.669270833333332</v>
      </c>
      <c r="E5926" s="3">
        <f>MAX(B5926 - D5926/Inputs!$B$5, 0)</f>
        <v>18.849919507575763</v>
      </c>
      <c r="F5926" s="3">
        <f>MAX(D5926*Inputs!$B$5 - B5926, 0)</f>
        <v>0</v>
      </c>
      <c r="G5926" s="3">
        <f t="shared" si="829"/>
        <v>7.19</v>
      </c>
      <c r="H5926" t="str">
        <f t="shared" si="830"/>
        <v>Discharge</v>
      </c>
      <c r="I5926" s="3">
        <f t="shared" si="835"/>
        <v>158.77939109773115</v>
      </c>
      <c r="J5926" s="3">
        <f t="shared" si="836"/>
        <v>170</v>
      </c>
      <c r="K5926" s="3">
        <f>MIN(Inputs!$B$2, (Inputs!$B$8 - I5926)/Inputs!$B$9)</f>
        <v>170</v>
      </c>
      <c r="L5926" s="3">
        <f>MAX(MIN(Inputs!$B$2, I5926*Inputs!$B$10, Inputs!$B$8*Inputs!$B$4 - J5926), 0)</f>
        <v>148.94827166799323</v>
      </c>
      <c r="M5926" s="3">
        <f t="shared" si="831"/>
        <v>0</v>
      </c>
      <c r="N5926" s="3">
        <f t="shared" si="832"/>
        <v>148.94827166799323</v>
      </c>
      <c r="O5926" s="3">
        <f>IF(H5926="Reg", MIN(Inputs!$B$2, I5926*Inputs!$B$10, (Inputs!$B$8-I5926)/Inputs!$B$9), 0)</f>
        <v>0</v>
      </c>
      <c r="P5926" s="3">
        <f t="shared" si="833"/>
        <v>7829.465900228065</v>
      </c>
      <c r="Q5926" s="3">
        <f t="shared" si="834"/>
        <v>0</v>
      </c>
      <c r="R5926" s="3">
        <f>I5926 + M5926*Inputs!$B$9 - N5926/Inputs!$B$10</f>
        <v>0</v>
      </c>
    </row>
    <row r="5927" spans="1:18" x14ac:dyDescent="0.3">
      <c r="A5927" s="4">
        <v>46269.875</v>
      </c>
      <c r="B5927" s="3">
        <v>70.075000000000003</v>
      </c>
      <c r="C5927" s="3">
        <v>2.0299999999999998</v>
      </c>
      <c r="D5927" s="3">
        <f t="shared" si="828"/>
        <v>29.669270833333332</v>
      </c>
      <c r="E5927" s="3">
        <f>MAX(B5927 - D5927/Inputs!$B$5, 0)</f>
        <v>36.359919507575761</v>
      </c>
      <c r="F5927" s="3">
        <f>MAX(D5927*Inputs!$B$5 - B5927, 0)</f>
        <v>0</v>
      </c>
      <c r="G5927" s="3">
        <f t="shared" si="829"/>
        <v>2.0299999999999998</v>
      </c>
      <c r="H5927" t="str">
        <f t="shared" si="830"/>
        <v>Discharge</v>
      </c>
      <c r="I5927" s="3">
        <f t="shared" si="835"/>
        <v>0</v>
      </c>
      <c r="J5927" s="3">
        <f t="shared" si="836"/>
        <v>318.94827166799325</v>
      </c>
      <c r="K5927" s="3">
        <f>MIN(Inputs!$B$2, (Inputs!$B$8 - I5927)/Inputs!$B$9)</f>
        <v>170</v>
      </c>
      <c r="L5927" s="3">
        <f>MAX(MIN(Inputs!$B$2, I5927*Inputs!$B$10, Inputs!$B$8*Inputs!$B$4 - J5927), 0)</f>
        <v>0</v>
      </c>
      <c r="M5927" s="3">
        <f t="shared" si="831"/>
        <v>0</v>
      </c>
      <c r="N5927" s="3">
        <f t="shared" si="832"/>
        <v>0</v>
      </c>
      <c r="O5927" s="3">
        <f>IF(H5927="Reg", MIN(Inputs!$B$2, I5927*Inputs!$B$10, (Inputs!$B$8-I5927)/Inputs!$B$9), 0)</f>
        <v>0</v>
      </c>
      <c r="P5927" s="3">
        <f t="shared" si="833"/>
        <v>0</v>
      </c>
      <c r="Q5927" s="3">
        <f t="shared" si="834"/>
        <v>0</v>
      </c>
      <c r="R5927" s="3">
        <f>I5927 + M5927*Inputs!$B$9 - N5927/Inputs!$B$10</f>
        <v>0</v>
      </c>
    </row>
    <row r="5928" spans="1:18" x14ac:dyDescent="0.3">
      <c r="A5928" s="4">
        <v>46269.916666666657</v>
      </c>
      <c r="B5928" s="3">
        <v>56.894999999999996</v>
      </c>
      <c r="C5928" s="3">
        <v>0.25</v>
      </c>
      <c r="D5928" s="3">
        <f t="shared" si="828"/>
        <v>29.669270833333332</v>
      </c>
      <c r="E5928" s="3">
        <f>MAX(B5928 - D5928/Inputs!$B$5, 0)</f>
        <v>23.179919507575754</v>
      </c>
      <c r="F5928" s="3">
        <f>MAX(D5928*Inputs!$B$5 - B5928, 0)</f>
        <v>0</v>
      </c>
      <c r="G5928" s="3">
        <f t="shared" si="829"/>
        <v>0.25</v>
      </c>
      <c r="H5928" t="str">
        <f t="shared" si="830"/>
        <v>Discharge</v>
      </c>
      <c r="I5928" s="3">
        <f t="shared" si="835"/>
        <v>0</v>
      </c>
      <c r="J5928" s="3">
        <f t="shared" si="836"/>
        <v>318.94827166799325</v>
      </c>
      <c r="K5928" s="3">
        <f>MIN(Inputs!$B$2, (Inputs!$B$8 - I5928)/Inputs!$B$9)</f>
        <v>170</v>
      </c>
      <c r="L5928" s="3">
        <f>MAX(MIN(Inputs!$B$2, I5928*Inputs!$B$10, Inputs!$B$8*Inputs!$B$4 - J5928), 0)</f>
        <v>0</v>
      </c>
      <c r="M5928" s="3">
        <f t="shared" si="831"/>
        <v>0</v>
      </c>
      <c r="N5928" s="3">
        <f t="shared" si="832"/>
        <v>0</v>
      </c>
      <c r="O5928" s="3">
        <f>IF(H5928="Reg", MIN(Inputs!$B$2, I5928*Inputs!$B$10, (Inputs!$B$8-I5928)/Inputs!$B$9), 0)</f>
        <v>0</v>
      </c>
      <c r="P5928" s="3">
        <f t="shared" si="833"/>
        <v>0</v>
      </c>
      <c r="Q5928" s="3">
        <f t="shared" si="834"/>
        <v>0</v>
      </c>
      <c r="R5928" s="3">
        <f>I5928 + M5928*Inputs!$B$9 - N5928/Inputs!$B$10</f>
        <v>0</v>
      </c>
    </row>
    <row r="5929" spans="1:18" x14ac:dyDescent="0.3">
      <c r="A5929" s="4">
        <v>46269.958333333343</v>
      </c>
      <c r="B5929" s="3">
        <v>41.377499999999998</v>
      </c>
      <c r="C5929" s="3">
        <v>0.05</v>
      </c>
      <c r="D5929" s="3">
        <f t="shared" si="828"/>
        <v>29.669270833333332</v>
      </c>
      <c r="E5929" s="3">
        <f>MAX(B5929 - D5929/Inputs!$B$5, 0)</f>
        <v>7.6624195075757555</v>
      </c>
      <c r="F5929" s="3">
        <f>MAX(D5929*Inputs!$B$5 - B5929, 0)</f>
        <v>0</v>
      </c>
      <c r="G5929" s="3">
        <f t="shared" si="829"/>
        <v>0.05</v>
      </c>
      <c r="H5929" t="str">
        <f t="shared" si="830"/>
        <v>Discharge</v>
      </c>
      <c r="I5929" s="3">
        <f t="shared" si="835"/>
        <v>0</v>
      </c>
      <c r="J5929" s="3">
        <f t="shared" si="836"/>
        <v>318.94827166799325</v>
      </c>
      <c r="K5929" s="3">
        <f>MIN(Inputs!$B$2, (Inputs!$B$8 - I5929)/Inputs!$B$9)</f>
        <v>170</v>
      </c>
      <c r="L5929" s="3">
        <f>MAX(MIN(Inputs!$B$2, I5929*Inputs!$B$10, Inputs!$B$8*Inputs!$B$4 - J5929), 0)</f>
        <v>0</v>
      </c>
      <c r="M5929" s="3">
        <f t="shared" si="831"/>
        <v>0</v>
      </c>
      <c r="N5929" s="3">
        <f t="shared" si="832"/>
        <v>0</v>
      </c>
      <c r="O5929" s="3">
        <f>IF(H5929="Reg", MIN(Inputs!$B$2, I5929*Inputs!$B$10, (Inputs!$B$8-I5929)/Inputs!$B$9), 0)</f>
        <v>0</v>
      </c>
      <c r="P5929" s="3">
        <f t="shared" si="833"/>
        <v>0</v>
      </c>
      <c r="Q5929" s="3">
        <f t="shared" si="834"/>
        <v>0</v>
      </c>
      <c r="R5929" s="3">
        <f>I5929 + M5929*Inputs!$B$9 - N5929/Inputs!$B$10</f>
        <v>0</v>
      </c>
    </row>
    <row r="5930" spans="1:18" x14ac:dyDescent="0.3">
      <c r="A5930" s="4">
        <v>46270</v>
      </c>
      <c r="B5930" s="3">
        <v>28.032500000000002</v>
      </c>
      <c r="C5930" s="3">
        <v>0.05</v>
      </c>
      <c r="D5930" s="3">
        <f t="shared" si="828"/>
        <v>24.236041666666665</v>
      </c>
      <c r="E5930" s="3">
        <f>MAX(B5930 - D5930/Inputs!$B$5, 0)</f>
        <v>0.49154356060606474</v>
      </c>
      <c r="F5930" s="3">
        <f>MAX(D5930*Inputs!$B$5 - B5930, 0)</f>
        <v>0</v>
      </c>
      <c r="G5930" s="3">
        <f t="shared" si="829"/>
        <v>0.05</v>
      </c>
      <c r="H5930" t="str">
        <f t="shared" si="830"/>
        <v>Discharge</v>
      </c>
      <c r="I5930" s="3">
        <f t="shared" si="835"/>
        <v>0</v>
      </c>
      <c r="J5930" s="3">
        <f t="shared" si="836"/>
        <v>0</v>
      </c>
      <c r="K5930" s="3">
        <f>MIN(Inputs!$B$2, (Inputs!$B$8 - I5930)/Inputs!$B$9)</f>
        <v>170</v>
      </c>
      <c r="L5930" s="3">
        <f>MAX(MIN(Inputs!$B$2, I5930*Inputs!$B$10, Inputs!$B$8*Inputs!$B$4 - J5930), 0)</f>
        <v>0</v>
      </c>
      <c r="M5930" s="3">
        <f t="shared" si="831"/>
        <v>0</v>
      </c>
      <c r="N5930" s="3">
        <f t="shared" si="832"/>
        <v>0</v>
      </c>
      <c r="O5930" s="3">
        <f>IF(H5930="Reg", MIN(Inputs!$B$2, I5930*Inputs!$B$10, (Inputs!$B$8-I5930)/Inputs!$B$9), 0)</f>
        <v>0</v>
      </c>
      <c r="P5930" s="3">
        <f t="shared" si="833"/>
        <v>0</v>
      </c>
      <c r="Q5930" s="3">
        <f t="shared" si="834"/>
        <v>0</v>
      </c>
      <c r="R5930" s="3">
        <f>I5930 + M5930*Inputs!$B$9 - N5930/Inputs!$B$10</f>
        <v>0</v>
      </c>
    </row>
    <row r="5931" spans="1:18" x14ac:dyDescent="0.3">
      <c r="A5931" s="4">
        <v>46270.041666666657</v>
      </c>
      <c r="B5931" s="3">
        <v>14.3375</v>
      </c>
      <c r="C5931" s="3">
        <v>0.05</v>
      </c>
      <c r="D5931" s="3">
        <f t="shared" si="828"/>
        <v>24.236041666666665</v>
      </c>
      <c r="E5931" s="3">
        <f>MAX(B5931 - D5931/Inputs!$B$5, 0)</f>
        <v>0</v>
      </c>
      <c r="F5931" s="3">
        <f>MAX(D5931*Inputs!$B$5 - B5931, 0)</f>
        <v>6.9902166666666634</v>
      </c>
      <c r="G5931" s="3">
        <f t="shared" si="829"/>
        <v>0.05</v>
      </c>
      <c r="H5931" t="str">
        <f t="shared" si="830"/>
        <v>Charge</v>
      </c>
      <c r="I5931" s="3">
        <f t="shared" si="835"/>
        <v>0</v>
      </c>
      <c r="J5931" s="3">
        <f t="shared" si="836"/>
        <v>0</v>
      </c>
      <c r="K5931" s="3">
        <f>MIN(Inputs!$B$2, (Inputs!$B$8 - I5931)/Inputs!$B$9)</f>
        <v>170</v>
      </c>
      <c r="L5931" s="3">
        <f>MAX(MIN(Inputs!$B$2, I5931*Inputs!$B$10, Inputs!$B$8*Inputs!$B$4 - J5931), 0)</f>
        <v>0</v>
      </c>
      <c r="M5931" s="3">
        <f t="shared" si="831"/>
        <v>170</v>
      </c>
      <c r="N5931" s="3">
        <f t="shared" si="832"/>
        <v>0</v>
      </c>
      <c r="O5931" s="3">
        <f>IF(H5931="Reg", MIN(Inputs!$B$2, I5931*Inputs!$B$10, (Inputs!$B$8-I5931)/Inputs!$B$9), 0)</f>
        <v>0</v>
      </c>
      <c r="P5931" s="3">
        <f t="shared" si="833"/>
        <v>-2437.375</v>
      </c>
      <c r="Q5931" s="3">
        <f t="shared" si="834"/>
        <v>0</v>
      </c>
      <c r="R5931" s="3">
        <f>I5931 + M5931*Inputs!$B$9 - N5931/Inputs!$B$10</f>
        <v>159.4741358339966</v>
      </c>
    </row>
    <row r="5932" spans="1:18" x14ac:dyDescent="0.3">
      <c r="A5932" s="4">
        <v>46270.083333333343</v>
      </c>
      <c r="B5932" s="3">
        <v>11.5425</v>
      </c>
      <c r="C5932" s="3">
        <v>0.05</v>
      </c>
      <c r="D5932" s="3">
        <f t="shared" si="828"/>
        <v>24.236041666666665</v>
      </c>
      <c r="E5932" s="3">
        <f>MAX(B5932 - D5932/Inputs!$B$5, 0)</f>
        <v>0</v>
      </c>
      <c r="F5932" s="3">
        <f>MAX(D5932*Inputs!$B$5 - B5932, 0)</f>
        <v>9.7852166666666633</v>
      </c>
      <c r="G5932" s="3">
        <f t="shared" si="829"/>
        <v>0.05</v>
      </c>
      <c r="H5932" t="str">
        <f t="shared" si="830"/>
        <v>Charge</v>
      </c>
      <c r="I5932" s="3">
        <f t="shared" si="835"/>
        <v>159.4741358339966</v>
      </c>
      <c r="J5932" s="3">
        <f t="shared" si="836"/>
        <v>0</v>
      </c>
      <c r="K5932" s="3">
        <f>MIN(Inputs!$B$2, (Inputs!$B$8 - I5932)/Inputs!$B$9)</f>
        <v>170</v>
      </c>
      <c r="L5932" s="3">
        <f>MAX(MIN(Inputs!$B$2, I5932*Inputs!$B$10, Inputs!$B$8*Inputs!$B$4 - J5932), 0)</f>
        <v>149.6</v>
      </c>
      <c r="M5932" s="3">
        <f t="shared" si="831"/>
        <v>170</v>
      </c>
      <c r="N5932" s="3">
        <f t="shared" si="832"/>
        <v>0</v>
      </c>
      <c r="O5932" s="3">
        <f>IF(H5932="Reg", MIN(Inputs!$B$2, I5932*Inputs!$B$10, (Inputs!$B$8-I5932)/Inputs!$B$9), 0)</f>
        <v>0</v>
      </c>
      <c r="P5932" s="3">
        <f t="shared" si="833"/>
        <v>-1962.2250000000001</v>
      </c>
      <c r="Q5932" s="3">
        <f t="shared" si="834"/>
        <v>0</v>
      </c>
      <c r="R5932" s="3">
        <f>I5932 + M5932*Inputs!$B$9 - N5932/Inputs!$B$10</f>
        <v>318.9482716679932</v>
      </c>
    </row>
    <row r="5933" spans="1:18" x14ac:dyDescent="0.3">
      <c r="A5933" s="4">
        <v>46270.125</v>
      </c>
      <c r="B5933" s="3">
        <v>10.275</v>
      </c>
      <c r="C5933" s="3">
        <v>0.05</v>
      </c>
      <c r="D5933" s="3">
        <f t="shared" si="828"/>
        <v>24.236041666666665</v>
      </c>
      <c r="E5933" s="3">
        <f>MAX(B5933 - D5933/Inputs!$B$5, 0)</f>
        <v>0</v>
      </c>
      <c r="F5933" s="3">
        <f>MAX(D5933*Inputs!$B$5 - B5933, 0)</f>
        <v>11.052716666666663</v>
      </c>
      <c r="G5933" s="3">
        <f t="shared" si="829"/>
        <v>0.05</v>
      </c>
      <c r="H5933" t="str">
        <f t="shared" si="830"/>
        <v>Charge</v>
      </c>
      <c r="I5933" s="3">
        <f t="shared" si="835"/>
        <v>318.9482716679932</v>
      </c>
      <c r="J5933" s="3">
        <f t="shared" si="836"/>
        <v>0</v>
      </c>
      <c r="K5933" s="3">
        <f>MIN(Inputs!$B$2, (Inputs!$B$8 - I5933)/Inputs!$B$9)</f>
        <v>22.44121780453775</v>
      </c>
      <c r="L5933" s="3">
        <f>MAX(MIN(Inputs!$B$2, I5933*Inputs!$B$10, Inputs!$B$8*Inputs!$B$4 - J5933), 0)</f>
        <v>170</v>
      </c>
      <c r="M5933" s="3">
        <f t="shared" si="831"/>
        <v>22.44121780453775</v>
      </c>
      <c r="N5933" s="3">
        <f t="shared" si="832"/>
        <v>0</v>
      </c>
      <c r="O5933" s="3">
        <f>IF(H5933="Reg", MIN(Inputs!$B$2, I5933*Inputs!$B$10, (Inputs!$B$8-I5933)/Inputs!$B$9), 0)</f>
        <v>0</v>
      </c>
      <c r="P5933" s="3">
        <f t="shared" si="833"/>
        <v>-230.5835129416254</v>
      </c>
      <c r="Q5933" s="3">
        <f t="shared" si="834"/>
        <v>0</v>
      </c>
      <c r="R5933" s="3">
        <f>I5933 + M5933*Inputs!$B$9 - N5933/Inputs!$B$10</f>
        <v>340</v>
      </c>
    </row>
    <row r="5934" spans="1:18" x14ac:dyDescent="0.3">
      <c r="A5934" s="4">
        <v>46270.166666666657</v>
      </c>
      <c r="B5934" s="3">
        <v>8.1575000000000006</v>
      </c>
      <c r="C5934" s="3">
        <v>0.05</v>
      </c>
      <c r="D5934" s="3">
        <f t="shared" si="828"/>
        <v>24.236041666666665</v>
      </c>
      <c r="E5934" s="3">
        <f>MAX(B5934 - D5934/Inputs!$B$5, 0)</f>
        <v>0</v>
      </c>
      <c r="F5934" s="3">
        <f>MAX(D5934*Inputs!$B$5 - B5934, 0)</f>
        <v>13.170216666666663</v>
      </c>
      <c r="G5934" s="3">
        <f t="shared" si="829"/>
        <v>0.05</v>
      </c>
      <c r="H5934" t="str">
        <f t="shared" si="830"/>
        <v>Charge</v>
      </c>
      <c r="I5934" s="3">
        <f t="shared" si="835"/>
        <v>340</v>
      </c>
      <c r="J5934" s="3">
        <f t="shared" si="836"/>
        <v>0</v>
      </c>
      <c r="K5934" s="3">
        <f>MIN(Inputs!$B$2, (Inputs!$B$8 - I5934)/Inputs!$B$9)</f>
        <v>0</v>
      </c>
      <c r="L5934" s="3">
        <f>MAX(MIN(Inputs!$B$2, I5934*Inputs!$B$10, Inputs!$B$8*Inputs!$B$4 - J5934), 0)</f>
        <v>170</v>
      </c>
      <c r="M5934" s="3">
        <f t="shared" si="831"/>
        <v>0</v>
      </c>
      <c r="N5934" s="3">
        <f t="shared" si="832"/>
        <v>0</v>
      </c>
      <c r="O5934" s="3">
        <f>IF(H5934="Reg", MIN(Inputs!$B$2, I5934*Inputs!$B$10, (Inputs!$B$8-I5934)/Inputs!$B$9), 0)</f>
        <v>0</v>
      </c>
      <c r="P5934" s="3">
        <f t="shared" si="833"/>
        <v>0</v>
      </c>
      <c r="Q5934" s="3">
        <f t="shared" si="834"/>
        <v>0</v>
      </c>
      <c r="R5934" s="3">
        <f>I5934 + M5934*Inputs!$B$9 - N5934/Inputs!$B$10</f>
        <v>340</v>
      </c>
    </row>
    <row r="5935" spans="1:18" x14ac:dyDescent="0.3">
      <c r="A5935" s="4">
        <v>46270.208333333343</v>
      </c>
      <c r="B5935" s="3">
        <v>13.6975</v>
      </c>
      <c r="C5935" s="3">
        <v>0.06</v>
      </c>
      <c r="D5935" s="3">
        <f t="shared" si="828"/>
        <v>24.236041666666665</v>
      </c>
      <c r="E5935" s="3">
        <f>MAX(B5935 - D5935/Inputs!$B$5, 0)</f>
        <v>0</v>
      </c>
      <c r="F5935" s="3">
        <f>MAX(D5935*Inputs!$B$5 - B5935, 0)</f>
        <v>7.630216666666664</v>
      </c>
      <c r="G5935" s="3">
        <f t="shared" si="829"/>
        <v>0.06</v>
      </c>
      <c r="H5935" t="str">
        <f t="shared" si="830"/>
        <v>Charge</v>
      </c>
      <c r="I5935" s="3">
        <f t="shared" si="835"/>
        <v>340</v>
      </c>
      <c r="J5935" s="3">
        <f t="shared" si="836"/>
        <v>0</v>
      </c>
      <c r="K5935" s="3">
        <f>MIN(Inputs!$B$2, (Inputs!$B$8 - I5935)/Inputs!$B$9)</f>
        <v>0</v>
      </c>
      <c r="L5935" s="3">
        <f>MAX(MIN(Inputs!$B$2, I5935*Inputs!$B$10, Inputs!$B$8*Inputs!$B$4 - J5935), 0)</f>
        <v>170</v>
      </c>
      <c r="M5935" s="3">
        <f t="shared" si="831"/>
        <v>0</v>
      </c>
      <c r="N5935" s="3">
        <f t="shared" si="832"/>
        <v>0</v>
      </c>
      <c r="O5935" s="3">
        <f>IF(H5935="Reg", MIN(Inputs!$B$2, I5935*Inputs!$B$10, (Inputs!$B$8-I5935)/Inputs!$B$9), 0)</f>
        <v>0</v>
      </c>
      <c r="P5935" s="3">
        <f t="shared" si="833"/>
        <v>0</v>
      </c>
      <c r="Q5935" s="3">
        <f t="shared" si="834"/>
        <v>0</v>
      </c>
      <c r="R5935" s="3">
        <f>I5935 + M5935*Inputs!$B$9 - N5935/Inputs!$B$10</f>
        <v>340</v>
      </c>
    </row>
    <row r="5936" spans="1:18" x14ac:dyDescent="0.3">
      <c r="A5936" s="4">
        <v>46270.25</v>
      </c>
      <c r="B5936" s="3">
        <v>18.8</v>
      </c>
      <c r="C5936" s="3">
        <v>0.05</v>
      </c>
      <c r="D5936" s="3">
        <f t="shared" si="828"/>
        <v>24.236041666666665</v>
      </c>
      <c r="E5936" s="3">
        <f>MAX(B5936 - D5936/Inputs!$B$5, 0)</f>
        <v>0</v>
      </c>
      <c r="F5936" s="3">
        <f>MAX(D5936*Inputs!$B$5 - B5936, 0)</f>
        <v>2.5277166666666631</v>
      </c>
      <c r="G5936" s="3">
        <f t="shared" si="829"/>
        <v>0.05</v>
      </c>
      <c r="H5936" t="str">
        <f t="shared" si="830"/>
        <v>Charge</v>
      </c>
      <c r="I5936" s="3">
        <f t="shared" si="835"/>
        <v>340</v>
      </c>
      <c r="J5936" s="3">
        <f t="shared" si="836"/>
        <v>0</v>
      </c>
      <c r="K5936" s="3">
        <f>MIN(Inputs!$B$2, (Inputs!$B$8 - I5936)/Inputs!$B$9)</f>
        <v>0</v>
      </c>
      <c r="L5936" s="3">
        <f>MAX(MIN(Inputs!$B$2, I5936*Inputs!$B$10, Inputs!$B$8*Inputs!$B$4 - J5936), 0)</f>
        <v>170</v>
      </c>
      <c r="M5936" s="3">
        <f t="shared" si="831"/>
        <v>0</v>
      </c>
      <c r="N5936" s="3">
        <f t="shared" si="832"/>
        <v>0</v>
      </c>
      <c r="O5936" s="3">
        <f>IF(H5936="Reg", MIN(Inputs!$B$2, I5936*Inputs!$B$10, (Inputs!$B$8-I5936)/Inputs!$B$9), 0)</f>
        <v>0</v>
      </c>
      <c r="P5936" s="3">
        <f t="shared" si="833"/>
        <v>0</v>
      </c>
      <c r="Q5936" s="3">
        <f t="shared" si="834"/>
        <v>0</v>
      </c>
      <c r="R5936" s="3">
        <f>I5936 + M5936*Inputs!$B$9 - N5936/Inputs!$B$10</f>
        <v>340</v>
      </c>
    </row>
    <row r="5937" spans="1:18" x14ac:dyDescent="0.3">
      <c r="A5937" s="4">
        <v>46270.291666666657</v>
      </c>
      <c r="B5937" s="3">
        <v>24.27</v>
      </c>
      <c r="C5937" s="3">
        <v>0.5</v>
      </c>
      <c r="D5937" s="3">
        <f t="shared" si="828"/>
        <v>24.236041666666665</v>
      </c>
      <c r="E5937" s="3">
        <f>MAX(B5937 - D5937/Inputs!$B$5, 0)</f>
        <v>0</v>
      </c>
      <c r="F5937" s="3">
        <f>MAX(D5937*Inputs!$B$5 - B5937, 0)</f>
        <v>0</v>
      </c>
      <c r="G5937" s="3">
        <f t="shared" si="829"/>
        <v>0.5</v>
      </c>
      <c r="H5937" t="str">
        <f t="shared" si="830"/>
        <v>Reg</v>
      </c>
      <c r="I5937" s="3">
        <f t="shared" si="835"/>
        <v>340</v>
      </c>
      <c r="J5937" s="3">
        <f t="shared" si="836"/>
        <v>0</v>
      </c>
      <c r="K5937" s="3">
        <f>MIN(Inputs!$B$2, (Inputs!$B$8 - I5937)/Inputs!$B$9)</f>
        <v>0</v>
      </c>
      <c r="L5937" s="3">
        <f>MAX(MIN(Inputs!$B$2, I5937*Inputs!$B$10, Inputs!$B$8*Inputs!$B$4 - J5937), 0)</f>
        <v>170</v>
      </c>
      <c r="M5937" s="3">
        <f t="shared" si="831"/>
        <v>0</v>
      </c>
      <c r="N5937" s="3">
        <f t="shared" si="832"/>
        <v>0</v>
      </c>
      <c r="O5937" s="3">
        <f>IF(H5937="Reg", MIN(Inputs!$B$2, I5937*Inputs!$B$10, (Inputs!$B$8-I5937)/Inputs!$B$9), 0)</f>
        <v>0</v>
      </c>
      <c r="P5937" s="3">
        <f t="shared" si="833"/>
        <v>0</v>
      </c>
      <c r="Q5937" s="3">
        <f t="shared" si="834"/>
        <v>0</v>
      </c>
      <c r="R5937" s="3">
        <f>I5937 + M5937*Inputs!$B$9 - N5937/Inputs!$B$10</f>
        <v>340</v>
      </c>
    </row>
    <row r="5938" spans="1:18" x14ac:dyDescent="0.3">
      <c r="A5938" s="4">
        <v>46270.333333333343</v>
      </c>
      <c r="B5938" s="3">
        <v>21.204999999999998</v>
      </c>
      <c r="C5938" s="3">
        <v>0.44</v>
      </c>
      <c r="D5938" s="3">
        <f t="shared" si="828"/>
        <v>24.236041666666665</v>
      </c>
      <c r="E5938" s="3">
        <f>MAX(B5938 - D5938/Inputs!$B$5, 0)</f>
        <v>0</v>
      </c>
      <c r="F5938" s="3">
        <f>MAX(D5938*Inputs!$B$5 - B5938, 0)</f>
        <v>0.12271666666666547</v>
      </c>
      <c r="G5938" s="3">
        <f t="shared" si="829"/>
        <v>0.44</v>
      </c>
      <c r="H5938" t="str">
        <f t="shared" si="830"/>
        <v>Reg</v>
      </c>
      <c r="I5938" s="3">
        <f t="shared" si="835"/>
        <v>340</v>
      </c>
      <c r="J5938" s="3">
        <f t="shared" si="836"/>
        <v>0</v>
      </c>
      <c r="K5938" s="3">
        <f>MIN(Inputs!$B$2, (Inputs!$B$8 - I5938)/Inputs!$B$9)</f>
        <v>0</v>
      </c>
      <c r="L5938" s="3">
        <f>MAX(MIN(Inputs!$B$2, I5938*Inputs!$B$10, Inputs!$B$8*Inputs!$B$4 - J5938), 0)</f>
        <v>170</v>
      </c>
      <c r="M5938" s="3">
        <f t="shared" si="831"/>
        <v>0</v>
      </c>
      <c r="N5938" s="3">
        <f t="shared" si="832"/>
        <v>0</v>
      </c>
      <c r="O5938" s="3">
        <f>IF(H5938="Reg", MIN(Inputs!$B$2, I5938*Inputs!$B$10, (Inputs!$B$8-I5938)/Inputs!$B$9), 0)</f>
        <v>0</v>
      </c>
      <c r="P5938" s="3">
        <f t="shared" si="833"/>
        <v>0</v>
      </c>
      <c r="Q5938" s="3">
        <f t="shared" si="834"/>
        <v>0</v>
      </c>
      <c r="R5938" s="3">
        <f>I5938 + M5938*Inputs!$B$9 - N5938/Inputs!$B$10</f>
        <v>340</v>
      </c>
    </row>
    <row r="5939" spans="1:18" x14ac:dyDescent="0.3">
      <c r="A5939" s="4">
        <v>46270.375</v>
      </c>
      <c r="B5939" s="3">
        <v>23.0825</v>
      </c>
      <c r="C5939" s="3">
        <v>0.44</v>
      </c>
      <c r="D5939" s="3">
        <f t="shared" si="828"/>
        <v>24.236041666666665</v>
      </c>
      <c r="E5939" s="3">
        <f>MAX(B5939 - D5939/Inputs!$B$5, 0)</f>
        <v>0</v>
      </c>
      <c r="F5939" s="3">
        <f>MAX(D5939*Inputs!$B$5 - B5939, 0)</f>
        <v>0</v>
      </c>
      <c r="G5939" s="3">
        <f t="shared" si="829"/>
        <v>0.44</v>
      </c>
      <c r="H5939" t="str">
        <f t="shared" si="830"/>
        <v>Reg</v>
      </c>
      <c r="I5939" s="3">
        <f t="shared" si="835"/>
        <v>340</v>
      </c>
      <c r="J5939" s="3">
        <f t="shared" si="836"/>
        <v>0</v>
      </c>
      <c r="K5939" s="3">
        <f>MIN(Inputs!$B$2, (Inputs!$B$8 - I5939)/Inputs!$B$9)</f>
        <v>0</v>
      </c>
      <c r="L5939" s="3">
        <f>MAX(MIN(Inputs!$B$2, I5939*Inputs!$B$10, Inputs!$B$8*Inputs!$B$4 - J5939), 0)</f>
        <v>170</v>
      </c>
      <c r="M5939" s="3">
        <f t="shared" si="831"/>
        <v>0</v>
      </c>
      <c r="N5939" s="3">
        <f t="shared" si="832"/>
        <v>0</v>
      </c>
      <c r="O5939" s="3">
        <f>IF(H5939="Reg", MIN(Inputs!$B$2, I5939*Inputs!$B$10, (Inputs!$B$8-I5939)/Inputs!$B$9), 0)</f>
        <v>0</v>
      </c>
      <c r="P5939" s="3">
        <f t="shared" si="833"/>
        <v>0</v>
      </c>
      <c r="Q5939" s="3">
        <f t="shared" si="834"/>
        <v>0</v>
      </c>
      <c r="R5939" s="3">
        <f>I5939 + M5939*Inputs!$B$9 - N5939/Inputs!$B$10</f>
        <v>340</v>
      </c>
    </row>
    <row r="5940" spans="1:18" x14ac:dyDescent="0.3">
      <c r="A5940" s="4">
        <v>46270.416666666657</v>
      </c>
      <c r="B5940" s="3">
        <v>22</v>
      </c>
      <c r="C5940" s="3">
        <v>0.44</v>
      </c>
      <c r="D5940" s="3">
        <f t="shared" si="828"/>
        <v>24.236041666666665</v>
      </c>
      <c r="E5940" s="3">
        <f>MAX(B5940 - D5940/Inputs!$B$5, 0)</f>
        <v>0</v>
      </c>
      <c r="F5940" s="3">
        <f>MAX(D5940*Inputs!$B$5 - B5940, 0)</f>
        <v>0</v>
      </c>
      <c r="G5940" s="3">
        <f t="shared" si="829"/>
        <v>0.44</v>
      </c>
      <c r="H5940" t="str">
        <f t="shared" si="830"/>
        <v>Reg</v>
      </c>
      <c r="I5940" s="3">
        <f t="shared" si="835"/>
        <v>340</v>
      </c>
      <c r="J5940" s="3">
        <f t="shared" si="836"/>
        <v>0</v>
      </c>
      <c r="K5940" s="3">
        <f>MIN(Inputs!$B$2, (Inputs!$B$8 - I5940)/Inputs!$B$9)</f>
        <v>0</v>
      </c>
      <c r="L5940" s="3">
        <f>MAX(MIN(Inputs!$B$2, I5940*Inputs!$B$10, Inputs!$B$8*Inputs!$B$4 - J5940), 0)</f>
        <v>170</v>
      </c>
      <c r="M5940" s="3">
        <f t="shared" si="831"/>
        <v>0</v>
      </c>
      <c r="N5940" s="3">
        <f t="shared" si="832"/>
        <v>0</v>
      </c>
      <c r="O5940" s="3">
        <f>IF(H5940="Reg", MIN(Inputs!$B$2, I5940*Inputs!$B$10, (Inputs!$B$8-I5940)/Inputs!$B$9), 0)</f>
        <v>0</v>
      </c>
      <c r="P5940" s="3">
        <f t="shared" si="833"/>
        <v>0</v>
      </c>
      <c r="Q5940" s="3">
        <f t="shared" si="834"/>
        <v>0</v>
      </c>
      <c r="R5940" s="3">
        <f>I5940 + M5940*Inputs!$B$9 - N5940/Inputs!$B$10</f>
        <v>340</v>
      </c>
    </row>
    <row r="5941" spans="1:18" x14ac:dyDescent="0.3">
      <c r="A5941" s="4">
        <v>46270.458333333343</v>
      </c>
      <c r="B5941" s="3">
        <v>24.560000000000002</v>
      </c>
      <c r="C5941" s="3">
        <v>0.44</v>
      </c>
      <c r="D5941" s="3">
        <f t="shared" si="828"/>
        <v>24.236041666666665</v>
      </c>
      <c r="E5941" s="3">
        <f>MAX(B5941 - D5941/Inputs!$B$5, 0)</f>
        <v>0</v>
      </c>
      <c r="F5941" s="3">
        <f>MAX(D5941*Inputs!$B$5 - B5941, 0)</f>
        <v>0</v>
      </c>
      <c r="G5941" s="3">
        <f t="shared" si="829"/>
        <v>0.44</v>
      </c>
      <c r="H5941" t="str">
        <f t="shared" si="830"/>
        <v>Reg</v>
      </c>
      <c r="I5941" s="3">
        <f t="shared" si="835"/>
        <v>340</v>
      </c>
      <c r="J5941" s="3">
        <f t="shared" si="836"/>
        <v>0</v>
      </c>
      <c r="K5941" s="3">
        <f>MIN(Inputs!$B$2, (Inputs!$B$8 - I5941)/Inputs!$B$9)</f>
        <v>0</v>
      </c>
      <c r="L5941" s="3">
        <f>MAX(MIN(Inputs!$B$2, I5941*Inputs!$B$10, Inputs!$B$8*Inputs!$B$4 - J5941), 0)</f>
        <v>170</v>
      </c>
      <c r="M5941" s="3">
        <f t="shared" si="831"/>
        <v>0</v>
      </c>
      <c r="N5941" s="3">
        <f t="shared" si="832"/>
        <v>0</v>
      </c>
      <c r="O5941" s="3">
        <f>IF(H5941="Reg", MIN(Inputs!$B$2, I5941*Inputs!$B$10, (Inputs!$B$8-I5941)/Inputs!$B$9), 0)</f>
        <v>0</v>
      </c>
      <c r="P5941" s="3">
        <f t="shared" si="833"/>
        <v>0</v>
      </c>
      <c r="Q5941" s="3">
        <f t="shared" si="834"/>
        <v>0</v>
      </c>
      <c r="R5941" s="3">
        <f>I5941 + M5941*Inputs!$B$9 - N5941/Inputs!$B$10</f>
        <v>340</v>
      </c>
    </row>
    <row r="5942" spans="1:18" x14ac:dyDescent="0.3">
      <c r="A5942" s="4">
        <v>46270.5</v>
      </c>
      <c r="B5942" s="3">
        <v>26.6875</v>
      </c>
      <c r="C5942" s="3">
        <v>0.44</v>
      </c>
      <c r="D5942" s="3">
        <f t="shared" si="828"/>
        <v>24.236041666666665</v>
      </c>
      <c r="E5942" s="3">
        <f>MAX(B5942 - D5942/Inputs!$B$5, 0)</f>
        <v>0</v>
      </c>
      <c r="F5942" s="3">
        <f>MAX(D5942*Inputs!$B$5 - B5942, 0)</f>
        <v>0</v>
      </c>
      <c r="G5942" s="3">
        <f t="shared" si="829"/>
        <v>0.44</v>
      </c>
      <c r="H5942" t="str">
        <f t="shared" si="830"/>
        <v>Reg</v>
      </c>
      <c r="I5942" s="3">
        <f t="shared" si="835"/>
        <v>340</v>
      </c>
      <c r="J5942" s="3">
        <f t="shared" si="836"/>
        <v>0</v>
      </c>
      <c r="K5942" s="3">
        <f>MIN(Inputs!$B$2, (Inputs!$B$8 - I5942)/Inputs!$B$9)</f>
        <v>0</v>
      </c>
      <c r="L5942" s="3">
        <f>MAX(MIN(Inputs!$B$2, I5942*Inputs!$B$10, Inputs!$B$8*Inputs!$B$4 - J5942), 0)</f>
        <v>170</v>
      </c>
      <c r="M5942" s="3">
        <f t="shared" si="831"/>
        <v>0</v>
      </c>
      <c r="N5942" s="3">
        <f t="shared" si="832"/>
        <v>0</v>
      </c>
      <c r="O5942" s="3">
        <f>IF(H5942="Reg", MIN(Inputs!$B$2, I5942*Inputs!$B$10, (Inputs!$B$8-I5942)/Inputs!$B$9), 0)</f>
        <v>0</v>
      </c>
      <c r="P5942" s="3">
        <f t="shared" si="833"/>
        <v>0</v>
      </c>
      <c r="Q5942" s="3">
        <f t="shared" si="834"/>
        <v>0</v>
      </c>
      <c r="R5942" s="3">
        <f>I5942 + M5942*Inputs!$B$9 - N5942/Inputs!$B$10</f>
        <v>340</v>
      </c>
    </row>
    <row r="5943" spans="1:18" x14ac:dyDescent="0.3">
      <c r="A5943" s="4">
        <v>46270.541666666657</v>
      </c>
      <c r="B5943" s="3">
        <v>22.864999999999998</v>
      </c>
      <c r="C5943" s="3">
        <v>0.91</v>
      </c>
      <c r="D5943" s="3">
        <f t="shared" si="828"/>
        <v>24.236041666666665</v>
      </c>
      <c r="E5943" s="3">
        <f>MAX(B5943 - D5943/Inputs!$B$5, 0)</f>
        <v>0</v>
      </c>
      <c r="F5943" s="3">
        <f>MAX(D5943*Inputs!$B$5 - B5943, 0)</f>
        <v>0</v>
      </c>
      <c r="G5943" s="3">
        <f t="shared" si="829"/>
        <v>0.91</v>
      </c>
      <c r="H5943" t="str">
        <f t="shared" si="830"/>
        <v>Reg</v>
      </c>
      <c r="I5943" s="3">
        <f t="shared" si="835"/>
        <v>340</v>
      </c>
      <c r="J5943" s="3">
        <f t="shared" si="836"/>
        <v>0</v>
      </c>
      <c r="K5943" s="3">
        <f>MIN(Inputs!$B$2, (Inputs!$B$8 - I5943)/Inputs!$B$9)</f>
        <v>0</v>
      </c>
      <c r="L5943" s="3">
        <f>MAX(MIN(Inputs!$B$2, I5943*Inputs!$B$10, Inputs!$B$8*Inputs!$B$4 - J5943), 0)</f>
        <v>170</v>
      </c>
      <c r="M5943" s="3">
        <f t="shared" si="831"/>
        <v>0</v>
      </c>
      <c r="N5943" s="3">
        <f t="shared" si="832"/>
        <v>0</v>
      </c>
      <c r="O5943" s="3">
        <f>IF(H5943="Reg", MIN(Inputs!$B$2, I5943*Inputs!$B$10, (Inputs!$B$8-I5943)/Inputs!$B$9), 0)</f>
        <v>0</v>
      </c>
      <c r="P5943" s="3">
        <f t="shared" si="833"/>
        <v>0</v>
      </c>
      <c r="Q5943" s="3">
        <f t="shared" si="834"/>
        <v>0</v>
      </c>
      <c r="R5943" s="3">
        <f>I5943 + M5943*Inputs!$B$9 - N5943/Inputs!$B$10</f>
        <v>340</v>
      </c>
    </row>
    <row r="5944" spans="1:18" x14ac:dyDescent="0.3">
      <c r="A5944" s="4">
        <v>46270.583333333343</v>
      </c>
      <c r="B5944" s="3">
        <v>21.197499999999998</v>
      </c>
      <c r="C5944" s="3">
        <v>1</v>
      </c>
      <c r="D5944" s="3">
        <f t="shared" si="828"/>
        <v>24.236041666666665</v>
      </c>
      <c r="E5944" s="3">
        <f>MAX(B5944 - D5944/Inputs!$B$5, 0)</f>
        <v>0</v>
      </c>
      <c r="F5944" s="3">
        <f>MAX(D5944*Inputs!$B$5 - B5944, 0)</f>
        <v>0.13021666666666576</v>
      </c>
      <c r="G5944" s="3">
        <f t="shared" si="829"/>
        <v>1</v>
      </c>
      <c r="H5944" t="str">
        <f t="shared" si="830"/>
        <v>Reg</v>
      </c>
      <c r="I5944" s="3">
        <f t="shared" si="835"/>
        <v>340</v>
      </c>
      <c r="J5944" s="3">
        <f t="shared" si="836"/>
        <v>0</v>
      </c>
      <c r="K5944" s="3">
        <f>MIN(Inputs!$B$2, (Inputs!$B$8 - I5944)/Inputs!$B$9)</f>
        <v>0</v>
      </c>
      <c r="L5944" s="3">
        <f>MAX(MIN(Inputs!$B$2, I5944*Inputs!$B$10, Inputs!$B$8*Inputs!$B$4 - J5944), 0)</f>
        <v>170</v>
      </c>
      <c r="M5944" s="3">
        <f t="shared" si="831"/>
        <v>0</v>
      </c>
      <c r="N5944" s="3">
        <f t="shared" si="832"/>
        <v>0</v>
      </c>
      <c r="O5944" s="3">
        <f>IF(H5944="Reg", MIN(Inputs!$B$2, I5944*Inputs!$B$10, (Inputs!$B$8-I5944)/Inputs!$B$9), 0)</f>
        <v>0</v>
      </c>
      <c r="P5944" s="3">
        <f t="shared" si="833"/>
        <v>0</v>
      </c>
      <c r="Q5944" s="3">
        <f t="shared" si="834"/>
        <v>0</v>
      </c>
      <c r="R5944" s="3">
        <f>I5944 + M5944*Inputs!$B$9 - N5944/Inputs!$B$10</f>
        <v>340</v>
      </c>
    </row>
    <row r="5945" spans="1:18" x14ac:dyDescent="0.3">
      <c r="A5945" s="4">
        <v>46270.625</v>
      </c>
      <c r="B5945" s="3">
        <v>21.857500000000002</v>
      </c>
      <c r="C5945" s="3">
        <v>1</v>
      </c>
      <c r="D5945" s="3">
        <f t="shared" si="828"/>
        <v>24.236041666666665</v>
      </c>
      <c r="E5945" s="3">
        <f>MAX(B5945 - D5945/Inputs!$B$5, 0)</f>
        <v>0</v>
      </c>
      <c r="F5945" s="3">
        <f>MAX(D5945*Inputs!$B$5 - B5945, 0)</f>
        <v>0</v>
      </c>
      <c r="G5945" s="3">
        <f t="shared" si="829"/>
        <v>1</v>
      </c>
      <c r="H5945" t="str">
        <f t="shared" si="830"/>
        <v>Reg</v>
      </c>
      <c r="I5945" s="3">
        <f t="shared" si="835"/>
        <v>340</v>
      </c>
      <c r="J5945" s="3">
        <f t="shared" si="836"/>
        <v>0</v>
      </c>
      <c r="K5945" s="3">
        <f>MIN(Inputs!$B$2, (Inputs!$B$8 - I5945)/Inputs!$B$9)</f>
        <v>0</v>
      </c>
      <c r="L5945" s="3">
        <f>MAX(MIN(Inputs!$B$2, I5945*Inputs!$B$10, Inputs!$B$8*Inputs!$B$4 - J5945), 0)</f>
        <v>170</v>
      </c>
      <c r="M5945" s="3">
        <f t="shared" si="831"/>
        <v>0</v>
      </c>
      <c r="N5945" s="3">
        <f t="shared" si="832"/>
        <v>0</v>
      </c>
      <c r="O5945" s="3">
        <f>IF(H5945="Reg", MIN(Inputs!$B$2, I5945*Inputs!$B$10, (Inputs!$B$8-I5945)/Inputs!$B$9), 0)</f>
        <v>0</v>
      </c>
      <c r="P5945" s="3">
        <f t="shared" si="833"/>
        <v>0</v>
      </c>
      <c r="Q5945" s="3">
        <f t="shared" si="834"/>
        <v>0</v>
      </c>
      <c r="R5945" s="3">
        <f>I5945 + M5945*Inputs!$B$9 - N5945/Inputs!$B$10</f>
        <v>340</v>
      </c>
    </row>
    <row r="5946" spans="1:18" x14ac:dyDescent="0.3">
      <c r="A5946" s="4">
        <v>46270.666666666657</v>
      </c>
      <c r="B5946" s="3">
        <v>22.205000000000002</v>
      </c>
      <c r="C5946" s="3">
        <v>1.17</v>
      </c>
      <c r="D5946" s="3">
        <f t="shared" si="828"/>
        <v>24.236041666666665</v>
      </c>
      <c r="E5946" s="3">
        <f>MAX(B5946 - D5946/Inputs!$B$5, 0)</f>
        <v>0</v>
      </c>
      <c r="F5946" s="3">
        <f>MAX(D5946*Inputs!$B$5 - B5946, 0)</f>
        <v>0</v>
      </c>
      <c r="G5946" s="3">
        <f t="shared" si="829"/>
        <v>1.17</v>
      </c>
      <c r="H5946" t="str">
        <f t="shared" si="830"/>
        <v>Reg</v>
      </c>
      <c r="I5946" s="3">
        <f t="shared" si="835"/>
        <v>340</v>
      </c>
      <c r="J5946" s="3">
        <f t="shared" si="836"/>
        <v>0</v>
      </c>
      <c r="K5946" s="3">
        <f>MIN(Inputs!$B$2, (Inputs!$B$8 - I5946)/Inputs!$B$9)</f>
        <v>0</v>
      </c>
      <c r="L5946" s="3">
        <f>MAX(MIN(Inputs!$B$2, I5946*Inputs!$B$10, Inputs!$B$8*Inputs!$B$4 - J5946), 0)</f>
        <v>170</v>
      </c>
      <c r="M5946" s="3">
        <f t="shared" si="831"/>
        <v>0</v>
      </c>
      <c r="N5946" s="3">
        <f t="shared" si="832"/>
        <v>0</v>
      </c>
      <c r="O5946" s="3">
        <f>IF(H5946="Reg", MIN(Inputs!$B$2, I5946*Inputs!$B$10, (Inputs!$B$8-I5946)/Inputs!$B$9), 0)</f>
        <v>0</v>
      </c>
      <c r="P5946" s="3">
        <f t="shared" si="833"/>
        <v>0</v>
      </c>
      <c r="Q5946" s="3">
        <f t="shared" si="834"/>
        <v>0</v>
      </c>
      <c r="R5946" s="3">
        <f>I5946 + M5946*Inputs!$B$9 - N5946/Inputs!$B$10</f>
        <v>340</v>
      </c>
    </row>
    <row r="5947" spans="1:18" x14ac:dyDescent="0.3">
      <c r="A5947" s="4">
        <v>46270.708333333343</v>
      </c>
      <c r="B5947" s="3">
        <v>23.175000000000001</v>
      </c>
      <c r="C5947" s="3">
        <v>1.45</v>
      </c>
      <c r="D5947" s="3">
        <f t="shared" si="828"/>
        <v>24.236041666666665</v>
      </c>
      <c r="E5947" s="3">
        <f>MAX(B5947 - D5947/Inputs!$B$5, 0)</f>
        <v>0</v>
      </c>
      <c r="F5947" s="3">
        <f>MAX(D5947*Inputs!$B$5 - B5947, 0)</f>
        <v>0</v>
      </c>
      <c r="G5947" s="3">
        <f t="shared" si="829"/>
        <v>1.45</v>
      </c>
      <c r="H5947" t="str">
        <f t="shared" si="830"/>
        <v>Reg</v>
      </c>
      <c r="I5947" s="3">
        <f t="shared" si="835"/>
        <v>340</v>
      </c>
      <c r="J5947" s="3">
        <f t="shared" si="836"/>
        <v>0</v>
      </c>
      <c r="K5947" s="3">
        <f>MIN(Inputs!$B$2, (Inputs!$B$8 - I5947)/Inputs!$B$9)</f>
        <v>0</v>
      </c>
      <c r="L5947" s="3">
        <f>MAX(MIN(Inputs!$B$2, I5947*Inputs!$B$10, Inputs!$B$8*Inputs!$B$4 - J5947), 0)</f>
        <v>170</v>
      </c>
      <c r="M5947" s="3">
        <f t="shared" si="831"/>
        <v>0</v>
      </c>
      <c r="N5947" s="3">
        <f t="shared" si="832"/>
        <v>0</v>
      </c>
      <c r="O5947" s="3">
        <f>IF(H5947="Reg", MIN(Inputs!$B$2, I5947*Inputs!$B$10, (Inputs!$B$8-I5947)/Inputs!$B$9), 0)</f>
        <v>0</v>
      </c>
      <c r="P5947" s="3">
        <f t="shared" si="833"/>
        <v>0</v>
      </c>
      <c r="Q5947" s="3">
        <f t="shared" si="834"/>
        <v>0</v>
      </c>
      <c r="R5947" s="3">
        <f>I5947 + M5947*Inputs!$B$9 - N5947/Inputs!$B$10</f>
        <v>340</v>
      </c>
    </row>
    <row r="5948" spans="1:18" x14ac:dyDescent="0.3">
      <c r="A5948" s="4">
        <v>46270.75</v>
      </c>
      <c r="B5948" s="3">
        <v>37.547499999999999</v>
      </c>
      <c r="C5948" s="3">
        <v>8.5299999999999994</v>
      </c>
      <c r="D5948" s="3">
        <f t="shared" si="828"/>
        <v>24.236041666666665</v>
      </c>
      <c r="E5948" s="3">
        <f>MAX(B5948 - D5948/Inputs!$B$5, 0)</f>
        <v>10.006543560606062</v>
      </c>
      <c r="F5948" s="3">
        <f>MAX(D5948*Inputs!$B$5 - B5948, 0)</f>
        <v>0</v>
      </c>
      <c r="G5948" s="3">
        <f t="shared" si="829"/>
        <v>8.5299999999999994</v>
      </c>
      <c r="H5948" t="str">
        <f t="shared" si="830"/>
        <v>Discharge</v>
      </c>
      <c r="I5948" s="3">
        <f t="shared" si="835"/>
        <v>340</v>
      </c>
      <c r="J5948" s="3">
        <f t="shared" si="836"/>
        <v>0</v>
      </c>
      <c r="K5948" s="3">
        <f>MIN(Inputs!$B$2, (Inputs!$B$8 - I5948)/Inputs!$B$9)</f>
        <v>0</v>
      </c>
      <c r="L5948" s="3">
        <f>MAX(MIN(Inputs!$B$2, I5948*Inputs!$B$10, Inputs!$B$8*Inputs!$B$4 - J5948), 0)</f>
        <v>170</v>
      </c>
      <c r="M5948" s="3">
        <f t="shared" si="831"/>
        <v>0</v>
      </c>
      <c r="N5948" s="3">
        <f t="shared" si="832"/>
        <v>170</v>
      </c>
      <c r="O5948" s="3">
        <f>IF(H5948="Reg", MIN(Inputs!$B$2, I5948*Inputs!$B$10, (Inputs!$B$8-I5948)/Inputs!$B$9), 0)</f>
        <v>0</v>
      </c>
      <c r="P5948" s="3">
        <f t="shared" si="833"/>
        <v>6383.0749999999998</v>
      </c>
      <c r="Q5948" s="3">
        <f t="shared" si="834"/>
        <v>0</v>
      </c>
      <c r="R5948" s="3">
        <f>I5948 + M5948*Inputs!$B$9 - N5948/Inputs!$B$10</f>
        <v>158.77939109773115</v>
      </c>
    </row>
    <row r="5949" spans="1:18" x14ac:dyDescent="0.3">
      <c r="A5949" s="4">
        <v>46270.791666666657</v>
      </c>
      <c r="B5949" s="3">
        <v>42.22</v>
      </c>
      <c r="C5949" s="3">
        <v>7.88</v>
      </c>
      <c r="D5949" s="3">
        <f t="shared" si="828"/>
        <v>24.236041666666665</v>
      </c>
      <c r="E5949" s="3">
        <f>MAX(B5949 - D5949/Inputs!$B$5, 0)</f>
        <v>14.679043560606061</v>
      </c>
      <c r="F5949" s="3">
        <f>MAX(D5949*Inputs!$B$5 - B5949, 0)</f>
        <v>0</v>
      </c>
      <c r="G5949" s="3">
        <f t="shared" si="829"/>
        <v>7.88</v>
      </c>
      <c r="H5949" t="str">
        <f t="shared" si="830"/>
        <v>Discharge</v>
      </c>
      <c r="I5949" s="3">
        <f t="shared" si="835"/>
        <v>158.77939109773115</v>
      </c>
      <c r="J5949" s="3">
        <f t="shared" si="836"/>
        <v>170</v>
      </c>
      <c r="K5949" s="3">
        <f>MIN(Inputs!$B$2, (Inputs!$B$8 - I5949)/Inputs!$B$9)</f>
        <v>170</v>
      </c>
      <c r="L5949" s="3">
        <f>MAX(MIN(Inputs!$B$2, I5949*Inputs!$B$10, Inputs!$B$8*Inputs!$B$4 - J5949), 0)</f>
        <v>148.94827166799323</v>
      </c>
      <c r="M5949" s="3">
        <f t="shared" si="831"/>
        <v>0</v>
      </c>
      <c r="N5949" s="3">
        <f t="shared" si="832"/>
        <v>148.94827166799323</v>
      </c>
      <c r="O5949" s="3">
        <f>IF(H5949="Reg", MIN(Inputs!$B$2, I5949*Inputs!$B$10, (Inputs!$B$8-I5949)/Inputs!$B$9), 0)</f>
        <v>0</v>
      </c>
      <c r="P5949" s="3">
        <f t="shared" si="833"/>
        <v>6288.5960298226737</v>
      </c>
      <c r="Q5949" s="3">
        <f t="shared" si="834"/>
        <v>0</v>
      </c>
      <c r="R5949" s="3">
        <f>I5949 + M5949*Inputs!$B$9 - N5949/Inputs!$B$10</f>
        <v>0</v>
      </c>
    </row>
    <row r="5950" spans="1:18" x14ac:dyDescent="0.3">
      <c r="A5950" s="4">
        <v>46270.833333333343</v>
      </c>
      <c r="B5950" s="3">
        <v>58.252499999999998</v>
      </c>
      <c r="C5950" s="3">
        <v>6.89</v>
      </c>
      <c r="D5950" s="3">
        <f t="shared" si="828"/>
        <v>24.236041666666665</v>
      </c>
      <c r="E5950" s="3">
        <f>MAX(B5950 - D5950/Inputs!$B$5, 0)</f>
        <v>30.71154356060606</v>
      </c>
      <c r="F5950" s="3">
        <f>MAX(D5950*Inputs!$B$5 - B5950, 0)</f>
        <v>0</v>
      </c>
      <c r="G5950" s="3">
        <f t="shared" si="829"/>
        <v>6.89</v>
      </c>
      <c r="H5950" t="str">
        <f t="shared" si="830"/>
        <v>Discharge</v>
      </c>
      <c r="I5950" s="3">
        <f t="shared" si="835"/>
        <v>0</v>
      </c>
      <c r="J5950" s="3">
        <f t="shared" si="836"/>
        <v>318.94827166799325</v>
      </c>
      <c r="K5950" s="3">
        <f>MIN(Inputs!$B$2, (Inputs!$B$8 - I5950)/Inputs!$B$9)</f>
        <v>170</v>
      </c>
      <c r="L5950" s="3">
        <f>MAX(MIN(Inputs!$B$2, I5950*Inputs!$B$10, Inputs!$B$8*Inputs!$B$4 - J5950), 0)</f>
        <v>0</v>
      </c>
      <c r="M5950" s="3">
        <f t="shared" si="831"/>
        <v>0</v>
      </c>
      <c r="N5950" s="3">
        <f t="shared" si="832"/>
        <v>0</v>
      </c>
      <c r="O5950" s="3">
        <f>IF(H5950="Reg", MIN(Inputs!$B$2, I5950*Inputs!$B$10, (Inputs!$B$8-I5950)/Inputs!$B$9), 0)</f>
        <v>0</v>
      </c>
      <c r="P5950" s="3">
        <f t="shared" si="833"/>
        <v>0</v>
      </c>
      <c r="Q5950" s="3">
        <f t="shared" si="834"/>
        <v>0</v>
      </c>
      <c r="R5950" s="3">
        <f>I5950 + M5950*Inputs!$B$9 - N5950/Inputs!$B$10</f>
        <v>0</v>
      </c>
    </row>
    <row r="5951" spans="1:18" x14ac:dyDescent="0.3">
      <c r="A5951" s="4">
        <v>46270.875</v>
      </c>
      <c r="B5951" s="3">
        <v>35.677499999999995</v>
      </c>
      <c r="C5951" s="3">
        <v>1.32</v>
      </c>
      <c r="D5951" s="3">
        <f t="shared" si="828"/>
        <v>24.236041666666665</v>
      </c>
      <c r="E5951" s="3">
        <f>MAX(B5951 - D5951/Inputs!$B$5, 0)</f>
        <v>8.1365435606060572</v>
      </c>
      <c r="F5951" s="3">
        <f>MAX(D5951*Inputs!$B$5 - B5951, 0)</f>
        <v>0</v>
      </c>
      <c r="G5951" s="3">
        <f t="shared" si="829"/>
        <v>1.32</v>
      </c>
      <c r="H5951" t="str">
        <f t="shared" si="830"/>
        <v>Discharge</v>
      </c>
      <c r="I5951" s="3">
        <f t="shared" si="835"/>
        <v>0</v>
      </c>
      <c r="J5951" s="3">
        <f t="shared" si="836"/>
        <v>318.94827166799325</v>
      </c>
      <c r="K5951" s="3">
        <f>MIN(Inputs!$B$2, (Inputs!$B$8 - I5951)/Inputs!$B$9)</f>
        <v>170</v>
      </c>
      <c r="L5951" s="3">
        <f>MAX(MIN(Inputs!$B$2, I5951*Inputs!$B$10, Inputs!$B$8*Inputs!$B$4 - J5951), 0)</f>
        <v>0</v>
      </c>
      <c r="M5951" s="3">
        <f t="shared" si="831"/>
        <v>0</v>
      </c>
      <c r="N5951" s="3">
        <f t="shared" si="832"/>
        <v>0</v>
      </c>
      <c r="O5951" s="3">
        <f>IF(H5951="Reg", MIN(Inputs!$B$2, I5951*Inputs!$B$10, (Inputs!$B$8-I5951)/Inputs!$B$9), 0)</f>
        <v>0</v>
      </c>
      <c r="P5951" s="3">
        <f t="shared" si="833"/>
        <v>0</v>
      </c>
      <c r="Q5951" s="3">
        <f t="shared" si="834"/>
        <v>0</v>
      </c>
      <c r="R5951" s="3">
        <f>I5951 + M5951*Inputs!$B$9 - N5951/Inputs!$B$10</f>
        <v>0</v>
      </c>
    </row>
    <row r="5952" spans="1:18" x14ac:dyDescent="0.3">
      <c r="A5952" s="4">
        <v>46270.916666666657</v>
      </c>
      <c r="B5952" s="3">
        <v>28.4175</v>
      </c>
      <c r="C5952" s="3">
        <v>0.37</v>
      </c>
      <c r="D5952" s="3">
        <f t="shared" si="828"/>
        <v>24.236041666666665</v>
      </c>
      <c r="E5952" s="3">
        <f>MAX(B5952 - D5952/Inputs!$B$5, 0)</f>
        <v>0.87654356060606275</v>
      </c>
      <c r="F5952" s="3">
        <f>MAX(D5952*Inputs!$B$5 - B5952, 0)</f>
        <v>0</v>
      </c>
      <c r="G5952" s="3">
        <f t="shared" si="829"/>
        <v>0.37</v>
      </c>
      <c r="H5952" t="str">
        <f t="shared" si="830"/>
        <v>Discharge</v>
      </c>
      <c r="I5952" s="3">
        <f t="shared" si="835"/>
        <v>0</v>
      </c>
      <c r="J5952" s="3">
        <f t="shared" si="836"/>
        <v>318.94827166799325</v>
      </c>
      <c r="K5952" s="3">
        <f>MIN(Inputs!$B$2, (Inputs!$B$8 - I5952)/Inputs!$B$9)</f>
        <v>170</v>
      </c>
      <c r="L5952" s="3">
        <f>MAX(MIN(Inputs!$B$2, I5952*Inputs!$B$10, Inputs!$B$8*Inputs!$B$4 - J5952), 0)</f>
        <v>0</v>
      </c>
      <c r="M5952" s="3">
        <f t="shared" si="831"/>
        <v>0</v>
      </c>
      <c r="N5952" s="3">
        <f t="shared" si="832"/>
        <v>0</v>
      </c>
      <c r="O5952" s="3">
        <f>IF(H5952="Reg", MIN(Inputs!$B$2, I5952*Inputs!$B$10, (Inputs!$B$8-I5952)/Inputs!$B$9), 0)</f>
        <v>0</v>
      </c>
      <c r="P5952" s="3">
        <f t="shared" si="833"/>
        <v>0</v>
      </c>
      <c r="Q5952" s="3">
        <f t="shared" si="834"/>
        <v>0</v>
      </c>
      <c r="R5952" s="3">
        <f>I5952 + M5952*Inputs!$B$9 - N5952/Inputs!$B$10</f>
        <v>0</v>
      </c>
    </row>
    <row r="5953" spans="1:18" x14ac:dyDescent="0.3">
      <c r="A5953" s="4">
        <v>46270.958333333343</v>
      </c>
      <c r="B5953" s="3">
        <v>21.602499999999999</v>
      </c>
      <c r="C5953" s="3">
        <v>0.05</v>
      </c>
      <c r="D5953" s="3">
        <f t="shared" si="828"/>
        <v>24.236041666666665</v>
      </c>
      <c r="E5953" s="3">
        <f>MAX(B5953 - D5953/Inputs!$B$5, 0)</f>
        <v>0</v>
      </c>
      <c r="F5953" s="3">
        <f>MAX(D5953*Inputs!$B$5 - B5953, 0)</f>
        <v>0</v>
      </c>
      <c r="G5953" s="3">
        <f t="shared" si="829"/>
        <v>0.05</v>
      </c>
      <c r="H5953" t="str">
        <f t="shared" si="830"/>
        <v>Reg</v>
      </c>
      <c r="I5953" s="3">
        <f t="shared" si="835"/>
        <v>0</v>
      </c>
      <c r="J5953" s="3">
        <f t="shared" si="836"/>
        <v>318.94827166799325</v>
      </c>
      <c r="K5953" s="3">
        <f>MIN(Inputs!$B$2, (Inputs!$B$8 - I5953)/Inputs!$B$9)</f>
        <v>170</v>
      </c>
      <c r="L5953" s="3">
        <f>MAX(MIN(Inputs!$B$2, I5953*Inputs!$B$10, Inputs!$B$8*Inputs!$B$4 - J5953), 0)</f>
        <v>0</v>
      </c>
      <c r="M5953" s="3">
        <f t="shared" si="831"/>
        <v>0</v>
      </c>
      <c r="N5953" s="3">
        <f t="shared" si="832"/>
        <v>0</v>
      </c>
      <c r="O5953" s="3">
        <f>IF(H5953="Reg", MIN(Inputs!$B$2, I5953*Inputs!$B$10, (Inputs!$B$8-I5953)/Inputs!$B$9), 0)</f>
        <v>0</v>
      </c>
      <c r="P5953" s="3">
        <f t="shared" si="833"/>
        <v>0</v>
      </c>
      <c r="Q5953" s="3">
        <f t="shared" si="834"/>
        <v>0</v>
      </c>
      <c r="R5953" s="3">
        <f>I5953 + M5953*Inputs!$B$9 - N5953/Inputs!$B$10</f>
        <v>0</v>
      </c>
    </row>
    <row r="5954" spans="1:18" x14ac:dyDescent="0.3">
      <c r="A5954" s="4">
        <v>46271</v>
      </c>
      <c r="B5954" s="3">
        <v>20.427499999999998</v>
      </c>
      <c r="C5954" s="3">
        <v>0.05</v>
      </c>
      <c r="D5954" s="3">
        <f t="shared" ref="D5954:D6017" si="837">AVERAGEIFS(B:B, A:A, "&gt;="&amp;INT(A5954), A:A, "&lt;"&amp;INT(A5954)+1)</f>
        <v>24.866666666666671</v>
      </c>
      <c r="E5954" s="3">
        <f>MAX(B5954 - D5954/Inputs!$B$5, 0)</f>
        <v>0</v>
      </c>
      <c r="F5954" s="3">
        <f>MAX(D5954*Inputs!$B$5 - B5954, 0)</f>
        <v>1.4551666666666705</v>
      </c>
      <c r="G5954" s="3">
        <f t="shared" ref="G5954:G6017" si="838">C5954</f>
        <v>0.05</v>
      </c>
      <c r="H5954" t="str">
        <f t="shared" ref="H5954:H6017" si="839">IF(MAX(E5954, F5954, G5954)&lt;=0, "Idle", IF(AND(G5954&gt;=E5954, G5954&gt;=F5954), "Reg", IF(E5954&gt;=F5954, "Discharge", "Charge")))</f>
        <v>Charge</v>
      </c>
      <c r="I5954" s="3">
        <f t="shared" si="835"/>
        <v>0</v>
      </c>
      <c r="J5954" s="3">
        <f t="shared" si="836"/>
        <v>0</v>
      </c>
      <c r="K5954" s="3">
        <f>MIN(Inputs!$B$2, (Inputs!$B$8 - I5954)/Inputs!$B$9)</f>
        <v>170</v>
      </c>
      <c r="L5954" s="3">
        <f>MAX(MIN(Inputs!$B$2, I5954*Inputs!$B$10, Inputs!$B$8*Inputs!$B$4 - J5954), 0)</f>
        <v>0</v>
      </c>
      <c r="M5954" s="3">
        <f t="shared" ref="M5954:M6017" si="840">IF(H5954="Charge", K5954, 0)</f>
        <v>170</v>
      </c>
      <c r="N5954" s="3">
        <f t="shared" ref="N5954:N6017" si="841">IF(H5954="Discharge", L5954, 0)</f>
        <v>0</v>
      </c>
      <c r="O5954" s="3">
        <f>IF(H5954="Reg", MIN(Inputs!$B$2, I5954*Inputs!$B$10, (Inputs!$B$8-I5954)/Inputs!$B$9), 0)</f>
        <v>0</v>
      </c>
      <c r="P5954" s="3">
        <f t="shared" ref="P5954:P6017" si="842">(N5954 - M5954) * B5954</f>
        <v>-3472.6749999999997</v>
      </c>
      <c r="Q5954" s="3">
        <f t="shared" ref="Q5954:Q6017" si="843">O5954 * C5954</f>
        <v>0</v>
      </c>
      <c r="R5954" s="3">
        <f>I5954 + M5954*Inputs!$B$9 - N5954/Inputs!$B$10</f>
        <v>159.4741358339966</v>
      </c>
    </row>
    <row r="5955" spans="1:18" x14ac:dyDescent="0.3">
      <c r="A5955" s="4">
        <v>46271.041666666657</v>
      </c>
      <c r="B5955" s="3">
        <v>40.852499999999999</v>
      </c>
      <c r="C5955" s="3">
        <v>0.05</v>
      </c>
      <c r="D5955" s="3">
        <f t="shared" si="837"/>
        <v>24.866666666666671</v>
      </c>
      <c r="E5955" s="3">
        <f>MAX(B5955 - D5955/Inputs!$B$5, 0)</f>
        <v>12.594924242424238</v>
      </c>
      <c r="F5955" s="3">
        <f>MAX(D5955*Inputs!$B$5 - B5955, 0)</f>
        <v>0</v>
      </c>
      <c r="G5955" s="3">
        <f t="shared" si="838"/>
        <v>0.05</v>
      </c>
      <c r="H5955" t="str">
        <f t="shared" si="839"/>
        <v>Discharge</v>
      </c>
      <c r="I5955" s="3">
        <f t="shared" ref="I5955:I6018" si="844">R5954</f>
        <v>159.4741358339966</v>
      </c>
      <c r="J5955" s="3">
        <f t="shared" ref="J5955:J6018" si="845">IF(INT(A5955)=INT(A5954), J5954 + N5954, 0)</f>
        <v>0</v>
      </c>
      <c r="K5955" s="3">
        <f>MIN(Inputs!$B$2, (Inputs!$B$8 - I5955)/Inputs!$B$9)</f>
        <v>170</v>
      </c>
      <c r="L5955" s="3">
        <f>MAX(MIN(Inputs!$B$2, I5955*Inputs!$B$10, Inputs!$B$8*Inputs!$B$4 - J5955), 0)</f>
        <v>149.6</v>
      </c>
      <c r="M5955" s="3">
        <f t="shared" si="840"/>
        <v>0</v>
      </c>
      <c r="N5955" s="3">
        <f t="shared" si="841"/>
        <v>149.6</v>
      </c>
      <c r="O5955" s="3">
        <f>IF(H5955="Reg", MIN(Inputs!$B$2, I5955*Inputs!$B$10, (Inputs!$B$8-I5955)/Inputs!$B$9), 0)</f>
        <v>0</v>
      </c>
      <c r="P5955" s="3">
        <f t="shared" si="842"/>
        <v>6111.5339999999997</v>
      </c>
      <c r="Q5955" s="3">
        <f t="shared" si="843"/>
        <v>0</v>
      </c>
      <c r="R5955" s="3">
        <f>I5955 + M5955*Inputs!$B$9 - N5955/Inputs!$B$10</f>
        <v>0</v>
      </c>
    </row>
    <row r="5956" spans="1:18" x14ac:dyDescent="0.3">
      <c r="A5956" s="4">
        <v>46271.083333333343</v>
      </c>
      <c r="B5956" s="3">
        <v>41.114999999999995</v>
      </c>
      <c r="C5956" s="3">
        <v>0.05</v>
      </c>
      <c r="D5956" s="3">
        <f t="shared" si="837"/>
        <v>24.866666666666671</v>
      </c>
      <c r="E5956" s="3">
        <f>MAX(B5956 - D5956/Inputs!$B$5, 0)</f>
        <v>12.857424242424234</v>
      </c>
      <c r="F5956" s="3">
        <f>MAX(D5956*Inputs!$B$5 - B5956, 0)</f>
        <v>0</v>
      </c>
      <c r="G5956" s="3">
        <f t="shared" si="838"/>
        <v>0.05</v>
      </c>
      <c r="H5956" t="str">
        <f t="shared" si="839"/>
        <v>Discharge</v>
      </c>
      <c r="I5956" s="3">
        <f t="shared" si="844"/>
        <v>0</v>
      </c>
      <c r="J5956" s="3">
        <f t="shared" si="845"/>
        <v>149.6</v>
      </c>
      <c r="K5956" s="3">
        <f>MIN(Inputs!$B$2, (Inputs!$B$8 - I5956)/Inputs!$B$9)</f>
        <v>170</v>
      </c>
      <c r="L5956" s="3">
        <f>MAX(MIN(Inputs!$B$2, I5956*Inputs!$B$10, Inputs!$B$8*Inputs!$B$4 - J5956), 0)</f>
        <v>0</v>
      </c>
      <c r="M5956" s="3">
        <f t="shared" si="840"/>
        <v>0</v>
      </c>
      <c r="N5956" s="3">
        <f t="shared" si="841"/>
        <v>0</v>
      </c>
      <c r="O5956" s="3">
        <f>IF(H5956="Reg", MIN(Inputs!$B$2, I5956*Inputs!$B$10, (Inputs!$B$8-I5956)/Inputs!$B$9), 0)</f>
        <v>0</v>
      </c>
      <c r="P5956" s="3">
        <f t="shared" si="842"/>
        <v>0</v>
      </c>
      <c r="Q5956" s="3">
        <f t="shared" si="843"/>
        <v>0</v>
      </c>
      <c r="R5956" s="3">
        <f>I5956 + M5956*Inputs!$B$9 - N5956/Inputs!$B$10</f>
        <v>0</v>
      </c>
    </row>
    <row r="5957" spans="1:18" x14ac:dyDescent="0.3">
      <c r="A5957" s="4">
        <v>46271.125</v>
      </c>
      <c r="B5957" s="3">
        <v>24.602499999999999</v>
      </c>
      <c r="C5957" s="3">
        <v>0.05</v>
      </c>
      <c r="D5957" s="3">
        <f t="shared" si="837"/>
        <v>24.866666666666671</v>
      </c>
      <c r="E5957" s="3">
        <f>MAX(B5957 - D5957/Inputs!$B$5, 0)</f>
        <v>0</v>
      </c>
      <c r="F5957" s="3">
        <f>MAX(D5957*Inputs!$B$5 - B5957, 0)</f>
        <v>0</v>
      </c>
      <c r="G5957" s="3">
        <f t="shared" si="838"/>
        <v>0.05</v>
      </c>
      <c r="H5957" t="str">
        <f t="shared" si="839"/>
        <v>Reg</v>
      </c>
      <c r="I5957" s="3">
        <f t="shared" si="844"/>
        <v>0</v>
      </c>
      <c r="J5957" s="3">
        <f t="shared" si="845"/>
        <v>149.6</v>
      </c>
      <c r="K5957" s="3">
        <f>MIN(Inputs!$B$2, (Inputs!$B$8 - I5957)/Inputs!$B$9)</f>
        <v>170</v>
      </c>
      <c r="L5957" s="3">
        <f>MAX(MIN(Inputs!$B$2, I5957*Inputs!$B$10, Inputs!$B$8*Inputs!$B$4 - J5957), 0)</f>
        <v>0</v>
      </c>
      <c r="M5957" s="3">
        <f t="shared" si="840"/>
        <v>0</v>
      </c>
      <c r="N5957" s="3">
        <f t="shared" si="841"/>
        <v>0</v>
      </c>
      <c r="O5957" s="3">
        <f>IF(H5957="Reg", MIN(Inputs!$B$2, I5957*Inputs!$B$10, (Inputs!$B$8-I5957)/Inputs!$B$9), 0)</f>
        <v>0</v>
      </c>
      <c r="P5957" s="3">
        <f t="shared" si="842"/>
        <v>0</v>
      </c>
      <c r="Q5957" s="3">
        <f t="shared" si="843"/>
        <v>0</v>
      </c>
      <c r="R5957" s="3">
        <f>I5957 + M5957*Inputs!$B$9 - N5957/Inputs!$B$10</f>
        <v>0</v>
      </c>
    </row>
    <row r="5958" spans="1:18" x14ac:dyDescent="0.3">
      <c r="A5958" s="4">
        <v>46271.166666666657</v>
      </c>
      <c r="B5958" s="3">
        <v>23.9925</v>
      </c>
      <c r="C5958" s="3">
        <v>0.05</v>
      </c>
      <c r="D5958" s="3">
        <f t="shared" si="837"/>
        <v>24.866666666666671</v>
      </c>
      <c r="E5958" s="3">
        <f>MAX(B5958 - D5958/Inputs!$B$5, 0)</f>
        <v>0</v>
      </c>
      <c r="F5958" s="3">
        <f>MAX(D5958*Inputs!$B$5 - B5958, 0)</f>
        <v>0</v>
      </c>
      <c r="G5958" s="3">
        <f t="shared" si="838"/>
        <v>0.05</v>
      </c>
      <c r="H5958" t="str">
        <f t="shared" si="839"/>
        <v>Reg</v>
      </c>
      <c r="I5958" s="3">
        <f t="shared" si="844"/>
        <v>0</v>
      </c>
      <c r="J5958" s="3">
        <f t="shared" si="845"/>
        <v>149.6</v>
      </c>
      <c r="K5958" s="3">
        <f>MIN(Inputs!$B$2, (Inputs!$B$8 - I5958)/Inputs!$B$9)</f>
        <v>170</v>
      </c>
      <c r="L5958" s="3">
        <f>MAX(MIN(Inputs!$B$2, I5958*Inputs!$B$10, Inputs!$B$8*Inputs!$B$4 - J5958), 0)</f>
        <v>0</v>
      </c>
      <c r="M5958" s="3">
        <f t="shared" si="840"/>
        <v>0</v>
      </c>
      <c r="N5958" s="3">
        <f t="shared" si="841"/>
        <v>0</v>
      </c>
      <c r="O5958" s="3">
        <f>IF(H5958="Reg", MIN(Inputs!$B$2, I5958*Inputs!$B$10, (Inputs!$B$8-I5958)/Inputs!$B$9), 0)</f>
        <v>0</v>
      </c>
      <c r="P5958" s="3">
        <f t="shared" si="842"/>
        <v>0</v>
      </c>
      <c r="Q5958" s="3">
        <f t="shared" si="843"/>
        <v>0</v>
      </c>
      <c r="R5958" s="3">
        <f>I5958 + M5958*Inputs!$B$9 - N5958/Inputs!$B$10</f>
        <v>0</v>
      </c>
    </row>
    <row r="5959" spans="1:18" x14ac:dyDescent="0.3">
      <c r="A5959" s="4">
        <v>46271.208333333343</v>
      </c>
      <c r="B5959" s="3">
        <v>26.43</v>
      </c>
      <c r="C5959" s="3">
        <v>0.06</v>
      </c>
      <c r="D5959" s="3">
        <f t="shared" si="837"/>
        <v>24.866666666666671</v>
      </c>
      <c r="E5959" s="3">
        <f>MAX(B5959 - D5959/Inputs!$B$5, 0)</f>
        <v>0</v>
      </c>
      <c r="F5959" s="3">
        <f>MAX(D5959*Inputs!$B$5 - B5959, 0)</f>
        <v>0</v>
      </c>
      <c r="G5959" s="3">
        <f t="shared" si="838"/>
        <v>0.06</v>
      </c>
      <c r="H5959" t="str">
        <f t="shared" si="839"/>
        <v>Reg</v>
      </c>
      <c r="I5959" s="3">
        <f t="shared" si="844"/>
        <v>0</v>
      </c>
      <c r="J5959" s="3">
        <f t="shared" si="845"/>
        <v>149.6</v>
      </c>
      <c r="K5959" s="3">
        <f>MIN(Inputs!$B$2, (Inputs!$B$8 - I5959)/Inputs!$B$9)</f>
        <v>170</v>
      </c>
      <c r="L5959" s="3">
        <f>MAX(MIN(Inputs!$B$2, I5959*Inputs!$B$10, Inputs!$B$8*Inputs!$B$4 - J5959), 0)</f>
        <v>0</v>
      </c>
      <c r="M5959" s="3">
        <f t="shared" si="840"/>
        <v>0</v>
      </c>
      <c r="N5959" s="3">
        <f t="shared" si="841"/>
        <v>0</v>
      </c>
      <c r="O5959" s="3">
        <f>IF(H5959="Reg", MIN(Inputs!$B$2, I5959*Inputs!$B$10, (Inputs!$B$8-I5959)/Inputs!$B$9), 0)</f>
        <v>0</v>
      </c>
      <c r="P5959" s="3">
        <f t="shared" si="842"/>
        <v>0</v>
      </c>
      <c r="Q5959" s="3">
        <f t="shared" si="843"/>
        <v>0</v>
      </c>
      <c r="R5959" s="3">
        <f>I5959 + M5959*Inputs!$B$9 - N5959/Inputs!$B$10</f>
        <v>0</v>
      </c>
    </row>
    <row r="5960" spans="1:18" x14ac:dyDescent="0.3">
      <c r="A5960" s="4">
        <v>46271.25</v>
      </c>
      <c r="B5960" s="3">
        <v>37.159999999999997</v>
      </c>
      <c r="C5960" s="3">
        <v>0.05</v>
      </c>
      <c r="D5960" s="3">
        <f t="shared" si="837"/>
        <v>24.866666666666671</v>
      </c>
      <c r="E5960" s="3">
        <f>MAX(B5960 - D5960/Inputs!$B$5, 0)</f>
        <v>8.9024242424242352</v>
      </c>
      <c r="F5960" s="3">
        <f>MAX(D5960*Inputs!$B$5 - B5960, 0)</f>
        <v>0</v>
      </c>
      <c r="G5960" s="3">
        <f t="shared" si="838"/>
        <v>0.05</v>
      </c>
      <c r="H5960" t="str">
        <f t="shared" si="839"/>
        <v>Discharge</v>
      </c>
      <c r="I5960" s="3">
        <f t="shared" si="844"/>
        <v>0</v>
      </c>
      <c r="J5960" s="3">
        <f t="shared" si="845"/>
        <v>149.6</v>
      </c>
      <c r="K5960" s="3">
        <f>MIN(Inputs!$B$2, (Inputs!$B$8 - I5960)/Inputs!$B$9)</f>
        <v>170</v>
      </c>
      <c r="L5960" s="3">
        <f>MAX(MIN(Inputs!$B$2, I5960*Inputs!$B$10, Inputs!$B$8*Inputs!$B$4 - J5960), 0)</f>
        <v>0</v>
      </c>
      <c r="M5960" s="3">
        <f t="shared" si="840"/>
        <v>0</v>
      </c>
      <c r="N5960" s="3">
        <f t="shared" si="841"/>
        <v>0</v>
      </c>
      <c r="O5960" s="3">
        <f>IF(H5960="Reg", MIN(Inputs!$B$2, I5960*Inputs!$B$10, (Inputs!$B$8-I5960)/Inputs!$B$9), 0)</f>
        <v>0</v>
      </c>
      <c r="P5960" s="3">
        <f t="shared" si="842"/>
        <v>0</v>
      </c>
      <c r="Q5960" s="3">
        <f t="shared" si="843"/>
        <v>0</v>
      </c>
      <c r="R5960" s="3">
        <f>I5960 + M5960*Inputs!$B$9 - N5960/Inputs!$B$10</f>
        <v>0</v>
      </c>
    </row>
    <row r="5961" spans="1:18" x14ac:dyDescent="0.3">
      <c r="A5961" s="4">
        <v>46271.291666666657</v>
      </c>
      <c r="B5961" s="3">
        <v>30.622499999999999</v>
      </c>
      <c r="C5961" s="3">
        <v>0.5</v>
      </c>
      <c r="D5961" s="3">
        <f t="shared" si="837"/>
        <v>24.866666666666671</v>
      </c>
      <c r="E5961" s="3">
        <f>MAX(B5961 - D5961/Inputs!$B$5, 0)</f>
        <v>2.3649242424242374</v>
      </c>
      <c r="F5961" s="3">
        <f>MAX(D5961*Inputs!$B$5 - B5961, 0)</f>
        <v>0</v>
      </c>
      <c r="G5961" s="3">
        <f t="shared" si="838"/>
        <v>0.5</v>
      </c>
      <c r="H5961" t="str">
        <f t="shared" si="839"/>
        <v>Discharge</v>
      </c>
      <c r="I5961" s="3">
        <f t="shared" si="844"/>
        <v>0</v>
      </c>
      <c r="J5961" s="3">
        <f t="shared" si="845"/>
        <v>149.6</v>
      </c>
      <c r="K5961" s="3">
        <f>MIN(Inputs!$B$2, (Inputs!$B$8 - I5961)/Inputs!$B$9)</f>
        <v>170</v>
      </c>
      <c r="L5961" s="3">
        <f>MAX(MIN(Inputs!$B$2, I5961*Inputs!$B$10, Inputs!$B$8*Inputs!$B$4 - J5961), 0)</f>
        <v>0</v>
      </c>
      <c r="M5961" s="3">
        <f t="shared" si="840"/>
        <v>0</v>
      </c>
      <c r="N5961" s="3">
        <f t="shared" si="841"/>
        <v>0</v>
      </c>
      <c r="O5961" s="3">
        <f>IF(H5961="Reg", MIN(Inputs!$B$2, I5961*Inputs!$B$10, (Inputs!$B$8-I5961)/Inputs!$B$9), 0)</f>
        <v>0</v>
      </c>
      <c r="P5961" s="3">
        <f t="shared" si="842"/>
        <v>0</v>
      </c>
      <c r="Q5961" s="3">
        <f t="shared" si="843"/>
        <v>0</v>
      </c>
      <c r="R5961" s="3">
        <f>I5961 + M5961*Inputs!$B$9 - N5961/Inputs!$B$10</f>
        <v>0</v>
      </c>
    </row>
    <row r="5962" spans="1:18" x14ac:dyDescent="0.3">
      <c r="A5962" s="4">
        <v>46271.333333333343</v>
      </c>
      <c r="B5962" s="3">
        <v>23.177500000000002</v>
      </c>
      <c r="C5962" s="3">
        <v>0.46</v>
      </c>
      <c r="D5962" s="3">
        <f t="shared" si="837"/>
        <v>24.866666666666671</v>
      </c>
      <c r="E5962" s="3">
        <f>MAX(B5962 - D5962/Inputs!$B$5, 0)</f>
        <v>0</v>
      </c>
      <c r="F5962" s="3">
        <f>MAX(D5962*Inputs!$B$5 - B5962, 0)</f>
        <v>0</v>
      </c>
      <c r="G5962" s="3">
        <f t="shared" si="838"/>
        <v>0.46</v>
      </c>
      <c r="H5962" t="str">
        <f t="shared" si="839"/>
        <v>Reg</v>
      </c>
      <c r="I5962" s="3">
        <f t="shared" si="844"/>
        <v>0</v>
      </c>
      <c r="J5962" s="3">
        <f t="shared" si="845"/>
        <v>149.6</v>
      </c>
      <c r="K5962" s="3">
        <f>MIN(Inputs!$B$2, (Inputs!$B$8 - I5962)/Inputs!$B$9)</f>
        <v>170</v>
      </c>
      <c r="L5962" s="3">
        <f>MAX(MIN(Inputs!$B$2, I5962*Inputs!$B$10, Inputs!$B$8*Inputs!$B$4 - J5962), 0)</f>
        <v>0</v>
      </c>
      <c r="M5962" s="3">
        <f t="shared" si="840"/>
        <v>0</v>
      </c>
      <c r="N5962" s="3">
        <f t="shared" si="841"/>
        <v>0</v>
      </c>
      <c r="O5962" s="3">
        <f>IF(H5962="Reg", MIN(Inputs!$B$2, I5962*Inputs!$B$10, (Inputs!$B$8-I5962)/Inputs!$B$9), 0)</f>
        <v>0</v>
      </c>
      <c r="P5962" s="3">
        <f t="shared" si="842"/>
        <v>0</v>
      </c>
      <c r="Q5962" s="3">
        <f t="shared" si="843"/>
        <v>0</v>
      </c>
      <c r="R5962" s="3">
        <f>I5962 + M5962*Inputs!$B$9 - N5962/Inputs!$B$10</f>
        <v>0</v>
      </c>
    </row>
    <row r="5963" spans="1:18" x14ac:dyDescent="0.3">
      <c r="A5963" s="4">
        <v>46271.375</v>
      </c>
      <c r="B5963" s="3">
        <v>19.447500000000002</v>
      </c>
      <c r="C5963" s="3">
        <v>0.45</v>
      </c>
      <c r="D5963" s="3">
        <f t="shared" si="837"/>
        <v>24.866666666666671</v>
      </c>
      <c r="E5963" s="3">
        <f>MAX(B5963 - D5963/Inputs!$B$5, 0)</f>
        <v>0</v>
      </c>
      <c r="F5963" s="3">
        <f>MAX(D5963*Inputs!$B$5 - B5963, 0)</f>
        <v>2.4351666666666674</v>
      </c>
      <c r="G5963" s="3">
        <f t="shared" si="838"/>
        <v>0.45</v>
      </c>
      <c r="H5963" t="str">
        <f t="shared" si="839"/>
        <v>Charge</v>
      </c>
      <c r="I5963" s="3">
        <f t="shared" si="844"/>
        <v>0</v>
      </c>
      <c r="J5963" s="3">
        <f t="shared" si="845"/>
        <v>149.6</v>
      </c>
      <c r="K5963" s="3">
        <f>MIN(Inputs!$B$2, (Inputs!$B$8 - I5963)/Inputs!$B$9)</f>
        <v>170</v>
      </c>
      <c r="L5963" s="3">
        <f>MAX(MIN(Inputs!$B$2, I5963*Inputs!$B$10, Inputs!$B$8*Inputs!$B$4 - J5963), 0)</f>
        <v>0</v>
      </c>
      <c r="M5963" s="3">
        <f t="shared" si="840"/>
        <v>170</v>
      </c>
      <c r="N5963" s="3">
        <f t="shared" si="841"/>
        <v>0</v>
      </c>
      <c r="O5963" s="3">
        <f>IF(H5963="Reg", MIN(Inputs!$B$2, I5963*Inputs!$B$10, (Inputs!$B$8-I5963)/Inputs!$B$9), 0)</f>
        <v>0</v>
      </c>
      <c r="P5963" s="3">
        <f t="shared" si="842"/>
        <v>-3306.0750000000003</v>
      </c>
      <c r="Q5963" s="3">
        <f t="shared" si="843"/>
        <v>0</v>
      </c>
      <c r="R5963" s="3">
        <f>I5963 + M5963*Inputs!$B$9 - N5963/Inputs!$B$10</f>
        <v>159.4741358339966</v>
      </c>
    </row>
    <row r="5964" spans="1:18" x14ac:dyDescent="0.3">
      <c r="A5964" s="4">
        <v>46271.416666666657</v>
      </c>
      <c r="B5964" s="3">
        <v>18.037500000000001</v>
      </c>
      <c r="C5964" s="3">
        <v>0.44</v>
      </c>
      <c r="D5964" s="3">
        <f t="shared" si="837"/>
        <v>24.866666666666671</v>
      </c>
      <c r="E5964" s="3">
        <f>MAX(B5964 - D5964/Inputs!$B$5, 0)</f>
        <v>0</v>
      </c>
      <c r="F5964" s="3">
        <f>MAX(D5964*Inputs!$B$5 - B5964, 0)</f>
        <v>3.8451666666666675</v>
      </c>
      <c r="G5964" s="3">
        <f t="shared" si="838"/>
        <v>0.44</v>
      </c>
      <c r="H5964" t="str">
        <f t="shared" si="839"/>
        <v>Charge</v>
      </c>
      <c r="I5964" s="3">
        <f t="shared" si="844"/>
        <v>159.4741358339966</v>
      </c>
      <c r="J5964" s="3">
        <f t="shared" si="845"/>
        <v>149.6</v>
      </c>
      <c r="K5964" s="3">
        <f>MIN(Inputs!$B$2, (Inputs!$B$8 - I5964)/Inputs!$B$9)</f>
        <v>170</v>
      </c>
      <c r="L5964" s="3">
        <f>MAX(MIN(Inputs!$B$2, I5964*Inputs!$B$10, Inputs!$B$8*Inputs!$B$4 - J5964), 0)</f>
        <v>149.6</v>
      </c>
      <c r="M5964" s="3">
        <f t="shared" si="840"/>
        <v>170</v>
      </c>
      <c r="N5964" s="3">
        <f t="shared" si="841"/>
        <v>0</v>
      </c>
      <c r="O5964" s="3">
        <f>IF(H5964="Reg", MIN(Inputs!$B$2, I5964*Inputs!$B$10, (Inputs!$B$8-I5964)/Inputs!$B$9), 0)</f>
        <v>0</v>
      </c>
      <c r="P5964" s="3">
        <f t="shared" si="842"/>
        <v>-3066.3750000000005</v>
      </c>
      <c r="Q5964" s="3">
        <f t="shared" si="843"/>
        <v>0</v>
      </c>
      <c r="R5964" s="3">
        <f>I5964 + M5964*Inputs!$B$9 - N5964/Inputs!$B$10</f>
        <v>318.9482716679932</v>
      </c>
    </row>
    <row r="5965" spans="1:18" x14ac:dyDescent="0.3">
      <c r="A5965" s="4">
        <v>46271.458333333343</v>
      </c>
      <c r="B5965" s="3">
        <v>20.645</v>
      </c>
      <c r="C5965" s="3">
        <v>0.39</v>
      </c>
      <c r="D5965" s="3">
        <f t="shared" si="837"/>
        <v>24.866666666666671</v>
      </c>
      <c r="E5965" s="3">
        <f>MAX(B5965 - D5965/Inputs!$B$5, 0)</f>
        <v>0</v>
      </c>
      <c r="F5965" s="3">
        <f>MAX(D5965*Inputs!$B$5 - B5965, 0)</f>
        <v>1.2376666666666694</v>
      </c>
      <c r="G5965" s="3">
        <f t="shared" si="838"/>
        <v>0.39</v>
      </c>
      <c r="H5965" t="str">
        <f t="shared" si="839"/>
        <v>Charge</v>
      </c>
      <c r="I5965" s="3">
        <f t="shared" si="844"/>
        <v>318.9482716679932</v>
      </c>
      <c r="J5965" s="3">
        <f t="shared" si="845"/>
        <v>149.6</v>
      </c>
      <c r="K5965" s="3">
        <f>MIN(Inputs!$B$2, (Inputs!$B$8 - I5965)/Inputs!$B$9)</f>
        <v>22.44121780453775</v>
      </c>
      <c r="L5965" s="3">
        <f>MAX(MIN(Inputs!$B$2, I5965*Inputs!$B$10, Inputs!$B$8*Inputs!$B$4 - J5965), 0)</f>
        <v>170</v>
      </c>
      <c r="M5965" s="3">
        <f t="shared" si="840"/>
        <v>22.44121780453775</v>
      </c>
      <c r="N5965" s="3">
        <f t="shared" si="841"/>
        <v>0</v>
      </c>
      <c r="O5965" s="3">
        <f>IF(H5965="Reg", MIN(Inputs!$B$2, I5965*Inputs!$B$10, (Inputs!$B$8-I5965)/Inputs!$B$9), 0)</f>
        <v>0</v>
      </c>
      <c r="P5965" s="3">
        <f t="shared" si="842"/>
        <v>-463.29894157468186</v>
      </c>
      <c r="Q5965" s="3">
        <f t="shared" si="843"/>
        <v>0</v>
      </c>
      <c r="R5965" s="3">
        <f>I5965 + M5965*Inputs!$B$9 - N5965/Inputs!$B$10</f>
        <v>340</v>
      </c>
    </row>
    <row r="5966" spans="1:18" x14ac:dyDescent="0.3">
      <c r="A5966" s="4">
        <v>46271.5</v>
      </c>
      <c r="B5966" s="3">
        <v>21.967500000000001</v>
      </c>
      <c r="C5966" s="3">
        <v>0.44</v>
      </c>
      <c r="D5966" s="3">
        <f t="shared" si="837"/>
        <v>24.866666666666671</v>
      </c>
      <c r="E5966" s="3">
        <f>MAX(B5966 - D5966/Inputs!$B$5, 0)</f>
        <v>0</v>
      </c>
      <c r="F5966" s="3">
        <f>MAX(D5966*Inputs!$B$5 - B5966, 0)</f>
        <v>0</v>
      </c>
      <c r="G5966" s="3">
        <f t="shared" si="838"/>
        <v>0.44</v>
      </c>
      <c r="H5966" t="str">
        <f t="shared" si="839"/>
        <v>Reg</v>
      </c>
      <c r="I5966" s="3">
        <f t="shared" si="844"/>
        <v>340</v>
      </c>
      <c r="J5966" s="3">
        <f t="shared" si="845"/>
        <v>149.6</v>
      </c>
      <c r="K5966" s="3">
        <f>MIN(Inputs!$B$2, (Inputs!$B$8 - I5966)/Inputs!$B$9)</f>
        <v>0</v>
      </c>
      <c r="L5966" s="3">
        <f>MAX(MIN(Inputs!$B$2, I5966*Inputs!$B$10, Inputs!$B$8*Inputs!$B$4 - J5966), 0)</f>
        <v>170</v>
      </c>
      <c r="M5966" s="3">
        <f t="shared" si="840"/>
        <v>0</v>
      </c>
      <c r="N5966" s="3">
        <f t="shared" si="841"/>
        <v>0</v>
      </c>
      <c r="O5966" s="3">
        <f>IF(H5966="Reg", MIN(Inputs!$B$2, I5966*Inputs!$B$10, (Inputs!$B$8-I5966)/Inputs!$B$9), 0)</f>
        <v>0</v>
      </c>
      <c r="P5966" s="3">
        <f t="shared" si="842"/>
        <v>0</v>
      </c>
      <c r="Q5966" s="3">
        <f t="shared" si="843"/>
        <v>0</v>
      </c>
      <c r="R5966" s="3">
        <f>I5966 + M5966*Inputs!$B$9 - N5966/Inputs!$B$10</f>
        <v>340</v>
      </c>
    </row>
    <row r="5967" spans="1:18" x14ac:dyDescent="0.3">
      <c r="A5967" s="4">
        <v>46271.541666666657</v>
      </c>
      <c r="B5967" s="3">
        <v>24.532499999999999</v>
      </c>
      <c r="C5967" s="3">
        <v>0.49</v>
      </c>
      <c r="D5967" s="3">
        <f t="shared" si="837"/>
        <v>24.866666666666671</v>
      </c>
      <c r="E5967" s="3">
        <f>MAX(B5967 - D5967/Inputs!$B$5, 0)</f>
        <v>0</v>
      </c>
      <c r="F5967" s="3">
        <f>MAX(D5967*Inputs!$B$5 - B5967, 0)</f>
        <v>0</v>
      </c>
      <c r="G5967" s="3">
        <f t="shared" si="838"/>
        <v>0.49</v>
      </c>
      <c r="H5967" t="str">
        <f t="shared" si="839"/>
        <v>Reg</v>
      </c>
      <c r="I5967" s="3">
        <f t="shared" si="844"/>
        <v>340</v>
      </c>
      <c r="J5967" s="3">
        <f t="shared" si="845"/>
        <v>149.6</v>
      </c>
      <c r="K5967" s="3">
        <f>MIN(Inputs!$B$2, (Inputs!$B$8 - I5967)/Inputs!$B$9)</f>
        <v>0</v>
      </c>
      <c r="L5967" s="3">
        <f>MAX(MIN(Inputs!$B$2, I5967*Inputs!$B$10, Inputs!$B$8*Inputs!$B$4 - J5967), 0)</f>
        <v>170</v>
      </c>
      <c r="M5967" s="3">
        <f t="shared" si="840"/>
        <v>0</v>
      </c>
      <c r="N5967" s="3">
        <f t="shared" si="841"/>
        <v>0</v>
      </c>
      <c r="O5967" s="3">
        <f>IF(H5967="Reg", MIN(Inputs!$B$2, I5967*Inputs!$B$10, (Inputs!$B$8-I5967)/Inputs!$B$9), 0)</f>
        <v>0</v>
      </c>
      <c r="P5967" s="3">
        <f t="shared" si="842"/>
        <v>0</v>
      </c>
      <c r="Q5967" s="3">
        <f t="shared" si="843"/>
        <v>0</v>
      </c>
      <c r="R5967" s="3">
        <f>I5967 + M5967*Inputs!$B$9 - N5967/Inputs!$B$10</f>
        <v>340</v>
      </c>
    </row>
    <row r="5968" spans="1:18" x14ac:dyDescent="0.3">
      <c r="A5968" s="4">
        <v>46271.583333333343</v>
      </c>
      <c r="B5968" s="3">
        <v>20.004999999999999</v>
      </c>
      <c r="C5968" s="3">
        <v>0.49</v>
      </c>
      <c r="D5968" s="3">
        <f t="shared" si="837"/>
        <v>24.866666666666671</v>
      </c>
      <c r="E5968" s="3">
        <f>MAX(B5968 - D5968/Inputs!$B$5, 0)</f>
        <v>0</v>
      </c>
      <c r="F5968" s="3">
        <f>MAX(D5968*Inputs!$B$5 - B5968, 0)</f>
        <v>1.8776666666666699</v>
      </c>
      <c r="G5968" s="3">
        <f t="shared" si="838"/>
        <v>0.49</v>
      </c>
      <c r="H5968" t="str">
        <f t="shared" si="839"/>
        <v>Charge</v>
      </c>
      <c r="I5968" s="3">
        <f t="shared" si="844"/>
        <v>340</v>
      </c>
      <c r="J5968" s="3">
        <f t="shared" si="845"/>
        <v>149.6</v>
      </c>
      <c r="K5968" s="3">
        <f>MIN(Inputs!$B$2, (Inputs!$B$8 - I5968)/Inputs!$B$9)</f>
        <v>0</v>
      </c>
      <c r="L5968" s="3">
        <f>MAX(MIN(Inputs!$B$2, I5968*Inputs!$B$10, Inputs!$B$8*Inputs!$B$4 - J5968), 0)</f>
        <v>170</v>
      </c>
      <c r="M5968" s="3">
        <f t="shared" si="840"/>
        <v>0</v>
      </c>
      <c r="N5968" s="3">
        <f t="shared" si="841"/>
        <v>0</v>
      </c>
      <c r="O5968" s="3">
        <f>IF(H5968="Reg", MIN(Inputs!$B$2, I5968*Inputs!$B$10, (Inputs!$B$8-I5968)/Inputs!$B$9), 0)</f>
        <v>0</v>
      </c>
      <c r="P5968" s="3">
        <f t="shared" si="842"/>
        <v>0</v>
      </c>
      <c r="Q5968" s="3">
        <f t="shared" si="843"/>
        <v>0</v>
      </c>
      <c r="R5968" s="3">
        <f>I5968 + M5968*Inputs!$B$9 - N5968/Inputs!$B$10</f>
        <v>340</v>
      </c>
    </row>
    <row r="5969" spans="1:18" x14ac:dyDescent="0.3">
      <c r="A5969" s="4">
        <v>46271.625</v>
      </c>
      <c r="B5969" s="3">
        <v>27.377499999999998</v>
      </c>
      <c r="C5969" s="3">
        <v>0.5</v>
      </c>
      <c r="D5969" s="3">
        <f t="shared" si="837"/>
        <v>24.866666666666671</v>
      </c>
      <c r="E5969" s="3">
        <f>MAX(B5969 - D5969/Inputs!$B$5, 0)</f>
        <v>0</v>
      </c>
      <c r="F5969" s="3">
        <f>MAX(D5969*Inputs!$B$5 - B5969, 0)</f>
        <v>0</v>
      </c>
      <c r="G5969" s="3">
        <f t="shared" si="838"/>
        <v>0.5</v>
      </c>
      <c r="H5969" t="str">
        <f t="shared" si="839"/>
        <v>Reg</v>
      </c>
      <c r="I5969" s="3">
        <f t="shared" si="844"/>
        <v>340</v>
      </c>
      <c r="J5969" s="3">
        <f t="shared" si="845"/>
        <v>149.6</v>
      </c>
      <c r="K5969" s="3">
        <f>MIN(Inputs!$B$2, (Inputs!$B$8 - I5969)/Inputs!$B$9)</f>
        <v>0</v>
      </c>
      <c r="L5969" s="3">
        <f>MAX(MIN(Inputs!$B$2, I5969*Inputs!$B$10, Inputs!$B$8*Inputs!$B$4 - J5969), 0)</f>
        <v>170</v>
      </c>
      <c r="M5969" s="3">
        <f t="shared" si="840"/>
        <v>0</v>
      </c>
      <c r="N5969" s="3">
        <f t="shared" si="841"/>
        <v>0</v>
      </c>
      <c r="O5969" s="3">
        <f>IF(H5969="Reg", MIN(Inputs!$B$2, I5969*Inputs!$B$10, (Inputs!$B$8-I5969)/Inputs!$B$9), 0)</f>
        <v>0</v>
      </c>
      <c r="P5969" s="3">
        <f t="shared" si="842"/>
        <v>0</v>
      </c>
      <c r="Q5969" s="3">
        <f t="shared" si="843"/>
        <v>0</v>
      </c>
      <c r="R5969" s="3">
        <f>I5969 + M5969*Inputs!$B$9 - N5969/Inputs!$B$10</f>
        <v>340</v>
      </c>
    </row>
    <row r="5970" spans="1:18" x14ac:dyDescent="0.3">
      <c r="A5970" s="4">
        <v>46271.666666666657</v>
      </c>
      <c r="B5970" s="3">
        <v>32.357500000000002</v>
      </c>
      <c r="C5970" s="3">
        <v>1</v>
      </c>
      <c r="D5970" s="3">
        <f t="shared" si="837"/>
        <v>24.866666666666671</v>
      </c>
      <c r="E5970" s="3">
        <f>MAX(B5970 - D5970/Inputs!$B$5, 0)</f>
        <v>4.0999242424242404</v>
      </c>
      <c r="F5970" s="3">
        <f>MAX(D5970*Inputs!$B$5 - B5970, 0)</f>
        <v>0</v>
      </c>
      <c r="G5970" s="3">
        <f t="shared" si="838"/>
        <v>1</v>
      </c>
      <c r="H5970" t="str">
        <f t="shared" si="839"/>
        <v>Discharge</v>
      </c>
      <c r="I5970" s="3">
        <f t="shared" si="844"/>
        <v>340</v>
      </c>
      <c r="J5970" s="3">
        <f t="shared" si="845"/>
        <v>149.6</v>
      </c>
      <c r="K5970" s="3">
        <f>MIN(Inputs!$B$2, (Inputs!$B$8 - I5970)/Inputs!$B$9)</f>
        <v>0</v>
      </c>
      <c r="L5970" s="3">
        <f>MAX(MIN(Inputs!$B$2, I5970*Inputs!$B$10, Inputs!$B$8*Inputs!$B$4 - J5970), 0)</f>
        <v>170</v>
      </c>
      <c r="M5970" s="3">
        <f t="shared" si="840"/>
        <v>0</v>
      </c>
      <c r="N5970" s="3">
        <f t="shared" si="841"/>
        <v>170</v>
      </c>
      <c r="O5970" s="3">
        <f>IF(H5970="Reg", MIN(Inputs!$B$2, I5970*Inputs!$B$10, (Inputs!$B$8-I5970)/Inputs!$B$9), 0)</f>
        <v>0</v>
      </c>
      <c r="P5970" s="3">
        <f t="shared" si="842"/>
        <v>5500.7750000000005</v>
      </c>
      <c r="Q5970" s="3">
        <f t="shared" si="843"/>
        <v>0</v>
      </c>
      <c r="R5970" s="3">
        <f>I5970 + M5970*Inputs!$B$9 - N5970/Inputs!$B$10</f>
        <v>158.77939109773115</v>
      </c>
    </row>
    <row r="5971" spans="1:18" x14ac:dyDescent="0.3">
      <c r="A5971" s="4">
        <v>46271.708333333343</v>
      </c>
      <c r="B5971" s="3">
        <v>21.5975</v>
      </c>
      <c r="C5971" s="3">
        <v>1</v>
      </c>
      <c r="D5971" s="3">
        <f t="shared" si="837"/>
        <v>24.866666666666671</v>
      </c>
      <c r="E5971" s="3">
        <f>MAX(B5971 - D5971/Inputs!$B$5, 0)</f>
        <v>0</v>
      </c>
      <c r="F5971" s="3">
        <f>MAX(D5971*Inputs!$B$5 - B5971, 0)</f>
        <v>0.28516666666666879</v>
      </c>
      <c r="G5971" s="3">
        <f t="shared" si="838"/>
        <v>1</v>
      </c>
      <c r="H5971" t="str">
        <f t="shared" si="839"/>
        <v>Reg</v>
      </c>
      <c r="I5971" s="3">
        <f t="shared" si="844"/>
        <v>158.77939109773115</v>
      </c>
      <c r="J5971" s="3">
        <f t="shared" si="845"/>
        <v>319.60000000000002</v>
      </c>
      <c r="K5971" s="3">
        <f>MIN(Inputs!$B$2, (Inputs!$B$8 - I5971)/Inputs!$B$9)</f>
        <v>170</v>
      </c>
      <c r="L5971" s="3">
        <f>MAX(MIN(Inputs!$B$2, I5971*Inputs!$B$10, Inputs!$B$8*Inputs!$B$4 - J5971), 0)</f>
        <v>20.399999999999977</v>
      </c>
      <c r="M5971" s="3">
        <f t="shared" si="840"/>
        <v>0</v>
      </c>
      <c r="N5971" s="3">
        <f t="shared" si="841"/>
        <v>0</v>
      </c>
      <c r="O5971" s="3">
        <f>IF(H5971="Reg", MIN(Inputs!$B$2, I5971*Inputs!$B$10, (Inputs!$B$8-I5971)/Inputs!$B$9), 0)</f>
        <v>148.94827166799323</v>
      </c>
      <c r="P5971" s="3">
        <f t="shared" si="842"/>
        <v>0</v>
      </c>
      <c r="Q5971" s="3">
        <f t="shared" si="843"/>
        <v>148.94827166799323</v>
      </c>
      <c r="R5971" s="3">
        <f>I5971 + M5971*Inputs!$B$9 - N5971/Inputs!$B$10</f>
        <v>158.77939109773115</v>
      </c>
    </row>
    <row r="5972" spans="1:18" x14ac:dyDescent="0.3">
      <c r="A5972" s="4">
        <v>46271.75</v>
      </c>
      <c r="B5972" s="3">
        <v>17.225000000000001</v>
      </c>
      <c r="C5972" s="3">
        <v>4.42</v>
      </c>
      <c r="D5972" s="3">
        <f t="shared" si="837"/>
        <v>24.866666666666671</v>
      </c>
      <c r="E5972" s="3">
        <f>MAX(B5972 - D5972/Inputs!$B$5, 0)</f>
        <v>0</v>
      </c>
      <c r="F5972" s="3">
        <f>MAX(D5972*Inputs!$B$5 - B5972, 0)</f>
        <v>4.6576666666666675</v>
      </c>
      <c r="G5972" s="3">
        <f t="shared" si="838"/>
        <v>4.42</v>
      </c>
      <c r="H5972" t="str">
        <f t="shared" si="839"/>
        <v>Charge</v>
      </c>
      <c r="I5972" s="3">
        <f t="shared" si="844"/>
        <v>158.77939109773115</v>
      </c>
      <c r="J5972" s="3">
        <f t="shared" si="845"/>
        <v>319.60000000000002</v>
      </c>
      <c r="K5972" s="3">
        <f>MIN(Inputs!$B$2, (Inputs!$B$8 - I5972)/Inputs!$B$9)</f>
        <v>170</v>
      </c>
      <c r="L5972" s="3">
        <f>MAX(MIN(Inputs!$B$2, I5972*Inputs!$B$10, Inputs!$B$8*Inputs!$B$4 - J5972), 0)</f>
        <v>20.399999999999977</v>
      </c>
      <c r="M5972" s="3">
        <f t="shared" si="840"/>
        <v>170</v>
      </c>
      <c r="N5972" s="3">
        <f t="shared" si="841"/>
        <v>0</v>
      </c>
      <c r="O5972" s="3">
        <f>IF(H5972="Reg", MIN(Inputs!$B$2, I5972*Inputs!$B$10, (Inputs!$B$8-I5972)/Inputs!$B$9), 0)</f>
        <v>0</v>
      </c>
      <c r="P5972" s="3">
        <f t="shared" si="842"/>
        <v>-2928.2500000000005</v>
      </c>
      <c r="Q5972" s="3">
        <f t="shared" si="843"/>
        <v>0</v>
      </c>
      <c r="R5972" s="3">
        <f>I5972 + M5972*Inputs!$B$9 - N5972/Inputs!$B$10</f>
        <v>318.25352693172772</v>
      </c>
    </row>
    <row r="5973" spans="1:18" x14ac:dyDescent="0.3">
      <c r="A5973" s="4">
        <v>46271.791666666657</v>
      </c>
      <c r="B5973" s="3">
        <v>25.68</v>
      </c>
      <c r="C5973" s="3">
        <v>4.96</v>
      </c>
      <c r="D5973" s="3">
        <f t="shared" si="837"/>
        <v>24.866666666666671</v>
      </c>
      <c r="E5973" s="3">
        <f>MAX(B5973 - D5973/Inputs!$B$5, 0)</f>
        <v>0</v>
      </c>
      <c r="F5973" s="3">
        <f>MAX(D5973*Inputs!$B$5 - B5973, 0)</f>
        <v>0</v>
      </c>
      <c r="G5973" s="3">
        <f t="shared" si="838"/>
        <v>4.96</v>
      </c>
      <c r="H5973" t="str">
        <f t="shared" si="839"/>
        <v>Reg</v>
      </c>
      <c r="I5973" s="3">
        <f t="shared" si="844"/>
        <v>318.25352693172772</v>
      </c>
      <c r="J5973" s="3">
        <f t="shared" si="845"/>
        <v>319.60000000000002</v>
      </c>
      <c r="K5973" s="3">
        <f>MIN(Inputs!$B$2, (Inputs!$B$8 - I5973)/Inputs!$B$9)</f>
        <v>23.181818181818198</v>
      </c>
      <c r="L5973" s="3">
        <f>MAX(MIN(Inputs!$B$2, I5973*Inputs!$B$10, Inputs!$B$8*Inputs!$B$4 - J5973), 0)</f>
        <v>20.399999999999977</v>
      </c>
      <c r="M5973" s="3">
        <f t="shared" si="840"/>
        <v>0</v>
      </c>
      <c r="N5973" s="3">
        <f t="shared" si="841"/>
        <v>0</v>
      </c>
      <c r="O5973" s="3">
        <f>IF(H5973="Reg", MIN(Inputs!$B$2, I5973*Inputs!$B$10, (Inputs!$B$8-I5973)/Inputs!$B$9), 0)</f>
        <v>23.181818181818198</v>
      </c>
      <c r="P5973" s="3">
        <f t="shared" si="842"/>
        <v>0</v>
      </c>
      <c r="Q5973" s="3">
        <f t="shared" si="843"/>
        <v>114.98181818181826</v>
      </c>
      <c r="R5973" s="3">
        <f>I5973 + M5973*Inputs!$B$9 - N5973/Inputs!$B$10</f>
        <v>318.25352693172772</v>
      </c>
    </row>
    <row r="5974" spans="1:18" x14ac:dyDescent="0.3">
      <c r="A5974" s="4">
        <v>46271.833333333343</v>
      </c>
      <c r="B5974" s="3">
        <v>23.7575</v>
      </c>
      <c r="C5974" s="3">
        <v>6.3</v>
      </c>
      <c r="D5974" s="3">
        <f t="shared" si="837"/>
        <v>24.866666666666671</v>
      </c>
      <c r="E5974" s="3">
        <f>MAX(B5974 - D5974/Inputs!$B$5, 0)</f>
        <v>0</v>
      </c>
      <c r="F5974" s="3">
        <f>MAX(D5974*Inputs!$B$5 - B5974, 0)</f>
        <v>0</v>
      </c>
      <c r="G5974" s="3">
        <f t="shared" si="838"/>
        <v>6.3</v>
      </c>
      <c r="H5974" t="str">
        <f t="shared" si="839"/>
        <v>Reg</v>
      </c>
      <c r="I5974" s="3">
        <f t="shared" si="844"/>
        <v>318.25352693172772</v>
      </c>
      <c r="J5974" s="3">
        <f t="shared" si="845"/>
        <v>319.60000000000002</v>
      </c>
      <c r="K5974" s="3">
        <f>MIN(Inputs!$B$2, (Inputs!$B$8 - I5974)/Inputs!$B$9)</f>
        <v>23.181818181818198</v>
      </c>
      <c r="L5974" s="3">
        <f>MAX(MIN(Inputs!$B$2, I5974*Inputs!$B$10, Inputs!$B$8*Inputs!$B$4 - J5974), 0)</f>
        <v>20.399999999999977</v>
      </c>
      <c r="M5974" s="3">
        <f t="shared" si="840"/>
        <v>0</v>
      </c>
      <c r="N5974" s="3">
        <f t="shared" si="841"/>
        <v>0</v>
      </c>
      <c r="O5974" s="3">
        <f>IF(H5974="Reg", MIN(Inputs!$B$2, I5974*Inputs!$B$10, (Inputs!$B$8-I5974)/Inputs!$B$9), 0)</f>
        <v>23.181818181818198</v>
      </c>
      <c r="P5974" s="3">
        <f t="shared" si="842"/>
        <v>0</v>
      </c>
      <c r="Q5974" s="3">
        <f t="shared" si="843"/>
        <v>146.04545454545465</v>
      </c>
      <c r="R5974" s="3">
        <f>I5974 + M5974*Inputs!$B$9 - N5974/Inputs!$B$10</f>
        <v>318.25352693172772</v>
      </c>
    </row>
    <row r="5975" spans="1:18" x14ac:dyDescent="0.3">
      <c r="A5975" s="4">
        <v>46271.875</v>
      </c>
      <c r="B5975" s="3">
        <v>22.434999999999999</v>
      </c>
      <c r="C5975" s="3">
        <v>1.96</v>
      </c>
      <c r="D5975" s="3">
        <f t="shared" si="837"/>
        <v>24.866666666666671</v>
      </c>
      <c r="E5975" s="3">
        <f>MAX(B5975 - D5975/Inputs!$B$5, 0)</f>
        <v>0</v>
      </c>
      <c r="F5975" s="3">
        <f>MAX(D5975*Inputs!$B$5 - B5975, 0)</f>
        <v>0</v>
      </c>
      <c r="G5975" s="3">
        <f t="shared" si="838"/>
        <v>1.96</v>
      </c>
      <c r="H5975" t="str">
        <f t="shared" si="839"/>
        <v>Reg</v>
      </c>
      <c r="I5975" s="3">
        <f t="shared" si="844"/>
        <v>318.25352693172772</v>
      </c>
      <c r="J5975" s="3">
        <f t="shared" si="845"/>
        <v>319.60000000000002</v>
      </c>
      <c r="K5975" s="3">
        <f>MIN(Inputs!$B$2, (Inputs!$B$8 - I5975)/Inputs!$B$9)</f>
        <v>23.181818181818198</v>
      </c>
      <c r="L5975" s="3">
        <f>MAX(MIN(Inputs!$B$2, I5975*Inputs!$B$10, Inputs!$B$8*Inputs!$B$4 - J5975), 0)</f>
        <v>20.399999999999977</v>
      </c>
      <c r="M5975" s="3">
        <f t="shared" si="840"/>
        <v>0</v>
      </c>
      <c r="N5975" s="3">
        <f t="shared" si="841"/>
        <v>0</v>
      </c>
      <c r="O5975" s="3">
        <f>IF(H5975="Reg", MIN(Inputs!$B$2, I5975*Inputs!$B$10, (Inputs!$B$8-I5975)/Inputs!$B$9), 0)</f>
        <v>23.181818181818198</v>
      </c>
      <c r="P5975" s="3">
        <f t="shared" si="842"/>
        <v>0</v>
      </c>
      <c r="Q5975" s="3">
        <f t="shared" si="843"/>
        <v>45.436363636363666</v>
      </c>
      <c r="R5975" s="3">
        <f>I5975 + M5975*Inputs!$B$9 - N5975/Inputs!$B$10</f>
        <v>318.25352693172772</v>
      </c>
    </row>
    <row r="5976" spans="1:18" x14ac:dyDescent="0.3">
      <c r="A5976" s="4">
        <v>46271.916666666657</v>
      </c>
      <c r="B5976" s="3">
        <v>20.047499999999999</v>
      </c>
      <c r="C5976" s="3">
        <v>1</v>
      </c>
      <c r="D5976" s="3">
        <f t="shared" si="837"/>
        <v>24.866666666666671</v>
      </c>
      <c r="E5976" s="3">
        <f>MAX(B5976 - D5976/Inputs!$B$5, 0)</f>
        <v>0</v>
      </c>
      <c r="F5976" s="3">
        <f>MAX(D5976*Inputs!$B$5 - B5976, 0)</f>
        <v>1.8351666666666695</v>
      </c>
      <c r="G5976" s="3">
        <f t="shared" si="838"/>
        <v>1</v>
      </c>
      <c r="H5976" t="str">
        <f t="shared" si="839"/>
        <v>Charge</v>
      </c>
      <c r="I5976" s="3">
        <f t="shared" si="844"/>
        <v>318.25352693172772</v>
      </c>
      <c r="J5976" s="3">
        <f t="shared" si="845"/>
        <v>319.60000000000002</v>
      </c>
      <c r="K5976" s="3">
        <f>MIN(Inputs!$B$2, (Inputs!$B$8 - I5976)/Inputs!$B$9)</f>
        <v>23.181818181818198</v>
      </c>
      <c r="L5976" s="3">
        <f>MAX(MIN(Inputs!$B$2, I5976*Inputs!$B$10, Inputs!$B$8*Inputs!$B$4 - J5976), 0)</f>
        <v>20.399999999999977</v>
      </c>
      <c r="M5976" s="3">
        <f t="shared" si="840"/>
        <v>23.181818181818198</v>
      </c>
      <c r="N5976" s="3">
        <f t="shared" si="841"/>
        <v>0</v>
      </c>
      <c r="O5976" s="3">
        <f>IF(H5976="Reg", MIN(Inputs!$B$2, I5976*Inputs!$B$10, (Inputs!$B$8-I5976)/Inputs!$B$9), 0)</f>
        <v>0</v>
      </c>
      <c r="P5976" s="3">
        <f t="shared" si="842"/>
        <v>-464.7375000000003</v>
      </c>
      <c r="Q5976" s="3">
        <f t="shared" si="843"/>
        <v>0</v>
      </c>
      <c r="R5976" s="3">
        <f>I5976 + M5976*Inputs!$B$9 - N5976/Inputs!$B$10</f>
        <v>340</v>
      </c>
    </row>
    <row r="5977" spans="1:18" x14ac:dyDescent="0.3">
      <c r="A5977" s="4">
        <v>46271.958333333343</v>
      </c>
      <c r="B5977" s="3">
        <v>13.307500000000001</v>
      </c>
      <c r="C5977" s="3">
        <v>0.06</v>
      </c>
      <c r="D5977" s="3">
        <f t="shared" si="837"/>
        <v>24.866666666666671</v>
      </c>
      <c r="E5977" s="3">
        <f>MAX(B5977 - D5977/Inputs!$B$5, 0)</f>
        <v>0</v>
      </c>
      <c r="F5977" s="3">
        <f>MAX(D5977*Inputs!$B$5 - B5977, 0)</f>
        <v>8.5751666666666679</v>
      </c>
      <c r="G5977" s="3">
        <f t="shared" si="838"/>
        <v>0.06</v>
      </c>
      <c r="H5977" t="str">
        <f t="shared" si="839"/>
        <v>Charge</v>
      </c>
      <c r="I5977" s="3">
        <f t="shared" si="844"/>
        <v>340</v>
      </c>
      <c r="J5977" s="3">
        <f t="shared" si="845"/>
        <v>319.60000000000002</v>
      </c>
      <c r="K5977" s="3">
        <f>MIN(Inputs!$B$2, (Inputs!$B$8 - I5977)/Inputs!$B$9)</f>
        <v>0</v>
      </c>
      <c r="L5977" s="3">
        <f>MAX(MIN(Inputs!$B$2, I5977*Inputs!$B$10, Inputs!$B$8*Inputs!$B$4 - J5977), 0)</f>
        <v>20.399999999999977</v>
      </c>
      <c r="M5977" s="3">
        <f t="shared" si="840"/>
        <v>0</v>
      </c>
      <c r="N5977" s="3">
        <f t="shared" si="841"/>
        <v>0</v>
      </c>
      <c r="O5977" s="3">
        <f>IF(H5977="Reg", MIN(Inputs!$B$2, I5977*Inputs!$B$10, (Inputs!$B$8-I5977)/Inputs!$B$9), 0)</f>
        <v>0</v>
      </c>
      <c r="P5977" s="3">
        <f t="shared" si="842"/>
        <v>0</v>
      </c>
      <c r="Q5977" s="3">
        <f t="shared" si="843"/>
        <v>0</v>
      </c>
      <c r="R5977" s="3">
        <f>I5977 + M5977*Inputs!$B$9 - N5977/Inputs!$B$10</f>
        <v>340</v>
      </c>
    </row>
    <row r="5978" spans="1:18" x14ac:dyDescent="0.3">
      <c r="A5978" s="4">
        <v>46272</v>
      </c>
      <c r="B5978" s="3">
        <v>13.1975</v>
      </c>
      <c r="C5978" s="3">
        <v>0.05</v>
      </c>
      <c r="D5978" s="3">
        <f t="shared" si="837"/>
        <v>29.814583333333335</v>
      </c>
      <c r="E5978" s="3">
        <f>MAX(B5978 - D5978/Inputs!$B$5, 0)</f>
        <v>0</v>
      </c>
      <c r="F5978" s="3">
        <f>MAX(D5978*Inputs!$B$5 - B5978, 0)</f>
        <v>13.039333333333333</v>
      </c>
      <c r="G5978" s="3">
        <f t="shared" si="838"/>
        <v>0.05</v>
      </c>
      <c r="H5978" t="str">
        <f t="shared" si="839"/>
        <v>Charge</v>
      </c>
      <c r="I5978" s="3">
        <f t="shared" si="844"/>
        <v>340</v>
      </c>
      <c r="J5978" s="3">
        <f t="shared" si="845"/>
        <v>0</v>
      </c>
      <c r="K5978" s="3">
        <f>MIN(Inputs!$B$2, (Inputs!$B$8 - I5978)/Inputs!$B$9)</f>
        <v>0</v>
      </c>
      <c r="L5978" s="3">
        <f>MAX(MIN(Inputs!$B$2, I5978*Inputs!$B$10, Inputs!$B$8*Inputs!$B$4 - J5978), 0)</f>
        <v>170</v>
      </c>
      <c r="M5978" s="3">
        <f t="shared" si="840"/>
        <v>0</v>
      </c>
      <c r="N5978" s="3">
        <f t="shared" si="841"/>
        <v>0</v>
      </c>
      <c r="O5978" s="3">
        <f>IF(H5978="Reg", MIN(Inputs!$B$2, I5978*Inputs!$B$10, (Inputs!$B$8-I5978)/Inputs!$B$9), 0)</f>
        <v>0</v>
      </c>
      <c r="P5978" s="3">
        <f t="shared" si="842"/>
        <v>0</v>
      </c>
      <c r="Q5978" s="3">
        <f t="shared" si="843"/>
        <v>0</v>
      </c>
      <c r="R5978" s="3">
        <f>I5978 + M5978*Inputs!$B$9 - N5978/Inputs!$B$10</f>
        <v>340</v>
      </c>
    </row>
    <row r="5979" spans="1:18" x14ac:dyDescent="0.3">
      <c r="A5979" s="4">
        <v>46272.041666666657</v>
      </c>
      <c r="B5979" s="3">
        <v>23.772500000000001</v>
      </c>
      <c r="C5979" s="3">
        <v>0.05</v>
      </c>
      <c r="D5979" s="3">
        <f t="shared" si="837"/>
        <v>29.814583333333335</v>
      </c>
      <c r="E5979" s="3">
        <f>MAX(B5979 - D5979/Inputs!$B$5, 0)</f>
        <v>0</v>
      </c>
      <c r="F5979" s="3">
        <f>MAX(D5979*Inputs!$B$5 - B5979, 0)</f>
        <v>2.4643333333333324</v>
      </c>
      <c r="G5979" s="3">
        <f t="shared" si="838"/>
        <v>0.05</v>
      </c>
      <c r="H5979" t="str">
        <f t="shared" si="839"/>
        <v>Charge</v>
      </c>
      <c r="I5979" s="3">
        <f t="shared" si="844"/>
        <v>340</v>
      </c>
      <c r="J5979" s="3">
        <f t="shared" si="845"/>
        <v>0</v>
      </c>
      <c r="K5979" s="3">
        <f>MIN(Inputs!$B$2, (Inputs!$B$8 - I5979)/Inputs!$B$9)</f>
        <v>0</v>
      </c>
      <c r="L5979" s="3">
        <f>MAX(MIN(Inputs!$B$2, I5979*Inputs!$B$10, Inputs!$B$8*Inputs!$B$4 - J5979), 0)</f>
        <v>170</v>
      </c>
      <c r="M5979" s="3">
        <f t="shared" si="840"/>
        <v>0</v>
      </c>
      <c r="N5979" s="3">
        <f t="shared" si="841"/>
        <v>0</v>
      </c>
      <c r="O5979" s="3">
        <f>IF(H5979="Reg", MIN(Inputs!$B$2, I5979*Inputs!$B$10, (Inputs!$B$8-I5979)/Inputs!$B$9), 0)</f>
        <v>0</v>
      </c>
      <c r="P5979" s="3">
        <f t="shared" si="842"/>
        <v>0</v>
      </c>
      <c r="Q5979" s="3">
        <f t="shared" si="843"/>
        <v>0</v>
      </c>
      <c r="R5979" s="3">
        <f>I5979 + M5979*Inputs!$B$9 - N5979/Inputs!$B$10</f>
        <v>340</v>
      </c>
    </row>
    <row r="5980" spans="1:18" x14ac:dyDescent="0.3">
      <c r="A5980" s="4">
        <v>46272.083333333343</v>
      </c>
      <c r="B5980" s="3">
        <v>21.587499999999999</v>
      </c>
      <c r="C5980" s="3">
        <v>0.05</v>
      </c>
      <c r="D5980" s="3">
        <f t="shared" si="837"/>
        <v>29.814583333333335</v>
      </c>
      <c r="E5980" s="3">
        <f>MAX(B5980 - D5980/Inputs!$B$5, 0)</f>
        <v>0</v>
      </c>
      <c r="F5980" s="3">
        <f>MAX(D5980*Inputs!$B$5 - B5980, 0)</f>
        <v>4.6493333333333347</v>
      </c>
      <c r="G5980" s="3">
        <f t="shared" si="838"/>
        <v>0.05</v>
      </c>
      <c r="H5980" t="str">
        <f t="shared" si="839"/>
        <v>Charge</v>
      </c>
      <c r="I5980" s="3">
        <f t="shared" si="844"/>
        <v>340</v>
      </c>
      <c r="J5980" s="3">
        <f t="shared" si="845"/>
        <v>0</v>
      </c>
      <c r="K5980" s="3">
        <f>MIN(Inputs!$B$2, (Inputs!$B$8 - I5980)/Inputs!$B$9)</f>
        <v>0</v>
      </c>
      <c r="L5980" s="3">
        <f>MAX(MIN(Inputs!$B$2, I5980*Inputs!$B$10, Inputs!$B$8*Inputs!$B$4 - J5980), 0)</f>
        <v>170</v>
      </c>
      <c r="M5980" s="3">
        <f t="shared" si="840"/>
        <v>0</v>
      </c>
      <c r="N5980" s="3">
        <f t="shared" si="841"/>
        <v>0</v>
      </c>
      <c r="O5980" s="3">
        <f>IF(H5980="Reg", MIN(Inputs!$B$2, I5980*Inputs!$B$10, (Inputs!$B$8-I5980)/Inputs!$B$9), 0)</f>
        <v>0</v>
      </c>
      <c r="P5980" s="3">
        <f t="shared" si="842"/>
        <v>0</v>
      </c>
      <c r="Q5980" s="3">
        <f t="shared" si="843"/>
        <v>0</v>
      </c>
      <c r="R5980" s="3">
        <f>I5980 + M5980*Inputs!$B$9 - N5980/Inputs!$B$10</f>
        <v>340</v>
      </c>
    </row>
    <row r="5981" spans="1:18" x14ac:dyDescent="0.3">
      <c r="A5981" s="4">
        <v>46272.125</v>
      </c>
      <c r="B5981" s="3">
        <v>19.092500000000001</v>
      </c>
      <c r="C5981" s="3">
        <v>0.05</v>
      </c>
      <c r="D5981" s="3">
        <f t="shared" si="837"/>
        <v>29.814583333333335</v>
      </c>
      <c r="E5981" s="3">
        <f>MAX(B5981 - D5981/Inputs!$B$5, 0)</f>
        <v>0</v>
      </c>
      <c r="F5981" s="3">
        <f>MAX(D5981*Inputs!$B$5 - B5981, 0)</f>
        <v>7.1443333333333321</v>
      </c>
      <c r="G5981" s="3">
        <f t="shared" si="838"/>
        <v>0.05</v>
      </c>
      <c r="H5981" t="str">
        <f t="shared" si="839"/>
        <v>Charge</v>
      </c>
      <c r="I5981" s="3">
        <f t="shared" si="844"/>
        <v>340</v>
      </c>
      <c r="J5981" s="3">
        <f t="shared" si="845"/>
        <v>0</v>
      </c>
      <c r="K5981" s="3">
        <f>MIN(Inputs!$B$2, (Inputs!$B$8 - I5981)/Inputs!$B$9)</f>
        <v>0</v>
      </c>
      <c r="L5981" s="3">
        <f>MAX(MIN(Inputs!$B$2, I5981*Inputs!$B$10, Inputs!$B$8*Inputs!$B$4 - J5981), 0)</f>
        <v>170</v>
      </c>
      <c r="M5981" s="3">
        <f t="shared" si="840"/>
        <v>0</v>
      </c>
      <c r="N5981" s="3">
        <f t="shared" si="841"/>
        <v>0</v>
      </c>
      <c r="O5981" s="3">
        <f>IF(H5981="Reg", MIN(Inputs!$B$2, I5981*Inputs!$B$10, (Inputs!$B$8-I5981)/Inputs!$B$9), 0)</f>
        <v>0</v>
      </c>
      <c r="P5981" s="3">
        <f t="shared" si="842"/>
        <v>0</v>
      </c>
      <c r="Q5981" s="3">
        <f t="shared" si="843"/>
        <v>0</v>
      </c>
      <c r="R5981" s="3">
        <f>I5981 + M5981*Inputs!$B$9 - N5981/Inputs!$B$10</f>
        <v>340</v>
      </c>
    </row>
    <row r="5982" spans="1:18" x14ac:dyDescent="0.3">
      <c r="A5982" s="4">
        <v>46272.166666666657</v>
      </c>
      <c r="B5982" s="3">
        <v>18.175000000000001</v>
      </c>
      <c r="C5982" s="3">
        <v>0.06</v>
      </c>
      <c r="D5982" s="3">
        <f t="shared" si="837"/>
        <v>29.814583333333335</v>
      </c>
      <c r="E5982" s="3">
        <f>MAX(B5982 - D5982/Inputs!$B$5, 0)</f>
        <v>0</v>
      </c>
      <c r="F5982" s="3">
        <f>MAX(D5982*Inputs!$B$5 - B5982, 0)</f>
        <v>8.0618333333333325</v>
      </c>
      <c r="G5982" s="3">
        <f t="shared" si="838"/>
        <v>0.06</v>
      </c>
      <c r="H5982" t="str">
        <f t="shared" si="839"/>
        <v>Charge</v>
      </c>
      <c r="I5982" s="3">
        <f t="shared" si="844"/>
        <v>340</v>
      </c>
      <c r="J5982" s="3">
        <f t="shared" si="845"/>
        <v>0</v>
      </c>
      <c r="K5982" s="3">
        <f>MIN(Inputs!$B$2, (Inputs!$B$8 - I5982)/Inputs!$B$9)</f>
        <v>0</v>
      </c>
      <c r="L5982" s="3">
        <f>MAX(MIN(Inputs!$B$2, I5982*Inputs!$B$10, Inputs!$B$8*Inputs!$B$4 - J5982), 0)</f>
        <v>170</v>
      </c>
      <c r="M5982" s="3">
        <f t="shared" si="840"/>
        <v>0</v>
      </c>
      <c r="N5982" s="3">
        <f t="shared" si="841"/>
        <v>0</v>
      </c>
      <c r="O5982" s="3">
        <f>IF(H5982="Reg", MIN(Inputs!$B$2, I5982*Inputs!$B$10, (Inputs!$B$8-I5982)/Inputs!$B$9), 0)</f>
        <v>0</v>
      </c>
      <c r="P5982" s="3">
        <f t="shared" si="842"/>
        <v>0</v>
      </c>
      <c r="Q5982" s="3">
        <f t="shared" si="843"/>
        <v>0</v>
      </c>
      <c r="R5982" s="3">
        <f>I5982 + M5982*Inputs!$B$9 - N5982/Inputs!$B$10</f>
        <v>340</v>
      </c>
    </row>
    <row r="5983" spans="1:18" x14ac:dyDescent="0.3">
      <c r="A5983" s="4">
        <v>46272.208333333343</v>
      </c>
      <c r="B5983" s="3">
        <v>17.094999999999999</v>
      </c>
      <c r="C5983" s="3">
        <v>0.06</v>
      </c>
      <c r="D5983" s="3">
        <f t="shared" si="837"/>
        <v>29.814583333333335</v>
      </c>
      <c r="E5983" s="3">
        <f>MAX(B5983 - D5983/Inputs!$B$5, 0)</f>
        <v>0</v>
      </c>
      <c r="F5983" s="3">
        <f>MAX(D5983*Inputs!$B$5 - B5983, 0)</f>
        <v>9.1418333333333344</v>
      </c>
      <c r="G5983" s="3">
        <f t="shared" si="838"/>
        <v>0.06</v>
      </c>
      <c r="H5983" t="str">
        <f t="shared" si="839"/>
        <v>Charge</v>
      </c>
      <c r="I5983" s="3">
        <f t="shared" si="844"/>
        <v>340</v>
      </c>
      <c r="J5983" s="3">
        <f t="shared" si="845"/>
        <v>0</v>
      </c>
      <c r="K5983" s="3">
        <f>MIN(Inputs!$B$2, (Inputs!$B$8 - I5983)/Inputs!$B$9)</f>
        <v>0</v>
      </c>
      <c r="L5983" s="3">
        <f>MAX(MIN(Inputs!$B$2, I5983*Inputs!$B$10, Inputs!$B$8*Inputs!$B$4 - J5983), 0)</f>
        <v>170</v>
      </c>
      <c r="M5983" s="3">
        <f t="shared" si="840"/>
        <v>0</v>
      </c>
      <c r="N5983" s="3">
        <f t="shared" si="841"/>
        <v>0</v>
      </c>
      <c r="O5983" s="3">
        <f>IF(H5983="Reg", MIN(Inputs!$B$2, I5983*Inputs!$B$10, (Inputs!$B$8-I5983)/Inputs!$B$9), 0)</f>
        <v>0</v>
      </c>
      <c r="P5983" s="3">
        <f t="shared" si="842"/>
        <v>0</v>
      </c>
      <c r="Q5983" s="3">
        <f t="shared" si="843"/>
        <v>0</v>
      </c>
      <c r="R5983" s="3">
        <f>I5983 + M5983*Inputs!$B$9 - N5983/Inputs!$B$10</f>
        <v>340</v>
      </c>
    </row>
    <row r="5984" spans="1:18" x14ac:dyDescent="0.3">
      <c r="A5984" s="4">
        <v>46272.25</v>
      </c>
      <c r="B5984" s="3">
        <v>17.39</v>
      </c>
      <c r="C5984" s="3">
        <v>0.05</v>
      </c>
      <c r="D5984" s="3">
        <f t="shared" si="837"/>
        <v>29.814583333333335</v>
      </c>
      <c r="E5984" s="3">
        <f>MAX(B5984 - D5984/Inputs!$B$5, 0)</f>
        <v>0</v>
      </c>
      <c r="F5984" s="3">
        <f>MAX(D5984*Inputs!$B$5 - B5984, 0)</f>
        <v>8.8468333333333327</v>
      </c>
      <c r="G5984" s="3">
        <f t="shared" si="838"/>
        <v>0.05</v>
      </c>
      <c r="H5984" t="str">
        <f t="shared" si="839"/>
        <v>Charge</v>
      </c>
      <c r="I5984" s="3">
        <f t="shared" si="844"/>
        <v>340</v>
      </c>
      <c r="J5984" s="3">
        <f t="shared" si="845"/>
        <v>0</v>
      </c>
      <c r="K5984" s="3">
        <f>MIN(Inputs!$B$2, (Inputs!$B$8 - I5984)/Inputs!$B$9)</f>
        <v>0</v>
      </c>
      <c r="L5984" s="3">
        <f>MAX(MIN(Inputs!$B$2, I5984*Inputs!$B$10, Inputs!$B$8*Inputs!$B$4 - J5984), 0)</f>
        <v>170</v>
      </c>
      <c r="M5984" s="3">
        <f t="shared" si="840"/>
        <v>0</v>
      </c>
      <c r="N5984" s="3">
        <f t="shared" si="841"/>
        <v>0</v>
      </c>
      <c r="O5984" s="3">
        <f>IF(H5984="Reg", MIN(Inputs!$B$2, I5984*Inputs!$B$10, (Inputs!$B$8-I5984)/Inputs!$B$9), 0)</f>
        <v>0</v>
      </c>
      <c r="P5984" s="3">
        <f t="shared" si="842"/>
        <v>0</v>
      </c>
      <c r="Q5984" s="3">
        <f t="shared" si="843"/>
        <v>0</v>
      </c>
      <c r="R5984" s="3">
        <f>I5984 + M5984*Inputs!$B$9 - N5984/Inputs!$B$10</f>
        <v>340</v>
      </c>
    </row>
    <row r="5985" spans="1:18" x14ac:dyDescent="0.3">
      <c r="A5985" s="4">
        <v>46272.291666666657</v>
      </c>
      <c r="B5985" s="3">
        <v>18.587499999999999</v>
      </c>
      <c r="C5985" s="3">
        <v>1</v>
      </c>
      <c r="D5985" s="3">
        <f t="shared" si="837"/>
        <v>29.814583333333335</v>
      </c>
      <c r="E5985" s="3">
        <f>MAX(B5985 - D5985/Inputs!$B$5, 0)</f>
        <v>0</v>
      </c>
      <c r="F5985" s="3">
        <f>MAX(D5985*Inputs!$B$5 - B5985, 0)</f>
        <v>7.6493333333333347</v>
      </c>
      <c r="G5985" s="3">
        <f t="shared" si="838"/>
        <v>1</v>
      </c>
      <c r="H5985" t="str">
        <f t="shared" si="839"/>
        <v>Charge</v>
      </c>
      <c r="I5985" s="3">
        <f t="shared" si="844"/>
        <v>340</v>
      </c>
      <c r="J5985" s="3">
        <f t="shared" si="845"/>
        <v>0</v>
      </c>
      <c r="K5985" s="3">
        <f>MIN(Inputs!$B$2, (Inputs!$B$8 - I5985)/Inputs!$B$9)</f>
        <v>0</v>
      </c>
      <c r="L5985" s="3">
        <f>MAX(MIN(Inputs!$B$2, I5985*Inputs!$B$10, Inputs!$B$8*Inputs!$B$4 - J5985), 0)</f>
        <v>170</v>
      </c>
      <c r="M5985" s="3">
        <f t="shared" si="840"/>
        <v>0</v>
      </c>
      <c r="N5985" s="3">
        <f t="shared" si="841"/>
        <v>0</v>
      </c>
      <c r="O5985" s="3">
        <f>IF(H5985="Reg", MIN(Inputs!$B$2, I5985*Inputs!$B$10, (Inputs!$B$8-I5985)/Inputs!$B$9), 0)</f>
        <v>0</v>
      </c>
      <c r="P5985" s="3">
        <f t="shared" si="842"/>
        <v>0</v>
      </c>
      <c r="Q5985" s="3">
        <f t="shared" si="843"/>
        <v>0</v>
      </c>
      <c r="R5985" s="3">
        <f>I5985 + M5985*Inputs!$B$9 - N5985/Inputs!$B$10</f>
        <v>340</v>
      </c>
    </row>
    <row r="5986" spans="1:18" x14ac:dyDescent="0.3">
      <c r="A5986" s="4">
        <v>46272.333333333343</v>
      </c>
      <c r="B5986" s="3">
        <v>14.125</v>
      </c>
      <c r="C5986" s="3">
        <v>0.49</v>
      </c>
      <c r="D5986" s="3">
        <f t="shared" si="837"/>
        <v>29.814583333333335</v>
      </c>
      <c r="E5986" s="3">
        <f>MAX(B5986 - D5986/Inputs!$B$5, 0)</f>
        <v>0</v>
      </c>
      <c r="F5986" s="3">
        <f>MAX(D5986*Inputs!$B$5 - B5986, 0)</f>
        <v>12.111833333333333</v>
      </c>
      <c r="G5986" s="3">
        <f t="shared" si="838"/>
        <v>0.49</v>
      </c>
      <c r="H5986" t="str">
        <f t="shared" si="839"/>
        <v>Charge</v>
      </c>
      <c r="I5986" s="3">
        <f t="shared" si="844"/>
        <v>340</v>
      </c>
      <c r="J5986" s="3">
        <f t="shared" si="845"/>
        <v>0</v>
      </c>
      <c r="K5986" s="3">
        <f>MIN(Inputs!$B$2, (Inputs!$B$8 - I5986)/Inputs!$B$9)</f>
        <v>0</v>
      </c>
      <c r="L5986" s="3">
        <f>MAX(MIN(Inputs!$B$2, I5986*Inputs!$B$10, Inputs!$B$8*Inputs!$B$4 - J5986), 0)</f>
        <v>170</v>
      </c>
      <c r="M5986" s="3">
        <f t="shared" si="840"/>
        <v>0</v>
      </c>
      <c r="N5986" s="3">
        <f t="shared" si="841"/>
        <v>0</v>
      </c>
      <c r="O5986" s="3">
        <f>IF(H5986="Reg", MIN(Inputs!$B$2, I5986*Inputs!$B$10, (Inputs!$B$8-I5986)/Inputs!$B$9), 0)</f>
        <v>0</v>
      </c>
      <c r="P5986" s="3">
        <f t="shared" si="842"/>
        <v>0</v>
      </c>
      <c r="Q5986" s="3">
        <f t="shared" si="843"/>
        <v>0</v>
      </c>
      <c r="R5986" s="3">
        <f>I5986 + M5986*Inputs!$B$9 - N5986/Inputs!$B$10</f>
        <v>340</v>
      </c>
    </row>
    <row r="5987" spans="1:18" x14ac:dyDescent="0.3">
      <c r="A5987" s="4">
        <v>46272.375</v>
      </c>
      <c r="B5987" s="3">
        <v>11.82</v>
      </c>
      <c r="C5987" s="3">
        <v>0.44</v>
      </c>
      <c r="D5987" s="3">
        <f t="shared" si="837"/>
        <v>29.814583333333335</v>
      </c>
      <c r="E5987" s="3">
        <f>MAX(B5987 - D5987/Inputs!$B$5, 0)</f>
        <v>0</v>
      </c>
      <c r="F5987" s="3">
        <f>MAX(D5987*Inputs!$B$5 - B5987, 0)</f>
        <v>14.416833333333333</v>
      </c>
      <c r="G5987" s="3">
        <f t="shared" si="838"/>
        <v>0.44</v>
      </c>
      <c r="H5987" t="str">
        <f t="shared" si="839"/>
        <v>Charge</v>
      </c>
      <c r="I5987" s="3">
        <f t="shared" si="844"/>
        <v>340</v>
      </c>
      <c r="J5987" s="3">
        <f t="shared" si="845"/>
        <v>0</v>
      </c>
      <c r="K5987" s="3">
        <f>MIN(Inputs!$B$2, (Inputs!$B$8 - I5987)/Inputs!$B$9)</f>
        <v>0</v>
      </c>
      <c r="L5987" s="3">
        <f>MAX(MIN(Inputs!$B$2, I5987*Inputs!$B$10, Inputs!$B$8*Inputs!$B$4 - J5987), 0)</f>
        <v>170</v>
      </c>
      <c r="M5987" s="3">
        <f t="shared" si="840"/>
        <v>0</v>
      </c>
      <c r="N5987" s="3">
        <f t="shared" si="841"/>
        <v>0</v>
      </c>
      <c r="O5987" s="3">
        <f>IF(H5987="Reg", MIN(Inputs!$B$2, I5987*Inputs!$B$10, (Inputs!$B$8-I5987)/Inputs!$B$9), 0)</f>
        <v>0</v>
      </c>
      <c r="P5987" s="3">
        <f t="shared" si="842"/>
        <v>0</v>
      </c>
      <c r="Q5987" s="3">
        <f t="shared" si="843"/>
        <v>0</v>
      </c>
      <c r="R5987" s="3">
        <f>I5987 + M5987*Inputs!$B$9 - N5987/Inputs!$B$10</f>
        <v>340</v>
      </c>
    </row>
    <row r="5988" spans="1:18" x14ac:dyDescent="0.3">
      <c r="A5988" s="4">
        <v>46272.416666666657</v>
      </c>
      <c r="B5988" s="3">
        <v>8.8375000000000004</v>
      </c>
      <c r="C5988" s="3">
        <v>0.39</v>
      </c>
      <c r="D5988" s="3">
        <f t="shared" si="837"/>
        <v>29.814583333333335</v>
      </c>
      <c r="E5988" s="3">
        <f>MAX(B5988 - D5988/Inputs!$B$5, 0)</f>
        <v>0</v>
      </c>
      <c r="F5988" s="3">
        <f>MAX(D5988*Inputs!$B$5 - B5988, 0)</f>
        <v>17.399333333333331</v>
      </c>
      <c r="G5988" s="3">
        <f t="shared" si="838"/>
        <v>0.39</v>
      </c>
      <c r="H5988" t="str">
        <f t="shared" si="839"/>
        <v>Charge</v>
      </c>
      <c r="I5988" s="3">
        <f t="shared" si="844"/>
        <v>340</v>
      </c>
      <c r="J5988" s="3">
        <f t="shared" si="845"/>
        <v>0</v>
      </c>
      <c r="K5988" s="3">
        <f>MIN(Inputs!$B$2, (Inputs!$B$8 - I5988)/Inputs!$B$9)</f>
        <v>0</v>
      </c>
      <c r="L5988" s="3">
        <f>MAX(MIN(Inputs!$B$2, I5988*Inputs!$B$10, Inputs!$B$8*Inputs!$B$4 - J5988), 0)</f>
        <v>170</v>
      </c>
      <c r="M5988" s="3">
        <f t="shared" si="840"/>
        <v>0</v>
      </c>
      <c r="N5988" s="3">
        <f t="shared" si="841"/>
        <v>0</v>
      </c>
      <c r="O5988" s="3">
        <f>IF(H5988="Reg", MIN(Inputs!$B$2, I5988*Inputs!$B$10, (Inputs!$B$8-I5988)/Inputs!$B$9), 0)</f>
        <v>0</v>
      </c>
      <c r="P5988" s="3">
        <f t="shared" si="842"/>
        <v>0</v>
      </c>
      <c r="Q5988" s="3">
        <f t="shared" si="843"/>
        <v>0</v>
      </c>
      <c r="R5988" s="3">
        <f>I5988 + M5988*Inputs!$B$9 - N5988/Inputs!$B$10</f>
        <v>340</v>
      </c>
    </row>
    <row r="5989" spans="1:18" x14ac:dyDescent="0.3">
      <c r="A5989" s="4">
        <v>46272.458333333343</v>
      </c>
      <c r="B5989" s="3">
        <v>11.2675</v>
      </c>
      <c r="C5989" s="3">
        <v>0.37</v>
      </c>
      <c r="D5989" s="3">
        <f t="shared" si="837"/>
        <v>29.814583333333335</v>
      </c>
      <c r="E5989" s="3">
        <f>MAX(B5989 - D5989/Inputs!$B$5, 0)</f>
        <v>0</v>
      </c>
      <c r="F5989" s="3">
        <f>MAX(D5989*Inputs!$B$5 - B5989, 0)</f>
        <v>14.969333333333333</v>
      </c>
      <c r="G5989" s="3">
        <f t="shared" si="838"/>
        <v>0.37</v>
      </c>
      <c r="H5989" t="str">
        <f t="shared" si="839"/>
        <v>Charge</v>
      </c>
      <c r="I5989" s="3">
        <f t="shared" si="844"/>
        <v>340</v>
      </c>
      <c r="J5989" s="3">
        <f t="shared" si="845"/>
        <v>0</v>
      </c>
      <c r="K5989" s="3">
        <f>MIN(Inputs!$B$2, (Inputs!$B$8 - I5989)/Inputs!$B$9)</f>
        <v>0</v>
      </c>
      <c r="L5989" s="3">
        <f>MAX(MIN(Inputs!$B$2, I5989*Inputs!$B$10, Inputs!$B$8*Inputs!$B$4 - J5989), 0)</f>
        <v>170</v>
      </c>
      <c r="M5989" s="3">
        <f t="shared" si="840"/>
        <v>0</v>
      </c>
      <c r="N5989" s="3">
        <f t="shared" si="841"/>
        <v>0</v>
      </c>
      <c r="O5989" s="3">
        <f>IF(H5989="Reg", MIN(Inputs!$B$2, I5989*Inputs!$B$10, (Inputs!$B$8-I5989)/Inputs!$B$9), 0)</f>
        <v>0</v>
      </c>
      <c r="P5989" s="3">
        <f t="shared" si="842"/>
        <v>0</v>
      </c>
      <c r="Q5989" s="3">
        <f t="shared" si="843"/>
        <v>0</v>
      </c>
      <c r="R5989" s="3">
        <f>I5989 + M5989*Inputs!$B$9 - N5989/Inputs!$B$10</f>
        <v>340</v>
      </c>
    </row>
    <row r="5990" spans="1:18" x14ac:dyDescent="0.3">
      <c r="A5990" s="4">
        <v>46272.5</v>
      </c>
      <c r="B5990" s="3">
        <v>12.637499999999999</v>
      </c>
      <c r="C5990" s="3">
        <v>0.39</v>
      </c>
      <c r="D5990" s="3">
        <f t="shared" si="837"/>
        <v>29.814583333333335</v>
      </c>
      <c r="E5990" s="3">
        <f>MAX(B5990 - D5990/Inputs!$B$5, 0)</f>
        <v>0</v>
      </c>
      <c r="F5990" s="3">
        <f>MAX(D5990*Inputs!$B$5 - B5990, 0)</f>
        <v>13.599333333333334</v>
      </c>
      <c r="G5990" s="3">
        <f t="shared" si="838"/>
        <v>0.39</v>
      </c>
      <c r="H5990" t="str">
        <f t="shared" si="839"/>
        <v>Charge</v>
      </c>
      <c r="I5990" s="3">
        <f t="shared" si="844"/>
        <v>340</v>
      </c>
      <c r="J5990" s="3">
        <f t="shared" si="845"/>
        <v>0</v>
      </c>
      <c r="K5990" s="3">
        <f>MIN(Inputs!$B$2, (Inputs!$B$8 - I5990)/Inputs!$B$9)</f>
        <v>0</v>
      </c>
      <c r="L5990" s="3">
        <f>MAX(MIN(Inputs!$B$2, I5990*Inputs!$B$10, Inputs!$B$8*Inputs!$B$4 - J5990), 0)</f>
        <v>170</v>
      </c>
      <c r="M5990" s="3">
        <f t="shared" si="840"/>
        <v>0</v>
      </c>
      <c r="N5990" s="3">
        <f t="shared" si="841"/>
        <v>0</v>
      </c>
      <c r="O5990" s="3">
        <f>IF(H5990="Reg", MIN(Inputs!$B$2, I5990*Inputs!$B$10, (Inputs!$B$8-I5990)/Inputs!$B$9), 0)</f>
        <v>0</v>
      </c>
      <c r="P5990" s="3">
        <f t="shared" si="842"/>
        <v>0</v>
      </c>
      <c r="Q5990" s="3">
        <f t="shared" si="843"/>
        <v>0</v>
      </c>
      <c r="R5990" s="3">
        <f>I5990 + M5990*Inputs!$B$9 - N5990/Inputs!$B$10</f>
        <v>340</v>
      </c>
    </row>
    <row r="5991" spans="1:18" x14ac:dyDescent="0.3">
      <c r="A5991" s="4">
        <v>46272.541666666657</v>
      </c>
      <c r="B5991" s="3">
        <v>13.717500000000001</v>
      </c>
      <c r="C5991" s="3">
        <v>0.44</v>
      </c>
      <c r="D5991" s="3">
        <f t="shared" si="837"/>
        <v>29.814583333333335</v>
      </c>
      <c r="E5991" s="3">
        <f>MAX(B5991 - D5991/Inputs!$B$5, 0)</f>
        <v>0</v>
      </c>
      <c r="F5991" s="3">
        <f>MAX(D5991*Inputs!$B$5 - B5991, 0)</f>
        <v>12.519333333333332</v>
      </c>
      <c r="G5991" s="3">
        <f t="shared" si="838"/>
        <v>0.44</v>
      </c>
      <c r="H5991" t="str">
        <f t="shared" si="839"/>
        <v>Charge</v>
      </c>
      <c r="I5991" s="3">
        <f t="shared" si="844"/>
        <v>340</v>
      </c>
      <c r="J5991" s="3">
        <f t="shared" si="845"/>
        <v>0</v>
      </c>
      <c r="K5991" s="3">
        <f>MIN(Inputs!$B$2, (Inputs!$B$8 - I5991)/Inputs!$B$9)</f>
        <v>0</v>
      </c>
      <c r="L5991" s="3">
        <f>MAX(MIN(Inputs!$B$2, I5991*Inputs!$B$10, Inputs!$B$8*Inputs!$B$4 - J5991), 0)</f>
        <v>170</v>
      </c>
      <c r="M5991" s="3">
        <f t="shared" si="840"/>
        <v>0</v>
      </c>
      <c r="N5991" s="3">
        <f t="shared" si="841"/>
        <v>0</v>
      </c>
      <c r="O5991" s="3">
        <f>IF(H5991="Reg", MIN(Inputs!$B$2, I5991*Inputs!$B$10, (Inputs!$B$8-I5991)/Inputs!$B$9), 0)</f>
        <v>0</v>
      </c>
      <c r="P5991" s="3">
        <f t="shared" si="842"/>
        <v>0</v>
      </c>
      <c r="Q5991" s="3">
        <f t="shared" si="843"/>
        <v>0</v>
      </c>
      <c r="R5991" s="3">
        <f>I5991 + M5991*Inputs!$B$9 - N5991/Inputs!$B$10</f>
        <v>340</v>
      </c>
    </row>
    <row r="5992" spans="1:18" x14ac:dyDescent="0.3">
      <c r="A5992" s="4">
        <v>46272.583333333343</v>
      </c>
      <c r="B5992" s="3">
        <v>14.2675</v>
      </c>
      <c r="C5992" s="3">
        <v>0.44</v>
      </c>
      <c r="D5992" s="3">
        <f t="shared" si="837"/>
        <v>29.814583333333335</v>
      </c>
      <c r="E5992" s="3">
        <f>MAX(B5992 - D5992/Inputs!$B$5, 0)</f>
        <v>0</v>
      </c>
      <c r="F5992" s="3">
        <f>MAX(D5992*Inputs!$B$5 - B5992, 0)</f>
        <v>11.969333333333333</v>
      </c>
      <c r="G5992" s="3">
        <f t="shared" si="838"/>
        <v>0.44</v>
      </c>
      <c r="H5992" t="str">
        <f t="shared" si="839"/>
        <v>Charge</v>
      </c>
      <c r="I5992" s="3">
        <f t="shared" si="844"/>
        <v>340</v>
      </c>
      <c r="J5992" s="3">
        <f t="shared" si="845"/>
        <v>0</v>
      </c>
      <c r="K5992" s="3">
        <f>MIN(Inputs!$B$2, (Inputs!$B$8 - I5992)/Inputs!$B$9)</f>
        <v>0</v>
      </c>
      <c r="L5992" s="3">
        <f>MAX(MIN(Inputs!$B$2, I5992*Inputs!$B$10, Inputs!$B$8*Inputs!$B$4 - J5992), 0)</f>
        <v>170</v>
      </c>
      <c r="M5992" s="3">
        <f t="shared" si="840"/>
        <v>0</v>
      </c>
      <c r="N5992" s="3">
        <f t="shared" si="841"/>
        <v>0</v>
      </c>
      <c r="O5992" s="3">
        <f>IF(H5992="Reg", MIN(Inputs!$B$2, I5992*Inputs!$B$10, (Inputs!$B$8-I5992)/Inputs!$B$9), 0)</f>
        <v>0</v>
      </c>
      <c r="P5992" s="3">
        <f t="shared" si="842"/>
        <v>0</v>
      </c>
      <c r="Q5992" s="3">
        <f t="shared" si="843"/>
        <v>0</v>
      </c>
      <c r="R5992" s="3">
        <f>I5992 + M5992*Inputs!$B$9 - N5992/Inputs!$B$10</f>
        <v>340</v>
      </c>
    </row>
    <row r="5993" spans="1:18" x14ac:dyDescent="0.3">
      <c r="A5993" s="4">
        <v>46272.625</v>
      </c>
      <c r="B5993" s="3">
        <v>14.525000000000002</v>
      </c>
      <c r="C5993" s="3">
        <v>0.49</v>
      </c>
      <c r="D5993" s="3">
        <f t="shared" si="837"/>
        <v>29.814583333333335</v>
      </c>
      <c r="E5993" s="3">
        <f>MAX(B5993 - D5993/Inputs!$B$5, 0)</f>
        <v>0</v>
      </c>
      <c r="F5993" s="3">
        <f>MAX(D5993*Inputs!$B$5 - B5993, 0)</f>
        <v>11.711833333333331</v>
      </c>
      <c r="G5993" s="3">
        <f t="shared" si="838"/>
        <v>0.49</v>
      </c>
      <c r="H5993" t="str">
        <f t="shared" si="839"/>
        <v>Charge</v>
      </c>
      <c r="I5993" s="3">
        <f t="shared" si="844"/>
        <v>340</v>
      </c>
      <c r="J5993" s="3">
        <f t="shared" si="845"/>
        <v>0</v>
      </c>
      <c r="K5993" s="3">
        <f>MIN(Inputs!$B$2, (Inputs!$B$8 - I5993)/Inputs!$B$9)</f>
        <v>0</v>
      </c>
      <c r="L5993" s="3">
        <f>MAX(MIN(Inputs!$B$2, I5993*Inputs!$B$10, Inputs!$B$8*Inputs!$B$4 - J5993), 0)</f>
        <v>170</v>
      </c>
      <c r="M5993" s="3">
        <f t="shared" si="840"/>
        <v>0</v>
      </c>
      <c r="N5993" s="3">
        <f t="shared" si="841"/>
        <v>0</v>
      </c>
      <c r="O5993" s="3">
        <f>IF(H5993="Reg", MIN(Inputs!$B$2, I5993*Inputs!$B$10, (Inputs!$B$8-I5993)/Inputs!$B$9), 0)</f>
        <v>0</v>
      </c>
      <c r="P5993" s="3">
        <f t="shared" si="842"/>
        <v>0</v>
      </c>
      <c r="Q5993" s="3">
        <f t="shared" si="843"/>
        <v>0</v>
      </c>
      <c r="R5993" s="3">
        <f>I5993 + M5993*Inputs!$B$9 - N5993/Inputs!$B$10</f>
        <v>340</v>
      </c>
    </row>
    <row r="5994" spans="1:18" x14ac:dyDescent="0.3">
      <c r="A5994" s="4">
        <v>46272.666666666657</v>
      </c>
      <c r="B5994" s="3">
        <v>16.41</v>
      </c>
      <c r="C5994" s="3">
        <v>0.5</v>
      </c>
      <c r="D5994" s="3">
        <f t="shared" si="837"/>
        <v>29.814583333333335</v>
      </c>
      <c r="E5994" s="3">
        <f>MAX(B5994 - D5994/Inputs!$B$5, 0)</f>
        <v>0</v>
      </c>
      <c r="F5994" s="3">
        <f>MAX(D5994*Inputs!$B$5 - B5994, 0)</f>
        <v>9.8268333333333331</v>
      </c>
      <c r="G5994" s="3">
        <f t="shared" si="838"/>
        <v>0.5</v>
      </c>
      <c r="H5994" t="str">
        <f t="shared" si="839"/>
        <v>Charge</v>
      </c>
      <c r="I5994" s="3">
        <f t="shared" si="844"/>
        <v>340</v>
      </c>
      <c r="J5994" s="3">
        <f t="shared" si="845"/>
        <v>0</v>
      </c>
      <c r="K5994" s="3">
        <f>MIN(Inputs!$B$2, (Inputs!$B$8 - I5994)/Inputs!$B$9)</f>
        <v>0</v>
      </c>
      <c r="L5994" s="3">
        <f>MAX(MIN(Inputs!$B$2, I5994*Inputs!$B$10, Inputs!$B$8*Inputs!$B$4 - J5994), 0)</f>
        <v>170</v>
      </c>
      <c r="M5994" s="3">
        <f t="shared" si="840"/>
        <v>0</v>
      </c>
      <c r="N5994" s="3">
        <f t="shared" si="841"/>
        <v>0</v>
      </c>
      <c r="O5994" s="3">
        <f>IF(H5994="Reg", MIN(Inputs!$B$2, I5994*Inputs!$B$10, (Inputs!$B$8-I5994)/Inputs!$B$9), 0)</f>
        <v>0</v>
      </c>
      <c r="P5994" s="3">
        <f t="shared" si="842"/>
        <v>0</v>
      </c>
      <c r="Q5994" s="3">
        <f t="shared" si="843"/>
        <v>0</v>
      </c>
      <c r="R5994" s="3">
        <f>I5994 + M5994*Inputs!$B$9 - N5994/Inputs!$B$10</f>
        <v>340</v>
      </c>
    </row>
    <row r="5995" spans="1:18" x14ac:dyDescent="0.3">
      <c r="A5995" s="4">
        <v>46272.708333333343</v>
      </c>
      <c r="B5995" s="3">
        <v>22.875</v>
      </c>
      <c r="C5995" s="3">
        <v>0.75</v>
      </c>
      <c r="D5995" s="3">
        <f t="shared" si="837"/>
        <v>29.814583333333335</v>
      </c>
      <c r="E5995" s="3">
        <f>MAX(B5995 - D5995/Inputs!$B$5, 0)</f>
        <v>0</v>
      </c>
      <c r="F5995" s="3">
        <f>MAX(D5995*Inputs!$B$5 - B5995, 0)</f>
        <v>3.3618333333333332</v>
      </c>
      <c r="G5995" s="3">
        <f t="shared" si="838"/>
        <v>0.75</v>
      </c>
      <c r="H5995" t="str">
        <f t="shared" si="839"/>
        <v>Charge</v>
      </c>
      <c r="I5995" s="3">
        <f t="shared" si="844"/>
        <v>340</v>
      </c>
      <c r="J5995" s="3">
        <f t="shared" si="845"/>
        <v>0</v>
      </c>
      <c r="K5995" s="3">
        <f>MIN(Inputs!$B$2, (Inputs!$B$8 - I5995)/Inputs!$B$9)</f>
        <v>0</v>
      </c>
      <c r="L5995" s="3">
        <f>MAX(MIN(Inputs!$B$2, I5995*Inputs!$B$10, Inputs!$B$8*Inputs!$B$4 - J5995), 0)</f>
        <v>170</v>
      </c>
      <c r="M5995" s="3">
        <f t="shared" si="840"/>
        <v>0</v>
      </c>
      <c r="N5995" s="3">
        <f t="shared" si="841"/>
        <v>0</v>
      </c>
      <c r="O5995" s="3">
        <f>IF(H5995="Reg", MIN(Inputs!$B$2, I5995*Inputs!$B$10, (Inputs!$B$8-I5995)/Inputs!$B$9), 0)</f>
        <v>0</v>
      </c>
      <c r="P5995" s="3">
        <f t="shared" si="842"/>
        <v>0</v>
      </c>
      <c r="Q5995" s="3">
        <f t="shared" si="843"/>
        <v>0</v>
      </c>
      <c r="R5995" s="3">
        <f>I5995 + M5995*Inputs!$B$9 - N5995/Inputs!$B$10</f>
        <v>340</v>
      </c>
    </row>
    <row r="5996" spans="1:18" x14ac:dyDescent="0.3">
      <c r="A5996" s="4">
        <v>46272.75</v>
      </c>
      <c r="B5996" s="3">
        <v>44.432500000000005</v>
      </c>
      <c r="C5996" s="3">
        <v>2.86</v>
      </c>
      <c r="D5996" s="3">
        <f t="shared" si="837"/>
        <v>29.814583333333335</v>
      </c>
      <c r="E5996" s="3">
        <f>MAX(B5996 - D5996/Inputs!$B$5, 0)</f>
        <v>10.552291666666669</v>
      </c>
      <c r="F5996" s="3">
        <f>MAX(D5996*Inputs!$B$5 - B5996, 0)</f>
        <v>0</v>
      </c>
      <c r="G5996" s="3">
        <f t="shared" si="838"/>
        <v>2.86</v>
      </c>
      <c r="H5996" t="str">
        <f t="shared" si="839"/>
        <v>Discharge</v>
      </c>
      <c r="I5996" s="3">
        <f t="shared" si="844"/>
        <v>340</v>
      </c>
      <c r="J5996" s="3">
        <f t="shared" si="845"/>
        <v>0</v>
      </c>
      <c r="K5996" s="3">
        <f>MIN(Inputs!$B$2, (Inputs!$B$8 - I5996)/Inputs!$B$9)</f>
        <v>0</v>
      </c>
      <c r="L5996" s="3">
        <f>MAX(MIN(Inputs!$B$2, I5996*Inputs!$B$10, Inputs!$B$8*Inputs!$B$4 - J5996), 0)</f>
        <v>170</v>
      </c>
      <c r="M5996" s="3">
        <f t="shared" si="840"/>
        <v>0</v>
      </c>
      <c r="N5996" s="3">
        <f t="shared" si="841"/>
        <v>170</v>
      </c>
      <c r="O5996" s="3">
        <f>IF(H5996="Reg", MIN(Inputs!$B$2, I5996*Inputs!$B$10, (Inputs!$B$8-I5996)/Inputs!$B$9), 0)</f>
        <v>0</v>
      </c>
      <c r="P5996" s="3">
        <f t="shared" si="842"/>
        <v>7553.5250000000005</v>
      </c>
      <c r="Q5996" s="3">
        <f t="shared" si="843"/>
        <v>0</v>
      </c>
      <c r="R5996" s="3">
        <f>I5996 + M5996*Inputs!$B$9 - N5996/Inputs!$B$10</f>
        <v>158.77939109773115</v>
      </c>
    </row>
    <row r="5997" spans="1:18" x14ac:dyDescent="0.3">
      <c r="A5997" s="4">
        <v>46272.791666666657</v>
      </c>
      <c r="B5997" s="3">
        <v>79.584999999999994</v>
      </c>
      <c r="C5997" s="3">
        <v>2</v>
      </c>
      <c r="D5997" s="3">
        <f t="shared" si="837"/>
        <v>29.814583333333335</v>
      </c>
      <c r="E5997" s="3">
        <f>MAX(B5997 - D5997/Inputs!$B$5, 0)</f>
        <v>45.704791666666658</v>
      </c>
      <c r="F5997" s="3">
        <f>MAX(D5997*Inputs!$B$5 - B5997, 0)</f>
        <v>0</v>
      </c>
      <c r="G5997" s="3">
        <f t="shared" si="838"/>
        <v>2</v>
      </c>
      <c r="H5997" t="str">
        <f t="shared" si="839"/>
        <v>Discharge</v>
      </c>
      <c r="I5997" s="3">
        <f t="shared" si="844"/>
        <v>158.77939109773115</v>
      </c>
      <c r="J5997" s="3">
        <f t="shared" si="845"/>
        <v>170</v>
      </c>
      <c r="K5997" s="3">
        <f>MIN(Inputs!$B$2, (Inputs!$B$8 - I5997)/Inputs!$B$9)</f>
        <v>170</v>
      </c>
      <c r="L5997" s="3">
        <f>MAX(MIN(Inputs!$B$2, I5997*Inputs!$B$10, Inputs!$B$8*Inputs!$B$4 - J5997), 0)</f>
        <v>148.94827166799323</v>
      </c>
      <c r="M5997" s="3">
        <f t="shared" si="840"/>
        <v>0</v>
      </c>
      <c r="N5997" s="3">
        <f t="shared" si="841"/>
        <v>148.94827166799323</v>
      </c>
      <c r="O5997" s="3">
        <f>IF(H5997="Reg", MIN(Inputs!$B$2, I5997*Inputs!$B$10, (Inputs!$B$8-I5997)/Inputs!$B$9), 0)</f>
        <v>0</v>
      </c>
      <c r="P5997" s="3">
        <f t="shared" si="842"/>
        <v>11854.04820069724</v>
      </c>
      <c r="Q5997" s="3">
        <f t="shared" si="843"/>
        <v>0</v>
      </c>
      <c r="R5997" s="3">
        <f>I5997 + M5997*Inputs!$B$9 - N5997/Inputs!$B$10</f>
        <v>0</v>
      </c>
    </row>
    <row r="5998" spans="1:18" x14ac:dyDescent="0.3">
      <c r="A5998" s="4">
        <v>46272.833333333343</v>
      </c>
      <c r="B5998" s="3">
        <v>77.037499999999994</v>
      </c>
      <c r="C5998" s="3">
        <v>3.82</v>
      </c>
      <c r="D5998" s="3">
        <f t="shared" si="837"/>
        <v>29.814583333333335</v>
      </c>
      <c r="E5998" s="3">
        <f>MAX(B5998 - D5998/Inputs!$B$5, 0)</f>
        <v>43.157291666666659</v>
      </c>
      <c r="F5998" s="3">
        <f>MAX(D5998*Inputs!$B$5 - B5998, 0)</f>
        <v>0</v>
      </c>
      <c r="G5998" s="3">
        <f t="shared" si="838"/>
        <v>3.82</v>
      </c>
      <c r="H5998" t="str">
        <f t="shared" si="839"/>
        <v>Discharge</v>
      </c>
      <c r="I5998" s="3">
        <f t="shared" si="844"/>
        <v>0</v>
      </c>
      <c r="J5998" s="3">
        <f t="shared" si="845"/>
        <v>318.94827166799325</v>
      </c>
      <c r="K5998" s="3">
        <f>MIN(Inputs!$B$2, (Inputs!$B$8 - I5998)/Inputs!$B$9)</f>
        <v>170</v>
      </c>
      <c r="L5998" s="3">
        <f>MAX(MIN(Inputs!$B$2, I5998*Inputs!$B$10, Inputs!$B$8*Inputs!$B$4 - J5998), 0)</f>
        <v>0</v>
      </c>
      <c r="M5998" s="3">
        <f t="shared" si="840"/>
        <v>0</v>
      </c>
      <c r="N5998" s="3">
        <f t="shared" si="841"/>
        <v>0</v>
      </c>
      <c r="O5998" s="3">
        <f>IF(H5998="Reg", MIN(Inputs!$B$2, I5998*Inputs!$B$10, (Inputs!$B$8-I5998)/Inputs!$B$9), 0)</f>
        <v>0</v>
      </c>
      <c r="P5998" s="3">
        <f t="shared" si="842"/>
        <v>0</v>
      </c>
      <c r="Q5998" s="3">
        <f t="shared" si="843"/>
        <v>0</v>
      </c>
      <c r="R5998" s="3">
        <f>I5998 + M5998*Inputs!$B$9 - N5998/Inputs!$B$10</f>
        <v>0</v>
      </c>
    </row>
    <row r="5999" spans="1:18" x14ac:dyDescent="0.3">
      <c r="A5999" s="4">
        <v>46272.875</v>
      </c>
      <c r="B5999" s="3">
        <v>147.47999999999999</v>
      </c>
      <c r="C5999" s="3">
        <v>1</v>
      </c>
      <c r="D5999" s="3">
        <f t="shared" si="837"/>
        <v>29.814583333333335</v>
      </c>
      <c r="E5999" s="3">
        <f>MAX(B5999 - D5999/Inputs!$B$5, 0)</f>
        <v>113.59979166666665</v>
      </c>
      <c r="F5999" s="3">
        <f>MAX(D5999*Inputs!$B$5 - B5999, 0)</f>
        <v>0</v>
      </c>
      <c r="G5999" s="3">
        <f t="shared" si="838"/>
        <v>1</v>
      </c>
      <c r="H5999" t="str">
        <f t="shared" si="839"/>
        <v>Discharge</v>
      </c>
      <c r="I5999" s="3">
        <f t="shared" si="844"/>
        <v>0</v>
      </c>
      <c r="J5999" s="3">
        <f t="shared" si="845"/>
        <v>318.94827166799325</v>
      </c>
      <c r="K5999" s="3">
        <f>MIN(Inputs!$B$2, (Inputs!$B$8 - I5999)/Inputs!$B$9)</f>
        <v>170</v>
      </c>
      <c r="L5999" s="3">
        <f>MAX(MIN(Inputs!$B$2, I5999*Inputs!$B$10, Inputs!$B$8*Inputs!$B$4 - J5999), 0)</f>
        <v>0</v>
      </c>
      <c r="M5999" s="3">
        <f t="shared" si="840"/>
        <v>0</v>
      </c>
      <c r="N5999" s="3">
        <f t="shared" si="841"/>
        <v>0</v>
      </c>
      <c r="O5999" s="3">
        <f>IF(H5999="Reg", MIN(Inputs!$B$2, I5999*Inputs!$B$10, (Inputs!$B$8-I5999)/Inputs!$B$9), 0)</f>
        <v>0</v>
      </c>
      <c r="P5999" s="3">
        <f t="shared" si="842"/>
        <v>0</v>
      </c>
      <c r="Q5999" s="3">
        <f t="shared" si="843"/>
        <v>0</v>
      </c>
      <c r="R5999" s="3">
        <f>I5999 + M5999*Inputs!$B$9 - N5999/Inputs!$B$10</f>
        <v>0</v>
      </c>
    </row>
    <row r="6000" spans="1:18" x14ac:dyDescent="0.3">
      <c r="A6000" s="4">
        <v>46272.916666666657</v>
      </c>
      <c r="B6000" s="3">
        <v>44.470000000000006</v>
      </c>
      <c r="C6000" s="3">
        <v>0.3</v>
      </c>
      <c r="D6000" s="3">
        <f t="shared" si="837"/>
        <v>29.814583333333335</v>
      </c>
      <c r="E6000" s="3">
        <f>MAX(B6000 - D6000/Inputs!$B$5, 0)</f>
        <v>10.58979166666667</v>
      </c>
      <c r="F6000" s="3">
        <f>MAX(D6000*Inputs!$B$5 - B6000, 0)</f>
        <v>0</v>
      </c>
      <c r="G6000" s="3">
        <f t="shared" si="838"/>
        <v>0.3</v>
      </c>
      <c r="H6000" t="str">
        <f t="shared" si="839"/>
        <v>Discharge</v>
      </c>
      <c r="I6000" s="3">
        <f t="shared" si="844"/>
        <v>0</v>
      </c>
      <c r="J6000" s="3">
        <f t="shared" si="845"/>
        <v>318.94827166799325</v>
      </c>
      <c r="K6000" s="3">
        <f>MIN(Inputs!$B$2, (Inputs!$B$8 - I6000)/Inputs!$B$9)</f>
        <v>170</v>
      </c>
      <c r="L6000" s="3">
        <f>MAX(MIN(Inputs!$B$2, I6000*Inputs!$B$10, Inputs!$B$8*Inputs!$B$4 - J6000), 0)</f>
        <v>0</v>
      </c>
      <c r="M6000" s="3">
        <f t="shared" si="840"/>
        <v>0</v>
      </c>
      <c r="N6000" s="3">
        <f t="shared" si="841"/>
        <v>0</v>
      </c>
      <c r="O6000" s="3">
        <f>IF(H6000="Reg", MIN(Inputs!$B$2, I6000*Inputs!$B$10, (Inputs!$B$8-I6000)/Inputs!$B$9), 0)</f>
        <v>0</v>
      </c>
      <c r="P6000" s="3">
        <f t="shared" si="842"/>
        <v>0</v>
      </c>
      <c r="Q6000" s="3">
        <f t="shared" si="843"/>
        <v>0</v>
      </c>
      <c r="R6000" s="3">
        <f>I6000 + M6000*Inputs!$B$9 - N6000/Inputs!$B$10</f>
        <v>0</v>
      </c>
    </row>
    <row r="6001" spans="1:18" x14ac:dyDescent="0.3">
      <c r="A6001" s="4">
        <v>46272.958333333343</v>
      </c>
      <c r="B6001" s="3">
        <v>33.164999999999999</v>
      </c>
      <c r="C6001" s="3">
        <v>0.05</v>
      </c>
      <c r="D6001" s="3">
        <f t="shared" si="837"/>
        <v>29.814583333333335</v>
      </c>
      <c r="E6001" s="3">
        <f>MAX(B6001 - D6001/Inputs!$B$5, 0)</f>
        <v>0</v>
      </c>
      <c r="F6001" s="3">
        <f>MAX(D6001*Inputs!$B$5 - B6001, 0)</f>
        <v>0</v>
      </c>
      <c r="G6001" s="3">
        <f t="shared" si="838"/>
        <v>0.05</v>
      </c>
      <c r="H6001" t="str">
        <f t="shared" si="839"/>
        <v>Reg</v>
      </c>
      <c r="I6001" s="3">
        <f t="shared" si="844"/>
        <v>0</v>
      </c>
      <c r="J6001" s="3">
        <f t="shared" si="845"/>
        <v>318.94827166799325</v>
      </c>
      <c r="K6001" s="3">
        <f>MIN(Inputs!$B$2, (Inputs!$B$8 - I6001)/Inputs!$B$9)</f>
        <v>170</v>
      </c>
      <c r="L6001" s="3">
        <f>MAX(MIN(Inputs!$B$2, I6001*Inputs!$B$10, Inputs!$B$8*Inputs!$B$4 - J6001), 0)</f>
        <v>0</v>
      </c>
      <c r="M6001" s="3">
        <f t="shared" si="840"/>
        <v>0</v>
      </c>
      <c r="N6001" s="3">
        <f t="shared" si="841"/>
        <v>0</v>
      </c>
      <c r="O6001" s="3">
        <f>IF(H6001="Reg", MIN(Inputs!$B$2, I6001*Inputs!$B$10, (Inputs!$B$8-I6001)/Inputs!$B$9), 0)</f>
        <v>0</v>
      </c>
      <c r="P6001" s="3">
        <f t="shared" si="842"/>
        <v>0</v>
      </c>
      <c r="Q6001" s="3">
        <f t="shared" si="843"/>
        <v>0</v>
      </c>
      <c r="R6001" s="3">
        <f>I6001 + M6001*Inputs!$B$9 - N6001/Inputs!$B$10</f>
        <v>0</v>
      </c>
    </row>
    <row r="6002" spans="1:18" x14ac:dyDescent="0.3">
      <c r="A6002" s="4">
        <v>46273</v>
      </c>
      <c r="B6002" s="3">
        <v>22.587499999999999</v>
      </c>
      <c r="C6002" s="3">
        <v>0.05</v>
      </c>
      <c r="D6002" s="3">
        <f t="shared" si="837"/>
        <v>28.248645833333338</v>
      </c>
      <c r="E6002" s="3">
        <f>MAX(B6002 - D6002/Inputs!$B$5, 0)</f>
        <v>0</v>
      </c>
      <c r="F6002" s="3">
        <f>MAX(D6002*Inputs!$B$5 - B6002, 0)</f>
        <v>2.2713083333333408</v>
      </c>
      <c r="G6002" s="3">
        <f t="shared" si="838"/>
        <v>0.05</v>
      </c>
      <c r="H6002" t="str">
        <f t="shared" si="839"/>
        <v>Charge</v>
      </c>
      <c r="I6002" s="3">
        <f t="shared" si="844"/>
        <v>0</v>
      </c>
      <c r="J6002" s="3">
        <f t="shared" si="845"/>
        <v>0</v>
      </c>
      <c r="K6002" s="3">
        <f>MIN(Inputs!$B$2, (Inputs!$B$8 - I6002)/Inputs!$B$9)</f>
        <v>170</v>
      </c>
      <c r="L6002" s="3">
        <f>MAX(MIN(Inputs!$B$2, I6002*Inputs!$B$10, Inputs!$B$8*Inputs!$B$4 - J6002), 0)</f>
        <v>0</v>
      </c>
      <c r="M6002" s="3">
        <f t="shared" si="840"/>
        <v>170</v>
      </c>
      <c r="N6002" s="3">
        <f t="shared" si="841"/>
        <v>0</v>
      </c>
      <c r="O6002" s="3">
        <f>IF(H6002="Reg", MIN(Inputs!$B$2, I6002*Inputs!$B$10, (Inputs!$B$8-I6002)/Inputs!$B$9), 0)</f>
        <v>0</v>
      </c>
      <c r="P6002" s="3">
        <f t="shared" si="842"/>
        <v>-3839.8749999999995</v>
      </c>
      <c r="Q6002" s="3">
        <f t="shared" si="843"/>
        <v>0</v>
      </c>
      <c r="R6002" s="3">
        <f>I6002 + M6002*Inputs!$B$9 - N6002/Inputs!$B$10</f>
        <v>159.4741358339966</v>
      </c>
    </row>
    <row r="6003" spans="1:18" x14ac:dyDescent="0.3">
      <c r="A6003" s="4">
        <v>46273.041666666657</v>
      </c>
      <c r="B6003" s="3">
        <v>13.6225</v>
      </c>
      <c r="C6003" s="3">
        <v>0.05</v>
      </c>
      <c r="D6003" s="3">
        <f t="shared" si="837"/>
        <v>28.248645833333338</v>
      </c>
      <c r="E6003" s="3">
        <f>MAX(B6003 - D6003/Inputs!$B$5, 0)</f>
        <v>0</v>
      </c>
      <c r="F6003" s="3">
        <f>MAX(D6003*Inputs!$B$5 - B6003, 0)</f>
        <v>11.236308333333339</v>
      </c>
      <c r="G6003" s="3">
        <f t="shared" si="838"/>
        <v>0.05</v>
      </c>
      <c r="H6003" t="str">
        <f t="shared" si="839"/>
        <v>Charge</v>
      </c>
      <c r="I6003" s="3">
        <f t="shared" si="844"/>
        <v>159.4741358339966</v>
      </c>
      <c r="J6003" s="3">
        <f t="shared" si="845"/>
        <v>0</v>
      </c>
      <c r="K6003" s="3">
        <f>MIN(Inputs!$B$2, (Inputs!$B$8 - I6003)/Inputs!$B$9)</f>
        <v>170</v>
      </c>
      <c r="L6003" s="3">
        <f>MAX(MIN(Inputs!$B$2, I6003*Inputs!$B$10, Inputs!$B$8*Inputs!$B$4 - J6003), 0)</f>
        <v>149.6</v>
      </c>
      <c r="M6003" s="3">
        <f t="shared" si="840"/>
        <v>170</v>
      </c>
      <c r="N6003" s="3">
        <f t="shared" si="841"/>
        <v>0</v>
      </c>
      <c r="O6003" s="3">
        <f>IF(H6003="Reg", MIN(Inputs!$B$2, I6003*Inputs!$B$10, (Inputs!$B$8-I6003)/Inputs!$B$9), 0)</f>
        <v>0</v>
      </c>
      <c r="P6003" s="3">
        <f t="shared" si="842"/>
        <v>-2315.8250000000003</v>
      </c>
      <c r="Q6003" s="3">
        <f t="shared" si="843"/>
        <v>0</v>
      </c>
      <c r="R6003" s="3">
        <f>I6003 + M6003*Inputs!$B$9 - N6003/Inputs!$B$10</f>
        <v>318.9482716679932</v>
      </c>
    </row>
    <row r="6004" spans="1:18" x14ac:dyDescent="0.3">
      <c r="A6004" s="4">
        <v>46273.083333333343</v>
      </c>
      <c r="B6004" s="3">
        <v>13.1625</v>
      </c>
      <c r="C6004" s="3">
        <v>0.05</v>
      </c>
      <c r="D6004" s="3">
        <f t="shared" si="837"/>
        <v>28.248645833333338</v>
      </c>
      <c r="E6004" s="3">
        <f>MAX(B6004 - D6004/Inputs!$B$5, 0)</f>
        <v>0</v>
      </c>
      <c r="F6004" s="3">
        <f>MAX(D6004*Inputs!$B$5 - B6004, 0)</f>
        <v>11.69630833333334</v>
      </c>
      <c r="G6004" s="3">
        <f t="shared" si="838"/>
        <v>0.05</v>
      </c>
      <c r="H6004" t="str">
        <f t="shared" si="839"/>
        <v>Charge</v>
      </c>
      <c r="I6004" s="3">
        <f t="shared" si="844"/>
        <v>318.9482716679932</v>
      </c>
      <c r="J6004" s="3">
        <f t="shared" si="845"/>
        <v>0</v>
      </c>
      <c r="K6004" s="3">
        <f>MIN(Inputs!$B$2, (Inputs!$B$8 - I6004)/Inputs!$B$9)</f>
        <v>22.44121780453775</v>
      </c>
      <c r="L6004" s="3">
        <f>MAX(MIN(Inputs!$B$2, I6004*Inputs!$B$10, Inputs!$B$8*Inputs!$B$4 - J6004), 0)</f>
        <v>170</v>
      </c>
      <c r="M6004" s="3">
        <f t="shared" si="840"/>
        <v>22.44121780453775</v>
      </c>
      <c r="N6004" s="3">
        <f t="shared" si="841"/>
        <v>0</v>
      </c>
      <c r="O6004" s="3">
        <f>IF(H6004="Reg", MIN(Inputs!$B$2, I6004*Inputs!$B$10, (Inputs!$B$8-I6004)/Inputs!$B$9), 0)</f>
        <v>0</v>
      </c>
      <c r="P6004" s="3">
        <f t="shared" si="842"/>
        <v>-295.38252935222812</v>
      </c>
      <c r="Q6004" s="3">
        <f t="shared" si="843"/>
        <v>0</v>
      </c>
      <c r="R6004" s="3">
        <f>I6004 + M6004*Inputs!$B$9 - N6004/Inputs!$B$10</f>
        <v>340</v>
      </c>
    </row>
    <row r="6005" spans="1:18" x14ac:dyDescent="0.3">
      <c r="A6005" s="4">
        <v>46273.125</v>
      </c>
      <c r="B6005" s="3">
        <v>12.672499999999999</v>
      </c>
      <c r="C6005" s="3">
        <v>0.05</v>
      </c>
      <c r="D6005" s="3">
        <f t="shared" si="837"/>
        <v>28.248645833333338</v>
      </c>
      <c r="E6005" s="3">
        <f>MAX(B6005 - D6005/Inputs!$B$5, 0)</f>
        <v>0</v>
      </c>
      <c r="F6005" s="3">
        <f>MAX(D6005*Inputs!$B$5 - B6005, 0)</f>
        <v>12.18630833333334</v>
      </c>
      <c r="G6005" s="3">
        <f t="shared" si="838"/>
        <v>0.05</v>
      </c>
      <c r="H6005" t="str">
        <f t="shared" si="839"/>
        <v>Charge</v>
      </c>
      <c r="I6005" s="3">
        <f t="shared" si="844"/>
        <v>340</v>
      </c>
      <c r="J6005" s="3">
        <f t="shared" si="845"/>
        <v>0</v>
      </c>
      <c r="K6005" s="3">
        <f>MIN(Inputs!$B$2, (Inputs!$B$8 - I6005)/Inputs!$B$9)</f>
        <v>0</v>
      </c>
      <c r="L6005" s="3">
        <f>MAX(MIN(Inputs!$B$2, I6005*Inputs!$B$10, Inputs!$B$8*Inputs!$B$4 - J6005), 0)</f>
        <v>170</v>
      </c>
      <c r="M6005" s="3">
        <f t="shared" si="840"/>
        <v>0</v>
      </c>
      <c r="N6005" s="3">
        <f t="shared" si="841"/>
        <v>0</v>
      </c>
      <c r="O6005" s="3">
        <f>IF(H6005="Reg", MIN(Inputs!$B$2, I6005*Inputs!$B$10, (Inputs!$B$8-I6005)/Inputs!$B$9), 0)</f>
        <v>0</v>
      </c>
      <c r="P6005" s="3">
        <f t="shared" si="842"/>
        <v>0</v>
      </c>
      <c r="Q6005" s="3">
        <f t="shared" si="843"/>
        <v>0</v>
      </c>
      <c r="R6005" s="3">
        <f>I6005 + M6005*Inputs!$B$9 - N6005/Inputs!$B$10</f>
        <v>340</v>
      </c>
    </row>
    <row r="6006" spans="1:18" x14ac:dyDescent="0.3">
      <c r="A6006" s="4">
        <v>46273.166666666657</v>
      </c>
      <c r="B6006" s="3">
        <v>13.637499999999999</v>
      </c>
      <c r="C6006" s="3">
        <v>0.05</v>
      </c>
      <c r="D6006" s="3">
        <f t="shared" si="837"/>
        <v>28.248645833333338</v>
      </c>
      <c r="E6006" s="3">
        <f>MAX(B6006 - D6006/Inputs!$B$5, 0)</f>
        <v>0</v>
      </c>
      <c r="F6006" s="3">
        <f>MAX(D6006*Inputs!$B$5 - B6006, 0)</f>
        <v>11.22130833333334</v>
      </c>
      <c r="G6006" s="3">
        <f t="shared" si="838"/>
        <v>0.05</v>
      </c>
      <c r="H6006" t="str">
        <f t="shared" si="839"/>
        <v>Charge</v>
      </c>
      <c r="I6006" s="3">
        <f t="shared" si="844"/>
        <v>340</v>
      </c>
      <c r="J6006" s="3">
        <f t="shared" si="845"/>
        <v>0</v>
      </c>
      <c r="K6006" s="3">
        <f>MIN(Inputs!$B$2, (Inputs!$B$8 - I6006)/Inputs!$B$9)</f>
        <v>0</v>
      </c>
      <c r="L6006" s="3">
        <f>MAX(MIN(Inputs!$B$2, I6006*Inputs!$B$10, Inputs!$B$8*Inputs!$B$4 - J6006), 0)</f>
        <v>170</v>
      </c>
      <c r="M6006" s="3">
        <f t="shared" si="840"/>
        <v>0</v>
      </c>
      <c r="N6006" s="3">
        <f t="shared" si="841"/>
        <v>0</v>
      </c>
      <c r="O6006" s="3">
        <f>IF(H6006="Reg", MIN(Inputs!$B$2, I6006*Inputs!$B$10, (Inputs!$B$8-I6006)/Inputs!$B$9), 0)</f>
        <v>0</v>
      </c>
      <c r="P6006" s="3">
        <f t="shared" si="842"/>
        <v>0</v>
      </c>
      <c r="Q6006" s="3">
        <f t="shared" si="843"/>
        <v>0</v>
      </c>
      <c r="R6006" s="3">
        <f>I6006 + M6006*Inputs!$B$9 - N6006/Inputs!$B$10</f>
        <v>340</v>
      </c>
    </row>
    <row r="6007" spans="1:18" x14ac:dyDescent="0.3">
      <c r="A6007" s="4">
        <v>46273.208333333343</v>
      </c>
      <c r="B6007" s="3">
        <v>19.105000000000004</v>
      </c>
      <c r="C6007" s="3">
        <v>0.06</v>
      </c>
      <c r="D6007" s="3">
        <f t="shared" si="837"/>
        <v>28.248645833333338</v>
      </c>
      <c r="E6007" s="3">
        <f>MAX(B6007 - D6007/Inputs!$B$5, 0)</f>
        <v>0</v>
      </c>
      <c r="F6007" s="3">
        <f>MAX(D6007*Inputs!$B$5 - B6007, 0)</f>
        <v>5.7538083333333354</v>
      </c>
      <c r="G6007" s="3">
        <f t="shared" si="838"/>
        <v>0.06</v>
      </c>
      <c r="H6007" t="str">
        <f t="shared" si="839"/>
        <v>Charge</v>
      </c>
      <c r="I6007" s="3">
        <f t="shared" si="844"/>
        <v>340</v>
      </c>
      <c r="J6007" s="3">
        <f t="shared" si="845"/>
        <v>0</v>
      </c>
      <c r="K6007" s="3">
        <f>MIN(Inputs!$B$2, (Inputs!$B$8 - I6007)/Inputs!$B$9)</f>
        <v>0</v>
      </c>
      <c r="L6007" s="3">
        <f>MAX(MIN(Inputs!$B$2, I6007*Inputs!$B$10, Inputs!$B$8*Inputs!$B$4 - J6007), 0)</f>
        <v>170</v>
      </c>
      <c r="M6007" s="3">
        <f t="shared" si="840"/>
        <v>0</v>
      </c>
      <c r="N6007" s="3">
        <f t="shared" si="841"/>
        <v>0</v>
      </c>
      <c r="O6007" s="3">
        <f>IF(H6007="Reg", MIN(Inputs!$B$2, I6007*Inputs!$B$10, (Inputs!$B$8-I6007)/Inputs!$B$9), 0)</f>
        <v>0</v>
      </c>
      <c r="P6007" s="3">
        <f t="shared" si="842"/>
        <v>0</v>
      </c>
      <c r="Q6007" s="3">
        <f t="shared" si="843"/>
        <v>0</v>
      </c>
      <c r="R6007" s="3">
        <f>I6007 + M6007*Inputs!$B$9 - N6007/Inputs!$B$10</f>
        <v>340</v>
      </c>
    </row>
    <row r="6008" spans="1:18" x14ac:dyDescent="0.3">
      <c r="A6008" s="4">
        <v>46273.25</v>
      </c>
      <c r="B6008" s="3">
        <v>25.905000000000001</v>
      </c>
      <c r="C6008" s="3">
        <v>0.05</v>
      </c>
      <c r="D6008" s="3">
        <f t="shared" si="837"/>
        <v>28.248645833333338</v>
      </c>
      <c r="E6008" s="3">
        <f>MAX(B6008 - D6008/Inputs!$B$5, 0)</f>
        <v>0</v>
      </c>
      <c r="F6008" s="3">
        <f>MAX(D6008*Inputs!$B$5 - B6008, 0)</f>
        <v>0</v>
      </c>
      <c r="G6008" s="3">
        <f t="shared" si="838"/>
        <v>0.05</v>
      </c>
      <c r="H6008" t="str">
        <f t="shared" si="839"/>
        <v>Reg</v>
      </c>
      <c r="I6008" s="3">
        <f t="shared" si="844"/>
        <v>340</v>
      </c>
      <c r="J6008" s="3">
        <f t="shared" si="845"/>
        <v>0</v>
      </c>
      <c r="K6008" s="3">
        <f>MIN(Inputs!$B$2, (Inputs!$B$8 - I6008)/Inputs!$B$9)</f>
        <v>0</v>
      </c>
      <c r="L6008" s="3">
        <f>MAX(MIN(Inputs!$B$2, I6008*Inputs!$B$10, Inputs!$B$8*Inputs!$B$4 - J6008), 0)</f>
        <v>170</v>
      </c>
      <c r="M6008" s="3">
        <f t="shared" si="840"/>
        <v>0</v>
      </c>
      <c r="N6008" s="3">
        <f t="shared" si="841"/>
        <v>0</v>
      </c>
      <c r="O6008" s="3">
        <f>IF(H6008="Reg", MIN(Inputs!$B$2, I6008*Inputs!$B$10, (Inputs!$B$8-I6008)/Inputs!$B$9), 0)</f>
        <v>0</v>
      </c>
      <c r="P6008" s="3">
        <f t="shared" si="842"/>
        <v>0</v>
      </c>
      <c r="Q6008" s="3">
        <f t="shared" si="843"/>
        <v>0</v>
      </c>
      <c r="R6008" s="3">
        <f>I6008 + M6008*Inputs!$B$9 - N6008/Inputs!$B$10</f>
        <v>340</v>
      </c>
    </row>
    <row r="6009" spans="1:18" x14ac:dyDescent="0.3">
      <c r="A6009" s="4">
        <v>46273.291666666657</v>
      </c>
      <c r="B6009" s="3">
        <v>33.402500000000003</v>
      </c>
      <c r="C6009" s="3">
        <v>1</v>
      </c>
      <c r="D6009" s="3">
        <f t="shared" si="837"/>
        <v>28.248645833333338</v>
      </c>
      <c r="E6009" s="3">
        <f>MAX(B6009 - D6009/Inputs!$B$5, 0)</f>
        <v>1.3017660984848476</v>
      </c>
      <c r="F6009" s="3">
        <f>MAX(D6009*Inputs!$B$5 - B6009, 0)</f>
        <v>0</v>
      </c>
      <c r="G6009" s="3">
        <f t="shared" si="838"/>
        <v>1</v>
      </c>
      <c r="H6009" t="str">
        <f t="shared" si="839"/>
        <v>Discharge</v>
      </c>
      <c r="I6009" s="3">
        <f t="shared" si="844"/>
        <v>340</v>
      </c>
      <c r="J6009" s="3">
        <f t="shared" si="845"/>
        <v>0</v>
      </c>
      <c r="K6009" s="3">
        <f>MIN(Inputs!$B$2, (Inputs!$B$8 - I6009)/Inputs!$B$9)</f>
        <v>0</v>
      </c>
      <c r="L6009" s="3">
        <f>MAX(MIN(Inputs!$B$2, I6009*Inputs!$B$10, Inputs!$B$8*Inputs!$B$4 - J6009), 0)</f>
        <v>170</v>
      </c>
      <c r="M6009" s="3">
        <f t="shared" si="840"/>
        <v>0</v>
      </c>
      <c r="N6009" s="3">
        <f t="shared" si="841"/>
        <v>170</v>
      </c>
      <c r="O6009" s="3">
        <f>IF(H6009="Reg", MIN(Inputs!$B$2, I6009*Inputs!$B$10, (Inputs!$B$8-I6009)/Inputs!$B$9), 0)</f>
        <v>0</v>
      </c>
      <c r="P6009" s="3">
        <f t="shared" si="842"/>
        <v>5678.4250000000002</v>
      </c>
      <c r="Q6009" s="3">
        <f t="shared" si="843"/>
        <v>0</v>
      </c>
      <c r="R6009" s="3">
        <f>I6009 + M6009*Inputs!$B$9 - N6009/Inputs!$B$10</f>
        <v>158.77939109773115</v>
      </c>
    </row>
    <row r="6010" spans="1:18" x14ac:dyDescent="0.3">
      <c r="A6010" s="4">
        <v>46273.333333333343</v>
      </c>
      <c r="B6010" s="3">
        <v>40.799999999999997</v>
      </c>
      <c r="C6010" s="3">
        <v>0.49</v>
      </c>
      <c r="D6010" s="3">
        <f t="shared" si="837"/>
        <v>28.248645833333338</v>
      </c>
      <c r="E6010" s="3">
        <f>MAX(B6010 - D6010/Inputs!$B$5, 0)</f>
        <v>8.6992660984848413</v>
      </c>
      <c r="F6010" s="3">
        <f>MAX(D6010*Inputs!$B$5 - B6010, 0)</f>
        <v>0</v>
      </c>
      <c r="G6010" s="3">
        <f t="shared" si="838"/>
        <v>0.49</v>
      </c>
      <c r="H6010" t="str">
        <f t="shared" si="839"/>
        <v>Discharge</v>
      </c>
      <c r="I6010" s="3">
        <f t="shared" si="844"/>
        <v>158.77939109773115</v>
      </c>
      <c r="J6010" s="3">
        <f t="shared" si="845"/>
        <v>170</v>
      </c>
      <c r="K6010" s="3">
        <f>MIN(Inputs!$B$2, (Inputs!$B$8 - I6010)/Inputs!$B$9)</f>
        <v>170</v>
      </c>
      <c r="L6010" s="3">
        <f>MAX(MIN(Inputs!$B$2, I6010*Inputs!$B$10, Inputs!$B$8*Inputs!$B$4 - J6010), 0)</f>
        <v>148.94827166799323</v>
      </c>
      <c r="M6010" s="3">
        <f t="shared" si="840"/>
        <v>0</v>
      </c>
      <c r="N6010" s="3">
        <f t="shared" si="841"/>
        <v>148.94827166799323</v>
      </c>
      <c r="O6010" s="3">
        <f>IF(H6010="Reg", MIN(Inputs!$B$2, I6010*Inputs!$B$10, (Inputs!$B$8-I6010)/Inputs!$B$9), 0)</f>
        <v>0</v>
      </c>
      <c r="P6010" s="3">
        <f t="shared" si="842"/>
        <v>6077.0894840541232</v>
      </c>
      <c r="Q6010" s="3">
        <f t="shared" si="843"/>
        <v>0</v>
      </c>
      <c r="R6010" s="3">
        <f>I6010 + M6010*Inputs!$B$9 - N6010/Inputs!$B$10</f>
        <v>0</v>
      </c>
    </row>
    <row r="6011" spans="1:18" x14ac:dyDescent="0.3">
      <c r="A6011" s="4">
        <v>46273.375</v>
      </c>
      <c r="B6011" s="3">
        <v>37.932500000000005</v>
      </c>
      <c r="C6011" s="3">
        <v>0.44</v>
      </c>
      <c r="D6011" s="3">
        <f t="shared" si="837"/>
        <v>28.248645833333338</v>
      </c>
      <c r="E6011" s="3">
        <f>MAX(B6011 - D6011/Inputs!$B$5, 0)</f>
        <v>5.8317660984848487</v>
      </c>
      <c r="F6011" s="3">
        <f>MAX(D6011*Inputs!$B$5 - B6011, 0)</f>
        <v>0</v>
      </c>
      <c r="G6011" s="3">
        <f t="shared" si="838"/>
        <v>0.44</v>
      </c>
      <c r="H6011" t="str">
        <f t="shared" si="839"/>
        <v>Discharge</v>
      </c>
      <c r="I6011" s="3">
        <f t="shared" si="844"/>
        <v>0</v>
      </c>
      <c r="J6011" s="3">
        <f t="shared" si="845"/>
        <v>318.94827166799325</v>
      </c>
      <c r="K6011" s="3">
        <f>MIN(Inputs!$B$2, (Inputs!$B$8 - I6011)/Inputs!$B$9)</f>
        <v>170</v>
      </c>
      <c r="L6011" s="3">
        <f>MAX(MIN(Inputs!$B$2, I6011*Inputs!$B$10, Inputs!$B$8*Inputs!$B$4 - J6011), 0)</f>
        <v>0</v>
      </c>
      <c r="M6011" s="3">
        <f t="shared" si="840"/>
        <v>0</v>
      </c>
      <c r="N6011" s="3">
        <f t="shared" si="841"/>
        <v>0</v>
      </c>
      <c r="O6011" s="3">
        <f>IF(H6011="Reg", MIN(Inputs!$B$2, I6011*Inputs!$B$10, (Inputs!$B$8-I6011)/Inputs!$B$9), 0)</f>
        <v>0</v>
      </c>
      <c r="P6011" s="3">
        <f t="shared" si="842"/>
        <v>0</v>
      </c>
      <c r="Q6011" s="3">
        <f t="shared" si="843"/>
        <v>0</v>
      </c>
      <c r="R6011" s="3">
        <f>I6011 + M6011*Inputs!$B$9 - N6011/Inputs!$B$10</f>
        <v>0</v>
      </c>
    </row>
    <row r="6012" spans="1:18" x14ac:dyDescent="0.3">
      <c r="A6012" s="4">
        <v>46273.416666666657</v>
      </c>
      <c r="B6012" s="3">
        <v>30.5075</v>
      </c>
      <c r="C6012" s="3">
        <v>0.38</v>
      </c>
      <c r="D6012" s="3">
        <f t="shared" si="837"/>
        <v>28.248645833333338</v>
      </c>
      <c r="E6012" s="3">
        <f>MAX(B6012 - D6012/Inputs!$B$5, 0)</f>
        <v>0</v>
      </c>
      <c r="F6012" s="3">
        <f>MAX(D6012*Inputs!$B$5 - B6012, 0)</f>
        <v>0</v>
      </c>
      <c r="G6012" s="3">
        <f t="shared" si="838"/>
        <v>0.38</v>
      </c>
      <c r="H6012" t="str">
        <f t="shared" si="839"/>
        <v>Reg</v>
      </c>
      <c r="I6012" s="3">
        <f t="shared" si="844"/>
        <v>0</v>
      </c>
      <c r="J6012" s="3">
        <f t="shared" si="845"/>
        <v>318.94827166799325</v>
      </c>
      <c r="K6012" s="3">
        <f>MIN(Inputs!$B$2, (Inputs!$B$8 - I6012)/Inputs!$B$9)</f>
        <v>170</v>
      </c>
      <c r="L6012" s="3">
        <f>MAX(MIN(Inputs!$B$2, I6012*Inputs!$B$10, Inputs!$B$8*Inputs!$B$4 - J6012), 0)</f>
        <v>0</v>
      </c>
      <c r="M6012" s="3">
        <f t="shared" si="840"/>
        <v>0</v>
      </c>
      <c r="N6012" s="3">
        <f t="shared" si="841"/>
        <v>0</v>
      </c>
      <c r="O6012" s="3">
        <f>IF(H6012="Reg", MIN(Inputs!$B$2, I6012*Inputs!$B$10, (Inputs!$B$8-I6012)/Inputs!$B$9), 0)</f>
        <v>0</v>
      </c>
      <c r="P6012" s="3">
        <f t="shared" si="842"/>
        <v>0</v>
      </c>
      <c r="Q6012" s="3">
        <f t="shared" si="843"/>
        <v>0</v>
      </c>
      <c r="R6012" s="3">
        <f>I6012 + M6012*Inputs!$B$9 - N6012/Inputs!$B$10</f>
        <v>0</v>
      </c>
    </row>
    <row r="6013" spans="1:18" x14ac:dyDescent="0.3">
      <c r="A6013" s="4">
        <v>46273.458333333343</v>
      </c>
      <c r="B6013" s="3">
        <v>29.037499999999998</v>
      </c>
      <c r="C6013" s="3">
        <v>0.36</v>
      </c>
      <c r="D6013" s="3">
        <f t="shared" si="837"/>
        <v>28.248645833333338</v>
      </c>
      <c r="E6013" s="3">
        <f>MAX(B6013 - D6013/Inputs!$B$5, 0)</f>
        <v>0</v>
      </c>
      <c r="F6013" s="3">
        <f>MAX(D6013*Inputs!$B$5 - B6013, 0)</f>
        <v>0</v>
      </c>
      <c r="G6013" s="3">
        <f t="shared" si="838"/>
        <v>0.36</v>
      </c>
      <c r="H6013" t="str">
        <f t="shared" si="839"/>
        <v>Reg</v>
      </c>
      <c r="I6013" s="3">
        <f t="shared" si="844"/>
        <v>0</v>
      </c>
      <c r="J6013" s="3">
        <f t="shared" si="845"/>
        <v>318.94827166799325</v>
      </c>
      <c r="K6013" s="3">
        <f>MIN(Inputs!$B$2, (Inputs!$B$8 - I6013)/Inputs!$B$9)</f>
        <v>170</v>
      </c>
      <c r="L6013" s="3">
        <f>MAX(MIN(Inputs!$B$2, I6013*Inputs!$B$10, Inputs!$B$8*Inputs!$B$4 - J6013), 0)</f>
        <v>0</v>
      </c>
      <c r="M6013" s="3">
        <f t="shared" si="840"/>
        <v>0</v>
      </c>
      <c r="N6013" s="3">
        <f t="shared" si="841"/>
        <v>0</v>
      </c>
      <c r="O6013" s="3">
        <f>IF(H6013="Reg", MIN(Inputs!$B$2, I6013*Inputs!$B$10, (Inputs!$B$8-I6013)/Inputs!$B$9), 0)</f>
        <v>0</v>
      </c>
      <c r="P6013" s="3">
        <f t="shared" si="842"/>
        <v>0</v>
      </c>
      <c r="Q6013" s="3">
        <f t="shared" si="843"/>
        <v>0</v>
      </c>
      <c r="R6013" s="3">
        <f>I6013 + M6013*Inputs!$B$9 - N6013/Inputs!$B$10</f>
        <v>0</v>
      </c>
    </row>
    <row r="6014" spans="1:18" x14ac:dyDescent="0.3">
      <c r="A6014" s="4">
        <v>46273.5</v>
      </c>
      <c r="B6014" s="3">
        <v>28.13</v>
      </c>
      <c r="C6014" s="3">
        <v>0.37</v>
      </c>
      <c r="D6014" s="3">
        <f t="shared" si="837"/>
        <v>28.248645833333338</v>
      </c>
      <c r="E6014" s="3">
        <f>MAX(B6014 - D6014/Inputs!$B$5, 0)</f>
        <v>0</v>
      </c>
      <c r="F6014" s="3">
        <f>MAX(D6014*Inputs!$B$5 - B6014, 0)</f>
        <v>0</v>
      </c>
      <c r="G6014" s="3">
        <f t="shared" si="838"/>
        <v>0.37</v>
      </c>
      <c r="H6014" t="str">
        <f t="shared" si="839"/>
        <v>Reg</v>
      </c>
      <c r="I6014" s="3">
        <f t="shared" si="844"/>
        <v>0</v>
      </c>
      <c r="J6014" s="3">
        <f t="shared" si="845"/>
        <v>318.94827166799325</v>
      </c>
      <c r="K6014" s="3">
        <f>MIN(Inputs!$B$2, (Inputs!$B$8 - I6014)/Inputs!$B$9)</f>
        <v>170</v>
      </c>
      <c r="L6014" s="3">
        <f>MAX(MIN(Inputs!$B$2, I6014*Inputs!$B$10, Inputs!$B$8*Inputs!$B$4 - J6014), 0)</f>
        <v>0</v>
      </c>
      <c r="M6014" s="3">
        <f t="shared" si="840"/>
        <v>0</v>
      </c>
      <c r="N6014" s="3">
        <f t="shared" si="841"/>
        <v>0</v>
      </c>
      <c r="O6014" s="3">
        <f>IF(H6014="Reg", MIN(Inputs!$B$2, I6014*Inputs!$B$10, (Inputs!$B$8-I6014)/Inputs!$B$9), 0)</f>
        <v>0</v>
      </c>
      <c r="P6014" s="3">
        <f t="shared" si="842"/>
        <v>0</v>
      </c>
      <c r="Q6014" s="3">
        <f t="shared" si="843"/>
        <v>0</v>
      </c>
      <c r="R6014" s="3">
        <f>I6014 + M6014*Inputs!$B$9 - N6014/Inputs!$B$10</f>
        <v>0</v>
      </c>
    </row>
    <row r="6015" spans="1:18" x14ac:dyDescent="0.3">
      <c r="A6015" s="4">
        <v>46273.541666666657</v>
      </c>
      <c r="B6015" s="3">
        <v>24.197499999999998</v>
      </c>
      <c r="C6015" s="3">
        <v>0.44</v>
      </c>
      <c r="D6015" s="3">
        <f t="shared" si="837"/>
        <v>28.248645833333338</v>
      </c>
      <c r="E6015" s="3">
        <f>MAX(B6015 - D6015/Inputs!$B$5, 0)</f>
        <v>0</v>
      </c>
      <c r="F6015" s="3">
        <f>MAX(D6015*Inputs!$B$5 - B6015, 0)</f>
        <v>0.66130833333334138</v>
      </c>
      <c r="G6015" s="3">
        <f t="shared" si="838"/>
        <v>0.44</v>
      </c>
      <c r="H6015" t="str">
        <f t="shared" si="839"/>
        <v>Charge</v>
      </c>
      <c r="I6015" s="3">
        <f t="shared" si="844"/>
        <v>0</v>
      </c>
      <c r="J6015" s="3">
        <f t="shared" si="845"/>
        <v>318.94827166799325</v>
      </c>
      <c r="K6015" s="3">
        <f>MIN(Inputs!$B$2, (Inputs!$B$8 - I6015)/Inputs!$B$9)</f>
        <v>170</v>
      </c>
      <c r="L6015" s="3">
        <f>MAX(MIN(Inputs!$B$2, I6015*Inputs!$B$10, Inputs!$B$8*Inputs!$B$4 - J6015), 0)</f>
        <v>0</v>
      </c>
      <c r="M6015" s="3">
        <f t="shared" si="840"/>
        <v>170</v>
      </c>
      <c r="N6015" s="3">
        <f t="shared" si="841"/>
        <v>0</v>
      </c>
      <c r="O6015" s="3">
        <f>IF(H6015="Reg", MIN(Inputs!$B$2, I6015*Inputs!$B$10, (Inputs!$B$8-I6015)/Inputs!$B$9), 0)</f>
        <v>0</v>
      </c>
      <c r="P6015" s="3">
        <f t="shared" si="842"/>
        <v>-4113.5749999999998</v>
      </c>
      <c r="Q6015" s="3">
        <f t="shared" si="843"/>
        <v>0</v>
      </c>
      <c r="R6015" s="3">
        <f>I6015 + M6015*Inputs!$B$9 - N6015/Inputs!$B$10</f>
        <v>159.4741358339966</v>
      </c>
    </row>
    <row r="6016" spans="1:18" x14ac:dyDescent="0.3">
      <c r="A6016" s="4">
        <v>46273.583333333343</v>
      </c>
      <c r="B6016" s="3">
        <v>24.212499999999999</v>
      </c>
      <c r="C6016" s="3">
        <v>0.44</v>
      </c>
      <c r="D6016" s="3">
        <f t="shared" si="837"/>
        <v>28.248645833333338</v>
      </c>
      <c r="E6016" s="3">
        <f>MAX(B6016 - D6016/Inputs!$B$5, 0)</f>
        <v>0</v>
      </c>
      <c r="F6016" s="3">
        <f>MAX(D6016*Inputs!$B$5 - B6016, 0)</f>
        <v>0.64630833333334081</v>
      </c>
      <c r="G6016" s="3">
        <f t="shared" si="838"/>
        <v>0.44</v>
      </c>
      <c r="H6016" t="str">
        <f t="shared" si="839"/>
        <v>Charge</v>
      </c>
      <c r="I6016" s="3">
        <f t="shared" si="844"/>
        <v>159.4741358339966</v>
      </c>
      <c r="J6016" s="3">
        <f t="shared" si="845"/>
        <v>318.94827166799325</v>
      </c>
      <c r="K6016" s="3">
        <f>MIN(Inputs!$B$2, (Inputs!$B$8 - I6016)/Inputs!$B$9)</f>
        <v>170</v>
      </c>
      <c r="L6016" s="3">
        <f>MAX(MIN(Inputs!$B$2, I6016*Inputs!$B$10, Inputs!$B$8*Inputs!$B$4 - J6016), 0)</f>
        <v>21.051728332006746</v>
      </c>
      <c r="M6016" s="3">
        <f t="shared" si="840"/>
        <v>170</v>
      </c>
      <c r="N6016" s="3">
        <f t="shared" si="841"/>
        <v>0</v>
      </c>
      <c r="O6016" s="3">
        <f>IF(H6016="Reg", MIN(Inputs!$B$2, I6016*Inputs!$B$10, (Inputs!$B$8-I6016)/Inputs!$B$9), 0)</f>
        <v>0</v>
      </c>
      <c r="P6016" s="3">
        <f t="shared" si="842"/>
        <v>-4116.125</v>
      </c>
      <c r="Q6016" s="3">
        <f t="shared" si="843"/>
        <v>0</v>
      </c>
      <c r="R6016" s="3">
        <f>I6016 + M6016*Inputs!$B$9 - N6016/Inputs!$B$10</f>
        <v>318.9482716679932</v>
      </c>
    </row>
    <row r="6017" spans="1:18" x14ac:dyDescent="0.3">
      <c r="A6017" s="4">
        <v>46273.625</v>
      </c>
      <c r="B6017" s="3">
        <v>21.294999999999998</v>
      </c>
      <c r="C6017" s="3">
        <v>0.49</v>
      </c>
      <c r="D6017" s="3">
        <f t="shared" si="837"/>
        <v>28.248645833333338</v>
      </c>
      <c r="E6017" s="3">
        <f>MAX(B6017 - D6017/Inputs!$B$5, 0)</f>
        <v>0</v>
      </c>
      <c r="F6017" s="3">
        <f>MAX(D6017*Inputs!$B$5 - B6017, 0)</f>
        <v>3.5638083333333412</v>
      </c>
      <c r="G6017" s="3">
        <f t="shared" si="838"/>
        <v>0.49</v>
      </c>
      <c r="H6017" t="str">
        <f t="shared" si="839"/>
        <v>Charge</v>
      </c>
      <c r="I6017" s="3">
        <f t="shared" si="844"/>
        <v>318.9482716679932</v>
      </c>
      <c r="J6017" s="3">
        <f t="shared" si="845"/>
        <v>318.94827166799325</v>
      </c>
      <c r="K6017" s="3">
        <f>MIN(Inputs!$B$2, (Inputs!$B$8 - I6017)/Inputs!$B$9)</f>
        <v>22.44121780453775</v>
      </c>
      <c r="L6017" s="3">
        <f>MAX(MIN(Inputs!$B$2, I6017*Inputs!$B$10, Inputs!$B$8*Inputs!$B$4 - J6017), 0)</f>
        <v>21.051728332006746</v>
      </c>
      <c r="M6017" s="3">
        <f t="shared" si="840"/>
        <v>22.44121780453775</v>
      </c>
      <c r="N6017" s="3">
        <f t="shared" si="841"/>
        <v>0</v>
      </c>
      <c r="O6017" s="3">
        <f>IF(H6017="Reg", MIN(Inputs!$B$2, I6017*Inputs!$B$10, (Inputs!$B$8-I6017)/Inputs!$B$9), 0)</f>
        <v>0</v>
      </c>
      <c r="P6017" s="3">
        <f t="shared" si="842"/>
        <v>-477.88573314763136</v>
      </c>
      <c r="Q6017" s="3">
        <f t="shared" si="843"/>
        <v>0</v>
      </c>
      <c r="R6017" s="3">
        <f>I6017 + M6017*Inputs!$B$9 - N6017/Inputs!$B$10</f>
        <v>340</v>
      </c>
    </row>
    <row r="6018" spans="1:18" x14ac:dyDescent="0.3">
      <c r="A6018" s="4">
        <v>46273.666666666657</v>
      </c>
      <c r="B6018" s="3">
        <v>19.5975</v>
      </c>
      <c r="C6018" s="3">
        <v>0.5</v>
      </c>
      <c r="D6018" s="3">
        <f t="shared" ref="D6018:D6081" si="846">AVERAGEIFS(B:B, A:A, "&gt;="&amp;INT(A6018), A:A, "&lt;"&amp;INT(A6018)+1)</f>
        <v>28.248645833333338</v>
      </c>
      <c r="E6018" s="3">
        <f>MAX(B6018 - D6018/Inputs!$B$5, 0)</f>
        <v>0</v>
      </c>
      <c r="F6018" s="3">
        <f>MAX(D6018*Inputs!$B$5 - B6018, 0)</f>
        <v>5.2613083333333392</v>
      </c>
      <c r="G6018" s="3">
        <f t="shared" ref="G6018:G6081" si="847">C6018</f>
        <v>0.5</v>
      </c>
      <c r="H6018" t="str">
        <f t="shared" ref="H6018:H6081" si="848">IF(MAX(E6018, F6018, G6018)&lt;=0, "Idle", IF(AND(G6018&gt;=E6018, G6018&gt;=F6018), "Reg", IF(E6018&gt;=F6018, "Discharge", "Charge")))</f>
        <v>Charge</v>
      </c>
      <c r="I6018" s="3">
        <f t="shared" si="844"/>
        <v>340</v>
      </c>
      <c r="J6018" s="3">
        <f t="shared" si="845"/>
        <v>318.94827166799325</v>
      </c>
      <c r="K6018" s="3">
        <f>MIN(Inputs!$B$2, (Inputs!$B$8 - I6018)/Inputs!$B$9)</f>
        <v>0</v>
      </c>
      <c r="L6018" s="3">
        <f>MAX(MIN(Inputs!$B$2, I6018*Inputs!$B$10, Inputs!$B$8*Inputs!$B$4 - J6018), 0)</f>
        <v>21.051728332006746</v>
      </c>
      <c r="M6018" s="3">
        <f t="shared" ref="M6018:M6081" si="849">IF(H6018="Charge", K6018, 0)</f>
        <v>0</v>
      </c>
      <c r="N6018" s="3">
        <f t="shared" ref="N6018:N6081" si="850">IF(H6018="Discharge", L6018, 0)</f>
        <v>0</v>
      </c>
      <c r="O6018" s="3">
        <f>IF(H6018="Reg", MIN(Inputs!$B$2, I6018*Inputs!$B$10, (Inputs!$B$8-I6018)/Inputs!$B$9), 0)</f>
        <v>0</v>
      </c>
      <c r="P6018" s="3">
        <f t="shared" ref="P6018:P6081" si="851">(N6018 - M6018) * B6018</f>
        <v>0</v>
      </c>
      <c r="Q6018" s="3">
        <f t="shared" ref="Q6018:Q6081" si="852">O6018 * C6018</f>
        <v>0</v>
      </c>
      <c r="R6018" s="3">
        <f>I6018 + M6018*Inputs!$B$9 - N6018/Inputs!$B$10</f>
        <v>340</v>
      </c>
    </row>
    <row r="6019" spans="1:18" x14ac:dyDescent="0.3">
      <c r="A6019" s="4">
        <v>46273.708333333343</v>
      </c>
      <c r="B6019" s="3">
        <v>18.872500000000002</v>
      </c>
      <c r="C6019" s="3">
        <v>0.64</v>
      </c>
      <c r="D6019" s="3">
        <f t="shared" si="846"/>
        <v>28.248645833333338</v>
      </c>
      <c r="E6019" s="3">
        <f>MAX(B6019 - D6019/Inputs!$B$5, 0)</f>
        <v>0</v>
      </c>
      <c r="F6019" s="3">
        <f>MAX(D6019*Inputs!$B$5 - B6019, 0)</f>
        <v>5.9863083333333371</v>
      </c>
      <c r="G6019" s="3">
        <f t="shared" si="847"/>
        <v>0.64</v>
      </c>
      <c r="H6019" t="str">
        <f t="shared" si="848"/>
        <v>Charge</v>
      </c>
      <c r="I6019" s="3">
        <f t="shared" ref="I6019:I6082" si="853">R6018</f>
        <v>340</v>
      </c>
      <c r="J6019" s="3">
        <f t="shared" ref="J6019:J6082" si="854">IF(INT(A6019)=INT(A6018), J6018 + N6018, 0)</f>
        <v>318.94827166799325</v>
      </c>
      <c r="K6019" s="3">
        <f>MIN(Inputs!$B$2, (Inputs!$B$8 - I6019)/Inputs!$B$9)</f>
        <v>0</v>
      </c>
      <c r="L6019" s="3">
        <f>MAX(MIN(Inputs!$B$2, I6019*Inputs!$B$10, Inputs!$B$8*Inputs!$B$4 - J6019), 0)</f>
        <v>21.051728332006746</v>
      </c>
      <c r="M6019" s="3">
        <f t="shared" si="849"/>
        <v>0</v>
      </c>
      <c r="N6019" s="3">
        <f t="shared" si="850"/>
        <v>0</v>
      </c>
      <c r="O6019" s="3">
        <f>IF(H6019="Reg", MIN(Inputs!$B$2, I6019*Inputs!$B$10, (Inputs!$B$8-I6019)/Inputs!$B$9), 0)</f>
        <v>0</v>
      </c>
      <c r="P6019" s="3">
        <f t="shared" si="851"/>
        <v>0</v>
      </c>
      <c r="Q6019" s="3">
        <f t="shared" si="852"/>
        <v>0</v>
      </c>
      <c r="R6019" s="3">
        <f>I6019 + M6019*Inputs!$B$9 - N6019/Inputs!$B$10</f>
        <v>340</v>
      </c>
    </row>
    <row r="6020" spans="1:18" x14ac:dyDescent="0.3">
      <c r="A6020" s="4">
        <v>46273.75</v>
      </c>
      <c r="B6020" s="3">
        <v>26.93</v>
      </c>
      <c r="C6020" s="3">
        <v>2.09</v>
      </c>
      <c r="D6020" s="3">
        <f t="shared" si="846"/>
        <v>28.248645833333338</v>
      </c>
      <c r="E6020" s="3">
        <f>MAX(B6020 - D6020/Inputs!$B$5, 0)</f>
        <v>0</v>
      </c>
      <c r="F6020" s="3">
        <f>MAX(D6020*Inputs!$B$5 - B6020, 0)</f>
        <v>0</v>
      </c>
      <c r="G6020" s="3">
        <f t="shared" si="847"/>
        <v>2.09</v>
      </c>
      <c r="H6020" t="str">
        <f t="shared" si="848"/>
        <v>Reg</v>
      </c>
      <c r="I6020" s="3">
        <f t="shared" si="853"/>
        <v>340</v>
      </c>
      <c r="J6020" s="3">
        <f t="shared" si="854"/>
        <v>318.94827166799325</v>
      </c>
      <c r="K6020" s="3">
        <f>MIN(Inputs!$B$2, (Inputs!$B$8 - I6020)/Inputs!$B$9)</f>
        <v>0</v>
      </c>
      <c r="L6020" s="3">
        <f>MAX(MIN(Inputs!$B$2, I6020*Inputs!$B$10, Inputs!$B$8*Inputs!$B$4 - J6020), 0)</f>
        <v>21.051728332006746</v>
      </c>
      <c r="M6020" s="3">
        <f t="shared" si="849"/>
        <v>0</v>
      </c>
      <c r="N6020" s="3">
        <f t="shared" si="850"/>
        <v>0</v>
      </c>
      <c r="O6020" s="3">
        <f>IF(H6020="Reg", MIN(Inputs!$B$2, I6020*Inputs!$B$10, (Inputs!$B$8-I6020)/Inputs!$B$9), 0)</f>
        <v>0</v>
      </c>
      <c r="P6020" s="3">
        <f t="shared" si="851"/>
        <v>0</v>
      </c>
      <c r="Q6020" s="3">
        <f t="shared" si="852"/>
        <v>0</v>
      </c>
      <c r="R6020" s="3">
        <f>I6020 + M6020*Inputs!$B$9 - N6020/Inputs!$B$10</f>
        <v>340</v>
      </c>
    </row>
    <row r="6021" spans="1:18" x14ac:dyDescent="0.3">
      <c r="A6021" s="4">
        <v>46273.791666666657</v>
      </c>
      <c r="B6021" s="3">
        <v>41.594999999999999</v>
      </c>
      <c r="C6021" s="3">
        <v>1</v>
      </c>
      <c r="D6021" s="3">
        <f t="shared" si="846"/>
        <v>28.248645833333338</v>
      </c>
      <c r="E6021" s="3">
        <f>MAX(B6021 - D6021/Inputs!$B$5, 0)</f>
        <v>9.494266098484843</v>
      </c>
      <c r="F6021" s="3">
        <f>MAX(D6021*Inputs!$B$5 - B6021, 0)</f>
        <v>0</v>
      </c>
      <c r="G6021" s="3">
        <f t="shared" si="847"/>
        <v>1</v>
      </c>
      <c r="H6021" t="str">
        <f t="shared" si="848"/>
        <v>Discharge</v>
      </c>
      <c r="I6021" s="3">
        <f t="shared" si="853"/>
        <v>340</v>
      </c>
      <c r="J6021" s="3">
        <f t="shared" si="854"/>
        <v>318.94827166799325</v>
      </c>
      <c r="K6021" s="3">
        <f>MIN(Inputs!$B$2, (Inputs!$B$8 - I6021)/Inputs!$B$9)</f>
        <v>0</v>
      </c>
      <c r="L6021" s="3">
        <f>MAX(MIN(Inputs!$B$2, I6021*Inputs!$B$10, Inputs!$B$8*Inputs!$B$4 - J6021), 0)</f>
        <v>21.051728332006746</v>
      </c>
      <c r="M6021" s="3">
        <f t="shared" si="849"/>
        <v>0</v>
      </c>
      <c r="N6021" s="3">
        <f t="shared" si="850"/>
        <v>21.051728332006746</v>
      </c>
      <c r="O6021" s="3">
        <f>IF(H6021="Reg", MIN(Inputs!$B$2, I6021*Inputs!$B$10, (Inputs!$B$8-I6021)/Inputs!$B$9), 0)</f>
        <v>0</v>
      </c>
      <c r="P6021" s="3">
        <f t="shared" si="851"/>
        <v>875.64663996982063</v>
      </c>
      <c r="Q6021" s="3">
        <f t="shared" si="852"/>
        <v>0</v>
      </c>
      <c r="R6021" s="3">
        <f>I6021 + M6021*Inputs!$B$9 - N6021/Inputs!$B$10</f>
        <v>317.5587821954623</v>
      </c>
    </row>
    <row r="6022" spans="1:18" x14ac:dyDescent="0.3">
      <c r="A6022" s="4">
        <v>46273.833333333343</v>
      </c>
      <c r="B6022" s="3">
        <v>54.237499999999997</v>
      </c>
      <c r="C6022" s="3">
        <v>2</v>
      </c>
      <c r="D6022" s="3">
        <f t="shared" si="846"/>
        <v>28.248645833333338</v>
      </c>
      <c r="E6022" s="3">
        <f>MAX(B6022 - D6022/Inputs!$B$5, 0)</f>
        <v>22.136766098484841</v>
      </c>
      <c r="F6022" s="3">
        <f>MAX(D6022*Inputs!$B$5 - B6022, 0)</f>
        <v>0</v>
      </c>
      <c r="G6022" s="3">
        <f t="shared" si="847"/>
        <v>2</v>
      </c>
      <c r="H6022" t="str">
        <f t="shared" si="848"/>
        <v>Discharge</v>
      </c>
      <c r="I6022" s="3">
        <f t="shared" si="853"/>
        <v>317.5587821954623</v>
      </c>
      <c r="J6022" s="3">
        <f t="shared" si="854"/>
        <v>340</v>
      </c>
      <c r="K6022" s="3">
        <f>MIN(Inputs!$B$2, (Inputs!$B$8 - I6022)/Inputs!$B$9)</f>
        <v>23.922418559098585</v>
      </c>
      <c r="L6022" s="3">
        <f>MAX(MIN(Inputs!$B$2, I6022*Inputs!$B$10, Inputs!$B$8*Inputs!$B$4 - J6022), 0)</f>
        <v>0</v>
      </c>
      <c r="M6022" s="3">
        <f t="shared" si="849"/>
        <v>0</v>
      </c>
      <c r="N6022" s="3">
        <f t="shared" si="850"/>
        <v>0</v>
      </c>
      <c r="O6022" s="3">
        <f>IF(H6022="Reg", MIN(Inputs!$B$2, I6022*Inputs!$B$10, (Inputs!$B$8-I6022)/Inputs!$B$9), 0)</f>
        <v>0</v>
      </c>
      <c r="P6022" s="3">
        <f t="shared" si="851"/>
        <v>0</v>
      </c>
      <c r="Q6022" s="3">
        <f t="shared" si="852"/>
        <v>0</v>
      </c>
      <c r="R6022" s="3">
        <f>I6022 + M6022*Inputs!$B$9 - N6022/Inputs!$B$10</f>
        <v>317.5587821954623</v>
      </c>
    </row>
    <row r="6023" spans="1:18" x14ac:dyDescent="0.3">
      <c r="A6023" s="4">
        <v>46273.875</v>
      </c>
      <c r="B6023" s="3">
        <v>64.805000000000007</v>
      </c>
      <c r="C6023" s="3">
        <v>0.37</v>
      </c>
      <c r="D6023" s="3">
        <f t="shared" si="846"/>
        <v>28.248645833333338</v>
      </c>
      <c r="E6023" s="3">
        <f>MAX(B6023 - D6023/Inputs!$B$5, 0)</f>
        <v>32.704266098484851</v>
      </c>
      <c r="F6023" s="3">
        <f>MAX(D6023*Inputs!$B$5 - B6023, 0)</f>
        <v>0</v>
      </c>
      <c r="G6023" s="3">
        <f t="shared" si="847"/>
        <v>0.37</v>
      </c>
      <c r="H6023" t="str">
        <f t="shared" si="848"/>
        <v>Discharge</v>
      </c>
      <c r="I6023" s="3">
        <f t="shared" si="853"/>
        <v>317.5587821954623</v>
      </c>
      <c r="J6023" s="3">
        <f t="shared" si="854"/>
        <v>340</v>
      </c>
      <c r="K6023" s="3">
        <f>MIN(Inputs!$B$2, (Inputs!$B$8 - I6023)/Inputs!$B$9)</f>
        <v>23.922418559098585</v>
      </c>
      <c r="L6023" s="3">
        <f>MAX(MIN(Inputs!$B$2, I6023*Inputs!$B$10, Inputs!$B$8*Inputs!$B$4 - J6023), 0)</f>
        <v>0</v>
      </c>
      <c r="M6023" s="3">
        <f t="shared" si="849"/>
        <v>0</v>
      </c>
      <c r="N6023" s="3">
        <f t="shared" si="850"/>
        <v>0</v>
      </c>
      <c r="O6023" s="3">
        <f>IF(H6023="Reg", MIN(Inputs!$B$2, I6023*Inputs!$B$10, (Inputs!$B$8-I6023)/Inputs!$B$9), 0)</f>
        <v>0</v>
      </c>
      <c r="P6023" s="3">
        <f t="shared" si="851"/>
        <v>0</v>
      </c>
      <c r="Q6023" s="3">
        <f t="shared" si="852"/>
        <v>0</v>
      </c>
      <c r="R6023" s="3">
        <f>I6023 + M6023*Inputs!$B$9 - N6023/Inputs!$B$10</f>
        <v>317.5587821954623</v>
      </c>
    </row>
    <row r="6024" spans="1:18" x14ac:dyDescent="0.3">
      <c r="A6024" s="4">
        <v>46273.916666666657</v>
      </c>
      <c r="B6024" s="3">
        <v>36.115000000000002</v>
      </c>
      <c r="C6024" s="3">
        <v>0.08</v>
      </c>
      <c r="D6024" s="3">
        <f t="shared" si="846"/>
        <v>28.248645833333338</v>
      </c>
      <c r="E6024" s="3">
        <f>MAX(B6024 - D6024/Inputs!$B$5, 0)</f>
        <v>4.0142660984848462</v>
      </c>
      <c r="F6024" s="3">
        <f>MAX(D6024*Inputs!$B$5 - B6024, 0)</f>
        <v>0</v>
      </c>
      <c r="G6024" s="3">
        <f t="shared" si="847"/>
        <v>0.08</v>
      </c>
      <c r="H6024" t="str">
        <f t="shared" si="848"/>
        <v>Discharge</v>
      </c>
      <c r="I6024" s="3">
        <f t="shared" si="853"/>
        <v>317.5587821954623</v>
      </c>
      <c r="J6024" s="3">
        <f t="shared" si="854"/>
        <v>340</v>
      </c>
      <c r="K6024" s="3">
        <f>MIN(Inputs!$B$2, (Inputs!$B$8 - I6024)/Inputs!$B$9)</f>
        <v>23.922418559098585</v>
      </c>
      <c r="L6024" s="3">
        <f>MAX(MIN(Inputs!$B$2, I6024*Inputs!$B$10, Inputs!$B$8*Inputs!$B$4 - J6024), 0)</f>
        <v>0</v>
      </c>
      <c r="M6024" s="3">
        <f t="shared" si="849"/>
        <v>0</v>
      </c>
      <c r="N6024" s="3">
        <f t="shared" si="850"/>
        <v>0</v>
      </c>
      <c r="O6024" s="3">
        <f>IF(H6024="Reg", MIN(Inputs!$B$2, I6024*Inputs!$B$10, (Inputs!$B$8-I6024)/Inputs!$B$9), 0)</f>
        <v>0</v>
      </c>
      <c r="P6024" s="3">
        <f t="shared" si="851"/>
        <v>0</v>
      </c>
      <c r="Q6024" s="3">
        <f t="shared" si="852"/>
        <v>0</v>
      </c>
      <c r="R6024" s="3">
        <f>I6024 + M6024*Inputs!$B$9 - N6024/Inputs!$B$10</f>
        <v>317.5587821954623</v>
      </c>
    </row>
    <row r="6025" spans="1:18" x14ac:dyDescent="0.3">
      <c r="A6025" s="4">
        <v>46273.958333333343</v>
      </c>
      <c r="B6025" s="3">
        <v>25.607500000000002</v>
      </c>
      <c r="C6025" s="3">
        <v>0.05</v>
      </c>
      <c r="D6025" s="3">
        <f t="shared" si="846"/>
        <v>28.248645833333338</v>
      </c>
      <c r="E6025" s="3">
        <f>MAX(B6025 - D6025/Inputs!$B$5, 0)</f>
        <v>0</v>
      </c>
      <c r="F6025" s="3">
        <f>MAX(D6025*Inputs!$B$5 - B6025, 0)</f>
        <v>0</v>
      </c>
      <c r="G6025" s="3">
        <f t="shared" si="847"/>
        <v>0.05</v>
      </c>
      <c r="H6025" t="str">
        <f t="shared" si="848"/>
        <v>Reg</v>
      </c>
      <c r="I6025" s="3">
        <f t="shared" si="853"/>
        <v>317.5587821954623</v>
      </c>
      <c r="J6025" s="3">
        <f t="shared" si="854"/>
        <v>340</v>
      </c>
      <c r="K6025" s="3">
        <f>MIN(Inputs!$B$2, (Inputs!$B$8 - I6025)/Inputs!$B$9)</f>
        <v>23.922418559098585</v>
      </c>
      <c r="L6025" s="3">
        <f>MAX(MIN(Inputs!$B$2, I6025*Inputs!$B$10, Inputs!$B$8*Inputs!$B$4 - J6025), 0)</f>
        <v>0</v>
      </c>
      <c r="M6025" s="3">
        <f t="shared" si="849"/>
        <v>0</v>
      </c>
      <c r="N6025" s="3">
        <f t="shared" si="850"/>
        <v>0</v>
      </c>
      <c r="O6025" s="3">
        <f>IF(H6025="Reg", MIN(Inputs!$B$2, I6025*Inputs!$B$10, (Inputs!$B$8-I6025)/Inputs!$B$9), 0)</f>
        <v>23.922418559098585</v>
      </c>
      <c r="P6025" s="3">
        <f t="shared" si="851"/>
        <v>0</v>
      </c>
      <c r="Q6025" s="3">
        <f t="shared" si="852"/>
        <v>1.1961209279549292</v>
      </c>
      <c r="R6025" s="3">
        <f>I6025 + M6025*Inputs!$B$9 - N6025/Inputs!$B$10</f>
        <v>317.5587821954623</v>
      </c>
    </row>
    <row r="6026" spans="1:18" x14ac:dyDescent="0.3">
      <c r="A6026" s="4">
        <v>46274</v>
      </c>
      <c r="B6026" s="3">
        <v>24.024999999999999</v>
      </c>
      <c r="C6026" s="3">
        <v>0.05</v>
      </c>
      <c r="D6026" s="3">
        <f t="shared" si="846"/>
        <v>29.517812500000005</v>
      </c>
      <c r="E6026" s="3">
        <f>MAX(B6026 - D6026/Inputs!$B$5, 0)</f>
        <v>0</v>
      </c>
      <c r="F6026" s="3">
        <f>MAX(D6026*Inputs!$B$5 - B6026, 0)</f>
        <v>1.9506750000000075</v>
      </c>
      <c r="G6026" s="3">
        <f t="shared" si="847"/>
        <v>0.05</v>
      </c>
      <c r="H6026" t="str">
        <f t="shared" si="848"/>
        <v>Charge</v>
      </c>
      <c r="I6026" s="3">
        <f t="shared" si="853"/>
        <v>317.5587821954623</v>
      </c>
      <c r="J6026" s="3">
        <f t="shared" si="854"/>
        <v>0</v>
      </c>
      <c r="K6026" s="3">
        <f>MIN(Inputs!$B$2, (Inputs!$B$8 - I6026)/Inputs!$B$9)</f>
        <v>23.922418559098585</v>
      </c>
      <c r="L6026" s="3">
        <f>MAX(MIN(Inputs!$B$2, I6026*Inputs!$B$10, Inputs!$B$8*Inputs!$B$4 - J6026), 0)</f>
        <v>170</v>
      </c>
      <c r="M6026" s="3">
        <f t="shared" si="849"/>
        <v>23.922418559098585</v>
      </c>
      <c r="N6026" s="3">
        <f t="shared" si="850"/>
        <v>0</v>
      </c>
      <c r="O6026" s="3">
        <f>IF(H6026="Reg", MIN(Inputs!$B$2, I6026*Inputs!$B$10, (Inputs!$B$8-I6026)/Inputs!$B$9), 0)</f>
        <v>0</v>
      </c>
      <c r="P6026" s="3">
        <f t="shared" si="851"/>
        <v>-574.73610588234351</v>
      </c>
      <c r="Q6026" s="3">
        <f t="shared" si="852"/>
        <v>0</v>
      </c>
      <c r="R6026" s="3">
        <f>I6026 + M6026*Inputs!$B$9 - N6026/Inputs!$B$10</f>
        <v>340</v>
      </c>
    </row>
    <row r="6027" spans="1:18" x14ac:dyDescent="0.3">
      <c r="A6027" s="4">
        <v>46274.041666666657</v>
      </c>
      <c r="B6027" s="3">
        <v>22.3125</v>
      </c>
      <c r="C6027" s="3">
        <v>0.05</v>
      </c>
      <c r="D6027" s="3">
        <f t="shared" si="846"/>
        <v>29.517812500000005</v>
      </c>
      <c r="E6027" s="3">
        <f>MAX(B6027 - D6027/Inputs!$B$5, 0)</f>
        <v>0</v>
      </c>
      <c r="F6027" s="3">
        <f>MAX(D6027*Inputs!$B$5 - B6027, 0)</f>
        <v>3.6631750000000061</v>
      </c>
      <c r="G6027" s="3">
        <f t="shared" si="847"/>
        <v>0.05</v>
      </c>
      <c r="H6027" t="str">
        <f t="shared" si="848"/>
        <v>Charge</v>
      </c>
      <c r="I6027" s="3">
        <f t="shared" si="853"/>
        <v>340</v>
      </c>
      <c r="J6027" s="3">
        <f t="shared" si="854"/>
        <v>0</v>
      </c>
      <c r="K6027" s="3">
        <f>MIN(Inputs!$B$2, (Inputs!$B$8 - I6027)/Inputs!$B$9)</f>
        <v>0</v>
      </c>
      <c r="L6027" s="3">
        <f>MAX(MIN(Inputs!$B$2, I6027*Inputs!$B$10, Inputs!$B$8*Inputs!$B$4 - J6027), 0)</f>
        <v>170</v>
      </c>
      <c r="M6027" s="3">
        <f t="shared" si="849"/>
        <v>0</v>
      </c>
      <c r="N6027" s="3">
        <f t="shared" si="850"/>
        <v>0</v>
      </c>
      <c r="O6027" s="3">
        <f>IF(H6027="Reg", MIN(Inputs!$B$2, I6027*Inputs!$B$10, (Inputs!$B$8-I6027)/Inputs!$B$9), 0)</f>
        <v>0</v>
      </c>
      <c r="P6027" s="3">
        <f t="shared" si="851"/>
        <v>0</v>
      </c>
      <c r="Q6027" s="3">
        <f t="shared" si="852"/>
        <v>0</v>
      </c>
      <c r="R6027" s="3">
        <f>I6027 + M6027*Inputs!$B$9 - N6027/Inputs!$B$10</f>
        <v>340</v>
      </c>
    </row>
    <row r="6028" spans="1:18" x14ac:dyDescent="0.3">
      <c r="A6028" s="4">
        <v>46274.083333333343</v>
      </c>
      <c r="B6028" s="3">
        <v>21.412500000000001</v>
      </c>
      <c r="C6028" s="3">
        <v>0.05</v>
      </c>
      <c r="D6028" s="3">
        <f t="shared" si="846"/>
        <v>29.517812500000005</v>
      </c>
      <c r="E6028" s="3">
        <f>MAX(B6028 - D6028/Inputs!$B$5, 0)</f>
        <v>0</v>
      </c>
      <c r="F6028" s="3">
        <f>MAX(D6028*Inputs!$B$5 - B6028, 0)</f>
        <v>4.5631750000000046</v>
      </c>
      <c r="G6028" s="3">
        <f t="shared" si="847"/>
        <v>0.05</v>
      </c>
      <c r="H6028" t="str">
        <f t="shared" si="848"/>
        <v>Charge</v>
      </c>
      <c r="I6028" s="3">
        <f t="shared" si="853"/>
        <v>340</v>
      </c>
      <c r="J6028" s="3">
        <f t="shared" si="854"/>
        <v>0</v>
      </c>
      <c r="K6028" s="3">
        <f>MIN(Inputs!$B$2, (Inputs!$B$8 - I6028)/Inputs!$B$9)</f>
        <v>0</v>
      </c>
      <c r="L6028" s="3">
        <f>MAX(MIN(Inputs!$B$2, I6028*Inputs!$B$10, Inputs!$B$8*Inputs!$B$4 - J6028), 0)</f>
        <v>170</v>
      </c>
      <c r="M6028" s="3">
        <f t="shared" si="849"/>
        <v>0</v>
      </c>
      <c r="N6028" s="3">
        <f t="shared" si="850"/>
        <v>0</v>
      </c>
      <c r="O6028" s="3">
        <f>IF(H6028="Reg", MIN(Inputs!$B$2, I6028*Inputs!$B$10, (Inputs!$B$8-I6028)/Inputs!$B$9), 0)</f>
        <v>0</v>
      </c>
      <c r="P6028" s="3">
        <f t="shared" si="851"/>
        <v>0</v>
      </c>
      <c r="Q6028" s="3">
        <f t="shared" si="852"/>
        <v>0</v>
      </c>
      <c r="R6028" s="3">
        <f>I6028 + M6028*Inputs!$B$9 - N6028/Inputs!$B$10</f>
        <v>340</v>
      </c>
    </row>
    <row r="6029" spans="1:18" x14ac:dyDescent="0.3">
      <c r="A6029" s="4">
        <v>46274.125</v>
      </c>
      <c r="B6029" s="3">
        <v>21.165000000000003</v>
      </c>
      <c r="C6029" s="3">
        <v>0.05</v>
      </c>
      <c r="D6029" s="3">
        <f t="shared" si="846"/>
        <v>29.517812500000005</v>
      </c>
      <c r="E6029" s="3">
        <f>MAX(B6029 - D6029/Inputs!$B$5, 0)</f>
        <v>0</v>
      </c>
      <c r="F6029" s="3">
        <f>MAX(D6029*Inputs!$B$5 - B6029, 0)</f>
        <v>4.8106750000000034</v>
      </c>
      <c r="G6029" s="3">
        <f t="shared" si="847"/>
        <v>0.05</v>
      </c>
      <c r="H6029" t="str">
        <f t="shared" si="848"/>
        <v>Charge</v>
      </c>
      <c r="I6029" s="3">
        <f t="shared" si="853"/>
        <v>340</v>
      </c>
      <c r="J6029" s="3">
        <f t="shared" si="854"/>
        <v>0</v>
      </c>
      <c r="K6029" s="3">
        <f>MIN(Inputs!$B$2, (Inputs!$B$8 - I6029)/Inputs!$B$9)</f>
        <v>0</v>
      </c>
      <c r="L6029" s="3">
        <f>MAX(MIN(Inputs!$B$2, I6029*Inputs!$B$10, Inputs!$B$8*Inputs!$B$4 - J6029), 0)</f>
        <v>170</v>
      </c>
      <c r="M6029" s="3">
        <f t="shared" si="849"/>
        <v>0</v>
      </c>
      <c r="N6029" s="3">
        <f t="shared" si="850"/>
        <v>0</v>
      </c>
      <c r="O6029" s="3">
        <f>IF(H6029="Reg", MIN(Inputs!$B$2, I6029*Inputs!$B$10, (Inputs!$B$8-I6029)/Inputs!$B$9), 0)</f>
        <v>0</v>
      </c>
      <c r="P6029" s="3">
        <f t="shared" si="851"/>
        <v>0</v>
      </c>
      <c r="Q6029" s="3">
        <f t="shared" si="852"/>
        <v>0</v>
      </c>
      <c r="R6029" s="3">
        <f>I6029 + M6029*Inputs!$B$9 - N6029/Inputs!$B$10</f>
        <v>340</v>
      </c>
    </row>
    <row r="6030" spans="1:18" x14ac:dyDescent="0.3">
      <c r="A6030" s="4">
        <v>46274.166666666657</v>
      </c>
      <c r="B6030" s="3">
        <v>22.835000000000001</v>
      </c>
      <c r="C6030" s="3">
        <v>0.05</v>
      </c>
      <c r="D6030" s="3">
        <f t="shared" si="846"/>
        <v>29.517812500000005</v>
      </c>
      <c r="E6030" s="3">
        <f>MAX(B6030 - D6030/Inputs!$B$5, 0)</f>
        <v>0</v>
      </c>
      <c r="F6030" s="3">
        <f>MAX(D6030*Inputs!$B$5 - B6030, 0)</f>
        <v>3.1406750000000052</v>
      </c>
      <c r="G6030" s="3">
        <f t="shared" si="847"/>
        <v>0.05</v>
      </c>
      <c r="H6030" t="str">
        <f t="shared" si="848"/>
        <v>Charge</v>
      </c>
      <c r="I6030" s="3">
        <f t="shared" si="853"/>
        <v>340</v>
      </c>
      <c r="J6030" s="3">
        <f t="shared" si="854"/>
        <v>0</v>
      </c>
      <c r="K6030" s="3">
        <f>MIN(Inputs!$B$2, (Inputs!$B$8 - I6030)/Inputs!$B$9)</f>
        <v>0</v>
      </c>
      <c r="L6030" s="3">
        <f>MAX(MIN(Inputs!$B$2, I6030*Inputs!$B$10, Inputs!$B$8*Inputs!$B$4 - J6030), 0)</f>
        <v>170</v>
      </c>
      <c r="M6030" s="3">
        <f t="shared" si="849"/>
        <v>0</v>
      </c>
      <c r="N6030" s="3">
        <f t="shared" si="850"/>
        <v>0</v>
      </c>
      <c r="O6030" s="3">
        <f>IF(H6030="Reg", MIN(Inputs!$B$2, I6030*Inputs!$B$10, (Inputs!$B$8-I6030)/Inputs!$B$9), 0)</f>
        <v>0</v>
      </c>
      <c r="P6030" s="3">
        <f t="shared" si="851"/>
        <v>0</v>
      </c>
      <c r="Q6030" s="3">
        <f t="shared" si="852"/>
        <v>0</v>
      </c>
      <c r="R6030" s="3">
        <f>I6030 + M6030*Inputs!$B$9 - N6030/Inputs!$B$10</f>
        <v>340</v>
      </c>
    </row>
    <row r="6031" spans="1:18" x14ac:dyDescent="0.3">
      <c r="A6031" s="4">
        <v>46274.208333333343</v>
      </c>
      <c r="B6031" s="3">
        <v>29.3125</v>
      </c>
      <c r="C6031" s="3">
        <v>0.06</v>
      </c>
      <c r="D6031" s="3">
        <f t="shared" si="846"/>
        <v>29.517812500000005</v>
      </c>
      <c r="E6031" s="3">
        <f>MAX(B6031 - D6031/Inputs!$B$5, 0)</f>
        <v>0</v>
      </c>
      <c r="F6031" s="3">
        <f>MAX(D6031*Inputs!$B$5 - B6031, 0)</f>
        <v>0</v>
      </c>
      <c r="G6031" s="3">
        <f t="shared" si="847"/>
        <v>0.06</v>
      </c>
      <c r="H6031" t="str">
        <f t="shared" si="848"/>
        <v>Reg</v>
      </c>
      <c r="I6031" s="3">
        <f t="shared" si="853"/>
        <v>340</v>
      </c>
      <c r="J6031" s="3">
        <f t="shared" si="854"/>
        <v>0</v>
      </c>
      <c r="K6031" s="3">
        <f>MIN(Inputs!$B$2, (Inputs!$B$8 - I6031)/Inputs!$B$9)</f>
        <v>0</v>
      </c>
      <c r="L6031" s="3">
        <f>MAX(MIN(Inputs!$B$2, I6031*Inputs!$B$10, Inputs!$B$8*Inputs!$B$4 - J6031), 0)</f>
        <v>170</v>
      </c>
      <c r="M6031" s="3">
        <f t="shared" si="849"/>
        <v>0</v>
      </c>
      <c r="N6031" s="3">
        <f t="shared" si="850"/>
        <v>0</v>
      </c>
      <c r="O6031" s="3">
        <f>IF(H6031="Reg", MIN(Inputs!$B$2, I6031*Inputs!$B$10, (Inputs!$B$8-I6031)/Inputs!$B$9), 0)</f>
        <v>0</v>
      </c>
      <c r="P6031" s="3">
        <f t="shared" si="851"/>
        <v>0</v>
      </c>
      <c r="Q6031" s="3">
        <f t="shared" si="852"/>
        <v>0</v>
      </c>
      <c r="R6031" s="3">
        <f>I6031 + M6031*Inputs!$B$9 - N6031/Inputs!$B$10</f>
        <v>340</v>
      </c>
    </row>
    <row r="6032" spans="1:18" x14ac:dyDescent="0.3">
      <c r="A6032" s="4">
        <v>46274.25</v>
      </c>
      <c r="B6032" s="3">
        <v>43.395000000000003</v>
      </c>
      <c r="C6032" s="3">
        <v>0.05</v>
      </c>
      <c r="D6032" s="3">
        <f t="shared" si="846"/>
        <v>29.517812500000005</v>
      </c>
      <c r="E6032" s="3">
        <f>MAX(B6032 - D6032/Inputs!$B$5, 0)</f>
        <v>9.852031249999996</v>
      </c>
      <c r="F6032" s="3">
        <f>MAX(D6032*Inputs!$B$5 - B6032, 0)</f>
        <v>0</v>
      </c>
      <c r="G6032" s="3">
        <f t="shared" si="847"/>
        <v>0.05</v>
      </c>
      <c r="H6032" t="str">
        <f t="shared" si="848"/>
        <v>Discharge</v>
      </c>
      <c r="I6032" s="3">
        <f t="shared" si="853"/>
        <v>340</v>
      </c>
      <c r="J6032" s="3">
        <f t="shared" si="854"/>
        <v>0</v>
      </c>
      <c r="K6032" s="3">
        <f>MIN(Inputs!$B$2, (Inputs!$B$8 - I6032)/Inputs!$B$9)</f>
        <v>0</v>
      </c>
      <c r="L6032" s="3">
        <f>MAX(MIN(Inputs!$B$2, I6032*Inputs!$B$10, Inputs!$B$8*Inputs!$B$4 - J6032), 0)</f>
        <v>170</v>
      </c>
      <c r="M6032" s="3">
        <f t="shared" si="849"/>
        <v>0</v>
      </c>
      <c r="N6032" s="3">
        <f t="shared" si="850"/>
        <v>170</v>
      </c>
      <c r="O6032" s="3">
        <f>IF(H6032="Reg", MIN(Inputs!$B$2, I6032*Inputs!$B$10, (Inputs!$B$8-I6032)/Inputs!$B$9), 0)</f>
        <v>0</v>
      </c>
      <c r="P6032" s="3">
        <f t="shared" si="851"/>
        <v>7377.1500000000005</v>
      </c>
      <c r="Q6032" s="3">
        <f t="shared" si="852"/>
        <v>0</v>
      </c>
      <c r="R6032" s="3">
        <f>I6032 + M6032*Inputs!$B$9 - N6032/Inputs!$B$10</f>
        <v>158.77939109773115</v>
      </c>
    </row>
    <row r="6033" spans="1:18" x14ac:dyDescent="0.3">
      <c r="A6033" s="4">
        <v>46274.291666666657</v>
      </c>
      <c r="B6033" s="3">
        <v>55.19</v>
      </c>
      <c r="C6033" s="3">
        <v>1.31</v>
      </c>
      <c r="D6033" s="3">
        <f t="shared" si="846"/>
        <v>29.517812500000005</v>
      </c>
      <c r="E6033" s="3">
        <f>MAX(B6033 - D6033/Inputs!$B$5, 0)</f>
        <v>21.647031249999991</v>
      </c>
      <c r="F6033" s="3">
        <f>MAX(D6033*Inputs!$B$5 - B6033, 0)</f>
        <v>0</v>
      </c>
      <c r="G6033" s="3">
        <f t="shared" si="847"/>
        <v>1.31</v>
      </c>
      <c r="H6033" t="str">
        <f t="shared" si="848"/>
        <v>Discharge</v>
      </c>
      <c r="I6033" s="3">
        <f t="shared" si="853"/>
        <v>158.77939109773115</v>
      </c>
      <c r="J6033" s="3">
        <f t="shared" si="854"/>
        <v>170</v>
      </c>
      <c r="K6033" s="3">
        <f>MIN(Inputs!$B$2, (Inputs!$B$8 - I6033)/Inputs!$B$9)</f>
        <v>170</v>
      </c>
      <c r="L6033" s="3">
        <f>MAX(MIN(Inputs!$B$2, I6033*Inputs!$B$10, Inputs!$B$8*Inputs!$B$4 - J6033), 0)</f>
        <v>148.94827166799323</v>
      </c>
      <c r="M6033" s="3">
        <f t="shared" si="849"/>
        <v>0</v>
      </c>
      <c r="N6033" s="3">
        <f t="shared" si="850"/>
        <v>148.94827166799323</v>
      </c>
      <c r="O6033" s="3">
        <f>IF(H6033="Reg", MIN(Inputs!$B$2, I6033*Inputs!$B$10, (Inputs!$B$8-I6033)/Inputs!$B$9), 0)</f>
        <v>0</v>
      </c>
      <c r="P6033" s="3">
        <f t="shared" si="851"/>
        <v>8220.4551133565456</v>
      </c>
      <c r="Q6033" s="3">
        <f t="shared" si="852"/>
        <v>0</v>
      </c>
      <c r="R6033" s="3">
        <f>I6033 + M6033*Inputs!$B$9 - N6033/Inputs!$B$10</f>
        <v>0</v>
      </c>
    </row>
    <row r="6034" spans="1:18" x14ac:dyDescent="0.3">
      <c r="A6034" s="4">
        <v>46274.333333333343</v>
      </c>
      <c r="B6034" s="3">
        <v>74.594999999999999</v>
      </c>
      <c r="C6034" s="3">
        <v>0.5</v>
      </c>
      <c r="D6034" s="3">
        <f t="shared" si="846"/>
        <v>29.517812500000005</v>
      </c>
      <c r="E6034" s="3">
        <f>MAX(B6034 - D6034/Inputs!$B$5, 0)</f>
        <v>41.052031249999992</v>
      </c>
      <c r="F6034" s="3">
        <f>MAX(D6034*Inputs!$B$5 - B6034, 0)</f>
        <v>0</v>
      </c>
      <c r="G6034" s="3">
        <f t="shared" si="847"/>
        <v>0.5</v>
      </c>
      <c r="H6034" t="str">
        <f t="shared" si="848"/>
        <v>Discharge</v>
      </c>
      <c r="I6034" s="3">
        <f t="shared" si="853"/>
        <v>0</v>
      </c>
      <c r="J6034" s="3">
        <f t="shared" si="854"/>
        <v>318.94827166799325</v>
      </c>
      <c r="K6034" s="3">
        <f>MIN(Inputs!$B$2, (Inputs!$B$8 - I6034)/Inputs!$B$9)</f>
        <v>170</v>
      </c>
      <c r="L6034" s="3">
        <f>MAX(MIN(Inputs!$B$2, I6034*Inputs!$B$10, Inputs!$B$8*Inputs!$B$4 - J6034), 0)</f>
        <v>0</v>
      </c>
      <c r="M6034" s="3">
        <f t="shared" si="849"/>
        <v>0</v>
      </c>
      <c r="N6034" s="3">
        <f t="shared" si="850"/>
        <v>0</v>
      </c>
      <c r="O6034" s="3">
        <f>IF(H6034="Reg", MIN(Inputs!$B$2, I6034*Inputs!$B$10, (Inputs!$B$8-I6034)/Inputs!$B$9), 0)</f>
        <v>0</v>
      </c>
      <c r="P6034" s="3">
        <f t="shared" si="851"/>
        <v>0</v>
      </c>
      <c r="Q6034" s="3">
        <f t="shared" si="852"/>
        <v>0</v>
      </c>
      <c r="R6034" s="3">
        <f>I6034 + M6034*Inputs!$B$9 - N6034/Inputs!$B$10</f>
        <v>0</v>
      </c>
    </row>
    <row r="6035" spans="1:18" x14ac:dyDescent="0.3">
      <c r="A6035" s="4">
        <v>46274.375</v>
      </c>
      <c r="B6035" s="3">
        <v>46.035000000000004</v>
      </c>
      <c r="C6035" s="3">
        <v>0.5</v>
      </c>
      <c r="D6035" s="3">
        <f t="shared" si="846"/>
        <v>29.517812500000005</v>
      </c>
      <c r="E6035" s="3">
        <f>MAX(B6035 - D6035/Inputs!$B$5, 0)</f>
        <v>12.492031249999997</v>
      </c>
      <c r="F6035" s="3">
        <f>MAX(D6035*Inputs!$B$5 - B6035, 0)</f>
        <v>0</v>
      </c>
      <c r="G6035" s="3">
        <f t="shared" si="847"/>
        <v>0.5</v>
      </c>
      <c r="H6035" t="str">
        <f t="shared" si="848"/>
        <v>Discharge</v>
      </c>
      <c r="I6035" s="3">
        <f t="shared" si="853"/>
        <v>0</v>
      </c>
      <c r="J6035" s="3">
        <f t="shared" si="854"/>
        <v>318.94827166799325</v>
      </c>
      <c r="K6035" s="3">
        <f>MIN(Inputs!$B$2, (Inputs!$B$8 - I6035)/Inputs!$B$9)</f>
        <v>170</v>
      </c>
      <c r="L6035" s="3">
        <f>MAX(MIN(Inputs!$B$2, I6035*Inputs!$B$10, Inputs!$B$8*Inputs!$B$4 - J6035), 0)</f>
        <v>0</v>
      </c>
      <c r="M6035" s="3">
        <f t="shared" si="849"/>
        <v>0</v>
      </c>
      <c r="N6035" s="3">
        <f t="shared" si="850"/>
        <v>0</v>
      </c>
      <c r="O6035" s="3">
        <f>IF(H6035="Reg", MIN(Inputs!$B$2, I6035*Inputs!$B$10, (Inputs!$B$8-I6035)/Inputs!$B$9), 0)</f>
        <v>0</v>
      </c>
      <c r="P6035" s="3">
        <f t="shared" si="851"/>
        <v>0</v>
      </c>
      <c r="Q6035" s="3">
        <f t="shared" si="852"/>
        <v>0</v>
      </c>
      <c r="R6035" s="3">
        <f>I6035 + M6035*Inputs!$B$9 - N6035/Inputs!$B$10</f>
        <v>0</v>
      </c>
    </row>
    <row r="6036" spans="1:18" x14ac:dyDescent="0.3">
      <c r="A6036" s="4">
        <v>46274.416666666657</v>
      </c>
      <c r="B6036" s="3">
        <v>32.454999999999998</v>
      </c>
      <c r="C6036" s="3">
        <v>0.49</v>
      </c>
      <c r="D6036" s="3">
        <f t="shared" si="846"/>
        <v>29.517812500000005</v>
      </c>
      <c r="E6036" s="3">
        <f>MAX(B6036 - D6036/Inputs!$B$5, 0)</f>
        <v>0</v>
      </c>
      <c r="F6036" s="3">
        <f>MAX(D6036*Inputs!$B$5 - B6036, 0)</f>
        <v>0</v>
      </c>
      <c r="G6036" s="3">
        <f t="shared" si="847"/>
        <v>0.49</v>
      </c>
      <c r="H6036" t="str">
        <f t="shared" si="848"/>
        <v>Reg</v>
      </c>
      <c r="I6036" s="3">
        <f t="shared" si="853"/>
        <v>0</v>
      </c>
      <c r="J6036" s="3">
        <f t="shared" si="854"/>
        <v>318.94827166799325</v>
      </c>
      <c r="K6036" s="3">
        <f>MIN(Inputs!$B$2, (Inputs!$B$8 - I6036)/Inputs!$B$9)</f>
        <v>170</v>
      </c>
      <c r="L6036" s="3">
        <f>MAX(MIN(Inputs!$B$2, I6036*Inputs!$B$10, Inputs!$B$8*Inputs!$B$4 - J6036), 0)</f>
        <v>0</v>
      </c>
      <c r="M6036" s="3">
        <f t="shared" si="849"/>
        <v>0</v>
      </c>
      <c r="N6036" s="3">
        <f t="shared" si="850"/>
        <v>0</v>
      </c>
      <c r="O6036" s="3">
        <f>IF(H6036="Reg", MIN(Inputs!$B$2, I6036*Inputs!$B$10, (Inputs!$B$8-I6036)/Inputs!$B$9), 0)</f>
        <v>0</v>
      </c>
      <c r="P6036" s="3">
        <f t="shared" si="851"/>
        <v>0</v>
      </c>
      <c r="Q6036" s="3">
        <f t="shared" si="852"/>
        <v>0</v>
      </c>
      <c r="R6036" s="3">
        <f>I6036 + M6036*Inputs!$B$9 - N6036/Inputs!$B$10</f>
        <v>0</v>
      </c>
    </row>
    <row r="6037" spans="1:18" x14ac:dyDescent="0.3">
      <c r="A6037" s="4">
        <v>46274.458333333343</v>
      </c>
      <c r="B6037" s="3">
        <v>28.862499999999997</v>
      </c>
      <c r="C6037" s="3">
        <v>0.49</v>
      </c>
      <c r="D6037" s="3">
        <f t="shared" si="846"/>
        <v>29.517812500000005</v>
      </c>
      <c r="E6037" s="3">
        <f>MAX(B6037 - D6037/Inputs!$B$5, 0)</f>
        <v>0</v>
      </c>
      <c r="F6037" s="3">
        <f>MAX(D6037*Inputs!$B$5 - B6037, 0)</f>
        <v>0</v>
      </c>
      <c r="G6037" s="3">
        <f t="shared" si="847"/>
        <v>0.49</v>
      </c>
      <c r="H6037" t="str">
        <f t="shared" si="848"/>
        <v>Reg</v>
      </c>
      <c r="I6037" s="3">
        <f t="shared" si="853"/>
        <v>0</v>
      </c>
      <c r="J6037" s="3">
        <f t="shared" si="854"/>
        <v>318.94827166799325</v>
      </c>
      <c r="K6037" s="3">
        <f>MIN(Inputs!$B$2, (Inputs!$B$8 - I6037)/Inputs!$B$9)</f>
        <v>170</v>
      </c>
      <c r="L6037" s="3">
        <f>MAX(MIN(Inputs!$B$2, I6037*Inputs!$B$10, Inputs!$B$8*Inputs!$B$4 - J6037), 0)</f>
        <v>0</v>
      </c>
      <c r="M6037" s="3">
        <f t="shared" si="849"/>
        <v>0</v>
      </c>
      <c r="N6037" s="3">
        <f t="shared" si="850"/>
        <v>0</v>
      </c>
      <c r="O6037" s="3">
        <f>IF(H6037="Reg", MIN(Inputs!$B$2, I6037*Inputs!$B$10, (Inputs!$B$8-I6037)/Inputs!$B$9), 0)</f>
        <v>0</v>
      </c>
      <c r="P6037" s="3">
        <f t="shared" si="851"/>
        <v>0</v>
      </c>
      <c r="Q6037" s="3">
        <f t="shared" si="852"/>
        <v>0</v>
      </c>
      <c r="R6037" s="3">
        <f>I6037 + M6037*Inputs!$B$9 - N6037/Inputs!$B$10</f>
        <v>0</v>
      </c>
    </row>
    <row r="6038" spans="1:18" x14ac:dyDescent="0.3">
      <c r="A6038" s="4">
        <v>46274.5</v>
      </c>
      <c r="B6038" s="3">
        <v>22.662499999999998</v>
      </c>
      <c r="C6038" s="3">
        <v>0.44</v>
      </c>
      <c r="D6038" s="3">
        <f t="shared" si="846"/>
        <v>29.517812500000005</v>
      </c>
      <c r="E6038" s="3">
        <f>MAX(B6038 - D6038/Inputs!$B$5, 0)</f>
        <v>0</v>
      </c>
      <c r="F6038" s="3">
        <f>MAX(D6038*Inputs!$B$5 - B6038, 0)</f>
        <v>3.3131750000000082</v>
      </c>
      <c r="G6038" s="3">
        <f t="shared" si="847"/>
        <v>0.44</v>
      </c>
      <c r="H6038" t="str">
        <f t="shared" si="848"/>
        <v>Charge</v>
      </c>
      <c r="I6038" s="3">
        <f t="shared" si="853"/>
        <v>0</v>
      </c>
      <c r="J6038" s="3">
        <f t="shared" si="854"/>
        <v>318.94827166799325</v>
      </c>
      <c r="K6038" s="3">
        <f>MIN(Inputs!$B$2, (Inputs!$B$8 - I6038)/Inputs!$B$9)</f>
        <v>170</v>
      </c>
      <c r="L6038" s="3">
        <f>MAX(MIN(Inputs!$B$2, I6038*Inputs!$B$10, Inputs!$B$8*Inputs!$B$4 - J6038), 0)</f>
        <v>0</v>
      </c>
      <c r="M6038" s="3">
        <f t="shared" si="849"/>
        <v>170</v>
      </c>
      <c r="N6038" s="3">
        <f t="shared" si="850"/>
        <v>0</v>
      </c>
      <c r="O6038" s="3">
        <f>IF(H6038="Reg", MIN(Inputs!$B$2, I6038*Inputs!$B$10, (Inputs!$B$8-I6038)/Inputs!$B$9), 0)</f>
        <v>0</v>
      </c>
      <c r="P6038" s="3">
        <f t="shared" si="851"/>
        <v>-3852.6249999999995</v>
      </c>
      <c r="Q6038" s="3">
        <f t="shared" si="852"/>
        <v>0</v>
      </c>
      <c r="R6038" s="3">
        <f>I6038 + M6038*Inputs!$B$9 - N6038/Inputs!$B$10</f>
        <v>159.4741358339966</v>
      </c>
    </row>
    <row r="6039" spans="1:18" x14ac:dyDescent="0.3">
      <c r="A6039" s="4">
        <v>46274.541666666657</v>
      </c>
      <c r="B6039" s="3">
        <v>18.8825</v>
      </c>
      <c r="C6039" s="3">
        <v>0.44</v>
      </c>
      <c r="D6039" s="3">
        <f t="shared" si="846"/>
        <v>29.517812500000005</v>
      </c>
      <c r="E6039" s="3">
        <f>MAX(B6039 - D6039/Inputs!$B$5, 0)</f>
        <v>0</v>
      </c>
      <c r="F6039" s="3">
        <f>MAX(D6039*Inputs!$B$5 - B6039, 0)</f>
        <v>7.0931750000000058</v>
      </c>
      <c r="G6039" s="3">
        <f t="shared" si="847"/>
        <v>0.44</v>
      </c>
      <c r="H6039" t="str">
        <f t="shared" si="848"/>
        <v>Charge</v>
      </c>
      <c r="I6039" s="3">
        <f t="shared" si="853"/>
        <v>159.4741358339966</v>
      </c>
      <c r="J6039" s="3">
        <f t="shared" si="854"/>
        <v>318.94827166799325</v>
      </c>
      <c r="K6039" s="3">
        <f>MIN(Inputs!$B$2, (Inputs!$B$8 - I6039)/Inputs!$B$9)</f>
        <v>170</v>
      </c>
      <c r="L6039" s="3">
        <f>MAX(MIN(Inputs!$B$2, I6039*Inputs!$B$10, Inputs!$B$8*Inputs!$B$4 - J6039), 0)</f>
        <v>21.051728332006746</v>
      </c>
      <c r="M6039" s="3">
        <f t="shared" si="849"/>
        <v>170</v>
      </c>
      <c r="N6039" s="3">
        <f t="shared" si="850"/>
        <v>0</v>
      </c>
      <c r="O6039" s="3">
        <f>IF(H6039="Reg", MIN(Inputs!$B$2, I6039*Inputs!$B$10, (Inputs!$B$8-I6039)/Inputs!$B$9), 0)</f>
        <v>0</v>
      </c>
      <c r="P6039" s="3">
        <f t="shared" si="851"/>
        <v>-3210.0250000000001</v>
      </c>
      <c r="Q6039" s="3">
        <f t="shared" si="852"/>
        <v>0</v>
      </c>
      <c r="R6039" s="3">
        <f>I6039 + M6039*Inputs!$B$9 - N6039/Inputs!$B$10</f>
        <v>318.9482716679932</v>
      </c>
    </row>
    <row r="6040" spans="1:18" x14ac:dyDescent="0.3">
      <c r="A6040" s="4">
        <v>46274.583333333343</v>
      </c>
      <c r="B6040" s="3">
        <v>27.59</v>
      </c>
      <c r="C6040" s="3">
        <v>0.49</v>
      </c>
      <c r="D6040" s="3">
        <f t="shared" si="846"/>
        <v>29.517812500000005</v>
      </c>
      <c r="E6040" s="3">
        <f>MAX(B6040 - D6040/Inputs!$B$5, 0)</f>
        <v>0</v>
      </c>
      <c r="F6040" s="3">
        <f>MAX(D6040*Inputs!$B$5 - B6040, 0)</f>
        <v>0</v>
      </c>
      <c r="G6040" s="3">
        <f t="shared" si="847"/>
        <v>0.49</v>
      </c>
      <c r="H6040" t="str">
        <f t="shared" si="848"/>
        <v>Reg</v>
      </c>
      <c r="I6040" s="3">
        <f t="shared" si="853"/>
        <v>318.9482716679932</v>
      </c>
      <c r="J6040" s="3">
        <f t="shared" si="854"/>
        <v>318.94827166799325</v>
      </c>
      <c r="K6040" s="3">
        <f>MIN(Inputs!$B$2, (Inputs!$B$8 - I6040)/Inputs!$B$9)</f>
        <v>22.44121780453775</v>
      </c>
      <c r="L6040" s="3">
        <f>MAX(MIN(Inputs!$B$2, I6040*Inputs!$B$10, Inputs!$B$8*Inputs!$B$4 - J6040), 0)</f>
        <v>21.051728332006746</v>
      </c>
      <c r="M6040" s="3">
        <f t="shared" si="849"/>
        <v>0</v>
      </c>
      <c r="N6040" s="3">
        <f t="shared" si="850"/>
        <v>0</v>
      </c>
      <c r="O6040" s="3">
        <f>IF(H6040="Reg", MIN(Inputs!$B$2, I6040*Inputs!$B$10, (Inputs!$B$8-I6040)/Inputs!$B$9), 0)</f>
        <v>22.44121780453775</v>
      </c>
      <c r="P6040" s="3">
        <f t="shared" si="851"/>
        <v>0</v>
      </c>
      <c r="Q6040" s="3">
        <f t="shared" si="852"/>
        <v>10.996196724223497</v>
      </c>
      <c r="R6040" s="3">
        <f>I6040 + M6040*Inputs!$B$9 - N6040/Inputs!$B$10</f>
        <v>318.9482716679932</v>
      </c>
    </row>
    <row r="6041" spans="1:18" x14ac:dyDescent="0.3">
      <c r="A6041" s="4">
        <v>46274.625</v>
      </c>
      <c r="B6041" s="3">
        <v>34.292499999999997</v>
      </c>
      <c r="C6041" s="3">
        <v>0.5</v>
      </c>
      <c r="D6041" s="3">
        <f t="shared" si="846"/>
        <v>29.517812500000005</v>
      </c>
      <c r="E6041" s="3">
        <f>MAX(B6041 - D6041/Inputs!$B$5, 0)</f>
        <v>0.74953124999998977</v>
      </c>
      <c r="F6041" s="3">
        <f>MAX(D6041*Inputs!$B$5 - B6041, 0)</f>
        <v>0</v>
      </c>
      <c r="G6041" s="3">
        <f t="shared" si="847"/>
        <v>0.5</v>
      </c>
      <c r="H6041" t="str">
        <f t="shared" si="848"/>
        <v>Discharge</v>
      </c>
      <c r="I6041" s="3">
        <f t="shared" si="853"/>
        <v>318.9482716679932</v>
      </c>
      <c r="J6041" s="3">
        <f t="shared" si="854"/>
        <v>318.94827166799325</v>
      </c>
      <c r="K6041" s="3">
        <f>MIN(Inputs!$B$2, (Inputs!$B$8 - I6041)/Inputs!$B$9)</f>
        <v>22.44121780453775</v>
      </c>
      <c r="L6041" s="3">
        <f>MAX(MIN(Inputs!$B$2, I6041*Inputs!$B$10, Inputs!$B$8*Inputs!$B$4 - J6041), 0)</f>
        <v>21.051728332006746</v>
      </c>
      <c r="M6041" s="3">
        <f t="shared" si="849"/>
        <v>0</v>
      </c>
      <c r="N6041" s="3">
        <f t="shared" si="850"/>
        <v>21.051728332006746</v>
      </c>
      <c r="O6041" s="3">
        <f>IF(H6041="Reg", MIN(Inputs!$B$2, I6041*Inputs!$B$10, (Inputs!$B$8-I6041)/Inputs!$B$9), 0)</f>
        <v>0</v>
      </c>
      <c r="P6041" s="3">
        <f t="shared" si="851"/>
        <v>721.91639382534129</v>
      </c>
      <c r="Q6041" s="3">
        <f t="shared" si="852"/>
        <v>0</v>
      </c>
      <c r="R6041" s="3">
        <f>I6041 + M6041*Inputs!$B$9 - N6041/Inputs!$B$10</f>
        <v>296.5070538634555</v>
      </c>
    </row>
    <row r="6042" spans="1:18" x14ac:dyDescent="0.3">
      <c r="A6042" s="4">
        <v>46274.666666666657</v>
      </c>
      <c r="B6042" s="3">
        <v>34.49</v>
      </c>
      <c r="C6042" s="3">
        <v>0.53</v>
      </c>
      <c r="D6042" s="3">
        <f t="shared" si="846"/>
        <v>29.517812500000005</v>
      </c>
      <c r="E6042" s="3">
        <f>MAX(B6042 - D6042/Inputs!$B$5, 0)</f>
        <v>0.94703124999999488</v>
      </c>
      <c r="F6042" s="3">
        <f>MAX(D6042*Inputs!$B$5 - B6042, 0)</f>
        <v>0</v>
      </c>
      <c r="G6042" s="3">
        <f t="shared" si="847"/>
        <v>0.53</v>
      </c>
      <c r="H6042" t="str">
        <f t="shared" si="848"/>
        <v>Discharge</v>
      </c>
      <c r="I6042" s="3">
        <f t="shared" si="853"/>
        <v>296.5070538634555</v>
      </c>
      <c r="J6042" s="3">
        <f t="shared" si="854"/>
        <v>340</v>
      </c>
      <c r="K6042" s="3">
        <f>MIN(Inputs!$B$2, (Inputs!$B$8 - I6042)/Inputs!$B$9)</f>
        <v>46.363636363636338</v>
      </c>
      <c r="L6042" s="3">
        <f>MAX(MIN(Inputs!$B$2, I6042*Inputs!$B$10, Inputs!$B$8*Inputs!$B$4 - J6042), 0)</f>
        <v>0</v>
      </c>
      <c r="M6042" s="3">
        <f t="shared" si="849"/>
        <v>0</v>
      </c>
      <c r="N6042" s="3">
        <f t="shared" si="850"/>
        <v>0</v>
      </c>
      <c r="O6042" s="3">
        <f>IF(H6042="Reg", MIN(Inputs!$B$2, I6042*Inputs!$B$10, (Inputs!$B$8-I6042)/Inputs!$B$9), 0)</f>
        <v>0</v>
      </c>
      <c r="P6042" s="3">
        <f t="shared" si="851"/>
        <v>0</v>
      </c>
      <c r="Q6042" s="3">
        <f t="shared" si="852"/>
        <v>0</v>
      </c>
      <c r="R6042" s="3">
        <f>I6042 + M6042*Inputs!$B$9 - N6042/Inputs!$B$10</f>
        <v>296.5070538634555</v>
      </c>
    </row>
    <row r="6043" spans="1:18" x14ac:dyDescent="0.3">
      <c r="A6043" s="4">
        <v>46274.708333333343</v>
      </c>
      <c r="B6043" s="3">
        <v>23.86</v>
      </c>
      <c r="C6043" s="3">
        <v>0.6</v>
      </c>
      <c r="D6043" s="3">
        <f t="shared" si="846"/>
        <v>29.517812500000005</v>
      </c>
      <c r="E6043" s="3">
        <f>MAX(B6043 - D6043/Inputs!$B$5, 0)</f>
        <v>0</v>
      </c>
      <c r="F6043" s="3">
        <f>MAX(D6043*Inputs!$B$5 - B6043, 0)</f>
        <v>2.1156750000000066</v>
      </c>
      <c r="G6043" s="3">
        <f t="shared" si="847"/>
        <v>0.6</v>
      </c>
      <c r="H6043" t="str">
        <f t="shared" si="848"/>
        <v>Charge</v>
      </c>
      <c r="I6043" s="3">
        <f t="shared" si="853"/>
        <v>296.5070538634555</v>
      </c>
      <c r="J6043" s="3">
        <f t="shared" si="854"/>
        <v>340</v>
      </c>
      <c r="K6043" s="3">
        <f>MIN(Inputs!$B$2, (Inputs!$B$8 - I6043)/Inputs!$B$9)</f>
        <v>46.363636363636338</v>
      </c>
      <c r="L6043" s="3">
        <f>MAX(MIN(Inputs!$B$2, I6043*Inputs!$B$10, Inputs!$B$8*Inputs!$B$4 - J6043), 0)</f>
        <v>0</v>
      </c>
      <c r="M6043" s="3">
        <f t="shared" si="849"/>
        <v>46.363636363636338</v>
      </c>
      <c r="N6043" s="3">
        <f t="shared" si="850"/>
        <v>0</v>
      </c>
      <c r="O6043" s="3">
        <f>IF(H6043="Reg", MIN(Inputs!$B$2, I6043*Inputs!$B$10, (Inputs!$B$8-I6043)/Inputs!$B$9), 0)</f>
        <v>0</v>
      </c>
      <c r="P6043" s="3">
        <f t="shared" si="851"/>
        <v>-1106.236363636363</v>
      </c>
      <c r="Q6043" s="3">
        <f t="shared" si="852"/>
        <v>0</v>
      </c>
      <c r="R6043" s="3">
        <f>I6043 + M6043*Inputs!$B$9 - N6043/Inputs!$B$10</f>
        <v>340</v>
      </c>
    </row>
    <row r="6044" spans="1:18" x14ac:dyDescent="0.3">
      <c r="A6044" s="4">
        <v>46274.75</v>
      </c>
      <c r="B6044" s="3">
        <v>16.642499999999998</v>
      </c>
      <c r="C6044" s="3">
        <v>1.56</v>
      </c>
      <c r="D6044" s="3">
        <f t="shared" si="846"/>
        <v>29.517812500000005</v>
      </c>
      <c r="E6044" s="3">
        <f>MAX(B6044 - D6044/Inputs!$B$5, 0)</f>
        <v>0</v>
      </c>
      <c r="F6044" s="3">
        <f>MAX(D6044*Inputs!$B$5 - B6044, 0)</f>
        <v>9.3331750000000078</v>
      </c>
      <c r="G6044" s="3">
        <f t="shared" si="847"/>
        <v>1.56</v>
      </c>
      <c r="H6044" t="str">
        <f t="shared" si="848"/>
        <v>Charge</v>
      </c>
      <c r="I6044" s="3">
        <f t="shared" si="853"/>
        <v>340</v>
      </c>
      <c r="J6044" s="3">
        <f t="shared" si="854"/>
        <v>340</v>
      </c>
      <c r="K6044" s="3">
        <f>MIN(Inputs!$B$2, (Inputs!$B$8 - I6044)/Inputs!$B$9)</f>
        <v>0</v>
      </c>
      <c r="L6044" s="3">
        <f>MAX(MIN(Inputs!$B$2, I6044*Inputs!$B$10, Inputs!$B$8*Inputs!$B$4 - J6044), 0)</f>
        <v>0</v>
      </c>
      <c r="M6044" s="3">
        <f t="shared" si="849"/>
        <v>0</v>
      </c>
      <c r="N6044" s="3">
        <f t="shared" si="850"/>
        <v>0</v>
      </c>
      <c r="O6044" s="3">
        <f>IF(H6044="Reg", MIN(Inputs!$B$2, I6044*Inputs!$B$10, (Inputs!$B$8-I6044)/Inputs!$B$9), 0)</f>
        <v>0</v>
      </c>
      <c r="P6044" s="3">
        <f t="shared" si="851"/>
        <v>0</v>
      </c>
      <c r="Q6044" s="3">
        <f t="shared" si="852"/>
        <v>0</v>
      </c>
      <c r="R6044" s="3">
        <f>I6044 + M6044*Inputs!$B$9 - N6044/Inputs!$B$10</f>
        <v>340</v>
      </c>
    </row>
    <row r="6045" spans="1:18" x14ac:dyDescent="0.3">
      <c r="A6045" s="4">
        <v>46274.791666666657</v>
      </c>
      <c r="B6045" s="3">
        <v>20.955000000000002</v>
      </c>
      <c r="C6045" s="3">
        <v>1</v>
      </c>
      <c r="D6045" s="3">
        <f t="shared" si="846"/>
        <v>29.517812500000005</v>
      </c>
      <c r="E6045" s="3">
        <f>MAX(B6045 - D6045/Inputs!$B$5, 0)</f>
        <v>0</v>
      </c>
      <c r="F6045" s="3">
        <f>MAX(D6045*Inputs!$B$5 - B6045, 0)</f>
        <v>5.0206750000000042</v>
      </c>
      <c r="G6045" s="3">
        <f t="shared" si="847"/>
        <v>1</v>
      </c>
      <c r="H6045" t="str">
        <f t="shared" si="848"/>
        <v>Charge</v>
      </c>
      <c r="I6045" s="3">
        <f t="shared" si="853"/>
        <v>340</v>
      </c>
      <c r="J6045" s="3">
        <f t="shared" si="854"/>
        <v>340</v>
      </c>
      <c r="K6045" s="3">
        <f>MIN(Inputs!$B$2, (Inputs!$B$8 - I6045)/Inputs!$B$9)</f>
        <v>0</v>
      </c>
      <c r="L6045" s="3">
        <f>MAX(MIN(Inputs!$B$2, I6045*Inputs!$B$10, Inputs!$B$8*Inputs!$B$4 - J6045), 0)</f>
        <v>0</v>
      </c>
      <c r="M6045" s="3">
        <f t="shared" si="849"/>
        <v>0</v>
      </c>
      <c r="N6045" s="3">
        <f t="shared" si="850"/>
        <v>0</v>
      </c>
      <c r="O6045" s="3">
        <f>IF(H6045="Reg", MIN(Inputs!$B$2, I6045*Inputs!$B$10, (Inputs!$B$8-I6045)/Inputs!$B$9), 0)</f>
        <v>0</v>
      </c>
      <c r="P6045" s="3">
        <f t="shared" si="851"/>
        <v>0</v>
      </c>
      <c r="Q6045" s="3">
        <f t="shared" si="852"/>
        <v>0</v>
      </c>
      <c r="R6045" s="3">
        <f>I6045 + M6045*Inputs!$B$9 - N6045/Inputs!$B$10</f>
        <v>340</v>
      </c>
    </row>
    <row r="6046" spans="1:18" x14ac:dyDescent="0.3">
      <c r="A6046" s="4">
        <v>46274.833333333343</v>
      </c>
      <c r="B6046" s="3">
        <v>24.884999999999998</v>
      </c>
      <c r="C6046" s="3">
        <v>2.1800000000000002</v>
      </c>
      <c r="D6046" s="3">
        <f t="shared" si="846"/>
        <v>29.517812500000005</v>
      </c>
      <c r="E6046" s="3">
        <f>MAX(B6046 - D6046/Inputs!$B$5, 0)</f>
        <v>0</v>
      </c>
      <c r="F6046" s="3">
        <f>MAX(D6046*Inputs!$B$5 - B6046, 0)</f>
        <v>1.0906750000000081</v>
      </c>
      <c r="G6046" s="3">
        <f t="shared" si="847"/>
        <v>2.1800000000000002</v>
      </c>
      <c r="H6046" t="str">
        <f t="shared" si="848"/>
        <v>Reg</v>
      </c>
      <c r="I6046" s="3">
        <f t="shared" si="853"/>
        <v>340</v>
      </c>
      <c r="J6046" s="3">
        <f t="shared" si="854"/>
        <v>340</v>
      </c>
      <c r="K6046" s="3">
        <f>MIN(Inputs!$B$2, (Inputs!$B$8 - I6046)/Inputs!$B$9)</f>
        <v>0</v>
      </c>
      <c r="L6046" s="3">
        <f>MAX(MIN(Inputs!$B$2, I6046*Inputs!$B$10, Inputs!$B$8*Inputs!$B$4 - J6046), 0)</f>
        <v>0</v>
      </c>
      <c r="M6046" s="3">
        <f t="shared" si="849"/>
        <v>0</v>
      </c>
      <c r="N6046" s="3">
        <f t="shared" si="850"/>
        <v>0</v>
      </c>
      <c r="O6046" s="3">
        <f>IF(H6046="Reg", MIN(Inputs!$B$2, I6046*Inputs!$B$10, (Inputs!$B$8-I6046)/Inputs!$B$9), 0)</f>
        <v>0</v>
      </c>
      <c r="P6046" s="3">
        <f t="shared" si="851"/>
        <v>0</v>
      </c>
      <c r="Q6046" s="3">
        <f t="shared" si="852"/>
        <v>0</v>
      </c>
      <c r="R6046" s="3">
        <f>I6046 + M6046*Inputs!$B$9 - N6046/Inputs!$B$10</f>
        <v>340</v>
      </c>
    </row>
    <row r="6047" spans="1:18" x14ac:dyDescent="0.3">
      <c r="A6047" s="4">
        <v>46274.875</v>
      </c>
      <c r="B6047" s="3">
        <v>24.562499999999996</v>
      </c>
      <c r="C6047" s="3">
        <v>1</v>
      </c>
      <c r="D6047" s="3">
        <f t="shared" si="846"/>
        <v>29.517812500000005</v>
      </c>
      <c r="E6047" s="3">
        <f>MAX(B6047 - D6047/Inputs!$B$5, 0)</f>
        <v>0</v>
      </c>
      <c r="F6047" s="3">
        <f>MAX(D6047*Inputs!$B$5 - B6047, 0)</f>
        <v>1.4131750000000096</v>
      </c>
      <c r="G6047" s="3">
        <f t="shared" si="847"/>
        <v>1</v>
      </c>
      <c r="H6047" t="str">
        <f t="shared" si="848"/>
        <v>Charge</v>
      </c>
      <c r="I6047" s="3">
        <f t="shared" si="853"/>
        <v>340</v>
      </c>
      <c r="J6047" s="3">
        <f t="shared" si="854"/>
        <v>340</v>
      </c>
      <c r="K6047" s="3">
        <f>MIN(Inputs!$B$2, (Inputs!$B$8 - I6047)/Inputs!$B$9)</f>
        <v>0</v>
      </c>
      <c r="L6047" s="3">
        <f>MAX(MIN(Inputs!$B$2, I6047*Inputs!$B$10, Inputs!$B$8*Inputs!$B$4 - J6047), 0)</f>
        <v>0</v>
      </c>
      <c r="M6047" s="3">
        <f t="shared" si="849"/>
        <v>0</v>
      </c>
      <c r="N6047" s="3">
        <f t="shared" si="850"/>
        <v>0</v>
      </c>
      <c r="O6047" s="3">
        <f>IF(H6047="Reg", MIN(Inputs!$B$2, I6047*Inputs!$B$10, (Inputs!$B$8-I6047)/Inputs!$B$9), 0)</f>
        <v>0</v>
      </c>
      <c r="P6047" s="3">
        <f t="shared" si="851"/>
        <v>0</v>
      </c>
      <c r="Q6047" s="3">
        <f t="shared" si="852"/>
        <v>0</v>
      </c>
      <c r="R6047" s="3">
        <f>I6047 + M6047*Inputs!$B$9 - N6047/Inputs!$B$10</f>
        <v>340</v>
      </c>
    </row>
    <row r="6048" spans="1:18" x14ac:dyDescent="0.3">
      <c r="A6048" s="4">
        <v>46274.916666666657</v>
      </c>
      <c r="B6048" s="3">
        <v>20.645</v>
      </c>
      <c r="C6048" s="3">
        <v>0.08</v>
      </c>
      <c r="D6048" s="3">
        <f t="shared" si="846"/>
        <v>29.517812500000005</v>
      </c>
      <c r="E6048" s="3">
        <f>MAX(B6048 - D6048/Inputs!$B$5, 0)</f>
        <v>0</v>
      </c>
      <c r="F6048" s="3">
        <f>MAX(D6048*Inputs!$B$5 - B6048, 0)</f>
        <v>5.3306750000000065</v>
      </c>
      <c r="G6048" s="3">
        <f t="shared" si="847"/>
        <v>0.08</v>
      </c>
      <c r="H6048" t="str">
        <f t="shared" si="848"/>
        <v>Charge</v>
      </c>
      <c r="I6048" s="3">
        <f t="shared" si="853"/>
        <v>340</v>
      </c>
      <c r="J6048" s="3">
        <f t="shared" si="854"/>
        <v>340</v>
      </c>
      <c r="K6048" s="3">
        <f>MIN(Inputs!$B$2, (Inputs!$B$8 - I6048)/Inputs!$B$9)</f>
        <v>0</v>
      </c>
      <c r="L6048" s="3">
        <f>MAX(MIN(Inputs!$B$2, I6048*Inputs!$B$10, Inputs!$B$8*Inputs!$B$4 - J6048), 0)</f>
        <v>0</v>
      </c>
      <c r="M6048" s="3">
        <f t="shared" si="849"/>
        <v>0</v>
      </c>
      <c r="N6048" s="3">
        <f t="shared" si="850"/>
        <v>0</v>
      </c>
      <c r="O6048" s="3">
        <f>IF(H6048="Reg", MIN(Inputs!$B$2, I6048*Inputs!$B$10, (Inputs!$B$8-I6048)/Inputs!$B$9), 0)</f>
        <v>0</v>
      </c>
      <c r="P6048" s="3">
        <f t="shared" si="851"/>
        <v>0</v>
      </c>
      <c r="Q6048" s="3">
        <f t="shared" si="852"/>
        <v>0</v>
      </c>
      <c r="R6048" s="3">
        <f>I6048 + M6048*Inputs!$B$9 - N6048/Inputs!$B$10</f>
        <v>340</v>
      </c>
    </row>
    <row r="6049" spans="1:18" x14ac:dyDescent="0.3">
      <c r="A6049" s="4">
        <v>46274.958333333343</v>
      </c>
      <c r="B6049" s="3">
        <v>17.365000000000002</v>
      </c>
      <c r="C6049" s="3">
        <v>0.05</v>
      </c>
      <c r="D6049" s="3">
        <f t="shared" si="846"/>
        <v>29.517812500000005</v>
      </c>
      <c r="E6049" s="3">
        <f>MAX(B6049 - D6049/Inputs!$B$5, 0)</f>
        <v>0</v>
      </c>
      <c r="F6049" s="3">
        <f>MAX(D6049*Inputs!$B$5 - B6049, 0)</f>
        <v>8.6106750000000041</v>
      </c>
      <c r="G6049" s="3">
        <f t="shared" si="847"/>
        <v>0.05</v>
      </c>
      <c r="H6049" t="str">
        <f t="shared" si="848"/>
        <v>Charge</v>
      </c>
      <c r="I6049" s="3">
        <f t="shared" si="853"/>
        <v>340</v>
      </c>
      <c r="J6049" s="3">
        <f t="shared" si="854"/>
        <v>340</v>
      </c>
      <c r="K6049" s="3">
        <f>MIN(Inputs!$B$2, (Inputs!$B$8 - I6049)/Inputs!$B$9)</f>
        <v>0</v>
      </c>
      <c r="L6049" s="3">
        <f>MAX(MIN(Inputs!$B$2, I6049*Inputs!$B$10, Inputs!$B$8*Inputs!$B$4 - J6049), 0)</f>
        <v>0</v>
      </c>
      <c r="M6049" s="3">
        <f t="shared" si="849"/>
        <v>0</v>
      </c>
      <c r="N6049" s="3">
        <f t="shared" si="850"/>
        <v>0</v>
      </c>
      <c r="O6049" s="3">
        <f>IF(H6049="Reg", MIN(Inputs!$B$2, I6049*Inputs!$B$10, (Inputs!$B$8-I6049)/Inputs!$B$9), 0)</f>
        <v>0</v>
      </c>
      <c r="P6049" s="3">
        <f t="shared" si="851"/>
        <v>0</v>
      </c>
      <c r="Q6049" s="3">
        <f t="shared" si="852"/>
        <v>0</v>
      </c>
      <c r="R6049" s="3">
        <f>I6049 + M6049*Inputs!$B$9 - N6049/Inputs!$B$10</f>
        <v>340</v>
      </c>
    </row>
    <row r="6050" spans="1:18" x14ac:dyDescent="0.3">
      <c r="A6050" s="4">
        <v>46275</v>
      </c>
      <c r="B6050" s="3">
        <v>18.112500000000001</v>
      </c>
      <c r="C6050" s="3">
        <v>0.05</v>
      </c>
      <c r="D6050" s="3">
        <f t="shared" si="846"/>
        <v>28.692083333333333</v>
      </c>
      <c r="E6050" s="3">
        <f>MAX(B6050 - D6050/Inputs!$B$5, 0)</f>
        <v>0</v>
      </c>
      <c r="F6050" s="3">
        <f>MAX(D6050*Inputs!$B$5 - B6050, 0)</f>
        <v>7.1365333333333325</v>
      </c>
      <c r="G6050" s="3">
        <f t="shared" si="847"/>
        <v>0.05</v>
      </c>
      <c r="H6050" t="str">
        <f t="shared" si="848"/>
        <v>Charge</v>
      </c>
      <c r="I6050" s="3">
        <f t="shared" si="853"/>
        <v>340</v>
      </c>
      <c r="J6050" s="3">
        <f t="shared" si="854"/>
        <v>0</v>
      </c>
      <c r="K6050" s="3">
        <f>MIN(Inputs!$B$2, (Inputs!$B$8 - I6050)/Inputs!$B$9)</f>
        <v>0</v>
      </c>
      <c r="L6050" s="3">
        <f>MAX(MIN(Inputs!$B$2, I6050*Inputs!$B$10, Inputs!$B$8*Inputs!$B$4 - J6050), 0)</f>
        <v>170</v>
      </c>
      <c r="M6050" s="3">
        <f t="shared" si="849"/>
        <v>0</v>
      </c>
      <c r="N6050" s="3">
        <f t="shared" si="850"/>
        <v>0</v>
      </c>
      <c r="O6050" s="3">
        <f>IF(H6050="Reg", MIN(Inputs!$B$2, I6050*Inputs!$B$10, (Inputs!$B$8-I6050)/Inputs!$B$9), 0)</f>
        <v>0</v>
      </c>
      <c r="P6050" s="3">
        <f t="shared" si="851"/>
        <v>0</v>
      </c>
      <c r="Q6050" s="3">
        <f t="shared" si="852"/>
        <v>0</v>
      </c>
      <c r="R6050" s="3">
        <f>I6050 + M6050*Inputs!$B$9 - N6050/Inputs!$B$10</f>
        <v>340</v>
      </c>
    </row>
    <row r="6051" spans="1:18" x14ac:dyDescent="0.3">
      <c r="A6051" s="4">
        <v>46275.041666666657</v>
      </c>
      <c r="B6051" s="3">
        <v>24.872499999999999</v>
      </c>
      <c r="C6051" s="3">
        <v>0.05</v>
      </c>
      <c r="D6051" s="3">
        <f t="shared" si="846"/>
        <v>28.692083333333333</v>
      </c>
      <c r="E6051" s="3">
        <f>MAX(B6051 - D6051/Inputs!$B$5, 0)</f>
        <v>0</v>
      </c>
      <c r="F6051" s="3">
        <f>MAX(D6051*Inputs!$B$5 - B6051, 0)</f>
        <v>0.3765333333333345</v>
      </c>
      <c r="G6051" s="3">
        <f t="shared" si="847"/>
        <v>0.05</v>
      </c>
      <c r="H6051" t="str">
        <f t="shared" si="848"/>
        <v>Charge</v>
      </c>
      <c r="I6051" s="3">
        <f t="shared" si="853"/>
        <v>340</v>
      </c>
      <c r="J6051" s="3">
        <f t="shared" si="854"/>
        <v>0</v>
      </c>
      <c r="K6051" s="3">
        <f>MIN(Inputs!$B$2, (Inputs!$B$8 - I6051)/Inputs!$B$9)</f>
        <v>0</v>
      </c>
      <c r="L6051" s="3">
        <f>MAX(MIN(Inputs!$B$2, I6051*Inputs!$B$10, Inputs!$B$8*Inputs!$B$4 - J6051), 0)</f>
        <v>170</v>
      </c>
      <c r="M6051" s="3">
        <f t="shared" si="849"/>
        <v>0</v>
      </c>
      <c r="N6051" s="3">
        <f t="shared" si="850"/>
        <v>0</v>
      </c>
      <c r="O6051" s="3">
        <f>IF(H6051="Reg", MIN(Inputs!$B$2, I6051*Inputs!$B$10, (Inputs!$B$8-I6051)/Inputs!$B$9), 0)</f>
        <v>0</v>
      </c>
      <c r="P6051" s="3">
        <f t="shared" si="851"/>
        <v>0</v>
      </c>
      <c r="Q6051" s="3">
        <f t="shared" si="852"/>
        <v>0</v>
      </c>
      <c r="R6051" s="3">
        <f>I6051 + M6051*Inputs!$B$9 - N6051/Inputs!$B$10</f>
        <v>340</v>
      </c>
    </row>
    <row r="6052" spans="1:18" x14ac:dyDescent="0.3">
      <c r="A6052" s="4">
        <v>46275.083333333343</v>
      </c>
      <c r="B6052" s="3">
        <v>23.43</v>
      </c>
      <c r="C6052" s="3">
        <v>0.05</v>
      </c>
      <c r="D6052" s="3">
        <f t="shared" si="846"/>
        <v>28.692083333333333</v>
      </c>
      <c r="E6052" s="3">
        <f>MAX(B6052 - D6052/Inputs!$B$5, 0)</f>
        <v>0</v>
      </c>
      <c r="F6052" s="3">
        <f>MAX(D6052*Inputs!$B$5 - B6052, 0)</f>
        <v>1.8190333333333335</v>
      </c>
      <c r="G6052" s="3">
        <f t="shared" si="847"/>
        <v>0.05</v>
      </c>
      <c r="H6052" t="str">
        <f t="shared" si="848"/>
        <v>Charge</v>
      </c>
      <c r="I6052" s="3">
        <f t="shared" si="853"/>
        <v>340</v>
      </c>
      <c r="J6052" s="3">
        <f t="shared" si="854"/>
        <v>0</v>
      </c>
      <c r="K6052" s="3">
        <f>MIN(Inputs!$B$2, (Inputs!$B$8 - I6052)/Inputs!$B$9)</f>
        <v>0</v>
      </c>
      <c r="L6052" s="3">
        <f>MAX(MIN(Inputs!$B$2, I6052*Inputs!$B$10, Inputs!$B$8*Inputs!$B$4 - J6052), 0)</f>
        <v>170</v>
      </c>
      <c r="M6052" s="3">
        <f t="shared" si="849"/>
        <v>0</v>
      </c>
      <c r="N6052" s="3">
        <f t="shared" si="850"/>
        <v>0</v>
      </c>
      <c r="O6052" s="3">
        <f>IF(H6052="Reg", MIN(Inputs!$B$2, I6052*Inputs!$B$10, (Inputs!$B$8-I6052)/Inputs!$B$9), 0)</f>
        <v>0</v>
      </c>
      <c r="P6052" s="3">
        <f t="shared" si="851"/>
        <v>0</v>
      </c>
      <c r="Q6052" s="3">
        <f t="shared" si="852"/>
        <v>0</v>
      </c>
      <c r="R6052" s="3">
        <f>I6052 + M6052*Inputs!$B$9 - N6052/Inputs!$B$10</f>
        <v>340</v>
      </c>
    </row>
    <row r="6053" spans="1:18" x14ac:dyDescent="0.3">
      <c r="A6053" s="4">
        <v>46275.125</v>
      </c>
      <c r="B6053" s="3">
        <v>23.372499999999999</v>
      </c>
      <c r="C6053" s="3">
        <v>0.05</v>
      </c>
      <c r="D6053" s="3">
        <f t="shared" si="846"/>
        <v>28.692083333333333</v>
      </c>
      <c r="E6053" s="3">
        <f>MAX(B6053 - D6053/Inputs!$B$5, 0)</f>
        <v>0</v>
      </c>
      <c r="F6053" s="3">
        <f>MAX(D6053*Inputs!$B$5 - B6053, 0)</f>
        <v>1.8765333333333345</v>
      </c>
      <c r="G6053" s="3">
        <f t="shared" si="847"/>
        <v>0.05</v>
      </c>
      <c r="H6053" t="str">
        <f t="shared" si="848"/>
        <v>Charge</v>
      </c>
      <c r="I6053" s="3">
        <f t="shared" si="853"/>
        <v>340</v>
      </c>
      <c r="J6053" s="3">
        <f t="shared" si="854"/>
        <v>0</v>
      </c>
      <c r="K6053" s="3">
        <f>MIN(Inputs!$B$2, (Inputs!$B$8 - I6053)/Inputs!$B$9)</f>
        <v>0</v>
      </c>
      <c r="L6053" s="3">
        <f>MAX(MIN(Inputs!$B$2, I6053*Inputs!$B$10, Inputs!$B$8*Inputs!$B$4 - J6053), 0)</f>
        <v>170</v>
      </c>
      <c r="M6053" s="3">
        <f t="shared" si="849"/>
        <v>0</v>
      </c>
      <c r="N6053" s="3">
        <f t="shared" si="850"/>
        <v>0</v>
      </c>
      <c r="O6053" s="3">
        <f>IF(H6053="Reg", MIN(Inputs!$B$2, I6053*Inputs!$B$10, (Inputs!$B$8-I6053)/Inputs!$B$9), 0)</f>
        <v>0</v>
      </c>
      <c r="P6053" s="3">
        <f t="shared" si="851"/>
        <v>0</v>
      </c>
      <c r="Q6053" s="3">
        <f t="shared" si="852"/>
        <v>0</v>
      </c>
      <c r="R6053" s="3">
        <f>I6053 + M6053*Inputs!$B$9 - N6053/Inputs!$B$10</f>
        <v>340</v>
      </c>
    </row>
    <row r="6054" spans="1:18" x14ac:dyDescent="0.3">
      <c r="A6054" s="4">
        <v>46275.166666666657</v>
      </c>
      <c r="B6054" s="3">
        <v>27.872499999999999</v>
      </c>
      <c r="C6054" s="3">
        <v>0.05</v>
      </c>
      <c r="D6054" s="3">
        <f t="shared" si="846"/>
        <v>28.692083333333333</v>
      </c>
      <c r="E6054" s="3">
        <f>MAX(B6054 - D6054/Inputs!$B$5, 0)</f>
        <v>0</v>
      </c>
      <c r="F6054" s="3">
        <f>MAX(D6054*Inputs!$B$5 - B6054, 0)</f>
        <v>0</v>
      </c>
      <c r="G6054" s="3">
        <f t="shared" si="847"/>
        <v>0.05</v>
      </c>
      <c r="H6054" t="str">
        <f t="shared" si="848"/>
        <v>Reg</v>
      </c>
      <c r="I6054" s="3">
        <f t="shared" si="853"/>
        <v>340</v>
      </c>
      <c r="J6054" s="3">
        <f t="shared" si="854"/>
        <v>0</v>
      </c>
      <c r="K6054" s="3">
        <f>MIN(Inputs!$B$2, (Inputs!$B$8 - I6054)/Inputs!$B$9)</f>
        <v>0</v>
      </c>
      <c r="L6054" s="3">
        <f>MAX(MIN(Inputs!$B$2, I6054*Inputs!$B$10, Inputs!$B$8*Inputs!$B$4 - J6054), 0)</f>
        <v>170</v>
      </c>
      <c r="M6054" s="3">
        <f t="shared" si="849"/>
        <v>0</v>
      </c>
      <c r="N6054" s="3">
        <f t="shared" si="850"/>
        <v>0</v>
      </c>
      <c r="O6054" s="3">
        <f>IF(H6054="Reg", MIN(Inputs!$B$2, I6054*Inputs!$B$10, (Inputs!$B$8-I6054)/Inputs!$B$9), 0)</f>
        <v>0</v>
      </c>
      <c r="P6054" s="3">
        <f t="shared" si="851"/>
        <v>0</v>
      </c>
      <c r="Q6054" s="3">
        <f t="shared" si="852"/>
        <v>0</v>
      </c>
      <c r="R6054" s="3">
        <f>I6054 + M6054*Inputs!$B$9 - N6054/Inputs!$B$10</f>
        <v>340</v>
      </c>
    </row>
    <row r="6055" spans="1:18" x14ac:dyDescent="0.3">
      <c r="A6055" s="4">
        <v>46275.208333333343</v>
      </c>
      <c r="B6055" s="3">
        <v>24.594999999999999</v>
      </c>
      <c r="C6055" s="3">
        <v>0.06</v>
      </c>
      <c r="D6055" s="3">
        <f t="shared" si="846"/>
        <v>28.692083333333333</v>
      </c>
      <c r="E6055" s="3">
        <f>MAX(B6055 - D6055/Inputs!$B$5, 0)</f>
        <v>0</v>
      </c>
      <c r="F6055" s="3">
        <f>MAX(D6055*Inputs!$B$5 - B6055, 0)</f>
        <v>0.65403333333333435</v>
      </c>
      <c r="G6055" s="3">
        <f t="shared" si="847"/>
        <v>0.06</v>
      </c>
      <c r="H6055" t="str">
        <f t="shared" si="848"/>
        <v>Charge</v>
      </c>
      <c r="I6055" s="3">
        <f t="shared" si="853"/>
        <v>340</v>
      </c>
      <c r="J6055" s="3">
        <f t="shared" si="854"/>
        <v>0</v>
      </c>
      <c r="K6055" s="3">
        <f>MIN(Inputs!$B$2, (Inputs!$B$8 - I6055)/Inputs!$B$9)</f>
        <v>0</v>
      </c>
      <c r="L6055" s="3">
        <f>MAX(MIN(Inputs!$B$2, I6055*Inputs!$B$10, Inputs!$B$8*Inputs!$B$4 - J6055), 0)</f>
        <v>170</v>
      </c>
      <c r="M6055" s="3">
        <f t="shared" si="849"/>
        <v>0</v>
      </c>
      <c r="N6055" s="3">
        <f t="shared" si="850"/>
        <v>0</v>
      </c>
      <c r="O6055" s="3">
        <f>IF(H6055="Reg", MIN(Inputs!$B$2, I6055*Inputs!$B$10, (Inputs!$B$8-I6055)/Inputs!$B$9), 0)</f>
        <v>0</v>
      </c>
      <c r="P6055" s="3">
        <f t="shared" si="851"/>
        <v>0</v>
      </c>
      <c r="Q6055" s="3">
        <f t="shared" si="852"/>
        <v>0</v>
      </c>
      <c r="R6055" s="3">
        <f>I6055 + M6055*Inputs!$B$9 - N6055/Inputs!$B$10</f>
        <v>340</v>
      </c>
    </row>
    <row r="6056" spans="1:18" x14ac:dyDescent="0.3">
      <c r="A6056" s="4">
        <v>46275.25</v>
      </c>
      <c r="B6056" s="3">
        <v>34.407499999999999</v>
      </c>
      <c r="C6056" s="3">
        <v>0.05</v>
      </c>
      <c r="D6056" s="3">
        <f t="shared" si="846"/>
        <v>28.692083333333333</v>
      </c>
      <c r="E6056" s="3">
        <f>MAX(B6056 - D6056/Inputs!$B$5, 0)</f>
        <v>1.8028598484848501</v>
      </c>
      <c r="F6056" s="3">
        <f>MAX(D6056*Inputs!$B$5 - B6056, 0)</f>
        <v>0</v>
      </c>
      <c r="G6056" s="3">
        <f t="shared" si="847"/>
        <v>0.05</v>
      </c>
      <c r="H6056" t="str">
        <f t="shared" si="848"/>
        <v>Discharge</v>
      </c>
      <c r="I6056" s="3">
        <f t="shared" si="853"/>
        <v>340</v>
      </c>
      <c r="J6056" s="3">
        <f t="shared" si="854"/>
        <v>0</v>
      </c>
      <c r="K6056" s="3">
        <f>MIN(Inputs!$B$2, (Inputs!$B$8 - I6056)/Inputs!$B$9)</f>
        <v>0</v>
      </c>
      <c r="L6056" s="3">
        <f>MAX(MIN(Inputs!$B$2, I6056*Inputs!$B$10, Inputs!$B$8*Inputs!$B$4 - J6056), 0)</f>
        <v>170</v>
      </c>
      <c r="M6056" s="3">
        <f t="shared" si="849"/>
        <v>0</v>
      </c>
      <c r="N6056" s="3">
        <f t="shared" si="850"/>
        <v>170</v>
      </c>
      <c r="O6056" s="3">
        <f>IF(H6056="Reg", MIN(Inputs!$B$2, I6056*Inputs!$B$10, (Inputs!$B$8-I6056)/Inputs!$B$9), 0)</f>
        <v>0</v>
      </c>
      <c r="P6056" s="3">
        <f t="shared" si="851"/>
        <v>5849.2749999999996</v>
      </c>
      <c r="Q6056" s="3">
        <f t="shared" si="852"/>
        <v>0</v>
      </c>
      <c r="R6056" s="3">
        <f>I6056 + M6056*Inputs!$B$9 - N6056/Inputs!$B$10</f>
        <v>158.77939109773115</v>
      </c>
    </row>
    <row r="6057" spans="1:18" x14ac:dyDescent="0.3">
      <c r="A6057" s="4">
        <v>46275.291666666657</v>
      </c>
      <c r="B6057" s="3">
        <v>43.04</v>
      </c>
      <c r="C6057" s="3">
        <v>1.17</v>
      </c>
      <c r="D6057" s="3">
        <f t="shared" si="846"/>
        <v>28.692083333333333</v>
      </c>
      <c r="E6057" s="3">
        <f>MAX(B6057 - D6057/Inputs!$B$5, 0)</f>
        <v>10.43535984848485</v>
      </c>
      <c r="F6057" s="3">
        <f>MAX(D6057*Inputs!$B$5 - B6057, 0)</f>
        <v>0</v>
      </c>
      <c r="G6057" s="3">
        <f t="shared" si="847"/>
        <v>1.17</v>
      </c>
      <c r="H6057" t="str">
        <f t="shared" si="848"/>
        <v>Discharge</v>
      </c>
      <c r="I6057" s="3">
        <f t="shared" si="853"/>
        <v>158.77939109773115</v>
      </c>
      <c r="J6057" s="3">
        <f t="shared" si="854"/>
        <v>170</v>
      </c>
      <c r="K6057" s="3">
        <f>MIN(Inputs!$B$2, (Inputs!$B$8 - I6057)/Inputs!$B$9)</f>
        <v>170</v>
      </c>
      <c r="L6057" s="3">
        <f>MAX(MIN(Inputs!$B$2, I6057*Inputs!$B$10, Inputs!$B$8*Inputs!$B$4 - J6057), 0)</f>
        <v>148.94827166799323</v>
      </c>
      <c r="M6057" s="3">
        <f t="shared" si="849"/>
        <v>0</v>
      </c>
      <c r="N6057" s="3">
        <f t="shared" si="850"/>
        <v>148.94827166799323</v>
      </c>
      <c r="O6057" s="3">
        <f>IF(H6057="Reg", MIN(Inputs!$B$2, I6057*Inputs!$B$10, (Inputs!$B$8-I6057)/Inputs!$B$9), 0)</f>
        <v>0</v>
      </c>
      <c r="P6057" s="3">
        <f t="shared" si="851"/>
        <v>6410.7336125904285</v>
      </c>
      <c r="Q6057" s="3">
        <f t="shared" si="852"/>
        <v>0</v>
      </c>
      <c r="R6057" s="3">
        <f>I6057 + M6057*Inputs!$B$9 - N6057/Inputs!$B$10</f>
        <v>0</v>
      </c>
    </row>
    <row r="6058" spans="1:18" x14ac:dyDescent="0.3">
      <c r="A6058" s="4">
        <v>46275.333333333343</v>
      </c>
      <c r="B6058" s="3">
        <v>38.052499999999995</v>
      </c>
      <c r="C6058" s="3">
        <v>0.49</v>
      </c>
      <c r="D6058" s="3">
        <f t="shared" si="846"/>
        <v>28.692083333333333</v>
      </c>
      <c r="E6058" s="3">
        <f>MAX(B6058 - D6058/Inputs!$B$5, 0)</f>
        <v>5.4478598484848462</v>
      </c>
      <c r="F6058" s="3">
        <f>MAX(D6058*Inputs!$B$5 - B6058, 0)</f>
        <v>0</v>
      </c>
      <c r="G6058" s="3">
        <f t="shared" si="847"/>
        <v>0.49</v>
      </c>
      <c r="H6058" t="str">
        <f t="shared" si="848"/>
        <v>Discharge</v>
      </c>
      <c r="I6058" s="3">
        <f t="shared" si="853"/>
        <v>0</v>
      </c>
      <c r="J6058" s="3">
        <f t="shared" si="854"/>
        <v>318.94827166799325</v>
      </c>
      <c r="K6058" s="3">
        <f>MIN(Inputs!$B$2, (Inputs!$B$8 - I6058)/Inputs!$B$9)</f>
        <v>170</v>
      </c>
      <c r="L6058" s="3">
        <f>MAX(MIN(Inputs!$B$2, I6058*Inputs!$B$10, Inputs!$B$8*Inputs!$B$4 - J6058), 0)</f>
        <v>0</v>
      </c>
      <c r="M6058" s="3">
        <f t="shared" si="849"/>
        <v>0</v>
      </c>
      <c r="N6058" s="3">
        <f t="shared" si="850"/>
        <v>0</v>
      </c>
      <c r="O6058" s="3">
        <f>IF(H6058="Reg", MIN(Inputs!$B$2, I6058*Inputs!$B$10, (Inputs!$B$8-I6058)/Inputs!$B$9), 0)</f>
        <v>0</v>
      </c>
      <c r="P6058" s="3">
        <f t="shared" si="851"/>
        <v>0</v>
      </c>
      <c r="Q6058" s="3">
        <f t="shared" si="852"/>
        <v>0</v>
      </c>
      <c r="R6058" s="3">
        <f>I6058 + M6058*Inputs!$B$9 - N6058/Inputs!$B$10</f>
        <v>0</v>
      </c>
    </row>
    <row r="6059" spans="1:18" x14ac:dyDescent="0.3">
      <c r="A6059" s="4">
        <v>46275.375</v>
      </c>
      <c r="B6059" s="3">
        <v>27.997500000000002</v>
      </c>
      <c r="C6059" s="3">
        <v>0.49</v>
      </c>
      <c r="D6059" s="3">
        <f t="shared" si="846"/>
        <v>28.692083333333333</v>
      </c>
      <c r="E6059" s="3">
        <f>MAX(B6059 - D6059/Inputs!$B$5, 0)</f>
        <v>0</v>
      </c>
      <c r="F6059" s="3">
        <f>MAX(D6059*Inputs!$B$5 - B6059, 0)</f>
        <v>0</v>
      </c>
      <c r="G6059" s="3">
        <f t="shared" si="847"/>
        <v>0.49</v>
      </c>
      <c r="H6059" t="str">
        <f t="shared" si="848"/>
        <v>Reg</v>
      </c>
      <c r="I6059" s="3">
        <f t="shared" si="853"/>
        <v>0</v>
      </c>
      <c r="J6059" s="3">
        <f t="shared" si="854"/>
        <v>318.94827166799325</v>
      </c>
      <c r="K6059" s="3">
        <f>MIN(Inputs!$B$2, (Inputs!$B$8 - I6059)/Inputs!$B$9)</f>
        <v>170</v>
      </c>
      <c r="L6059" s="3">
        <f>MAX(MIN(Inputs!$B$2, I6059*Inputs!$B$10, Inputs!$B$8*Inputs!$B$4 - J6059), 0)</f>
        <v>0</v>
      </c>
      <c r="M6059" s="3">
        <f t="shared" si="849"/>
        <v>0</v>
      </c>
      <c r="N6059" s="3">
        <f t="shared" si="850"/>
        <v>0</v>
      </c>
      <c r="O6059" s="3">
        <f>IF(H6059="Reg", MIN(Inputs!$B$2, I6059*Inputs!$B$10, (Inputs!$B$8-I6059)/Inputs!$B$9), 0)</f>
        <v>0</v>
      </c>
      <c r="P6059" s="3">
        <f t="shared" si="851"/>
        <v>0</v>
      </c>
      <c r="Q6059" s="3">
        <f t="shared" si="852"/>
        <v>0</v>
      </c>
      <c r="R6059" s="3">
        <f>I6059 + M6059*Inputs!$B$9 - N6059/Inputs!$B$10</f>
        <v>0</v>
      </c>
    </row>
    <row r="6060" spans="1:18" x14ac:dyDescent="0.3">
      <c r="A6060" s="4">
        <v>46275.416666666657</v>
      </c>
      <c r="B6060" s="3">
        <v>22.195</v>
      </c>
      <c r="C6060" s="3">
        <v>0.44</v>
      </c>
      <c r="D6060" s="3">
        <f t="shared" si="846"/>
        <v>28.692083333333333</v>
      </c>
      <c r="E6060" s="3">
        <f>MAX(B6060 - D6060/Inputs!$B$5, 0)</f>
        <v>0</v>
      </c>
      <c r="F6060" s="3">
        <f>MAX(D6060*Inputs!$B$5 - B6060, 0)</f>
        <v>3.0540333333333329</v>
      </c>
      <c r="G6060" s="3">
        <f t="shared" si="847"/>
        <v>0.44</v>
      </c>
      <c r="H6060" t="str">
        <f t="shared" si="848"/>
        <v>Charge</v>
      </c>
      <c r="I6060" s="3">
        <f t="shared" si="853"/>
        <v>0</v>
      </c>
      <c r="J6060" s="3">
        <f t="shared" si="854"/>
        <v>318.94827166799325</v>
      </c>
      <c r="K6060" s="3">
        <f>MIN(Inputs!$B$2, (Inputs!$B$8 - I6060)/Inputs!$B$9)</f>
        <v>170</v>
      </c>
      <c r="L6060" s="3">
        <f>MAX(MIN(Inputs!$B$2, I6060*Inputs!$B$10, Inputs!$B$8*Inputs!$B$4 - J6060), 0)</f>
        <v>0</v>
      </c>
      <c r="M6060" s="3">
        <f t="shared" si="849"/>
        <v>170</v>
      </c>
      <c r="N6060" s="3">
        <f t="shared" si="850"/>
        <v>0</v>
      </c>
      <c r="O6060" s="3">
        <f>IF(H6060="Reg", MIN(Inputs!$B$2, I6060*Inputs!$B$10, (Inputs!$B$8-I6060)/Inputs!$B$9), 0)</f>
        <v>0</v>
      </c>
      <c r="P6060" s="3">
        <f t="shared" si="851"/>
        <v>-3773.15</v>
      </c>
      <c r="Q6060" s="3">
        <f t="shared" si="852"/>
        <v>0</v>
      </c>
      <c r="R6060" s="3">
        <f>I6060 + M6060*Inputs!$B$9 - N6060/Inputs!$B$10</f>
        <v>159.4741358339966</v>
      </c>
    </row>
    <row r="6061" spans="1:18" x14ac:dyDescent="0.3">
      <c r="A6061" s="4">
        <v>46275.458333333343</v>
      </c>
      <c r="B6061" s="3">
        <v>18.2425</v>
      </c>
      <c r="C6061" s="3">
        <v>0.44</v>
      </c>
      <c r="D6061" s="3">
        <f t="shared" si="846"/>
        <v>28.692083333333333</v>
      </c>
      <c r="E6061" s="3">
        <f>MAX(B6061 - D6061/Inputs!$B$5, 0)</f>
        <v>0</v>
      </c>
      <c r="F6061" s="3">
        <f>MAX(D6061*Inputs!$B$5 - B6061, 0)</f>
        <v>7.0065333333333335</v>
      </c>
      <c r="G6061" s="3">
        <f t="shared" si="847"/>
        <v>0.44</v>
      </c>
      <c r="H6061" t="str">
        <f t="shared" si="848"/>
        <v>Charge</v>
      </c>
      <c r="I6061" s="3">
        <f t="shared" si="853"/>
        <v>159.4741358339966</v>
      </c>
      <c r="J6061" s="3">
        <f t="shared" si="854"/>
        <v>318.94827166799325</v>
      </c>
      <c r="K6061" s="3">
        <f>MIN(Inputs!$B$2, (Inputs!$B$8 - I6061)/Inputs!$B$9)</f>
        <v>170</v>
      </c>
      <c r="L6061" s="3">
        <f>MAX(MIN(Inputs!$B$2, I6061*Inputs!$B$10, Inputs!$B$8*Inputs!$B$4 - J6061), 0)</f>
        <v>21.051728332006746</v>
      </c>
      <c r="M6061" s="3">
        <f t="shared" si="849"/>
        <v>170</v>
      </c>
      <c r="N6061" s="3">
        <f t="shared" si="850"/>
        <v>0</v>
      </c>
      <c r="O6061" s="3">
        <f>IF(H6061="Reg", MIN(Inputs!$B$2, I6061*Inputs!$B$10, (Inputs!$B$8-I6061)/Inputs!$B$9), 0)</f>
        <v>0</v>
      </c>
      <c r="P6061" s="3">
        <f t="shared" si="851"/>
        <v>-3101.2249999999999</v>
      </c>
      <c r="Q6061" s="3">
        <f t="shared" si="852"/>
        <v>0</v>
      </c>
      <c r="R6061" s="3">
        <f>I6061 + M6061*Inputs!$B$9 - N6061/Inputs!$B$10</f>
        <v>318.9482716679932</v>
      </c>
    </row>
    <row r="6062" spans="1:18" x14ac:dyDescent="0.3">
      <c r="A6062" s="4">
        <v>46275.5</v>
      </c>
      <c r="B6062" s="3">
        <v>16.21</v>
      </c>
      <c r="C6062" s="3">
        <v>0.44</v>
      </c>
      <c r="D6062" s="3">
        <f t="shared" si="846"/>
        <v>28.692083333333333</v>
      </c>
      <c r="E6062" s="3">
        <f>MAX(B6062 - D6062/Inputs!$B$5, 0)</f>
        <v>0</v>
      </c>
      <c r="F6062" s="3">
        <f>MAX(D6062*Inputs!$B$5 - B6062, 0)</f>
        <v>9.0390333333333324</v>
      </c>
      <c r="G6062" s="3">
        <f t="shared" si="847"/>
        <v>0.44</v>
      </c>
      <c r="H6062" t="str">
        <f t="shared" si="848"/>
        <v>Charge</v>
      </c>
      <c r="I6062" s="3">
        <f t="shared" si="853"/>
        <v>318.9482716679932</v>
      </c>
      <c r="J6062" s="3">
        <f t="shared" si="854"/>
        <v>318.94827166799325</v>
      </c>
      <c r="K6062" s="3">
        <f>MIN(Inputs!$B$2, (Inputs!$B$8 - I6062)/Inputs!$B$9)</f>
        <v>22.44121780453775</v>
      </c>
      <c r="L6062" s="3">
        <f>MAX(MIN(Inputs!$B$2, I6062*Inputs!$B$10, Inputs!$B$8*Inputs!$B$4 - J6062), 0)</f>
        <v>21.051728332006746</v>
      </c>
      <c r="M6062" s="3">
        <f t="shared" si="849"/>
        <v>22.44121780453775</v>
      </c>
      <c r="N6062" s="3">
        <f t="shared" si="850"/>
        <v>0</v>
      </c>
      <c r="O6062" s="3">
        <f>IF(H6062="Reg", MIN(Inputs!$B$2, I6062*Inputs!$B$10, (Inputs!$B$8-I6062)/Inputs!$B$9), 0)</f>
        <v>0</v>
      </c>
      <c r="P6062" s="3">
        <f t="shared" si="851"/>
        <v>-363.77214061155695</v>
      </c>
      <c r="Q6062" s="3">
        <f t="shared" si="852"/>
        <v>0</v>
      </c>
      <c r="R6062" s="3">
        <f>I6062 + M6062*Inputs!$B$9 - N6062/Inputs!$B$10</f>
        <v>340</v>
      </c>
    </row>
    <row r="6063" spans="1:18" x14ac:dyDescent="0.3">
      <c r="A6063" s="4">
        <v>46275.541666666657</v>
      </c>
      <c r="B6063" s="3">
        <v>17.177499999999998</v>
      </c>
      <c r="C6063" s="3">
        <v>0.49</v>
      </c>
      <c r="D6063" s="3">
        <f t="shared" si="846"/>
        <v>28.692083333333333</v>
      </c>
      <c r="E6063" s="3">
        <f>MAX(B6063 - D6063/Inputs!$B$5, 0)</f>
        <v>0</v>
      </c>
      <c r="F6063" s="3">
        <f>MAX(D6063*Inputs!$B$5 - B6063, 0)</f>
        <v>8.0715333333333348</v>
      </c>
      <c r="G6063" s="3">
        <f t="shared" si="847"/>
        <v>0.49</v>
      </c>
      <c r="H6063" t="str">
        <f t="shared" si="848"/>
        <v>Charge</v>
      </c>
      <c r="I6063" s="3">
        <f t="shared" si="853"/>
        <v>340</v>
      </c>
      <c r="J6063" s="3">
        <f t="shared" si="854"/>
        <v>318.94827166799325</v>
      </c>
      <c r="K6063" s="3">
        <f>MIN(Inputs!$B$2, (Inputs!$B$8 - I6063)/Inputs!$B$9)</f>
        <v>0</v>
      </c>
      <c r="L6063" s="3">
        <f>MAX(MIN(Inputs!$B$2, I6063*Inputs!$B$10, Inputs!$B$8*Inputs!$B$4 - J6063), 0)</f>
        <v>21.051728332006746</v>
      </c>
      <c r="M6063" s="3">
        <f t="shared" si="849"/>
        <v>0</v>
      </c>
      <c r="N6063" s="3">
        <f t="shared" si="850"/>
        <v>0</v>
      </c>
      <c r="O6063" s="3">
        <f>IF(H6063="Reg", MIN(Inputs!$B$2, I6063*Inputs!$B$10, (Inputs!$B$8-I6063)/Inputs!$B$9), 0)</f>
        <v>0</v>
      </c>
      <c r="P6063" s="3">
        <f t="shared" si="851"/>
        <v>0</v>
      </c>
      <c r="Q6063" s="3">
        <f t="shared" si="852"/>
        <v>0</v>
      </c>
      <c r="R6063" s="3">
        <f>I6063 + M6063*Inputs!$B$9 - N6063/Inputs!$B$10</f>
        <v>340</v>
      </c>
    </row>
    <row r="6064" spans="1:18" x14ac:dyDescent="0.3">
      <c r="A6064" s="4">
        <v>46275.583333333343</v>
      </c>
      <c r="B6064" s="3">
        <v>19.490000000000002</v>
      </c>
      <c r="C6064" s="3">
        <v>0.49</v>
      </c>
      <c r="D6064" s="3">
        <f t="shared" si="846"/>
        <v>28.692083333333333</v>
      </c>
      <c r="E6064" s="3">
        <f>MAX(B6064 - D6064/Inputs!$B$5, 0)</f>
        <v>0</v>
      </c>
      <c r="F6064" s="3">
        <f>MAX(D6064*Inputs!$B$5 - B6064, 0)</f>
        <v>5.7590333333333312</v>
      </c>
      <c r="G6064" s="3">
        <f t="shared" si="847"/>
        <v>0.49</v>
      </c>
      <c r="H6064" t="str">
        <f t="shared" si="848"/>
        <v>Charge</v>
      </c>
      <c r="I6064" s="3">
        <f t="shared" si="853"/>
        <v>340</v>
      </c>
      <c r="J6064" s="3">
        <f t="shared" si="854"/>
        <v>318.94827166799325</v>
      </c>
      <c r="K6064" s="3">
        <f>MIN(Inputs!$B$2, (Inputs!$B$8 - I6064)/Inputs!$B$9)</f>
        <v>0</v>
      </c>
      <c r="L6064" s="3">
        <f>MAX(MIN(Inputs!$B$2, I6064*Inputs!$B$10, Inputs!$B$8*Inputs!$B$4 - J6064), 0)</f>
        <v>21.051728332006746</v>
      </c>
      <c r="M6064" s="3">
        <f t="shared" si="849"/>
        <v>0</v>
      </c>
      <c r="N6064" s="3">
        <f t="shared" si="850"/>
        <v>0</v>
      </c>
      <c r="O6064" s="3">
        <f>IF(H6064="Reg", MIN(Inputs!$B$2, I6064*Inputs!$B$10, (Inputs!$B$8-I6064)/Inputs!$B$9), 0)</f>
        <v>0</v>
      </c>
      <c r="P6064" s="3">
        <f t="shared" si="851"/>
        <v>0</v>
      </c>
      <c r="Q6064" s="3">
        <f t="shared" si="852"/>
        <v>0</v>
      </c>
      <c r="R6064" s="3">
        <f>I6064 + M6064*Inputs!$B$9 - N6064/Inputs!$B$10</f>
        <v>340</v>
      </c>
    </row>
    <row r="6065" spans="1:18" x14ac:dyDescent="0.3">
      <c r="A6065" s="4">
        <v>46275.625</v>
      </c>
      <c r="B6065" s="3">
        <v>20.725000000000001</v>
      </c>
      <c r="C6065" s="3">
        <v>0.5</v>
      </c>
      <c r="D6065" s="3">
        <f t="shared" si="846"/>
        <v>28.692083333333333</v>
      </c>
      <c r="E6065" s="3">
        <f>MAX(B6065 - D6065/Inputs!$B$5, 0)</f>
        <v>0</v>
      </c>
      <c r="F6065" s="3">
        <f>MAX(D6065*Inputs!$B$5 - B6065, 0)</f>
        <v>4.5240333333333318</v>
      </c>
      <c r="G6065" s="3">
        <f t="shared" si="847"/>
        <v>0.5</v>
      </c>
      <c r="H6065" t="str">
        <f t="shared" si="848"/>
        <v>Charge</v>
      </c>
      <c r="I6065" s="3">
        <f t="shared" si="853"/>
        <v>340</v>
      </c>
      <c r="J6065" s="3">
        <f t="shared" si="854"/>
        <v>318.94827166799325</v>
      </c>
      <c r="K6065" s="3">
        <f>MIN(Inputs!$B$2, (Inputs!$B$8 - I6065)/Inputs!$B$9)</f>
        <v>0</v>
      </c>
      <c r="L6065" s="3">
        <f>MAX(MIN(Inputs!$B$2, I6065*Inputs!$B$10, Inputs!$B$8*Inputs!$B$4 - J6065), 0)</f>
        <v>21.051728332006746</v>
      </c>
      <c r="M6065" s="3">
        <f t="shared" si="849"/>
        <v>0</v>
      </c>
      <c r="N6065" s="3">
        <f t="shared" si="850"/>
        <v>0</v>
      </c>
      <c r="O6065" s="3">
        <f>IF(H6065="Reg", MIN(Inputs!$B$2, I6065*Inputs!$B$10, (Inputs!$B$8-I6065)/Inputs!$B$9), 0)</f>
        <v>0</v>
      </c>
      <c r="P6065" s="3">
        <f t="shared" si="851"/>
        <v>0</v>
      </c>
      <c r="Q6065" s="3">
        <f t="shared" si="852"/>
        <v>0</v>
      </c>
      <c r="R6065" s="3">
        <f>I6065 + M6065*Inputs!$B$9 - N6065/Inputs!$B$10</f>
        <v>340</v>
      </c>
    </row>
    <row r="6066" spans="1:18" x14ac:dyDescent="0.3">
      <c r="A6066" s="4">
        <v>46275.666666666657</v>
      </c>
      <c r="B6066" s="3">
        <v>23.7</v>
      </c>
      <c r="C6066" s="3">
        <v>0.66</v>
      </c>
      <c r="D6066" s="3">
        <f t="shared" si="846"/>
        <v>28.692083333333333</v>
      </c>
      <c r="E6066" s="3">
        <f>MAX(B6066 - D6066/Inputs!$B$5, 0)</f>
        <v>0</v>
      </c>
      <c r="F6066" s="3">
        <f>MAX(D6066*Inputs!$B$5 - B6066, 0)</f>
        <v>1.5490333333333339</v>
      </c>
      <c r="G6066" s="3">
        <f t="shared" si="847"/>
        <v>0.66</v>
      </c>
      <c r="H6066" t="str">
        <f t="shared" si="848"/>
        <v>Charge</v>
      </c>
      <c r="I6066" s="3">
        <f t="shared" si="853"/>
        <v>340</v>
      </c>
      <c r="J6066" s="3">
        <f t="shared" si="854"/>
        <v>318.94827166799325</v>
      </c>
      <c r="K6066" s="3">
        <f>MIN(Inputs!$B$2, (Inputs!$B$8 - I6066)/Inputs!$B$9)</f>
        <v>0</v>
      </c>
      <c r="L6066" s="3">
        <f>MAX(MIN(Inputs!$B$2, I6066*Inputs!$B$10, Inputs!$B$8*Inputs!$B$4 - J6066), 0)</f>
        <v>21.051728332006746</v>
      </c>
      <c r="M6066" s="3">
        <f t="shared" si="849"/>
        <v>0</v>
      </c>
      <c r="N6066" s="3">
        <f t="shared" si="850"/>
        <v>0</v>
      </c>
      <c r="O6066" s="3">
        <f>IF(H6066="Reg", MIN(Inputs!$B$2, I6066*Inputs!$B$10, (Inputs!$B$8-I6066)/Inputs!$B$9), 0)</f>
        <v>0</v>
      </c>
      <c r="P6066" s="3">
        <f t="shared" si="851"/>
        <v>0</v>
      </c>
      <c r="Q6066" s="3">
        <f t="shared" si="852"/>
        <v>0</v>
      </c>
      <c r="R6066" s="3">
        <f>I6066 + M6066*Inputs!$B$9 - N6066/Inputs!$B$10</f>
        <v>340</v>
      </c>
    </row>
    <row r="6067" spans="1:18" x14ac:dyDescent="0.3">
      <c r="A6067" s="4">
        <v>46275.708333333343</v>
      </c>
      <c r="B6067" s="3">
        <v>42.37</v>
      </c>
      <c r="C6067" s="3">
        <v>0.5</v>
      </c>
      <c r="D6067" s="3">
        <f t="shared" si="846"/>
        <v>28.692083333333333</v>
      </c>
      <c r="E6067" s="3">
        <f>MAX(B6067 - D6067/Inputs!$B$5, 0)</f>
        <v>9.7653598484848487</v>
      </c>
      <c r="F6067" s="3">
        <f>MAX(D6067*Inputs!$B$5 - B6067, 0)</f>
        <v>0</v>
      </c>
      <c r="G6067" s="3">
        <f t="shared" si="847"/>
        <v>0.5</v>
      </c>
      <c r="H6067" t="str">
        <f t="shared" si="848"/>
        <v>Discharge</v>
      </c>
      <c r="I6067" s="3">
        <f t="shared" si="853"/>
        <v>340</v>
      </c>
      <c r="J6067" s="3">
        <f t="shared" si="854"/>
        <v>318.94827166799325</v>
      </c>
      <c r="K6067" s="3">
        <f>MIN(Inputs!$B$2, (Inputs!$B$8 - I6067)/Inputs!$B$9)</f>
        <v>0</v>
      </c>
      <c r="L6067" s="3">
        <f>MAX(MIN(Inputs!$B$2, I6067*Inputs!$B$10, Inputs!$B$8*Inputs!$B$4 - J6067), 0)</f>
        <v>21.051728332006746</v>
      </c>
      <c r="M6067" s="3">
        <f t="shared" si="849"/>
        <v>0</v>
      </c>
      <c r="N6067" s="3">
        <f t="shared" si="850"/>
        <v>21.051728332006746</v>
      </c>
      <c r="O6067" s="3">
        <f>IF(H6067="Reg", MIN(Inputs!$B$2, I6067*Inputs!$B$10, (Inputs!$B$8-I6067)/Inputs!$B$9), 0)</f>
        <v>0</v>
      </c>
      <c r="P6067" s="3">
        <f t="shared" si="851"/>
        <v>891.96172942712576</v>
      </c>
      <c r="Q6067" s="3">
        <f t="shared" si="852"/>
        <v>0</v>
      </c>
      <c r="R6067" s="3">
        <f>I6067 + M6067*Inputs!$B$9 - N6067/Inputs!$B$10</f>
        <v>317.5587821954623</v>
      </c>
    </row>
    <row r="6068" spans="1:18" x14ac:dyDescent="0.3">
      <c r="A6068" s="4">
        <v>46275.75</v>
      </c>
      <c r="B6068" s="3">
        <v>43.79</v>
      </c>
      <c r="C6068" s="3">
        <v>1.89</v>
      </c>
      <c r="D6068" s="3">
        <f t="shared" si="846"/>
        <v>28.692083333333333</v>
      </c>
      <c r="E6068" s="3">
        <f>MAX(B6068 - D6068/Inputs!$B$5, 0)</f>
        <v>11.18535984848485</v>
      </c>
      <c r="F6068" s="3">
        <f>MAX(D6068*Inputs!$B$5 - B6068, 0)</f>
        <v>0</v>
      </c>
      <c r="G6068" s="3">
        <f t="shared" si="847"/>
        <v>1.89</v>
      </c>
      <c r="H6068" t="str">
        <f t="shared" si="848"/>
        <v>Discharge</v>
      </c>
      <c r="I6068" s="3">
        <f t="shared" si="853"/>
        <v>317.5587821954623</v>
      </c>
      <c r="J6068" s="3">
        <f t="shared" si="854"/>
        <v>340</v>
      </c>
      <c r="K6068" s="3">
        <f>MIN(Inputs!$B$2, (Inputs!$B$8 - I6068)/Inputs!$B$9)</f>
        <v>23.922418559098585</v>
      </c>
      <c r="L6068" s="3">
        <f>MAX(MIN(Inputs!$B$2, I6068*Inputs!$B$10, Inputs!$B$8*Inputs!$B$4 - J6068), 0)</f>
        <v>0</v>
      </c>
      <c r="M6068" s="3">
        <f t="shared" si="849"/>
        <v>0</v>
      </c>
      <c r="N6068" s="3">
        <f t="shared" si="850"/>
        <v>0</v>
      </c>
      <c r="O6068" s="3">
        <f>IF(H6068="Reg", MIN(Inputs!$B$2, I6068*Inputs!$B$10, (Inputs!$B$8-I6068)/Inputs!$B$9), 0)</f>
        <v>0</v>
      </c>
      <c r="P6068" s="3">
        <f t="shared" si="851"/>
        <v>0</v>
      </c>
      <c r="Q6068" s="3">
        <f t="shared" si="852"/>
        <v>0</v>
      </c>
      <c r="R6068" s="3">
        <f>I6068 + M6068*Inputs!$B$9 - N6068/Inputs!$B$10</f>
        <v>317.5587821954623</v>
      </c>
    </row>
    <row r="6069" spans="1:18" x14ac:dyDescent="0.3">
      <c r="A6069" s="4">
        <v>46275.791666666657</v>
      </c>
      <c r="B6069" s="3">
        <v>50.072500000000005</v>
      </c>
      <c r="C6069" s="3">
        <v>1.58</v>
      </c>
      <c r="D6069" s="3">
        <f t="shared" si="846"/>
        <v>28.692083333333333</v>
      </c>
      <c r="E6069" s="3">
        <f>MAX(B6069 - D6069/Inputs!$B$5, 0)</f>
        <v>17.467859848484856</v>
      </c>
      <c r="F6069" s="3">
        <f>MAX(D6069*Inputs!$B$5 - B6069, 0)</f>
        <v>0</v>
      </c>
      <c r="G6069" s="3">
        <f t="shared" si="847"/>
        <v>1.58</v>
      </c>
      <c r="H6069" t="str">
        <f t="shared" si="848"/>
        <v>Discharge</v>
      </c>
      <c r="I6069" s="3">
        <f t="shared" si="853"/>
        <v>317.5587821954623</v>
      </c>
      <c r="J6069" s="3">
        <f t="shared" si="854"/>
        <v>340</v>
      </c>
      <c r="K6069" s="3">
        <f>MIN(Inputs!$B$2, (Inputs!$B$8 - I6069)/Inputs!$B$9)</f>
        <v>23.922418559098585</v>
      </c>
      <c r="L6069" s="3">
        <f>MAX(MIN(Inputs!$B$2, I6069*Inputs!$B$10, Inputs!$B$8*Inputs!$B$4 - J6069), 0)</f>
        <v>0</v>
      </c>
      <c r="M6069" s="3">
        <f t="shared" si="849"/>
        <v>0</v>
      </c>
      <c r="N6069" s="3">
        <f t="shared" si="850"/>
        <v>0</v>
      </c>
      <c r="O6069" s="3">
        <f>IF(H6069="Reg", MIN(Inputs!$B$2, I6069*Inputs!$B$10, (Inputs!$B$8-I6069)/Inputs!$B$9), 0)</f>
        <v>0</v>
      </c>
      <c r="P6069" s="3">
        <f t="shared" si="851"/>
        <v>0</v>
      </c>
      <c r="Q6069" s="3">
        <f t="shared" si="852"/>
        <v>0</v>
      </c>
      <c r="R6069" s="3">
        <f>I6069 + M6069*Inputs!$B$9 - N6069/Inputs!$B$10</f>
        <v>317.5587821954623</v>
      </c>
    </row>
    <row r="6070" spans="1:18" x14ac:dyDescent="0.3">
      <c r="A6070" s="4">
        <v>46275.833333333343</v>
      </c>
      <c r="B6070" s="3">
        <v>44.144999999999996</v>
      </c>
      <c r="C6070" s="3">
        <v>2</v>
      </c>
      <c r="D6070" s="3">
        <f t="shared" si="846"/>
        <v>28.692083333333333</v>
      </c>
      <c r="E6070" s="3">
        <f>MAX(B6070 - D6070/Inputs!$B$5, 0)</f>
        <v>11.540359848484847</v>
      </c>
      <c r="F6070" s="3">
        <f>MAX(D6070*Inputs!$B$5 - B6070, 0)</f>
        <v>0</v>
      </c>
      <c r="G6070" s="3">
        <f t="shared" si="847"/>
        <v>2</v>
      </c>
      <c r="H6070" t="str">
        <f t="shared" si="848"/>
        <v>Discharge</v>
      </c>
      <c r="I6070" s="3">
        <f t="shared" si="853"/>
        <v>317.5587821954623</v>
      </c>
      <c r="J6070" s="3">
        <f t="shared" si="854"/>
        <v>340</v>
      </c>
      <c r="K6070" s="3">
        <f>MIN(Inputs!$B$2, (Inputs!$B$8 - I6070)/Inputs!$B$9)</f>
        <v>23.922418559098585</v>
      </c>
      <c r="L6070" s="3">
        <f>MAX(MIN(Inputs!$B$2, I6070*Inputs!$B$10, Inputs!$B$8*Inputs!$B$4 - J6070), 0)</f>
        <v>0</v>
      </c>
      <c r="M6070" s="3">
        <f t="shared" si="849"/>
        <v>0</v>
      </c>
      <c r="N6070" s="3">
        <f t="shared" si="850"/>
        <v>0</v>
      </c>
      <c r="O6070" s="3">
        <f>IF(H6070="Reg", MIN(Inputs!$B$2, I6070*Inputs!$B$10, (Inputs!$B$8-I6070)/Inputs!$B$9), 0)</f>
        <v>0</v>
      </c>
      <c r="P6070" s="3">
        <f t="shared" si="851"/>
        <v>0</v>
      </c>
      <c r="Q6070" s="3">
        <f t="shared" si="852"/>
        <v>0</v>
      </c>
      <c r="R6070" s="3">
        <f>I6070 + M6070*Inputs!$B$9 - N6070/Inputs!$B$10</f>
        <v>317.5587821954623</v>
      </c>
    </row>
    <row r="6071" spans="1:18" x14ac:dyDescent="0.3">
      <c r="A6071" s="4">
        <v>46275.875</v>
      </c>
      <c r="B6071" s="3">
        <v>31.810000000000002</v>
      </c>
      <c r="C6071" s="3">
        <v>1</v>
      </c>
      <c r="D6071" s="3">
        <f t="shared" si="846"/>
        <v>28.692083333333333</v>
      </c>
      <c r="E6071" s="3">
        <f>MAX(B6071 - D6071/Inputs!$B$5, 0)</f>
        <v>0</v>
      </c>
      <c r="F6071" s="3">
        <f>MAX(D6071*Inputs!$B$5 - B6071, 0)</f>
        <v>0</v>
      </c>
      <c r="G6071" s="3">
        <f t="shared" si="847"/>
        <v>1</v>
      </c>
      <c r="H6071" t="str">
        <f t="shared" si="848"/>
        <v>Reg</v>
      </c>
      <c r="I6071" s="3">
        <f t="shared" si="853"/>
        <v>317.5587821954623</v>
      </c>
      <c r="J6071" s="3">
        <f t="shared" si="854"/>
        <v>340</v>
      </c>
      <c r="K6071" s="3">
        <f>MIN(Inputs!$B$2, (Inputs!$B$8 - I6071)/Inputs!$B$9)</f>
        <v>23.922418559098585</v>
      </c>
      <c r="L6071" s="3">
        <f>MAX(MIN(Inputs!$B$2, I6071*Inputs!$B$10, Inputs!$B$8*Inputs!$B$4 - J6071), 0)</f>
        <v>0</v>
      </c>
      <c r="M6071" s="3">
        <f t="shared" si="849"/>
        <v>0</v>
      </c>
      <c r="N6071" s="3">
        <f t="shared" si="850"/>
        <v>0</v>
      </c>
      <c r="O6071" s="3">
        <f>IF(H6071="Reg", MIN(Inputs!$B$2, I6071*Inputs!$B$10, (Inputs!$B$8-I6071)/Inputs!$B$9), 0)</f>
        <v>23.922418559098585</v>
      </c>
      <c r="P6071" s="3">
        <f t="shared" si="851"/>
        <v>0</v>
      </c>
      <c r="Q6071" s="3">
        <f t="shared" si="852"/>
        <v>23.922418559098585</v>
      </c>
      <c r="R6071" s="3">
        <f>I6071 + M6071*Inputs!$B$9 - N6071/Inputs!$B$10</f>
        <v>317.5587821954623</v>
      </c>
    </row>
    <row r="6072" spans="1:18" x14ac:dyDescent="0.3">
      <c r="A6072" s="4">
        <v>46275.916666666657</v>
      </c>
      <c r="B6072" s="3">
        <v>28.5975</v>
      </c>
      <c r="C6072" s="3">
        <v>0.08</v>
      </c>
      <c r="D6072" s="3">
        <f t="shared" si="846"/>
        <v>28.692083333333333</v>
      </c>
      <c r="E6072" s="3">
        <f>MAX(B6072 - D6072/Inputs!$B$5, 0)</f>
        <v>0</v>
      </c>
      <c r="F6072" s="3">
        <f>MAX(D6072*Inputs!$B$5 - B6072, 0)</f>
        <v>0</v>
      </c>
      <c r="G6072" s="3">
        <f t="shared" si="847"/>
        <v>0.08</v>
      </c>
      <c r="H6072" t="str">
        <f t="shared" si="848"/>
        <v>Reg</v>
      </c>
      <c r="I6072" s="3">
        <f t="shared" si="853"/>
        <v>317.5587821954623</v>
      </c>
      <c r="J6072" s="3">
        <f t="shared" si="854"/>
        <v>340</v>
      </c>
      <c r="K6072" s="3">
        <f>MIN(Inputs!$B$2, (Inputs!$B$8 - I6072)/Inputs!$B$9)</f>
        <v>23.922418559098585</v>
      </c>
      <c r="L6072" s="3">
        <f>MAX(MIN(Inputs!$B$2, I6072*Inputs!$B$10, Inputs!$B$8*Inputs!$B$4 - J6072), 0)</f>
        <v>0</v>
      </c>
      <c r="M6072" s="3">
        <f t="shared" si="849"/>
        <v>0</v>
      </c>
      <c r="N6072" s="3">
        <f t="shared" si="850"/>
        <v>0</v>
      </c>
      <c r="O6072" s="3">
        <f>IF(H6072="Reg", MIN(Inputs!$B$2, I6072*Inputs!$B$10, (Inputs!$B$8-I6072)/Inputs!$B$9), 0)</f>
        <v>23.922418559098585</v>
      </c>
      <c r="P6072" s="3">
        <f t="shared" si="851"/>
        <v>0</v>
      </c>
      <c r="Q6072" s="3">
        <f t="shared" si="852"/>
        <v>1.9137934847278868</v>
      </c>
      <c r="R6072" s="3">
        <f>I6072 + M6072*Inputs!$B$9 - N6072/Inputs!$B$10</f>
        <v>317.5587821954623</v>
      </c>
    </row>
    <row r="6073" spans="1:18" x14ac:dyDescent="0.3">
      <c r="A6073" s="4">
        <v>46275.958333333343</v>
      </c>
      <c r="B6073" s="3">
        <v>24.3325</v>
      </c>
      <c r="C6073" s="3">
        <v>0.05</v>
      </c>
      <c r="D6073" s="3">
        <f t="shared" si="846"/>
        <v>28.692083333333333</v>
      </c>
      <c r="E6073" s="3">
        <f>MAX(B6073 - D6073/Inputs!$B$5, 0)</f>
        <v>0</v>
      </c>
      <c r="F6073" s="3">
        <f>MAX(D6073*Inputs!$B$5 - B6073, 0)</f>
        <v>0.91653333333333364</v>
      </c>
      <c r="G6073" s="3">
        <f t="shared" si="847"/>
        <v>0.05</v>
      </c>
      <c r="H6073" t="str">
        <f t="shared" si="848"/>
        <v>Charge</v>
      </c>
      <c r="I6073" s="3">
        <f t="shared" si="853"/>
        <v>317.5587821954623</v>
      </c>
      <c r="J6073" s="3">
        <f t="shared" si="854"/>
        <v>340</v>
      </c>
      <c r="K6073" s="3">
        <f>MIN(Inputs!$B$2, (Inputs!$B$8 - I6073)/Inputs!$B$9)</f>
        <v>23.922418559098585</v>
      </c>
      <c r="L6073" s="3">
        <f>MAX(MIN(Inputs!$B$2, I6073*Inputs!$B$10, Inputs!$B$8*Inputs!$B$4 - J6073), 0)</f>
        <v>0</v>
      </c>
      <c r="M6073" s="3">
        <f t="shared" si="849"/>
        <v>23.922418559098585</v>
      </c>
      <c r="N6073" s="3">
        <f t="shared" si="850"/>
        <v>0</v>
      </c>
      <c r="O6073" s="3">
        <f>IF(H6073="Reg", MIN(Inputs!$B$2, I6073*Inputs!$B$10, (Inputs!$B$8-I6073)/Inputs!$B$9), 0)</f>
        <v>0</v>
      </c>
      <c r="P6073" s="3">
        <f t="shared" si="851"/>
        <v>-582.09224958926632</v>
      </c>
      <c r="Q6073" s="3">
        <f t="shared" si="852"/>
        <v>0</v>
      </c>
      <c r="R6073" s="3">
        <f>I6073 + M6073*Inputs!$B$9 - N6073/Inputs!$B$10</f>
        <v>340</v>
      </c>
    </row>
    <row r="6074" spans="1:18" x14ac:dyDescent="0.3">
      <c r="A6074" s="4">
        <v>46276</v>
      </c>
      <c r="B6074" s="3">
        <v>19.97</v>
      </c>
      <c r="C6074" s="3">
        <v>0.05</v>
      </c>
      <c r="D6074" s="3">
        <f t="shared" si="846"/>
        <v>30.800208333333334</v>
      </c>
      <c r="E6074" s="3">
        <f>MAX(B6074 - D6074/Inputs!$B$5, 0)</f>
        <v>0</v>
      </c>
      <c r="F6074" s="3">
        <f>MAX(D6074*Inputs!$B$5 - B6074, 0)</f>
        <v>7.1341833333333362</v>
      </c>
      <c r="G6074" s="3">
        <f t="shared" si="847"/>
        <v>0.05</v>
      </c>
      <c r="H6074" t="str">
        <f t="shared" si="848"/>
        <v>Charge</v>
      </c>
      <c r="I6074" s="3">
        <f t="shared" si="853"/>
        <v>340</v>
      </c>
      <c r="J6074" s="3">
        <f t="shared" si="854"/>
        <v>0</v>
      </c>
      <c r="K6074" s="3">
        <f>MIN(Inputs!$B$2, (Inputs!$B$8 - I6074)/Inputs!$B$9)</f>
        <v>0</v>
      </c>
      <c r="L6074" s="3">
        <f>MAX(MIN(Inputs!$B$2, I6074*Inputs!$B$10, Inputs!$B$8*Inputs!$B$4 - J6074), 0)</f>
        <v>170</v>
      </c>
      <c r="M6074" s="3">
        <f t="shared" si="849"/>
        <v>0</v>
      </c>
      <c r="N6074" s="3">
        <f t="shared" si="850"/>
        <v>0</v>
      </c>
      <c r="O6074" s="3">
        <f>IF(H6074="Reg", MIN(Inputs!$B$2, I6074*Inputs!$B$10, (Inputs!$B$8-I6074)/Inputs!$B$9), 0)</f>
        <v>0</v>
      </c>
      <c r="P6074" s="3">
        <f t="shared" si="851"/>
        <v>0</v>
      </c>
      <c r="Q6074" s="3">
        <f t="shared" si="852"/>
        <v>0</v>
      </c>
      <c r="R6074" s="3">
        <f>I6074 + M6074*Inputs!$B$9 - N6074/Inputs!$B$10</f>
        <v>340</v>
      </c>
    </row>
    <row r="6075" spans="1:18" x14ac:dyDescent="0.3">
      <c r="A6075" s="4">
        <v>46276.041666666657</v>
      </c>
      <c r="B6075" s="3">
        <v>16.515000000000001</v>
      </c>
      <c r="C6075" s="3">
        <v>0.05</v>
      </c>
      <c r="D6075" s="3">
        <f t="shared" si="846"/>
        <v>30.800208333333334</v>
      </c>
      <c r="E6075" s="3">
        <f>MAX(B6075 - D6075/Inputs!$B$5, 0)</f>
        <v>0</v>
      </c>
      <c r="F6075" s="3">
        <f>MAX(D6075*Inputs!$B$5 - B6075, 0)</f>
        <v>10.589183333333335</v>
      </c>
      <c r="G6075" s="3">
        <f t="shared" si="847"/>
        <v>0.05</v>
      </c>
      <c r="H6075" t="str">
        <f t="shared" si="848"/>
        <v>Charge</v>
      </c>
      <c r="I6075" s="3">
        <f t="shared" si="853"/>
        <v>340</v>
      </c>
      <c r="J6075" s="3">
        <f t="shared" si="854"/>
        <v>0</v>
      </c>
      <c r="K6075" s="3">
        <f>MIN(Inputs!$B$2, (Inputs!$B$8 - I6075)/Inputs!$B$9)</f>
        <v>0</v>
      </c>
      <c r="L6075" s="3">
        <f>MAX(MIN(Inputs!$B$2, I6075*Inputs!$B$10, Inputs!$B$8*Inputs!$B$4 - J6075), 0)</f>
        <v>170</v>
      </c>
      <c r="M6075" s="3">
        <f t="shared" si="849"/>
        <v>0</v>
      </c>
      <c r="N6075" s="3">
        <f t="shared" si="850"/>
        <v>0</v>
      </c>
      <c r="O6075" s="3">
        <f>IF(H6075="Reg", MIN(Inputs!$B$2, I6075*Inputs!$B$10, (Inputs!$B$8-I6075)/Inputs!$B$9), 0)</f>
        <v>0</v>
      </c>
      <c r="P6075" s="3">
        <f t="shared" si="851"/>
        <v>0</v>
      </c>
      <c r="Q6075" s="3">
        <f t="shared" si="852"/>
        <v>0</v>
      </c>
      <c r="R6075" s="3">
        <f>I6075 + M6075*Inputs!$B$9 - N6075/Inputs!$B$10</f>
        <v>340</v>
      </c>
    </row>
    <row r="6076" spans="1:18" x14ac:dyDescent="0.3">
      <c r="A6076" s="4">
        <v>46276.083333333343</v>
      </c>
      <c r="B6076" s="3">
        <v>15.697500000000002</v>
      </c>
      <c r="C6076" s="3">
        <v>0.05</v>
      </c>
      <c r="D6076" s="3">
        <f t="shared" si="846"/>
        <v>30.800208333333334</v>
      </c>
      <c r="E6076" s="3">
        <f>MAX(B6076 - D6076/Inputs!$B$5, 0)</f>
        <v>0</v>
      </c>
      <c r="F6076" s="3">
        <f>MAX(D6076*Inputs!$B$5 - B6076, 0)</f>
        <v>11.406683333333334</v>
      </c>
      <c r="G6076" s="3">
        <f t="shared" si="847"/>
        <v>0.05</v>
      </c>
      <c r="H6076" t="str">
        <f t="shared" si="848"/>
        <v>Charge</v>
      </c>
      <c r="I6076" s="3">
        <f t="shared" si="853"/>
        <v>340</v>
      </c>
      <c r="J6076" s="3">
        <f t="shared" si="854"/>
        <v>0</v>
      </c>
      <c r="K6076" s="3">
        <f>MIN(Inputs!$B$2, (Inputs!$B$8 - I6076)/Inputs!$B$9)</f>
        <v>0</v>
      </c>
      <c r="L6076" s="3">
        <f>MAX(MIN(Inputs!$B$2, I6076*Inputs!$B$10, Inputs!$B$8*Inputs!$B$4 - J6076), 0)</f>
        <v>170</v>
      </c>
      <c r="M6076" s="3">
        <f t="shared" si="849"/>
        <v>0</v>
      </c>
      <c r="N6076" s="3">
        <f t="shared" si="850"/>
        <v>0</v>
      </c>
      <c r="O6076" s="3">
        <f>IF(H6076="Reg", MIN(Inputs!$B$2, I6076*Inputs!$B$10, (Inputs!$B$8-I6076)/Inputs!$B$9), 0)</f>
        <v>0</v>
      </c>
      <c r="P6076" s="3">
        <f t="shared" si="851"/>
        <v>0</v>
      </c>
      <c r="Q6076" s="3">
        <f t="shared" si="852"/>
        <v>0</v>
      </c>
      <c r="R6076" s="3">
        <f>I6076 + M6076*Inputs!$B$9 - N6076/Inputs!$B$10</f>
        <v>340</v>
      </c>
    </row>
    <row r="6077" spans="1:18" x14ac:dyDescent="0.3">
      <c r="A6077" s="4">
        <v>46276.125</v>
      </c>
      <c r="B6077" s="3">
        <v>15.420000000000002</v>
      </c>
      <c r="C6077" s="3">
        <v>0.05</v>
      </c>
      <c r="D6077" s="3">
        <f t="shared" si="846"/>
        <v>30.800208333333334</v>
      </c>
      <c r="E6077" s="3">
        <f>MAX(B6077 - D6077/Inputs!$B$5, 0)</f>
        <v>0</v>
      </c>
      <c r="F6077" s="3">
        <f>MAX(D6077*Inputs!$B$5 - B6077, 0)</f>
        <v>11.684183333333333</v>
      </c>
      <c r="G6077" s="3">
        <f t="shared" si="847"/>
        <v>0.05</v>
      </c>
      <c r="H6077" t="str">
        <f t="shared" si="848"/>
        <v>Charge</v>
      </c>
      <c r="I6077" s="3">
        <f t="shared" si="853"/>
        <v>340</v>
      </c>
      <c r="J6077" s="3">
        <f t="shared" si="854"/>
        <v>0</v>
      </c>
      <c r="K6077" s="3">
        <f>MIN(Inputs!$B$2, (Inputs!$B$8 - I6077)/Inputs!$B$9)</f>
        <v>0</v>
      </c>
      <c r="L6077" s="3">
        <f>MAX(MIN(Inputs!$B$2, I6077*Inputs!$B$10, Inputs!$B$8*Inputs!$B$4 - J6077), 0)</f>
        <v>170</v>
      </c>
      <c r="M6077" s="3">
        <f t="shared" si="849"/>
        <v>0</v>
      </c>
      <c r="N6077" s="3">
        <f t="shared" si="850"/>
        <v>0</v>
      </c>
      <c r="O6077" s="3">
        <f>IF(H6077="Reg", MIN(Inputs!$B$2, I6077*Inputs!$B$10, (Inputs!$B$8-I6077)/Inputs!$B$9), 0)</f>
        <v>0</v>
      </c>
      <c r="P6077" s="3">
        <f t="shared" si="851"/>
        <v>0</v>
      </c>
      <c r="Q6077" s="3">
        <f t="shared" si="852"/>
        <v>0</v>
      </c>
      <c r="R6077" s="3">
        <f>I6077 + M6077*Inputs!$B$9 - N6077/Inputs!$B$10</f>
        <v>340</v>
      </c>
    </row>
    <row r="6078" spans="1:18" x14ac:dyDescent="0.3">
      <c r="A6078" s="4">
        <v>46276.166666666657</v>
      </c>
      <c r="B6078" s="3">
        <v>14.574999999999999</v>
      </c>
      <c r="C6078" s="3">
        <v>0.05</v>
      </c>
      <c r="D6078" s="3">
        <f t="shared" si="846"/>
        <v>30.800208333333334</v>
      </c>
      <c r="E6078" s="3">
        <f>MAX(B6078 - D6078/Inputs!$B$5, 0)</f>
        <v>0</v>
      </c>
      <c r="F6078" s="3">
        <f>MAX(D6078*Inputs!$B$5 - B6078, 0)</f>
        <v>12.529183333333336</v>
      </c>
      <c r="G6078" s="3">
        <f t="shared" si="847"/>
        <v>0.05</v>
      </c>
      <c r="H6078" t="str">
        <f t="shared" si="848"/>
        <v>Charge</v>
      </c>
      <c r="I6078" s="3">
        <f t="shared" si="853"/>
        <v>340</v>
      </c>
      <c r="J6078" s="3">
        <f t="shared" si="854"/>
        <v>0</v>
      </c>
      <c r="K6078" s="3">
        <f>MIN(Inputs!$B$2, (Inputs!$B$8 - I6078)/Inputs!$B$9)</f>
        <v>0</v>
      </c>
      <c r="L6078" s="3">
        <f>MAX(MIN(Inputs!$B$2, I6078*Inputs!$B$10, Inputs!$B$8*Inputs!$B$4 - J6078), 0)</f>
        <v>170</v>
      </c>
      <c r="M6078" s="3">
        <f t="shared" si="849"/>
        <v>0</v>
      </c>
      <c r="N6078" s="3">
        <f t="shared" si="850"/>
        <v>0</v>
      </c>
      <c r="O6078" s="3">
        <f>IF(H6078="Reg", MIN(Inputs!$B$2, I6078*Inputs!$B$10, (Inputs!$B$8-I6078)/Inputs!$B$9), 0)</f>
        <v>0</v>
      </c>
      <c r="P6078" s="3">
        <f t="shared" si="851"/>
        <v>0</v>
      </c>
      <c r="Q6078" s="3">
        <f t="shared" si="852"/>
        <v>0</v>
      </c>
      <c r="R6078" s="3">
        <f>I6078 + M6078*Inputs!$B$9 - N6078/Inputs!$B$10</f>
        <v>340</v>
      </c>
    </row>
    <row r="6079" spans="1:18" x14ac:dyDescent="0.3">
      <c r="A6079" s="4">
        <v>46276.208333333343</v>
      </c>
      <c r="B6079" s="3">
        <v>14.465</v>
      </c>
      <c r="C6079" s="3">
        <v>0.05</v>
      </c>
      <c r="D6079" s="3">
        <f t="shared" si="846"/>
        <v>30.800208333333334</v>
      </c>
      <c r="E6079" s="3">
        <f>MAX(B6079 - D6079/Inputs!$B$5, 0)</f>
        <v>0</v>
      </c>
      <c r="F6079" s="3">
        <f>MAX(D6079*Inputs!$B$5 - B6079, 0)</f>
        <v>12.639183333333335</v>
      </c>
      <c r="G6079" s="3">
        <f t="shared" si="847"/>
        <v>0.05</v>
      </c>
      <c r="H6079" t="str">
        <f t="shared" si="848"/>
        <v>Charge</v>
      </c>
      <c r="I6079" s="3">
        <f t="shared" si="853"/>
        <v>340</v>
      </c>
      <c r="J6079" s="3">
        <f t="shared" si="854"/>
        <v>0</v>
      </c>
      <c r="K6079" s="3">
        <f>MIN(Inputs!$B$2, (Inputs!$B$8 - I6079)/Inputs!$B$9)</f>
        <v>0</v>
      </c>
      <c r="L6079" s="3">
        <f>MAX(MIN(Inputs!$B$2, I6079*Inputs!$B$10, Inputs!$B$8*Inputs!$B$4 - J6079), 0)</f>
        <v>170</v>
      </c>
      <c r="M6079" s="3">
        <f t="shared" si="849"/>
        <v>0</v>
      </c>
      <c r="N6079" s="3">
        <f t="shared" si="850"/>
        <v>0</v>
      </c>
      <c r="O6079" s="3">
        <f>IF(H6079="Reg", MIN(Inputs!$B$2, I6079*Inputs!$B$10, (Inputs!$B$8-I6079)/Inputs!$B$9), 0)</f>
        <v>0</v>
      </c>
      <c r="P6079" s="3">
        <f t="shared" si="851"/>
        <v>0</v>
      </c>
      <c r="Q6079" s="3">
        <f t="shared" si="852"/>
        <v>0</v>
      </c>
      <c r="R6079" s="3">
        <f>I6079 + M6079*Inputs!$B$9 - N6079/Inputs!$B$10</f>
        <v>340</v>
      </c>
    </row>
    <row r="6080" spans="1:18" x14ac:dyDescent="0.3">
      <c r="A6080" s="4">
        <v>46276.25</v>
      </c>
      <c r="B6080" s="3">
        <v>18.372500000000002</v>
      </c>
      <c r="C6080" s="3">
        <v>0.05</v>
      </c>
      <c r="D6080" s="3">
        <f t="shared" si="846"/>
        <v>30.800208333333334</v>
      </c>
      <c r="E6080" s="3">
        <f>MAX(B6080 - D6080/Inputs!$B$5, 0)</f>
        <v>0</v>
      </c>
      <c r="F6080" s="3">
        <f>MAX(D6080*Inputs!$B$5 - B6080, 0)</f>
        <v>8.7316833333333328</v>
      </c>
      <c r="G6080" s="3">
        <f t="shared" si="847"/>
        <v>0.05</v>
      </c>
      <c r="H6080" t="str">
        <f t="shared" si="848"/>
        <v>Charge</v>
      </c>
      <c r="I6080" s="3">
        <f t="shared" si="853"/>
        <v>340</v>
      </c>
      <c r="J6080" s="3">
        <f t="shared" si="854"/>
        <v>0</v>
      </c>
      <c r="K6080" s="3">
        <f>MIN(Inputs!$B$2, (Inputs!$B$8 - I6080)/Inputs!$B$9)</f>
        <v>0</v>
      </c>
      <c r="L6080" s="3">
        <f>MAX(MIN(Inputs!$B$2, I6080*Inputs!$B$10, Inputs!$B$8*Inputs!$B$4 - J6080), 0)</f>
        <v>170</v>
      </c>
      <c r="M6080" s="3">
        <f t="shared" si="849"/>
        <v>0</v>
      </c>
      <c r="N6080" s="3">
        <f t="shared" si="850"/>
        <v>0</v>
      </c>
      <c r="O6080" s="3">
        <f>IF(H6080="Reg", MIN(Inputs!$B$2, I6080*Inputs!$B$10, (Inputs!$B$8-I6080)/Inputs!$B$9), 0)</f>
        <v>0</v>
      </c>
      <c r="P6080" s="3">
        <f t="shared" si="851"/>
        <v>0</v>
      </c>
      <c r="Q6080" s="3">
        <f t="shared" si="852"/>
        <v>0</v>
      </c>
      <c r="R6080" s="3">
        <f>I6080 + M6080*Inputs!$B$9 - N6080/Inputs!$B$10</f>
        <v>340</v>
      </c>
    </row>
    <row r="6081" spans="1:18" x14ac:dyDescent="0.3">
      <c r="A6081" s="4">
        <v>46276.291666666657</v>
      </c>
      <c r="B6081" s="3">
        <v>21.547499999999999</v>
      </c>
      <c r="C6081" s="3">
        <v>1.1100000000000001</v>
      </c>
      <c r="D6081" s="3">
        <f t="shared" si="846"/>
        <v>30.800208333333334</v>
      </c>
      <c r="E6081" s="3">
        <f>MAX(B6081 - D6081/Inputs!$B$5, 0)</f>
        <v>0</v>
      </c>
      <c r="F6081" s="3">
        <f>MAX(D6081*Inputs!$B$5 - B6081, 0)</f>
        <v>5.5566833333333356</v>
      </c>
      <c r="G6081" s="3">
        <f t="shared" si="847"/>
        <v>1.1100000000000001</v>
      </c>
      <c r="H6081" t="str">
        <f t="shared" si="848"/>
        <v>Charge</v>
      </c>
      <c r="I6081" s="3">
        <f t="shared" si="853"/>
        <v>340</v>
      </c>
      <c r="J6081" s="3">
        <f t="shared" si="854"/>
        <v>0</v>
      </c>
      <c r="K6081" s="3">
        <f>MIN(Inputs!$B$2, (Inputs!$B$8 - I6081)/Inputs!$B$9)</f>
        <v>0</v>
      </c>
      <c r="L6081" s="3">
        <f>MAX(MIN(Inputs!$B$2, I6081*Inputs!$B$10, Inputs!$B$8*Inputs!$B$4 - J6081), 0)</f>
        <v>170</v>
      </c>
      <c r="M6081" s="3">
        <f t="shared" si="849"/>
        <v>0</v>
      </c>
      <c r="N6081" s="3">
        <f t="shared" si="850"/>
        <v>0</v>
      </c>
      <c r="O6081" s="3">
        <f>IF(H6081="Reg", MIN(Inputs!$B$2, I6081*Inputs!$B$10, (Inputs!$B$8-I6081)/Inputs!$B$9), 0)</f>
        <v>0</v>
      </c>
      <c r="P6081" s="3">
        <f t="shared" si="851"/>
        <v>0</v>
      </c>
      <c r="Q6081" s="3">
        <f t="shared" si="852"/>
        <v>0</v>
      </c>
      <c r="R6081" s="3">
        <f>I6081 + M6081*Inputs!$B$9 - N6081/Inputs!$B$10</f>
        <v>340</v>
      </c>
    </row>
    <row r="6082" spans="1:18" x14ac:dyDescent="0.3">
      <c r="A6082" s="4">
        <v>46276.333333333343</v>
      </c>
      <c r="B6082" s="3">
        <v>16.89</v>
      </c>
      <c r="C6082" s="3">
        <v>0.94</v>
      </c>
      <c r="D6082" s="3">
        <f t="shared" ref="D6082:D6145" si="855">AVERAGEIFS(B:B, A:A, "&gt;="&amp;INT(A6082), A:A, "&lt;"&amp;INT(A6082)+1)</f>
        <v>30.800208333333334</v>
      </c>
      <c r="E6082" s="3">
        <f>MAX(B6082 - D6082/Inputs!$B$5, 0)</f>
        <v>0</v>
      </c>
      <c r="F6082" s="3">
        <f>MAX(D6082*Inputs!$B$5 - B6082, 0)</f>
        <v>10.214183333333335</v>
      </c>
      <c r="G6082" s="3">
        <f t="shared" ref="G6082:G6145" si="856">C6082</f>
        <v>0.94</v>
      </c>
      <c r="H6082" t="str">
        <f t="shared" ref="H6082:H6145" si="857">IF(MAX(E6082, F6082, G6082)&lt;=0, "Idle", IF(AND(G6082&gt;=E6082, G6082&gt;=F6082), "Reg", IF(E6082&gt;=F6082, "Discharge", "Charge")))</f>
        <v>Charge</v>
      </c>
      <c r="I6082" s="3">
        <f t="shared" si="853"/>
        <v>340</v>
      </c>
      <c r="J6082" s="3">
        <f t="shared" si="854"/>
        <v>0</v>
      </c>
      <c r="K6082" s="3">
        <f>MIN(Inputs!$B$2, (Inputs!$B$8 - I6082)/Inputs!$B$9)</f>
        <v>0</v>
      </c>
      <c r="L6082" s="3">
        <f>MAX(MIN(Inputs!$B$2, I6082*Inputs!$B$10, Inputs!$B$8*Inputs!$B$4 - J6082), 0)</f>
        <v>170</v>
      </c>
      <c r="M6082" s="3">
        <f t="shared" ref="M6082:M6145" si="858">IF(H6082="Charge", K6082, 0)</f>
        <v>0</v>
      </c>
      <c r="N6082" s="3">
        <f t="shared" ref="N6082:N6145" si="859">IF(H6082="Discharge", L6082, 0)</f>
        <v>0</v>
      </c>
      <c r="O6082" s="3">
        <f>IF(H6082="Reg", MIN(Inputs!$B$2, I6082*Inputs!$B$10, (Inputs!$B$8-I6082)/Inputs!$B$9), 0)</f>
        <v>0</v>
      </c>
      <c r="P6082" s="3">
        <f t="shared" ref="P6082:P6145" si="860">(N6082 - M6082) * B6082</f>
        <v>0</v>
      </c>
      <c r="Q6082" s="3">
        <f t="shared" ref="Q6082:Q6145" si="861">O6082 * C6082</f>
        <v>0</v>
      </c>
      <c r="R6082" s="3">
        <f>I6082 + M6082*Inputs!$B$9 - N6082/Inputs!$B$10</f>
        <v>340</v>
      </c>
    </row>
    <row r="6083" spans="1:18" x14ac:dyDescent="0.3">
      <c r="A6083" s="4">
        <v>46276.375</v>
      </c>
      <c r="B6083" s="3">
        <v>10.647500000000001</v>
      </c>
      <c r="C6083" s="3">
        <v>0.94</v>
      </c>
      <c r="D6083" s="3">
        <f t="shared" si="855"/>
        <v>30.800208333333334</v>
      </c>
      <c r="E6083" s="3">
        <f>MAX(B6083 - D6083/Inputs!$B$5, 0)</f>
        <v>0</v>
      </c>
      <c r="F6083" s="3">
        <f>MAX(D6083*Inputs!$B$5 - B6083, 0)</f>
        <v>16.456683333333334</v>
      </c>
      <c r="G6083" s="3">
        <f t="shared" si="856"/>
        <v>0.94</v>
      </c>
      <c r="H6083" t="str">
        <f t="shared" si="857"/>
        <v>Charge</v>
      </c>
      <c r="I6083" s="3">
        <f t="shared" ref="I6083:I6146" si="862">R6082</f>
        <v>340</v>
      </c>
      <c r="J6083" s="3">
        <f t="shared" ref="J6083:J6146" si="863">IF(INT(A6083)=INT(A6082), J6082 + N6082, 0)</f>
        <v>0</v>
      </c>
      <c r="K6083" s="3">
        <f>MIN(Inputs!$B$2, (Inputs!$B$8 - I6083)/Inputs!$B$9)</f>
        <v>0</v>
      </c>
      <c r="L6083" s="3">
        <f>MAX(MIN(Inputs!$B$2, I6083*Inputs!$B$10, Inputs!$B$8*Inputs!$B$4 - J6083), 0)</f>
        <v>170</v>
      </c>
      <c r="M6083" s="3">
        <f t="shared" si="858"/>
        <v>0</v>
      </c>
      <c r="N6083" s="3">
        <f t="shared" si="859"/>
        <v>0</v>
      </c>
      <c r="O6083" s="3">
        <f>IF(H6083="Reg", MIN(Inputs!$B$2, I6083*Inputs!$B$10, (Inputs!$B$8-I6083)/Inputs!$B$9), 0)</f>
        <v>0</v>
      </c>
      <c r="P6083" s="3">
        <f t="shared" si="860"/>
        <v>0</v>
      </c>
      <c r="Q6083" s="3">
        <f t="shared" si="861"/>
        <v>0</v>
      </c>
      <c r="R6083" s="3">
        <f>I6083 + M6083*Inputs!$B$9 - N6083/Inputs!$B$10</f>
        <v>340</v>
      </c>
    </row>
    <row r="6084" spans="1:18" x14ac:dyDescent="0.3">
      <c r="A6084" s="4">
        <v>46276.416666666657</v>
      </c>
      <c r="B6084" s="3">
        <v>14.7225</v>
      </c>
      <c r="C6084" s="3">
        <v>0.88</v>
      </c>
      <c r="D6084" s="3">
        <f t="shared" si="855"/>
        <v>30.800208333333334</v>
      </c>
      <c r="E6084" s="3">
        <f>MAX(B6084 - D6084/Inputs!$B$5, 0)</f>
        <v>0</v>
      </c>
      <c r="F6084" s="3">
        <f>MAX(D6084*Inputs!$B$5 - B6084, 0)</f>
        <v>12.381683333333335</v>
      </c>
      <c r="G6084" s="3">
        <f t="shared" si="856"/>
        <v>0.88</v>
      </c>
      <c r="H6084" t="str">
        <f t="shared" si="857"/>
        <v>Charge</v>
      </c>
      <c r="I6084" s="3">
        <f t="shared" si="862"/>
        <v>340</v>
      </c>
      <c r="J6084" s="3">
        <f t="shared" si="863"/>
        <v>0</v>
      </c>
      <c r="K6084" s="3">
        <f>MIN(Inputs!$B$2, (Inputs!$B$8 - I6084)/Inputs!$B$9)</f>
        <v>0</v>
      </c>
      <c r="L6084" s="3">
        <f>MAX(MIN(Inputs!$B$2, I6084*Inputs!$B$10, Inputs!$B$8*Inputs!$B$4 - J6084), 0)</f>
        <v>170</v>
      </c>
      <c r="M6084" s="3">
        <f t="shared" si="858"/>
        <v>0</v>
      </c>
      <c r="N6084" s="3">
        <f t="shared" si="859"/>
        <v>0</v>
      </c>
      <c r="O6084" s="3">
        <f>IF(H6084="Reg", MIN(Inputs!$B$2, I6084*Inputs!$B$10, (Inputs!$B$8-I6084)/Inputs!$B$9), 0)</f>
        <v>0</v>
      </c>
      <c r="P6084" s="3">
        <f t="shared" si="860"/>
        <v>0</v>
      </c>
      <c r="Q6084" s="3">
        <f t="shared" si="861"/>
        <v>0</v>
      </c>
      <c r="R6084" s="3">
        <f>I6084 + M6084*Inputs!$B$9 - N6084/Inputs!$B$10</f>
        <v>340</v>
      </c>
    </row>
    <row r="6085" spans="1:18" x14ac:dyDescent="0.3">
      <c r="A6085" s="4">
        <v>46276.458333333343</v>
      </c>
      <c r="B6085" s="3">
        <v>16.489999999999998</v>
      </c>
      <c r="C6085" s="3">
        <v>0.75</v>
      </c>
      <c r="D6085" s="3">
        <f t="shared" si="855"/>
        <v>30.800208333333334</v>
      </c>
      <c r="E6085" s="3">
        <f>MAX(B6085 - D6085/Inputs!$B$5, 0)</f>
        <v>0</v>
      </c>
      <c r="F6085" s="3">
        <f>MAX(D6085*Inputs!$B$5 - B6085, 0)</f>
        <v>10.614183333333337</v>
      </c>
      <c r="G6085" s="3">
        <f t="shared" si="856"/>
        <v>0.75</v>
      </c>
      <c r="H6085" t="str">
        <f t="shared" si="857"/>
        <v>Charge</v>
      </c>
      <c r="I6085" s="3">
        <f t="shared" si="862"/>
        <v>340</v>
      </c>
      <c r="J6085" s="3">
        <f t="shared" si="863"/>
        <v>0</v>
      </c>
      <c r="K6085" s="3">
        <f>MIN(Inputs!$B$2, (Inputs!$B$8 - I6085)/Inputs!$B$9)</f>
        <v>0</v>
      </c>
      <c r="L6085" s="3">
        <f>MAX(MIN(Inputs!$B$2, I6085*Inputs!$B$10, Inputs!$B$8*Inputs!$B$4 - J6085), 0)</f>
        <v>170</v>
      </c>
      <c r="M6085" s="3">
        <f t="shared" si="858"/>
        <v>0</v>
      </c>
      <c r="N6085" s="3">
        <f t="shared" si="859"/>
        <v>0</v>
      </c>
      <c r="O6085" s="3">
        <f>IF(H6085="Reg", MIN(Inputs!$B$2, I6085*Inputs!$B$10, (Inputs!$B$8-I6085)/Inputs!$B$9), 0)</f>
        <v>0</v>
      </c>
      <c r="P6085" s="3">
        <f t="shared" si="860"/>
        <v>0</v>
      </c>
      <c r="Q6085" s="3">
        <f t="shared" si="861"/>
        <v>0</v>
      </c>
      <c r="R6085" s="3">
        <f>I6085 + M6085*Inputs!$B$9 - N6085/Inputs!$B$10</f>
        <v>340</v>
      </c>
    </row>
    <row r="6086" spans="1:18" x14ac:dyDescent="0.3">
      <c r="A6086" s="4">
        <v>46276.5</v>
      </c>
      <c r="B6086" s="3">
        <v>22.274999999999999</v>
      </c>
      <c r="C6086" s="3">
        <v>0.5</v>
      </c>
      <c r="D6086" s="3">
        <f t="shared" si="855"/>
        <v>30.800208333333334</v>
      </c>
      <c r="E6086" s="3">
        <f>MAX(B6086 - D6086/Inputs!$B$5, 0)</f>
        <v>0</v>
      </c>
      <c r="F6086" s="3">
        <f>MAX(D6086*Inputs!$B$5 - B6086, 0)</f>
        <v>4.8291833333333365</v>
      </c>
      <c r="G6086" s="3">
        <f t="shared" si="856"/>
        <v>0.5</v>
      </c>
      <c r="H6086" t="str">
        <f t="shared" si="857"/>
        <v>Charge</v>
      </c>
      <c r="I6086" s="3">
        <f t="shared" si="862"/>
        <v>340</v>
      </c>
      <c r="J6086" s="3">
        <f t="shared" si="863"/>
        <v>0</v>
      </c>
      <c r="K6086" s="3">
        <f>MIN(Inputs!$B$2, (Inputs!$B$8 - I6086)/Inputs!$B$9)</f>
        <v>0</v>
      </c>
      <c r="L6086" s="3">
        <f>MAX(MIN(Inputs!$B$2, I6086*Inputs!$B$10, Inputs!$B$8*Inputs!$B$4 - J6086), 0)</f>
        <v>170</v>
      </c>
      <c r="M6086" s="3">
        <f t="shared" si="858"/>
        <v>0</v>
      </c>
      <c r="N6086" s="3">
        <f t="shared" si="859"/>
        <v>0</v>
      </c>
      <c r="O6086" s="3">
        <f>IF(H6086="Reg", MIN(Inputs!$B$2, I6086*Inputs!$B$10, (Inputs!$B$8-I6086)/Inputs!$B$9), 0)</f>
        <v>0</v>
      </c>
      <c r="P6086" s="3">
        <f t="shared" si="860"/>
        <v>0</v>
      </c>
      <c r="Q6086" s="3">
        <f t="shared" si="861"/>
        <v>0</v>
      </c>
      <c r="R6086" s="3">
        <f>I6086 + M6086*Inputs!$B$9 - N6086/Inputs!$B$10</f>
        <v>340</v>
      </c>
    </row>
    <row r="6087" spans="1:18" x14ac:dyDescent="0.3">
      <c r="A6087" s="4">
        <v>46276.541666666657</v>
      </c>
      <c r="B6087" s="3">
        <v>29.032499999999999</v>
      </c>
      <c r="C6087" s="3">
        <v>0.49</v>
      </c>
      <c r="D6087" s="3">
        <f t="shared" si="855"/>
        <v>30.800208333333334</v>
      </c>
      <c r="E6087" s="3">
        <f>MAX(B6087 - D6087/Inputs!$B$5, 0)</f>
        <v>0</v>
      </c>
      <c r="F6087" s="3">
        <f>MAX(D6087*Inputs!$B$5 - B6087, 0)</f>
        <v>0</v>
      </c>
      <c r="G6087" s="3">
        <f t="shared" si="856"/>
        <v>0.49</v>
      </c>
      <c r="H6087" t="str">
        <f t="shared" si="857"/>
        <v>Reg</v>
      </c>
      <c r="I6087" s="3">
        <f t="shared" si="862"/>
        <v>340</v>
      </c>
      <c r="J6087" s="3">
        <f t="shared" si="863"/>
        <v>0</v>
      </c>
      <c r="K6087" s="3">
        <f>MIN(Inputs!$B$2, (Inputs!$B$8 - I6087)/Inputs!$B$9)</f>
        <v>0</v>
      </c>
      <c r="L6087" s="3">
        <f>MAX(MIN(Inputs!$B$2, I6087*Inputs!$B$10, Inputs!$B$8*Inputs!$B$4 - J6087), 0)</f>
        <v>170</v>
      </c>
      <c r="M6087" s="3">
        <f t="shared" si="858"/>
        <v>0</v>
      </c>
      <c r="N6087" s="3">
        <f t="shared" si="859"/>
        <v>0</v>
      </c>
      <c r="O6087" s="3">
        <f>IF(H6087="Reg", MIN(Inputs!$B$2, I6087*Inputs!$B$10, (Inputs!$B$8-I6087)/Inputs!$B$9), 0)</f>
        <v>0</v>
      </c>
      <c r="P6087" s="3">
        <f t="shared" si="860"/>
        <v>0</v>
      </c>
      <c r="Q6087" s="3">
        <f t="shared" si="861"/>
        <v>0</v>
      </c>
      <c r="R6087" s="3">
        <f>I6087 + M6087*Inputs!$B$9 - N6087/Inputs!$B$10</f>
        <v>340</v>
      </c>
    </row>
    <row r="6088" spans="1:18" x14ac:dyDescent="0.3">
      <c r="A6088" s="4">
        <v>46276.583333333343</v>
      </c>
      <c r="B6088" s="3">
        <v>38.422499999999999</v>
      </c>
      <c r="C6088" s="3">
        <v>0.49</v>
      </c>
      <c r="D6088" s="3">
        <f t="shared" si="855"/>
        <v>30.800208333333334</v>
      </c>
      <c r="E6088" s="3">
        <f>MAX(B6088 - D6088/Inputs!$B$5, 0)</f>
        <v>3.4222632575757572</v>
      </c>
      <c r="F6088" s="3">
        <f>MAX(D6088*Inputs!$B$5 - B6088, 0)</f>
        <v>0</v>
      </c>
      <c r="G6088" s="3">
        <f t="shared" si="856"/>
        <v>0.49</v>
      </c>
      <c r="H6088" t="str">
        <f t="shared" si="857"/>
        <v>Discharge</v>
      </c>
      <c r="I6088" s="3">
        <f t="shared" si="862"/>
        <v>340</v>
      </c>
      <c r="J6088" s="3">
        <f t="shared" si="863"/>
        <v>0</v>
      </c>
      <c r="K6088" s="3">
        <f>MIN(Inputs!$B$2, (Inputs!$B$8 - I6088)/Inputs!$B$9)</f>
        <v>0</v>
      </c>
      <c r="L6088" s="3">
        <f>MAX(MIN(Inputs!$B$2, I6088*Inputs!$B$10, Inputs!$B$8*Inputs!$B$4 - J6088), 0)</f>
        <v>170</v>
      </c>
      <c r="M6088" s="3">
        <f t="shared" si="858"/>
        <v>0</v>
      </c>
      <c r="N6088" s="3">
        <f t="shared" si="859"/>
        <v>170</v>
      </c>
      <c r="O6088" s="3">
        <f>IF(H6088="Reg", MIN(Inputs!$B$2, I6088*Inputs!$B$10, (Inputs!$B$8-I6088)/Inputs!$B$9), 0)</f>
        <v>0</v>
      </c>
      <c r="P6088" s="3">
        <f t="shared" si="860"/>
        <v>6531.8249999999998</v>
      </c>
      <c r="Q6088" s="3">
        <f t="shared" si="861"/>
        <v>0</v>
      </c>
      <c r="R6088" s="3">
        <f>I6088 + M6088*Inputs!$B$9 - N6088/Inputs!$B$10</f>
        <v>158.77939109773115</v>
      </c>
    </row>
    <row r="6089" spans="1:18" x14ac:dyDescent="0.3">
      <c r="A6089" s="4">
        <v>46276.625</v>
      </c>
      <c r="B6089" s="3">
        <v>24.42</v>
      </c>
      <c r="C6089" s="3">
        <v>0.5</v>
      </c>
      <c r="D6089" s="3">
        <f t="shared" si="855"/>
        <v>30.800208333333334</v>
      </c>
      <c r="E6089" s="3">
        <f>MAX(B6089 - D6089/Inputs!$B$5, 0)</f>
        <v>0</v>
      </c>
      <c r="F6089" s="3">
        <f>MAX(D6089*Inputs!$B$5 - B6089, 0)</f>
        <v>2.6841833333333334</v>
      </c>
      <c r="G6089" s="3">
        <f t="shared" si="856"/>
        <v>0.5</v>
      </c>
      <c r="H6089" t="str">
        <f t="shared" si="857"/>
        <v>Charge</v>
      </c>
      <c r="I6089" s="3">
        <f t="shared" si="862"/>
        <v>158.77939109773115</v>
      </c>
      <c r="J6089" s="3">
        <f t="shared" si="863"/>
        <v>170</v>
      </c>
      <c r="K6089" s="3">
        <f>MIN(Inputs!$B$2, (Inputs!$B$8 - I6089)/Inputs!$B$9)</f>
        <v>170</v>
      </c>
      <c r="L6089" s="3">
        <f>MAX(MIN(Inputs!$B$2, I6089*Inputs!$B$10, Inputs!$B$8*Inputs!$B$4 - J6089), 0)</f>
        <v>148.94827166799323</v>
      </c>
      <c r="M6089" s="3">
        <f t="shared" si="858"/>
        <v>170</v>
      </c>
      <c r="N6089" s="3">
        <f t="shared" si="859"/>
        <v>0</v>
      </c>
      <c r="O6089" s="3">
        <f>IF(H6089="Reg", MIN(Inputs!$B$2, I6089*Inputs!$B$10, (Inputs!$B$8-I6089)/Inputs!$B$9), 0)</f>
        <v>0</v>
      </c>
      <c r="P6089" s="3">
        <f t="shared" si="860"/>
        <v>-4151.4000000000005</v>
      </c>
      <c r="Q6089" s="3">
        <f t="shared" si="861"/>
        <v>0</v>
      </c>
      <c r="R6089" s="3">
        <f>I6089 + M6089*Inputs!$B$9 - N6089/Inputs!$B$10</f>
        <v>318.25352693172772</v>
      </c>
    </row>
    <row r="6090" spans="1:18" x14ac:dyDescent="0.3">
      <c r="A6090" s="4">
        <v>46276.666666666657</v>
      </c>
      <c r="B6090" s="3">
        <v>35.267499999999998</v>
      </c>
      <c r="C6090" s="3">
        <v>0.75</v>
      </c>
      <c r="D6090" s="3">
        <f t="shared" si="855"/>
        <v>30.800208333333334</v>
      </c>
      <c r="E6090" s="3">
        <f>MAX(B6090 - D6090/Inputs!$B$5, 0)</f>
        <v>0.26726325757575609</v>
      </c>
      <c r="F6090" s="3">
        <f>MAX(D6090*Inputs!$B$5 - B6090, 0)</f>
        <v>0</v>
      </c>
      <c r="G6090" s="3">
        <f t="shared" si="856"/>
        <v>0.75</v>
      </c>
      <c r="H6090" t="str">
        <f t="shared" si="857"/>
        <v>Reg</v>
      </c>
      <c r="I6090" s="3">
        <f t="shared" si="862"/>
        <v>318.25352693172772</v>
      </c>
      <c r="J6090" s="3">
        <f t="shared" si="863"/>
        <v>170</v>
      </c>
      <c r="K6090" s="3">
        <f>MIN(Inputs!$B$2, (Inputs!$B$8 - I6090)/Inputs!$B$9)</f>
        <v>23.181818181818198</v>
      </c>
      <c r="L6090" s="3">
        <f>MAX(MIN(Inputs!$B$2, I6090*Inputs!$B$10, Inputs!$B$8*Inputs!$B$4 - J6090), 0)</f>
        <v>170</v>
      </c>
      <c r="M6090" s="3">
        <f t="shared" si="858"/>
        <v>0</v>
      </c>
      <c r="N6090" s="3">
        <f t="shared" si="859"/>
        <v>0</v>
      </c>
      <c r="O6090" s="3">
        <f>IF(H6090="Reg", MIN(Inputs!$B$2, I6090*Inputs!$B$10, (Inputs!$B$8-I6090)/Inputs!$B$9), 0)</f>
        <v>23.181818181818198</v>
      </c>
      <c r="P6090" s="3">
        <f t="shared" si="860"/>
        <v>0</v>
      </c>
      <c r="Q6090" s="3">
        <f t="shared" si="861"/>
        <v>17.386363636363647</v>
      </c>
      <c r="R6090" s="3">
        <f>I6090 + M6090*Inputs!$B$9 - N6090/Inputs!$B$10</f>
        <v>318.25352693172772</v>
      </c>
    </row>
    <row r="6091" spans="1:18" x14ac:dyDescent="0.3">
      <c r="A6091" s="4">
        <v>46276.708333333343</v>
      </c>
      <c r="B6091" s="3">
        <v>29.979999999999997</v>
      </c>
      <c r="C6091" s="3">
        <v>0.89</v>
      </c>
      <c r="D6091" s="3">
        <f t="shared" si="855"/>
        <v>30.800208333333334</v>
      </c>
      <c r="E6091" s="3">
        <f>MAX(B6091 - D6091/Inputs!$B$5, 0)</f>
        <v>0</v>
      </c>
      <c r="F6091" s="3">
        <f>MAX(D6091*Inputs!$B$5 - B6091, 0)</f>
        <v>0</v>
      </c>
      <c r="G6091" s="3">
        <f t="shared" si="856"/>
        <v>0.89</v>
      </c>
      <c r="H6091" t="str">
        <f t="shared" si="857"/>
        <v>Reg</v>
      </c>
      <c r="I6091" s="3">
        <f t="shared" si="862"/>
        <v>318.25352693172772</v>
      </c>
      <c r="J6091" s="3">
        <f t="shared" si="863"/>
        <v>170</v>
      </c>
      <c r="K6091" s="3">
        <f>MIN(Inputs!$B$2, (Inputs!$B$8 - I6091)/Inputs!$B$9)</f>
        <v>23.181818181818198</v>
      </c>
      <c r="L6091" s="3">
        <f>MAX(MIN(Inputs!$B$2, I6091*Inputs!$B$10, Inputs!$B$8*Inputs!$B$4 - J6091), 0)</f>
        <v>170</v>
      </c>
      <c r="M6091" s="3">
        <f t="shared" si="858"/>
        <v>0</v>
      </c>
      <c r="N6091" s="3">
        <f t="shared" si="859"/>
        <v>0</v>
      </c>
      <c r="O6091" s="3">
        <f>IF(H6091="Reg", MIN(Inputs!$B$2, I6091*Inputs!$B$10, (Inputs!$B$8-I6091)/Inputs!$B$9), 0)</f>
        <v>23.181818181818198</v>
      </c>
      <c r="P6091" s="3">
        <f t="shared" si="860"/>
        <v>0</v>
      </c>
      <c r="Q6091" s="3">
        <f t="shared" si="861"/>
        <v>20.631818181818197</v>
      </c>
      <c r="R6091" s="3">
        <f>I6091 + M6091*Inputs!$B$9 - N6091/Inputs!$B$10</f>
        <v>318.25352693172772</v>
      </c>
    </row>
    <row r="6092" spans="1:18" x14ac:dyDescent="0.3">
      <c r="A6092" s="4">
        <v>46276.75</v>
      </c>
      <c r="B6092" s="3">
        <v>31.387500000000003</v>
      </c>
      <c r="C6092" s="3">
        <v>4.95</v>
      </c>
      <c r="D6092" s="3">
        <f t="shared" si="855"/>
        <v>30.800208333333334</v>
      </c>
      <c r="E6092" s="3">
        <f>MAX(B6092 - D6092/Inputs!$B$5, 0)</f>
        <v>0</v>
      </c>
      <c r="F6092" s="3">
        <f>MAX(D6092*Inputs!$B$5 - B6092, 0)</f>
        <v>0</v>
      </c>
      <c r="G6092" s="3">
        <f t="shared" si="856"/>
        <v>4.95</v>
      </c>
      <c r="H6092" t="str">
        <f t="shared" si="857"/>
        <v>Reg</v>
      </c>
      <c r="I6092" s="3">
        <f t="shared" si="862"/>
        <v>318.25352693172772</v>
      </c>
      <c r="J6092" s="3">
        <f t="shared" si="863"/>
        <v>170</v>
      </c>
      <c r="K6092" s="3">
        <f>MIN(Inputs!$B$2, (Inputs!$B$8 - I6092)/Inputs!$B$9)</f>
        <v>23.181818181818198</v>
      </c>
      <c r="L6092" s="3">
        <f>MAX(MIN(Inputs!$B$2, I6092*Inputs!$B$10, Inputs!$B$8*Inputs!$B$4 - J6092), 0)</f>
        <v>170</v>
      </c>
      <c r="M6092" s="3">
        <f t="shared" si="858"/>
        <v>0</v>
      </c>
      <c r="N6092" s="3">
        <f t="shared" si="859"/>
        <v>0</v>
      </c>
      <c r="O6092" s="3">
        <f>IF(H6092="Reg", MIN(Inputs!$B$2, I6092*Inputs!$B$10, (Inputs!$B$8-I6092)/Inputs!$B$9), 0)</f>
        <v>23.181818181818198</v>
      </c>
      <c r="P6092" s="3">
        <f t="shared" si="860"/>
        <v>0</v>
      </c>
      <c r="Q6092" s="3">
        <f t="shared" si="861"/>
        <v>114.75000000000009</v>
      </c>
      <c r="R6092" s="3">
        <f>I6092 + M6092*Inputs!$B$9 - N6092/Inputs!$B$10</f>
        <v>318.25352693172772</v>
      </c>
    </row>
    <row r="6093" spans="1:18" x14ac:dyDescent="0.3">
      <c r="A6093" s="4">
        <v>46276.791666666657</v>
      </c>
      <c r="B6093" s="3">
        <v>56.212499999999999</v>
      </c>
      <c r="C6093" s="3">
        <v>4</v>
      </c>
      <c r="D6093" s="3">
        <f t="shared" si="855"/>
        <v>30.800208333333334</v>
      </c>
      <c r="E6093" s="3">
        <f>MAX(B6093 - D6093/Inputs!$B$5, 0)</f>
        <v>21.212263257575756</v>
      </c>
      <c r="F6093" s="3">
        <f>MAX(D6093*Inputs!$B$5 - B6093, 0)</f>
        <v>0</v>
      </c>
      <c r="G6093" s="3">
        <f t="shared" si="856"/>
        <v>4</v>
      </c>
      <c r="H6093" t="str">
        <f t="shared" si="857"/>
        <v>Discharge</v>
      </c>
      <c r="I6093" s="3">
        <f t="shared" si="862"/>
        <v>318.25352693172772</v>
      </c>
      <c r="J6093" s="3">
        <f t="shared" si="863"/>
        <v>170</v>
      </c>
      <c r="K6093" s="3">
        <f>MIN(Inputs!$B$2, (Inputs!$B$8 - I6093)/Inputs!$B$9)</f>
        <v>23.181818181818198</v>
      </c>
      <c r="L6093" s="3">
        <f>MAX(MIN(Inputs!$B$2, I6093*Inputs!$B$10, Inputs!$B$8*Inputs!$B$4 - J6093), 0)</f>
        <v>170</v>
      </c>
      <c r="M6093" s="3">
        <f t="shared" si="858"/>
        <v>0</v>
      </c>
      <c r="N6093" s="3">
        <f t="shared" si="859"/>
        <v>170</v>
      </c>
      <c r="O6093" s="3">
        <f>IF(H6093="Reg", MIN(Inputs!$B$2, I6093*Inputs!$B$10, (Inputs!$B$8-I6093)/Inputs!$B$9), 0)</f>
        <v>0</v>
      </c>
      <c r="P6093" s="3">
        <f t="shared" si="860"/>
        <v>9556.125</v>
      </c>
      <c r="Q6093" s="3">
        <f t="shared" si="861"/>
        <v>0</v>
      </c>
      <c r="R6093" s="3">
        <f>I6093 + M6093*Inputs!$B$9 - N6093/Inputs!$B$10</f>
        <v>137.03291802945887</v>
      </c>
    </row>
    <row r="6094" spans="1:18" x14ac:dyDescent="0.3">
      <c r="A6094" s="4">
        <v>46276.833333333343</v>
      </c>
      <c r="B6094" s="3">
        <v>109.9325</v>
      </c>
      <c r="C6094" s="3">
        <v>4.9400000000000004</v>
      </c>
      <c r="D6094" s="3">
        <f t="shared" si="855"/>
        <v>30.800208333333334</v>
      </c>
      <c r="E6094" s="3">
        <f>MAX(B6094 - D6094/Inputs!$B$5, 0)</f>
        <v>74.932263257575755</v>
      </c>
      <c r="F6094" s="3">
        <f>MAX(D6094*Inputs!$B$5 - B6094, 0)</f>
        <v>0</v>
      </c>
      <c r="G6094" s="3">
        <f t="shared" si="856"/>
        <v>4.9400000000000004</v>
      </c>
      <c r="H6094" t="str">
        <f t="shared" si="857"/>
        <v>Discharge</v>
      </c>
      <c r="I6094" s="3">
        <f t="shared" si="862"/>
        <v>137.03291802945887</v>
      </c>
      <c r="J6094" s="3">
        <f t="shared" si="863"/>
        <v>340</v>
      </c>
      <c r="K6094" s="3">
        <f>MIN(Inputs!$B$2, (Inputs!$B$8 - I6094)/Inputs!$B$9)</f>
        <v>170</v>
      </c>
      <c r="L6094" s="3">
        <f>MAX(MIN(Inputs!$B$2, I6094*Inputs!$B$10, Inputs!$B$8*Inputs!$B$4 - J6094), 0)</f>
        <v>0</v>
      </c>
      <c r="M6094" s="3">
        <f t="shared" si="858"/>
        <v>0</v>
      </c>
      <c r="N6094" s="3">
        <f t="shared" si="859"/>
        <v>0</v>
      </c>
      <c r="O6094" s="3">
        <f>IF(H6094="Reg", MIN(Inputs!$B$2, I6094*Inputs!$B$10, (Inputs!$B$8-I6094)/Inputs!$B$9), 0)</f>
        <v>0</v>
      </c>
      <c r="P6094" s="3">
        <f t="shared" si="860"/>
        <v>0</v>
      </c>
      <c r="Q6094" s="3">
        <f t="shared" si="861"/>
        <v>0</v>
      </c>
      <c r="R6094" s="3">
        <f>I6094 + M6094*Inputs!$B$9 - N6094/Inputs!$B$10</f>
        <v>137.03291802945887</v>
      </c>
    </row>
    <row r="6095" spans="1:18" x14ac:dyDescent="0.3">
      <c r="A6095" s="4">
        <v>46276.875</v>
      </c>
      <c r="B6095" s="3">
        <v>80.482500000000002</v>
      </c>
      <c r="C6095" s="3">
        <v>1.5</v>
      </c>
      <c r="D6095" s="3">
        <f t="shared" si="855"/>
        <v>30.800208333333334</v>
      </c>
      <c r="E6095" s="3">
        <f>MAX(B6095 - D6095/Inputs!$B$5, 0)</f>
        <v>45.482263257575759</v>
      </c>
      <c r="F6095" s="3">
        <f>MAX(D6095*Inputs!$B$5 - B6095, 0)</f>
        <v>0</v>
      </c>
      <c r="G6095" s="3">
        <f t="shared" si="856"/>
        <v>1.5</v>
      </c>
      <c r="H6095" t="str">
        <f t="shared" si="857"/>
        <v>Discharge</v>
      </c>
      <c r="I6095" s="3">
        <f t="shared" si="862"/>
        <v>137.03291802945887</v>
      </c>
      <c r="J6095" s="3">
        <f t="shared" si="863"/>
        <v>340</v>
      </c>
      <c r="K6095" s="3">
        <f>MIN(Inputs!$B$2, (Inputs!$B$8 - I6095)/Inputs!$B$9)</f>
        <v>170</v>
      </c>
      <c r="L6095" s="3">
        <f>MAX(MIN(Inputs!$B$2, I6095*Inputs!$B$10, Inputs!$B$8*Inputs!$B$4 - J6095), 0)</f>
        <v>0</v>
      </c>
      <c r="M6095" s="3">
        <f t="shared" si="858"/>
        <v>0</v>
      </c>
      <c r="N6095" s="3">
        <f t="shared" si="859"/>
        <v>0</v>
      </c>
      <c r="O6095" s="3">
        <f>IF(H6095="Reg", MIN(Inputs!$B$2, I6095*Inputs!$B$10, (Inputs!$B$8-I6095)/Inputs!$B$9), 0)</f>
        <v>0</v>
      </c>
      <c r="P6095" s="3">
        <f t="shared" si="860"/>
        <v>0</v>
      </c>
      <c r="Q6095" s="3">
        <f t="shared" si="861"/>
        <v>0</v>
      </c>
      <c r="R6095" s="3">
        <f>I6095 + M6095*Inputs!$B$9 - N6095/Inputs!$B$10</f>
        <v>137.03291802945887</v>
      </c>
    </row>
    <row r="6096" spans="1:18" x14ac:dyDescent="0.3">
      <c r="A6096" s="4">
        <v>46276.916666666657</v>
      </c>
      <c r="B6096" s="3">
        <v>57.792500000000004</v>
      </c>
      <c r="C6096" s="3">
        <v>7.0000000000000007E-2</v>
      </c>
      <c r="D6096" s="3">
        <f t="shared" si="855"/>
        <v>30.800208333333334</v>
      </c>
      <c r="E6096" s="3">
        <f>MAX(B6096 - D6096/Inputs!$B$5, 0)</f>
        <v>22.792263257575762</v>
      </c>
      <c r="F6096" s="3">
        <f>MAX(D6096*Inputs!$B$5 - B6096, 0)</f>
        <v>0</v>
      </c>
      <c r="G6096" s="3">
        <f t="shared" si="856"/>
        <v>7.0000000000000007E-2</v>
      </c>
      <c r="H6096" t="str">
        <f t="shared" si="857"/>
        <v>Discharge</v>
      </c>
      <c r="I6096" s="3">
        <f t="shared" si="862"/>
        <v>137.03291802945887</v>
      </c>
      <c r="J6096" s="3">
        <f t="shared" si="863"/>
        <v>340</v>
      </c>
      <c r="K6096" s="3">
        <f>MIN(Inputs!$B$2, (Inputs!$B$8 - I6096)/Inputs!$B$9)</f>
        <v>170</v>
      </c>
      <c r="L6096" s="3">
        <f>MAX(MIN(Inputs!$B$2, I6096*Inputs!$B$10, Inputs!$B$8*Inputs!$B$4 - J6096), 0)</f>
        <v>0</v>
      </c>
      <c r="M6096" s="3">
        <f t="shared" si="858"/>
        <v>0</v>
      </c>
      <c r="N6096" s="3">
        <f t="shared" si="859"/>
        <v>0</v>
      </c>
      <c r="O6096" s="3">
        <f>IF(H6096="Reg", MIN(Inputs!$B$2, I6096*Inputs!$B$10, (Inputs!$B$8-I6096)/Inputs!$B$9), 0)</f>
        <v>0</v>
      </c>
      <c r="P6096" s="3">
        <f t="shared" si="860"/>
        <v>0</v>
      </c>
      <c r="Q6096" s="3">
        <f t="shared" si="861"/>
        <v>0</v>
      </c>
      <c r="R6096" s="3">
        <f>I6096 + M6096*Inputs!$B$9 - N6096/Inputs!$B$10</f>
        <v>137.03291802945887</v>
      </c>
    </row>
    <row r="6097" spans="1:18" x14ac:dyDescent="0.3">
      <c r="A6097" s="4">
        <v>46276.958333333343</v>
      </c>
      <c r="B6097" s="3">
        <v>28.6875</v>
      </c>
      <c r="C6097" s="3">
        <v>0.05</v>
      </c>
      <c r="D6097" s="3">
        <f t="shared" si="855"/>
        <v>30.800208333333334</v>
      </c>
      <c r="E6097" s="3">
        <f>MAX(B6097 - D6097/Inputs!$B$5, 0)</f>
        <v>0</v>
      </c>
      <c r="F6097" s="3">
        <f>MAX(D6097*Inputs!$B$5 - B6097, 0)</f>
        <v>0</v>
      </c>
      <c r="G6097" s="3">
        <f t="shared" si="856"/>
        <v>0.05</v>
      </c>
      <c r="H6097" t="str">
        <f t="shared" si="857"/>
        <v>Reg</v>
      </c>
      <c r="I6097" s="3">
        <f t="shared" si="862"/>
        <v>137.03291802945887</v>
      </c>
      <c r="J6097" s="3">
        <f t="shared" si="863"/>
        <v>340</v>
      </c>
      <c r="K6097" s="3">
        <f>MIN(Inputs!$B$2, (Inputs!$B$8 - I6097)/Inputs!$B$9)</f>
        <v>170</v>
      </c>
      <c r="L6097" s="3">
        <f>MAX(MIN(Inputs!$B$2, I6097*Inputs!$B$10, Inputs!$B$8*Inputs!$B$4 - J6097), 0)</f>
        <v>0</v>
      </c>
      <c r="M6097" s="3">
        <f t="shared" si="858"/>
        <v>0</v>
      </c>
      <c r="N6097" s="3">
        <f t="shared" si="859"/>
        <v>0</v>
      </c>
      <c r="O6097" s="3">
        <f>IF(H6097="Reg", MIN(Inputs!$B$2, I6097*Inputs!$B$10, (Inputs!$B$8-I6097)/Inputs!$B$9), 0)</f>
        <v>128.54827166799322</v>
      </c>
      <c r="P6097" s="3">
        <f t="shared" si="860"/>
        <v>0</v>
      </c>
      <c r="Q6097" s="3">
        <f t="shared" si="861"/>
        <v>6.4274135833996615</v>
      </c>
      <c r="R6097" s="3">
        <f>I6097 + M6097*Inputs!$B$9 - N6097/Inputs!$B$10</f>
        <v>137.03291802945887</v>
      </c>
    </row>
    <row r="6098" spans="1:18" x14ac:dyDescent="0.3">
      <c r="A6098" s="4">
        <v>46277</v>
      </c>
      <c r="B6098" s="3">
        <v>24.424999999999997</v>
      </c>
      <c r="C6098" s="3">
        <v>0.05</v>
      </c>
      <c r="D6098" s="3">
        <f t="shared" si="855"/>
        <v>20.969583333333336</v>
      </c>
      <c r="E6098" s="3">
        <f>MAX(B6098 - D6098/Inputs!$B$5, 0)</f>
        <v>0.59592803030302477</v>
      </c>
      <c r="F6098" s="3">
        <f>MAX(D6098*Inputs!$B$5 - B6098, 0)</f>
        <v>0</v>
      </c>
      <c r="G6098" s="3">
        <f t="shared" si="856"/>
        <v>0.05</v>
      </c>
      <c r="H6098" t="str">
        <f t="shared" si="857"/>
        <v>Discharge</v>
      </c>
      <c r="I6098" s="3">
        <f t="shared" si="862"/>
        <v>137.03291802945887</v>
      </c>
      <c r="J6098" s="3">
        <f t="shared" si="863"/>
        <v>0</v>
      </c>
      <c r="K6098" s="3">
        <f>MIN(Inputs!$B$2, (Inputs!$B$8 - I6098)/Inputs!$B$9)</f>
        <v>170</v>
      </c>
      <c r="L6098" s="3">
        <f>MAX(MIN(Inputs!$B$2, I6098*Inputs!$B$10, Inputs!$B$8*Inputs!$B$4 - J6098), 0)</f>
        <v>128.54827166799322</v>
      </c>
      <c r="M6098" s="3">
        <f t="shared" si="858"/>
        <v>0</v>
      </c>
      <c r="N6098" s="3">
        <f t="shared" si="859"/>
        <v>128.54827166799322</v>
      </c>
      <c r="O6098" s="3">
        <f>IF(H6098="Reg", MIN(Inputs!$B$2, I6098*Inputs!$B$10, (Inputs!$B$8-I6098)/Inputs!$B$9), 0)</f>
        <v>0</v>
      </c>
      <c r="P6098" s="3">
        <f t="shared" si="860"/>
        <v>3139.7915354907341</v>
      </c>
      <c r="Q6098" s="3">
        <f t="shared" si="861"/>
        <v>0</v>
      </c>
      <c r="R6098" s="3">
        <f>I6098 + M6098*Inputs!$B$9 - N6098/Inputs!$B$10</f>
        <v>0</v>
      </c>
    </row>
    <row r="6099" spans="1:18" x14ac:dyDescent="0.3">
      <c r="A6099" s="4">
        <v>46277.041666666657</v>
      </c>
      <c r="B6099" s="3">
        <v>23.425000000000001</v>
      </c>
      <c r="C6099" s="3">
        <v>0.05</v>
      </c>
      <c r="D6099" s="3">
        <f t="shared" si="855"/>
        <v>20.969583333333336</v>
      </c>
      <c r="E6099" s="3">
        <f>MAX(B6099 - D6099/Inputs!$B$5, 0)</f>
        <v>0</v>
      </c>
      <c r="F6099" s="3">
        <f>MAX(D6099*Inputs!$B$5 - B6099, 0)</f>
        <v>0</v>
      </c>
      <c r="G6099" s="3">
        <f t="shared" si="856"/>
        <v>0.05</v>
      </c>
      <c r="H6099" t="str">
        <f t="shared" si="857"/>
        <v>Reg</v>
      </c>
      <c r="I6099" s="3">
        <f t="shared" si="862"/>
        <v>0</v>
      </c>
      <c r="J6099" s="3">
        <f t="shared" si="863"/>
        <v>128.54827166799322</v>
      </c>
      <c r="K6099" s="3">
        <f>MIN(Inputs!$B$2, (Inputs!$B$8 - I6099)/Inputs!$B$9)</f>
        <v>170</v>
      </c>
      <c r="L6099" s="3">
        <f>MAX(MIN(Inputs!$B$2, I6099*Inputs!$B$10, Inputs!$B$8*Inputs!$B$4 - J6099), 0)</f>
        <v>0</v>
      </c>
      <c r="M6099" s="3">
        <f t="shared" si="858"/>
        <v>0</v>
      </c>
      <c r="N6099" s="3">
        <f t="shared" si="859"/>
        <v>0</v>
      </c>
      <c r="O6099" s="3">
        <f>IF(H6099="Reg", MIN(Inputs!$B$2, I6099*Inputs!$B$10, (Inputs!$B$8-I6099)/Inputs!$B$9), 0)</f>
        <v>0</v>
      </c>
      <c r="P6099" s="3">
        <f t="shared" si="860"/>
        <v>0</v>
      </c>
      <c r="Q6099" s="3">
        <f t="shared" si="861"/>
        <v>0</v>
      </c>
      <c r="R6099" s="3">
        <f>I6099 + M6099*Inputs!$B$9 - N6099/Inputs!$B$10</f>
        <v>0</v>
      </c>
    </row>
    <row r="6100" spans="1:18" x14ac:dyDescent="0.3">
      <c r="A6100" s="4">
        <v>46277.083333333343</v>
      </c>
      <c r="B6100" s="3">
        <v>19.137499999999999</v>
      </c>
      <c r="C6100" s="3">
        <v>0.05</v>
      </c>
      <c r="D6100" s="3">
        <f t="shared" si="855"/>
        <v>20.969583333333336</v>
      </c>
      <c r="E6100" s="3">
        <f>MAX(B6100 - D6100/Inputs!$B$5, 0)</f>
        <v>0</v>
      </c>
      <c r="F6100" s="3">
        <f>MAX(D6100*Inputs!$B$5 - B6100, 0)</f>
        <v>0</v>
      </c>
      <c r="G6100" s="3">
        <f t="shared" si="856"/>
        <v>0.05</v>
      </c>
      <c r="H6100" t="str">
        <f t="shared" si="857"/>
        <v>Reg</v>
      </c>
      <c r="I6100" s="3">
        <f t="shared" si="862"/>
        <v>0</v>
      </c>
      <c r="J6100" s="3">
        <f t="shared" si="863"/>
        <v>128.54827166799322</v>
      </c>
      <c r="K6100" s="3">
        <f>MIN(Inputs!$B$2, (Inputs!$B$8 - I6100)/Inputs!$B$9)</f>
        <v>170</v>
      </c>
      <c r="L6100" s="3">
        <f>MAX(MIN(Inputs!$B$2, I6100*Inputs!$B$10, Inputs!$B$8*Inputs!$B$4 - J6100), 0)</f>
        <v>0</v>
      </c>
      <c r="M6100" s="3">
        <f t="shared" si="858"/>
        <v>0</v>
      </c>
      <c r="N6100" s="3">
        <f t="shared" si="859"/>
        <v>0</v>
      </c>
      <c r="O6100" s="3">
        <f>IF(H6100="Reg", MIN(Inputs!$B$2, I6100*Inputs!$B$10, (Inputs!$B$8-I6100)/Inputs!$B$9), 0)</f>
        <v>0</v>
      </c>
      <c r="P6100" s="3">
        <f t="shared" si="860"/>
        <v>0</v>
      </c>
      <c r="Q6100" s="3">
        <f t="shared" si="861"/>
        <v>0</v>
      </c>
      <c r="R6100" s="3">
        <f>I6100 + M6100*Inputs!$B$9 - N6100/Inputs!$B$10</f>
        <v>0</v>
      </c>
    </row>
    <row r="6101" spans="1:18" x14ac:dyDescent="0.3">
      <c r="A6101" s="4">
        <v>46277.125</v>
      </c>
      <c r="B6101" s="3">
        <v>17.967500000000001</v>
      </c>
      <c r="C6101" s="3">
        <v>0.05</v>
      </c>
      <c r="D6101" s="3">
        <f t="shared" si="855"/>
        <v>20.969583333333336</v>
      </c>
      <c r="E6101" s="3">
        <f>MAX(B6101 - D6101/Inputs!$B$5, 0)</f>
        <v>0</v>
      </c>
      <c r="F6101" s="3">
        <f>MAX(D6101*Inputs!$B$5 - B6101, 0)</f>
        <v>0.48573333333333579</v>
      </c>
      <c r="G6101" s="3">
        <f t="shared" si="856"/>
        <v>0.05</v>
      </c>
      <c r="H6101" t="str">
        <f t="shared" si="857"/>
        <v>Charge</v>
      </c>
      <c r="I6101" s="3">
        <f t="shared" si="862"/>
        <v>0</v>
      </c>
      <c r="J6101" s="3">
        <f t="shared" si="863"/>
        <v>128.54827166799322</v>
      </c>
      <c r="K6101" s="3">
        <f>MIN(Inputs!$B$2, (Inputs!$B$8 - I6101)/Inputs!$B$9)</f>
        <v>170</v>
      </c>
      <c r="L6101" s="3">
        <f>MAX(MIN(Inputs!$B$2, I6101*Inputs!$B$10, Inputs!$B$8*Inputs!$B$4 - J6101), 0)</f>
        <v>0</v>
      </c>
      <c r="M6101" s="3">
        <f t="shared" si="858"/>
        <v>170</v>
      </c>
      <c r="N6101" s="3">
        <f t="shared" si="859"/>
        <v>0</v>
      </c>
      <c r="O6101" s="3">
        <f>IF(H6101="Reg", MIN(Inputs!$B$2, I6101*Inputs!$B$10, (Inputs!$B$8-I6101)/Inputs!$B$9), 0)</f>
        <v>0</v>
      </c>
      <c r="P6101" s="3">
        <f t="shared" si="860"/>
        <v>-3054.4750000000004</v>
      </c>
      <c r="Q6101" s="3">
        <f t="shared" si="861"/>
        <v>0</v>
      </c>
      <c r="R6101" s="3">
        <f>I6101 + M6101*Inputs!$B$9 - N6101/Inputs!$B$10</f>
        <v>159.4741358339966</v>
      </c>
    </row>
    <row r="6102" spans="1:18" x14ac:dyDescent="0.3">
      <c r="A6102" s="4">
        <v>46277.166666666657</v>
      </c>
      <c r="B6102" s="3">
        <v>17.092500000000001</v>
      </c>
      <c r="C6102" s="3">
        <v>0.05</v>
      </c>
      <c r="D6102" s="3">
        <f t="shared" si="855"/>
        <v>20.969583333333336</v>
      </c>
      <c r="E6102" s="3">
        <f>MAX(B6102 - D6102/Inputs!$B$5, 0)</f>
        <v>0</v>
      </c>
      <c r="F6102" s="3">
        <f>MAX(D6102*Inputs!$B$5 - B6102, 0)</f>
        <v>1.3607333333333358</v>
      </c>
      <c r="G6102" s="3">
        <f t="shared" si="856"/>
        <v>0.05</v>
      </c>
      <c r="H6102" t="str">
        <f t="shared" si="857"/>
        <v>Charge</v>
      </c>
      <c r="I6102" s="3">
        <f t="shared" si="862"/>
        <v>159.4741358339966</v>
      </c>
      <c r="J6102" s="3">
        <f t="shared" si="863"/>
        <v>128.54827166799322</v>
      </c>
      <c r="K6102" s="3">
        <f>MIN(Inputs!$B$2, (Inputs!$B$8 - I6102)/Inputs!$B$9)</f>
        <v>170</v>
      </c>
      <c r="L6102" s="3">
        <f>MAX(MIN(Inputs!$B$2, I6102*Inputs!$B$10, Inputs!$B$8*Inputs!$B$4 - J6102), 0)</f>
        <v>149.6</v>
      </c>
      <c r="M6102" s="3">
        <f t="shared" si="858"/>
        <v>170</v>
      </c>
      <c r="N6102" s="3">
        <f t="shared" si="859"/>
        <v>0</v>
      </c>
      <c r="O6102" s="3">
        <f>IF(H6102="Reg", MIN(Inputs!$B$2, I6102*Inputs!$B$10, (Inputs!$B$8-I6102)/Inputs!$B$9), 0)</f>
        <v>0</v>
      </c>
      <c r="P6102" s="3">
        <f t="shared" si="860"/>
        <v>-2905.7250000000004</v>
      </c>
      <c r="Q6102" s="3">
        <f t="shared" si="861"/>
        <v>0</v>
      </c>
      <c r="R6102" s="3">
        <f>I6102 + M6102*Inputs!$B$9 - N6102/Inputs!$B$10</f>
        <v>318.9482716679932</v>
      </c>
    </row>
    <row r="6103" spans="1:18" x14ac:dyDescent="0.3">
      <c r="A6103" s="4">
        <v>46277.208333333343</v>
      </c>
      <c r="B6103" s="3">
        <v>18.387499999999999</v>
      </c>
      <c r="C6103" s="3">
        <v>0.05</v>
      </c>
      <c r="D6103" s="3">
        <f t="shared" si="855"/>
        <v>20.969583333333336</v>
      </c>
      <c r="E6103" s="3">
        <f>MAX(B6103 - D6103/Inputs!$B$5, 0)</f>
        <v>0</v>
      </c>
      <c r="F6103" s="3">
        <f>MAX(D6103*Inputs!$B$5 - B6103, 0)</f>
        <v>6.573333333333764E-2</v>
      </c>
      <c r="G6103" s="3">
        <f t="shared" si="856"/>
        <v>0.05</v>
      </c>
      <c r="H6103" t="str">
        <f t="shared" si="857"/>
        <v>Charge</v>
      </c>
      <c r="I6103" s="3">
        <f t="shared" si="862"/>
        <v>318.9482716679932</v>
      </c>
      <c r="J6103" s="3">
        <f t="shared" si="863"/>
        <v>128.54827166799322</v>
      </c>
      <c r="K6103" s="3">
        <f>MIN(Inputs!$B$2, (Inputs!$B$8 - I6103)/Inputs!$B$9)</f>
        <v>22.44121780453775</v>
      </c>
      <c r="L6103" s="3">
        <f>MAX(MIN(Inputs!$B$2, I6103*Inputs!$B$10, Inputs!$B$8*Inputs!$B$4 - J6103), 0)</f>
        <v>170</v>
      </c>
      <c r="M6103" s="3">
        <f t="shared" si="858"/>
        <v>22.44121780453775</v>
      </c>
      <c r="N6103" s="3">
        <f t="shared" si="859"/>
        <v>0</v>
      </c>
      <c r="O6103" s="3">
        <f>IF(H6103="Reg", MIN(Inputs!$B$2, I6103*Inputs!$B$10, (Inputs!$B$8-I6103)/Inputs!$B$9), 0)</f>
        <v>0</v>
      </c>
      <c r="P6103" s="3">
        <f t="shared" si="860"/>
        <v>-412.63789238093784</v>
      </c>
      <c r="Q6103" s="3">
        <f t="shared" si="861"/>
        <v>0</v>
      </c>
      <c r="R6103" s="3">
        <f>I6103 + M6103*Inputs!$B$9 - N6103/Inputs!$B$10</f>
        <v>340</v>
      </c>
    </row>
    <row r="6104" spans="1:18" x14ac:dyDescent="0.3">
      <c r="A6104" s="4">
        <v>46277.25</v>
      </c>
      <c r="B6104" s="3">
        <v>21.33</v>
      </c>
      <c r="C6104" s="3">
        <v>0.05</v>
      </c>
      <c r="D6104" s="3">
        <f t="shared" si="855"/>
        <v>20.969583333333336</v>
      </c>
      <c r="E6104" s="3">
        <f>MAX(B6104 - D6104/Inputs!$B$5, 0)</f>
        <v>0</v>
      </c>
      <c r="F6104" s="3">
        <f>MAX(D6104*Inputs!$B$5 - B6104, 0)</f>
        <v>0</v>
      </c>
      <c r="G6104" s="3">
        <f t="shared" si="856"/>
        <v>0.05</v>
      </c>
      <c r="H6104" t="str">
        <f t="shared" si="857"/>
        <v>Reg</v>
      </c>
      <c r="I6104" s="3">
        <f t="shared" si="862"/>
        <v>340</v>
      </c>
      <c r="J6104" s="3">
        <f t="shared" si="863"/>
        <v>128.54827166799322</v>
      </c>
      <c r="K6104" s="3">
        <f>MIN(Inputs!$B$2, (Inputs!$B$8 - I6104)/Inputs!$B$9)</f>
        <v>0</v>
      </c>
      <c r="L6104" s="3">
        <f>MAX(MIN(Inputs!$B$2, I6104*Inputs!$B$10, Inputs!$B$8*Inputs!$B$4 - J6104), 0)</f>
        <v>170</v>
      </c>
      <c r="M6104" s="3">
        <f t="shared" si="858"/>
        <v>0</v>
      </c>
      <c r="N6104" s="3">
        <f t="shared" si="859"/>
        <v>0</v>
      </c>
      <c r="O6104" s="3">
        <f>IF(H6104="Reg", MIN(Inputs!$B$2, I6104*Inputs!$B$10, (Inputs!$B$8-I6104)/Inputs!$B$9), 0)</f>
        <v>0</v>
      </c>
      <c r="P6104" s="3">
        <f t="shared" si="860"/>
        <v>0</v>
      </c>
      <c r="Q6104" s="3">
        <f t="shared" si="861"/>
        <v>0</v>
      </c>
      <c r="R6104" s="3">
        <f>I6104 + M6104*Inputs!$B$9 - N6104/Inputs!$B$10</f>
        <v>340</v>
      </c>
    </row>
    <row r="6105" spans="1:18" x14ac:dyDescent="0.3">
      <c r="A6105" s="4">
        <v>46277.291666666657</v>
      </c>
      <c r="B6105" s="3">
        <v>25.894999999999996</v>
      </c>
      <c r="C6105" s="3">
        <v>1.1299999999999999</v>
      </c>
      <c r="D6105" s="3">
        <f t="shared" si="855"/>
        <v>20.969583333333336</v>
      </c>
      <c r="E6105" s="3">
        <f>MAX(B6105 - D6105/Inputs!$B$5, 0)</f>
        <v>2.0659280303030236</v>
      </c>
      <c r="F6105" s="3">
        <f>MAX(D6105*Inputs!$B$5 - B6105, 0)</f>
        <v>0</v>
      </c>
      <c r="G6105" s="3">
        <f t="shared" si="856"/>
        <v>1.1299999999999999</v>
      </c>
      <c r="H6105" t="str">
        <f t="shared" si="857"/>
        <v>Discharge</v>
      </c>
      <c r="I6105" s="3">
        <f t="shared" si="862"/>
        <v>340</v>
      </c>
      <c r="J6105" s="3">
        <f t="shared" si="863"/>
        <v>128.54827166799322</v>
      </c>
      <c r="K6105" s="3">
        <f>MIN(Inputs!$B$2, (Inputs!$B$8 - I6105)/Inputs!$B$9)</f>
        <v>0</v>
      </c>
      <c r="L6105" s="3">
        <f>MAX(MIN(Inputs!$B$2, I6105*Inputs!$B$10, Inputs!$B$8*Inputs!$B$4 - J6105), 0)</f>
        <v>170</v>
      </c>
      <c r="M6105" s="3">
        <f t="shared" si="858"/>
        <v>0</v>
      </c>
      <c r="N6105" s="3">
        <f t="shared" si="859"/>
        <v>170</v>
      </c>
      <c r="O6105" s="3">
        <f>IF(H6105="Reg", MIN(Inputs!$B$2, I6105*Inputs!$B$10, (Inputs!$B$8-I6105)/Inputs!$B$9), 0)</f>
        <v>0</v>
      </c>
      <c r="P6105" s="3">
        <f t="shared" si="860"/>
        <v>4402.1499999999996</v>
      </c>
      <c r="Q6105" s="3">
        <f t="shared" si="861"/>
        <v>0</v>
      </c>
      <c r="R6105" s="3">
        <f>I6105 + M6105*Inputs!$B$9 - N6105/Inputs!$B$10</f>
        <v>158.77939109773115</v>
      </c>
    </row>
    <row r="6106" spans="1:18" x14ac:dyDescent="0.3">
      <c r="A6106" s="4">
        <v>46277.333333333343</v>
      </c>
      <c r="B6106" s="3">
        <v>16.542499999999997</v>
      </c>
      <c r="C6106" s="3">
        <v>0.84</v>
      </c>
      <c r="D6106" s="3">
        <f t="shared" si="855"/>
        <v>20.969583333333336</v>
      </c>
      <c r="E6106" s="3">
        <f>MAX(B6106 - D6106/Inputs!$B$5, 0)</f>
        <v>0</v>
      </c>
      <c r="F6106" s="3">
        <f>MAX(D6106*Inputs!$B$5 - B6106, 0)</f>
        <v>1.9107333333333401</v>
      </c>
      <c r="G6106" s="3">
        <f t="shared" si="856"/>
        <v>0.84</v>
      </c>
      <c r="H6106" t="str">
        <f t="shared" si="857"/>
        <v>Charge</v>
      </c>
      <c r="I6106" s="3">
        <f t="shared" si="862"/>
        <v>158.77939109773115</v>
      </c>
      <c r="J6106" s="3">
        <f t="shared" si="863"/>
        <v>298.54827166799322</v>
      </c>
      <c r="K6106" s="3">
        <f>MIN(Inputs!$B$2, (Inputs!$B$8 - I6106)/Inputs!$B$9)</f>
        <v>170</v>
      </c>
      <c r="L6106" s="3">
        <f>MAX(MIN(Inputs!$B$2, I6106*Inputs!$B$10, Inputs!$B$8*Inputs!$B$4 - J6106), 0)</f>
        <v>41.45172833200678</v>
      </c>
      <c r="M6106" s="3">
        <f t="shared" si="858"/>
        <v>170</v>
      </c>
      <c r="N6106" s="3">
        <f t="shared" si="859"/>
        <v>0</v>
      </c>
      <c r="O6106" s="3">
        <f>IF(H6106="Reg", MIN(Inputs!$B$2, I6106*Inputs!$B$10, (Inputs!$B$8-I6106)/Inputs!$B$9), 0)</f>
        <v>0</v>
      </c>
      <c r="P6106" s="3">
        <f t="shared" si="860"/>
        <v>-2812.2249999999995</v>
      </c>
      <c r="Q6106" s="3">
        <f t="shared" si="861"/>
        <v>0</v>
      </c>
      <c r="R6106" s="3">
        <f>I6106 + M6106*Inputs!$B$9 - N6106/Inputs!$B$10</f>
        <v>318.25352693172772</v>
      </c>
    </row>
    <row r="6107" spans="1:18" x14ac:dyDescent="0.3">
      <c r="A6107" s="4">
        <v>46277.375</v>
      </c>
      <c r="B6107" s="3">
        <v>8.52</v>
      </c>
      <c r="C6107" s="3">
        <v>0.49</v>
      </c>
      <c r="D6107" s="3">
        <f t="shared" si="855"/>
        <v>20.969583333333336</v>
      </c>
      <c r="E6107" s="3">
        <f>MAX(B6107 - D6107/Inputs!$B$5, 0)</f>
        <v>0</v>
      </c>
      <c r="F6107" s="3">
        <f>MAX(D6107*Inputs!$B$5 - B6107, 0)</f>
        <v>9.9332333333333374</v>
      </c>
      <c r="G6107" s="3">
        <f t="shared" si="856"/>
        <v>0.49</v>
      </c>
      <c r="H6107" t="str">
        <f t="shared" si="857"/>
        <v>Charge</v>
      </c>
      <c r="I6107" s="3">
        <f t="shared" si="862"/>
        <v>318.25352693172772</v>
      </c>
      <c r="J6107" s="3">
        <f t="shared" si="863"/>
        <v>298.54827166799322</v>
      </c>
      <c r="K6107" s="3">
        <f>MIN(Inputs!$B$2, (Inputs!$B$8 - I6107)/Inputs!$B$9)</f>
        <v>23.181818181818198</v>
      </c>
      <c r="L6107" s="3">
        <f>MAX(MIN(Inputs!$B$2, I6107*Inputs!$B$10, Inputs!$B$8*Inputs!$B$4 - J6107), 0)</f>
        <v>41.45172833200678</v>
      </c>
      <c r="M6107" s="3">
        <f t="shared" si="858"/>
        <v>23.181818181818198</v>
      </c>
      <c r="N6107" s="3">
        <f t="shared" si="859"/>
        <v>0</v>
      </c>
      <c r="O6107" s="3">
        <f>IF(H6107="Reg", MIN(Inputs!$B$2, I6107*Inputs!$B$10, (Inputs!$B$8-I6107)/Inputs!$B$9), 0)</f>
        <v>0</v>
      </c>
      <c r="P6107" s="3">
        <f t="shared" si="860"/>
        <v>-197.50909090909104</v>
      </c>
      <c r="Q6107" s="3">
        <f t="shared" si="861"/>
        <v>0</v>
      </c>
      <c r="R6107" s="3">
        <f>I6107 + M6107*Inputs!$B$9 - N6107/Inputs!$B$10</f>
        <v>340</v>
      </c>
    </row>
    <row r="6108" spans="1:18" x14ac:dyDescent="0.3">
      <c r="A6108" s="4">
        <v>46277.416666666657</v>
      </c>
      <c r="B6108" s="3">
        <v>11.07</v>
      </c>
      <c r="C6108" s="3">
        <v>0.44</v>
      </c>
      <c r="D6108" s="3">
        <f t="shared" si="855"/>
        <v>20.969583333333336</v>
      </c>
      <c r="E6108" s="3">
        <f>MAX(B6108 - D6108/Inputs!$B$5, 0)</f>
        <v>0</v>
      </c>
      <c r="F6108" s="3">
        <f>MAX(D6108*Inputs!$B$5 - B6108, 0)</f>
        <v>7.3832333333333366</v>
      </c>
      <c r="G6108" s="3">
        <f t="shared" si="856"/>
        <v>0.44</v>
      </c>
      <c r="H6108" t="str">
        <f t="shared" si="857"/>
        <v>Charge</v>
      </c>
      <c r="I6108" s="3">
        <f t="shared" si="862"/>
        <v>340</v>
      </c>
      <c r="J6108" s="3">
        <f t="shared" si="863"/>
        <v>298.54827166799322</v>
      </c>
      <c r="K6108" s="3">
        <f>MIN(Inputs!$B$2, (Inputs!$B$8 - I6108)/Inputs!$B$9)</f>
        <v>0</v>
      </c>
      <c r="L6108" s="3">
        <f>MAX(MIN(Inputs!$B$2, I6108*Inputs!$B$10, Inputs!$B$8*Inputs!$B$4 - J6108), 0)</f>
        <v>41.45172833200678</v>
      </c>
      <c r="M6108" s="3">
        <f t="shared" si="858"/>
        <v>0</v>
      </c>
      <c r="N6108" s="3">
        <f t="shared" si="859"/>
        <v>0</v>
      </c>
      <c r="O6108" s="3">
        <f>IF(H6108="Reg", MIN(Inputs!$B$2, I6108*Inputs!$B$10, (Inputs!$B$8-I6108)/Inputs!$B$9), 0)</f>
        <v>0</v>
      </c>
      <c r="P6108" s="3">
        <f t="shared" si="860"/>
        <v>0</v>
      </c>
      <c r="Q6108" s="3">
        <f t="shared" si="861"/>
        <v>0</v>
      </c>
      <c r="R6108" s="3">
        <f>I6108 + M6108*Inputs!$B$9 - N6108/Inputs!$B$10</f>
        <v>340</v>
      </c>
    </row>
    <row r="6109" spans="1:18" x14ac:dyDescent="0.3">
      <c r="A6109" s="4">
        <v>46277.458333333343</v>
      </c>
      <c r="B6109" s="3">
        <v>7.3324999999999996</v>
      </c>
      <c r="C6109" s="3">
        <v>0.39</v>
      </c>
      <c r="D6109" s="3">
        <f t="shared" si="855"/>
        <v>20.969583333333336</v>
      </c>
      <c r="E6109" s="3">
        <f>MAX(B6109 - D6109/Inputs!$B$5, 0)</f>
        <v>0</v>
      </c>
      <c r="F6109" s="3">
        <f>MAX(D6109*Inputs!$B$5 - B6109, 0)</f>
        <v>11.120733333333337</v>
      </c>
      <c r="G6109" s="3">
        <f t="shared" si="856"/>
        <v>0.39</v>
      </c>
      <c r="H6109" t="str">
        <f t="shared" si="857"/>
        <v>Charge</v>
      </c>
      <c r="I6109" s="3">
        <f t="shared" si="862"/>
        <v>340</v>
      </c>
      <c r="J6109" s="3">
        <f t="shared" si="863"/>
        <v>298.54827166799322</v>
      </c>
      <c r="K6109" s="3">
        <f>MIN(Inputs!$B$2, (Inputs!$B$8 - I6109)/Inputs!$B$9)</f>
        <v>0</v>
      </c>
      <c r="L6109" s="3">
        <f>MAX(MIN(Inputs!$B$2, I6109*Inputs!$B$10, Inputs!$B$8*Inputs!$B$4 - J6109), 0)</f>
        <v>41.45172833200678</v>
      </c>
      <c r="M6109" s="3">
        <f t="shared" si="858"/>
        <v>0</v>
      </c>
      <c r="N6109" s="3">
        <f t="shared" si="859"/>
        <v>0</v>
      </c>
      <c r="O6109" s="3">
        <f>IF(H6109="Reg", MIN(Inputs!$B$2, I6109*Inputs!$B$10, (Inputs!$B$8-I6109)/Inputs!$B$9), 0)</f>
        <v>0</v>
      </c>
      <c r="P6109" s="3">
        <f t="shared" si="860"/>
        <v>0</v>
      </c>
      <c r="Q6109" s="3">
        <f t="shared" si="861"/>
        <v>0</v>
      </c>
      <c r="R6109" s="3">
        <f>I6109 + M6109*Inputs!$B$9 - N6109/Inputs!$B$10</f>
        <v>340</v>
      </c>
    </row>
    <row r="6110" spans="1:18" x14ac:dyDescent="0.3">
      <c r="A6110" s="4">
        <v>46277.5</v>
      </c>
      <c r="B6110" s="3">
        <v>4.7925000000000004</v>
      </c>
      <c r="C6110" s="3">
        <v>0.44</v>
      </c>
      <c r="D6110" s="3">
        <f t="shared" si="855"/>
        <v>20.969583333333336</v>
      </c>
      <c r="E6110" s="3">
        <f>MAX(B6110 - D6110/Inputs!$B$5, 0)</f>
        <v>0</v>
      </c>
      <c r="F6110" s="3">
        <f>MAX(D6110*Inputs!$B$5 - B6110, 0)</f>
        <v>13.660733333333337</v>
      </c>
      <c r="G6110" s="3">
        <f t="shared" si="856"/>
        <v>0.44</v>
      </c>
      <c r="H6110" t="str">
        <f t="shared" si="857"/>
        <v>Charge</v>
      </c>
      <c r="I6110" s="3">
        <f t="shared" si="862"/>
        <v>340</v>
      </c>
      <c r="J6110" s="3">
        <f t="shared" si="863"/>
        <v>298.54827166799322</v>
      </c>
      <c r="K6110" s="3">
        <f>MIN(Inputs!$B$2, (Inputs!$B$8 - I6110)/Inputs!$B$9)</f>
        <v>0</v>
      </c>
      <c r="L6110" s="3">
        <f>MAX(MIN(Inputs!$B$2, I6110*Inputs!$B$10, Inputs!$B$8*Inputs!$B$4 - J6110), 0)</f>
        <v>41.45172833200678</v>
      </c>
      <c r="M6110" s="3">
        <f t="shared" si="858"/>
        <v>0</v>
      </c>
      <c r="N6110" s="3">
        <f t="shared" si="859"/>
        <v>0</v>
      </c>
      <c r="O6110" s="3">
        <f>IF(H6110="Reg", MIN(Inputs!$B$2, I6110*Inputs!$B$10, (Inputs!$B$8-I6110)/Inputs!$B$9), 0)</f>
        <v>0</v>
      </c>
      <c r="P6110" s="3">
        <f t="shared" si="860"/>
        <v>0</v>
      </c>
      <c r="Q6110" s="3">
        <f t="shared" si="861"/>
        <v>0</v>
      </c>
      <c r="R6110" s="3">
        <f>I6110 + M6110*Inputs!$B$9 - N6110/Inputs!$B$10</f>
        <v>340</v>
      </c>
    </row>
    <row r="6111" spans="1:18" x14ac:dyDescent="0.3">
      <c r="A6111" s="4">
        <v>46277.541666666657</v>
      </c>
      <c r="B6111" s="3">
        <v>10.54</v>
      </c>
      <c r="C6111" s="3">
        <v>0.5</v>
      </c>
      <c r="D6111" s="3">
        <f t="shared" si="855"/>
        <v>20.969583333333336</v>
      </c>
      <c r="E6111" s="3">
        <f>MAX(B6111 - D6111/Inputs!$B$5, 0)</f>
        <v>0</v>
      </c>
      <c r="F6111" s="3">
        <f>MAX(D6111*Inputs!$B$5 - B6111, 0)</f>
        <v>7.9132333333333378</v>
      </c>
      <c r="G6111" s="3">
        <f t="shared" si="856"/>
        <v>0.5</v>
      </c>
      <c r="H6111" t="str">
        <f t="shared" si="857"/>
        <v>Charge</v>
      </c>
      <c r="I6111" s="3">
        <f t="shared" si="862"/>
        <v>340</v>
      </c>
      <c r="J6111" s="3">
        <f t="shared" si="863"/>
        <v>298.54827166799322</v>
      </c>
      <c r="K6111" s="3">
        <f>MIN(Inputs!$B$2, (Inputs!$B$8 - I6111)/Inputs!$B$9)</f>
        <v>0</v>
      </c>
      <c r="L6111" s="3">
        <f>MAX(MIN(Inputs!$B$2, I6111*Inputs!$B$10, Inputs!$B$8*Inputs!$B$4 - J6111), 0)</f>
        <v>41.45172833200678</v>
      </c>
      <c r="M6111" s="3">
        <f t="shared" si="858"/>
        <v>0</v>
      </c>
      <c r="N6111" s="3">
        <f t="shared" si="859"/>
        <v>0</v>
      </c>
      <c r="O6111" s="3">
        <f>IF(H6111="Reg", MIN(Inputs!$B$2, I6111*Inputs!$B$10, (Inputs!$B$8-I6111)/Inputs!$B$9), 0)</f>
        <v>0</v>
      </c>
      <c r="P6111" s="3">
        <f t="shared" si="860"/>
        <v>0</v>
      </c>
      <c r="Q6111" s="3">
        <f t="shared" si="861"/>
        <v>0</v>
      </c>
      <c r="R6111" s="3">
        <f>I6111 + M6111*Inputs!$B$9 - N6111/Inputs!$B$10</f>
        <v>340</v>
      </c>
    </row>
    <row r="6112" spans="1:18" x14ac:dyDescent="0.3">
      <c r="A6112" s="4">
        <v>46277.583333333343</v>
      </c>
      <c r="B6112" s="3">
        <v>11.96</v>
      </c>
      <c r="C6112" s="3">
        <v>0.5</v>
      </c>
      <c r="D6112" s="3">
        <f t="shared" si="855"/>
        <v>20.969583333333336</v>
      </c>
      <c r="E6112" s="3">
        <f>MAX(B6112 - D6112/Inputs!$B$5, 0)</f>
        <v>0</v>
      </c>
      <c r="F6112" s="3">
        <f>MAX(D6112*Inputs!$B$5 - B6112, 0)</f>
        <v>6.4932333333333361</v>
      </c>
      <c r="G6112" s="3">
        <f t="shared" si="856"/>
        <v>0.5</v>
      </c>
      <c r="H6112" t="str">
        <f t="shared" si="857"/>
        <v>Charge</v>
      </c>
      <c r="I6112" s="3">
        <f t="shared" si="862"/>
        <v>340</v>
      </c>
      <c r="J6112" s="3">
        <f t="shared" si="863"/>
        <v>298.54827166799322</v>
      </c>
      <c r="K6112" s="3">
        <f>MIN(Inputs!$B$2, (Inputs!$B$8 - I6112)/Inputs!$B$9)</f>
        <v>0</v>
      </c>
      <c r="L6112" s="3">
        <f>MAX(MIN(Inputs!$B$2, I6112*Inputs!$B$10, Inputs!$B$8*Inputs!$B$4 - J6112), 0)</f>
        <v>41.45172833200678</v>
      </c>
      <c r="M6112" s="3">
        <f t="shared" si="858"/>
        <v>0</v>
      </c>
      <c r="N6112" s="3">
        <f t="shared" si="859"/>
        <v>0</v>
      </c>
      <c r="O6112" s="3">
        <f>IF(H6112="Reg", MIN(Inputs!$B$2, I6112*Inputs!$B$10, (Inputs!$B$8-I6112)/Inputs!$B$9), 0)</f>
        <v>0</v>
      </c>
      <c r="P6112" s="3">
        <f t="shared" si="860"/>
        <v>0</v>
      </c>
      <c r="Q6112" s="3">
        <f t="shared" si="861"/>
        <v>0</v>
      </c>
      <c r="R6112" s="3">
        <f>I6112 + M6112*Inputs!$B$9 - N6112/Inputs!$B$10</f>
        <v>340</v>
      </c>
    </row>
    <row r="6113" spans="1:18" x14ac:dyDescent="0.3">
      <c r="A6113" s="4">
        <v>46277.625</v>
      </c>
      <c r="B6113" s="3">
        <v>14.074999999999999</v>
      </c>
      <c r="C6113" s="3">
        <v>0.5</v>
      </c>
      <c r="D6113" s="3">
        <f t="shared" si="855"/>
        <v>20.969583333333336</v>
      </c>
      <c r="E6113" s="3">
        <f>MAX(B6113 - D6113/Inputs!$B$5, 0)</f>
        <v>0</v>
      </c>
      <c r="F6113" s="3">
        <f>MAX(D6113*Inputs!$B$5 - B6113, 0)</f>
        <v>4.3782333333333376</v>
      </c>
      <c r="G6113" s="3">
        <f t="shared" si="856"/>
        <v>0.5</v>
      </c>
      <c r="H6113" t="str">
        <f t="shared" si="857"/>
        <v>Charge</v>
      </c>
      <c r="I6113" s="3">
        <f t="shared" si="862"/>
        <v>340</v>
      </c>
      <c r="J6113" s="3">
        <f t="shared" si="863"/>
        <v>298.54827166799322</v>
      </c>
      <c r="K6113" s="3">
        <f>MIN(Inputs!$B$2, (Inputs!$B$8 - I6113)/Inputs!$B$9)</f>
        <v>0</v>
      </c>
      <c r="L6113" s="3">
        <f>MAX(MIN(Inputs!$B$2, I6113*Inputs!$B$10, Inputs!$B$8*Inputs!$B$4 - J6113), 0)</f>
        <v>41.45172833200678</v>
      </c>
      <c r="M6113" s="3">
        <f t="shared" si="858"/>
        <v>0</v>
      </c>
      <c r="N6113" s="3">
        <f t="shared" si="859"/>
        <v>0</v>
      </c>
      <c r="O6113" s="3">
        <f>IF(H6113="Reg", MIN(Inputs!$B$2, I6113*Inputs!$B$10, (Inputs!$B$8-I6113)/Inputs!$B$9), 0)</f>
        <v>0</v>
      </c>
      <c r="P6113" s="3">
        <f t="shared" si="860"/>
        <v>0</v>
      </c>
      <c r="Q6113" s="3">
        <f t="shared" si="861"/>
        <v>0</v>
      </c>
      <c r="R6113" s="3">
        <f>I6113 + M6113*Inputs!$B$9 - N6113/Inputs!$B$10</f>
        <v>340</v>
      </c>
    </row>
    <row r="6114" spans="1:18" x14ac:dyDescent="0.3">
      <c r="A6114" s="4">
        <v>46277.666666666657</v>
      </c>
      <c r="B6114" s="3">
        <v>13.2575</v>
      </c>
      <c r="C6114" s="3">
        <v>0.75</v>
      </c>
      <c r="D6114" s="3">
        <f t="shared" si="855"/>
        <v>20.969583333333336</v>
      </c>
      <c r="E6114" s="3">
        <f>MAX(B6114 - D6114/Inputs!$B$5, 0)</f>
        <v>0</v>
      </c>
      <c r="F6114" s="3">
        <f>MAX(D6114*Inputs!$B$5 - B6114, 0)</f>
        <v>5.1957333333333366</v>
      </c>
      <c r="G6114" s="3">
        <f t="shared" si="856"/>
        <v>0.75</v>
      </c>
      <c r="H6114" t="str">
        <f t="shared" si="857"/>
        <v>Charge</v>
      </c>
      <c r="I6114" s="3">
        <f t="shared" si="862"/>
        <v>340</v>
      </c>
      <c r="J6114" s="3">
        <f t="shared" si="863"/>
        <v>298.54827166799322</v>
      </c>
      <c r="K6114" s="3">
        <f>MIN(Inputs!$B$2, (Inputs!$B$8 - I6114)/Inputs!$B$9)</f>
        <v>0</v>
      </c>
      <c r="L6114" s="3">
        <f>MAX(MIN(Inputs!$B$2, I6114*Inputs!$B$10, Inputs!$B$8*Inputs!$B$4 - J6114), 0)</f>
        <v>41.45172833200678</v>
      </c>
      <c r="M6114" s="3">
        <f t="shared" si="858"/>
        <v>0</v>
      </c>
      <c r="N6114" s="3">
        <f t="shared" si="859"/>
        <v>0</v>
      </c>
      <c r="O6114" s="3">
        <f>IF(H6114="Reg", MIN(Inputs!$B$2, I6114*Inputs!$B$10, (Inputs!$B$8-I6114)/Inputs!$B$9), 0)</f>
        <v>0</v>
      </c>
      <c r="P6114" s="3">
        <f t="shared" si="860"/>
        <v>0</v>
      </c>
      <c r="Q6114" s="3">
        <f t="shared" si="861"/>
        <v>0</v>
      </c>
      <c r="R6114" s="3">
        <f>I6114 + M6114*Inputs!$B$9 - N6114/Inputs!$B$10</f>
        <v>340</v>
      </c>
    </row>
    <row r="6115" spans="1:18" x14ac:dyDescent="0.3">
      <c r="A6115" s="4">
        <v>46277.708333333343</v>
      </c>
      <c r="B6115" s="3">
        <v>11.627500000000001</v>
      </c>
      <c r="C6115" s="3">
        <v>0.92</v>
      </c>
      <c r="D6115" s="3">
        <f t="shared" si="855"/>
        <v>20.969583333333336</v>
      </c>
      <c r="E6115" s="3">
        <f>MAX(B6115 - D6115/Inputs!$B$5, 0)</f>
        <v>0</v>
      </c>
      <c r="F6115" s="3">
        <f>MAX(D6115*Inputs!$B$5 - B6115, 0)</f>
        <v>6.8257333333333357</v>
      </c>
      <c r="G6115" s="3">
        <f t="shared" si="856"/>
        <v>0.92</v>
      </c>
      <c r="H6115" t="str">
        <f t="shared" si="857"/>
        <v>Charge</v>
      </c>
      <c r="I6115" s="3">
        <f t="shared" si="862"/>
        <v>340</v>
      </c>
      <c r="J6115" s="3">
        <f t="shared" si="863"/>
        <v>298.54827166799322</v>
      </c>
      <c r="K6115" s="3">
        <f>MIN(Inputs!$B$2, (Inputs!$B$8 - I6115)/Inputs!$B$9)</f>
        <v>0</v>
      </c>
      <c r="L6115" s="3">
        <f>MAX(MIN(Inputs!$B$2, I6115*Inputs!$B$10, Inputs!$B$8*Inputs!$B$4 - J6115), 0)</f>
        <v>41.45172833200678</v>
      </c>
      <c r="M6115" s="3">
        <f t="shared" si="858"/>
        <v>0</v>
      </c>
      <c r="N6115" s="3">
        <f t="shared" si="859"/>
        <v>0</v>
      </c>
      <c r="O6115" s="3">
        <f>IF(H6115="Reg", MIN(Inputs!$B$2, I6115*Inputs!$B$10, (Inputs!$B$8-I6115)/Inputs!$B$9), 0)</f>
        <v>0</v>
      </c>
      <c r="P6115" s="3">
        <f t="shared" si="860"/>
        <v>0</v>
      </c>
      <c r="Q6115" s="3">
        <f t="shared" si="861"/>
        <v>0</v>
      </c>
      <c r="R6115" s="3">
        <f>I6115 + M6115*Inputs!$B$9 - N6115/Inputs!$B$10</f>
        <v>340</v>
      </c>
    </row>
    <row r="6116" spans="1:18" x14ac:dyDescent="0.3">
      <c r="A6116" s="4">
        <v>46277.75</v>
      </c>
      <c r="B6116" s="3">
        <v>10.282499999999999</v>
      </c>
      <c r="C6116" s="3">
        <v>1.95</v>
      </c>
      <c r="D6116" s="3">
        <f t="shared" si="855"/>
        <v>20.969583333333336</v>
      </c>
      <c r="E6116" s="3">
        <f>MAX(B6116 - D6116/Inputs!$B$5, 0)</f>
        <v>0</v>
      </c>
      <c r="F6116" s="3">
        <f>MAX(D6116*Inputs!$B$5 - B6116, 0)</f>
        <v>8.1707333333333381</v>
      </c>
      <c r="G6116" s="3">
        <f t="shared" si="856"/>
        <v>1.95</v>
      </c>
      <c r="H6116" t="str">
        <f t="shared" si="857"/>
        <v>Charge</v>
      </c>
      <c r="I6116" s="3">
        <f t="shared" si="862"/>
        <v>340</v>
      </c>
      <c r="J6116" s="3">
        <f t="shared" si="863"/>
        <v>298.54827166799322</v>
      </c>
      <c r="K6116" s="3">
        <f>MIN(Inputs!$B$2, (Inputs!$B$8 - I6116)/Inputs!$B$9)</f>
        <v>0</v>
      </c>
      <c r="L6116" s="3">
        <f>MAX(MIN(Inputs!$B$2, I6116*Inputs!$B$10, Inputs!$B$8*Inputs!$B$4 - J6116), 0)</f>
        <v>41.45172833200678</v>
      </c>
      <c r="M6116" s="3">
        <f t="shared" si="858"/>
        <v>0</v>
      </c>
      <c r="N6116" s="3">
        <f t="shared" si="859"/>
        <v>0</v>
      </c>
      <c r="O6116" s="3">
        <f>IF(H6116="Reg", MIN(Inputs!$B$2, I6116*Inputs!$B$10, (Inputs!$B$8-I6116)/Inputs!$B$9), 0)</f>
        <v>0</v>
      </c>
      <c r="P6116" s="3">
        <f t="shared" si="860"/>
        <v>0</v>
      </c>
      <c r="Q6116" s="3">
        <f t="shared" si="861"/>
        <v>0</v>
      </c>
      <c r="R6116" s="3">
        <f>I6116 + M6116*Inputs!$B$9 - N6116/Inputs!$B$10</f>
        <v>340</v>
      </c>
    </row>
    <row r="6117" spans="1:18" x14ac:dyDescent="0.3">
      <c r="A6117" s="4">
        <v>46277.791666666657</v>
      </c>
      <c r="B6117" s="3">
        <v>36.162500000000001</v>
      </c>
      <c r="C6117" s="3">
        <v>2.56</v>
      </c>
      <c r="D6117" s="3">
        <f t="shared" si="855"/>
        <v>20.969583333333336</v>
      </c>
      <c r="E6117" s="3">
        <f>MAX(B6117 - D6117/Inputs!$B$5, 0)</f>
        <v>12.333428030303029</v>
      </c>
      <c r="F6117" s="3">
        <f>MAX(D6117*Inputs!$B$5 - B6117, 0)</f>
        <v>0</v>
      </c>
      <c r="G6117" s="3">
        <f t="shared" si="856"/>
        <v>2.56</v>
      </c>
      <c r="H6117" t="str">
        <f t="shared" si="857"/>
        <v>Discharge</v>
      </c>
      <c r="I6117" s="3">
        <f t="shared" si="862"/>
        <v>340</v>
      </c>
      <c r="J6117" s="3">
        <f t="shared" si="863"/>
        <v>298.54827166799322</v>
      </c>
      <c r="K6117" s="3">
        <f>MIN(Inputs!$B$2, (Inputs!$B$8 - I6117)/Inputs!$B$9)</f>
        <v>0</v>
      </c>
      <c r="L6117" s="3">
        <f>MAX(MIN(Inputs!$B$2, I6117*Inputs!$B$10, Inputs!$B$8*Inputs!$B$4 - J6117), 0)</f>
        <v>41.45172833200678</v>
      </c>
      <c r="M6117" s="3">
        <f t="shared" si="858"/>
        <v>0</v>
      </c>
      <c r="N6117" s="3">
        <f t="shared" si="859"/>
        <v>41.45172833200678</v>
      </c>
      <c r="O6117" s="3">
        <f>IF(H6117="Reg", MIN(Inputs!$B$2, I6117*Inputs!$B$10, (Inputs!$B$8-I6117)/Inputs!$B$9), 0)</f>
        <v>0</v>
      </c>
      <c r="P6117" s="3">
        <f t="shared" si="860"/>
        <v>1498.9981258061953</v>
      </c>
      <c r="Q6117" s="3">
        <f t="shared" si="861"/>
        <v>0</v>
      </c>
      <c r="R6117" s="3">
        <f>I6117 + M6117*Inputs!$B$9 - N6117/Inputs!$B$10</f>
        <v>295.81230912719002</v>
      </c>
    </row>
    <row r="6118" spans="1:18" x14ac:dyDescent="0.3">
      <c r="A6118" s="4">
        <v>46277.833333333343</v>
      </c>
      <c r="B6118" s="3">
        <v>93.530000000000015</v>
      </c>
      <c r="C6118" s="3">
        <v>4.76</v>
      </c>
      <c r="D6118" s="3">
        <f t="shared" si="855"/>
        <v>20.969583333333336</v>
      </c>
      <c r="E6118" s="3">
        <f>MAX(B6118 - D6118/Inputs!$B$5, 0)</f>
        <v>69.700928030303047</v>
      </c>
      <c r="F6118" s="3">
        <f>MAX(D6118*Inputs!$B$5 - B6118, 0)</f>
        <v>0</v>
      </c>
      <c r="G6118" s="3">
        <f t="shared" si="856"/>
        <v>4.76</v>
      </c>
      <c r="H6118" t="str">
        <f t="shared" si="857"/>
        <v>Discharge</v>
      </c>
      <c r="I6118" s="3">
        <f t="shared" si="862"/>
        <v>295.81230912719002</v>
      </c>
      <c r="J6118" s="3">
        <f t="shared" si="863"/>
        <v>340</v>
      </c>
      <c r="K6118" s="3">
        <f>MIN(Inputs!$B$2, (Inputs!$B$8 - I6118)/Inputs!$B$9)</f>
        <v>47.104236740916782</v>
      </c>
      <c r="L6118" s="3">
        <f>MAX(MIN(Inputs!$B$2, I6118*Inputs!$B$10, Inputs!$B$8*Inputs!$B$4 - J6118), 0)</f>
        <v>0</v>
      </c>
      <c r="M6118" s="3">
        <f t="shared" si="858"/>
        <v>0</v>
      </c>
      <c r="N6118" s="3">
        <f t="shared" si="859"/>
        <v>0</v>
      </c>
      <c r="O6118" s="3">
        <f>IF(H6118="Reg", MIN(Inputs!$B$2, I6118*Inputs!$B$10, (Inputs!$B$8-I6118)/Inputs!$B$9), 0)</f>
        <v>0</v>
      </c>
      <c r="P6118" s="3">
        <f t="shared" si="860"/>
        <v>0</v>
      </c>
      <c r="Q6118" s="3">
        <f t="shared" si="861"/>
        <v>0</v>
      </c>
      <c r="R6118" s="3">
        <f>I6118 + M6118*Inputs!$B$9 - N6118/Inputs!$B$10</f>
        <v>295.81230912719002</v>
      </c>
    </row>
    <row r="6119" spans="1:18" x14ac:dyDescent="0.3">
      <c r="A6119" s="4">
        <v>46277.875</v>
      </c>
      <c r="B6119" s="3">
        <v>47.112500000000004</v>
      </c>
      <c r="C6119" s="3">
        <v>1.51</v>
      </c>
      <c r="D6119" s="3">
        <f t="shared" si="855"/>
        <v>20.969583333333336</v>
      </c>
      <c r="E6119" s="3">
        <f>MAX(B6119 - D6119/Inputs!$B$5, 0)</f>
        <v>23.283428030303032</v>
      </c>
      <c r="F6119" s="3">
        <f>MAX(D6119*Inputs!$B$5 - B6119, 0)</f>
        <v>0</v>
      </c>
      <c r="G6119" s="3">
        <f t="shared" si="856"/>
        <v>1.51</v>
      </c>
      <c r="H6119" t="str">
        <f t="shared" si="857"/>
        <v>Discharge</v>
      </c>
      <c r="I6119" s="3">
        <f t="shared" si="862"/>
        <v>295.81230912719002</v>
      </c>
      <c r="J6119" s="3">
        <f t="shared" si="863"/>
        <v>340</v>
      </c>
      <c r="K6119" s="3">
        <f>MIN(Inputs!$B$2, (Inputs!$B$8 - I6119)/Inputs!$B$9)</f>
        <v>47.104236740916782</v>
      </c>
      <c r="L6119" s="3">
        <f>MAX(MIN(Inputs!$B$2, I6119*Inputs!$B$10, Inputs!$B$8*Inputs!$B$4 - J6119), 0)</f>
        <v>0</v>
      </c>
      <c r="M6119" s="3">
        <f t="shared" si="858"/>
        <v>0</v>
      </c>
      <c r="N6119" s="3">
        <f t="shared" si="859"/>
        <v>0</v>
      </c>
      <c r="O6119" s="3">
        <f>IF(H6119="Reg", MIN(Inputs!$B$2, I6119*Inputs!$B$10, (Inputs!$B$8-I6119)/Inputs!$B$9), 0)</f>
        <v>0</v>
      </c>
      <c r="P6119" s="3">
        <f t="shared" si="860"/>
        <v>0</v>
      </c>
      <c r="Q6119" s="3">
        <f t="shared" si="861"/>
        <v>0</v>
      </c>
      <c r="R6119" s="3">
        <f>I6119 + M6119*Inputs!$B$9 - N6119/Inputs!$B$10</f>
        <v>295.81230912719002</v>
      </c>
    </row>
    <row r="6120" spans="1:18" x14ac:dyDescent="0.3">
      <c r="A6120" s="4">
        <v>46277.916666666657</v>
      </c>
      <c r="B6120" s="3">
        <v>22.164999999999999</v>
      </c>
      <c r="C6120" s="3">
        <v>0.08</v>
      </c>
      <c r="D6120" s="3">
        <f t="shared" si="855"/>
        <v>20.969583333333336</v>
      </c>
      <c r="E6120" s="3">
        <f>MAX(B6120 - D6120/Inputs!$B$5, 0)</f>
        <v>0</v>
      </c>
      <c r="F6120" s="3">
        <f>MAX(D6120*Inputs!$B$5 - B6120, 0)</f>
        <v>0</v>
      </c>
      <c r="G6120" s="3">
        <f t="shared" si="856"/>
        <v>0.08</v>
      </c>
      <c r="H6120" t="str">
        <f t="shared" si="857"/>
        <v>Reg</v>
      </c>
      <c r="I6120" s="3">
        <f t="shared" si="862"/>
        <v>295.81230912719002</v>
      </c>
      <c r="J6120" s="3">
        <f t="shared" si="863"/>
        <v>340</v>
      </c>
      <c r="K6120" s="3">
        <f>MIN(Inputs!$B$2, (Inputs!$B$8 - I6120)/Inputs!$B$9)</f>
        <v>47.104236740916782</v>
      </c>
      <c r="L6120" s="3">
        <f>MAX(MIN(Inputs!$B$2, I6120*Inputs!$B$10, Inputs!$B$8*Inputs!$B$4 - J6120), 0)</f>
        <v>0</v>
      </c>
      <c r="M6120" s="3">
        <f t="shared" si="858"/>
        <v>0</v>
      </c>
      <c r="N6120" s="3">
        <f t="shared" si="859"/>
        <v>0</v>
      </c>
      <c r="O6120" s="3">
        <f>IF(H6120="Reg", MIN(Inputs!$B$2, I6120*Inputs!$B$10, (Inputs!$B$8-I6120)/Inputs!$B$9), 0)</f>
        <v>47.104236740916782</v>
      </c>
      <c r="P6120" s="3">
        <f t="shared" si="860"/>
        <v>0</v>
      </c>
      <c r="Q6120" s="3">
        <f t="shared" si="861"/>
        <v>3.7683389392733426</v>
      </c>
      <c r="R6120" s="3">
        <f>I6120 + M6120*Inputs!$B$9 - N6120/Inputs!$B$10</f>
        <v>295.81230912719002</v>
      </c>
    </row>
    <row r="6121" spans="1:18" x14ac:dyDescent="0.3">
      <c r="A6121" s="4">
        <v>46277.958333333343</v>
      </c>
      <c r="B6121" s="3">
        <v>16.64</v>
      </c>
      <c r="C6121" s="3">
        <v>0.05</v>
      </c>
      <c r="D6121" s="3">
        <f t="shared" si="855"/>
        <v>20.969583333333336</v>
      </c>
      <c r="E6121" s="3">
        <f>MAX(B6121 - D6121/Inputs!$B$5, 0)</f>
        <v>0</v>
      </c>
      <c r="F6121" s="3">
        <f>MAX(D6121*Inputs!$B$5 - B6121, 0)</f>
        <v>1.8132333333333364</v>
      </c>
      <c r="G6121" s="3">
        <f t="shared" si="856"/>
        <v>0.05</v>
      </c>
      <c r="H6121" t="str">
        <f t="shared" si="857"/>
        <v>Charge</v>
      </c>
      <c r="I6121" s="3">
        <f t="shared" si="862"/>
        <v>295.81230912719002</v>
      </c>
      <c r="J6121" s="3">
        <f t="shared" si="863"/>
        <v>340</v>
      </c>
      <c r="K6121" s="3">
        <f>MIN(Inputs!$B$2, (Inputs!$B$8 - I6121)/Inputs!$B$9)</f>
        <v>47.104236740916782</v>
      </c>
      <c r="L6121" s="3">
        <f>MAX(MIN(Inputs!$B$2, I6121*Inputs!$B$10, Inputs!$B$8*Inputs!$B$4 - J6121), 0)</f>
        <v>0</v>
      </c>
      <c r="M6121" s="3">
        <f t="shared" si="858"/>
        <v>47.104236740916782</v>
      </c>
      <c r="N6121" s="3">
        <f t="shared" si="859"/>
        <v>0</v>
      </c>
      <c r="O6121" s="3">
        <f>IF(H6121="Reg", MIN(Inputs!$B$2, I6121*Inputs!$B$10, (Inputs!$B$8-I6121)/Inputs!$B$9), 0)</f>
        <v>0</v>
      </c>
      <c r="P6121" s="3">
        <f t="shared" si="860"/>
        <v>-783.81449936885531</v>
      </c>
      <c r="Q6121" s="3">
        <f t="shared" si="861"/>
        <v>0</v>
      </c>
      <c r="R6121" s="3">
        <f>I6121 + M6121*Inputs!$B$9 - N6121/Inputs!$B$10</f>
        <v>340</v>
      </c>
    </row>
    <row r="6122" spans="1:18" x14ac:dyDescent="0.3">
      <c r="A6122" s="4">
        <v>46278</v>
      </c>
      <c r="B6122" s="3">
        <v>15.9175</v>
      </c>
      <c r="C6122" s="3">
        <v>0.05</v>
      </c>
      <c r="D6122" s="3">
        <f t="shared" si="855"/>
        <v>39.75364583333333</v>
      </c>
      <c r="E6122" s="3">
        <f>MAX(B6122 - D6122/Inputs!$B$5, 0)</f>
        <v>0</v>
      </c>
      <c r="F6122" s="3">
        <f>MAX(D6122*Inputs!$B$5 - B6122, 0)</f>
        <v>19.06570833333333</v>
      </c>
      <c r="G6122" s="3">
        <f t="shared" si="856"/>
        <v>0.05</v>
      </c>
      <c r="H6122" t="str">
        <f t="shared" si="857"/>
        <v>Charge</v>
      </c>
      <c r="I6122" s="3">
        <f t="shared" si="862"/>
        <v>340</v>
      </c>
      <c r="J6122" s="3">
        <f t="shared" si="863"/>
        <v>0</v>
      </c>
      <c r="K6122" s="3">
        <f>MIN(Inputs!$B$2, (Inputs!$B$8 - I6122)/Inputs!$B$9)</f>
        <v>0</v>
      </c>
      <c r="L6122" s="3">
        <f>MAX(MIN(Inputs!$B$2, I6122*Inputs!$B$10, Inputs!$B$8*Inputs!$B$4 - J6122), 0)</f>
        <v>170</v>
      </c>
      <c r="M6122" s="3">
        <f t="shared" si="858"/>
        <v>0</v>
      </c>
      <c r="N6122" s="3">
        <f t="shared" si="859"/>
        <v>0</v>
      </c>
      <c r="O6122" s="3">
        <f>IF(H6122="Reg", MIN(Inputs!$B$2, I6122*Inputs!$B$10, (Inputs!$B$8-I6122)/Inputs!$B$9), 0)</f>
        <v>0</v>
      </c>
      <c r="P6122" s="3">
        <f t="shared" si="860"/>
        <v>0</v>
      </c>
      <c r="Q6122" s="3">
        <f t="shared" si="861"/>
        <v>0</v>
      </c>
      <c r="R6122" s="3">
        <f>I6122 + M6122*Inputs!$B$9 - N6122/Inputs!$B$10</f>
        <v>340</v>
      </c>
    </row>
    <row r="6123" spans="1:18" x14ac:dyDescent="0.3">
      <c r="A6123" s="4">
        <v>46278.041666666657</v>
      </c>
      <c r="B6123" s="3">
        <v>16.155000000000001</v>
      </c>
      <c r="C6123" s="3">
        <v>0.05</v>
      </c>
      <c r="D6123" s="3">
        <f t="shared" si="855"/>
        <v>39.75364583333333</v>
      </c>
      <c r="E6123" s="3">
        <f>MAX(B6123 - D6123/Inputs!$B$5, 0)</f>
        <v>0</v>
      </c>
      <c r="F6123" s="3">
        <f>MAX(D6123*Inputs!$B$5 - B6123, 0)</f>
        <v>18.828208333333329</v>
      </c>
      <c r="G6123" s="3">
        <f t="shared" si="856"/>
        <v>0.05</v>
      </c>
      <c r="H6123" t="str">
        <f t="shared" si="857"/>
        <v>Charge</v>
      </c>
      <c r="I6123" s="3">
        <f t="shared" si="862"/>
        <v>340</v>
      </c>
      <c r="J6123" s="3">
        <f t="shared" si="863"/>
        <v>0</v>
      </c>
      <c r="K6123" s="3">
        <f>MIN(Inputs!$B$2, (Inputs!$B$8 - I6123)/Inputs!$B$9)</f>
        <v>0</v>
      </c>
      <c r="L6123" s="3">
        <f>MAX(MIN(Inputs!$B$2, I6123*Inputs!$B$10, Inputs!$B$8*Inputs!$B$4 - J6123), 0)</f>
        <v>170</v>
      </c>
      <c r="M6123" s="3">
        <f t="shared" si="858"/>
        <v>0</v>
      </c>
      <c r="N6123" s="3">
        <f t="shared" si="859"/>
        <v>0</v>
      </c>
      <c r="O6123" s="3">
        <f>IF(H6123="Reg", MIN(Inputs!$B$2, I6123*Inputs!$B$10, (Inputs!$B$8-I6123)/Inputs!$B$9), 0)</f>
        <v>0</v>
      </c>
      <c r="P6123" s="3">
        <f t="shared" si="860"/>
        <v>0</v>
      </c>
      <c r="Q6123" s="3">
        <f t="shared" si="861"/>
        <v>0</v>
      </c>
      <c r="R6123" s="3">
        <f>I6123 + M6123*Inputs!$B$9 - N6123/Inputs!$B$10</f>
        <v>340</v>
      </c>
    </row>
    <row r="6124" spans="1:18" x14ac:dyDescent="0.3">
      <c r="A6124" s="4">
        <v>46278.083333333343</v>
      </c>
      <c r="B6124" s="3">
        <v>17.212500000000002</v>
      </c>
      <c r="C6124" s="3">
        <v>0.05</v>
      </c>
      <c r="D6124" s="3">
        <f t="shared" si="855"/>
        <v>39.75364583333333</v>
      </c>
      <c r="E6124" s="3">
        <f>MAX(B6124 - D6124/Inputs!$B$5, 0)</f>
        <v>0</v>
      </c>
      <c r="F6124" s="3">
        <f>MAX(D6124*Inputs!$B$5 - B6124, 0)</f>
        <v>17.770708333333328</v>
      </c>
      <c r="G6124" s="3">
        <f t="shared" si="856"/>
        <v>0.05</v>
      </c>
      <c r="H6124" t="str">
        <f t="shared" si="857"/>
        <v>Charge</v>
      </c>
      <c r="I6124" s="3">
        <f t="shared" si="862"/>
        <v>340</v>
      </c>
      <c r="J6124" s="3">
        <f t="shared" si="863"/>
        <v>0</v>
      </c>
      <c r="K6124" s="3">
        <f>MIN(Inputs!$B$2, (Inputs!$B$8 - I6124)/Inputs!$B$9)</f>
        <v>0</v>
      </c>
      <c r="L6124" s="3">
        <f>MAX(MIN(Inputs!$B$2, I6124*Inputs!$B$10, Inputs!$B$8*Inputs!$B$4 - J6124), 0)</f>
        <v>170</v>
      </c>
      <c r="M6124" s="3">
        <f t="shared" si="858"/>
        <v>0</v>
      </c>
      <c r="N6124" s="3">
        <f t="shared" si="859"/>
        <v>0</v>
      </c>
      <c r="O6124" s="3">
        <f>IF(H6124="Reg", MIN(Inputs!$B$2, I6124*Inputs!$B$10, (Inputs!$B$8-I6124)/Inputs!$B$9), 0)</f>
        <v>0</v>
      </c>
      <c r="P6124" s="3">
        <f t="shared" si="860"/>
        <v>0</v>
      </c>
      <c r="Q6124" s="3">
        <f t="shared" si="861"/>
        <v>0</v>
      </c>
      <c r="R6124" s="3">
        <f>I6124 + M6124*Inputs!$B$9 - N6124/Inputs!$B$10</f>
        <v>340</v>
      </c>
    </row>
    <row r="6125" spans="1:18" x14ac:dyDescent="0.3">
      <c r="A6125" s="4">
        <v>46278.125</v>
      </c>
      <c r="B6125" s="3">
        <v>24.732499999999998</v>
      </c>
      <c r="C6125" s="3">
        <v>0.05</v>
      </c>
      <c r="D6125" s="3">
        <f t="shared" si="855"/>
        <v>39.75364583333333</v>
      </c>
      <c r="E6125" s="3">
        <f>MAX(B6125 - D6125/Inputs!$B$5, 0)</f>
        <v>0</v>
      </c>
      <c r="F6125" s="3">
        <f>MAX(D6125*Inputs!$B$5 - B6125, 0)</f>
        <v>10.250708333333332</v>
      </c>
      <c r="G6125" s="3">
        <f t="shared" si="856"/>
        <v>0.05</v>
      </c>
      <c r="H6125" t="str">
        <f t="shared" si="857"/>
        <v>Charge</v>
      </c>
      <c r="I6125" s="3">
        <f t="shared" si="862"/>
        <v>340</v>
      </c>
      <c r="J6125" s="3">
        <f t="shared" si="863"/>
        <v>0</v>
      </c>
      <c r="K6125" s="3">
        <f>MIN(Inputs!$B$2, (Inputs!$B$8 - I6125)/Inputs!$B$9)</f>
        <v>0</v>
      </c>
      <c r="L6125" s="3">
        <f>MAX(MIN(Inputs!$B$2, I6125*Inputs!$B$10, Inputs!$B$8*Inputs!$B$4 - J6125), 0)</f>
        <v>170</v>
      </c>
      <c r="M6125" s="3">
        <f t="shared" si="858"/>
        <v>0</v>
      </c>
      <c r="N6125" s="3">
        <f t="shared" si="859"/>
        <v>0</v>
      </c>
      <c r="O6125" s="3">
        <f>IF(H6125="Reg", MIN(Inputs!$B$2, I6125*Inputs!$B$10, (Inputs!$B$8-I6125)/Inputs!$B$9), 0)</f>
        <v>0</v>
      </c>
      <c r="P6125" s="3">
        <f t="shared" si="860"/>
        <v>0</v>
      </c>
      <c r="Q6125" s="3">
        <f t="shared" si="861"/>
        <v>0</v>
      </c>
      <c r="R6125" s="3">
        <f>I6125 + M6125*Inputs!$B$9 - N6125/Inputs!$B$10</f>
        <v>340</v>
      </c>
    </row>
    <row r="6126" spans="1:18" x14ac:dyDescent="0.3">
      <c r="A6126" s="4">
        <v>46278.166666666657</v>
      </c>
      <c r="B6126" s="3">
        <v>34.929999999999993</v>
      </c>
      <c r="C6126" s="3">
        <v>0.05</v>
      </c>
      <c r="D6126" s="3">
        <f t="shared" si="855"/>
        <v>39.75364583333333</v>
      </c>
      <c r="E6126" s="3">
        <f>MAX(B6126 - D6126/Inputs!$B$5, 0)</f>
        <v>0</v>
      </c>
      <c r="F6126" s="3">
        <f>MAX(D6126*Inputs!$B$5 - B6126, 0)</f>
        <v>5.3208333333337521E-2</v>
      </c>
      <c r="G6126" s="3">
        <f t="shared" si="856"/>
        <v>0.05</v>
      </c>
      <c r="H6126" t="str">
        <f t="shared" si="857"/>
        <v>Charge</v>
      </c>
      <c r="I6126" s="3">
        <f t="shared" si="862"/>
        <v>340</v>
      </c>
      <c r="J6126" s="3">
        <f t="shared" si="863"/>
        <v>0</v>
      </c>
      <c r="K6126" s="3">
        <f>MIN(Inputs!$B$2, (Inputs!$B$8 - I6126)/Inputs!$B$9)</f>
        <v>0</v>
      </c>
      <c r="L6126" s="3">
        <f>MAX(MIN(Inputs!$B$2, I6126*Inputs!$B$10, Inputs!$B$8*Inputs!$B$4 - J6126), 0)</f>
        <v>170</v>
      </c>
      <c r="M6126" s="3">
        <f t="shared" si="858"/>
        <v>0</v>
      </c>
      <c r="N6126" s="3">
        <f t="shared" si="859"/>
        <v>0</v>
      </c>
      <c r="O6126" s="3">
        <f>IF(H6126="Reg", MIN(Inputs!$B$2, I6126*Inputs!$B$10, (Inputs!$B$8-I6126)/Inputs!$B$9), 0)</f>
        <v>0</v>
      </c>
      <c r="P6126" s="3">
        <f t="shared" si="860"/>
        <v>0</v>
      </c>
      <c r="Q6126" s="3">
        <f t="shared" si="861"/>
        <v>0</v>
      </c>
      <c r="R6126" s="3">
        <f>I6126 + M6126*Inputs!$B$9 - N6126/Inputs!$B$10</f>
        <v>340</v>
      </c>
    </row>
    <row r="6127" spans="1:18" x14ac:dyDescent="0.3">
      <c r="A6127" s="4">
        <v>46278.208333333343</v>
      </c>
      <c r="B6127" s="3">
        <v>35.15</v>
      </c>
      <c r="C6127" s="3">
        <v>0.05</v>
      </c>
      <c r="D6127" s="3">
        <f t="shared" si="855"/>
        <v>39.75364583333333</v>
      </c>
      <c r="E6127" s="3">
        <f>MAX(B6127 - D6127/Inputs!$B$5, 0)</f>
        <v>0</v>
      </c>
      <c r="F6127" s="3">
        <f>MAX(D6127*Inputs!$B$5 - B6127, 0)</f>
        <v>0</v>
      </c>
      <c r="G6127" s="3">
        <f t="shared" si="856"/>
        <v>0.05</v>
      </c>
      <c r="H6127" t="str">
        <f t="shared" si="857"/>
        <v>Reg</v>
      </c>
      <c r="I6127" s="3">
        <f t="shared" si="862"/>
        <v>340</v>
      </c>
      <c r="J6127" s="3">
        <f t="shared" si="863"/>
        <v>0</v>
      </c>
      <c r="K6127" s="3">
        <f>MIN(Inputs!$B$2, (Inputs!$B$8 - I6127)/Inputs!$B$9)</f>
        <v>0</v>
      </c>
      <c r="L6127" s="3">
        <f>MAX(MIN(Inputs!$B$2, I6127*Inputs!$B$10, Inputs!$B$8*Inputs!$B$4 - J6127), 0)</f>
        <v>170</v>
      </c>
      <c r="M6127" s="3">
        <f t="shared" si="858"/>
        <v>0</v>
      </c>
      <c r="N6127" s="3">
        <f t="shared" si="859"/>
        <v>0</v>
      </c>
      <c r="O6127" s="3">
        <f>IF(H6127="Reg", MIN(Inputs!$B$2, I6127*Inputs!$B$10, (Inputs!$B$8-I6127)/Inputs!$B$9), 0)</f>
        <v>0</v>
      </c>
      <c r="P6127" s="3">
        <f t="shared" si="860"/>
        <v>0</v>
      </c>
      <c r="Q6127" s="3">
        <f t="shared" si="861"/>
        <v>0</v>
      </c>
      <c r="R6127" s="3">
        <f>I6127 + M6127*Inputs!$B$9 - N6127/Inputs!$B$10</f>
        <v>340</v>
      </c>
    </row>
    <row r="6128" spans="1:18" x14ac:dyDescent="0.3">
      <c r="A6128" s="4">
        <v>46278.25</v>
      </c>
      <c r="B6128" s="3">
        <v>23.725000000000001</v>
      </c>
      <c r="C6128" s="3">
        <v>0.05</v>
      </c>
      <c r="D6128" s="3">
        <f t="shared" si="855"/>
        <v>39.75364583333333</v>
      </c>
      <c r="E6128" s="3">
        <f>MAX(B6128 - D6128/Inputs!$B$5, 0)</f>
        <v>0</v>
      </c>
      <c r="F6128" s="3">
        <f>MAX(D6128*Inputs!$B$5 - B6128, 0)</f>
        <v>11.258208333333329</v>
      </c>
      <c r="G6128" s="3">
        <f t="shared" si="856"/>
        <v>0.05</v>
      </c>
      <c r="H6128" t="str">
        <f t="shared" si="857"/>
        <v>Charge</v>
      </c>
      <c r="I6128" s="3">
        <f t="shared" si="862"/>
        <v>340</v>
      </c>
      <c r="J6128" s="3">
        <f t="shared" si="863"/>
        <v>0</v>
      </c>
      <c r="K6128" s="3">
        <f>MIN(Inputs!$B$2, (Inputs!$B$8 - I6128)/Inputs!$B$9)</f>
        <v>0</v>
      </c>
      <c r="L6128" s="3">
        <f>MAX(MIN(Inputs!$B$2, I6128*Inputs!$B$10, Inputs!$B$8*Inputs!$B$4 - J6128), 0)</f>
        <v>170</v>
      </c>
      <c r="M6128" s="3">
        <f t="shared" si="858"/>
        <v>0</v>
      </c>
      <c r="N6128" s="3">
        <f t="shared" si="859"/>
        <v>0</v>
      </c>
      <c r="O6128" s="3">
        <f>IF(H6128="Reg", MIN(Inputs!$B$2, I6128*Inputs!$B$10, (Inputs!$B$8-I6128)/Inputs!$B$9), 0)</f>
        <v>0</v>
      </c>
      <c r="P6128" s="3">
        <f t="shared" si="860"/>
        <v>0</v>
      </c>
      <c r="Q6128" s="3">
        <f t="shared" si="861"/>
        <v>0</v>
      </c>
      <c r="R6128" s="3">
        <f>I6128 + M6128*Inputs!$B$9 - N6128/Inputs!$B$10</f>
        <v>340</v>
      </c>
    </row>
    <row r="6129" spans="1:18" x14ac:dyDescent="0.3">
      <c r="A6129" s="4">
        <v>46278.291666666657</v>
      </c>
      <c r="B6129" s="3">
        <v>18.884999999999998</v>
      </c>
      <c r="C6129" s="3">
        <v>1.26</v>
      </c>
      <c r="D6129" s="3">
        <f t="shared" si="855"/>
        <v>39.75364583333333</v>
      </c>
      <c r="E6129" s="3">
        <f>MAX(B6129 - D6129/Inputs!$B$5, 0)</f>
        <v>0</v>
      </c>
      <c r="F6129" s="3">
        <f>MAX(D6129*Inputs!$B$5 - B6129, 0)</f>
        <v>16.098208333333332</v>
      </c>
      <c r="G6129" s="3">
        <f t="shared" si="856"/>
        <v>1.26</v>
      </c>
      <c r="H6129" t="str">
        <f t="shared" si="857"/>
        <v>Charge</v>
      </c>
      <c r="I6129" s="3">
        <f t="shared" si="862"/>
        <v>340</v>
      </c>
      <c r="J6129" s="3">
        <f t="shared" si="863"/>
        <v>0</v>
      </c>
      <c r="K6129" s="3">
        <f>MIN(Inputs!$B$2, (Inputs!$B$8 - I6129)/Inputs!$B$9)</f>
        <v>0</v>
      </c>
      <c r="L6129" s="3">
        <f>MAX(MIN(Inputs!$B$2, I6129*Inputs!$B$10, Inputs!$B$8*Inputs!$B$4 - J6129), 0)</f>
        <v>170</v>
      </c>
      <c r="M6129" s="3">
        <f t="shared" si="858"/>
        <v>0</v>
      </c>
      <c r="N6129" s="3">
        <f t="shared" si="859"/>
        <v>0</v>
      </c>
      <c r="O6129" s="3">
        <f>IF(H6129="Reg", MIN(Inputs!$B$2, I6129*Inputs!$B$10, (Inputs!$B$8-I6129)/Inputs!$B$9), 0)</f>
        <v>0</v>
      </c>
      <c r="P6129" s="3">
        <f t="shared" si="860"/>
        <v>0</v>
      </c>
      <c r="Q6129" s="3">
        <f t="shared" si="861"/>
        <v>0</v>
      </c>
      <c r="R6129" s="3">
        <f>I6129 + M6129*Inputs!$B$9 - N6129/Inputs!$B$10</f>
        <v>340</v>
      </c>
    </row>
    <row r="6130" spans="1:18" x14ac:dyDescent="0.3">
      <c r="A6130" s="4">
        <v>46278.333333333343</v>
      </c>
      <c r="B6130" s="3">
        <v>15.447499999999998</v>
      </c>
      <c r="C6130" s="3">
        <v>0.93</v>
      </c>
      <c r="D6130" s="3">
        <f t="shared" si="855"/>
        <v>39.75364583333333</v>
      </c>
      <c r="E6130" s="3">
        <f>MAX(B6130 - D6130/Inputs!$B$5, 0)</f>
        <v>0</v>
      </c>
      <c r="F6130" s="3">
        <f>MAX(D6130*Inputs!$B$5 - B6130, 0)</f>
        <v>19.535708333333332</v>
      </c>
      <c r="G6130" s="3">
        <f t="shared" si="856"/>
        <v>0.93</v>
      </c>
      <c r="H6130" t="str">
        <f t="shared" si="857"/>
        <v>Charge</v>
      </c>
      <c r="I6130" s="3">
        <f t="shared" si="862"/>
        <v>340</v>
      </c>
      <c r="J6130" s="3">
        <f t="shared" si="863"/>
        <v>0</v>
      </c>
      <c r="K6130" s="3">
        <f>MIN(Inputs!$B$2, (Inputs!$B$8 - I6130)/Inputs!$B$9)</f>
        <v>0</v>
      </c>
      <c r="L6130" s="3">
        <f>MAX(MIN(Inputs!$B$2, I6130*Inputs!$B$10, Inputs!$B$8*Inputs!$B$4 - J6130), 0)</f>
        <v>170</v>
      </c>
      <c r="M6130" s="3">
        <f t="shared" si="858"/>
        <v>0</v>
      </c>
      <c r="N6130" s="3">
        <f t="shared" si="859"/>
        <v>0</v>
      </c>
      <c r="O6130" s="3">
        <f>IF(H6130="Reg", MIN(Inputs!$B$2, I6130*Inputs!$B$10, (Inputs!$B$8-I6130)/Inputs!$B$9), 0)</f>
        <v>0</v>
      </c>
      <c r="P6130" s="3">
        <f t="shared" si="860"/>
        <v>0</v>
      </c>
      <c r="Q6130" s="3">
        <f t="shared" si="861"/>
        <v>0</v>
      </c>
      <c r="R6130" s="3">
        <f>I6130 + M6130*Inputs!$B$9 - N6130/Inputs!$B$10</f>
        <v>340</v>
      </c>
    </row>
    <row r="6131" spans="1:18" x14ac:dyDescent="0.3">
      <c r="A6131" s="4">
        <v>46278.375</v>
      </c>
      <c r="B6131" s="3">
        <v>10.33</v>
      </c>
      <c r="C6131" s="3">
        <v>0.49</v>
      </c>
      <c r="D6131" s="3">
        <f t="shared" si="855"/>
        <v>39.75364583333333</v>
      </c>
      <c r="E6131" s="3">
        <f>MAX(B6131 - D6131/Inputs!$B$5, 0)</f>
        <v>0</v>
      </c>
      <c r="F6131" s="3">
        <f>MAX(D6131*Inputs!$B$5 - B6131, 0)</f>
        <v>24.653208333333332</v>
      </c>
      <c r="G6131" s="3">
        <f t="shared" si="856"/>
        <v>0.49</v>
      </c>
      <c r="H6131" t="str">
        <f t="shared" si="857"/>
        <v>Charge</v>
      </c>
      <c r="I6131" s="3">
        <f t="shared" si="862"/>
        <v>340</v>
      </c>
      <c r="J6131" s="3">
        <f t="shared" si="863"/>
        <v>0</v>
      </c>
      <c r="K6131" s="3">
        <f>MIN(Inputs!$B$2, (Inputs!$B$8 - I6131)/Inputs!$B$9)</f>
        <v>0</v>
      </c>
      <c r="L6131" s="3">
        <f>MAX(MIN(Inputs!$B$2, I6131*Inputs!$B$10, Inputs!$B$8*Inputs!$B$4 - J6131), 0)</f>
        <v>170</v>
      </c>
      <c r="M6131" s="3">
        <f t="shared" si="858"/>
        <v>0</v>
      </c>
      <c r="N6131" s="3">
        <f t="shared" si="859"/>
        <v>0</v>
      </c>
      <c r="O6131" s="3">
        <f>IF(H6131="Reg", MIN(Inputs!$B$2, I6131*Inputs!$B$10, (Inputs!$B$8-I6131)/Inputs!$B$9), 0)</f>
        <v>0</v>
      </c>
      <c r="P6131" s="3">
        <f t="shared" si="860"/>
        <v>0</v>
      </c>
      <c r="Q6131" s="3">
        <f t="shared" si="861"/>
        <v>0</v>
      </c>
      <c r="R6131" s="3">
        <f>I6131 + M6131*Inputs!$B$9 - N6131/Inputs!$B$10</f>
        <v>340</v>
      </c>
    </row>
    <row r="6132" spans="1:18" x14ac:dyDescent="0.3">
      <c r="A6132" s="4">
        <v>46278.416666666657</v>
      </c>
      <c r="B6132" s="3">
        <v>7.2575000000000003</v>
      </c>
      <c r="C6132" s="3">
        <v>0.44</v>
      </c>
      <c r="D6132" s="3">
        <f t="shared" si="855"/>
        <v>39.75364583333333</v>
      </c>
      <c r="E6132" s="3">
        <f>MAX(B6132 - D6132/Inputs!$B$5, 0)</f>
        <v>0</v>
      </c>
      <c r="F6132" s="3">
        <f>MAX(D6132*Inputs!$B$5 - B6132, 0)</f>
        <v>27.72570833333333</v>
      </c>
      <c r="G6132" s="3">
        <f t="shared" si="856"/>
        <v>0.44</v>
      </c>
      <c r="H6132" t="str">
        <f t="shared" si="857"/>
        <v>Charge</v>
      </c>
      <c r="I6132" s="3">
        <f t="shared" si="862"/>
        <v>340</v>
      </c>
      <c r="J6132" s="3">
        <f t="shared" si="863"/>
        <v>0</v>
      </c>
      <c r="K6132" s="3">
        <f>MIN(Inputs!$B$2, (Inputs!$B$8 - I6132)/Inputs!$B$9)</f>
        <v>0</v>
      </c>
      <c r="L6132" s="3">
        <f>MAX(MIN(Inputs!$B$2, I6132*Inputs!$B$10, Inputs!$B$8*Inputs!$B$4 - J6132), 0)</f>
        <v>170</v>
      </c>
      <c r="M6132" s="3">
        <f t="shared" si="858"/>
        <v>0</v>
      </c>
      <c r="N6132" s="3">
        <f t="shared" si="859"/>
        <v>0</v>
      </c>
      <c r="O6132" s="3">
        <f>IF(H6132="Reg", MIN(Inputs!$B$2, I6132*Inputs!$B$10, (Inputs!$B$8-I6132)/Inputs!$B$9), 0)</f>
        <v>0</v>
      </c>
      <c r="P6132" s="3">
        <f t="shared" si="860"/>
        <v>0</v>
      </c>
      <c r="Q6132" s="3">
        <f t="shared" si="861"/>
        <v>0</v>
      </c>
      <c r="R6132" s="3">
        <f>I6132 + M6132*Inputs!$B$9 - N6132/Inputs!$B$10</f>
        <v>340</v>
      </c>
    </row>
    <row r="6133" spans="1:18" x14ac:dyDescent="0.3">
      <c r="A6133" s="4">
        <v>46278.458333333343</v>
      </c>
      <c r="B6133" s="3">
        <v>3.5625</v>
      </c>
      <c r="C6133" s="3">
        <v>0.39</v>
      </c>
      <c r="D6133" s="3">
        <f t="shared" si="855"/>
        <v>39.75364583333333</v>
      </c>
      <c r="E6133" s="3">
        <f>MAX(B6133 - D6133/Inputs!$B$5, 0)</f>
        <v>0</v>
      </c>
      <c r="F6133" s="3">
        <f>MAX(D6133*Inputs!$B$5 - B6133, 0)</f>
        <v>31.42070833333333</v>
      </c>
      <c r="G6133" s="3">
        <f t="shared" si="856"/>
        <v>0.39</v>
      </c>
      <c r="H6133" t="str">
        <f t="shared" si="857"/>
        <v>Charge</v>
      </c>
      <c r="I6133" s="3">
        <f t="shared" si="862"/>
        <v>340</v>
      </c>
      <c r="J6133" s="3">
        <f t="shared" si="863"/>
        <v>0</v>
      </c>
      <c r="K6133" s="3">
        <f>MIN(Inputs!$B$2, (Inputs!$B$8 - I6133)/Inputs!$B$9)</f>
        <v>0</v>
      </c>
      <c r="L6133" s="3">
        <f>MAX(MIN(Inputs!$B$2, I6133*Inputs!$B$10, Inputs!$B$8*Inputs!$B$4 - J6133), 0)</f>
        <v>170</v>
      </c>
      <c r="M6133" s="3">
        <f t="shared" si="858"/>
        <v>0</v>
      </c>
      <c r="N6133" s="3">
        <f t="shared" si="859"/>
        <v>0</v>
      </c>
      <c r="O6133" s="3">
        <f>IF(H6133="Reg", MIN(Inputs!$B$2, I6133*Inputs!$B$10, (Inputs!$B$8-I6133)/Inputs!$B$9), 0)</f>
        <v>0</v>
      </c>
      <c r="P6133" s="3">
        <f t="shared" si="860"/>
        <v>0</v>
      </c>
      <c r="Q6133" s="3">
        <f t="shared" si="861"/>
        <v>0</v>
      </c>
      <c r="R6133" s="3">
        <f>I6133 + M6133*Inputs!$B$9 - N6133/Inputs!$B$10</f>
        <v>340</v>
      </c>
    </row>
    <row r="6134" spans="1:18" x14ac:dyDescent="0.3">
      <c r="A6134" s="4">
        <v>46278.5</v>
      </c>
      <c r="B6134" s="3">
        <v>-0.17000000000000004</v>
      </c>
      <c r="C6134" s="3">
        <v>0.44</v>
      </c>
      <c r="D6134" s="3">
        <f t="shared" si="855"/>
        <v>39.75364583333333</v>
      </c>
      <c r="E6134" s="3">
        <f>MAX(B6134 - D6134/Inputs!$B$5, 0)</f>
        <v>0</v>
      </c>
      <c r="F6134" s="3">
        <f>MAX(D6134*Inputs!$B$5 - B6134, 0)</f>
        <v>35.153208333333332</v>
      </c>
      <c r="G6134" s="3">
        <f t="shared" si="856"/>
        <v>0.44</v>
      </c>
      <c r="H6134" t="str">
        <f t="shared" si="857"/>
        <v>Charge</v>
      </c>
      <c r="I6134" s="3">
        <f t="shared" si="862"/>
        <v>340</v>
      </c>
      <c r="J6134" s="3">
        <f t="shared" si="863"/>
        <v>0</v>
      </c>
      <c r="K6134" s="3">
        <f>MIN(Inputs!$B$2, (Inputs!$B$8 - I6134)/Inputs!$B$9)</f>
        <v>0</v>
      </c>
      <c r="L6134" s="3">
        <f>MAX(MIN(Inputs!$B$2, I6134*Inputs!$B$10, Inputs!$B$8*Inputs!$B$4 - J6134), 0)</f>
        <v>170</v>
      </c>
      <c r="M6134" s="3">
        <f t="shared" si="858"/>
        <v>0</v>
      </c>
      <c r="N6134" s="3">
        <f t="shared" si="859"/>
        <v>0</v>
      </c>
      <c r="O6134" s="3">
        <f>IF(H6134="Reg", MIN(Inputs!$B$2, I6134*Inputs!$B$10, (Inputs!$B$8-I6134)/Inputs!$B$9), 0)</f>
        <v>0</v>
      </c>
      <c r="P6134" s="3">
        <f t="shared" si="860"/>
        <v>0</v>
      </c>
      <c r="Q6134" s="3">
        <f t="shared" si="861"/>
        <v>0</v>
      </c>
      <c r="R6134" s="3">
        <f>I6134 + M6134*Inputs!$B$9 - N6134/Inputs!$B$10</f>
        <v>340</v>
      </c>
    </row>
    <row r="6135" spans="1:18" x14ac:dyDescent="0.3">
      <c r="A6135" s="4">
        <v>46278.541666666657</v>
      </c>
      <c r="B6135" s="3">
        <v>2.6924999999999999</v>
      </c>
      <c r="C6135" s="3">
        <v>0.49</v>
      </c>
      <c r="D6135" s="3">
        <f t="shared" si="855"/>
        <v>39.75364583333333</v>
      </c>
      <c r="E6135" s="3">
        <f>MAX(B6135 - D6135/Inputs!$B$5, 0)</f>
        <v>0</v>
      </c>
      <c r="F6135" s="3">
        <f>MAX(D6135*Inputs!$B$5 - B6135, 0)</f>
        <v>32.290708333333328</v>
      </c>
      <c r="G6135" s="3">
        <f t="shared" si="856"/>
        <v>0.49</v>
      </c>
      <c r="H6135" t="str">
        <f t="shared" si="857"/>
        <v>Charge</v>
      </c>
      <c r="I6135" s="3">
        <f t="shared" si="862"/>
        <v>340</v>
      </c>
      <c r="J6135" s="3">
        <f t="shared" si="863"/>
        <v>0</v>
      </c>
      <c r="K6135" s="3">
        <f>MIN(Inputs!$B$2, (Inputs!$B$8 - I6135)/Inputs!$B$9)</f>
        <v>0</v>
      </c>
      <c r="L6135" s="3">
        <f>MAX(MIN(Inputs!$B$2, I6135*Inputs!$B$10, Inputs!$B$8*Inputs!$B$4 - J6135), 0)</f>
        <v>170</v>
      </c>
      <c r="M6135" s="3">
        <f t="shared" si="858"/>
        <v>0</v>
      </c>
      <c r="N6135" s="3">
        <f t="shared" si="859"/>
        <v>0</v>
      </c>
      <c r="O6135" s="3">
        <f>IF(H6135="Reg", MIN(Inputs!$B$2, I6135*Inputs!$B$10, (Inputs!$B$8-I6135)/Inputs!$B$9), 0)</f>
        <v>0</v>
      </c>
      <c r="P6135" s="3">
        <f t="shared" si="860"/>
        <v>0</v>
      </c>
      <c r="Q6135" s="3">
        <f t="shared" si="861"/>
        <v>0</v>
      </c>
      <c r="R6135" s="3">
        <f>I6135 + M6135*Inputs!$B$9 - N6135/Inputs!$B$10</f>
        <v>340</v>
      </c>
    </row>
    <row r="6136" spans="1:18" x14ac:dyDescent="0.3">
      <c r="A6136" s="4">
        <v>46278.583333333343</v>
      </c>
      <c r="B6136" s="3">
        <v>1.7875000000000001</v>
      </c>
      <c r="C6136" s="3">
        <v>0.5</v>
      </c>
      <c r="D6136" s="3">
        <f t="shared" si="855"/>
        <v>39.75364583333333</v>
      </c>
      <c r="E6136" s="3">
        <f>MAX(B6136 - D6136/Inputs!$B$5, 0)</f>
        <v>0</v>
      </c>
      <c r="F6136" s="3">
        <f>MAX(D6136*Inputs!$B$5 - B6136, 0)</f>
        <v>33.195708333333329</v>
      </c>
      <c r="G6136" s="3">
        <f t="shared" si="856"/>
        <v>0.5</v>
      </c>
      <c r="H6136" t="str">
        <f t="shared" si="857"/>
        <v>Charge</v>
      </c>
      <c r="I6136" s="3">
        <f t="shared" si="862"/>
        <v>340</v>
      </c>
      <c r="J6136" s="3">
        <f t="shared" si="863"/>
        <v>0</v>
      </c>
      <c r="K6136" s="3">
        <f>MIN(Inputs!$B$2, (Inputs!$B$8 - I6136)/Inputs!$B$9)</f>
        <v>0</v>
      </c>
      <c r="L6136" s="3">
        <f>MAX(MIN(Inputs!$B$2, I6136*Inputs!$B$10, Inputs!$B$8*Inputs!$B$4 - J6136), 0)</f>
        <v>170</v>
      </c>
      <c r="M6136" s="3">
        <f t="shared" si="858"/>
        <v>0</v>
      </c>
      <c r="N6136" s="3">
        <f t="shared" si="859"/>
        <v>0</v>
      </c>
      <c r="O6136" s="3">
        <f>IF(H6136="Reg", MIN(Inputs!$B$2, I6136*Inputs!$B$10, (Inputs!$B$8-I6136)/Inputs!$B$9), 0)</f>
        <v>0</v>
      </c>
      <c r="P6136" s="3">
        <f t="shared" si="860"/>
        <v>0</v>
      </c>
      <c r="Q6136" s="3">
        <f t="shared" si="861"/>
        <v>0</v>
      </c>
      <c r="R6136" s="3">
        <f>I6136 + M6136*Inputs!$B$9 - N6136/Inputs!$B$10</f>
        <v>340</v>
      </c>
    </row>
    <row r="6137" spans="1:18" x14ac:dyDescent="0.3">
      <c r="A6137" s="4">
        <v>46278.625</v>
      </c>
      <c r="B6137" s="3">
        <v>3.7650000000000006</v>
      </c>
      <c r="C6137" s="3">
        <v>0.59</v>
      </c>
      <c r="D6137" s="3">
        <f t="shared" si="855"/>
        <v>39.75364583333333</v>
      </c>
      <c r="E6137" s="3">
        <f>MAX(B6137 - D6137/Inputs!$B$5, 0)</f>
        <v>0</v>
      </c>
      <c r="F6137" s="3">
        <f>MAX(D6137*Inputs!$B$5 - B6137, 0)</f>
        <v>31.21820833333333</v>
      </c>
      <c r="G6137" s="3">
        <f t="shared" si="856"/>
        <v>0.59</v>
      </c>
      <c r="H6137" t="str">
        <f t="shared" si="857"/>
        <v>Charge</v>
      </c>
      <c r="I6137" s="3">
        <f t="shared" si="862"/>
        <v>340</v>
      </c>
      <c r="J6137" s="3">
        <f t="shared" si="863"/>
        <v>0</v>
      </c>
      <c r="K6137" s="3">
        <f>MIN(Inputs!$B$2, (Inputs!$B$8 - I6137)/Inputs!$B$9)</f>
        <v>0</v>
      </c>
      <c r="L6137" s="3">
        <f>MAX(MIN(Inputs!$B$2, I6137*Inputs!$B$10, Inputs!$B$8*Inputs!$B$4 - J6137), 0)</f>
        <v>170</v>
      </c>
      <c r="M6137" s="3">
        <f t="shared" si="858"/>
        <v>0</v>
      </c>
      <c r="N6137" s="3">
        <f t="shared" si="859"/>
        <v>0</v>
      </c>
      <c r="O6137" s="3">
        <f>IF(H6137="Reg", MIN(Inputs!$B$2, I6137*Inputs!$B$10, (Inputs!$B$8-I6137)/Inputs!$B$9), 0)</f>
        <v>0</v>
      </c>
      <c r="P6137" s="3">
        <f t="shared" si="860"/>
        <v>0</v>
      </c>
      <c r="Q6137" s="3">
        <f t="shared" si="861"/>
        <v>0</v>
      </c>
      <c r="R6137" s="3">
        <f>I6137 + M6137*Inputs!$B$9 - N6137/Inputs!$B$10</f>
        <v>340</v>
      </c>
    </row>
    <row r="6138" spans="1:18" x14ac:dyDescent="0.3">
      <c r="A6138" s="4">
        <v>46278.666666666657</v>
      </c>
      <c r="B6138" s="3">
        <v>8.8025000000000002</v>
      </c>
      <c r="C6138" s="3">
        <v>0.74</v>
      </c>
      <c r="D6138" s="3">
        <f t="shared" si="855"/>
        <v>39.75364583333333</v>
      </c>
      <c r="E6138" s="3">
        <f>MAX(B6138 - D6138/Inputs!$B$5, 0)</f>
        <v>0</v>
      </c>
      <c r="F6138" s="3">
        <f>MAX(D6138*Inputs!$B$5 - B6138, 0)</f>
        <v>26.180708333333328</v>
      </c>
      <c r="G6138" s="3">
        <f t="shared" si="856"/>
        <v>0.74</v>
      </c>
      <c r="H6138" t="str">
        <f t="shared" si="857"/>
        <v>Charge</v>
      </c>
      <c r="I6138" s="3">
        <f t="shared" si="862"/>
        <v>340</v>
      </c>
      <c r="J6138" s="3">
        <f t="shared" si="863"/>
        <v>0</v>
      </c>
      <c r="K6138" s="3">
        <f>MIN(Inputs!$B$2, (Inputs!$B$8 - I6138)/Inputs!$B$9)</f>
        <v>0</v>
      </c>
      <c r="L6138" s="3">
        <f>MAX(MIN(Inputs!$B$2, I6138*Inputs!$B$10, Inputs!$B$8*Inputs!$B$4 - J6138), 0)</f>
        <v>170</v>
      </c>
      <c r="M6138" s="3">
        <f t="shared" si="858"/>
        <v>0</v>
      </c>
      <c r="N6138" s="3">
        <f t="shared" si="859"/>
        <v>0</v>
      </c>
      <c r="O6138" s="3">
        <f>IF(H6138="Reg", MIN(Inputs!$B$2, I6138*Inputs!$B$10, (Inputs!$B$8-I6138)/Inputs!$B$9), 0)</f>
        <v>0</v>
      </c>
      <c r="P6138" s="3">
        <f t="shared" si="860"/>
        <v>0</v>
      </c>
      <c r="Q6138" s="3">
        <f t="shared" si="861"/>
        <v>0</v>
      </c>
      <c r="R6138" s="3">
        <f>I6138 + M6138*Inputs!$B$9 - N6138/Inputs!$B$10</f>
        <v>340</v>
      </c>
    </row>
    <row r="6139" spans="1:18" x14ac:dyDescent="0.3">
      <c r="A6139" s="4">
        <v>46278.708333333343</v>
      </c>
      <c r="B6139" s="3">
        <v>10.319999999999999</v>
      </c>
      <c r="C6139" s="3">
        <v>0.91</v>
      </c>
      <c r="D6139" s="3">
        <f t="shared" si="855"/>
        <v>39.75364583333333</v>
      </c>
      <c r="E6139" s="3">
        <f>MAX(B6139 - D6139/Inputs!$B$5, 0)</f>
        <v>0</v>
      </c>
      <c r="F6139" s="3">
        <f>MAX(D6139*Inputs!$B$5 - B6139, 0)</f>
        <v>24.66320833333333</v>
      </c>
      <c r="G6139" s="3">
        <f t="shared" si="856"/>
        <v>0.91</v>
      </c>
      <c r="H6139" t="str">
        <f t="shared" si="857"/>
        <v>Charge</v>
      </c>
      <c r="I6139" s="3">
        <f t="shared" si="862"/>
        <v>340</v>
      </c>
      <c r="J6139" s="3">
        <f t="shared" si="863"/>
        <v>0</v>
      </c>
      <c r="K6139" s="3">
        <f>MIN(Inputs!$B$2, (Inputs!$B$8 - I6139)/Inputs!$B$9)</f>
        <v>0</v>
      </c>
      <c r="L6139" s="3">
        <f>MAX(MIN(Inputs!$B$2, I6139*Inputs!$B$10, Inputs!$B$8*Inputs!$B$4 - J6139), 0)</f>
        <v>170</v>
      </c>
      <c r="M6139" s="3">
        <f t="shared" si="858"/>
        <v>0</v>
      </c>
      <c r="N6139" s="3">
        <f t="shared" si="859"/>
        <v>0</v>
      </c>
      <c r="O6139" s="3">
        <f>IF(H6139="Reg", MIN(Inputs!$B$2, I6139*Inputs!$B$10, (Inputs!$B$8-I6139)/Inputs!$B$9), 0)</f>
        <v>0</v>
      </c>
      <c r="P6139" s="3">
        <f t="shared" si="860"/>
        <v>0</v>
      </c>
      <c r="Q6139" s="3">
        <f t="shared" si="861"/>
        <v>0</v>
      </c>
      <c r="R6139" s="3">
        <f>I6139 + M6139*Inputs!$B$9 - N6139/Inputs!$B$10</f>
        <v>340</v>
      </c>
    </row>
    <row r="6140" spans="1:18" x14ac:dyDescent="0.3">
      <c r="A6140" s="4">
        <v>46278.75</v>
      </c>
      <c r="B6140" s="3">
        <v>12.8825</v>
      </c>
      <c r="C6140" s="3">
        <v>1.84</v>
      </c>
      <c r="D6140" s="3">
        <f t="shared" si="855"/>
        <v>39.75364583333333</v>
      </c>
      <c r="E6140" s="3">
        <f>MAX(B6140 - D6140/Inputs!$B$5, 0)</f>
        <v>0</v>
      </c>
      <c r="F6140" s="3">
        <f>MAX(D6140*Inputs!$B$5 - B6140, 0)</f>
        <v>22.10070833333333</v>
      </c>
      <c r="G6140" s="3">
        <f t="shared" si="856"/>
        <v>1.84</v>
      </c>
      <c r="H6140" t="str">
        <f t="shared" si="857"/>
        <v>Charge</v>
      </c>
      <c r="I6140" s="3">
        <f t="shared" si="862"/>
        <v>340</v>
      </c>
      <c r="J6140" s="3">
        <f t="shared" si="863"/>
        <v>0</v>
      </c>
      <c r="K6140" s="3">
        <f>MIN(Inputs!$B$2, (Inputs!$B$8 - I6140)/Inputs!$B$9)</f>
        <v>0</v>
      </c>
      <c r="L6140" s="3">
        <f>MAX(MIN(Inputs!$B$2, I6140*Inputs!$B$10, Inputs!$B$8*Inputs!$B$4 - J6140), 0)</f>
        <v>170</v>
      </c>
      <c r="M6140" s="3">
        <f t="shared" si="858"/>
        <v>0</v>
      </c>
      <c r="N6140" s="3">
        <f t="shared" si="859"/>
        <v>0</v>
      </c>
      <c r="O6140" s="3">
        <f>IF(H6140="Reg", MIN(Inputs!$B$2, I6140*Inputs!$B$10, (Inputs!$B$8-I6140)/Inputs!$B$9), 0)</f>
        <v>0</v>
      </c>
      <c r="P6140" s="3">
        <f t="shared" si="860"/>
        <v>0</v>
      </c>
      <c r="Q6140" s="3">
        <f t="shared" si="861"/>
        <v>0</v>
      </c>
      <c r="R6140" s="3">
        <f>I6140 + M6140*Inputs!$B$9 - N6140/Inputs!$B$10</f>
        <v>340</v>
      </c>
    </row>
    <row r="6141" spans="1:18" x14ac:dyDescent="0.3">
      <c r="A6141" s="4">
        <v>46278.791666666657</v>
      </c>
      <c r="B6141" s="3">
        <v>49.684999999999995</v>
      </c>
      <c r="C6141" s="3">
        <v>1.6</v>
      </c>
      <c r="D6141" s="3">
        <f t="shared" si="855"/>
        <v>39.75364583333333</v>
      </c>
      <c r="E6141" s="3">
        <f>MAX(B6141 - D6141/Inputs!$B$5, 0)</f>
        <v>4.5104024621212133</v>
      </c>
      <c r="F6141" s="3">
        <f>MAX(D6141*Inputs!$B$5 - B6141, 0)</f>
        <v>0</v>
      </c>
      <c r="G6141" s="3">
        <f t="shared" si="856"/>
        <v>1.6</v>
      </c>
      <c r="H6141" t="str">
        <f t="shared" si="857"/>
        <v>Discharge</v>
      </c>
      <c r="I6141" s="3">
        <f t="shared" si="862"/>
        <v>340</v>
      </c>
      <c r="J6141" s="3">
        <f t="shared" si="863"/>
        <v>0</v>
      </c>
      <c r="K6141" s="3">
        <f>MIN(Inputs!$B$2, (Inputs!$B$8 - I6141)/Inputs!$B$9)</f>
        <v>0</v>
      </c>
      <c r="L6141" s="3">
        <f>MAX(MIN(Inputs!$B$2, I6141*Inputs!$B$10, Inputs!$B$8*Inputs!$B$4 - J6141), 0)</f>
        <v>170</v>
      </c>
      <c r="M6141" s="3">
        <f t="shared" si="858"/>
        <v>0</v>
      </c>
      <c r="N6141" s="3">
        <f t="shared" si="859"/>
        <v>170</v>
      </c>
      <c r="O6141" s="3">
        <f>IF(H6141="Reg", MIN(Inputs!$B$2, I6141*Inputs!$B$10, (Inputs!$B$8-I6141)/Inputs!$B$9), 0)</f>
        <v>0</v>
      </c>
      <c r="P6141" s="3">
        <f t="shared" si="860"/>
        <v>8446.4499999999989</v>
      </c>
      <c r="Q6141" s="3">
        <f t="shared" si="861"/>
        <v>0</v>
      </c>
      <c r="R6141" s="3">
        <f>I6141 + M6141*Inputs!$B$9 - N6141/Inputs!$B$10</f>
        <v>158.77939109773115</v>
      </c>
    </row>
    <row r="6142" spans="1:18" x14ac:dyDescent="0.3">
      <c r="A6142" s="4">
        <v>46278.833333333343</v>
      </c>
      <c r="B6142" s="3">
        <v>142.77249999999998</v>
      </c>
      <c r="C6142" s="3">
        <v>4.5599999999999996</v>
      </c>
      <c r="D6142" s="3">
        <f t="shared" si="855"/>
        <v>39.75364583333333</v>
      </c>
      <c r="E6142" s="3">
        <f>MAX(B6142 - D6142/Inputs!$B$5, 0)</f>
        <v>97.597902462121198</v>
      </c>
      <c r="F6142" s="3">
        <f>MAX(D6142*Inputs!$B$5 - B6142, 0)</f>
        <v>0</v>
      </c>
      <c r="G6142" s="3">
        <f t="shared" si="856"/>
        <v>4.5599999999999996</v>
      </c>
      <c r="H6142" t="str">
        <f t="shared" si="857"/>
        <v>Discharge</v>
      </c>
      <c r="I6142" s="3">
        <f t="shared" si="862"/>
        <v>158.77939109773115</v>
      </c>
      <c r="J6142" s="3">
        <f t="shared" si="863"/>
        <v>170</v>
      </c>
      <c r="K6142" s="3">
        <f>MIN(Inputs!$B$2, (Inputs!$B$8 - I6142)/Inputs!$B$9)</f>
        <v>170</v>
      </c>
      <c r="L6142" s="3">
        <f>MAX(MIN(Inputs!$B$2, I6142*Inputs!$B$10, Inputs!$B$8*Inputs!$B$4 - J6142), 0)</f>
        <v>148.94827166799323</v>
      </c>
      <c r="M6142" s="3">
        <f t="shared" si="858"/>
        <v>0</v>
      </c>
      <c r="N6142" s="3">
        <f t="shared" si="859"/>
        <v>148.94827166799323</v>
      </c>
      <c r="O6142" s="3">
        <f>IF(H6142="Reg", MIN(Inputs!$B$2, I6142*Inputs!$B$10, (Inputs!$B$8-I6142)/Inputs!$B$9), 0)</f>
        <v>0</v>
      </c>
      <c r="P6142" s="3">
        <f t="shared" si="860"/>
        <v>21265.717116718559</v>
      </c>
      <c r="Q6142" s="3">
        <f t="shared" si="861"/>
        <v>0</v>
      </c>
      <c r="R6142" s="3">
        <f>I6142 + M6142*Inputs!$B$9 - N6142/Inputs!$B$10</f>
        <v>0</v>
      </c>
    </row>
    <row r="6143" spans="1:18" x14ac:dyDescent="0.3">
      <c r="A6143" s="4">
        <v>46278.875</v>
      </c>
      <c r="B6143" s="3">
        <v>140.9375</v>
      </c>
      <c r="C6143" s="3">
        <v>1</v>
      </c>
      <c r="D6143" s="3">
        <f t="shared" si="855"/>
        <v>39.75364583333333</v>
      </c>
      <c r="E6143" s="3">
        <f>MAX(B6143 - D6143/Inputs!$B$5, 0)</f>
        <v>95.762902462121218</v>
      </c>
      <c r="F6143" s="3">
        <f>MAX(D6143*Inputs!$B$5 - B6143, 0)</f>
        <v>0</v>
      </c>
      <c r="G6143" s="3">
        <f t="shared" si="856"/>
        <v>1</v>
      </c>
      <c r="H6143" t="str">
        <f t="shared" si="857"/>
        <v>Discharge</v>
      </c>
      <c r="I6143" s="3">
        <f t="shared" si="862"/>
        <v>0</v>
      </c>
      <c r="J6143" s="3">
        <f t="shared" si="863"/>
        <v>318.94827166799325</v>
      </c>
      <c r="K6143" s="3">
        <f>MIN(Inputs!$B$2, (Inputs!$B$8 - I6143)/Inputs!$B$9)</f>
        <v>170</v>
      </c>
      <c r="L6143" s="3">
        <f>MAX(MIN(Inputs!$B$2, I6143*Inputs!$B$10, Inputs!$B$8*Inputs!$B$4 - J6143), 0)</f>
        <v>0</v>
      </c>
      <c r="M6143" s="3">
        <f t="shared" si="858"/>
        <v>0</v>
      </c>
      <c r="N6143" s="3">
        <f t="shared" si="859"/>
        <v>0</v>
      </c>
      <c r="O6143" s="3">
        <f>IF(H6143="Reg", MIN(Inputs!$B$2, I6143*Inputs!$B$10, (Inputs!$B$8-I6143)/Inputs!$B$9), 0)</f>
        <v>0</v>
      </c>
      <c r="P6143" s="3">
        <f t="shared" si="860"/>
        <v>0</v>
      </c>
      <c r="Q6143" s="3">
        <f t="shared" si="861"/>
        <v>0</v>
      </c>
      <c r="R6143" s="3">
        <f>I6143 + M6143*Inputs!$B$9 - N6143/Inputs!$B$10</f>
        <v>0</v>
      </c>
    </row>
    <row r="6144" spans="1:18" x14ac:dyDescent="0.3">
      <c r="A6144" s="4">
        <v>46278.916666666657</v>
      </c>
      <c r="B6144" s="3">
        <v>301.09000000000003</v>
      </c>
      <c r="C6144" s="3">
        <v>7.0000000000000007E-2</v>
      </c>
      <c r="D6144" s="3">
        <f t="shared" si="855"/>
        <v>39.75364583333333</v>
      </c>
      <c r="E6144" s="3">
        <f>MAX(B6144 - D6144/Inputs!$B$5, 0)</f>
        <v>255.91540246212125</v>
      </c>
      <c r="F6144" s="3">
        <f>MAX(D6144*Inputs!$B$5 - B6144, 0)</f>
        <v>0</v>
      </c>
      <c r="G6144" s="3">
        <f t="shared" si="856"/>
        <v>7.0000000000000007E-2</v>
      </c>
      <c r="H6144" t="str">
        <f t="shared" si="857"/>
        <v>Discharge</v>
      </c>
      <c r="I6144" s="3">
        <f t="shared" si="862"/>
        <v>0</v>
      </c>
      <c r="J6144" s="3">
        <f t="shared" si="863"/>
        <v>318.94827166799325</v>
      </c>
      <c r="K6144" s="3">
        <f>MIN(Inputs!$B$2, (Inputs!$B$8 - I6144)/Inputs!$B$9)</f>
        <v>170</v>
      </c>
      <c r="L6144" s="3">
        <f>MAX(MIN(Inputs!$B$2, I6144*Inputs!$B$10, Inputs!$B$8*Inputs!$B$4 - J6144), 0)</f>
        <v>0</v>
      </c>
      <c r="M6144" s="3">
        <f t="shared" si="858"/>
        <v>0</v>
      </c>
      <c r="N6144" s="3">
        <f t="shared" si="859"/>
        <v>0</v>
      </c>
      <c r="O6144" s="3">
        <f>IF(H6144="Reg", MIN(Inputs!$B$2, I6144*Inputs!$B$10, (Inputs!$B$8-I6144)/Inputs!$B$9), 0)</f>
        <v>0</v>
      </c>
      <c r="P6144" s="3">
        <f t="shared" si="860"/>
        <v>0</v>
      </c>
      <c r="Q6144" s="3">
        <f t="shared" si="861"/>
        <v>0</v>
      </c>
      <c r="R6144" s="3">
        <f>I6144 + M6144*Inputs!$B$9 - N6144/Inputs!$B$10</f>
        <v>0</v>
      </c>
    </row>
    <row r="6145" spans="1:18" x14ac:dyDescent="0.3">
      <c r="A6145" s="4">
        <v>46278.958333333343</v>
      </c>
      <c r="B6145" s="3">
        <v>56.217500000000001</v>
      </c>
      <c r="C6145" s="3">
        <v>0.05</v>
      </c>
      <c r="D6145" s="3">
        <f t="shared" si="855"/>
        <v>39.75364583333333</v>
      </c>
      <c r="E6145" s="3">
        <f>MAX(B6145 - D6145/Inputs!$B$5, 0)</f>
        <v>11.042902462121219</v>
      </c>
      <c r="F6145" s="3">
        <f>MAX(D6145*Inputs!$B$5 - B6145, 0)</f>
        <v>0</v>
      </c>
      <c r="G6145" s="3">
        <f t="shared" si="856"/>
        <v>0.05</v>
      </c>
      <c r="H6145" t="str">
        <f t="shared" si="857"/>
        <v>Discharge</v>
      </c>
      <c r="I6145" s="3">
        <f t="shared" si="862"/>
        <v>0</v>
      </c>
      <c r="J6145" s="3">
        <f t="shared" si="863"/>
        <v>318.94827166799325</v>
      </c>
      <c r="K6145" s="3">
        <f>MIN(Inputs!$B$2, (Inputs!$B$8 - I6145)/Inputs!$B$9)</f>
        <v>170</v>
      </c>
      <c r="L6145" s="3">
        <f>MAX(MIN(Inputs!$B$2, I6145*Inputs!$B$10, Inputs!$B$8*Inputs!$B$4 - J6145), 0)</f>
        <v>0</v>
      </c>
      <c r="M6145" s="3">
        <f t="shared" si="858"/>
        <v>0</v>
      </c>
      <c r="N6145" s="3">
        <f t="shared" si="859"/>
        <v>0</v>
      </c>
      <c r="O6145" s="3">
        <f>IF(H6145="Reg", MIN(Inputs!$B$2, I6145*Inputs!$B$10, (Inputs!$B$8-I6145)/Inputs!$B$9), 0)</f>
        <v>0</v>
      </c>
      <c r="P6145" s="3">
        <f t="shared" si="860"/>
        <v>0</v>
      </c>
      <c r="Q6145" s="3">
        <f t="shared" si="861"/>
        <v>0</v>
      </c>
      <c r="R6145" s="3">
        <f>I6145 + M6145*Inputs!$B$9 - N6145/Inputs!$B$10</f>
        <v>0</v>
      </c>
    </row>
    <row r="6146" spans="1:18" x14ac:dyDescent="0.3">
      <c r="A6146" s="4">
        <v>46279</v>
      </c>
      <c r="B6146" s="3">
        <v>26.635000000000002</v>
      </c>
      <c r="C6146" s="3">
        <v>0.05</v>
      </c>
      <c r="D6146" s="3">
        <f t="shared" ref="D6146:D6209" si="864">AVERAGEIFS(B:B, A:A, "&gt;="&amp;INT(A6146), A:A, "&lt;"&amp;INT(A6146)+1)</f>
        <v>17.186145833333335</v>
      </c>
      <c r="E6146" s="3">
        <f>MAX(B6146 - D6146/Inputs!$B$5, 0)</f>
        <v>7.1052888257575759</v>
      </c>
      <c r="F6146" s="3">
        <f>MAX(D6146*Inputs!$B$5 - B6146, 0)</f>
        <v>0</v>
      </c>
      <c r="G6146" s="3">
        <f t="shared" ref="G6146:G6209" si="865">C6146</f>
        <v>0.05</v>
      </c>
      <c r="H6146" t="str">
        <f t="shared" ref="H6146:H6209" si="866">IF(MAX(E6146, F6146, G6146)&lt;=0, "Idle", IF(AND(G6146&gt;=E6146, G6146&gt;=F6146), "Reg", IF(E6146&gt;=F6146, "Discharge", "Charge")))</f>
        <v>Discharge</v>
      </c>
      <c r="I6146" s="3">
        <f t="shared" si="862"/>
        <v>0</v>
      </c>
      <c r="J6146" s="3">
        <f t="shared" si="863"/>
        <v>0</v>
      </c>
      <c r="K6146" s="3">
        <f>MIN(Inputs!$B$2, (Inputs!$B$8 - I6146)/Inputs!$B$9)</f>
        <v>170</v>
      </c>
      <c r="L6146" s="3">
        <f>MAX(MIN(Inputs!$B$2, I6146*Inputs!$B$10, Inputs!$B$8*Inputs!$B$4 - J6146), 0)</f>
        <v>0</v>
      </c>
      <c r="M6146" s="3">
        <f t="shared" ref="M6146:M6209" si="867">IF(H6146="Charge", K6146, 0)</f>
        <v>0</v>
      </c>
      <c r="N6146" s="3">
        <f t="shared" ref="N6146:N6209" si="868">IF(H6146="Discharge", L6146, 0)</f>
        <v>0</v>
      </c>
      <c r="O6146" s="3">
        <f>IF(H6146="Reg", MIN(Inputs!$B$2, I6146*Inputs!$B$10, (Inputs!$B$8-I6146)/Inputs!$B$9), 0)</f>
        <v>0</v>
      </c>
      <c r="P6146" s="3">
        <f t="shared" ref="P6146:P6209" si="869">(N6146 - M6146) * B6146</f>
        <v>0</v>
      </c>
      <c r="Q6146" s="3">
        <f t="shared" ref="Q6146:Q6209" si="870">O6146 * C6146</f>
        <v>0</v>
      </c>
      <c r="R6146" s="3">
        <f>I6146 + M6146*Inputs!$B$9 - N6146/Inputs!$B$10</f>
        <v>0</v>
      </c>
    </row>
    <row r="6147" spans="1:18" x14ac:dyDescent="0.3">
      <c r="A6147" s="4">
        <v>46279.041666666657</v>
      </c>
      <c r="B6147" s="3">
        <v>16.520000000000003</v>
      </c>
      <c r="C6147" s="3">
        <v>0.05</v>
      </c>
      <c r="D6147" s="3">
        <f t="shared" si="864"/>
        <v>17.186145833333335</v>
      </c>
      <c r="E6147" s="3">
        <f>MAX(B6147 - D6147/Inputs!$B$5, 0)</f>
        <v>0</v>
      </c>
      <c r="F6147" s="3">
        <f>MAX(D6147*Inputs!$B$5 - B6147, 0)</f>
        <v>0</v>
      </c>
      <c r="G6147" s="3">
        <f t="shared" si="865"/>
        <v>0.05</v>
      </c>
      <c r="H6147" t="str">
        <f t="shared" si="866"/>
        <v>Reg</v>
      </c>
      <c r="I6147" s="3">
        <f t="shared" ref="I6147:I6210" si="871">R6146</f>
        <v>0</v>
      </c>
      <c r="J6147" s="3">
        <f t="shared" ref="J6147:J6210" si="872">IF(INT(A6147)=INT(A6146), J6146 + N6146, 0)</f>
        <v>0</v>
      </c>
      <c r="K6147" s="3">
        <f>MIN(Inputs!$B$2, (Inputs!$B$8 - I6147)/Inputs!$B$9)</f>
        <v>170</v>
      </c>
      <c r="L6147" s="3">
        <f>MAX(MIN(Inputs!$B$2, I6147*Inputs!$B$10, Inputs!$B$8*Inputs!$B$4 - J6147), 0)</f>
        <v>0</v>
      </c>
      <c r="M6147" s="3">
        <f t="shared" si="867"/>
        <v>0</v>
      </c>
      <c r="N6147" s="3">
        <f t="shared" si="868"/>
        <v>0</v>
      </c>
      <c r="O6147" s="3">
        <f>IF(H6147="Reg", MIN(Inputs!$B$2, I6147*Inputs!$B$10, (Inputs!$B$8-I6147)/Inputs!$B$9), 0)</f>
        <v>0</v>
      </c>
      <c r="P6147" s="3">
        <f t="shared" si="869"/>
        <v>0</v>
      </c>
      <c r="Q6147" s="3">
        <f t="shared" si="870"/>
        <v>0</v>
      </c>
      <c r="R6147" s="3">
        <f>I6147 + M6147*Inputs!$B$9 - N6147/Inputs!$B$10</f>
        <v>0</v>
      </c>
    </row>
    <row r="6148" spans="1:18" x14ac:dyDescent="0.3">
      <c r="A6148" s="4">
        <v>46279.083333333343</v>
      </c>
      <c r="B6148" s="3">
        <v>14.057499999999999</v>
      </c>
      <c r="C6148" s="3">
        <v>0.05</v>
      </c>
      <c r="D6148" s="3">
        <f t="shared" si="864"/>
        <v>17.186145833333335</v>
      </c>
      <c r="E6148" s="3">
        <f>MAX(B6148 - D6148/Inputs!$B$5, 0)</f>
        <v>0</v>
      </c>
      <c r="F6148" s="3">
        <f>MAX(D6148*Inputs!$B$5 - B6148, 0)</f>
        <v>1.0663083333333354</v>
      </c>
      <c r="G6148" s="3">
        <f t="shared" si="865"/>
        <v>0.05</v>
      </c>
      <c r="H6148" t="str">
        <f t="shared" si="866"/>
        <v>Charge</v>
      </c>
      <c r="I6148" s="3">
        <f t="shared" si="871"/>
        <v>0</v>
      </c>
      <c r="J6148" s="3">
        <f t="shared" si="872"/>
        <v>0</v>
      </c>
      <c r="K6148" s="3">
        <f>MIN(Inputs!$B$2, (Inputs!$B$8 - I6148)/Inputs!$B$9)</f>
        <v>170</v>
      </c>
      <c r="L6148" s="3">
        <f>MAX(MIN(Inputs!$B$2, I6148*Inputs!$B$10, Inputs!$B$8*Inputs!$B$4 - J6148), 0)</f>
        <v>0</v>
      </c>
      <c r="M6148" s="3">
        <f t="shared" si="867"/>
        <v>170</v>
      </c>
      <c r="N6148" s="3">
        <f t="shared" si="868"/>
        <v>0</v>
      </c>
      <c r="O6148" s="3">
        <f>IF(H6148="Reg", MIN(Inputs!$B$2, I6148*Inputs!$B$10, (Inputs!$B$8-I6148)/Inputs!$B$9), 0)</f>
        <v>0</v>
      </c>
      <c r="P6148" s="3">
        <f t="shared" si="869"/>
        <v>-2389.7750000000001</v>
      </c>
      <c r="Q6148" s="3">
        <f t="shared" si="870"/>
        <v>0</v>
      </c>
      <c r="R6148" s="3">
        <f>I6148 + M6148*Inputs!$B$9 - N6148/Inputs!$B$10</f>
        <v>159.4741358339966</v>
      </c>
    </row>
    <row r="6149" spans="1:18" x14ac:dyDescent="0.3">
      <c r="A6149" s="4">
        <v>46279.125</v>
      </c>
      <c r="B6149" s="3">
        <v>16.740000000000002</v>
      </c>
      <c r="C6149" s="3">
        <v>0.05</v>
      </c>
      <c r="D6149" s="3">
        <f t="shared" si="864"/>
        <v>17.186145833333335</v>
      </c>
      <c r="E6149" s="3">
        <f>MAX(B6149 - D6149/Inputs!$B$5, 0)</f>
        <v>0</v>
      </c>
      <c r="F6149" s="3">
        <f>MAX(D6149*Inputs!$B$5 - B6149, 0)</f>
        <v>0</v>
      </c>
      <c r="G6149" s="3">
        <f t="shared" si="865"/>
        <v>0.05</v>
      </c>
      <c r="H6149" t="str">
        <f t="shared" si="866"/>
        <v>Reg</v>
      </c>
      <c r="I6149" s="3">
        <f t="shared" si="871"/>
        <v>159.4741358339966</v>
      </c>
      <c r="J6149" s="3">
        <f t="shared" si="872"/>
        <v>0</v>
      </c>
      <c r="K6149" s="3">
        <f>MIN(Inputs!$B$2, (Inputs!$B$8 - I6149)/Inputs!$B$9)</f>
        <v>170</v>
      </c>
      <c r="L6149" s="3">
        <f>MAX(MIN(Inputs!$B$2, I6149*Inputs!$B$10, Inputs!$B$8*Inputs!$B$4 - J6149), 0)</f>
        <v>149.6</v>
      </c>
      <c r="M6149" s="3">
        <f t="shared" si="867"/>
        <v>0</v>
      </c>
      <c r="N6149" s="3">
        <f t="shared" si="868"/>
        <v>0</v>
      </c>
      <c r="O6149" s="3">
        <f>IF(H6149="Reg", MIN(Inputs!$B$2, I6149*Inputs!$B$10, (Inputs!$B$8-I6149)/Inputs!$B$9), 0)</f>
        <v>149.6</v>
      </c>
      <c r="P6149" s="3">
        <f t="shared" si="869"/>
        <v>0</v>
      </c>
      <c r="Q6149" s="3">
        <f t="shared" si="870"/>
        <v>7.48</v>
      </c>
      <c r="R6149" s="3">
        <f>I6149 + M6149*Inputs!$B$9 - N6149/Inputs!$B$10</f>
        <v>159.4741358339966</v>
      </c>
    </row>
    <row r="6150" spans="1:18" x14ac:dyDescent="0.3">
      <c r="A6150" s="4">
        <v>46279.166666666657</v>
      </c>
      <c r="B6150" s="3">
        <v>16.297499999999999</v>
      </c>
      <c r="C6150" s="3">
        <v>0.05</v>
      </c>
      <c r="D6150" s="3">
        <f t="shared" si="864"/>
        <v>17.186145833333335</v>
      </c>
      <c r="E6150" s="3">
        <f>MAX(B6150 - D6150/Inputs!$B$5, 0)</f>
        <v>0</v>
      </c>
      <c r="F6150" s="3">
        <f>MAX(D6150*Inputs!$B$5 - B6150, 0)</f>
        <v>0</v>
      </c>
      <c r="G6150" s="3">
        <f t="shared" si="865"/>
        <v>0.05</v>
      </c>
      <c r="H6150" t="str">
        <f t="shared" si="866"/>
        <v>Reg</v>
      </c>
      <c r="I6150" s="3">
        <f t="shared" si="871"/>
        <v>159.4741358339966</v>
      </c>
      <c r="J6150" s="3">
        <f t="shared" si="872"/>
        <v>0</v>
      </c>
      <c r="K6150" s="3">
        <f>MIN(Inputs!$B$2, (Inputs!$B$8 - I6150)/Inputs!$B$9)</f>
        <v>170</v>
      </c>
      <c r="L6150" s="3">
        <f>MAX(MIN(Inputs!$B$2, I6150*Inputs!$B$10, Inputs!$B$8*Inputs!$B$4 - J6150), 0)</f>
        <v>149.6</v>
      </c>
      <c r="M6150" s="3">
        <f t="shared" si="867"/>
        <v>0</v>
      </c>
      <c r="N6150" s="3">
        <f t="shared" si="868"/>
        <v>0</v>
      </c>
      <c r="O6150" s="3">
        <f>IF(H6150="Reg", MIN(Inputs!$B$2, I6150*Inputs!$B$10, (Inputs!$B$8-I6150)/Inputs!$B$9), 0)</f>
        <v>149.6</v>
      </c>
      <c r="P6150" s="3">
        <f t="shared" si="869"/>
        <v>0</v>
      </c>
      <c r="Q6150" s="3">
        <f t="shared" si="870"/>
        <v>7.48</v>
      </c>
      <c r="R6150" s="3">
        <f>I6150 + M6150*Inputs!$B$9 - N6150/Inputs!$B$10</f>
        <v>159.4741358339966</v>
      </c>
    </row>
    <row r="6151" spans="1:18" x14ac:dyDescent="0.3">
      <c r="A6151" s="4">
        <v>46279.208333333343</v>
      </c>
      <c r="B6151" s="3">
        <v>12.012500000000001</v>
      </c>
      <c r="C6151" s="3">
        <v>0.06</v>
      </c>
      <c r="D6151" s="3">
        <f t="shared" si="864"/>
        <v>17.186145833333335</v>
      </c>
      <c r="E6151" s="3">
        <f>MAX(B6151 - D6151/Inputs!$B$5, 0)</f>
        <v>0</v>
      </c>
      <c r="F6151" s="3">
        <f>MAX(D6151*Inputs!$B$5 - B6151, 0)</f>
        <v>3.1113083333333336</v>
      </c>
      <c r="G6151" s="3">
        <f t="shared" si="865"/>
        <v>0.06</v>
      </c>
      <c r="H6151" t="str">
        <f t="shared" si="866"/>
        <v>Charge</v>
      </c>
      <c r="I6151" s="3">
        <f t="shared" si="871"/>
        <v>159.4741358339966</v>
      </c>
      <c r="J6151" s="3">
        <f t="shared" si="872"/>
        <v>0</v>
      </c>
      <c r="K6151" s="3">
        <f>MIN(Inputs!$B$2, (Inputs!$B$8 - I6151)/Inputs!$B$9)</f>
        <v>170</v>
      </c>
      <c r="L6151" s="3">
        <f>MAX(MIN(Inputs!$B$2, I6151*Inputs!$B$10, Inputs!$B$8*Inputs!$B$4 - J6151), 0)</f>
        <v>149.6</v>
      </c>
      <c r="M6151" s="3">
        <f t="shared" si="867"/>
        <v>170</v>
      </c>
      <c r="N6151" s="3">
        <f t="shared" si="868"/>
        <v>0</v>
      </c>
      <c r="O6151" s="3">
        <f>IF(H6151="Reg", MIN(Inputs!$B$2, I6151*Inputs!$B$10, (Inputs!$B$8-I6151)/Inputs!$B$9), 0)</f>
        <v>0</v>
      </c>
      <c r="P6151" s="3">
        <f t="shared" si="869"/>
        <v>-2042.1250000000002</v>
      </c>
      <c r="Q6151" s="3">
        <f t="shared" si="870"/>
        <v>0</v>
      </c>
      <c r="R6151" s="3">
        <f>I6151 + M6151*Inputs!$B$9 - N6151/Inputs!$B$10</f>
        <v>318.9482716679932</v>
      </c>
    </row>
    <row r="6152" spans="1:18" x14ac:dyDescent="0.3">
      <c r="A6152" s="4">
        <v>46279.25</v>
      </c>
      <c r="B6152" s="3">
        <v>13.405000000000001</v>
      </c>
      <c r="C6152" s="3">
        <v>0.05</v>
      </c>
      <c r="D6152" s="3">
        <f t="shared" si="864"/>
        <v>17.186145833333335</v>
      </c>
      <c r="E6152" s="3">
        <f>MAX(B6152 - D6152/Inputs!$B$5, 0)</f>
        <v>0</v>
      </c>
      <c r="F6152" s="3">
        <f>MAX(D6152*Inputs!$B$5 - B6152, 0)</f>
        <v>1.7188083333333335</v>
      </c>
      <c r="G6152" s="3">
        <f t="shared" si="865"/>
        <v>0.05</v>
      </c>
      <c r="H6152" t="str">
        <f t="shared" si="866"/>
        <v>Charge</v>
      </c>
      <c r="I6152" s="3">
        <f t="shared" si="871"/>
        <v>318.9482716679932</v>
      </c>
      <c r="J6152" s="3">
        <f t="shared" si="872"/>
        <v>0</v>
      </c>
      <c r="K6152" s="3">
        <f>MIN(Inputs!$B$2, (Inputs!$B$8 - I6152)/Inputs!$B$9)</f>
        <v>22.44121780453775</v>
      </c>
      <c r="L6152" s="3">
        <f>MAX(MIN(Inputs!$B$2, I6152*Inputs!$B$10, Inputs!$B$8*Inputs!$B$4 - J6152), 0)</f>
        <v>170</v>
      </c>
      <c r="M6152" s="3">
        <f t="shared" si="867"/>
        <v>22.44121780453775</v>
      </c>
      <c r="N6152" s="3">
        <f t="shared" si="868"/>
        <v>0</v>
      </c>
      <c r="O6152" s="3">
        <f>IF(H6152="Reg", MIN(Inputs!$B$2, I6152*Inputs!$B$10, (Inputs!$B$8-I6152)/Inputs!$B$9), 0)</f>
        <v>0</v>
      </c>
      <c r="P6152" s="3">
        <f t="shared" si="869"/>
        <v>-300.82452466982858</v>
      </c>
      <c r="Q6152" s="3">
        <f t="shared" si="870"/>
        <v>0</v>
      </c>
      <c r="R6152" s="3">
        <f>I6152 + M6152*Inputs!$B$9 - N6152/Inputs!$B$10</f>
        <v>340</v>
      </c>
    </row>
    <row r="6153" spans="1:18" x14ac:dyDescent="0.3">
      <c r="A6153" s="4">
        <v>46279.291666666657</v>
      </c>
      <c r="B6153" s="3">
        <v>14.0625</v>
      </c>
      <c r="C6153" s="3">
        <v>0.92</v>
      </c>
      <c r="D6153" s="3">
        <f t="shared" si="864"/>
        <v>17.186145833333335</v>
      </c>
      <c r="E6153" s="3">
        <f>MAX(B6153 - D6153/Inputs!$B$5, 0)</f>
        <v>0</v>
      </c>
      <c r="F6153" s="3">
        <f>MAX(D6153*Inputs!$B$5 - B6153, 0)</f>
        <v>1.0613083333333346</v>
      </c>
      <c r="G6153" s="3">
        <f t="shared" si="865"/>
        <v>0.92</v>
      </c>
      <c r="H6153" t="str">
        <f t="shared" si="866"/>
        <v>Charge</v>
      </c>
      <c r="I6153" s="3">
        <f t="shared" si="871"/>
        <v>340</v>
      </c>
      <c r="J6153" s="3">
        <f t="shared" si="872"/>
        <v>0</v>
      </c>
      <c r="K6153" s="3">
        <f>MIN(Inputs!$B$2, (Inputs!$B$8 - I6153)/Inputs!$B$9)</f>
        <v>0</v>
      </c>
      <c r="L6153" s="3">
        <f>MAX(MIN(Inputs!$B$2, I6153*Inputs!$B$10, Inputs!$B$8*Inputs!$B$4 - J6153), 0)</f>
        <v>170</v>
      </c>
      <c r="M6153" s="3">
        <f t="shared" si="867"/>
        <v>0</v>
      </c>
      <c r="N6153" s="3">
        <f t="shared" si="868"/>
        <v>0</v>
      </c>
      <c r="O6153" s="3">
        <f>IF(H6153="Reg", MIN(Inputs!$B$2, I6153*Inputs!$B$10, (Inputs!$B$8-I6153)/Inputs!$B$9), 0)</f>
        <v>0</v>
      </c>
      <c r="P6153" s="3">
        <f t="shared" si="869"/>
        <v>0</v>
      </c>
      <c r="Q6153" s="3">
        <f t="shared" si="870"/>
        <v>0</v>
      </c>
      <c r="R6153" s="3">
        <f>I6153 + M6153*Inputs!$B$9 - N6153/Inputs!$B$10</f>
        <v>340</v>
      </c>
    </row>
    <row r="6154" spans="1:18" x14ac:dyDescent="0.3">
      <c r="A6154" s="4">
        <v>46279.333333333343</v>
      </c>
      <c r="B6154" s="3">
        <v>11.454999999999998</v>
      </c>
      <c r="C6154" s="3">
        <v>0.5</v>
      </c>
      <c r="D6154" s="3">
        <f t="shared" si="864"/>
        <v>17.186145833333335</v>
      </c>
      <c r="E6154" s="3">
        <f>MAX(B6154 - D6154/Inputs!$B$5, 0)</f>
        <v>0</v>
      </c>
      <c r="F6154" s="3">
        <f>MAX(D6154*Inputs!$B$5 - B6154, 0)</f>
        <v>3.6688083333333363</v>
      </c>
      <c r="G6154" s="3">
        <f t="shared" si="865"/>
        <v>0.5</v>
      </c>
      <c r="H6154" t="str">
        <f t="shared" si="866"/>
        <v>Charge</v>
      </c>
      <c r="I6154" s="3">
        <f t="shared" si="871"/>
        <v>340</v>
      </c>
      <c r="J6154" s="3">
        <f t="shared" si="872"/>
        <v>0</v>
      </c>
      <c r="K6154" s="3">
        <f>MIN(Inputs!$B$2, (Inputs!$B$8 - I6154)/Inputs!$B$9)</f>
        <v>0</v>
      </c>
      <c r="L6154" s="3">
        <f>MAX(MIN(Inputs!$B$2, I6154*Inputs!$B$10, Inputs!$B$8*Inputs!$B$4 - J6154), 0)</f>
        <v>170</v>
      </c>
      <c r="M6154" s="3">
        <f t="shared" si="867"/>
        <v>0</v>
      </c>
      <c r="N6154" s="3">
        <f t="shared" si="868"/>
        <v>0</v>
      </c>
      <c r="O6154" s="3">
        <f>IF(H6154="Reg", MIN(Inputs!$B$2, I6154*Inputs!$B$10, (Inputs!$B$8-I6154)/Inputs!$B$9), 0)</f>
        <v>0</v>
      </c>
      <c r="P6154" s="3">
        <f t="shared" si="869"/>
        <v>0</v>
      </c>
      <c r="Q6154" s="3">
        <f t="shared" si="870"/>
        <v>0</v>
      </c>
      <c r="R6154" s="3">
        <f>I6154 + M6154*Inputs!$B$9 - N6154/Inputs!$B$10</f>
        <v>340</v>
      </c>
    </row>
    <row r="6155" spans="1:18" x14ac:dyDescent="0.3">
      <c r="A6155" s="4">
        <v>46279.375</v>
      </c>
      <c r="B6155" s="3">
        <v>10.495000000000001</v>
      </c>
      <c r="C6155" s="3">
        <v>0.49</v>
      </c>
      <c r="D6155" s="3">
        <f t="shared" si="864"/>
        <v>17.186145833333335</v>
      </c>
      <c r="E6155" s="3">
        <f>MAX(B6155 - D6155/Inputs!$B$5, 0)</f>
        <v>0</v>
      </c>
      <c r="F6155" s="3">
        <f>MAX(D6155*Inputs!$B$5 - B6155, 0)</f>
        <v>4.6288083333333336</v>
      </c>
      <c r="G6155" s="3">
        <f t="shared" si="865"/>
        <v>0.49</v>
      </c>
      <c r="H6155" t="str">
        <f t="shared" si="866"/>
        <v>Charge</v>
      </c>
      <c r="I6155" s="3">
        <f t="shared" si="871"/>
        <v>340</v>
      </c>
      <c r="J6155" s="3">
        <f t="shared" si="872"/>
        <v>0</v>
      </c>
      <c r="K6155" s="3">
        <f>MIN(Inputs!$B$2, (Inputs!$B$8 - I6155)/Inputs!$B$9)</f>
        <v>0</v>
      </c>
      <c r="L6155" s="3">
        <f>MAX(MIN(Inputs!$B$2, I6155*Inputs!$B$10, Inputs!$B$8*Inputs!$B$4 - J6155), 0)</f>
        <v>170</v>
      </c>
      <c r="M6155" s="3">
        <f t="shared" si="867"/>
        <v>0</v>
      </c>
      <c r="N6155" s="3">
        <f t="shared" si="868"/>
        <v>0</v>
      </c>
      <c r="O6155" s="3">
        <f>IF(H6155="Reg", MIN(Inputs!$B$2, I6155*Inputs!$B$10, (Inputs!$B$8-I6155)/Inputs!$B$9), 0)</f>
        <v>0</v>
      </c>
      <c r="P6155" s="3">
        <f t="shared" si="869"/>
        <v>0</v>
      </c>
      <c r="Q6155" s="3">
        <f t="shared" si="870"/>
        <v>0</v>
      </c>
      <c r="R6155" s="3">
        <f>I6155 + M6155*Inputs!$B$9 - N6155/Inputs!$B$10</f>
        <v>340</v>
      </c>
    </row>
    <row r="6156" spans="1:18" x14ac:dyDescent="0.3">
      <c r="A6156" s="4">
        <v>46279.416666666657</v>
      </c>
      <c r="B6156" s="3">
        <v>12.209999999999999</v>
      </c>
      <c r="C6156" s="3">
        <v>0.43</v>
      </c>
      <c r="D6156" s="3">
        <f t="shared" si="864"/>
        <v>17.186145833333335</v>
      </c>
      <c r="E6156" s="3">
        <f>MAX(B6156 - D6156/Inputs!$B$5, 0)</f>
        <v>0</v>
      </c>
      <c r="F6156" s="3">
        <f>MAX(D6156*Inputs!$B$5 - B6156, 0)</f>
        <v>2.9138083333333356</v>
      </c>
      <c r="G6156" s="3">
        <f t="shared" si="865"/>
        <v>0.43</v>
      </c>
      <c r="H6156" t="str">
        <f t="shared" si="866"/>
        <v>Charge</v>
      </c>
      <c r="I6156" s="3">
        <f t="shared" si="871"/>
        <v>340</v>
      </c>
      <c r="J6156" s="3">
        <f t="shared" si="872"/>
        <v>0</v>
      </c>
      <c r="K6156" s="3">
        <f>MIN(Inputs!$B$2, (Inputs!$B$8 - I6156)/Inputs!$B$9)</f>
        <v>0</v>
      </c>
      <c r="L6156" s="3">
        <f>MAX(MIN(Inputs!$B$2, I6156*Inputs!$B$10, Inputs!$B$8*Inputs!$B$4 - J6156), 0)</f>
        <v>170</v>
      </c>
      <c r="M6156" s="3">
        <f t="shared" si="867"/>
        <v>0</v>
      </c>
      <c r="N6156" s="3">
        <f t="shared" si="868"/>
        <v>0</v>
      </c>
      <c r="O6156" s="3">
        <f>IF(H6156="Reg", MIN(Inputs!$B$2, I6156*Inputs!$B$10, (Inputs!$B$8-I6156)/Inputs!$B$9), 0)</f>
        <v>0</v>
      </c>
      <c r="P6156" s="3">
        <f t="shared" si="869"/>
        <v>0</v>
      </c>
      <c r="Q6156" s="3">
        <f t="shared" si="870"/>
        <v>0</v>
      </c>
      <c r="R6156" s="3">
        <f>I6156 + M6156*Inputs!$B$9 - N6156/Inputs!$B$10</f>
        <v>340</v>
      </c>
    </row>
    <row r="6157" spans="1:18" x14ac:dyDescent="0.3">
      <c r="A6157" s="4">
        <v>46279.458333333343</v>
      </c>
      <c r="B6157" s="3">
        <v>15.175000000000001</v>
      </c>
      <c r="C6157" s="3">
        <v>0.4</v>
      </c>
      <c r="D6157" s="3">
        <f t="shared" si="864"/>
        <v>17.186145833333335</v>
      </c>
      <c r="E6157" s="3">
        <f>MAX(B6157 - D6157/Inputs!$B$5, 0)</f>
        <v>0</v>
      </c>
      <c r="F6157" s="3">
        <f>MAX(D6157*Inputs!$B$5 - B6157, 0)</f>
        <v>0</v>
      </c>
      <c r="G6157" s="3">
        <f t="shared" si="865"/>
        <v>0.4</v>
      </c>
      <c r="H6157" t="str">
        <f t="shared" si="866"/>
        <v>Reg</v>
      </c>
      <c r="I6157" s="3">
        <f t="shared" si="871"/>
        <v>340</v>
      </c>
      <c r="J6157" s="3">
        <f t="shared" si="872"/>
        <v>0</v>
      </c>
      <c r="K6157" s="3">
        <f>MIN(Inputs!$B$2, (Inputs!$B$8 - I6157)/Inputs!$B$9)</f>
        <v>0</v>
      </c>
      <c r="L6157" s="3">
        <f>MAX(MIN(Inputs!$B$2, I6157*Inputs!$B$10, Inputs!$B$8*Inputs!$B$4 - J6157), 0)</f>
        <v>170</v>
      </c>
      <c r="M6157" s="3">
        <f t="shared" si="867"/>
        <v>0</v>
      </c>
      <c r="N6157" s="3">
        <f t="shared" si="868"/>
        <v>0</v>
      </c>
      <c r="O6157" s="3">
        <f>IF(H6157="Reg", MIN(Inputs!$B$2, I6157*Inputs!$B$10, (Inputs!$B$8-I6157)/Inputs!$B$9), 0)</f>
        <v>0</v>
      </c>
      <c r="P6157" s="3">
        <f t="shared" si="869"/>
        <v>0</v>
      </c>
      <c r="Q6157" s="3">
        <f t="shared" si="870"/>
        <v>0</v>
      </c>
      <c r="R6157" s="3">
        <f>I6157 + M6157*Inputs!$B$9 - N6157/Inputs!$B$10</f>
        <v>340</v>
      </c>
    </row>
    <row r="6158" spans="1:18" x14ac:dyDescent="0.3">
      <c r="A6158" s="4">
        <v>46279.5</v>
      </c>
      <c r="B6158" s="3">
        <v>16.009999999999998</v>
      </c>
      <c r="C6158" s="3">
        <v>0.4</v>
      </c>
      <c r="D6158" s="3">
        <f t="shared" si="864"/>
        <v>17.186145833333335</v>
      </c>
      <c r="E6158" s="3">
        <f>MAX(B6158 - D6158/Inputs!$B$5, 0)</f>
        <v>0</v>
      </c>
      <c r="F6158" s="3">
        <f>MAX(D6158*Inputs!$B$5 - B6158, 0)</f>
        <v>0</v>
      </c>
      <c r="G6158" s="3">
        <f t="shared" si="865"/>
        <v>0.4</v>
      </c>
      <c r="H6158" t="str">
        <f t="shared" si="866"/>
        <v>Reg</v>
      </c>
      <c r="I6158" s="3">
        <f t="shared" si="871"/>
        <v>340</v>
      </c>
      <c r="J6158" s="3">
        <f t="shared" si="872"/>
        <v>0</v>
      </c>
      <c r="K6158" s="3">
        <f>MIN(Inputs!$B$2, (Inputs!$B$8 - I6158)/Inputs!$B$9)</f>
        <v>0</v>
      </c>
      <c r="L6158" s="3">
        <f>MAX(MIN(Inputs!$B$2, I6158*Inputs!$B$10, Inputs!$B$8*Inputs!$B$4 - J6158), 0)</f>
        <v>170</v>
      </c>
      <c r="M6158" s="3">
        <f t="shared" si="867"/>
        <v>0</v>
      </c>
      <c r="N6158" s="3">
        <f t="shared" si="868"/>
        <v>0</v>
      </c>
      <c r="O6158" s="3">
        <f>IF(H6158="Reg", MIN(Inputs!$B$2, I6158*Inputs!$B$10, (Inputs!$B$8-I6158)/Inputs!$B$9), 0)</f>
        <v>0</v>
      </c>
      <c r="P6158" s="3">
        <f t="shared" si="869"/>
        <v>0</v>
      </c>
      <c r="Q6158" s="3">
        <f t="shared" si="870"/>
        <v>0</v>
      </c>
      <c r="R6158" s="3">
        <f>I6158 + M6158*Inputs!$B$9 - N6158/Inputs!$B$10</f>
        <v>340</v>
      </c>
    </row>
    <row r="6159" spans="1:18" x14ac:dyDescent="0.3">
      <c r="A6159" s="4">
        <v>46279.541666666657</v>
      </c>
      <c r="B6159" s="3">
        <v>13.7225</v>
      </c>
      <c r="C6159" s="3">
        <v>0.49</v>
      </c>
      <c r="D6159" s="3">
        <f t="shared" si="864"/>
        <v>17.186145833333335</v>
      </c>
      <c r="E6159" s="3">
        <f>MAX(B6159 - D6159/Inputs!$B$5, 0)</f>
        <v>0</v>
      </c>
      <c r="F6159" s="3">
        <f>MAX(D6159*Inputs!$B$5 - B6159, 0)</f>
        <v>1.4013083333333345</v>
      </c>
      <c r="G6159" s="3">
        <f t="shared" si="865"/>
        <v>0.49</v>
      </c>
      <c r="H6159" t="str">
        <f t="shared" si="866"/>
        <v>Charge</v>
      </c>
      <c r="I6159" s="3">
        <f t="shared" si="871"/>
        <v>340</v>
      </c>
      <c r="J6159" s="3">
        <f t="shared" si="872"/>
        <v>0</v>
      </c>
      <c r="K6159" s="3">
        <f>MIN(Inputs!$B$2, (Inputs!$B$8 - I6159)/Inputs!$B$9)</f>
        <v>0</v>
      </c>
      <c r="L6159" s="3">
        <f>MAX(MIN(Inputs!$B$2, I6159*Inputs!$B$10, Inputs!$B$8*Inputs!$B$4 - J6159), 0)</f>
        <v>170</v>
      </c>
      <c r="M6159" s="3">
        <f t="shared" si="867"/>
        <v>0</v>
      </c>
      <c r="N6159" s="3">
        <f t="shared" si="868"/>
        <v>0</v>
      </c>
      <c r="O6159" s="3">
        <f>IF(H6159="Reg", MIN(Inputs!$B$2, I6159*Inputs!$B$10, (Inputs!$B$8-I6159)/Inputs!$B$9), 0)</f>
        <v>0</v>
      </c>
      <c r="P6159" s="3">
        <f t="shared" si="869"/>
        <v>0</v>
      </c>
      <c r="Q6159" s="3">
        <f t="shared" si="870"/>
        <v>0</v>
      </c>
      <c r="R6159" s="3">
        <f>I6159 + M6159*Inputs!$B$9 - N6159/Inputs!$B$10</f>
        <v>340</v>
      </c>
    </row>
    <row r="6160" spans="1:18" x14ac:dyDescent="0.3">
      <c r="A6160" s="4">
        <v>46279.583333333343</v>
      </c>
      <c r="B6160" s="3">
        <v>13.297499999999999</v>
      </c>
      <c r="C6160" s="3">
        <v>0.5</v>
      </c>
      <c r="D6160" s="3">
        <f t="shared" si="864"/>
        <v>17.186145833333335</v>
      </c>
      <c r="E6160" s="3">
        <f>MAX(B6160 - D6160/Inputs!$B$5, 0)</f>
        <v>0</v>
      </c>
      <c r="F6160" s="3">
        <f>MAX(D6160*Inputs!$B$5 - B6160, 0)</f>
        <v>1.8263083333333352</v>
      </c>
      <c r="G6160" s="3">
        <f t="shared" si="865"/>
        <v>0.5</v>
      </c>
      <c r="H6160" t="str">
        <f t="shared" si="866"/>
        <v>Charge</v>
      </c>
      <c r="I6160" s="3">
        <f t="shared" si="871"/>
        <v>340</v>
      </c>
      <c r="J6160" s="3">
        <f t="shared" si="872"/>
        <v>0</v>
      </c>
      <c r="K6160" s="3">
        <f>MIN(Inputs!$B$2, (Inputs!$B$8 - I6160)/Inputs!$B$9)</f>
        <v>0</v>
      </c>
      <c r="L6160" s="3">
        <f>MAX(MIN(Inputs!$B$2, I6160*Inputs!$B$10, Inputs!$B$8*Inputs!$B$4 - J6160), 0)</f>
        <v>170</v>
      </c>
      <c r="M6160" s="3">
        <f t="shared" si="867"/>
        <v>0</v>
      </c>
      <c r="N6160" s="3">
        <f t="shared" si="868"/>
        <v>0</v>
      </c>
      <c r="O6160" s="3">
        <f>IF(H6160="Reg", MIN(Inputs!$B$2, I6160*Inputs!$B$10, (Inputs!$B$8-I6160)/Inputs!$B$9), 0)</f>
        <v>0</v>
      </c>
      <c r="P6160" s="3">
        <f t="shared" si="869"/>
        <v>0</v>
      </c>
      <c r="Q6160" s="3">
        <f t="shared" si="870"/>
        <v>0</v>
      </c>
      <c r="R6160" s="3">
        <f>I6160 + M6160*Inputs!$B$9 - N6160/Inputs!$B$10</f>
        <v>340</v>
      </c>
    </row>
    <row r="6161" spans="1:18" x14ac:dyDescent="0.3">
      <c r="A6161" s="4">
        <v>46279.625</v>
      </c>
      <c r="B6161" s="3">
        <v>16.350000000000001</v>
      </c>
      <c r="C6161" s="3">
        <v>0.96</v>
      </c>
      <c r="D6161" s="3">
        <f t="shared" si="864"/>
        <v>17.186145833333335</v>
      </c>
      <c r="E6161" s="3">
        <f>MAX(B6161 - D6161/Inputs!$B$5, 0)</f>
        <v>0</v>
      </c>
      <c r="F6161" s="3">
        <f>MAX(D6161*Inputs!$B$5 - B6161, 0)</f>
        <v>0</v>
      </c>
      <c r="G6161" s="3">
        <f t="shared" si="865"/>
        <v>0.96</v>
      </c>
      <c r="H6161" t="str">
        <f t="shared" si="866"/>
        <v>Reg</v>
      </c>
      <c r="I6161" s="3">
        <f t="shared" si="871"/>
        <v>340</v>
      </c>
      <c r="J6161" s="3">
        <f t="shared" si="872"/>
        <v>0</v>
      </c>
      <c r="K6161" s="3">
        <f>MIN(Inputs!$B$2, (Inputs!$B$8 - I6161)/Inputs!$B$9)</f>
        <v>0</v>
      </c>
      <c r="L6161" s="3">
        <f>MAX(MIN(Inputs!$B$2, I6161*Inputs!$B$10, Inputs!$B$8*Inputs!$B$4 - J6161), 0)</f>
        <v>170</v>
      </c>
      <c r="M6161" s="3">
        <f t="shared" si="867"/>
        <v>0</v>
      </c>
      <c r="N6161" s="3">
        <f t="shared" si="868"/>
        <v>0</v>
      </c>
      <c r="O6161" s="3">
        <f>IF(H6161="Reg", MIN(Inputs!$B$2, I6161*Inputs!$B$10, (Inputs!$B$8-I6161)/Inputs!$B$9), 0)</f>
        <v>0</v>
      </c>
      <c r="P6161" s="3">
        <f t="shared" si="869"/>
        <v>0</v>
      </c>
      <c r="Q6161" s="3">
        <f t="shared" si="870"/>
        <v>0</v>
      </c>
      <c r="R6161" s="3">
        <f>I6161 + M6161*Inputs!$B$9 - N6161/Inputs!$B$10</f>
        <v>340</v>
      </c>
    </row>
    <row r="6162" spans="1:18" x14ac:dyDescent="0.3">
      <c r="A6162" s="4">
        <v>46279.666666666657</v>
      </c>
      <c r="B6162" s="3">
        <v>16.294999999999998</v>
      </c>
      <c r="C6162" s="3">
        <v>1.01</v>
      </c>
      <c r="D6162" s="3">
        <f t="shared" si="864"/>
        <v>17.186145833333335</v>
      </c>
      <c r="E6162" s="3">
        <f>MAX(B6162 - D6162/Inputs!$B$5, 0)</f>
        <v>0</v>
      </c>
      <c r="F6162" s="3">
        <f>MAX(D6162*Inputs!$B$5 - B6162, 0)</f>
        <v>0</v>
      </c>
      <c r="G6162" s="3">
        <f t="shared" si="865"/>
        <v>1.01</v>
      </c>
      <c r="H6162" t="str">
        <f t="shared" si="866"/>
        <v>Reg</v>
      </c>
      <c r="I6162" s="3">
        <f t="shared" si="871"/>
        <v>340</v>
      </c>
      <c r="J6162" s="3">
        <f t="shared" si="872"/>
        <v>0</v>
      </c>
      <c r="K6162" s="3">
        <f>MIN(Inputs!$B$2, (Inputs!$B$8 - I6162)/Inputs!$B$9)</f>
        <v>0</v>
      </c>
      <c r="L6162" s="3">
        <f>MAX(MIN(Inputs!$B$2, I6162*Inputs!$B$10, Inputs!$B$8*Inputs!$B$4 - J6162), 0)</f>
        <v>170</v>
      </c>
      <c r="M6162" s="3">
        <f t="shared" si="867"/>
        <v>0</v>
      </c>
      <c r="N6162" s="3">
        <f t="shared" si="868"/>
        <v>0</v>
      </c>
      <c r="O6162" s="3">
        <f>IF(H6162="Reg", MIN(Inputs!$B$2, I6162*Inputs!$B$10, (Inputs!$B$8-I6162)/Inputs!$B$9), 0)</f>
        <v>0</v>
      </c>
      <c r="P6162" s="3">
        <f t="shared" si="869"/>
        <v>0</v>
      </c>
      <c r="Q6162" s="3">
        <f t="shared" si="870"/>
        <v>0</v>
      </c>
      <c r="R6162" s="3">
        <f>I6162 + M6162*Inputs!$B$9 - N6162/Inputs!$B$10</f>
        <v>340</v>
      </c>
    </row>
    <row r="6163" spans="1:18" x14ac:dyDescent="0.3">
      <c r="A6163" s="4">
        <v>46279.708333333343</v>
      </c>
      <c r="B6163" s="3">
        <v>16.862500000000001</v>
      </c>
      <c r="C6163" s="3">
        <v>1.02</v>
      </c>
      <c r="D6163" s="3">
        <f t="shared" si="864"/>
        <v>17.186145833333335</v>
      </c>
      <c r="E6163" s="3">
        <f>MAX(B6163 - D6163/Inputs!$B$5, 0)</f>
        <v>0</v>
      </c>
      <c r="F6163" s="3">
        <f>MAX(D6163*Inputs!$B$5 - B6163, 0)</f>
        <v>0</v>
      </c>
      <c r="G6163" s="3">
        <f t="shared" si="865"/>
        <v>1.02</v>
      </c>
      <c r="H6163" t="str">
        <f t="shared" si="866"/>
        <v>Reg</v>
      </c>
      <c r="I6163" s="3">
        <f t="shared" si="871"/>
        <v>340</v>
      </c>
      <c r="J6163" s="3">
        <f t="shared" si="872"/>
        <v>0</v>
      </c>
      <c r="K6163" s="3">
        <f>MIN(Inputs!$B$2, (Inputs!$B$8 - I6163)/Inputs!$B$9)</f>
        <v>0</v>
      </c>
      <c r="L6163" s="3">
        <f>MAX(MIN(Inputs!$B$2, I6163*Inputs!$B$10, Inputs!$B$8*Inputs!$B$4 - J6163), 0)</f>
        <v>170</v>
      </c>
      <c r="M6163" s="3">
        <f t="shared" si="867"/>
        <v>0</v>
      </c>
      <c r="N6163" s="3">
        <f t="shared" si="868"/>
        <v>0</v>
      </c>
      <c r="O6163" s="3">
        <f>IF(H6163="Reg", MIN(Inputs!$B$2, I6163*Inputs!$B$10, (Inputs!$B$8-I6163)/Inputs!$B$9), 0)</f>
        <v>0</v>
      </c>
      <c r="P6163" s="3">
        <f t="shared" si="869"/>
        <v>0</v>
      </c>
      <c r="Q6163" s="3">
        <f t="shared" si="870"/>
        <v>0</v>
      </c>
      <c r="R6163" s="3">
        <f>I6163 + M6163*Inputs!$B$9 - N6163/Inputs!$B$10</f>
        <v>340</v>
      </c>
    </row>
    <row r="6164" spans="1:18" x14ac:dyDescent="0.3">
      <c r="A6164" s="4">
        <v>46279.75</v>
      </c>
      <c r="B6164" s="3">
        <v>18.672499999999999</v>
      </c>
      <c r="C6164" s="3">
        <v>2.72</v>
      </c>
      <c r="D6164" s="3">
        <f t="shared" si="864"/>
        <v>17.186145833333335</v>
      </c>
      <c r="E6164" s="3">
        <f>MAX(B6164 - D6164/Inputs!$B$5, 0)</f>
        <v>0</v>
      </c>
      <c r="F6164" s="3">
        <f>MAX(D6164*Inputs!$B$5 - B6164, 0)</f>
        <v>0</v>
      </c>
      <c r="G6164" s="3">
        <f t="shared" si="865"/>
        <v>2.72</v>
      </c>
      <c r="H6164" t="str">
        <f t="shared" si="866"/>
        <v>Reg</v>
      </c>
      <c r="I6164" s="3">
        <f t="shared" si="871"/>
        <v>340</v>
      </c>
      <c r="J6164" s="3">
        <f t="shared" si="872"/>
        <v>0</v>
      </c>
      <c r="K6164" s="3">
        <f>MIN(Inputs!$B$2, (Inputs!$B$8 - I6164)/Inputs!$B$9)</f>
        <v>0</v>
      </c>
      <c r="L6164" s="3">
        <f>MAX(MIN(Inputs!$B$2, I6164*Inputs!$B$10, Inputs!$B$8*Inputs!$B$4 - J6164), 0)</f>
        <v>170</v>
      </c>
      <c r="M6164" s="3">
        <f t="shared" si="867"/>
        <v>0</v>
      </c>
      <c r="N6164" s="3">
        <f t="shared" si="868"/>
        <v>0</v>
      </c>
      <c r="O6164" s="3">
        <f>IF(H6164="Reg", MIN(Inputs!$B$2, I6164*Inputs!$B$10, (Inputs!$B$8-I6164)/Inputs!$B$9), 0)</f>
        <v>0</v>
      </c>
      <c r="P6164" s="3">
        <f t="shared" si="869"/>
        <v>0</v>
      </c>
      <c r="Q6164" s="3">
        <f t="shared" si="870"/>
        <v>0</v>
      </c>
      <c r="R6164" s="3">
        <f>I6164 + M6164*Inputs!$B$9 - N6164/Inputs!$B$10</f>
        <v>340</v>
      </c>
    </row>
    <row r="6165" spans="1:18" x14ac:dyDescent="0.3">
      <c r="A6165" s="4">
        <v>46279.791666666657</v>
      </c>
      <c r="B6165" s="3">
        <v>23.602499999999999</v>
      </c>
      <c r="C6165" s="3">
        <v>4.75</v>
      </c>
      <c r="D6165" s="3">
        <f t="shared" si="864"/>
        <v>17.186145833333335</v>
      </c>
      <c r="E6165" s="3">
        <f>MAX(B6165 - D6165/Inputs!$B$5, 0)</f>
        <v>4.0727888257575735</v>
      </c>
      <c r="F6165" s="3">
        <f>MAX(D6165*Inputs!$B$5 - B6165, 0)</f>
        <v>0</v>
      </c>
      <c r="G6165" s="3">
        <f t="shared" si="865"/>
        <v>4.75</v>
      </c>
      <c r="H6165" t="str">
        <f t="shared" si="866"/>
        <v>Reg</v>
      </c>
      <c r="I6165" s="3">
        <f t="shared" si="871"/>
        <v>340</v>
      </c>
      <c r="J6165" s="3">
        <f t="shared" si="872"/>
        <v>0</v>
      </c>
      <c r="K6165" s="3">
        <f>MIN(Inputs!$B$2, (Inputs!$B$8 - I6165)/Inputs!$B$9)</f>
        <v>0</v>
      </c>
      <c r="L6165" s="3">
        <f>MAX(MIN(Inputs!$B$2, I6165*Inputs!$B$10, Inputs!$B$8*Inputs!$B$4 - J6165), 0)</f>
        <v>170</v>
      </c>
      <c r="M6165" s="3">
        <f t="shared" si="867"/>
        <v>0</v>
      </c>
      <c r="N6165" s="3">
        <f t="shared" si="868"/>
        <v>0</v>
      </c>
      <c r="O6165" s="3">
        <f>IF(H6165="Reg", MIN(Inputs!$B$2, I6165*Inputs!$B$10, (Inputs!$B$8-I6165)/Inputs!$B$9), 0)</f>
        <v>0</v>
      </c>
      <c r="P6165" s="3">
        <f t="shared" si="869"/>
        <v>0</v>
      </c>
      <c r="Q6165" s="3">
        <f t="shared" si="870"/>
        <v>0</v>
      </c>
      <c r="R6165" s="3">
        <f>I6165 + M6165*Inputs!$B$9 - N6165/Inputs!$B$10</f>
        <v>340</v>
      </c>
    </row>
    <row r="6166" spans="1:18" x14ac:dyDescent="0.3">
      <c r="A6166" s="4">
        <v>46279.833333333343</v>
      </c>
      <c r="B6166" s="3">
        <v>29.679999999999996</v>
      </c>
      <c r="C6166" s="3">
        <v>6.6</v>
      </c>
      <c r="D6166" s="3">
        <f t="shared" si="864"/>
        <v>17.186145833333335</v>
      </c>
      <c r="E6166" s="3">
        <f>MAX(B6166 - D6166/Inputs!$B$5, 0)</f>
        <v>10.150288825757571</v>
      </c>
      <c r="F6166" s="3">
        <f>MAX(D6166*Inputs!$B$5 - B6166, 0)</f>
        <v>0</v>
      </c>
      <c r="G6166" s="3">
        <f t="shared" si="865"/>
        <v>6.6</v>
      </c>
      <c r="H6166" t="str">
        <f t="shared" si="866"/>
        <v>Discharge</v>
      </c>
      <c r="I6166" s="3">
        <f t="shared" si="871"/>
        <v>340</v>
      </c>
      <c r="J6166" s="3">
        <f t="shared" si="872"/>
        <v>0</v>
      </c>
      <c r="K6166" s="3">
        <f>MIN(Inputs!$B$2, (Inputs!$B$8 - I6166)/Inputs!$B$9)</f>
        <v>0</v>
      </c>
      <c r="L6166" s="3">
        <f>MAX(MIN(Inputs!$B$2, I6166*Inputs!$B$10, Inputs!$B$8*Inputs!$B$4 - J6166), 0)</f>
        <v>170</v>
      </c>
      <c r="M6166" s="3">
        <f t="shared" si="867"/>
        <v>0</v>
      </c>
      <c r="N6166" s="3">
        <f t="shared" si="868"/>
        <v>170</v>
      </c>
      <c r="O6166" s="3">
        <f>IF(H6166="Reg", MIN(Inputs!$B$2, I6166*Inputs!$B$10, (Inputs!$B$8-I6166)/Inputs!$B$9), 0)</f>
        <v>0</v>
      </c>
      <c r="P6166" s="3">
        <f t="shared" si="869"/>
        <v>5045.5999999999995</v>
      </c>
      <c r="Q6166" s="3">
        <f t="shared" si="870"/>
        <v>0</v>
      </c>
      <c r="R6166" s="3">
        <f>I6166 + M6166*Inputs!$B$9 - N6166/Inputs!$B$10</f>
        <v>158.77939109773115</v>
      </c>
    </row>
    <row r="6167" spans="1:18" x14ac:dyDescent="0.3">
      <c r="A6167" s="4">
        <v>46279.875</v>
      </c>
      <c r="B6167" s="3">
        <v>25.01</v>
      </c>
      <c r="C6167" s="3">
        <v>2.9</v>
      </c>
      <c r="D6167" s="3">
        <f t="shared" si="864"/>
        <v>17.186145833333335</v>
      </c>
      <c r="E6167" s="3">
        <f>MAX(B6167 - D6167/Inputs!$B$5, 0)</f>
        <v>5.4802888257575759</v>
      </c>
      <c r="F6167" s="3">
        <f>MAX(D6167*Inputs!$B$5 - B6167, 0)</f>
        <v>0</v>
      </c>
      <c r="G6167" s="3">
        <f t="shared" si="865"/>
        <v>2.9</v>
      </c>
      <c r="H6167" t="str">
        <f t="shared" si="866"/>
        <v>Discharge</v>
      </c>
      <c r="I6167" s="3">
        <f t="shared" si="871"/>
        <v>158.77939109773115</v>
      </c>
      <c r="J6167" s="3">
        <f t="shared" si="872"/>
        <v>170</v>
      </c>
      <c r="K6167" s="3">
        <f>MIN(Inputs!$B$2, (Inputs!$B$8 - I6167)/Inputs!$B$9)</f>
        <v>170</v>
      </c>
      <c r="L6167" s="3">
        <f>MAX(MIN(Inputs!$B$2, I6167*Inputs!$B$10, Inputs!$B$8*Inputs!$B$4 - J6167), 0)</f>
        <v>148.94827166799323</v>
      </c>
      <c r="M6167" s="3">
        <f t="shared" si="867"/>
        <v>0</v>
      </c>
      <c r="N6167" s="3">
        <f t="shared" si="868"/>
        <v>148.94827166799323</v>
      </c>
      <c r="O6167" s="3">
        <f>IF(H6167="Reg", MIN(Inputs!$B$2, I6167*Inputs!$B$10, (Inputs!$B$8-I6167)/Inputs!$B$9), 0)</f>
        <v>0</v>
      </c>
      <c r="P6167" s="3">
        <f t="shared" si="869"/>
        <v>3725.1962744165107</v>
      </c>
      <c r="Q6167" s="3">
        <f t="shared" si="870"/>
        <v>0</v>
      </c>
      <c r="R6167" s="3">
        <f>I6167 + M6167*Inputs!$B$9 - N6167/Inputs!$B$10</f>
        <v>0</v>
      </c>
    </row>
    <row r="6168" spans="1:18" x14ac:dyDescent="0.3">
      <c r="A6168" s="4">
        <v>46279.916666666657</v>
      </c>
      <c r="B6168" s="3">
        <v>23.625</v>
      </c>
      <c r="C6168" s="3">
        <v>1.5</v>
      </c>
      <c r="D6168" s="3">
        <f t="shared" si="864"/>
        <v>17.186145833333335</v>
      </c>
      <c r="E6168" s="3">
        <f>MAX(B6168 - D6168/Inputs!$B$5, 0)</f>
        <v>4.0952888257575744</v>
      </c>
      <c r="F6168" s="3">
        <f>MAX(D6168*Inputs!$B$5 - B6168, 0)</f>
        <v>0</v>
      </c>
      <c r="G6168" s="3">
        <f t="shared" si="865"/>
        <v>1.5</v>
      </c>
      <c r="H6168" t="str">
        <f t="shared" si="866"/>
        <v>Discharge</v>
      </c>
      <c r="I6168" s="3">
        <f t="shared" si="871"/>
        <v>0</v>
      </c>
      <c r="J6168" s="3">
        <f t="shared" si="872"/>
        <v>318.94827166799325</v>
      </c>
      <c r="K6168" s="3">
        <f>MIN(Inputs!$B$2, (Inputs!$B$8 - I6168)/Inputs!$B$9)</f>
        <v>170</v>
      </c>
      <c r="L6168" s="3">
        <f>MAX(MIN(Inputs!$B$2, I6168*Inputs!$B$10, Inputs!$B$8*Inputs!$B$4 - J6168), 0)</f>
        <v>0</v>
      </c>
      <c r="M6168" s="3">
        <f t="shared" si="867"/>
        <v>0</v>
      </c>
      <c r="N6168" s="3">
        <f t="shared" si="868"/>
        <v>0</v>
      </c>
      <c r="O6168" s="3">
        <f>IF(H6168="Reg", MIN(Inputs!$B$2, I6168*Inputs!$B$10, (Inputs!$B$8-I6168)/Inputs!$B$9), 0)</f>
        <v>0</v>
      </c>
      <c r="P6168" s="3">
        <f t="shared" si="869"/>
        <v>0</v>
      </c>
      <c r="Q6168" s="3">
        <f t="shared" si="870"/>
        <v>0</v>
      </c>
      <c r="R6168" s="3">
        <f>I6168 + M6168*Inputs!$B$9 - N6168/Inputs!$B$10</f>
        <v>0</v>
      </c>
    </row>
    <row r="6169" spans="1:18" x14ac:dyDescent="0.3">
      <c r="A6169" s="4">
        <v>46279.958333333343</v>
      </c>
      <c r="B6169" s="3">
        <v>20.274999999999999</v>
      </c>
      <c r="C6169" s="3">
        <v>0.05</v>
      </c>
      <c r="D6169" s="3">
        <f t="shared" si="864"/>
        <v>17.186145833333335</v>
      </c>
      <c r="E6169" s="3">
        <f>MAX(B6169 - D6169/Inputs!$B$5, 0)</f>
        <v>0.74528882575757294</v>
      </c>
      <c r="F6169" s="3">
        <f>MAX(D6169*Inputs!$B$5 - B6169, 0)</f>
        <v>0</v>
      </c>
      <c r="G6169" s="3">
        <f t="shared" si="865"/>
        <v>0.05</v>
      </c>
      <c r="H6169" t="str">
        <f t="shared" si="866"/>
        <v>Discharge</v>
      </c>
      <c r="I6169" s="3">
        <f t="shared" si="871"/>
        <v>0</v>
      </c>
      <c r="J6169" s="3">
        <f t="shared" si="872"/>
        <v>318.94827166799325</v>
      </c>
      <c r="K6169" s="3">
        <f>MIN(Inputs!$B$2, (Inputs!$B$8 - I6169)/Inputs!$B$9)</f>
        <v>170</v>
      </c>
      <c r="L6169" s="3">
        <f>MAX(MIN(Inputs!$B$2, I6169*Inputs!$B$10, Inputs!$B$8*Inputs!$B$4 - J6169), 0)</f>
        <v>0</v>
      </c>
      <c r="M6169" s="3">
        <f t="shared" si="867"/>
        <v>0</v>
      </c>
      <c r="N6169" s="3">
        <f t="shared" si="868"/>
        <v>0</v>
      </c>
      <c r="O6169" s="3">
        <f>IF(H6169="Reg", MIN(Inputs!$B$2, I6169*Inputs!$B$10, (Inputs!$B$8-I6169)/Inputs!$B$9), 0)</f>
        <v>0</v>
      </c>
      <c r="P6169" s="3">
        <f t="shared" si="869"/>
        <v>0</v>
      </c>
      <c r="Q6169" s="3">
        <f t="shared" si="870"/>
        <v>0</v>
      </c>
      <c r="R6169" s="3">
        <f>I6169 + M6169*Inputs!$B$9 - N6169/Inputs!$B$10</f>
        <v>0</v>
      </c>
    </row>
    <row r="6170" spans="1:18" x14ac:dyDescent="0.3">
      <c r="A6170" s="4">
        <v>46280</v>
      </c>
      <c r="B6170" s="3">
        <v>19.765000000000001</v>
      </c>
      <c r="C6170" s="3">
        <v>0.05</v>
      </c>
      <c r="D6170" s="3">
        <f t="shared" si="864"/>
        <v>21.66416666666667</v>
      </c>
      <c r="E6170" s="3">
        <f>MAX(B6170 - D6170/Inputs!$B$5, 0)</f>
        <v>0</v>
      </c>
      <c r="F6170" s="3">
        <f>MAX(D6170*Inputs!$B$5 - B6170, 0)</f>
        <v>0</v>
      </c>
      <c r="G6170" s="3">
        <f t="shared" si="865"/>
        <v>0.05</v>
      </c>
      <c r="H6170" t="str">
        <f t="shared" si="866"/>
        <v>Reg</v>
      </c>
      <c r="I6170" s="3">
        <f t="shared" si="871"/>
        <v>0</v>
      </c>
      <c r="J6170" s="3">
        <f t="shared" si="872"/>
        <v>0</v>
      </c>
      <c r="K6170" s="3">
        <f>MIN(Inputs!$B$2, (Inputs!$B$8 - I6170)/Inputs!$B$9)</f>
        <v>170</v>
      </c>
      <c r="L6170" s="3">
        <f>MAX(MIN(Inputs!$B$2, I6170*Inputs!$B$10, Inputs!$B$8*Inputs!$B$4 - J6170), 0)</f>
        <v>0</v>
      </c>
      <c r="M6170" s="3">
        <f t="shared" si="867"/>
        <v>0</v>
      </c>
      <c r="N6170" s="3">
        <f t="shared" si="868"/>
        <v>0</v>
      </c>
      <c r="O6170" s="3">
        <f>IF(H6170="Reg", MIN(Inputs!$B$2, I6170*Inputs!$B$10, (Inputs!$B$8-I6170)/Inputs!$B$9), 0)</f>
        <v>0</v>
      </c>
      <c r="P6170" s="3">
        <f t="shared" si="869"/>
        <v>0</v>
      </c>
      <c r="Q6170" s="3">
        <f t="shared" si="870"/>
        <v>0</v>
      </c>
      <c r="R6170" s="3">
        <f>I6170 + M6170*Inputs!$B$9 - N6170/Inputs!$B$10</f>
        <v>0</v>
      </c>
    </row>
    <row r="6171" spans="1:18" x14ac:dyDescent="0.3">
      <c r="A6171" s="4">
        <v>46280.041666666657</v>
      </c>
      <c r="B6171" s="3">
        <v>22.407499999999999</v>
      </c>
      <c r="C6171" s="3">
        <v>0.04</v>
      </c>
      <c r="D6171" s="3">
        <f t="shared" si="864"/>
        <v>21.66416666666667</v>
      </c>
      <c r="E6171" s="3">
        <f>MAX(B6171 - D6171/Inputs!$B$5, 0)</f>
        <v>0</v>
      </c>
      <c r="F6171" s="3">
        <f>MAX(D6171*Inputs!$B$5 - B6171, 0)</f>
        <v>0</v>
      </c>
      <c r="G6171" s="3">
        <f t="shared" si="865"/>
        <v>0.04</v>
      </c>
      <c r="H6171" t="str">
        <f t="shared" si="866"/>
        <v>Reg</v>
      </c>
      <c r="I6171" s="3">
        <f t="shared" si="871"/>
        <v>0</v>
      </c>
      <c r="J6171" s="3">
        <f t="shared" si="872"/>
        <v>0</v>
      </c>
      <c r="K6171" s="3">
        <f>MIN(Inputs!$B$2, (Inputs!$B$8 - I6171)/Inputs!$B$9)</f>
        <v>170</v>
      </c>
      <c r="L6171" s="3">
        <f>MAX(MIN(Inputs!$B$2, I6171*Inputs!$B$10, Inputs!$B$8*Inputs!$B$4 - J6171), 0)</f>
        <v>0</v>
      </c>
      <c r="M6171" s="3">
        <f t="shared" si="867"/>
        <v>0</v>
      </c>
      <c r="N6171" s="3">
        <f t="shared" si="868"/>
        <v>0</v>
      </c>
      <c r="O6171" s="3">
        <f>IF(H6171="Reg", MIN(Inputs!$B$2, I6171*Inputs!$B$10, (Inputs!$B$8-I6171)/Inputs!$B$9), 0)</f>
        <v>0</v>
      </c>
      <c r="P6171" s="3">
        <f t="shared" si="869"/>
        <v>0</v>
      </c>
      <c r="Q6171" s="3">
        <f t="shared" si="870"/>
        <v>0</v>
      </c>
      <c r="R6171" s="3">
        <f>I6171 + M6171*Inputs!$B$9 - N6171/Inputs!$B$10</f>
        <v>0</v>
      </c>
    </row>
    <row r="6172" spans="1:18" x14ac:dyDescent="0.3">
      <c r="A6172" s="4">
        <v>46280.083333333343</v>
      </c>
      <c r="B6172" s="3">
        <v>17.25</v>
      </c>
      <c r="C6172" s="3">
        <v>0.04</v>
      </c>
      <c r="D6172" s="3">
        <f t="shared" si="864"/>
        <v>21.66416666666667</v>
      </c>
      <c r="E6172" s="3">
        <f>MAX(B6172 - D6172/Inputs!$B$5, 0)</f>
        <v>0</v>
      </c>
      <c r="F6172" s="3">
        <f>MAX(D6172*Inputs!$B$5 - B6172, 0)</f>
        <v>1.8144666666666716</v>
      </c>
      <c r="G6172" s="3">
        <f t="shared" si="865"/>
        <v>0.04</v>
      </c>
      <c r="H6172" t="str">
        <f t="shared" si="866"/>
        <v>Charge</v>
      </c>
      <c r="I6172" s="3">
        <f t="shared" si="871"/>
        <v>0</v>
      </c>
      <c r="J6172" s="3">
        <f t="shared" si="872"/>
        <v>0</v>
      </c>
      <c r="K6172" s="3">
        <f>MIN(Inputs!$B$2, (Inputs!$B$8 - I6172)/Inputs!$B$9)</f>
        <v>170</v>
      </c>
      <c r="L6172" s="3">
        <f>MAX(MIN(Inputs!$B$2, I6172*Inputs!$B$10, Inputs!$B$8*Inputs!$B$4 - J6172), 0)</f>
        <v>0</v>
      </c>
      <c r="M6172" s="3">
        <f t="shared" si="867"/>
        <v>170</v>
      </c>
      <c r="N6172" s="3">
        <f t="shared" si="868"/>
        <v>0</v>
      </c>
      <c r="O6172" s="3">
        <f>IF(H6172="Reg", MIN(Inputs!$B$2, I6172*Inputs!$B$10, (Inputs!$B$8-I6172)/Inputs!$B$9), 0)</f>
        <v>0</v>
      </c>
      <c r="P6172" s="3">
        <f t="shared" si="869"/>
        <v>-2932.5</v>
      </c>
      <c r="Q6172" s="3">
        <f t="shared" si="870"/>
        <v>0</v>
      </c>
      <c r="R6172" s="3">
        <f>I6172 + M6172*Inputs!$B$9 - N6172/Inputs!$B$10</f>
        <v>159.4741358339966</v>
      </c>
    </row>
    <row r="6173" spans="1:18" x14ac:dyDescent="0.3">
      <c r="A6173" s="4">
        <v>46280.125</v>
      </c>
      <c r="B6173" s="3">
        <v>15.8025</v>
      </c>
      <c r="C6173" s="3">
        <v>0.04</v>
      </c>
      <c r="D6173" s="3">
        <f t="shared" si="864"/>
        <v>21.66416666666667</v>
      </c>
      <c r="E6173" s="3">
        <f>MAX(B6173 - D6173/Inputs!$B$5, 0)</f>
        <v>0</v>
      </c>
      <c r="F6173" s="3">
        <f>MAX(D6173*Inputs!$B$5 - B6173, 0)</f>
        <v>3.2619666666666713</v>
      </c>
      <c r="G6173" s="3">
        <f t="shared" si="865"/>
        <v>0.04</v>
      </c>
      <c r="H6173" t="str">
        <f t="shared" si="866"/>
        <v>Charge</v>
      </c>
      <c r="I6173" s="3">
        <f t="shared" si="871"/>
        <v>159.4741358339966</v>
      </c>
      <c r="J6173" s="3">
        <f t="shared" si="872"/>
        <v>0</v>
      </c>
      <c r="K6173" s="3">
        <f>MIN(Inputs!$B$2, (Inputs!$B$8 - I6173)/Inputs!$B$9)</f>
        <v>170</v>
      </c>
      <c r="L6173" s="3">
        <f>MAX(MIN(Inputs!$B$2, I6173*Inputs!$B$10, Inputs!$B$8*Inputs!$B$4 - J6173), 0)</f>
        <v>149.6</v>
      </c>
      <c r="M6173" s="3">
        <f t="shared" si="867"/>
        <v>170</v>
      </c>
      <c r="N6173" s="3">
        <f t="shared" si="868"/>
        <v>0</v>
      </c>
      <c r="O6173" s="3">
        <f>IF(H6173="Reg", MIN(Inputs!$B$2, I6173*Inputs!$B$10, (Inputs!$B$8-I6173)/Inputs!$B$9), 0)</f>
        <v>0</v>
      </c>
      <c r="P6173" s="3">
        <f t="shared" si="869"/>
        <v>-2686.4250000000002</v>
      </c>
      <c r="Q6173" s="3">
        <f t="shared" si="870"/>
        <v>0</v>
      </c>
      <c r="R6173" s="3">
        <f>I6173 + M6173*Inputs!$B$9 - N6173/Inputs!$B$10</f>
        <v>318.9482716679932</v>
      </c>
    </row>
    <row r="6174" spans="1:18" x14ac:dyDescent="0.3">
      <c r="A6174" s="4">
        <v>46280.166666666657</v>
      </c>
      <c r="B6174" s="3">
        <v>15.762499999999999</v>
      </c>
      <c r="C6174" s="3">
        <v>0.05</v>
      </c>
      <c r="D6174" s="3">
        <f t="shared" si="864"/>
        <v>21.66416666666667</v>
      </c>
      <c r="E6174" s="3">
        <f>MAX(B6174 - D6174/Inputs!$B$5, 0)</f>
        <v>0</v>
      </c>
      <c r="F6174" s="3">
        <f>MAX(D6174*Inputs!$B$5 - B6174, 0)</f>
        <v>3.3019666666666723</v>
      </c>
      <c r="G6174" s="3">
        <f t="shared" si="865"/>
        <v>0.05</v>
      </c>
      <c r="H6174" t="str">
        <f t="shared" si="866"/>
        <v>Charge</v>
      </c>
      <c r="I6174" s="3">
        <f t="shared" si="871"/>
        <v>318.9482716679932</v>
      </c>
      <c r="J6174" s="3">
        <f t="shared" si="872"/>
        <v>0</v>
      </c>
      <c r="K6174" s="3">
        <f>MIN(Inputs!$B$2, (Inputs!$B$8 - I6174)/Inputs!$B$9)</f>
        <v>22.44121780453775</v>
      </c>
      <c r="L6174" s="3">
        <f>MAX(MIN(Inputs!$B$2, I6174*Inputs!$B$10, Inputs!$B$8*Inputs!$B$4 - J6174), 0)</f>
        <v>170</v>
      </c>
      <c r="M6174" s="3">
        <f t="shared" si="867"/>
        <v>22.44121780453775</v>
      </c>
      <c r="N6174" s="3">
        <f t="shared" si="868"/>
        <v>0</v>
      </c>
      <c r="O6174" s="3">
        <f>IF(H6174="Reg", MIN(Inputs!$B$2, I6174*Inputs!$B$10, (Inputs!$B$8-I6174)/Inputs!$B$9), 0)</f>
        <v>0</v>
      </c>
      <c r="P6174" s="3">
        <f t="shared" si="869"/>
        <v>-353.72969564402626</v>
      </c>
      <c r="Q6174" s="3">
        <f t="shared" si="870"/>
        <v>0</v>
      </c>
      <c r="R6174" s="3">
        <f>I6174 + M6174*Inputs!$B$9 - N6174/Inputs!$B$10</f>
        <v>340</v>
      </c>
    </row>
    <row r="6175" spans="1:18" x14ac:dyDescent="0.3">
      <c r="A6175" s="4">
        <v>46280.208333333343</v>
      </c>
      <c r="B6175" s="3">
        <v>14.4125</v>
      </c>
      <c r="C6175" s="3">
        <v>0.05</v>
      </c>
      <c r="D6175" s="3">
        <f t="shared" si="864"/>
        <v>21.66416666666667</v>
      </c>
      <c r="E6175" s="3">
        <f>MAX(B6175 - D6175/Inputs!$B$5, 0)</f>
        <v>0</v>
      </c>
      <c r="F6175" s="3">
        <f>MAX(D6175*Inputs!$B$5 - B6175, 0)</f>
        <v>4.6519666666666719</v>
      </c>
      <c r="G6175" s="3">
        <f t="shared" si="865"/>
        <v>0.05</v>
      </c>
      <c r="H6175" t="str">
        <f t="shared" si="866"/>
        <v>Charge</v>
      </c>
      <c r="I6175" s="3">
        <f t="shared" si="871"/>
        <v>340</v>
      </c>
      <c r="J6175" s="3">
        <f t="shared" si="872"/>
        <v>0</v>
      </c>
      <c r="K6175" s="3">
        <f>MIN(Inputs!$B$2, (Inputs!$B$8 - I6175)/Inputs!$B$9)</f>
        <v>0</v>
      </c>
      <c r="L6175" s="3">
        <f>MAX(MIN(Inputs!$B$2, I6175*Inputs!$B$10, Inputs!$B$8*Inputs!$B$4 - J6175), 0)</f>
        <v>170</v>
      </c>
      <c r="M6175" s="3">
        <f t="shared" si="867"/>
        <v>0</v>
      </c>
      <c r="N6175" s="3">
        <f t="shared" si="868"/>
        <v>0</v>
      </c>
      <c r="O6175" s="3">
        <f>IF(H6175="Reg", MIN(Inputs!$B$2, I6175*Inputs!$B$10, (Inputs!$B$8-I6175)/Inputs!$B$9), 0)</f>
        <v>0</v>
      </c>
      <c r="P6175" s="3">
        <f t="shared" si="869"/>
        <v>0</v>
      </c>
      <c r="Q6175" s="3">
        <f t="shared" si="870"/>
        <v>0</v>
      </c>
      <c r="R6175" s="3">
        <f>I6175 + M6175*Inputs!$B$9 - N6175/Inputs!$B$10</f>
        <v>340</v>
      </c>
    </row>
    <row r="6176" spans="1:18" x14ac:dyDescent="0.3">
      <c r="A6176" s="4">
        <v>46280.25</v>
      </c>
      <c r="B6176" s="3">
        <v>14.950000000000001</v>
      </c>
      <c r="C6176" s="3">
        <v>0.04</v>
      </c>
      <c r="D6176" s="3">
        <f t="shared" si="864"/>
        <v>21.66416666666667</v>
      </c>
      <c r="E6176" s="3">
        <f>MAX(B6176 - D6176/Inputs!$B$5, 0)</f>
        <v>0</v>
      </c>
      <c r="F6176" s="3">
        <f>MAX(D6176*Inputs!$B$5 - B6176, 0)</f>
        <v>4.1144666666666705</v>
      </c>
      <c r="G6176" s="3">
        <f t="shared" si="865"/>
        <v>0.04</v>
      </c>
      <c r="H6176" t="str">
        <f t="shared" si="866"/>
        <v>Charge</v>
      </c>
      <c r="I6176" s="3">
        <f t="shared" si="871"/>
        <v>340</v>
      </c>
      <c r="J6176" s="3">
        <f t="shared" si="872"/>
        <v>0</v>
      </c>
      <c r="K6176" s="3">
        <f>MIN(Inputs!$B$2, (Inputs!$B$8 - I6176)/Inputs!$B$9)</f>
        <v>0</v>
      </c>
      <c r="L6176" s="3">
        <f>MAX(MIN(Inputs!$B$2, I6176*Inputs!$B$10, Inputs!$B$8*Inputs!$B$4 - J6176), 0)</f>
        <v>170</v>
      </c>
      <c r="M6176" s="3">
        <f t="shared" si="867"/>
        <v>0</v>
      </c>
      <c r="N6176" s="3">
        <f t="shared" si="868"/>
        <v>0</v>
      </c>
      <c r="O6176" s="3">
        <f>IF(H6176="Reg", MIN(Inputs!$B$2, I6176*Inputs!$B$10, (Inputs!$B$8-I6176)/Inputs!$B$9), 0)</f>
        <v>0</v>
      </c>
      <c r="P6176" s="3">
        <f t="shared" si="869"/>
        <v>0</v>
      </c>
      <c r="Q6176" s="3">
        <f t="shared" si="870"/>
        <v>0</v>
      </c>
      <c r="R6176" s="3">
        <f>I6176 + M6176*Inputs!$B$9 - N6176/Inputs!$B$10</f>
        <v>340</v>
      </c>
    </row>
    <row r="6177" spans="1:18" x14ac:dyDescent="0.3">
      <c r="A6177" s="4">
        <v>46280.291666666657</v>
      </c>
      <c r="B6177" s="3">
        <v>17.04</v>
      </c>
      <c r="C6177" s="3">
        <v>1</v>
      </c>
      <c r="D6177" s="3">
        <f t="shared" si="864"/>
        <v>21.66416666666667</v>
      </c>
      <c r="E6177" s="3">
        <f>MAX(B6177 - D6177/Inputs!$B$5, 0)</f>
        <v>0</v>
      </c>
      <c r="F6177" s="3">
        <f>MAX(D6177*Inputs!$B$5 - B6177, 0)</f>
        <v>2.0244666666666724</v>
      </c>
      <c r="G6177" s="3">
        <f t="shared" si="865"/>
        <v>1</v>
      </c>
      <c r="H6177" t="str">
        <f t="shared" si="866"/>
        <v>Charge</v>
      </c>
      <c r="I6177" s="3">
        <f t="shared" si="871"/>
        <v>340</v>
      </c>
      <c r="J6177" s="3">
        <f t="shared" si="872"/>
        <v>0</v>
      </c>
      <c r="K6177" s="3">
        <f>MIN(Inputs!$B$2, (Inputs!$B$8 - I6177)/Inputs!$B$9)</f>
        <v>0</v>
      </c>
      <c r="L6177" s="3">
        <f>MAX(MIN(Inputs!$B$2, I6177*Inputs!$B$10, Inputs!$B$8*Inputs!$B$4 - J6177), 0)</f>
        <v>170</v>
      </c>
      <c r="M6177" s="3">
        <f t="shared" si="867"/>
        <v>0</v>
      </c>
      <c r="N6177" s="3">
        <f t="shared" si="868"/>
        <v>0</v>
      </c>
      <c r="O6177" s="3">
        <f>IF(H6177="Reg", MIN(Inputs!$B$2, I6177*Inputs!$B$10, (Inputs!$B$8-I6177)/Inputs!$B$9), 0)</f>
        <v>0</v>
      </c>
      <c r="P6177" s="3">
        <f t="shared" si="869"/>
        <v>0</v>
      </c>
      <c r="Q6177" s="3">
        <f t="shared" si="870"/>
        <v>0</v>
      </c>
      <c r="R6177" s="3">
        <f>I6177 + M6177*Inputs!$B$9 - N6177/Inputs!$B$10</f>
        <v>340</v>
      </c>
    </row>
    <row r="6178" spans="1:18" x14ac:dyDescent="0.3">
      <c r="A6178" s="4">
        <v>46280.333333333343</v>
      </c>
      <c r="B6178" s="3">
        <v>15.097499999999998</v>
      </c>
      <c r="C6178" s="3">
        <v>0.5</v>
      </c>
      <c r="D6178" s="3">
        <f t="shared" si="864"/>
        <v>21.66416666666667</v>
      </c>
      <c r="E6178" s="3">
        <f>MAX(B6178 - D6178/Inputs!$B$5, 0)</f>
        <v>0</v>
      </c>
      <c r="F6178" s="3">
        <f>MAX(D6178*Inputs!$B$5 - B6178, 0)</f>
        <v>3.9669666666666732</v>
      </c>
      <c r="G6178" s="3">
        <f t="shared" si="865"/>
        <v>0.5</v>
      </c>
      <c r="H6178" t="str">
        <f t="shared" si="866"/>
        <v>Charge</v>
      </c>
      <c r="I6178" s="3">
        <f t="shared" si="871"/>
        <v>340</v>
      </c>
      <c r="J6178" s="3">
        <f t="shared" si="872"/>
        <v>0</v>
      </c>
      <c r="K6178" s="3">
        <f>MIN(Inputs!$B$2, (Inputs!$B$8 - I6178)/Inputs!$B$9)</f>
        <v>0</v>
      </c>
      <c r="L6178" s="3">
        <f>MAX(MIN(Inputs!$B$2, I6178*Inputs!$B$10, Inputs!$B$8*Inputs!$B$4 - J6178), 0)</f>
        <v>170</v>
      </c>
      <c r="M6178" s="3">
        <f t="shared" si="867"/>
        <v>0</v>
      </c>
      <c r="N6178" s="3">
        <f t="shared" si="868"/>
        <v>0</v>
      </c>
      <c r="O6178" s="3">
        <f>IF(H6178="Reg", MIN(Inputs!$B$2, I6178*Inputs!$B$10, (Inputs!$B$8-I6178)/Inputs!$B$9), 0)</f>
        <v>0</v>
      </c>
      <c r="P6178" s="3">
        <f t="shared" si="869"/>
        <v>0</v>
      </c>
      <c r="Q6178" s="3">
        <f t="shared" si="870"/>
        <v>0</v>
      </c>
      <c r="R6178" s="3">
        <f>I6178 + M6178*Inputs!$B$9 - N6178/Inputs!$B$10</f>
        <v>340</v>
      </c>
    </row>
    <row r="6179" spans="1:18" x14ac:dyDescent="0.3">
      <c r="A6179" s="4">
        <v>46280.375</v>
      </c>
      <c r="B6179" s="3">
        <v>14.522499999999999</v>
      </c>
      <c r="C6179" s="3">
        <v>0.49</v>
      </c>
      <c r="D6179" s="3">
        <f t="shared" si="864"/>
        <v>21.66416666666667</v>
      </c>
      <c r="E6179" s="3">
        <f>MAX(B6179 - D6179/Inputs!$B$5, 0)</f>
        <v>0</v>
      </c>
      <c r="F6179" s="3">
        <f>MAX(D6179*Inputs!$B$5 - B6179, 0)</f>
        <v>4.5419666666666725</v>
      </c>
      <c r="G6179" s="3">
        <f t="shared" si="865"/>
        <v>0.49</v>
      </c>
      <c r="H6179" t="str">
        <f t="shared" si="866"/>
        <v>Charge</v>
      </c>
      <c r="I6179" s="3">
        <f t="shared" si="871"/>
        <v>340</v>
      </c>
      <c r="J6179" s="3">
        <f t="shared" si="872"/>
        <v>0</v>
      </c>
      <c r="K6179" s="3">
        <f>MIN(Inputs!$B$2, (Inputs!$B$8 - I6179)/Inputs!$B$9)</f>
        <v>0</v>
      </c>
      <c r="L6179" s="3">
        <f>MAX(MIN(Inputs!$B$2, I6179*Inputs!$B$10, Inputs!$B$8*Inputs!$B$4 - J6179), 0)</f>
        <v>170</v>
      </c>
      <c r="M6179" s="3">
        <f t="shared" si="867"/>
        <v>0</v>
      </c>
      <c r="N6179" s="3">
        <f t="shared" si="868"/>
        <v>0</v>
      </c>
      <c r="O6179" s="3">
        <f>IF(H6179="Reg", MIN(Inputs!$B$2, I6179*Inputs!$B$10, (Inputs!$B$8-I6179)/Inputs!$B$9), 0)</f>
        <v>0</v>
      </c>
      <c r="P6179" s="3">
        <f t="shared" si="869"/>
        <v>0</v>
      </c>
      <c r="Q6179" s="3">
        <f t="shared" si="870"/>
        <v>0</v>
      </c>
      <c r="R6179" s="3">
        <f>I6179 + M6179*Inputs!$B$9 - N6179/Inputs!$B$10</f>
        <v>340</v>
      </c>
    </row>
    <row r="6180" spans="1:18" x14ac:dyDescent="0.3">
      <c r="A6180" s="4">
        <v>46280.416666666657</v>
      </c>
      <c r="B6180" s="3">
        <v>5.8074999999999992</v>
      </c>
      <c r="C6180" s="3">
        <v>0.44</v>
      </c>
      <c r="D6180" s="3">
        <f t="shared" si="864"/>
        <v>21.66416666666667</v>
      </c>
      <c r="E6180" s="3">
        <f>MAX(B6180 - D6180/Inputs!$B$5, 0)</f>
        <v>0</v>
      </c>
      <c r="F6180" s="3">
        <f>MAX(D6180*Inputs!$B$5 - B6180, 0)</f>
        <v>13.256966666666672</v>
      </c>
      <c r="G6180" s="3">
        <f t="shared" si="865"/>
        <v>0.44</v>
      </c>
      <c r="H6180" t="str">
        <f t="shared" si="866"/>
        <v>Charge</v>
      </c>
      <c r="I6180" s="3">
        <f t="shared" si="871"/>
        <v>340</v>
      </c>
      <c r="J6180" s="3">
        <f t="shared" si="872"/>
        <v>0</v>
      </c>
      <c r="K6180" s="3">
        <f>MIN(Inputs!$B$2, (Inputs!$B$8 - I6180)/Inputs!$B$9)</f>
        <v>0</v>
      </c>
      <c r="L6180" s="3">
        <f>MAX(MIN(Inputs!$B$2, I6180*Inputs!$B$10, Inputs!$B$8*Inputs!$B$4 - J6180), 0)</f>
        <v>170</v>
      </c>
      <c r="M6180" s="3">
        <f t="shared" si="867"/>
        <v>0</v>
      </c>
      <c r="N6180" s="3">
        <f t="shared" si="868"/>
        <v>0</v>
      </c>
      <c r="O6180" s="3">
        <f>IF(H6180="Reg", MIN(Inputs!$B$2, I6180*Inputs!$B$10, (Inputs!$B$8-I6180)/Inputs!$B$9), 0)</f>
        <v>0</v>
      </c>
      <c r="P6180" s="3">
        <f t="shared" si="869"/>
        <v>0</v>
      </c>
      <c r="Q6180" s="3">
        <f t="shared" si="870"/>
        <v>0</v>
      </c>
      <c r="R6180" s="3">
        <f>I6180 + M6180*Inputs!$B$9 - N6180/Inputs!$B$10</f>
        <v>340</v>
      </c>
    </row>
    <row r="6181" spans="1:18" x14ac:dyDescent="0.3">
      <c r="A6181" s="4">
        <v>46280.458333333343</v>
      </c>
      <c r="B6181" s="3">
        <v>5.9399999999999995</v>
      </c>
      <c r="C6181" s="3">
        <v>0.39</v>
      </c>
      <c r="D6181" s="3">
        <f t="shared" si="864"/>
        <v>21.66416666666667</v>
      </c>
      <c r="E6181" s="3">
        <f>MAX(B6181 - D6181/Inputs!$B$5, 0)</f>
        <v>0</v>
      </c>
      <c r="F6181" s="3">
        <f>MAX(D6181*Inputs!$B$5 - B6181, 0)</f>
        <v>13.124466666666672</v>
      </c>
      <c r="G6181" s="3">
        <f t="shared" si="865"/>
        <v>0.39</v>
      </c>
      <c r="H6181" t="str">
        <f t="shared" si="866"/>
        <v>Charge</v>
      </c>
      <c r="I6181" s="3">
        <f t="shared" si="871"/>
        <v>340</v>
      </c>
      <c r="J6181" s="3">
        <f t="shared" si="872"/>
        <v>0</v>
      </c>
      <c r="K6181" s="3">
        <f>MIN(Inputs!$B$2, (Inputs!$B$8 - I6181)/Inputs!$B$9)</f>
        <v>0</v>
      </c>
      <c r="L6181" s="3">
        <f>MAX(MIN(Inputs!$B$2, I6181*Inputs!$B$10, Inputs!$B$8*Inputs!$B$4 - J6181), 0)</f>
        <v>170</v>
      </c>
      <c r="M6181" s="3">
        <f t="shared" si="867"/>
        <v>0</v>
      </c>
      <c r="N6181" s="3">
        <f t="shared" si="868"/>
        <v>0</v>
      </c>
      <c r="O6181" s="3">
        <f>IF(H6181="Reg", MIN(Inputs!$B$2, I6181*Inputs!$B$10, (Inputs!$B$8-I6181)/Inputs!$B$9), 0)</f>
        <v>0</v>
      </c>
      <c r="P6181" s="3">
        <f t="shared" si="869"/>
        <v>0</v>
      </c>
      <c r="Q6181" s="3">
        <f t="shared" si="870"/>
        <v>0</v>
      </c>
      <c r="R6181" s="3">
        <f>I6181 + M6181*Inputs!$B$9 - N6181/Inputs!$B$10</f>
        <v>340</v>
      </c>
    </row>
    <row r="6182" spans="1:18" x14ac:dyDescent="0.3">
      <c r="A6182" s="4">
        <v>46280.5</v>
      </c>
      <c r="B6182" s="3">
        <v>14.79</v>
      </c>
      <c r="C6182" s="3">
        <v>0.43</v>
      </c>
      <c r="D6182" s="3">
        <f t="shared" si="864"/>
        <v>21.66416666666667</v>
      </c>
      <c r="E6182" s="3">
        <f>MAX(B6182 - D6182/Inputs!$B$5, 0)</f>
        <v>0</v>
      </c>
      <c r="F6182" s="3">
        <f>MAX(D6182*Inputs!$B$5 - B6182, 0)</f>
        <v>4.2744666666666724</v>
      </c>
      <c r="G6182" s="3">
        <f t="shared" si="865"/>
        <v>0.43</v>
      </c>
      <c r="H6182" t="str">
        <f t="shared" si="866"/>
        <v>Charge</v>
      </c>
      <c r="I6182" s="3">
        <f t="shared" si="871"/>
        <v>340</v>
      </c>
      <c r="J6182" s="3">
        <f t="shared" si="872"/>
        <v>0</v>
      </c>
      <c r="K6182" s="3">
        <f>MIN(Inputs!$B$2, (Inputs!$B$8 - I6182)/Inputs!$B$9)</f>
        <v>0</v>
      </c>
      <c r="L6182" s="3">
        <f>MAX(MIN(Inputs!$B$2, I6182*Inputs!$B$10, Inputs!$B$8*Inputs!$B$4 - J6182), 0)</f>
        <v>170</v>
      </c>
      <c r="M6182" s="3">
        <f t="shared" si="867"/>
        <v>0</v>
      </c>
      <c r="N6182" s="3">
        <f t="shared" si="868"/>
        <v>0</v>
      </c>
      <c r="O6182" s="3">
        <f>IF(H6182="Reg", MIN(Inputs!$B$2, I6182*Inputs!$B$10, (Inputs!$B$8-I6182)/Inputs!$B$9), 0)</f>
        <v>0</v>
      </c>
      <c r="P6182" s="3">
        <f t="shared" si="869"/>
        <v>0</v>
      </c>
      <c r="Q6182" s="3">
        <f t="shared" si="870"/>
        <v>0</v>
      </c>
      <c r="R6182" s="3">
        <f>I6182 + M6182*Inputs!$B$9 - N6182/Inputs!$B$10</f>
        <v>340</v>
      </c>
    </row>
    <row r="6183" spans="1:18" x14ac:dyDescent="0.3">
      <c r="A6183" s="4">
        <v>46280.541666666657</v>
      </c>
      <c r="B6183" s="3">
        <v>17.9375</v>
      </c>
      <c r="C6183" s="3">
        <v>0.75</v>
      </c>
      <c r="D6183" s="3">
        <f t="shared" si="864"/>
        <v>21.66416666666667</v>
      </c>
      <c r="E6183" s="3">
        <f>MAX(B6183 - D6183/Inputs!$B$5, 0)</f>
        <v>0</v>
      </c>
      <c r="F6183" s="3">
        <f>MAX(D6183*Inputs!$B$5 - B6183, 0)</f>
        <v>1.1269666666666716</v>
      </c>
      <c r="G6183" s="3">
        <f t="shared" si="865"/>
        <v>0.75</v>
      </c>
      <c r="H6183" t="str">
        <f t="shared" si="866"/>
        <v>Charge</v>
      </c>
      <c r="I6183" s="3">
        <f t="shared" si="871"/>
        <v>340</v>
      </c>
      <c r="J6183" s="3">
        <f t="shared" si="872"/>
        <v>0</v>
      </c>
      <c r="K6183" s="3">
        <f>MIN(Inputs!$B$2, (Inputs!$B$8 - I6183)/Inputs!$B$9)</f>
        <v>0</v>
      </c>
      <c r="L6183" s="3">
        <f>MAX(MIN(Inputs!$B$2, I6183*Inputs!$B$10, Inputs!$B$8*Inputs!$B$4 - J6183), 0)</f>
        <v>170</v>
      </c>
      <c r="M6183" s="3">
        <f t="shared" si="867"/>
        <v>0</v>
      </c>
      <c r="N6183" s="3">
        <f t="shared" si="868"/>
        <v>0</v>
      </c>
      <c r="O6183" s="3">
        <f>IF(H6183="Reg", MIN(Inputs!$B$2, I6183*Inputs!$B$10, (Inputs!$B$8-I6183)/Inputs!$B$9), 0)</f>
        <v>0</v>
      </c>
      <c r="P6183" s="3">
        <f t="shared" si="869"/>
        <v>0</v>
      </c>
      <c r="Q6183" s="3">
        <f t="shared" si="870"/>
        <v>0</v>
      </c>
      <c r="R6183" s="3">
        <f>I6183 + M6183*Inputs!$B$9 - N6183/Inputs!$B$10</f>
        <v>340</v>
      </c>
    </row>
    <row r="6184" spans="1:18" x14ac:dyDescent="0.3">
      <c r="A6184" s="4">
        <v>46280.583333333343</v>
      </c>
      <c r="B6184" s="3">
        <v>22.197500000000002</v>
      </c>
      <c r="C6184" s="3">
        <v>0.75</v>
      </c>
      <c r="D6184" s="3">
        <f t="shared" si="864"/>
        <v>21.66416666666667</v>
      </c>
      <c r="E6184" s="3">
        <f>MAX(B6184 - D6184/Inputs!$B$5, 0)</f>
        <v>0</v>
      </c>
      <c r="F6184" s="3">
        <f>MAX(D6184*Inputs!$B$5 - B6184, 0)</f>
        <v>0</v>
      </c>
      <c r="G6184" s="3">
        <f t="shared" si="865"/>
        <v>0.75</v>
      </c>
      <c r="H6184" t="str">
        <f t="shared" si="866"/>
        <v>Reg</v>
      </c>
      <c r="I6184" s="3">
        <f t="shared" si="871"/>
        <v>340</v>
      </c>
      <c r="J6184" s="3">
        <f t="shared" si="872"/>
        <v>0</v>
      </c>
      <c r="K6184" s="3">
        <f>MIN(Inputs!$B$2, (Inputs!$B$8 - I6184)/Inputs!$B$9)</f>
        <v>0</v>
      </c>
      <c r="L6184" s="3">
        <f>MAX(MIN(Inputs!$B$2, I6184*Inputs!$B$10, Inputs!$B$8*Inputs!$B$4 - J6184), 0)</f>
        <v>170</v>
      </c>
      <c r="M6184" s="3">
        <f t="shared" si="867"/>
        <v>0</v>
      </c>
      <c r="N6184" s="3">
        <f t="shared" si="868"/>
        <v>0</v>
      </c>
      <c r="O6184" s="3">
        <f>IF(H6184="Reg", MIN(Inputs!$B$2, I6184*Inputs!$B$10, (Inputs!$B$8-I6184)/Inputs!$B$9), 0)</f>
        <v>0</v>
      </c>
      <c r="P6184" s="3">
        <f t="shared" si="869"/>
        <v>0</v>
      </c>
      <c r="Q6184" s="3">
        <f t="shared" si="870"/>
        <v>0</v>
      </c>
      <c r="R6184" s="3">
        <f>I6184 + M6184*Inputs!$B$9 - N6184/Inputs!$B$10</f>
        <v>340</v>
      </c>
    </row>
    <row r="6185" spans="1:18" x14ac:dyDescent="0.3">
      <c r="A6185" s="4">
        <v>46280.625</v>
      </c>
      <c r="B6185" s="3">
        <v>22.53</v>
      </c>
      <c r="C6185" s="3">
        <v>0.95</v>
      </c>
      <c r="D6185" s="3">
        <f t="shared" si="864"/>
        <v>21.66416666666667</v>
      </c>
      <c r="E6185" s="3">
        <f>MAX(B6185 - D6185/Inputs!$B$5, 0)</f>
        <v>0</v>
      </c>
      <c r="F6185" s="3">
        <f>MAX(D6185*Inputs!$B$5 - B6185, 0)</f>
        <v>0</v>
      </c>
      <c r="G6185" s="3">
        <f t="shared" si="865"/>
        <v>0.95</v>
      </c>
      <c r="H6185" t="str">
        <f t="shared" si="866"/>
        <v>Reg</v>
      </c>
      <c r="I6185" s="3">
        <f t="shared" si="871"/>
        <v>340</v>
      </c>
      <c r="J6185" s="3">
        <f t="shared" si="872"/>
        <v>0</v>
      </c>
      <c r="K6185" s="3">
        <f>MIN(Inputs!$B$2, (Inputs!$B$8 - I6185)/Inputs!$B$9)</f>
        <v>0</v>
      </c>
      <c r="L6185" s="3">
        <f>MAX(MIN(Inputs!$B$2, I6185*Inputs!$B$10, Inputs!$B$8*Inputs!$B$4 - J6185), 0)</f>
        <v>170</v>
      </c>
      <c r="M6185" s="3">
        <f t="shared" si="867"/>
        <v>0</v>
      </c>
      <c r="N6185" s="3">
        <f t="shared" si="868"/>
        <v>0</v>
      </c>
      <c r="O6185" s="3">
        <f>IF(H6185="Reg", MIN(Inputs!$B$2, I6185*Inputs!$B$10, (Inputs!$B$8-I6185)/Inputs!$B$9), 0)</f>
        <v>0</v>
      </c>
      <c r="P6185" s="3">
        <f t="shared" si="869"/>
        <v>0</v>
      </c>
      <c r="Q6185" s="3">
        <f t="shared" si="870"/>
        <v>0</v>
      </c>
      <c r="R6185" s="3">
        <f>I6185 + M6185*Inputs!$B$9 - N6185/Inputs!$B$10</f>
        <v>340</v>
      </c>
    </row>
    <row r="6186" spans="1:18" x14ac:dyDescent="0.3">
      <c r="A6186" s="4">
        <v>46280.666666666657</v>
      </c>
      <c r="B6186" s="3">
        <v>35.777500000000003</v>
      </c>
      <c r="C6186" s="3">
        <v>1.29</v>
      </c>
      <c r="D6186" s="3">
        <f t="shared" si="864"/>
        <v>21.66416666666667</v>
      </c>
      <c r="E6186" s="3">
        <f>MAX(B6186 - D6186/Inputs!$B$5, 0)</f>
        <v>11.159128787878789</v>
      </c>
      <c r="F6186" s="3">
        <f>MAX(D6186*Inputs!$B$5 - B6186, 0)</f>
        <v>0</v>
      </c>
      <c r="G6186" s="3">
        <f t="shared" si="865"/>
        <v>1.29</v>
      </c>
      <c r="H6186" t="str">
        <f t="shared" si="866"/>
        <v>Discharge</v>
      </c>
      <c r="I6186" s="3">
        <f t="shared" si="871"/>
        <v>340</v>
      </c>
      <c r="J6186" s="3">
        <f t="shared" si="872"/>
        <v>0</v>
      </c>
      <c r="K6186" s="3">
        <f>MIN(Inputs!$B$2, (Inputs!$B$8 - I6186)/Inputs!$B$9)</f>
        <v>0</v>
      </c>
      <c r="L6186" s="3">
        <f>MAX(MIN(Inputs!$B$2, I6186*Inputs!$B$10, Inputs!$B$8*Inputs!$B$4 - J6186), 0)</f>
        <v>170</v>
      </c>
      <c r="M6186" s="3">
        <f t="shared" si="867"/>
        <v>0</v>
      </c>
      <c r="N6186" s="3">
        <f t="shared" si="868"/>
        <v>170</v>
      </c>
      <c r="O6186" s="3">
        <f>IF(H6186="Reg", MIN(Inputs!$B$2, I6186*Inputs!$B$10, (Inputs!$B$8-I6186)/Inputs!$B$9), 0)</f>
        <v>0</v>
      </c>
      <c r="P6186" s="3">
        <f t="shared" si="869"/>
        <v>6082.1750000000002</v>
      </c>
      <c r="Q6186" s="3">
        <f t="shared" si="870"/>
        <v>0</v>
      </c>
      <c r="R6186" s="3">
        <f>I6186 + M6186*Inputs!$B$9 - N6186/Inputs!$B$10</f>
        <v>158.77939109773115</v>
      </c>
    </row>
    <row r="6187" spans="1:18" x14ac:dyDescent="0.3">
      <c r="A6187" s="4">
        <v>46280.708333333343</v>
      </c>
      <c r="B6187" s="3">
        <v>34.542499999999997</v>
      </c>
      <c r="C6187" s="3">
        <v>2.73</v>
      </c>
      <c r="D6187" s="3">
        <f t="shared" si="864"/>
        <v>21.66416666666667</v>
      </c>
      <c r="E6187" s="3">
        <f>MAX(B6187 - D6187/Inputs!$B$5, 0)</f>
        <v>9.9241287878787823</v>
      </c>
      <c r="F6187" s="3">
        <f>MAX(D6187*Inputs!$B$5 - B6187, 0)</f>
        <v>0</v>
      </c>
      <c r="G6187" s="3">
        <f t="shared" si="865"/>
        <v>2.73</v>
      </c>
      <c r="H6187" t="str">
        <f t="shared" si="866"/>
        <v>Discharge</v>
      </c>
      <c r="I6187" s="3">
        <f t="shared" si="871"/>
        <v>158.77939109773115</v>
      </c>
      <c r="J6187" s="3">
        <f t="shared" si="872"/>
        <v>170</v>
      </c>
      <c r="K6187" s="3">
        <f>MIN(Inputs!$B$2, (Inputs!$B$8 - I6187)/Inputs!$B$9)</f>
        <v>170</v>
      </c>
      <c r="L6187" s="3">
        <f>MAX(MIN(Inputs!$B$2, I6187*Inputs!$B$10, Inputs!$B$8*Inputs!$B$4 - J6187), 0)</f>
        <v>148.94827166799323</v>
      </c>
      <c r="M6187" s="3">
        <f t="shared" si="867"/>
        <v>0</v>
      </c>
      <c r="N6187" s="3">
        <f t="shared" si="868"/>
        <v>148.94827166799323</v>
      </c>
      <c r="O6187" s="3">
        <f>IF(H6187="Reg", MIN(Inputs!$B$2, I6187*Inputs!$B$10, (Inputs!$B$8-I6187)/Inputs!$B$9), 0)</f>
        <v>0</v>
      </c>
      <c r="P6187" s="3">
        <f t="shared" si="869"/>
        <v>5145.0456740916552</v>
      </c>
      <c r="Q6187" s="3">
        <f t="shared" si="870"/>
        <v>0</v>
      </c>
      <c r="R6187" s="3">
        <f>I6187 + M6187*Inputs!$B$9 - N6187/Inputs!$B$10</f>
        <v>0</v>
      </c>
    </row>
    <row r="6188" spans="1:18" x14ac:dyDescent="0.3">
      <c r="A6188" s="4">
        <v>46280.75</v>
      </c>
      <c r="B6188" s="3">
        <v>53.9925</v>
      </c>
      <c r="C6188" s="3">
        <v>11.99</v>
      </c>
      <c r="D6188" s="3">
        <f t="shared" si="864"/>
        <v>21.66416666666667</v>
      </c>
      <c r="E6188" s="3">
        <f>MAX(B6188 - D6188/Inputs!$B$5, 0)</f>
        <v>29.374128787878785</v>
      </c>
      <c r="F6188" s="3">
        <f>MAX(D6188*Inputs!$B$5 - B6188, 0)</f>
        <v>0</v>
      </c>
      <c r="G6188" s="3">
        <f t="shared" si="865"/>
        <v>11.99</v>
      </c>
      <c r="H6188" t="str">
        <f t="shared" si="866"/>
        <v>Discharge</v>
      </c>
      <c r="I6188" s="3">
        <f t="shared" si="871"/>
        <v>0</v>
      </c>
      <c r="J6188" s="3">
        <f t="shared" si="872"/>
        <v>318.94827166799325</v>
      </c>
      <c r="K6188" s="3">
        <f>MIN(Inputs!$B$2, (Inputs!$B$8 - I6188)/Inputs!$B$9)</f>
        <v>170</v>
      </c>
      <c r="L6188" s="3">
        <f>MAX(MIN(Inputs!$B$2, I6188*Inputs!$B$10, Inputs!$B$8*Inputs!$B$4 - J6188), 0)</f>
        <v>0</v>
      </c>
      <c r="M6188" s="3">
        <f t="shared" si="867"/>
        <v>0</v>
      </c>
      <c r="N6188" s="3">
        <f t="shared" si="868"/>
        <v>0</v>
      </c>
      <c r="O6188" s="3">
        <f>IF(H6188="Reg", MIN(Inputs!$B$2, I6188*Inputs!$B$10, (Inputs!$B$8-I6188)/Inputs!$B$9), 0)</f>
        <v>0</v>
      </c>
      <c r="P6188" s="3">
        <f t="shared" si="869"/>
        <v>0</v>
      </c>
      <c r="Q6188" s="3">
        <f t="shared" si="870"/>
        <v>0</v>
      </c>
      <c r="R6188" s="3">
        <f>I6188 + M6188*Inputs!$B$9 - N6188/Inputs!$B$10</f>
        <v>0</v>
      </c>
    </row>
    <row r="6189" spans="1:18" x14ac:dyDescent="0.3">
      <c r="A6189" s="4">
        <v>46280.791666666657</v>
      </c>
      <c r="B6189" s="3">
        <v>50.802499999999995</v>
      </c>
      <c r="C6189" s="3">
        <v>13.96</v>
      </c>
      <c r="D6189" s="3">
        <f t="shared" si="864"/>
        <v>21.66416666666667</v>
      </c>
      <c r="E6189" s="3">
        <f>MAX(B6189 - D6189/Inputs!$B$5, 0)</f>
        <v>26.18412878787878</v>
      </c>
      <c r="F6189" s="3">
        <f>MAX(D6189*Inputs!$B$5 - B6189, 0)</f>
        <v>0</v>
      </c>
      <c r="G6189" s="3">
        <f t="shared" si="865"/>
        <v>13.96</v>
      </c>
      <c r="H6189" t="str">
        <f t="shared" si="866"/>
        <v>Discharge</v>
      </c>
      <c r="I6189" s="3">
        <f t="shared" si="871"/>
        <v>0</v>
      </c>
      <c r="J6189" s="3">
        <f t="shared" si="872"/>
        <v>318.94827166799325</v>
      </c>
      <c r="K6189" s="3">
        <f>MIN(Inputs!$B$2, (Inputs!$B$8 - I6189)/Inputs!$B$9)</f>
        <v>170</v>
      </c>
      <c r="L6189" s="3">
        <f>MAX(MIN(Inputs!$B$2, I6189*Inputs!$B$10, Inputs!$B$8*Inputs!$B$4 - J6189), 0)</f>
        <v>0</v>
      </c>
      <c r="M6189" s="3">
        <f t="shared" si="867"/>
        <v>0</v>
      </c>
      <c r="N6189" s="3">
        <f t="shared" si="868"/>
        <v>0</v>
      </c>
      <c r="O6189" s="3">
        <f>IF(H6189="Reg", MIN(Inputs!$B$2, I6189*Inputs!$B$10, (Inputs!$B$8-I6189)/Inputs!$B$9), 0)</f>
        <v>0</v>
      </c>
      <c r="P6189" s="3">
        <f t="shared" si="869"/>
        <v>0</v>
      </c>
      <c r="Q6189" s="3">
        <f t="shared" si="870"/>
        <v>0</v>
      </c>
      <c r="R6189" s="3">
        <f>I6189 + M6189*Inputs!$B$9 - N6189/Inputs!$B$10</f>
        <v>0</v>
      </c>
    </row>
    <row r="6190" spans="1:18" x14ac:dyDescent="0.3">
      <c r="A6190" s="4">
        <v>46280.833333333343</v>
      </c>
      <c r="B6190" s="3">
        <v>26.497499999999999</v>
      </c>
      <c r="C6190" s="3">
        <v>8.0399999999999991</v>
      </c>
      <c r="D6190" s="3">
        <f t="shared" si="864"/>
        <v>21.66416666666667</v>
      </c>
      <c r="E6190" s="3">
        <f>MAX(B6190 - D6190/Inputs!$B$5, 0)</f>
        <v>1.8791287878787841</v>
      </c>
      <c r="F6190" s="3">
        <f>MAX(D6190*Inputs!$B$5 - B6190, 0)</f>
        <v>0</v>
      </c>
      <c r="G6190" s="3">
        <f t="shared" si="865"/>
        <v>8.0399999999999991</v>
      </c>
      <c r="H6190" t="str">
        <f t="shared" si="866"/>
        <v>Reg</v>
      </c>
      <c r="I6190" s="3">
        <f t="shared" si="871"/>
        <v>0</v>
      </c>
      <c r="J6190" s="3">
        <f t="shared" si="872"/>
        <v>318.94827166799325</v>
      </c>
      <c r="K6190" s="3">
        <f>MIN(Inputs!$B$2, (Inputs!$B$8 - I6190)/Inputs!$B$9)</f>
        <v>170</v>
      </c>
      <c r="L6190" s="3">
        <f>MAX(MIN(Inputs!$B$2, I6190*Inputs!$B$10, Inputs!$B$8*Inputs!$B$4 - J6190), 0)</f>
        <v>0</v>
      </c>
      <c r="M6190" s="3">
        <f t="shared" si="867"/>
        <v>0</v>
      </c>
      <c r="N6190" s="3">
        <f t="shared" si="868"/>
        <v>0</v>
      </c>
      <c r="O6190" s="3">
        <f>IF(H6190="Reg", MIN(Inputs!$B$2, I6190*Inputs!$B$10, (Inputs!$B$8-I6190)/Inputs!$B$9), 0)</f>
        <v>0</v>
      </c>
      <c r="P6190" s="3">
        <f t="shared" si="869"/>
        <v>0</v>
      </c>
      <c r="Q6190" s="3">
        <f t="shared" si="870"/>
        <v>0</v>
      </c>
      <c r="R6190" s="3">
        <f>I6190 + M6190*Inputs!$B$9 - N6190/Inputs!$B$10</f>
        <v>0</v>
      </c>
    </row>
    <row r="6191" spans="1:18" x14ac:dyDescent="0.3">
      <c r="A6191" s="4">
        <v>46280.875</v>
      </c>
      <c r="B6191" s="3">
        <v>23.852500000000003</v>
      </c>
      <c r="C6191" s="3">
        <v>2.61</v>
      </c>
      <c r="D6191" s="3">
        <f t="shared" si="864"/>
        <v>21.66416666666667</v>
      </c>
      <c r="E6191" s="3">
        <f>MAX(B6191 - D6191/Inputs!$B$5, 0)</f>
        <v>0</v>
      </c>
      <c r="F6191" s="3">
        <f>MAX(D6191*Inputs!$B$5 - B6191, 0)</f>
        <v>0</v>
      </c>
      <c r="G6191" s="3">
        <f t="shared" si="865"/>
        <v>2.61</v>
      </c>
      <c r="H6191" t="str">
        <f t="shared" si="866"/>
        <v>Reg</v>
      </c>
      <c r="I6191" s="3">
        <f t="shared" si="871"/>
        <v>0</v>
      </c>
      <c r="J6191" s="3">
        <f t="shared" si="872"/>
        <v>318.94827166799325</v>
      </c>
      <c r="K6191" s="3">
        <f>MIN(Inputs!$B$2, (Inputs!$B$8 - I6191)/Inputs!$B$9)</f>
        <v>170</v>
      </c>
      <c r="L6191" s="3">
        <f>MAX(MIN(Inputs!$B$2, I6191*Inputs!$B$10, Inputs!$B$8*Inputs!$B$4 - J6191), 0)</f>
        <v>0</v>
      </c>
      <c r="M6191" s="3">
        <f t="shared" si="867"/>
        <v>0</v>
      </c>
      <c r="N6191" s="3">
        <f t="shared" si="868"/>
        <v>0</v>
      </c>
      <c r="O6191" s="3">
        <f>IF(H6191="Reg", MIN(Inputs!$B$2, I6191*Inputs!$B$10, (Inputs!$B$8-I6191)/Inputs!$B$9), 0)</f>
        <v>0</v>
      </c>
      <c r="P6191" s="3">
        <f t="shared" si="869"/>
        <v>0</v>
      </c>
      <c r="Q6191" s="3">
        <f t="shared" si="870"/>
        <v>0</v>
      </c>
      <c r="R6191" s="3">
        <f>I6191 + M6191*Inputs!$B$9 - N6191/Inputs!$B$10</f>
        <v>0</v>
      </c>
    </row>
    <row r="6192" spans="1:18" x14ac:dyDescent="0.3">
      <c r="A6192" s="4">
        <v>46280.916666666657</v>
      </c>
      <c r="B6192" s="3">
        <v>20.68</v>
      </c>
      <c r="C6192" s="3">
        <v>0.08</v>
      </c>
      <c r="D6192" s="3">
        <f t="shared" si="864"/>
        <v>21.66416666666667</v>
      </c>
      <c r="E6192" s="3">
        <f>MAX(B6192 - D6192/Inputs!$B$5, 0)</f>
        <v>0</v>
      </c>
      <c r="F6192" s="3">
        <f>MAX(D6192*Inputs!$B$5 - B6192, 0)</f>
        <v>0</v>
      </c>
      <c r="G6192" s="3">
        <f t="shared" si="865"/>
        <v>0.08</v>
      </c>
      <c r="H6192" t="str">
        <f t="shared" si="866"/>
        <v>Reg</v>
      </c>
      <c r="I6192" s="3">
        <f t="shared" si="871"/>
        <v>0</v>
      </c>
      <c r="J6192" s="3">
        <f t="shared" si="872"/>
        <v>318.94827166799325</v>
      </c>
      <c r="K6192" s="3">
        <f>MIN(Inputs!$B$2, (Inputs!$B$8 - I6192)/Inputs!$B$9)</f>
        <v>170</v>
      </c>
      <c r="L6192" s="3">
        <f>MAX(MIN(Inputs!$B$2, I6192*Inputs!$B$10, Inputs!$B$8*Inputs!$B$4 - J6192), 0)</f>
        <v>0</v>
      </c>
      <c r="M6192" s="3">
        <f t="shared" si="867"/>
        <v>0</v>
      </c>
      <c r="N6192" s="3">
        <f t="shared" si="868"/>
        <v>0</v>
      </c>
      <c r="O6192" s="3">
        <f>IF(H6192="Reg", MIN(Inputs!$B$2, I6192*Inputs!$B$10, (Inputs!$B$8-I6192)/Inputs!$B$9), 0)</f>
        <v>0</v>
      </c>
      <c r="P6192" s="3">
        <f t="shared" si="869"/>
        <v>0</v>
      </c>
      <c r="Q6192" s="3">
        <f t="shared" si="870"/>
        <v>0</v>
      </c>
      <c r="R6192" s="3">
        <f>I6192 + M6192*Inputs!$B$9 - N6192/Inputs!$B$10</f>
        <v>0</v>
      </c>
    </row>
    <row r="6193" spans="1:18" x14ac:dyDescent="0.3">
      <c r="A6193" s="4">
        <v>46280.958333333343</v>
      </c>
      <c r="B6193" s="3">
        <v>17.582499999999996</v>
      </c>
      <c r="C6193" s="3">
        <v>0.05</v>
      </c>
      <c r="D6193" s="3">
        <f t="shared" si="864"/>
        <v>21.66416666666667</v>
      </c>
      <c r="E6193" s="3">
        <f>MAX(B6193 - D6193/Inputs!$B$5, 0)</f>
        <v>0</v>
      </c>
      <c r="F6193" s="3">
        <f>MAX(D6193*Inputs!$B$5 - B6193, 0)</f>
        <v>1.4819666666666755</v>
      </c>
      <c r="G6193" s="3">
        <f t="shared" si="865"/>
        <v>0.05</v>
      </c>
      <c r="H6193" t="str">
        <f t="shared" si="866"/>
        <v>Charge</v>
      </c>
      <c r="I6193" s="3">
        <f t="shared" si="871"/>
        <v>0</v>
      </c>
      <c r="J6193" s="3">
        <f t="shared" si="872"/>
        <v>318.94827166799325</v>
      </c>
      <c r="K6193" s="3">
        <f>MIN(Inputs!$B$2, (Inputs!$B$8 - I6193)/Inputs!$B$9)</f>
        <v>170</v>
      </c>
      <c r="L6193" s="3">
        <f>MAX(MIN(Inputs!$B$2, I6193*Inputs!$B$10, Inputs!$B$8*Inputs!$B$4 - J6193), 0)</f>
        <v>0</v>
      </c>
      <c r="M6193" s="3">
        <f t="shared" si="867"/>
        <v>170</v>
      </c>
      <c r="N6193" s="3">
        <f t="shared" si="868"/>
        <v>0</v>
      </c>
      <c r="O6193" s="3">
        <f>IF(H6193="Reg", MIN(Inputs!$B$2, I6193*Inputs!$B$10, (Inputs!$B$8-I6193)/Inputs!$B$9), 0)</f>
        <v>0</v>
      </c>
      <c r="P6193" s="3">
        <f t="shared" si="869"/>
        <v>-2989.0249999999992</v>
      </c>
      <c r="Q6193" s="3">
        <f t="shared" si="870"/>
        <v>0</v>
      </c>
      <c r="R6193" s="3">
        <f>I6193 + M6193*Inputs!$B$9 - N6193/Inputs!$B$10</f>
        <v>159.4741358339966</v>
      </c>
    </row>
    <row r="6194" spans="1:18" x14ac:dyDescent="0.3">
      <c r="A6194" s="4">
        <v>46281</v>
      </c>
      <c r="B6194" s="3">
        <v>19.522500000000001</v>
      </c>
      <c r="C6194" s="3">
        <v>0.05</v>
      </c>
      <c r="D6194" s="3">
        <f t="shared" si="864"/>
        <v>27.237812500000004</v>
      </c>
      <c r="E6194" s="3">
        <f>MAX(B6194 - D6194/Inputs!$B$5, 0)</f>
        <v>0</v>
      </c>
      <c r="F6194" s="3">
        <f>MAX(D6194*Inputs!$B$5 - B6194, 0)</f>
        <v>4.4467750000000024</v>
      </c>
      <c r="G6194" s="3">
        <f t="shared" si="865"/>
        <v>0.05</v>
      </c>
      <c r="H6194" t="str">
        <f t="shared" si="866"/>
        <v>Charge</v>
      </c>
      <c r="I6194" s="3">
        <f t="shared" si="871"/>
        <v>159.4741358339966</v>
      </c>
      <c r="J6194" s="3">
        <f t="shared" si="872"/>
        <v>0</v>
      </c>
      <c r="K6194" s="3">
        <f>MIN(Inputs!$B$2, (Inputs!$B$8 - I6194)/Inputs!$B$9)</f>
        <v>170</v>
      </c>
      <c r="L6194" s="3">
        <f>MAX(MIN(Inputs!$B$2, I6194*Inputs!$B$10, Inputs!$B$8*Inputs!$B$4 - J6194), 0)</f>
        <v>149.6</v>
      </c>
      <c r="M6194" s="3">
        <f t="shared" si="867"/>
        <v>170</v>
      </c>
      <c r="N6194" s="3">
        <f t="shared" si="868"/>
        <v>0</v>
      </c>
      <c r="O6194" s="3">
        <f>IF(H6194="Reg", MIN(Inputs!$B$2, I6194*Inputs!$B$10, (Inputs!$B$8-I6194)/Inputs!$B$9), 0)</f>
        <v>0</v>
      </c>
      <c r="P6194" s="3">
        <f t="shared" si="869"/>
        <v>-3318.8250000000003</v>
      </c>
      <c r="Q6194" s="3">
        <f t="shared" si="870"/>
        <v>0</v>
      </c>
      <c r="R6194" s="3">
        <f>I6194 + M6194*Inputs!$B$9 - N6194/Inputs!$B$10</f>
        <v>318.9482716679932</v>
      </c>
    </row>
    <row r="6195" spans="1:18" x14ac:dyDescent="0.3">
      <c r="A6195" s="4">
        <v>46281.041666666657</v>
      </c>
      <c r="B6195" s="3">
        <v>29.050000000000004</v>
      </c>
      <c r="C6195" s="3">
        <v>0.05</v>
      </c>
      <c r="D6195" s="3">
        <f t="shared" si="864"/>
        <v>27.237812500000004</v>
      </c>
      <c r="E6195" s="3">
        <f>MAX(B6195 - D6195/Inputs!$B$5, 0)</f>
        <v>0</v>
      </c>
      <c r="F6195" s="3">
        <f>MAX(D6195*Inputs!$B$5 - B6195, 0)</f>
        <v>0</v>
      </c>
      <c r="G6195" s="3">
        <f t="shared" si="865"/>
        <v>0.05</v>
      </c>
      <c r="H6195" t="str">
        <f t="shared" si="866"/>
        <v>Reg</v>
      </c>
      <c r="I6195" s="3">
        <f t="shared" si="871"/>
        <v>318.9482716679932</v>
      </c>
      <c r="J6195" s="3">
        <f t="shared" si="872"/>
        <v>0</v>
      </c>
      <c r="K6195" s="3">
        <f>MIN(Inputs!$B$2, (Inputs!$B$8 - I6195)/Inputs!$B$9)</f>
        <v>22.44121780453775</v>
      </c>
      <c r="L6195" s="3">
        <f>MAX(MIN(Inputs!$B$2, I6195*Inputs!$B$10, Inputs!$B$8*Inputs!$B$4 - J6195), 0)</f>
        <v>170</v>
      </c>
      <c r="M6195" s="3">
        <f t="shared" si="867"/>
        <v>0</v>
      </c>
      <c r="N6195" s="3">
        <f t="shared" si="868"/>
        <v>0</v>
      </c>
      <c r="O6195" s="3">
        <f>IF(H6195="Reg", MIN(Inputs!$B$2, I6195*Inputs!$B$10, (Inputs!$B$8-I6195)/Inputs!$B$9), 0)</f>
        <v>22.44121780453775</v>
      </c>
      <c r="P6195" s="3">
        <f t="shared" si="869"/>
        <v>0</v>
      </c>
      <c r="Q6195" s="3">
        <f t="shared" si="870"/>
        <v>1.1220608902268876</v>
      </c>
      <c r="R6195" s="3">
        <f>I6195 + M6195*Inputs!$B$9 - N6195/Inputs!$B$10</f>
        <v>318.9482716679932</v>
      </c>
    </row>
    <row r="6196" spans="1:18" x14ac:dyDescent="0.3">
      <c r="A6196" s="4">
        <v>46281.083333333343</v>
      </c>
      <c r="B6196" s="3">
        <v>23.33</v>
      </c>
      <c r="C6196" s="3">
        <v>0.05</v>
      </c>
      <c r="D6196" s="3">
        <f t="shared" si="864"/>
        <v>27.237812500000004</v>
      </c>
      <c r="E6196" s="3">
        <f>MAX(B6196 - D6196/Inputs!$B$5, 0)</f>
        <v>0</v>
      </c>
      <c r="F6196" s="3">
        <f>MAX(D6196*Inputs!$B$5 - B6196, 0)</f>
        <v>0.63927500000000492</v>
      </c>
      <c r="G6196" s="3">
        <f t="shared" si="865"/>
        <v>0.05</v>
      </c>
      <c r="H6196" t="str">
        <f t="shared" si="866"/>
        <v>Charge</v>
      </c>
      <c r="I6196" s="3">
        <f t="shared" si="871"/>
        <v>318.9482716679932</v>
      </c>
      <c r="J6196" s="3">
        <f t="shared" si="872"/>
        <v>0</v>
      </c>
      <c r="K6196" s="3">
        <f>MIN(Inputs!$B$2, (Inputs!$B$8 - I6196)/Inputs!$B$9)</f>
        <v>22.44121780453775</v>
      </c>
      <c r="L6196" s="3">
        <f>MAX(MIN(Inputs!$B$2, I6196*Inputs!$B$10, Inputs!$B$8*Inputs!$B$4 - J6196), 0)</f>
        <v>170</v>
      </c>
      <c r="M6196" s="3">
        <f t="shared" si="867"/>
        <v>22.44121780453775</v>
      </c>
      <c r="N6196" s="3">
        <f t="shared" si="868"/>
        <v>0</v>
      </c>
      <c r="O6196" s="3">
        <f>IF(H6196="Reg", MIN(Inputs!$B$2, I6196*Inputs!$B$10, (Inputs!$B$8-I6196)/Inputs!$B$9), 0)</f>
        <v>0</v>
      </c>
      <c r="P6196" s="3">
        <f t="shared" si="869"/>
        <v>-523.55361137986563</v>
      </c>
      <c r="Q6196" s="3">
        <f t="shared" si="870"/>
        <v>0</v>
      </c>
      <c r="R6196" s="3">
        <f>I6196 + M6196*Inputs!$B$9 - N6196/Inputs!$B$10</f>
        <v>340</v>
      </c>
    </row>
    <row r="6197" spans="1:18" x14ac:dyDescent="0.3">
      <c r="A6197" s="4">
        <v>46281.125</v>
      </c>
      <c r="B6197" s="3">
        <v>22.31</v>
      </c>
      <c r="C6197" s="3">
        <v>0.05</v>
      </c>
      <c r="D6197" s="3">
        <f t="shared" si="864"/>
        <v>27.237812500000004</v>
      </c>
      <c r="E6197" s="3">
        <f>MAX(B6197 - D6197/Inputs!$B$5, 0)</f>
        <v>0</v>
      </c>
      <c r="F6197" s="3">
        <f>MAX(D6197*Inputs!$B$5 - B6197, 0)</f>
        <v>1.6592750000000045</v>
      </c>
      <c r="G6197" s="3">
        <f t="shared" si="865"/>
        <v>0.05</v>
      </c>
      <c r="H6197" t="str">
        <f t="shared" si="866"/>
        <v>Charge</v>
      </c>
      <c r="I6197" s="3">
        <f t="shared" si="871"/>
        <v>340</v>
      </c>
      <c r="J6197" s="3">
        <f t="shared" si="872"/>
        <v>0</v>
      </c>
      <c r="K6197" s="3">
        <f>MIN(Inputs!$B$2, (Inputs!$B$8 - I6197)/Inputs!$B$9)</f>
        <v>0</v>
      </c>
      <c r="L6197" s="3">
        <f>MAX(MIN(Inputs!$B$2, I6197*Inputs!$B$10, Inputs!$B$8*Inputs!$B$4 - J6197), 0)</f>
        <v>170</v>
      </c>
      <c r="M6197" s="3">
        <f t="shared" si="867"/>
        <v>0</v>
      </c>
      <c r="N6197" s="3">
        <f t="shared" si="868"/>
        <v>0</v>
      </c>
      <c r="O6197" s="3">
        <f>IF(H6197="Reg", MIN(Inputs!$B$2, I6197*Inputs!$B$10, (Inputs!$B$8-I6197)/Inputs!$B$9), 0)</f>
        <v>0</v>
      </c>
      <c r="P6197" s="3">
        <f t="shared" si="869"/>
        <v>0</v>
      </c>
      <c r="Q6197" s="3">
        <f t="shared" si="870"/>
        <v>0</v>
      </c>
      <c r="R6197" s="3">
        <f>I6197 + M6197*Inputs!$B$9 - N6197/Inputs!$B$10</f>
        <v>340</v>
      </c>
    </row>
    <row r="6198" spans="1:18" x14ac:dyDescent="0.3">
      <c r="A6198" s="4">
        <v>46281.166666666657</v>
      </c>
      <c r="B6198" s="3">
        <v>21.377499999999998</v>
      </c>
      <c r="C6198" s="3">
        <v>0.05</v>
      </c>
      <c r="D6198" s="3">
        <f t="shared" si="864"/>
        <v>27.237812500000004</v>
      </c>
      <c r="E6198" s="3">
        <f>MAX(B6198 - D6198/Inputs!$B$5, 0)</f>
        <v>0</v>
      </c>
      <c r="F6198" s="3">
        <f>MAX(D6198*Inputs!$B$5 - B6198, 0)</f>
        <v>2.5917750000000055</v>
      </c>
      <c r="G6198" s="3">
        <f t="shared" si="865"/>
        <v>0.05</v>
      </c>
      <c r="H6198" t="str">
        <f t="shared" si="866"/>
        <v>Charge</v>
      </c>
      <c r="I6198" s="3">
        <f t="shared" si="871"/>
        <v>340</v>
      </c>
      <c r="J6198" s="3">
        <f t="shared" si="872"/>
        <v>0</v>
      </c>
      <c r="K6198" s="3">
        <f>MIN(Inputs!$B$2, (Inputs!$B$8 - I6198)/Inputs!$B$9)</f>
        <v>0</v>
      </c>
      <c r="L6198" s="3">
        <f>MAX(MIN(Inputs!$B$2, I6198*Inputs!$B$10, Inputs!$B$8*Inputs!$B$4 - J6198), 0)</f>
        <v>170</v>
      </c>
      <c r="M6198" s="3">
        <f t="shared" si="867"/>
        <v>0</v>
      </c>
      <c r="N6198" s="3">
        <f t="shared" si="868"/>
        <v>0</v>
      </c>
      <c r="O6198" s="3">
        <f>IF(H6198="Reg", MIN(Inputs!$B$2, I6198*Inputs!$B$10, (Inputs!$B$8-I6198)/Inputs!$B$9), 0)</f>
        <v>0</v>
      </c>
      <c r="P6198" s="3">
        <f t="shared" si="869"/>
        <v>0</v>
      </c>
      <c r="Q6198" s="3">
        <f t="shared" si="870"/>
        <v>0</v>
      </c>
      <c r="R6198" s="3">
        <f>I6198 + M6198*Inputs!$B$9 - N6198/Inputs!$B$10</f>
        <v>340</v>
      </c>
    </row>
    <row r="6199" spans="1:18" x14ac:dyDescent="0.3">
      <c r="A6199" s="4">
        <v>46281.208333333343</v>
      </c>
      <c r="B6199" s="3">
        <v>22.6325</v>
      </c>
      <c r="C6199" s="3">
        <v>0.05</v>
      </c>
      <c r="D6199" s="3">
        <f t="shared" si="864"/>
        <v>27.237812500000004</v>
      </c>
      <c r="E6199" s="3">
        <f>MAX(B6199 - D6199/Inputs!$B$5, 0)</f>
        <v>0</v>
      </c>
      <c r="F6199" s="3">
        <f>MAX(D6199*Inputs!$B$5 - B6199, 0)</f>
        <v>1.3367750000000029</v>
      </c>
      <c r="G6199" s="3">
        <f t="shared" si="865"/>
        <v>0.05</v>
      </c>
      <c r="H6199" t="str">
        <f t="shared" si="866"/>
        <v>Charge</v>
      </c>
      <c r="I6199" s="3">
        <f t="shared" si="871"/>
        <v>340</v>
      </c>
      <c r="J6199" s="3">
        <f t="shared" si="872"/>
        <v>0</v>
      </c>
      <c r="K6199" s="3">
        <f>MIN(Inputs!$B$2, (Inputs!$B$8 - I6199)/Inputs!$B$9)</f>
        <v>0</v>
      </c>
      <c r="L6199" s="3">
        <f>MAX(MIN(Inputs!$B$2, I6199*Inputs!$B$10, Inputs!$B$8*Inputs!$B$4 - J6199), 0)</f>
        <v>170</v>
      </c>
      <c r="M6199" s="3">
        <f t="shared" si="867"/>
        <v>0</v>
      </c>
      <c r="N6199" s="3">
        <f t="shared" si="868"/>
        <v>0</v>
      </c>
      <c r="O6199" s="3">
        <f>IF(H6199="Reg", MIN(Inputs!$B$2, I6199*Inputs!$B$10, (Inputs!$B$8-I6199)/Inputs!$B$9), 0)</f>
        <v>0</v>
      </c>
      <c r="P6199" s="3">
        <f t="shared" si="869"/>
        <v>0</v>
      </c>
      <c r="Q6199" s="3">
        <f t="shared" si="870"/>
        <v>0</v>
      </c>
      <c r="R6199" s="3">
        <f>I6199 + M6199*Inputs!$B$9 - N6199/Inputs!$B$10</f>
        <v>340</v>
      </c>
    </row>
    <row r="6200" spans="1:18" x14ac:dyDescent="0.3">
      <c r="A6200" s="4">
        <v>46281.25</v>
      </c>
      <c r="B6200" s="3">
        <v>36.482499999999995</v>
      </c>
      <c r="C6200" s="3">
        <v>0.05</v>
      </c>
      <c r="D6200" s="3">
        <f t="shared" si="864"/>
        <v>27.237812500000004</v>
      </c>
      <c r="E6200" s="3">
        <f>MAX(B6200 - D6200/Inputs!$B$5, 0)</f>
        <v>5.530440340909081</v>
      </c>
      <c r="F6200" s="3">
        <f>MAX(D6200*Inputs!$B$5 - B6200, 0)</f>
        <v>0</v>
      </c>
      <c r="G6200" s="3">
        <f t="shared" si="865"/>
        <v>0.05</v>
      </c>
      <c r="H6200" t="str">
        <f t="shared" si="866"/>
        <v>Discharge</v>
      </c>
      <c r="I6200" s="3">
        <f t="shared" si="871"/>
        <v>340</v>
      </c>
      <c r="J6200" s="3">
        <f t="shared" si="872"/>
        <v>0</v>
      </c>
      <c r="K6200" s="3">
        <f>MIN(Inputs!$B$2, (Inputs!$B$8 - I6200)/Inputs!$B$9)</f>
        <v>0</v>
      </c>
      <c r="L6200" s="3">
        <f>MAX(MIN(Inputs!$B$2, I6200*Inputs!$B$10, Inputs!$B$8*Inputs!$B$4 - J6200), 0)</f>
        <v>170</v>
      </c>
      <c r="M6200" s="3">
        <f t="shared" si="867"/>
        <v>0</v>
      </c>
      <c r="N6200" s="3">
        <f t="shared" si="868"/>
        <v>170</v>
      </c>
      <c r="O6200" s="3">
        <f>IF(H6200="Reg", MIN(Inputs!$B$2, I6200*Inputs!$B$10, (Inputs!$B$8-I6200)/Inputs!$B$9), 0)</f>
        <v>0</v>
      </c>
      <c r="P6200" s="3">
        <f t="shared" si="869"/>
        <v>6202.0249999999987</v>
      </c>
      <c r="Q6200" s="3">
        <f t="shared" si="870"/>
        <v>0</v>
      </c>
      <c r="R6200" s="3">
        <f>I6200 + M6200*Inputs!$B$9 - N6200/Inputs!$B$10</f>
        <v>158.77939109773115</v>
      </c>
    </row>
    <row r="6201" spans="1:18" x14ac:dyDescent="0.3">
      <c r="A6201" s="4">
        <v>46281.291666666657</v>
      </c>
      <c r="B6201" s="3">
        <v>66.739999999999995</v>
      </c>
      <c r="C6201" s="3">
        <v>1</v>
      </c>
      <c r="D6201" s="3">
        <f t="shared" si="864"/>
        <v>27.237812500000004</v>
      </c>
      <c r="E6201" s="3">
        <f>MAX(B6201 - D6201/Inputs!$B$5, 0)</f>
        <v>35.787940340909081</v>
      </c>
      <c r="F6201" s="3">
        <f>MAX(D6201*Inputs!$B$5 - B6201, 0)</f>
        <v>0</v>
      </c>
      <c r="G6201" s="3">
        <f t="shared" si="865"/>
        <v>1</v>
      </c>
      <c r="H6201" t="str">
        <f t="shared" si="866"/>
        <v>Discharge</v>
      </c>
      <c r="I6201" s="3">
        <f t="shared" si="871"/>
        <v>158.77939109773115</v>
      </c>
      <c r="J6201" s="3">
        <f t="shared" si="872"/>
        <v>170</v>
      </c>
      <c r="K6201" s="3">
        <f>MIN(Inputs!$B$2, (Inputs!$B$8 - I6201)/Inputs!$B$9)</f>
        <v>170</v>
      </c>
      <c r="L6201" s="3">
        <f>MAX(MIN(Inputs!$B$2, I6201*Inputs!$B$10, Inputs!$B$8*Inputs!$B$4 - J6201), 0)</f>
        <v>148.94827166799323</v>
      </c>
      <c r="M6201" s="3">
        <f t="shared" si="867"/>
        <v>0</v>
      </c>
      <c r="N6201" s="3">
        <f t="shared" si="868"/>
        <v>148.94827166799323</v>
      </c>
      <c r="O6201" s="3">
        <f>IF(H6201="Reg", MIN(Inputs!$B$2, I6201*Inputs!$B$10, (Inputs!$B$8-I6201)/Inputs!$B$9), 0)</f>
        <v>0</v>
      </c>
      <c r="P6201" s="3">
        <f t="shared" si="869"/>
        <v>9940.8076511218678</v>
      </c>
      <c r="Q6201" s="3">
        <f t="shared" si="870"/>
        <v>0</v>
      </c>
      <c r="R6201" s="3">
        <f>I6201 + M6201*Inputs!$B$9 - N6201/Inputs!$B$10</f>
        <v>0</v>
      </c>
    </row>
    <row r="6202" spans="1:18" x14ac:dyDescent="0.3">
      <c r="A6202" s="4">
        <v>46281.333333333343</v>
      </c>
      <c r="B6202" s="3">
        <v>48.95</v>
      </c>
      <c r="C6202" s="3">
        <v>0.49</v>
      </c>
      <c r="D6202" s="3">
        <f t="shared" si="864"/>
        <v>27.237812500000004</v>
      </c>
      <c r="E6202" s="3">
        <f>MAX(B6202 - D6202/Inputs!$B$5, 0)</f>
        <v>17.997940340909089</v>
      </c>
      <c r="F6202" s="3">
        <f>MAX(D6202*Inputs!$B$5 - B6202, 0)</f>
        <v>0</v>
      </c>
      <c r="G6202" s="3">
        <f t="shared" si="865"/>
        <v>0.49</v>
      </c>
      <c r="H6202" t="str">
        <f t="shared" si="866"/>
        <v>Discharge</v>
      </c>
      <c r="I6202" s="3">
        <f t="shared" si="871"/>
        <v>0</v>
      </c>
      <c r="J6202" s="3">
        <f t="shared" si="872"/>
        <v>318.94827166799325</v>
      </c>
      <c r="K6202" s="3">
        <f>MIN(Inputs!$B$2, (Inputs!$B$8 - I6202)/Inputs!$B$9)</f>
        <v>170</v>
      </c>
      <c r="L6202" s="3">
        <f>MAX(MIN(Inputs!$B$2, I6202*Inputs!$B$10, Inputs!$B$8*Inputs!$B$4 - J6202), 0)</f>
        <v>0</v>
      </c>
      <c r="M6202" s="3">
        <f t="shared" si="867"/>
        <v>0</v>
      </c>
      <c r="N6202" s="3">
        <f t="shared" si="868"/>
        <v>0</v>
      </c>
      <c r="O6202" s="3">
        <f>IF(H6202="Reg", MIN(Inputs!$B$2, I6202*Inputs!$B$10, (Inputs!$B$8-I6202)/Inputs!$B$9), 0)</f>
        <v>0</v>
      </c>
      <c r="P6202" s="3">
        <f t="shared" si="869"/>
        <v>0</v>
      </c>
      <c r="Q6202" s="3">
        <f t="shared" si="870"/>
        <v>0</v>
      </c>
      <c r="R6202" s="3">
        <f>I6202 + M6202*Inputs!$B$9 - N6202/Inputs!$B$10</f>
        <v>0</v>
      </c>
    </row>
    <row r="6203" spans="1:18" x14ac:dyDescent="0.3">
      <c r="A6203" s="4">
        <v>46281.375</v>
      </c>
      <c r="B6203" s="3">
        <v>19.815000000000001</v>
      </c>
      <c r="C6203" s="3">
        <v>0.44</v>
      </c>
      <c r="D6203" s="3">
        <f t="shared" si="864"/>
        <v>27.237812500000004</v>
      </c>
      <c r="E6203" s="3">
        <f>MAX(B6203 - D6203/Inputs!$B$5, 0)</f>
        <v>0</v>
      </c>
      <c r="F6203" s="3">
        <f>MAX(D6203*Inputs!$B$5 - B6203, 0)</f>
        <v>4.1542750000000019</v>
      </c>
      <c r="G6203" s="3">
        <f t="shared" si="865"/>
        <v>0.44</v>
      </c>
      <c r="H6203" t="str">
        <f t="shared" si="866"/>
        <v>Charge</v>
      </c>
      <c r="I6203" s="3">
        <f t="shared" si="871"/>
        <v>0</v>
      </c>
      <c r="J6203" s="3">
        <f t="shared" si="872"/>
        <v>318.94827166799325</v>
      </c>
      <c r="K6203" s="3">
        <f>MIN(Inputs!$B$2, (Inputs!$B$8 - I6203)/Inputs!$B$9)</f>
        <v>170</v>
      </c>
      <c r="L6203" s="3">
        <f>MAX(MIN(Inputs!$B$2, I6203*Inputs!$B$10, Inputs!$B$8*Inputs!$B$4 - J6203), 0)</f>
        <v>0</v>
      </c>
      <c r="M6203" s="3">
        <f t="shared" si="867"/>
        <v>170</v>
      </c>
      <c r="N6203" s="3">
        <f t="shared" si="868"/>
        <v>0</v>
      </c>
      <c r="O6203" s="3">
        <f>IF(H6203="Reg", MIN(Inputs!$B$2, I6203*Inputs!$B$10, (Inputs!$B$8-I6203)/Inputs!$B$9), 0)</f>
        <v>0</v>
      </c>
      <c r="P6203" s="3">
        <f t="shared" si="869"/>
        <v>-3368.55</v>
      </c>
      <c r="Q6203" s="3">
        <f t="shared" si="870"/>
        <v>0</v>
      </c>
      <c r="R6203" s="3">
        <f>I6203 + M6203*Inputs!$B$9 - N6203/Inputs!$B$10</f>
        <v>159.4741358339966</v>
      </c>
    </row>
    <row r="6204" spans="1:18" x14ac:dyDescent="0.3">
      <c r="A6204" s="4">
        <v>46281.416666666657</v>
      </c>
      <c r="B6204" s="3">
        <v>19.345000000000002</v>
      </c>
      <c r="C6204" s="3">
        <v>0.4</v>
      </c>
      <c r="D6204" s="3">
        <f t="shared" si="864"/>
        <v>27.237812500000004</v>
      </c>
      <c r="E6204" s="3">
        <f>MAX(B6204 - D6204/Inputs!$B$5, 0)</f>
        <v>0</v>
      </c>
      <c r="F6204" s="3">
        <f>MAX(D6204*Inputs!$B$5 - B6204, 0)</f>
        <v>4.6242750000000008</v>
      </c>
      <c r="G6204" s="3">
        <f t="shared" si="865"/>
        <v>0.4</v>
      </c>
      <c r="H6204" t="str">
        <f t="shared" si="866"/>
        <v>Charge</v>
      </c>
      <c r="I6204" s="3">
        <f t="shared" si="871"/>
        <v>159.4741358339966</v>
      </c>
      <c r="J6204" s="3">
        <f t="shared" si="872"/>
        <v>318.94827166799325</v>
      </c>
      <c r="K6204" s="3">
        <f>MIN(Inputs!$B$2, (Inputs!$B$8 - I6204)/Inputs!$B$9)</f>
        <v>170</v>
      </c>
      <c r="L6204" s="3">
        <f>MAX(MIN(Inputs!$B$2, I6204*Inputs!$B$10, Inputs!$B$8*Inputs!$B$4 - J6204), 0)</f>
        <v>21.051728332006746</v>
      </c>
      <c r="M6204" s="3">
        <f t="shared" si="867"/>
        <v>170</v>
      </c>
      <c r="N6204" s="3">
        <f t="shared" si="868"/>
        <v>0</v>
      </c>
      <c r="O6204" s="3">
        <f>IF(H6204="Reg", MIN(Inputs!$B$2, I6204*Inputs!$B$10, (Inputs!$B$8-I6204)/Inputs!$B$9), 0)</f>
        <v>0</v>
      </c>
      <c r="P6204" s="3">
        <f t="shared" si="869"/>
        <v>-3288.6500000000005</v>
      </c>
      <c r="Q6204" s="3">
        <f t="shared" si="870"/>
        <v>0</v>
      </c>
      <c r="R6204" s="3">
        <f>I6204 + M6204*Inputs!$B$9 - N6204/Inputs!$B$10</f>
        <v>318.9482716679932</v>
      </c>
    </row>
    <row r="6205" spans="1:18" x14ac:dyDescent="0.3">
      <c r="A6205" s="4">
        <v>46281.458333333343</v>
      </c>
      <c r="B6205" s="3">
        <v>15.975000000000001</v>
      </c>
      <c r="C6205" s="3">
        <v>0.39</v>
      </c>
      <c r="D6205" s="3">
        <f t="shared" si="864"/>
        <v>27.237812500000004</v>
      </c>
      <c r="E6205" s="3">
        <f>MAX(B6205 - D6205/Inputs!$B$5, 0)</f>
        <v>0</v>
      </c>
      <c r="F6205" s="3">
        <f>MAX(D6205*Inputs!$B$5 - B6205, 0)</f>
        <v>7.9942750000000018</v>
      </c>
      <c r="G6205" s="3">
        <f t="shared" si="865"/>
        <v>0.39</v>
      </c>
      <c r="H6205" t="str">
        <f t="shared" si="866"/>
        <v>Charge</v>
      </c>
      <c r="I6205" s="3">
        <f t="shared" si="871"/>
        <v>318.9482716679932</v>
      </c>
      <c r="J6205" s="3">
        <f t="shared" si="872"/>
        <v>318.94827166799325</v>
      </c>
      <c r="K6205" s="3">
        <f>MIN(Inputs!$B$2, (Inputs!$B$8 - I6205)/Inputs!$B$9)</f>
        <v>22.44121780453775</v>
      </c>
      <c r="L6205" s="3">
        <f>MAX(MIN(Inputs!$B$2, I6205*Inputs!$B$10, Inputs!$B$8*Inputs!$B$4 - J6205), 0)</f>
        <v>21.051728332006746</v>
      </c>
      <c r="M6205" s="3">
        <f t="shared" si="867"/>
        <v>22.44121780453775</v>
      </c>
      <c r="N6205" s="3">
        <f t="shared" si="868"/>
        <v>0</v>
      </c>
      <c r="O6205" s="3">
        <f>IF(H6205="Reg", MIN(Inputs!$B$2, I6205*Inputs!$B$10, (Inputs!$B$8-I6205)/Inputs!$B$9), 0)</f>
        <v>0</v>
      </c>
      <c r="P6205" s="3">
        <f t="shared" si="869"/>
        <v>-358.49845442749057</v>
      </c>
      <c r="Q6205" s="3">
        <f t="shared" si="870"/>
        <v>0</v>
      </c>
      <c r="R6205" s="3">
        <f>I6205 + M6205*Inputs!$B$9 - N6205/Inputs!$B$10</f>
        <v>340</v>
      </c>
    </row>
    <row r="6206" spans="1:18" x14ac:dyDescent="0.3">
      <c r="A6206" s="4">
        <v>46281.5</v>
      </c>
      <c r="B6206" s="3">
        <v>16.5425</v>
      </c>
      <c r="C6206" s="3">
        <v>0.44</v>
      </c>
      <c r="D6206" s="3">
        <f t="shared" si="864"/>
        <v>27.237812500000004</v>
      </c>
      <c r="E6206" s="3">
        <f>MAX(B6206 - D6206/Inputs!$B$5, 0)</f>
        <v>0</v>
      </c>
      <c r="F6206" s="3">
        <f>MAX(D6206*Inputs!$B$5 - B6206, 0)</f>
        <v>7.4267750000000028</v>
      </c>
      <c r="G6206" s="3">
        <f t="shared" si="865"/>
        <v>0.44</v>
      </c>
      <c r="H6206" t="str">
        <f t="shared" si="866"/>
        <v>Charge</v>
      </c>
      <c r="I6206" s="3">
        <f t="shared" si="871"/>
        <v>340</v>
      </c>
      <c r="J6206" s="3">
        <f t="shared" si="872"/>
        <v>318.94827166799325</v>
      </c>
      <c r="K6206" s="3">
        <f>MIN(Inputs!$B$2, (Inputs!$B$8 - I6206)/Inputs!$B$9)</f>
        <v>0</v>
      </c>
      <c r="L6206" s="3">
        <f>MAX(MIN(Inputs!$B$2, I6206*Inputs!$B$10, Inputs!$B$8*Inputs!$B$4 - J6206), 0)</f>
        <v>21.051728332006746</v>
      </c>
      <c r="M6206" s="3">
        <f t="shared" si="867"/>
        <v>0</v>
      </c>
      <c r="N6206" s="3">
        <f t="shared" si="868"/>
        <v>0</v>
      </c>
      <c r="O6206" s="3">
        <f>IF(H6206="Reg", MIN(Inputs!$B$2, I6206*Inputs!$B$10, (Inputs!$B$8-I6206)/Inputs!$B$9), 0)</f>
        <v>0</v>
      </c>
      <c r="P6206" s="3">
        <f t="shared" si="869"/>
        <v>0</v>
      </c>
      <c r="Q6206" s="3">
        <f t="shared" si="870"/>
        <v>0</v>
      </c>
      <c r="R6206" s="3">
        <f>I6206 + M6206*Inputs!$B$9 - N6206/Inputs!$B$10</f>
        <v>340</v>
      </c>
    </row>
    <row r="6207" spans="1:18" x14ac:dyDescent="0.3">
      <c r="A6207" s="4">
        <v>46281.541666666657</v>
      </c>
      <c r="B6207" s="3">
        <v>18.59</v>
      </c>
      <c r="C6207" s="3">
        <v>0.49</v>
      </c>
      <c r="D6207" s="3">
        <f t="shared" si="864"/>
        <v>27.237812500000004</v>
      </c>
      <c r="E6207" s="3">
        <f>MAX(B6207 - D6207/Inputs!$B$5, 0)</f>
        <v>0</v>
      </c>
      <c r="F6207" s="3">
        <f>MAX(D6207*Inputs!$B$5 - B6207, 0)</f>
        <v>5.3792750000000034</v>
      </c>
      <c r="G6207" s="3">
        <f t="shared" si="865"/>
        <v>0.49</v>
      </c>
      <c r="H6207" t="str">
        <f t="shared" si="866"/>
        <v>Charge</v>
      </c>
      <c r="I6207" s="3">
        <f t="shared" si="871"/>
        <v>340</v>
      </c>
      <c r="J6207" s="3">
        <f t="shared" si="872"/>
        <v>318.94827166799325</v>
      </c>
      <c r="K6207" s="3">
        <f>MIN(Inputs!$B$2, (Inputs!$B$8 - I6207)/Inputs!$B$9)</f>
        <v>0</v>
      </c>
      <c r="L6207" s="3">
        <f>MAX(MIN(Inputs!$B$2, I6207*Inputs!$B$10, Inputs!$B$8*Inputs!$B$4 - J6207), 0)</f>
        <v>21.051728332006746</v>
      </c>
      <c r="M6207" s="3">
        <f t="shared" si="867"/>
        <v>0</v>
      </c>
      <c r="N6207" s="3">
        <f t="shared" si="868"/>
        <v>0</v>
      </c>
      <c r="O6207" s="3">
        <f>IF(H6207="Reg", MIN(Inputs!$B$2, I6207*Inputs!$B$10, (Inputs!$B$8-I6207)/Inputs!$B$9), 0)</f>
        <v>0</v>
      </c>
      <c r="P6207" s="3">
        <f t="shared" si="869"/>
        <v>0</v>
      </c>
      <c r="Q6207" s="3">
        <f t="shared" si="870"/>
        <v>0</v>
      </c>
      <c r="R6207" s="3">
        <f>I6207 + M6207*Inputs!$B$9 - N6207/Inputs!$B$10</f>
        <v>340</v>
      </c>
    </row>
    <row r="6208" spans="1:18" x14ac:dyDescent="0.3">
      <c r="A6208" s="4">
        <v>46281.583333333343</v>
      </c>
      <c r="B6208" s="3">
        <v>17.055</v>
      </c>
      <c r="C6208" s="3">
        <v>1</v>
      </c>
      <c r="D6208" s="3">
        <f t="shared" si="864"/>
        <v>27.237812500000004</v>
      </c>
      <c r="E6208" s="3">
        <f>MAX(B6208 - D6208/Inputs!$B$5, 0)</f>
        <v>0</v>
      </c>
      <c r="F6208" s="3">
        <f>MAX(D6208*Inputs!$B$5 - B6208, 0)</f>
        <v>6.9142750000000035</v>
      </c>
      <c r="G6208" s="3">
        <f t="shared" si="865"/>
        <v>1</v>
      </c>
      <c r="H6208" t="str">
        <f t="shared" si="866"/>
        <v>Charge</v>
      </c>
      <c r="I6208" s="3">
        <f t="shared" si="871"/>
        <v>340</v>
      </c>
      <c r="J6208" s="3">
        <f t="shared" si="872"/>
        <v>318.94827166799325</v>
      </c>
      <c r="K6208" s="3">
        <f>MIN(Inputs!$B$2, (Inputs!$B$8 - I6208)/Inputs!$B$9)</f>
        <v>0</v>
      </c>
      <c r="L6208" s="3">
        <f>MAX(MIN(Inputs!$B$2, I6208*Inputs!$B$10, Inputs!$B$8*Inputs!$B$4 - J6208), 0)</f>
        <v>21.051728332006746</v>
      </c>
      <c r="M6208" s="3">
        <f t="shared" si="867"/>
        <v>0</v>
      </c>
      <c r="N6208" s="3">
        <f t="shared" si="868"/>
        <v>0</v>
      </c>
      <c r="O6208" s="3">
        <f>IF(H6208="Reg", MIN(Inputs!$B$2, I6208*Inputs!$B$10, (Inputs!$B$8-I6208)/Inputs!$B$9), 0)</f>
        <v>0</v>
      </c>
      <c r="P6208" s="3">
        <f t="shared" si="869"/>
        <v>0</v>
      </c>
      <c r="Q6208" s="3">
        <f t="shared" si="870"/>
        <v>0</v>
      </c>
      <c r="R6208" s="3">
        <f>I6208 + M6208*Inputs!$B$9 - N6208/Inputs!$B$10</f>
        <v>340</v>
      </c>
    </row>
    <row r="6209" spans="1:18" x14ac:dyDescent="0.3">
      <c r="A6209" s="4">
        <v>46281.625</v>
      </c>
      <c r="B6209" s="3">
        <v>18.147500000000001</v>
      </c>
      <c r="C6209" s="3">
        <v>1</v>
      </c>
      <c r="D6209" s="3">
        <f t="shared" si="864"/>
        <v>27.237812500000004</v>
      </c>
      <c r="E6209" s="3">
        <f>MAX(B6209 - D6209/Inputs!$B$5, 0)</f>
        <v>0</v>
      </c>
      <c r="F6209" s="3">
        <f>MAX(D6209*Inputs!$B$5 - B6209, 0)</f>
        <v>5.8217750000000024</v>
      </c>
      <c r="G6209" s="3">
        <f t="shared" si="865"/>
        <v>1</v>
      </c>
      <c r="H6209" t="str">
        <f t="shared" si="866"/>
        <v>Charge</v>
      </c>
      <c r="I6209" s="3">
        <f t="shared" si="871"/>
        <v>340</v>
      </c>
      <c r="J6209" s="3">
        <f t="shared" si="872"/>
        <v>318.94827166799325</v>
      </c>
      <c r="K6209" s="3">
        <f>MIN(Inputs!$B$2, (Inputs!$B$8 - I6209)/Inputs!$B$9)</f>
        <v>0</v>
      </c>
      <c r="L6209" s="3">
        <f>MAX(MIN(Inputs!$B$2, I6209*Inputs!$B$10, Inputs!$B$8*Inputs!$B$4 - J6209), 0)</f>
        <v>21.051728332006746</v>
      </c>
      <c r="M6209" s="3">
        <f t="shared" si="867"/>
        <v>0</v>
      </c>
      <c r="N6209" s="3">
        <f t="shared" si="868"/>
        <v>0</v>
      </c>
      <c r="O6209" s="3">
        <f>IF(H6209="Reg", MIN(Inputs!$B$2, I6209*Inputs!$B$10, (Inputs!$B$8-I6209)/Inputs!$B$9), 0)</f>
        <v>0</v>
      </c>
      <c r="P6209" s="3">
        <f t="shared" si="869"/>
        <v>0</v>
      </c>
      <c r="Q6209" s="3">
        <f t="shared" si="870"/>
        <v>0</v>
      </c>
      <c r="R6209" s="3">
        <f>I6209 + M6209*Inputs!$B$9 - N6209/Inputs!$B$10</f>
        <v>340</v>
      </c>
    </row>
    <row r="6210" spans="1:18" x14ac:dyDescent="0.3">
      <c r="A6210" s="4">
        <v>46281.666666666657</v>
      </c>
      <c r="B6210" s="3">
        <v>19.914999999999999</v>
      </c>
      <c r="C6210" s="3">
        <v>1.07</v>
      </c>
      <c r="D6210" s="3">
        <f t="shared" ref="D6210:D6273" si="873">AVERAGEIFS(B:B, A:A, "&gt;="&amp;INT(A6210), A:A, "&lt;"&amp;INT(A6210)+1)</f>
        <v>27.237812500000004</v>
      </c>
      <c r="E6210" s="3">
        <f>MAX(B6210 - D6210/Inputs!$B$5, 0)</f>
        <v>0</v>
      </c>
      <c r="F6210" s="3">
        <f>MAX(D6210*Inputs!$B$5 - B6210, 0)</f>
        <v>4.0542750000000041</v>
      </c>
      <c r="G6210" s="3">
        <f t="shared" ref="G6210:G6273" si="874">C6210</f>
        <v>1.07</v>
      </c>
      <c r="H6210" t="str">
        <f t="shared" ref="H6210:H6273" si="875">IF(MAX(E6210, F6210, G6210)&lt;=0, "Idle", IF(AND(G6210&gt;=E6210, G6210&gt;=F6210), "Reg", IF(E6210&gt;=F6210, "Discharge", "Charge")))</f>
        <v>Charge</v>
      </c>
      <c r="I6210" s="3">
        <f t="shared" si="871"/>
        <v>340</v>
      </c>
      <c r="J6210" s="3">
        <f t="shared" si="872"/>
        <v>318.94827166799325</v>
      </c>
      <c r="K6210" s="3">
        <f>MIN(Inputs!$B$2, (Inputs!$B$8 - I6210)/Inputs!$B$9)</f>
        <v>0</v>
      </c>
      <c r="L6210" s="3">
        <f>MAX(MIN(Inputs!$B$2, I6210*Inputs!$B$10, Inputs!$B$8*Inputs!$B$4 - J6210), 0)</f>
        <v>21.051728332006746</v>
      </c>
      <c r="M6210" s="3">
        <f t="shared" ref="M6210:M6273" si="876">IF(H6210="Charge", K6210, 0)</f>
        <v>0</v>
      </c>
      <c r="N6210" s="3">
        <f t="shared" ref="N6210:N6273" si="877">IF(H6210="Discharge", L6210, 0)</f>
        <v>0</v>
      </c>
      <c r="O6210" s="3">
        <f>IF(H6210="Reg", MIN(Inputs!$B$2, I6210*Inputs!$B$10, (Inputs!$B$8-I6210)/Inputs!$B$9), 0)</f>
        <v>0</v>
      </c>
      <c r="P6210" s="3">
        <f t="shared" ref="P6210:P6273" si="878">(N6210 - M6210) * B6210</f>
        <v>0</v>
      </c>
      <c r="Q6210" s="3">
        <f t="shared" ref="Q6210:Q6273" si="879">O6210 * C6210</f>
        <v>0</v>
      </c>
      <c r="R6210" s="3">
        <f>I6210 + M6210*Inputs!$B$9 - N6210/Inputs!$B$10</f>
        <v>340</v>
      </c>
    </row>
    <row r="6211" spans="1:18" x14ac:dyDescent="0.3">
      <c r="A6211" s="4">
        <v>46281.708333333343</v>
      </c>
      <c r="B6211" s="3">
        <v>22.194999999999997</v>
      </c>
      <c r="C6211" s="3">
        <v>2.64</v>
      </c>
      <c r="D6211" s="3">
        <f t="shared" si="873"/>
        <v>27.237812500000004</v>
      </c>
      <c r="E6211" s="3">
        <f>MAX(B6211 - D6211/Inputs!$B$5, 0)</f>
        <v>0</v>
      </c>
      <c r="F6211" s="3">
        <f>MAX(D6211*Inputs!$B$5 - B6211, 0)</f>
        <v>1.7742750000000065</v>
      </c>
      <c r="G6211" s="3">
        <f t="shared" si="874"/>
        <v>2.64</v>
      </c>
      <c r="H6211" t="str">
        <f t="shared" si="875"/>
        <v>Reg</v>
      </c>
      <c r="I6211" s="3">
        <f t="shared" ref="I6211:I6274" si="880">R6210</f>
        <v>340</v>
      </c>
      <c r="J6211" s="3">
        <f t="shared" ref="J6211:J6274" si="881">IF(INT(A6211)=INT(A6210), J6210 + N6210, 0)</f>
        <v>318.94827166799325</v>
      </c>
      <c r="K6211" s="3">
        <f>MIN(Inputs!$B$2, (Inputs!$B$8 - I6211)/Inputs!$B$9)</f>
        <v>0</v>
      </c>
      <c r="L6211" s="3">
        <f>MAX(MIN(Inputs!$B$2, I6211*Inputs!$B$10, Inputs!$B$8*Inputs!$B$4 - J6211), 0)</f>
        <v>21.051728332006746</v>
      </c>
      <c r="M6211" s="3">
        <f t="shared" si="876"/>
        <v>0</v>
      </c>
      <c r="N6211" s="3">
        <f t="shared" si="877"/>
        <v>0</v>
      </c>
      <c r="O6211" s="3">
        <f>IF(H6211="Reg", MIN(Inputs!$B$2, I6211*Inputs!$B$10, (Inputs!$B$8-I6211)/Inputs!$B$9), 0)</f>
        <v>0</v>
      </c>
      <c r="P6211" s="3">
        <f t="shared" si="878"/>
        <v>0</v>
      </c>
      <c r="Q6211" s="3">
        <f t="shared" si="879"/>
        <v>0</v>
      </c>
      <c r="R6211" s="3">
        <f>I6211 + M6211*Inputs!$B$9 - N6211/Inputs!$B$10</f>
        <v>340</v>
      </c>
    </row>
    <row r="6212" spans="1:18" x14ac:dyDescent="0.3">
      <c r="A6212" s="4">
        <v>46281.75</v>
      </c>
      <c r="B6212" s="3">
        <v>28.427499999999998</v>
      </c>
      <c r="C6212" s="3">
        <v>10</v>
      </c>
      <c r="D6212" s="3">
        <f t="shared" si="873"/>
        <v>27.237812500000004</v>
      </c>
      <c r="E6212" s="3">
        <f>MAX(B6212 - D6212/Inputs!$B$5, 0)</f>
        <v>0</v>
      </c>
      <c r="F6212" s="3">
        <f>MAX(D6212*Inputs!$B$5 - B6212, 0)</f>
        <v>0</v>
      </c>
      <c r="G6212" s="3">
        <f t="shared" si="874"/>
        <v>10</v>
      </c>
      <c r="H6212" t="str">
        <f t="shared" si="875"/>
        <v>Reg</v>
      </c>
      <c r="I6212" s="3">
        <f t="shared" si="880"/>
        <v>340</v>
      </c>
      <c r="J6212" s="3">
        <f t="shared" si="881"/>
        <v>318.94827166799325</v>
      </c>
      <c r="K6212" s="3">
        <f>MIN(Inputs!$B$2, (Inputs!$B$8 - I6212)/Inputs!$B$9)</f>
        <v>0</v>
      </c>
      <c r="L6212" s="3">
        <f>MAX(MIN(Inputs!$B$2, I6212*Inputs!$B$10, Inputs!$B$8*Inputs!$B$4 - J6212), 0)</f>
        <v>21.051728332006746</v>
      </c>
      <c r="M6212" s="3">
        <f t="shared" si="876"/>
        <v>0</v>
      </c>
      <c r="N6212" s="3">
        <f t="shared" si="877"/>
        <v>0</v>
      </c>
      <c r="O6212" s="3">
        <f>IF(H6212="Reg", MIN(Inputs!$B$2, I6212*Inputs!$B$10, (Inputs!$B$8-I6212)/Inputs!$B$9), 0)</f>
        <v>0</v>
      </c>
      <c r="P6212" s="3">
        <f t="shared" si="878"/>
        <v>0</v>
      </c>
      <c r="Q6212" s="3">
        <f t="shared" si="879"/>
        <v>0</v>
      </c>
      <c r="R6212" s="3">
        <f>I6212 + M6212*Inputs!$B$9 - N6212/Inputs!$B$10</f>
        <v>340</v>
      </c>
    </row>
    <row r="6213" spans="1:18" x14ac:dyDescent="0.3">
      <c r="A6213" s="4">
        <v>46281.791666666657</v>
      </c>
      <c r="B6213" s="3">
        <v>38.827500000000001</v>
      </c>
      <c r="C6213" s="3">
        <v>17.420000000000002</v>
      </c>
      <c r="D6213" s="3">
        <f t="shared" si="873"/>
        <v>27.237812500000004</v>
      </c>
      <c r="E6213" s="3">
        <f>MAX(B6213 - D6213/Inputs!$B$5, 0)</f>
        <v>7.875440340909087</v>
      </c>
      <c r="F6213" s="3">
        <f>MAX(D6213*Inputs!$B$5 - B6213, 0)</f>
        <v>0</v>
      </c>
      <c r="G6213" s="3">
        <f t="shared" si="874"/>
        <v>17.420000000000002</v>
      </c>
      <c r="H6213" t="str">
        <f t="shared" si="875"/>
        <v>Reg</v>
      </c>
      <c r="I6213" s="3">
        <f t="shared" si="880"/>
        <v>340</v>
      </c>
      <c r="J6213" s="3">
        <f t="shared" si="881"/>
        <v>318.94827166799325</v>
      </c>
      <c r="K6213" s="3">
        <f>MIN(Inputs!$B$2, (Inputs!$B$8 - I6213)/Inputs!$B$9)</f>
        <v>0</v>
      </c>
      <c r="L6213" s="3">
        <f>MAX(MIN(Inputs!$B$2, I6213*Inputs!$B$10, Inputs!$B$8*Inputs!$B$4 - J6213), 0)</f>
        <v>21.051728332006746</v>
      </c>
      <c r="M6213" s="3">
        <f t="shared" si="876"/>
        <v>0</v>
      </c>
      <c r="N6213" s="3">
        <f t="shared" si="877"/>
        <v>0</v>
      </c>
      <c r="O6213" s="3">
        <f>IF(H6213="Reg", MIN(Inputs!$B$2, I6213*Inputs!$B$10, (Inputs!$B$8-I6213)/Inputs!$B$9), 0)</f>
        <v>0</v>
      </c>
      <c r="P6213" s="3">
        <f t="shared" si="878"/>
        <v>0</v>
      </c>
      <c r="Q6213" s="3">
        <f t="shared" si="879"/>
        <v>0</v>
      </c>
      <c r="R6213" s="3">
        <f>I6213 + M6213*Inputs!$B$9 - N6213/Inputs!$B$10</f>
        <v>340</v>
      </c>
    </row>
    <row r="6214" spans="1:18" x14ac:dyDescent="0.3">
      <c r="A6214" s="4">
        <v>46281.833333333343</v>
      </c>
      <c r="B6214" s="3">
        <v>37.47</v>
      </c>
      <c r="C6214" s="3">
        <v>10.27</v>
      </c>
      <c r="D6214" s="3">
        <f t="shared" si="873"/>
        <v>27.237812500000004</v>
      </c>
      <c r="E6214" s="3">
        <f>MAX(B6214 - D6214/Inputs!$B$5, 0)</f>
        <v>6.5179403409090853</v>
      </c>
      <c r="F6214" s="3">
        <f>MAX(D6214*Inputs!$B$5 - B6214, 0)</f>
        <v>0</v>
      </c>
      <c r="G6214" s="3">
        <f t="shared" si="874"/>
        <v>10.27</v>
      </c>
      <c r="H6214" t="str">
        <f t="shared" si="875"/>
        <v>Reg</v>
      </c>
      <c r="I6214" s="3">
        <f t="shared" si="880"/>
        <v>340</v>
      </c>
      <c r="J6214" s="3">
        <f t="shared" si="881"/>
        <v>318.94827166799325</v>
      </c>
      <c r="K6214" s="3">
        <f>MIN(Inputs!$B$2, (Inputs!$B$8 - I6214)/Inputs!$B$9)</f>
        <v>0</v>
      </c>
      <c r="L6214" s="3">
        <f>MAX(MIN(Inputs!$B$2, I6214*Inputs!$B$10, Inputs!$B$8*Inputs!$B$4 - J6214), 0)</f>
        <v>21.051728332006746</v>
      </c>
      <c r="M6214" s="3">
        <f t="shared" si="876"/>
        <v>0</v>
      </c>
      <c r="N6214" s="3">
        <f t="shared" si="877"/>
        <v>0</v>
      </c>
      <c r="O6214" s="3">
        <f>IF(H6214="Reg", MIN(Inputs!$B$2, I6214*Inputs!$B$10, (Inputs!$B$8-I6214)/Inputs!$B$9), 0)</f>
        <v>0</v>
      </c>
      <c r="P6214" s="3">
        <f t="shared" si="878"/>
        <v>0</v>
      </c>
      <c r="Q6214" s="3">
        <f t="shared" si="879"/>
        <v>0</v>
      </c>
      <c r="R6214" s="3">
        <f>I6214 + M6214*Inputs!$B$9 - N6214/Inputs!$B$10</f>
        <v>340</v>
      </c>
    </row>
    <row r="6215" spans="1:18" x14ac:dyDescent="0.3">
      <c r="A6215" s="4">
        <v>46281.875</v>
      </c>
      <c r="B6215" s="3">
        <v>34.772500000000001</v>
      </c>
      <c r="C6215" s="3">
        <v>3.11</v>
      </c>
      <c r="D6215" s="3">
        <f t="shared" si="873"/>
        <v>27.237812500000004</v>
      </c>
      <c r="E6215" s="3">
        <f>MAX(B6215 - D6215/Inputs!$B$5, 0)</f>
        <v>3.8204403409090872</v>
      </c>
      <c r="F6215" s="3">
        <f>MAX(D6215*Inputs!$B$5 - B6215, 0)</f>
        <v>0</v>
      </c>
      <c r="G6215" s="3">
        <f t="shared" si="874"/>
        <v>3.11</v>
      </c>
      <c r="H6215" t="str">
        <f t="shared" si="875"/>
        <v>Discharge</v>
      </c>
      <c r="I6215" s="3">
        <f t="shared" si="880"/>
        <v>340</v>
      </c>
      <c r="J6215" s="3">
        <f t="shared" si="881"/>
        <v>318.94827166799325</v>
      </c>
      <c r="K6215" s="3">
        <f>MIN(Inputs!$B$2, (Inputs!$B$8 - I6215)/Inputs!$B$9)</f>
        <v>0</v>
      </c>
      <c r="L6215" s="3">
        <f>MAX(MIN(Inputs!$B$2, I6215*Inputs!$B$10, Inputs!$B$8*Inputs!$B$4 - J6215), 0)</f>
        <v>21.051728332006746</v>
      </c>
      <c r="M6215" s="3">
        <f t="shared" si="876"/>
        <v>0</v>
      </c>
      <c r="N6215" s="3">
        <f t="shared" si="877"/>
        <v>21.051728332006746</v>
      </c>
      <c r="O6215" s="3">
        <f>IF(H6215="Reg", MIN(Inputs!$B$2, I6215*Inputs!$B$10, (Inputs!$B$8-I6215)/Inputs!$B$9), 0)</f>
        <v>0</v>
      </c>
      <c r="P6215" s="3">
        <f t="shared" si="878"/>
        <v>732.02122342470466</v>
      </c>
      <c r="Q6215" s="3">
        <f t="shared" si="879"/>
        <v>0</v>
      </c>
      <c r="R6215" s="3">
        <f>I6215 + M6215*Inputs!$B$9 - N6215/Inputs!$B$10</f>
        <v>317.5587821954623</v>
      </c>
    </row>
    <row r="6216" spans="1:18" x14ac:dyDescent="0.3">
      <c r="A6216" s="4">
        <v>46281.916666666657</v>
      </c>
      <c r="B6216" s="3">
        <v>31.285</v>
      </c>
      <c r="C6216" s="3">
        <v>2.19</v>
      </c>
      <c r="D6216" s="3">
        <f t="shared" si="873"/>
        <v>27.237812500000004</v>
      </c>
      <c r="E6216" s="3">
        <f>MAX(B6216 - D6216/Inputs!$B$5, 0)</f>
        <v>0.33294034090908653</v>
      </c>
      <c r="F6216" s="3">
        <f>MAX(D6216*Inputs!$B$5 - B6216, 0)</f>
        <v>0</v>
      </c>
      <c r="G6216" s="3">
        <f t="shared" si="874"/>
        <v>2.19</v>
      </c>
      <c r="H6216" t="str">
        <f t="shared" si="875"/>
        <v>Reg</v>
      </c>
      <c r="I6216" s="3">
        <f t="shared" si="880"/>
        <v>317.5587821954623</v>
      </c>
      <c r="J6216" s="3">
        <f t="shared" si="881"/>
        <v>340</v>
      </c>
      <c r="K6216" s="3">
        <f>MIN(Inputs!$B$2, (Inputs!$B$8 - I6216)/Inputs!$B$9)</f>
        <v>23.922418559098585</v>
      </c>
      <c r="L6216" s="3">
        <f>MAX(MIN(Inputs!$B$2, I6216*Inputs!$B$10, Inputs!$B$8*Inputs!$B$4 - J6216), 0)</f>
        <v>0</v>
      </c>
      <c r="M6216" s="3">
        <f t="shared" si="876"/>
        <v>0</v>
      </c>
      <c r="N6216" s="3">
        <f t="shared" si="877"/>
        <v>0</v>
      </c>
      <c r="O6216" s="3">
        <f>IF(H6216="Reg", MIN(Inputs!$B$2, I6216*Inputs!$B$10, (Inputs!$B$8-I6216)/Inputs!$B$9), 0)</f>
        <v>23.922418559098585</v>
      </c>
      <c r="P6216" s="3">
        <f t="shared" si="878"/>
        <v>0</v>
      </c>
      <c r="Q6216" s="3">
        <f t="shared" si="879"/>
        <v>52.390096644425903</v>
      </c>
      <c r="R6216" s="3">
        <f>I6216 + M6216*Inputs!$B$9 - N6216/Inputs!$B$10</f>
        <v>317.5587821954623</v>
      </c>
    </row>
    <row r="6217" spans="1:18" x14ac:dyDescent="0.3">
      <c r="A6217" s="4">
        <v>46281.958333333343</v>
      </c>
      <c r="B6217" s="3">
        <v>24.950000000000003</v>
      </c>
      <c r="C6217" s="3">
        <v>0.05</v>
      </c>
      <c r="D6217" s="3">
        <f t="shared" si="873"/>
        <v>27.237812500000004</v>
      </c>
      <c r="E6217" s="3">
        <f>MAX(B6217 - D6217/Inputs!$B$5, 0)</f>
        <v>0</v>
      </c>
      <c r="F6217" s="3">
        <f>MAX(D6217*Inputs!$B$5 - B6217, 0)</f>
        <v>0</v>
      </c>
      <c r="G6217" s="3">
        <f t="shared" si="874"/>
        <v>0.05</v>
      </c>
      <c r="H6217" t="str">
        <f t="shared" si="875"/>
        <v>Reg</v>
      </c>
      <c r="I6217" s="3">
        <f t="shared" si="880"/>
        <v>317.5587821954623</v>
      </c>
      <c r="J6217" s="3">
        <f t="shared" si="881"/>
        <v>340</v>
      </c>
      <c r="K6217" s="3">
        <f>MIN(Inputs!$B$2, (Inputs!$B$8 - I6217)/Inputs!$B$9)</f>
        <v>23.922418559098585</v>
      </c>
      <c r="L6217" s="3">
        <f>MAX(MIN(Inputs!$B$2, I6217*Inputs!$B$10, Inputs!$B$8*Inputs!$B$4 - J6217), 0)</f>
        <v>0</v>
      </c>
      <c r="M6217" s="3">
        <f t="shared" si="876"/>
        <v>0</v>
      </c>
      <c r="N6217" s="3">
        <f t="shared" si="877"/>
        <v>0</v>
      </c>
      <c r="O6217" s="3">
        <f>IF(H6217="Reg", MIN(Inputs!$B$2, I6217*Inputs!$B$10, (Inputs!$B$8-I6217)/Inputs!$B$9), 0)</f>
        <v>23.922418559098585</v>
      </c>
      <c r="P6217" s="3">
        <f t="shared" si="878"/>
        <v>0</v>
      </c>
      <c r="Q6217" s="3">
        <f t="shared" si="879"/>
        <v>1.1961209279549292</v>
      </c>
      <c r="R6217" s="3">
        <f>I6217 + M6217*Inputs!$B$9 - N6217/Inputs!$B$10</f>
        <v>317.5587821954623</v>
      </c>
    </row>
    <row r="6218" spans="1:18" x14ac:dyDescent="0.3">
      <c r="A6218" s="4">
        <v>46282</v>
      </c>
      <c r="B6218" s="3">
        <v>21.8675</v>
      </c>
      <c r="C6218" s="3">
        <v>0.05</v>
      </c>
      <c r="D6218" s="3">
        <f t="shared" si="873"/>
        <v>29.234999999999996</v>
      </c>
      <c r="E6218" s="3">
        <f>MAX(B6218 - D6218/Inputs!$B$5, 0)</f>
        <v>0</v>
      </c>
      <c r="F6218" s="3">
        <f>MAX(D6218*Inputs!$B$5 - B6218, 0)</f>
        <v>3.8592999999999975</v>
      </c>
      <c r="G6218" s="3">
        <f t="shared" si="874"/>
        <v>0.05</v>
      </c>
      <c r="H6218" t="str">
        <f t="shared" si="875"/>
        <v>Charge</v>
      </c>
      <c r="I6218" s="3">
        <f t="shared" si="880"/>
        <v>317.5587821954623</v>
      </c>
      <c r="J6218" s="3">
        <f t="shared" si="881"/>
        <v>0</v>
      </c>
      <c r="K6218" s="3">
        <f>MIN(Inputs!$B$2, (Inputs!$B$8 - I6218)/Inputs!$B$9)</f>
        <v>23.922418559098585</v>
      </c>
      <c r="L6218" s="3">
        <f>MAX(MIN(Inputs!$B$2, I6218*Inputs!$B$10, Inputs!$B$8*Inputs!$B$4 - J6218), 0)</f>
        <v>170</v>
      </c>
      <c r="M6218" s="3">
        <f t="shared" si="876"/>
        <v>23.922418559098585</v>
      </c>
      <c r="N6218" s="3">
        <f t="shared" si="877"/>
        <v>0</v>
      </c>
      <c r="O6218" s="3">
        <f>IF(H6218="Reg", MIN(Inputs!$B$2, I6218*Inputs!$B$10, (Inputs!$B$8-I6218)/Inputs!$B$9), 0)</f>
        <v>0</v>
      </c>
      <c r="P6218" s="3">
        <f t="shared" si="878"/>
        <v>-523.12348784108826</v>
      </c>
      <c r="Q6218" s="3">
        <f t="shared" si="879"/>
        <v>0</v>
      </c>
      <c r="R6218" s="3">
        <f>I6218 + M6218*Inputs!$B$9 - N6218/Inputs!$B$10</f>
        <v>340</v>
      </c>
    </row>
    <row r="6219" spans="1:18" x14ac:dyDescent="0.3">
      <c r="A6219" s="4">
        <v>46282.041666666657</v>
      </c>
      <c r="B6219" s="3">
        <v>20.797499999999999</v>
      </c>
      <c r="C6219" s="3">
        <v>0.05</v>
      </c>
      <c r="D6219" s="3">
        <f t="shared" si="873"/>
        <v>29.234999999999996</v>
      </c>
      <c r="E6219" s="3">
        <f>MAX(B6219 - D6219/Inputs!$B$5, 0)</f>
        <v>0</v>
      </c>
      <c r="F6219" s="3">
        <f>MAX(D6219*Inputs!$B$5 - B6219, 0)</f>
        <v>4.9292999999999978</v>
      </c>
      <c r="G6219" s="3">
        <f t="shared" si="874"/>
        <v>0.05</v>
      </c>
      <c r="H6219" t="str">
        <f t="shared" si="875"/>
        <v>Charge</v>
      </c>
      <c r="I6219" s="3">
        <f t="shared" si="880"/>
        <v>340</v>
      </c>
      <c r="J6219" s="3">
        <f t="shared" si="881"/>
        <v>0</v>
      </c>
      <c r="K6219" s="3">
        <f>MIN(Inputs!$B$2, (Inputs!$B$8 - I6219)/Inputs!$B$9)</f>
        <v>0</v>
      </c>
      <c r="L6219" s="3">
        <f>MAX(MIN(Inputs!$B$2, I6219*Inputs!$B$10, Inputs!$B$8*Inputs!$B$4 - J6219), 0)</f>
        <v>170</v>
      </c>
      <c r="M6219" s="3">
        <f t="shared" si="876"/>
        <v>0</v>
      </c>
      <c r="N6219" s="3">
        <f t="shared" si="877"/>
        <v>0</v>
      </c>
      <c r="O6219" s="3">
        <f>IF(H6219="Reg", MIN(Inputs!$B$2, I6219*Inputs!$B$10, (Inputs!$B$8-I6219)/Inputs!$B$9), 0)</f>
        <v>0</v>
      </c>
      <c r="P6219" s="3">
        <f t="shared" si="878"/>
        <v>0</v>
      </c>
      <c r="Q6219" s="3">
        <f t="shared" si="879"/>
        <v>0</v>
      </c>
      <c r="R6219" s="3">
        <f>I6219 + M6219*Inputs!$B$9 - N6219/Inputs!$B$10</f>
        <v>340</v>
      </c>
    </row>
    <row r="6220" spans="1:18" x14ac:dyDescent="0.3">
      <c r="A6220" s="4">
        <v>46282.083333333343</v>
      </c>
      <c r="B6220" s="3">
        <v>17.392499999999998</v>
      </c>
      <c r="C6220" s="3">
        <v>0.05</v>
      </c>
      <c r="D6220" s="3">
        <f t="shared" si="873"/>
        <v>29.234999999999996</v>
      </c>
      <c r="E6220" s="3">
        <f>MAX(B6220 - D6220/Inputs!$B$5, 0)</f>
        <v>0</v>
      </c>
      <c r="F6220" s="3">
        <f>MAX(D6220*Inputs!$B$5 - B6220, 0)</f>
        <v>8.3342999999999989</v>
      </c>
      <c r="G6220" s="3">
        <f t="shared" si="874"/>
        <v>0.05</v>
      </c>
      <c r="H6220" t="str">
        <f t="shared" si="875"/>
        <v>Charge</v>
      </c>
      <c r="I6220" s="3">
        <f t="shared" si="880"/>
        <v>340</v>
      </c>
      <c r="J6220" s="3">
        <f t="shared" si="881"/>
        <v>0</v>
      </c>
      <c r="K6220" s="3">
        <f>MIN(Inputs!$B$2, (Inputs!$B$8 - I6220)/Inputs!$B$9)</f>
        <v>0</v>
      </c>
      <c r="L6220" s="3">
        <f>MAX(MIN(Inputs!$B$2, I6220*Inputs!$B$10, Inputs!$B$8*Inputs!$B$4 - J6220), 0)</f>
        <v>170</v>
      </c>
      <c r="M6220" s="3">
        <f t="shared" si="876"/>
        <v>0</v>
      </c>
      <c r="N6220" s="3">
        <f t="shared" si="877"/>
        <v>0</v>
      </c>
      <c r="O6220" s="3">
        <f>IF(H6220="Reg", MIN(Inputs!$B$2, I6220*Inputs!$B$10, (Inputs!$B$8-I6220)/Inputs!$B$9), 0)</f>
        <v>0</v>
      </c>
      <c r="P6220" s="3">
        <f t="shared" si="878"/>
        <v>0</v>
      </c>
      <c r="Q6220" s="3">
        <f t="shared" si="879"/>
        <v>0</v>
      </c>
      <c r="R6220" s="3">
        <f>I6220 + M6220*Inputs!$B$9 - N6220/Inputs!$B$10</f>
        <v>340</v>
      </c>
    </row>
    <row r="6221" spans="1:18" x14ac:dyDescent="0.3">
      <c r="A6221" s="4">
        <v>46282.125</v>
      </c>
      <c r="B6221" s="3">
        <v>16.452500000000001</v>
      </c>
      <c r="C6221" s="3">
        <v>0.05</v>
      </c>
      <c r="D6221" s="3">
        <f t="shared" si="873"/>
        <v>29.234999999999996</v>
      </c>
      <c r="E6221" s="3">
        <f>MAX(B6221 - D6221/Inputs!$B$5, 0)</f>
        <v>0</v>
      </c>
      <c r="F6221" s="3">
        <f>MAX(D6221*Inputs!$B$5 - B6221, 0)</f>
        <v>9.2742999999999967</v>
      </c>
      <c r="G6221" s="3">
        <f t="shared" si="874"/>
        <v>0.05</v>
      </c>
      <c r="H6221" t="str">
        <f t="shared" si="875"/>
        <v>Charge</v>
      </c>
      <c r="I6221" s="3">
        <f t="shared" si="880"/>
        <v>340</v>
      </c>
      <c r="J6221" s="3">
        <f t="shared" si="881"/>
        <v>0</v>
      </c>
      <c r="K6221" s="3">
        <f>MIN(Inputs!$B$2, (Inputs!$B$8 - I6221)/Inputs!$B$9)</f>
        <v>0</v>
      </c>
      <c r="L6221" s="3">
        <f>MAX(MIN(Inputs!$B$2, I6221*Inputs!$B$10, Inputs!$B$8*Inputs!$B$4 - J6221), 0)</f>
        <v>170</v>
      </c>
      <c r="M6221" s="3">
        <f t="shared" si="876"/>
        <v>0</v>
      </c>
      <c r="N6221" s="3">
        <f t="shared" si="877"/>
        <v>0</v>
      </c>
      <c r="O6221" s="3">
        <f>IF(H6221="Reg", MIN(Inputs!$B$2, I6221*Inputs!$B$10, (Inputs!$B$8-I6221)/Inputs!$B$9), 0)</f>
        <v>0</v>
      </c>
      <c r="P6221" s="3">
        <f t="shared" si="878"/>
        <v>0</v>
      </c>
      <c r="Q6221" s="3">
        <f t="shared" si="879"/>
        <v>0</v>
      </c>
      <c r="R6221" s="3">
        <f>I6221 + M6221*Inputs!$B$9 - N6221/Inputs!$B$10</f>
        <v>340</v>
      </c>
    </row>
    <row r="6222" spans="1:18" x14ac:dyDescent="0.3">
      <c r="A6222" s="4">
        <v>46282.166666666657</v>
      </c>
      <c r="B6222" s="3">
        <v>16.309999999999999</v>
      </c>
      <c r="C6222" s="3">
        <v>0.05</v>
      </c>
      <c r="D6222" s="3">
        <f t="shared" si="873"/>
        <v>29.234999999999996</v>
      </c>
      <c r="E6222" s="3">
        <f>MAX(B6222 - D6222/Inputs!$B$5, 0)</f>
        <v>0</v>
      </c>
      <c r="F6222" s="3">
        <f>MAX(D6222*Inputs!$B$5 - B6222, 0)</f>
        <v>9.4167999999999985</v>
      </c>
      <c r="G6222" s="3">
        <f t="shared" si="874"/>
        <v>0.05</v>
      </c>
      <c r="H6222" t="str">
        <f t="shared" si="875"/>
        <v>Charge</v>
      </c>
      <c r="I6222" s="3">
        <f t="shared" si="880"/>
        <v>340</v>
      </c>
      <c r="J6222" s="3">
        <f t="shared" si="881"/>
        <v>0</v>
      </c>
      <c r="K6222" s="3">
        <f>MIN(Inputs!$B$2, (Inputs!$B$8 - I6222)/Inputs!$B$9)</f>
        <v>0</v>
      </c>
      <c r="L6222" s="3">
        <f>MAX(MIN(Inputs!$B$2, I6222*Inputs!$B$10, Inputs!$B$8*Inputs!$B$4 - J6222), 0)</f>
        <v>170</v>
      </c>
      <c r="M6222" s="3">
        <f t="shared" si="876"/>
        <v>0</v>
      </c>
      <c r="N6222" s="3">
        <f t="shared" si="877"/>
        <v>0</v>
      </c>
      <c r="O6222" s="3">
        <f>IF(H6222="Reg", MIN(Inputs!$B$2, I6222*Inputs!$B$10, (Inputs!$B$8-I6222)/Inputs!$B$9), 0)</f>
        <v>0</v>
      </c>
      <c r="P6222" s="3">
        <f t="shared" si="878"/>
        <v>0</v>
      </c>
      <c r="Q6222" s="3">
        <f t="shared" si="879"/>
        <v>0</v>
      </c>
      <c r="R6222" s="3">
        <f>I6222 + M6222*Inputs!$B$9 - N6222/Inputs!$B$10</f>
        <v>340</v>
      </c>
    </row>
    <row r="6223" spans="1:18" x14ac:dyDescent="0.3">
      <c r="A6223" s="4">
        <v>46282.208333333343</v>
      </c>
      <c r="B6223" s="3">
        <v>15.754999999999999</v>
      </c>
      <c r="C6223" s="3">
        <v>0.05</v>
      </c>
      <c r="D6223" s="3">
        <f t="shared" si="873"/>
        <v>29.234999999999996</v>
      </c>
      <c r="E6223" s="3">
        <f>MAX(B6223 - D6223/Inputs!$B$5, 0)</f>
        <v>0</v>
      </c>
      <c r="F6223" s="3">
        <f>MAX(D6223*Inputs!$B$5 - B6223, 0)</f>
        <v>9.9717999999999982</v>
      </c>
      <c r="G6223" s="3">
        <f t="shared" si="874"/>
        <v>0.05</v>
      </c>
      <c r="H6223" t="str">
        <f t="shared" si="875"/>
        <v>Charge</v>
      </c>
      <c r="I6223" s="3">
        <f t="shared" si="880"/>
        <v>340</v>
      </c>
      <c r="J6223" s="3">
        <f t="shared" si="881"/>
        <v>0</v>
      </c>
      <c r="K6223" s="3">
        <f>MIN(Inputs!$B$2, (Inputs!$B$8 - I6223)/Inputs!$B$9)</f>
        <v>0</v>
      </c>
      <c r="L6223" s="3">
        <f>MAX(MIN(Inputs!$B$2, I6223*Inputs!$B$10, Inputs!$B$8*Inputs!$B$4 - J6223), 0)</f>
        <v>170</v>
      </c>
      <c r="M6223" s="3">
        <f t="shared" si="876"/>
        <v>0</v>
      </c>
      <c r="N6223" s="3">
        <f t="shared" si="877"/>
        <v>0</v>
      </c>
      <c r="O6223" s="3">
        <f>IF(H6223="Reg", MIN(Inputs!$B$2, I6223*Inputs!$B$10, (Inputs!$B$8-I6223)/Inputs!$B$9), 0)</f>
        <v>0</v>
      </c>
      <c r="P6223" s="3">
        <f t="shared" si="878"/>
        <v>0</v>
      </c>
      <c r="Q6223" s="3">
        <f t="shared" si="879"/>
        <v>0</v>
      </c>
      <c r="R6223" s="3">
        <f>I6223 + M6223*Inputs!$B$9 - N6223/Inputs!$B$10</f>
        <v>340</v>
      </c>
    </row>
    <row r="6224" spans="1:18" x14ac:dyDescent="0.3">
      <c r="A6224" s="4">
        <v>46282.25</v>
      </c>
      <c r="B6224" s="3">
        <v>17.209999999999997</v>
      </c>
      <c r="C6224" s="3">
        <v>0.05</v>
      </c>
      <c r="D6224" s="3">
        <f t="shared" si="873"/>
        <v>29.234999999999996</v>
      </c>
      <c r="E6224" s="3">
        <f>MAX(B6224 - D6224/Inputs!$B$5, 0)</f>
        <v>0</v>
      </c>
      <c r="F6224" s="3">
        <f>MAX(D6224*Inputs!$B$5 - B6224, 0)</f>
        <v>8.5167999999999999</v>
      </c>
      <c r="G6224" s="3">
        <f t="shared" si="874"/>
        <v>0.05</v>
      </c>
      <c r="H6224" t="str">
        <f t="shared" si="875"/>
        <v>Charge</v>
      </c>
      <c r="I6224" s="3">
        <f t="shared" si="880"/>
        <v>340</v>
      </c>
      <c r="J6224" s="3">
        <f t="shared" si="881"/>
        <v>0</v>
      </c>
      <c r="K6224" s="3">
        <f>MIN(Inputs!$B$2, (Inputs!$B$8 - I6224)/Inputs!$B$9)</f>
        <v>0</v>
      </c>
      <c r="L6224" s="3">
        <f>MAX(MIN(Inputs!$B$2, I6224*Inputs!$B$10, Inputs!$B$8*Inputs!$B$4 - J6224), 0)</f>
        <v>170</v>
      </c>
      <c r="M6224" s="3">
        <f t="shared" si="876"/>
        <v>0</v>
      </c>
      <c r="N6224" s="3">
        <f t="shared" si="877"/>
        <v>0</v>
      </c>
      <c r="O6224" s="3">
        <f>IF(H6224="Reg", MIN(Inputs!$B$2, I6224*Inputs!$B$10, (Inputs!$B$8-I6224)/Inputs!$B$9), 0)</f>
        <v>0</v>
      </c>
      <c r="P6224" s="3">
        <f t="shared" si="878"/>
        <v>0</v>
      </c>
      <c r="Q6224" s="3">
        <f t="shared" si="879"/>
        <v>0</v>
      </c>
      <c r="R6224" s="3">
        <f>I6224 + M6224*Inputs!$B$9 - N6224/Inputs!$B$10</f>
        <v>340</v>
      </c>
    </row>
    <row r="6225" spans="1:18" x14ac:dyDescent="0.3">
      <c r="A6225" s="4">
        <v>46282.291666666657</v>
      </c>
      <c r="B6225" s="3">
        <v>21.69</v>
      </c>
      <c r="C6225" s="3">
        <v>0.68</v>
      </c>
      <c r="D6225" s="3">
        <f t="shared" si="873"/>
        <v>29.234999999999996</v>
      </c>
      <c r="E6225" s="3">
        <f>MAX(B6225 - D6225/Inputs!$B$5, 0)</f>
        <v>0</v>
      </c>
      <c r="F6225" s="3">
        <f>MAX(D6225*Inputs!$B$5 - B6225, 0)</f>
        <v>4.0367999999999959</v>
      </c>
      <c r="G6225" s="3">
        <f t="shared" si="874"/>
        <v>0.68</v>
      </c>
      <c r="H6225" t="str">
        <f t="shared" si="875"/>
        <v>Charge</v>
      </c>
      <c r="I6225" s="3">
        <f t="shared" si="880"/>
        <v>340</v>
      </c>
      <c r="J6225" s="3">
        <f t="shared" si="881"/>
        <v>0</v>
      </c>
      <c r="K6225" s="3">
        <f>MIN(Inputs!$B$2, (Inputs!$B$8 - I6225)/Inputs!$B$9)</f>
        <v>0</v>
      </c>
      <c r="L6225" s="3">
        <f>MAX(MIN(Inputs!$B$2, I6225*Inputs!$B$10, Inputs!$B$8*Inputs!$B$4 - J6225), 0)</f>
        <v>170</v>
      </c>
      <c r="M6225" s="3">
        <f t="shared" si="876"/>
        <v>0</v>
      </c>
      <c r="N6225" s="3">
        <f t="shared" si="877"/>
        <v>0</v>
      </c>
      <c r="O6225" s="3">
        <f>IF(H6225="Reg", MIN(Inputs!$B$2, I6225*Inputs!$B$10, (Inputs!$B$8-I6225)/Inputs!$B$9), 0)</f>
        <v>0</v>
      </c>
      <c r="P6225" s="3">
        <f t="shared" si="878"/>
        <v>0</v>
      </c>
      <c r="Q6225" s="3">
        <f t="shared" si="879"/>
        <v>0</v>
      </c>
      <c r="R6225" s="3">
        <f>I6225 + M6225*Inputs!$B$9 - N6225/Inputs!$B$10</f>
        <v>340</v>
      </c>
    </row>
    <row r="6226" spans="1:18" x14ac:dyDescent="0.3">
      <c r="A6226" s="4">
        <v>46282.333333333343</v>
      </c>
      <c r="B6226" s="3">
        <v>20.347499999999997</v>
      </c>
      <c r="C6226" s="3">
        <v>0.49</v>
      </c>
      <c r="D6226" s="3">
        <f t="shared" si="873"/>
        <v>29.234999999999996</v>
      </c>
      <c r="E6226" s="3">
        <f>MAX(B6226 - D6226/Inputs!$B$5, 0)</f>
        <v>0</v>
      </c>
      <c r="F6226" s="3">
        <f>MAX(D6226*Inputs!$B$5 - B6226, 0)</f>
        <v>5.3793000000000006</v>
      </c>
      <c r="G6226" s="3">
        <f t="shared" si="874"/>
        <v>0.49</v>
      </c>
      <c r="H6226" t="str">
        <f t="shared" si="875"/>
        <v>Charge</v>
      </c>
      <c r="I6226" s="3">
        <f t="shared" si="880"/>
        <v>340</v>
      </c>
      <c r="J6226" s="3">
        <f t="shared" si="881"/>
        <v>0</v>
      </c>
      <c r="K6226" s="3">
        <f>MIN(Inputs!$B$2, (Inputs!$B$8 - I6226)/Inputs!$B$9)</f>
        <v>0</v>
      </c>
      <c r="L6226" s="3">
        <f>MAX(MIN(Inputs!$B$2, I6226*Inputs!$B$10, Inputs!$B$8*Inputs!$B$4 - J6226), 0)</f>
        <v>170</v>
      </c>
      <c r="M6226" s="3">
        <f t="shared" si="876"/>
        <v>0</v>
      </c>
      <c r="N6226" s="3">
        <f t="shared" si="877"/>
        <v>0</v>
      </c>
      <c r="O6226" s="3">
        <f>IF(H6226="Reg", MIN(Inputs!$B$2, I6226*Inputs!$B$10, (Inputs!$B$8-I6226)/Inputs!$B$9), 0)</f>
        <v>0</v>
      </c>
      <c r="P6226" s="3">
        <f t="shared" si="878"/>
        <v>0</v>
      </c>
      <c r="Q6226" s="3">
        <f t="shared" si="879"/>
        <v>0</v>
      </c>
      <c r="R6226" s="3">
        <f>I6226 + M6226*Inputs!$B$9 - N6226/Inputs!$B$10</f>
        <v>340</v>
      </c>
    </row>
    <row r="6227" spans="1:18" x14ac:dyDescent="0.3">
      <c r="A6227" s="4">
        <v>46282.375</v>
      </c>
      <c r="B6227" s="3">
        <v>10.112499999999999</v>
      </c>
      <c r="C6227" s="3">
        <v>0.49</v>
      </c>
      <c r="D6227" s="3">
        <f t="shared" si="873"/>
        <v>29.234999999999996</v>
      </c>
      <c r="E6227" s="3">
        <f>MAX(B6227 - D6227/Inputs!$B$5, 0)</f>
        <v>0</v>
      </c>
      <c r="F6227" s="3">
        <f>MAX(D6227*Inputs!$B$5 - B6227, 0)</f>
        <v>15.614299999999998</v>
      </c>
      <c r="G6227" s="3">
        <f t="shared" si="874"/>
        <v>0.49</v>
      </c>
      <c r="H6227" t="str">
        <f t="shared" si="875"/>
        <v>Charge</v>
      </c>
      <c r="I6227" s="3">
        <f t="shared" si="880"/>
        <v>340</v>
      </c>
      <c r="J6227" s="3">
        <f t="shared" si="881"/>
        <v>0</v>
      </c>
      <c r="K6227" s="3">
        <f>MIN(Inputs!$B$2, (Inputs!$B$8 - I6227)/Inputs!$B$9)</f>
        <v>0</v>
      </c>
      <c r="L6227" s="3">
        <f>MAX(MIN(Inputs!$B$2, I6227*Inputs!$B$10, Inputs!$B$8*Inputs!$B$4 - J6227), 0)</f>
        <v>170</v>
      </c>
      <c r="M6227" s="3">
        <f t="shared" si="876"/>
        <v>0</v>
      </c>
      <c r="N6227" s="3">
        <f t="shared" si="877"/>
        <v>0</v>
      </c>
      <c r="O6227" s="3">
        <f>IF(H6227="Reg", MIN(Inputs!$B$2, I6227*Inputs!$B$10, (Inputs!$B$8-I6227)/Inputs!$B$9), 0)</f>
        <v>0</v>
      </c>
      <c r="P6227" s="3">
        <f t="shared" si="878"/>
        <v>0</v>
      </c>
      <c r="Q6227" s="3">
        <f t="shared" si="879"/>
        <v>0</v>
      </c>
      <c r="R6227" s="3">
        <f>I6227 + M6227*Inputs!$B$9 - N6227/Inputs!$B$10</f>
        <v>340</v>
      </c>
    </row>
    <row r="6228" spans="1:18" x14ac:dyDescent="0.3">
      <c r="A6228" s="4">
        <v>46282.416666666657</v>
      </c>
      <c r="B6228" s="3">
        <v>8.64</v>
      </c>
      <c r="C6228" s="3">
        <v>0.37</v>
      </c>
      <c r="D6228" s="3">
        <f t="shared" si="873"/>
        <v>29.234999999999996</v>
      </c>
      <c r="E6228" s="3">
        <f>MAX(B6228 - D6228/Inputs!$B$5, 0)</f>
        <v>0</v>
      </c>
      <c r="F6228" s="3">
        <f>MAX(D6228*Inputs!$B$5 - B6228, 0)</f>
        <v>17.086799999999997</v>
      </c>
      <c r="G6228" s="3">
        <f t="shared" si="874"/>
        <v>0.37</v>
      </c>
      <c r="H6228" t="str">
        <f t="shared" si="875"/>
        <v>Charge</v>
      </c>
      <c r="I6228" s="3">
        <f t="shared" si="880"/>
        <v>340</v>
      </c>
      <c r="J6228" s="3">
        <f t="shared" si="881"/>
        <v>0</v>
      </c>
      <c r="K6228" s="3">
        <f>MIN(Inputs!$B$2, (Inputs!$B$8 - I6228)/Inputs!$B$9)</f>
        <v>0</v>
      </c>
      <c r="L6228" s="3">
        <f>MAX(MIN(Inputs!$B$2, I6228*Inputs!$B$10, Inputs!$B$8*Inputs!$B$4 - J6228), 0)</f>
        <v>170</v>
      </c>
      <c r="M6228" s="3">
        <f t="shared" si="876"/>
        <v>0</v>
      </c>
      <c r="N6228" s="3">
        <f t="shared" si="877"/>
        <v>0</v>
      </c>
      <c r="O6228" s="3">
        <f>IF(H6228="Reg", MIN(Inputs!$B$2, I6228*Inputs!$B$10, (Inputs!$B$8-I6228)/Inputs!$B$9), 0)</f>
        <v>0</v>
      </c>
      <c r="P6228" s="3">
        <f t="shared" si="878"/>
        <v>0</v>
      </c>
      <c r="Q6228" s="3">
        <f t="shared" si="879"/>
        <v>0</v>
      </c>
      <c r="R6228" s="3">
        <f>I6228 + M6228*Inputs!$B$9 - N6228/Inputs!$B$10</f>
        <v>340</v>
      </c>
    </row>
    <row r="6229" spans="1:18" x14ac:dyDescent="0.3">
      <c r="A6229" s="4">
        <v>46282.458333333343</v>
      </c>
      <c r="B6229" s="3">
        <v>8.1349999999999998</v>
      </c>
      <c r="C6229" s="3">
        <v>0.36</v>
      </c>
      <c r="D6229" s="3">
        <f t="shared" si="873"/>
        <v>29.234999999999996</v>
      </c>
      <c r="E6229" s="3">
        <f>MAX(B6229 - D6229/Inputs!$B$5, 0)</f>
        <v>0</v>
      </c>
      <c r="F6229" s="3">
        <f>MAX(D6229*Inputs!$B$5 - B6229, 0)</f>
        <v>17.591799999999999</v>
      </c>
      <c r="G6229" s="3">
        <f t="shared" si="874"/>
        <v>0.36</v>
      </c>
      <c r="H6229" t="str">
        <f t="shared" si="875"/>
        <v>Charge</v>
      </c>
      <c r="I6229" s="3">
        <f t="shared" si="880"/>
        <v>340</v>
      </c>
      <c r="J6229" s="3">
        <f t="shared" si="881"/>
        <v>0</v>
      </c>
      <c r="K6229" s="3">
        <f>MIN(Inputs!$B$2, (Inputs!$B$8 - I6229)/Inputs!$B$9)</f>
        <v>0</v>
      </c>
      <c r="L6229" s="3">
        <f>MAX(MIN(Inputs!$B$2, I6229*Inputs!$B$10, Inputs!$B$8*Inputs!$B$4 - J6229), 0)</f>
        <v>170</v>
      </c>
      <c r="M6229" s="3">
        <f t="shared" si="876"/>
        <v>0</v>
      </c>
      <c r="N6229" s="3">
        <f t="shared" si="877"/>
        <v>0</v>
      </c>
      <c r="O6229" s="3">
        <f>IF(H6229="Reg", MIN(Inputs!$B$2, I6229*Inputs!$B$10, (Inputs!$B$8-I6229)/Inputs!$B$9), 0)</f>
        <v>0</v>
      </c>
      <c r="P6229" s="3">
        <f t="shared" si="878"/>
        <v>0</v>
      </c>
      <c r="Q6229" s="3">
        <f t="shared" si="879"/>
        <v>0</v>
      </c>
      <c r="R6229" s="3">
        <f>I6229 + M6229*Inputs!$B$9 - N6229/Inputs!$B$10</f>
        <v>340</v>
      </c>
    </row>
    <row r="6230" spans="1:18" x14ac:dyDescent="0.3">
      <c r="A6230" s="4">
        <v>46282.5</v>
      </c>
      <c r="B6230" s="3">
        <v>8.2275000000000009</v>
      </c>
      <c r="C6230" s="3">
        <v>0.36</v>
      </c>
      <c r="D6230" s="3">
        <f t="shared" si="873"/>
        <v>29.234999999999996</v>
      </c>
      <c r="E6230" s="3">
        <f>MAX(B6230 - D6230/Inputs!$B$5, 0)</f>
        <v>0</v>
      </c>
      <c r="F6230" s="3">
        <f>MAX(D6230*Inputs!$B$5 - B6230, 0)</f>
        <v>17.499299999999998</v>
      </c>
      <c r="G6230" s="3">
        <f t="shared" si="874"/>
        <v>0.36</v>
      </c>
      <c r="H6230" t="str">
        <f t="shared" si="875"/>
        <v>Charge</v>
      </c>
      <c r="I6230" s="3">
        <f t="shared" si="880"/>
        <v>340</v>
      </c>
      <c r="J6230" s="3">
        <f t="shared" si="881"/>
        <v>0</v>
      </c>
      <c r="K6230" s="3">
        <f>MIN(Inputs!$B$2, (Inputs!$B$8 - I6230)/Inputs!$B$9)</f>
        <v>0</v>
      </c>
      <c r="L6230" s="3">
        <f>MAX(MIN(Inputs!$B$2, I6230*Inputs!$B$10, Inputs!$B$8*Inputs!$B$4 - J6230), 0)</f>
        <v>170</v>
      </c>
      <c r="M6230" s="3">
        <f t="shared" si="876"/>
        <v>0</v>
      </c>
      <c r="N6230" s="3">
        <f t="shared" si="877"/>
        <v>0</v>
      </c>
      <c r="O6230" s="3">
        <f>IF(H6230="Reg", MIN(Inputs!$B$2, I6230*Inputs!$B$10, (Inputs!$B$8-I6230)/Inputs!$B$9), 0)</f>
        <v>0</v>
      </c>
      <c r="P6230" s="3">
        <f t="shared" si="878"/>
        <v>0</v>
      </c>
      <c r="Q6230" s="3">
        <f t="shared" si="879"/>
        <v>0</v>
      </c>
      <c r="R6230" s="3">
        <f>I6230 + M6230*Inputs!$B$9 - N6230/Inputs!$B$10</f>
        <v>340</v>
      </c>
    </row>
    <row r="6231" spans="1:18" x14ac:dyDescent="0.3">
      <c r="A6231" s="4">
        <v>46282.541666666657</v>
      </c>
      <c r="B6231" s="3">
        <v>15.260000000000002</v>
      </c>
      <c r="C6231" s="3">
        <v>0.49</v>
      </c>
      <c r="D6231" s="3">
        <f t="shared" si="873"/>
        <v>29.234999999999996</v>
      </c>
      <c r="E6231" s="3">
        <f>MAX(B6231 - D6231/Inputs!$B$5, 0)</f>
        <v>0</v>
      </c>
      <c r="F6231" s="3">
        <f>MAX(D6231*Inputs!$B$5 - B6231, 0)</f>
        <v>10.466799999999996</v>
      </c>
      <c r="G6231" s="3">
        <f t="shared" si="874"/>
        <v>0.49</v>
      </c>
      <c r="H6231" t="str">
        <f t="shared" si="875"/>
        <v>Charge</v>
      </c>
      <c r="I6231" s="3">
        <f t="shared" si="880"/>
        <v>340</v>
      </c>
      <c r="J6231" s="3">
        <f t="shared" si="881"/>
        <v>0</v>
      </c>
      <c r="K6231" s="3">
        <f>MIN(Inputs!$B$2, (Inputs!$B$8 - I6231)/Inputs!$B$9)</f>
        <v>0</v>
      </c>
      <c r="L6231" s="3">
        <f>MAX(MIN(Inputs!$B$2, I6231*Inputs!$B$10, Inputs!$B$8*Inputs!$B$4 - J6231), 0)</f>
        <v>170</v>
      </c>
      <c r="M6231" s="3">
        <f t="shared" si="876"/>
        <v>0</v>
      </c>
      <c r="N6231" s="3">
        <f t="shared" si="877"/>
        <v>0</v>
      </c>
      <c r="O6231" s="3">
        <f>IF(H6231="Reg", MIN(Inputs!$B$2, I6231*Inputs!$B$10, (Inputs!$B$8-I6231)/Inputs!$B$9), 0)</f>
        <v>0</v>
      </c>
      <c r="P6231" s="3">
        <f t="shared" si="878"/>
        <v>0</v>
      </c>
      <c r="Q6231" s="3">
        <f t="shared" si="879"/>
        <v>0</v>
      </c>
      <c r="R6231" s="3">
        <f>I6231 + M6231*Inputs!$B$9 - N6231/Inputs!$B$10</f>
        <v>340</v>
      </c>
    </row>
    <row r="6232" spans="1:18" x14ac:dyDescent="0.3">
      <c r="A6232" s="4">
        <v>46282.583333333343</v>
      </c>
      <c r="B6232" s="3">
        <v>23.855</v>
      </c>
      <c r="C6232" s="3">
        <v>0.5</v>
      </c>
      <c r="D6232" s="3">
        <f t="shared" si="873"/>
        <v>29.234999999999996</v>
      </c>
      <c r="E6232" s="3">
        <f>MAX(B6232 - D6232/Inputs!$B$5, 0)</f>
        <v>0</v>
      </c>
      <c r="F6232" s="3">
        <f>MAX(D6232*Inputs!$B$5 - B6232, 0)</f>
        <v>1.8717999999999968</v>
      </c>
      <c r="G6232" s="3">
        <f t="shared" si="874"/>
        <v>0.5</v>
      </c>
      <c r="H6232" t="str">
        <f t="shared" si="875"/>
        <v>Charge</v>
      </c>
      <c r="I6232" s="3">
        <f t="shared" si="880"/>
        <v>340</v>
      </c>
      <c r="J6232" s="3">
        <f t="shared" si="881"/>
        <v>0</v>
      </c>
      <c r="K6232" s="3">
        <f>MIN(Inputs!$B$2, (Inputs!$B$8 - I6232)/Inputs!$B$9)</f>
        <v>0</v>
      </c>
      <c r="L6232" s="3">
        <f>MAX(MIN(Inputs!$B$2, I6232*Inputs!$B$10, Inputs!$B$8*Inputs!$B$4 - J6232), 0)</f>
        <v>170</v>
      </c>
      <c r="M6232" s="3">
        <f t="shared" si="876"/>
        <v>0</v>
      </c>
      <c r="N6232" s="3">
        <f t="shared" si="877"/>
        <v>0</v>
      </c>
      <c r="O6232" s="3">
        <f>IF(H6232="Reg", MIN(Inputs!$B$2, I6232*Inputs!$B$10, (Inputs!$B$8-I6232)/Inputs!$B$9), 0)</f>
        <v>0</v>
      </c>
      <c r="P6232" s="3">
        <f t="shared" si="878"/>
        <v>0</v>
      </c>
      <c r="Q6232" s="3">
        <f t="shared" si="879"/>
        <v>0</v>
      </c>
      <c r="R6232" s="3">
        <f>I6232 + M6232*Inputs!$B$9 - N6232/Inputs!$B$10</f>
        <v>340</v>
      </c>
    </row>
    <row r="6233" spans="1:18" x14ac:dyDescent="0.3">
      <c r="A6233" s="4">
        <v>46282.625</v>
      </c>
      <c r="B6233" s="3">
        <v>22.704999999999998</v>
      </c>
      <c r="C6233" s="3">
        <v>0.96</v>
      </c>
      <c r="D6233" s="3">
        <f t="shared" si="873"/>
        <v>29.234999999999996</v>
      </c>
      <c r="E6233" s="3">
        <f>MAX(B6233 - D6233/Inputs!$B$5, 0)</f>
        <v>0</v>
      </c>
      <c r="F6233" s="3">
        <f>MAX(D6233*Inputs!$B$5 - B6233, 0)</f>
        <v>3.0217999999999989</v>
      </c>
      <c r="G6233" s="3">
        <f t="shared" si="874"/>
        <v>0.96</v>
      </c>
      <c r="H6233" t="str">
        <f t="shared" si="875"/>
        <v>Charge</v>
      </c>
      <c r="I6233" s="3">
        <f t="shared" si="880"/>
        <v>340</v>
      </c>
      <c r="J6233" s="3">
        <f t="shared" si="881"/>
        <v>0</v>
      </c>
      <c r="K6233" s="3">
        <f>MIN(Inputs!$B$2, (Inputs!$B$8 - I6233)/Inputs!$B$9)</f>
        <v>0</v>
      </c>
      <c r="L6233" s="3">
        <f>MAX(MIN(Inputs!$B$2, I6233*Inputs!$B$10, Inputs!$B$8*Inputs!$B$4 - J6233), 0)</f>
        <v>170</v>
      </c>
      <c r="M6233" s="3">
        <f t="shared" si="876"/>
        <v>0</v>
      </c>
      <c r="N6233" s="3">
        <f t="shared" si="877"/>
        <v>0</v>
      </c>
      <c r="O6233" s="3">
        <f>IF(H6233="Reg", MIN(Inputs!$B$2, I6233*Inputs!$B$10, (Inputs!$B$8-I6233)/Inputs!$B$9), 0)</f>
        <v>0</v>
      </c>
      <c r="P6233" s="3">
        <f t="shared" si="878"/>
        <v>0</v>
      </c>
      <c r="Q6233" s="3">
        <f t="shared" si="879"/>
        <v>0</v>
      </c>
      <c r="R6233" s="3">
        <f>I6233 + M6233*Inputs!$B$9 - N6233/Inputs!$B$10</f>
        <v>340</v>
      </c>
    </row>
    <row r="6234" spans="1:18" x14ac:dyDescent="0.3">
      <c r="A6234" s="4">
        <v>46282.666666666657</v>
      </c>
      <c r="B6234" s="3">
        <v>13.195</v>
      </c>
      <c r="C6234" s="3">
        <v>1.1499999999999999</v>
      </c>
      <c r="D6234" s="3">
        <f t="shared" si="873"/>
        <v>29.234999999999996</v>
      </c>
      <c r="E6234" s="3">
        <f>MAX(B6234 - D6234/Inputs!$B$5, 0)</f>
        <v>0</v>
      </c>
      <c r="F6234" s="3">
        <f>MAX(D6234*Inputs!$B$5 - B6234, 0)</f>
        <v>12.531799999999997</v>
      </c>
      <c r="G6234" s="3">
        <f t="shared" si="874"/>
        <v>1.1499999999999999</v>
      </c>
      <c r="H6234" t="str">
        <f t="shared" si="875"/>
        <v>Charge</v>
      </c>
      <c r="I6234" s="3">
        <f t="shared" si="880"/>
        <v>340</v>
      </c>
      <c r="J6234" s="3">
        <f t="shared" si="881"/>
        <v>0</v>
      </c>
      <c r="K6234" s="3">
        <f>MIN(Inputs!$B$2, (Inputs!$B$8 - I6234)/Inputs!$B$9)</f>
        <v>0</v>
      </c>
      <c r="L6234" s="3">
        <f>MAX(MIN(Inputs!$B$2, I6234*Inputs!$B$10, Inputs!$B$8*Inputs!$B$4 - J6234), 0)</f>
        <v>170</v>
      </c>
      <c r="M6234" s="3">
        <f t="shared" si="876"/>
        <v>0</v>
      </c>
      <c r="N6234" s="3">
        <f t="shared" si="877"/>
        <v>0</v>
      </c>
      <c r="O6234" s="3">
        <f>IF(H6234="Reg", MIN(Inputs!$B$2, I6234*Inputs!$B$10, (Inputs!$B$8-I6234)/Inputs!$B$9), 0)</f>
        <v>0</v>
      </c>
      <c r="P6234" s="3">
        <f t="shared" si="878"/>
        <v>0</v>
      </c>
      <c r="Q6234" s="3">
        <f t="shared" si="879"/>
        <v>0</v>
      </c>
      <c r="R6234" s="3">
        <f>I6234 + M6234*Inputs!$B$9 - N6234/Inputs!$B$10</f>
        <v>340</v>
      </c>
    </row>
    <row r="6235" spans="1:18" x14ac:dyDescent="0.3">
      <c r="A6235" s="4">
        <v>46282.708333333343</v>
      </c>
      <c r="B6235" s="3">
        <v>21.602499999999999</v>
      </c>
      <c r="C6235" s="3">
        <v>2.2599999999999998</v>
      </c>
      <c r="D6235" s="3">
        <f t="shared" si="873"/>
        <v>29.234999999999996</v>
      </c>
      <c r="E6235" s="3">
        <f>MAX(B6235 - D6235/Inputs!$B$5, 0)</f>
        <v>0</v>
      </c>
      <c r="F6235" s="3">
        <f>MAX(D6235*Inputs!$B$5 - B6235, 0)</f>
        <v>4.1242999999999981</v>
      </c>
      <c r="G6235" s="3">
        <f t="shared" si="874"/>
        <v>2.2599999999999998</v>
      </c>
      <c r="H6235" t="str">
        <f t="shared" si="875"/>
        <v>Charge</v>
      </c>
      <c r="I6235" s="3">
        <f t="shared" si="880"/>
        <v>340</v>
      </c>
      <c r="J6235" s="3">
        <f t="shared" si="881"/>
        <v>0</v>
      </c>
      <c r="K6235" s="3">
        <f>MIN(Inputs!$B$2, (Inputs!$B$8 - I6235)/Inputs!$B$9)</f>
        <v>0</v>
      </c>
      <c r="L6235" s="3">
        <f>MAX(MIN(Inputs!$B$2, I6235*Inputs!$B$10, Inputs!$B$8*Inputs!$B$4 - J6235), 0)</f>
        <v>170</v>
      </c>
      <c r="M6235" s="3">
        <f t="shared" si="876"/>
        <v>0</v>
      </c>
      <c r="N6235" s="3">
        <f t="shared" si="877"/>
        <v>0</v>
      </c>
      <c r="O6235" s="3">
        <f>IF(H6235="Reg", MIN(Inputs!$B$2, I6235*Inputs!$B$10, (Inputs!$B$8-I6235)/Inputs!$B$9), 0)</f>
        <v>0</v>
      </c>
      <c r="P6235" s="3">
        <f t="shared" si="878"/>
        <v>0</v>
      </c>
      <c r="Q6235" s="3">
        <f t="shared" si="879"/>
        <v>0</v>
      </c>
      <c r="R6235" s="3">
        <f>I6235 + M6235*Inputs!$B$9 - N6235/Inputs!$B$10</f>
        <v>340</v>
      </c>
    </row>
    <row r="6236" spans="1:18" x14ac:dyDescent="0.3">
      <c r="A6236" s="4">
        <v>46282.75</v>
      </c>
      <c r="B6236" s="3">
        <v>23.897500000000001</v>
      </c>
      <c r="C6236" s="3">
        <v>6.53</v>
      </c>
      <c r="D6236" s="3">
        <f t="shared" si="873"/>
        <v>29.234999999999996</v>
      </c>
      <c r="E6236" s="3">
        <f>MAX(B6236 - D6236/Inputs!$B$5, 0)</f>
        <v>0</v>
      </c>
      <c r="F6236" s="3">
        <f>MAX(D6236*Inputs!$B$5 - B6236, 0)</f>
        <v>1.8292999999999964</v>
      </c>
      <c r="G6236" s="3">
        <f t="shared" si="874"/>
        <v>6.53</v>
      </c>
      <c r="H6236" t="str">
        <f t="shared" si="875"/>
        <v>Reg</v>
      </c>
      <c r="I6236" s="3">
        <f t="shared" si="880"/>
        <v>340</v>
      </c>
      <c r="J6236" s="3">
        <f t="shared" si="881"/>
        <v>0</v>
      </c>
      <c r="K6236" s="3">
        <f>MIN(Inputs!$B$2, (Inputs!$B$8 - I6236)/Inputs!$B$9)</f>
        <v>0</v>
      </c>
      <c r="L6236" s="3">
        <f>MAX(MIN(Inputs!$B$2, I6236*Inputs!$B$10, Inputs!$B$8*Inputs!$B$4 - J6236), 0)</f>
        <v>170</v>
      </c>
      <c r="M6236" s="3">
        <f t="shared" si="876"/>
        <v>0</v>
      </c>
      <c r="N6236" s="3">
        <f t="shared" si="877"/>
        <v>0</v>
      </c>
      <c r="O6236" s="3">
        <f>IF(H6236="Reg", MIN(Inputs!$B$2, I6236*Inputs!$B$10, (Inputs!$B$8-I6236)/Inputs!$B$9), 0)</f>
        <v>0</v>
      </c>
      <c r="P6236" s="3">
        <f t="shared" si="878"/>
        <v>0</v>
      </c>
      <c r="Q6236" s="3">
        <f t="shared" si="879"/>
        <v>0</v>
      </c>
      <c r="R6236" s="3">
        <f>I6236 + M6236*Inputs!$B$9 - N6236/Inputs!$B$10</f>
        <v>340</v>
      </c>
    </row>
    <row r="6237" spans="1:18" x14ac:dyDescent="0.3">
      <c r="A6237" s="4">
        <v>46282.791666666657</v>
      </c>
      <c r="B6237" s="3">
        <v>42.834999999999994</v>
      </c>
      <c r="C6237" s="3">
        <v>4.88</v>
      </c>
      <c r="D6237" s="3">
        <f t="shared" si="873"/>
        <v>29.234999999999996</v>
      </c>
      <c r="E6237" s="3">
        <f>MAX(B6237 - D6237/Inputs!$B$5, 0)</f>
        <v>9.6134090909090872</v>
      </c>
      <c r="F6237" s="3">
        <f>MAX(D6237*Inputs!$B$5 - B6237, 0)</f>
        <v>0</v>
      </c>
      <c r="G6237" s="3">
        <f t="shared" si="874"/>
        <v>4.88</v>
      </c>
      <c r="H6237" t="str">
        <f t="shared" si="875"/>
        <v>Discharge</v>
      </c>
      <c r="I6237" s="3">
        <f t="shared" si="880"/>
        <v>340</v>
      </c>
      <c r="J6237" s="3">
        <f t="shared" si="881"/>
        <v>0</v>
      </c>
      <c r="K6237" s="3">
        <f>MIN(Inputs!$B$2, (Inputs!$B$8 - I6237)/Inputs!$B$9)</f>
        <v>0</v>
      </c>
      <c r="L6237" s="3">
        <f>MAX(MIN(Inputs!$B$2, I6237*Inputs!$B$10, Inputs!$B$8*Inputs!$B$4 - J6237), 0)</f>
        <v>170</v>
      </c>
      <c r="M6237" s="3">
        <f t="shared" si="876"/>
        <v>0</v>
      </c>
      <c r="N6237" s="3">
        <f t="shared" si="877"/>
        <v>170</v>
      </c>
      <c r="O6237" s="3">
        <f>IF(H6237="Reg", MIN(Inputs!$B$2, I6237*Inputs!$B$10, (Inputs!$B$8-I6237)/Inputs!$B$9), 0)</f>
        <v>0</v>
      </c>
      <c r="P6237" s="3">
        <f t="shared" si="878"/>
        <v>7281.9499999999989</v>
      </c>
      <c r="Q6237" s="3">
        <f t="shared" si="879"/>
        <v>0</v>
      </c>
      <c r="R6237" s="3">
        <f>I6237 + M6237*Inputs!$B$9 - N6237/Inputs!$B$10</f>
        <v>158.77939109773115</v>
      </c>
    </row>
    <row r="6238" spans="1:18" x14ac:dyDescent="0.3">
      <c r="A6238" s="4">
        <v>46282.833333333343</v>
      </c>
      <c r="B6238" s="3">
        <v>93.772500000000008</v>
      </c>
      <c r="C6238" s="3">
        <v>4.75</v>
      </c>
      <c r="D6238" s="3">
        <f t="shared" si="873"/>
        <v>29.234999999999996</v>
      </c>
      <c r="E6238" s="3">
        <f>MAX(B6238 - D6238/Inputs!$B$5, 0)</f>
        <v>60.550909090909101</v>
      </c>
      <c r="F6238" s="3">
        <f>MAX(D6238*Inputs!$B$5 - B6238, 0)</f>
        <v>0</v>
      </c>
      <c r="G6238" s="3">
        <f t="shared" si="874"/>
        <v>4.75</v>
      </c>
      <c r="H6238" t="str">
        <f t="shared" si="875"/>
        <v>Discharge</v>
      </c>
      <c r="I6238" s="3">
        <f t="shared" si="880"/>
        <v>158.77939109773115</v>
      </c>
      <c r="J6238" s="3">
        <f t="shared" si="881"/>
        <v>170</v>
      </c>
      <c r="K6238" s="3">
        <f>MIN(Inputs!$B$2, (Inputs!$B$8 - I6238)/Inputs!$B$9)</f>
        <v>170</v>
      </c>
      <c r="L6238" s="3">
        <f>MAX(MIN(Inputs!$B$2, I6238*Inputs!$B$10, Inputs!$B$8*Inputs!$B$4 - J6238), 0)</f>
        <v>148.94827166799323</v>
      </c>
      <c r="M6238" s="3">
        <f t="shared" si="876"/>
        <v>0</v>
      </c>
      <c r="N6238" s="3">
        <f t="shared" si="877"/>
        <v>148.94827166799323</v>
      </c>
      <c r="O6238" s="3">
        <f>IF(H6238="Reg", MIN(Inputs!$B$2, I6238*Inputs!$B$10, (Inputs!$B$8-I6238)/Inputs!$B$9), 0)</f>
        <v>0</v>
      </c>
      <c r="P6238" s="3">
        <f t="shared" si="878"/>
        <v>13967.251804986896</v>
      </c>
      <c r="Q6238" s="3">
        <f t="shared" si="879"/>
        <v>0</v>
      </c>
      <c r="R6238" s="3">
        <f>I6238 + M6238*Inputs!$B$9 - N6238/Inputs!$B$10</f>
        <v>0</v>
      </c>
    </row>
    <row r="6239" spans="1:18" x14ac:dyDescent="0.3">
      <c r="A6239" s="4">
        <v>46282.875</v>
      </c>
      <c r="B6239" s="3">
        <v>131.9975</v>
      </c>
      <c r="C6239" s="3">
        <v>1.5</v>
      </c>
      <c r="D6239" s="3">
        <f t="shared" si="873"/>
        <v>29.234999999999996</v>
      </c>
      <c r="E6239" s="3">
        <f>MAX(B6239 - D6239/Inputs!$B$5, 0)</f>
        <v>98.775909090909096</v>
      </c>
      <c r="F6239" s="3">
        <f>MAX(D6239*Inputs!$B$5 - B6239, 0)</f>
        <v>0</v>
      </c>
      <c r="G6239" s="3">
        <f t="shared" si="874"/>
        <v>1.5</v>
      </c>
      <c r="H6239" t="str">
        <f t="shared" si="875"/>
        <v>Discharge</v>
      </c>
      <c r="I6239" s="3">
        <f t="shared" si="880"/>
        <v>0</v>
      </c>
      <c r="J6239" s="3">
        <f t="shared" si="881"/>
        <v>318.94827166799325</v>
      </c>
      <c r="K6239" s="3">
        <f>MIN(Inputs!$B$2, (Inputs!$B$8 - I6239)/Inputs!$B$9)</f>
        <v>170</v>
      </c>
      <c r="L6239" s="3">
        <f>MAX(MIN(Inputs!$B$2, I6239*Inputs!$B$10, Inputs!$B$8*Inputs!$B$4 - J6239), 0)</f>
        <v>0</v>
      </c>
      <c r="M6239" s="3">
        <f t="shared" si="876"/>
        <v>0</v>
      </c>
      <c r="N6239" s="3">
        <f t="shared" si="877"/>
        <v>0</v>
      </c>
      <c r="O6239" s="3">
        <f>IF(H6239="Reg", MIN(Inputs!$B$2, I6239*Inputs!$B$10, (Inputs!$B$8-I6239)/Inputs!$B$9), 0)</f>
        <v>0</v>
      </c>
      <c r="P6239" s="3">
        <f t="shared" si="878"/>
        <v>0</v>
      </c>
      <c r="Q6239" s="3">
        <f t="shared" si="879"/>
        <v>0</v>
      </c>
      <c r="R6239" s="3">
        <f>I6239 + M6239*Inputs!$B$9 - N6239/Inputs!$B$10</f>
        <v>0</v>
      </c>
    </row>
    <row r="6240" spans="1:18" x14ac:dyDescent="0.3">
      <c r="A6240" s="4">
        <v>46282.916666666657</v>
      </c>
      <c r="B6240" s="3">
        <v>76.492499999999993</v>
      </c>
      <c r="C6240" s="3">
        <v>7.0000000000000007E-2</v>
      </c>
      <c r="D6240" s="3">
        <f t="shared" si="873"/>
        <v>29.234999999999996</v>
      </c>
      <c r="E6240" s="3">
        <f>MAX(B6240 - D6240/Inputs!$B$5, 0)</f>
        <v>43.270909090909086</v>
      </c>
      <c r="F6240" s="3">
        <f>MAX(D6240*Inputs!$B$5 - B6240, 0)</f>
        <v>0</v>
      </c>
      <c r="G6240" s="3">
        <f t="shared" si="874"/>
        <v>7.0000000000000007E-2</v>
      </c>
      <c r="H6240" t="str">
        <f t="shared" si="875"/>
        <v>Discharge</v>
      </c>
      <c r="I6240" s="3">
        <f t="shared" si="880"/>
        <v>0</v>
      </c>
      <c r="J6240" s="3">
        <f t="shared" si="881"/>
        <v>318.94827166799325</v>
      </c>
      <c r="K6240" s="3">
        <f>MIN(Inputs!$B$2, (Inputs!$B$8 - I6240)/Inputs!$B$9)</f>
        <v>170</v>
      </c>
      <c r="L6240" s="3">
        <f>MAX(MIN(Inputs!$B$2, I6240*Inputs!$B$10, Inputs!$B$8*Inputs!$B$4 - J6240), 0)</f>
        <v>0</v>
      </c>
      <c r="M6240" s="3">
        <f t="shared" si="876"/>
        <v>0</v>
      </c>
      <c r="N6240" s="3">
        <f t="shared" si="877"/>
        <v>0</v>
      </c>
      <c r="O6240" s="3">
        <f>IF(H6240="Reg", MIN(Inputs!$B$2, I6240*Inputs!$B$10, (Inputs!$B$8-I6240)/Inputs!$B$9), 0)</f>
        <v>0</v>
      </c>
      <c r="P6240" s="3">
        <f t="shared" si="878"/>
        <v>0</v>
      </c>
      <c r="Q6240" s="3">
        <f t="shared" si="879"/>
        <v>0</v>
      </c>
      <c r="R6240" s="3">
        <f>I6240 + M6240*Inputs!$B$9 - N6240/Inputs!$B$10</f>
        <v>0</v>
      </c>
    </row>
    <row r="6241" spans="1:18" x14ac:dyDescent="0.3">
      <c r="A6241" s="4">
        <v>46282.958333333343</v>
      </c>
      <c r="B6241" s="3">
        <v>33.089999999999996</v>
      </c>
      <c r="C6241" s="3">
        <v>0.05</v>
      </c>
      <c r="D6241" s="3">
        <f t="shared" si="873"/>
        <v>29.234999999999996</v>
      </c>
      <c r="E6241" s="3">
        <f>MAX(B6241 - D6241/Inputs!$B$5, 0)</f>
        <v>0</v>
      </c>
      <c r="F6241" s="3">
        <f>MAX(D6241*Inputs!$B$5 - B6241, 0)</f>
        <v>0</v>
      </c>
      <c r="G6241" s="3">
        <f t="shared" si="874"/>
        <v>0.05</v>
      </c>
      <c r="H6241" t="str">
        <f t="shared" si="875"/>
        <v>Reg</v>
      </c>
      <c r="I6241" s="3">
        <f t="shared" si="880"/>
        <v>0</v>
      </c>
      <c r="J6241" s="3">
        <f t="shared" si="881"/>
        <v>318.94827166799325</v>
      </c>
      <c r="K6241" s="3">
        <f>MIN(Inputs!$B$2, (Inputs!$B$8 - I6241)/Inputs!$B$9)</f>
        <v>170</v>
      </c>
      <c r="L6241" s="3">
        <f>MAX(MIN(Inputs!$B$2, I6241*Inputs!$B$10, Inputs!$B$8*Inputs!$B$4 - J6241), 0)</f>
        <v>0</v>
      </c>
      <c r="M6241" s="3">
        <f t="shared" si="876"/>
        <v>0</v>
      </c>
      <c r="N6241" s="3">
        <f t="shared" si="877"/>
        <v>0</v>
      </c>
      <c r="O6241" s="3">
        <f>IF(H6241="Reg", MIN(Inputs!$B$2, I6241*Inputs!$B$10, (Inputs!$B$8-I6241)/Inputs!$B$9), 0)</f>
        <v>0</v>
      </c>
      <c r="P6241" s="3">
        <f t="shared" si="878"/>
        <v>0</v>
      </c>
      <c r="Q6241" s="3">
        <f t="shared" si="879"/>
        <v>0</v>
      </c>
      <c r="R6241" s="3">
        <f>I6241 + M6241*Inputs!$B$9 - N6241/Inputs!$B$10</f>
        <v>0</v>
      </c>
    </row>
    <row r="6242" spans="1:18" x14ac:dyDescent="0.3">
      <c r="A6242" s="4">
        <v>46283</v>
      </c>
      <c r="B6242" s="3">
        <v>24.614999999999998</v>
      </c>
      <c r="C6242" s="3">
        <v>0.04</v>
      </c>
      <c r="D6242" s="3">
        <f t="shared" si="873"/>
        <v>31.046145833333338</v>
      </c>
      <c r="E6242" s="3">
        <f>MAX(B6242 - D6242/Inputs!$B$5, 0)</f>
        <v>0</v>
      </c>
      <c r="F6242" s="3">
        <f>MAX(D6242*Inputs!$B$5 - B6242, 0)</f>
        <v>2.7056083333333376</v>
      </c>
      <c r="G6242" s="3">
        <f t="shared" si="874"/>
        <v>0.04</v>
      </c>
      <c r="H6242" t="str">
        <f t="shared" si="875"/>
        <v>Charge</v>
      </c>
      <c r="I6242" s="3">
        <f t="shared" si="880"/>
        <v>0</v>
      </c>
      <c r="J6242" s="3">
        <f t="shared" si="881"/>
        <v>0</v>
      </c>
      <c r="K6242" s="3">
        <f>MIN(Inputs!$B$2, (Inputs!$B$8 - I6242)/Inputs!$B$9)</f>
        <v>170</v>
      </c>
      <c r="L6242" s="3">
        <f>MAX(MIN(Inputs!$B$2, I6242*Inputs!$B$10, Inputs!$B$8*Inputs!$B$4 - J6242), 0)</f>
        <v>0</v>
      </c>
      <c r="M6242" s="3">
        <f t="shared" si="876"/>
        <v>170</v>
      </c>
      <c r="N6242" s="3">
        <f t="shared" si="877"/>
        <v>0</v>
      </c>
      <c r="O6242" s="3">
        <f>IF(H6242="Reg", MIN(Inputs!$B$2, I6242*Inputs!$B$10, (Inputs!$B$8-I6242)/Inputs!$B$9), 0)</f>
        <v>0</v>
      </c>
      <c r="P6242" s="3">
        <f t="shared" si="878"/>
        <v>-4184.55</v>
      </c>
      <c r="Q6242" s="3">
        <f t="shared" si="879"/>
        <v>0</v>
      </c>
      <c r="R6242" s="3">
        <f>I6242 + M6242*Inputs!$B$9 - N6242/Inputs!$B$10</f>
        <v>159.4741358339966</v>
      </c>
    </row>
    <row r="6243" spans="1:18" x14ac:dyDescent="0.3">
      <c r="A6243" s="4">
        <v>46283.041666666657</v>
      </c>
      <c r="B6243" s="3">
        <v>20.909999999999997</v>
      </c>
      <c r="C6243" s="3">
        <v>0.04</v>
      </c>
      <c r="D6243" s="3">
        <f t="shared" si="873"/>
        <v>31.046145833333338</v>
      </c>
      <c r="E6243" s="3">
        <f>MAX(B6243 - D6243/Inputs!$B$5, 0)</f>
        <v>0</v>
      </c>
      <c r="F6243" s="3">
        <f>MAX(D6243*Inputs!$B$5 - B6243, 0)</f>
        <v>6.4106083333333395</v>
      </c>
      <c r="G6243" s="3">
        <f t="shared" si="874"/>
        <v>0.04</v>
      </c>
      <c r="H6243" t="str">
        <f t="shared" si="875"/>
        <v>Charge</v>
      </c>
      <c r="I6243" s="3">
        <f t="shared" si="880"/>
        <v>159.4741358339966</v>
      </c>
      <c r="J6243" s="3">
        <f t="shared" si="881"/>
        <v>0</v>
      </c>
      <c r="K6243" s="3">
        <f>MIN(Inputs!$B$2, (Inputs!$B$8 - I6243)/Inputs!$B$9)</f>
        <v>170</v>
      </c>
      <c r="L6243" s="3">
        <f>MAX(MIN(Inputs!$B$2, I6243*Inputs!$B$10, Inputs!$B$8*Inputs!$B$4 - J6243), 0)</f>
        <v>149.6</v>
      </c>
      <c r="M6243" s="3">
        <f t="shared" si="876"/>
        <v>170</v>
      </c>
      <c r="N6243" s="3">
        <f t="shared" si="877"/>
        <v>0</v>
      </c>
      <c r="O6243" s="3">
        <f>IF(H6243="Reg", MIN(Inputs!$B$2, I6243*Inputs!$B$10, (Inputs!$B$8-I6243)/Inputs!$B$9), 0)</f>
        <v>0</v>
      </c>
      <c r="P6243" s="3">
        <f t="shared" si="878"/>
        <v>-3554.6999999999994</v>
      </c>
      <c r="Q6243" s="3">
        <f t="shared" si="879"/>
        <v>0</v>
      </c>
      <c r="R6243" s="3">
        <f>I6243 + M6243*Inputs!$B$9 - N6243/Inputs!$B$10</f>
        <v>318.9482716679932</v>
      </c>
    </row>
    <row r="6244" spans="1:18" x14ac:dyDescent="0.3">
      <c r="A6244" s="4">
        <v>46283.083333333343</v>
      </c>
      <c r="B6244" s="3">
        <v>20.142500000000002</v>
      </c>
      <c r="C6244" s="3">
        <v>0.04</v>
      </c>
      <c r="D6244" s="3">
        <f t="shared" si="873"/>
        <v>31.046145833333338</v>
      </c>
      <c r="E6244" s="3">
        <f>MAX(B6244 - D6244/Inputs!$B$5, 0)</f>
        <v>0</v>
      </c>
      <c r="F6244" s="3">
        <f>MAX(D6244*Inputs!$B$5 - B6244, 0)</f>
        <v>7.1781083333333342</v>
      </c>
      <c r="G6244" s="3">
        <f t="shared" si="874"/>
        <v>0.04</v>
      </c>
      <c r="H6244" t="str">
        <f t="shared" si="875"/>
        <v>Charge</v>
      </c>
      <c r="I6244" s="3">
        <f t="shared" si="880"/>
        <v>318.9482716679932</v>
      </c>
      <c r="J6244" s="3">
        <f t="shared" si="881"/>
        <v>0</v>
      </c>
      <c r="K6244" s="3">
        <f>MIN(Inputs!$B$2, (Inputs!$B$8 - I6244)/Inputs!$B$9)</f>
        <v>22.44121780453775</v>
      </c>
      <c r="L6244" s="3">
        <f>MAX(MIN(Inputs!$B$2, I6244*Inputs!$B$10, Inputs!$B$8*Inputs!$B$4 - J6244), 0)</f>
        <v>170</v>
      </c>
      <c r="M6244" s="3">
        <f t="shared" si="876"/>
        <v>22.44121780453775</v>
      </c>
      <c r="N6244" s="3">
        <f t="shared" si="877"/>
        <v>0</v>
      </c>
      <c r="O6244" s="3">
        <f>IF(H6244="Reg", MIN(Inputs!$B$2, I6244*Inputs!$B$10, (Inputs!$B$8-I6244)/Inputs!$B$9), 0)</f>
        <v>0</v>
      </c>
      <c r="P6244" s="3">
        <f t="shared" si="878"/>
        <v>-452.02222962790165</v>
      </c>
      <c r="Q6244" s="3">
        <f t="shared" si="879"/>
        <v>0</v>
      </c>
      <c r="R6244" s="3">
        <f>I6244 + M6244*Inputs!$B$9 - N6244/Inputs!$B$10</f>
        <v>340</v>
      </c>
    </row>
    <row r="6245" spans="1:18" x14ac:dyDescent="0.3">
      <c r="A6245" s="4">
        <v>46283.125</v>
      </c>
      <c r="B6245" s="3">
        <v>19.669999999999998</v>
      </c>
      <c r="C6245" s="3">
        <v>0.04</v>
      </c>
      <c r="D6245" s="3">
        <f t="shared" si="873"/>
        <v>31.046145833333338</v>
      </c>
      <c r="E6245" s="3">
        <f>MAX(B6245 - D6245/Inputs!$B$5, 0)</f>
        <v>0</v>
      </c>
      <c r="F6245" s="3">
        <f>MAX(D6245*Inputs!$B$5 - B6245, 0)</f>
        <v>7.6506083333333379</v>
      </c>
      <c r="G6245" s="3">
        <f t="shared" si="874"/>
        <v>0.04</v>
      </c>
      <c r="H6245" t="str">
        <f t="shared" si="875"/>
        <v>Charge</v>
      </c>
      <c r="I6245" s="3">
        <f t="shared" si="880"/>
        <v>340</v>
      </c>
      <c r="J6245" s="3">
        <f t="shared" si="881"/>
        <v>0</v>
      </c>
      <c r="K6245" s="3">
        <f>MIN(Inputs!$B$2, (Inputs!$B$8 - I6245)/Inputs!$B$9)</f>
        <v>0</v>
      </c>
      <c r="L6245" s="3">
        <f>MAX(MIN(Inputs!$B$2, I6245*Inputs!$B$10, Inputs!$B$8*Inputs!$B$4 - J6245), 0)</f>
        <v>170</v>
      </c>
      <c r="M6245" s="3">
        <f t="shared" si="876"/>
        <v>0</v>
      </c>
      <c r="N6245" s="3">
        <f t="shared" si="877"/>
        <v>0</v>
      </c>
      <c r="O6245" s="3">
        <f>IF(H6245="Reg", MIN(Inputs!$B$2, I6245*Inputs!$B$10, (Inputs!$B$8-I6245)/Inputs!$B$9), 0)</f>
        <v>0</v>
      </c>
      <c r="P6245" s="3">
        <f t="shared" si="878"/>
        <v>0</v>
      </c>
      <c r="Q6245" s="3">
        <f t="shared" si="879"/>
        <v>0</v>
      </c>
      <c r="R6245" s="3">
        <f>I6245 + M6245*Inputs!$B$9 - N6245/Inputs!$B$10</f>
        <v>340</v>
      </c>
    </row>
    <row r="6246" spans="1:18" x14ac:dyDescent="0.3">
      <c r="A6246" s="4">
        <v>46283.166666666657</v>
      </c>
      <c r="B6246" s="3">
        <v>20.197499999999998</v>
      </c>
      <c r="C6246" s="3">
        <v>0.05</v>
      </c>
      <c r="D6246" s="3">
        <f t="shared" si="873"/>
        <v>31.046145833333338</v>
      </c>
      <c r="E6246" s="3">
        <f>MAX(B6246 - D6246/Inputs!$B$5, 0)</f>
        <v>0</v>
      </c>
      <c r="F6246" s="3">
        <f>MAX(D6246*Inputs!$B$5 - B6246, 0)</f>
        <v>7.123108333333338</v>
      </c>
      <c r="G6246" s="3">
        <f t="shared" si="874"/>
        <v>0.05</v>
      </c>
      <c r="H6246" t="str">
        <f t="shared" si="875"/>
        <v>Charge</v>
      </c>
      <c r="I6246" s="3">
        <f t="shared" si="880"/>
        <v>340</v>
      </c>
      <c r="J6246" s="3">
        <f t="shared" si="881"/>
        <v>0</v>
      </c>
      <c r="K6246" s="3">
        <f>MIN(Inputs!$B$2, (Inputs!$B$8 - I6246)/Inputs!$B$9)</f>
        <v>0</v>
      </c>
      <c r="L6246" s="3">
        <f>MAX(MIN(Inputs!$B$2, I6246*Inputs!$B$10, Inputs!$B$8*Inputs!$B$4 - J6246), 0)</f>
        <v>170</v>
      </c>
      <c r="M6246" s="3">
        <f t="shared" si="876"/>
        <v>0</v>
      </c>
      <c r="N6246" s="3">
        <f t="shared" si="877"/>
        <v>0</v>
      </c>
      <c r="O6246" s="3">
        <f>IF(H6246="Reg", MIN(Inputs!$B$2, I6246*Inputs!$B$10, (Inputs!$B$8-I6246)/Inputs!$B$9), 0)</f>
        <v>0</v>
      </c>
      <c r="P6246" s="3">
        <f t="shared" si="878"/>
        <v>0</v>
      </c>
      <c r="Q6246" s="3">
        <f t="shared" si="879"/>
        <v>0</v>
      </c>
      <c r="R6246" s="3">
        <f>I6246 + M6246*Inputs!$B$9 - N6246/Inputs!$B$10</f>
        <v>340</v>
      </c>
    </row>
    <row r="6247" spans="1:18" x14ac:dyDescent="0.3">
      <c r="A6247" s="4">
        <v>46283.208333333343</v>
      </c>
      <c r="B6247" s="3">
        <v>20.465000000000003</v>
      </c>
      <c r="C6247" s="3">
        <v>0.05</v>
      </c>
      <c r="D6247" s="3">
        <f t="shared" si="873"/>
        <v>31.046145833333338</v>
      </c>
      <c r="E6247" s="3">
        <f>MAX(B6247 - D6247/Inputs!$B$5, 0)</f>
        <v>0</v>
      </c>
      <c r="F6247" s="3">
        <f>MAX(D6247*Inputs!$B$5 - B6247, 0)</f>
        <v>6.8556083333333326</v>
      </c>
      <c r="G6247" s="3">
        <f t="shared" si="874"/>
        <v>0.05</v>
      </c>
      <c r="H6247" t="str">
        <f t="shared" si="875"/>
        <v>Charge</v>
      </c>
      <c r="I6247" s="3">
        <f t="shared" si="880"/>
        <v>340</v>
      </c>
      <c r="J6247" s="3">
        <f t="shared" si="881"/>
        <v>0</v>
      </c>
      <c r="K6247" s="3">
        <f>MIN(Inputs!$B$2, (Inputs!$B$8 - I6247)/Inputs!$B$9)</f>
        <v>0</v>
      </c>
      <c r="L6247" s="3">
        <f>MAX(MIN(Inputs!$B$2, I6247*Inputs!$B$10, Inputs!$B$8*Inputs!$B$4 - J6247), 0)</f>
        <v>170</v>
      </c>
      <c r="M6247" s="3">
        <f t="shared" si="876"/>
        <v>0</v>
      </c>
      <c r="N6247" s="3">
        <f t="shared" si="877"/>
        <v>0</v>
      </c>
      <c r="O6247" s="3">
        <f>IF(H6247="Reg", MIN(Inputs!$B$2, I6247*Inputs!$B$10, (Inputs!$B$8-I6247)/Inputs!$B$9), 0)</f>
        <v>0</v>
      </c>
      <c r="P6247" s="3">
        <f t="shared" si="878"/>
        <v>0</v>
      </c>
      <c r="Q6247" s="3">
        <f t="shared" si="879"/>
        <v>0</v>
      </c>
      <c r="R6247" s="3">
        <f>I6247 + M6247*Inputs!$B$9 - N6247/Inputs!$B$10</f>
        <v>340</v>
      </c>
    </row>
    <row r="6248" spans="1:18" x14ac:dyDescent="0.3">
      <c r="A6248" s="4">
        <v>46283.25</v>
      </c>
      <c r="B6248" s="3">
        <v>30.387500000000003</v>
      </c>
      <c r="C6248" s="3">
        <v>0.05</v>
      </c>
      <c r="D6248" s="3">
        <f t="shared" si="873"/>
        <v>31.046145833333338</v>
      </c>
      <c r="E6248" s="3">
        <f>MAX(B6248 - D6248/Inputs!$B$5, 0)</f>
        <v>0</v>
      </c>
      <c r="F6248" s="3">
        <f>MAX(D6248*Inputs!$B$5 - B6248, 0)</f>
        <v>0</v>
      </c>
      <c r="G6248" s="3">
        <f t="shared" si="874"/>
        <v>0.05</v>
      </c>
      <c r="H6248" t="str">
        <f t="shared" si="875"/>
        <v>Reg</v>
      </c>
      <c r="I6248" s="3">
        <f t="shared" si="880"/>
        <v>340</v>
      </c>
      <c r="J6248" s="3">
        <f t="shared" si="881"/>
        <v>0</v>
      </c>
      <c r="K6248" s="3">
        <f>MIN(Inputs!$B$2, (Inputs!$B$8 - I6248)/Inputs!$B$9)</f>
        <v>0</v>
      </c>
      <c r="L6248" s="3">
        <f>MAX(MIN(Inputs!$B$2, I6248*Inputs!$B$10, Inputs!$B$8*Inputs!$B$4 - J6248), 0)</f>
        <v>170</v>
      </c>
      <c r="M6248" s="3">
        <f t="shared" si="876"/>
        <v>0</v>
      </c>
      <c r="N6248" s="3">
        <f t="shared" si="877"/>
        <v>0</v>
      </c>
      <c r="O6248" s="3">
        <f>IF(H6248="Reg", MIN(Inputs!$B$2, I6248*Inputs!$B$10, (Inputs!$B$8-I6248)/Inputs!$B$9), 0)</f>
        <v>0</v>
      </c>
      <c r="P6248" s="3">
        <f t="shared" si="878"/>
        <v>0</v>
      </c>
      <c r="Q6248" s="3">
        <f t="shared" si="879"/>
        <v>0</v>
      </c>
      <c r="R6248" s="3">
        <f>I6248 + M6248*Inputs!$B$9 - N6248/Inputs!$B$10</f>
        <v>340</v>
      </c>
    </row>
    <row r="6249" spans="1:18" x14ac:dyDescent="0.3">
      <c r="A6249" s="4">
        <v>46283.291666666657</v>
      </c>
      <c r="B6249" s="3">
        <v>47.14</v>
      </c>
      <c r="C6249" s="3">
        <v>0.88</v>
      </c>
      <c r="D6249" s="3">
        <f t="shared" si="873"/>
        <v>31.046145833333338</v>
      </c>
      <c r="E6249" s="3">
        <f>MAX(B6249 - D6249/Inputs!$B$5, 0)</f>
        <v>11.860288825757571</v>
      </c>
      <c r="F6249" s="3">
        <f>MAX(D6249*Inputs!$B$5 - B6249, 0)</f>
        <v>0</v>
      </c>
      <c r="G6249" s="3">
        <f t="shared" si="874"/>
        <v>0.88</v>
      </c>
      <c r="H6249" t="str">
        <f t="shared" si="875"/>
        <v>Discharge</v>
      </c>
      <c r="I6249" s="3">
        <f t="shared" si="880"/>
        <v>340</v>
      </c>
      <c r="J6249" s="3">
        <f t="shared" si="881"/>
        <v>0</v>
      </c>
      <c r="K6249" s="3">
        <f>MIN(Inputs!$B$2, (Inputs!$B$8 - I6249)/Inputs!$B$9)</f>
        <v>0</v>
      </c>
      <c r="L6249" s="3">
        <f>MAX(MIN(Inputs!$B$2, I6249*Inputs!$B$10, Inputs!$B$8*Inputs!$B$4 - J6249), 0)</f>
        <v>170</v>
      </c>
      <c r="M6249" s="3">
        <f t="shared" si="876"/>
        <v>0</v>
      </c>
      <c r="N6249" s="3">
        <f t="shared" si="877"/>
        <v>170</v>
      </c>
      <c r="O6249" s="3">
        <f>IF(H6249="Reg", MIN(Inputs!$B$2, I6249*Inputs!$B$10, (Inputs!$B$8-I6249)/Inputs!$B$9), 0)</f>
        <v>0</v>
      </c>
      <c r="P6249" s="3">
        <f t="shared" si="878"/>
        <v>8013.8</v>
      </c>
      <c r="Q6249" s="3">
        <f t="shared" si="879"/>
        <v>0</v>
      </c>
      <c r="R6249" s="3">
        <f>I6249 + M6249*Inputs!$B$9 - N6249/Inputs!$B$10</f>
        <v>158.77939109773115</v>
      </c>
    </row>
    <row r="6250" spans="1:18" x14ac:dyDescent="0.3">
      <c r="A6250" s="4">
        <v>46283.333333333343</v>
      </c>
      <c r="B6250" s="3">
        <v>38.987500000000004</v>
      </c>
      <c r="C6250" s="3">
        <v>0.44</v>
      </c>
      <c r="D6250" s="3">
        <f t="shared" si="873"/>
        <v>31.046145833333338</v>
      </c>
      <c r="E6250" s="3">
        <f>MAX(B6250 - D6250/Inputs!$B$5, 0)</f>
        <v>3.7077888257575751</v>
      </c>
      <c r="F6250" s="3">
        <f>MAX(D6250*Inputs!$B$5 - B6250, 0)</f>
        <v>0</v>
      </c>
      <c r="G6250" s="3">
        <f t="shared" si="874"/>
        <v>0.44</v>
      </c>
      <c r="H6250" t="str">
        <f t="shared" si="875"/>
        <v>Discharge</v>
      </c>
      <c r="I6250" s="3">
        <f t="shared" si="880"/>
        <v>158.77939109773115</v>
      </c>
      <c r="J6250" s="3">
        <f t="shared" si="881"/>
        <v>170</v>
      </c>
      <c r="K6250" s="3">
        <f>MIN(Inputs!$B$2, (Inputs!$B$8 - I6250)/Inputs!$B$9)</f>
        <v>170</v>
      </c>
      <c r="L6250" s="3">
        <f>MAX(MIN(Inputs!$B$2, I6250*Inputs!$B$10, Inputs!$B$8*Inputs!$B$4 - J6250), 0)</f>
        <v>148.94827166799323</v>
      </c>
      <c r="M6250" s="3">
        <f t="shared" si="876"/>
        <v>0</v>
      </c>
      <c r="N6250" s="3">
        <f t="shared" si="877"/>
        <v>148.94827166799323</v>
      </c>
      <c r="O6250" s="3">
        <f>IF(H6250="Reg", MIN(Inputs!$B$2, I6250*Inputs!$B$10, (Inputs!$B$8-I6250)/Inputs!$B$9), 0)</f>
        <v>0</v>
      </c>
      <c r="P6250" s="3">
        <f t="shared" si="878"/>
        <v>5807.1207416558864</v>
      </c>
      <c r="Q6250" s="3">
        <f t="shared" si="879"/>
        <v>0</v>
      </c>
      <c r="R6250" s="3">
        <f>I6250 + M6250*Inputs!$B$9 - N6250/Inputs!$B$10</f>
        <v>0</v>
      </c>
    </row>
    <row r="6251" spans="1:18" x14ac:dyDescent="0.3">
      <c r="A6251" s="4">
        <v>46283.375</v>
      </c>
      <c r="B6251" s="3">
        <v>22.1675</v>
      </c>
      <c r="C6251" s="3">
        <v>0.44</v>
      </c>
      <c r="D6251" s="3">
        <f t="shared" si="873"/>
        <v>31.046145833333338</v>
      </c>
      <c r="E6251" s="3">
        <f>MAX(B6251 - D6251/Inputs!$B$5, 0)</f>
        <v>0</v>
      </c>
      <c r="F6251" s="3">
        <f>MAX(D6251*Inputs!$B$5 - B6251, 0)</f>
        <v>5.1531083333333356</v>
      </c>
      <c r="G6251" s="3">
        <f t="shared" si="874"/>
        <v>0.44</v>
      </c>
      <c r="H6251" t="str">
        <f t="shared" si="875"/>
        <v>Charge</v>
      </c>
      <c r="I6251" s="3">
        <f t="shared" si="880"/>
        <v>0</v>
      </c>
      <c r="J6251" s="3">
        <f t="shared" si="881"/>
        <v>318.94827166799325</v>
      </c>
      <c r="K6251" s="3">
        <f>MIN(Inputs!$B$2, (Inputs!$B$8 - I6251)/Inputs!$B$9)</f>
        <v>170</v>
      </c>
      <c r="L6251" s="3">
        <f>MAX(MIN(Inputs!$B$2, I6251*Inputs!$B$10, Inputs!$B$8*Inputs!$B$4 - J6251), 0)</f>
        <v>0</v>
      </c>
      <c r="M6251" s="3">
        <f t="shared" si="876"/>
        <v>170</v>
      </c>
      <c r="N6251" s="3">
        <f t="shared" si="877"/>
        <v>0</v>
      </c>
      <c r="O6251" s="3">
        <f>IF(H6251="Reg", MIN(Inputs!$B$2, I6251*Inputs!$B$10, (Inputs!$B$8-I6251)/Inputs!$B$9), 0)</f>
        <v>0</v>
      </c>
      <c r="P6251" s="3">
        <f t="shared" si="878"/>
        <v>-3768.4749999999999</v>
      </c>
      <c r="Q6251" s="3">
        <f t="shared" si="879"/>
        <v>0</v>
      </c>
      <c r="R6251" s="3">
        <f>I6251 + M6251*Inputs!$B$9 - N6251/Inputs!$B$10</f>
        <v>159.4741358339966</v>
      </c>
    </row>
    <row r="6252" spans="1:18" x14ac:dyDescent="0.3">
      <c r="A6252" s="4">
        <v>46283.416666666657</v>
      </c>
      <c r="B6252" s="3">
        <v>17.352499999999999</v>
      </c>
      <c r="C6252" s="3">
        <v>0.36</v>
      </c>
      <c r="D6252" s="3">
        <f t="shared" si="873"/>
        <v>31.046145833333338</v>
      </c>
      <c r="E6252" s="3">
        <f>MAX(B6252 - D6252/Inputs!$B$5, 0)</f>
        <v>0</v>
      </c>
      <c r="F6252" s="3">
        <f>MAX(D6252*Inputs!$B$5 - B6252, 0)</f>
        <v>9.9681083333333369</v>
      </c>
      <c r="G6252" s="3">
        <f t="shared" si="874"/>
        <v>0.36</v>
      </c>
      <c r="H6252" t="str">
        <f t="shared" si="875"/>
        <v>Charge</v>
      </c>
      <c r="I6252" s="3">
        <f t="shared" si="880"/>
        <v>159.4741358339966</v>
      </c>
      <c r="J6252" s="3">
        <f t="shared" si="881"/>
        <v>318.94827166799325</v>
      </c>
      <c r="K6252" s="3">
        <f>MIN(Inputs!$B$2, (Inputs!$B$8 - I6252)/Inputs!$B$9)</f>
        <v>170</v>
      </c>
      <c r="L6252" s="3">
        <f>MAX(MIN(Inputs!$B$2, I6252*Inputs!$B$10, Inputs!$B$8*Inputs!$B$4 - J6252), 0)</f>
        <v>21.051728332006746</v>
      </c>
      <c r="M6252" s="3">
        <f t="shared" si="876"/>
        <v>170</v>
      </c>
      <c r="N6252" s="3">
        <f t="shared" si="877"/>
        <v>0</v>
      </c>
      <c r="O6252" s="3">
        <f>IF(H6252="Reg", MIN(Inputs!$B$2, I6252*Inputs!$B$10, (Inputs!$B$8-I6252)/Inputs!$B$9), 0)</f>
        <v>0</v>
      </c>
      <c r="P6252" s="3">
        <f t="shared" si="878"/>
        <v>-2949.9249999999997</v>
      </c>
      <c r="Q6252" s="3">
        <f t="shared" si="879"/>
        <v>0</v>
      </c>
      <c r="R6252" s="3">
        <f>I6252 + M6252*Inputs!$B$9 - N6252/Inputs!$B$10</f>
        <v>318.9482716679932</v>
      </c>
    </row>
    <row r="6253" spans="1:18" x14ac:dyDescent="0.3">
      <c r="A6253" s="4">
        <v>46283.458333333343</v>
      </c>
      <c r="B6253" s="3">
        <v>7.7225000000000001</v>
      </c>
      <c r="C6253" s="3">
        <v>0.37</v>
      </c>
      <c r="D6253" s="3">
        <f t="shared" si="873"/>
        <v>31.046145833333338</v>
      </c>
      <c r="E6253" s="3">
        <f>MAX(B6253 - D6253/Inputs!$B$5, 0)</f>
        <v>0</v>
      </c>
      <c r="F6253" s="3">
        <f>MAX(D6253*Inputs!$B$5 - B6253, 0)</f>
        <v>19.598108333333336</v>
      </c>
      <c r="G6253" s="3">
        <f t="shared" si="874"/>
        <v>0.37</v>
      </c>
      <c r="H6253" t="str">
        <f t="shared" si="875"/>
        <v>Charge</v>
      </c>
      <c r="I6253" s="3">
        <f t="shared" si="880"/>
        <v>318.9482716679932</v>
      </c>
      <c r="J6253" s="3">
        <f t="shared" si="881"/>
        <v>318.94827166799325</v>
      </c>
      <c r="K6253" s="3">
        <f>MIN(Inputs!$B$2, (Inputs!$B$8 - I6253)/Inputs!$B$9)</f>
        <v>22.44121780453775</v>
      </c>
      <c r="L6253" s="3">
        <f>MAX(MIN(Inputs!$B$2, I6253*Inputs!$B$10, Inputs!$B$8*Inputs!$B$4 - J6253), 0)</f>
        <v>21.051728332006746</v>
      </c>
      <c r="M6253" s="3">
        <f t="shared" si="876"/>
        <v>22.44121780453775</v>
      </c>
      <c r="N6253" s="3">
        <f t="shared" si="877"/>
        <v>0</v>
      </c>
      <c r="O6253" s="3">
        <f>IF(H6253="Reg", MIN(Inputs!$B$2, I6253*Inputs!$B$10, (Inputs!$B$8-I6253)/Inputs!$B$9), 0)</f>
        <v>0</v>
      </c>
      <c r="P6253" s="3">
        <f t="shared" si="878"/>
        <v>-173.30230449554278</v>
      </c>
      <c r="Q6253" s="3">
        <f t="shared" si="879"/>
        <v>0</v>
      </c>
      <c r="R6253" s="3">
        <f>I6253 + M6253*Inputs!$B$9 - N6253/Inputs!$B$10</f>
        <v>340</v>
      </c>
    </row>
    <row r="6254" spans="1:18" x14ac:dyDescent="0.3">
      <c r="A6254" s="4">
        <v>46283.5</v>
      </c>
      <c r="B6254" s="3">
        <v>20.122499999999999</v>
      </c>
      <c r="C6254" s="3">
        <v>0.37</v>
      </c>
      <c r="D6254" s="3">
        <f t="shared" si="873"/>
        <v>31.046145833333338</v>
      </c>
      <c r="E6254" s="3">
        <f>MAX(B6254 - D6254/Inputs!$B$5, 0)</f>
        <v>0</v>
      </c>
      <c r="F6254" s="3">
        <f>MAX(D6254*Inputs!$B$5 - B6254, 0)</f>
        <v>7.1981083333333373</v>
      </c>
      <c r="G6254" s="3">
        <f t="shared" si="874"/>
        <v>0.37</v>
      </c>
      <c r="H6254" t="str">
        <f t="shared" si="875"/>
        <v>Charge</v>
      </c>
      <c r="I6254" s="3">
        <f t="shared" si="880"/>
        <v>340</v>
      </c>
      <c r="J6254" s="3">
        <f t="shared" si="881"/>
        <v>318.94827166799325</v>
      </c>
      <c r="K6254" s="3">
        <f>MIN(Inputs!$B$2, (Inputs!$B$8 - I6254)/Inputs!$B$9)</f>
        <v>0</v>
      </c>
      <c r="L6254" s="3">
        <f>MAX(MIN(Inputs!$B$2, I6254*Inputs!$B$10, Inputs!$B$8*Inputs!$B$4 - J6254), 0)</f>
        <v>21.051728332006746</v>
      </c>
      <c r="M6254" s="3">
        <f t="shared" si="876"/>
        <v>0</v>
      </c>
      <c r="N6254" s="3">
        <f t="shared" si="877"/>
        <v>0</v>
      </c>
      <c r="O6254" s="3">
        <f>IF(H6254="Reg", MIN(Inputs!$B$2, I6254*Inputs!$B$10, (Inputs!$B$8-I6254)/Inputs!$B$9), 0)</f>
        <v>0</v>
      </c>
      <c r="P6254" s="3">
        <f t="shared" si="878"/>
        <v>0</v>
      </c>
      <c r="Q6254" s="3">
        <f t="shared" si="879"/>
        <v>0</v>
      </c>
      <c r="R6254" s="3">
        <f>I6254 + M6254*Inputs!$B$9 - N6254/Inputs!$B$10</f>
        <v>340</v>
      </c>
    </row>
    <row r="6255" spans="1:18" x14ac:dyDescent="0.3">
      <c r="A6255" s="4">
        <v>46283.541666666657</v>
      </c>
      <c r="B6255" s="3">
        <v>29.947500000000002</v>
      </c>
      <c r="C6255" s="3">
        <v>0.49</v>
      </c>
      <c r="D6255" s="3">
        <f t="shared" si="873"/>
        <v>31.046145833333338</v>
      </c>
      <c r="E6255" s="3">
        <f>MAX(B6255 - D6255/Inputs!$B$5, 0)</f>
        <v>0</v>
      </c>
      <c r="F6255" s="3">
        <f>MAX(D6255*Inputs!$B$5 - B6255, 0)</f>
        <v>0</v>
      </c>
      <c r="G6255" s="3">
        <f t="shared" si="874"/>
        <v>0.49</v>
      </c>
      <c r="H6255" t="str">
        <f t="shared" si="875"/>
        <v>Reg</v>
      </c>
      <c r="I6255" s="3">
        <f t="shared" si="880"/>
        <v>340</v>
      </c>
      <c r="J6255" s="3">
        <f t="shared" si="881"/>
        <v>318.94827166799325</v>
      </c>
      <c r="K6255" s="3">
        <f>MIN(Inputs!$B$2, (Inputs!$B$8 - I6255)/Inputs!$B$9)</f>
        <v>0</v>
      </c>
      <c r="L6255" s="3">
        <f>MAX(MIN(Inputs!$B$2, I6255*Inputs!$B$10, Inputs!$B$8*Inputs!$B$4 - J6255), 0)</f>
        <v>21.051728332006746</v>
      </c>
      <c r="M6255" s="3">
        <f t="shared" si="876"/>
        <v>0</v>
      </c>
      <c r="N6255" s="3">
        <f t="shared" si="877"/>
        <v>0</v>
      </c>
      <c r="O6255" s="3">
        <f>IF(H6255="Reg", MIN(Inputs!$B$2, I6255*Inputs!$B$10, (Inputs!$B$8-I6255)/Inputs!$B$9), 0)</f>
        <v>0</v>
      </c>
      <c r="P6255" s="3">
        <f t="shared" si="878"/>
        <v>0</v>
      </c>
      <c r="Q6255" s="3">
        <f t="shared" si="879"/>
        <v>0</v>
      </c>
      <c r="R6255" s="3">
        <f>I6255 + M6255*Inputs!$B$9 - N6255/Inputs!$B$10</f>
        <v>340</v>
      </c>
    </row>
    <row r="6256" spans="1:18" x14ac:dyDescent="0.3">
      <c r="A6256" s="4">
        <v>46283.583333333343</v>
      </c>
      <c r="B6256" s="3">
        <v>26.467500000000001</v>
      </c>
      <c r="C6256" s="3">
        <v>0.75</v>
      </c>
      <c r="D6256" s="3">
        <f t="shared" si="873"/>
        <v>31.046145833333338</v>
      </c>
      <c r="E6256" s="3">
        <f>MAX(B6256 - D6256/Inputs!$B$5, 0)</f>
        <v>0</v>
      </c>
      <c r="F6256" s="3">
        <f>MAX(D6256*Inputs!$B$5 - B6256, 0)</f>
        <v>0.85310833333333491</v>
      </c>
      <c r="G6256" s="3">
        <f t="shared" si="874"/>
        <v>0.75</v>
      </c>
      <c r="H6256" t="str">
        <f t="shared" si="875"/>
        <v>Charge</v>
      </c>
      <c r="I6256" s="3">
        <f t="shared" si="880"/>
        <v>340</v>
      </c>
      <c r="J6256" s="3">
        <f t="shared" si="881"/>
        <v>318.94827166799325</v>
      </c>
      <c r="K6256" s="3">
        <f>MIN(Inputs!$B$2, (Inputs!$B$8 - I6256)/Inputs!$B$9)</f>
        <v>0</v>
      </c>
      <c r="L6256" s="3">
        <f>MAX(MIN(Inputs!$B$2, I6256*Inputs!$B$10, Inputs!$B$8*Inputs!$B$4 - J6256), 0)</f>
        <v>21.051728332006746</v>
      </c>
      <c r="M6256" s="3">
        <f t="shared" si="876"/>
        <v>0</v>
      </c>
      <c r="N6256" s="3">
        <f t="shared" si="877"/>
        <v>0</v>
      </c>
      <c r="O6256" s="3">
        <f>IF(H6256="Reg", MIN(Inputs!$B$2, I6256*Inputs!$B$10, (Inputs!$B$8-I6256)/Inputs!$B$9), 0)</f>
        <v>0</v>
      </c>
      <c r="P6256" s="3">
        <f t="shared" si="878"/>
        <v>0</v>
      </c>
      <c r="Q6256" s="3">
        <f t="shared" si="879"/>
        <v>0</v>
      </c>
      <c r="R6256" s="3">
        <f>I6256 + M6256*Inputs!$B$9 - N6256/Inputs!$B$10</f>
        <v>340</v>
      </c>
    </row>
    <row r="6257" spans="1:18" x14ac:dyDescent="0.3">
      <c r="A6257" s="4">
        <v>46283.625</v>
      </c>
      <c r="B6257" s="3">
        <v>26.717500000000001</v>
      </c>
      <c r="C6257" s="3">
        <v>0.99</v>
      </c>
      <c r="D6257" s="3">
        <f t="shared" si="873"/>
        <v>31.046145833333338</v>
      </c>
      <c r="E6257" s="3">
        <f>MAX(B6257 - D6257/Inputs!$B$5, 0)</f>
        <v>0</v>
      </c>
      <c r="F6257" s="3">
        <f>MAX(D6257*Inputs!$B$5 - B6257, 0)</f>
        <v>0.60310833333333491</v>
      </c>
      <c r="G6257" s="3">
        <f t="shared" si="874"/>
        <v>0.99</v>
      </c>
      <c r="H6257" t="str">
        <f t="shared" si="875"/>
        <v>Reg</v>
      </c>
      <c r="I6257" s="3">
        <f t="shared" si="880"/>
        <v>340</v>
      </c>
      <c r="J6257" s="3">
        <f t="shared" si="881"/>
        <v>318.94827166799325</v>
      </c>
      <c r="K6257" s="3">
        <f>MIN(Inputs!$B$2, (Inputs!$B$8 - I6257)/Inputs!$B$9)</f>
        <v>0</v>
      </c>
      <c r="L6257" s="3">
        <f>MAX(MIN(Inputs!$B$2, I6257*Inputs!$B$10, Inputs!$B$8*Inputs!$B$4 - J6257), 0)</f>
        <v>21.051728332006746</v>
      </c>
      <c r="M6257" s="3">
        <f t="shared" si="876"/>
        <v>0</v>
      </c>
      <c r="N6257" s="3">
        <f t="shared" si="877"/>
        <v>0</v>
      </c>
      <c r="O6257" s="3">
        <f>IF(H6257="Reg", MIN(Inputs!$B$2, I6257*Inputs!$B$10, (Inputs!$B$8-I6257)/Inputs!$B$9), 0)</f>
        <v>0</v>
      </c>
      <c r="P6257" s="3">
        <f t="shared" si="878"/>
        <v>0</v>
      </c>
      <c r="Q6257" s="3">
        <f t="shared" si="879"/>
        <v>0</v>
      </c>
      <c r="R6257" s="3">
        <f>I6257 + M6257*Inputs!$B$9 - N6257/Inputs!$B$10</f>
        <v>340</v>
      </c>
    </row>
    <row r="6258" spans="1:18" x14ac:dyDescent="0.3">
      <c r="A6258" s="4">
        <v>46283.666666666657</v>
      </c>
      <c r="B6258" s="3">
        <v>35.527499999999996</v>
      </c>
      <c r="C6258" s="3">
        <v>1.41</v>
      </c>
      <c r="D6258" s="3">
        <f t="shared" si="873"/>
        <v>31.046145833333338</v>
      </c>
      <c r="E6258" s="3">
        <f>MAX(B6258 - D6258/Inputs!$B$5, 0)</f>
        <v>0.24778882575756711</v>
      </c>
      <c r="F6258" s="3">
        <f>MAX(D6258*Inputs!$B$5 - B6258, 0)</f>
        <v>0</v>
      </c>
      <c r="G6258" s="3">
        <f t="shared" si="874"/>
        <v>1.41</v>
      </c>
      <c r="H6258" t="str">
        <f t="shared" si="875"/>
        <v>Reg</v>
      </c>
      <c r="I6258" s="3">
        <f t="shared" si="880"/>
        <v>340</v>
      </c>
      <c r="J6258" s="3">
        <f t="shared" si="881"/>
        <v>318.94827166799325</v>
      </c>
      <c r="K6258" s="3">
        <f>MIN(Inputs!$B$2, (Inputs!$B$8 - I6258)/Inputs!$B$9)</f>
        <v>0</v>
      </c>
      <c r="L6258" s="3">
        <f>MAX(MIN(Inputs!$B$2, I6258*Inputs!$B$10, Inputs!$B$8*Inputs!$B$4 - J6258), 0)</f>
        <v>21.051728332006746</v>
      </c>
      <c r="M6258" s="3">
        <f t="shared" si="876"/>
        <v>0</v>
      </c>
      <c r="N6258" s="3">
        <f t="shared" si="877"/>
        <v>0</v>
      </c>
      <c r="O6258" s="3">
        <f>IF(H6258="Reg", MIN(Inputs!$B$2, I6258*Inputs!$B$10, (Inputs!$B$8-I6258)/Inputs!$B$9), 0)</f>
        <v>0</v>
      </c>
      <c r="P6258" s="3">
        <f t="shared" si="878"/>
        <v>0</v>
      </c>
      <c r="Q6258" s="3">
        <f t="shared" si="879"/>
        <v>0</v>
      </c>
      <c r="R6258" s="3">
        <f>I6258 + M6258*Inputs!$B$9 - N6258/Inputs!$B$10</f>
        <v>340</v>
      </c>
    </row>
    <row r="6259" spans="1:18" x14ac:dyDescent="0.3">
      <c r="A6259" s="4">
        <v>46283.708333333343</v>
      </c>
      <c r="B6259" s="3">
        <v>30.659999999999997</v>
      </c>
      <c r="C6259" s="3">
        <v>3.02</v>
      </c>
      <c r="D6259" s="3">
        <f t="shared" si="873"/>
        <v>31.046145833333338</v>
      </c>
      <c r="E6259" s="3">
        <f>MAX(B6259 - D6259/Inputs!$B$5, 0)</f>
        <v>0</v>
      </c>
      <c r="F6259" s="3">
        <f>MAX(D6259*Inputs!$B$5 - B6259, 0)</f>
        <v>0</v>
      </c>
      <c r="G6259" s="3">
        <f t="shared" si="874"/>
        <v>3.02</v>
      </c>
      <c r="H6259" t="str">
        <f t="shared" si="875"/>
        <v>Reg</v>
      </c>
      <c r="I6259" s="3">
        <f t="shared" si="880"/>
        <v>340</v>
      </c>
      <c r="J6259" s="3">
        <f t="shared" si="881"/>
        <v>318.94827166799325</v>
      </c>
      <c r="K6259" s="3">
        <f>MIN(Inputs!$B$2, (Inputs!$B$8 - I6259)/Inputs!$B$9)</f>
        <v>0</v>
      </c>
      <c r="L6259" s="3">
        <f>MAX(MIN(Inputs!$B$2, I6259*Inputs!$B$10, Inputs!$B$8*Inputs!$B$4 - J6259), 0)</f>
        <v>21.051728332006746</v>
      </c>
      <c r="M6259" s="3">
        <f t="shared" si="876"/>
        <v>0</v>
      </c>
      <c r="N6259" s="3">
        <f t="shared" si="877"/>
        <v>0</v>
      </c>
      <c r="O6259" s="3">
        <f>IF(H6259="Reg", MIN(Inputs!$B$2, I6259*Inputs!$B$10, (Inputs!$B$8-I6259)/Inputs!$B$9), 0)</f>
        <v>0</v>
      </c>
      <c r="P6259" s="3">
        <f t="shared" si="878"/>
        <v>0</v>
      </c>
      <c r="Q6259" s="3">
        <f t="shared" si="879"/>
        <v>0</v>
      </c>
      <c r="R6259" s="3">
        <f>I6259 + M6259*Inputs!$B$9 - N6259/Inputs!$B$10</f>
        <v>340</v>
      </c>
    </row>
    <row r="6260" spans="1:18" x14ac:dyDescent="0.3">
      <c r="A6260" s="4">
        <v>46283.75</v>
      </c>
      <c r="B6260" s="3">
        <v>20.427500000000002</v>
      </c>
      <c r="C6260" s="3">
        <v>8.82</v>
      </c>
      <c r="D6260" s="3">
        <f t="shared" si="873"/>
        <v>31.046145833333338</v>
      </c>
      <c r="E6260" s="3">
        <f>MAX(B6260 - D6260/Inputs!$B$5, 0)</f>
        <v>0</v>
      </c>
      <c r="F6260" s="3">
        <f>MAX(D6260*Inputs!$B$5 - B6260, 0)</f>
        <v>6.8931083333333341</v>
      </c>
      <c r="G6260" s="3">
        <f t="shared" si="874"/>
        <v>8.82</v>
      </c>
      <c r="H6260" t="str">
        <f t="shared" si="875"/>
        <v>Reg</v>
      </c>
      <c r="I6260" s="3">
        <f t="shared" si="880"/>
        <v>340</v>
      </c>
      <c r="J6260" s="3">
        <f t="shared" si="881"/>
        <v>318.94827166799325</v>
      </c>
      <c r="K6260" s="3">
        <f>MIN(Inputs!$B$2, (Inputs!$B$8 - I6260)/Inputs!$B$9)</f>
        <v>0</v>
      </c>
      <c r="L6260" s="3">
        <f>MAX(MIN(Inputs!$B$2, I6260*Inputs!$B$10, Inputs!$B$8*Inputs!$B$4 - J6260), 0)</f>
        <v>21.051728332006746</v>
      </c>
      <c r="M6260" s="3">
        <f t="shared" si="876"/>
        <v>0</v>
      </c>
      <c r="N6260" s="3">
        <f t="shared" si="877"/>
        <v>0</v>
      </c>
      <c r="O6260" s="3">
        <f>IF(H6260="Reg", MIN(Inputs!$B$2, I6260*Inputs!$B$10, (Inputs!$B$8-I6260)/Inputs!$B$9), 0)</f>
        <v>0</v>
      </c>
      <c r="P6260" s="3">
        <f t="shared" si="878"/>
        <v>0</v>
      </c>
      <c r="Q6260" s="3">
        <f t="shared" si="879"/>
        <v>0</v>
      </c>
      <c r="R6260" s="3">
        <f>I6260 + M6260*Inputs!$B$9 - N6260/Inputs!$B$10</f>
        <v>340</v>
      </c>
    </row>
    <row r="6261" spans="1:18" x14ac:dyDescent="0.3">
      <c r="A6261" s="4">
        <v>46283.791666666657</v>
      </c>
      <c r="B6261" s="3">
        <v>49.427499999999995</v>
      </c>
      <c r="C6261" s="3">
        <v>9.7899999999999991</v>
      </c>
      <c r="D6261" s="3">
        <f t="shared" si="873"/>
        <v>31.046145833333338</v>
      </c>
      <c r="E6261" s="3">
        <f>MAX(B6261 - D6261/Inputs!$B$5, 0)</f>
        <v>14.147788825757566</v>
      </c>
      <c r="F6261" s="3">
        <f>MAX(D6261*Inputs!$B$5 - B6261, 0)</f>
        <v>0</v>
      </c>
      <c r="G6261" s="3">
        <f t="shared" si="874"/>
        <v>9.7899999999999991</v>
      </c>
      <c r="H6261" t="str">
        <f t="shared" si="875"/>
        <v>Discharge</v>
      </c>
      <c r="I6261" s="3">
        <f t="shared" si="880"/>
        <v>340</v>
      </c>
      <c r="J6261" s="3">
        <f t="shared" si="881"/>
        <v>318.94827166799325</v>
      </c>
      <c r="K6261" s="3">
        <f>MIN(Inputs!$B$2, (Inputs!$B$8 - I6261)/Inputs!$B$9)</f>
        <v>0</v>
      </c>
      <c r="L6261" s="3">
        <f>MAX(MIN(Inputs!$B$2, I6261*Inputs!$B$10, Inputs!$B$8*Inputs!$B$4 - J6261), 0)</f>
        <v>21.051728332006746</v>
      </c>
      <c r="M6261" s="3">
        <f t="shared" si="876"/>
        <v>0</v>
      </c>
      <c r="N6261" s="3">
        <f t="shared" si="877"/>
        <v>21.051728332006746</v>
      </c>
      <c r="O6261" s="3">
        <f>IF(H6261="Reg", MIN(Inputs!$B$2, I6261*Inputs!$B$10, (Inputs!$B$8-I6261)/Inputs!$B$9), 0)</f>
        <v>0</v>
      </c>
      <c r="P6261" s="3">
        <f t="shared" si="878"/>
        <v>1040.5343021302633</v>
      </c>
      <c r="Q6261" s="3">
        <f t="shared" si="879"/>
        <v>0</v>
      </c>
      <c r="R6261" s="3">
        <f>I6261 + M6261*Inputs!$B$9 - N6261/Inputs!$B$10</f>
        <v>317.5587821954623</v>
      </c>
    </row>
    <row r="6262" spans="1:18" x14ac:dyDescent="0.3">
      <c r="A6262" s="4">
        <v>46283.833333333343</v>
      </c>
      <c r="B6262" s="3">
        <v>86.33250000000001</v>
      </c>
      <c r="C6262" s="3">
        <v>5.43</v>
      </c>
      <c r="D6262" s="3">
        <f t="shared" si="873"/>
        <v>31.046145833333338</v>
      </c>
      <c r="E6262" s="3">
        <f>MAX(B6262 - D6262/Inputs!$B$5, 0)</f>
        <v>51.052788825757581</v>
      </c>
      <c r="F6262" s="3">
        <f>MAX(D6262*Inputs!$B$5 - B6262, 0)</f>
        <v>0</v>
      </c>
      <c r="G6262" s="3">
        <f t="shared" si="874"/>
        <v>5.43</v>
      </c>
      <c r="H6262" t="str">
        <f t="shared" si="875"/>
        <v>Discharge</v>
      </c>
      <c r="I6262" s="3">
        <f t="shared" si="880"/>
        <v>317.5587821954623</v>
      </c>
      <c r="J6262" s="3">
        <f t="shared" si="881"/>
        <v>340</v>
      </c>
      <c r="K6262" s="3">
        <f>MIN(Inputs!$B$2, (Inputs!$B$8 - I6262)/Inputs!$B$9)</f>
        <v>23.922418559098585</v>
      </c>
      <c r="L6262" s="3">
        <f>MAX(MIN(Inputs!$B$2, I6262*Inputs!$B$10, Inputs!$B$8*Inputs!$B$4 - J6262), 0)</f>
        <v>0</v>
      </c>
      <c r="M6262" s="3">
        <f t="shared" si="876"/>
        <v>0</v>
      </c>
      <c r="N6262" s="3">
        <f t="shared" si="877"/>
        <v>0</v>
      </c>
      <c r="O6262" s="3">
        <f>IF(H6262="Reg", MIN(Inputs!$B$2, I6262*Inputs!$B$10, (Inputs!$B$8-I6262)/Inputs!$B$9), 0)</f>
        <v>0</v>
      </c>
      <c r="P6262" s="3">
        <f t="shared" si="878"/>
        <v>0</v>
      </c>
      <c r="Q6262" s="3">
        <f t="shared" si="879"/>
        <v>0</v>
      </c>
      <c r="R6262" s="3">
        <f>I6262 + M6262*Inputs!$B$9 - N6262/Inputs!$B$10</f>
        <v>317.5587821954623</v>
      </c>
    </row>
    <row r="6263" spans="1:18" x14ac:dyDescent="0.3">
      <c r="A6263" s="4">
        <v>46283.875</v>
      </c>
      <c r="B6263" s="3">
        <v>68.3125</v>
      </c>
      <c r="C6263" s="3">
        <v>1.66</v>
      </c>
      <c r="D6263" s="3">
        <f t="shared" si="873"/>
        <v>31.046145833333338</v>
      </c>
      <c r="E6263" s="3">
        <f>MAX(B6263 - D6263/Inputs!$B$5, 0)</f>
        <v>33.032788825757571</v>
      </c>
      <c r="F6263" s="3">
        <f>MAX(D6263*Inputs!$B$5 - B6263, 0)</f>
        <v>0</v>
      </c>
      <c r="G6263" s="3">
        <f t="shared" si="874"/>
        <v>1.66</v>
      </c>
      <c r="H6263" t="str">
        <f t="shared" si="875"/>
        <v>Discharge</v>
      </c>
      <c r="I6263" s="3">
        <f t="shared" si="880"/>
        <v>317.5587821954623</v>
      </c>
      <c r="J6263" s="3">
        <f t="shared" si="881"/>
        <v>340</v>
      </c>
      <c r="K6263" s="3">
        <f>MIN(Inputs!$B$2, (Inputs!$B$8 - I6263)/Inputs!$B$9)</f>
        <v>23.922418559098585</v>
      </c>
      <c r="L6263" s="3">
        <f>MAX(MIN(Inputs!$B$2, I6263*Inputs!$B$10, Inputs!$B$8*Inputs!$B$4 - J6263), 0)</f>
        <v>0</v>
      </c>
      <c r="M6263" s="3">
        <f t="shared" si="876"/>
        <v>0</v>
      </c>
      <c r="N6263" s="3">
        <f t="shared" si="877"/>
        <v>0</v>
      </c>
      <c r="O6263" s="3">
        <f>IF(H6263="Reg", MIN(Inputs!$B$2, I6263*Inputs!$B$10, (Inputs!$B$8-I6263)/Inputs!$B$9), 0)</f>
        <v>0</v>
      </c>
      <c r="P6263" s="3">
        <f t="shared" si="878"/>
        <v>0</v>
      </c>
      <c r="Q6263" s="3">
        <f t="shared" si="879"/>
        <v>0</v>
      </c>
      <c r="R6263" s="3">
        <f>I6263 + M6263*Inputs!$B$9 - N6263/Inputs!$B$10</f>
        <v>317.5587821954623</v>
      </c>
    </row>
    <row r="6264" spans="1:18" x14ac:dyDescent="0.3">
      <c r="A6264" s="4">
        <v>46283.916666666657</v>
      </c>
      <c r="B6264" s="3">
        <v>34.72</v>
      </c>
      <c r="C6264" s="3">
        <v>0.78</v>
      </c>
      <c r="D6264" s="3">
        <f t="shared" si="873"/>
        <v>31.046145833333338</v>
      </c>
      <c r="E6264" s="3">
        <f>MAX(B6264 - D6264/Inputs!$B$5, 0)</f>
        <v>0</v>
      </c>
      <c r="F6264" s="3">
        <f>MAX(D6264*Inputs!$B$5 - B6264, 0)</f>
        <v>0</v>
      </c>
      <c r="G6264" s="3">
        <f t="shared" si="874"/>
        <v>0.78</v>
      </c>
      <c r="H6264" t="str">
        <f t="shared" si="875"/>
        <v>Reg</v>
      </c>
      <c r="I6264" s="3">
        <f t="shared" si="880"/>
        <v>317.5587821954623</v>
      </c>
      <c r="J6264" s="3">
        <f t="shared" si="881"/>
        <v>340</v>
      </c>
      <c r="K6264" s="3">
        <f>MIN(Inputs!$B$2, (Inputs!$B$8 - I6264)/Inputs!$B$9)</f>
        <v>23.922418559098585</v>
      </c>
      <c r="L6264" s="3">
        <f>MAX(MIN(Inputs!$B$2, I6264*Inputs!$B$10, Inputs!$B$8*Inputs!$B$4 - J6264), 0)</f>
        <v>0</v>
      </c>
      <c r="M6264" s="3">
        <f t="shared" si="876"/>
        <v>0</v>
      </c>
      <c r="N6264" s="3">
        <f t="shared" si="877"/>
        <v>0</v>
      </c>
      <c r="O6264" s="3">
        <f>IF(H6264="Reg", MIN(Inputs!$B$2, I6264*Inputs!$B$10, (Inputs!$B$8-I6264)/Inputs!$B$9), 0)</f>
        <v>23.922418559098585</v>
      </c>
      <c r="P6264" s="3">
        <f t="shared" si="878"/>
        <v>0</v>
      </c>
      <c r="Q6264" s="3">
        <f t="shared" si="879"/>
        <v>18.659486476096898</v>
      </c>
      <c r="R6264" s="3">
        <f>I6264 + M6264*Inputs!$B$9 - N6264/Inputs!$B$10</f>
        <v>317.5587821954623</v>
      </c>
    </row>
    <row r="6265" spans="1:18" x14ac:dyDescent="0.3">
      <c r="A6265" s="4">
        <v>46283.958333333343</v>
      </c>
      <c r="B6265" s="3">
        <v>26.6875</v>
      </c>
      <c r="C6265" s="3">
        <v>0.05</v>
      </c>
      <c r="D6265" s="3">
        <f t="shared" si="873"/>
        <v>31.046145833333338</v>
      </c>
      <c r="E6265" s="3">
        <f>MAX(B6265 - D6265/Inputs!$B$5, 0)</f>
        <v>0</v>
      </c>
      <c r="F6265" s="3">
        <f>MAX(D6265*Inputs!$B$5 - B6265, 0)</f>
        <v>0.63310833333333605</v>
      </c>
      <c r="G6265" s="3">
        <f t="shared" si="874"/>
        <v>0.05</v>
      </c>
      <c r="H6265" t="str">
        <f t="shared" si="875"/>
        <v>Charge</v>
      </c>
      <c r="I6265" s="3">
        <f t="shared" si="880"/>
        <v>317.5587821954623</v>
      </c>
      <c r="J6265" s="3">
        <f t="shared" si="881"/>
        <v>340</v>
      </c>
      <c r="K6265" s="3">
        <f>MIN(Inputs!$B$2, (Inputs!$B$8 - I6265)/Inputs!$B$9)</f>
        <v>23.922418559098585</v>
      </c>
      <c r="L6265" s="3">
        <f>MAX(MIN(Inputs!$B$2, I6265*Inputs!$B$10, Inputs!$B$8*Inputs!$B$4 - J6265), 0)</f>
        <v>0</v>
      </c>
      <c r="M6265" s="3">
        <f t="shared" si="876"/>
        <v>23.922418559098585</v>
      </c>
      <c r="N6265" s="3">
        <f t="shared" si="877"/>
        <v>0</v>
      </c>
      <c r="O6265" s="3">
        <f>IF(H6265="Reg", MIN(Inputs!$B$2, I6265*Inputs!$B$10, (Inputs!$B$8-I6265)/Inputs!$B$9), 0)</f>
        <v>0</v>
      </c>
      <c r="P6265" s="3">
        <f t="shared" si="878"/>
        <v>-638.42954529594351</v>
      </c>
      <c r="Q6265" s="3">
        <f t="shared" si="879"/>
        <v>0</v>
      </c>
      <c r="R6265" s="3">
        <f>I6265 + M6265*Inputs!$B$9 - N6265/Inputs!$B$10</f>
        <v>340</v>
      </c>
    </row>
    <row r="6266" spans="1:18" x14ac:dyDescent="0.3">
      <c r="A6266" s="4">
        <v>46284</v>
      </c>
      <c r="B6266" s="3">
        <v>22.74</v>
      </c>
      <c r="C6266" s="3">
        <v>0.04</v>
      </c>
      <c r="D6266" s="3">
        <f t="shared" si="873"/>
        <v>32.797708333333333</v>
      </c>
      <c r="E6266" s="3">
        <f>MAX(B6266 - D6266/Inputs!$B$5, 0)</f>
        <v>0</v>
      </c>
      <c r="F6266" s="3">
        <f>MAX(D6266*Inputs!$B$5 - B6266, 0)</f>
        <v>6.1219833333333327</v>
      </c>
      <c r="G6266" s="3">
        <f t="shared" si="874"/>
        <v>0.04</v>
      </c>
      <c r="H6266" t="str">
        <f t="shared" si="875"/>
        <v>Charge</v>
      </c>
      <c r="I6266" s="3">
        <f t="shared" si="880"/>
        <v>340</v>
      </c>
      <c r="J6266" s="3">
        <f t="shared" si="881"/>
        <v>0</v>
      </c>
      <c r="K6266" s="3">
        <f>MIN(Inputs!$B$2, (Inputs!$B$8 - I6266)/Inputs!$B$9)</f>
        <v>0</v>
      </c>
      <c r="L6266" s="3">
        <f>MAX(MIN(Inputs!$B$2, I6266*Inputs!$B$10, Inputs!$B$8*Inputs!$B$4 - J6266), 0)</f>
        <v>170</v>
      </c>
      <c r="M6266" s="3">
        <f t="shared" si="876"/>
        <v>0</v>
      </c>
      <c r="N6266" s="3">
        <f t="shared" si="877"/>
        <v>0</v>
      </c>
      <c r="O6266" s="3">
        <f>IF(H6266="Reg", MIN(Inputs!$B$2, I6266*Inputs!$B$10, (Inputs!$B$8-I6266)/Inputs!$B$9), 0)</f>
        <v>0</v>
      </c>
      <c r="P6266" s="3">
        <f t="shared" si="878"/>
        <v>0</v>
      </c>
      <c r="Q6266" s="3">
        <f t="shared" si="879"/>
        <v>0</v>
      </c>
      <c r="R6266" s="3">
        <f>I6266 + M6266*Inputs!$B$9 - N6266/Inputs!$B$10</f>
        <v>340</v>
      </c>
    </row>
    <row r="6267" spans="1:18" x14ac:dyDescent="0.3">
      <c r="A6267" s="4">
        <v>46284.041666666657</v>
      </c>
      <c r="B6267" s="3">
        <v>20.414999999999999</v>
      </c>
      <c r="C6267" s="3">
        <v>0.04</v>
      </c>
      <c r="D6267" s="3">
        <f t="shared" si="873"/>
        <v>32.797708333333333</v>
      </c>
      <c r="E6267" s="3">
        <f>MAX(B6267 - D6267/Inputs!$B$5, 0)</f>
        <v>0</v>
      </c>
      <c r="F6267" s="3">
        <f>MAX(D6267*Inputs!$B$5 - B6267, 0)</f>
        <v>8.446983333333332</v>
      </c>
      <c r="G6267" s="3">
        <f t="shared" si="874"/>
        <v>0.04</v>
      </c>
      <c r="H6267" t="str">
        <f t="shared" si="875"/>
        <v>Charge</v>
      </c>
      <c r="I6267" s="3">
        <f t="shared" si="880"/>
        <v>340</v>
      </c>
      <c r="J6267" s="3">
        <f t="shared" si="881"/>
        <v>0</v>
      </c>
      <c r="K6267" s="3">
        <f>MIN(Inputs!$B$2, (Inputs!$B$8 - I6267)/Inputs!$B$9)</f>
        <v>0</v>
      </c>
      <c r="L6267" s="3">
        <f>MAX(MIN(Inputs!$B$2, I6267*Inputs!$B$10, Inputs!$B$8*Inputs!$B$4 - J6267), 0)</f>
        <v>170</v>
      </c>
      <c r="M6267" s="3">
        <f t="shared" si="876"/>
        <v>0</v>
      </c>
      <c r="N6267" s="3">
        <f t="shared" si="877"/>
        <v>0</v>
      </c>
      <c r="O6267" s="3">
        <f>IF(H6267="Reg", MIN(Inputs!$B$2, I6267*Inputs!$B$10, (Inputs!$B$8-I6267)/Inputs!$B$9), 0)</f>
        <v>0</v>
      </c>
      <c r="P6267" s="3">
        <f t="shared" si="878"/>
        <v>0</v>
      </c>
      <c r="Q6267" s="3">
        <f t="shared" si="879"/>
        <v>0</v>
      </c>
      <c r="R6267" s="3">
        <f>I6267 + M6267*Inputs!$B$9 - N6267/Inputs!$B$10</f>
        <v>340</v>
      </c>
    </row>
    <row r="6268" spans="1:18" x14ac:dyDescent="0.3">
      <c r="A6268" s="4">
        <v>46284.083333333343</v>
      </c>
      <c r="B6268" s="3">
        <v>17.75</v>
      </c>
      <c r="C6268" s="3">
        <v>0.04</v>
      </c>
      <c r="D6268" s="3">
        <f t="shared" si="873"/>
        <v>32.797708333333333</v>
      </c>
      <c r="E6268" s="3">
        <f>MAX(B6268 - D6268/Inputs!$B$5, 0)</f>
        <v>0</v>
      </c>
      <c r="F6268" s="3">
        <f>MAX(D6268*Inputs!$B$5 - B6268, 0)</f>
        <v>11.111983333333331</v>
      </c>
      <c r="G6268" s="3">
        <f t="shared" si="874"/>
        <v>0.04</v>
      </c>
      <c r="H6268" t="str">
        <f t="shared" si="875"/>
        <v>Charge</v>
      </c>
      <c r="I6268" s="3">
        <f t="shared" si="880"/>
        <v>340</v>
      </c>
      <c r="J6268" s="3">
        <f t="shared" si="881"/>
        <v>0</v>
      </c>
      <c r="K6268" s="3">
        <f>MIN(Inputs!$B$2, (Inputs!$B$8 - I6268)/Inputs!$B$9)</f>
        <v>0</v>
      </c>
      <c r="L6268" s="3">
        <f>MAX(MIN(Inputs!$B$2, I6268*Inputs!$B$10, Inputs!$B$8*Inputs!$B$4 - J6268), 0)</f>
        <v>170</v>
      </c>
      <c r="M6268" s="3">
        <f t="shared" si="876"/>
        <v>0</v>
      </c>
      <c r="N6268" s="3">
        <f t="shared" si="877"/>
        <v>0</v>
      </c>
      <c r="O6268" s="3">
        <f>IF(H6268="Reg", MIN(Inputs!$B$2, I6268*Inputs!$B$10, (Inputs!$B$8-I6268)/Inputs!$B$9), 0)</f>
        <v>0</v>
      </c>
      <c r="P6268" s="3">
        <f t="shared" si="878"/>
        <v>0</v>
      </c>
      <c r="Q6268" s="3">
        <f t="shared" si="879"/>
        <v>0</v>
      </c>
      <c r="R6268" s="3">
        <f>I6268 + M6268*Inputs!$B$9 - N6268/Inputs!$B$10</f>
        <v>340</v>
      </c>
    </row>
    <row r="6269" spans="1:18" x14ac:dyDescent="0.3">
      <c r="A6269" s="4">
        <v>46284.125</v>
      </c>
      <c r="B6269" s="3">
        <v>16.947499999999998</v>
      </c>
      <c r="C6269" s="3">
        <v>0.04</v>
      </c>
      <c r="D6269" s="3">
        <f t="shared" si="873"/>
        <v>32.797708333333333</v>
      </c>
      <c r="E6269" s="3">
        <f>MAX(B6269 - D6269/Inputs!$B$5, 0)</f>
        <v>0</v>
      </c>
      <c r="F6269" s="3">
        <f>MAX(D6269*Inputs!$B$5 - B6269, 0)</f>
        <v>11.914483333333333</v>
      </c>
      <c r="G6269" s="3">
        <f t="shared" si="874"/>
        <v>0.04</v>
      </c>
      <c r="H6269" t="str">
        <f t="shared" si="875"/>
        <v>Charge</v>
      </c>
      <c r="I6269" s="3">
        <f t="shared" si="880"/>
        <v>340</v>
      </c>
      <c r="J6269" s="3">
        <f t="shared" si="881"/>
        <v>0</v>
      </c>
      <c r="K6269" s="3">
        <f>MIN(Inputs!$B$2, (Inputs!$B$8 - I6269)/Inputs!$B$9)</f>
        <v>0</v>
      </c>
      <c r="L6269" s="3">
        <f>MAX(MIN(Inputs!$B$2, I6269*Inputs!$B$10, Inputs!$B$8*Inputs!$B$4 - J6269), 0)</f>
        <v>170</v>
      </c>
      <c r="M6269" s="3">
        <f t="shared" si="876"/>
        <v>0</v>
      </c>
      <c r="N6269" s="3">
        <f t="shared" si="877"/>
        <v>0</v>
      </c>
      <c r="O6269" s="3">
        <f>IF(H6269="Reg", MIN(Inputs!$B$2, I6269*Inputs!$B$10, (Inputs!$B$8-I6269)/Inputs!$B$9), 0)</f>
        <v>0</v>
      </c>
      <c r="P6269" s="3">
        <f t="shared" si="878"/>
        <v>0</v>
      </c>
      <c r="Q6269" s="3">
        <f t="shared" si="879"/>
        <v>0</v>
      </c>
      <c r="R6269" s="3">
        <f>I6269 + M6269*Inputs!$B$9 - N6269/Inputs!$B$10</f>
        <v>340</v>
      </c>
    </row>
    <row r="6270" spans="1:18" x14ac:dyDescent="0.3">
      <c r="A6270" s="4">
        <v>46284.166666666657</v>
      </c>
      <c r="B6270" s="3">
        <v>15.922499999999999</v>
      </c>
      <c r="C6270" s="3">
        <v>0.05</v>
      </c>
      <c r="D6270" s="3">
        <f t="shared" si="873"/>
        <v>32.797708333333333</v>
      </c>
      <c r="E6270" s="3">
        <f>MAX(B6270 - D6270/Inputs!$B$5, 0)</f>
        <v>0</v>
      </c>
      <c r="F6270" s="3">
        <f>MAX(D6270*Inputs!$B$5 - B6270, 0)</f>
        <v>12.939483333333332</v>
      </c>
      <c r="G6270" s="3">
        <f t="shared" si="874"/>
        <v>0.05</v>
      </c>
      <c r="H6270" t="str">
        <f t="shared" si="875"/>
        <v>Charge</v>
      </c>
      <c r="I6270" s="3">
        <f t="shared" si="880"/>
        <v>340</v>
      </c>
      <c r="J6270" s="3">
        <f t="shared" si="881"/>
        <v>0</v>
      </c>
      <c r="K6270" s="3">
        <f>MIN(Inputs!$B$2, (Inputs!$B$8 - I6270)/Inputs!$B$9)</f>
        <v>0</v>
      </c>
      <c r="L6270" s="3">
        <f>MAX(MIN(Inputs!$B$2, I6270*Inputs!$B$10, Inputs!$B$8*Inputs!$B$4 - J6270), 0)</f>
        <v>170</v>
      </c>
      <c r="M6270" s="3">
        <f t="shared" si="876"/>
        <v>0</v>
      </c>
      <c r="N6270" s="3">
        <f t="shared" si="877"/>
        <v>0</v>
      </c>
      <c r="O6270" s="3">
        <f>IF(H6270="Reg", MIN(Inputs!$B$2, I6270*Inputs!$B$10, (Inputs!$B$8-I6270)/Inputs!$B$9), 0)</f>
        <v>0</v>
      </c>
      <c r="P6270" s="3">
        <f t="shared" si="878"/>
        <v>0</v>
      </c>
      <c r="Q6270" s="3">
        <f t="shared" si="879"/>
        <v>0</v>
      </c>
      <c r="R6270" s="3">
        <f>I6270 + M6270*Inputs!$B$9 - N6270/Inputs!$B$10</f>
        <v>340</v>
      </c>
    </row>
    <row r="6271" spans="1:18" x14ac:dyDescent="0.3">
      <c r="A6271" s="4">
        <v>46284.208333333343</v>
      </c>
      <c r="B6271" s="3">
        <v>16.975000000000001</v>
      </c>
      <c r="C6271" s="3">
        <v>0.05</v>
      </c>
      <c r="D6271" s="3">
        <f t="shared" si="873"/>
        <v>32.797708333333333</v>
      </c>
      <c r="E6271" s="3">
        <f>MAX(B6271 - D6271/Inputs!$B$5, 0)</f>
        <v>0</v>
      </c>
      <c r="F6271" s="3">
        <f>MAX(D6271*Inputs!$B$5 - B6271, 0)</f>
        <v>11.88698333333333</v>
      </c>
      <c r="G6271" s="3">
        <f t="shared" si="874"/>
        <v>0.05</v>
      </c>
      <c r="H6271" t="str">
        <f t="shared" si="875"/>
        <v>Charge</v>
      </c>
      <c r="I6271" s="3">
        <f t="shared" si="880"/>
        <v>340</v>
      </c>
      <c r="J6271" s="3">
        <f t="shared" si="881"/>
        <v>0</v>
      </c>
      <c r="K6271" s="3">
        <f>MIN(Inputs!$B$2, (Inputs!$B$8 - I6271)/Inputs!$B$9)</f>
        <v>0</v>
      </c>
      <c r="L6271" s="3">
        <f>MAX(MIN(Inputs!$B$2, I6271*Inputs!$B$10, Inputs!$B$8*Inputs!$B$4 - J6271), 0)</f>
        <v>170</v>
      </c>
      <c r="M6271" s="3">
        <f t="shared" si="876"/>
        <v>0</v>
      </c>
      <c r="N6271" s="3">
        <f t="shared" si="877"/>
        <v>0</v>
      </c>
      <c r="O6271" s="3">
        <f>IF(H6271="Reg", MIN(Inputs!$B$2, I6271*Inputs!$B$10, (Inputs!$B$8-I6271)/Inputs!$B$9), 0)</f>
        <v>0</v>
      </c>
      <c r="P6271" s="3">
        <f t="shared" si="878"/>
        <v>0</v>
      </c>
      <c r="Q6271" s="3">
        <f t="shared" si="879"/>
        <v>0</v>
      </c>
      <c r="R6271" s="3">
        <f>I6271 + M6271*Inputs!$B$9 - N6271/Inputs!$B$10</f>
        <v>340</v>
      </c>
    </row>
    <row r="6272" spans="1:18" x14ac:dyDescent="0.3">
      <c r="A6272" s="4">
        <v>46284.25</v>
      </c>
      <c r="B6272" s="3">
        <v>21.21</v>
      </c>
      <c r="C6272" s="3">
        <v>0.04</v>
      </c>
      <c r="D6272" s="3">
        <f t="shared" si="873"/>
        <v>32.797708333333333</v>
      </c>
      <c r="E6272" s="3">
        <f>MAX(B6272 - D6272/Inputs!$B$5, 0)</f>
        <v>0</v>
      </c>
      <c r="F6272" s="3">
        <f>MAX(D6272*Inputs!$B$5 - B6272, 0)</f>
        <v>7.6519833333333303</v>
      </c>
      <c r="G6272" s="3">
        <f t="shared" si="874"/>
        <v>0.04</v>
      </c>
      <c r="H6272" t="str">
        <f t="shared" si="875"/>
        <v>Charge</v>
      </c>
      <c r="I6272" s="3">
        <f t="shared" si="880"/>
        <v>340</v>
      </c>
      <c r="J6272" s="3">
        <f t="shared" si="881"/>
        <v>0</v>
      </c>
      <c r="K6272" s="3">
        <f>MIN(Inputs!$B$2, (Inputs!$B$8 - I6272)/Inputs!$B$9)</f>
        <v>0</v>
      </c>
      <c r="L6272" s="3">
        <f>MAX(MIN(Inputs!$B$2, I6272*Inputs!$B$10, Inputs!$B$8*Inputs!$B$4 - J6272), 0)</f>
        <v>170</v>
      </c>
      <c r="M6272" s="3">
        <f t="shared" si="876"/>
        <v>0</v>
      </c>
      <c r="N6272" s="3">
        <f t="shared" si="877"/>
        <v>0</v>
      </c>
      <c r="O6272" s="3">
        <f>IF(H6272="Reg", MIN(Inputs!$B$2, I6272*Inputs!$B$10, (Inputs!$B$8-I6272)/Inputs!$B$9), 0)</f>
        <v>0</v>
      </c>
      <c r="P6272" s="3">
        <f t="shared" si="878"/>
        <v>0</v>
      </c>
      <c r="Q6272" s="3">
        <f t="shared" si="879"/>
        <v>0</v>
      </c>
      <c r="R6272" s="3">
        <f>I6272 + M6272*Inputs!$B$9 - N6272/Inputs!$B$10</f>
        <v>340</v>
      </c>
    </row>
    <row r="6273" spans="1:18" x14ac:dyDescent="0.3">
      <c r="A6273" s="4">
        <v>46284.291666666657</v>
      </c>
      <c r="B6273" s="3">
        <v>28.63</v>
      </c>
      <c r="C6273" s="3">
        <v>0.96</v>
      </c>
      <c r="D6273" s="3">
        <f t="shared" si="873"/>
        <v>32.797708333333333</v>
      </c>
      <c r="E6273" s="3">
        <f>MAX(B6273 - D6273/Inputs!$B$5, 0)</f>
        <v>0</v>
      </c>
      <c r="F6273" s="3">
        <f>MAX(D6273*Inputs!$B$5 - B6273, 0)</f>
        <v>0.2319833333333321</v>
      </c>
      <c r="G6273" s="3">
        <f t="shared" si="874"/>
        <v>0.96</v>
      </c>
      <c r="H6273" t="str">
        <f t="shared" si="875"/>
        <v>Reg</v>
      </c>
      <c r="I6273" s="3">
        <f t="shared" si="880"/>
        <v>340</v>
      </c>
      <c r="J6273" s="3">
        <f t="shared" si="881"/>
        <v>0</v>
      </c>
      <c r="K6273" s="3">
        <f>MIN(Inputs!$B$2, (Inputs!$B$8 - I6273)/Inputs!$B$9)</f>
        <v>0</v>
      </c>
      <c r="L6273" s="3">
        <f>MAX(MIN(Inputs!$B$2, I6273*Inputs!$B$10, Inputs!$B$8*Inputs!$B$4 - J6273), 0)</f>
        <v>170</v>
      </c>
      <c r="M6273" s="3">
        <f t="shared" si="876"/>
        <v>0</v>
      </c>
      <c r="N6273" s="3">
        <f t="shared" si="877"/>
        <v>0</v>
      </c>
      <c r="O6273" s="3">
        <f>IF(H6273="Reg", MIN(Inputs!$B$2, I6273*Inputs!$B$10, (Inputs!$B$8-I6273)/Inputs!$B$9), 0)</f>
        <v>0</v>
      </c>
      <c r="P6273" s="3">
        <f t="shared" si="878"/>
        <v>0</v>
      </c>
      <c r="Q6273" s="3">
        <f t="shared" si="879"/>
        <v>0</v>
      </c>
      <c r="R6273" s="3">
        <f>I6273 + M6273*Inputs!$B$9 - N6273/Inputs!$B$10</f>
        <v>340</v>
      </c>
    </row>
    <row r="6274" spans="1:18" x14ac:dyDescent="0.3">
      <c r="A6274" s="4">
        <v>46284.333333333343</v>
      </c>
      <c r="B6274" s="3">
        <v>18.177500000000002</v>
      </c>
      <c r="C6274" s="3">
        <v>0.31</v>
      </c>
      <c r="D6274" s="3">
        <f t="shared" ref="D6274:D6337" si="882">AVERAGEIFS(B:B, A:A, "&gt;="&amp;INT(A6274), A:A, "&lt;"&amp;INT(A6274)+1)</f>
        <v>32.797708333333333</v>
      </c>
      <c r="E6274" s="3">
        <f>MAX(B6274 - D6274/Inputs!$B$5, 0)</f>
        <v>0</v>
      </c>
      <c r="F6274" s="3">
        <f>MAX(D6274*Inputs!$B$5 - B6274, 0)</f>
        <v>10.684483333333329</v>
      </c>
      <c r="G6274" s="3">
        <f t="shared" ref="G6274:G6337" si="883">C6274</f>
        <v>0.31</v>
      </c>
      <c r="H6274" t="str">
        <f t="shared" ref="H6274:H6337" si="884">IF(MAX(E6274, F6274, G6274)&lt;=0, "Idle", IF(AND(G6274&gt;=E6274, G6274&gt;=F6274), "Reg", IF(E6274&gt;=F6274, "Discharge", "Charge")))</f>
        <v>Charge</v>
      </c>
      <c r="I6274" s="3">
        <f t="shared" si="880"/>
        <v>340</v>
      </c>
      <c r="J6274" s="3">
        <f t="shared" si="881"/>
        <v>0</v>
      </c>
      <c r="K6274" s="3">
        <f>MIN(Inputs!$B$2, (Inputs!$B$8 - I6274)/Inputs!$B$9)</f>
        <v>0</v>
      </c>
      <c r="L6274" s="3">
        <f>MAX(MIN(Inputs!$B$2, I6274*Inputs!$B$10, Inputs!$B$8*Inputs!$B$4 - J6274), 0)</f>
        <v>170</v>
      </c>
      <c r="M6274" s="3">
        <f t="shared" ref="M6274:M6337" si="885">IF(H6274="Charge", K6274, 0)</f>
        <v>0</v>
      </c>
      <c r="N6274" s="3">
        <f t="shared" ref="N6274:N6337" si="886">IF(H6274="Discharge", L6274, 0)</f>
        <v>0</v>
      </c>
      <c r="O6274" s="3">
        <f>IF(H6274="Reg", MIN(Inputs!$B$2, I6274*Inputs!$B$10, (Inputs!$B$8-I6274)/Inputs!$B$9), 0)</f>
        <v>0</v>
      </c>
      <c r="P6274" s="3">
        <f t="shared" ref="P6274:P6337" si="887">(N6274 - M6274) * B6274</f>
        <v>0</v>
      </c>
      <c r="Q6274" s="3">
        <f t="shared" ref="Q6274:Q6337" si="888">O6274 * C6274</f>
        <v>0</v>
      </c>
      <c r="R6274" s="3">
        <f>I6274 + M6274*Inputs!$B$9 - N6274/Inputs!$B$10</f>
        <v>340</v>
      </c>
    </row>
    <row r="6275" spans="1:18" x14ac:dyDescent="0.3">
      <c r="A6275" s="4">
        <v>46284.375</v>
      </c>
      <c r="B6275" s="3">
        <v>13.602499999999999</v>
      </c>
      <c r="C6275" s="3">
        <v>0.37</v>
      </c>
      <c r="D6275" s="3">
        <f t="shared" si="882"/>
        <v>32.797708333333333</v>
      </c>
      <c r="E6275" s="3">
        <f>MAX(B6275 - D6275/Inputs!$B$5, 0)</f>
        <v>0</v>
      </c>
      <c r="F6275" s="3">
        <f>MAX(D6275*Inputs!$B$5 - B6275, 0)</f>
        <v>15.259483333333332</v>
      </c>
      <c r="G6275" s="3">
        <f t="shared" si="883"/>
        <v>0.37</v>
      </c>
      <c r="H6275" t="str">
        <f t="shared" si="884"/>
        <v>Charge</v>
      </c>
      <c r="I6275" s="3">
        <f t="shared" ref="I6275:I6338" si="889">R6274</f>
        <v>340</v>
      </c>
      <c r="J6275" s="3">
        <f t="shared" ref="J6275:J6338" si="890">IF(INT(A6275)=INT(A6274), J6274 + N6274, 0)</f>
        <v>0</v>
      </c>
      <c r="K6275" s="3">
        <f>MIN(Inputs!$B$2, (Inputs!$B$8 - I6275)/Inputs!$B$9)</f>
        <v>0</v>
      </c>
      <c r="L6275" s="3">
        <f>MAX(MIN(Inputs!$B$2, I6275*Inputs!$B$10, Inputs!$B$8*Inputs!$B$4 - J6275), 0)</f>
        <v>170</v>
      </c>
      <c r="M6275" s="3">
        <f t="shared" si="885"/>
        <v>0</v>
      </c>
      <c r="N6275" s="3">
        <f t="shared" si="886"/>
        <v>0</v>
      </c>
      <c r="O6275" s="3">
        <f>IF(H6275="Reg", MIN(Inputs!$B$2, I6275*Inputs!$B$10, (Inputs!$B$8-I6275)/Inputs!$B$9), 0)</f>
        <v>0</v>
      </c>
      <c r="P6275" s="3">
        <f t="shared" si="887"/>
        <v>0</v>
      </c>
      <c r="Q6275" s="3">
        <f t="shared" si="888"/>
        <v>0</v>
      </c>
      <c r="R6275" s="3">
        <f>I6275 + M6275*Inputs!$B$9 - N6275/Inputs!$B$10</f>
        <v>340</v>
      </c>
    </row>
    <row r="6276" spans="1:18" x14ac:dyDescent="0.3">
      <c r="A6276" s="4">
        <v>46284.416666666657</v>
      </c>
      <c r="B6276" s="3">
        <v>8.754999999999999</v>
      </c>
      <c r="C6276" s="3">
        <v>0.31</v>
      </c>
      <c r="D6276" s="3">
        <f t="shared" si="882"/>
        <v>32.797708333333333</v>
      </c>
      <c r="E6276" s="3">
        <f>MAX(B6276 - D6276/Inputs!$B$5, 0)</f>
        <v>0</v>
      </c>
      <c r="F6276" s="3">
        <f>MAX(D6276*Inputs!$B$5 - B6276, 0)</f>
        <v>20.106983333333332</v>
      </c>
      <c r="G6276" s="3">
        <f t="shared" si="883"/>
        <v>0.31</v>
      </c>
      <c r="H6276" t="str">
        <f t="shared" si="884"/>
        <v>Charge</v>
      </c>
      <c r="I6276" s="3">
        <f t="shared" si="889"/>
        <v>340</v>
      </c>
      <c r="J6276" s="3">
        <f t="shared" si="890"/>
        <v>0</v>
      </c>
      <c r="K6276" s="3">
        <f>MIN(Inputs!$B$2, (Inputs!$B$8 - I6276)/Inputs!$B$9)</f>
        <v>0</v>
      </c>
      <c r="L6276" s="3">
        <f>MAX(MIN(Inputs!$B$2, I6276*Inputs!$B$10, Inputs!$B$8*Inputs!$B$4 - J6276), 0)</f>
        <v>170</v>
      </c>
      <c r="M6276" s="3">
        <f t="shared" si="885"/>
        <v>0</v>
      </c>
      <c r="N6276" s="3">
        <f t="shared" si="886"/>
        <v>0</v>
      </c>
      <c r="O6276" s="3">
        <f>IF(H6276="Reg", MIN(Inputs!$B$2, I6276*Inputs!$B$10, (Inputs!$B$8-I6276)/Inputs!$B$9), 0)</f>
        <v>0</v>
      </c>
      <c r="P6276" s="3">
        <f t="shared" si="887"/>
        <v>0</v>
      </c>
      <c r="Q6276" s="3">
        <f t="shared" si="888"/>
        <v>0</v>
      </c>
      <c r="R6276" s="3">
        <f>I6276 + M6276*Inputs!$B$9 - N6276/Inputs!$B$10</f>
        <v>340</v>
      </c>
    </row>
    <row r="6277" spans="1:18" x14ac:dyDescent="0.3">
      <c r="A6277" s="4">
        <v>46284.458333333343</v>
      </c>
      <c r="B6277" s="3">
        <v>16.202500000000001</v>
      </c>
      <c r="C6277" s="3">
        <v>0.3</v>
      </c>
      <c r="D6277" s="3">
        <f t="shared" si="882"/>
        <v>32.797708333333333</v>
      </c>
      <c r="E6277" s="3">
        <f>MAX(B6277 - D6277/Inputs!$B$5, 0)</f>
        <v>0</v>
      </c>
      <c r="F6277" s="3">
        <f>MAX(D6277*Inputs!$B$5 - B6277, 0)</f>
        <v>12.659483333333331</v>
      </c>
      <c r="G6277" s="3">
        <f t="shared" si="883"/>
        <v>0.3</v>
      </c>
      <c r="H6277" t="str">
        <f t="shared" si="884"/>
        <v>Charge</v>
      </c>
      <c r="I6277" s="3">
        <f t="shared" si="889"/>
        <v>340</v>
      </c>
      <c r="J6277" s="3">
        <f t="shared" si="890"/>
        <v>0</v>
      </c>
      <c r="K6277" s="3">
        <f>MIN(Inputs!$B$2, (Inputs!$B$8 - I6277)/Inputs!$B$9)</f>
        <v>0</v>
      </c>
      <c r="L6277" s="3">
        <f>MAX(MIN(Inputs!$B$2, I6277*Inputs!$B$10, Inputs!$B$8*Inputs!$B$4 - J6277), 0)</f>
        <v>170</v>
      </c>
      <c r="M6277" s="3">
        <f t="shared" si="885"/>
        <v>0</v>
      </c>
      <c r="N6277" s="3">
        <f t="shared" si="886"/>
        <v>0</v>
      </c>
      <c r="O6277" s="3">
        <f>IF(H6277="Reg", MIN(Inputs!$B$2, I6277*Inputs!$B$10, (Inputs!$B$8-I6277)/Inputs!$B$9), 0)</f>
        <v>0</v>
      </c>
      <c r="P6277" s="3">
        <f t="shared" si="887"/>
        <v>0</v>
      </c>
      <c r="Q6277" s="3">
        <f t="shared" si="888"/>
        <v>0</v>
      </c>
      <c r="R6277" s="3">
        <f>I6277 + M6277*Inputs!$B$9 - N6277/Inputs!$B$10</f>
        <v>340</v>
      </c>
    </row>
    <row r="6278" spans="1:18" x14ac:dyDescent="0.3">
      <c r="A6278" s="4">
        <v>46284.5</v>
      </c>
      <c r="B6278" s="3">
        <v>23.677500000000002</v>
      </c>
      <c r="C6278" s="3">
        <v>0.3</v>
      </c>
      <c r="D6278" s="3">
        <f t="shared" si="882"/>
        <v>32.797708333333333</v>
      </c>
      <c r="E6278" s="3">
        <f>MAX(B6278 - D6278/Inputs!$B$5, 0)</f>
        <v>0</v>
      </c>
      <c r="F6278" s="3">
        <f>MAX(D6278*Inputs!$B$5 - B6278, 0)</f>
        <v>5.1844833333333291</v>
      </c>
      <c r="G6278" s="3">
        <f t="shared" si="883"/>
        <v>0.3</v>
      </c>
      <c r="H6278" t="str">
        <f t="shared" si="884"/>
        <v>Charge</v>
      </c>
      <c r="I6278" s="3">
        <f t="shared" si="889"/>
        <v>340</v>
      </c>
      <c r="J6278" s="3">
        <f t="shared" si="890"/>
        <v>0</v>
      </c>
      <c r="K6278" s="3">
        <f>MIN(Inputs!$B$2, (Inputs!$B$8 - I6278)/Inputs!$B$9)</f>
        <v>0</v>
      </c>
      <c r="L6278" s="3">
        <f>MAX(MIN(Inputs!$B$2, I6278*Inputs!$B$10, Inputs!$B$8*Inputs!$B$4 - J6278), 0)</f>
        <v>170</v>
      </c>
      <c r="M6278" s="3">
        <f t="shared" si="885"/>
        <v>0</v>
      </c>
      <c r="N6278" s="3">
        <f t="shared" si="886"/>
        <v>0</v>
      </c>
      <c r="O6278" s="3">
        <f>IF(H6278="Reg", MIN(Inputs!$B$2, I6278*Inputs!$B$10, (Inputs!$B$8-I6278)/Inputs!$B$9), 0)</f>
        <v>0</v>
      </c>
      <c r="P6278" s="3">
        <f t="shared" si="887"/>
        <v>0</v>
      </c>
      <c r="Q6278" s="3">
        <f t="shared" si="888"/>
        <v>0</v>
      </c>
      <c r="R6278" s="3">
        <f>I6278 + M6278*Inputs!$B$9 - N6278/Inputs!$B$10</f>
        <v>340</v>
      </c>
    </row>
    <row r="6279" spans="1:18" x14ac:dyDescent="0.3">
      <c r="A6279" s="4">
        <v>46284.541666666657</v>
      </c>
      <c r="B6279" s="3">
        <v>31.39</v>
      </c>
      <c r="C6279" s="3">
        <v>0.44</v>
      </c>
      <c r="D6279" s="3">
        <f t="shared" si="882"/>
        <v>32.797708333333333</v>
      </c>
      <c r="E6279" s="3">
        <f>MAX(B6279 - D6279/Inputs!$B$5, 0)</f>
        <v>0</v>
      </c>
      <c r="F6279" s="3">
        <f>MAX(D6279*Inputs!$B$5 - B6279, 0)</f>
        <v>0</v>
      </c>
      <c r="G6279" s="3">
        <f t="shared" si="883"/>
        <v>0.44</v>
      </c>
      <c r="H6279" t="str">
        <f t="shared" si="884"/>
        <v>Reg</v>
      </c>
      <c r="I6279" s="3">
        <f t="shared" si="889"/>
        <v>340</v>
      </c>
      <c r="J6279" s="3">
        <f t="shared" si="890"/>
        <v>0</v>
      </c>
      <c r="K6279" s="3">
        <f>MIN(Inputs!$B$2, (Inputs!$B$8 - I6279)/Inputs!$B$9)</f>
        <v>0</v>
      </c>
      <c r="L6279" s="3">
        <f>MAX(MIN(Inputs!$B$2, I6279*Inputs!$B$10, Inputs!$B$8*Inputs!$B$4 - J6279), 0)</f>
        <v>170</v>
      </c>
      <c r="M6279" s="3">
        <f t="shared" si="885"/>
        <v>0</v>
      </c>
      <c r="N6279" s="3">
        <f t="shared" si="886"/>
        <v>0</v>
      </c>
      <c r="O6279" s="3">
        <f>IF(H6279="Reg", MIN(Inputs!$B$2, I6279*Inputs!$B$10, (Inputs!$B$8-I6279)/Inputs!$B$9), 0)</f>
        <v>0</v>
      </c>
      <c r="P6279" s="3">
        <f t="shared" si="887"/>
        <v>0</v>
      </c>
      <c r="Q6279" s="3">
        <f t="shared" si="888"/>
        <v>0</v>
      </c>
      <c r="R6279" s="3">
        <f>I6279 + M6279*Inputs!$B$9 - N6279/Inputs!$B$10</f>
        <v>340</v>
      </c>
    </row>
    <row r="6280" spans="1:18" x14ac:dyDescent="0.3">
      <c r="A6280" s="4">
        <v>46284.583333333343</v>
      </c>
      <c r="B6280" s="3">
        <v>38.04</v>
      </c>
      <c r="C6280" s="3">
        <v>0.44</v>
      </c>
      <c r="D6280" s="3">
        <f t="shared" si="882"/>
        <v>32.797708333333333</v>
      </c>
      <c r="E6280" s="3">
        <f>MAX(B6280 - D6280/Inputs!$B$5, 0)</f>
        <v>0.76987689393939718</v>
      </c>
      <c r="F6280" s="3">
        <f>MAX(D6280*Inputs!$B$5 - B6280, 0)</f>
        <v>0</v>
      </c>
      <c r="G6280" s="3">
        <f t="shared" si="883"/>
        <v>0.44</v>
      </c>
      <c r="H6280" t="str">
        <f t="shared" si="884"/>
        <v>Discharge</v>
      </c>
      <c r="I6280" s="3">
        <f t="shared" si="889"/>
        <v>340</v>
      </c>
      <c r="J6280" s="3">
        <f t="shared" si="890"/>
        <v>0</v>
      </c>
      <c r="K6280" s="3">
        <f>MIN(Inputs!$B$2, (Inputs!$B$8 - I6280)/Inputs!$B$9)</f>
        <v>0</v>
      </c>
      <c r="L6280" s="3">
        <f>MAX(MIN(Inputs!$B$2, I6280*Inputs!$B$10, Inputs!$B$8*Inputs!$B$4 - J6280), 0)</f>
        <v>170</v>
      </c>
      <c r="M6280" s="3">
        <f t="shared" si="885"/>
        <v>0</v>
      </c>
      <c r="N6280" s="3">
        <f t="shared" si="886"/>
        <v>170</v>
      </c>
      <c r="O6280" s="3">
        <f>IF(H6280="Reg", MIN(Inputs!$B$2, I6280*Inputs!$B$10, (Inputs!$B$8-I6280)/Inputs!$B$9), 0)</f>
        <v>0</v>
      </c>
      <c r="P6280" s="3">
        <f t="shared" si="887"/>
        <v>6466.8</v>
      </c>
      <c r="Q6280" s="3">
        <f t="shared" si="888"/>
        <v>0</v>
      </c>
      <c r="R6280" s="3">
        <f>I6280 + M6280*Inputs!$B$9 - N6280/Inputs!$B$10</f>
        <v>158.77939109773115</v>
      </c>
    </row>
    <row r="6281" spans="1:18" x14ac:dyDescent="0.3">
      <c r="A6281" s="4">
        <v>46284.625</v>
      </c>
      <c r="B6281" s="3">
        <v>32.887500000000003</v>
      </c>
      <c r="C6281" s="3">
        <v>0.75</v>
      </c>
      <c r="D6281" s="3">
        <f t="shared" si="882"/>
        <v>32.797708333333333</v>
      </c>
      <c r="E6281" s="3">
        <f>MAX(B6281 - D6281/Inputs!$B$5, 0)</f>
        <v>0</v>
      </c>
      <c r="F6281" s="3">
        <f>MAX(D6281*Inputs!$B$5 - B6281, 0)</f>
        <v>0</v>
      </c>
      <c r="G6281" s="3">
        <f t="shared" si="883"/>
        <v>0.75</v>
      </c>
      <c r="H6281" t="str">
        <f t="shared" si="884"/>
        <v>Reg</v>
      </c>
      <c r="I6281" s="3">
        <f t="shared" si="889"/>
        <v>158.77939109773115</v>
      </c>
      <c r="J6281" s="3">
        <f t="shared" si="890"/>
        <v>170</v>
      </c>
      <c r="K6281" s="3">
        <f>MIN(Inputs!$B$2, (Inputs!$B$8 - I6281)/Inputs!$B$9)</f>
        <v>170</v>
      </c>
      <c r="L6281" s="3">
        <f>MAX(MIN(Inputs!$B$2, I6281*Inputs!$B$10, Inputs!$B$8*Inputs!$B$4 - J6281), 0)</f>
        <v>148.94827166799323</v>
      </c>
      <c r="M6281" s="3">
        <f t="shared" si="885"/>
        <v>0</v>
      </c>
      <c r="N6281" s="3">
        <f t="shared" si="886"/>
        <v>0</v>
      </c>
      <c r="O6281" s="3">
        <f>IF(H6281="Reg", MIN(Inputs!$B$2, I6281*Inputs!$B$10, (Inputs!$B$8-I6281)/Inputs!$B$9), 0)</f>
        <v>148.94827166799323</v>
      </c>
      <c r="P6281" s="3">
        <f t="shared" si="887"/>
        <v>0</v>
      </c>
      <c r="Q6281" s="3">
        <f t="shared" si="888"/>
        <v>111.71120375099491</v>
      </c>
      <c r="R6281" s="3">
        <f>I6281 + M6281*Inputs!$B$9 - N6281/Inputs!$B$10</f>
        <v>158.77939109773115</v>
      </c>
    </row>
    <row r="6282" spans="1:18" x14ac:dyDescent="0.3">
      <c r="A6282" s="4">
        <v>46284.666666666657</v>
      </c>
      <c r="B6282" s="3">
        <v>31.484999999999999</v>
      </c>
      <c r="C6282" s="3">
        <v>1</v>
      </c>
      <c r="D6282" s="3">
        <f t="shared" si="882"/>
        <v>32.797708333333333</v>
      </c>
      <c r="E6282" s="3">
        <f>MAX(B6282 - D6282/Inputs!$B$5, 0)</f>
        <v>0</v>
      </c>
      <c r="F6282" s="3">
        <f>MAX(D6282*Inputs!$B$5 - B6282, 0)</f>
        <v>0</v>
      </c>
      <c r="G6282" s="3">
        <f t="shared" si="883"/>
        <v>1</v>
      </c>
      <c r="H6282" t="str">
        <f t="shared" si="884"/>
        <v>Reg</v>
      </c>
      <c r="I6282" s="3">
        <f t="shared" si="889"/>
        <v>158.77939109773115</v>
      </c>
      <c r="J6282" s="3">
        <f t="shared" si="890"/>
        <v>170</v>
      </c>
      <c r="K6282" s="3">
        <f>MIN(Inputs!$B$2, (Inputs!$B$8 - I6282)/Inputs!$B$9)</f>
        <v>170</v>
      </c>
      <c r="L6282" s="3">
        <f>MAX(MIN(Inputs!$B$2, I6282*Inputs!$B$10, Inputs!$B$8*Inputs!$B$4 - J6282), 0)</f>
        <v>148.94827166799323</v>
      </c>
      <c r="M6282" s="3">
        <f t="shared" si="885"/>
        <v>0</v>
      </c>
      <c r="N6282" s="3">
        <f t="shared" si="886"/>
        <v>0</v>
      </c>
      <c r="O6282" s="3">
        <f>IF(H6282="Reg", MIN(Inputs!$B$2, I6282*Inputs!$B$10, (Inputs!$B$8-I6282)/Inputs!$B$9), 0)</f>
        <v>148.94827166799323</v>
      </c>
      <c r="P6282" s="3">
        <f t="shared" si="887"/>
        <v>0</v>
      </c>
      <c r="Q6282" s="3">
        <f t="shared" si="888"/>
        <v>148.94827166799323</v>
      </c>
      <c r="R6282" s="3">
        <f>I6282 + M6282*Inputs!$B$9 - N6282/Inputs!$B$10</f>
        <v>158.77939109773115</v>
      </c>
    </row>
    <row r="6283" spans="1:18" x14ac:dyDescent="0.3">
      <c r="A6283" s="4">
        <v>46284.708333333343</v>
      </c>
      <c r="B6283" s="3">
        <v>27.234999999999999</v>
      </c>
      <c r="C6283" s="3">
        <v>1.05</v>
      </c>
      <c r="D6283" s="3">
        <f t="shared" si="882"/>
        <v>32.797708333333333</v>
      </c>
      <c r="E6283" s="3">
        <f>MAX(B6283 - D6283/Inputs!$B$5, 0)</f>
        <v>0</v>
      </c>
      <c r="F6283" s="3">
        <f>MAX(D6283*Inputs!$B$5 - B6283, 0)</f>
        <v>1.6269833333333317</v>
      </c>
      <c r="G6283" s="3">
        <f t="shared" si="883"/>
        <v>1.05</v>
      </c>
      <c r="H6283" t="str">
        <f t="shared" si="884"/>
        <v>Charge</v>
      </c>
      <c r="I6283" s="3">
        <f t="shared" si="889"/>
        <v>158.77939109773115</v>
      </c>
      <c r="J6283" s="3">
        <f t="shared" si="890"/>
        <v>170</v>
      </c>
      <c r="K6283" s="3">
        <f>MIN(Inputs!$B$2, (Inputs!$B$8 - I6283)/Inputs!$B$9)</f>
        <v>170</v>
      </c>
      <c r="L6283" s="3">
        <f>MAX(MIN(Inputs!$B$2, I6283*Inputs!$B$10, Inputs!$B$8*Inputs!$B$4 - J6283), 0)</f>
        <v>148.94827166799323</v>
      </c>
      <c r="M6283" s="3">
        <f t="shared" si="885"/>
        <v>170</v>
      </c>
      <c r="N6283" s="3">
        <f t="shared" si="886"/>
        <v>0</v>
      </c>
      <c r="O6283" s="3">
        <f>IF(H6283="Reg", MIN(Inputs!$B$2, I6283*Inputs!$B$10, (Inputs!$B$8-I6283)/Inputs!$B$9), 0)</f>
        <v>0</v>
      </c>
      <c r="P6283" s="3">
        <f t="shared" si="887"/>
        <v>-4629.95</v>
      </c>
      <c r="Q6283" s="3">
        <f t="shared" si="888"/>
        <v>0</v>
      </c>
      <c r="R6283" s="3">
        <f>I6283 + M6283*Inputs!$B$9 - N6283/Inputs!$B$10</f>
        <v>318.25352693172772</v>
      </c>
    </row>
    <row r="6284" spans="1:18" x14ac:dyDescent="0.3">
      <c r="A6284" s="4">
        <v>46284.75</v>
      </c>
      <c r="B6284" s="3">
        <v>43.55</v>
      </c>
      <c r="C6284" s="3">
        <v>2</v>
      </c>
      <c r="D6284" s="3">
        <f t="shared" si="882"/>
        <v>32.797708333333333</v>
      </c>
      <c r="E6284" s="3">
        <f>MAX(B6284 - D6284/Inputs!$B$5, 0)</f>
        <v>6.2798768939393952</v>
      </c>
      <c r="F6284" s="3">
        <f>MAX(D6284*Inputs!$B$5 - B6284, 0)</f>
        <v>0</v>
      </c>
      <c r="G6284" s="3">
        <f t="shared" si="883"/>
        <v>2</v>
      </c>
      <c r="H6284" t="str">
        <f t="shared" si="884"/>
        <v>Discharge</v>
      </c>
      <c r="I6284" s="3">
        <f t="shared" si="889"/>
        <v>318.25352693172772</v>
      </c>
      <c r="J6284" s="3">
        <f t="shared" si="890"/>
        <v>170</v>
      </c>
      <c r="K6284" s="3">
        <f>MIN(Inputs!$B$2, (Inputs!$B$8 - I6284)/Inputs!$B$9)</f>
        <v>23.181818181818198</v>
      </c>
      <c r="L6284" s="3">
        <f>MAX(MIN(Inputs!$B$2, I6284*Inputs!$B$10, Inputs!$B$8*Inputs!$B$4 - J6284), 0)</f>
        <v>170</v>
      </c>
      <c r="M6284" s="3">
        <f t="shared" si="885"/>
        <v>0</v>
      </c>
      <c r="N6284" s="3">
        <f t="shared" si="886"/>
        <v>170</v>
      </c>
      <c r="O6284" s="3">
        <f>IF(H6284="Reg", MIN(Inputs!$B$2, I6284*Inputs!$B$10, (Inputs!$B$8-I6284)/Inputs!$B$9), 0)</f>
        <v>0</v>
      </c>
      <c r="P6284" s="3">
        <f t="shared" si="887"/>
        <v>7403.4999999999991</v>
      </c>
      <c r="Q6284" s="3">
        <f t="shared" si="888"/>
        <v>0</v>
      </c>
      <c r="R6284" s="3">
        <f>I6284 + M6284*Inputs!$B$9 - N6284/Inputs!$B$10</f>
        <v>137.03291802945887</v>
      </c>
    </row>
    <row r="6285" spans="1:18" x14ac:dyDescent="0.3">
      <c r="A6285" s="4">
        <v>46284.791666666657</v>
      </c>
      <c r="B6285" s="3">
        <v>93.08</v>
      </c>
      <c r="C6285" s="3">
        <v>2.74</v>
      </c>
      <c r="D6285" s="3">
        <f t="shared" si="882"/>
        <v>32.797708333333333</v>
      </c>
      <c r="E6285" s="3">
        <f>MAX(B6285 - D6285/Inputs!$B$5, 0)</f>
        <v>55.809876893939396</v>
      </c>
      <c r="F6285" s="3">
        <f>MAX(D6285*Inputs!$B$5 - B6285, 0)</f>
        <v>0</v>
      </c>
      <c r="G6285" s="3">
        <f t="shared" si="883"/>
        <v>2.74</v>
      </c>
      <c r="H6285" t="str">
        <f t="shared" si="884"/>
        <v>Discharge</v>
      </c>
      <c r="I6285" s="3">
        <f t="shared" si="889"/>
        <v>137.03291802945887</v>
      </c>
      <c r="J6285" s="3">
        <f t="shared" si="890"/>
        <v>340</v>
      </c>
      <c r="K6285" s="3">
        <f>MIN(Inputs!$B$2, (Inputs!$B$8 - I6285)/Inputs!$B$9)</f>
        <v>170</v>
      </c>
      <c r="L6285" s="3">
        <f>MAX(MIN(Inputs!$B$2, I6285*Inputs!$B$10, Inputs!$B$8*Inputs!$B$4 - J6285), 0)</f>
        <v>0</v>
      </c>
      <c r="M6285" s="3">
        <f t="shared" si="885"/>
        <v>0</v>
      </c>
      <c r="N6285" s="3">
        <f t="shared" si="886"/>
        <v>0</v>
      </c>
      <c r="O6285" s="3">
        <f>IF(H6285="Reg", MIN(Inputs!$B$2, I6285*Inputs!$B$10, (Inputs!$B$8-I6285)/Inputs!$B$9), 0)</f>
        <v>0</v>
      </c>
      <c r="P6285" s="3">
        <f t="shared" si="887"/>
        <v>0</v>
      </c>
      <c r="Q6285" s="3">
        <f t="shared" si="888"/>
        <v>0</v>
      </c>
      <c r="R6285" s="3">
        <f>I6285 + M6285*Inputs!$B$9 - N6285/Inputs!$B$10</f>
        <v>137.03291802945887</v>
      </c>
    </row>
    <row r="6286" spans="1:18" x14ac:dyDescent="0.3">
      <c r="A6286" s="4">
        <v>46284.833333333343</v>
      </c>
      <c r="B6286" s="3">
        <v>84.465000000000003</v>
      </c>
      <c r="C6286" s="3">
        <v>4.37</v>
      </c>
      <c r="D6286" s="3">
        <f t="shared" si="882"/>
        <v>32.797708333333333</v>
      </c>
      <c r="E6286" s="3">
        <f>MAX(B6286 - D6286/Inputs!$B$5, 0)</f>
        <v>47.194876893939401</v>
      </c>
      <c r="F6286" s="3">
        <f>MAX(D6286*Inputs!$B$5 - B6286, 0)</f>
        <v>0</v>
      </c>
      <c r="G6286" s="3">
        <f t="shared" si="883"/>
        <v>4.37</v>
      </c>
      <c r="H6286" t="str">
        <f t="shared" si="884"/>
        <v>Discharge</v>
      </c>
      <c r="I6286" s="3">
        <f t="shared" si="889"/>
        <v>137.03291802945887</v>
      </c>
      <c r="J6286" s="3">
        <f t="shared" si="890"/>
        <v>340</v>
      </c>
      <c r="K6286" s="3">
        <f>MIN(Inputs!$B$2, (Inputs!$B$8 - I6286)/Inputs!$B$9)</f>
        <v>170</v>
      </c>
      <c r="L6286" s="3">
        <f>MAX(MIN(Inputs!$B$2, I6286*Inputs!$B$10, Inputs!$B$8*Inputs!$B$4 - J6286), 0)</f>
        <v>0</v>
      </c>
      <c r="M6286" s="3">
        <f t="shared" si="885"/>
        <v>0</v>
      </c>
      <c r="N6286" s="3">
        <f t="shared" si="886"/>
        <v>0</v>
      </c>
      <c r="O6286" s="3">
        <f>IF(H6286="Reg", MIN(Inputs!$B$2, I6286*Inputs!$B$10, (Inputs!$B$8-I6286)/Inputs!$B$9), 0)</f>
        <v>0</v>
      </c>
      <c r="P6286" s="3">
        <f t="shared" si="887"/>
        <v>0</v>
      </c>
      <c r="Q6286" s="3">
        <f t="shared" si="888"/>
        <v>0</v>
      </c>
      <c r="R6286" s="3">
        <f>I6286 + M6286*Inputs!$B$9 - N6286/Inputs!$B$10</f>
        <v>137.03291802945887</v>
      </c>
    </row>
    <row r="6287" spans="1:18" x14ac:dyDescent="0.3">
      <c r="A6287" s="4">
        <v>46284.875</v>
      </c>
      <c r="B6287" s="3">
        <v>83.997500000000002</v>
      </c>
      <c r="C6287" s="3">
        <v>0.9</v>
      </c>
      <c r="D6287" s="3">
        <f t="shared" si="882"/>
        <v>32.797708333333333</v>
      </c>
      <c r="E6287" s="3">
        <f>MAX(B6287 - D6287/Inputs!$B$5, 0)</f>
        <v>46.7273768939394</v>
      </c>
      <c r="F6287" s="3">
        <f>MAX(D6287*Inputs!$B$5 - B6287, 0)</f>
        <v>0</v>
      </c>
      <c r="G6287" s="3">
        <f t="shared" si="883"/>
        <v>0.9</v>
      </c>
      <c r="H6287" t="str">
        <f t="shared" si="884"/>
        <v>Discharge</v>
      </c>
      <c r="I6287" s="3">
        <f t="shared" si="889"/>
        <v>137.03291802945887</v>
      </c>
      <c r="J6287" s="3">
        <f t="shared" si="890"/>
        <v>340</v>
      </c>
      <c r="K6287" s="3">
        <f>MIN(Inputs!$B$2, (Inputs!$B$8 - I6287)/Inputs!$B$9)</f>
        <v>170</v>
      </c>
      <c r="L6287" s="3">
        <f>MAX(MIN(Inputs!$B$2, I6287*Inputs!$B$10, Inputs!$B$8*Inputs!$B$4 - J6287), 0)</f>
        <v>0</v>
      </c>
      <c r="M6287" s="3">
        <f t="shared" si="885"/>
        <v>0</v>
      </c>
      <c r="N6287" s="3">
        <f t="shared" si="886"/>
        <v>0</v>
      </c>
      <c r="O6287" s="3">
        <f>IF(H6287="Reg", MIN(Inputs!$B$2, I6287*Inputs!$B$10, (Inputs!$B$8-I6287)/Inputs!$B$9), 0)</f>
        <v>0</v>
      </c>
      <c r="P6287" s="3">
        <f t="shared" si="887"/>
        <v>0</v>
      </c>
      <c r="Q6287" s="3">
        <f t="shared" si="888"/>
        <v>0</v>
      </c>
      <c r="R6287" s="3">
        <f>I6287 + M6287*Inputs!$B$9 - N6287/Inputs!$B$10</f>
        <v>137.03291802945887</v>
      </c>
    </row>
    <row r="6288" spans="1:18" x14ac:dyDescent="0.3">
      <c r="A6288" s="4">
        <v>46284.916666666657</v>
      </c>
      <c r="B6288" s="3">
        <v>49.149999999999991</v>
      </c>
      <c r="C6288" s="3">
        <v>0.06</v>
      </c>
      <c r="D6288" s="3">
        <f t="shared" si="882"/>
        <v>32.797708333333333</v>
      </c>
      <c r="E6288" s="3">
        <f>MAX(B6288 - D6288/Inputs!$B$5, 0)</f>
        <v>11.87987689393939</v>
      </c>
      <c r="F6288" s="3">
        <f>MAX(D6288*Inputs!$B$5 - B6288, 0)</f>
        <v>0</v>
      </c>
      <c r="G6288" s="3">
        <f t="shared" si="883"/>
        <v>0.06</v>
      </c>
      <c r="H6288" t="str">
        <f t="shared" si="884"/>
        <v>Discharge</v>
      </c>
      <c r="I6288" s="3">
        <f t="shared" si="889"/>
        <v>137.03291802945887</v>
      </c>
      <c r="J6288" s="3">
        <f t="shared" si="890"/>
        <v>340</v>
      </c>
      <c r="K6288" s="3">
        <f>MIN(Inputs!$B$2, (Inputs!$B$8 - I6288)/Inputs!$B$9)</f>
        <v>170</v>
      </c>
      <c r="L6288" s="3">
        <f>MAX(MIN(Inputs!$B$2, I6288*Inputs!$B$10, Inputs!$B$8*Inputs!$B$4 - J6288), 0)</f>
        <v>0</v>
      </c>
      <c r="M6288" s="3">
        <f t="shared" si="885"/>
        <v>0</v>
      </c>
      <c r="N6288" s="3">
        <f t="shared" si="886"/>
        <v>0</v>
      </c>
      <c r="O6288" s="3">
        <f>IF(H6288="Reg", MIN(Inputs!$B$2, I6288*Inputs!$B$10, (Inputs!$B$8-I6288)/Inputs!$B$9), 0)</f>
        <v>0</v>
      </c>
      <c r="P6288" s="3">
        <f t="shared" si="887"/>
        <v>0</v>
      </c>
      <c r="Q6288" s="3">
        <f t="shared" si="888"/>
        <v>0</v>
      </c>
      <c r="R6288" s="3">
        <f>I6288 + M6288*Inputs!$B$9 - N6288/Inputs!$B$10</f>
        <v>137.03291802945887</v>
      </c>
    </row>
    <row r="6289" spans="1:18" x14ac:dyDescent="0.3">
      <c r="A6289" s="4">
        <v>46284.958333333343</v>
      </c>
      <c r="B6289" s="3">
        <v>30.86</v>
      </c>
      <c r="C6289" s="3">
        <v>0.05</v>
      </c>
      <c r="D6289" s="3">
        <f t="shared" si="882"/>
        <v>32.797708333333333</v>
      </c>
      <c r="E6289" s="3">
        <f>MAX(B6289 - D6289/Inputs!$B$5, 0)</f>
        <v>0</v>
      </c>
      <c r="F6289" s="3">
        <f>MAX(D6289*Inputs!$B$5 - B6289, 0)</f>
        <v>0</v>
      </c>
      <c r="G6289" s="3">
        <f t="shared" si="883"/>
        <v>0.05</v>
      </c>
      <c r="H6289" t="str">
        <f t="shared" si="884"/>
        <v>Reg</v>
      </c>
      <c r="I6289" s="3">
        <f t="shared" si="889"/>
        <v>137.03291802945887</v>
      </c>
      <c r="J6289" s="3">
        <f t="shared" si="890"/>
        <v>340</v>
      </c>
      <c r="K6289" s="3">
        <f>MIN(Inputs!$B$2, (Inputs!$B$8 - I6289)/Inputs!$B$9)</f>
        <v>170</v>
      </c>
      <c r="L6289" s="3">
        <f>MAX(MIN(Inputs!$B$2, I6289*Inputs!$B$10, Inputs!$B$8*Inputs!$B$4 - J6289), 0)</f>
        <v>0</v>
      </c>
      <c r="M6289" s="3">
        <f t="shared" si="885"/>
        <v>0</v>
      </c>
      <c r="N6289" s="3">
        <f t="shared" si="886"/>
        <v>0</v>
      </c>
      <c r="O6289" s="3">
        <f>IF(H6289="Reg", MIN(Inputs!$B$2, I6289*Inputs!$B$10, (Inputs!$B$8-I6289)/Inputs!$B$9), 0)</f>
        <v>128.54827166799322</v>
      </c>
      <c r="P6289" s="3">
        <f t="shared" si="887"/>
        <v>0</v>
      </c>
      <c r="Q6289" s="3">
        <f t="shared" si="888"/>
        <v>6.4274135833996615</v>
      </c>
      <c r="R6289" s="3">
        <f>I6289 + M6289*Inputs!$B$9 - N6289/Inputs!$B$10</f>
        <v>137.03291802945887</v>
      </c>
    </row>
    <row r="6290" spans="1:18" x14ac:dyDescent="0.3">
      <c r="A6290" s="4">
        <v>46285</v>
      </c>
      <c r="B6290" s="3">
        <v>23.305</v>
      </c>
      <c r="C6290" s="3">
        <v>0.04</v>
      </c>
      <c r="D6290" s="3">
        <f t="shared" si="882"/>
        <v>15.042604166666663</v>
      </c>
      <c r="E6290" s="3">
        <f>MAX(B6290 - D6290/Inputs!$B$5, 0)</f>
        <v>6.2111316287878822</v>
      </c>
      <c r="F6290" s="3">
        <f>MAX(D6290*Inputs!$B$5 - B6290, 0)</f>
        <v>0</v>
      </c>
      <c r="G6290" s="3">
        <f t="shared" si="883"/>
        <v>0.04</v>
      </c>
      <c r="H6290" t="str">
        <f t="shared" si="884"/>
        <v>Discharge</v>
      </c>
      <c r="I6290" s="3">
        <f t="shared" si="889"/>
        <v>137.03291802945887</v>
      </c>
      <c r="J6290" s="3">
        <f t="shared" si="890"/>
        <v>0</v>
      </c>
      <c r="K6290" s="3">
        <f>MIN(Inputs!$B$2, (Inputs!$B$8 - I6290)/Inputs!$B$9)</f>
        <v>170</v>
      </c>
      <c r="L6290" s="3">
        <f>MAX(MIN(Inputs!$B$2, I6290*Inputs!$B$10, Inputs!$B$8*Inputs!$B$4 - J6290), 0)</f>
        <v>128.54827166799322</v>
      </c>
      <c r="M6290" s="3">
        <f t="shared" si="885"/>
        <v>0</v>
      </c>
      <c r="N6290" s="3">
        <f t="shared" si="886"/>
        <v>128.54827166799322</v>
      </c>
      <c r="O6290" s="3">
        <f>IF(H6290="Reg", MIN(Inputs!$B$2, I6290*Inputs!$B$10, (Inputs!$B$8-I6290)/Inputs!$B$9), 0)</f>
        <v>0</v>
      </c>
      <c r="P6290" s="3">
        <f t="shared" si="887"/>
        <v>2995.8174712225818</v>
      </c>
      <c r="Q6290" s="3">
        <f t="shared" si="888"/>
        <v>0</v>
      </c>
      <c r="R6290" s="3">
        <f>I6290 + M6290*Inputs!$B$9 - N6290/Inputs!$B$10</f>
        <v>0</v>
      </c>
    </row>
    <row r="6291" spans="1:18" x14ac:dyDescent="0.3">
      <c r="A6291" s="4">
        <v>46285.041666666657</v>
      </c>
      <c r="B6291" s="3">
        <v>16.4175</v>
      </c>
      <c r="C6291" s="3">
        <v>0.04</v>
      </c>
      <c r="D6291" s="3">
        <f t="shared" si="882"/>
        <v>15.042604166666663</v>
      </c>
      <c r="E6291" s="3">
        <f>MAX(B6291 - D6291/Inputs!$B$5, 0)</f>
        <v>0</v>
      </c>
      <c r="F6291" s="3">
        <f>MAX(D6291*Inputs!$B$5 - B6291, 0)</f>
        <v>0</v>
      </c>
      <c r="G6291" s="3">
        <f t="shared" si="883"/>
        <v>0.04</v>
      </c>
      <c r="H6291" t="str">
        <f t="shared" si="884"/>
        <v>Reg</v>
      </c>
      <c r="I6291" s="3">
        <f t="shared" si="889"/>
        <v>0</v>
      </c>
      <c r="J6291" s="3">
        <f t="shared" si="890"/>
        <v>128.54827166799322</v>
      </c>
      <c r="K6291" s="3">
        <f>MIN(Inputs!$B$2, (Inputs!$B$8 - I6291)/Inputs!$B$9)</f>
        <v>170</v>
      </c>
      <c r="L6291" s="3">
        <f>MAX(MIN(Inputs!$B$2, I6291*Inputs!$B$10, Inputs!$B$8*Inputs!$B$4 - J6291), 0)</f>
        <v>0</v>
      </c>
      <c r="M6291" s="3">
        <f t="shared" si="885"/>
        <v>0</v>
      </c>
      <c r="N6291" s="3">
        <f t="shared" si="886"/>
        <v>0</v>
      </c>
      <c r="O6291" s="3">
        <f>IF(H6291="Reg", MIN(Inputs!$B$2, I6291*Inputs!$B$10, (Inputs!$B$8-I6291)/Inputs!$B$9), 0)</f>
        <v>0</v>
      </c>
      <c r="P6291" s="3">
        <f t="shared" si="887"/>
        <v>0</v>
      </c>
      <c r="Q6291" s="3">
        <f t="shared" si="888"/>
        <v>0</v>
      </c>
      <c r="R6291" s="3">
        <f>I6291 + M6291*Inputs!$B$9 - N6291/Inputs!$B$10</f>
        <v>0</v>
      </c>
    </row>
    <row r="6292" spans="1:18" x14ac:dyDescent="0.3">
      <c r="A6292" s="4">
        <v>46285.083333333343</v>
      </c>
      <c r="B6292" s="3">
        <v>16.395</v>
      </c>
      <c r="C6292" s="3">
        <v>0.04</v>
      </c>
      <c r="D6292" s="3">
        <f t="shared" si="882"/>
        <v>15.042604166666663</v>
      </c>
      <c r="E6292" s="3">
        <f>MAX(B6292 - D6292/Inputs!$B$5, 0)</f>
        <v>0</v>
      </c>
      <c r="F6292" s="3">
        <f>MAX(D6292*Inputs!$B$5 - B6292, 0)</f>
        <v>0</v>
      </c>
      <c r="G6292" s="3">
        <f t="shared" si="883"/>
        <v>0.04</v>
      </c>
      <c r="H6292" t="str">
        <f t="shared" si="884"/>
        <v>Reg</v>
      </c>
      <c r="I6292" s="3">
        <f t="shared" si="889"/>
        <v>0</v>
      </c>
      <c r="J6292" s="3">
        <f t="shared" si="890"/>
        <v>128.54827166799322</v>
      </c>
      <c r="K6292" s="3">
        <f>MIN(Inputs!$B$2, (Inputs!$B$8 - I6292)/Inputs!$B$9)</f>
        <v>170</v>
      </c>
      <c r="L6292" s="3">
        <f>MAX(MIN(Inputs!$B$2, I6292*Inputs!$B$10, Inputs!$B$8*Inputs!$B$4 - J6292), 0)</f>
        <v>0</v>
      </c>
      <c r="M6292" s="3">
        <f t="shared" si="885"/>
        <v>0</v>
      </c>
      <c r="N6292" s="3">
        <f t="shared" si="886"/>
        <v>0</v>
      </c>
      <c r="O6292" s="3">
        <f>IF(H6292="Reg", MIN(Inputs!$B$2, I6292*Inputs!$B$10, (Inputs!$B$8-I6292)/Inputs!$B$9), 0)</f>
        <v>0</v>
      </c>
      <c r="P6292" s="3">
        <f t="shared" si="887"/>
        <v>0</v>
      </c>
      <c r="Q6292" s="3">
        <f t="shared" si="888"/>
        <v>0</v>
      </c>
      <c r="R6292" s="3">
        <f>I6292 + M6292*Inputs!$B$9 - N6292/Inputs!$B$10</f>
        <v>0</v>
      </c>
    </row>
    <row r="6293" spans="1:18" x14ac:dyDescent="0.3">
      <c r="A6293" s="4">
        <v>46285.125</v>
      </c>
      <c r="B6293" s="3">
        <v>15.6</v>
      </c>
      <c r="C6293" s="3">
        <v>0.04</v>
      </c>
      <c r="D6293" s="3">
        <f t="shared" si="882"/>
        <v>15.042604166666663</v>
      </c>
      <c r="E6293" s="3">
        <f>MAX(B6293 - D6293/Inputs!$B$5, 0)</f>
        <v>0</v>
      </c>
      <c r="F6293" s="3">
        <f>MAX(D6293*Inputs!$B$5 - B6293, 0)</f>
        <v>0</v>
      </c>
      <c r="G6293" s="3">
        <f t="shared" si="883"/>
        <v>0.04</v>
      </c>
      <c r="H6293" t="str">
        <f t="shared" si="884"/>
        <v>Reg</v>
      </c>
      <c r="I6293" s="3">
        <f t="shared" si="889"/>
        <v>0</v>
      </c>
      <c r="J6293" s="3">
        <f t="shared" si="890"/>
        <v>128.54827166799322</v>
      </c>
      <c r="K6293" s="3">
        <f>MIN(Inputs!$B$2, (Inputs!$B$8 - I6293)/Inputs!$B$9)</f>
        <v>170</v>
      </c>
      <c r="L6293" s="3">
        <f>MAX(MIN(Inputs!$B$2, I6293*Inputs!$B$10, Inputs!$B$8*Inputs!$B$4 - J6293), 0)</f>
        <v>0</v>
      </c>
      <c r="M6293" s="3">
        <f t="shared" si="885"/>
        <v>0</v>
      </c>
      <c r="N6293" s="3">
        <f t="shared" si="886"/>
        <v>0</v>
      </c>
      <c r="O6293" s="3">
        <f>IF(H6293="Reg", MIN(Inputs!$B$2, I6293*Inputs!$B$10, (Inputs!$B$8-I6293)/Inputs!$B$9), 0)</f>
        <v>0</v>
      </c>
      <c r="P6293" s="3">
        <f t="shared" si="887"/>
        <v>0</v>
      </c>
      <c r="Q6293" s="3">
        <f t="shared" si="888"/>
        <v>0</v>
      </c>
      <c r="R6293" s="3">
        <f>I6293 + M6293*Inputs!$B$9 - N6293/Inputs!$B$10</f>
        <v>0</v>
      </c>
    </row>
    <row r="6294" spans="1:18" x14ac:dyDescent="0.3">
      <c r="A6294" s="4">
        <v>46285.166666666657</v>
      </c>
      <c r="B6294" s="3">
        <v>14.52</v>
      </c>
      <c r="C6294" s="3">
        <v>0.05</v>
      </c>
      <c r="D6294" s="3">
        <f t="shared" si="882"/>
        <v>15.042604166666663</v>
      </c>
      <c r="E6294" s="3">
        <f>MAX(B6294 - D6294/Inputs!$B$5, 0)</f>
        <v>0</v>
      </c>
      <c r="F6294" s="3">
        <f>MAX(D6294*Inputs!$B$5 - B6294, 0)</f>
        <v>0</v>
      </c>
      <c r="G6294" s="3">
        <f t="shared" si="883"/>
        <v>0.05</v>
      </c>
      <c r="H6294" t="str">
        <f t="shared" si="884"/>
        <v>Reg</v>
      </c>
      <c r="I6294" s="3">
        <f t="shared" si="889"/>
        <v>0</v>
      </c>
      <c r="J6294" s="3">
        <f t="shared" si="890"/>
        <v>128.54827166799322</v>
      </c>
      <c r="K6294" s="3">
        <f>MIN(Inputs!$B$2, (Inputs!$B$8 - I6294)/Inputs!$B$9)</f>
        <v>170</v>
      </c>
      <c r="L6294" s="3">
        <f>MAX(MIN(Inputs!$B$2, I6294*Inputs!$B$10, Inputs!$B$8*Inputs!$B$4 - J6294), 0)</f>
        <v>0</v>
      </c>
      <c r="M6294" s="3">
        <f t="shared" si="885"/>
        <v>0</v>
      </c>
      <c r="N6294" s="3">
        <f t="shared" si="886"/>
        <v>0</v>
      </c>
      <c r="O6294" s="3">
        <f>IF(H6294="Reg", MIN(Inputs!$B$2, I6294*Inputs!$B$10, (Inputs!$B$8-I6294)/Inputs!$B$9), 0)</f>
        <v>0</v>
      </c>
      <c r="P6294" s="3">
        <f t="shared" si="887"/>
        <v>0</v>
      </c>
      <c r="Q6294" s="3">
        <f t="shared" si="888"/>
        <v>0</v>
      </c>
      <c r="R6294" s="3">
        <f>I6294 + M6294*Inputs!$B$9 - N6294/Inputs!$B$10</f>
        <v>0</v>
      </c>
    </row>
    <row r="6295" spans="1:18" x14ac:dyDescent="0.3">
      <c r="A6295" s="4">
        <v>46285.208333333343</v>
      </c>
      <c r="B6295" s="3">
        <v>14.6975</v>
      </c>
      <c r="C6295" s="3">
        <v>0.05</v>
      </c>
      <c r="D6295" s="3">
        <f t="shared" si="882"/>
        <v>15.042604166666663</v>
      </c>
      <c r="E6295" s="3">
        <f>MAX(B6295 - D6295/Inputs!$B$5, 0)</f>
        <v>0</v>
      </c>
      <c r="F6295" s="3">
        <f>MAX(D6295*Inputs!$B$5 - B6295, 0)</f>
        <v>0</v>
      </c>
      <c r="G6295" s="3">
        <f t="shared" si="883"/>
        <v>0.05</v>
      </c>
      <c r="H6295" t="str">
        <f t="shared" si="884"/>
        <v>Reg</v>
      </c>
      <c r="I6295" s="3">
        <f t="shared" si="889"/>
        <v>0</v>
      </c>
      <c r="J6295" s="3">
        <f t="shared" si="890"/>
        <v>128.54827166799322</v>
      </c>
      <c r="K6295" s="3">
        <f>MIN(Inputs!$B$2, (Inputs!$B$8 - I6295)/Inputs!$B$9)</f>
        <v>170</v>
      </c>
      <c r="L6295" s="3">
        <f>MAX(MIN(Inputs!$B$2, I6295*Inputs!$B$10, Inputs!$B$8*Inputs!$B$4 - J6295), 0)</f>
        <v>0</v>
      </c>
      <c r="M6295" s="3">
        <f t="shared" si="885"/>
        <v>0</v>
      </c>
      <c r="N6295" s="3">
        <f t="shared" si="886"/>
        <v>0</v>
      </c>
      <c r="O6295" s="3">
        <f>IF(H6295="Reg", MIN(Inputs!$B$2, I6295*Inputs!$B$10, (Inputs!$B$8-I6295)/Inputs!$B$9), 0)</f>
        <v>0</v>
      </c>
      <c r="P6295" s="3">
        <f t="shared" si="887"/>
        <v>0</v>
      </c>
      <c r="Q6295" s="3">
        <f t="shared" si="888"/>
        <v>0</v>
      </c>
      <c r="R6295" s="3">
        <f>I6295 + M6295*Inputs!$B$9 - N6295/Inputs!$B$10</f>
        <v>0</v>
      </c>
    </row>
    <row r="6296" spans="1:18" x14ac:dyDescent="0.3">
      <c r="A6296" s="4">
        <v>46285.25</v>
      </c>
      <c r="B6296" s="3">
        <v>14.7875</v>
      </c>
      <c r="C6296" s="3">
        <v>0.04</v>
      </c>
      <c r="D6296" s="3">
        <f t="shared" si="882"/>
        <v>15.042604166666663</v>
      </c>
      <c r="E6296" s="3">
        <f>MAX(B6296 - D6296/Inputs!$B$5, 0)</f>
        <v>0</v>
      </c>
      <c r="F6296" s="3">
        <f>MAX(D6296*Inputs!$B$5 - B6296, 0)</f>
        <v>0</v>
      </c>
      <c r="G6296" s="3">
        <f t="shared" si="883"/>
        <v>0.04</v>
      </c>
      <c r="H6296" t="str">
        <f t="shared" si="884"/>
        <v>Reg</v>
      </c>
      <c r="I6296" s="3">
        <f t="shared" si="889"/>
        <v>0</v>
      </c>
      <c r="J6296" s="3">
        <f t="shared" si="890"/>
        <v>128.54827166799322</v>
      </c>
      <c r="K6296" s="3">
        <f>MIN(Inputs!$B$2, (Inputs!$B$8 - I6296)/Inputs!$B$9)</f>
        <v>170</v>
      </c>
      <c r="L6296" s="3">
        <f>MAX(MIN(Inputs!$B$2, I6296*Inputs!$B$10, Inputs!$B$8*Inputs!$B$4 - J6296), 0)</f>
        <v>0</v>
      </c>
      <c r="M6296" s="3">
        <f t="shared" si="885"/>
        <v>0</v>
      </c>
      <c r="N6296" s="3">
        <f t="shared" si="886"/>
        <v>0</v>
      </c>
      <c r="O6296" s="3">
        <f>IF(H6296="Reg", MIN(Inputs!$B$2, I6296*Inputs!$B$10, (Inputs!$B$8-I6296)/Inputs!$B$9), 0)</f>
        <v>0</v>
      </c>
      <c r="P6296" s="3">
        <f t="shared" si="887"/>
        <v>0</v>
      </c>
      <c r="Q6296" s="3">
        <f t="shared" si="888"/>
        <v>0</v>
      </c>
      <c r="R6296" s="3">
        <f>I6296 + M6296*Inputs!$B$9 - N6296/Inputs!$B$10</f>
        <v>0</v>
      </c>
    </row>
    <row r="6297" spans="1:18" x14ac:dyDescent="0.3">
      <c r="A6297" s="4">
        <v>46285.291666666657</v>
      </c>
      <c r="B6297" s="3">
        <v>14.7325</v>
      </c>
      <c r="C6297" s="3">
        <v>0.74</v>
      </c>
      <c r="D6297" s="3">
        <f t="shared" si="882"/>
        <v>15.042604166666663</v>
      </c>
      <c r="E6297" s="3">
        <f>MAX(B6297 - D6297/Inputs!$B$5, 0)</f>
        <v>0</v>
      </c>
      <c r="F6297" s="3">
        <f>MAX(D6297*Inputs!$B$5 - B6297, 0)</f>
        <v>0</v>
      </c>
      <c r="G6297" s="3">
        <f t="shared" si="883"/>
        <v>0.74</v>
      </c>
      <c r="H6297" t="str">
        <f t="shared" si="884"/>
        <v>Reg</v>
      </c>
      <c r="I6297" s="3">
        <f t="shared" si="889"/>
        <v>0</v>
      </c>
      <c r="J6297" s="3">
        <f t="shared" si="890"/>
        <v>128.54827166799322</v>
      </c>
      <c r="K6297" s="3">
        <f>MIN(Inputs!$B$2, (Inputs!$B$8 - I6297)/Inputs!$B$9)</f>
        <v>170</v>
      </c>
      <c r="L6297" s="3">
        <f>MAX(MIN(Inputs!$B$2, I6297*Inputs!$B$10, Inputs!$B$8*Inputs!$B$4 - J6297), 0)</f>
        <v>0</v>
      </c>
      <c r="M6297" s="3">
        <f t="shared" si="885"/>
        <v>0</v>
      </c>
      <c r="N6297" s="3">
        <f t="shared" si="886"/>
        <v>0</v>
      </c>
      <c r="O6297" s="3">
        <f>IF(H6297="Reg", MIN(Inputs!$B$2, I6297*Inputs!$B$10, (Inputs!$B$8-I6297)/Inputs!$B$9), 0)</f>
        <v>0</v>
      </c>
      <c r="P6297" s="3">
        <f t="shared" si="887"/>
        <v>0</v>
      </c>
      <c r="Q6297" s="3">
        <f t="shared" si="888"/>
        <v>0</v>
      </c>
      <c r="R6297" s="3">
        <f>I6297 + M6297*Inputs!$B$9 - N6297/Inputs!$B$10</f>
        <v>0</v>
      </c>
    </row>
    <row r="6298" spans="1:18" x14ac:dyDescent="0.3">
      <c r="A6298" s="4">
        <v>46285.333333333343</v>
      </c>
      <c r="B6298" s="3">
        <v>2.5975000000000001</v>
      </c>
      <c r="C6298" s="3">
        <v>0.43</v>
      </c>
      <c r="D6298" s="3">
        <f t="shared" si="882"/>
        <v>15.042604166666663</v>
      </c>
      <c r="E6298" s="3">
        <f>MAX(B6298 - D6298/Inputs!$B$5, 0)</f>
        <v>0</v>
      </c>
      <c r="F6298" s="3">
        <f>MAX(D6298*Inputs!$B$5 - B6298, 0)</f>
        <v>10.639991666666663</v>
      </c>
      <c r="G6298" s="3">
        <f t="shared" si="883"/>
        <v>0.43</v>
      </c>
      <c r="H6298" t="str">
        <f t="shared" si="884"/>
        <v>Charge</v>
      </c>
      <c r="I6298" s="3">
        <f t="shared" si="889"/>
        <v>0</v>
      </c>
      <c r="J6298" s="3">
        <f t="shared" si="890"/>
        <v>128.54827166799322</v>
      </c>
      <c r="K6298" s="3">
        <f>MIN(Inputs!$B$2, (Inputs!$B$8 - I6298)/Inputs!$B$9)</f>
        <v>170</v>
      </c>
      <c r="L6298" s="3">
        <f>MAX(MIN(Inputs!$B$2, I6298*Inputs!$B$10, Inputs!$B$8*Inputs!$B$4 - J6298), 0)</f>
        <v>0</v>
      </c>
      <c r="M6298" s="3">
        <f t="shared" si="885"/>
        <v>170</v>
      </c>
      <c r="N6298" s="3">
        <f t="shared" si="886"/>
        <v>0</v>
      </c>
      <c r="O6298" s="3">
        <f>IF(H6298="Reg", MIN(Inputs!$B$2, I6298*Inputs!$B$10, (Inputs!$B$8-I6298)/Inputs!$B$9), 0)</f>
        <v>0</v>
      </c>
      <c r="P6298" s="3">
        <f t="shared" si="887"/>
        <v>-441.57500000000005</v>
      </c>
      <c r="Q6298" s="3">
        <f t="shared" si="888"/>
        <v>0</v>
      </c>
      <c r="R6298" s="3">
        <f>I6298 + M6298*Inputs!$B$9 - N6298/Inputs!$B$10</f>
        <v>159.4741358339966</v>
      </c>
    </row>
    <row r="6299" spans="1:18" x14ac:dyDescent="0.3">
      <c r="A6299" s="4">
        <v>46285.375</v>
      </c>
      <c r="B6299" s="3">
        <v>-5.9675000000000002</v>
      </c>
      <c r="C6299" s="3">
        <v>0.44</v>
      </c>
      <c r="D6299" s="3">
        <f t="shared" si="882"/>
        <v>15.042604166666663</v>
      </c>
      <c r="E6299" s="3">
        <f>MAX(B6299 - D6299/Inputs!$B$5, 0)</f>
        <v>0</v>
      </c>
      <c r="F6299" s="3">
        <f>MAX(D6299*Inputs!$B$5 - B6299, 0)</f>
        <v>19.204991666666665</v>
      </c>
      <c r="G6299" s="3">
        <f t="shared" si="883"/>
        <v>0.44</v>
      </c>
      <c r="H6299" t="str">
        <f t="shared" si="884"/>
        <v>Charge</v>
      </c>
      <c r="I6299" s="3">
        <f t="shared" si="889"/>
        <v>159.4741358339966</v>
      </c>
      <c r="J6299" s="3">
        <f t="shared" si="890"/>
        <v>128.54827166799322</v>
      </c>
      <c r="K6299" s="3">
        <f>MIN(Inputs!$B$2, (Inputs!$B$8 - I6299)/Inputs!$B$9)</f>
        <v>170</v>
      </c>
      <c r="L6299" s="3">
        <f>MAX(MIN(Inputs!$B$2, I6299*Inputs!$B$10, Inputs!$B$8*Inputs!$B$4 - J6299), 0)</f>
        <v>149.6</v>
      </c>
      <c r="M6299" s="3">
        <f t="shared" si="885"/>
        <v>170</v>
      </c>
      <c r="N6299" s="3">
        <f t="shared" si="886"/>
        <v>0</v>
      </c>
      <c r="O6299" s="3">
        <f>IF(H6299="Reg", MIN(Inputs!$B$2, I6299*Inputs!$B$10, (Inputs!$B$8-I6299)/Inputs!$B$9), 0)</f>
        <v>0</v>
      </c>
      <c r="P6299" s="3">
        <f t="shared" si="887"/>
        <v>1014.475</v>
      </c>
      <c r="Q6299" s="3">
        <f t="shared" si="888"/>
        <v>0</v>
      </c>
      <c r="R6299" s="3">
        <f>I6299 + M6299*Inputs!$B$9 - N6299/Inputs!$B$10</f>
        <v>318.9482716679932</v>
      </c>
    </row>
    <row r="6300" spans="1:18" x14ac:dyDescent="0.3">
      <c r="A6300" s="4">
        <v>46285.416666666657</v>
      </c>
      <c r="B6300" s="3">
        <v>-7.6400000000000006</v>
      </c>
      <c r="C6300" s="3">
        <v>0.3</v>
      </c>
      <c r="D6300" s="3">
        <f t="shared" si="882"/>
        <v>15.042604166666663</v>
      </c>
      <c r="E6300" s="3">
        <f>MAX(B6300 - D6300/Inputs!$B$5, 0)</f>
        <v>0</v>
      </c>
      <c r="F6300" s="3">
        <f>MAX(D6300*Inputs!$B$5 - B6300, 0)</f>
        <v>20.877491666666664</v>
      </c>
      <c r="G6300" s="3">
        <f t="shared" si="883"/>
        <v>0.3</v>
      </c>
      <c r="H6300" t="str">
        <f t="shared" si="884"/>
        <v>Charge</v>
      </c>
      <c r="I6300" s="3">
        <f t="shared" si="889"/>
        <v>318.9482716679932</v>
      </c>
      <c r="J6300" s="3">
        <f t="shared" si="890"/>
        <v>128.54827166799322</v>
      </c>
      <c r="K6300" s="3">
        <f>MIN(Inputs!$B$2, (Inputs!$B$8 - I6300)/Inputs!$B$9)</f>
        <v>22.44121780453775</v>
      </c>
      <c r="L6300" s="3">
        <f>MAX(MIN(Inputs!$B$2, I6300*Inputs!$B$10, Inputs!$B$8*Inputs!$B$4 - J6300), 0)</f>
        <v>170</v>
      </c>
      <c r="M6300" s="3">
        <f t="shared" si="885"/>
        <v>22.44121780453775</v>
      </c>
      <c r="N6300" s="3">
        <f t="shared" si="886"/>
        <v>0</v>
      </c>
      <c r="O6300" s="3">
        <f>IF(H6300="Reg", MIN(Inputs!$B$2, I6300*Inputs!$B$10, (Inputs!$B$8-I6300)/Inputs!$B$9), 0)</f>
        <v>0</v>
      </c>
      <c r="P6300" s="3">
        <f t="shared" si="887"/>
        <v>171.45090402666841</v>
      </c>
      <c r="Q6300" s="3">
        <f t="shared" si="888"/>
        <v>0</v>
      </c>
      <c r="R6300" s="3">
        <f>I6300 + M6300*Inputs!$B$9 - N6300/Inputs!$B$10</f>
        <v>340</v>
      </c>
    </row>
    <row r="6301" spans="1:18" x14ac:dyDescent="0.3">
      <c r="A6301" s="4">
        <v>46285.458333333343</v>
      </c>
      <c r="B6301" s="3">
        <v>-4.1024999999999991</v>
      </c>
      <c r="C6301" s="3">
        <v>0.3</v>
      </c>
      <c r="D6301" s="3">
        <f t="shared" si="882"/>
        <v>15.042604166666663</v>
      </c>
      <c r="E6301" s="3">
        <f>MAX(B6301 - D6301/Inputs!$B$5, 0)</f>
        <v>0</v>
      </c>
      <c r="F6301" s="3">
        <f>MAX(D6301*Inputs!$B$5 - B6301, 0)</f>
        <v>17.339991666666663</v>
      </c>
      <c r="G6301" s="3">
        <f t="shared" si="883"/>
        <v>0.3</v>
      </c>
      <c r="H6301" t="str">
        <f t="shared" si="884"/>
        <v>Charge</v>
      </c>
      <c r="I6301" s="3">
        <f t="shared" si="889"/>
        <v>340</v>
      </c>
      <c r="J6301" s="3">
        <f t="shared" si="890"/>
        <v>128.54827166799322</v>
      </c>
      <c r="K6301" s="3">
        <f>MIN(Inputs!$B$2, (Inputs!$B$8 - I6301)/Inputs!$B$9)</f>
        <v>0</v>
      </c>
      <c r="L6301" s="3">
        <f>MAX(MIN(Inputs!$B$2, I6301*Inputs!$B$10, Inputs!$B$8*Inputs!$B$4 - J6301), 0)</f>
        <v>170</v>
      </c>
      <c r="M6301" s="3">
        <f t="shared" si="885"/>
        <v>0</v>
      </c>
      <c r="N6301" s="3">
        <f t="shared" si="886"/>
        <v>0</v>
      </c>
      <c r="O6301" s="3">
        <f>IF(H6301="Reg", MIN(Inputs!$B$2, I6301*Inputs!$B$10, (Inputs!$B$8-I6301)/Inputs!$B$9), 0)</f>
        <v>0</v>
      </c>
      <c r="P6301" s="3">
        <f t="shared" si="887"/>
        <v>0</v>
      </c>
      <c r="Q6301" s="3">
        <f t="shared" si="888"/>
        <v>0</v>
      </c>
      <c r="R6301" s="3">
        <f>I6301 + M6301*Inputs!$B$9 - N6301/Inputs!$B$10</f>
        <v>340</v>
      </c>
    </row>
    <row r="6302" spans="1:18" x14ac:dyDescent="0.3">
      <c r="A6302" s="4">
        <v>46285.5</v>
      </c>
      <c r="B6302" s="3">
        <v>-2.2625000000000002</v>
      </c>
      <c r="C6302" s="3">
        <v>0.3</v>
      </c>
      <c r="D6302" s="3">
        <f t="shared" si="882"/>
        <v>15.042604166666663</v>
      </c>
      <c r="E6302" s="3">
        <f>MAX(B6302 - D6302/Inputs!$B$5, 0)</f>
        <v>0</v>
      </c>
      <c r="F6302" s="3">
        <f>MAX(D6302*Inputs!$B$5 - B6302, 0)</f>
        <v>15.499991666666663</v>
      </c>
      <c r="G6302" s="3">
        <f t="shared" si="883"/>
        <v>0.3</v>
      </c>
      <c r="H6302" t="str">
        <f t="shared" si="884"/>
        <v>Charge</v>
      </c>
      <c r="I6302" s="3">
        <f t="shared" si="889"/>
        <v>340</v>
      </c>
      <c r="J6302" s="3">
        <f t="shared" si="890"/>
        <v>128.54827166799322</v>
      </c>
      <c r="K6302" s="3">
        <f>MIN(Inputs!$B$2, (Inputs!$B$8 - I6302)/Inputs!$B$9)</f>
        <v>0</v>
      </c>
      <c r="L6302" s="3">
        <f>MAX(MIN(Inputs!$B$2, I6302*Inputs!$B$10, Inputs!$B$8*Inputs!$B$4 - J6302), 0)</f>
        <v>170</v>
      </c>
      <c r="M6302" s="3">
        <f t="shared" si="885"/>
        <v>0</v>
      </c>
      <c r="N6302" s="3">
        <f t="shared" si="886"/>
        <v>0</v>
      </c>
      <c r="O6302" s="3">
        <f>IF(H6302="Reg", MIN(Inputs!$B$2, I6302*Inputs!$B$10, (Inputs!$B$8-I6302)/Inputs!$B$9), 0)</f>
        <v>0</v>
      </c>
      <c r="P6302" s="3">
        <f t="shared" si="887"/>
        <v>0</v>
      </c>
      <c r="Q6302" s="3">
        <f t="shared" si="888"/>
        <v>0</v>
      </c>
      <c r="R6302" s="3">
        <f>I6302 + M6302*Inputs!$B$9 - N6302/Inputs!$B$10</f>
        <v>340</v>
      </c>
    </row>
    <row r="6303" spans="1:18" x14ac:dyDescent="0.3">
      <c r="A6303" s="4">
        <v>46285.541666666657</v>
      </c>
      <c r="B6303" s="3">
        <v>3.49</v>
      </c>
      <c r="C6303" s="3">
        <v>0.44</v>
      </c>
      <c r="D6303" s="3">
        <f t="shared" si="882"/>
        <v>15.042604166666663</v>
      </c>
      <c r="E6303" s="3">
        <f>MAX(B6303 - D6303/Inputs!$B$5, 0)</f>
        <v>0</v>
      </c>
      <c r="F6303" s="3">
        <f>MAX(D6303*Inputs!$B$5 - B6303, 0)</f>
        <v>9.7474916666666633</v>
      </c>
      <c r="G6303" s="3">
        <f t="shared" si="883"/>
        <v>0.44</v>
      </c>
      <c r="H6303" t="str">
        <f t="shared" si="884"/>
        <v>Charge</v>
      </c>
      <c r="I6303" s="3">
        <f t="shared" si="889"/>
        <v>340</v>
      </c>
      <c r="J6303" s="3">
        <f t="shared" si="890"/>
        <v>128.54827166799322</v>
      </c>
      <c r="K6303" s="3">
        <f>MIN(Inputs!$B$2, (Inputs!$B$8 - I6303)/Inputs!$B$9)</f>
        <v>0</v>
      </c>
      <c r="L6303" s="3">
        <f>MAX(MIN(Inputs!$B$2, I6303*Inputs!$B$10, Inputs!$B$8*Inputs!$B$4 - J6303), 0)</f>
        <v>170</v>
      </c>
      <c r="M6303" s="3">
        <f t="shared" si="885"/>
        <v>0</v>
      </c>
      <c r="N6303" s="3">
        <f t="shared" si="886"/>
        <v>0</v>
      </c>
      <c r="O6303" s="3">
        <f>IF(H6303="Reg", MIN(Inputs!$B$2, I6303*Inputs!$B$10, (Inputs!$B$8-I6303)/Inputs!$B$9), 0)</f>
        <v>0</v>
      </c>
      <c r="P6303" s="3">
        <f t="shared" si="887"/>
        <v>0</v>
      </c>
      <c r="Q6303" s="3">
        <f t="shared" si="888"/>
        <v>0</v>
      </c>
      <c r="R6303" s="3">
        <f>I6303 + M6303*Inputs!$B$9 - N6303/Inputs!$B$10</f>
        <v>340</v>
      </c>
    </row>
    <row r="6304" spans="1:18" x14ac:dyDescent="0.3">
      <c r="A6304" s="4">
        <v>46285.583333333343</v>
      </c>
      <c r="B6304" s="3">
        <v>9.0500000000000007</v>
      </c>
      <c r="C6304" s="3">
        <v>0.44</v>
      </c>
      <c r="D6304" s="3">
        <f t="shared" si="882"/>
        <v>15.042604166666663</v>
      </c>
      <c r="E6304" s="3">
        <f>MAX(B6304 - D6304/Inputs!$B$5, 0)</f>
        <v>0</v>
      </c>
      <c r="F6304" s="3">
        <f>MAX(D6304*Inputs!$B$5 - B6304, 0)</f>
        <v>4.1874916666666628</v>
      </c>
      <c r="G6304" s="3">
        <f t="shared" si="883"/>
        <v>0.44</v>
      </c>
      <c r="H6304" t="str">
        <f t="shared" si="884"/>
        <v>Charge</v>
      </c>
      <c r="I6304" s="3">
        <f t="shared" si="889"/>
        <v>340</v>
      </c>
      <c r="J6304" s="3">
        <f t="shared" si="890"/>
        <v>128.54827166799322</v>
      </c>
      <c r="K6304" s="3">
        <f>MIN(Inputs!$B$2, (Inputs!$B$8 - I6304)/Inputs!$B$9)</f>
        <v>0</v>
      </c>
      <c r="L6304" s="3">
        <f>MAX(MIN(Inputs!$B$2, I6304*Inputs!$B$10, Inputs!$B$8*Inputs!$B$4 - J6304), 0)</f>
        <v>170</v>
      </c>
      <c r="M6304" s="3">
        <f t="shared" si="885"/>
        <v>0</v>
      </c>
      <c r="N6304" s="3">
        <f t="shared" si="886"/>
        <v>0</v>
      </c>
      <c r="O6304" s="3">
        <f>IF(H6304="Reg", MIN(Inputs!$B$2, I6304*Inputs!$B$10, (Inputs!$B$8-I6304)/Inputs!$B$9), 0)</f>
        <v>0</v>
      </c>
      <c r="P6304" s="3">
        <f t="shared" si="887"/>
        <v>0</v>
      </c>
      <c r="Q6304" s="3">
        <f t="shared" si="888"/>
        <v>0</v>
      </c>
      <c r="R6304" s="3">
        <f>I6304 + M6304*Inputs!$B$9 - N6304/Inputs!$B$10</f>
        <v>340</v>
      </c>
    </row>
    <row r="6305" spans="1:18" x14ac:dyDescent="0.3">
      <c r="A6305" s="4">
        <v>46285.625</v>
      </c>
      <c r="B6305" s="3">
        <v>16.425000000000001</v>
      </c>
      <c r="C6305" s="3">
        <v>0.49</v>
      </c>
      <c r="D6305" s="3">
        <f t="shared" si="882"/>
        <v>15.042604166666663</v>
      </c>
      <c r="E6305" s="3">
        <f>MAX(B6305 - D6305/Inputs!$B$5, 0)</f>
        <v>0</v>
      </c>
      <c r="F6305" s="3">
        <f>MAX(D6305*Inputs!$B$5 - B6305, 0)</f>
        <v>0</v>
      </c>
      <c r="G6305" s="3">
        <f t="shared" si="883"/>
        <v>0.49</v>
      </c>
      <c r="H6305" t="str">
        <f t="shared" si="884"/>
        <v>Reg</v>
      </c>
      <c r="I6305" s="3">
        <f t="shared" si="889"/>
        <v>340</v>
      </c>
      <c r="J6305" s="3">
        <f t="shared" si="890"/>
        <v>128.54827166799322</v>
      </c>
      <c r="K6305" s="3">
        <f>MIN(Inputs!$B$2, (Inputs!$B$8 - I6305)/Inputs!$B$9)</f>
        <v>0</v>
      </c>
      <c r="L6305" s="3">
        <f>MAX(MIN(Inputs!$B$2, I6305*Inputs!$B$10, Inputs!$B$8*Inputs!$B$4 - J6305), 0)</f>
        <v>170</v>
      </c>
      <c r="M6305" s="3">
        <f t="shared" si="885"/>
        <v>0</v>
      </c>
      <c r="N6305" s="3">
        <f t="shared" si="886"/>
        <v>0</v>
      </c>
      <c r="O6305" s="3">
        <f>IF(H6305="Reg", MIN(Inputs!$B$2, I6305*Inputs!$B$10, (Inputs!$B$8-I6305)/Inputs!$B$9), 0)</f>
        <v>0</v>
      </c>
      <c r="P6305" s="3">
        <f t="shared" si="887"/>
        <v>0</v>
      </c>
      <c r="Q6305" s="3">
        <f t="shared" si="888"/>
        <v>0</v>
      </c>
      <c r="R6305" s="3">
        <f>I6305 + M6305*Inputs!$B$9 - N6305/Inputs!$B$10</f>
        <v>340</v>
      </c>
    </row>
    <row r="6306" spans="1:18" x14ac:dyDescent="0.3">
      <c r="A6306" s="4">
        <v>46285.666666666657</v>
      </c>
      <c r="B6306" s="3">
        <v>20.55</v>
      </c>
      <c r="C6306" s="3">
        <v>0.8</v>
      </c>
      <c r="D6306" s="3">
        <f t="shared" si="882"/>
        <v>15.042604166666663</v>
      </c>
      <c r="E6306" s="3">
        <f>MAX(B6306 - D6306/Inputs!$B$5, 0)</f>
        <v>3.4561316287878832</v>
      </c>
      <c r="F6306" s="3">
        <f>MAX(D6306*Inputs!$B$5 - B6306, 0)</f>
        <v>0</v>
      </c>
      <c r="G6306" s="3">
        <f t="shared" si="883"/>
        <v>0.8</v>
      </c>
      <c r="H6306" t="str">
        <f t="shared" si="884"/>
        <v>Discharge</v>
      </c>
      <c r="I6306" s="3">
        <f t="shared" si="889"/>
        <v>340</v>
      </c>
      <c r="J6306" s="3">
        <f t="shared" si="890"/>
        <v>128.54827166799322</v>
      </c>
      <c r="K6306" s="3">
        <f>MIN(Inputs!$B$2, (Inputs!$B$8 - I6306)/Inputs!$B$9)</f>
        <v>0</v>
      </c>
      <c r="L6306" s="3">
        <f>MAX(MIN(Inputs!$B$2, I6306*Inputs!$B$10, Inputs!$B$8*Inputs!$B$4 - J6306), 0)</f>
        <v>170</v>
      </c>
      <c r="M6306" s="3">
        <f t="shared" si="885"/>
        <v>0</v>
      </c>
      <c r="N6306" s="3">
        <f t="shared" si="886"/>
        <v>170</v>
      </c>
      <c r="O6306" s="3">
        <f>IF(H6306="Reg", MIN(Inputs!$B$2, I6306*Inputs!$B$10, (Inputs!$B$8-I6306)/Inputs!$B$9), 0)</f>
        <v>0</v>
      </c>
      <c r="P6306" s="3">
        <f t="shared" si="887"/>
        <v>3493.5</v>
      </c>
      <c r="Q6306" s="3">
        <f t="shared" si="888"/>
        <v>0</v>
      </c>
      <c r="R6306" s="3">
        <f>I6306 + M6306*Inputs!$B$9 - N6306/Inputs!$B$10</f>
        <v>158.77939109773115</v>
      </c>
    </row>
    <row r="6307" spans="1:18" x14ac:dyDescent="0.3">
      <c r="A6307" s="4">
        <v>46285.708333333343</v>
      </c>
      <c r="B6307" s="3">
        <v>17.317499999999999</v>
      </c>
      <c r="C6307" s="3">
        <v>0.95</v>
      </c>
      <c r="D6307" s="3">
        <f t="shared" si="882"/>
        <v>15.042604166666663</v>
      </c>
      <c r="E6307" s="3">
        <f>MAX(B6307 - D6307/Inputs!$B$5, 0)</f>
        <v>0.22363162878788145</v>
      </c>
      <c r="F6307" s="3">
        <f>MAX(D6307*Inputs!$B$5 - B6307, 0)</f>
        <v>0</v>
      </c>
      <c r="G6307" s="3">
        <f t="shared" si="883"/>
        <v>0.95</v>
      </c>
      <c r="H6307" t="str">
        <f t="shared" si="884"/>
        <v>Reg</v>
      </c>
      <c r="I6307" s="3">
        <f t="shared" si="889"/>
        <v>158.77939109773115</v>
      </c>
      <c r="J6307" s="3">
        <f t="shared" si="890"/>
        <v>298.54827166799322</v>
      </c>
      <c r="K6307" s="3">
        <f>MIN(Inputs!$B$2, (Inputs!$B$8 - I6307)/Inputs!$B$9)</f>
        <v>170</v>
      </c>
      <c r="L6307" s="3">
        <f>MAX(MIN(Inputs!$B$2, I6307*Inputs!$B$10, Inputs!$B$8*Inputs!$B$4 - J6307), 0)</f>
        <v>41.45172833200678</v>
      </c>
      <c r="M6307" s="3">
        <f t="shared" si="885"/>
        <v>0</v>
      </c>
      <c r="N6307" s="3">
        <f t="shared" si="886"/>
        <v>0</v>
      </c>
      <c r="O6307" s="3">
        <f>IF(H6307="Reg", MIN(Inputs!$B$2, I6307*Inputs!$B$10, (Inputs!$B$8-I6307)/Inputs!$B$9), 0)</f>
        <v>148.94827166799323</v>
      </c>
      <c r="P6307" s="3">
        <f t="shared" si="887"/>
        <v>0</v>
      </c>
      <c r="Q6307" s="3">
        <f t="shared" si="888"/>
        <v>141.50085808459355</v>
      </c>
      <c r="R6307" s="3">
        <f>I6307 + M6307*Inputs!$B$9 - N6307/Inputs!$B$10</f>
        <v>158.77939109773115</v>
      </c>
    </row>
    <row r="6308" spans="1:18" x14ac:dyDescent="0.3">
      <c r="A6308" s="4">
        <v>46285.75</v>
      </c>
      <c r="B6308" s="3">
        <v>17.912500000000001</v>
      </c>
      <c r="C6308" s="3">
        <v>1.93</v>
      </c>
      <c r="D6308" s="3">
        <f t="shared" si="882"/>
        <v>15.042604166666663</v>
      </c>
      <c r="E6308" s="3">
        <f>MAX(B6308 - D6308/Inputs!$B$5, 0)</f>
        <v>0.81863162878788387</v>
      </c>
      <c r="F6308" s="3">
        <f>MAX(D6308*Inputs!$B$5 - B6308, 0)</f>
        <v>0</v>
      </c>
      <c r="G6308" s="3">
        <f t="shared" si="883"/>
        <v>1.93</v>
      </c>
      <c r="H6308" t="str">
        <f t="shared" si="884"/>
        <v>Reg</v>
      </c>
      <c r="I6308" s="3">
        <f t="shared" si="889"/>
        <v>158.77939109773115</v>
      </c>
      <c r="J6308" s="3">
        <f t="shared" si="890"/>
        <v>298.54827166799322</v>
      </c>
      <c r="K6308" s="3">
        <f>MIN(Inputs!$B$2, (Inputs!$B$8 - I6308)/Inputs!$B$9)</f>
        <v>170</v>
      </c>
      <c r="L6308" s="3">
        <f>MAX(MIN(Inputs!$B$2, I6308*Inputs!$B$10, Inputs!$B$8*Inputs!$B$4 - J6308), 0)</f>
        <v>41.45172833200678</v>
      </c>
      <c r="M6308" s="3">
        <f t="shared" si="885"/>
        <v>0</v>
      </c>
      <c r="N6308" s="3">
        <f t="shared" si="886"/>
        <v>0</v>
      </c>
      <c r="O6308" s="3">
        <f>IF(H6308="Reg", MIN(Inputs!$B$2, I6308*Inputs!$B$10, (Inputs!$B$8-I6308)/Inputs!$B$9), 0)</f>
        <v>148.94827166799323</v>
      </c>
      <c r="P6308" s="3">
        <f t="shared" si="887"/>
        <v>0</v>
      </c>
      <c r="Q6308" s="3">
        <f t="shared" si="888"/>
        <v>287.47016431922691</v>
      </c>
      <c r="R6308" s="3">
        <f>I6308 + M6308*Inputs!$B$9 - N6308/Inputs!$B$10</f>
        <v>158.77939109773115</v>
      </c>
    </row>
    <row r="6309" spans="1:18" x14ac:dyDescent="0.3">
      <c r="A6309" s="4">
        <v>46285.791666666657</v>
      </c>
      <c r="B6309" s="3">
        <v>32.532499999999999</v>
      </c>
      <c r="C6309" s="3">
        <v>0.99</v>
      </c>
      <c r="D6309" s="3">
        <f t="shared" si="882"/>
        <v>15.042604166666663</v>
      </c>
      <c r="E6309" s="3">
        <f>MAX(B6309 - D6309/Inputs!$B$5, 0)</f>
        <v>15.438631628787881</v>
      </c>
      <c r="F6309" s="3">
        <f>MAX(D6309*Inputs!$B$5 - B6309, 0)</f>
        <v>0</v>
      </c>
      <c r="G6309" s="3">
        <f t="shared" si="883"/>
        <v>0.99</v>
      </c>
      <c r="H6309" t="str">
        <f t="shared" si="884"/>
        <v>Discharge</v>
      </c>
      <c r="I6309" s="3">
        <f t="shared" si="889"/>
        <v>158.77939109773115</v>
      </c>
      <c r="J6309" s="3">
        <f t="shared" si="890"/>
        <v>298.54827166799322</v>
      </c>
      <c r="K6309" s="3">
        <f>MIN(Inputs!$B$2, (Inputs!$B$8 - I6309)/Inputs!$B$9)</f>
        <v>170</v>
      </c>
      <c r="L6309" s="3">
        <f>MAX(MIN(Inputs!$B$2, I6309*Inputs!$B$10, Inputs!$B$8*Inputs!$B$4 - J6309), 0)</f>
        <v>41.45172833200678</v>
      </c>
      <c r="M6309" s="3">
        <f t="shared" si="885"/>
        <v>0</v>
      </c>
      <c r="N6309" s="3">
        <f t="shared" si="886"/>
        <v>41.45172833200678</v>
      </c>
      <c r="O6309" s="3">
        <f>IF(H6309="Reg", MIN(Inputs!$B$2, I6309*Inputs!$B$10, (Inputs!$B$8-I6309)/Inputs!$B$9), 0)</f>
        <v>0</v>
      </c>
      <c r="P6309" s="3">
        <f t="shared" si="887"/>
        <v>1348.5283519610105</v>
      </c>
      <c r="Q6309" s="3">
        <f t="shared" si="888"/>
        <v>0</v>
      </c>
      <c r="R6309" s="3">
        <f>I6309 + M6309*Inputs!$B$9 - N6309/Inputs!$B$10</f>
        <v>114.59170022492117</v>
      </c>
    </row>
    <row r="6310" spans="1:18" x14ac:dyDescent="0.3">
      <c r="A6310" s="4">
        <v>46285.833333333343</v>
      </c>
      <c r="B6310" s="3">
        <v>48.519999999999996</v>
      </c>
      <c r="C6310" s="3">
        <v>0.7</v>
      </c>
      <c r="D6310" s="3">
        <f t="shared" si="882"/>
        <v>15.042604166666663</v>
      </c>
      <c r="E6310" s="3">
        <f>MAX(B6310 - D6310/Inputs!$B$5, 0)</f>
        <v>31.426131628787878</v>
      </c>
      <c r="F6310" s="3">
        <f>MAX(D6310*Inputs!$B$5 - B6310, 0)</f>
        <v>0</v>
      </c>
      <c r="G6310" s="3">
        <f t="shared" si="883"/>
        <v>0.7</v>
      </c>
      <c r="H6310" t="str">
        <f t="shared" si="884"/>
        <v>Discharge</v>
      </c>
      <c r="I6310" s="3">
        <f t="shared" si="889"/>
        <v>114.59170022492117</v>
      </c>
      <c r="J6310" s="3">
        <f t="shared" si="890"/>
        <v>340</v>
      </c>
      <c r="K6310" s="3">
        <f>MIN(Inputs!$B$2, (Inputs!$B$8 - I6310)/Inputs!$B$9)</f>
        <v>170</v>
      </c>
      <c r="L6310" s="3">
        <f>MAX(MIN(Inputs!$B$2, I6310*Inputs!$B$10, Inputs!$B$8*Inputs!$B$4 - J6310), 0)</f>
        <v>0</v>
      </c>
      <c r="M6310" s="3">
        <f t="shared" si="885"/>
        <v>0</v>
      </c>
      <c r="N6310" s="3">
        <f t="shared" si="886"/>
        <v>0</v>
      </c>
      <c r="O6310" s="3">
        <f>IF(H6310="Reg", MIN(Inputs!$B$2, I6310*Inputs!$B$10, (Inputs!$B$8-I6310)/Inputs!$B$9), 0)</f>
        <v>0</v>
      </c>
      <c r="P6310" s="3">
        <f t="shared" si="887"/>
        <v>0</v>
      </c>
      <c r="Q6310" s="3">
        <f t="shared" si="888"/>
        <v>0</v>
      </c>
      <c r="R6310" s="3">
        <f>I6310 + M6310*Inputs!$B$9 - N6310/Inputs!$B$10</f>
        <v>114.59170022492117</v>
      </c>
    </row>
    <row r="6311" spans="1:18" x14ac:dyDescent="0.3">
      <c r="A6311" s="4">
        <v>46285.875</v>
      </c>
      <c r="B6311" s="3">
        <v>30.9025</v>
      </c>
      <c r="C6311" s="3">
        <v>0.25</v>
      </c>
      <c r="D6311" s="3">
        <f t="shared" si="882"/>
        <v>15.042604166666663</v>
      </c>
      <c r="E6311" s="3">
        <f>MAX(B6311 - D6311/Inputs!$B$5, 0)</f>
        <v>13.808631628787882</v>
      </c>
      <c r="F6311" s="3">
        <f>MAX(D6311*Inputs!$B$5 - B6311, 0)</f>
        <v>0</v>
      </c>
      <c r="G6311" s="3">
        <f t="shared" si="883"/>
        <v>0.25</v>
      </c>
      <c r="H6311" t="str">
        <f t="shared" si="884"/>
        <v>Discharge</v>
      </c>
      <c r="I6311" s="3">
        <f t="shared" si="889"/>
        <v>114.59170022492117</v>
      </c>
      <c r="J6311" s="3">
        <f t="shared" si="890"/>
        <v>340</v>
      </c>
      <c r="K6311" s="3">
        <f>MIN(Inputs!$B$2, (Inputs!$B$8 - I6311)/Inputs!$B$9)</f>
        <v>170</v>
      </c>
      <c r="L6311" s="3">
        <f>MAX(MIN(Inputs!$B$2, I6311*Inputs!$B$10, Inputs!$B$8*Inputs!$B$4 - J6311), 0)</f>
        <v>0</v>
      </c>
      <c r="M6311" s="3">
        <f t="shared" si="885"/>
        <v>0</v>
      </c>
      <c r="N6311" s="3">
        <f t="shared" si="886"/>
        <v>0</v>
      </c>
      <c r="O6311" s="3">
        <f>IF(H6311="Reg", MIN(Inputs!$B$2, I6311*Inputs!$B$10, (Inputs!$B$8-I6311)/Inputs!$B$9), 0)</f>
        <v>0</v>
      </c>
      <c r="P6311" s="3">
        <f t="shared" si="887"/>
        <v>0</v>
      </c>
      <c r="Q6311" s="3">
        <f t="shared" si="888"/>
        <v>0</v>
      </c>
      <c r="R6311" s="3">
        <f>I6311 + M6311*Inputs!$B$9 - N6311/Inputs!$B$10</f>
        <v>114.59170022492117</v>
      </c>
    </row>
    <row r="6312" spans="1:18" x14ac:dyDescent="0.3">
      <c r="A6312" s="4">
        <v>46285.916666666657</v>
      </c>
      <c r="B6312" s="3">
        <v>28.295000000000002</v>
      </c>
      <c r="C6312" s="3">
        <v>0.06</v>
      </c>
      <c r="D6312" s="3">
        <f t="shared" si="882"/>
        <v>15.042604166666663</v>
      </c>
      <c r="E6312" s="3">
        <f>MAX(B6312 - D6312/Inputs!$B$5, 0)</f>
        <v>11.201131628787884</v>
      </c>
      <c r="F6312" s="3">
        <f>MAX(D6312*Inputs!$B$5 - B6312, 0)</f>
        <v>0</v>
      </c>
      <c r="G6312" s="3">
        <f t="shared" si="883"/>
        <v>0.06</v>
      </c>
      <c r="H6312" t="str">
        <f t="shared" si="884"/>
        <v>Discharge</v>
      </c>
      <c r="I6312" s="3">
        <f t="shared" si="889"/>
        <v>114.59170022492117</v>
      </c>
      <c r="J6312" s="3">
        <f t="shared" si="890"/>
        <v>340</v>
      </c>
      <c r="K6312" s="3">
        <f>MIN(Inputs!$B$2, (Inputs!$B$8 - I6312)/Inputs!$B$9)</f>
        <v>170</v>
      </c>
      <c r="L6312" s="3">
        <f>MAX(MIN(Inputs!$B$2, I6312*Inputs!$B$10, Inputs!$B$8*Inputs!$B$4 - J6312), 0)</f>
        <v>0</v>
      </c>
      <c r="M6312" s="3">
        <f t="shared" si="885"/>
        <v>0</v>
      </c>
      <c r="N6312" s="3">
        <f t="shared" si="886"/>
        <v>0</v>
      </c>
      <c r="O6312" s="3">
        <f>IF(H6312="Reg", MIN(Inputs!$B$2, I6312*Inputs!$B$10, (Inputs!$B$8-I6312)/Inputs!$B$9), 0)</f>
        <v>0</v>
      </c>
      <c r="P6312" s="3">
        <f t="shared" si="887"/>
        <v>0</v>
      </c>
      <c r="Q6312" s="3">
        <f t="shared" si="888"/>
        <v>0</v>
      </c>
      <c r="R6312" s="3">
        <f>I6312 + M6312*Inputs!$B$9 - N6312/Inputs!$B$10</f>
        <v>114.59170022492117</v>
      </c>
    </row>
    <row r="6313" spans="1:18" x14ac:dyDescent="0.3">
      <c r="A6313" s="4">
        <v>46285.958333333343</v>
      </c>
      <c r="B6313" s="3">
        <v>22.947499999999998</v>
      </c>
      <c r="C6313" s="3">
        <v>0.05</v>
      </c>
      <c r="D6313" s="3">
        <f t="shared" si="882"/>
        <v>15.042604166666663</v>
      </c>
      <c r="E6313" s="3">
        <f>MAX(B6313 - D6313/Inputs!$B$5, 0)</f>
        <v>5.8536316287878805</v>
      </c>
      <c r="F6313" s="3">
        <f>MAX(D6313*Inputs!$B$5 - B6313, 0)</f>
        <v>0</v>
      </c>
      <c r="G6313" s="3">
        <f t="shared" si="883"/>
        <v>0.05</v>
      </c>
      <c r="H6313" t="str">
        <f t="shared" si="884"/>
        <v>Discharge</v>
      </c>
      <c r="I6313" s="3">
        <f t="shared" si="889"/>
        <v>114.59170022492117</v>
      </c>
      <c r="J6313" s="3">
        <f t="shared" si="890"/>
        <v>340</v>
      </c>
      <c r="K6313" s="3">
        <f>MIN(Inputs!$B$2, (Inputs!$B$8 - I6313)/Inputs!$B$9)</f>
        <v>170</v>
      </c>
      <c r="L6313" s="3">
        <f>MAX(MIN(Inputs!$B$2, I6313*Inputs!$B$10, Inputs!$B$8*Inputs!$B$4 - J6313), 0)</f>
        <v>0</v>
      </c>
      <c r="M6313" s="3">
        <f t="shared" si="885"/>
        <v>0</v>
      </c>
      <c r="N6313" s="3">
        <f t="shared" si="886"/>
        <v>0</v>
      </c>
      <c r="O6313" s="3">
        <f>IF(H6313="Reg", MIN(Inputs!$B$2, I6313*Inputs!$B$10, (Inputs!$B$8-I6313)/Inputs!$B$9), 0)</f>
        <v>0</v>
      </c>
      <c r="P6313" s="3">
        <f t="shared" si="887"/>
        <v>0</v>
      </c>
      <c r="Q6313" s="3">
        <f t="shared" si="888"/>
        <v>0</v>
      </c>
      <c r="R6313" s="3">
        <f>I6313 + M6313*Inputs!$B$9 - N6313/Inputs!$B$10</f>
        <v>114.59170022492117</v>
      </c>
    </row>
    <row r="6314" spans="1:18" x14ac:dyDescent="0.3">
      <c r="A6314" s="4">
        <v>46286</v>
      </c>
      <c r="B6314" s="3">
        <v>20.247499999999999</v>
      </c>
      <c r="C6314" s="3">
        <v>0.04</v>
      </c>
      <c r="D6314" s="3">
        <f t="shared" si="882"/>
        <v>9.6898958333333365</v>
      </c>
      <c r="E6314" s="3">
        <f>MAX(B6314 - D6314/Inputs!$B$5, 0)</f>
        <v>9.2362547348484796</v>
      </c>
      <c r="F6314" s="3">
        <f>MAX(D6314*Inputs!$B$5 - B6314, 0)</f>
        <v>0</v>
      </c>
      <c r="G6314" s="3">
        <f t="shared" si="883"/>
        <v>0.04</v>
      </c>
      <c r="H6314" t="str">
        <f t="shared" si="884"/>
        <v>Discharge</v>
      </c>
      <c r="I6314" s="3">
        <f t="shared" si="889"/>
        <v>114.59170022492117</v>
      </c>
      <c r="J6314" s="3">
        <f t="shared" si="890"/>
        <v>0</v>
      </c>
      <c r="K6314" s="3">
        <f>MIN(Inputs!$B$2, (Inputs!$B$8 - I6314)/Inputs!$B$9)</f>
        <v>170</v>
      </c>
      <c r="L6314" s="3">
        <f>MAX(MIN(Inputs!$B$2, I6314*Inputs!$B$10, Inputs!$B$8*Inputs!$B$4 - J6314), 0)</f>
        <v>107.49654333598646</v>
      </c>
      <c r="M6314" s="3">
        <f t="shared" si="885"/>
        <v>0</v>
      </c>
      <c r="N6314" s="3">
        <f t="shared" si="886"/>
        <v>107.49654333598646</v>
      </c>
      <c r="O6314" s="3">
        <f>IF(H6314="Reg", MIN(Inputs!$B$2, I6314*Inputs!$B$10, (Inputs!$B$8-I6314)/Inputs!$B$9), 0)</f>
        <v>0</v>
      </c>
      <c r="P6314" s="3">
        <f t="shared" si="887"/>
        <v>2176.5362611953856</v>
      </c>
      <c r="Q6314" s="3">
        <f t="shared" si="888"/>
        <v>0</v>
      </c>
      <c r="R6314" s="3">
        <f>I6314 + M6314*Inputs!$B$9 - N6314/Inputs!$B$10</f>
        <v>0</v>
      </c>
    </row>
    <row r="6315" spans="1:18" x14ac:dyDescent="0.3">
      <c r="A6315" s="4">
        <v>46286.041666666657</v>
      </c>
      <c r="B6315" s="3">
        <v>18.36</v>
      </c>
      <c r="C6315" s="3">
        <v>0.04</v>
      </c>
      <c r="D6315" s="3">
        <f t="shared" si="882"/>
        <v>9.6898958333333365</v>
      </c>
      <c r="E6315" s="3">
        <f>MAX(B6315 - D6315/Inputs!$B$5, 0)</f>
        <v>7.3487547348484803</v>
      </c>
      <c r="F6315" s="3">
        <f>MAX(D6315*Inputs!$B$5 - B6315, 0)</f>
        <v>0</v>
      </c>
      <c r="G6315" s="3">
        <f t="shared" si="883"/>
        <v>0.04</v>
      </c>
      <c r="H6315" t="str">
        <f t="shared" si="884"/>
        <v>Discharge</v>
      </c>
      <c r="I6315" s="3">
        <f t="shared" si="889"/>
        <v>0</v>
      </c>
      <c r="J6315" s="3">
        <f t="shared" si="890"/>
        <v>107.49654333598646</v>
      </c>
      <c r="K6315" s="3">
        <f>MIN(Inputs!$B$2, (Inputs!$B$8 - I6315)/Inputs!$B$9)</f>
        <v>170</v>
      </c>
      <c r="L6315" s="3">
        <f>MAX(MIN(Inputs!$B$2, I6315*Inputs!$B$10, Inputs!$B$8*Inputs!$B$4 - J6315), 0)</f>
        <v>0</v>
      </c>
      <c r="M6315" s="3">
        <f t="shared" si="885"/>
        <v>0</v>
      </c>
      <c r="N6315" s="3">
        <f t="shared" si="886"/>
        <v>0</v>
      </c>
      <c r="O6315" s="3">
        <f>IF(H6315="Reg", MIN(Inputs!$B$2, I6315*Inputs!$B$10, (Inputs!$B$8-I6315)/Inputs!$B$9), 0)</f>
        <v>0</v>
      </c>
      <c r="P6315" s="3">
        <f t="shared" si="887"/>
        <v>0</v>
      </c>
      <c r="Q6315" s="3">
        <f t="shared" si="888"/>
        <v>0</v>
      </c>
      <c r="R6315" s="3">
        <f>I6315 + M6315*Inputs!$B$9 - N6315/Inputs!$B$10</f>
        <v>0</v>
      </c>
    </row>
    <row r="6316" spans="1:18" x14ac:dyDescent="0.3">
      <c r="A6316" s="4">
        <v>46286.083333333343</v>
      </c>
      <c r="B6316" s="3">
        <v>17.195</v>
      </c>
      <c r="C6316" s="3">
        <v>0.04</v>
      </c>
      <c r="D6316" s="3">
        <f t="shared" si="882"/>
        <v>9.6898958333333365</v>
      </c>
      <c r="E6316" s="3">
        <f>MAX(B6316 - D6316/Inputs!$B$5, 0)</f>
        <v>6.1837547348484811</v>
      </c>
      <c r="F6316" s="3">
        <f>MAX(D6316*Inputs!$B$5 - B6316, 0)</f>
        <v>0</v>
      </c>
      <c r="G6316" s="3">
        <f t="shared" si="883"/>
        <v>0.04</v>
      </c>
      <c r="H6316" t="str">
        <f t="shared" si="884"/>
        <v>Discharge</v>
      </c>
      <c r="I6316" s="3">
        <f t="shared" si="889"/>
        <v>0</v>
      </c>
      <c r="J6316" s="3">
        <f t="shared" si="890"/>
        <v>107.49654333598646</v>
      </c>
      <c r="K6316" s="3">
        <f>MIN(Inputs!$B$2, (Inputs!$B$8 - I6316)/Inputs!$B$9)</f>
        <v>170</v>
      </c>
      <c r="L6316" s="3">
        <f>MAX(MIN(Inputs!$B$2, I6316*Inputs!$B$10, Inputs!$B$8*Inputs!$B$4 - J6316), 0)</f>
        <v>0</v>
      </c>
      <c r="M6316" s="3">
        <f t="shared" si="885"/>
        <v>0</v>
      </c>
      <c r="N6316" s="3">
        <f t="shared" si="886"/>
        <v>0</v>
      </c>
      <c r="O6316" s="3">
        <f>IF(H6316="Reg", MIN(Inputs!$B$2, I6316*Inputs!$B$10, (Inputs!$B$8-I6316)/Inputs!$B$9), 0)</f>
        <v>0</v>
      </c>
      <c r="P6316" s="3">
        <f t="shared" si="887"/>
        <v>0</v>
      </c>
      <c r="Q6316" s="3">
        <f t="shared" si="888"/>
        <v>0</v>
      </c>
      <c r="R6316" s="3">
        <f>I6316 + M6316*Inputs!$B$9 - N6316/Inputs!$B$10</f>
        <v>0</v>
      </c>
    </row>
    <row r="6317" spans="1:18" x14ac:dyDescent="0.3">
      <c r="A6317" s="4">
        <v>46286.125</v>
      </c>
      <c r="B6317" s="3">
        <v>18.067500000000003</v>
      </c>
      <c r="C6317" s="3">
        <v>0.04</v>
      </c>
      <c r="D6317" s="3">
        <f t="shared" si="882"/>
        <v>9.6898958333333365</v>
      </c>
      <c r="E6317" s="3">
        <f>MAX(B6317 - D6317/Inputs!$B$5, 0)</f>
        <v>7.0562547348484834</v>
      </c>
      <c r="F6317" s="3">
        <f>MAX(D6317*Inputs!$B$5 - B6317, 0)</f>
        <v>0</v>
      </c>
      <c r="G6317" s="3">
        <f t="shared" si="883"/>
        <v>0.04</v>
      </c>
      <c r="H6317" t="str">
        <f t="shared" si="884"/>
        <v>Discharge</v>
      </c>
      <c r="I6317" s="3">
        <f t="shared" si="889"/>
        <v>0</v>
      </c>
      <c r="J6317" s="3">
        <f t="shared" si="890"/>
        <v>107.49654333598646</v>
      </c>
      <c r="K6317" s="3">
        <f>MIN(Inputs!$B$2, (Inputs!$B$8 - I6317)/Inputs!$B$9)</f>
        <v>170</v>
      </c>
      <c r="L6317" s="3">
        <f>MAX(MIN(Inputs!$B$2, I6317*Inputs!$B$10, Inputs!$B$8*Inputs!$B$4 - J6317), 0)</f>
        <v>0</v>
      </c>
      <c r="M6317" s="3">
        <f t="shared" si="885"/>
        <v>0</v>
      </c>
      <c r="N6317" s="3">
        <f t="shared" si="886"/>
        <v>0</v>
      </c>
      <c r="O6317" s="3">
        <f>IF(H6317="Reg", MIN(Inputs!$B$2, I6317*Inputs!$B$10, (Inputs!$B$8-I6317)/Inputs!$B$9), 0)</f>
        <v>0</v>
      </c>
      <c r="P6317" s="3">
        <f t="shared" si="887"/>
        <v>0</v>
      </c>
      <c r="Q6317" s="3">
        <f t="shared" si="888"/>
        <v>0</v>
      </c>
      <c r="R6317" s="3">
        <f>I6317 + M6317*Inputs!$B$9 - N6317/Inputs!$B$10</f>
        <v>0</v>
      </c>
    </row>
    <row r="6318" spans="1:18" x14ac:dyDescent="0.3">
      <c r="A6318" s="4">
        <v>46286.166666666657</v>
      </c>
      <c r="B6318" s="3">
        <v>16.274999999999999</v>
      </c>
      <c r="C6318" s="3">
        <v>0.05</v>
      </c>
      <c r="D6318" s="3">
        <f t="shared" si="882"/>
        <v>9.6898958333333365</v>
      </c>
      <c r="E6318" s="3">
        <f>MAX(B6318 - D6318/Inputs!$B$5, 0)</f>
        <v>5.2637547348484794</v>
      </c>
      <c r="F6318" s="3">
        <f>MAX(D6318*Inputs!$B$5 - B6318, 0)</f>
        <v>0</v>
      </c>
      <c r="G6318" s="3">
        <f t="shared" si="883"/>
        <v>0.05</v>
      </c>
      <c r="H6318" t="str">
        <f t="shared" si="884"/>
        <v>Discharge</v>
      </c>
      <c r="I6318" s="3">
        <f t="shared" si="889"/>
        <v>0</v>
      </c>
      <c r="J6318" s="3">
        <f t="shared" si="890"/>
        <v>107.49654333598646</v>
      </c>
      <c r="K6318" s="3">
        <f>MIN(Inputs!$B$2, (Inputs!$B$8 - I6318)/Inputs!$B$9)</f>
        <v>170</v>
      </c>
      <c r="L6318" s="3">
        <f>MAX(MIN(Inputs!$B$2, I6318*Inputs!$B$10, Inputs!$B$8*Inputs!$B$4 - J6318), 0)</f>
        <v>0</v>
      </c>
      <c r="M6318" s="3">
        <f t="shared" si="885"/>
        <v>0</v>
      </c>
      <c r="N6318" s="3">
        <f t="shared" si="886"/>
        <v>0</v>
      </c>
      <c r="O6318" s="3">
        <f>IF(H6318="Reg", MIN(Inputs!$B$2, I6318*Inputs!$B$10, (Inputs!$B$8-I6318)/Inputs!$B$9), 0)</f>
        <v>0</v>
      </c>
      <c r="P6318" s="3">
        <f t="shared" si="887"/>
        <v>0</v>
      </c>
      <c r="Q6318" s="3">
        <f t="shared" si="888"/>
        <v>0</v>
      </c>
      <c r="R6318" s="3">
        <f>I6318 + M6318*Inputs!$B$9 - N6318/Inputs!$B$10</f>
        <v>0</v>
      </c>
    </row>
    <row r="6319" spans="1:18" x14ac:dyDescent="0.3">
      <c r="A6319" s="4">
        <v>46286.208333333343</v>
      </c>
      <c r="B6319" s="3">
        <v>15.897500000000001</v>
      </c>
      <c r="C6319" s="3">
        <v>0.05</v>
      </c>
      <c r="D6319" s="3">
        <f t="shared" si="882"/>
        <v>9.6898958333333365</v>
      </c>
      <c r="E6319" s="3">
        <f>MAX(B6319 - D6319/Inputs!$B$5, 0)</f>
        <v>4.8862547348484817</v>
      </c>
      <c r="F6319" s="3">
        <f>MAX(D6319*Inputs!$B$5 - B6319, 0)</f>
        <v>0</v>
      </c>
      <c r="G6319" s="3">
        <f t="shared" si="883"/>
        <v>0.05</v>
      </c>
      <c r="H6319" t="str">
        <f t="shared" si="884"/>
        <v>Discharge</v>
      </c>
      <c r="I6319" s="3">
        <f t="shared" si="889"/>
        <v>0</v>
      </c>
      <c r="J6319" s="3">
        <f t="shared" si="890"/>
        <v>107.49654333598646</v>
      </c>
      <c r="K6319" s="3">
        <f>MIN(Inputs!$B$2, (Inputs!$B$8 - I6319)/Inputs!$B$9)</f>
        <v>170</v>
      </c>
      <c r="L6319" s="3">
        <f>MAX(MIN(Inputs!$B$2, I6319*Inputs!$B$10, Inputs!$B$8*Inputs!$B$4 - J6319), 0)</f>
        <v>0</v>
      </c>
      <c r="M6319" s="3">
        <f t="shared" si="885"/>
        <v>0</v>
      </c>
      <c r="N6319" s="3">
        <f t="shared" si="886"/>
        <v>0</v>
      </c>
      <c r="O6319" s="3">
        <f>IF(H6319="Reg", MIN(Inputs!$B$2, I6319*Inputs!$B$10, (Inputs!$B$8-I6319)/Inputs!$B$9), 0)</f>
        <v>0</v>
      </c>
      <c r="P6319" s="3">
        <f t="shared" si="887"/>
        <v>0</v>
      </c>
      <c r="Q6319" s="3">
        <f t="shared" si="888"/>
        <v>0</v>
      </c>
      <c r="R6319" s="3">
        <f>I6319 + M6319*Inputs!$B$9 - N6319/Inputs!$B$10</f>
        <v>0</v>
      </c>
    </row>
    <row r="6320" spans="1:18" x14ac:dyDescent="0.3">
      <c r="A6320" s="4">
        <v>46286.25</v>
      </c>
      <c r="B6320" s="3">
        <v>15.41</v>
      </c>
      <c r="C6320" s="3">
        <v>0.04</v>
      </c>
      <c r="D6320" s="3">
        <f t="shared" si="882"/>
        <v>9.6898958333333365</v>
      </c>
      <c r="E6320" s="3">
        <f>MAX(B6320 - D6320/Inputs!$B$5, 0)</f>
        <v>4.398754734848481</v>
      </c>
      <c r="F6320" s="3">
        <f>MAX(D6320*Inputs!$B$5 - B6320, 0)</f>
        <v>0</v>
      </c>
      <c r="G6320" s="3">
        <f t="shared" si="883"/>
        <v>0.04</v>
      </c>
      <c r="H6320" t="str">
        <f t="shared" si="884"/>
        <v>Discharge</v>
      </c>
      <c r="I6320" s="3">
        <f t="shared" si="889"/>
        <v>0</v>
      </c>
      <c r="J6320" s="3">
        <f t="shared" si="890"/>
        <v>107.49654333598646</v>
      </c>
      <c r="K6320" s="3">
        <f>MIN(Inputs!$B$2, (Inputs!$B$8 - I6320)/Inputs!$B$9)</f>
        <v>170</v>
      </c>
      <c r="L6320" s="3">
        <f>MAX(MIN(Inputs!$B$2, I6320*Inputs!$B$10, Inputs!$B$8*Inputs!$B$4 - J6320), 0)</f>
        <v>0</v>
      </c>
      <c r="M6320" s="3">
        <f t="shared" si="885"/>
        <v>0</v>
      </c>
      <c r="N6320" s="3">
        <f t="shared" si="886"/>
        <v>0</v>
      </c>
      <c r="O6320" s="3">
        <f>IF(H6320="Reg", MIN(Inputs!$B$2, I6320*Inputs!$B$10, (Inputs!$B$8-I6320)/Inputs!$B$9), 0)</f>
        <v>0</v>
      </c>
      <c r="P6320" s="3">
        <f t="shared" si="887"/>
        <v>0</v>
      </c>
      <c r="Q6320" s="3">
        <f t="shared" si="888"/>
        <v>0</v>
      </c>
      <c r="R6320" s="3">
        <f>I6320 + M6320*Inputs!$B$9 - N6320/Inputs!$B$10</f>
        <v>0</v>
      </c>
    </row>
    <row r="6321" spans="1:18" x14ac:dyDescent="0.3">
      <c r="A6321" s="4">
        <v>46286.291666666657</v>
      </c>
      <c r="B6321" s="3">
        <v>16.895</v>
      </c>
      <c r="C6321" s="3">
        <v>0.5</v>
      </c>
      <c r="D6321" s="3">
        <f t="shared" si="882"/>
        <v>9.6898958333333365</v>
      </c>
      <c r="E6321" s="3">
        <f>MAX(B6321 - D6321/Inputs!$B$5, 0)</f>
        <v>5.8837547348484804</v>
      </c>
      <c r="F6321" s="3">
        <f>MAX(D6321*Inputs!$B$5 - B6321, 0)</f>
        <v>0</v>
      </c>
      <c r="G6321" s="3">
        <f t="shared" si="883"/>
        <v>0.5</v>
      </c>
      <c r="H6321" t="str">
        <f t="shared" si="884"/>
        <v>Discharge</v>
      </c>
      <c r="I6321" s="3">
        <f t="shared" si="889"/>
        <v>0</v>
      </c>
      <c r="J6321" s="3">
        <f t="shared" si="890"/>
        <v>107.49654333598646</v>
      </c>
      <c r="K6321" s="3">
        <f>MIN(Inputs!$B$2, (Inputs!$B$8 - I6321)/Inputs!$B$9)</f>
        <v>170</v>
      </c>
      <c r="L6321" s="3">
        <f>MAX(MIN(Inputs!$B$2, I6321*Inputs!$B$10, Inputs!$B$8*Inputs!$B$4 - J6321), 0)</f>
        <v>0</v>
      </c>
      <c r="M6321" s="3">
        <f t="shared" si="885"/>
        <v>0</v>
      </c>
      <c r="N6321" s="3">
        <f t="shared" si="886"/>
        <v>0</v>
      </c>
      <c r="O6321" s="3">
        <f>IF(H6321="Reg", MIN(Inputs!$B$2, I6321*Inputs!$B$10, (Inputs!$B$8-I6321)/Inputs!$B$9), 0)</f>
        <v>0</v>
      </c>
      <c r="P6321" s="3">
        <f t="shared" si="887"/>
        <v>0</v>
      </c>
      <c r="Q6321" s="3">
        <f t="shared" si="888"/>
        <v>0</v>
      </c>
      <c r="R6321" s="3">
        <f>I6321 + M6321*Inputs!$B$9 - N6321/Inputs!$B$10</f>
        <v>0</v>
      </c>
    </row>
    <row r="6322" spans="1:18" x14ac:dyDescent="0.3">
      <c r="A6322" s="4">
        <v>46286.333333333343</v>
      </c>
      <c r="B6322" s="3">
        <v>6.8049999999999988</v>
      </c>
      <c r="C6322" s="3">
        <v>0.37</v>
      </c>
      <c r="D6322" s="3">
        <f t="shared" si="882"/>
        <v>9.6898958333333365</v>
      </c>
      <c r="E6322" s="3">
        <f>MAX(B6322 - D6322/Inputs!$B$5, 0)</f>
        <v>0</v>
      </c>
      <c r="F6322" s="3">
        <f>MAX(D6322*Inputs!$B$5 - B6322, 0)</f>
        <v>1.7221083333333373</v>
      </c>
      <c r="G6322" s="3">
        <f t="shared" si="883"/>
        <v>0.37</v>
      </c>
      <c r="H6322" t="str">
        <f t="shared" si="884"/>
        <v>Charge</v>
      </c>
      <c r="I6322" s="3">
        <f t="shared" si="889"/>
        <v>0</v>
      </c>
      <c r="J6322" s="3">
        <f t="shared" si="890"/>
        <v>107.49654333598646</v>
      </c>
      <c r="K6322" s="3">
        <f>MIN(Inputs!$B$2, (Inputs!$B$8 - I6322)/Inputs!$B$9)</f>
        <v>170</v>
      </c>
      <c r="L6322" s="3">
        <f>MAX(MIN(Inputs!$B$2, I6322*Inputs!$B$10, Inputs!$B$8*Inputs!$B$4 - J6322), 0)</f>
        <v>0</v>
      </c>
      <c r="M6322" s="3">
        <f t="shared" si="885"/>
        <v>170</v>
      </c>
      <c r="N6322" s="3">
        <f t="shared" si="886"/>
        <v>0</v>
      </c>
      <c r="O6322" s="3">
        <f>IF(H6322="Reg", MIN(Inputs!$B$2, I6322*Inputs!$B$10, (Inputs!$B$8-I6322)/Inputs!$B$9), 0)</f>
        <v>0</v>
      </c>
      <c r="P6322" s="3">
        <f t="shared" si="887"/>
        <v>-1156.8499999999999</v>
      </c>
      <c r="Q6322" s="3">
        <f t="shared" si="888"/>
        <v>0</v>
      </c>
      <c r="R6322" s="3">
        <f>I6322 + M6322*Inputs!$B$9 - N6322/Inputs!$B$10</f>
        <v>159.4741358339966</v>
      </c>
    </row>
    <row r="6323" spans="1:18" x14ac:dyDescent="0.3">
      <c r="A6323" s="4">
        <v>46286.375</v>
      </c>
      <c r="B6323" s="3">
        <v>-2.39</v>
      </c>
      <c r="C6323" s="3">
        <v>0.44</v>
      </c>
      <c r="D6323" s="3">
        <f t="shared" si="882"/>
        <v>9.6898958333333365</v>
      </c>
      <c r="E6323" s="3">
        <f>MAX(B6323 - D6323/Inputs!$B$5, 0)</f>
        <v>0</v>
      </c>
      <c r="F6323" s="3">
        <f>MAX(D6323*Inputs!$B$5 - B6323, 0)</f>
        <v>10.917108333333337</v>
      </c>
      <c r="G6323" s="3">
        <f t="shared" si="883"/>
        <v>0.44</v>
      </c>
      <c r="H6323" t="str">
        <f t="shared" si="884"/>
        <v>Charge</v>
      </c>
      <c r="I6323" s="3">
        <f t="shared" si="889"/>
        <v>159.4741358339966</v>
      </c>
      <c r="J6323" s="3">
        <f t="shared" si="890"/>
        <v>107.49654333598646</v>
      </c>
      <c r="K6323" s="3">
        <f>MIN(Inputs!$B$2, (Inputs!$B$8 - I6323)/Inputs!$B$9)</f>
        <v>170</v>
      </c>
      <c r="L6323" s="3">
        <f>MAX(MIN(Inputs!$B$2, I6323*Inputs!$B$10, Inputs!$B$8*Inputs!$B$4 - J6323), 0)</f>
        <v>149.6</v>
      </c>
      <c r="M6323" s="3">
        <f t="shared" si="885"/>
        <v>170</v>
      </c>
      <c r="N6323" s="3">
        <f t="shared" si="886"/>
        <v>0</v>
      </c>
      <c r="O6323" s="3">
        <f>IF(H6323="Reg", MIN(Inputs!$B$2, I6323*Inputs!$B$10, (Inputs!$B$8-I6323)/Inputs!$B$9), 0)</f>
        <v>0</v>
      </c>
      <c r="P6323" s="3">
        <f t="shared" si="887"/>
        <v>406.3</v>
      </c>
      <c r="Q6323" s="3">
        <f t="shared" si="888"/>
        <v>0</v>
      </c>
      <c r="R6323" s="3">
        <f>I6323 + M6323*Inputs!$B$9 - N6323/Inputs!$B$10</f>
        <v>318.9482716679932</v>
      </c>
    </row>
    <row r="6324" spans="1:18" x14ac:dyDescent="0.3">
      <c r="A6324" s="4">
        <v>46286.416666666657</v>
      </c>
      <c r="B6324" s="3">
        <v>-2.9724999999999997</v>
      </c>
      <c r="C6324" s="3">
        <v>0.3</v>
      </c>
      <c r="D6324" s="3">
        <f t="shared" si="882"/>
        <v>9.6898958333333365</v>
      </c>
      <c r="E6324" s="3">
        <f>MAX(B6324 - D6324/Inputs!$B$5, 0)</f>
        <v>0</v>
      </c>
      <c r="F6324" s="3">
        <f>MAX(D6324*Inputs!$B$5 - B6324, 0)</f>
        <v>11.499608333333336</v>
      </c>
      <c r="G6324" s="3">
        <f t="shared" si="883"/>
        <v>0.3</v>
      </c>
      <c r="H6324" t="str">
        <f t="shared" si="884"/>
        <v>Charge</v>
      </c>
      <c r="I6324" s="3">
        <f t="shared" si="889"/>
        <v>318.9482716679932</v>
      </c>
      <c r="J6324" s="3">
        <f t="shared" si="890"/>
        <v>107.49654333598646</v>
      </c>
      <c r="K6324" s="3">
        <f>MIN(Inputs!$B$2, (Inputs!$B$8 - I6324)/Inputs!$B$9)</f>
        <v>22.44121780453775</v>
      </c>
      <c r="L6324" s="3">
        <f>MAX(MIN(Inputs!$B$2, I6324*Inputs!$B$10, Inputs!$B$8*Inputs!$B$4 - J6324), 0)</f>
        <v>170</v>
      </c>
      <c r="M6324" s="3">
        <f t="shared" si="885"/>
        <v>22.44121780453775</v>
      </c>
      <c r="N6324" s="3">
        <f t="shared" si="886"/>
        <v>0</v>
      </c>
      <c r="O6324" s="3">
        <f>IF(H6324="Reg", MIN(Inputs!$B$2, I6324*Inputs!$B$10, (Inputs!$B$8-I6324)/Inputs!$B$9), 0)</f>
        <v>0</v>
      </c>
      <c r="P6324" s="3">
        <f t="shared" si="887"/>
        <v>66.706519923988452</v>
      </c>
      <c r="Q6324" s="3">
        <f t="shared" si="888"/>
        <v>0</v>
      </c>
      <c r="R6324" s="3">
        <f>I6324 + M6324*Inputs!$B$9 - N6324/Inputs!$B$10</f>
        <v>340</v>
      </c>
    </row>
    <row r="6325" spans="1:18" x14ac:dyDescent="0.3">
      <c r="A6325" s="4">
        <v>46286.458333333343</v>
      </c>
      <c r="B6325" s="3">
        <v>-3.7675000000000001</v>
      </c>
      <c r="C6325" s="3">
        <v>0.3</v>
      </c>
      <c r="D6325" s="3">
        <f t="shared" si="882"/>
        <v>9.6898958333333365</v>
      </c>
      <c r="E6325" s="3">
        <f>MAX(B6325 - D6325/Inputs!$B$5, 0)</f>
        <v>0</v>
      </c>
      <c r="F6325" s="3">
        <f>MAX(D6325*Inputs!$B$5 - B6325, 0)</f>
        <v>12.294608333333336</v>
      </c>
      <c r="G6325" s="3">
        <f t="shared" si="883"/>
        <v>0.3</v>
      </c>
      <c r="H6325" t="str">
        <f t="shared" si="884"/>
        <v>Charge</v>
      </c>
      <c r="I6325" s="3">
        <f t="shared" si="889"/>
        <v>340</v>
      </c>
      <c r="J6325" s="3">
        <f t="shared" si="890"/>
        <v>107.49654333598646</v>
      </c>
      <c r="K6325" s="3">
        <f>MIN(Inputs!$B$2, (Inputs!$B$8 - I6325)/Inputs!$B$9)</f>
        <v>0</v>
      </c>
      <c r="L6325" s="3">
        <f>MAX(MIN(Inputs!$B$2, I6325*Inputs!$B$10, Inputs!$B$8*Inputs!$B$4 - J6325), 0)</f>
        <v>170</v>
      </c>
      <c r="M6325" s="3">
        <f t="shared" si="885"/>
        <v>0</v>
      </c>
      <c r="N6325" s="3">
        <f t="shared" si="886"/>
        <v>0</v>
      </c>
      <c r="O6325" s="3">
        <f>IF(H6325="Reg", MIN(Inputs!$B$2, I6325*Inputs!$B$10, (Inputs!$B$8-I6325)/Inputs!$B$9), 0)</f>
        <v>0</v>
      </c>
      <c r="P6325" s="3">
        <f t="shared" si="887"/>
        <v>0</v>
      </c>
      <c r="Q6325" s="3">
        <f t="shared" si="888"/>
        <v>0</v>
      </c>
      <c r="R6325" s="3">
        <f>I6325 + M6325*Inputs!$B$9 - N6325/Inputs!$B$10</f>
        <v>340</v>
      </c>
    </row>
    <row r="6326" spans="1:18" x14ac:dyDescent="0.3">
      <c r="A6326" s="4">
        <v>46286.5</v>
      </c>
      <c r="B6326" s="3">
        <v>-5.2874999999999996</v>
      </c>
      <c r="C6326" s="3">
        <v>0.3</v>
      </c>
      <c r="D6326" s="3">
        <f t="shared" si="882"/>
        <v>9.6898958333333365</v>
      </c>
      <c r="E6326" s="3">
        <f>MAX(B6326 - D6326/Inputs!$B$5, 0)</f>
        <v>0</v>
      </c>
      <c r="F6326" s="3">
        <f>MAX(D6326*Inputs!$B$5 - B6326, 0)</f>
        <v>13.814608333333336</v>
      </c>
      <c r="G6326" s="3">
        <f t="shared" si="883"/>
        <v>0.3</v>
      </c>
      <c r="H6326" t="str">
        <f t="shared" si="884"/>
        <v>Charge</v>
      </c>
      <c r="I6326" s="3">
        <f t="shared" si="889"/>
        <v>340</v>
      </c>
      <c r="J6326" s="3">
        <f t="shared" si="890"/>
        <v>107.49654333598646</v>
      </c>
      <c r="K6326" s="3">
        <f>MIN(Inputs!$B$2, (Inputs!$B$8 - I6326)/Inputs!$B$9)</f>
        <v>0</v>
      </c>
      <c r="L6326" s="3">
        <f>MAX(MIN(Inputs!$B$2, I6326*Inputs!$B$10, Inputs!$B$8*Inputs!$B$4 - J6326), 0)</f>
        <v>170</v>
      </c>
      <c r="M6326" s="3">
        <f t="shared" si="885"/>
        <v>0</v>
      </c>
      <c r="N6326" s="3">
        <f t="shared" si="886"/>
        <v>0</v>
      </c>
      <c r="O6326" s="3">
        <f>IF(H6326="Reg", MIN(Inputs!$B$2, I6326*Inputs!$B$10, (Inputs!$B$8-I6326)/Inputs!$B$9), 0)</f>
        <v>0</v>
      </c>
      <c r="P6326" s="3">
        <f t="shared" si="887"/>
        <v>0</v>
      </c>
      <c r="Q6326" s="3">
        <f t="shared" si="888"/>
        <v>0</v>
      </c>
      <c r="R6326" s="3">
        <f>I6326 + M6326*Inputs!$B$9 - N6326/Inputs!$B$10</f>
        <v>340</v>
      </c>
    </row>
    <row r="6327" spans="1:18" x14ac:dyDescent="0.3">
      <c r="A6327" s="4">
        <v>46286.541666666657</v>
      </c>
      <c r="B6327" s="3">
        <v>-4.6500000000000004</v>
      </c>
      <c r="C6327" s="3">
        <v>0.44</v>
      </c>
      <c r="D6327" s="3">
        <f t="shared" si="882"/>
        <v>9.6898958333333365</v>
      </c>
      <c r="E6327" s="3">
        <f>MAX(B6327 - D6327/Inputs!$B$5, 0)</f>
        <v>0</v>
      </c>
      <c r="F6327" s="3">
        <f>MAX(D6327*Inputs!$B$5 - B6327, 0)</f>
        <v>13.177108333333337</v>
      </c>
      <c r="G6327" s="3">
        <f t="shared" si="883"/>
        <v>0.44</v>
      </c>
      <c r="H6327" t="str">
        <f t="shared" si="884"/>
        <v>Charge</v>
      </c>
      <c r="I6327" s="3">
        <f t="shared" si="889"/>
        <v>340</v>
      </c>
      <c r="J6327" s="3">
        <f t="shared" si="890"/>
        <v>107.49654333598646</v>
      </c>
      <c r="K6327" s="3">
        <f>MIN(Inputs!$B$2, (Inputs!$B$8 - I6327)/Inputs!$B$9)</f>
        <v>0</v>
      </c>
      <c r="L6327" s="3">
        <f>MAX(MIN(Inputs!$B$2, I6327*Inputs!$B$10, Inputs!$B$8*Inputs!$B$4 - J6327), 0)</f>
        <v>170</v>
      </c>
      <c r="M6327" s="3">
        <f t="shared" si="885"/>
        <v>0</v>
      </c>
      <c r="N6327" s="3">
        <f t="shared" si="886"/>
        <v>0</v>
      </c>
      <c r="O6327" s="3">
        <f>IF(H6327="Reg", MIN(Inputs!$B$2, I6327*Inputs!$B$10, (Inputs!$B$8-I6327)/Inputs!$B$9), 0)</f>
        <v>0</v>
      </c>
      <c r="P6327" s="3">
        <f t="shared" si="887"/>
        <v>0</v>
      </c>
      <c r="Q6327" s="3">
        <f t="shared" si="888"/>
        <v>0</v>
      </c>
      <c r="R6327" s="3">
        <f>I6327 + M6327*Inputs!$B$9 - N6327/Inputs!$B$10</f>
        <v>340</v>
      </c>
    </row>
    <row r="6328" spans="1:18" x14ac:dyDescent="0.3">
      <c r="A6328" s="4">
        <v>46286.583333333343</v>
      </c>
      <c r="B6328" s="3">
        <v>-3.0074999999999998</v>
      </c>
      <c r="C6328" s="3">
        <v>0.44</v>
      </c>
      <c r="D6328" s="3">
        <f t="shared" si="882"/>
        <v>9.6898958333333365</v>
      </c>
      <c r="E6328" s="3">
        <f>MAX(B6328 - D6328/Inputs!$B$5, 0)</f>
        <v>0</v>
      </c>
      <c r="F6328" s="3">
        <f>MAX(D6328*Inputs!$B$5 - B6328, 0)</f>
        <v>11.534608333333336</v>
      </c>
      <c r="G6328" s="3">
        <f t="shared" si="883"/>
        <v>0.44</v>
      </c>
      <c r="H6328" t="str">
        <f t="shared" si="884"/>
        <v>Charge</v>
      </c>
      <c r="I6328" s="3">
        <f t="shared" si="889"/>
        <v>340</v>
      </c>
      <c r="J6328" s="3">
        <f t="shared" si="890"/>
        <v>107.49654333598646</v>
      </c>
      <c r="K6328" s="3">
        <f>MIN(Inputs!$B$2, (Inputs!$B$8 - I6328)/Inputs!$B$9)</f>
        <v>0</v>
      </c>
      <c r="L6328" s="3">
        <f>MAX(MIN(Inputs!$B$2, I6328*Inputs!$B$10, Inputs!$B$8*Inputs!$B$4 - J6328), 0)</f>
        <v>170</v>
      </c>
      <c r="M6328" s="3">
        <f t="shared" si="885"/>
        <v>0</v>
      </c>
      <c r="N6328" s="3">
        <f t="shared" si="886"/>
        <v>0</v>
      </c>
      <c r="O6328" s="3">
        <f>IF(H6328="Reg", MIN(Inputs!$B$2, I6328*Inputs!$B$10, (Inputs!$B$8-I6328)/Inputs!$B$9), 0)</f>
        <v>0</v>
      </c>
      <c r="P6328" s="3">
        <f t="shared" si="887"/>
        <v>0</v>
      </c>
      <c r="Q6328" s="3">
        <f t="shared" si="888"/>
        <v>0</v>
      </c>
      <c r="R6328" s="3">
        <f>I6328 + M6328*Inputs!$B$9 - N6328/Inputs!$B$10</f>
        <v>340</v>
      </c>
    </row>
    <row r="6329" spans="1:18" x14ac:dyDescent="0.3">
      <c r="A6329" s="4">
        <v>46286.625</v>
      </c>
      <c r="B6329" s="3">
        <v>-0.33499999999999996</v>
      </c>
      <c r="C6329" s="3">
        <v>0.61</v>
      </c>
      <c r="D6329" s="3">
        <f t="shared" si="882"/>
        <v>9.6898958333333365</v>
      </c>
      <c r="E6329" s="3">
        <f>MAX(B6329 - D6329/Inputs!$B$5, 0)</f>
        <v>0</v>
      </c>
      <c r="F6329" s="3">
        <f>MAX(D6329*Inputs!$B$5 - B6329, 0)</f>
        <v>8.8621083333333353</v>
      </c>
      <c r="G6329" s="3">
        <f t="shared" si="883"/>
        <v>0.61</v>
      </c>
      <c r="H6329" t="str">
        <f t="shared" si="884"/>
        <v>Charge</v>
      </c>
      <c r="I6329" s="3">
        <f t="shared" si="889"/>
        <v>340</v>
      </c>
      <c r="J6329" s="3">
        <f t="shared" si="890"/>
        <v>107.49654333598646</v>
      </c>
      <c r="K6329" s="3">
        <f>MIN(Inputs!$B$2, (Inputs!$B$8 - I6329)/Inputs!$B$9)</f>
        <v>0</v>
      </c>
      <c r="L6329" s="3">
        <f>MAX(MIN(Inputs!$B$2, I6329*Inputs!$B$10, Inputs!$B$8*Inputs!$B$4 - J6329), 0)</f>
        <v>170</v>
      </c>
      <c r="M6329" s="3">
        <f t="shared" si="885"/>
        <v>0</v>
      </c>
      <c r="N6329" s="3">
        <f t="shared" si="886"/>
        <v>0</v>
      </c>
      <c r="O6329" s="3">
        <f>IF(H6329="Reg", MIN(Inputs!$B$2, I6329*Inputs!$B$10, (Inputs!$B$8-I6329)/Inputs!$B$9), 0)</f>
        <v>0</v>
      </c>
      <c r="P6329" s="3">
        <f t="shared" si="887"/>
        <v>0</v>
      </c>
      <c r="Q6329" s="3">
        <f t="shared" si="888"/>
        <v>0</v>
      </c>
      <c r="R6329" s="3">
        <f>I6329 + M6329*Inputs!$B$9 - N6329/Inputs!$B$10</f>
        <v>340</v>
      </c>
    </row>
    <row r="6330" spans="1:18" x14ac:dyDescent="0.3">
      <c r="A6330" s="4">
        <v>46286.666666666657</v>
      </c>
      <c r="B6330" s="3">
        <v>-1.885</v>
      </c>
      <c r="C6330" s="3">
        <v>1</v>
      </c>
      <c r="D6330" s="3">
        <f t="shared" si="882"/>
        <v>9.6898958333333365</v>
      </c>
      <c r="E6330" s="3">
        <f>MAX(B6330 - D6330/Inputs!$B$5, 0)</f>
        <v>0</v>
      </c>
      <c r="F6330" s="3">
        <f>MAX(D6330*Inputs!$B$5 - B6330, 0)</f>
        <v>10.412108333333336</v>
      </c>
      <c r="G6330" s="3">
        <f t="shared" si="883"/>
        <v>1</v>
      </c>
      <c r="H6330" t="str">
        <f t="shared" si="884"/>
        <v>Charge</v>
      </c>
      <c r="I6330" s="3">
        <f t="shared" si="889"/>
        <v>340</v>
      </c>
      <c r="J6330" s="3">
        <f t="shared" si="890"/>
        <v>107.49654333598646</v>
      </c>
      <c r="K6330" s="3">
        <f>MIN(Inputs!$B$2, (Inputs!$B$8 - I6330)/Inputs!$B$9)</f>
        <v>0</v>
      </c>
      <c r="L6330" s="3">
        <f>MAX(MIN(Inputs!$B$2, I6330*Inputs!$B$10, Inputs!$B$8*Inputs!$B$4 - J6330), 0)</f>
        <v>170</v>
      </c>
      <c r="M6330" s="3">
        <f t="shared" si="885"/>
        <v>0</v>
      </c>
      <c r="N6330" s="3">
        <f t="shared" si="886"/>
        <v>0</v>
      </c>
      <c r="O6330" s="3">
        <f>IF(H6330="Reg", MIN(Inputs!$B$2, I6330*Inputs!$B$10, (Inputs!$B$8-I6330)/Inputs!$B$9), 0)</f>
        <v>0</v>
      </c>
      <c r="P6330" s="3">
        <f t="shared" si="887"/>
        <v>0</v>
      </c>
      <c r="Q6330" s="3">
        <f t="shared" si="888"/>
        <v>0</v>
      </c>
      <c r="R6330" s="3">
        <f>I6330 + M6330*Inputs!$B$9 - N6330/Inputs!$B$10</f>
        <v>340</v>
      </c>
    </row>
    <row r="6331" spans="1:18" x14ac:dyDescent="0.3">
      <c r="A6331" s="4">
        <v>46286.708333333343</v>
      </c>
      <c r="B6331" s="3">
        <v>-1.1874999999999998</v>
      </c>
      <c r="C6331" s="3">
        <v>1.03</v>
      </c>
      <c r="D6331" s="3">
        <f t="shared" si="882"/>
        <v>9.6898958333333365</v>
      </c>
      <c r="E6331" s="3">
        <f>MAX(B6331 - D6331/Inputs!$B$5, 0)</f>
        <v>0</v>
      </c>
      <c r="F6331" s="3">
        <f>MAX(D6331*Inputs!$B$5 - B6331, 0)</f>
        <v>9.7146083333333362</v>
      </c>
      <c r="G6331" s="3">
        <f t="shared" si="883"/>
        <v>1.03</v>
      </c>
      <c r="H6331" t="str">
        <f t="shared" si="884"/>
        <v>Charge</v>
      </c>
      <c r="I6331" s="3">
        <f t="shared" si="889"/>
        <v>340</v>
      </c>
      <c r="J6331" s="3">
        <f t="shared" si="890"/>
        <v>107.49654333598646</v>
      </c>
      <c r="K6331" s="3">
        <f>MIN(Inputs!$B$2, (Inputs!$B$8 - I6331)/Inputs!$B$9)</f>
        <v>0</v>
      </c>
      <c r="L6331" s="3">
        <f>MAX(MIN(Inputs!$B$2, I6331*Inputs!$B$10, Inputs!$B$8*Inputs!$B$4 - J6331), 0)</f>
        <v>170</v>
      </c>
      <c r="M6331" s="3">
        <f t="shared" si="885"/>
        <v>0</v>
      </c>
      <c r="N6331" s="3">
        <f t="shared" si="886"/>
        <v>0</v>
      </c>
      <c r="O6331" s="3">
        <f>IF(H6331="Reg", MIN(Inputs!$B$2, I6331*Inputs!$B$10, (Inputs!$B$8-I6331)/Inputs!$B$9), 0)</f>
        <v>0</v>
      </c>
      <c r="P6331" s="3">
        <f t="shared" si="887"/>
        <v>0</v>
      </c>
      <c r="Q6331" s="3">
        <f t="shared" si="888"/>
        <v>0</v>
      </c>
      <c r="R6331" s="3">
        <f>I6331 + M6331*Inputs!$B$9 - N6331/Inputs!$B$10</f>
        <v>340</v>
      </c>
    </row>
    <row r="6332" spans="1:18" x14ac:dyDescent="0.3">
      <c r="A6332" s="4">
        <v>46286.75</v>
      </c>
      <c r="B6332" s="3">
        <v>1.2974999999999999</v>
      </c>
      <c r="C6332" s="3">
        <v>5.17</v>
      </c>
      <c r="D6332" s="3">
        <f t="shared" si="882"/>
        <v>9.6898958333333365</v>
      </c>
      <c r="E6332" s="3">
        <f>MAX(B6332 - D6332/Inputs!$B$5, 0)</f>
        <v>0</v>
      </c>
      <c r="F6332" s="3">
        <f>MAX(D6332*Inputs!$B$5 - B6332, 0)</f>
        <v>7.2296083333333367</v>
      </c>
      <c r="G6332" s="3">
        <f t="shared" si="883"/>
        <v>5.17</v>
      </c>
      <c r="H6332" t="str">
        <f t="shared" si="884"/>
        <v>Charge</v>
      </c>
      <c r="I6332" s="3">
        <f t="shared" si="889"/>
        <v>340</v>
      </c>
      <c r="J6332" s="3">
        <f t="shared" si="890"/>
        <v>107.49654333598646</v>
      </c>
      <c r="K6332" s="3">
        <f>MIN(Inputs!$B$2, (Inputs!$B$8 - I6332)/Inputs!$B$9)</f>
        <v>0</v>
      </c>
      <c r="L6332" s="3">
        <f>MAX(MIN(Inputs!$B$2, I6332*Inputs!$B$10, Inputs!$B$8*Inputs!$B$4 - J6332), 0)</f>
        <v>170</v>
      </c>
      <c r="M6332" s="3">
        <f t="shared" si="885"/>
        <v>0</v>
      </c>
      <c r="N6332" s="3">
        <f t="shared" si="886"/>
        <v>0</v>
      </c>
      <c r="O6332" s="3">
        <f>IF(H6332="Reg", MIN(Inputs!$B$2, I6332*Inputs!$B$10, (Inputs!$B$8-I6332)/Inputs!$B$9), 0)</f>
        <v>0</v>
      </c>
      <c r="P6332" s="3">
        <f t="shared" si="887"/>
        <v>0</v>
      </c>
      <c r="Q6332" s="3">
        <f t="shared" si="888"/>
        <v>0</v>
      </c>
      <c r="R6332" s="3">
        <f>I6332 + M6332*Inputs!$B$9 - N6332/Inputs!$B$10</f>
        <v>340</v>
      </c>
    </row>
    <row r="6333" spans="1:18" x14ac:dyDescent="0.3">
      <c r="A6333" s="4">
        <v>46286.791666666657</v>
      </c>
      <c r="B6333" s="3">
        <v>16.795000000000002</v>
      </c>
      <c r="C6333" s="3">
        <v>3.73</v>
      </c>
      <c r="D6333" s="3">
        <f t="shared" si="882"/>
        <v>9.6898958333333365</v>
      </c>
      <c r="E6333" s="3">
        <f>MAX(B6333 - D6333/Inputs!$B$5, 0)</f>
        <v>5.7837547348484826</v>
      </c>
      <c r="F6333" s="3">
        <f>MAX(D6333*Inputs!$B$5 - B6333, 0)</f>
        <v>0</v>
      </c>
      <c r="G6333" s="3">
        <f t="shared" si="883"/>
        <v>3.73</v>
      </c>
      <c r="H6333" t="str">
        <f t="shared" si="884"/>
        <v>Discharge</v>
      </c>
      <c r="I6333" s="3">
        <f t="shared" si="889"/>
        <v>340</v>
      </c>
      <c r="J6333" s="3">
        <f t="shared" si="890"/>
        <v>107.49654333598646</v>
      </c>
      <c r="K6333" s="3">
        <f>MIN(Inputs!$B$2, (Inputs!$B$8 - I6333)/Inputs!$B$9)</f>
        <v>0</v>
      </c>
      <c r="L6333" s="3">
        <f>MAX(MIN(Inputs!$B$2, I6333*Inputs!$B$10, Inputs!$B$8*Inputs!$B$4 - J6333), 0)</f>
        <v>170</v>
      </c>
      <c r="M6333" s="3">
        <f t="shared" si="885"/>
        <v>0</v>
      </c>
      <c r="N6333" s="3">
        <f t="shared" si="886"/>
        <v>170</v>
      </c>
      <c r="O6333" s="3">
        <f>IF(H6333="Reg", MIN(Inputs!$B$2, I6333*Inputs!$B$10, (Inputs!$B$8-I6333)/Inputs!$B$9), 0)</f>
        <v>0</v>
      </c>
      <c r="P6333" s="3">
        <f t="shared" si="887"/>
        <v>2855.15</v>
      </c>
      <c r="Q6333" s="3">
        <f t="shared" si="888"/>
        <v>0</v>
      </c>
      <c r="R6333" s="3">
        <f>I6333 + M6333*Inputs!$B$9 - N6333/Inputs!$B$10</f>
        <v>158.77939109773115</v>
      </c>
    </row>
    <row r="6334" spans="1:18" x14ac:dyDescent="0.3">
      <c r="A6334" s="4">
        <v>46286.833333333343</v>
      </c>
      <c r="B6334" s="3">
        <v>30.120000000000005</v>
      </c>
      <c r="C6334" s="3">
        <v>2</v>
      </c>
      <c r="D6334" s="3">
        <f t="shared" si="882"/>
        <v>9.6898958333333365</v>
      </c>
      <c r="E6334" s="3">
        <f>MAX(B6334 - D6334/Inputs!$B$5, 0)</f>
        <v>19.108754734848485</v>
      </c>
      <c r="F6334" s="3">
        <f>MAX(D6334*Inputs!$B$5 - B6334, 0)</f>
        <v>0</v>
      </c>
      <c r="G6334" s="3">
        <f t="shared" si="883"/>
        <v>2</v>
      </c>
      <c r="H6334" t="str">
        <f t="shared" si="884"/>
        <v>Discharge</v>
      </c>
      <c r="I6334" s="3">
        <f t="shared" si="889"/>
        <v>158.77939109773115</v>
      </c>
      <c r="J6334" s="3">
        <f t="shared" si="890"/>
        <v>277.49654333598647</v>
      </c>
      <c r="K6334" s="3">
        <f>MIN(Inputs!$B$2, (Inputs!$B$8 - I6334)/Inputs!$B$9)</f>
        <v>170</v>
      </c>
      <c r="L6334" s="3">
        <f>MAX(MIN(Inputs!$B$2, I6334*Inputs!$B$10, Inputs!$B$8*Inputs!$B$4 - J6334), 0)</f>
        <v>62.503456664013527</v>
      </c>
      <c r="M6334" s="3">
        <f t="shared" si="885"/>
        <v>0</v>
      </c>
      <c r="N6334" s="3">
        <f t="shared" si="886"/>
        <v>62.503456664013527</v>
      </c>
      <c r="O6334" s="3">
        <f>IF(H6334="Reg", MIN(Inputs!$B$2, I6334*Inputs!$B$10, (Inputs!$B$8-I6334)/Inputs!$B$9), 0)</f>
        <v>0</v>
      </c>
      <c r="P6334" s="3">
        <f t="shared" si="887"/>
        <v>1882.6041147200876</v>
      </c>
      <c r="Q6334" s="3">
        <f t="shared" si="888"/>
        <v>0</v>
      </c>
      <c r="R6334" s="3">
        <f>I6334 + M6334*Inputs!$B$9 - N6334/Inputs!$B$10</f>
        <v>92.150482420383469</v>
      </c>
    </row>
    <row r="6335" spans="1:18" x14ac:dyDescent="0.3">
      <c r="A6335" s="4">
        <v>46286.875</v>
      </c>
      <c r="B6335" s="3">
        <v>23.377499999999998</v>
      </c>
      <c r="C6335" s="3">
        <v>0.25</v>
      </c>
      <c r="D6335" s="3">
        <f t="shared" si="882"/>
        <v>9.6898958333333365</v>
      </c>
      <c r="E6335" s="3">
        <f>MAX(B6335 - D6335/Inputs!$B$5, 0)</f>
        <v>12.366254734848479</v>
      </c>
      <c r="F6335" s="3">
        <f>MAX(D6335*Inputs!$B$5 - B6335, 0)</f>
        <v>0</v>
      </c>
      <c r="G6335" s="3">
        <f t="shared" si="883"/>
        <v>0.25</v>
      </c>
      <c r="H6335" t="str">
        <f t="shared" si="884"/>
        <v>Discharge</v>
      </c>
      <c r="I6335" s="3">
        <f t="shared" si="889"/>
        <v>92.150482420383469</v>
      </c>
      <c r="J6335" s="3">
        <f t="shared" si="890"/>
        <v>340</v>
      </c>
      <c r="K6335" s="3">
        <f>MIN(Inputs!$B$2, (Inputs!$B$8 - I6335)/Inputs!$B$9)</f>
        <v>170</v>
      </c>
      <c r="L6335" s="3">
        <f>MAX(MIN(Inputs!$B$2, I6335*Inputs!$B$10, Inputs!$B$8*Inputs!$B$4 - J6335), 0)</f>
        <v>0</v>
      </c>
      <c r="M6335" s="3">
        <f t="shared" si="885"/>
        <v>0</v>
      </c>
      <c r="N6335" s="3">
        <f t="shared" si="886"/>
        <v>0</v>
      </c>
      <c r="O6335" s="3">
        <f>IF(H6335="Reg", MIN(Inputs!$B$2, I6335*Inputs!$B$10, (Inputs!$B$8-I6335)/Inputs!$B$9), 0)</f>
        <v>0</v>
      </c>
      <c r="P6335" s="3">
        <f t="shared" si="887"/>
        <v>0</v>
      </c>
      <c r="Q6335" s="3">
        <f t="shared" si="888"/>
        <v>0</v>
      </c>
      <c r="R6335" s="3">
        <f>I6335 + M6335*Inputs!$B$9 - N6335/Inputs!$B$10</f>
        <v>92.150482420383469</v>
      </c>
    </row>
    <row r="6336" spans="1:18" x14ac:dyDescent="0.3">
      <c r="A6336" s="4">
        <v>46286.916666666657</v>
      </c>
      <c r="B6336" s="3">
        <v>22.274999999999999</v>
      </c>
      <c r="C6336" s="3">
        <v>0.06</v>
      </c>
      <c r="D6336" s="3">
        <f t="shared" si="882"/>
        <v>9.6898958333333365</v>
      </c>
      <c r="E6336" s="3">
        <f>MAX(B6336 - D6336/Inputs!$B$5, 0)</f>
        <v>11.263754734848479</v>
      </c>
      <c r="F6336" s="3">
        <f>MAX(D6336*Inputs!$B$5 - B6336, 0)</f>
        <v>0</v>
      </c>
      <c r="G6336" s="3">
        <f t="shared" si="883"/>
        <v>0.06</v>
      </c>
      <c r="H6336" t="str">
        <f t="shared" si="884"/>
        <v>Discharge</v>
      </c>
      <c r="I6336" s="3">
        <f t="shared" si="889"/>
        <v>92.150482420383469</v>
      </c>
      <c r="J6336" s="3">
        <f t="shared" si="890"/>
        <v>340</v>
      </c>
      <c r="K6336" s="3">
        <f>MIN(Inputs!$B$2, (Inputs!$B$8 - I6336)/Inputs!$B$9)</f>
        <v>170</v>
      </c>
      <c r="L6336" s="3">
        <f>MAX(MIN(Inputs!$B$2, I6336*Inputs!$B$10, Inputs!$B$8*Inputs!$B$4 - J6336), 0)</f>
        <v>0</v>
      </c>
      <c r="M6336" s="3">
        <f t="shared" si="885"/>
        <v>0</v>
      </c>
      <c r="N6336" s="3">
        <f t="shared" si="886"/>
        <v>0</v>
      </c>
      <c r="O6336" s="3">
        <f>IF(H6336="Reg", MIN(Inputs!$B$2, I6336*Inputs!$B$10, (Inputs!$B$8-I6336)/Inputs!$B$9), 0)</f>
        <v>0</v>
      </c>
      <c r="P6336" s="3">
        <f t="shared" si="887"/>
        <v>0</v>
      </c>
      <c r="Q6336" s="3">
        <f t="shared" si="888"/>
        <v>0</v>
      </c>
      <c r="R6336" s="3">
        <f>I6336 + M6336*Inputs!$B$9 - N6336/Inputs!$B$10</f>
        <v>92.150482420383469</v>
      </c>
    </row>
    <row r="6337" spans="1:18" x14ac:dyDescent="0.3">
      <c r="A6337" s="4">
        <v>46286.958333333343</v>
      </c>
      <c r="B6337" s="3">
        <v>19.022500000000001</v>
      </c>
      <c r="C6337" s="3">
        <v>0.04</v>
      </c>
      <c r="D6337" s="3">
        <f t="shared" si="882"/>
        <v>9.6898958333333365</v>
      </c>
      <c r="E6337" s="3">
        <f>MAX(B6337 - D6337/Inputs!$B$5, 0)</f>
        <v>8.0112547348484817</v>
      </c>
      <c r="F6337" s="3">
        <f>MAX(D6337*Inputs!$B$5 - B6337, 0)</f>
        <v>0</v>
      </c>
      <c r="G6337" s="3">
        <f t="shared" si="883"/>
        <v>0.04</v>
      </c>
      <c r="H6337" t="str">
        <f t="shared" si="884"/>
        <v>Discharge</v>
      </c>
      <c r="I6337" s="3">
        <f t="shared" si="889"/>
        <v>92.150482420383469</v>
      </c>
      <c r="J6337" s="3">
        <f t="shared" si="890"/>
        <v>340</v>
      </c>
      <c r="K6337" s="3">
        <f>MIN(Inputs!$B$2, (Inputs!$B$8 - I6337)/Inputs!$B$9)</f>
        <v>170</v>
      </c>
      <c r="L6337" s="3">
        <f>MAX(MIN(Inputs!$B$2, I6337*Inputs!$B$10, Inputs!$B$8*Inputs!$B$4 - J6337), 0)</f>
        <v>0</v>
      </c>
      <c r="M6337" s="3">
        <f t="shared" si="885"/>
        <v>0</v>
      </c>
      <c r="N6337" s="3">
        <f t="shared" si="886"/>
        <v>0</v>
      </c>
      <c r="O6337" s="3">
        <f>IF(H6337="Reg", MIN(Inputs!$B$2, I6337*Inputs!$B$10, (Inputs!$B$8-I6337)/Inputs!$B$9), 0)</f>
        <v>0</v>
      </c>
      <c r="P6337" s="3">
        <f t="shared" si="887"/>
        <v>0</v>
      </c>
      <c r="Q6337" s="3">
        <f t="shared" si="888"/>
        <v>0</v>
      </c>
      <c r="R6337" s="3">
        <f>I6337 + M6337*Inputs!$B$9 - N6337/Inputs!$B$10</f>
        <v>92.150482420383469</v>
      </c>
    </row>
    <row r="6338" spans="1:18" x14ac:dyDescent="0.3">
      <c r="A6338" s="4">
        <v>46287</v>
      </c>
      <c r="B6338" s="3">
        <v>20.7</v>
      </c>
      <c r="C6338" s="3">
        <v>0.04</v>
      </c>
      <c r="D6338" s="3">
        <f t="shared" ref="D6338:D6401" si="891">AVERAGEIFS(B:B, A:A, "&gt;="&amp;INT(A6338), A:A, "&lt;"&amp;INT(A6338)+1)</f>
        <v>33.845937499999998</v>
      </c>
      <c r="E6338" s="3">
        <f>MAX(B6338 - D6338/Inputs!$B$5, 0)</f>
        <v>0</v>
      </c>
      <c r="F6338" s="3">
        <f>MAX(D6338*Inputs!$B$5 - B6338, 0)</f>
        <v>9.0844249999999995</v>
      </c>
      <c r="G6338" s="3">
        <f t="shared" ref="G6338:G6401" si="892">C6338</f>
        <v>0.04</v>
      </c>
      <c r="H6338" t="str">
        <f t="shared" ref="H6338:H6401" si="893">IF(MAX(E6338, F6338, G6338)&lt;=0, "Idle", IF(AND(G6338&gt;=E6338, G6338&gt;=F6338), "Reg", IF(E6338&gt;=F6338, "Discharge", "Charge")))</f>
        <v>Charge</v>
      </c>
      <c r="I6338" s="3">
        <f t="shared" si="889"/>
        <v>92.150482420383469</v>
      </c>
      <c r="J6338" s="3">
        <f t="shared" si="890"/>
        <v>0</v>
      </c>
      <c r="K6338" s="3">
        <f>MIN(Inputs!$B$2, (Inputs!$B$8 - I6338)/Inputs!$B$9)</f>
        <v>170</v>
      </c>
      <c r="L6338" s="3">
        <f>MAX(MIN(Inputs!$B$2, I6338*Inputs!$B$10, Inputs!$B$8*Inputs!$B$4 - J6338), 0)</f>
        <v>86.444815003979713</v>
      </c>
      <c r="M6338" s="3">
        <f t="shared" ref="M6338:M6401" si="894">IF(H6338="Charge", K6338, 0)</f>
        <v>170</v>
      </c>
      <c r="N6338" s="3">
        <f t="shared" ref="N6338:N6401" si="895">IF(H6338="Discharge", L6338, 0)</f>
        <v>0</v>
      </c>
      <c r="O6338" s="3">
        <f>IF(H6338="Reg", MIN(Inputs!$B$2, I6338*Inputs!$B$10, (Inputs!$B$8-I6338)/Inputs!$B$9), 0)</f>
        <v>0</v>
      </c>
      <c r="P6338" s="3">
        <f t="shared" ref="P6338:P6401" si="896">(N6338 - M6338) * B6338</f>
        <v>-3519</v>
      </c>
      <c r="Q6338" s="3">
        <f t="shared" ref="Q6338:Q6401" si="897">O6338 * C6338</f>
        <v>0</v>
      </c>
      <c r="R6338" s="3">
        <f>I6338 + M6338*Inputs!$B$9 - N6338/Inputs!$B$10</f>
        <v>251.62461825438007</v>
      </c>
    </row>
    <row r="6339" spans="1:18" x14ac:dyDescent="0.3">
      <c r="A6339" s="4">
        <v>46287.041666666657</v>
      </c>
      <c r="B6339" s="3">
        <v>28.17</v>
      </c>
      <c r="C6339" s="3">
        <v>0.04</v>
      </c>
      <c r="D6339" s="3">
        <f t="shared" si="891"/>
        <v>33.845937499999998</v>
      </c>
      <c r="E6339" s="3">
        <f>MAX(B6339 - D6339/Inputs!$B$5, 0)</f>
        <v>0</v>
      </c>
      <c r="F6339" s="3">
        <f>MAX(D6339*Inputs!$B$5 - B6339, 0)</f>
        <v>1.6144249999999971</v>
      </c>
      <c r="G6339" s="3">
        <f t="shared" si="892"/>
        <v>0.04</v>
      </c>
      <c r="H6339" t="str">
        <f t="shared" si="893"/>
        <v>Charge</v>
      </c>
      <c r="I6339" s="3">
        <f t="shared" ref="I6339:I6402" si="898">R6338</f>
        <v>251.62461825438007</v>
      </c>
      <c r="J6339" s="3">
        <f t="shared" ref="J6339:J6402" si="899">IF(INT(A6339)=INT(A6338), J6338 + N6338, 0)</f>
        <v>0</v>
      </c>
      <c r="K6339" s="3">
        <f>MIN(Inputs!$B$2, (Inputs!$B$8 - I6339)/Inputs!$B$9)</f>
        <v>94.208473481833536</v>
      </c>
      <c r="L6339" s="3">
        <f>MAX(MIN(Inputs!$B$2, I6339*Inputs!$B$10, Inputs!$B$8*Inputs!$B$4 - J6339), 0)</f>
        <v>170</v>
      </c>
      <c r="M6339" s="3">
        <f t="shared" si="894"/>
        <v>94.208473481833536</v>
      </c>
      <c r="N6339" s="3">
        <f t="shared" si="895"/>
        <v>0</v>
      </c>
      <c r="O6339" s="3">
        <f>IF(H6339="Reg", MIN(Inputs!$B$2, I6339*Inputs!$B$10, (Inputs!$B$8-I6339)/Inputs!$B$9), 0)</f>
        <v>0</v>
      </c>
      <c r="P6339" s="3">
        <f t="shared" si="896"/>
        <v>-2653.8526979832509</v>
      </c>
      <c r="Q6339" s="3">
        <f t="shared" si="897"/>
        <v>0</v>
      </c>
      <c r="R6339" s="3">
        <f>I6339 + M6339*Inputs!$B$9 - N6339/Inputs!$B$10</f>
        <v>340</v>
      </c>
    </row>
    <row r="6340" spans="1:18" x14ac:dyDescent="0.3">
      <c r="A6340" s="4">
        <v>46287.083333333343</v>
      </c>
      <c r="B6340" s="3">
        <v>29.642499999999998</v>
      </c>
      <c r="C6340" s="3">
        <v>0.04</v>
      </c>
      <c r="D6340" s="3">
        <f t="shared" si="891"/>
        <v>33.845937499999998</v>
      </c>
      <c r="E6340" s="3">
        <f>MAX(B6340 - D6340/Inputs!$B$5, 0)</f>
        <v>0</v>
      </c>
      <c r="F6340" s="3">
        <f>MAX(D6340*Inputs!$B$5 - B6340, 0)</f>
        <v>0.14192500000000052</v>
      </c>
      <c r="G6340" s="3">
        <f t="shared" si="892"/>
        <v>0.04</v>
      </c>
      <c r="H6340" t="str">
        <f t="shared" si="893"/>
        <v>Charge</v>
      </c>
      <c r="I6340" s="3">
        <f t="shared" si="898"/>
        <v>340</v>
      </c>
      <c r="J6340" s="3">
        <f t="shared" si="899"/>
        <v>0</v>
      </c>
      <c r="K6340" s="3">
        <f>MIN(Inputs!$B$2, (Inputs!$B$8 - I6340)/Inputs!$B$9)</f>
        <v>0</v>
      </c>
      <c r="L6340" s="3">
        <f>MAX(MIN(Inputs!$B$2, I6340*Inputs!$B$10, Inputs!$B$8*Inputs!$B$4 - J6340), 0)</f>
        <v>170</v>
      </c>
      <c r="M6340" s="3">
        <f t="shared" si="894"/>
        <v>0</v>
      </c>
      <c r="N6340" s="3">
        <f t="shared" si="895"/>
        <v>0</v>
      </c>
      <c r="O6340" s="3">
        <f>IF(H6340="Reg", MIN(Inputs!$B$2, I6340*Inputs!$B$10, (Inputs!$B$8-I6340)/Inputs!$B$9), 0)</f>
        <v>0</v>
      </c>
      <c r="P6340" s="3">
        <f t="shared" si="896"/>
        <v>0</v>
      </c>
      <c r="Q6340" s="3">
        <f t="shared" si="897"/>
        <v>0</v>
      </c>
      <c r="R6340" s="3">
        <f>I6340 + M6340*Inputs!$B$9 - N6340/Inputs!$B$10</f>
        <v>340</v>
      </c>
    </row>
    <row r="6341" spans="1:18" x14ac:dyDescent="0.3">
      <c r="A6341" s="4">
        <v>46287.125</v>
      </c>
      <c r="B6341" s="3">
        <v>28.987499999999997</v>
      </c>
      <c r="C6341" s="3">
        <v>0.04</v>
      </c>
      <c r="D6341" s="3">
        <f t="shared" si="891"/>
        <v>33.845937499999998</v>
      </c>
      <c r="E6341" s="3">
        <f>MAX(B6341 - D6341/Inputs!$B$5, 0)</f>
        <v>0</v>
      </c>
      <c r="F6341" s="3">
        <f>MAX(D6341*Inputs!$B$5 - B6341, 0)</f>
        <v>0.79692500000000166</v>
      </c>
      <c r="G6341" s="3">
        <f t="shared" si="892"/>
        <v>0.04</v>
      </c>
      <c r="H6341" t="str">
        <f t="shared" si="893"/>
        <v>Charge</v>
      </c>
      <c r="I6341" s="3">
        <f t="shared" si="898"/>
        <v>340</v>
      </c>
      <c r="J6341" s="3">
        <f t="shared" si="899"/>
        <v>0</v>
      </c>
      <c r="K6341" s="3">
        <f>MIN(Inputs!$B$2, (Inputs!$B$8 - I6341)/Inputs!$B$9)</f>
        <v>0</v>
      </c>
      <c r="L6341" s="3">
        <f>MAX(MIN(Inputs!$B$2, I6341*Inputs!$B$10, Inputs!$B$8*Inputs!$B$4 - J6341), 0)</f>
        <v>170</v>
      </c>
      <c r="M6341" s="3">
        <f t="shared" si="894"/>
        <v>0</v>
      </c>
      <c r="N6341" s="3">
        <f t="shared" si="895"/>
        <v>0</v>
      </c>
      <c r="O6341" s="3">
        <f>IF(H6341="Reg", MIN(Inputs!$B$2, I6341*Inputs!$B$10, (Inputs!$B$8-I6341)/Inputs!$B$9), 0)</f>
        <v>0</v>
      </c>
      <c r="P6341" s="3">
        <f t="shared" si="896"/>
        <v>0</v>
      </c>
      <c r="Q6341" s="3">
        <f t="shared" si="897"/>
        <v>0</v>
      </c>
      <c r="R6341" s="3">
        <f>I6341 + M6341*Inputs!$B$9 - N6341/Inputs!$B$10</f>
        <v>340</v>
      </c>
    </row>
    <row r="6342" spans="1:18" x14ac:dyDescent="0.3">
      <c r="A6342" s="4">
        <v>46287.166666666657</v>
      </c>
      <c r="B6342" s="3">
        <v>24.982499999999998</v>
      </c>
      <c r="C6342" s="3">
        <v>0.05</v>
      </c>
      <c r="D6342" s="3">
        <f t="shared" si="891"/>
        <v>33.845937499999998</v>
      </c>
      <c r="E6342" s="3">
        <f>MAX(B6342 - D6342/Inputs!$B$5, 0)</f>
        <v>0</v>
      </c>
      <c r="F6342" s="3">
        <f>MAX(D6342*Inputs!$B$5 - B6342, 0)</f>
        <v>4.8019250000000007</v>
      </c>
      <c r="G6342" s="3">
        <f t="shared" si="892"/>
        <v>0.05</v>
      </c>
      <c r="H6342" t="str">
        <f t="shared" si="893"/>
        <v>Charge</v>
      </c>
      <c r="I6342" s="3">
        <f t="shared" si="898"/>
        <v>340</v>
      </c>
      <c r="J6342" s="3">
        <f t="shared" si="899"/>
        <v>0</v>
      </c>
      <c r="K6342" s="3">
        <f>MIN(Inputs!$B$2, (Inputs!$B$8 - I6342)/Inputs!$B$9)</f>
        <v>0</v>
      </c>
      <c r="L6342" s="3">
        <f>MAX(MIN(Inputs!$B$2, I6342*Inputs!$B$10, Inputs!$B$8*Inputs!$B$4 - J6342), 0)</f>
        <v>170</v>
      </c>
      <c r="M6342" s="3">
        <f t="shared" si="894"/>
        <v>0</v>
      </c>
      <c r="N6342" s="3">
        <f t="shared" si="895"/>
        <v>0</v>
      </c>
      <c r="O6342" s="3">
        <f>IF(H6342="Reg", MIN(Inputs!$B$2, I6342*Inputs!$B$10, (Inputs!$B$8-I6342)/Inputs!$B$9), 0)</f>
        <v>0</v>
      </c>
      <c r="P6342" s="3">
        <f t="shared" si="896"/>
        <v>0</v>
      </c>
      <c r="Q6342" s="3">
        <f t="shared" si="897"/>
        <v>0</v>
      </c>
      <c r="R6342" s="3">
        <f>I6342 + M6342*Inputs!$B$9 - N6342/Inputs!$B$10</f>
        <v>340</v>
      </c>
    </row>
    <row r="6343" spans="1:18" x14ac:dyDescent="0.3">
      <c r="A6343" s="4">
        <v>46287.208333333343</v>
      </c>
      <c r="B6343" s="3">
        <v>26.87</v>
      </c>
      <c r="C6343" s="3">
        <v>0.05</v>
      </c>
      <c r="D6343" s="3">
        <f t="shared" si="891"/>
        <v>33.845937499999998</v>
      </c>
      <c r="E6343" s="3">
        <f>MAX(B6343 - D6343/Inputs!$B$5, 0)</f>
        <v>0</v>
      </c>
      <c r="F6343" s="3">
        <f>MAX(D6343*Inputs!$B$5 - B6343, 0)</f>
        <v>2.9144249999999978</v>
      </c>
      <c r="G6343" s="3">
        <f t="shared" si="892"/>
        <v>0.05</v>
      </c>
      <c r="H6343" t="str">
        <f t="shared" si="893"/>
        <v>Charge</v>
      </c>
      <c r="I6343" s="3">
        <f t="shared" si="898"/>
        <v>340</v>
      </c>
      <c r="J6343" s="3">
        <f t="shared" si="899"/>
        <v>0</v>
      </c>
      <c r="K6343" s="3">
        <f>MIN(Inputs!$B$2, (Inputs!$B$8 - I6343)/Inputs!$B$9)</f>
        <v>0</v>
      </c>
      <c r="L6343" s="3">
        <f>MAX(MIN(Inputs!$B$2, I6343*Inputs!$B$10, Inputs!$B$8*Inputs!$B$4 - J6343), 0)</f>
        <v>170</v>
      </c>
      <c r="M6343" s="3">
        <f t="shared" si="894"/>
        <v>0</v>
      </c>
      <c r="N6343" s="3">
        <f t="shared" si="895"/>
        <v>0</v>
      </c>
      <c r="O6343" s="3">
        <f>IF(H6343="Reg", MIN(Inputs!$B$2, I6343*Inputs!$B$10, (Inputs!$B$8-I6343)/Inputs!$B$9), 0)</f>
        <v>0</v>
      </c>
      <c r="P6343" s="3">
        <f t="shared" si="896"/>
        <v>0</v>
      </c>
      <c r="Q6343" s="3">
        <f t="shared" si="897"/>
        <v>0</v>
      </c>
      <c r="R6343" s="3">
        <f>I6343 + M6343*Inputs!$B$9 - N6343/Inputs!$B$10</f>
        <v>340</v>
      </c>
    </row>
    <row r="6344" spans="1:18" x14ac:dyDescent="0.3">
      <c r="A6344" s="4">
        <v>46287.25</v>
      </c>
      <c r="B6344" s="3">
        <v>36.125</v>
      </c>
      <c r="C6344" s="3">
        <v>0.04</v>
      </c>
      <c r="D6344" s="3">
        <f t="shared" si="891"/>
        <v>33.845937499999998</v>
      </c>
      <c r="E6344" s="3">
        <f>MAX(B6344 - D6344/Inputs!$B$5, 0)</f>
        <v>0</v>
      </c>
      <c r="F6344" s="3">
        <f>MAX(D6344*Inputs!$B$5 - B6344, 0)</f>
        <v>0</v>
      </c>
      <c r="G6344" s="3">
        <f t="shared" si="892"/>
        <v>0.04</v>
      </c>
      <c r="H6344" t="str">
        <f t="shared" si="893"/>
        <v>Reg</v>
      </c>
      <c r="I6344" s="3">
        <f t="shared" si="898"/>
        <v>340</v>
      </c>
      <c r="J6344" s="3">
        <f t="shared" si="899"/>
        <v>0</v>
      </c>
      <c r="K6344" s="3">
        <f>MIN(Inputs!$B$2, (Inputs!$B$8 - I6344)/Inputs!$B$9)</f>
        <v>0</v>
      </c>
      <c r="L6344" s="3">
        <f>MAX(MIN(Inputs!$B$2, I6344*Inputs!$B$10, Inputs!$B$8*Inputs!$B$4 - J6344), 0)</f>
        <v>170</v>
      </c>
      <c r="M6344" s="3">
        <f t="shared" si="894"/>
        <v>0</v>
      </c>
      <c r="N6344" s="3">
        <f t="shared" si="895"/>
        <v>0</v>
      </c>
      <c r="O6344" s="3">
        <f>IF(H6344="Reg", MIN(Inputs!$B$2, I6344*Inputs!$B$10, (Inputs!$B$8-I6344)/Inputs!$B$9), 0)</f>
        <v>0</v>
      </c>
      <c r="P6344" s="3">
        <f t="shared" si="896"/>
        <v>0</v>
      </c>
      <c r="Q6344" s="3">
        <f t="shared" si="897"/>
        <v>0</v>
      </c>
      <c r="R6344" s="3">
        <f>I6344 + M6344*Inputs!$B$9 - N6344/Inputs!$B$10</f>
        <v>340</v>
      </c>
    </row>
    <row r="6345" spans="1:18" x14ac:dyDescent="0.3">
      <c r="A6345" s="4">
        <v>46287.291666666657</v>
      </c>
      <c r="B6345" s="3">
        <v>47.287499999999994</v>
      </c>
      <c r="C6345" s="3">
        <v>0.5</v>
      </c>
      <c r="D6345" s="3">
        <f t="shared" si="891"/>
        <v>33.845937499999998</v>
      </c>
      <c r="E6345" s="3">
        <f>MAX(B6345 - D6345/Inputs!$B$5, 0)</f>
        <v>8.8262073863636346</v>
      </c>
      <c r="F6345" s="3">
        <f>MAX(D6345*Inputs!$B$5 - B6345, 0)</f>
        <v>0</v>
      </c>
      <c r="G6345" s="3">
        <f t="shared" si="892"/>
        <v>0.5</v>
      </c>
      <c r="H6345" t="str">
        <f t="shared" si="893"/>
        <v>Discharge</v>
      </c>
      <c r="I6345" s="3">
        <f t="shared" si="898"/>
        <v>340</v>
      </c>
      <c r="J6345" s="3">
        <f t="shared" si="899"/>
        <v>0</v>
      </c>
      <c r="K6345" s="3">
        <f>MIN(Inputs!$B$2, (Inputs!$B$8 - I6345)/Inputs!$B$9)</f>
        <v>0</v>
      </c>
      <c r="L6345" s="3">
        <f>MAX(MIN(Inputs!$B$2, I6345*Inputs!$B$10, Inputs!$B$8*Inputs!$B$4 - J6345), 0)</f>
        <v>170</v>
      </c>
      <c r="M6345" s="3">
        <f t="shared" si="894"/>
        <v>0</v>
      </c>
      <c r="N6345" s="3">
        <f t="shared" si="895"/>
        <v>170</v>
      </c>
      <c r="O6345" s="3">
        <f>IF(H6345="Reg", MIN(Inputs!$B$2, I6345*Inputs!$B$10, (Inputs!$B$8-I6345)/Inputs!$B$9), 0)</f>
        <v>0</v>
      </c>
      <c r="P6345" s="3">
        <f t="shared" si="896"/>
        <v>8038.8749999999991</v>
      </c>
      <c r="Q6345" s="3">
        <f t="shared" si="897"/>
        <v>0</v>
      </c>
      <c r="R6345" s="3">
        <f>I6345 + M6345*Inputs!$B$9 - N6345/Inputs!$B$10</f>
        <v>158.77939109773115</v>
      </c>
    </row>
    <row r="6346" spans="1:18" x14ac:dyDescent="0.3">
      <c r="A6346" s="4">
        <v>46287.333333333343</v>
      </c>
      <c r="B6346" s="3">
        <v>40.497500000000002</v>
      </c>
      <c r="C6346" s="3">
        <v>0.37</v>
      </c>
      <c r="D6346" s="3">
        <f t="shared" si="891"/>
        <v>33.845937499999998</v>
      </c>
      <c r="E6346" s="3">
        <f>MAX(B6346 - D6346/Inputs!$B$5, 0)</f>
        <v>2.0362073863636425</v>
      </c>
      <c r="F6346" s="3">
        <f>MAX(D6346*Inputs!$B$5 - B6346, 0)</f>
        <v>0</v>
      </c>
      <c r="G6346" s="3">
        <f t="shared" si="892"/>
        <v>0.37</v>
      </c>
      <c r="H6346" t="str">
        <f t="shared" si="893"/>
        <v>Discharge</v>
      </c>
      <c r="I6346" s="3">
        <f t="shared" si="898"/>
        <v>158.77939109773115</v>
      </c>
      <c r="J6346" s="3">
        <f t="shared" si="899"/>
        <v>170</v>
      </c>
      <c r="K6346" s="3">
        <f>MIN(Inputs!$B$2, (Inputs!$B$8 - I6346)/Inputs!$B$9)</f>
        <v>170</v>
      </c>
      <c r="L6346" s="3">
        <f>MAX(MIN(Inputs!$B$2, I6346*Inputs!$B$10, Inputs!$B$8*Inputs!$B$4 - J6346), 0)</f>
        <v>148.94827166799323</v>
      </c>
      <c r="M6346" s="3">
        <f t="shared" si="894"/>
        <v>0</v>
      </c>
      <c r="N6346" s="3">
        <f t="shared" si="895"/>
        <v>148.94827166799323</v>
      </c>
      <c r="O6346" s="3">
        <f>IF(H6346="Reg", MIN(Inputs!$B$2, I6346*Inputs!$B$10, (Inputs!$B$8-I6346)/Inputs!$B$9), 0)</f>
        <v>0</v>
      </c>
      <c r="P6346" s="3">
        <f t="shared" si="896"/>
        <v>6032.0326318745556</v>
      </c>
      <c r="Q6346" s="3">
        <f t="shared" si="897"/>
        <v>0</v>
      </c>
      <c r="R6346" s="3">
        <f>I6346 + M6346*Inputs!$B$9 - N6346/Inputs!$B$10</f>
        <v>0</v>
      </c>
    </row>
    <row r="6347" spans="1:18" x14ac:dyDescent="0.3">
      <c r="A6347" s="4">
        <v>46287.375</v>
      </c>
      <c r="B6347" s="3">
        <v>24.105</v>
      </c>
      <c r="C6347" s="3">
        <v>0.44</v>
      </c>
      <c r="D6347" s="3">
        <f t="shared" si="891"/>
        <v>33.845937499999998</v>
      </c>
      <c r="E6347" s="3">
        <f>MAX(B6347 - D6347/Inputs!$B$5, 0)</f>
        <v>0</v>
      </c>
      <c r="F6347" s="3">
        <f>MAX(D6347*Inputs!$B$5 - B6347, 0)</f>
        <v>5.6794249999999984</v>
      </c>
      <c r="G6347" s="3">
        <f t="shared" si="892"/>
        <v>0.44</v>
      </c>
      <c r="H6347" t="str">
        <f t="shared" si="893"/>
        <v>Charge</v>
      </c>
      <c r="I6347" s="3">
        <f t="shared" si="898"/>
        <v>0</v>
      </c>
      <c r="J6347" s="3">
        <f t="shared" si="899"/>
        <v>318.94827166799325</v>
      </c>
      <c r="K6347" s="3">
        <f>MIN(Inputs!$B$2, (Inputs!$B$8 - I6347)/Inputs!$B$9)</f>
        <v>170</v>
      </c>
      <c r="L6347" s="3">
        <f>MAX(MIN(Inputs!$B$2, I6347*Inputs!$B$10, Inputs!$B$8*Inputs!$B$4 - J6347), 0)</f>
        <v>0</v>
      </c>
      <c r="M6347" s="3">
        <f t="shared" si="894"/>
        <v>170</v>
      </c>
      <c r="N6347" s="3">
        <f t="shared" si="895"/>
        <v>0</v>
      </c>
      <c r="O6347" s="3">
        <f>IF(H6347="Reg", MIN(Inputs!$B$2, I6347*Inputs!$B$10, (Inputs!$B$8-I6347)/Inputs!$B$9), 0)</f>
        <v>0</v>
      </c>
      <c r="P6347" s="3">
        <f t="shared" si="896"/>
        <v>-4097.8500000000004</v>
      </c>
      <c r="Q6347" s="3">
        <f t="shared" si="897"/>
        <v>0</v>
      </c>
      <c r="R6347" s="3">
        <f>I6347 + M6347*Inputs!$B$9 - N6347/Inputs!$B$10</f>
        <v>159.4741358339966</v>
      </c>
    </row>
    <row r="6348" spans="1:18" x14ac:dyDescent="0.3">
      <c r="A6348" s="4">
        <v>46287.416666666657</v>
      </c>
      <c r="B6348" s="3">
        <v>23.5975</v>
      </c>
      <c r="C6348" s="3">
        <v>0.3</v>
      </c>
      <c r="D6348" s="3">
        <f t="shared" si="891"/>
        <v>33.845937499999998</v>
      </c>
      <c r="E6348" s="3">
        <f>MAX(B6348 - D6348/Inputs!$B$5, 0)</f>
        <v>0</v>
      </c>
      <c r="F6348" s="3">
        <f>MAX(D6348*Inputs!$B$5 - B6348, 0)</f>
        <v>6.1869249999999987</v>
      </c>
      <c r="G6348" s="3">
        <f t="shared" si="892"/>
        <v>0.3</v>
      </c>
      <c r="H6348" t="str">
        <f t="shared" si="893"/>
        <v>Charge</v>
      </c>
      <c r="I6348" s="3">
        <f t="shared" si="898"/>
        <v>159.4741358339966</v>
      </c>
      <c r="J6348" s="3">
        <f t="shared" si="899"/>
        <v>318.94827166799325</v>
      </c>
      <c r="K6348" s="3">
        <f>MIN(Inputs!$B$2, (Inputs!$B$8 - I6348)/Inputs!$B$9)</f>
        <v>170</v>
      </c>
      <c r="L6348" s="3">
        <f>MAX(MIN(Inputs!$B$2, I6348*Inputs!$B$10, Inputs!$B$8*Inputs!$B$4 - J6348), 0)</f>
        <v>21.051728332006746</v>
      </c>
      <c r="M6348" s="3">
        <f t="shared" si="894"/>
        <v>170</v>
      </c>
      <c r="N6348" s="3">
        <f t="shared" si="895"/>
        <v>0</v>
      </c>
      <c r="O6348" s="3">
        <f>IF(H6348="Reg", MIN(Inputs!$B$2, I6348*Inputs!$B$10, (Inputs!$B$8-I6348)/Inputs!$B$9), 0)</f>
        <v>0</v>
      </c>
      <c r="P6348" s="3">
        <f t="shared" si="896"/>
        <v>-4011.5749999999998</v>
      </c>
      <c r="Q6348" s="3">
        <f t="shared" si="897"/>
        <v>0</v>
      </c>
      <c r="R6348" s="3">
        <f>I6348 + M6348*Inputs!$B$9 - N6348/Inputs!$B$10</f>
        <v>318.9482716679932</v>
      </c>
    </row>
    <row r="6349" spans="1:18" x14ac:dyDescent="0.3">
      <c r="A6349" s="4">
        <v>46287.458333333343</v>
      </c>
      <c r="B6349" s="3">
        <v>18.192499999999999</v>
      </c>
      <c r="C6349" s="3">
        <v>0.3</v>
      </c>
      <c r="D6349" s="3">
        <f t="shared" si="891"/>
        <v>33.845937499999998</v>
      </c>
      <c r="E6349" s="3">
        <f>MAX(B6349 - D6349/Inputs!$B$5, 0)</f>
        <v>0</v>
      </c>
      <c r="F6349" s="3">
        <f>MAX(D6349*Inputs!$B$5 - B6349, 0)</f>
        <v>11.591925</v>
      </c>
      <c r="G6349" s="3">
        <f t="shared" si="892"/>
        <v>0.3</v>
      </c>
      <c r="H6349" t="str">
        <f t="shared" si="893"/>
        <v>Charge</v>
      </c>
      <c r="I6349" s="3">
        <f t="shared" si="898"/>
        <v>318.9482716679932</v>
      </c>
      <c r="J6349" s="3">
        <f t="shared" si="899"/>
        <v>318.94827166799325</v>
      </c>
      <c r="K6349" s="3">
        <f>MIN(Inputs!$B$2, (Inputs!$B$8 - I6349)/Inputs!$B$9)</f>
        <v>22.44121780453775</v>
      </c>
      <c r="L6349" s="3">
        <f>MAX(MIN(Inputs!$B$2, I6349*Inputs!$B$10, Inputs!$B$8*Inputs!$B$4 - J6349), 0)</f>
        <v>21.051728332006746</v>
      </c>
      <c r="M6349" s="3">
        <f t="shared" si="894"/>
        <v>22.44121780453775</v>
      </c>
      <c r="N6349" s="3">
        <f t="shared" si="895"/>
        <v>0</v>
      </c>
      <c r="O6349" s="3">
        <f>IF(H6349="Reg", MIN(Inputs!$B$2, I6349*Inputs!$B$10, (Inputs!$B$8-I6349)/Inputs!$B$9), 0)</f>
        <v>0</v>
      </c>
      <c r="P6349" s="3">
        <f t="shared" si="896"/>
        <v>-408.261854909053</v>
      </c>
      <c r="Q6349" s="3">
        <f t="shared" si="897"/>
        <v>0</v>
      </c>
      <c r="R6349" s="3">
        <f>I6349 + M6349*Inputs!$B$9 - N6349/Inputs!$B$10</f>
        <v>340</v>
      </c>
    </row>
    <row r="6350" spans="1:18" x14ac:dyDescent="0.3">
      <c r="A6350" s="4">
        <v>46287.5</v>
      </c>
      <c r="B6350" s="3">
        <v>24.3125</v>
      </c>
      <c r="C6350" s="3">
        <v>0.44</v>
      </c>
      <c r="D6350" s="3">
        <f t="shared" si="891"/>
        <v>33.845937499999998</v>
      </c>
      <c r="E6350" s="3">
        <f>MAX(B6350 - D6350/Inputs!$B$5, 0)</f>
        <v>0</v>
      </c>
      <c r="F6350" s="3">
        <f>MAX(D6350*Inputs!$B$5 - B6350, 0)</f>
        <v>5.4719249999999988</v>
      </c>
      <c r="G6350" s="3">
        <f t="shared" si="892"/>
        <v>0.44</v>
      </c>
      <c r="H6350" t="str">
        <f t="shared" si="893"/>
        <v>Charge</v>
      </c>
      <c r="I6350" s="3">
        <f t="shared" si="898"/>
        <v>340</v>
      </c>
      <c r="J6350" s="3">
        <f t="shared" si="899"/>
        <v>318.94827166799325</v>
      </c>
      <c r="K6350" s="3">
        <f>MIN(Inputs!$B$2, (Inputs!$B$8 - I6350)/Inputs!$B$9)</f>
        <v>0</v>
      </c>
      <c r="L6350" s="3">
        <f>MAX(MIN(Inputs!$B$2, I6350*Inputs!$B$10, Inputs!$B$8*Inputs!$B$4 - J6350), 0)</f>
        <v>21.051728332006746</v>
      </c>
      <c r="M6350" s="3">
        <f t="shared" si="894"/>
        <v>0</v>
      </c>
      <c r="N6350" s="3">
        <f t="shared" si="895"/>
        <v>0</v>
      </c>
      <c r="O6350" s="3">
        <f>IF(H6350="Reg", MIN(Inputs!$B$2, I6350*Inputs!$B$10, (Inputs!$B$8-I6350)/Inputs!$B$9), 0)</f>
        <v>0</v>
      </c>
      <c r="P6350" s="3">
        <f t="shared" si="896"/>
        <v>0</v>
      </c>
      <c r="Q6350" s="3">
        <f t="shared" si="897"/>
        <v>0</v>
      </c>
      <c r="R6350" s="3">
        <f>I6350 + M6350*Inputs!$B$9 - N6350/Inputs!$B$10</f>
        <v>340</v>
      </c>
    </row>
    <row r="6351" spans="1:18" x14ac:dyDescent="0.3">
      <c r="A6351" s="4">
        <v>46287.541666666657</v>
      </c>
      <c r="B6351" s="3">
        <v>26.77</v>
      </c>
      <c r="C6351" s="3">
        <v>0.5</v>
      </c>
      <c r="D6351" s="3">
        <f t="shared" si="891"/>
        <v>33.845937499999998</v>
      </c>
      <c r="E6351" s="3">
        <f>MAX(B6351 - D6351/Inputs!$B$5, 0)</f>
        <v>0</v>
      </c>
      <c r="F6351" s="3">
        <f>MAX(D6351*Inputs!$B$5 - B6351, 0)</f>
        <v>3.0144249999999992</v>
      </c>
      <c r="G6351" s="3">
        <f t="shared" si="892"/>
        <v>0.5</v>
      </c>
      <c r="H6351" t="str">
        <f t="shared" si="893"/>
        <v>Charge</v>
      </c>
      <c r="I6351" s="3">
        <f t="shared" si="898"/>
        <v>340</v>
      </c>
      <c r="J6351" s="3">
        <f t="shared" si="899"/>
        <v>318.94827166799325</v>
      </c>
      <c r="K6351" s="3">
        <f>MIN(Inputs!$B$2, (Inputs!$B$8 - I6351)/Inputs!$B$9)</f>
        <v>0</v>
      </c>
      <c r="L6351" s="3">
        <f>MAX(MIN(Inputs!$B$2, I6351*Inputs!$B$10, Inputs!$B$8*Inputs!$B$4 - J6351), 0)</f>
        <v>21.051728332006746</v>
      </c>
      <c r="M6351" s="3">
        <f t="shared" si="894"/>
        <v>0</v>
      </c>
      <c r="N6351" s="3">
        <f t="shared" si="895"/>
        <v>0</v>
      </c>
      <c r="O6351" s="3">
        <f>IF(H6351="Reg", MIN(Inputs!$B$2, I6351*Inputs!$B$10, (Inputs!$B$8-I6351)/Inputs!$B$9), 0)</f>
        <v>0</v>
      </c>
      <c r="P6351" s="3">
        <f t="shared" si="896"/>
        <v>0</v>
      </c>
      <c r="Q6351" s="3">
        <f t="shared" si="897"/>
        <v>0</v>
      </c>
      <c r="R6351" s="3">
        <f>I6351 + M6351*Inputs!$B$9 - N6351/Inputs!$B$10</f>
        <v>340</v>
      </c>
    </row>
    <row r="6352" spans="1:18" x14ac:dyDescent="0.3">
      <c r="A6352" s="4">
        <v>46287.583333333343</v>
      </c>
      <c r="B6352" s="3">
        <v>32.800000000000004</v>
      </c>
      <c r="C6352" s="3">
        <v>0.64</v>
      </c>
      <c r="D6352" s="3">
        <f t="shared" si="891"/>
        <v>33.845937499999998</v>
      </c>
      <c r="E6352" s="3">
        <f>MAX(B6352 - D6352/Inputs!$B$5, 0)</f>
        <v>0</v>
      </c>
      <c r="F6352" s="3">
        <f>MAX(D6352*Inputs!$B$5 - B6352, 0)</f>
        <v>0</v>
      </c>
      <c r="G6352" s="3">
        <f t="shared" si="892"/>
        <v>0.64</v>
      </c>
      <c r="H6352" t="str">
        <f t="shared" si="893"/>
        <v>Reg</v>
      </c>
      <c r="I6352" s="3">
        <f t="shared" si="898"/>
        <v>340</v>
      </c>
      <c r="J6352" s="3">
        <f t="shared" si="899"/>
        <v>318.94827166799325</v>
      </c>
      <c r="K6352" s="3">
        <f>MIN(Inputs!$B$2, (Inputs!$B$8 - I6352)/Inputs!$B$9)</f>
        <v>0</v>
      </c>
      <c r="L6352" s="3">
        <f>MAX(MIN(Inputs!$B$2, I6352*Inputs!$B$10, Inputs!$B$8*Inputs!$B$4 - J6352), 0)</f>
        <v>21.051728332006746</v>
      </c>
      <c r="M6352" s="3">
        <f t="shared" si="894"/>
        <v>0</v>
      </c>
      <c r="N6352" s="3">
        <f t="shared" si="895"/>
        <v>0</v>
      </c>
      <c r="O6352" s="3">
        <f>IF(H6352="Reg", MIN(Inputs!$B$2, I6352*Inputs!$B$10, (Inputs!$B$8-I6352)/Inputs!$B$9), 0)</f>
        <v>0</v>
      </c>
      <c r="P6352" s="3">
        <f t="shared" si="896"/>
        <v>0</v>
      </c>
      <c r="Q6352" s="3">
        <f t="shared" si="897"/>
        <v>0</v>
      </c>
      <c r="R6352" s="3">
        <f>I6352 + M6352*Inputs!$B$9 - N6352/Inputs!$B$10</f>
        <v>340</v>
      </c>
    </row>
    <row r="6353" spans="1:18" x14ac:dyDescent="0.3">
      <c r="A6353" s="4">
        <v>46287.625</v>
      </c>
      <c r="B6353" s="3">
        <v>38.852499999999999</v>
      </c>
      <c r="C6353" s="3">
        <v>0.8</v>
      </c>
      <c r="D6353" s="3">
        <f t="shared" si="891"/>
        <v>33.845937499999998</v>
      </c>
      <c r="E6353" s="3">
        <f>MAX(B6353 - D6353/Inputs!$B$5, 0)</f>
        <v>0.39120738636363939</v>
      </c>
      <c r="F6353" s="3">
        <f>MAX(D6353*Inputs!$B$5 - B6353, 0)</f>
        <v>0</v>
      </c>
      <c r="G6353" s="3">
        <f t="shared" si="892"/>
        <v>0.8</v>
      </c>
      <c r="H6353" t="str">
        <f t="shared" si="893"/>
        <v>Reg</v>
      </c>
      <c r="I6353" s="3">
        <f t="shared" si="898"/>
        <v>340</v>
      </c>
      <c r="J6353" s="3">
        <f t="shared" si="899"/>
        <v>318.94827166799325</v>
      </c>
      <c r="K6353" s="3">
        <f>MIN(Inputs!$B$2, (Inputs!$B$8 - I6353)/Inputs!$B$9)</f>
        <v>0</v>
      </c>
      <c r="L6353" s="3">
        <f>MAX(MIN(Inputs!$B$2, I6353*Inputs!$B$10, Inputs!$B$8*Inputs!$B$4 - J6353), 0)</f>
        <v>21.051728332006746</v>
      </c>
      <c r="M6353" s="3">
        <f t="shared" si="894"/>
        <v>0</v>
      </c>
      <c r="N6353" s="3">
        <f t="shared" si="895"/>
        <v>0</v>
      </c>
      <c r="O6353" s="3">
        <f>IF(H6353="Reg", MIN(Inputs!$B$2, I6353*Inputs!$B$10, (Inputs!$B$8-I6353)/Inputs!$B$9), 0)</f>
        <v>0</v>
      </c>
      <c r="P6353" s="3">
        <f t="shared" si="896"/>
        <v>0</v>
      </c>
      <c r="Q6353" s="3">
        <f t="shared" si="897"/>
        <v>0</v>
      </c>
      <c r="R6353" s="3">
        <f>I6353 + M6353*Inputs!$B$9 - N6353/Inputs!$B$10</f>
        <v>340</v>
      </c>
    </row>
    <row r="6354" spans="1:18" x14ac:dyDescent="0.3">
      <c r="A6354" s="4">
        <v>46287.666666666657</v>
      </c>
      <c r="B6354" s="3">
        <v>52.265000000000001</v>
      </c>
      <c r="C6354" s="3">
        <v>1.25</v>
      </c>
      <c r="D6354" s="3">
        <f t="shared" si="891"/>
        <v>33.845937499999998</v>
      </c>
      <c r="E6354" s="3">
        <f>MAX(B6354 - D6354/Inputs!$B$5, 0)</f>
        <v>13.803707386363641</v>
      </c>
      <c r="F6354" s="3">
        <f>MAX(D6354*Inputs!$B$5 - B6354, 0)</f>
        <v>0</v>
      </c>
      <c r="G6354" s="3">
        <f t="shared" si="892"/>
        <v>1.25</v>
      </c>
      <c r="H6354" t="str">
        <f t="shared" si="893"/>
        <v>Discharge</v>
      </c>
      <c r="I6354" s="3">
        <f t="shared" si="898"/>
        <v>340</v>
      </c>
      <c r="J6354" s="3">
        <f t="shared" si="899"/>
        <v>318.94827166799325</v>
      </c>
      <c r="K6354" s="3">
        <f>MIN(Inputs!$B$2, (Inputs!$B$8 - I6354)/Inputs!$B$9)</f>
        <v>0</v>
      </c>
      <c r="L6354" s="3">
        <f>MAX(MIN(Inputs!$B$2, I6354*Inputs!$B$10, Inputs!$B$8*Inputs!$B$4 - J6354), 0)</f>
        <v>21.051728332006746</v>
      </c>
      <c r="M6354" s="3">
        <f t="shared" si="894"/>
        <v>0</v>
      </c>
      <c r="N6354" s="3">
        <f t="shared" si="895"/>
        <v>21.051728332006746</v>
      </c>
      <c r="O6354" s="3">
        <f>IF(H6354="Reg", MIN(Inputs!$B$2, I6354*Inputs!$B$10, (Inputs!$B$8-I6354)/Inputs!$B$9), 0)</f>
        <v>0</v>
      </c>
      <c r="P6354" s="3">
        <f t="shared" si="896"/>
        <v>1100.2685812723325</v>
      </c>
      <c r="Q6354" s="3">
        <f t="shared" si="897"/>
        <v>0</v>
      </c>
      <c r="R6354" s="3">
        <f>I6354 + M6354*Inputs!$B$9 - N6354/Inputs!$B$10</f>
        <v>317.5587821954623</v>
      </c>
    </row>
    <row r="6355" spans="1:18" x14ac:dyDescent="0.3">
      <c r="A6355" s="4">
        <v>46287.708333333343</v>
      </c>
      <c r="B6355" s="3">
        <v>39.892500000000005</v>
      </c>
      <c r="C6355" s="3">
        <v>3.17</v>
      </c>
      <c r="D6355" s="3">
        <f t="shared" si="891"/>
        <v>33.845937499999998</v>
      </c>
      <c r="E6355" s="3">
        <f>MAX(B6355 - D6355/Inputs!$B$5, 0)</f>
        <v>1.4312073863636456</v>
      </c>
      <c r="F6355" s="3">
        <f>MAX(D6355*Inputs!$B$5 - B6355, 0)</f>
        <v>0</v>
      </c>
      <c r="G6355" s="3">
        <f t="shared" si="892"/>
        <v>3.17</v>
      </c>
      <c r="H6355" t="str">
        <f t="shared" si="893"/>
        <v>Reg</v>
      </c>
      <c r="I6355" s="3">
        <f t="shared" si="898"/>
        <v>317.5587821954623</v>
      </c>
      <c r="J6355" s="3">
        <f t="shared" si="899"/>
        <v>340</v>
      </c>
      <c r="K6355" s="3">
        <f>MIN(Inputs!$B$2, (Inputs!$B$8 - I6355)/Inputs!$B$9)</f>
        <v>23.922418559098585</v>
      </c>
      <c r="L6355" s="3">
        <f>MAX(MIN(Inputs!$B$2, I6355*Inputs!$B$10, Inputs!$B$8*Inputs!$B$4 - J6355), 0)</f>
        <v>0</v>
      </c>
      <c r="M6355" s="3">
        <f t="shared" si="894"/>
        <v>0</v>
      </c>
      <c r="N6355" s="3">
        <f t="shared" si="895"/>
        <v>0</v>
      </c>
      <c r="O6355" s="3">
        <f>IF(H6355="Reg", MIN(Inputs!$B$2, I6355*Inputs!$B$10, (Inputs!$B$8-I6355)/Inputs!$B$9), 0)</f>
        <v>23.922418559098585</v>
      </c>
      <c r="P6355" s="3">
        <f t="shared" si="896"/>
        <v>0</v>
      </c>
      <c r="Q6355" s="3">
        <f t="shared" si="897"/>
        <v>75.834066832342515</v>
      </c>
      <c r="R6355" s="3">
        <f>I6355 + M6355*Inputs!$B$9 - N6355/Inputs!$B$10</f>
        <v>317.5587821954623</v>
      </c>
    </row>
    <row r="6356" spans="1:18" x14ac:dyDescent="0.3">
      <c r="A6356" s="4">
        <v>46287.75</v>
      </c>
      <c r="B6356" s="3">
        <v>28.425000000000001</v>
      </c>
      <c r="C6356" s="3">
        <v>10</v>
      </c>
      <c r="D6356" s="3">
        <f t="shared" si="891"/>
        <v>33.845937499999998</v>
      </c>
      <c r="E6356" s="3">
        <f>MAX(B6356 - D6356/Inputs!$B$5, 0)</f>
        <v>0</v>
      </c>
      <c r="F6356" s="3">
        <f>MAX(D6356*Inputs!$B$5 - B6356, 0)</f>
        <v>1.3594249999999981</v>
      </c>
      <c r="G6356" s="3">
        <f t="shared" si="892"/>
        <v>10</v>
      </c>
      <c r="H6356" t="str">
        <f t="shared" si="893"/>
        <v>Reg</v>
      </c>
      <c r="I6356" s="3">
        <f t="shared" si="898"/>
        <v>317.5587821954623</v>
      </c>
      <c r="J6356" s="3">
        <f t="shared" si="899"/>
        <v>340</v>
      </c>
      <c r="K6356" s="3">
        <f>MIN(Inputs!$B$2, (Inputs!$B$8 - I6356)/Inputs!$B$9)</f>
        <v>23.922418559098585</v>
      </c>
      <c r="L6356" s="3">
        <f>MAX(MIN(Inputs!$B$2, I6356*Inputs!$B$10, Inputs!$B$8*Inputs!$B$4 - J6356), 0)</f>
        <v>0</v>
      </c>
      <c r="M6356" s="3">
        <f t="shared" si="894"/>
        <v>0</v>
      </c>
      <c r="N6356" s="3">
        <f t="shared" si="895"/>
        <v>0</v>
      </c>
      <c r="O6356" s="3">
        <f>IF(H6356="Reg", MIN(Inputs!$B$2, I6356*Inputs!$B$10, (Inputs!$B$8-I6356)/Inputs!$B$9), 0)</f>
        <v>23.922418559098585</v>
      </c>
      <c r="P6356" s="3">
        <f t="shared" si="896"/>
        <v>0</v>
      </c>
      <c r="Q6356" s="3">
        <f t="shared" si="897"/>
        <v>239.22418559098585</v>
      </c>
      <c r="R6356" s="3">
        <f>I6356 + M6356*Inputs!$B$9 - N6356/Inputs!$B$10</f>
        <v>317.5587821954623</v>
      </c>
    </row>
    <row r="6357" spans="1:18" x14ac:dyDescent="0.3">
      <c r="A6357" s="4">
        <v>46287.791666666657</v>
      </c>
      <c r="B6357" s="3">
        <v>56.602499999999999</v>
      </c>
      <c r="C6357" s="3">
        <v>9.9</v>
      </c>
      <c r="D6357" s="3">
        <f t="shared" si="891"/>
        <v>33.845937499999998</v>
      </c>
      <c r="E6357" s="3">
        <f>MAX(B6357 - D6357/Inputs!$B$5, 0)</f>
        <v>18.141207386363639</v>
      </c>
      <c r="F6357" s="3">
        <f>MAX(D6357*Inputs!$B$5 - B6357, 0)</f>
        <v>0</v>
      </c>
      <c r="G6357" s="3">
        <f t="shared" si="892"/>
        <v>9.9</v>
      </c>
      <c r="H6357" t="str">
        <f t="shared" si="893"/>
        <v>Discharge</v>
      </c>
      <c r="I6357" s="3">
        <f t="shared" si="898"/>
        <v>317.5587821954623</v>
      </c>
      <c r="J6357" s="3">
        <f t="shared" si="899"/>
        <v>340</v>
      </c>
      <c r="K6357" s="3">
        <f>MIN(Inputs!$B$2, (Inputs!$B$8 - I6357)/Inputs!$B$9)</f>
        <v>23.922418559098585</v>
      </c>
      <c r="L6357" s="3">
        <f>MAX(MIN(Inputs!$B$2, I6357*Inputs!$B$10, Inputs!$B$8*Inputs!$B$4 - J6357), 0)</f>
        <v>0</v>
      </c>
      <c r="M6357" s="3">
        <f t="shared" si="894"/>
        <v>0</v>
      </c>
      <c r="N6357" s="3">
        <f t="shared" si="895"/>
        <v>0</v>
      </c>
      <c r="O6357" s="3">
        <f>IF(H6357="Reg", MIN(Inputs!$B$2, I6357*Inputs!$B$10, (Inputs!$B$8-I6357)/Inputs!$B$9), 0)</f>
        <v>0</v>
      </c>
      <c r="P6357" s="3">
        <f t="shared" si="896"/>
        <v>0</v>
      </c>
      <c r="Q6357" s="3">
        <f t="shared" si="897"/>
        <v>0</v>
      </c>
      <c r="R6357" s="3">
        <f>I6357 + M6357*Inputs!$B$9 - N6357/Inputs!$B$10</f>
        <v>317.5587821954623</v>
      </c>
    </row>
    <row r="6358" spans="1:18" x14ac:dyDescent="0.3">
      <c r="A6358" s="4">
        <v>46287.833333333343</v>
      </c>
      <c r="B6358" s="3">
        <v>75.740000000000009</v>
      </c>
      <c r="C6358" s="3">
        <v>5</v>
      </c>
      <c r="D6358" s="3">
        <f t="shared" si="891"/>
        <v>33.845937499999998</v>
      </c>
      <c r="E6358" s="3">
        <f>MAX(B6358 - D6358/Inputs!$B$5, 0)</f>
        <v>37.278707386363649</v>
      </c>
      <c r="F6358" s="3">
        <f>MAX(D6358*Inputs!$B$5 - B6358, 0)</f>
        <v>0</v>
      </c>
      <c r="G6358" s="3">
        <f t="shared" si="892"/>
        <v>5</v>
      </c>
      <c r="H6358" t="str">
        <f t="shared" si="893"/>
        <v>Discharge</v>
      </c>
      <c r="I6358" s="3">
        <f t="shared" si="898"/>
        <v>317.5587821954623</v>
      </c>
      <c r="J6358" s="3">
        <f t="shared" si="899"/>
        <v>340</v>
      </c>
      <c r="K6358" s="3">
        <f>MIN(Inputs!$B$2, (Inputs!$B$8 - I6358)/Inputs!$B$9)</f>
        <v>23.922418559098585</v>
      </c>
      <c r="L6358" s="3">
        <f>MAX(MIN(Inputs!$B$2, I6358*Inputs!$B$10, Inputs!$B$8*Inputs!$B$4 - J6358), 0)</f>
        <v>0</v>
      </c>
      <c r="M6358" s="3">
        <f t="shared" si="894"/>
        <v>0</v>
      </c>
      <c r="N6358" s="3">
        <f t="shared" si="895"/>
        <v>0</v>
      </c>
      <c r="O6358" s="3">
        <f>IF(H6358="Reg", MIN(Inputs!$B$2, I6358*Inputs!$B$10, (Inputs!$B$8-I6358)/Inputs!$B$9), 0)</f>
        <v>0</v>
      </c>
      <c r="P6358" s="3">
        <f t="shared" si="896"/>
        <v>0</v>
      </c>
      <c r="Q6358" s="3">
        <f t="shared" si="897"/>
        <v>0</v>
      </c>
      <c r="R6358" s="3">
        <f>I6358 + M6358*Inputs!$B$9 - N6358/Inputs!$B$10</f>
        <v>317.5587821954623</v>
      </c>
    </row>
    <row r="6359" spans="1:18" x14ac:dyDescent="0.3">
      <c r="A6359" s="4">
        <v>46287.875</v>
      </c>
      <c r="B6359" s="3">
        <v>43.344999999999999</v>
      </c>
      <c r="C6359" s="3">
        <v>0.64</v>
      </c>
      <c r="D6359" s="3">
        <f t="shared" si="891"/>
        <v>33.845937499999998</v>
      </c>
      <c r="E6359" s="3">
        <f>MAX(B6359 - D6359/Inputs!$B$5, 0)</f>
        <v>4.8837073863636391</v>
      </c>
      <c r="F6359" s="3">
        <f>MAX(D6359*Inputs!$B$5 - B6359, 0)</f>
        <v>0</v>
      </c>
      <c r="G6359" s="3">
        <f t="shared" si="892"/>
        <v>0.64</v>
      </c>
      <c r="H6359" t="str">
        <f t="shared" si="893"/>
        <v>Discharge</v>
      </c>
      <c r="I6359" s="3">
        <f t="shared" si="898"/>
        <v>317.5587821954623</v>
      </c>
      <c r="J6359" s="3">
        <f t="shared" si="899"/>
        <v>340</v>
      </c>
      <c r="K6359" s="3">
        <f>MIN(Inputs!$B$2, (Inputs!$B$8 - I6359)/Inputs!$B$9)</f>
        <v>23.922418559098585</v>
      </c>
      <c r="L6359" s="3">
        <f>MAX(MIN(Inputs!$B$2, I6359*Inputs!$B$10, Inputs!$B$8*Inputs!$B$4 - J6359), 0)</f>
        <v>0</v>
      </c>
      <c r="M6359" s="3">
        <f t="shared" si="894"/>
        <v>0</v>
      </c>
      <c r="N6359" s="3">
        <f t="shared" si="895"/>
        <v>0</v>
      </c>
      <c r="O6359" s="3">
        <f>IF(H6359="Reg", MIN(Inputs!$B$2, I6359*Inputs!$B$10, (Inputs!$B$8-I6359)/Inputs!$B$9), 0)</f>
        <v>0</v>
      </c>
      <c r="P6359" s="3">
        <f t="shared" si="896"/>
        <v>0</v>
      </c>
      <c r="Q6359" s="3">
        <f t="shared" si="897"/>
        <v>0</v>
      </c>
      <c r="R6359" s="3">
        <f>I6359 + M6359*Inputs!$B$9 - N6359/Inputs!$B$10</f>
        <v>317.5587821954623</v>
      </c>
    </row>
    <row r="6360" spans="1:18" x14ac:dyDescent="0.3">
      <c r="A6360" s="4">
        <v>46287.916666666657</v>
      </c>
      <c r="B6360" s="3">
        <v>25.077500000000001</v>
      </c>
      <c r="C6360" s="3">
        <v>0.05</v>
      </c>
      <c r="D6360" s="3">
        <f t="shared" si="891"/>
        <v>33.845937499999998</v>
      </c>
      <c r="E6360" s="3">
        <f>MAX(B6360 - D6360/Inputs!$B$5, 0)</f>
        <v>0</v>
      </c>
      <c r="F6360" s="3">
        <f>MAX(D6360*Inputs!$B$5 - B6360, 0)</f>
        <v>4.7069249999999982</v>
      </c>
      <c r="G6360" s="3">
        <f t="shared" si="892"/>
        <v>0.05</v>
      </c>
      <c r="H6360" t="str">
        <f t="shared" si="893"/>
        <v>Charge</v>
      </c>
      <c r="I6360" s="3">
        <f t="shared" si="898"/>
        <v>317.5587821954623</v>
      </c>
      <c r="J6360" s="3">
        <f t="shared" si="899"/>
        <v>340</v>
      </c>
      <c r="K6360" s="3">
        <f>MIN(Inputs!$B$2, (Inputs!$B$8 - I6360)/Inputs!$B$9)</f>
        <v>23.922418559098585</v>
      </c>
      <c r="L6360" s="3">
        <f>MAX(MIN(Inputs!$B$2, I6360*Inputs!$B$10, Inputs!$B$8*Inputs!$B$4 - J6360), 0)</f>
        <v>0</v>
      </c>
      <c r="M6360" s="3">
        <f t="shared" si="894"/>
        <v>23.922418559098585</v>
      </c>
      <c r="N6360" s="3">
        <f t="shared" si="895"/>
        <v>0</v>
      </c>
      <c r="O6360" s="3">
        <f>IF(H6360="Reg", MIN(Inputs!$B$2, I6360*Inputs!$B$10, (Inputs!$B$8-I6360)/Inputs!$B$9), 0)</f>
        <v>0</v>
      </c>
      <c r="P6360" s="3">
        <f t="shared" si="896"/>
        <v>-599.91445141579482</v>
      </c>
      <c r="Q6360" s="3">
        <f t="shared" si="897"/>
        <v>0</v>
      </c>
      <c r="R6360" s="3">
        <f>I6360 + M6360*Inputs!$B$9 - N6360/Inputs!$B$10</f>
        <v>340</v>
      </c>
    </row>
    <row r="6361" spans="1:18" x14ac:dyDescent="0.3">
      <c r="A6361" s="4">
        <v>46287.958333333343</v>
      </c>
      <c r="B6361" s="3">
        <v>19.0625</v>
      </c>
      <c r="C6361" s="3">
        <v>0.05</v>
      </c>
      <c r="D6361" s="3">
        <f t="shared" si="891"/>
        <v>33.845937499999998</v>
      </c>
      <c r="E6361" s="3">
        <f>MAX(B6361 - D6361/Inputs!$B$5, 0)</f>
        <v>0</v>
      </c>
      <c r="F6361" s="3">
        <f>MAX(D6361*Inputs!$B$5 - B6361, 0)</f>
        <v>10.721924999999999</v>
      </c>
      <c r="G6361" s="3">
        <f t="shared" si="892"/>
        <v>0.05</v>
      </c>
      <c r="H6361" t="str">
        <f t="shared" si="893"/>
        <v>Charge</v>
      </c>
      <c r="I6361" s="3">
        <f t="shared" si="898"/>
        <v>340</v>
      </c>
      <c r="J6361" s="3">
        <f t="shared" si="899"/>
        <v>340</v>
      </c>
      <c r="K6361" s="3">
        <f>MIN(Inputs!$B$2, (Inputs!$B$8 - I6361)/Inputs!$B$9)</f>
        <v>0</v>
      </c>
      <c r="L6361" s="3">
        <f>MAX(MIN(Inputs!$B$2, I6361*Inputs!$B$10, Inputs!$B$8*Inputs!$B$4 - J6361), 0)</f>
        <v>0</v>
      </c>
      <c r="M6361" s="3">
        <f t="shared" si="894"/>
        <v>0</v>
      </c>
      <c r="N6361" s="3">
        <f t="shared" si="895"/>
        <v>0</v>
      </c>
      <c r="O6361" s="3">
        <f>IF(H6361="Reg", MIN(Inputs!$B$2, I6361*Inputs!$B$10, (Inputs!$B$8-I6361)/Inputs!$B$9), 0)</f>
        <v>0</v>
      </c>
      <c r="P6361" s="3">
        <f t="shared" si="896"/>
        <v>0</v>
      </c>
      <c r="Q6361" s="3">
        <f t="shared" si="897"/>
        <v>0</v>
      </c>
      <c r="R6361" s="3">
        <f>I6361 + M6361*Inputs!$B$9 - N6361/Inputs!$B$10</f>
        <v>340</v>
      </c>
    </row>
    <row r="6362" spans="1:18" x14ac:dyDescent="0.3">
      <c r="A6362" s="4">
        <v>46288</v>
      </c>
      <c r="B6362" s="3">
        <v>23.272500000000001</v>
      </c>
      <c r="C6362" s="3">
        <v>0.05</v>
      </c>
      <c r="D6362" s="3">
        <f t="shared" si="891"/>
        <v>36.360729166666665</v>
      </c>
      <c r="E6362" s="3">
        <f>MAX(B6362 - D6362/Inputs!$B$5, 0)</f>
        <v>0</v>
      </c>
      <c r="F6362" s="3">
        <f>MAX(D6362*Inputs!$B$5 - B6362, 0)</f>
        <v>8.7249416666666662</v>
      </c>
      <c r="G6362" s="3">
        <f t="shared" si="892"/>
        <v>0.05</v>
      </c>
      <c r="H6362" t="str">
        <f t="shared" si="893"/>
        <v>Charge</v>
      </c>
      <c r="I6362" s="3">
        <f t="shared" si="898"/>
        <v>340</v>
      </c>
      <c r="J6362" s="3">
        <f t="shared" si="899"/>
        <v>0</v>
      </c>
      <c r="K6362" s="3">
        <f>MIN(Inputs!$B$2, (Inputs!$B$8 - I6362)/Inputs!$B$9)</f>
        <v>0</v>
      </c>
      <c r="L6362" s="3">
        <f>MAX(MIN(Inputs!$B$2, I6362*Inputs!$B$10, Inputs!$B$8*Inputs!$B$4 - J6362), 0)</f>
        <v>170</v>
      </c>
      <c r="M6362" s="3">
        <f t="shared" si="894"/>
        <v>0</v>
      </c>
      <c r="N6362" s="3">
        <f t="shared" si="895"/>
        <v>0</v>
      </c>
      <c r="O6362" s="3">
        <f>IF(H6362="Reg", MIN(Inputs!$B$2, I6362*Inputs!$B$10, (Inputs!$B$8-I6362)/Inputs!$B$9), 0)</f>
        <v>0</v>
      </c>
      <c r="P6362" s="3">
        <f t="shared" si="896"/>
        <v>0</v>
      </c>
      <c r="Q6362" s="3">
        <f t="shared" si="897"/>
        <v>0</v>
      </c>
      <c r="R6362" s="3">
        <f>I6362 + M6362*Inputs!$B$9 - N6362/Inputs!$B$10</f>
        <v>340</v>
      </c>
    </row>
    <row r="6363" spans="1:18" x14ac:dyDescent="0.3">
      <c r="A6363" s="4">
        <v>46288.041666666657</v>
      </c>
      <c r="B6363" s="3">
        <v>38.015000000000001</v>
      </c>
      <c r="C6363" s="3">
        <v>0.05</v>
      </c>
      <c r="D6363" s="3">
        <f t="shared" si="891"/>
        <v>36.360729166666665</v>
      </c>
      <c r="E6363" s="3">
        <f>MAX(B6363 - D6363/Inputs!$B$5, 0)</f>
        <v>0</v>
      </c>
      <c r="F6363" s="3">
        <f>MAX(D6363*Inputs!$B$5 - B6363, 0)</f>
        <v>0</v>
      </c>
      <c r="G6363" s="3">
        <f t="shared" si="892"/>
        <v>0.05</v>
      </c>
      <c r="H6363" t="str">
        <f t="shared" si="893"/>
        <v>Reg</v>
      </c>
      <c r="I6363" s="3">
        <f t="shared" si="898"/>
        <v>340</v>
      </c>
      <c r="J6363" s="3">
        <f t="shared" si="899"/>
        <v>0</v>
      </c>
      <c r="K6363" s="3">
        <f>MIN(Inputs!$B$2, (Inputs!$B$8 - I6363)/Inputs!$B$9)</f>
        <v>0</v>
      </c>
      <c r="L6363" s="3">
        <f>MAX(MIN(Inputs!$B$2, I6363*Inputs!$B$10, Inputs!$B$8*Inputs!$B$4 - J6363), 0)</f>
        <v>170</v>
      </c>
      <c r="M6363" s="3">
        <f t="shared" si="894"/>
        <v>0</v>
      </c>
      <c r="N6363" s="3">
        <f t="shared" si="895"/>
        <v>0</v>
      </c>
      <c r="O6363" s="3">
        <f>IF(H6363="Reg", MIN(Inputs!$B$2, I6363*Inputs!$B$10, (Inputs!$B$8-I6363)/Inputs!$B$9), 0)</f>
        <v>0</v>
      </c>
      <c r="P6363" s="3">
        <f t="shared" si="896"/>
        <v>0</v>
      </c>
      <c r="Q6363" s="3">
        <f t="shared" si="897"/>
        <v>0</v>
      </c>
      <c r="R6363" s="3">
        <f>I6363 + M6363*Inputs!$B$9 - N6363/Inputs!$B$10</f>
        <v>340</v>
      </c>
    </row>
    <row r="6364" spans="1:18" x14ac:dyDescent="0.3">
      <c r="A6364" s="4">
        <v>46288.083333333343</v>
      </c>
      <c r="B6364" s="3">
        <v>38.527500000000003</v>
      </c>
      <c r="C6364" s="3">
        <v>0.05</v>
      </c>
      <c r="D6364" s="3">
        <f t="shared" si="891"/>
        <v>36.360729166666665</v>
      </c>
      <c r="E6364" s="3">
        <f>MAX(B6364 - D6364/Inputs!$B$5, 0)</f>
        <v>0</v>
      </c>
      <c r="F6364" s="3">
        <f>MAX(D6364*Inputs!$B$5 - B6364, 0)</f>
        <v>0</v>
      </c>
      <c r="G6364" s="3">
        <f t="shared" si="892"/>
        <v>0.05</v>
      </c>
      <c r="H6364" t="str">
        <f t="shared" si="893"/>
        <v>Reg</v>
      </c>
      <c r="I6364" s="3">
        <f t="shared" si="898"/>
        <v>340</v>
      </c>
      <c r="J6364" s="3">
        <f t="shared" si="899"/>
        <v>0</v>
      </c>
      <c r="K6364" s="3">
        <f>MIN(Inputs!$B$2, (Inputs!$B$8 - I6364)/Inputs!$B$9)</f>
        <v>0</v>
      </c>
      <c r="L6364" s="3">
        <f>MAX(MIN(Inputs!$B$2, I6364*Inputs!$B$10, Inputs!$B$8*Inputs!$B$4 - J6364), 0)</f>
        <v>170</v>
      </c>
      <c r="M6364" s="3">
        <f t="shared" si="894"/>
        <v>0</v>
      </c>
      <c r="N6364" s="3">
        <f t="shared" si="895"/>
        <v>0</v>
      </c>
      <c r="O6364" s="3">
        <f>IF(H6364="Reg", MIN(Inputs!$B$2, I6364*Inputs!$B$10, (Inputs!$B$8-I6364)/Inputs!$B$9), 0)</f>
        <v>0</v>
      </c>
      <c r="P6364" s="3">
        <f t="shared" si="896"/>
        <v>0</v>
      </c>
      <c r="Q6364" s="3">
        <f t="shared" si="897"/>
        <v>0</v>
      </c>
      <c r="R6364" s="3">
        <f>I6364 + M6364*Inputs!$B$9 - N6364/Inputs!$B$10</f>
        <v>340</v>
      </c>
    </row>
    <row r="6365" spans="1:18" x14ac:dyDescent="0.3">
      <c r="A6365" s="4">
        <v>46288.125</v>
      </c>
      <c r="B6365" s="3">
        <v>32.832499999999996</v>
      </c>
      <c r="C6365" s="3">
        <v>0.04</v>
      </c>
      <c r="D6365" s="3">
        <f t="shared" si="891"/>
        <v>36.360729166666665</v>
      </c>
      <c r="E6365" s="3">
        <f>MAX(B6365 - D6365/Inputs!$B$5, 0)</f>
        <v>0</v>
      </c>
      <c r="F6365" s="3">
        <f>MAX(D6365*Inputs!$B$5 - B6365, 0)</f>
        <v>0</v>
      </c>
      <c r="G6365" s="3">
        <f t="shared" si="892"/>
        <v>0.04</v>
      </c>
      <c r="H6365" t="str">
        <f t="shared" si="893"/>
        <v>Reg</v>
      </c>
      <c r="I6365" s="3">
        <f t="shared" si="898"/>
        <v>340</v>
      </c>
      <c r="J6365" s="3">
        <f t="shared" si="899"/>
        <v>0</v>
      </c>
      <c r="K6365" s="3">
        <f>MIN(Inputs!$B$2, (Inputs!$B$8 - I6365)/Inputs!$B$9)</f>
        <v>0</v>
      </c>
      <c r="L6365" s="3">
        <f>MAX(MIN(Inputs!$B$2, I6365*Inputs!$B$10, Inputs!$B$8*Inputs!$B$4 - J6365), 0)</f>
        <v>170</v>
      </c>
      <c r="M6365" s="3">
        <f t="shared" si="894"/>
        <v>0</v>
      </c>
      <c r="N6365" s="3">
        <f t="shared" si="895"/>
        <v>0</v>
      </c>
      <c r="O6365" s="3">
        <f>IF(H6365="Reg", MIN(Inputs!$B$2, I6365*Inputs!$B$10, (Inputs!$B$8-I6365)/Inputs!$B$9), 0)</f>
        <v>0</v>
      </c>
      <c r="P6365" s="3">
        <f t="shared" si="896"/>
        <v>0</v>
      </c>
      <c r="Q6365" s="3">
        <f t="shared" si="897"/>
        <v>0</v>
      </c>
      <c r="R6365" s="3">
        <f>I6365 + M6365*Inputs!$B$9 - N6365/Inputs!$B$10</f>
        <v>340</v>
      </c>
    </row>
    <row r="6366" spans="1:18" x14ac:dyDescent="0.3">
      <c r="A6366" s="4">
        <v>46288.166666666657</v>
      </c>
      <c r="B6366" s="3">
        <v>27.129999999999995</v>
      </c>
      <c r="C6366" s="3">
        <v>0.05</v>
      </c>
      <c r="D6366" s="3">
        <f t="shared" si="891"/>
        <v>36.360729166666665</v>
      </c>
      <c r="E6366" s="3">
        <f>MAX(B6366 - D6366/Inputs!$B$5, 0)</f>
        <v>0</v>
      </c>
      <c r="F6366" s="3">
        <f>MAX(D6366*Inputs!$B$5 - B6366, 0)</f>
        <v>4.8674416666666716</v>
      </c>
      <c r="G6366" s="3">
        <f t="shared" si="892"/>
        <v>0.05</v>
      </c>
      <c r="H6366" t="str">
        <f t="shared" si="893"/>
        <v>Charge</v>
      </c>
      <c r="I6366" s="3">
        <f t="shared" si="898"/>
        <v>340</v>
      </c>
      <c r="J6366" s="3">
        <f t="shared" si="899"/>
        <v>0</v>
      </c>
      <c r="K6366" s="3">
        <f>MIN(Inputs!$B$2, (Inputs!$B$8 - I6366)/Inputs!$B$9)</f>
        <v>0</v>
      </c>
      <c r="L6366" s="3">
        <f>MAX(MIN(Inputs!$B$2, I6366*Inputs!$B$10, Inputs!$B$8*Inputs!$B$4 - J6366), 0)</f>
        <v>170</v>
      </c>
      <c r="M6366" s="3">
        <f t="shared" si="894"/>
        <v>0</v>
      </c>
      <c r="N6366" s="3">
        <f t="shared" si="895"/>
        <v>0</v>
      </c>
      <c r="O6366" s="3">
        <f>IF(H6366="Reg", MIN(Inputs!$B$2, I6366*Inputs!$B$10, (Inputs!$B$8-I6366)/Inputs!$B$9), 0)</f>
        <v>0</v>
      </c>
      <c r="P6366" s="3">
        <f t="shared" si="896"/>
        <v>0</v>
      </c>
      <c r="Q6366" s="3">
        <f t="shared" si="897"/>
        <v>0</v>
      </c>
      <c r="R6366" s="3">
        <f>I6366 + M6366*Inputs!$B$9 - N6366/Inputs!$B$10</f>
        <v>340</v>
      </c>
    </row>
    <row r="6367" spans="1:18" x14ac:dyDescent="0.3">
      <c r="A6367" s="4">
        <v>46288.208333333343</v>
      </c>
      <c r="B6367" s="3">
        <v>25.452500000000001</v>
      </c>
      <c r="C6367" s="3">
        <v>0.05</v>
      </c>
      <c r="D6367" s="3">
        <f t="shared" si="891"/>
        <v>36.360729166666665</v>
      </c>
      <c r="E6367" s="3">
        <f>MAX(B6367 - D6367/Inputs!$B$5, 0)</f>
        <v>0</v>
      </c>
      <c r="F6367" s="3">
        <f>MAX(D6367*Inputs!$B$5 - B6367, 0)</f>
        <v>6.5449416666666664</v>
      </c>
      <c r="G6367" s="3">
        <f t="shared" si="892"/>
        <v>0.05</v>
      </c>
      <c r="H6367" t="str">
        <f t="shared" si="893"/>
        <v>Charge</v>
      </c>
      <c r="I6367" s="3">
        <f t="shared" si="898"/>
        <v>340</v>
      </c>
      <c r="J6367" s="3">
        <f t="shared" si="899"/>
        <v>0</v>
      </c>
      <c r="K6367" s="3">
        <f>MIN(Inputs!$B$2, (Inputs!$B$8 - I6367)/Inputs!$B$9)</f>
        <v>0</v>
      </c>
      <c r="L6367" s="3">
        <f>MAX(MIN(Inputs!$B$2, I6367*Inputs!$B$10, Inputs!$B$8*Inputs!$B$4 - J6367), 0)</f>
        <v>170</v>
      </c>
      <c r="M6367" s="3">
        <f t="shared" si="894"/>
        <v>0</v>
      </c>
      <c r="N6367" s="3">
        <f t="shared" si="895"/>
        <v>0</v>
      </c>
      <c r="O6367" s="3">
        <f>IF(H6367="Reg", MIN(Inputs!$B$2, I6367*Inputs!$B$10, (Inputs!$B$8-I6367)/Inputs!$B$9), 0)</f>
        <v>0</v>
      </c>
      <c r="P6367" s="3">
        <f t="shared" si="896"/>
        <v>0</v>
      </c>
      <c r="Q6367" s="3">
        <f t="shared" si="897"/>
        <v>0</v>
      </c>
      <c r="R6367" s="3">
        <f>I6367 + M6367*Inputs!$B$9 - N6367/Inputs!$B$10</f>
        <v>340</v>
      </c>
    </row>
    <row r="6368" spans="1:18" x14ac:dyDescent="0.3">
      <c r="A6368" s="4">
        <v>46288.25</v>
      </c>
      <c r="B6368" s="3">
        <v>30.642499999999998</v>
      </c>
      <c r="C6368" s="3">
        <v>0.05</v>
      </c>
      <c r="D6368" s="3">
        <f t="shared" si="891"/>
        <v>36.360729166666665</v>
      </c>
      <c r="E6368" s="3">
        <f>MAX(B6368 - D6368/Inputs!$B$5, 0)</f>
        <v>0</v>
      </c>
      <c r="F6368" s="3">
        <f>MAX(D6368*Inputs!$B$5 - B6368, 0)</f>
        <v>1.3549416666666687</v>
      </c>
      <c r="G6368" s="3">
        <f t="shared" si="892"/>
        <v>0.05</v>
      </c>
      <c r="H6368" t="str">
        <f t="shared" si="893"/>
        <v>Charge</v>
      </c>
      <c r="I6368" s="3">
        <f t="shared" si="898"/>
        <v>340</v>
      </c>
      <c r="J6368" s="3">
        <f t="shared" si="899"/>
        <v>0</v>
      </c>
      <c r="K6368" s="3">
        <f>MIN(Inputs!$B$2, (Inputs!$B$8 - I6368)/Inputs!$B$9)</f>
        <v>0</v>
      </c>
      <c r="L6368" s="3">
        <f>MAX(MIN(Inputs!$B$2, I6368*Inputs!$B$10, Inputs!$B$8*Inputs!$B$4 - J6368), 0)</f>
        <v>170</v>
      </c>
      <c r="M6368" s="3">
        <f t="shared" si="894"/>
        <v>0</v>
      </c>
      <c r="N6368" s="3">
        <f t="shared" si="895"/>
        <v>0</v>
      </c>
      <c r="O6368" s="3">
        <f>IF(H6368="Reg", MIN(Inputs!$B$2, I6368*Inputs!$B$10, (Inputs!$B$8-I6368)/Inputs!$B$9), 0)</f>
        <v>0</v>
      </c>
      <c r="P6368" s="3">
        <f t="shared" si="896"/>
        <v>0</v>
      </c>
      <c r="Q6368" s="3">
        <f t="shared" si="897"/>
        <v>0</v>
      </c>
      <c r="R6368" s="3">
        <f>I6368 + M6368*Inputs!$B$9 - N6368/Inputs!$B$10</f>
        <v>340</v>
      </c>
    </row>
    <row r="6369" spans="1:18" x14ac:dyDescent="0.3">
      <c r="A6369" s="4">
        <v>46288.291666666657</v>
      </c>
      <c r="B6369" s="3">
        <v>43.532499999999999</v>
      </c>
      <c r="C6369" s="3">
        <v>0.49</v>
      </c>
      <c r="D6369" s="3">
        <f t="shared" si="891"/>
        <v>36.360729166666665</v>
      </c>
      <c r="E6369" s="3">
        <f>MAX(B6369 - D6369/Inputs!$B$5, 0)</f>
        <v>2.2134895833333346</v>
      </c>
      <c r="F6369" s="3">
        <f>MAX(D6369*Inputs!$B$5 - B6369, 0)</f>
        <v>0</v>
      </c>
      <c r="G6369" s="3">
        <f t="shared" si="892"/>
        <v>0.49</v>
      </c>
      <c r="H6369" t="str">
        <f t="shared" si="893"/>
        <v>Discharge</v>
      </c>
      <c r="I6369" s="3">
        <f t="shared" si="898"/>
        <v>340</v>
      </c>
      <c r="J6369" s="3">
        <f t="shared" si="899"/>
        <v>0</v>
      </c>
      <c r="K6369" s="3">
        <f>MIN(Inputs!$B$2, (Inputs!$B$8 - I6369)/Inputs!$B$9)</f>
        <v>0</v>
      </c>
      <c r="L6369" s="3">
        <f>MAX(MIN(Inputs!$B$2, I6369*Inputs!$B$10, Inputs!$B$8*Inputs!$B$4 - J6369), 0)</f>
        <v>170</v>
      </c>
      <c r="M6369" s="3">
        <f t="shared" si="894"/>
        <v>0</v>
      </c>
      <c r="N6369" s="3">
        <f t="shared" si="895"/>
        <v>170</v>
      </c>
      <c r="O6369" s="3">
        <f>IF(H6369="Reg", MIN(Inputs!$B$2, I6369*Inputs!$B$10, (Inputs!$B$8-I6369)/Inputs!$B$9), 0)</f>
        <v>0</v>
      </c>
      <c r="P6369" s="3">
        <f t="shared" si="896"/>
        <v>7400.5249999999996</v>
      </c>
      <c r="Q6369" s="3">
        <f t="shared" si="897"/>
        <v>0</v>
      </c>
      <c r="R6369" s="3">
        <f>I6369 + M6369*Inputs!$B$9 - N6369/Inputs!$B$10</f>
        <v>158.77939109773115</v>
      </c>
    </row>
    <row r="6370" spans="1:18" x14ac:dyDescent="0.3">
      <c r="A6370" s="4">
        <v>46288.333333333343</v>
      </c>
      <c r="B6370" s="3">
        <v>34.9</v>
      </c>
      <c r="C6370" s="3">
        <v>0.43</v>
      </c>
      <c r="D6370" s="3">
        <f t="shared" si="891"/>
        <v>36.360729166666665</v>
      </c>
      <c r="E6370" s="3">
        <f>MAX(B6370 - D6370/Inputs!$B$5, 0)</f>
        <v>0</v>
      </c>
      <c r="F6370" s="3">
        <f>MAX(D6370*Inputs!$B$5 - B6370, 0)</f>
        <v>0</v>
      </c>
      <c r="G6370" s="3">
        <f t="shared" si="892"/>
        <v>0.43</v>
      </c>
      <c r="H6370" t="str">
        <f t="shared" si="893"/>
        <v>Reg</v>
      </c>
      <c r="I6370" s="3">
        <f t="shared" si="898"/>
        <v>158.77939109773115</v>
      </c>
      <c r="J6370" s="3">
        <f t="shared" si="899"/>
        <v>170</v>
      </c>
      <c r="K6370" s="3">
        <f>MIN(Inputs!$B$2, (Inputs!$B$8 - I6370)/Inputs!$B$9)</f>
        <v>170</v>
      </c>
      <c r="L6370" s="3">
        <f>MAX(MIN(Inputs!$B$2, I6370*Inputs!$B$10, Inputs!$B$8*Inputs!$B$4 - J6370), 0)</f>
        <v>148.94827166799323</v>
      </c>
      <c r="M6370" s="3">
        <f t="shared" si="894"/>
        <v>0</v>
      </c>
      <c r="N6370" s="3">
        <f t="shared" si="895"/>
        <v>0</v>
      </c>
      <c r="O6370" s="3">
        <f>IF(H6370="Reg", MIN(Inputs!$B$2, I6370*Inputs!$B$10, (Inputs!$B$8-I6370)/Inputs!$B$9), 0)</f>
        <v>148.94827166799323</v>
      </c>
      <c r="P6370" s="3">
        <f t="shared" si="896"/>
        <v>0</v>
      </c>
      <c r="Q6370" s="3">
        <f t="shared" si="897"/>
        <v>64.047756817237087</v>
      </c>
      <c r="R6370" s="3">
        <f>I6370 + M6370*Inputs!$B$9 - N6370/Inputs!$B$10</f>
        <v>158.77939109773115</v>
      </c>
    </row>
    <row r="6371" spans="1:18" x14ac:dyDescent="0.3">
      <c r="A6371" s="4">
        <v>46288.375</v>
      </c>
      <c r="B6371" s="3">
        <v>19.287499999999998</v>
      </c>
      <c r="C6371" s="3">
        <v>0.44</v>
      </c>
      <c r="D6371" s="3">
        <f t="shared" si="891"/>
        <v>36.360729166666665</v>
      </c>
      <c r="E6371" s="3">
        <f>MAX(B6371 - D6371/Inputs!$B$5, 0)</f>
        <v>0</v>
      </c>
      <c r="F6371" s="3">
        <f>MAX(D6371*Inputs!$B$5 - B6371, 0)</f>
        <v>12.709941666666669</v>
      </c>
      <c r="G6371" s="3">
        <f t="shared" si="892"/>
        <v>0.44</v>
      </c>
      <c r="H6371" t="str">
        <f t="shared" si="893"/>
        <v>Charge</v>
      </c>
      <c r="I6371" s="3">
        <f t="shared" si="898"/>
        <v>158.77939109773115</v>
      </c>
      <c r="J6371" s="3">
        <f t="shared" si="899"/>
        <v>170</v>
      </c>
      <c r="K6371" s="3">
        <f>MIN(Inputs!$B$2, (Inputs!$B$8 - I6371)/Inputs!$B$9)</f>
        <v>170</v>
      </c>
      <c r="L6371" s="3">
        <f>MAX(MIN(Inputs!$B$2, I6371*Inputs!$B$10, Inputs!$B$8*Inputs!$B$4 - J6371), 0)</f>
        <v>148.94827166799323</v>
      </c>
      <c r="M6371" s="3">
        <f t="shared" si="894"/>
        <v>170</v>
      </c>
      <c r="N6371" s="3">
        <f t="shared" si="895"/>
        <v>0</v>
      </c>
      <c r="O6371" s="3">
        <f>IF(H6371="Reg", MIN(Inputs!$B$2, I6371*Inputs!$B$10, (Inputs!$B$8-I6371)/Inputs!$B$9), 0)</f>
        <v>0</v>
      </c>
      <c r="P6371" s="3">
        <f t="shared" si="896"/>
        <v>-3278.8749999999995</v>
      </c>
      <c r="Q6371" s="3">
        <f t="shared" si="897"/>
        <v>0</v>
      </c>
      <c r="R6371" s="3">
        <f>I6371 + M6371*Inputs!$B$9 - N6371/Inputs!$B$10</f>
        <v>318.25352693172772</v>
      </c>
    </row>
    <row r="6372" spans="1:18" x14ac:dyDescent="0.3">
      <c r="A6372" s="4">
        <v>46288.416666666657</v>
      </c>
      <c r="B6372" s="3">
        <v>23.802500000000002</v>
      </c>
      <c r="C6372" s="3">
        <v>0.37</v>
      </c>
      <c r="D6372" s="3">
        <f t="shared" si="891"/>
        <v>36.360729166666665</v>
      </c>
      <c r="E6372" s="3">
        <f>MAX(B6372 - D6372/Inputs!$B$5, 0)</f>
        <v>0</v>
      </c>
      <c r="F6372" s="3">
        <f>MAX(D6372*Inputs!$B$5 - B6372, 0)</f>
        <v>8.194941666666665</v>
      </c>
      <c r="G6372" s="3">
        <f t="shared" si="892"/>
        <v>0.37</v>
      </c>
      <c r="H6372" t="str">
        <f t="shared" si="893"/>
        <v>Charge</v>
      </c>
      <c r="I6372" s="3">
        <f t="shared" si="898"/>
        <v>318.25352693172772</v>
      </c>
      <c r="J6372" s="3">
        <f t="shared" si="899"/>
        <v>170</v>
      </c>
      <c r="K6372" s="3">
        <f>MIN(Inputs!$B$2, (Inputs!$B$8 - I6372)/Inputs!$B$9)</f>
        <v>23.181818181818198</v>
      </c>
      <c r="L6372" s="3">
        <f>MAX(MIN(Inputs!$B$2, I6372*Inputs!$B$10, Inputs!$B$8*Inputs!$B$4 - J6372), 0)</f>
        <v>170</v>
      </c>
      <c r="M6372" s="3">
        <f t="shared" si="894"/>
        <v>23.181818181818198</v>
      </c>
      <c r="N6372" s="3">
        <f t="shared" si="895"/>
        <v>0</v>
      </c>
      <c r="O6372" s="3">
        <f>IF(H6372="Reg", MIN(Inputs!$B$2, I6372*Inputs!$B$10, (Inputs!$B$8-I6372)/Inputs!$B$9), 0)</f>
        <v>0</v>
      </c>
      <c r="P6372" s="3">
        <f t="shared" si="896"/>
        <v>-551.78522727272775</v>
      </c>
      <c r="Q6372" s="3">
        <f t="shared" si="897"/>
        <v>0</v>
      </c>
      <c r="R6372" s="3">
        <f>I6372 + M6372*Inputs!$B$9 - N6372/Inputs!$B$10</f>
        <v>340</v>
      </c>
    </row>
    <row r="6373" spans="1:18" x14ac:dyDescent="0.3">
      <c r="A6373" s="4">
        <v>46288.458333333343</v>
      </c>
      <c r="B6373" s="3">
        <v>25.217499999999998</v>
      </c>
      <c r="C6373" s="3">
        <v>0.3</v>
      </c>
      <c r="D6373" s="3">
        <f t="shared" si="891"/>
        <v>36.360729166666665</v>
      </c>
      <c r="E6373" s="3">
        <f>MAX(B6373 - D6373/Inputs!$B$5, 0)</f>
        <v>0</v>
      </c>
      <c r="F6373" s="3">
        <f>MAX(D6373*Inputs!$B$5 - B6373, 0)</f>
        <v>6.7799416666666694</v>
      </c>
      <c r="G6373" s="3">
        <f t="shared" si="892"/>
        <v>0.3</v>
      </c>
      <c r="H6373" t="str">
        <f t="shared" si="893"/>
        <v>Charge</v>
      </c>
      <c r="I6373" s="3">
        <f t="shared" si="898"/>
        <v>340</v>
      </c>
      <c r="J6373" s="3">
        <f t="shared" si="899"/>
        <v>170</v>
      </c>
      <c r="K6373" s="3">
        <f>MIN(Inputs!$B$2, (Inputs!$B$8 - I6373)/Inputs!$B$9)</f>
        <v>0</v>
      </c>
      <c r="L6373" s="3">
        <f>MAX(MIN(Inputs!$B$2, I6373*Inputs!$B$10, Inputs!$B$8*Inputs!$B$4 - J6373), 0)</f>
        <v>170</v>
      </c>
      <c r="M6373" s="3">
        <f t="shared" si="894"/>
        <v>0</v>
      </c>
      <c r="N6373" s="3">
        <f t="shared" si="895"/>
        <v>0</v>
      </c>
      <c r="O6373" s="3">
        <f>IF(H6373="Reg", MIN(Inputs!$B$2, I6373*Inputs!$B$10, (Inputs!$B$8-I6373)/Inputs!$B$9), 0)</f>
        <v>0</v>
      </c>
      <c r="P6373" s="3">
        <f t="shared" si="896"/>
        <v>0</v>
      </c>
      <c r="Q6373" s="3">
        <f t="shared" si="897"/>
        <v>0</v>
      </c>
      <c r="R6373" s="3">
        <f>I6373 + M6373*Inputs!$B$9 - N6373/Inputs!$B$10</f>
        <v>340</v>
      </c>
    </row>
    <row r="6374" spans="1:18" x14ac:dyDescent="0.3">
      <c r="A6374" s="4">
        <v>46288.5</v>
      </c>
      <c r="B6374" s="3">
        <v>20.434999999999999</v>
      </c>
      <c r="C6374" s="3">
        <v>0.44</v>
      </c>
      <c r="D6374" s="3">
        <f t="shared" si="891"/>
        <v>36.360729166666665</v>
      </c>
      <c r="E6374" s="3">
        <f>MAX(B6374 - D6374/Inputs!$B$5, 0)</f>
        <v>0</v>
      </c>
      <c r="F6374" s="3">
        <f>MAX(D6374*Inputs!$B$5 - B6374, 0)</f>
        <v>11.562441666666668</v>
      </c>
      <c r="G6374" s="3">
        <f t="shared" si="892"/>
        <v>0.44</v>
      </c>
      <c r="H6374" t="str">
        <f t="shared" si="893"/>
        <v>Charge</v>
      </c>
      <c r="I6374" s="3">
        <f t="shared" si="898"/>
        <v>340</v>
      </c>
      <c r="J6374" s="3">
        <f t="shared" si="899"/>
        <v>170</v>
      </c>
      <c r="K6374" s="3">
        <f>MIN(Inputs!$B$2, (Inputs!$B$8 - I6374)/Inputs!$B$9)</f>
        <v>0</v>
      </c>
      <c r="L6374" s="3">
        <f>MAX(MIN(Inputs!$B$2, I6374*Inputs!$B$10, Inputs!$B$8*Inputs!$B$4 - J6374), 0)</f>
        <v>170</v>
      </c>
      <c r="M6374" s="3">
        <f t="shared" si="894"/>
        <v>0</v>
      </c>
      <c r="N6374" s="3">
        <f t="shared" si="895"/>
        <v>0</v>
      </c>
      <c r="O6374" s="3">
        <f>IF(H6374="Reg", MIN(Inputs!$B$2, I6374*Inputs!$B$10, (Inputs!$B$8-I6374)/Inputs!$B$9), 0)</f>
        <v>0</v>
      </c>
      <c r="P6374" s="3">
        <f t="shared" si="896"/>
        <v>0</v>
      </c>
      <c r="Q6374" s="3">
        <f t="shared" si="897"/>
        <v>0</v>
      </c>
      <c r="R6374" s="3">
        <f>I6374 + M6374*Inputs!$B$9 - N6374/Inputs!$B$10</f>
        <v>340</v>
      </c>
    </row>
    <row r="6375" spans="1:18" x14ac:dyDescent="0.3">
      <c r="A6375" s="4">
        <v>46288.541666666657</v>
      </c>
      <c r="B6375" s="3">
        <v>18.274999999999999</v>
      </c>
      <c r="C6375" s="3">
        <v>0.5</v>
      </c>
      <c r="D6375" s="3">
        <f t="shared" si="891"/>
        <v>36.360729166666665</v>
      </c>
      <c r="E6375" s="3">
        <f>MAX(B6375 - D6375/Inputs!$B$5, 0)</f>
        <v>0</v>
      </c>
      <c r="F6375" s="3">
        <f>MAX(D6375*Inputs!$B$5 - B6375, 0)</f>
        <v>13.722441666666668</v>
      </c>
      <c r="G6375" s="3">
        <f t="shared" si="892"/>
        <v>0.5</v>
      </c>
      <c r="H6375" t="str">
        <f t="shared" si="893"/>
        <v>Charge</v>
      </c>
      <c r="I6375" s="3">
        <f t="shared" si="898"/>
        <v>340</v>
      </c>
      <c r="J6375" s="3">
        <f t="shared" si="899"/>
        <v>170</v>
      </c>
      <c r="K6375" s="3">
        <f>MIN(Inputs!$B$2, (Inputs!$B$8 - I6375)/Inputs!$B$9)</f>
        <v>0</v>
      </c>
      <c r="L6375" s="3">
        <f>MAX(MIN(Inputs!$B$2, I6375*Inputs!$B$10, Inputs!$B$8*Inputs!$B$4 - J6375), 0)</f>
        <v>170</v>
      </c>
      <c r="M6375" s="3">
        <f t="shared" si="894"/>
        <v>0</v>
      </c>
      <c r="N6375" s="3">
        <f t="shared" si="895"/>
        <v>0</v>
      </c>
      <c r="O6375" s="3">
        <f>IF(H6375="Reg", MIN(Inputs!$B$2, I6375*Inputs!$B$10, (Inputs!$B$8-I6375)/Inputs!$B$9), 0)</f>
        <v>0</v>
      </c>
      <c r="P6375" s="3">
        <f t="shared" si="896"/>
        <v>0</v>
      </c>
      <c r="Q6375" s="3">
        <f t="shared" si="897"/>
        <v>0</v>
      </c>
      <c r="R6375" s="3">
        <f>I6375 + M6375*Inputs!$B$9 - N6375/Inputs!$B$10</f>
        <v>340</v>
      </c>
    </row>
    <row r="6376" spans="1:18" x14ac:dyDescent="0.3">
      <c r="A6376" s="4">
        <v>46288.583333333343</v>
      </c>
      <c r="B6376" s="3">
        <v>18.09</v>
      </c>
      <c r="C6376" s="3">
        <v>0.75</v>
      </c>
      <c r="D6376" s="3">
        <f t="shared" si="891"/>
        <v>36.360729166666665</v>
      </c>
      <c r="E6376" s="3">
        <f>MAX(B6376 - D6376/Inputs!$B$5, 0)</f>
        <v>0</v>
      </c>
      <c r="F6376" s="3">
        <f>MAX(D6376*Inputs!$B$5 - B6376, 0)</f>
        <v>13.907441666666667</v>
      </c>
      <c r="G6376" s="3">
        <f t="shared" si="892"/>
        <v>0.75</v>
      </c>
      <c r="H6376" t="str">
        <f t="shared" si="893"/>
        <v>Charge</v>
      </c>
      <c r="I6376" s="3">
        <f t="shared" si="898"/>
        <v>340</v>
      </c>
      <c r="J6376" s="3">
        <f t="shared" si="899"/>
        <v>170</v>
      </c>
      <c r="K6376" s="3">
        <f>MIN(Inputs!$B$2, (Inputs!$B$8 - I6376)/Inputs!$B$9)</f>
        <v>0</v>
      </c>
      <c r="L6376" s="3">
        <f>MAX(MIN(Inputs!$B$2, I6376*Inputs!$B$10, Inputs!$B$8*Inputs!$B$4 - J6376), 0)</f>
        <v>170</v>
      </c>
      <c r="M6376" s="3">
        <f t="shared" si="894"/>
        <v>0</v>
      </c>
      <c r="N6376" s="3">
        <f t="shared" si="895"/>
        <v>0</v>
      </c>
      <c r="O6376" s="3">
        <f>IF(H6376="Reg", MIN(Inputs!$B$2, I6376*Inputs!$B$10, (Inputs!$B$8-I6376)/Inputs!$B$9), 0)</f>
        <v>0</v>
      </c>
      <c r="P6376" s="3">
        <f t="shared" si="896"/>
        <v>0</v>
      </c>
      <c r="Q6376" s="3">
        <f t="shared" si="897"/>
        <v>0</v>
      </c>
      <c r="R6376" s="3">
        <f>I6376 + M6376*Inputs!$B$9 - N6376/Inputs!$B$10</f>
        <v>340</v>
      </c>
    </row>
    <row r="6377" spans="1:18" x14ac:dyDescent="0.3">
      <c r="A6377" s="4">
        <v>46288.625</v>
      </c>
      <c r="B6377" s="3">
        <v>20.752499999999998</v>
      </c>
      <c r="C6377" s="3">
        <v>0.89</v>
      </c>
      <c r="D6377" s="3">
        <f t="shared" si="891"/>
        <v>36.360729166666665</v>
      </c>
      <c r="E6377" s="3">
        <f>MAX(B6377 - D6377/Inputs!$B$5, 0)</f>
        <v>0</v>
      </c>
      <c r="F6377" s="3">
        <f>MAX(D6377*Inputs!$B$5 - B6377, 0)</f>
        <v>11.244941666666669</v>
      </c>
      <c r="G6377" s="3">
        <f t="shared" si="892"/>
        <v>0.89</v>
      </c>
      <c r="H6377" t="str">
        <f t="shared" si="893"/>
        <v>Charge</v>
      </c>
      <c r="I6377" s="3">
        <f t="shared" si="898"/>
        <v>340</v>
      </c>
      <c r="J6377" s="3">
        <f t="shared" si="899"/>
        <v>170</v>
      </c>
      <c r="K6377" s="3">
        <f>MIN(Inputs!$B$2, (Inputs!$B$8 - I6377)/Inputs!$B$9)</f>
        <v>0</v>
      </c>
      <c r="L6377" s="3">
        <f>MAX(MIN(Inputs!$B$2, I6377*Inputs!$B$10, Inputs!$B$8*Inputs!$B$4 - J6377), 0)</f>
        <v>170</v>
      </c>
      <c r="M6377" s="3">
        <f t="shared" si="894"/>
        <v>0</v>
      </c>
      <c r="N6377" s="3">
        <f t="shared" si="895"/>
        <v>0</v>
      </c>
      <c r="O6377" s="3">
        <f>IF(H6377="Reg", MIN(Inputs!$B$2, I6377*Inputs!$B$10, (Inputs!$B$8-I6377)/Inputs!$B$9), 0)</f>
        <v>0</v>
      </c>
      <c r="P6377" s="3">
        <f t="shared" si="896"/>
        <v>0</v>
      </c>
      <c r="Q6377" s="3">
        <f t="shared" si="897"/>
        <v>0</v>
      </c>
      <c r="R6377" s="3">
        <f>I6377 + M6377*Inputs!$B$9 - N6377/Inputs!$B$10</f>
        <v>340</v>
      </c>
    </row>
    <row r="6378" spans="1:18" x14ac:dyDescent="0.3">
      <c r="A6378" s="4">
        <v>46288.666666666657</v>
      </c>
      <c r="B6378" s="3">
        <v>27.89</v>
      </c>
      <c r="C6378" s="3">
        <v>1</v>
      </c>
      <c r="D6378" s="3">
        <f t="shared" si="891"/>
        <v>36.360729166666665</v>
      </c>
      <c r="E6378" s="3">
        <f>MAX(B6378 - D6378/Inputs!$B$5, 0)</f>
        <v>0</v>
      </c>
      <c r="F6378" s="3">
        <f>MAX(D6378*Inputs!$B$5 - B6378, 0)</f>
        <v>4.1074416666666664</v>
      </c>
      <c r="G6378" s="3">
        <f t="shared" si="892"/>
        <v>1</v>
      </c>
      <c r="H6378" t="str">
        <f t="shared" si="893"/>
        <v>Charge</v>
      </c>
      <c r="I6378" s="3">
        <f t="shared" si="898"/>
        <v>340</v>
      </c>
      <c r="J6378" s="3">
        <f t="shared" si="899"/>
        <v>170</v>
      </c>
      <c r="K6378" s="3">
        <f>MIN(Inputs!$B$2, (Inputs!$B$8 - I6378)/Inputs!$B$9)</f>
        <v>0</v>
      </c>
      <c r="L6378" s="3">
        <f>MAX(MIN(Inputs!$B$2, I6378*Inputs!$B$10, Inputs!$B$8*Inputs!$B$4 - J6378), 0)</f>
        <v>170</v>
      </c>
      <c r="M6378" s="3">
        <f t="shared" si="894"/>
        <v>0</v>
      </c>
      <c r="N6378" s="3">
        <f t="shared" si="895"/>
        <v>0</v>
      </c>
      <c r="O6378" s="3">
        <f>IF(H6378="Reg", MIN(Inputs!$B$2, I6378*Inputs!$B$10, (Inputs!$B$8-I6378)/Inputs!$B$9), 0)</f>
        <v>0</v>
      </c>
      <c r="P6378" s="3">
        <f t="shared" si="896"/>
        <v>0</v>
      </c>
      <c r="Q6378" s="3">
        <f t="shared" si="897"/>
        <v>0</v>
      </c>
      <c r="R6378" s="3">
        <f>I6378 + M6378*Inputs!$B$9 - N6378/Inputs!$B$10</f>
        <v>340</v>
      </c>
    </row>
    <row r="6379" spans="1:18" x14ac:dyDescent="0.3">
      <c r="A6379" s="4">
        <v>46288.708333333343</v>
      </c>
      <c r="B6379" s="3">
        <v>30.484999999999999</v>
      </c>
      <c r="C6379" s="3">
        <v>2.9</v>
      </c>
      <c r="D6379" s="3">
        <f t="shared" si="891"/>
        <v>36.360729166666665</v>
      </c>
      <c r="E6379" s="3">
        <f>MAX(B6379 - D6379/Inputs!$B$5, 0)</f>
        <v>0</v>
      </c>
      <c r="F6379" s="3">
        <f>MAX(D6379*Inputs!$B$5 - B6379, 0)</f>
        <v>1.5124416666666676</v>
      </c>
      <c r="G6379" s="3">
        <f t="shared" si="892"/>
        <v>2.9</v>
      </c>
      <c r="H6379" t="str">
        <f t="shared" si="893"/>
        <v>Reg</v>
      </c>
      <c r="I6379" s="3">
        <f t="shared" si="898"/>
        <v>340</v>
      </c>
      <c r="J6379" s="3">
        <f t="shared" si="899"/>
        <v>170</v>
      </c>
      <c r="K6379" s="3">
        <f>MIN(Inputs!$B$2, (Inputs!$B$8 - I6379)/Inputs!$B$9)</f>
        <v>0</v>
      </c>
      <c r="L6379" s="3">
        <f>MAX(MIN(Inputs!$B$2, I6379*Inputs!$B$10, Inputs!$B$8*Inputs!$B$4 - J6379), 0)</f>
        <v>170</v>
      </c>
      <c r="M6379" s="3">
        <f t="shared" si="894"/>
        <v>0</v>
      </c>
      <c r="N6379" s="3">
        <f t="shared" si="895"/>
        <v>0</v>
      </c>
      <c r="O6379" s="3">
        <f>IF(H6379="Reg", MIN(Inputs!$B$2, I6379*Inputs!$B$10, (Inputs!$B$8-I6379)/Inputs!$B$9), 0)</f>
        <v>0</v>
      </c>
      <c r="P6379" s="3">
        <f t="shared" si="896"/>
        <v>0</v>
      </c>
      <c r="Q6379" s="3">
        <f t="shared" si="897"/>
        <v>0</v>
      </c>
      <c r="R6379" s="3">
        <f>I6379 + M6379*Inputs!$B$9 - N6379/Inputs!$B$10</f>
        <v>340</v>
      </c>
    </row>
    <row r="6380" spans="1:18" x14ac:dyDescent="0.3">
      <c r="A6380" s="4">
        <v>46288.75</v>
      </c>
      <c r="B6380" s="3">
        <v>22.75</v>
      </c>
      <c r="C6380" s="3">
        <v>15.74</v>
      </c>
      <c r="D6380" s="3">
        <f t="shared" si="891"/>
        <v>36.360729166666665</v>
      </c>
      <c r="E6380" s="3">
        <f>MAX(B6380 - D6380/Inputs!$B$5, 0)</f>
        <v>0</v>
      </c>
      <c r="F6380" s="3">
        <f>MAX(D6380*Inputs!$B$5 - B6380, 0)</f>
        <v>9.247441666666667</v>
      </c>
      <c r="G6380" s="3">
        <f t="shared" si="892"/>
        <v>15.74</v>
      </c>
      <c r="H6380" t="str">
        <f t="shared" si="893"/>
        <v>Reg</v>
      </c>
      <c r="I6380" s="3">
        <f t="shared" si="898"/>
        <v>340</v>
      </c>
      <c r="J6380" s="3">
        <f t="shared" si="899"/>
        <v>170</v>
      </c>
      <c r="K6380" s="3">
        <f>MIN(Inputs!$B$2, (Inputs!$B$8 - I6380)/Inputs!$B$9)</f>
        <v>0</v>
      </c>
      <c r="L6380" s="3">
        <f>MAX(MIN(Inputs!$B$2, I6380*Inputs!$B$10, Inputs!$B$8*Inputs!$B$4 - J6380), 0)</f>
        <v>170</v>
      </c>
      <c r="M6380" s="3">
        <f t="shared" si="894"/>
        <v>0</v>
      </c>
      <c r="N6380" s="3">
        <f t="shared" si="895"/>
        <v>0</v>
      </c>
      <c r="O6380" s="3">
        <f>IF(H6380="Reg", MIN(Inputs!$B$2, I6380*Inputs!$B$10, (Inputs!$B$8-I6380)/Inputs!$B$9), 0)</f>
        <v>0</v>
      </c>
      <c r="P6380" s="3">
        <f t="shared" si="896"/>
        <v>0</v>
      </c>
      <c r="Q6380" s="3">
        <f t="shared" si="897"/>
        <v>0</v>
      </c>
      <c r="R6380" s="3">
        <f>I6380 + M6380*Inputs!$B$9 - N6380/Inputs!$B$10</f>
        <v>340</v>
      </c>
    </row>
    <row r="6381" spans="1:18" x14ac:dyDescent="0.3">
      <c r="A6381" s="4">
        <v>46288.791666666657</v>
      </c>
      <c r="B6381" s="3">
        <v>74.042500000000004</v>
      </c>
      <c r="C6381" s="3">
        <v>12.16</v>
      </c>
      <c r="D6381" s="3">
        <f t="shared" si="891"/>
        <v>36.360729166666665</v>
      </c>
      <c r="E6381" s="3">
        <f>MAX(B6381 - D6381/Inputs!$B$5, 0)</f>
        <v>32.72348958333334</v>
      </c>
      <c r="F6381" s="3">
        <f>MAX(D6381*Inputs!$B$5 - B6381, 0)</f>
        <v>0</v>
      </c>
      <c r="G6381" s="3">
        <f t="shared" si="892"/>
        <v>12.16</v>
      </c>
      <c r="H6381" t="str">
        <f t="shared" si="893"/>
        <v>Discharge</v>
      </c>
      <c r="I6381" s="3">
        <f t="shared" si="898"/>
        <v>340</v>
      </c>
      <c r="J6381" s="3">
        <f t="shared" si="899"/>
        <v>170</v>
      </c>
      <c r="K6381" s="3">
        <f>MIN(Inputs!$B$2, (Inputs!$B$8 - I6381)/Inputs!$B$9)</f>
        <v>0</v>
      </c>
      <c r="L6381" s="3">
        <f>MAX(MIN(Inputs!$B$2, I6381*Inputs!$B$10, Inputs!$B$8*Inputs!$B$4 - J6381), 0)</f>
        <v>170</v>
      </c>
      <c r="M6381" s="3">
        <f t="shared" si="894"/>
        <v>0</v>
      </c>
      <c r="N6381" s="3">
        <f t="shared" si="895"/>
        <v>170</v>
      </c>
      <c r="O6381" s="3">
        <f>IF(H6381="Reg", MIN(Inputs!$B$2, I6381*Inputs!$B$10, (Inputs!$B$8-I6381)/Inputs!$B$9), 0)</f>
        <v>0</v>
      </c>
      <c r="P6381" s="3">
        <f t="shared" si="896"/>
        <v>12587.225</v>
      </c>
      <c r="Q6381" s="3">
        <f t="shared" si="897"/>
        <v>0</v>
      </c>
      <c r="R6381" s="3">
        <f>I6381 + M6381*Inputs!$B$9 - N6381/Inputs!$B$10</f>
        <v>158.77939109773115</v>
      </c>
    </row>
    <row r="6382" spans="1:18" x14ac:dyDescent="0.3">
      <c r="A6382" s="4">
        <v>46288.833333333343</v>
      </c>
      <c r="B6382" s="3">
        <v>155.07749999999999</v>
      </c>
      <c r="C6382" s="3">
        <v>10.25</v>
      </c>
      <c r="D6382" s="3">
        <f t="shared" si="891"/>
        <v>36.360729166666665</v>
      </c>
      <c r="E6382" s="3">
        <f>MAX(B6382 - D6382/Inputs!$B$5, 0)</f>
        <v>113.75848958333333</v>
      </c>
      <c r="F6382" s="3">
        <f>MAX(D6382*Inputs!$B$5 - B6382, 0)</f>
        <v>0</v>
      </c>
      <c r="G6382" s="3">
        <f t="shared" si="892"/>
        <v>10.25</v>
      </c>
      <c r="H6382" t="str">
        <f t="shared" si="893"/>
        <v>Discharge</v>
      </c>
      <c r="I6382" s="3">
        <f t="shared" si="898"/>
        <v>158.77939109773115</v>
      </c>
      <c r="J6382" s="3">
        <f t="shared" si="899"/>
        <v>340</v>
      </c>
      <c r="K6382" s="3">
        <f>MIN(Inputs!$B$2, (Inputs!$B$8 - I6382)/Inputs!$B$9)</f>
        <v>170</v>
      </c>
      <c r="L6382" s="3">
        <f>MAX(MIN(Inputs!$B$2, I6382*Inputs!$B$10, Inputs!$B$8*Inputs!$B$4 - J6382), 0)</f>
        <v>0</v>
      </c>
      <c r="M6382" s="3">
        <f t="shared" si="894"/>
        <v>0</v>
      </c>
      <c r="N6382" s="3">
        <f t="shared" si="895"/>
        <v>0</v>
      </c>
      <c r="O6382" s="3">
        <f>IF(H6382="Reg", MIN(Inputs!$B$2, I6382*Inputs!$B$10, (Inputs!$B$8-I6382)/Inputs!$B$9), 0)</f>
        <v>0</v>
      </c>
      <c r="P6382" s="3">
        <f t="shared" si="896"/>
        <v>0</v>
      </c>
      <c r="Q6382" s="3">
        <f t="shared" si="897"/>
        <v>0</v>
      </c>
      <c r="R6382" s="3">
        <f>I6382 + M6382*Inputs!$B$9 - N6382/Inputs!$B$10</f>
        <v>158.77939109773115</v>
      </c>
    </row>
    <row r="6383" spans="1:18" x14ac:dyDescent="0.3">
      <c r="A6383" s="4">
        <v>46288.875</v>
      </c>
      <c r="B6383" s="3">
        <v>60.180000000000007</v>
      </c>
      <c r="C6383" s="3">
        <v>4.2</v>
      </c>
      <c r="D6383" s="3">
        <f t="shared" si="891"/>
        <v>36.360729166666665</v>
      </c>
      <c r="E6383" s="3">
        <f>MAX(B6383 - D6383/Inputs!$B$5, 0)</f>
        <v>18.860989583333343</v>
      </c>
      <c r="F6383" s="3">
        <f>MAX(D6383*Inputs!$B$5 - B6383, 0)</f>
        <v>0</v>
      </c>
      <c r="G6383" s="3">
        <f t="shared" si="892"/>
        <v>4.2</v>
      </c>
      <c r="H6383" t="str">
        <f t="shared" si="893"/>
        <v>Discharge</v>
      </c>
      <c r="I6383" s="3">
        <f t="shared" si="898"/>
        <v>158.77939109773115</v>
      </c>
      <c r="J6383" s="3">
        <f t="shared" si="899"/>
        <v>340</v>
      </c>
      <c r="K6383" s="3">
        <f>MIN(Inputs!$B$2, (Inputs!$B$8 - I6383)/Inputs!$B$9)</f>
        <v>170</v>
      </c>
      <c r="L6383" s="3">
        <f>MAX(MIN(Inputs!$B$2, I6383*Inputs!$B$10, Inputs!$B$8*Inputs!$B$4 - J6383), 0)</f>
        <v>0</v>
      </c>
      <c r="M6383" s="3">
        <f t="shared" si="894"/>
        <v>0</v>
      </c>
      <c r="N6383" s="3">
        <f t="shared" si="895"/>
        <v>0</v>
      </c>
      <c r="O6383" s="3">
        <f>IF(H6383="Reg", MIN(Inputs!$B$2, I6383*Inputs!$B$10, (Inputs!$B$8-I6383)/Inputs!$B$9), 0)</f>
        <v>0</v>
      </c>
      <c r="P6383" s="3">
        <f t="shared" si="896"/>
        <v>0</v>
      </c>
      <c r="Q6383" s="3">
        <f t="shared" si="897"/>
        <v>0</v>
      </c>
      <c r="R6383" s="3">
        <f>I6383 + M6383*Inputs!$B$9 - N6383/Inputs!$B$10</f>
        <v>158.77939109773115</v>
      </c>
    </row>
    <row r="6384" spans="1:18" x14ac:dyDescent="0.3">
      <c r="A6384" s="4">
        <v>46288.916666666657</v>
      </c>
      <c r="B6384" s="3">
        <v>31.737499999999997</v>
      </c>
      <c r="C6384" s="3">
        <v>2.12</v>
      </c>
      <c r="D6384" s="3">
        <f t="shared" si="891"/>
        <v>36.360729166666665</v>
      </c>
      <c r="E6384" s="3">
        <f>MAX(B6384 - D6384/Inputs!$B$5, 0)</f>
        <v>0</v>
      </c>
      <c r="F6384" s="3">
        <f>MAX(D6384*Inputs!$B$5 - B6384, 0)</f>
        <v>0.25994166666666985</v>
      </c>
      <c r="G6384" s="3">
        <f t="shared" si="892"/>
        <v>2.12</v>
      </c>
      <c r="H6384" t="str">
        <f t="shared" si="893"/>
        <v>Reg</v>
      </c>
      <c r="I6384" s="3">
        <f t="shared" si="898"/>
        <v>158.77939109773115</v>
      </c>
      <c r="J6384" s="3">
        <f t="shared" si="899"/>
        <v>340</v>
      </c>
      <c r="K6384" s="3">
        <f>MIN(Inputs!$B$2, (Inputs!$B$8 - I6384)/Inputs!$B$9)</f>
        <v>170</v>
      </c>
      <c r="L6384" s="3">
        <f>MAX(MIN(Inputs!$B$2, I6384*Inputs!$B$10, Inputs!$B$8*Inputs!$B$4 - J6384), 0)</f>
        <v>0</v>
      </c>
      <c r="M6384" s="3">
        <f t="shared" si="894"/>
        <v>0</v>
      </c>
      <c r="N6384" s="3">
        <f t="shared" si="895"/>
        <v>0</v>
      </c>
      <c r="O6384" s="3">
        <f>IF(H6384="Reg", MIN(Inputs!$B$2, I6384*Inputs!$B$10, (Inputs!$B$8-I6384)/Inputs!$B$9), 0)</f>
        <v>148.94827166799323</v>
      </c>
      <c r="P6384" s="3">
        <f t="shared" si="896"/>
        <v>0</v>
      </c>
      <c r="Q6384" s="3">
        <f t="shared" si="897"/>
        <v>315.77033593614567</v>
      </c>
      <c r="R6384" s="3">
        <f>I6384 + M6384*Inputs!$B$9 - N6384/Inputs!$B$10</f>
        <v>158.77939109773115</v>
      </c>
    </row>
    <row r="6385" spans="1:18" x14ac:dyDescent="0.3">
      <c r="A6385" s="4">
        <v>46288.958333333343</v>
      </c>
      <c r="B6385" s="3">
        <v>30.330000000000002</v>
      </c>
      <c r="C6385" s="3">
        <v>0.05</v>
      </c>
      <c r="D6385" s="3">
        <f t="shared" si="891"/>
        <v>36.360729166666665</v>
      </c>
      <c r="E6385" s="3">
        <f>MAX(B6385 - D6385/Inputs!$B$5, 0)</f>
        <v>0</v>
      </c>
      <c r="F6385" s="3">
        <f>MAX(D6385*Inputs!$B$5 - B6385, 0)</f>
        <v>1.6674416666666652</v>
      </c>
      <c r="G6385" s="3">
        <f t="shared" si="892"/>
        <v>0.05</v>
      </c>
      <c r="H6385" t="str">
        <f t="shared" si="893"/>
        <v>Charge</v>
      </c>
      <c r="I6385" s="3">
        <f t="shared" si="898"/>
        <v>158.77939109773115</v>
      </c>
      <c r="J6385" s="3">
        <f t="shared" si="899"/>
        <v>340</v>
      </c>
      <c r="K6385" s="3">
        <f>MIN(Inputs!$B$2, (Inputs!$B$8 - I6385)/Inputs!$B$9)</f>
        <v>170</v>
      </c>
      <c r="L6385" s="3">
        <f>MAX(MIN(Inputs!$B$2, I6385*Inputs!$B$10, Inputs!$B$8*Inputs!$B$4 - J6385), 0)</f>
        <v>0</v>
      </c>
      <c r="M6385" s="3">
        <f t="shared" si="894"/>
        <v>170</v>
      </c>
      <c r="N6385" s="3">
        <f t="shared" si="895"/>
        <v>0</v>
      </c>
      <c r="O6385" s="3">
        <f>IF(H6385="Reg", MIN(Inputs!$B$2, I6385*Inputs!$B$10, (Inputs!$B$8-I6385)/Inputs!$B$9), 0)</f>
        <v>0</v>
      </c>
      <c r="P6385" s="3">
        <f t="shared" si="896"/>
        <v>-5156.1000000000004</v>
      </c>
      <c r="Q6385" s="3">
        <f t="shared" si="897"/>
        <v>0</v>
      </c>
      <c r="R6385" s="3">
        <f>I6385 + M6385*Inputs!$B$9 - N6385/Inputs!$B$10</f>
        <v>318.25352693172772</v>
      </c>
    </row>
    <row r="6386" spans="1:18" x14ac:dyDescent="0.3">
      <c r="A6386" s="4">
        <v>46289</v>
      </c>
      <c r="B6386" s="3">
        <v>25.244999999999997</v>
      </c>
      <c r="C6386" s="3">
        <v>0.05</v>
      </c>
      <c r="D6386" s="3">
        <f t="shared" si="891"/>
        <v>19.97697916666667</v>
      </c>
      <c r="E6386" s="3">
        <f>MAX(B6386 - D6386/Inputs!$B$5, 0)</f>
        <v>2.5438873106060562</v>
      </c>
      <c r="F6386" s="3">
        <f>MAX(D6386*Inputs!$B$5 - B6386, 0)</f>
        <v>0</v>
      </c>
      <c r="G6386" s="3">
        <f t="shared" si="892"/>
        <v>0.05</v>
      </c>
      <c r="H6386" t="str">
        <f t="shared" si="893"/>
        <v>Discharge</v>
      </c>
      <c r="I6386" s="3">
        <f t="shared" si="898"/>
        <v>318.25352693172772</v>
      </c>
      <c r="J6386" s="3">
        <f t="shared" si="899"/>
        <v>0</v>
      </c>
      <c r="K6386" s="3">
        <f>MIN(Inputs!$B$2, (Inputs!$B$8 - I6386)/Inputs!$B$9)</f>
        <v>23.181818181818198</v>
      </c>
      <c r="L6386" s="3">
        <f>MAX(MIN(Inputs!$B$2, I6386*Inputs!$B$10, Inputs!$B$8*Inputs!$B$4 - J6386), 0)</f>
        <v>170</v>
      </c>
      <c r="M6386" s="3">
        <f t="shared" si="894"/>
        <v>0</v>
      </c>
      <c r="N6386" s="3">
        <f t="shared" si="895"/>
        <v>170</v>
      </c>
      <c r="O6386" s="3">
        <f>IF(H6386="Reg", MIN(Inputs!$B$2, I6386*Inputs!$B$10, (Inputs!$B$8-I6386)/Inputs!$B$9), 0)</f>
        <v>0</v>
      </c>
      <c r="P6386" s="3">
        <f t="shared" si="896"/>
        <v>4291.6499999999996</v>
      </c>
      <c r="Q6386" s="3">
        <f t="shared" si="897"/>
        <v>0</v>
      </c>
      <c r="R6386" s="3">
        <f>I6386 + M6386*Inputs!$B$9 - N6386/Inputs!$B$10</f>
        <v>137.03291802945887</v>
      </c>
    </row>
    <row r="6387" spans="1:18" x14ac:dyDescent="0.3">
      <c r="A6387" s="4">
        <v>46289.041666666657</v>
      </c>
      <c r="B6387" s="3">
        <v>17.0075</v>
      </c>
      <c r="C6387" s="3">
        <v>0.05</v>
      </c>
      <c r="D6387" s="3">
        <f t="shared" si="891"/>
        <v>19.97697916666667</v>
      </c>
      <c r="E6387" s="3">
        <f>MAX(B6387 - D6387/Inputs!$B$5, 0)</f>
        <v>0</v>
      </c>
      <c r="F6387" s="3">
        <f>MAX(D6387*Inputs!$B$5 - B6387, 0)</f>
        <v>0.57224166666667031</v>
      </c>
      <c r="G6387" s="3">
        <f t="shared" si="892"/>
        <v>0.05</v>
      </c>
      <c r="H6387" t="str">
        <f t="shared" si="893"/>
        <v>Charge</v>
      </c>
      <c r="I6387" s="3">
        <f t="shared" si="898"/>
        <v>137.03291802945887</v>
      </c>
      <c r="J6387" s="3">
        <f t="shared" si="899"/>
        <v>170</v>
      </c>
      <c r="K6387" s="3">
        <f>MIN(Inputs!$B$2, (Inputs!$B$8 - I6387)/Inputs!$B$9)</f>
        <v>170</v>
      </c>
      <c r="L6387" s="3">
        <f>MAX(MIN(Inputs!$B$2, I6387*Inputs!$B$10, Inputs!$B$8*Inputs!$B$4 - J6387), 0)</f>
        <v>128.54827166799322</v>
      </c>
      <c r="M6387" s="3">
        <f t="shared" si="894"/>
        <v>170</v>
      </c>
      <c r="N6387" s="3">
        <f t="shared" si="895"/>
        <v>0</v>
      </c>
      <c r="O6387" s="3">
        <f>IF(H6387="Reg", MIN(Inputs!$B$2, I6387*Inputs!$B$10, (Inputs!$B$8-I6387)/Inputs!$B$9), 0)</f>
        <v>0</v>
      </c>
      <c r="P6387" s="3">
        <f t="shared" si="896"/>
        <v>-2891.2750000000001</v>
      </c>
      <c r="Q6387" s="3">
        <f t="shared" si="897"/>
        <v>0</v>
      </c>
      <c r="R6387" s="3">
        <f>I6387 + M6387*Inputs!$B$9 - N6387/Inputs!$B$10</f>
        <v>296.50705386345544</v>
      </c>
    </row>
    <row r="6388" spans="1:18" x14ac:dyDescent="0.3">
      <c r="A6388" s="4">
        <v>46289.083333333343</v>
      </c>
      <c r="B6388" s="3">
        <v>15.520000000000001</v>
      </c>
      <c r="C6388" s="3">
        <v>0.05</v>
      </c>
      <c r="D6388" s="3">
        <f t="shared" si="891"/>
        <v>19.97697916666667</v>
      </c>
      <c r="E6388" s="3">
        <f>MAX(B6388 - D6388/Inputs!$B$5, 0)</f>
        <v>0</v>
      </c>
      <c r="F6388" s="3">
        <f>MAX(D6388*Inputs!$B$5 - B6388, 0)</f>
        <v>2.0597416666666692</v>
      </c>
      <c r="G6388" s="3">
        <f t="shared" si="892"/>
        <v>0.05</v>
      </c>
      <c r="H6388" t="str">
        <f t="shared" si="893"/>
        <v>Charge</v>
      </c>
      <c r="I6388" s="3">
        <f t="shared" si="898"/>
        <v>296.50705386345544</v>
      </c>
      <c r="J6388" s="3">
        <f t="shared" si="899"/>
        <v>170</v>
      </c>
      <c r="K6388" s="3">
        <f>MIN(Inputs!$B$2, (Inputs!$B$8 - I6388)/Inputs!$B$9)</f>
        <v>46.363636363636395</v>
      </c>
      <c r="L6388" s="3">
        <f>MAX(MIN(Inputs!$B$2, I6388*Inputs!$B$10, Inputs!$B$8*Inputs!$B$4 - J6388), 0)</f>
        <v>170</v>
      </c>
      <c r="M6388" s="3">
        <f t="shared" si="894"/>
        <v>46.363636363636395</v>
      </c>
      <c r="N6388" s="3">
        <f t="shared" si="895"/>
        <v>0</v>
      </c>
      <c r="O6388" s="3">
        <f>IF(H6388="Reg", MIN(Inputs!$B$2, I6388*Inputs!$B$10, (Inputs!$B$8-I6388)/Inputs!$B$9), 0)</f>
        <v>0</v>
      </c>
      <c r="P6388" s="3">
        <f t="shared" si="896"/>
        <v>-719.56363636363687</v>
      </c>
      <c r="Q6388" s="3">
        <f t="shared" si="897"/>
        <v>0</v>
      </c>
      <c r="R6388" s="3">
        <f>I6388 + M6388*Inputs!$B$9 - N6388/Inputs!$B$10</f>
        <v>340</v>
      </c>
    </row>
    <row r="6389" spans="1:18" x14ac:dyDescent="0.3">
      <c r="A6389" s="4">
        <v>46289.125</v>
      </c>
      <c r="B6389" s="3">
        <v>13.732500000000002</v>
      </c>
      <c r="C6389" s="3">
        <v>0.05</v>
      </c>
      <c r="D6389" s="3">
        <f t="shared" si="891"/>
        <v>19.97697916666667</v>
      </c>
      <c r="E6389" s="3">
        <f>MAX(B6389 - D6389/Inputs!$B$5, 0)</f>
        <v>0</v>
      </c>
      <c r="F6389" s="3">
        <f>MAX(D6389*Inputs!$B$5 - B6389, 0)</f>
        <v>3.8472416666666689</v>
      </c>
      <c r="G6389" s="3">
        <f t="shared" si="892"/>
        <v>0.05</v>
      </c>
      <c r="H6389" t="str">
        <f t="shared" si="893"/>
        <v>Charge</v>
      </c>
      <c r="I6389" s="3">
        <f t="shared" si="898"/>
        <v>340</v>
      </c>
      <c r="J6389" s="3">
        <f t="shared" si="899"/>
        <v>170</v>
      </c>
      <c r="K6389" s="3">
        <f>MIN(Inputs!$B$2, (Inputs!$B$8 - I6389)/Inputs!$B$9)</f>
        <v>0</v>
      </c>
      <c r="L6389" s="3">
        <f>MAX(MIN(Inputs!$B$2, I6389*Inputs!$B$10, Inputs!$B$8*Inputs!$B$4 - J6389), 0)</f>
        <v>170</v>
      </c>
      <c r="M6389" s="3">
        <f t="shared" si="894"/>
        <v>0</v>
      </c>
      <c r="N6389" s="3">
        <f t="shared" si="895"/>
        <v>0</v>
      </c>
      <c r="O6389" s="3">
        <f>IF(H6389="Reg", MIN(Inputs!$B$2, I6389*Inputs!$B$10, (Inputs!$B$8-I6389)/Inputs!$B$9), 0)</f>
        <v>0</v>
      </c>
      <c r="P6389" s="3">
        <f t="shared" si="896"/>
        <v>0</v>
      </c>
      <c r="Q6389" s="3">
        <f t="shared" si="897"/>
        <v>0</v>
      </c>
      <c r="R6389" s="3">
        <f>I6389 + M6389*Inputs!$B$9 - N6389/Inputs!$B$10</f>
        <v>340</v>
      </c>
    </row>
    <row r="6390" spans="1:18" x14ac:dyDescent="0.3">
      <c r="A6390" s="4">
        <v>46289.166666666657</v>
      </c>
      <c r="B6390" s="3">
        <v>12.540000000000001</v>
      </c>
      <c r="C6390" s="3">
        <v>0.05</v>
      </c>
      <c r="D6390" s="3">
        <f t="shared" si="891"/>
        <v>19.97697916666667</v>
      </c>
      <c r="E6390" s="3">
        <f>MAX(B6390 - D6390/Inputs!$B$5, 0)</f>
        <v>0</v>
      </c>
      <c r="F6390" s="3">
        <f>MAX(D6390*Inputs!$B$5 - B6390, 0)</f>
        <v>5.0397416666666697</v>
      </c>
      <c r="G6390" s="3">
        <f t="shared" si="892"/>
        <v>0.05</v>
      </c>
      <c r="H6390" t="str">
        <f t="shared" si="893"/>
        <v>Charge</v>
      </c>
      <c r="I6390" s="3">
        <f t="shared" si="898"/>
        <v>340</v>
      </c>
      <c r="J6390" s="3">
        <f t="shared" si="899"/>
        <v>170</v>
      </c>
      <c r="K6390" s="3">
        <f>MIN(Inputs!$B$2, (Inputs!$B$8 - I6390)/Inputs!$B$9)</f>
        <v>0</v>
      </c>
      <c r="L6390" s="3">
        <f>MAX(MIN(Inputs!$B$2, I6390*Inputs!$B$10, Inputs!$B$8*Inputs!$B$4 - J6390), 0)</f>
        <v>170</v>
      </c>
      <c r="M6390" s="3">
        <f t="shared" si="894"/>
        <v>0</v>
      </c>
      <c r="N6390" s="3">
        <f t="shared" si="895"/>
        <v>0</v>
      </c>
      <c r="O6390" s="3">
        <f>IF(H6390="Reg", MIN(Inputs!$B$2, I6390*Inputs!$B$10, (Inputs!$B$8-I6390)/Inputs!$B$9), 0)</f>
        <v>0</v>
      </c>
      <c r="P6390" s="3">
        <f t="shared" si="896"/>
        <v>0</v>
      </c>
      <c r="Q6390" s="3">
        <f t="shared" si="897"/>
        <v>0</v>
      </c>
      <c r="R6390" s="3">
        <f>I6390 + M6390*Inputs!$B$9 - N6390/Inputs!$B$10</f>
        <v>340</v>
      </c>
    </row>
    <row r="6391" spans="1:18" x14ac:dyDescent="0.3">
      <c r="A6391" s="4">
        <v>46289.208333333343</v>
      </c>
      <c r="B6391" s="3">
        <v>16.012500000000003</v>
      </c>
      <c r="C6391" s="3">
        <v>0.05</v>
      </c>
      <c r="D6391" s="3">
        <f t="shared" si="891"/>
        <v>19.97697916666667</v>
      </c>
      <c r="E6391" s="3">
        <f>MAX(B6391 - D6391/Inputs!$B$5, 0)</f>
        <v>0</v>
      </c>
      <c r="F6391" s="3">
        <f>MAX(D6391*Inputs!$B$5 - B6391, 0)</f>
        <v>1.5672416666666678</v>
      </c>
      <c r="G6391" s="3">
        <f t="shared" si="892"/>
        <v>0.05</v>
      </c>
      <c r="H6391" t="str">
        <f t="shared" si="893"/>
        <v>Charge</v>
      </c>
      <c r="I6391" s="3">
        <f t="shared" si="898"/>
        <v>340</v>
      </c>
      <c r="J6391" s="3">
        <f t="shared" si="899"/>
        <v>170</v>
      </c>
      <c r="K6391" s="3">
        <f>MIN(Inputs!$B$2, (Inputs!$B$8 - I6391)/Inputs!$B$9)</f>
        <v>0</v>
      </c>
      <c r="L6391" s="3">
        <f>MAX(MIN(Inputs!$B$2, I6391*Inputs!$B$10, Inputs!$B$8*Inputs!$B$4 - J6391), 0)</f>
        <v>170</v>
      </c>
      <c r="M6391" s="3">
        <f t="shared" si="894"/>
        <v>0</v>
      </c>
      <c r="N6391" s="3">
        <f t="shared" si="895"/>
        <v>0</v>
      </c>
      <c r="O6391" s="3">
        <f>IF(H6391="Reg", MIN(Inputs!$B$2, I6391*Inputs!$B$10, (Inputs!$B$8-I6391)/Inputs!$B$9), 0)</f>
        <v>0</v>
      </c>
      <c r="P6391" s="3">
        <f t="shared" si="896"/>
        <v>0</v>
      </c>
      <c r="Q6391" s="3">
        <f t="shared" si="897"/>
        <v>0</v>
      </c>
      <c r="R6391" s="3">
        <f>I6391 + M6391*Inputs!$B$9 - N6391/Inputs!$B$10</f>
        <v>340</v>
      </c>
    </row>
    <row r="6392" spans="1:18" x14ac:dyDescent="0.3">
      <c r="A6392" s="4">
        <v>46289.25</v>
      </c>
      <c r="B6392" s="3">
        <v>20.170000000000002</v>
      </c>
      <c r="C6392" s="3">
        <v>0.05</v>
      </c>
      <c r="D6392" s="3">
        <f t="shared" si="891"/>
        <v>19.97697916666667</v>
      </c>
      <c r="E6392" s="3">
        <f>MAX(B6392 - D6392/Inputs!$B$5, 0)</f>
        <v>0</v>
      </c>
      <c r="F6392" s="3">
        <f>MAX(D6392*Inputs!$B$5 - B6392, 0)</f>
        <v>0</v>
      </c>
      <c r="G6392" s="3">
        <f t="shared" si="892"/>
        <v>0.05</v>
      </c>
      <c r="H6392" t="str">
        <f t="shared" si="893"/>
        <v>Reg</v>
      </c>
      <c r="I6392" s="3">
        <f t="shared" si="898"/>
        <v>340</v>
      </c>
      <c r="J6392" s="3">
        <f t="shared" si="899"/>
        <v>170</v>
      </c>
      <c r="K6392" s="3">
        <f>MIN(Inputs!$B$2, (Inputs!$B$8 - I6392)/Inputs!$B$9)</f>
        <v>0</v>
      </c>
      <c r="L6392" s="3">
        <f>MAX(MIN(Inputs!$B$2, I6392*Inputs!$B$10, Inputs!$B$8*Inputs!$B$4 - J6392), 0)</f>
        <v>170</v>
      </c>
      <c r="M6392" s="3">
        <f t="shared" si="894"/>
        <v>0</v>
      </c>
      <c r="N6392" s="3">
        <f t="shared" si="895"/>
        <v>0</v>
      </c>
      <c r="O6392" s="3">
        <f>IF(H6392="Reg", MIN(Inputs!$B$2, I6392*Inputs!$B$10, (Inputs!$B$8-I6392)/Inputs!$B$9), 0)</f>
        <v>0</v>
      </c>
      <c r="P6392" s="3">
        <f t="shared" si="896"/>
        <v>0</v>
      </c>
      <c r="Q6392" s="3">
        <f t="shared" si="897"/>
        <v>0</v>
      </c>
      <c r="R6392" s="3">
        <f>I6392 + M6392*Inputs!$B$9 - N6392/Inputs!$B$10</f>
        <v>340</v>
      </c>
    </row>
    <row r="6393" spans="1:18" x14ac:dyDescent="0.3">
      <c r="A6393" s="4">
        <v>46289.291666666657</v>
      </c>
      <c r="B6393" s="3">
        <v>25.494999999999997</v>
      </c>
      <c r="C6393" s="3">
        <v>0.88</v>
      </c>
      <c r="D6393" s="3">
        <f t="shared" si="891"/>
        <v>19.97697916666667</v>
      </c>
      <c r="E6393" s="3">
        <f>MAX(B6393 - D6393/Inputs!$B$5, 0)</f>
        <v>2.7938873106060562</v>
      </c>
      <c r="F6393" s="3">
        <f>MAX(D6393*Inputs!$B$5 - B6393, 0)</f>
        <v>0</v>
      </c>
      <c r="G6393" s="3">
        <f t="shared" si="892"/>
        <v>0.88</v>
      </c>
      <c r="H6393" t="str">
        <f t="shared" si="893"/>
        <v>Discharge</v>
      </c>
      <c r="I6393" s="3">
        <f t="shared" si="898"/>
        <v>340</v>
      </c>
      <c r="J6393" s="3">
        <f t="shared" si="899"/>
        <v>170</v>
      </c>
      <c r="K6393" s="3">
        <f>MIN(Inputs!$B$2, (Inputs!$B$8 - I6393)/Inputs!$B$9)</f>
        <v>0</v>
      </c>
      <c r="L6393" s="3">
        <f>MAX(MIN(Inputs!$B$2, I6393*Inputs!$B$10, Inputs!$B$8*Inputs!$B$4 - J6393), 0)</f>
        <v>170</v>
      </c>
      <c r="M6393" s="3">
        <f t="shared" si="894"/>
        <v>0</v>
      </c>
      <c r="N6393" s="3">
        <f t="shared" si="895"/>
        <v>170</v>
      </c>
      <c r="O6393" s="3">
        <f>IF(H6393="Reg", MIN(Inputs!$B$2, I6393*Inputs!$B$10, (Inputs!$B$8-I6393)/Inputs!$B$9), 0)</f>
        <v>0</v>
      </c>
      <c r="P6393" s="3">
        <f t="shared" si="896"/>
        <v>4334.1499999999996</v>
      </c>
      <c r="Q6393" s="3">
        <f t="shared" si="897"/>
        <v>0</v>
      </c>
      <c r="R6393" s="3">
        <f>I6393 + M6393*Inputs!$B$9 - N6393/Inputs!$B$10</f>
        <v>158.77939109773115</v>
      </c>
    </row>
    <row r="6394" spans="1:18" x14ac:dyDescent="0.3">
      <c r="A6394" s="4">
        <v>46289.333333333343</v>
      </c>
      <c r="B6394" s="3">
        <v>13.557500000000001</v>
      </c>
      <c r="C6394" s="3">
        <v>0.49</v>
      </c>
      <c r="D6394" s="3">
        <f t="shared" si="891"/>
        <v>19.97697916666667</v>
      </c>
      <c r="E6394" s="3">
        <f>MAX(B6394 - D6394/Inputs!$B$5, 0)</f>
        <v>0</v>
      </c>
      <c r="F6394" s="3">
        <f>MAX(D6394*Inputs!$B$5 - B6394, 0)</f>
        <v>4.0222416666666696</v>
      </c>
      <c r="G6394" s="3">
        <f t="shared" si="892"/>
        <v>0.49</v>
      </c>
      <c r="H6394" t="str">
        <f t="shared" si="893"/>
        <v>Charge</v>
      </c>
      <c r="I6394" s="3">
        <f t="shared" si="898"/>
        <v>158.77939109773115</v>
      </c>
      <c r="J6394" s="3">
        <f t="shared" si="899"/>
        <v>340</v>
      </c>
      <c r="K6394" s="3">
        <f>MIN(Inputs!$B$2, (Inputs!$B$8 - I6394)/Inputs!$B$9)</f>
        <v>170</v>
      </c>
      <c r="L6394" s="3">
        <f>MAX(MIN(Inputs!$B$2, I6394*Inputs!$B$10, Inputs!$B$8*Inputs!$B$4 - J6394), 0)</f>
        <v>0</v>
      </c>
      <c r="M6394" s="3">
        <f t="shared" si="894"/>
        <v>170</v>
      </c>
      <c r="N6394" s="3">
        <f t="shared" si="895"/>
        <v>0</v>
      </c>
      <c r="O6394" s="3">
        <f>IF(H6394="Reg", MIN(Inputs!$B$2, I6394*Inputs!$B$10, (Inputs!$B$8-I6394)/Inputs!$B$9), 0)</f>
        <v>0</v>
      </c>
      <c r="P6394" s="3">
        <f t="shared" si="896"/>
        <v>-2304.7750000000001</v>
      </c>
      <c r="Q6394" s="3">
        <f t="shared" si="897"/>
        <v>0</v>
      </c>
      <c r="R6394" s="3">
        <f>I6394 + M6394*Inputs!$B$9 - N6394/Inputs!$B$10</f>
        <v>318.25352693172772</v>
      </c>
    </row>
    <row r="6395" spans="1:18" x14ac:dyDescent="0.3">
      <c r="A6395" s="4">
        <v>46289.375</v>
      </c>
      <c r="B6395" s="3">
        <v>-2.6150000000000002</v>
      </c>
      <c r="C6395" s="3">
        <v>0.5</v>
      </c>
      <c r="D6395" s="3">
        <f t="shared" si="891"/>
        <v>19.97697916666667</v>
      </c>
      <c r="E6395" s="3">
        <f>MAX(B6395 - D6395/Inputs!$B$5, 0)</f>
        <v>0</v>
      </c>
      <c r="F6395" s="3">
        <f>MAX(D6395*Inputs!$B$5 - B6395, 0)</f>
        <v>20.194741666666673</v>
      </c>
      <c r="G6395" s="3">
        <f t="shared" si="892"/>
        <v>0.5</v>
      </c>
      <c r="H6395" t="str">
        <f t="shared" si="893"/>
        <v>Charge</v>
      </c>
      <c r="I6395" s="3">
        <f t="shared" si="898"/>
        <v>318.25352693172772</v>
      </c>
      <c r="J6395" s="3">
        <f t="shared" si="899"/>
        <v>340</v>
      </c>
      <c r="K6395" s="3">
        <f>MIN(Inputs!$B$2, (Inputs!$B$8 - I6395)/Inputs!$B$9)</f>
        <v>23.181818181818198</v>
      </c>
      <c r="L6395" s="3">
        <f>MAX(MIN(Inputs!$B$2, I6395*Inputs!$B$10, Inputs!$B$8*Inputs!$B$4 - J6395), 0)</f>
        <v>0</v>
      </c>
      <c r="M6395" s="3">
        <f t="shared" si="894"/>
        <v>23.181818181818198</v>
      </c>
      <c r="N6395" s="3">
        <f t="shared" si="895"/>
        <v>0</v>
      </c>
      <c r="O6395" s="3">
        <f>IF(H6395="Reg", MIN(Inputs!$B$2, I6395*Inputs!$B$10, (Inputs!$B$8-I6395)/Inputs!$B$9), 0)</f>
        <v>0</v>
      </c>
      <c r="P6395" s="3">
        <f t="shared" si="896"/>
        <v>60.620454545454592</v>
      </c>
      <c r="Q6395" s="3">
        <f t="shared" si="897"/>
        <v>0</v>
      </c>
      <c r="R6395" s="3">
        <f>I6395 + M6395*Inputs!$B$9 - N6395/Inputs!$B$10</f>
        <v>340</v>
      </c>
    </row>
    <row r="6396" spans="1:18" x14ac:dyDescent="0.3">
      <c r="A6396" s="4">
        <v>46289.416666666657</v>
      </c>
      <c r="B6396" s="3">
        <v>-3.3250000000000002</v>
      </c>
      <c r="C6396" s="3">
        <v>0.44</v>
      </c>
      <c r="D6396" s="3">
        <f t="shared" si="891"/>
        <v>19.97697916666667</v>
      </c>
      <c r="E6396" s="3">
        <f>MAX(B6396 - D6396/Inputs!$B$5, 0)</f>
        <v>0</v>
      </c>
      <c r="F6396" s="3">
        <f>MAX(D6396*Inputs!$B$5 - B6396, 0)</f>
        <v>20.90474166666667</v>
      </c>
      <c r="G6396" s="3">
        <f t="shared" si="892"/>
        <v>0.44</v>
      </c>
      <c r="H6396" t="str">
        <f t="shared" si="893"/>
        <v>Charge</v>
      </c>
      <c r="I6396" s="3">
        <f t="shared" si="898"/>
        <v>340</v>
      </c>
      <c r="J6396" s="3">
        <f t="shared" si="899"/>
        <v>340</v>
      </c>
      <c r="K6396" s="3">
        <f>MIN(Inputs!$B$2, (Inputs!$B$8 - I6396)/Inputs!$B$9)</f>
        <v>0</v>
      </c>
      <c r="L6396" s="3">
        <f>MAX(MIN(Inputs!$B$2, I6396*Inputs!$B$10, Inputs!$B$8*Inputs!$B$4 - J6396), 0)</f>
        <v>0</v>
      </c>
      <c r="M6396" s="3">
        <f t="shared" si="894"/>
        <v>0</v>
      </c>
      <c r="N6396" s="3">
        <f t="shared" si="895"/>
        <v>0</v>
      </c>
      <c r="O6396" s="3">
        <f>IF(H6396="Reg", MIN(Inputs!$B$2, I6396*Inputs!$B$10, (Inputs!$B$8-I6396)/Inputs!$B$9), 0)</f>
        <v>0</v>
      </c>
      <c r="P6396" s="3">
        <f t="shared" si="896"/>
        <v>0</v>
      </c>
      <c r="Q6396" s="3">
        <f t="shared" si="897"/>
        <v>0</v>
      </c>
      <c r="R6396" s="3">
        <f>I6396 + M6396*Inputs!$B$9 - N6396/Inputs!$B$10</f>
        <v>340</v>
      </c>
    </row>
    <row r="6397" spans="1:18" x14ac:dyDescent="0.3">
      <c r="A6397" s="4">
        <v>46289.458333333343</v>
      </c>
      <c r="B6397" s="3">
        <v>-3.7199999999999998</v>
      </c>
      <c r="C6397" s="3">
        <v>0.44</v>
      </c>
      <c r="D6397" s="3">
        <f t="shared" si="891"/>
        <v>19.97697916666667</v>
      </c>
      <c r="E6397" s="3">
        <f>MAX(B6397 - D6397/Inputs!$B$5, 0)</f>
        <v>0</v>
      </c>
      <c r="F6397" s="3">
        <f>MAX(D6397*Inputs!$B$5 - B6397, 0)</f>
        <v>21.299741666666669</v>
      </c>
      <c r="G6397" s="3">
        <f t="shared" si="892"/>
        <v>0.44</v>
      </c>
      <c r="H6397" t="str">
        <f t="shared" si="893"/>
        <v>Charge</v>
      </c>
      <c r="I6397" s="3">
        <f t="shared" si="898"/>
        <v>340</v>
      </c>
      <c r="J6397" s="3">
        <f t="shared" si="899"/>
        <v>340</v>
      </c>
      <c r="K6397" s="3">
        <f>MIN(Inputs!$B$2, (Inputs!$B$8 - I6397)/Inputs!$B$9)</f>
        <v>0</v>
      </c>
      <c r="L6397" s="3">
        <f>MAX(MIN(Inputs!$B$2, I6397*Inputs!$B$10, Inputs!$B$8*Inputs!$B$4 - J6397), 0)</f>
        <v>0</v>
      </c>
      <c r="M6397" s="3">
        <f t="shared" si="894"/>
        <v>0</v>
      </c>
      <c r="N6397" s="3">
        <f t="shared" si="895"/>
        <v>0</v>
      </c>
      <c r="O6397" s="3">
        <f>IF(H6397="Reg", MIN(Inputs!$B$2, I6397*Inputs!$B$10, (Inputs!$B$8-I6397)/Inputs!$B$9), 0)</f>
        <v>0</v>
      </c>
      <c r="P6397" s="3">
        <f t="shared" si="896"/>
        <v>0</v>
      </c>
      <c r="Q6397" s="3">
        <f t="shared" si="897"/>
        <v>0</v>
      </c>
      <c r="R6397" s="3">
        <f>I6397 + M6397*Inputs!$B$9 - N6397/Inputs!$B$10</f>
        <v>340</v>
      </c>
    </row>
    <row r="6398" spans="1:18" x14ac:dyDescent="0.3">
      <c r="A6398" s="4">
        <v>46289.5</v>
      </c>
      <c r="B6398" s="3">
        <v>-2.6050000000000004</v>
      </c>
      <c r="C6398" s="3">
        <v>0.44</v>
      </c>
      <c r="D6398" s="3">
        <f t="shared" si="891"/>
        <v>19.97697916666667</v>
      </c>
      <c r="E6398" s="3">
        <f>MAX(B6398 - D6398/Inputs!$B$5, 0)</f>
        <v>0</v>
      </c>
      <c r="F6398" s="3">
        <f>MAX(D6398*Inputs!$B$5 - B6398, 0)</f>
        <v>20.184741666666671</v>
      </c>
      <c r="G6398" s="3">
        <f t="shared" si="892"/>
        <v>0.44</v>
      </c>
      <c r="H6398" t="str">
        <f t="shared" si="893"/>
        <v>Charge</v>
      </c>
      <c r="I6398" s="3">
        <f t="shared" si="898"/>
        <v>340</v>
      </c>
      <c r="J6398" s="3">
        <f t="shared" si="899"/>
        <v>340</v>
      </c>
      <c r="K6398" s="3">
        <f>MIN(Inputs!$B$2, (Inputs!$B$8 - I6398)/Inputs!$B$9)</f>
        <v>0</v>
      </c>
      <c r="L6398" s="3">
        <f>MAX(MIN(Inputs!$B$2, I6398*Inputs!$B$10, Inputs!$B$8*Inputs!$B$4 - J6398), 0)</f>
        <v>0</v>
      </c>
      <c r="M6398" s="3">
        <f t="shared" si="894"/>
        <v>0</v>
      </c>
      <c r="N6398" s="3">
        <f t="shared" si="895"/>
        <v>0</v>
      </c>
      <c r="O6398" s="3">
        <f>IF(H6398="Reg", MIN(Inputs!$B$2, I6398*Inputs!$B$10, (Inputs!$B$8-I6398)/Inputs!$B$9), 0)</f>
        <v>0</v>
      </c>
      <c r="P6398" s="3">
        <f t="shared" si="896"/>
        <v>0</v>
      </c>
      <c r="Q6398" s="3">
        <f t="shared" si="897"/>
        <v>0</v>
      </c>
      <c r="R6398" s="3">
        <f>I6398 + M6398*Inputs!$B$9 - N6398/Inputs!$B$10</f>
        <v>340</v>
      </c>
    </row>
    <row r="6399" spans="1:18" x14ac:dyDescent="0.3">
      <c r="A6399" s="4">
        <v>46289.541666666657</v>
      </c>
      <c r="B6399" s="3">
        <v>-0.73249999999999993</v>
      </c>
      <c r="C6399" s="3">
        <v>0.5</v>
      </c>
      <c r="D6399" s="3">
        <f t="shared" si="891"/>
        <v>19.97697916666667</v>
      </c>
      <c r="E6399" s="3">
        <f>MAX(B6399 - D6399/Inputs!$B$5, 0)</f>
        <v>0</v>
      </c>
      <c r="F6399" s="3">
        <f>MAX(D6399*Inputs!$B$5 - B6399, 0)</f>
        <v>18.312241666666672</v>
      </c>
      <c r="G6399" s="3">
        <f t="shared" si="892"/>
        <v>0.5</v>
      </c>
      <c r="H6399" t="str">
        <f t="shared" si="893"/>
        <v>Charge</v>
      </c>
      <c r="I6399" s="3">
        <f t="shared" si="898"/>
        <v>340</v>
      </c>
      <c r="J6399" s="3">
        <f t="shared" si="899"/>
        <v>340</v>
      </c>
      <c r="K6399" s="3">
        <f>MIN(Inputs!$B$2, (Inputs!$B$8 - I6399)/Inputs!$B$9)</f>
        <v>0</v>
      </c>
      <c r="L6399" s="3">
        <f>MAX(MIN(Inputs!$B$2, I6399*Inputs!$B$10, Inputs!$B$8*Inputs!$B$4 - J6399), 0)</f>
        <v>0</v>
      </c>
      <c r="M6399" s="3">
        <f t="shared" si="894"/>
        <v>0</v>
      </c>
      <c r="N6399" s="3">
        <f t="shared" si="895"/>
        <v>0</v>
      </c>
      <c r="O6399" s="3">
        <f>IF(H6399="Reg", MIN(Inputs!$B$2, I6399*Inputs!$B$10, (Inputs!$B$8-I6399)/Inputs!$B$9), 0)</f>
        <v>0</v>
      </c>
      <c r="P6399" s="3">
        <f t="shared" si="896"/>
        <v>0</v>
      </c>
      <c r="Q6399" s="3">
        <f t="shared" si="897"/>
        <v>0</v>
      </c>
      <c r="R6399" s="3">
        <f>I6399 + M6399*Inputs!$B$9 - N6399/Inputs!$B$10</f>
        <v>340</v>
      </c>
    </row>
    <row r="6400" spans="1:18" x14ac:dyDescent="0.3">
      <c r="A6400" s="4">
        <v>46289.583333333343</v>
      </c>
      <c r="B6400" s="3">
        <v>1.4675</v>
      </c>
      <c r="C6400" s="3">
        <v>0.75</v>
      </c>
      <c r="D6400" s="3">
        <f t="shared" si="891"/>
        <v>19.97697916666667</v>
      </c>
      <c r="E6400" s="3">
        <f>MAX(B6400 - D6400/Inputs!$B$5, 0)</f>
        <v>0</v>
      </c>
      <c r="F6400" s="3">
        <f>MAX(D6400*Inputs!$B$5 - B6400, 0)</f>
        <v>16.112241666666669</v>
      </c>
      <c r="G6400" s="3">
        <f t="shared" si="892"/>
        <v>0.75</v>
      </c>
      <c r="H6400" t="str">
        <f t="shared" si="893"/>
        <v>Charge</v>
      </c>
      <c r="I6400" s="3">
        <f t="shared" si="898"/>
        <v>340</v>
      </c>
      <c r="J6400" s="3">
        <f t="shared" si="899"/>
        <v>340</v>
      </c>
      <c r="K6400" s="3">
        <f>MIN(Inputs!$B$2, (Inputs!$B$8 - I6400)/Inputs!$B$9)</f>
        <v>0</v>
      </c>
      <c r="L6400" s="3">
        <f>MAX(MIN(Inputs!$B$2, I6400*Inputs!$B$10, Inputs!$B$8*Inputs!$B$4 - J6400), 0)</f>
        <v>0</v>
      </c>
      <c r="M6400" s="3">
        <f t="shared" si="894"/>
        <v>0</v>
      </c>
      <c r="N6400" s="3">
        <f t="shared" si="895"/>
        <v>0</v>
      </c>
      <c r="O6400" s="3">
        <f>IF(H6400="Reg", MIN(Inputs!$B$2, I6400*Inputs!$B$10, (Inputs!$B$8-I6400)/Inputs!$B$9), 0)</f>
        <v>0</v>
      </c>
      <c r="P6400" s="3">
        <f t="shared" si="896"/>
        <v>0</v>
      </c>
      <c r="Q6400" s="3">
        <f t="shared" si="897"/>
        <v>0</v>
      </c>
      <c r="R6400" s="3">
        <f>I6400 + M6400*Inputs!$B$9 - N6400/Inputs!$B$10</f>
        <v>340</v>
      </c>
    </row>
    <row r="6401" spans="1:18" x14ac:dyDescent="0.3">
      <c r="A6401" s="4">
        <v>46289.625</v>
      </c>
      <c r="B6401" s="3">
        <v>5.8174999999999999</v>
      </c>
      <c r="C6401" s="3">
        <v>0.75</v>
      </c>
      <c r="D6401" s="3">
        <f t="shared" si="891"/>
        <v>19.97697916666667</v>
      </c>
      <c r="E6401" s="3">
        <f>MAX(B6401 - D6401/Inputs!$B$5, 0)</f>
        <v>0</v>
      </c>
      <c r="F6401" s="3">
        <f>MAX(D6401*Inputs!$B$5 - B6401, 0)</f>
        <v>11.762241666666672</v>
      </c>
      <c r="G6401" s="3">
        <f t="shared" si="892"/>
        <v>0.75</v>
      </c>
      <c r="H6401" t="str">
        <f t="shared" si="893"/>
        <v>Charge</v>
      </c>
      <c r="I6401" s="3">
        <f t="shared" si="898"/>
        <v>340</v>
      </c>
      <c r="J6401" s="3">
        <f t="shared" si="899"/>
        <v>340</v>
      </c>
      <c r="K6401" s="3">
        <f>MIN(Inputs!$B$2, (Inputs!$B$8 - I6401)/Inputs!$B$9)</f>
        <v>0</v>
      </c>
      <c r="L6401" s="3">
        <f>MAX(MIN(Inputs!$B$2, I6401*Inputs!$B$10, Inputs!$B$8*Inputs!$B$4 - J6401), 0)</f>
        <v>0</v>
      </c>
      <c r="M6401" s="3">
        <f t="shared" si="894"/>
        <v>0</v>
      </c>
      <c r="N6401" s="3">
        <f t="shared" si="895"/>
        <v>0</v>
      </c>
      <c r="O6401" s="3">
        <f>IF(H6401="Reg", MIN(Inputs!$B$2, I6401*Inputs!$B$10, (Inputs!$B$8-I6401)/Inputs!$B$9), 0)</f>
        <v>0</v>
      </c>
      <c r="P6401" s="3">
        <f t="shared" si="896"/>
        <v>0</v>
      </c>
      <c r="Q6401" s="3">
        <f t="shared" si="897"/>
        <v>0</v>
      </c>
      <c r="R6401" s="3">
        <f>I6401 + M6401*Inputs!$B$9 - N6401/Inputs!$B$10</f>
        <v>340</v>
      </c>
    </row>
    <row r="6402" spans="1:18" x14ac:dyDescent="0.3">
      <c r="A6402" s="4">
        <v>46289.666666666657</v>
      </c>
      <c r="B6402" s="3">
        <v>17.395</v>
      </c>
      <c r="C6402" s="3">
        <v>0.95</v>
      </c>
      <c r="D6402" s="3">
        <f t="shared" ref="D6402:D6465" si="900">AVERAGEIFS(B:B, A:A, "&gt;="&amp;INT(A6402), A:A, "&lt;"&amp;INT(A6402)+1)</f>
        <v>19.97697916666667</v>
      </c>
      <c r="E6402" s="3">
        <f>MAX(B6402 - D6402/Inputs!$B$5, 0)</f>
        <v>0</v>
      </c>
      <c r="F6402" s="3">
        <f>MAX(D6402*Inputs!$B$5 - B6402, 0)</f>
        <v>0.18474166666667102</v>
      </c>
      <c r="G6402" s="3">
        <f t="shared" ref="G6402:G6465" si="901">C6402</f>
        <v>0.95</v>
      </c>
      <c r="H6402" t="str">
        <f t="shared" ref="H6402:H6465" si="902">IF(MAX(E6402, F6402, G6402)&lt;=0, "Idle", IF(AND(G6402&gt;=E6402, G6402&gt;=F6402), "Reg", IF(E6402&gt;=F6402, "Discharge", "Charge")))</f>
        <v>Reg</v>
      </c>
      <c r="I6402" s="3">
        <f t="shared" si="898"/>
        <v>340</v>
      </c>
      <c r="J6402" s="3">
        <f t="shared" si="899"/>
        <v>340</v>
      </c>
      <c r="K6402" s="3">
        <f>MIN(Inputs!$B$2, (Inputs!$B$8 - I6402)/Inputs!$B$9)</f>
        <v>0</v>
      </c>
      <c r="L6402" s="3">
        <f>MAX(MIN(Inputs!$B$2, I6402*Inputs!$B$10, Inputs!$B$8*Inputs!$B$4 - J6402), 0)</f>
        <v>0</v>
      </c>
      <c r="M6402" s="3">
        <f t="shared" ref="M6402:M6465" si="903">IF(H6402="Charge", K6402, 0)</f>
        <v>0</v>
      </c>
      <c r="N6402" s="3">
        <f t="shared" ref="N6402:N6465" si="904">IF(H6402="Discharge", L6402, 0)</f>
        <v>0</v>
      </c>
      <c r="O6402" s="3">
        <f>IF(H6402="Reg", MIN(Inputs!$B$2, I6402*Inputs!$B$10, (Inputs!$B$8-I6402)/Inputs!$B$9), 0)</f>
        <v>0</v>
      </c>
      <c r="P6402" s="3">
        <f t="shared" ref="P6402:P6465" si="905">(N6402 - M6402) * B6402</f>
        <v>0</v>
      </c>
      <c r="Q6402" s="3">
        <f t="shared" ref="Q6402:Q6465" si="906">O6402 * C6402</f>
        <v>0</v>
      </c>
      <c r="R6402" s="3">
        <f>I6402 + M6402*Inputs!$B$9 - N6402/Inputs!$B$10</f>
        <v>340</v>
      </c>
    </row>
    <row r="6403" spans="1:18" x14ac:dyDescent="0.3">
      <c r="A6403" s="4">
        <v>46289.708333333343</v>
      </c>
      <c r="B6403" s="3">
        <v>15.52</v>
      </c>
      <c r="C6403" s="3">
        <v>1.43</v>
      </c>
      <c r="D6403" s="3">
        <f t="shared" si="900"/>
        <v>19.97697916666667</v>
      </c>
      <c r="E6403" s="3">
        <f>MAX(B6403 - D6403/Inputs!$B$5, 0)</f>
        <v>0</v>
      </c>
      <c r="F6403" s="3">
        <f>MAX(D6403*Inputs!$B$5 - B6403, 0)</f>
        <v>2.059741666666671</v>
      </c>
      <c r="G6403" s="3">
        <f t="shared" si="901"/>
        <v>1.43</v>
      </c>
      <c r="H6403" t="str">
        <f t="shared" si="902"/>
        <v>Charge</v>
      </c>
      <c r="I6403" s="3">
        <f t="shared" ref="I6403:I6466" si="907">R6402</f>
        <v>340</v>
      </c>
      <c r="J6403" s="3">
        <f t="shared" ref="J6403:J6466" si="908">IF(INT(A6403)=INT(A6402), J6402 + N6402, 0)</f>
        <v>340</v>
      </c>
      <c r="K6403" s="3">
        <f>MIN(Inputs!$B$2, (Inputs!$B$8 - I6403)/Inputs!$B$9)</f>
        <v>0</v>
      </c>
      <c r="L6403" s="3">
        <f>MAX(MIN(Inputs!$B$2, I6403*Inputs!$B$10, Inputs!$B$8*Inputs!$B$4 - J6403), 0)</f>
        <v>0</v>
      </c>
      <c r="M6403" s="3">
        <f t="shared" si="903"/>
        <v>0</v>
      </c>
      <c r="N6403" s="3">
        <f t="shared" si="904"/>
        <v>0</v>
      </c>
      <c r="O6403" s="3">
        <f>IF(H6403="Reg", MIN(Inputs!$B$2, I6403*Inputs!$B$10, (Inputs!$B$8-I6403)/Inputs!$B$9), 0)</f>
        <v>0</v>
      </c>
      <c r="P6403" s="3">
        <f t="shared" si="905"/>
        <v>0</v>
      </c>
      <c r="Q6403" s="3">
        <f t="shared" si="906"/>
        <v>0</v>
      </c>
      <c r="R6403" s="3">
        <f>I6403 + M6403*Inputs!$B$9 - N6403/Inputs!$B$10</f>
        <v>340</v>
      </c>
    </row>
    <row r="6404" spans="1:18" x14ac:dyDescent="0.3">
      <c r="A6404" s="4">
        <v>46289.75</v>
      </c>
      <c r="B6404" s="3">
        <v>15.074999999999999</v>
      </c>
      <c r="C6404" s="3">
        <v>2</v>
      </c>
      <c r="D6404" s="3">
        <f t="shared" si="900"/>
        <v>19.97697916666667</v>
      </c>
      <c r="E6404" s="3">
        <f>MAX(B6404 - D6404/Inputs!$B$5, 0)</f>
        <v>0</v>
      </c>
      <c r="F6404" s="3">
        <f>MAX(D6404*Inputs!$B$5 - B6404, 0)</f>
        <v>2.5047416666666713</v>
      </c>
      <c r="G6404" s="3">
        <f t="shared" si="901"/>
        <v>2</v>
      </c>
      <c r="H6404" t="str">
        <f t="shared" si="902"/>
        <v>Charge</v>
      </c>
      <c r="I6404" s="3">
        <f t="shared" si="907"/>
        <v>340</v>
      </c>
      <c r="J6404" s="3">
        <f t="shared" si="908"/>
        <v>340</v>
      </c>
      <c r="K6404" s="3">
        <f>MIN(Inputs!$B$2, (Inputs!$B$8 - I6404)/Inputs!$B$9)</f>
        <v>0</v>
      </c>
      <c r="L6404" s="3">
        <f>MAX(MIN(Inputs!$B$2, I6404*Inputs!$B$10, Inputs!$B$8*Inputs!$B$4 - J6404), 0)</f>
        <v>0</v>
      </c>
      <c r="M6404" s="3">
        <f t="shared" si="903"/>
        <v>0</v>
      </c>
      <c r="N6404" s="3">
        <f t="shared" si="904"/>
        <v>0</v>
      </c>
      <c r="O6404" s="3">
        <f>IF(H6404="Reg", MIN(Inputs!$B$2, I6404*Inputs!$B$10, (Inputs!$B$8-I6404)/Inputs!$B$9), 0)</f>
        <v>0</v>
      </c>
      <c r="P6404" s="3">
        <f t="shared" si="905"/>
        <v>0</v>
      </c>
      <c r="Q6404" s="3">
        <f t="shared" si="906"/>
        <v>0</v>
      </c>
      <c r="R6404" s="3">
        <f>I6404 + M6404*Inputs!$B$9 - N6404/Inputs!$B$10</f>
        <v>340</v>
      </c>
    </row>
    <row r="6405" spans="1:18" x14ac:dyDescent="0.3">
      <c r="A6405" s="4">
        <v>46289.791666666657</v>
      </c>
      <c r="B6405" s="3">
        <v>47.75</v>
      </c>
      <c r="C6405" s="3">
        <v>5</v>
      </c>
      <c r="D6405" s="3">
        <f t="shared" si="900"/>
        <v>19.97697916666667</v>
      </c>
      <c r="E6405" s="3">
        <f>MAX(B6405 - D6405/Inputs!$B$5, 0)</f>
        <v>25.048887310606059</v>
      </c>
      <c r="F6405" s="3">
        <f>MAX(D6405*Inputs!$B$5 - B6405, 0)</f>
        <v>0</v>
      </c>
      <c r="G6405" s="3">
        <f t="shared" si="901"/>
        <v>5</v>
      </c>
      <c r="H6405" t="str">
        <f t="shared" si="902"/>
        <v>Discharge</v>
      </c>
      <c r="I6405" s="3">
        <f t="shared" si="907"/>
        <v>340</v>
      </c>
      <c r="J6405" s="3">
        <f t="shared" si="908"/>
        <v>340</v>
      </c>
      <c r="K6405" s="3">
        <f>MIN(Inputs!$B$2, (Inputs!$B$8 - I6405)/Inputs!$B$9)</f>
        <v>0</v>
      </c>
      <c r="L6405" s="3">
        <f>MAX(MIN(Inputs!$B$2, I6405*Inputs!$B$10, Inputs!$B$8*Inputs!$B$4 - J6405), 0)</f>
        <v>0</v>
      </c>
      <c r="M6405" s="3">
        <f t="shared" si="903"/>
        <v>0</v>
      </c>
      <c r="N6405" s="3">
        <f t="shared" si="904"/>
        <v>0</v>
      </c>
      <c r="O6405" s="3">
        <f>IF(H6405="Reg", MIN(Inputs!$B$2, I6405*Inputs!$B$10, (Inputs!$B$8-I6405)/Inputs!$B$9), 0)</f>
        <v>0</v>
      </c>
      <c r="P6405" s="3">
        <f t="shared" si="905"/>
        <v>0</v>
      </c>
      <c r="Q6405" s="3">
        <f t="shared" si="906"/>
        <v>0</v>
      </c>
      <c r="R6405" s="3">
        <f>I6405 + M6405*Inputs!$B$9 - N6405/Inputs!$B$10</f>
        <v>340</v>
      </c>
    </row>
    <row r="6406" spans="1:18" x14ac:dyDescent="0.3">
      <c r="A6406" s="4">
        <v>46289.833333333343</v>
      </c>
      <c r="B6406" s="3">
        <v>107.28750000000001</v>
      </c>
      <c r="C6406" s="3">
        <v>4.99</v>
      </c>
      <c r="D6406" s="3">
        <f t="shared" si="900"/>
        <v>19.97697916666667</v>
      </c>
      <c r="E6406" s="3">
        <f>MAX(B6406 - D6406/Inputs!$B$5, 0)</f>
        <v>84.586387310606071</v>
      </c>
      <c r="F6406" s="3">
        <f>MAX(D6406*Inputs!$B$5 - B6406, 0)</f>
        <v>0</v>
      </c>
      <c r="G6406" s="3">
        <f t="shared" si="901"/>
        <v>4.99</v>
      </c>
      <c r="H6406" t="str">
        <f t="shared" si="902"/>
        <v>Discharge</v>
      </c>
      <c r="I6406" s="3">
        <f t="shared" si="907"/>
        <v>340</v>
      </c>
      <c r="J6406" s="3">
        <f t="shared" si="908"/>
        <v>340</v>
      </c>
      <c r="K6406" s="3">
        <f>MIN(Inputs!$B$2, (Inputs!$B$8 - I6406)/Inputs!$B$9)</f>
        <v>0</v>
      </c>
      <c r="L6406" s="3">
        <f>MAX(MIN(Inputs!$B$2, I6406*Inputs!$B$10, Inputs!$B$8*Inputs!$B$4 - J6406), 0)</f>
        <v>0</v>
      </c>
      <c r="M6406" s="3">
        <f t="shared" si="903"/>
        <v>0</v>
      </c>
      <c r="N6406" s="3">
        <f t="shared" si="904"/>
        <v>0</v>
      </c>
      <c r="O6406" s="3">
        <f>IF(H6406="Reg", MIN(Inputs!$B$2, I6406*Inputs!$B$10, (Inputs!$B$8-I6406)/Inputs!$B$9), 0)</f>
        <v>0</v>
      </c>
      <c r="P6406" s="3">
        <f t="shared" si="905"/>
        <v>0</v>
      </c>
      <c r="Q6406" s="3">
        <f t="shared" si="906"/>
        <v>0</v>
      </c>
      <c r="R6406" s="3">
        <f>I6406 + M6406*Inputs!$B$9 - N6406/Inputs!$B$10</f>
        <v>340</v>
      </c>
    </row>
    <row r="6407" spans="1:18" x14ac:dyDescent="0.3">
      <c r="A6407" s="4">
        <v>46289.875</v>
      </c>
      <c r="B6407" s="3">
        <v>60.225000000000001</v>
      </c>
      <c r="C6407" s="3">
        <v>2</v>
      </c>
      <c r="D6407" s="3">
        <f t="shared" si="900"/>
        <v>19.97697916666667</v>
      </c>
      <c r="E6407" s="3">
        <f>MAX(B6407 - D6407/Inputs!$B$5, 0)</f>
        <v>37.523887310606057</v>
      </c>
      <c r="F6407" s="3">
        <f>MAX(D6407*Inputs!$B$5 - B6407, 0)</f>
        <v>0</v>
      </c>
      <c r="G6407" s="3">
        <f t="shared" si="901"/>
        <v>2</v>
      </c>
      <c r="H6407" t="str">
        <f t="shared" si="902"/>
        <v>Discharge</v>
      </c>
      <c r="I6407" s="3">
        <f t="shared" si="907"/>
        <v>340</v>
      </c>
      <c r="J6407" s="3">
        <f t="shared" si="908"/>
        <v>340</v>
      </c>
      <c r="K6407" s="3">
        <f>MIN(Inputs!$B$2, (Inputs!$B$8 - I6407)/Inputs!$B$9)</f>
        <v>0</v>
      </c>
      <c r="L6407" s="3">
        <f>MAX(MIN(Inputs!$B$2, I6407*Inputs!$B$10, Inputs!$B$8*Inputs!$B$4 - J6407), 0)</f>
        <v>0</v>
      </c>
      <c r="M6407" s="3">
        <f t="shared" si="903"/>
        <v>0</v>
      </c>
      <c r="N6407" s="3">
        <f t="shared" si="904"/>
        <v>0</v>
      </c>
      <c r="O6407" s="3">
        <f>IF(H6407="Reg", MIN(Inputs!$B$2, I6407*Inputs!$B$10, (Inputs!$B$8-I6407)/Inputs!$B$9), 0)</f>
        <v>0</v>
      </c>
      <c r="P6407" s="3">
        <f t="shared" si="905"/>
        <v>0</v>
      </c>
      <c r="Q6407" s="3">
        <f t="shared" si="906"/>
        <v>0</v>
      </c>
      <c r="R6407" s="3">
        <f>I6407 + M6407*Inputs!$B$9 - N6407/Inputs!$B$10</f>
        <v>340</v>
      </c>
    </row>
    <row r="6408" spans="1:18" x14ac:dyDescent="0.3">
      <c r="A6408" s="4">
        <v>46289.916666666657</v>
      </c>
      <c r="B6408" s="3">
        <v>34.69</v>
      </c>
      <c r="C6408" s="3">
        <v>0.21</v>
      </c>
      <c r="D6408" s="3">
        <f t="shared" si="900"/>
        <v>19.97697916666667</v>
      </c>
      <c r="E6408" s="3">
        <f>MAX(B6408 - D6408/Inputs!$B$5, 0)</f>
        <v>11.988887310606057</v>
      </c>
      <c r="F6408" s="3">
        <f>MAX(D6408*Inputs!$B$5 - B6408, 0)</f>
        <v>0</v>
      </c>
      <c r="G6408" s="3">
        <f t="shared" si="901"/>
        <v>0.21</v>
      </c>
      <c r="H6408" t="str">
        <f t="shared" si="902"/>
        <v>Discharge</v>
      </c>
      <c r="I6408" s="3">
        <f t="shared" si="907"/>
        <v>340</v>
      </c>
      <c r="J6408" s="3">
        <f t="shared" si="908"/>
        <v>340</v>
      </c>
      <c r="K6408" s="3">
        <f>MIN(Inputs!$B$2, (Inputs!$B$8 - I6408)/Inputs!$B$9)</f>
        <v>0</v>
      </c>
      <c r="L6408" s="3">
        <f>MAX(MIN(Inputs!$B$2, I6408*Inputs!$B$10, Inputs!$B$8*Inputs!$B$4 - J6408), 0)</f>
        <v>0</v>
      </c>
      <c r="M6408" s="3">
        <f t="shared" si="903"/>
        <v>0</v>
      </c>
      <c r="N6408" s="3">
        <f t="shared" si="904"/>
        <v>0</v>
      </c>
      <c r="O6408" s="3">
        <f>IF(H6408="Reg", MIN(Inputs!$B$2, I6408*Inputs!$B$10, (Inputs!$B$8-I6408)/Inputs!$B$9), 0)</f>
        <v>0</v>
      </c>
      <c r="P6408" s="3">
        <f t="shared" si="905"/>
        <v>0</v>
      </c>
      <c r="Q6408" s="3">
        <f t="shared" si="906"/>
        <v>0</v>
      </c>
      <c r="R6408" s="3">
        <f>I6408 + M6408*Inputs!$B$9 - N6408/Inputs!$B$10</f>
        <v>340</v>
      </c>
    </row>
    <row r="6409" spans="1:18" x14ac:dyDescent="0.3">
      <c r="A6409" s="4">
        <v>46289.958333333343</v>
      </c>
      <c r="B6409" s="3">
        <v>27.9375</v>
      </c>
      <c r="C6409" s="3">
        <v>0.37</v>
      </c>
      <c r="D6409" s="3">
        <f t="shared" si="900"/>
        <v>19.97697916666667</v>
      </c>
      <c r="E6409" s="3">
        <f>MAX(B6409 - D6409/Inputs!$B$5, 0)</f>
        <v>5.2363873106060588</v>
      </c>
      <c r="F6409" s="3">
        <f>MAX(D6409*Inputs!$B$5 - B6409, 0)</f>
        <v>0</v>
      </c>
      <c r="G6409" s="3">
        <f t="shared" si="901"/>
        <v>0.37</v>
      </c>
      <c r="H6409" t="str">
        <f t="shared" si="902"/>
        <v>Discharge</v>
      </c>
      <c r="I6409" s="3">
        <f t="shared" si="907"/>
        <v>340</v>
      </c>
      <c r="J6409" s="3">
        <f t="shared" si="908"/>
        <v>340</v>
      </c>
      <c r="K6409" s="3">
        <f>MIN(Inputs!$B$2, (Inputs!$B$8 - I6409)/Inputs!$B$9)</f>
        <v>0</v>
      </c>
      <c r="L6409" s="3">
        <f>MAX(MIN(Inputs!$B$2, I6409*Inputs!$B$10, Inputs!$B$8*Inputs!$B$4 - J6409), 0)</f>
        <v>0</v>
      </c>
      <c r="M6409" s="3">
        <f t="shared" si="903"/>
        <v>0</v>
      </c>
      <c r="N6409" s="3">
        <f t="shared" si="904"/>
        <v>0</v>
      </c>
      <c r="O6409" s="3">
        <f>IF(H6409="Reg", MIN(Inputs!$B$2, I6409*Inputs!$B$10, (Inputs!$B$8-I6409)/Inputs!$B$9), 0)</f>
        <v>0</v>
      </c>
      <c r="P6409" s="3">
        <f t="shared" si="905"/>
        <v>0</v>
      </c>
      <c r="Q6409" s="3">
        <f t="shared" si="906"/>
        <v>0</v>
      </c>
      <c r="R6409" s="3">
        <f>I6409 + M6409*Inputs!$B$9 - N6409/Inputs!$B$10</f>
        <v>340</v>
      </c>
    </row>
    <row r="6410" spans="1:18" x14ac:dyDescent="0.3">
      <c r="A6410" s="4">
        <v>46290</v>
      </c>
      <c r="B6410" s="3">
        <v>31.509999999999998</v>
      </c>
      <c r="C6410" s="3">
        <v>0.37</v>
      </c>
      <c r="D6410" s="3">
        <f t="shared" si="900"/>
        <v>21.474479166666665</v>
      </c>
      <c r="E6410" s="3">
        <f>MAX(B6410 - D6410/Inputs!$B$5, 0)</f>
        <v>7.1071827651515136</v>
      </c>
      <c r="F6410" s="3">
        <f>MAX(D6410*Inputs!$B$5 - B6410, 0)</f>
        <v>0</v>
      </c>
      <c r="G6410" s="3">
        <f t="shared" si="901"/>
        <v>0.37</v>
      </c>
      <c r="H6410" t="str">
        <f t="shared" si="902"/>
        <v>Discharge</v>
      </c>
      <c r="I6410" s="3">
        <f t="shared" si="907"/>
        <v>340</v>
      </c>
      <c r="J6410" s="3">
        <f t="shared" si="908"/>
        <v>0</v>
      </c>
      <c r="K6410" s="3">
        <f>MIN(Inputs!$B$2, (Inputs!$B$8 - I6410)/Inputs!$B$9)</f>
        <v>0</v>
      </c>
      <c r="L6410" s="3">
        <f>MAX(MIN(Inputs!$B$2, I6410*Inputs!$B$10, Inputs!$B$8*Inputs!$B$4 - J6410), 0)</f>
        <v>170</v>
      </c>
      <c r="M6410" s="3">
        <f t="shared" si="903"/>
        <v>0</v>
      </c>
      <c r="N6410" s="3">
        <f t="shared" si="904"/>
        <v>170</v>
      </c>
      <c r="O6410" s="3">
        <f>IF(H6410="Reg", MIN(Inputs!$B$2, I6410*Inputs!$B$10, (Inputs!$B$8-I6410)/Inputs!$B$9), 0)</f>
        <v>0</v>
      </c>
      <c r="P6410" s="3">
        <f t="shared" si="905"/>
        <v>5356.7</v>
      </c>
      <c r="Q6410" s="3">
        <f t="shared" si="906"/>
        <v>0</v>
      </c>
      <c r="R6410" s="3">
        <f>I6410 + M6410*Inputs!$B$9 - N6410/Inputs!$B$10</f>
        <v>158.77939109773115</v>
      </c>
    </row>
    <row r="6411" spans="1:18" x14ac:dyDescent="0.3">
      <c r="A6411" s="4">
        <v>46290.041666666657</v>
      </c>
      <c r="B6411" s="3">
        <v>33.0075</v>
      </c>
      <c r="C6411" s="3">
        <v>0.19</v>
      </c>
      <c r="D6411" s="3">
        <f t="shared" si="900"/>
        <v>21.474479166666665</v>
      </c>
      <c r="E6411" s="3">
        <f>MAX(B6411 - D6411/Inputs!$B$5, 0)</f>
        <v>8.6046827651515159</v>
      </c>
      <c r="F6411" s="3">
        <f>MAX(D6411*Inputs!$B$5 - B6411, 0)</f>
        <v>0</v>
      </c>
      <c r="G6411" s="3">
        <f t="shared" si="901"/>
        <v>0.19</v>
      </c>
      <c r="H6411" t="str">
        <f t="shared" si="902"/>
        <v>Discharge</v>
      </c>
      <c r="I6411" s="3">
        <f t="shared" si="907"/>
        <v>158.77939109773115</v>
      </c>
      <c r="J6411" s="3">
        <f t="shared" si="908"/>
        <v>170</v>
      </c>
      <c r="K6411" s="3">
        <f>MIN(Inputs!$B$2, (Inputs!$B$8 - I6411)/Inputs!$B$9)</f>
        <v>170</v>
      </c>
      <c r="L6411" s="3">
        <f>MAX(MIN(Inputs!$B$2, I6411*Inputs!$B$10, Inputs!$B$8*Inputs!$B$4 - J6411), 0)</f>
        <v>148.94827166799323</v>
      </c>
      <c r="M6411" s="3">
        <f t="shared" si="903"/>
        <v>0</v>
      </c>
      <c r="N6411" s="3">
        <f t="shared" si="904"/>
        <v>148.94827166799323</v>
      </c>
      <c r="O6411" s="3">
        <f>IF(H6411="Reg", MIN(Inputs!$B$2, I6411*Inputs!$B$10, (Inputs!$B$8-I6411)/Inputs!$B$9), 0)</f>
        <v>0</v>
      </c>
      <c r="P6411" s="3">
        <f t="shared" si="905"/>
        <v>4916.4100770812865</v>
      </c>
      <c r="Q6411" s="3">
        <f t="shared" si="906"/>
        <v>0</v>
      </c>
      <c r="R6411" s="3">
        <f>I6411 + M6411*Inputs!$B$9 - N6411/Inputs!$B$10</f>
        <v>0</v>
      </c>
    </row>
    <row r="6412" spans="1:18" x14ac:dyDescent="0.3">
      <c r="A6412" s="4">
        <v>46290.083333333343</v>
      </c>
      <c r="B6412" s="3">
        <v>26.897500000000001</v>
      </c>
      <c r="C6412" s="3">
        <v>0.28999999999999998</v>
      </c>
      <c r="D6412" s="3">
        <f t="shared" si="900"/>
        <v>21.474479166666665</v>
      </c>
      <c r="E6412" s="3">
        <f>MAX(B6412 - D6412/Inputs!$B$5, 0)</f>
        <v>2.4946827651515164</v>
      </c>
      <c r="F6412" s="3">
        <f>MAX(D6412*Inputs!$B$5 - B6412, 0)</f>
        <v>0</v>
      </c>
      <c r="G6412" s="3">
        <f t="shared" si="901"/>
        <v>0.28999999999999998</v>
      </c>
      <c r="H6412" t="str">
        <f t="shared" si="902"/>
        <v>Discharge</v>
      </c>
      <c r="I6412" s="3">
        <f t="shared" si="907"/>
        <v>0</v>
      </c>
      <c r="J6412" s="3">
        <f t="shared" si="908"/>
        <v>318.94827166799325</v>
      </c>
      <c r="K6412" s="3">
        <f>MIN(Inputs!$B$2, (Inputs!$B$8 - I6412)/Inputs!$B$9)</f>
        <v>170</v>
      </c>
      <c r="L6412" s="3">
        <f>MAX(MIN(Inputs!$B$2, I6412*Inputs!$B$10, Inputs!$B$8*Inputs!$B$4 - J6412), 0)</f>
        <v>0</v>
      </c>
      <c r="M6412" s="3">
        <f t="shared" si="903"/>
        <v>0</v>
      </c>
      <c r="N6412" s="3">
        <f t="shared" si="904"/>
        <v>0</v>
      </c>
      <c r="O6412" s="3">
        <f>IF(H6412="Reg", MIN(Inputs!$B$2, I6412*Inputs!$B$10, (Inputs!$B$8-I6412)/Inputs!$B$9), 0)</f>
        <v>0</v>
      </c>
      <c r="P6412" s="3">
        <f t="shared" si="905"/>
        <v>0</v>
      </c>
      <c r="Q6412" s="3">
        <f t="shared" si="906"/>
        <v>0</v>
      </c>
      <c r="R6412" s="3">
        <f>I6412 + M6412*Inputs!$B$9 - N6412/Inputs!$B$10</f>
        <v>0</v>
      </c>
    </row>
    <row r="6413" spans="1:18" x14ac:dyDescent="0.3">
      <c r="A6413" s="4">
        <v>46290.125</v>
      </c>
      <c r="B6413" s="3">
        <v>23.490000000000002</v>
      </c>
      <c r="C6413" s="3">
        <v>0.1</v>
      </c>
      <c r="D6413" s="3">
        <f t="shared" si="900"/>
        <v>21.474479166666665</v>
      </c>
      <c r="E6413" s="3">
        <f>MAX(B6413 - D6413/Inputs!$B$5, 0)</f>
        <v>0</v>
      </c>
      <c r="F6413" s="3">
        <f>MAX(D6413*Inputs!$B$5 - B6413, 0)</f>
        <v>0</v>
      </c>
      <c r="G6413" s="3">
        <f t="shared" si="901"/>
        <v>0.1</v>
      </c>
      <c r="H6413" t="str">
        <f t="shared" si="902"/>
        <v>Reg</v>
      </c>
      <c r="I6413" s="3">
        <f t="shared" si="907"/>
        <v>0</v>
      </c>
      <c r="J6413" s="3">
        <f t="shared" si="908"/>
        <v>318.94827166799325</v>
      </c>
      <c r="K6413" s="3">
        <f>MIN(Inputs!$B$2, (Inputs!$B$8 - I6413)/Inputs!$B$9)</f>
        <v>170</v>
      </c>
      <c r="L6413" s="3">
        <f>MAX(MIN(Inputs!$B$2, I6413*Inputs!$B$10, Inputs!$B$8*Inputs!$B$4 - J6413), 0)</f>
        <v>0</v>
      </c>
      <c r="M6413" s="3">
        <f t="shared" si="903"/>
        <v>0</v>
      </c>
      <c r="N6413" s="3">
        <f t="shared" si="904"/>
        <v>0</v>
      </c>
      <c r="O6413" s="3">
        <f>IF(H6413="Reg", MIN(Inputs!$B$2, I6413*Inputs!$B$10, (Inputs!$B$8-I6413)/Inputs!$B$9), 0)</f>
        <v>0</v>
      </c>
      <c r="P6413" s="3">
        <f t="shared" si="905"/>
        <v>0</v>
      </c>
      <c r="Q6413" s="3">
        <f t="shared" si="906"/>
        <v>0</v>
      </c>
      <c r="R6413" s="3">
        <f>I6413 + M6413*Inputs!$B$9 - N6413/Inputs!$B$10</f>
        <v>0</v>
      </c>
    </row>
    <row r="6414" spans="1:18" x14ac:dyDescent="0.3">
      <c r="A6414" s="4">
        <v>46290.166666666657</v>
      </c>
      <c r="B6414" s="3">
        <v>22.4175</v>
      </c>
      <c r="C6414" s="3">
        <v>0.37</v>
      </c>
      <c r="D6414" s="3">
        <f t="shared" si="900"/>
        <v>21.474479166666665</v>
      </c>
      <c r="E6414" s="3">
        <f>MAX(B6414 - D6414/Inputs!$B$5, 0)</f>
        <v>0</v>
      </c>
      <c r="F6414" s="3">
        <f>MAX(D6414*Inputs!$B$5 - B6414, 0)</f>
        <v>0</v>
      </c>
      <c r="G6414" s="3">
        <f t="shared" si="901"/>
        <v>0.37</v>
      </c>
      <c r="H6414" t="str">
        <f t="shared" si="902"/>
        <v>Reg</v>
      </c>
      <c r="I6414" s="3">
        <f t="shared" si="907"/>
        <v>0</v>
      </c>
      <c r="J6414" s="3">
        <f t="shared" si="908"/>
        <v>318.94827166799325</v>
      </c>
      <c r="K6414" s="3">
        <f>MIN(Inputs!$B$2, (Inputs!$B$8 - I6414)/Inputs!$B$9)</f>
        <v>170</v>
      </c>
      <c r="L6414" s="3">
        <f>MAX(MIN(Inputs!$B$2, I6414*Inputs!$B$10, Inputs!$B$8*Inputs!$B$4 - J6414), 0)</f>
        <v>0</v>
      </c>
      <c r="M6414" s="3">
        <f t="shared" si="903"/>
        <v>0</v>
      </c>
      <c r="N6414" s="3">
        <f t="shared" si="904"/>
        <v>0</v>
      </c>
      <c r="O6414" s="3">
        <f>IF(H6414="Reg", MIN(Inputs!$B$2, I6414*Inputs!$B$10, (Inputs!$B$8-I6414)/Inputs!$B$9), 0)</f>
        <v>0</v>
      </c>
      <c r="P6414" s="3">
        <f t="shared" si="905"/>
        <v>0</v>
      </c>
      <c r="Q6414" s="3">
        <f t="shared" si="906"/>
        <v>0</v>
      </c>
      <c r="R6414" s="3">
        <f>I6414 + M6414*Inputs!$B$9 - N6414/Inputs!$B$10</f>
        <v>0</v>
      </c>
    </row>
    <row r="6415" spans="1:18" x14ac:dyDescent="0.3">
      <c r="A6415" s="4">
        <v>46290.208333333343</v>
      </c>
      <c r="B6415" s="3">
        <v>25.19</v>
      </c>
      <c r="C6415" s="3">
        <v>0.37</v>
      </c>
      <c r="D6415" s="3">
        <f t="shared" si="900"/>
        <v>21.474479166666665</v>
      </c>
      <c r="E6415" s="3">
        <f>MAX(B6415 - D6415/Inputs!$B$5, 0)</f>
        <v>0.78718276515151686</v>
      </c>
      <c r="F6415" s="3">
        <f>MAX(D6415*Inputs!$B$5 - B6415, 0)</f>
        <v>0</v>
      </c>
      <c r="G6415" s="3">
        <f t="shared" si="901"/>
        <v>0.37</v>
      </c>
      <c r="H6415" t="str">
        <f t="shared" si="902"/>
        <v>Discharge</v>
      </c>
      <c r="I6415" s="3">
        <f t="shared" si="907"/>
        <v>0</v>
      </c>
      <c r="J6415" s="3">
        <f t="shared" si="908"/>
        <v>318.94827166799325</v>
      </c>
      <c r="K6415" s="3">
        <f>MIN(Inputs!$B$2, (Inputs!$B$8 - I6415)/Inputs!$B$9)</f>
        <v>170</v>
      </c>
      <c r="L6415" s="3">
        <f>MAX(MIN(Inputs!$B$2, I6415*Inputs!$B$10, Inputs!$B$8*Inputs!$B$4 - J6415), 0)</f>
        <v>0</v>
      </c>
      <c r="M6415" s="3">
        <f t="shared" si="903"/>
        <v>0</v>
      </c>
      <c r="N6415" s="3">
        <f t="shared" si="904"/>
        <v>0</v>
      </c>
      <c r="O6415" s="3">
        <f>IF(H6415="Reg", MIN(Inputs!$B$2, I6415*Inputs!$B$10, (Inputs!$B$8-I6415)/Inputs!$B$9), 0)</f>
        <v>0</v>
      </c>
      <c r="P6415" s="3">
        <f t="shared" si="905"/>
        <v>0</v>
      </c>
      <c r="Q6415" s="3">
        <f t="shared" si="906"/>
        <v>0</v>
      </c>
      <c r="R6415" s="3">
        <f>I6415 + M6415*Inputs!$B$9 - N6415/Inputs!$B$10</f>
        <v>0</v>
      </c>
    </row>
    <row r="6416" spans="1:18" x14ac:dyDescent="0.3">
      <c r="A6416" s="4">
        <v>46290.25</v>
      </c>
      <c r="B6416" s="3">
        <v>38.512500000000003</v>
      </c>
      <c r="C6416" s="3">
        <v>0.37</v>
      </c>
      <c r="D6416" s="3">
        <f t="shared" si="900"/>
        <v>21.474479166666665</v>
      </c>
      <c r="E6416" s="3">
        <f>MAX(B6416 - D6416/Inputs!$B$5, 0)</f>
        <v>14.109682765151518</v>
      </c>
      <c r="F6416" s="3">
        <f>MAX(D6416*Inputs!$B$5 - B6416, 0)</f>
        <v>0</v>
      </c>
      <c r="G6416" s="3">
        <f t="shared" si="901"/>
        <v>0.37</v>
      </c>
      <c r="H6416" t="str">
        <f t="shared" si="902"/>
        <v>Discharge</v>
      </c>
      <c r="I6416" s="3">
        <f t="shared" si="907"/>
        <v>0</v>
      </c>
      <c r="J6416" s="3">
        <f t="shared" si="908"/>
        <v>318.94827166799325</v>
      </c>
      <c r="K6416" s="3">
        <f>MIN(Inputs!$B$2, (Inputs!$B$8 - I6416)/Inputs!$B$9)</f>
        <v>170</v>
      </c>
      <c r="L6416" s="3">
        <f>MAX(MIN(Inputs!$B$2, I6416*Inputs!$B$10, Inputs!$B$8*Inputs!$B$4 - J6416), 0)</f>
        <v>0</v>
      </c>
      <c r="M6416" s="3">
        <f t="shared" si="903"/>
        <v>0</v>
      </c>
      <c r="N6416" s="3">
        <f t="shared" si="904"/>
        <v>0</v>
      </c>
      <c r="O6416" s="3">
        <f>IF(H6416="Reg", MIN(Inputs!$B$2, I6416*Inputs!$B$10, (Inputs!$B$8-I6416)/Inputs!$B$9), 0)</f>
        <v>0</v>
      </c>
      <c r="P6416" s="3">
        <f t="shared" si="905"/>
        <v>0</v>
      </c>
      <c r="Q6416" s="3">
        <f t="shared" si="906"/>
        <v>0</v>
      </c>
      <c r="R6416" s="3">
        <f>I6416 + M6416*Inputs!$B$9 - N6416/Inputs!$B$10</f>
        <v>0</v>
      </c>
    </row>
    <row r="6417" spans="1:18" x14ac:dyDescent="0.3">
      <c r="A6417" s="4">
        <v>46290.291666666657</v>
      </c>
      <c r="B6417" s="3">
        <v>49.577500000000001</v>
      </c>
      <c r="C6417" s="3">
        <v>1</v>
      </c>
      <c r="D6417" s="3">
        <f t="shared" si="900"/>
        <v>21.474479166666665</v>
      </c>
      <c r="E6417" s="3">
        <f>MAX(B6417 - D6417/Inputs!$B$5, 0)</f>
        <v>25.174682765151516</v>
      </c>
      <c r="F6417" s="3">
        <f>MAX(D6417*Inputs!$B$5 - B6417, 0)</f>
        <v>0</v>
      </c>
      <c r="G6417" s="3">
        <f t="shared" si="901"/>
        <v>1</v>
      </c>
      <c r="H6417" t="str">
        <f t="shared" si="902"/>
        <v>Discharge</v>
      </c>
      <c r="I6417" s="3">
        <f t="shared" si="907"/>
        <v>0</v>
      </c>
      <c r="J6417" s="3">
        <f t="shared" si="908"/>
        <v>318.94827166799325</v>
      </c>
      <c r="K6417" s="3">
        <f>MIN(Inputs!$B$2, (Inputs!$B$8 - I6417)/Inputs!$B$9)</f>
        <v>170</v>
      </c>
      <c r="L6417" s="3">
        <f>MAX(MIN(Inputs!$B$2, I6417*Inputs!$B$10, Inputs!$B$8*Inputs!$B$4 - J6417), 0)</f>
        <v>0</v>
      </c>
      <c r="M6417" s="3">
        <f t="shared" si="903"/>
        <v>0</v>
      </c>
      <c r="N6417" s="3">
        <f t="shared" si="904"/>
        <v>0</v>
      </c>
      <c r="O6417" s="3">
        <f>IF(H6417="Reg", MIN(Inputs!$B$2, I6417*Inputs!$B$10, (Inputs!$B$8-I6417)/Inputs!$B$9), 0)</f>
        <v>0</v>
      </c>
      <c r="P6417" s="3">
        <f t="shared" si="905"/>
        <v>0</v>
      </c>
      <c r="Q6417" s="3">
        <f t="shared" si="906"/>
        <v>0</v>
      </c>
      <c r="R6417" s="3">
        <f>I6417 + M6417*Inputs!$B$9 - N6417/Inputs!$B$10</f>
        <v>0</v>
      </c>
    </row>
    <row r="6418" spans="1:18" x14ac:dyDescent="0.3">
      <c r="A6418" s="4">
        <v>46290.333333333343</v>
      </c>
      <c r="B6418" s="3">
        <v>32.302500000000002</v>
      </c>
      <c r="C6418" s="3">
        <v>0.8</v>
      </c>
      <c r="D6418" s="3">
        <f t="shared" si="900"/>
        <v>21.474479166666665</v>
      </c>
      <c r="E6418" s="3">
        <f>MAX(B6418 - D6418/Inputs!$B$5, 0)</f>
        <v>7.8996827651515176</v>
      </c>
      <c r="F6418" s="3">
        <f>MAX(D6418*Inputs!$B$5 - B6418, 0)</f>
        <v>0</v>
      </c>
      <c r="G6418" s="3">
        <f t="shared" si="901"/>
        <v>0.8</v>
      </c>
      <c r="H6418" t="str">
        <f t="shared" si="902"/>
        <v>Discharge</v>
      </c>
      <c r="I6418" s="3">
        <f t="shared" si="907"/>
        <v>0</v>
      </c>
      <c r="J6418" s="3">
        <f t="shared" si="908"/>
        <v>318.94827166799325</v>
      </c>
      <c r="K6418" s="3">
        <f>MIN(Inputs!$B$2, (Inputs!$B$8 - I6418)/Inputs!$B$9)</f>
        <v>170</v>
      </c>
      <c r="L6418" s="3">
        <f>MAX(MIN(Inputs!$B$2, I6418*Inputs!$B$10, Inputs!$B$8*Inputs!$B$4 - J6418), 0)</f>
        <v>0</v>
      </c>
      <c r="M6418" s="3">
        <f t="shared" si="903"/>
        <v>0</v>
      </c>
      <c r="N6418" s="3">
        <f t="shared" si="904"/>
        <v>0</v>
      </c>
      <c r="O6418" s="3">
        <f>IF(H6418="Reg", MIN(Inputs!$B$2, I6418*Inputs!$B$10, (Inputs!$B$8-I6418)/Inputs!$B$9), 0)</f>
        <v>0</v>
      </c>
      <c r="P6418" s="3">
        <f t="shared" si="905"/>
        <v>0</v>
      </c>
      <c r="Q6418" s="3">
        <f t="shared" si="906"/>
        <v>0</v>
      </c>
      <c r="R6418" s="3">
        <f>I6418 + M6418*Inputs!$B$9 - N6418/Inputs!$B$10</f>
        <v>0</v>
      </c>
    </row>
    <row r="6419" spans="1:18" x14ac:dyDescent="0.3">
      <c r="A6419" s="4">
        <v>46290.375</v>
      </c>
      <c r="B6419" s="3">
        <v>10.785</v>
      </c>
      <c r="C6419" s="3">
        <v>0.5</v>
      </c>
      <c r="D6419" s="3">
        <f t="shared" si="900"/>
        <v>21.474479166666665</v>
      </c>
      <c r="E6419" s="3">
        <f>MAX(B6419 - D6419/Inputs!$B$5, 0)</f>
        <v>0</v>
      </c>
      <c r="F6419" s="3">
        <f>MAX(D6419*Inputs!$B$5 - B6419, 0)</f>
        <v>8.1125416666666652</v>
      </c>
      <c r="G6419" s="3">
        <f t="shared" si="901"/>
        <v>0.5</v>
      </c>
      <c r="H6419" t="str">
        <f t="shared" si="902"/>
        <v>Charge</v>
      </c>
      <c r="I6419" s="3">
        <f t="shared" si="907"/>
        <v>0</v>
      </c>
      <c r="J6419" s="3">
        <f t="shared" si="908"/>
        <v>318.94827166799325</v>
      </c>
      <c r="K6419" s="3">
        <f>MIN(Inputs!$B$2, (Inputs!$B$8 - I6419)/Inputs!$B$9)</f>
        <v>170</v>
      </c>
      <c r="L6419" s="3">
        <f>MAX(MIN(Inputs!$B$2, I6419*Inputs!$B$10, Inputs!$B$8*Inputs!$B$4 - J6419), 0)</f>
        <v>0</v>
      </c>
      <c r="M6419" s="3">
        <f t="shared" si="903"/>
        <v>170</v>
      </c>
      <c r="N6419" s="3">
        <f t="shared" si="904"/>
        <v>0</v>
      </c>
      <c r="O6419" s="3">
        <f>IF(H6419="Reg", MIN(Inputs!$B$2, I6419*Inputs!$B$10, (Inputs!$B$8-I6419)/Inputs!$B$9), 0)</f>
        <v>0</v>
      </c>
      <c r="P6419" s="3">
        <f t="shared" si="905"/>
        <v>-1833.45</v>
      </c>
      <c r="Q6419" s="3">
        <f t="shared" si="906"/>
        <v>0</v>
      </c>
      <c r="R6419" s="3">
        <f>I6419 + M6419*Inputs!$B$9 - N6419/Inputs!$B$10</f>
        <v>159.4741358339966</v>
      </c>
    </row>
    <row r="6420" spans="1:18" x14ac:dyDescent="0.3">
      <c r="A6420" s="4">
        <v>46290.416666666657</v>
      </c>
      <c r="B6420" s="3">
        <v>18.32</v>
      </c>
      <c r="C6420" s="3">
        <v>0.44</v>
      </c>
      <c r="D6420" s="3">
        <f t="shared" si="900"/>
        <v>21.474479166666665</v>
      </c>
      <c r="E6420" s="3">
        <f>MAX(B6420 - D6420/Inputs!$B$5, 0)</f>
        <v>0</v>
      </c>
      <c r="F6420" s="3">
        <f>MAX(D6420*Inputs!$B$5 - B6420, 0)</f>
        <v>0.57754166666666507</v>
      </c>
      <c r="G6420" s="3">
        <f t="shared" si="901"/>
        <v>0.44</v>
      </c>
      <c r="H6420" t="str">
        <f t="shared" si="902"/>
        <v>Charge</v>
      </c>
      <c r="I6420" s="3">
        <f t="shared" si="907"/>
        <v>159.4741358339966</v>
      </c>
      <c r="J6420" s="3">
        <f t="shared" si="908"/>
        <v>318.94827166799325</v>
      </c>
      <c r="K6420" s="3">
        <f>MIN(Inputs!$B$2, (Inputs!$B$8 - I6420)/Inputs!$B$9)</f>
        <v>170</v>
      </c>
      <c r="L6420" s="3">
        <f>MAX(MIN(Inputs!$B$2, I6420*Inputs!$B$10, Inputs!$B$8*Inputs!$B$4 - J6420), 0)</f>
        <v>21.051728332006746</v>
      </c>
      <c r="M6420" s="3">
        <f t="shared" si="903"/>
        <v>170</v>
      </c>
      <c r="N6420" s="3">
        <f t="shared" si="904"/>
        <v>0</v>
      </c>
      <c r="O6420" s="3">
        <f>IF(H6420="Reg", MIN(Inputs!$B$2, I6420*Inputs!$B$10, (Inputs!$B$8-I6420)/Inputs!$B$9), 0)</f>
        <v>0</v>
      </c>
      <c r="P6420" s="3">
        <f t="shared" si="905"/>
        <v>-3114.4</v>
      </c>
      <c r="Q6420" s="3">
        <f t="shared" si="906"/>
        <v>0</v>
      </c>
      <c r="R6420" s="3">
        <f>I6420 + M6420*Inputs!$B$9 - N6420/Inputs!$B$10</f>
        <v>318.9482716679932</v>
      </c>
    </row>
    <row r="6421" spans="1:18" x14ac:dyDescent="0.3">
      <c r="A6421" s="4">
        <v>46290.458333333343</v>
      </c>
      <c r="B6421" s="3">
        <v>12.0075</v>
      </c>
      <c r="C6421" s="3">
        <v>0.44</v>
      </c>
      <c r="D6421" s="3">
        <f t="shared" si="900"/>
        <v>21.474479166666665</v>
      </c>
      <c r="E6421" s="3">
        <f>MAX(B6421 - D6421/Inputs!$B$5, 0)</f>
        <v>0</v>
      </c>
      <c r="F6421" s="3">
        <f>MAX(D6421*Inputs!$B$5 - B6421, 0)</f>
        <v>6.8900416666666651</v>
      </c>
      <c r="G6421" s="3">
        <f t="shared" si="901"/>
        <v>0.44</v>
      </c>
      <c r="H6421" t="str">
        <f t="shared" si="902"/>
        <v>Charge</v>
      </c>
      <c r="I6421" s="3">
        <f t="shared" si="907"/>
        <v>318.9482716679932</v>
      </c>
      <c r="J6421" s="3">
        <f t="shared" si="908"/>
        <v>318.94827166799325</v>
      </c>
      <c r="K6421" s="3">
        <f>MIN(Inputs!$B$2, (Inputs!$B$8 - I6421)/Inputs!$B$9)</f>
        <v>22.44121780453775</v>
      </c>
      <c r="L6421" s="3">
        <f>MAX(MIN(Inputs!$B$2, I6421*Inputs!$B$10, Inputs!$B$8*Inputs!$B$4 - J6421), 0)</f>
        <v>21.051728332006746</v>
      </c>
      <c r="M6421" s="3">
        <f t="shared" si="903"/>
        <v>22.44121780453775</v>
      </c>
      <c r="N6421" s="3">
        <f t="shared" si="904"/>
        <v>0</v>
      </c>
      <c r="O6421" s="3">
        <f>IF(H6421="Reg", MIN(Inputs!$B$2, I6421*Inputs!$B$10, (Inputs!$B$8-I6421)/Inputs!$B$9), 0)</f>
        <v>0</v>
      </c>
      <c r="P6421" s="3">
        <f t="shared" si="905"/>
        <v>-269.46292278798705</v>
      </c>
      <c r="Q6421" s="3">
        <f t="shared" si="906"/>
        <v>0</v>
      </c>
      <c r="R6421" s="3">
        <f>I6421 + M6421*Inputs!$B$9 - N6421/Inputs!$B$10</f>
        <v>340</v>
      </c>
    </row>
    <row r="6422" spans="1:18" x14ac:dyDescent="0.3">
      <c r="A6422" s="4">
        <v>46290.5</v>
      </c>
      <c r="B6422" s="3">
        <v>14.215</v>
      </c>
      <c r="C6422" s="3">
        <v>0.44</v>
      </c>
      <c r="D6422" s="3">
        <f t="shared" si="900"/>
        <v>21.474479166666665</v>
      </c>
      <c r="E6422" s="3">
        <f>MAX(B6422 - D6422/Inputs!$B$5, 0)</f>
        <v>0</v>
      </c>
      <c r="F6422" s="3">
        <f>MAX(D6422*Inputs!$B$5 - B6422, 0)</f>
        <v>4.6825416666666655</v>
      </c>
      <c r="G6422" s="3">
        <f t="shared" si="901"/>
        <v>0.44</v>
      </c>
      <c r="H6422" t="str">
        <f t="shared" si="902"/>
        <v>Charge</v>
      </c>
      <c r="I6422" s="3">
        <f t="shared" si="907"/>
        <v>340</v>
      </c>
      <c r="J6422" s="3">
        <f t="shared" si="908"/>
        <v>318.94827166799325</v>
      </c>
      <c r="K6422" s="3">
        <f>MIN(Inputs!$B$2, (Inputs!$B$8 - I6422)/Inputs!$B$9)</f>
        <v>0</v>
      </c>
      <c r="L6422" s="3">
        <f>MAX(MIN(Inputs!$B$2, I6422*Inputs!$B$10, Inputs!$B$8*Inputs!$B$4 - J6422), 0)</f>
        <v>21.051728332006746</v>
      </c>
      <c r="M6422" s="3">
        <f t="shared" si="903"/>
        <v>0</v>
      </c>
      <c r="N6422" s="3">
        <f t="shared" si="904"/>
        <v>0</v>
      </c>
      <c r="O6422" s="3">
        <f>IF(H6422="Reg", MIN(Inputs!$B$2, I6422*Inputs!$B$10, (Inputs!$B$8-I6422)/Inputs!$B$9), 0)</f>
        <v>0</v>
      </c>
      <c r="P6422" s="3">
        <f t="shared" si="905"/>
        <v>0</v>
      </c>
      <c r="Q6422" s="3">
        <f t="shared" si="906"/>
        <v>0</v>
      </c>
      <c r="R6422" s="3">
        <f>I6422 + M6422*Inputs!$B$9 - N6422/Inputs!$B$10</f>
        <v>340</v>
      </c>
    </row>
    <row r="6423" spans="1:18" x14ac:dyDescent="0.3">
      <c r="A6423" s="4">
        <v>46290.541666666657</v>
      </c>
      <c r="B6423" s="3">
        <v>13.215</v>
      </c>
      <c r="C6423" s="3">
        <v>0.49</v>
      </c>
      <c r="D6423" s="3">
        <f t="shared" si="900"/>
        <v>21.474479166666665</v>
      </c>
      <c r="E6423" s="3">
        <f>MAX(B6423 - D6423/Inputs!$B$5, 0)</f>
        <v>0</v>
      </c>
      <c r="F6423" s="3">
        <f>MAX(D6423*Inputs!$B$5 - B6423, 0)</f>
        <v>5.6825416666666655</v>
      </c>
      <c r="G6423" s="3">
        <f t="shared" si="901"/>
        <v>0.49</v>
      </c>
      <c r="H6423" t="str">
        <f t="shared" si="902"/>
        <v>Charge</v>
      </c>
      <c r="I6423" s="3">
        <f t="shared" si="907"/>
        <v>340</v>
      </c>
      <c r="J6423" s="3">
        <f t="shared" si="908"/>
        <v>318.94827166799325</v>
      </c>
      <c r="K6423" s="3">
        <f>MIN(Inputs!$B$2, (Inputs!$B$8 - I6423)/Inputs!$B$9)</f>
        <v>0</v>
      </c>
      <c r="L6423" s="3">
        <f>MAX(MIN(Inputs!$B$2, I6423*Inputs!$B$10, Inputs!$B$8*Inputs!$B$4 - J6423), 0)</f>
        <v>21.051728332006746</v>
      </c>
      <c r="M6423" s="3">
        <f t="shared" si="903"/>
        <v>0</v>
      </c>
      <c r="N6423" s="3">
        <f t="shared" si="904"/>
        <v>0</v>
      </c>
      <c r="O6423" s="3">
        <f>IF(H6423="Reg", MIN(Inputs!$B$2, I6423*Inputs!$B$10, (Inputs!$B$8-I6423)/Inputs!$B$9), 0)</f>
        <v>0</v>
      </c>
      <c r="P6423" s="3">
        <f t="shared" si="905"/>
        <v>0</v>
      </c>
      <c r="Q6423" s="3">
        <f t="shared" si="906"/>
        <v>0</v>
      </c>
      <c r="R6423" s="3">
        <f>I6423 + M6423*Inputs!$B$9 - N6423/Inputs!$B$10</f>
        <v>340</v>
      </c>
    </row>
    <row r="6424" spans="1:18" x14ac:dyDescent="0.3">
      <c r="A6424" s="4">
        <v>46290.583333333343</v>
      </c>
      <c r="B6424" s="3">
        <v>14.3125</v>
      </c>
      <c r="C6424" s="3">
        <v>0.64</v>
      </c>
      <c r="D6424" s="3">
        <f t="shared" si="900"/>
        <v>21.474479166666665</v>
      </c>
      <c r="E6424" s="3">
        <f>MAX(B6424 - D6424/Inputs!$B$5, 0)</f>
        <v>0</v>
      </c>
      <c r="F6424" s="3">
        <f>MAX(D6424*Inputs!$B$5 - B6424, 0)</f>
        <v>4.5850416666666653</v>
      </c>
      <c r="G6424" s="3">
        <f t="shared" si="901"/>
        <v>0.64</v>
      </c>
      <c r="H6424" t="str">
        <f t="shared" si="902"/>
        <v>Charge</v>
      </c>
      <c r="I6424" s="3">
        <f t="shared" si="907"/>
        <v>340</v>
      </c>
      <c r="J6424" s="3">
        <f t="shared" si="908"/>
        <v>318.94827166799325</v>
      </c>
      <c r="K6424" s="3">
        <f>MIN(Inputs!$B$2, (Inputs!$B$8 - I6424)/Inputs!$B$9)</f>
        <v>0</v>
      </c>
      <c r="L6424" s="3">
        <f>MAX(MIN(Inputs!$B$2, I6424*Inputs!$B$10, Inputs!$B$8*Inputs!$B$4 - J6424), 0)</f>
        <v>21.051728332006746</v>
      </c>
      <c r="M6424" s="3">
        <f t="shared" si="903"/>
        <v>0</v>
      </c>
      <c r="N6424" s="3">
        <f t="shared" si="904"/>
        <v>0</v>
      </c>
      <c r="O6424" s="3">
        <f>IF(H6424="Reg", MIN(Inputs!$B$2, I6424*Inputs!$B$10, (Inputs!$B$8-I6424)/Inputs!$B$9), 0)</f>
        <v>0</v>
      </c>
      <c r="P6424" s="3">
        <f t="shared" si="905"/>
        <v>0</v>
      </c>
      <c r="Q6424" s="3">
        <f t="shared" si="906"/>
        <v>0</v>
      </c>
      <c r="R6424" s="3">
        <f>I6424 + M6424*Inputs!$B$9 - N6424/Inputs!$B$10</f>
        <v>340</v>
      </c>
    </row>
    <row r="6425" spans="1:18" x14ac:dyDescent="0.3">
      <c r="A6425" s="4">
        <v>46290.625</v>
      </c>
      <c r="B6425" s="3">
        <v>13.284999999999998</v>
      </c>
      <c r="C6425" s="3">
        <v>0.64</v>
      </c>
      <c r="D6425" s="3">
        <f t="shared" si="900"/>
        <v>21.474479166666665</v>
      </c>
      <c r="E6425" s="3">
        <f>MAX(B6425 - D6425/Inputs!$B$5, 0)</f>
        <v>0</v>
      </c>
      <c r="F6425" s="3">
        <f>MAX(D6425*Inputs!$B$5 - B6425, 0)</f>
        <v>5.612541666666667</v>
      </c>
      <c r="G6425" s="3">
        <f t="shared" si="901"/>
        <v>0.64</v>
      </c>
      <c r="H6425" t="str">
        <f t="shared" si="902"/>
        <v>Charge</v>
      </c>
      <c r="I6425" s="3">
        <f t="shared" si="907"/>
        <v>340</v>
      </c>
      <c r="J6425" s="3">
        <f t="shared" si="908"/>
        <v>318.94827166799325</v>
      </c>
      <c r="K6425" s="3">
        <f>MIN(Inputs!$B$2, (Inputs!$B$8 - I6425)/Inputs!$B$9)</f>
        <v>0</v>
      </c>
      <c r="L6425" s="3">
        <f>MAX(MIN(Inputs!$B$2, I6425*Inputs!$B$10, Inputs!$B$8*Inputs!$B$4 - J6425), 0)</f>
        <v>21.051728332006746</v>
      </c>
      <c r="M6425" s="3">
        <f t="shared" si="903"/>
        <v>0</v>
      </c>
      <c r="N6425" s="3">
        <f t="shared" si="904"/>
        <v>0</v>
      </c>
      <c r="O6425" s="3">
        <f>IF(H6425="Reg", MIN(Inputs!$B$2, I6425*Inputs!$B$10, (Inputs!$B$8-I6425)/Inputs!$B$9), 0)</f>
        <v>0</v>
      </c>
      <c r="P6425" s="3">
        <f t="shared" si="905"/>
        <v>0</v>
      </c>
      <c r="Q6425" s="3">
        <f t="shared" si="906"/>
        <v>0</v>
      </c>
      <c r="R6425" s="3">
        <f>I6425 + M6425*Inputs!$B$9 - N6425/Inputs!$B$10</f>
        <v>340</v>
      </c>
    </row>
    <row r="6426" spans="1:18" x14ac:dyDescent="0.3">
      <c r="A6426" s="4">
        <v>46290.666666666657</v>
      </c>
      <c r="B6426" s="3">
        <v>4.3674999999999997</v>
      </c>
      <c r="C6426" s="3">
        <v>0.95</v>
      </c>
      <c r="D6426" s="3">
        <f t="shared" si="900"/>
        <v>21.474479166666665</v>
      </c>
      <c r="E6426" s="3">
        <f>MAX(B6426 - D6426/Inputs!$B$5, 0)</f>
        <v>0</v>
      </c>
      <c r="F6426" s="3">
        <f>MAX(D6426*Inputs!$B$5 - B6426, 0)</f>
        <v>14.530041666666666</v>
      </c>
      <c r="G6426" s="3">
        <f t="shared" si="901"/>
        <v>0.95</v>
      </c>
      <c r="H6426" t="str">
        <f t="shared" si="902"/>
        <v>Charge</v>
      </c>
      <c r="I6426" s="3">
        <f t="shared" si="907"/>
        <v>340</v>
      </c>
      <c r="J6426" s="3">
        <f t="shared" si="908"/>
        <v>318.94827166799325</v>
      </c>
      <c r="K6426" s="3">
        <f>MIN(Inputs!$B$2, (Inputs!$B$8 - I6426)/Inputs!$B$9)</f>
        <v>0</v>
      </c>
      <c r="L6426" s="3">
        <f>MAX(MIN(Inputs!$B$2, I6426*Inputs!$B$10, Inputs!$B$8*Inputs!$B$4 - J6426), 0)</f>
        <v>21.051728332006746</v>
      </c>
      <c r="M6426" s="3">
        <f t="shared" si="903"/>
        <v>0</v>
      </c>
      <c r="N6426" s="3">
        <f t="shared" si="904"/>
        <v>0</v>
      </c>
      <c r="O6426" s="3">
        <f>IF(H6426="Reg", MIN(Inputs!$B$2, I6426*Inputs!$B$10, (Inputs!$B$8-I6426)/Inputs!$B$9), 0)</f>
        <v>0</v>
      </c>
      <c r="P6426" s="3">
        <f t="shared" si="905"/>
        <v>0</v>
      </c>
      <c r="Q6426" s="3">
        <f t="shared" si="906"/>
        <v>0</v>
      </c>
      <c r="R6426" s="3">
        <f>I6426 + M6426*Inputs!$B$9 - N6426/Inputs!$B$10</f>
        <v>340</v>
      </c>
    </row>
    <row r="6427" spans="1:18" x14ac:dyDescent="0.3">
      <c r="A6427" s="4">
        <v>46290.708333333343</v>
      </c>
      <c r="B6427" s="3">
        <v>0.83</v>
      </c>
      <c r="C6427" s="3">
        <v>1.72</v>
      </c>
      <c r="D6427" s="3">
        <f t="shared" si="900"/>
        <v>21.474479166666665</v>
      </c>
      <c r="E6427" s="3">
        <f>MAX(B6427 - D6427/Inputs!$B$5, 0)</f>
        <v>0</v>
      </c>
      <c r="F6427" s="3">
        <f>MAX(D6427*Inputs!$B$5 - B6427, 0)</f>
        <v>18.067541666666667</v>
      </c>
      <c r="G6427" s="3">
        <f t="shared" si="901"/>
        <v>1.72</v>
      </c>
      <c r="H6427" t="str">
        <f t="shared" si="902"/>
        <v>Charge</v>
      </c>
      <c r="I6427" s="3">
        <f t="shared" si="907"/>
        <v>340</v>
      </c>
      <c r="J6427" s="3">
        <f t="shared" si="908"/>
        <v>318.94827166799325</v>
      </c>
      <c r="K6427" s="3">
        <f>MIN(Inputs!$B$2, (Inputs!$B$8 - I6427)/Inputs!$B$9)</f>
        <v>0</v>
      </c>
      <c r="L6427" s="3">
        <f>MAX(MIN(Inputs!$B$2, I6427*Inputs!$B$10, Inputs!$B$8*Inputs!$B$4 - J6427), 0)</f>
        <v>21.051728332006746</v>
      </c>
      <c r="M6427" s="3">
        <f t="shared" si="903"/>
        <v>0</v>
      </c>
      <c r="N6427" s="3">
        <f t="shared" si="904"/>
        <v>0</v>
      </c>
      <c r="O6427" s="3">
        <f>IF(H6427="Reg", MIN(Inputs!$B$2, I6427*Inputs!$B$10, (Inputs!$B$8-I6427)/Inputs!$B$9), 0)</f>
        <v>0</v>
      </c>
      <c r="P6427" s="3">
        <f t="shared" si="905"/>
        <v>0</v>
      </c>
      <c r="Q6427" s="3">
        <f t="shared" si="906"/>
        <v>0</v>
      </c>
      <c r="R6427" s="3">
        <f>I6427 + M6427*Inputs!$B$9 - N6427/Inputs!$B$10</f>
        <v>340</v>
      </c>
    </row>
    <row r="6428" spans="1:18" x14ac:dyDescent="0.3">
      <c r="A6428" s="4">
        <v>46290.75</v>
      </c>
      <c r="B6428" s="3">
        <v>8.0000000000000016E-2</v>
      </c>
      <c r="C6428" s="3">
        <v>15.72</v>
      </c>
      <c r="D6428" s="3">
        <f t="shared" si="900"/>
        <v>21.474479166666665</v>
      </c>
      <c r="E6428" s="3">
        <f>MAX(B6428 - D6428/Inputs!$B$5, 0)</f>
        <v>0</v>
      </c>
      <c r="F6428" s="3">
        <f>MAX(D6428*Inputs!$B$5 - B6428, 0)</f>
        <v>18.817541666666667</v>
      </c>
      <c r="G6428" s="3">
        <f t="shared" si="901"/>
        <v>15.72</v>
      </c>
      <c r="H6428" t="str">
        <f t="shared" si="902"/>
        <v>Charge</v>
      </c>
      <c r="I6428" s="3">
        <f t="shared" si="907"/>
        <v>340</v>
      </c>
      <c r="J6428" s="3">
        <f t="shared" si="908"/>
        <v>318.94827166799325</v>
      </c>
      <c r="K6428" s="3">
        <f>MIN(Inputs!$B$2, (Inputs!$B$8 - I6428)/Inputs!$B$9)</f>
        <v>0</v>
      </c>
      <c r="L6428" s="3">
        <f>MAX(MIN(Inputs!$B$2, I6428*Inputs!$B$10, Inputs!$B$8*Inputs!$B$4 - J6428), 0)</f>
        <v>21.051728332006746</v>
      </c>
      <c r="M6428" s="3">
        <f t="shared" si="903"/>
        <v>0</v>
      </c>
      <c r="N6428" s="3">
        <f t="shared" si="904"/>
        <v>0</v>
      </c>
      <c r="O6428" s="3">
        <f>IF(H6428="Reg", MIN(Inputs!$B$2, I6428*Inputs!$B$10, (Inputs!$B$8-I6428)/Inputs!$B$9), 0)</f>
        <v>0</v>
      </c>
      <c r="P6428" s="3">
        <f t="shared" si="905"/>
        <v>0</v>
      </c>
      <c r="Q6428" s="3">
        <f t="shared" si="906"/>
        <v>0</v>
      </c>
      <c r="R6428" s="3">
        <f>I6428 + M6428*Inputs!$B$9 - N6428/Inputs!$B$10</f>
        <v>340</v>
      </c>
    </row>
    <row r="6429" spans="1:18" x14ac:dyDescent="0.3">
      <c r="A6429" s="4">
        <v>46290.791666666657</v>
      </c>
      <c r="B6429" s="3">
        <v>23.844999999999999</v>
      </c>
      <c r="C6429" s="3">
        <v>12.99</v>
      </c>
      <c r="D6429" s="3">
        <f t="shared" si="900"/>
        <v>21.474479166666665</v>
      </c>
      <c r="E6429" s="3">
        <f>MAX(B6429 - D6429/Inputs!$B$5, 0)</f>
        <v>0</v>
      </c>
      <c r="F6429" s="3">
        <f>MAX(D6429*Inputs!$B$5 - B6429, 0)</f>
        <v>0</v>
      </c>
      <c r="G6429" s="3">
        <f t="shared" si="901"/>
        <v>12.99</v>
      </c>
      <c r="H6429" t="str">
        <f t="shared" si="902"/>
        <v>Reg</v>
      </c>
      <c r="I6429" s="3">
        <f t="shared" si="907"/>
        <v>340</v>
      </c>
      <c r="J6429" s="3">
        <f t="shared" si="908"/>
        <v>318.94827166799325</v>
      </c>
      <c r="K6429" s="3">
        <f>MIN(Inputs!$B$2, (Inputs!$B$8 - I6429)/Inputs!$B$9)</f>
        <v>0</v>
      </c>
      <c r="L6429" s="3">
        <f>MAX(MIN(Inputs!$B$2, I6429*Inputs!$B$10, Inputs!$B$8*Inputs!$B$4 - J6429), 0)</f>
        <v>21.051728332006746</v>
      </c>
      <c r="M6429" s="3">
        <f t="shared" si="903"/>
        <v>0</v>
      </c>
      <c r="N6429" s="3">
        <f t="shared" si="904"/>
        <v>0</v>
      </c>
      <c r="O6429" s="3">
        <f>IF(H6429="Reg", MIN(Inputs!$B$2, I6429*Inputs!$B$10, (Inputs!$B$8-I6429)/Inputs!$B$9), 0)</f>
        <v>0</v>
      </c>
      <c r="P6429" s="3">
        <f t="shared" si="905"/>
        <v>0</v>
      </c>
      <c r="Q6429" s="3">
        <f t="shared" si="906"/>
        <v>0</v>
      </c>
      <c r="R6429" s="3">
        <f>I6429 + M6429*Inputs!$B$9 - N6429/Inputs!$B$10</f>
        <v>340</v>
      </c>
    </row>
    <row r="6430" spans="1:18" x14ac:dyDescent="0.3">
      <c r="A6430" s="4">
        <v>46290.833333333343</v>
      </c>
      <c r="B6430" s="3">
        <v>48.582499999999996</v>
      </c>
      <c r="C6430" s="3">
        <v>17.350000000000001</v>
      </c>
      <c r="D6430" s="3">
        <f t="shared" si="900"/>
        <v>21.474479166666665</v>
      </c>
      <c r="E6430" s="3">
        <f>MAX(B6430 - D6430/Inputs!$B$5, 0)</f>
        <v>24.179682765151512</v>
      </c>
      <c r="F6430" s="3">
        <f>MAX(D6430*Inputs!$B$5 - B6430, 0)</f>
        <v>0</v>
      </c>
      <c r="G6430" s="3">
        <f t="shared" si="901"/>
        <v>17.350000000000001</v>
      </c>
      <c r="H6430" t="str">
        <f t="shared" si="902"/>
        <v>Discharge</v>
      </c>
      <c r="I6430" s="3">
        <f t="shared" si="907"/>
        <v>340</v>
      </c>
      <c r="J6430" s="3">
        <f t="shared" si="908"/>
        <v>318.94827166799325</v>
      </c>
      <c r="K6430" s="3">
        <f>MIN(Inputs!$B$2, (Inputs!$B$8 - I6430)/Inputs!$B$9)</f>
        <v>0</v>
      </c>
      <c r="L6430" s="3">
        <f>MAX(MIN(Inputs!$B$2, I6430*Inputs!$B$10, Inputs!$B$8*Inputs!$B$4 - J6430), 0)</f>
        <v>21.051728332006746</v>
      </c>
      <c r="M6430" s="3">
        <f t="shared" si="903"/>
        <v>0</v>
      </c>
      <c r="N6430" s="3">
        <f t="shared" si="904"/>
        <v>21.051728332006746</v>
      </c>
      <c r="O6430" s="3">
        <f>IF(H6430="Reg", MIN(Inputs!$B$2, I6430*Inputs!$B$10, (Inputs!$B$8-I6430)/Inputs!$B$9), 0)</f>
        <v>0</v>
      </c>
      <c r="P6430" s="3">
        <f t="shared" si="905"/>
        <v>1022.7455916897177</v>
      </c>
      <c r="Q6430" s="3">
        <f t="shared" si="906"/>
        <v>0</v>
      </c>
      <c r="R6430" s="3">
        <f>I6430 + M6430*Inputs!$B$9 - N6430/Inputs!$B$10</f>
        <v>317.5587821954623</v>
      </c>
    </row>
    <row r="6431" spans="1:18" x14ac:dyDescent="0.3">
      <c r="A6431" s="4">
        <v>46290.875</v>
      </c>
      <c r="B6431" s="3">
        <v>22.482499999999998</v>
      </c>
      <c r="C6431" s="3">
        <v>5.41</v>
      </c>
      <c r="D6431" s="3">
        <f t="shared" si="900"/>
        <v>21.474479166666665</v>
      </c>
      <c r="E6431" s="3">
        <f>MAX(B6431 - D6431/Inputs!$B$5, 0)</f>
        <v>0</v>
      </c>
      <c r="F6431" s="3">
        <f>MAX(D6431*Inputs!$B$5 - B6431, 0)</f>
        <v>0</v>
      </c>
      <c r="G6431" s="3">
        <f t="shared" si="901"/>
        <v>5.41</v>
      </c>
      <c r="H6431" t="str">
        <f t="shared" si="902"/>
        <v>Reg</v>
      </c>
      <c r="I6431" s="3">
        <f t="shared" si="907"/>
        <v>317.5587821954623</v>
      </c>
      <c r="J6431" s="3">
        <f t="shared" si="908"/>
        <v>340</v>
      </c>
      <c r="K6431" s="3">
        <f>MIN(Inputs!$B$2, (Inputs!$B$8 - I6431)/Inputs!$B$9)</f>
        <v>23.922418559098585</v>
      </c>
      <c r="L6431" s="3">
        <f>MAX(MIN(Inputs!$B$2, I6431*Inputs!$B$10, Inputs!$B$8*Inputs!$B$4 - J6431), 0)</f>
        <v>0</v>
      </c>
      <c r="M6431" s="3">
        <f t="shared" si="903"/>
        <v>0</v>
      </c>
      <c r="N6431" s="3">
        <f t="shared" si="904"/>
        <v>0</v>
      </c>
      <c r="O6431" s="3">
        <f>IF(H6431="Reg", MIN(Inputs!$B$2, I6431*Inputs!$B$10, (Inputs!$B$8-I6431)/Inputs!$B$9), 0)</f>
        <v>23.922418559098585</v>
      </c>
      <c r="P6431" s="3">
        <f t="shared" si="905"/>
        <v>0</v>
      </c>
      <c r="Q6431" s="3">
        <f t="shared" si="906"/>
        <v>129.42028440472333</v>
      </c>
      <c r="R6431" s="3">
        <f>I6431 + M6431*Inputs!$B$9 - N6431/Inputs!$B$10</f>
        <v>317.5587821954623</v>
      </c>
    </row>
    <row r="6432" spans="1:18" x14ac:dyDescent="0.3">
      <c r="A6432" s="4">
        <v>46290.916666666657</v>
      </c>
      <c r="B6432" s="3">
        <v>18.767499999999998</v>
      </c>
      <c r="C6432" s="3">
        <v>3.57</v>
      </c>
      <c r="D6432" s="3">
        <f t="shared" si="900"/>
        <v>21.474479166666665</v>
      </c>
      <c r="E6432" s="3">
        <f>MAX(B6432 - D6432/Inputs!$B$5, 0)</f>
        <v>0</v>
      </c>
      <c r="F6432" s="3">
        <f>MAX(D6432*Inputs!$B$5 - B6432, 0)</f>
        <v>0.13004166666666706</v>
      </c>
      <c r="G6432" s="3">
        <f t="shared" si="901"/>
        <v>3.57</v>
      </c>
      <c r="H6432" t="str">
        <f t="shared" si="902"/>
        <v>Reg</v>
      </c>
      <c r="I6432" s="3">
        <f t="shared" si="907"/>
        <v>317.5587821954623</v>
      </c>
      <c r="J6432" s="3">
        <f t="shared" si="908"/>
        <v>340</v>
      </c>
      <c r="K6432" s="3">
        <f>MIN(Inputs!$B$2, (Inputs!$B$8 - I6432)/Inputs!$B$9)</f>
        <v>23.922418559098585</v>
      </c>
      <c r="L6432" s="3">
        <f>MAX(MIN(Inputs!$B$2, I6432*Inputs!$B$10, Inputs!$B$8*Inputs!$B$4 - J6432), 0)</f>
        <v>0</v>
      </c>
      <c r="M6432" s="3">
        <f t="shared" si="903"/>
        <v>0</v>
      </c>
      <c r="N6432" s="3">
        <f t="shared" si="904"/>
        <v>0</v>
      </c>
      <c r="O6432" s="3">
        <f>IF(H6432="Reg", MIN(Inputs!$B$2, I6432*Inputs!$B$10, (Inputs!$B$8-I6432)/Inputs!$B$9), 0)</f>
        <v>23.922418559098585</v>
      </c>
      <c r="P6432" s="3">
        <f t="shared" si="905"/>
        <v>0</v>
      </c>
      <c r="Q6432" s="3">
        <f t="shared" si="906"/>
        <v>85.40303425598195</v>
      </c>
      <c r="R6432" s="3">
        <f>I6432 + M6432*Inputs!$B$9 - N6432/Inputs!$B$10</f>
        <v>317.5587821954623</v>
      </c>
    </row>
    <row r="6433" spans="1:18" x14ac:dyDescent="0.3">
      <c r="A6433" s="4">
        <v>46290.958333333343</v>
      </c>
      <c r="B6433" s="3">
        <v>17.387499999999999</v>
      </c>
      <c r="C6433" s="3">
        <v>0.1</v>
      </c>
      <c r="D6433" s="3">
        <f t="shared" si="900"/>
        <v>21.474479166666665</v>
      </c>
      <c r="E6433" s="3">
        <f>MAX(B6433 - D6433/Inputs!$B$5, 0)</f>
        <v>0</v>
      </c>
      <c r="F6433" s="3">
        <f>MAX(D6433*Inputs!$B$5 - B6433, 0)</f>
        <v>1.5100416666666661</v>
      </c>
      <c r="G6433" s="3">
        <f t="shared" si="901"/>
        <v>0.1</v>
      </c>
      <c r="H6433" t="str">
        <f t="shared" si="902"/>
        <v>Charge</v>
      </c>
      <c r="I6433" s="3">
        <f t="shared" si="907"/>
        <v>317.5587821954623</v>
      </c>
      <c r="J6433" s="3">
        <f t="shared" si="908"/>
        <v>340</v>
      </c>
      <c r="K6433" s="3">
        <f>MIN(Inputs!$B$2, (Inputs!$B$8 - I6433)/Inputs!$B$9)</f>
        <v>23.922418559098585</v>
      </c>
      <c r="L6433" s="3">
        <f>MAX(MIN(Inputs!$B$2, I6433*Inputs!$B$10, Inputs!$B$8*Inputs!$B$4 - J6433), 0)</f>
        <v>0</v>
      </c>
      <c r="M6433" s="3">
        <f t="shared" si="903"/>
        <v>23.922418559098585</v>
      </c>
      <c r="N6433" s="3">
        <f t="shared" si="904"/>
        <v>0</v>
      </c>
      <c r="O6433" s="3">
        <f>IF(H6433="Reg", MIN(Inputs!$B$2, I6433*Inputs!$B$10, (Inputs!$B$8-I6433)/Inputs!$B$9), 0)</f>
        <v>0</v>
      </c>
      <c r="P6433" s="3">
        <f t="shared" si="905"/>
        <v>-415.9510526963266</v>
      </c>
      <c r="Q6433" s="3">
        <f t="shared" si="906"/>
        <v>0</v>
      </c>
      <c r="R6433" s="3">
        <f>I6433 + M6433*Inputs!$B$9 - N6433/Inputs!$B$10</f>
        <v>340</v>
      </c>
    </row>
    <row r="6434" spans="1:18" x14ac:dyDescent="0.3">
      <c r="A6434" s="4">
        <v>46291</v>
      </c>
      <c r="B6434" s="3">
        <v>36.952500000000001</v>
      </c>
      <c r="C6434" s="3">
        <v>0.06</v>
      </c>
      <c r="D6434" s="3">
        <f t="shared" si="900"/>
        <v>139.41770833333331</v>
      </c>
      <c r="E6434" s="3">
        <f>MAX(B6434 - D6434/Inputs!$B$5, 0)</f>
        <v>0</v>
      </c>
      <c r="F6434" s="3">
        <f>MAX(D6434*Inputs!$B$5 - B6434, 0)</f>
        <v>85.735083333333307</v>
      </c>
      <c r="G6434" s="3">
        <f t="shared" si="901"/>
        <v>0.06</v>
      </c>
      <c r="H6434" t="str">
        <f t="shared" si="902"/>
        <v>Charge</v>
      </c>
      <c r="I6434" s="3">
        <f t="shared" si="907"/>
        <v>340</v>
      </c>
      <c r="J6434" s="3">
        <f t="shared" si="908"/>
        <v>0</v>
      </c>
      <c r="K6434" s="3">
        <f>MIN(Inputs!$B$2, (Inputs!$B$8 - I6434)/Inputs!$B$9)</f>
        <v>0</v>
      </c>
      <c r="L6434" s="3">
        <f>MAX(MIN(Inputs!$B$2, I6434*Inputs!$B$10, Inputs!$B$8*Inputs!$B$4 - J6434), 0)</f>
        <v>170</v>
      </c>
      <c r="M6434" s="3">
        <f t="shared" si="903"/>
        <v>0</v>
      </c>
      <c r="N6434" s="3">
        <f t="shared" si="904"/>
        <v>0</v>
      </c>
      <c r="O6434" s="3">
        <f>IF(H6434="Reg", MIN(Inputs!$B$2, I6434*Inputs!$B$10, (Inputs!$B$8-I6434)/Inputs!$B$9), 0)</f>
        <v>0</v>
      </c>
      <c r="P6434" s="3">
        <f t="shared" si="905"/>
        <v>0</v>
      </c>
      <c r="Q6434" s="3">
        <f t="shared" si="906"/>
        <v>0</v>
      </c>
      <c r="R6434" s="3">
        <f>I6434 + M6434*Inputs!$B$9 - N6434/Inputs!$B$10</f>
        <v>340</v>
      </c>
    </row>
    <row r="6435" spans="1:18" x14ac:dyDescent="0.3">
      <c r="A6435" s="4">
        <v>46291.041666666657</v>
      </c>
      <c r="B6435" s="3">
        <v>96.91</v>
      </c>
      <c r="C6435" s="3">
        <v>0.06</v>
      </c>
      <c r="D6435" s="3">
        <f t="shared" si="900"/>
        <v>139.41770833333331</v>
      </c>
      <c r="E6435" s="3">
        <f>MAX(B6435 - D6435/Inputs!$B$5, 0)</f>
        <v>0</v>
      </c>
      <c r="F6435" s="3">
        <f>MAX(D6435*Inputs!$B$5 - B6435, 0)</f>
        <v>25.777583333333311</v>
      </c>
      <c r="G6435" s="3">
        <f t="shared" si="901"/>
        <v>0.06</v>
      </c>
      <c r="H6435" t="str">
        <f t="shared" si="902"/>
        <v>Charge</v>
      </c>
      <c r="I6435" s="3">
        <f t="shared" si="907"/>
        <v>340</v>
      </c>
      <c r="J6435" s="3">
        <f t="shared" si="908"/>
        <v>0</v>
      </c>
      <c r="K6435" s="3">
        <f>MIN(Inputs!$B$2, (Inputs!$B$8 - I6435)/Inputs!$B$9)</f>
        <v>0</v>
      </c>
      <c r="L6435" s="3">
        <f>MAX(MIN(Inputs!$B$2, I6435*Inputs!$B$10, Inputs!$B$8*Inputs!$B$4 - J6435), 0)</f>
        <v>170</v>
      </c>
      <c r="M6435" s="3">
        <f t="shared" si="903"/>
        <v>0</v>
      </c>
      <c r="N6435" s="3">
        <f t="shared" si="904"/>
        <v>0</v>
      </c>
      <c r="O6435" s="3">
        <f>IF(H6435="Reg", MIN(Inputs!$B$2, I6435*Inputs!$B$10, (Inputs!$B$8-I6435)/Inputs!$B$9), 0)</f>
        <v>0</v>
      </c>
      <c r="P6435" s="3">
        <f t="shared" si="905"/>
        <v>0</v>
      </c>
      <c r="Q6435" s="3">
        <f t="shared" si="906"/>
        <v>0</v>
      </c>
      <c r="R6435" s="3">
        <f>I6435 + M6435*Inputs!$B$9 - N6435/Inputs!$B$10</f>
        <v>340</v>
      </c>
    </row>
    <row r="6436" spans="1:18" x14ac:dyDescent="0.3">
      <c r="A6436" s="4">
        <v>46291.083333333343</v>
      </c>
      <c r="B6436" s="3">
        <v>109.9525</v>
      </c>
      <c r="C6436" s="3">
        <v>0.06</v>
      </c>
      <c r="D6436" s="3">
        <f t="shared" si="900"/>
        <v>139.41770833333331</v>
      </c>
      <c r="E6436" s="3">
        <f>MAX(B6436 - D6436/Inputs!$B$5, 0)</f>
        <v>0</v>
      </c>
      <c r="F6436" s="3">
        <f>MAX(D6436*Inputs!$B$5 - B6436, 0)</f>
        <v>12.735083333333307</v>
      </c>
      <c r="G6436" s="3">
        <f t="shared" si="901"/>
        <v>0.06</v>
      </c>
      <c r="H6436" t="str">
        <f t="shared" si="902"/>
        <v>Charge</v>
      </c>
      <c r="I6436" s="3">
        <f t="shared" si="907"/>
        <v>340</v>
      </c>
      <c r="J6436" s="3">
        <f t="shared" si="908"/>
        <v>0</v>
      </c>
      <c r="K6436" s="3">
        <f>MIN(Inputs!$B$2, (Inputs!$B$8 - I6436)/Inputs!$B$9)</f>
        <v>0</v>
      </c>
      <c r="L6436" s="3">
        <f>MAX(MIN(Inputs!$B$2, I6436*Inputs!$B$10, Inputs!$B$8*Inputs!$B$4 - J6436), 0)</f>
        <v>170</v>
      </c>
      <c r="M6436" s="3">
        <f t="shared" si="903"/>
        <v>0</v>
      </c>
      <c r="N6436" s="3">
        <f t="shared" si="904"/>
        <v>0</v>
      </c>
      <c r="O6436" s="3">
        <f>IF(H6436="Reg", MIN(Inputs!$B$2, I6436*Inputs!$B$10, (Inputs!$B$8-I6436)/Inputs!$B$9), 0)</f>
        <v>0</v>
      </c>
      <c r="P6436" s="3">
        <f t="shared" si="905"/>
        <v>0</v>
      </c>
      <c r="Q6436" s="3">
        <f t="shared" si="906"/>
        <v>0</v>
      </c>
      <c r="R6436" s="3">
        <f>I6436 + M6436*Inputs!$B$9 - N6436/Inputs!$B$10</f>
        <v>340</v>
      </c>
    </row>
    <row r="6437" spans="1:18" x14ac:dyDescent="0.3">
      <c r="A6437" s="4">
        <v>46291.125</v>
      </c>
      <c r="B6437" s="3">
        <v>134.8175</v>
      </c>
      <c r="C6437" s="3">
        <v>0.06</v>
      </c>
      <c r="D6437" s="3">
        <f t="shared" si="900"/>
        <v>139.41770833333331</v>
      </c>
      <c r="E6437" s="3">
        <f>MAX(B6437 - D6437/Inputs!$B$5, 0)</f>
        <v>0</v>
      </c>
      <c r="F6437" s="3">
        <f>MAX(D6437*Inputs!$B$5 - B6437, 0)</f>
        <v>0</v>
      </c>
      <c r="G6437" s="3">
        <f t="shared" si="901"/>
        <v>0.06</v>
      </c>
      <c r="H6437" t="str">
        <f t="shared" si="902"/>
        <v>Reg</v>
      </c>
      <c r="I6437" s="3">
        <f t="shared" si="907"/>
        <v>340</v>
      </c>
      <c r="J6437" s="3">
        <f t="shared" si="908"/>
        <v>0</v>
      </c>
      <c r="K6437" s="3">
        <f>MIN(Inputs!$B$2, (Inputs!$B$8 - I6437)/Inputs!$B$9)</f>
        <v>0</v>
      </c>
      <c r="L6437" s="3">
        <f>MAX(MIN(Inputs!$B$2, I6437*Inputs!$B$10, Inputs!$B$8*Inputs!$B$4 - J6437), 0)</f>
        <v>170</v>
      </c>
      <c r="M6437" s="3">
        <f t="shared" si="903"/>
        <v>0</v>
      </c>
      <c r="N6437" s="3">
        <f t="shared" si="904"/>
        <v>0</v>
      </c>
      <c r="O6437" s="3">
        <f>IF(H6437="Reg", MIN(Inputs!$B$2, I6437*Inputs!$B$10, (Inputs!$B$8-I6437)/Inputs!$B$9), 0)</f>
        <v>0</v>
      </c>
      <c r="P6437" s="3">
        <f t="shared" si="905"/>
        <v>0</v>
      </c>
      <c r="Q6437" s="3">
        <f t="shared" si="906"/>
        <v>0</v>
      </c>
      <c r="R6437" s="3">
        <f>I6437 + M6437*Inputs!$B$9 - N6437/Inputs!$B$10</f>
        <v>340</v>
      </c>
    </row>
    <row r="6438" spans="1:18" x14ac:dyDescent="0.3">
      <c r="A6438" s="4">
        <v>46291.166666666657</v>
      </c>
      <c r="B6438" s="3">
        <v>148.49250000000001</v>
      </c>
      <c r="C6438" s="3">
        <v>0.06</v>
      </c>
      <c r="D6438" s="3">
        <f t="shared" si="900"/>
        <v>139.41770833333331</v>
      </c>
      <c r="E6438" s="3">
        <f>MAX(B6438 - D6438/Inputs!$B$5, 0)</f>
        <v>0</v>
      </c>
      <c r="F6438" s="3">
        <f>MAX(D6438*Inputs!$B$5 - B6438, 0)</f>
        <v>0</v>
      </c>
      <c r="G6438" s="3">
        <f t="shared" si="901"/>
        <v>0.06</v>
      </c>
      <c r="H6438" t="str">
        <f t="shared" si="902"/>
        <v>Reg</v>
      </c>
      <c r="I6438" s="3">
        <f t="shared" si="907"/>
        <v>340</v>
      </c>
      <c r="J6438" s="3">
        <f t="shared" si="908"/>
        <v>0</v>
      </c>
      <c r="K6438" s="3">
        <f>MIN(Inputs!$B$2, (Inputs!$B$8 - I6438)/Inputs!$B$9)</f>
        <v>0</v>
      </c>
      <c r="L6438" s="3">
        <f>MAX(MIN(Inputs!$B$2, I6438*Inputs!$B$10, Inputs!$B$8*Inputs!$B$4 - J6438), 0)</f>
        <v>170</v>
      </c>
      <c r="M6438" s="3">
        <f t="shared" si="903"/>
        <v>0</v>
      </c>
      <c r="N6438" s="3">
        <f t="shared" si="904"/>
        <v>0</v>
      </c>
      <c r="O6438" s="3">
        <f>IF(H6438="Reg", MIN(Inputs!$B$2, I6438*Inputs!$B$10, (Inputs!$B$8-I6438)/Inputs!$B$9), 0)</f>
        <v>0</v>
      </c>
      <c r="P6438" s="3">
        <f t="shared" si="905"/>
        <v>0</v>
      </c>
      <c r="Q6438" s="3">
        <f t="shared" si="906"/>
        <v>0</v>
      </c>
      <c r="R6438" s="3">
        <f>I6438 + M6438*Inputs!$B$9 - N6438/Inputs!$B$10</f>
        <v>340</v>
      </c>
    </row>
    <row r="6439" spans="1:18" x14ac:dyDescent="0.3">
      <c r="A6439" s="4">
        <v>46291.208333333343</v>
      </c>
      <c r="B6439" s="3">
        <v>151.79999999999998</v>
      </c>
      <c r="C6439" s="3">
        <v>0.25</v>
      </c>
      <c r="D6439" s="3">
        <f t="shared" si="900"/>
        <v>139.41770833333331</v>
      </c>
      <c r="E6439" s="3">
        <f>MAX(B6439 - D6439/Inputs!$B$5, 0)</f>
        <v>0</v>
      </c>
      <c r="F6439" s="3">
        <f>MAX(D6439*Inputs!$B$5 - B6439, 0)</f>
        <v>0</v>
      </c>
      <c r="G6439" s="3">
        <f t="shared" si="901"/>
        <v>0.25</v>
      </c>
      <c r="H6439" t="str">
        <f t="shared" si="902"/>
        <v>Reg</v>
      </c>
      <c r="I6439" s="3">
        <f t="shared" si="907"/>
        <v>340</v>
      </c>
      <c r="J6439" s="3">
        <f t="shared" si="908"/>
        <v>0</v>
      </c>
      <c r="K6439" s="3">
        <f>MIN(Inputs!$B$2, (Inputs!$B$8 - I6439)/Inputs!$B$9)</f>
        <v>0</v>
      </c>
      <c r="L6439" s="3">
        <f>MAX(MIN(Inputs!$B$2, I6439*Inputs!$B$10, Inputs!$B$8*Inputs!$B$4 - J6439), 0)</f>
        <v>170</v>
      </c>
      <c r="M6439" s="3">
        <f t="shared" si="903"/>
        <v>0</v>
      </c>
      <c r="N6439" s="3">
        <f t="shared" si="904"/>
        <v>0</v>
      </c>
      <c r="O6439" s="3">
        <f>IF(H6439="Reg", MIN(Inputs!$B$2, I6439*Inputs!$B$10, (Inputs!$B$8-I6439)/Inputs!$B$9), 0)</f>
        <v>0</v>
      </c>
      <c r="P6439" s="3">
        <f t="shared" si="905"/>
        <v>0</v>
      </c>
      <c r="Q6439" s="3">
        <f t="shared" si="906"/>
        <v>0</v>
      </c>
      <c r="R6439" s="3">
        <f>I6439 + M6439*Inputs!$B$9 - N6439/Inputs!$B$10</f>
        <v>340</v>
      </c>
    </row>
    <row r="6440" spans="1:18" x14ac:dyDescent="0.3">
      <c r="A6440" s="4">
        <v>46291.25</v>
      </c>
      <c r="B6440" s="3">
        <v>349.41750000000002</v>
      </c>
      <c r="C6440" s="3">
        <v>0.06</v>
      </c>
      <c r="D6440" s="3">
        <f t="shared" si="900"/>
        <v>139.41770833333331</v>
      </c>
      <c r="E6440" s="3">
        <f>MAX(B6440 - D6440/Inputs!$B$5, 0)</f>
        <v>190.98828598484855</v>
      </c>
      <c r="F6440" s="3">
        <f>MAX(D6440*Inputs!$B$5 - B6440, 0)</f>
        <v>0</v>
      </c>
      <c r="G6440" s="3">
        <f t="shared" si="901"/>
        <v>0.06</v>
      </c>
      <c r="H6440" t="str">
        <f t="shared" si="902"/>
        <v>Discharge</v>
      </c>
      <c r="I6440" s="3">
        <f t="shared" si="907"/>
        <v>340</v>
      </c>
      <c r="J6440" s="3">
        <f t="shared" si="908"/>
        <v>0</v>
      </c>
      <c r="K6440" s="3">
        <f>MIN(Inputs!$B$2, (Inputs!$B$8 - I6440)/Inputs!$B$9)</f>
        <v>0</v>
      </c>
      <c r="L6440" s="3">
        <f>MAX(MIN(Inputs!$B$2, I6440*Inputs!$B$10, Inputs!$B$8*Inputs!$B$4 - J6440), 0)</f>
        <v>170</v>
      </c>
      <c r="M6440" s="3">
        <f t="shared" si="903"/>
        <v>0</v>
      </c>
      <c r="N6440" s="3">
        <f t="shared" si="904"/>
        <v>170</v>
      </c>
      <c r="O6440" s="3">
        <f>IF(H6440="Reg", MIN(Inputs!$B$2, I6440*Inputs!$B$10, (Inputs!$B$8-I6440)/Inputs!$B$9), 0)</f>
        <v>0</v>
      </c>
      <c r="P6440" s="3">
        <f t="shared" si="905"/>
        <v>59400.975000000006</v>
      </c>
      <c r="Q6440" s="3">
        <f t="shared" si="906"/>
        <v>0</v>
      </c>
      <c r="R6440" s="3">
        <f>I6440 + M6440*Inputs!$B$9 - N6440/Inputs!$B$10</f>
        <v>158.77939109773115</v>
      </c>
    </row>
    <row r="6441" spans="1:18" x14ac:dyDescent="0.3">
      <c r="A6441" s="4">
        <v>46291.291666666657</v>
      </c>
      <c r="B6441" s="3">
        <v>1547.1275000000001</v>
      </c>
      <c r="C6441" s="3">
        <v>1</v>
      </c>
      <c r="D6441" s="3">
        <f t="shared" si="900"/>
        <v>139.41770833333331</v>
      </c>
      <c r="E6441" s="3">
        <f>MAX(B6441 - D6441/Inputs!$B$5, 0)</f>
        <v>1388.6982859848486</v>
      </c>
      <c r="F6441" s="3">
        <f>MAX(D6441*Inputs!$B$5 - B6441, 0)</f>
        <v>0</v>
      </c>
      <c r="G6441" s="3">
        <f t="shared" si="901"/>
        <v>1</v>
      </c>
      <c r="H6441" t="str">
        <f t="shared" si="902"/>
        <v>Discharge</v>
      </c>
      <c r="I6441" s="3">
        <f t="shared" si="907"/>
        <v>158.77939109773115</v>
      </c>
      <c r="J6441" s="3">
        <f t="shared" si="908"/>
        <v>170</v>
      </c>
      <c r="K6441" s="3">
        <f>MIN(Inputs!$B$2, (Inputs!$B$8 - I6441)/Inputs!$B$9)</f>
        <v>170</v>
      </c>
      <c r="L6441" s="3">
        <f>MAX(MIN(Inputs!$B$2, I6441*Inputs!$B$10, Inputs!$B$8*Inputs!$B$4 - J6441), 0)</f>
        <v>148.94827166799323</v>
      </c>
      <c r="M6441" s="3">
        <f t="shared" si="903"/>
        <v>0</v>
      </c>
      <c r="N6441" s="3">
        <f t="shared" si="904"/>
        <v>148.94827166799323</v>
      </c>
      <c r="O6441" s="3">
        <f>IF(H6441="Reg", MIN(Inputs!$B$2, I6441*Inputs!$B$10, (Inputs!$B$8-I6441)/Inputs!$B$9), 0)</f>
        <v>0</v>
      </c>
      <c r="P6441" s="3">
        <f t="shared" si="905"/>
        <v>230441.96717502319</v>
      </c>
      <c r="Q6441" s="3">
        <f t="shared" si="906"/>
        <v>0</v>
      </c>
      <c r="R6441" s="3">
        <f>I6441 + M6441*Inputs!$B$9 - N6441/Inputs!$B$10</f>
        <v>0</v>
      </c>
    </row>
    <row r="6442" spans="1:18" x14ac:dyDescent="0.3">
      <c r="A6442" s="4">
        <v>46291.333333333343</v>
      </c>
      <c r="B6442" s="3">
        <v>122.425</v>
      </c>
      <c r="C6442" s="3">
        <v>0.57999999999999996</v>
      </c>
      <c r="D6442" s="3">
        <f t="shared" si="900"/>
        <v>139.41770833333331</v>
      </c>
      <c r="E6442" s="3">
        <f>MAX(B6442 - D6442/Inputs!$B$5, 0)</f>
        <v>0</v>
      </c>
      <c r="F6442" s="3">
        <f>MAX(D6442*Inputs!$B$5 - B6442, 0)</f>
        <v>0.26258333333331052</v>
      </c>
      <c r="G6442" s="3">
        <f t="shared" si="901"/>
        <v>0.57999999999999996</v>
      </c>
      <c r="H6442" t="str">
        <f t="shared" si="902"/>
        <v>Reg</v>
      </c>
      <c r="I6442" s="3">
        <f t="shared" si="907"/>
        <v>0</v>
      </c>
      <c r="J6442" s="3">
        <f t="shared" si="908"/>
        <v>318.94827166799325</v>
      </c>
      <c r="K6442" s="3">
        <f>MIN(Inputs!$B$2, (Inputs!$B$8 - I6442)/Inputs!$B$9)</f>
        <v>170</v>
      </c>
      <c r="L6442" s="3">
        <f>MAX(MIN(Inputs!$B$2, I6442*Inputs!$B$10, Inputs!$B$8*Inputs!$B$4 - J6442), 0)</f>
        <v>0</v>
      </c>
      <c r="M6442" s="3">
        <f t="shared" si="903"/>
        <v>0</v>
      </c>
      <c r="N6442" s="3">
        <f t="shared" si="904"/>
        <v>0</v>
      </c>
      <c r="O6442" s="3">
        <f>IF(H6442="Reg", MIN(Inputs!$B$2, I6442*Inputs!$B$10, (Inputs!$B$8-I6442)/Inputs!$B$9), 0)</f>
        <v>0</v>
      </c>
      <c r="P6442" s="3">
        <f t="shared" si="905"/>
        <v>0</v>
      </c>
      <c r="Q6442" s="3">
        <f t="shared" si="906"/>
        <v>0</v>
      </c>
      <c r="R6442" s="3">
        <f>I6442 + M6442*Inputs!$B$9 - N6442/Inputs!$B$10</f>
        <v>0</v>
      </c>
    </row>
    <row r="6443" spans="1:18" x14ac:dyDescent="0.3">
      <c r="A6443" s="4">
        <v>46291.375</v>
      </c>
      <c r="B6443" s="3">
        <v>22.907499999999999</v>
      </c>
      <c r="C6443" s="3">
        <v>0.57999999999999996</v>
      </c>
      <c r="D6443" s="3">
        <f t="shared" si="900"/>
        <v>139.41770833333331</v>
      </c>
      <c r="E6443" s="3">
        <f>MAX(B6443 - D6443/Inputs!$B$5, 0)</f>
        <v>0</v>
      </c>
      <c r="F6443" s="3">
        <f>MAX(D6443*Inputs!$B$5 - B6443, 0)</f>
        <v>99.780083333333309</v>
      </c>
      <c r="G6443" s="3">
        <f t="shared" si="901"/>
        <v>0.57999999999999996</v>
      </c>
      <c r="H6443" t="str">
        <f t="shared" si="902"/>
        <v>Charge</v>
      </c>
      <c r="I6443" s="3">
        <f t="shared" si="907"/>
        <v>0</v>
      </c>
      <c r="J6443" s="3">
        <f t="shared" si="908"/>
        <v>318.94827166799325</v>
      </c>
      <c r="K6443" s="3">
        <f>MIN(Inputs!$B$2, (Inputs!$B$8 - I6443)/Inputs!$B$9)</f>
        <v>170</v>
      </c>
      <c r="L6443" s="3">
        <f>MAX(MIN(Inputs!$B$2, I6443*Inputs!$B$10, Inputs!$B$8*Inputs!$B$4 - J6443), 0)</f>
        <v>0</v>
      </c>
      <c r="M6443" s="3">
        <f t="shared" si="903"/>
        <v>170</v>
      </c>
      <c r="N6443" s="3">
        <f t="shared" si="904"/>
        <v>0</v>
      </c>
      <c r="O6443" s="3">
        <f>IF(H6443="Reg", MIN(Inputs!$B$2, I6443*Inputs!$B$10, (Inputs!$B$8-I6443)/Inputs!$B$9), 0)</f>
        <v>0</v>
      </c>
      <c r="P6443" s="3">
        <f t="shared" si="905"/>
        <v>-3894.2749999999996</v>
      </c>
      <c r="Q6443" s="3">
        <f t="shared" si="906"/>
        <v>0</v>
      </c>
      <c r="R6443" s="3">
        <f>I6443 + M6443*Inputs!$B$9 - N6443/Inputs!$B$10</f>
        <v>159.4741358339966</v>
      </c>
    </row>
    <row r="6444" spans="1:18" x14ac:dyDescent="0.3">
      <c r="A6444" s="4">
        <v>46291.416666666657</v>
      </c>
      <c r="B6444" s="3">
        <v>35.35</v>
      </c>
      <c r="C6444" s="3">
        <v>0.49</v>
      </c>
      <c r="D6444" s="3">
        <f t="shared" si="900"/>
        <v>139.41770833333331</v>
      </c>
      <c r="E6444" s="3">
        <f>MAX(B6444 - D6444/Inputs!$B$5, 0)</f>
        <v>0</v>
      </c>
      <c r="F6444" s="3">
        <f>MAX(D6444*Inputs!$B$5 - B6444, 0)</f>
        <v>87.337583333333299</v>
      </c>
      <c r="G6444" s="3">
        <f t="shared" si="901"/>
        <v>0.49</v>
      </c>
      <c r="H6444" t="str">
        <f t="shared" si="902"/>
        <v>Charge</v>
      </c>
      <c r="I6444" s="3">
        <f t="shared" si="907"/>
        <v>159.4741358339966</v>
      </c>
      <c r="J6444" s="3">
        <f t="shared" si="908"/>
        <v>318.94827166799325</v>
      </c>
      <c r="K6444" s="3">
        <f>MIN(Inputs!$B$2, (Inputs!$B$8 - I6444)/Inputs!$B$9)</f>
        <v>170</v>
      </c>
      <c r="L6444" s="3">
        <f>MAX(MIN(Inputs!$B$2, I6444*Inputs!$B$10, Inputs!$B$8*Inputs!$B$4 - J6444), 0)</f>
        <v>21.051728332006746</v>
      </c>
      <c r="M6444" s="3">
        <f t="shared" si="903"/>
        <v>170</v>
      </c>
      <c r="N6444" s="3">
        <f t="shared" si="904"/>
        <v>0</v>
      </c>
      <c r="O6444" s="3">
        <f>IF(H6444="Reg", MIN(Inputs!$B$2, I6444*Inputs!$B$10, (Inputs!$B$8-I6444)/Inputs!$B$9), 0)</f>
        <v>0</v>
      </c>
      <c r="P6444" s="3">
        <f t="shared" si="905"/>
        <v>-6009.5</v>
      </c>
      <c r="Q6444" s="3">
        <f t="shared" si="906"/>
        <v>0</v>
      </c>
      <c r="R6444" s="3">
        <f>I6444 + M6444*Inputs!$B$9 - N6444/Inputs!$B$10</f>
        <v>318.9482716679932</v>
      </c>
    </row>
    <row r="6445" spans="1:18" x14ac:dyDescent="0.3">
      <c r="A6445" s="4">
        <v>46291.458333333343</v>
      </c>
      <c r="B6445" s="3">
        <v>38.425000000000004</v>
      </c>
      <c r="C6445" s="3">
        <v>0.44</v>
      </c>
      <c r="D6445" s="3">
        <f t="shared" si="900"/>
        <v>139.41770833333331</v>
      </c>
      <c r="E6445" s="3">
        <f>MAX(B6445 - D6445/Inputs!$B$5, 0)</f>
        <v>0</v>
      </c>
      <c r="F6445" s="3">
        <f>MAX(D6445*Inputs!$B$5 - B6445, 0)</f>
        <v>84.262583333333311</v>
      </c>
      <c r="G6445" s="3">
        <f t="shared" si="901"/>
        <v>0.44</v>
      </c>
      <c r="H6445" t="str">
        <f t="shared" si="902"/>
        <v>Charge</v>
      </c>
      <c r="I6445" s="3">
        <f t="shared" si="907"/>
        <v>318.9482716679932</v>
      </c>
      <c r="J6445" s="3">
        <f t="shared" si="908"/>
        <v>318.94827166799325</v>
      </c>
      <c r="K6445" s="3">
        <f>MIN(Inputs!$B$2, (Inputs!$B$8 - I6445)/Inputs!$B$9)</f>
        <v>22.44121780453775</v>
      </c>
      <c r="L6445" s="3">
        <f>MAX(MIN(Inputs!$B$2, I6445*Inputs!$B$10, Inputs!$B$8*Inputs!$B$4 - J6445), 0)</f>
        <v>21.051728332006746</v>
      </c>
      <c r="M6445" s="3">
        <f t="shared" si="903"/>
        <v>22.44121780453775</v>
      </c>
      <c r="N6445" s="3">
        <f t="shared" si="904"/>
        <v>0</v>
      </c>
      <c r="O6445" s="3">
        <f>IF(H6445="Reg", MIN(Inputs!$B$2, I6445*Inputs!$B$10, (Inputs!$B$8-I6445)/Inputs!$B$9), 0)</f>
        <v>0</v>
      </c>
      <c r="P6445" s="3">
        <f t="shared" si="905"/>
        <v>-862.30379413936316</v>
      </c>
      <c r="Q6445" s="3">
        <f t="shared" si="906"/>
        <v>0</v>
      </c>
      <c r="R6445" s="3">
        <f>I6445 + M6445*Inputs!$B$9 - N6445/Inputs!$B$10</f>
        <v>340</v>
      </c>
    </row>
    <row r="6446" spans="1:18" x14ac:dyDescent="0.3">
      <c r="A6446" s="4">
        <v>46291.5</v>
      </c>
      <c r="B6446" s="3">
        <v>32.409999999999997</v>
      </c>
      <c r="C6446" s="3">
        <v>0.44</v>
      </c>
      <c r="D6446" s="3">
        <f t="shared" si="900"/>
        <v>139.41770833333331</v>
      </c>
      <c r="E6446" s="3">
        <f>MAX(B6446 - D6446/Inputs!$B$5, 0)</f>
        <v>0</v>
      </c>
      <c r="F6446" s="3">
        <f>MAX(D6446*Inputs!$B$5 - B6446, 0)</f>
        <v>90.277583333333311</v>
      </c>
      <c r="G6446" s="3">
        <f t="shared" si="901"/>
        <v>0.44</v>
      </c>
      <c r="H6446" t="str">
        <f t="shared" si="902"/>
        <v>Charge</v>
      </c>
      <c r="I6446" s="3">
        <f t="shared" si="907"/>
        <v>340</v>
      </c>
      <c r="J6446" s="3">
        <f t="shared" si="908"/>
        <v>318.94827166799325</v>
      </c>
      <c r="K6446" s="3">
        <f>MIN(Inputs!$B$2, (Inputs!$B$8 - I6446)/Inputs!$B$9)</f>
        <v>0</v>
      </c>
      <c r="L6446" s="3">
        <f>MAX(MIN(Inputs!$B$2, I6446*Inputs!$B$10, Inputs!$B$8*Inputs!$B$4 - J6446), 0)</f>
        <v>21.051728332006746</v>
      </c>
      <c r="M6446" s="3">
        <f t="shared" si="903"/>
        <v>0</v>
      </c>
      <c r="N6446" s="3">
        <f t="shared" si="904"/>
        <v>0</v>
      </c>
      <c r="O6446" s="3">
        <f>IF(H6446="Reg", MIN(Inputs!$B$2, I6446*Inputs!$B$10, (Inputs!$B$8-I6446)/Inputs!$B$9), 0)</f>
        <v>0</v>
      </c>
      <c r="P6446" s="3">
        <f t="shared" si="905"/>
        <v>0</v>
      </c>
      <c r="Q6446" s="3">
        <f t="shared" si="906"/>
        <v>0</v>
      </c>
      <c r="R6446" s="3">
        <f>I6446 + M6446*Inputs!$B$9 - N6446/Inputs!$B$10</f>
        <v>340</v>
      </c>
    </row>
    <row r="6447" spans="1:18" x14ac:dyDescent="0.3">
      <c r="A6447" s="4">
        <v>46291.541666666657</v>
      </c>
      <c r="B6447" s="3">
        <v>30.7925</v>
      </c>
      <c r="C6447" s="3">
        <v>0.49</v>
      </c>
      <c r="D6447" s="3">
        <f t="shared" si="900"/>
        <v>139.41770833333331</v>
      </c>
      <c r="E6447" s="3">
        <f>MAX(B6447 - D6447/Inputs!$B$5, 0)</f>
        <v>0</v>
      </c>
      <c r="F6447" s="3">
        <f>MAX(D6447*Inputs!$B$5 - B6447, 0)</f>
        <v>91.895083333333304</v>
      </c>
      <c r="G6447" s="3">
        <f t="shared" si="901"/>
        <v>0.49</v>
      </c>
      <c r="H6447" t="str">
        <f t="shared" si="902"/>
        <v>Charge</v>
      </c>
      <c r="I6447" s="3">
        <f t="shared" si="907"/>
        <v>340</v>
      </c>
      <c r="J6447" s="3">
        <f t="shared" si="908"/>
        <v>318.94827166799325</v>
      </c>
      <c r="K6447" s="3">
        <f>MIN(Inputs!$B$2, (Inputs!$B$8 - I6447)/Inputs!$B$9)</f>
        <v>0</v>
      </c>
      <c r="L6447" s="3">
        <f>MAX(MIN(Inputs!$B$2, I6447*Inputs!$B$10, Inputs!$B$8*Inputs!$B$4 - J6447), 0)</f>
        <v>21.051728332006746</v>
      </c>
      <c r="M6447" s="3">
        <f t="shared" si="903"/>
        <v>0</v>
      </c>
      <c r="N6447" s="3">
        <f t="shared" si="904"/>
        <v>0</v>
      </c>
      <c r="O6447" s="3">
        <f>IF(H6447="Reg", MIN(Inputs!$B$2, I6447*Inputs!$B$10, (Inputs!$B$8-I6447)/Inputs!$B$9), 0)</f>
        <v>0</v>
      </c>
      <c r="P6447" s="3">
        <f t="shared" si="905"/>
        <v>0</v>
      </c>
      <c r="Q6447" s="3">
        <f t="shared" si="906"/>
        <v>0</v>
      </c>
      <c r="R6447" s="3">
        <f>I6447 + M6447*Inputs!$B$9 - N6447/Inputs!$B$10</f>
        <v>340</v>
      </c>
    </row>
    <row r="6448" spans="1:18" x14ac:dyDescent="0.3">
      <c r="A6448" s="4">
        <v>46291.583333333343</v>
      </c>
      <c r="B6448" s="3">
        <v>29.935000000000002</v>
      </c>
      <c r="C6448" s="3">
        <v>0.49</v>
      </c>
      <c r="D6448" s="3">
        <f t="shared" si="900"/>
        <v>139.41770833333331</v>
      </c>
      <c r="E6448" s="3">
        <f>MAX(B6448 - D6448/Inputs!$B$5, 0)</f>
        <v>0</v>
      </c>
      <c r="F6448" s="3">
        <f>MAX(D6448*Inputs!$B$5 - B6448, 0)</f>
        <v>92.752583333333305</v>
      </c>
      <c r="G6448" s="3">
        <f t="shared" si="901"/>
        <v>0.49</v>
      </c>
      <c r="H6448" t="str">
        <f t="shared" si="902"/>
        <v>Charge</v>
      </c>
      <c r="I6448" s="3">
        <f t="shared" si="907"/>
        <v>340</v>
      </c>
      <c r="J6448" s="3">
        <f t="shared" si="908"/>
        <v>318.94827166799325</v>
      </c>
      <c r="K6448" s="3">
        <f>MIN(Inputs!$B$2, (Inputs!$B$8 - I6448)/Inputs!$B$9)</f>
        <v>0</v>
      </c>
      <c r="L6448" s="3">
        <f>MAX(MIN(Inputs!$B$2, I6448*Inputs!$B$10, Inputs!$B$8*Inputs!$B$4 - J6448), 0)</f>
        <v>21.051728332006746</v>
      </c>
      <c r="M6448" s="3">
        <f t="shared" si="903"/>
        <v>0</v>
      </c>
      <c r="N6448" s="3">
        <f t="shared" si="904"/>
        <v>0</v>
      </c>
      <c r="O6448" s="3">
        <f>IF(H6448="Reg", MIN(Inputs!$B$2, I6448*Inputs!$B$10, (Inputs!$B$8-I6448)/Inputs!$B$9), 0)</f>
        <v>0</v>
      </c>
      <c r="P6448" s="3">
        <f t="shared" si="905"/>
        <v>0</v>
      </c>
      <c r="Q6448" s="3">
        <f t="shared" si="906"/>
        <v>0</v>
      </c>
      <c r="R6448" s="3">
        <f>I6448 + M6448*Inputs!$B$9 - N6448/Inputs!$B$10</f>
        <v>340</v>
      </c>
    </row>
    <row r="6449" spans="1:18" x14ac:dyDescent="0.3">
      <c r="A6449" s="4">
        <v>46291.625</v>
      </c>
      <c r="B6449" s="3">
        <v>19.392500000000002</v>
      </c>
      <c r="C6449" s="3">
        <v>0.75</v>
      </c>
      <c r="D6449" s="3">
        <f t="shared" si="900"/>
        <v>139.41770833333331</v>
      </c>
      <c r="E6449" s="3">
        <f>MAX(B6449 - D6449/Inputs!$B$5, 0)</f>
        <v>0</v>
      </c>
      <c r="F6449" s="3">
        <f>MAX(D6449*Inputs!$B$5 - B6449, 0)</f>
        <v>103.29508333333331</v>
      </c>
      <c r="G6449" s="3">
        <f t="shared" si="901"/>
        <v>0.75</v>
      </c>
      <c r="H6449" t="str">
        <f t="shared" si="902"/>
        <v>Charge</v>
      </c>
      <c r="I6449" s="3">
        <f t="shared" si="907"/>
        <v>340</v>
      </c>
      <c r="J6449" s="3">
        <f t="shared" si="908"/>
        <v>318.94827166799325</v>
      </c>
      <c r="K6449" s="3">
        <f>MIN(Inputs!$B$2, (Inputs!$B$8 - I6449)/Inputs!$B$9)</f>
        <v>0</v>
      </c>
      <c r="L6449" s="3">
        <f>MAX(MIN(Inputs!$B$2, I6449*Inputs!$B$10, Inputs!$B$8*Inputs!$B$4 - J6449), 0)</f>
        <v>21.051728332006746</v>
      </c>
      <c r="M6449" s="3">
        <f t="shared" si="903"/>
        <v>0</v>
      </c>
      <c r="N6449" s="3">
        <f t="shared" si="904"/>
        <v>0</v>
      </c>
      <c r="O6449" s="3">
        <f>IF(H6449="Reg", MIN(Inputs!$B$2, I6449*Inputs!$B$10, (Inputs!$B$8-I6449)/Inputs!$B$9), 0)</f>
        <v>0</v>
      </c>
      <c r="P6449" s="3">
        <f t="shared" si="905"/>
        <v>0</v>
      </c>
      <c r="Q6449" s="3">
        <f t="shared" si="906"/>
        <v>0</v>
      </c>
      <c r="R6449" s="3">
        <f>I6449 + M6449*Inputs!$B$9 - N6449/Inputs!$B$10</f>
        <v>340</v>
      </c>
    </row>
    <row r="6450" spans="1:18" x14ac:dyDescent="0.3">
      <c r="A6450" s="4">
        <v>46291.666666666657</v>
      </c>
      <c r="B6450" s="3">
        <v>3.5024999999999995</v>
      </c>
      <c r="C6450" s="3">
        <v>1</v>
      </c>
      <c r="D6450" s="3">
        <f t="shared" si="900"/>
        <v>139.41770833333331</v>
      </c>
      <c r="E6450" s="3">
        <f>MAX(B6450 - D6450/Inputs!$B$5, 0)</f>
        <v>0</v>
      </c>
      <c r="F6450" s="3">
        <f>MAX(D6450*Inputs!$B$5 - B6450, 0)</f>
        <v>119.18508333333331</v>
      </c>
      <c r="G6450" s="3">
        <f t="shared" si="901"/>
        <v>1</v>
      </c>
      <c r="H6450" t="str">
        <f t="shared" si="902"/>
        <v>Charge</v>
      </c>
      <c r="I6450" s="3">
        <f t="shared" si="907"/>
        <v>340</v>
      </c>
      <c r="J6450" s="3">
        <f t="shared" si="908"/>
        <v>318.94827166799325</v>
      </c>
      <c r="K6450" s="3">
        <f>MIN(Inputs!$B$2, (Inputs!$B$8 - I6450)/Inputs!$B$9)</f>
        <v>0</v>
      </c>
      <c r="L6450" s="3">
        <f>MAX(MIN(Inputs!$B$2, I6450*Inputs!$B$10, Inputs!$B$8*Inputs!$B$4 - J6450), 0)</f>
        <v>21.051728332006746</v>
      </c>
      <c r="M6450" s="3">
        <f t="shared" si="903"/>
        <v>0</v>
      </c>
      <c r="N6450" s="3">
        <f t="shared" si="904"/>
        <v>0</v>
      </c>
      <c r="O6450" s="3">
        <f>IF(H6450="Reg", MIN(Inputs!$B$2, I6450*Inputs!$B$10, (Inputs!$B$8-I6450)/Inputs!$B$9), 0)</f>
        <v>0</v>
      </c>
      <c r="P6450" s="3">
        <f t="shared" si="905"/>
        <v>0</v>
      </c>
      <c r="Q6450" s="3">
        <f t="shared" si="906"/>
        <v>0</v>
      </c>
      <c r="R6450" s="3">
        <f>I6450 + M6450*Inputs!$B$9 - N6450/Inputs!$B$10</f>
        <v>340</v>
      </c>
    </row>
    <row r="6451" spans="1:18" x14ac:dyDescent="0.3">
      <c r="A6451" s="4">
        <v>46291.708333333343</v>
      </c>
      <c r="B6451" s="3">
        <v>0.45499999999999996</v>
      </c>
      <c r="C6451" s="3">
        <v>5</v>
      </c>
      <c r="D6451" s="3">
        <f t="shared" si="900"/>
        <v>139.41770833333331</v>
      </c>
      <c r="E6451" s="3">
        <f>MAX(B6451 - D6451/Inputs!$B$5, 0)</f>
        <v>0</v>
      </c>
      <c r="F6451" s="3">
        <f>MAX(D6451*Inputs!$B$5 - B6451, 0)</f>
        <v>122.23258333333331</v>
      </c>
      <c r="G6451" s="3">
        <f t="shared" si="901"/>
        <v>5</v>
      </c>
      <c r="H6451" t="str">
        <f t="shared" si="902"/>
        <v>Charge</v>
      </c>
      <c r="I6451" s="3">
        <f t="shared" si="907"/>
        <v>340</v>
      </c>
      <c r="J6451" s="3">
        <f t="shared" si="908"/>
        <v>318.94827166799325</v>
      </c>
      <c r="K6451" s="3">
        <f>MIN(Inputs!$B$2, (Inputs!$B$8 - I6451)/Inputs!$B$9)</f>
        <v>0</v>
      </c>
      <c r="L6451" s="3">
        <f>MAX(MIN(Inputs!$B$2, I6451*Inputs!$B$10, Inputs!$B$8*Inputs!$B$4 - J6451), 0)</f>
        <v>21.051728332006746</v>
      </c>
      <c r="M6451" s="3">
        <f t="shared" si="903"/>
        <v>0</v>
      </c>
      <c r="N6451" s="3">
        <f t="shared" si="904"/>
        <v>0</v>
      </c>
      <c r="O6451" s="3">
        <f>IF(H6451="Reg", MIN(Inputs!$B$2, I6451*Inputs!$B$10, (Inputs!$B$8-I6451)/Inputs!$B$9), 0)</f>
        <v>0</v>
      </c>
      <c r="P6451" s="3">
        <f t="shared" si="905"/>
        <v>0</v>
      </c>
      <c r="Q6451" s="3">
        <f t="shared" si="906"/>
        <v>0</v>
      </c>
      <c r="R6451" s="3">
        <f>I6451 + M6451*Inputs!$B$9 - N6451/Inputs!$B$10</f>
        <v>340</v>
      </c>
    </row>
    <row r="6452" spans="1:18" x14ac:dyDescent="0.3">
      <c r="A6452" s="4">
        <v>46291.75</v>
      </c>
      <c r="B6452" s="3">
        <v>6.3450000000000006</v>
      </c>
      <c r="C6452" s="3">
        <v>5</v>
      </c>
      <c r="D6452" s="3">
        <f t="shared" si="900"/>
        <v>139.41770833333331</v>
      </c>
      <c r="E6452" s="3">
        <f>MAX(B6452 - D6452/Inputs!$B$5, 0)</f>
        <v>0</v>
      </c>
      <c r="F6452" s="3">
        <f>MAX(D6452*Inputs!$B$5 - B6452, 0)</f>
        <v>116.34258333333331</v>
      </c>
      <c r="G6452" s="3">
        <f t="shared" si="901"/>
        <v>5</v>
      </c>
      <c r="H6452" t="str">
        <f t="shared" si="902"/>
        <v>Charge</v>
      </c>
      <c r="I6452" s="3">
        <f t="shared" si="907"/>
        <v>340</v>
      </c>
      <c r="J6452" s="3">
        <f t="shared" si="908"/>
        <v>318.94827166799325</v>
      </c>
      <c r="K6452" s="3">
        <f>MIN(Inputs!$B$2, (Inputs!$B$8 - I6452)/Inputs!$B$9)</f>
        <v>0</v>
      </c>
      <c r="L6452" s="3">
        <f>MAX(MIN(Inputs!$B$2, I6452*Inputs!$B$10, Inputs!$B$8*Inputs!$B$4 - J6452), 0)</f>
        <v>21.051728332006746</v>
      </c>
      <c r="M6452" s="3">
        <f t="shared" si="903"/>
        <v>0</v>
      </c>
      <c r="N6452" s="3">
        <f t="shared" si="904"/>
        <v>0</v>
      </c>
      <c r="O6452" s="3">
        <f>IF(H6452="Reg", MIN(Inputs!$B$2, I6452*Inputs!$B$10, (Inputs!$B$8-I6452)/Inputs!$B$9), 0)</f>
        <v>0</v>
      </c>
      <c r="P6452" s="3">
        <f t="shared" si="905"/>
        <v>0</v>
      </c>
      <c r="Q6452" s="3">
        <f t="shared" si="906"/>
        <v>0</v>
      </c>
      <c r="R6452" s="3">
        <f>I6452 + M6452*Inputs!$B$9 - N6452/Inputs!$B$10</f>
        <v>340</v>
      </c>
    </row>
    <row r="6453" spans="1:18" x14ac:dyDescent="0.3">
      <c r="A6453" s="4">
        <v>46291.791666666657</v>
      </c>
      <c r="B6453" s="3">
        <v>50.022500000000001</v>
      </c>
      <c r="C6453" s="3">
        <v>6.7</v>
      </c>
      <c r="D6453" s="3">
        <f t="shared" si="900"/>
        <v>139.41770833333331</v>
      </c>
      <c r="E6453" s="3">
        <f>MAX(B6453 - D6453/Inputs!$B$5, 0)</f>
        <v>0</v>
      </c>
      <c r="F6453" s="3">
        <f>MAX(D6453*Inputs!$B$5 - B6453, 0)</f>
        <v>72.665083333333314</v>
      </c>
      <c r="G6453" s="3">
        <f t="shared" si="901"/>
        <v>6.7</v>
      </c>
      <c r="H6453" t="str">
        <f t="shared" si="902"/>
        <v>Charge</v>
      </c>
      <c r="I6453" s="3">
        <f t="shared" si="907"/>
        <v>340</v>
      </c>
      <c r="J6453" s="3">
        <f t="shared" si="908"/>
        <v>318.94827166799325</v>
      </c>
      <c r="K6453" s="3">
        <f>MIN(Inputs!$B$2, (Inputs!$B$8 - I6453)/Inputs!$B$9)</f>
        <v>0</v>
      </c>
      <c r="L6453" s="3">
        <f>MAX(MIN(Inputs!$B$2, I6453*Inputs!$B$10, Inputs!$B$8*Inputs!$B$4 - J6453), 0)</f>
        <v>21.051728332006746</v>
      </c>
      <c r="M6453" s="3">
        <f t="shared" si="903"/>
        <v>0</v>
      </c>
      <c r="N6453" s="3">
        <f t="shared" si="904"/>
        <v>0</v>
      </c>
      <c r="O6453" s="3">
        <f>IF(H6453="Reg", MIN(Inputs!$B$2, I6453*Inputs!$B$10, (Inputs!$B$8-I6453)/Inputs!$B$9), 0)</f>
        <v>0</v>
      </c>
      <c r="P6453" s="3">
        <f t="shared" si="905"/>
        <v>0</v>
      </c>
      <c r="Q6453" s="3">
        <f t="shared" si="906"/>
        <v>0</v>
      </c>
      <c r="R6453" s="3">
        <f>I6453 + M6453*Inputs!$B$9 - N6453/Inputs!$B$10</f>
        <v>340</v>
      </c>
    </row>
    <row r="6454" spans="1:18" x14ac:dyDescent="0.3">
      <c r="A6454" s="4">
        <v>46291.833333333343</v>
      </c>
      <c r="B6454" s="3">
        <v>122.60499999999999</v>
      </c>
      <c r="C6454" s="3">
        <v>4.05</v>
      </c>
      <c r="D6454" s="3">
        <f t="shared" si="900"/>
        <v>139.41770833333331</v>
      </c>
      <c r="E6454" s="3">
        <f>MAX(B6454 - D6454/Inputs!$B$5, 0)</f>
        <v>0</v>
      </c>
      <c r="F6454" s="3">
        <f>MAX(D6454*Inputs!$B$5 - B6454, 0)</f>
        <v>8.258333333331791E-2</v>
      </c>
      <c r="G6454" s="3">
        <f t="shared" si="901"/>
        <v>4.05</v>
      </c>
      <c r="H6454" t="str">
        <f t="shared" si="902"/>
        <v>Reg</v>
      </c>
      <c r="I6454" s="3">
        <f t="shared" si="907"/>
        <v>340</v>
      </c>
      <c r="J6454" s="3">
        <f t="shared" si="908"/>
        <v>318.94827166799325</v>
      </c>
      <c r="K6454" s="3">
        <f>MIN(Inputs!$B$2, (Inputs!$B$8 - I6454)/Inputs!$B$9)</f>
        <v>0</v>
      </c>
      <c r="L6454" s="3">
        <f>MAX(MIN(Inputs!$B$2, I6454*Inputs!$B$10, Inputs!$B$8*Inputs!$B$4 - J6454), 0)</f>
        <v>21.051728332006746</v>
      </c>
      <c r="M6454" s="3">
        <f t="shared" si="903"/>
        <v>0</v>
      </c>
      <c r="N6454" s="3">
        <f t="shared" si="904"/>
        <v>0</v>
      </c>
      <c r="O6454" s="3">
        <f>IF(H6454="Reg", MIN(Inputs!$B$2, I6454*Inputs!$B$10, (Inputs!$B$8-I6454)/Inputs!$B$9), 0)</f>
        <v>0</v>
      </c>
      <c r="P6454" s="3">
        <f t="shared" si="905"/>
        <v>0</v>
      </c>
      <c r="Q6454" s="3">
        <f t="shared" si="906"/>
        <v>0</v>
      </c>
      <c r="R6454" s="3">
        <f>I6454 + M6454*Inputs!$B$9 - N6454/Inputs!$B$10</f>
        <v>340</v>
      </c>
    </row>
    <row r="6455" spans="1:18" x14ac:dyDescent="0.3">
      <c r="A6455" s="4">
        <v>46291.875</v>
      </c>
      <c r="B6455" s="3">
        <v>116.63999999999999</v>
      </c>
      <c r="C6455" s="3">
        <v>1.93</v>
      </c>
      <c r="D6455" s="3">
        <f t="shared" si="900"/>
        <v>139.41770833333331</v>
      </c>
      <c r="E6455" s="3">
        <f>MAX(B6455 - D6455/Inputs!$B$5, 0)</f>
        <v>0</v>
      </c>
      <c r="F6455" s="3">
        <f>MAX(D6455*Inputs!$B$5 - B6455, 0)</f>
        <v>6.0475833333333213</v>
      </c>
      <c r="G6455" s="3">
        <f t="shared" si="901"/>
        <v>1.93</v>
      </c>
      <c r="H6455" t="str">
        <f t="shared" si="902"/>
        <v>Charge</v>
      </c>
      <c r="I6455" s="3">
        <f t="shared" si="907"/>
        <v>340</v>
      </c>
      <c r="J6455" s="3">
        <f t="shared" si="908"/>
        <v>318.94827166799325</v>
      </c>
      <c r="K6455" s="3">
        <f>MIN(Inputs!$B$2, (Inputs!$B$8 - I6455)/Inputs!$B$9)</f>
        <v>0</v>
      </c>
      <c r="L6455" s="3">
        <f>MAX(MIN(Inputs!$B$2, I6455*Inputs!$B$10, Inputs!$B$8*Inputs!$B$4 - J6455), 0)</f>
        <v>21.051728332006746</v>
      </c>
      <c r="M6455" s="3">
        <f t="shared" si="903"/>
        <v>0</v>
      </c>
      <c r="N6455" s="3">
        <f t="shared" si="904"/>
        <v>0</v>
      </c>
      <c r="O6455" s="3">
        <f>IF(H6455="Reg", MIN(Inputs!$B$2, I6455*Inputs!$B$10, (Inputs!$B$8-I6455)/Inputs!$B$9), 0)</f>
        <v>0</v>
      </c>
      <c r="P6455" s="3">
        <f t="shared" si="905"/>
        <v>0</v>
      </c>
      <c r="Q6455" s="3">
        <f t="shared" si="906"/>
        <v>0</v>
      </c>
      <c r="R6455" s="3">
        <f>I6455 + M6455*Inputs!$B$9 - N6455/Inputs!$B$10</f>
        <v>340</v>
      </c>
    </row>
    <row r="6456" spans="1:18" x14ac:dyDescent="0.3">
      <c r="A6456" s="4">
        <v>46291.916666666657</v>
      </c>
      <c r="B6456" s="3">
        <v>88.167500000000004</v>
      </c>
      <c r="C6456" s="3">
        <v>1</v>
      </c>
      <c r="D6456" s="3">
        <f t="shared" si="900"/>
        <v>139.41770833333331</v>
      </c>
      <c r="E6456" s="3">
        <f>MAX(B6456 - D6456/Inputs!$B$5, 0)</f>
        <v>0</v>
      </c>
      <c r="F6456" s="3">
        <f>MAX(D6456*Inputs!$B$5 - B6456, 0)</f>
        <v>34.520083333333304</v>
      </c>
      <c r="G6456" s="3">
        <f t="shared" si="901"/>
        <v>1</v>
      </c>
      <c r="H6456" t="str">
        <f t="shared" si="902"/>
        <v>Charge</v>
      </c>
      <c r="I6456" s="3">
        <f t="shared" si="907"/>
        <v>340</v>
      </c>
      <c r="J6456" s="3">
        <f t="shared" si="908"/>
        <v>318.94827166799325</v>
      </c>
      <c r="K6456" s="3">
        <f>MIN(Inputs!$B$2, (Inputs!$B$8 - I6456)/Inputs!$B$9)</f>
        <v>0</v>
      </c>
      <c r="L6456" s="3">
        <f>MAX(MIN(Inputs!$B$2, I6456*Inputs!$B$10, Inputs!$B$8*Inputs!$B$4 - J6456), 0)</f>
        <v>21.051728332006746</v>
      </c>
      <c r="M6456" s="3">
        <f t="shared" si="903"/>
        <v>0</v>
      </c>
      <c r="N6456" s="3">
        <f t="shared" si="904"/>
        <v>0</v>
      </c>
      <c r="O6456" s="3">
        <f>IF(H6456="Reg", MIN(Inputs!$B$2, I6456*Inputs!$B$10, (Inputs!$B$8-I6456)/Inputs!$B$9), 0)</f>
        <v>0</v>
      </c>
      <c r="P6456" s="3">
        <f t="shared" si="905"/>
        <v>0</v>
      </c>
      <c r="Q6456" s="3">
        <f t="shared" si="906"/>
        <v>0</v>
      </c>
      <c r="R6456" s="3">
        <f>I6456 + M6456*Inputs!$B$9 - N6456/Inputs!$B$10</f>
        <v>340</v>
      </c>
    </row>
    <row r="6457" spans="1:18" x14ac:dyDescent="0.3">
      <c r="A6457" s="4">
        <v>46291.958333333343</v>
      </c>
      <c r="B6457" s="3">
        <v>51.18</v>
      </c>
      <c r="C6457" s="3">
        <v>0.06</v>
      </c>
      <c r="D6457" s="3">
        <f t="shared" si="900"/>
        <v>139.41770833333331</v>
      </c>
      <c r="E6457" s="3">
        <f>MAX(B6457 - D6457/Inputs!$B$5, 0)</f>
        <v>0</v>
      </c>
      <c r="F6457" s="3">
        <f>MAX(D6457*Inputs!$B$5 - B6457, 0)</f>
        <v>71.507583333333315</v>
      </c>
      <c r="G6457" s="3">
        <f t="shared" si="901"/>
        <v>0.06</v>
      </c>
      <c r="H6457" t="str">
        <f t="shared" si="902"/>
        <v>Charge</v>
      </c>
      <c r="I6457" s="3">
        <f t="shared" si="907"/>
        <v>340</v>
      </c>
      <c r="J6457" s="3">
        <f t="shared" si="908"/>
        <v>318.94827166799325</v>
      </c>
      <c r="K6457" s="3">
        <f>MIN(Inputs!$B$2, (Inputs!$B$8 - I6457)/Inputs!$B$9)</f>
        <v>0</v>
      </c>
      <c r="L6457" s="3">
        <f>MAX(MIN(Inputs!$B$2, I6457*Inputs!$B$10, Inputs!$B$8*Inputs!$B$4 - J6457), 0)</f>
        <v>21.051728332006746</v>
      </c>
      <c r="M6457" s="3">
        <f t="shared" si="903"/>
        <v>0</v>
      </c>
      <c r="N6457" s="3">
        <f t="shared" si="904"/>
        <v>0</v>
      </c>
      <c r="O6457" s="3">
        <f>IF(H6457="Reg", MIN(Inputs!$B$2, I6457*Inputs!$B$10, (Inputs!$B$8-I6457)/Inputs!$B$9), 0)</f>
        <v>0</v>
      </c>
      <c r="P6457" s="3">
        <f t="shared" si="905"/>
        <v>0</v>
      </c>
      <c r="Q6457" s="3">
        <f t="shared" si="906"/>
        <v>0</v>
      </c>
      <c r="R6457" s="3">
        <f>I6457 + M6457*Inputs!$B$9 - N6457/Inputs!$B$10</f>
        <v>340</v>
      </c>
    </row>
    <row r="6458" spans="1:18" x14ac:dyDescent="0.3">
      <c r="A6458" s="4">
        <v>46292</v>
      </c>
      <c r="B6458" s="3">
        <v>31.532499999999999</v>
      </c>
      <c r="C6458" s="3">
        <v>0.06</v>
      </c>
      <c r="D6458" s="3">
        <f t="shared" si="900"/>
        <v>45.775624999999998</v>
      </c>
      <c r="E6458" s="3">
        <f>MAX(B6458 - D6458/Inputs!$B$5, 0)</f>
        <v>0</v>
      </c>
      <c r="F6458" s="3">
        <f>MAX(D6458*Inputs!$B$5 - B6458, 0)</f>
        <v>8.7500500000000017</v>
      </c>
      <c r="G6458" s="3">
        <f t="shared" si="901"/>
        <v>0.06</v>
      </c>
      <c r="H6458" t="str">
        <f t="shared" si="902"/>
        <v>Charge</v>
      </c>
      <c r="I6458" s="3">
        <f t="shared" si="907"/>
        <v>340</v>
      </c>
      <c r="J6458" s="3">
        <f t="shared" si="908"/>
        <v>0</v>
      </c>
      <c r="K6458" s="3">
        <f>MIN(Inputs!$B$2, (Inputs!$B$8 - I6458)/Inputs!$B$9)</f>
        <v>0</v>
      </c>
      <c r="L6458" s="3">
        <f>MAX(MIN(Inputs!$B$2, I6458*Inputs!$B$10, Inputs!$B$8*Inputs!$B$4 - J6458), 0)</f>
        <v>170</v>
      </c>
      <c r="M6458" s="3">
        <f t="shared" si="903"/>
        <v>0</v>
      </c>
      <c r="N6458" s="3">
        <f t="shared" si="904"/>
        <v>0</v>
      </c>
      <c r="O6458" s="3">
        <f>IF(H6458="Reg", MIN(Inputs!$B$2, I6458*Inputs!$B$10, (Inputs!$B$8-I6458)/Inputs!$B$9), 0)</f>
        <v>0</v>
      </c>
      <c r="P6458" s="3">
        <f t="shared" si="905"/>
        <v>0</v>
      </c>
      <c r="Q6458" s="3">
        <f t="shared" si="906"/>
        <v>0</v>
      </c>
      <c r="R6458" s="3">
        <f>I6458 + M6458*Inputs!$B$9 - N6458/Inputs!$B$10</f>
        <v>340</v>
      </c>
    </row>
    <row r="6459" spans="1:18" x14ac:dyDescent="0.3">
      <c r="A6459" s="4">
        <v>46292.041666666657</v>
      </c>
      <c r="B6459" s="3">
        <v>16.085000000000001</v>
      </c>
      <c r="C6459" s="3">
        <v>0.06</v>
      </c>
      <c r="D6459" s="3">
        <f t="shared" si="900"/>
        <v>45.775624999999998</v>
      </c>
      <c r="E6459" s="3">
        <f>MAX(B6459 - D6459/Inputs!$B$5, 0)</f>
        <v>0</v>
      </c>
      <c r="F6459" s="3">
        <f>MAX(D6459*Inputs!$B$5 - B6459, 0)</f>
        <v>24.19755</v>
      </c>
      <c r="G6459" s="3">
        <f t="shared" si="901"/>
        <v>0.06</v>
      </c>
      <c r="H6459" t="str">
        <f t="shared" si="902"/>
        <v>Charge</v>
      </c>
      <c r="I6459" s="3">
        <f t="shared" si="907"/>
        <v>340</v>
      </c>
      <c r="J6459" s="3">
        <f t="shared" si="908"/>
        <v>0</v>
      </c>
      <c r="K6459" s="3">
        <f>MIN(Inputs!$B$2, (Inputs!$B$8 - I6459)/Inputs!$B$9)</f>
        <v>0</v>
      </c>
      <c r="L6459" s="3">
        <f>MAX(MIN(Inputs!$B$2, I6459*Inputs!$B$10, Inputs!$B$8*Inputs!$B$4 - J6459), 0)</f>
        <v>170</v>
      </c>
      <c r="M6459" s="3">
        <f t="shared" si="903"/>
        <v>0</v>
      </c>
      <c r="N6459" s="3">
        <f t="shared" si="904"/>
        <v>0</v>
      </c>
      <c r="O6459" s="3">
        <f>IF(H6459="Reg", MIN(Inputs!$B$2, I6459*Inputs!$B$10, (Inputs!$B$8-I6459)/Inputs!$B$9), 0)</f>
        <v>0</v>
      </c>
      <c r="P6459" s="3">
        <f t="shared" si="905"/>
        <v>0</v>
      </c>
      <c r="Q6459" s="3">
        <f t="shared" si="906"/>
        <v>0</v>
      </c>
      <c r="R6459" s="3">
        <f>I6459 + M6459*Inputs!$B$9 - N6459/Inputs!$B$10</f>
        <v>340</v>
      </c>
    </row>
    <row r="6460" spans="1:18" x14ac:dyDescent="0.3">
      <c r="A6460" s="4">
        <v>46292.083333333343</v>
      </c>
      <c r="B6460" s="3">
        <v>17.740000000000002</v>
      </c>
      <c r="C6460" s="3">
        <v>0.06</v>
      </c>
      <c r="D6460" s="3">
        <f t="shared" si="900"/>
        <v>45.775624999999998</v>
      </c>
      <c r="E6460" s="3">
        <f>MAX(B6460 - D6460/Inputs!$B$5, 0)</f>
        <v>0</v>
      </c>
      <c r="F6460" s="3">
        <f>MAX(D6460*Inputs!$B$5 - B6460, 0)</f>
        <v>22.542549999999999</v>
      </c>
      <c r="G6460" s="3">
        <f t="shared" si="901"/>
        <v>0.06</v>
      </c>
      <c r="H6460" t="str">
        <f t="shared" si="902"/>
        <v>Charge</v>
      </c>
      <c r="I6460" s="3">
        <f t="shared" si="907"/>
        <v>340</v>
      </c>
      <c r="J6460" s="3">
        <f t="shared" si="908"/>
        <v>0</v>
      </c>
      <c r="K6460" s="3">
        <f>MIN(Inputs!$B$2, (Inputs!$B$8 - I6460)/Inputs!$B$9)</f>
        <v>0</v>
      </c>
      <c r="L6460" s="3">
        <f>MAX(MIN(Inputs!$B$2, I6460*Inputs!$B$10, Inputs!$B$8*Inputs!$B$4 - J6460), 0)</f>
        <v>170</v>
      </c>
      <c r="M6460" s="3">
        <f t="shared" si="903"/>
        <v>0</v>
      </c>
      <c r="N6460" s="3">
        <f t="shared" si="904"/>
        <v>0</v>
      </c>
      <c r="O6460" s="3">
        <f>IF(H6460="Reg", MIN(Inputs!$B$2, I6460*Inputs!$B$10, (Inputs!$B$8-I6460)/Inputs!$B$9), 0)</f>
        <v>0</v>
      </c>
      <c r="P6460" s="3">
        <f t="shared" si="905"/>
        <v>0</v>
      </c>
      <c r="Q6460" s="3">
        <f t="shared" si="906"/>
        <v>0</v>
      </c>
      <c r="R6460" s="3">
        <f>I6460 + M6460*Inputs!$B$9 - N6460/Inputs!$B$10</f>
        <v>340</v>
      </c>
    </row>
    <row r="6461" spans="1:18" x14ac:dyDescent="0.3">
      <c r="A6461" s="4">
        <v>46292.125</v>
      </c>
      <c r="B6461" s="3">
        <v>22.33</v>
      </c>
      <c r="C6461" s="3">
        <v>0.06</v>
      </c>
      <c r="D6461" s="3">
        <f t="shared" si="900"/>
        <v>45.775624999999998</v>
      </c>
      <c r="E6461" s="3">
        <f>MAX(B6461 - D6461/Inputs!$B$5, 0)</f>
        <v>0</v>
      </c>
      <c r="F6461" s="3">
        <f>MAX(D6461*Inputs!$B$5 - B6461, 0)</f>
        <v>17.952550000000002</v>
      </c>
      <c r="G6461" s="3">
        <f t="shared" si="901"/>
        <v>0.06</v>
      </c>
      <c r="H6461" t="str">
        <f t="shared" si="902"/>
        <v>Charge</v>
      </c>
      <c r="I6461" s="3">
        <f t="shared" si="907"/>
        <v>340</v>
      </c>
      <c r="J6461" s="3">
        <f t="shared" si="908"/>
        <v>0</v>
      </c>
      <c r="K6461" s="3">
        <f>MIN(Inputs!$B$2, (Inputs!$B$8 - I6461)/Inputs!$B$9)</f>
        <v>0</v>
      </c>
      <c r="L6461" s="3">
        <f>MAX(MIN(Inputs!$B$2, I6461*Inputs!$B$10, Inputs!$B$8*Inputs!$B$4 - J6461), 0)</f>
        <v>170</v>
      </c>
      <c r="M6461" s="3">
        <f t="shared" si="903"/>
        <v>0</v>
      </c>
      <c r="N6461" s="3">
        <f t="shared" si="904"/>
        <v>0</v>
      </c>
      <c r="O6461" s="3">
        <f>IF(H6461="Reg", MIN(Inputs!$B$2, I6461*Inputs!$B$10, (Inputs!$B$8-I6461)/Inputs!$B$9), 0)</f>
        <v>0</v>
      </c>
      <c r="P6461" s="3">
        <f t="shared" si="905"/>
        <v>0</v>
      </c>
      <c r="Q6461" s="3">
        <f t="shared" si="906"/>
        <v>0</v>
      </c>
      <c r="R6461" s="3">
        <f>I6461 + M6461*Inputs!$B$9 - N6461/Inputs!$B$10</f>
        <v>340</v>
      </c>
    </row>
    <row r="6462" spans="1:18" x14ac:dyDescent="0.3">
      <c r="A6462" s="4">
        <v>46292.166666666657</v>
      </c>
      <c r="B6462" s="3">
        <v>27.76</v>
      </c>
      <c r="C6462" s="3">
        <v>0.06</v>
      </c>
      <c r="D6462" s="3">
        <f t="shared" si="900"/>
        <v>45.775624999999998</v>
      </c>
      <c r="E6462" s="3">
        <f>MAX(B6462 - D6462/Inputs!$B$5, 0)</f>
        <v>0</v>
      </c>
      <c r="F6462" s="3">
        <f>MAX(D6462*Inputs!$B$5 - B6462, 0)</f>
        <v>12.522549999999999</v>
      </c>
      <c r="G6462" s="3">
        <f t="shared" si="901"/>
        <v>0.06</v>
      </c>
      <c r="H6462" t="str">
        <f t="shared" si="902"/>
        <v>Charge</v>
      </c>
      <c r="I6462" s="3">
        <f t="shared" si="907"/>
        <v>340</v>
      </c>
      <c r="J6462" s="3">
        <f t="shared" si="908"/>
        <v>0</v>
      </c>
      <c r="K6462" s="3">
        <f>MIN(Inputs!$B$2, (Inputs!$B$8 - I6462)/Inputs!$B$9)</f>
        <v>0</v>
      </c>
      <c r="L6462" s="3">
        <f>MAX(MIN(Inputs!$B$2, I6462*Inputs!$B$10, Inputs!$B$8*Inputs!$B$4 - J6462), 0)</f>
        <v>170</v>
      </c>
      <c r="M6462" s="3">
        <f t="shared" si="903"/>
        <v>0</v>
      </c>
      <c r="N6462" s="3">
        <f t="shared" si="904"/>
        <v>0</v>
      </c>
      <c r="O6462" s="3">
        <f>IF(H6462="Reg", MIN(Inputs!$B$2, I6462*Inputs!$B$10, (Inputs!$B$8-I6462)/Inputs!$B$9), 0)</f>
        <v>0</v>
      </c>
      <c r="P6462" s="3">
        <f t="shared" si="905"/>
        <v>0</v>
      </c>
      <c r="Q6462" s="3">
        <f t="shared" si="906"/>
        <v>0</v>
      </c>
      <c r="R6462" s="3">
        <f>I6462 + M6462*Inputs!$B$9 - N6462/Inputs!$B$10</f>
        <v>340</v>
      </c>
    </row>
    <row r="6463" spans="1:18" x14ac:dyDescent="0.3">
      <c r="A6463" s="4">
        <v>46292.208333333343</v>
      </c>
      <c r="B6463" s="3">
        <v>27.01</v>
      </c>
      <c r="C6463" s="3">
        <v>0.1</v>
      </c>
      <c r="D6463" s="3">
        <f t="shared" si="900"/>
        <v>45.775624999999998</v>
      </c>
      <c r="E6463" s="3">
        <f>MAX(B6463 - D6463/Inputs!$B$5, 0)</f>
        <v>0</v>
      </c>
      <c r="F6463" s="3">
        <f>MAX(D6463*Inputs!$B$5 - B6463, 0)</f>
        <v>13.272549999999999</v>
      </c>
      <c r="G6463" s="3">
        <f t="shared" si="901"/>
        <v>0.1</v>
      </c>
      <c r="H6463" t="str">
        <f t="shared" si="902"/>
        <v>Charge</v>
      </c>
      <c r="I6463" s="3">
        <f t="shared" si="907"/>
        <v>340</v>
      </c>
      <c r="J6463" s="3">
        <f t="shared" si="908"/>
        <v>0</v>
      </c>
      <c r="K6463" s="3">
        <f>MIN(Inputs!$B$2, (Inputs!$B$8 - I6463)/Inputs!$B$9)</f>
        <v>0</v>
      </c>
      <c r="L6463" s="3">
        <f>MAX(MIN(Inputs!$B$2, I6463*Inputs!$B$10, Inputs!$B$8*Inputs!$B$4 - J6463), 0)</f>
        <v>170</v>
      </c>
      <c r="M6463" s="3">
        <f t="shared" si="903"/>
        <v>0</v>
      </c>
      <c r="N6463" s="3">
        <f t="shared" si="904"/>
        <v>0</v>
      </c>
      <c r="O6463" s="3">
        <f>IF(H6463="Reg", MIN(Inputs!$B$2, I6463*Inputs!$B$10, (Inputs!$B$8-I6463)/Inputs!$B$9), 0)</f>
        <v>0</v>
      </c>
      <c r="P6463" s="3">
        <f t="shared" si="905"/>
        <v>0</v>
      </c>
      <c r="Q6463" s="3">
        <f t="shared" si="906"/>
        <v>0</v>
      </c>
      <c r="R6463" s="3">
        <f>I6463 + M6463*Inputs!$B$9 - N6463/Inputs!$B$10</f>
        <v>340</v>
      </c>
    </row>
    <row r="6464" spans="1:18" x14ac:dyDescent="0.3">
      <c r="A6464" s="4">
        <v>46292.25</v>
      </c>
      <c r="B6464" s="3">
        <v>28.9925</v>
      </c>
      <c r="C6464" s="3">
        <v>0.06</v>
      </c>
      <c r="D6464" s="3">
        <f t="shared" si="900"/>
        <v>45.775624999999998</v>
      </c>
      <c r="E6464" s="3">
        <f>MAX(B6464 - D6464/Inputs!$B$5, 0)</f>
        <v>0</v>
      </c>
      <c r="F6464" s="3">
        <f>MAX(D6464*Inputs!$B$5 - B6464, 0)</f>
        <v>11.290050000000001</v>
      </c>
      <c r="G6464" s="3">
        <f t="shared" si="901"/>
        <v>0.06</v>
      </c>
      <c r="H6464" t="str">
        <f t="shared" si="902"/>
        <v>Charge</v>
      </c>
      <c r="I6464" s="3">
        <f t="shared" si="907"/>
        <v>340</v>
      </c>
      <c r="J6464" s="3">
        <f t="shared" si="908"/>
        <v>0</v>
      </c>
      <c r="K6464" s="3">
        <f>MIN(Inputs!$B$2, (Inputs!$B$8 - I6464)/Inputs!$B$9)</f>
        <v>0</v>
      </c>
      <c r="L6464" s="3">
        <f>MAX(MIN(Inputs!$B$2, I6464*Inputs!$B$10, Inputs!$B$8*Inputs!$B$4 - J6464), 0)</f>
        <v>170</v>
      </c>
      <c r="M6464" s="3">
        <f t="shared" si="903"/>
        <v>0</v>
      </c>
      <c r="N6464" s="3">
        <f t="shared" si="904"/>
        <v>0</v>
      </c>
      <c r="O6464" s="3">
        <f>IF(H6464="Reg", MIN(Inputs!$B$2, I6464*Inputs!$B$10, (Inputs!$B$8-I6464)/Inputs!$B$9), 0)</f>
        <v>0</v>
      </c>
      <c r="P6464" s="3">
        <f t="shared" si="905"/>
        <v>0</v>
      </c>
      <c r="Q6464" s="3">
        <f t="shared" si="906"/>
        <v>0</v>
      </c>
      <c r="R6464" s="3">
        <f>I6464 + M6464*Inputs!$B$9 - N6464/Inputs!$B$10</f>
        <v>340</v>
      </c>
    </row>
    <row r="6465" spans="1:18" x14ac:dyDescent="0.3">
      <c r="A6465" s="4">
        <v>46292.291666666657</v>
      </c>
      <c r="B6465" s="3">
        <v>31.547499999999999</v>
      </c>
      <c r="C6465" s="3">
        <v>1</v>
      </c>
      <c r="D6465" s="3">
        <f t="shared" si="900"/>
        <v>45.775624999999998</v>
      </c>
      <c r="E6465" s="3">
        <f>MAX(B6465 - D6465/Inputs!$B$5, 0)</f>
        <v>0</v>
      </c>
      <c r="F6465" s="3">
        <f>MAX(D6465*Inputs!$B$5 - B6465, 0)</f>
        <v>8.7350500000000011</v>
      </c>
      <c r="G6465" s="3">
        <f t="shared" si="901"/>
        <v>1</v>
      </c>
      <c r="H6465" t="str">
        <f t="shared" si="902"/>
        <v>Charge</v>
      </c>
      <c r="I6465" s="3">
        <f t="shared" si="907"/>
        <v>340</v>
      </c>
      <c r="J6465" s="3">
        <f t="shared" si="908"/>
        <v>0</v>
      </c>
      <c r="K6465" s="3">
        <f>MIN(Inputs!$B$2, (Inputs!$B$8 - I6465)/Inputs!$B$9)</f>
        <v>0</v>
      </c>
      <c r="L6465" s="3">
        <f>MAX(MIN(Inputs!$B$2, I6465*Inputs!$B$10, Inputs!$B$8*Inputs!$B$4 - J6465), 0)</f>
        <v>170</v>
      </c>
      <c r="M6465" s="3">
        <f t="shared" si="903"/>
        <v>0</v>
      </c>
      <c r="N6465" s="3">
        <f t="shared" si="904"/>
        <v>0</v>
      </c>
      <c r="O6465" s="3">
        <f>IF(H6465="Reg", MIN(Inputs!$B$2, I6465*Inputs!$B$10, (Inputs!$B$8-I6465)/Inputs!$B$9), 0)</f>
        <v>0</v>
      </c>
      <c r="P6465" s="3">
        <f t="shared" si="905"/>
        <v>0</v>
      </c>
      <c r="Q6465" s="3">
        <f t="shared" si="906"/>
        <v>0</v>
      </c>
      <c r="R6465" s="3">
        <f>I6465 + M6465*Inputs!$B$9 - N6465/Inputs!$B$10</f>
        <v>340</v>
      </c>
    </row>
    <row r="6466" spans="1:18" x14ac:dyDescent="0.3">
      <c r="A6466" s="4">
        <v>46292.333333333343</v>
      </c>
      <c r="B6466" s="3">
        <v>30.995000000000001</v>
      </c>
      <c r="C6466" s="3">
        <v>0.49</v>
      </c>
      <c r="D6466" s="3">
        <f t="shared" ref="D6466:D6529" si="909">AVERAGEIFS(B:B, A:A, "&gt;="&amp;INT(A6466), A:A, "&lt;"&amp;INT(A6466)+1)</f>
        <v>45.775624999999998</v>
      </c>
      <c r="E6466" s="3">
        <f>MAX(B6466 - D6466/Inputs!$B$5, 0)</f>
        <v>0</v>
      </c>
      <c r="F6466" s="3">
        <f>MAX(D6466*Inputs!$B$5 - B6466, 0)</f>
        <v>9.2875499999999995</v>
      </c>
      <c r="G6466" s="3">
        <f t="shared" ref="G6466:G6529" si="910">C6466</f>
        <v>0.49</v>
      </c>
      <c r="H6466" t="str">
        <f t="shared" ref="H6466:H6529" si="911">IF(MAX(E6466, F6466, G6466)&lt;=0, "Idle", IF(AND(G6466&gt;=E6466, G6466&gt;=F6466), "Reg", IF(E6466&gt;=F6466, "Discharge", "Charge")))</f>
        <v>Charge</v>
      </c>
      <c r="I6466" s="3">
        <f t="shared" si="907"/>
        <v>340</v>
      </c>
      <c r="J6466" s="3">
        <f t="shared" si="908"/>
        <v>0</v>
      </c>
      <c r="K6466" s="3">
        <f>MIN(Inputs!$B$2, (Inputs!$B$8 - I6466)/Inputs!$B$9)</f>
        <v>0</v>
      </c>
      <c r="L6466" s="3">
        <f>MAX(MIN(Inputs!$B$2, I6466*Inputs!$B$10, Inputs!$B$8*Inputs!$B$4 - J6466), 0)</f>
        <v>170</v>
      </c>
      <c r="M6466" s="3">
        <f t="shared" ref="M6466:M6529" si="912">IF(H6466="Charge", K6466, 0)</f>
        <v>0</v>
      </c>
      <c r="N6466" s="3">
        <f t="shared" ref="N6466:N6529" si="913">IF(H6466="Discharge", L6466, 0)</f>
        <v>0</v>
      </c>
      <c r="O6466" s="3">
        <f>IF(H6466="Reg", MIN(Inputs!$B$2, I6466*Inputs!$B$10, (Inputs!$B$8-I6466)/Inputs!$B$9), 0)</f>
        <v>0</v>
      </c>
      <c r="P6466" s="3">
        <f t="shared" ref="P6466:P6529" si="914">(N6466 - M6466) * B6466</f>
        <v>0</v>
      </c>
      <c r="Q6466" s="3">
        <f t="shared" ref="Q6466:Q6529" si="915">O6466 * C6466</f>
        <v>0</v>
      </c>
      <c r="R6466" s="3">
        <f>I6466 + M6466*Inputs!$B$9 - N6466/Inputs!$B$10</f>
        <v>340</v>
      </c>
    </row>
    <row r="6467" spans="1:18" x14ac:dyDescent="0.3">
      <c r="A6467" s="4">
        <v>46292.375</v>
      </c>
      <c r="B6467" s="3">
        <v>24.72</v>
      </c>
      <c r="C6467" s="3">
        <v>0.49</v>
      </c>
      <c r="D6467" s="3">
        <f t="shared" si="909"/>
        <v>45.775624999999998</v>
      </c>
      <c r="E6467" s="3">
        <f>MAX(B6467 - D6467/Inputs!$B$5, 0)</f>
        <v>0</v>
      </c>
      <c r="F6467" s="3">
        <f>MAX(D6467*Inputs!$B$5 - B6467, 0)</f>
        <v>15.562550000000002</v>
      </c>
      <c r="G6467" s="3">
        <f t="shared" si="910"/>
        <v>0.49</v>
      </c>
      <c r="H6467" t="str">
        <f t="shared" si="911"/>
        <v>Charge</v>
      </c>
      <c r="I6467" s="3">
        <f t="shared" ref="I6467:I6530" si="916">R6466</f>
        <v>340</v>
      </c>
      <c r="J6467" s="3">
        <f t="shared" ref="J6467:J6530" si="917">IF(INT(A6467)=INT(A6466), J6466 + N6466, 0)</f>
        <v>0</v>
      </c>
      <c r="K6467" s="3">
        <f>MIN(Inputs!$B$2, (Inputs!$B$8 - I6467)/Inputs!$B$9)</f>
        <v>0</v>
      </c>
      <c r="L6467" s="3">
        <f>MAX(MIN(Inputs!$B$2, I6467*Inputs!$B$10, Inputs!$B$8*Inputs!$B$4 - J6467), 0)</f>
        <v>170</v>
      </c>
      <c r="M6467" s="3">
        <f t="shared" si="912"/>
        <v>0</v>
      </c>
      <c r="N6467" s="3">
        <f t="shared" si="913"/>
        <v>0</v>
      </c>
      <c r="O6467" s="3">
        <f>IF(H6467="Reg", MIN(Inputs!$B$2, I6467*Inputs!$B$10, (Inputs!$B$8-I6467)/Inputs!$B$9), 0)</f>
        <v>0</v>
      </c>
      <c r="P6467" s="3">
        <f t="shared" si="914"/>
        <v>0</v>
      </c>
      <c r="Q6467" s="3">
        <f t="shared" si="915"/>
        <v>0</v>
      </c>
      <c r="R6467" s="3">
        <f>I6467 + M6467*Inputs!$B$9 - N6467/Inputs!$B$10</f>
        <v>340</v>
      </c>
    </row>
    <row r="6468" spans="1:18" x14ac:dyDescent="0.3">
      <c r="A6468" s="4">
        <v>46292.416666666657</v>
      </c>
      <c r="B6468" s="3">
        <v>25.182499999999997</v>
      </c>
      <c r="C6468" s="3">
        <v>0.44</v>
      </c>
      <c r="D6468" s="3">
        <f t="shared" si="909"/>
        <v>45.775624999999998</v>
      </c>
      <c r="E6468" s="3">
        <f>MAX(B6468 - D6468/Inputs!$B$5, 0)</f>
        <v>0</v>
      </c>
      <c r="F6468" s="3">
        <f>MAX(D6468*Inputs!$B$5 - B6468, 0)</f>
        <v>15.100050000000003</v>
      </c>
      <c r="G6468" s="3">
        <f t="shared" si="910"/>
        <v>0.44</v>
      </c>
      <c r="H6468" t="str">
        <f t="shared" si="911"/>
        <v>Charge</v>
      </c>
      <c r="I6468" s="3">
        <f t="shared" si="916"/>
        <v>340</v>
      </c>
      <c r="J6468" s="3">
        <f t="shared" si="917"/>
        <v>0</v>
      </c>
      <c r="K6468" s="3">
        <f>MIN(Inputs!$B$2, (Inputs!$B$8 - I6468)/Inputs!$B$9)</f>
        <v>0</v>
      </c>
      <c r="L6468" s="3">
        <f>MAX(MIN(Inputs!$B$2, I6468*Inputs!$B$10, Inputs!$B$8*Inputs!$B$4 - J6468), 0)</f>
        <v>170</v>
      </c>
      <c r="M6468" s="3">
        <f t="shared" si="912"/>
        <v>0</v>
      </c>
      <c r="N6468" s="3">
        <f t="shared" si="913"/>
        <v>0</v>
      </c>
      <c r="O6468" s="3">
        <f>IF(H6468="Reg", MIN(Inputs!$B$2, I6468*Inputs!$B$10, (Inputs!$B$8-I6468)/Inputs!$B$9), 0)</f>
        <v>0</v>
      </c>
      <c r="P6468" s="3">
        <f t="shared" si="914"/>
        <v>0</v>
      </c>
      <c r="Q6468" s="3">
        <f t="shared" si="915"/>
        <v>0</v>
      </c>
      <c r="R6468" s="3">
        <f>I6468 + M6468*Inputs!$B$9 - N6468/Inputs!$B$10</f>
        <v>340</v>
      </c>
    </row>
    <row r="6469" spans="1:18" x14ac:dyDescent="0.3">
      <c r="A6469" s="4">
        <v>46292.458333333343</v>
      </c>
      <c r="B6469" s="3">
        <v>19.055</v>
      </c>
      <c r="C6469" s="3">
        <v>0.39</v>
      </c>
      <c r="D6469" s="3">
        <f t="shared" si="909"/>
        <v>45.775624999999998</v>
      </c>
      <c r="E6469" s="3">
        <f>MAX(B6469 - D6469/Inputs!$B$5, 0)</f>
        <v>0</v>
      </c>
      <c r="F6469" s="3">
        <f>MAX(D6469*Inputs!$B$5 - B6469, 0)</f>
        <v>21.227550000000001</v>
      </c>
      <c r="G6469" s="3">
        <f t="shared" si="910"/>
        <v>0.39</v>
      </c>
      <c r="H6469" t="str">
        <f t="shared" si="911"/>
        <v>Charge</v>
      </c>
      <c r="I6469" s="3">
        <f t="shared" si="916"/>
        <v>340</v>
      </c>
      <c r="J6469" s="3">
        <f t="shared" si="917"/>
        <v>0</v>
      </c>
      <c r="K6469" s="3">
        <f>MIN(Inputs!$B$2, (Inputs!$B$8 - I6469)/Inputs!$B$9)</f>
        <v>0</v>
      </c>
      <c r="L6469" s="3">
        <f>MAX(MIN(Inputs!$B$2, I6469*Inputs!$B$10, Inputs!$B$8*Inputs!$B$4 - J6469), 0)</f>
        <v>170</v>
      </c>
      <c r="M6469" s="3">
        <f t="shared" si="912"/>
        <v>0</v>
      </c>
      <c r="N6469" s="3">
        <f t="shared" si="913"/>
        <v>0</v>
      </c>
      <c r="O6469" s="3">
        <f>IF(H6469="Reg", MIN(Inputs!$B$2, I6469*Inputs!$B$10, (Inputs!$B$8-I6469)/Inputs!$B$9), 0)</f>
        <v>0</v>
      </c>
      <c r="P6469" s="3">
        <f t="shared" si="914"/>
        <v>0</v>
      </c>
      <c r="Q6469" s="3">
        <f t="shared" si="915"/>
        <v>0</v>
      </c>
      <c r="R6469" s="3">
        <f>I6469 + M6469*Inputs!$B$9 - N6469/Inputs!$B$10</f>
        <v>340</v>
      </c>
    </row>
    <row r="6470" spans="1:18" x14ac:dyDescent="0.3">
      <c r="A6470" s="4">
        <v>46292.5</v>
      </c>
      <c r="B6470" s="3">
        <v>16.55</v>
      </c>
      <c r="C6470" s="3">
        <v>0.39</v>
      </c>
      <c r="D6470" s="3">
        <f t="shared" si="909"/>
        <v>45.775624999999998</v>
      </c>
      <c r="E6470" s="3">
        <f>MAX(B6470 - D6470/Inputs!$B$5, 0)</f>
        <v>0</v>
      </c>
      <c r="F6470" s="3">
        <f>MAX(D6470*Inputs!$B$5 - B6470, 0)</f>
        <v>23.73255</v>
      </c>
      <c r="G6470" s="3">
        <f t="shared" si="910"/>
        <v>0.39</v>
      </c>
      <c r="H6470" t="str">
        <f t="shared" si="911"/>
        <v>Charge</v>
      </c>
      <c r="I6470" s="3">
        <f t="shared" si="916"/>
        <v>340</v>
      </c>
      <c r="J6470" s="3">
        <f t="shared" si="917"/>
        <v>0</v>
      </c>
      <c r="K6470" s="3">
        <f>MIN(Inputs!$B$2, (Inputs!$B$8 - I6470)/Inputs!$B$9)</f>
        <v>0</v>
      </c>
      <c r="L6470" s="3">
        <f>MAX(MIN(Inputs!$B$2, I6470*Inputs!$B$10, Inputs!$B$8*Inputs!$B$4 - J6470), 0)</f>
        <v>170</v>
      </c>
      <c r="M6470" s="3">
        <f t="shared" si="912"/>
        <v>0</v>
      </c>
      <c r="N6470" s="3">
        <f t="shared" si="913"/>
        <v>0</v>
      </c>
      <c r="O6470" s="3">
        <f>IF(H6470="Reg", MIN(Inputs!$B$2, I6470*Inputs!$B$10, (Inputs!$B$8-I6470)/Inputs!$B$9), 0)</f>
        <v>0</v>
      </c>
      <c r="P6470" s="3">
        <f t="shared" si="914"/>
        <v>0</v>
      </c>
      <c r="Q6470" s="3">
        <f t="shared" si="915"/>
        <v>0</v>
      </c>
      <c r="R6470" s="3">
        <f>I6470 + M6470*Inputs!$B$9 - N6470/Inputs!$B$10</f>
        <v>340</v>
      </c>
    </row>
    <row r="6471" spans="1:18" x14ac:dyDescent="0.3">
      <c r="A6471" s="4">
        <v>46292.541666666657</v>
      </c>
      <c r="B6471" s="3">
        <v>13.087499999999999</v>
      </c>
      <c r="C6471" s="3">
        <v>0.49</v>
      </c>
      <c r="D6471" s="3">
        <f t="shared" si="909"/>
        <v>45.775624999999998</v>
      </c>
      <c r="E6471" s="3">
        <f>MAX(B6471 - D6471/Inputs!$B$5, 0)</f>
        <v>0</v>
      </c>
      <c r="F6471" s="3">
        <f>MAX(D6471*Inputs!$B$5 - B6471, 0)</f>
        <v>27.195050000000002</v>
      </c>
      <c r="G6471" s="3">
        <f t="shared" si="910"/>
        <v>0.49</v>
      </c>
      <c r="H6471" t="str">
        <f t="shared" si="911"/>
        <v>Charge</v>
      </c>
      <c r="I6471" s="3">
        <f t="shared" si="916"/>
        <v>340</v>
      </c>
      <c r="J6471" s="3">
        <f t="shared" si="917"/>
        <v>0</v>
      </c>
      <c r="K6471" s="3">
        <f>MIN(Inputs!$B$2, (Inputs!$B$8 - I6471)/Inputs!$B$9)</f>
        <v>0</v>
      </c>
      <c r="L6471" s="3">
        <f>MAX(MIN(Inputs!$B$2, I6471*Inputs!$B$10, Inputs!$B$8*Inputs!$B$4 - J6471), 0)</f>
        <v>170</v>
      </c>
      <c r="M6471" s="3">
        <f t="shared" si="912"/>
        <v>0</v>
      </c>
      <c r="N6471" s="3">
        <f t="shared" si="913"/>
        <v>0</v>
      </c>
      <c r="O6471" s="3">
        <f>IF(H6471="Reg", MIN(Inputs!$B$2, I6471*Inputs!$B$10, (Inputs!$B$8-I6471)/Inputs!$B$9), 0)</f>
        <v>0</v>
      </c>
      <c r="P6471" s="3">
        <f t="shared" si="914"/>
        <v>0</v>
      </c>
      <c r="Q6471" s="3">
        <f t="shared" si="915"/>
        <v>0</v>
      </c>
      <c r="R6471" s="3">
        <f>I6471 + M6471*Inputs!$B$9 - N6471/Inputs!$B$10</f>
        <v>340</v>
      </c>
    </row>
    <row r="6472" spans="1:18" x14ac:dyDescent="0.3">
      <c r="A6472" s="4">
        <v>46292.583333333343</v>
      </c>
      <c r="B6472" s="3">
        <v>13.594999999999999</v>
      </c>
      <c r="C6472" s="3">
        <v>0.5</v>
      </c>
      <c r="D6472" s="3">
        <f t="shared" si="909"/>
        <v>45.775624999999998</v>
      </c>
      <c r="E6472" s="3">
        <f>MAX(B6472 - D6472/Inputs!$B$5, 0)</f>
        <v>0</v>
      </c>
      <c r="F6472" s="3">
        <f>MAX(D6472*Inputs!$B$5 - B6472, 0)</f>
        <v>26.687550000000002</v>
      </c>
      <c r="G6472" s="3">
        <f t="shared" si="910"/>
        <v>0.5</v>
      </c>
      <c r="H6472" t="str">
        <f t="shared" si="911"/>
        <v>Charge</v>
      </c>
      <c r="I6472" s="3">
        <f t="shared" si="916"/>
        <v>340</v>
      </c>
      <c r="J6472" s="3">
        <f t="shared" si="917"/>
        <v>0</v>
      </c>
      <c r="K6472" s="3">
        <f>MIN(Inputs!$B$2, (Inputs!$B$8 - I6472)/Inputs!$B$9)</f>
        <v>0</v>
      </c>
      <c r="L6472" s="3">
        <f>MAX(MIN(Inputs!$B$2, I6472*Inputs!$B$10, Inputs!$B$8*Inputs!$B$4 - J6472), 0)</f>
        <v>170</v>
      </c>
      <c r="M6472" s="3">
        <f t="shared" si="912"/>
        <v>0</v>
      </c>
      <c r="N6472" s="3">
        <f t="shared" si="913"/>
        <v>0</v>
      </c>
      <c r="O6472" s="3">
        <f>IF(H6472="Reg", MIN(Inputs!$B$2, I6472*Inputs!$B$10, (Inputs!$B$8-I6472)/Inputs!$B$9), 0)</f>
        <v>0</v>
      </c>
      <c r="P6472" s="3">
        <f t="shared" si="914"/>
        <v>0</v>
      </c>
      <c r="Q6472" s="3">
        <f t="shared" si="915"/>
        <v>0</v>
      </c>
      <c r="R6472" s="3">
        <f>I6472 + M6472*Inputs!$B$9 - N6472/Inputs!$B$10</f>
        <v>340</v>
      </c>
    </row>
    <row r="6473" spans="1:18" x14ac:dyDescent="0.3">
      <c r="A6473" s="4">
        <v>46292.625</v>
      </c>
      <c r="B6473" s="3">
        <v>17.602500000000003</v>
      </c>
      <c r="C6473" s="3">
        <v>0.5</v>
      </c>
      <c r="D6473" s="3">
        <f t="shared" si="909"/>
        <v>45.775624999999998</v>
      </c>
      <c r="E6473" s="3">
        <f>MAX(B6473 - D6473/Inputs!$B$5, 0)</f>
        <v>0</v>
      </c>
      <c r="F6473" s="3">
        <f>MAX(D6473*Inputs!$B$5 - B6473, 0)</f>
        <v>22.680049999999998</v>
      </c>
      <c r="G6473" s="3">
        <f t="shared" si="910"/>
        <v>0.5</v>
      </c>
      <c r="H6473" t="str">
        <f t="shared" si="911"/>
        <v>Charge</v>
      </c>
      <c r="I6473" s="3">
        <f t="shared" si="916"/>
        <v>340</v>
      </c>
      <c r="J6473" s="3">
        <f t="shared" si="917"/>
        <v>0</v>
      </c>
      <c r="K6473" s="3">
        <f>MIN(Inputs!$B$2, (Inputs!$B$8 - I6473)/Inputs!$B$9)</f>
        <v>0</v>
      </c>
      <c r="L6473" s="3">
        <f>MAX(MIN(Inputs!$B$2, I6473*Inputs!$B$10, Inputs!$B$8*Inputs!$B$4 - J6473), 0)</f>
        <v>170</v>
      </c>
      <c r="M6473" s="3">
        <f t="shared" si="912"/>
        <v>0</v>
      </c>
      <c r="N6473" s="3">
        <f t="shared" si="913"/>
        <v>0</v>
      </c>
      <c r="O6473" s="3">
        <f>IF(H6473="Reg", MIN(Inputs!$B$2, I6473*Inputs!$B$10, (Inputs!$B$8-I6473)/Inputs!$B$9), 0)</f>
        <v>0</v>
      </c>
      <c r="P6473" s="3">
        <f t="shared" si="914"/>
        <v>0</v>
      </c>
      <c r="Q6473" s="3">
        <f t="shared" si="915"/>
        <v>0</v>
      </c>
      <c r="R6473" s="3">
        <f>I6473 + M6473*Inputs!$B$9 - N6473/Inputs!$B$10</f>
        <v>340</v>
      </c>
    </row>
    <row r="6474" spans="1:18" x14ac:dyDescent="0.3">
      <c r="A6474" s="4">
        <v>46292.666666666657</v>
      </c>
      <c r="B6474" s="3">
        <v>13.865</v>
      </c>
      <c r="C6474" s="3">
        <v>0.94</v>
      </c>
      <c r="D6474" s="3">
        <f t="shared" si="909"/>
        <v>45.775624999999998</v>
      </c>
      <c r="E6474" s="3">
        <f>MAX(B6474 - D6474/Inputs!$B$5, 0)</f>
        <v>0</v>
      </c>
      <c r="F6474" s="3">
        <f>MAX(D6474*Inputs!$B$5 - B6474, 0)</f>
        <v>26.417549999999999</v>
      </c>
      <c r="G6474" s="3">
        <f t="shared" si="910"/>
        <v>0.94</v>
      </c>
      <c r="H6474" t="str">
        <f t="shared" si="911"/>
        <v>Charge</v>
      </c>
      <c r="I6474" s="3">
        <f t="shared" si="916"/>
        <v>340</v>
      </c>
      <c r="J6474" s="3">
        <f t="shared" si="917"/>
        <v>0</v>
      </c>
      <c r="K6474" s="3">
        <f>MIN(Inputs!$B$2, (Inputs!$B$8 - I6474)/Inputs!$B$9)</f>
        <v>0</v>
      </c>
      <c r="L6474" s="3">
        <f>MAX(MIN(Inputs!$B$2, I6474*Inputs!$B$10, Inputs!$B$8*Inputs!$B$4 - J6474), 0)</f>
        <v>170</v>
      </c>
      <c r="M6474" s="3">
        <f t="shared" si="912"/>
        <v>0</v>
      </c>
      <c r="N6474" s="3">
        <f t="shared" si="913"/>
        <v>0</v>
      </c>
      <c r="O6474" s="3">
        <f>IF(H6474="Reg", MIN(Inputs!$B$2, I6474*Inputs!$B$10, (Inputs!$B$8-I6474)/Inputs!$B$9), 0)</f>
        <v>0</v>
      </c>
      <c r="P6474" s="3">
        <f t="shared" si="914"/>
        <v>0</v>
      </c>
      <c r="Q6474" s="3">
        <f t="shared" si="915"/>
        <v>0</v>
      </c>
      <c r="R6474" s="3">
        <f>I6474 + M6474*Inputs!$B$9 - N6474/Inputs!$B$10</f>
        <v>340</v>
      </c>
    </row>
    <row r="6475" spans="1:18" x14ac:dyDescent="0.3">
      <c r="A6475" s="4">
        <v>46292.708333333343</v>
      </c>
      <c r="B6475" s="3">
        <v>2.3149999999999999</v>
      </c>
      <c r="C6475" s="3">
        <v>1.99</v>
      </c>
      <c r="D6475" s="3">
        <f t="shared" si="909"/>
        <v>45.775624999999998</v>
      </c>
      <c r="E6475" s="3">
        <f>MAX(B6475 - D6475/Inputs!$B$5, 0)</f>
        <v>0</v>
      </c>
      <c r="F6475" s="3">
        <f>MAX(D6475*Inputs!$B$5 - B6475, 0)</f>
        <v>37.967550000000003</v>
      </c>
      <c r="G6475" s="3">
        <f t="shared" si="910"/>
        <v>1.99</v>
      </c>
      <c r="H6475" t="str">
        <f t="shared" si="911"/>
        <v>Charge</v>
      </c>
      <c r="I6475" s="3">
        <f t="shared" si="916"/>
        <v>340</v>
      </c>
      <c r="J6475" s="3">
        <f t="shared" si="917"/>
        <v>0</v>
      </c>
      <c r="K6475" s="3">
        <f>MIN(Inputs!$B$2, (Inputs!$B$8 - I6475)/Inputs!$B$9)</f>
        <v>0</v>
      </c>
      <c r="L6475" s="3">
        <f>MAX(MIN(Inputs!$B$2, I6475*Inputs!$B$10, Inputs!$B$8*Inputs!$B$4 - J6475), 0)</f>
        <v>170</v>
      </c>
      <c r="M6475" s="3">
        <f t="shared" si="912"/>
        <v>0</v>
      </c>
      <c r="N6475" s="3">
        <f t="shared" si="913"/>
        <v>0</v>
      </c>
      <c r="O6475" s="3">
        <f>IF(H6475="Reg", MIN(Inputs!$B$2, I6475*Inputs!$B$10, (Inputs!$B$8-I6475)/Inputs!$B$9), 0)</f>
        <v>0</v>
      </c>
      <c r="P6475" s="3">
        <f t="shared" si="914"/>
        <v>0</v>
      </c>
      <c r="Q6475" s="3">
        <f t="shared" si="915"/>
        <v>0</v>
      </c>
      <c r="R6475" s="3">
        <f>I6475 + M6475*Inputs!$B$9 - N6475/Inputs!$B$10</f>
        <v>340</v>
      </c>
    </row>
    <row r="6476" spans="1:18" x14ac:dyDescent="0.3">
      <c r="A6476" s="4">
        <v>46292.75</v>
      </c>
      <c r="B6476" s="3">
        <v>3.5250000000000004</v>
      </c>
      <c r="C6476" s="3">
        <v>4.3499999999999996</v>
      </c>
      <c r="D6476" s="3">
        <f t="shared" si="909"/>
        <v>45.775624999999998</v>
      </c>
      <c r="E6476" s="3">
        <f>MAX(B6476 - D6476/Inputs!$B$5, 0)</f>
        <v>0</v>
      </c>
      <c r="F6476" s="3">
        <f>MAX(D6476*Inputs!$B$5 - B6476, 0)</f>
        <v>36.757550000000002</v>
      </c>
      <c r="G6476" s="3">
        <f t="shared" si="910"/>
        <v>4.3499999999999996</v>
      </c>
      <c r="H6476" t="str">
        <f t="shared" si="911"/>
        <v>Charge</v>
      </c>
      <c r="I6476" s="3">
        <f t="shared" si="916"/>
        <v>340</v>
      </c>
      <c r="J6476" s="3">
        <f t="shared" si="917"/>
        <v>0</v>
      </c>
      <c r="K6476" s="3">
        <f>MIN(Inputs!$B$2, (Inputs!$B$8 - I6476)/Inputs!$B$9)</f>
        <v>0</v>
      </c>
      <c r="L6476" s="3">
        <f>MAX(MIN(Inputs!$B$2, I6476*Inputs!$B$10, Inputs!$B$8*Inputs!$B$4 - J6476), 0)</f>
        <v>170</v>
      </c>
      <c r="M6476" s="3">
        <f t="shared" si="912"/>
        <v>0</v>
      </c>
      <c r="N6476" s="3">
        <f t="shared" si="913"/>
        <v>0</v>
      </c>
      <c r="O6476" s="3">
        <f>IF(H6476="Reg", MIN(Inputs!$B$2, I6476*Inputs!$B$10, (Inputs!$B$8-I6476)/Inputs!$B$9), 0)</f>
        <v>0</v>
      </c>
      <c r="P6476" s="3">
        <f t="shared" si="914"/>
        <v>0</v>
      </c>
      <c r="Q6476" s="3">
        <f t="shared" si="915"/>
        <v>0</v>
      </c>
      <c r="R6476" s="3">
        <f>I6476 + M6476*Inputs!$B$9 - N6476/Inputs!$B$10</f>
        <v>340</v>
      </c>
    </row>
    <row r="6477" spans="1:18" x14ac:dyDescent="0.3">
      <c r="A6477" s="4">
        <v>46292.791666666657</v>
      </c>
      <c r="B6477" s="3">
        <v>21.029999999999998</v>
      </c>
      <c r="C6477" s="3">
        <v>8.27</v>
      </c>
      <c r="D6477" s="3">
        <f t="shared" si="909"/>
        <v>45.775624999999998</v>
      </c>
      <c r="E6477" s="3">
        <f>MAX(B6477 - D6477/Inputs!$B$5, 0)</f>
        <v>0</v>
      </c>
      <c r="F6477" s="3">
        <f>MAX(D6477*Inputs!$B$5 - B6477, 0)</f>
        <v>19.252550000000003</v>
      </c>
      <c r="G6477" s="3">
        <f t="shared" si="910"/>
        <v>8.27</v>
      </c>
      <c r="H6477" t="str">
        <f t="shared" si="911"/>
        <v>Charge</v>
      </c>
      <c r="I6477" s="3">
        <f t="shared" si="916"/>
        <v>340</v>
      </c>
      <c r="J6477" s="3">
        <f t="shared" si="917"/>
        <v>0</v>
      </c>
      <c r="K6477" s="3">
        <f>MIN(Inputs!$B$2, (Inputs!$B$8 - I6477)/Inputs!$B$9)</f>
        <v>0</v>
      </c>
      <c r="L6477" s="3">
        <f>MAX(MIN(Inputs!$B$2, I6477*Inputs!$B$10, Inputs!$B$8*Inputs!$B$4 - J6477), 0)</f>
        <v>170</v>
      </c>
      <c r="M6477" s="3">
        <f t="shared" si="912"/>
        <v>0</v>
      </c>
      <c r="N6477" s="3">
        <f t="shared" si="913"/>
        <v>0</v>
      </c>
      <c r="O6477" s="3">
        <f>IF(H6477="Reg", MIN(Inputs!$B$2, I6477*Inputs!$B$10, (Inputs!$B$8-I6477)/Inputs!$B$9), 0)</f>
        <v>0</v>
      </c>
      <c r="P6477" s="3">
        <f t="shared" si="914"/>
        <v>0</v>
      </c>
      <c r="Q6477" s="3">
        <f t="shared" si="915"/>
        <v>0</v>
      </c>
      <c r="R6477" s="3">
        <f>I6477 + M6477*Inputs!$B$9 - N6477/Inputs!$B$10</f>
        <v>340</v>
      </c>
    </row>
    <row r="6478" spans="1:18" x14ac:dyDescent="0.3">
      <c r="A6478" s="4">
        <v>46292.833333333343</v>
      </c>
      <c r="B6478" s="3">
        <v>108.94</v>
      </c>
      <c r="C6478" s="3">
        <v>4.96</v>
      </c>
      <c r="D6478" s="3">
        <f t="shared" si="909"/>
        <v>45.775624999999998</v>
      </c>
      <c r="E6478" s="3">
        <f>MAX(B6478 - D6478/Inputs!$B$5, 0)</f>
        <v>56.922244318181818</v>
      </c>
      <c r="F6478" s="3">
        <f>MAX(D6478*Inputs!$B$5 - B6478, 0)</f>
        <v>0</v>
      </c>
      <c r="G6478" s="3">
        <f t="shared" si="910"/>
        <v>4.96</v>
      </c>
      <c r="H6478" t="str">
        <f t="shared" si="911"/>
        <v>Discharge</v>
      </c>
      <c r="I6478" s="3">
        <f t="shared" si="916"/>
        <v>340</v>
      </c>
      <c r="J6478" s="3">
        <f t="shared" si="917"/>
        <v>0</v>
      </c>
      <c r="K6478" s="3">
        <f>MIN(Inputs!$B$2, (Inputs!$B$8 - I6478)/Inputs!$B$9)</f>
        <v>0</v>
      </c>
      <c r="L6478" s="3">
        <f>MAX(MIN(Inputs!$B$2, I6478*Inputs!$B$10, Inputs!$B$8*Inputs!$B$4 - J6478), 0)</f>
        <v>170</v>
      </c>
      <c r="M6478" s="3">
        <f t="shared" si="912"/>
        <v>0</v>
      </c>
      <c r="N6478" s="3">
        <f t="shared" si="913"/>
        <v>170</v>
      </c>
      <c r="O6478" s="3">
        <f>IF(H6478="Reg", MIN(Inputs!$B$2, I6478*Inputs!$B$10, (Inputs!$B$8-I6478)/Inputs!$B$9), 0)</f>
        <v>0</v>
      </c>
      <c r="P6478" s="3">
        <f t="shared" si="914"/>
        <v>18519.8</v>
      </c>
      <c r="Q6478" s="3">
        <f t="shared" si="915"/>
        <v>0</v>
      </c>
      <c r="R6478" s="3">
        <f>I6478 + M6478*Inputs!$B$9 - N6478/Inputs!$B$10</f>
        <v>158.77939109773115</v>
      </c>
    </row>
    <row r="6479" spans="1:18" x14ac:dyDescent="0.3">
      <c r="A6479" s="4">
        <v>46292.875</v>
      </c>
      <c r="B6479" s="3">
        <v>146.67500000000001</v>
      </c>
      <c r="C6479" s="3">
        <v>2.2999999999999998</v>
      </c>
      <c r="D6479" s="3">
        <f t="shared" si="909"/>
        <v>45.775624999999998</v>
      </c>
      <c r="E6479" s="3">
        <f>MAX(B6479 - D6479/Inputs!$B$5, 0)</f>
        <v>94.657244318181824</v>
      </c>
      <c r="F6479" s="3">
        <f>MAX(D6479*Inputs!$B$5 - B6479, 0)</f>
        <v>0</v>
      </c>
      <c r="G6479" s="3">
        <f t="shared" si="910"/>
        <v>2.2999999999999998</v>
      </c>
      <c r="H6479" t="str">
        <f t="shared" si="911"/>
        <v>Discharge</v>
      </c>
      <c r="I6479" s="3">
        <f t="shared" si="916"/>
        <v>158.77939109773115</v>
      </c>
      <c r="J6479" s="3">
        <f t="shared" si="917"/>
        <v>170</v>
      </c>
      <c r="K6479" s="3">
        <f>MIN(Inputs!$B$2, (Inputs!$B$8 - I6479)/Inputs!$B$9)</f>
        <v>170</v>
      </c>
      <c r="L6479" s="3">
        <f>MAX(MIN(Inputs!$B$2, I6479*Inputs!$B$10, Inputs!$B$8*Inputs!$B$4 - J6479), 0)</f>
        <v>148.94827166799323</v>
      </c>
      <c r="M6479" s="3">
        <f t="shared" si="912"/>
        <v>0</v>
      </c>
      <c r="N6479" s="3">
        <f t="shared" si="913"/>
        <v>148.94827166799323</v>
      </c>
      <c r="O6479" s="3">
        <f>IF(H6479="Reg", MIN(Inputs!$B$2, I6479*Inputs!$B$10, (Inputs!$B$8-I6479)/Inputs!$B$9), 0)</f>
        <v>0</v>
      </c>
      <c r="P6479" s="3">
        <f t="shared" si="914"/>
        <v>21846.987746902909</v>
      </c>
      <c r="Q6479" s="3">
        <f t="shared" si="915"/>
        <v>0</v>
      </c>
      <c r="R6479" s="3">
        <f>I6479 + M6479*Inputs!$B$9 - N6479/Inputs!$B$10</f>
        <v>0</v>
      </c>
    </row>
    <row r="6480" spans="1:18" x14ac:dyDescent="0.3">
      <c r="A6480" s="4">
        <v>46292.916666666657</v>
      </c>
      <c r="B6480" s="3">
        <v>212.92</v>
      </c>
      <c r="C6480" s="3">
        <v>0.64</v>
      </c>
      <c r="D6480" s="3">
        <f t="shared" si="909"/>
        <v>45.775624999999998</v>
      </c>
      <c r="E6480" s="3">
        <f>MAX(B6480 - D6480/Inputs!$B$5, 0)</f>
        <v>160.9022443181818</v>
      </c>
      <c r="F6480" s="3">
        <f>MAX(D6480*Inputs!$B$5 - B6480, 0)</f>
        <v>0</v>
      </c>
      <c r="G6480" s="3">
        <f t="shared" si="910"/>
        <v>0.64</v>
      </c>
      <c r="H6480" t="str">
        <f t="shared" si="911"/>
        <v>Discharge</v>
      </c>
      <c r="I6480" s="3">
        <f t="shared" si="916"/>
        <v>0</v>
      </c>
      <c r="J6480" s="3">
        <f t="shared" si="917"/>
        <v>318.94827166799325</v>
      </c>
      <c r="K6480" s="3">
        <f>MIN(Inputs!$B$2, (Inputs!$B$8 - I6480)/Inputs!$B$9)</f>
        <v>170</v>
      </c>
      <c r="L6480" s="3">
        <f>MAX(MIN(Inputs!$B$2, I6480*Inputs!$B$10, Inputs!$B$8*Inputs!$B$4 - J6480), 0)</f>
        <v>0</v>
      </c>
      <c r="M6480" s="3">
        <f t="shared" si="912"/>
        <v>0</v>
      </c>
      <c r="N6480" s="3">
        <f t="shared" si="913"/>
        <v>0</v>
      </c>
      <c r="O6480" s="3">
        <f>IF(H6480="Reg", MIN(Inputs!$B$2, I6480*Inputs!$B$10, (Inputs!$B$8-I6480)/Inputs!$B$9), 0)</f>
        <v>0</v>
      </c>
      <c r="P6480" s="3">
        <f t="shared" si="914"/>
        <v>0</v>
      </c>
      <c r="Q6480" s="3">
        <f t="shared" si="915"/>
        <v>0</v>
      </c>
      <c r="R6480" s="3">
        <f>I6480 + M6480*Inputs!$B$9 - N6480/Inputs!$B$10</f>
        <v>0</v>
      </c>
    </row>
    <row r="6481" spans="1:18" x14ac:dyDescent="0.3">
      <c r="A6481" s="4">
        <v>46292.958333333343</v>
      </c>
      <c r="B6481" s="3">
        <v>225.56</v>
      </c>
      <c r="C6481" s="3">
        <v>0.06</v>
      </c>
      <c r="D6481" s="3">
        <f t="shared" si="909"/>
        <v>45.775624999999998</v>
      </c>
      <c r="E6481" s="3">
        <f>MAX(B6481 - D6481/Inputs!$B$5, 0)</f>
        <v>173.54224431818182</v>
      </c>
      <c r="F6481" s="3">
        <f>MAX(D6481*Inputs!$B$5 - B6481, 0)</f>
        <v>0</v>
      </c>
      <c r="G6481" s="3">
        <f t="shared" si="910"/>
        <v>0.06</v>
      </c>
      <c r="H6481" t="str">
        <f t="shared" si="911"/>
        <v>Discharge</v>
      </c>
      <c r="I6481" s="3">
        <f t="shared" si="916"/>
        <v>0</v>
      </c>
      <c r="J6481" s="3">
        <f t="shared" si="917"/>
        <v>318.94827166799325</v>
      </c>
      <c r="K6481" s="3">
        <f>MIN(Inputs!$B$2, (Inputs!$B$8 - I6481)/Inputs!$B$9)</f>
        <v>170</v>
      </c>
      <c r="L6481" s="3">
        <f>MAX(MIN(Inputs!$B$2, I6481*Inputs!$B$10, Inputs!$B$8*Inputs!$B$4 - J6481), 0)</f>
        <v>0</v>
      </c>
      <c r="M6481" s="3">
        <f t="shared" si="912"/>
        <v>0</v>
      </c>
      <c r="N6481" s="3">
        <f t="shared" si="913"/>
        <v>0</v>
      </c>
      <c r="O6481" s="3">
        <f>IF(H6481="Reg", MIN(Inputs!$B$2, I6481*Inputs!$B$10, (Inputs!$B$8-I6481)/Inputs!$B$9), 0)</f>
        <v>0</v>
      </c>
      <c r="P6481" s="3">
        <f t="shared" si="914"/>
        <v>0</v>
      </c>
      <c r="Q6481" s="3">
        <f t="shared" si="915"/>
        <v>0</v>
      </c>
      <c r="R6481" s="3">
        <f>I6481 + M6481*Inputs!$B$9 - N6481/Inputs!$B$10</f>
        <v>0</v>
      </c>
    </row>
    <row r="6482" spans="1:18" x14ac:dyDescent="0.3">
      <c r="A6482" s="4">
        <v>46293</v>
      </c>
      <c r="B6482" s="3">
        <v>116.24499999999999</v>
      </c>
      <c r="C6482" s="3">
        <v>0.06</v>
      </c>
      <c r="D6482" s="3">
        <f t="shared" si="909"/>
        <v>28.515520833333326</v>
      </c>
      <c r="E6482" s="3">
        <f>MAX(B6482 - D6482/Inputs!$B$5, 0)</f>
        <v>83.840999053030302</v>
      </c>
      <c r="F6482" s="3">
        <f>MAX(D6482*Inputs!$B$5 - B6482, 0)</f>
        <v>0</v>
      </c>
      <c r="G6482" s="3">
        <f t="shared" si="910"/>
        <v>0.06</v>
      </c>
      <c r="H6482" t="str">
        <f t="shared" si="911"/>
        <v>Discharge</v>
      </c>
      <c r="I6482" s="3">
        <f t="shared" si="916"/>
        <v>0</v>
      </c>
      <c r="J6482" s="3">
        <f t="shared" si="917"/>
        <v>0</v>
      </c>
      <c r="K6482" s="3">
        <f>MIN(Inputs!$B$2, (Inputs!$B$8 - I6482)/Inputs!$B$9)</f>
        <v>170</v>
      </c>
      <c r="L6482" s="3">
        <f>MAX(MIN(Inputs!$B$2, I6482*Inputs!$B$10, Inputs!$B$8*Inputs!$B$4 - J6482), 0)</f>
        <v>0</v>
      </c>
      <c r="M6482" s="3">
        <f t="shared" si="912"/>
        <v>0</v>
      </c>
      <c r="N6482" s="3">
        <f t="shared" si="913"/>
        <v>0</v>
      </c>
      <c r="O6482" s="3">
        <f>IF(H6482="Reg", MIN(Inputs!$B$2, I6482*Inputs!$B$10, (Inputs!$B$8-I6482)/Inputs!$B$9), 0)</f>
        <v>0</v>
      </c>
      <c r="P6482" s="3">
        <f t="shared" si="914"/>
        <v>0</v>
      </c>
      <c r="Q6482" s="3">
        <f t="shared" si="915"/>
        <v>0</v>
      </c>
      <c r="R6482" s="3">
        <f>I6482 + M6482*Inputs!$B$9 - N6482/Inputs!$B$10</f>
        <v>0</v>
      </c>
    </row>
    <row r="6483" spans="1:18" x14ac:dyDescent="0.3">
      <c r="A6483" s="4">
        <v>46293.041666666657</v>
      </c>
      <c r="B6483" s="3">
        <v>19.427500000000002</v>
      </c>
      <c r="C6483" s="3">
        <v>0.06</v>
      </c>
      <c r="D6483" s="3">
        <f t="shared" si="909"/>
        <v>28.515520833333326</v>
      </c>
      <c r="E6483" s="3">
        <f>MAX(B6483 - D6483/Inputs!$B$5, 0)</f>
        <v>0</v>
      </c>
      <c r="F6483" s="3">
        <f>MAX(D6483*Inputs!$B$5 - B6483, 0)</f>
        <v>5.6661583333333247</v>
      </c>
      <c r="G6483" s="3">
        <f t="shared" si="910"/>
        <v>0.06</v>
      </c>
      <c r="H6483" t="str">
        <f t="shared" si="911"/>
        <v>Charge</v>
      </c>
      <c r="I6483" s="3">
        <f t="shared" si="916"/>
        <v>0</v>
      </c>
      <c r="J6483" s="3">
        <f t="shared" si="917"/>
        <v>0</v>
      </c>
      <c r="K6483" s="3">
        <f>MIN(Inputs!$B$2, (Inputs!$B$8 - I6483)/Inputs!$B$9)</f>
        <v>170</v>
      </c>
      <c r="L6483" s="3">
        <f>MAX(MIN(Inputs!$B$2, I6483*Inputs!$B$10, Inputs!$B$8*Inputs!$B$4 - J6483), 0)</f>
        <v>0</v>
      </c>
      <c r="M6483" s="3">
        <f t="shared" si="912"/>
        <v>170</v>
      </c>
      <c r="N6483" s="3">
        <f t="shared" si="913"/>
        <v>0</v>
      </c>
      <c r="O6483" s="3">
        <f>IF(H6483="Reg", MIN(Inputs!$B$2, I6483*Inputs!$B$10, (Inputs!$B$8-I6483)/Inputs!$B$9), 0)</f>
        <v>0</v>
      </c>
      <c r="P6483" s="3">
        <f t="shared" si="914"/>
        <v>-3302.6750000000002</v>
      </c>
      <c r="Q6483" s="3">
        <f t="shared" si="915"/>
        <v>0</v>
      </c>
      <c r="R6483" s="3">
        <f>I6483 + M6483*Inputs!$B$9 - N6483/Inputs!$B$10</f>
        <v>159.4741358339966</v>
      </c>
    </row>
    <row r="6484" spans="1:18" x14ac:dyDescent="0.3">
      <c r="A6484" s="4">
        <v>46293.083333333343</v>
      </c>
      <c r="B6484" s="3">
        <v>22.27</v>
      </c>
      <c r="C6484" s="3">
        <v>0.06</v>
      </c>
      <c r="D6484" s="3">
        <f t="shared" si="909"/>
        <v>28.515520833333326</v>
      </c>
      <c r="E6484" s="3">
        <f>MAX(B6484 - D6484/Inputs!$B$5, 0)</f>
        <v>0</v>
      </c>
      <c r="F6484" s="3">
        <f>MAX(D6484*Inputs!$B$5 - B6484, 0)</f>
        <v>2.8236583333333272</v>
      </c>
      <c r="G6484" s="3">
        <f t="shared" si="910"/>
        <v>0.06</v>
      </c>
      <c r="H6484" t="str">
        <f t="shared" si="911"/>
        <v>Charge</v>
      </c>
      <c r="I6484" s="3">
        <f t="shared" si="916"/>
        <v>159.4741358339966</v>
      </c>
      <c r="J6484" s="3">
        <f t="shared" si="917"/>
        <v>0</v>
      </c>
      <c r="K6484" s="3">
        <f>MIN(Inputs!$B$2, (Inputs!$B$8 - I6484)/Inputs!$B$9)</f>
        <v>170</v>
      </c>
      <c r="L6484" s="3">
        <f>MAX(MIN(Inputs!$B$2, I6484*Inputs!$B$10, Inputs!$B$8*Inputs!$B$4 - J6484), 0)</f>
        <v>149.6</v>
      </c>
      <c r="M6484" s="3">
        <f t="shared" si="912"/>
        <v>170</v>
      </c>
      <c r="N6484" s="3">
        <f t="shared" si="913"/>
        <v>0</v>
      </c>
      <c r="O6484" s="3">
        <f>IF(H6484="Reg", MIN(Inputs!$B$2, I6484*Inputs!$B$10, (Inputs!$B$8-I6484)/Inputs!$B$9), 0)</f>
        <v>0</v>
      </c>
      <c r="P6484" s="3">
        <f t="shared" si="914"/>
        <v>-3785.9</v>
      </c>
      <c r="Q6484" s="3">
        <f t="shared" si="915"/>
        <v>0</v>
      </c>
      <c r="R6484" s="3">
        <f>I6484 + M6484*Inputs!$B$9 - N6484/Inputs!$B$10</f>
        <v>318.9482716679932</v>
      </c>
    </row>
    <row r="6485" spans="1:18" x14ac:dyDescent="0.3">
      <c r="A6485" s="4">
        <v>46293.125</v>
      </c>
      <c r="B6485" s="3">
        <v>25.672499999999999</v>
      </c>
      <c r="C6485" s="3">
        <v>0.06</v>
      </c>
      <c r="D6485" s="3">
        <f t="shared" si="909"/>
        <v>28.515520833333326</v>
      </c>
      <c r="E6485" s="3">
        <f>MAX(B6485 - D6485/Inputs!$B$5, 0)</f>
        <v>0</v>
      </c>
      <c r="F6485" s="3">
        <f>MAX(D6485*Inputs!$B$5 - B6485, 0)</f>
        <v>0</v>
      </c>
      <c r="G6485" s="3">
        <f t="shared" si="910"/>
        <v>0.06</v>
      </c>
      <c r="H6485" t="str">
        <f t="shared" si="911"/>
        <v>Reg</v>
      </c>
      <c r="I6485" s="3">
        <f t="shared" si="916"/>
        <v>318.9482716679932</v>
      </c>
      <c r="J6485" s="3">
        <f t="shared" si="917"/>
        <v>0</v>
      </c>
      <c r="K6485" s="3">
        <f>MIN(Inputs!$B$2, (Inputs!$B$8 - I6485)/Inputs!$B$9)</f>
        <v>22.44121780453775</v>
      </c>
      <c r="L6485" s="3">
        <f>MAX(MIN(Inputs!$B$2, I6485*Inputs!$B$10, Inputs!$B$8*Inputs!$B$4 - J6485), 0)</f>
        <v>170</v>
      </c>
      <c r="M6485" s="3">
        <f t="shared" si="912"/>
        <v>0</v>
      </c>
      <c r="N6485" s="3">
        <f t="shared" si="913"/>
        <v>0</v>
      </c>
      <c r="O6485" s="3">
        <f>IF(H6485="Reg", MIN(Inputs!$B$2, I6485*Inputs!$B$10, (Inputs!$B$8-I6485)/Inputs!$B$9), 0)</f>
        <v>22.44121780453775</v>
      </c>
      <c r="P6485" s="3">
        <f t="shared" si="914"/>
        <v>0</v>
      </c>
      <c r="Q6485" s="3">
        <f t="shared" si="915"/>
        <v>1.346473068272265</v>
      </c>
      <c r="R6485" s="3">
        <f>I6485 + M6485*Inputs!$B$9 - N6485/Inputs!$B$10</f>
        <v>318.9482716679932</v>
      </c>
    </row>
    <row r="6486" spans="1:18" x14ac:dyDescent="0.3">
      <c r="A6486" s="4">
        <v>46293.166666666657</v>
      </c>
      <c r="B6486" s="3">
        <v>23.3825</v>
      </c>
      <c r="C6486" s="3">
        <v>0.06</v>
      </c>
      <c r="D6486" s="3">
        <f t="shared" si="909"/>
        <v>28.515520833333326</v>
      </c>
      <c r="E6486" s="3">
        <f>MAX(B6486 - D6486/Inputs!$B$5, 0)</f>
        <v>0</v>
      </c>
      <c r="F6486" s="3">
        <f>MAX(D6486*Inputs!$B$5 - B6486, 0)</f>
        <v>1.7111583333333265</v>
      </c>
      <c r="G6486" s="3">
        <f t="shared" si="910"/>
        <v>0.06</v>
      </c>
      <c r="H6486" t="str">
        <f t="shared" si="911"/>
        <v>Charge</v>
      </c>
      <c r="I6486" s="3">
        <f t="shared" si="916"/>
        <v>318.9482716679932</v>
      </c>
      <c r="J6486" s="3">
        <f t="shared" si="917"/>
        <v>0</v>
      </c>
      <c r="K6486" s="3">
        <f>MIN(Inputs!$B$2, (Inputs!$B$8 - I6486)/Inputs!$B$9)</f>
        <v>22.44121780453775</v>
      </c>
      <c r="L6486" s="3">
        <f>MAX(MIN(Inputs!$B$2, I6486*Inputs!$B$10, Inputs!$B$8*Inputs!$B$4 - J6486), 0)</f>
        <v>170</v>
      </c>
      <c r="M6486" s="3">
        <f t="shared" si="912"/>
        <v>22.44121780453775</v>
      </c>
      <c r="N6486" s="3">
        <f t="shared" si="913"/>
        <v>0</v>
      </c>
      <c r="O6486" s="3">
        <f>IF(H6486="Reg", MIN(Inputs!$B$2, I6486*Inputs!$B$10, (Inputs!$B$8-I6486)/Inputs!$B$9), 0)</f>
        <v>0</v>
      </c>
      <c r="P6486" s="3">
        <f t="shared" si="914"/>
        <v>-524.73177531460396</v>
      </c>
      <c r="Q6486" s="3">
        <f t="shared" si="915"/>
        <v>0</v>
      </c>
      <c r="R6486" s="3">
        <f>I6486 + M6486*Inputs!$B$9 - N6486/Inputs!$B$10</f>
        <v>340</v>
      </c>
    </row>
    <row r="6487" spans="1:18" x14ac:dyDescent="0.3">
      <c r="A6487" s="4">
        <v>46293.208333333343</v>
      </c>
      <c r="B6487" s="3">
        <v>23.502500000000005</v>
      </c>
      <c r="C6487" s="3">
        <v>7.0000000000000007E-2</v>
      </c>
      <c r="D6487" s="3">
        <f t="shared" si="909"/>
        <v>28.515520833333326</v>
      </c>
      <c r="E6487" s="3">
        <f>MAX(B6487 - D6487/Inputs!$B$5, 0)</f>
        <v>0</v>
      </c>
      <c r="F6487" s="3">
        <f>MAX(D6487*Inputs!$B$5 - B6487, 0)</f>
        <v>1.5911583333333219</v>
      </c>
      <c r="G6487" s="3">
        <f t="shared" si="910"/>
        <v>7.0000000000000007E-2</v>
      </c>
      <c r="H6487" t="str">
        <f t="shared" si="911"/>
        <v>Charge</v>
      </c>
      <c r="I6487" s="3">
        <f t="shared" si="916"/>
        <v>340</v>
      </c>
      <c r="J6487" s="3">
        <f t="shared" si="917"/>
        <v>0</v>
      </c>
      <c r="K6487" s="3">
        <f>MIN(Inputs!$B$2, (Inputs!$B$8 - I6487)/Inputs!$B$9)</f>
        <v>0</v>
      </c>
      <c r="L6487" s="3">
        <f>MAX(MIN(Inputs!$B$2, I6487*Inputs!$B$10, Inputs!$B$8*Inputs!$B$4 - J6487), 0)</f>
        <v>170</v>
      </c>
      <c r="M6487" s="3">
        <f t="shared" si="912"/>
        <v>0</v>
      </c>
      <c r="N6487" s="3">
        <f t="shared" si="913"/>
        <v>0</v>
      </c>
      <c r="O6487" s="3">
        <f>IF(H6487="Reg", MIN(Inputs!$B$2, I6487*Inputs!$B$10, (Inputs!$B$8-I6487)/Inputs!$B$9), 0)</f>
        <v>0</v>
      </c>
      <c r="P6487" s="3">
        <f t="shared" si="914"/>
        <v>0</v>
      </c>
      <c r="Q6487" s="3">
        <f t="shared" si="915"/>
        <v>0</v>
      </c>
      <c r="R6487" s="3">
        <f>I6487 + M6487*Inputs!$B$9 - N6487/Inputs!$B$10</f>
        <v>340</v>
      </c>
    </row>
    <row r="6488" spans="1:18" x14ac:dyDescent="0.3">
      <c r="A6488" s="4">
        <v>46293.25</v>
      </c>
      <c r="B6488" s="3">
        <v>25.0075</v>
      </c>
      <c r="C6488" s="3">
        <v>0.06</v>
      </c>
      <c r="D6488" s="3">
        <f t="shared" si="909"/>
        <v>28.515520833333326</v>
      </c>
      <c r="E6488" s="3">
        <f>MAX(B6488 - D6488/Inputs!$B$5, 0)</f>
        <v>0</v>
      </c>
      <c r="F6488" s="3">
        <f>MAX(D6488*Inputs!$B$5 - B6488, 0)</f>
        <v>8.6158333333326453E-2</v>
      </c>
      <c r="G6488" s="3">
        <f t="shared" si="910"/>
        <v>0.06</v>
      </c>
      <c r="H6488" t="str">
        <f t="shared" si="911"/>
        <v>Charge</v>
      </c>
      <c r="I6488" s="3">
        <f t="shared" si="916"/>
        <v>340</v>
      </c>
      <c r="J6488" s="3">
        <f t="shared" si="917"/>
        <v>0</v>
      </c>
      <c r="K6488" s="3">
        <f>MIN(Inputs!$B$2, (Inputs!$B$8 - I6488)/Inputs!$B$9)</f>
        <v>0</v>
      </c>
      <c r="L6488" s="3">
        <f>MAX(MIN(Inputs!$B$2, I6488*Inputs!$B$10, Inputs!$B$8*Inputs!$B$4 - J6488), 0)</f>
        <v>170</v>
      </c>
      <c r="M6488" s="3">
        <f t="shared" si="912"/>
        <v>0</v>
      </c>
      <c r="N6488" s="3">
        <f t="shared" si="913"/>
        <v>0</v>
      </c>
      <c r="O6488" s="3">
        <f>IF(H6488="Reg", MIN(Inputs!$B$2, I6488*Inputs!$B$10, (Inputs!$B$8-I6488)/Inputs!$B$9), 0)</f>
        <v>0</v>
      </c>
      <c r="P6488" s="3">
        <f t="shared" si="914"/>
        <v>0</v>
      </c>
      <c r="Q6488" s="3">
        <f t="shared" si="915"/>
        <v>0</v>
      </c>
      <c r="R6488" s="3">
        <f>I6488 + M6488*Inputs!$B$9 - N6488/Inputs!$B$10</f>
        <v>340</v>
      </c>
    </row>
    <row r="6489" spans="1:18" x14ac:dyDescent="0.3">
      <c r="A6489" s="4">
        <v>46293.291666666657</v>
      </c>
      <c r="B6489" s="3">
        <v>26.595000000000002</v>
      </c>
      <c r="C6489" s="3">
        <v>1</v>
      </c>
      <c r="D6489" s="3">
        <f t="shared" si="909"/>
        <v>28.515520833333326</v>
      </c>
      <c r="E6489" s="3">
        <f>MAX(B6489 - D6489/Inputs!$B$5, 0)</f>
        <v>0</v>
      </c>
      <c r="F6489" s="3">
        <f>MAX(D6489*Inputs!$B$5 - B6489, 0)</f>
        <v>0</v>
      </c>
      <c r="G6489" s="3">
        <f t="shared" si="910"/>
        <v>1</v>
      </c>
      <c r="H6489" t="str">
        <f t="shared" si="911"/>
        <v>Reg</v>
      </c>
      <c r="I6489" s="3">
        <f t="shared" si="916"/>
        <v>340</v>
      </c>
      <c r="J6489" s="3">
        <f t="shared" si="917"/>
        <v>0</v>
      </c>
      <c r="K6489" s="3">
        <f>MIN(Inputs!$B$2, (Inputs!$B$8 - I6489)/Inputs!$B$9)</f>
        <v>0</v>
      </c>
      <c r="L6489" s="3">
        <f>MAX(MIN(Inputs!$B$2, I6489*Inputs!$B$10, Inputs!$B$8*Inputs!$B$4 - J6489), 0)</f>
        <v>170</v>
      </c>
      <c r="M6489" s="3">
        <f t="shared" si="912"/>
        <v>0</v>
      </c>
      <c r="N6489" s="3">
        <f t="shared" si="913"/>
        <v>0</v>
      </c>
      <c r="O6489" s="3">
        <f>IF(H6489="Reg", MIN(Inputs!$B$2, I6489*Inputs!$B$10, (Inputs!$B$8-I6489)/Inputs!$B$9), 0)</f>
        <v>0</v>
      </c>
      <c r="P6489" s="3">
        <f t="shared" si="914"/>
        <v>0</v>
      </c>
      <c r="Q6489" s="3">
        <f t="shared" si="915"/>
        <v>0</v>
      </c>
      <c r="R6489" s="3">
        <f>I6489 + M6489*Inputs!$B$9 - N6489/Inputs!$B$10</f>
        <v>340</v>
      </c>
    </row>
    <row r="6490" spans="1:18" x14ac:dyDescent="0.3">
      <c r="A6490" s="4">
        <v>46293.333333333343</v>
      </c>
      <c r="B6490" s="3">
        <v>28.782499999999999</v>
      </c>
      <c r="C6490" s="3">
        <v>0.49</v>
      </c>
      <c r="D6490" s="3">
        <f t="shared" si="909"/>
        <v>28.515520833333326</v>
      </c>
      <c r="E6490" s="3">
        <f>MAX(B6490 - D6490/Inputs!$B$5, 0)</f>
        <v>0</v>
      </c>
      <c r="F6490" s="3">
        <f>MAX(D6490*Inputs!$B$5 - B6490, 0)</f>
        <v>0</v>
      </c>
      <c r="G6490" s="3">
        <f t="shared" si="910"/>
        <v>0.49</v>
      </c>
      <c r="H6490" t="str">
        <f t="shared" si="911"/>
        <v>Reg</v>
      </c>
      <c r="I6490" s="3">
        <f t="shared" si="916"/>
        <v>340</v>
      </c>
      <c r="J6490" s="3">
        <f t="shared" si="917"/>
        <v>0</v>
      </c>
      <c r="K6490" s="3">
        <f>MIN(Inputs!$B$2, (Inputs!$B$8 - I6490)/Inputs!$B$9)</f>
        <v>0</v>
      </c>
      <c r="L6490" s="3">
        <f>MAX(MIN(Inputs!$B$2, I6490*Inputs!$B$10, Inputs!$B$8*Inputs!$B$4 - J6490), 0)</f>
        <v>170</v>
      </c>
      <c r="M6490" s="3">
        <f t="shared" si="912"/>
        <v>0</v>
      </c>
      <c r="N6490" s="3">
        <f t="shared" si="913"/>
        <v>0</v>
      </c>
      <c r="O6490" s="3">
        <f>IF(H6490="Reg", MIN(Inputs!$B$2, I6490*Inputs!$B$10, (Inputs!$B$8-I6490)/Inputs!$B$9), 0)</f>
        <v>0</v>
      </c>
      <c r="P6490" s="3">
        <f t="shared" si="914"/>
        <v>0</v>
      </c>
      <c r="Q6490" s="3">
        <f t="shared" si="915"/>
        <v>0</v>
      </c>
      <c r="R6490" s="3">
        <f>I6490 + M6490*Inputs!$B$9 - N6490/Inputs!$B$10</f>
        <v>340</v>
      </c>
    </row>
    <row r="6491" spans="1:18" x14ac:dyDescent="0.3">
      <c r="A6491" s="4">
        <v>46293.375</v>
      </c>
      <c r="B6491" s="3">
        <v>31.8</v>
      </c>
      <c r="C6491" s="3">
        <v>0.49</v>
      </c>
      <c r="D6491" s="3">
        <f t="shared" si="909"/>
        <v>28.515520833333326</v>
      </c>
      <c r="E6491" s="3">
        <f>MAX(B6491 - D6491/Inputs!$B$5, 0)</f>
        <v>0</v>
      </c>
      <c r="F6491" s="3">
        <f>MAX(D6491*Inputs!$B$5 - B6491, 0)</f>
        <v>0</v>
      </c>
      <c r="G6491" s="3">
        <f t="shared" si="910"/>
        <v>0.49</v>
      </c>
      <c r="H6491" t="str">
        <f t="shared" si="911"/>
        <v>Reg</v>
      </c>
      <c r="I6491" s="3">
        <f t="shared" si="916"/>
        <v>340</v>
      </c>
      <c r="J6491" s="3">
        <f t="shared" si="917"/>
        <v>0</v>
      </c>
      <c r="K6491" s="3">
        <f>MIN(Inputs!$B$2, (Inputs!$B$8 - I6491)/Inputs!$B$9)</f>
        <v>0</v>
      </c>
      <c r="L6491" s="3">
        <f>MAX(MIN(Inputs!$B$2, I6491*Inputs!$B$10, Inputs!$B$8*Inputs!$B$4 - J6491), 0)</f>
        <v>170</v>
      </c>
      <c r="M6491" s="3">
        <f t="shared" si="912"/>
        <v>0</v>
      </c>
      <c r="N6491" s="3">
        <f t="shared" si="913"/>
        <v>0</v>
      </c>
      <c r="O6491" s="3">
        <f>IF(H6491="Reg", MIN(Inputs!$B$2, I6491*Inputs!$B$10, (Inputs!$B$8-I6491)/Inputs!$B$9), 0)</f>
        <v>0</v>
      </c>
      <c r="P6491" s="3">
        <f t="shared" si="914"/>
        <v>0</v>
      </c>
      <c r="Q6491" s="3">
        <f t="shared" si="915"/>
        <v>0</v>
      </c>
      <c r="R6491" s="3">
        <f>I6491 + M6491*Inputs!$B$9 - N6491/Inputs!$B$10</f>
        <v>340</v>
      </c>
    </row>
    <row r="6492" spans="1:18" x14ac:dyDescent="0.3">
      <c r="A6492" s="4">
        <v>46293.416666666657</v>
      </c>
      <c r="B6492" s="3">
        <v>32.174999999999997</v>
      </c>
      <c r="C6492" s="3">
        <v>0.44</v>
      </c>
      <c r="D6492" s="3">
        <f t="shared" si="909"/>
        <v>28.515520833333326</v>
      </c>
      <c r="E6492" s="3">
        <f>MAX(B6492 - D6492/Inputs!$B$5, 0)</f>
        <v>0</v>
      </c>
      <c r="F6492" s="3">
        <f>MAX(D6492*Inputs!$B$5 - B6492, 0)</f>
        <v>0</v>
      </c>
      <c r="G6492" s="3">
        <f t="shared" si="910"/>
        <v>0.44</v>
      </c>
      <c r="H6492" t="str">
        <f t="shared" si="911"/>
        <v>Reg</v>
      </c>
      <c r="I6492" s="3">
        <f t="shared" si="916"/>
        <v>340</v>
      </c>
      <c r="J6492" s="3">
        <f t="shared" si="917"/>
        <v>0</v>
      </c>
      <c r="K6492" s="3">
        <f>MIN(Inputs!$B$2, (Inputs!$B$8 - I6492)/Inputs!$B$9)</f>
        <v>0</v>
      </c>
      <c r="L6492" s="3">
        <f>MAX(MIN(Inputs!$B$2, I6492*Inputs!$B$10, Inputs!$B$8*Inputs!$B$4 - J6492), 0)</f>
        <v>170</v>
      </c>
      <c r="M6492" s="3">
        <f t="shared" si="912"/>
        <v>0</v>
      </c>
      <c r="N6492" s="3">
        <f t="shared" si="913"/>
        <v>0</v>
      </c>
      <c r="O6492" s="3">
        <f>IF(H6492="Reg", MIN(Inputs!$B$2, I6492*Inputs!$B$10, (Inputs!$B$8-I6492)/Inputs!$B$9), 0)</f>
        <v>0</v>
      </c>
      <c r="P6492" s="3">
        <f t="shared" si="914"/>
        <v>0</v>
      </c>
      <c r="Q6492" s="3">
        <f t="shared" si="915"/>
        <v>0</v>
      </c>
      <c r="R6492" s="3">
        <f>I6492 + M6492*Inputs!$B$9 - N6492/Inputs!$B$10</f>
        <v>340</v>
      </c>
    </row>
    <row r="6493" spans="1:18" x14ac:dyDescent="0.3">
      <c r="A6493" s="4">
        <v>46293.458333333343</v>
      </c>
      <c r="B6493" s="3">
        <v>31.367500000000003</v>
      </c>
      <c r="C6493" s="3">
        <v>0.39</v>
      </c>
      <c r="D6493" s="3">
        <f t="shared" si="909"/>
        <v>28.515520833333326</v>
      </c>
      <c r="E6493" s="3">
        <f>MAX(B6493 - D6493/Inputs!$B$5, 0)</f>
        <v>0</v>
      </c>
      <c r="F6493" s="3">
        <f>MAX(D6493*Inputs!$B$5 - B6493, 0)</f>
        <v>0</v>
      </c>
      <c r="G6493" s="3">
        <f t="shared" si="910"/>
        <v>0.39</v>
      </c>
      <c r="H6493" t="str">
        <f t="shared" si="911"/>
        <v>Reg</v>
      </c>
      <c r="I6493" s="3">
        <f t="shared" si="916"/>
        <v>340</v>
      </c>
      <c r="J6493" s="3">
        <f t="shared" si="917"/>
        <v>0</v>
      </c>
      <c r="K6493" s="3">
        <f>MIN(Inputs!$B$2, (Inputs!$B$8 - I6493)/Inputs!$B$9)</f>
        <v>0</v>
      </c>
      <c r="L6493" s="3">
        <f>MAX(MIN(Inputs!$B$2, I6493*Inputs!$B$10, Inputs!$B$8*Inputs!$B$4 - J6493), 0)</f>
        <v>170</v>
      </c>
      <c r="M6493" s="3">
        <f t="shared" si="912"/>
        <v>0</v>
      </c>
      <c r="N6493" s="3">
        <f t="shared" si="913"/>
        <v>0</v>
      </c>
      <c r="O6493" s="3">
        <f>IF(H6493="Reg", MIN(Inputs!$B$2, I6493*Inputs!$B$10, (Inputs!$B$8-I6493)/Inputs!$B$9), 0)</f>
        <v>0</v>
      </c>
      <c r="P6493" s="3">
        <f t="shared" si="914"/>
        <v>0</v>
      </c>
      <c r="Q6493" s="3">
        <f t="shared" si="915"/>
        <v>0</v>
      </c>
      <c r="R6493" s="3">
        <f>I6493 + M6493*Inputs!$B$9 - N6493/Inputs!$B$10</f>
        <v>340</v>
      </c>
    </row>
    <row r="6494" spans="1:18" x14ac:dyDescent="0.3">
      <c r="A6494" s="4">
        <v>46293.5</v>
      </c>
      <c r="B6494" s="3">
        <v>27.422499999999999</v>
      </c>
      <c r="C6494" s="3">
        <v>0.37</v>
      </c>
      <c r="D6494" s="3">
        <f t="shared" si="909"/>
        <v>28.515520833333326</v>
      </c>
      <c r="E6494" s="3">
        <f>MAX(B6494 - D6494/Inputs!$B$5, 0)</f>
        <v>0</v>
      </c>
      <c r="F6494" s="3">
        <f>MAX(D6494*Inputs!$B$5 - B6494, 0)</f>
        <v>0</v>
      </c>
      <c r="G6494" s="3">
        <f t="shared" si="910"/>
        <v>0.37</v>
      </c>
      <c r="H6494" t="str">
        <f t="shared" si="911"/>
        <v>Reg</v>
      </c>
      <c r="I6494" s="3">
        <f t="shared" si="916"/>
        <v>340</v>
      </c>
      <c r="J6494" s="3">
        <f t="shared" si="917"/>
        <v>0</v>
      </c>
      <c r="K6494" s="3">
        <f>MIN(Inputs!$B$2, (Inputs!$B$8 - I6494)/Inputs!$B$9)</f>
        <v>0</v>
      </c>
      <c r="L6494" s="3">
        <f>MAX(MIN(Inputs!$B$2, I6494*Inputs!$B$10, Inputs!$B$8*Inputs!$B$4 - J6494), 0)</f>
        <v>170</v>
      </c>
      <c r="M6494" s="3">
        <f t="shared" si="912"/>
        <v>0</v>
      </c>
      <c r="N6494" s="3">
        <f t="shared" si="913"/>
        <v>0</v>
      </c>
      <c r="O6494" s="3">
        <f>IF(H6494="Reg", MIN(Inputs!$B$2, I6494*Inputs!$B$10, (Inputs!$B$8-I6494)/Inputs!$B$9), 0)</f>
        <v>0</v>
      </c>
      <c r="P6494" s="3">
        <f t="shared" si="914"/>
        <v>0</v>
      </c>
      <c r="Q6494" s="3">
        <f t="shared" si="915"/>
        <v>0</v>
      </c>
      <c r="R6494" s="3">
        <f>I6494 + M6494*Inputs!$B$9 - N6494/Inputs!$B$10</f>
        <v>340</v>
      </c>
    </row>
    <row r="6495" spans="1:18" x14ac:dyDescent="0.3">
      <c r="A6495" s="4">
        <v>46293.541666666657</v>
      </c>
      <c r="B6495" s="3">
        <v>25.974999999999998</v>
      </c>
      <c r="C6495" s="3">
        <v>0.44</v>
      </c>
      <c r="D6495" s="3">
        <f t="shared" si="909"/>
        <v>28.515520833333326</v>
      </c>
      <c r="E6495" s="3">
        <f>MAX(B6495 - D6495/Inputs!$B$5, 0)</f>
        <v>0</v>
      </c>
      <c r="F6495" s="3">
        <f>MAX(D6495*Inputs!$B$5 - B6495, 0)</f>
        <v>0</v>
      </c>
      <c r="G6495" s="3">
        <f t="shared" si="910"/>
        <v>0.44</v>
      </c>
      <c r="H6495" t="str">
        <f t="shared" si="911"/>
        <v>Reg</v>
      </c>
      <c r="I6495" s="3">
        <f t="shared" si="916"/>
        <v>340</v>
      </c>
      <c r="J6495" s="3">
        <f t="shared" si="917"/>
        <v>0</v>
      </c>
      <c r="K6495" s="3">
        <f>MIN(Inputs!$B$2, (Inputs!$B$8 - I6495)/Inputs!$B$9)</f>
        <v>0</v>
      </c>
      <c r="L6495" s="3">
        <f>MAX(MIN(Inputs!$B$2, I6495*Inputs!$B$10, Inputs!$B$8*Inputs!$B$4 - J6495), 0)</f>
        <v>170</v>
      </c>
      <c r="M6495" s="3">
        <f t="shared" si="912"/>
        <v>0</v>
      </c>
      <c r="N6495" s="3">
        <f t="shared" si="913"/>
        <v>0</v>
      </c>
      <c r="O6495" s="3">
        <f>IF(H6495="Reg", MIN(Inputs!$B$2, I6495*Inputs!$B$10, (Inputs!$B$8-I6495)/Inputs!$B$9), 0)</f>
        <v>0</v>
      </c>
      <c r="P6495" s="3">
        <f t="shared" si="914"/>
        <v>0</v>
      </c>
      <c r="Q6495" s="3">
        <f t="shared" si="915"/>
        <v>0</v>
      </c>
      <c r="R6495" s="3">
        <f>I6495 + M6495*Inputs!$B$9 - N6495/Inputs!$B$10</f>
        <v>340</v>
      </c>
    </row>
    <row r="6496" spans="1:18" x14ac:dyDescent="0.3">
      <c r="A6496" s="4">
        <v>46293.583333333343</v>
      </c>
      <c r="B6496" s="3">
        <v>22.942499999999999</v>
      </c>
      <c r="C6496" s="3">
        <v>0.49</v>
      </c>
      <c r="D6496" s="3">
        <f t="shared" si="909"/>
        <v>28.515520833333326</v>
      </c>
      <c r="E6496" s="3">
        <f>MAX(B6496 - D6496/Inputs!$B$5, 0)</f>
        <v>0</v>
      </c>
      <c r="F6496" s="3">
        <f>MAX(D6496*Inputs!$B$5 - B6496, 0)</f>
        <v>2.1511583333333277</v>
      </c>
      <c r="G6496" s="3">
        <f t="shared" si="910"/>
        <v>0.49</v>
      </c>
      <c r="H6496" t="str">
        <f t="shared" si="911"/>
        <v>Charge</v>
      </c>
      <c r="I6496" s="3">
        <f t="shared" si="916"/>
        <v>340</v>
      </c>
      <c r="J6496" s="3">
        <f t="shared" si="917"/>
        <v>0</v>
      </c>
      <c r="K6496" s="3">
        <f>MIN(Inputs!$B$2, (Inputs!$B$8 - I6496)/Inputs!$B$9)</f>
        <v>0</v>
      </c>
      <c r="L6496" s="3">
        <f>MAX(MIN(Inputs!$B$2, I6496*Inputs!$B$10, Inputs!$B$8*Inputs!$B$4 - J6496), 0)</f>
        <v>170</v>
      </c>
      <c r="M6496" s="3">
        <f t="shared" si="912"/>
        <v>0</v>
      </c>
      <c r="N6496" s="3">
        <f t="shared" si="913"/>
        <v>0</v>
      </c>
      <c r="O6496" s="3">
        <f>IF(H6496="Reg", MIN(Inputs!$B$2, I6496*Inputs!$B$10, (Inputs!$B$8-I6496)/Inputs!$B$9), 0)</f>
        <v>0</v>
      </c>
      <c r="P6496" s="3">
        <f t="shared" si="914"/>
        <v>0</v>
      </c>
      <c r="Q6496" s="3">
        <f t="shared" si="915"/>
        <v>0</v>
      </c>
      <c r="R6496" s="3">
        <f>I6496 + M6496*Inputs!$B$9 - N6496/Inputs!$B$10</f>
        <v>340</v>
      </c>
    </row>
    <row r="6497" spans="1:18" x14ac:dyDescent="0.3">
      <c r="A6497" s="4">
        <v>46293.625</v>
      </c>
      <c r="B6497" s="3">
        <v>25.1325</v>
      </c>
      <c r="C6497" s="3">
        <v>0.5</v>
      </c>
      <c r="D6497" s="3">
        <f t="shared" si="909"/>
        <v>28.515520833333326</v>
      </c>
      <c r="E6497" s="3">
        <f>MAX(B6497 - D6497/Inputs!$B$5, 0)</f>
        <v>0</v>
      </c>
      <c r="F6497" s="3">
        <f>MAX(D6497*Inputs!$B$5 - B6497, 0)</f>
        <v>0</v>
      </c>
      <c r="G6497" s="3">
        <f t="shared" si="910"/>
        <v>0.5</v>
      </c>
      <c r="H6497" t="str">
        <f t="shared" si="911"/>
        <v>Reg</v>
      </c>
      <c r="I6497" s="3">
        <f t="shared" si="916"/>
        <v>340</v>
      </c>
      <c r="J6497" s="3">
        <f t="shared" si="917"/>
        <v>0</v>
      </c>
      <c r="K6497" s="3">
        <f>MIN(Inputs!$B$2, (Inputs!$B$8 - I6497)/Inputs!$B$9)</f>
        <v>0</v>
      </c>
      <c r="L6497" s="3">
        <f>MAX(MIN(Inputs!$B$2, I6497*Inputs!$B$10, Inputs!$B$8*Inputs!$B$4 - J6497), 0)</f>
        <v>170</v>
      </c>
      <c r="M6497" s="3">
        <f t="shared" si="912"/>
        <v>0</v>
      </c>
      <c r="N6497" s="3">
        <f t="shared" si="913"/>
        <v>0</v>
      </c>
      <c r="O6497" s="3">
        <f>IF(H6497="Reg", MIN(Inputs!$B$2, I6497*Inputs!$B$10, (Inputs!$B$8-I6497)/Inputs!$B$9), 0)</f>
        <v>0</v>
      </c>
      <c r="P6497" s="3">
        <f t="shared" si="914"/>
        <v>0</v>
      </c>
      <c r="Q6497" s="3">
        <f t="shared" si="915"/>
        <v>0</v>
      </c>
      <c r="R6497" s="3">
        <f>I6497 + M6497*Inputs!$B$9 - N6497/Inputs!$B$10</f>
        <v>340</v>
      </c>
    </row>
    <row r="6498" spans="1:18" x14ac:dyDescent="0.3">
      <c r="A6498" s="4">
        <v>46293.666666666657</v>
      </c>
      <c r="B6498" s="3">
        <v>25.55</v>
      </c>
      <c r="C6498" s="3">
        <v>1</v>
      </c>
      <c r="D6498" s="3">
        <f t="shared" si="909"/>
        <v>28.515520833333326</v>
      </c>
      <c r="E6498" s="3">
        <f>MAX(B6498 - D6498/Inputs!$B$5, 0)</f>
        <v>0</v>
      </c>
      <c r="F6498" s="3">
        <f>MAX(D6498*Inputs!$B$5 - B6498, 0)</f>
        <v>0</v>
      </c>
      <c r="G6498" s="3">
        <f t="shared" si="910"/>
        <v>1</v>
      </c>
      <c r="H6498" t="str">
        <f t="shared" si="911"/>
        <v>Reg</v>
      </c>
      <c r="I6498" s="3">
        <f t="shared" si="916"/>
        <v>340</v>
      </c>
      <c r="J6498" s="3">
        <f t="shared" si="917"/>
        <v>0</v>
      </c>
      <c r="K6498" s="3">
        <f>MIN(Inputs!$B$2, (Inputs!$B$8 - I6498)/Inputs!$B$9)</f>
        <v>0</v>
      </c>
      <c r="L6498" s="3">
        <f>MAX(MIN(Inputs!$B$2, I6498*Inputs!$B$10, Inputs!$B$8*Inputs!$B$4 - J6498), 0)</f>
        <v>170</v>
      </c>
      <c r="M6498" s="3">
        <f t="shared" si="912"/>
        <v>0</v>
      </c>
      <c r="N6498" s="3">
        <f t="shared" si="913"/>
        <v>0</v>
      </c>
      <c r="O6498" s="3">
        <f>IF(H6498="Reg", MIN(Inputs!$B$2, I6498*Inputs!$B$10, (Inputs!$B$8-I6498)/Inputs!$B$9), 0)</f>
        <v>0</v>
      </c>
      <c r="P6498" s="3">
        <f t="shared" si="914"/>
        <v>0</v>
      </c>
      <c r="Q6498" s="3">
        <f t="shared" si="915"/>
        <v>0</v>
      </c>
      <c r="R6498" s="3">
        <f>I6498 + M6498*Inputs!$B$9 - N6498/Inputs!$B$10</f>
        <v>340</v>
      </c>
    </row>
    <row r="6499" spans="1:18" x14ac:dyDescent="0.3">
      <c r="A6499" s="4">
        <v>46293.708333333343</v>
      </c>
      <c r="B6499" s="3">
        <v>24.160000000000004</v>
      </c>
      <c r="C6499" s="3">
        <v>1.99</v>
      </c>
      <c r="D6499" s="3">
        <f t="shared" si="909"/>
        <v>28.515520833333326</v>
      </c>
      <c r="E6499" s="3">
        <f>MAX(B6499 - D6499/Inputs!$B$5, 0)</f>
        <v>0</v>
      </c>
      <c r="F6499" s="3">
        <f>MAX(D6499*Inputs!$B$5 - B6499, 0)</f>
        <v>0.93365833333332304</v>
      </c>
      <c r="G6499" s="3">
        <f t="shared" si="910"/>
        <v>1.99</v>
      </c>
      <c r="H6499" t="str">
        <f t="shared" si="911"/>
        <v>Reg</v>
      </c>
      <c r="I6499" s="3">
        <f t="shared" si="916"/>
        <v>340</v>
      </c>
      <c r="J6499" s="3">
        <f t="shared" si="917"/>
        <v>0</v>
      </c>
      <c r="K6499" s="3">
        <f>MIN(Inputs!$B$2, (Inputs!$B$8 - I6499)/Inputs!$B$9)</f>
        <v>0</v>
      </c>
      <c r="L6499" s="3">
        <f>MAX(MIN(Inputs!$B$2, I6499*Inputs!$B$10, Inputs!$B$8*Inputs!$B$4 - J6499), 0)</f>
        <v>170</v>
      </c>
      <c r="M6499" s="3">
        <f t="shared" si="912"/>
        <v>0</v>
      </c>
      <c r="N6499" s="3">
        <f t="shared" si="913"/>
        <v>0</v>
      </c>
      <c r="O6499" s="3">
        <f>IF(H6499="Reg", MIN(Inputs!$B$2, I6499*Inputs!$B$10, (Inputs!$B$8-I6499)/Inputs!$B$9), 0)</f>
        <v>0</v>
      </c>
      <c r="P6499" s="3">
        <f t="shared" si="914"/>
        <v>0</v>
      </c>
      <c r="Q6499" s="3">
        <f t="shared" si="915"/>
        <v>0</v>
      </c>
      <c r="R6499" s="3">
        <f>I6499 + M6499*Inputs!$B$9 - N6499/Inputs!$B$10</f>
        <v>340</v>
      </c>
    </row>
    <row r="6500" spans="1:18" x14ac:dyDescent="0.3">
      <c r="A6500" s="4">
        <v>46293.75</v>
      </c>
      <c r="B6500" s="3">
        <v>22.364999999999998</v>
      </c>
      <c r="C6500" s="3">
        <v>4.49</v>
      </c>
      <c r="D6500" s="3">
        <f t="shared" si="909"/>
        <v>28.515520833333326</v>
      </c>
      <c r="E6500" s="3">
        <f>MAX(B6500 - D6500/Inputs!$B$5, 0)</f>
        <v>0</v>
      </c>
      <c r="F6500" s="3">
        <f>MAX(D6500*Inputs!$B$5 - B6500, 0)</f>
        <v>2.7286583333333283</v>
      </c>
      <c r="G6500" s="3">
        <f t="shared" si="910"/>
        <v>4.49</v>
      </c>
      <c r="H6500" t="str">
        <f t="shared" si="911"/>
        <v>Reg</v>
      </c>
      <c r="I6500" s="3">
        <f t="shared" si="916"/>
        <v>340</v>
      </c>
      <c r="J6500" s="3">
        <f t="shared" si="917"/>
        <v>0</v>
      </c>
      <c r="K6500" s="3">
        <f>MIN(Inputs!$B$2, (Inputs!$B$8 - I6500)/Inputs!$B$9)</f>
        <v>0</v>
      </c>
      <c r="L6500" s="3">
        <f>MAX(MIN(Inputs!$B$2, I6500*Inputs!$B$10, Inputs!$B$8*Inputs!$B$4 - J6500), 0)</f>
        <v>170</v>
      </c>
      <c r="M6500" s="3">
        <f t="shared" si="912"/>
        <v>0</v>
      </c>
      <c r="N6500" s="3">
        <f t="shared" si="913"/>
        <v>0</v>
      </c>
      <c r="O6500" s="3">
        <f>IF(H6500="Reg", MIN(Inputs!$B$2, I6500*Inputs!$B$10, (Inputs!$B$8-I6500)/Inputs!$B$9), 0)</f>
        <v>0</v>
      </c>
      <c r="P6500" s="3">
        <f t="shared" si="914"/>
        <v>0</v>
      </c>
      <c r="Q6500" s="3">
        <f t="shared" si="915"/>
        <v>0</v>
      </c>
      <c r="R6500" s="3">
        <f>I6500 + M6500*Inputs!$B$9 - N6500/Inputs!$B$10</f>
        <v>340</v>
      </c>
    </row>
    <row r="6501" spans="1:18" x14ac:dyDescent="0.3">
      <c r="A6501" s="4">
        <v>46293.791666666657</v>
      </c>
      <c r="B6501" s="3">
        <v>22.43</v>
      </c>
      <c r="C6501" s="3">
        <v>5.23</v>
      </c>
      <c r="D6501" s="3">
        <f t="shared" si="909"/>
        <v>28.515520833333326</v>
      </c>
      <c r="E6501" s="3">
        <f>MAX(B6501 - D6501/Inputs!$B$5, 0)</f>
        <v>0</v>
      </c>
      <c r="F6501" s="3">
        <f>MAX(D6501*Inputs!$B$5 - B6501, 0)</f>
        <v>2.663658333333327</v>
      </c>
      <c r="G6501" s="3">
        <f t="shared" si="910"/>
        <v>5.23</v>
      </c>
      <c r="H6501" t="str">
        <f t="shared" si="911"/>
        <v>Reg</v>
      </c>
      <c r="I6501" s="3">
        <f t="shared" si="916"/>
        <v>340</v>
      </c>
      <c r="J6501" s="3">
        <f t="shared" si="917"/>
        <v>0</v>
      </c>
      <c r="K6501" s="3">
        <f>MIN(Inputs!$B$2, (Inputs!$B$8 - I6501)/Inputs!$B$9)</f>
        <v>0</v>
      </c>
      <c r="L6501" s="3">
        <f>MAX(MIN(Inputs!$B$2, I6501*Inputs!$B$10, Inputs!$B$8*Inputs!$B$4 - J6501), 0)</f>
        <v>170</v>
      </c>
      <c r="M6501" s="3">
        <f t="shared" si="912"/>
        <v>0</v>
      </c>
      <c r="N6501" s="3">
        <f t="shared" si="913"/>
        <v>0</v>
      </c>
      <c r="O6501" s="3">
        <f>IF(H6501="Reg", MIN(Inputs!$B$2, I6501*Inputs!$B$10, (Inputs!$B$8-I6501)/Inputs!$B$9), 0)</f>
        <v>0</v>
      </c>
      <c r="P6501" s="3">
        <f t="shared" si="914"/>
        <v>0</v>
      </c>
      <c r="Q6501" s="3">
        <f t="shared" si="915"/>
        <v>0</v>
      </c>
      <c r="R6501" s="3">
        <f>I6501 + M6501*Inputs!$B$9 - N6501/Inputs!$B$10</f>
        <v>340</v>
      </c>
    </row>
    <row r="6502" spans="1:18" x14ac:dyDescent="0.3">
      <c r="A6502" s="4">
        <v>46293.833333333343</v>
      </c>
      <c r="B6502" s="3">
        <v>23.055</v>
      </c>
      <c r="C6502" s="3">
        <v>5.17</v>
      </c>
      <c r="D6502" s="3">
        <f t="shared" si="909"/>
        <v>28.515520833333326</v>
      </c>
      <c r="E6502" s="3">
        <f>MAX(B6502 - D6502/Inputs!$B$5, 0)</f>
        <v>0</v>
      </c>
      <c r="F6502" s="3">
        <f>MAX(D6502*Inputs!$B$5 - B6502, 0)</f>
        <v>2.038658333333327</v>
      </c>
      <c r="G6502" s="3">
        <f t="shared" si="910"/>
        <v>5.17</v>
      </c>
      <c r="H6502" t="str">
        <f t="shared" si="911"/>
        <v>Reg</v>
      </c>
      <c r="I6502" s="3">
        <f t="shared" si="916"/>
        <v>340</v>
      </c>
      <c r="J6502" s="3">
        <f t="shared" si="917"/>
        <v>0</v>
      </c>
      <c r="K6502" s="3">
        <f>MIN(Inputs!$B$2, (Inputs!$B$8 - I6502)/Inputs!$B$9)</f>
        <v>0</v>
      </c>
      <c r="L6502" s="3">
        <f>MAX(MIN(Inputs!$B$2, I6502*Inputs!$B$10, Inputs!$B$8*Inputs!$B$4 - J6502), 0)</f>
        <v>170</v>
      </c>
      <c r="M6502" s="3">
        <f t="shared" si="912"/>
        <v>0</v>
      </c>
      <c r="N6502" s="3">
        <f t="shared" si="913"/>
        <v>0</v>
      </c>
      <c r="O6502" s="3">
        <f>IF(H6502="Reg", MIN(Inputs!$B$2, I6502*Inputs!$B$10, (Inputs!$B$8-I6502)/Inputs!$B$9), 0)</f>
        <v>0</v>
      </c>
      <c r="P6502" s="3">
        <f t="shared" si="914"/>
        <v>0</v>
      </c>
      <c r="Q6502" s="3">
        <f t="shared" si="915"/>
        <v>0</v>
      </c>
      <c r="R6502" s="3">
        <f>I6502 + M6502*Inputs!$B$9 - N6502/Inputs!$B$10</f>
        <v>340</v>
      </c>
    </row>
    <row r="6503" spans="1:18" x14ac:dyDescent="0.3">
      <c r="A6503" s="4">
        <v>46293.875</v>
      </c>
      <c r="B6503" s="3">
        <v>21.942500000000003</v>
      </c>
      <c r="C6503" s="3">
        <v>1.93</v>
      </c>
      <c r="D6503" s="3">
        <f t="shared" si="909"/>
        <v>28.515520833333326</v>
      </c>
      <c r="E6503" s="3">
        <f>MAX(B6503 - D6503/Inputs!$B$5, 0)</f>
        <v>0</v>
      </c>
      <c r="F6503" s="3">
        <f>MAX(D6503*Inputs!$B$5 - B6503, 0)</f>
        <v>3.1511583333333242</v>
      </c>
      <c r="G6503" s="3">
        <f t="shared" si="910"/>
        <v>1.93</v>
      </c>
      <c r="H6503" t="str">
        <f t="shared" si="911"/>
        <v>Charge</v>
      </c>
      <c r="I6503" s="3">
        <f t="shared" si="916"/>
        <v>340</v>
      </c>
      <c r="J6503" s="3">
        <f t="shared" si="917"/>
        <v>0</v>
      </c>
      <c r="K6503" s="3">
        <f>MIN(Inputs!$B$2, (Inputs!$B$8 - I6503)/Inputs!$B$9)</f>
        <v>0</v>
      </c>
      <c r="L6503" s="3">
        <f>MAX(MIN(Inputs!$B$2, I6503*Inputs!$B$10, Inputs!$B$8*Inputs!$B$4 - J6503), 0)</f>
        <v>170</v>
      </c>
      <c r="M6503" s="3">
        <f t="shared" si="912"/>
        <v>0</v>
      </c>
      <c r="N6503" s="3">
        <f t="shared" si="913"/>
        <v>0</v>
      </c>
      <c r="O6503" s="3">
        <f>IF(H6503="Reg", MIN(Inputs!$B$2, I6503*Inputs!$B$10, (Inputs!$B$8-I6503)/Inputs!$B$9), 0)</f>
        <v>0</v>
      </c>
      <c r="P6503" s="3">
        <f t="shared" si="914"/>
        <v>0</v>
      </c>
      <c r="Q6503" s="3">
        <f t="shared" si="915"/>
        <v>0</v>
      </c>
      <c r="R6503" s="3">
        <f>I6503 + M6503*Inputs!$B$9 - N6503/Inputs!$B$10</f>
        <v>340</v>
      </c>
    </row>
    <row r="6504" spans="1:18" x14ac:dyDescent="0.3">
      <c r="A6504" s="4">
        <v>46293.916666666657</v>
      </c>
      <c r="B6504" s="3">
        <v>19.259999999999998</v>
      </c>
      <c r="C6504" s="3">
        <v>0.25</v>
      </c>
      <c r="D6504" s="3">
        <f t="shared" si="909"/>
        <v>28.515520833333326</v>
      </c>
      <c r="E6504" s="3">
        <f>MAX(B6504 - D6504/Inputs!$B$5, 0)</f>
        <v>0</v>
      </c>
      <c r="F6504" s="3">
        <f>MAX(D6504*Inputs!$B$5 - B6504, 0)</f>
        <v>5.8336583333333287</v>
      </c>
      <c r="G6504" s="3">
        <f t="shared" si="910"/>
        <v>0.25</v>
      </c>
      <c r="H6504" t="str">
        <f t="shared" si="911"/>
        <v>Charge</v>
      </c>
      <c r="I6504" s="3">
        <f t="shared" si="916"/>
        <v>340</v>
      </c>
      <c r="J6504" s="3">
        <f t="shared" si="917"/>
        <v>0</v>
      </c>
      <c r="K6504" s="3">
        <f>MIN(Inputs!$B$2, (Inputs!$B$8 - I6504)/Inputs!$B$9)</f>
        <v>0</v>
      </c>
      <c r="L6504" s="3">
        <f>MAX(MIN(Inputs!$B$2, I6504*Inputs!$B$10, Inputs!$B$8*Inputs!$B$4 - J6504), 0)</f>
        <v>170</v>
      </c>
      <c r="M6504" s="3">
        <f t="shared" si="912"/>
        <v>0</v>
      </c>
      <c r="N6504" s="3">
        <f t="shared" si="913"/>
        <v>0</v>
      </c>
      <c r="O6504" s="3">
        <f>IF(H6504="Reg", MIN(Inputs!$B$2, I6504*Inputs!$B$10, (Inputs!$B$8-I6504)/Inputs!$B$9), 0)</f>
        <v>0</v>
      </c>
      <c r="P6504" s="3">
        <f t="shared" si="914"/>
        <v>0</v>
      </c>
      <c r="Q6504" s="3">
        <f t="shared" si="915"/>
        <v>0</v>
      </c>
      <c r="R6504" s="3">
        <f>I6504 + M6504*Inputs!$B$9 - N6504/Inputs!$B$10</f>
        <v>340</v>
      </c>
    </row>
    <row r="6505" spans="1:18" x14ac:dyDescent="0.3">
      <c r="A6505" s="4">
        <v>46293.958333333343</v>
      </c>
      <c r="B6505" s="3">
        <v>17.91</v>
      </c>
      <c r="C6505" s="3">
        <v>7.0000000000000007E-2</v>
      </c>
      <c r="D6505" s="3">
        <f t="shared" si="909"/>
        <v>28.515520833333326</v>
      </c>
      <c r="E6505" s="3">
        <f>MAX(B6505 - D6505/Inputs!$B$5, 0)</f>
        <v>0</v>
      </c>
      <c r="F6505" s="3">
        <f>MAX(D6505*Inputs!$B$5 - B6505, 0)</f>
        <v>7.1836583333333266</v>
      </c>
      <c r="G6505" s="3">
        <f t="shared" si="910"/>
        <v>7.0000000000000007E-2</v>
      </c>
      <c r="H6505" t="str">
        <f t="shared" si="911"/>
        <v>Charge</v>
      </c>
      <c r="I6505" s="3">
        <f t="shared" si="916"/>
        <v>340</v>
      </c>
      <c r="J6505" s="3">
        <f t="shared" si="917"/>
        <v>0</v>
      </c>
      <c r="K6505" s="3">
        <f>MIN(Inputs!$B$2, (Inputs!$B$8 - I6505)/Inputs!$B$9)</f>
        <v>0</v>
      </c>
      <c r="L6505" s="3">
        <f>MAX(MIN(Inputs!$B$2, I6505*Inputs!$B$10, Inputs!$B$8*Inputs!$B$4 - J6505), 0)</f>
        <v>170</v>
      </c>
      <c r="M6505" s="3">
        <f t="shared" si="912"/>
        <v>0</v>
      </c>
      <c r="N6505" s="3">
        <f t="shared" si="913"/>
        <v>0</v>
      </c>
      <c r="O6505" s="3">
        <f>IF(H6505="Reg", MIN(Inputs!$B$2, I6505*Inputs!$B$10, (Inputs!$B$8-I6505)/Inputs!$B$9), 0)</f>
        <v>0</v>
      </c>
      <c r="P6505" s="3">
        <f t="shared" si="914"/>
        <v>0</v>
      </c>
      <c r="Q6505" s="3">
        <f t="shared" si="915"/>
        <v>0</v>
      </c>
      <c r="R6505" s="3">
        <f>I6505 + M6505*Inputs!$B$9 - N6505/Inputs!$B$10</f>
        <v>340</v>
      </c>
    </row>
    <row r="6506" spans="1:18" x14ac:dyDescent="0.3">
      <c r="A6506" s="4">
        <v>46294</v>
      </c>
      <c r="B6506" s="3">
        <v>17.965</v>
      </c>
      <c r="C6506" s="3">
        <v>0.06</v>
      </c>
      <c r="D6506" s="3">
        <f t="shared" si="909"/>
        <v>31.654062500000006</v>
      </c>
      <c r="E6506" s="3">
        <f>MAX(B6506 - D6506/Inputs!$B$5, 0)</f>
        <v>0</v>
      </c>
      <c r="F6506" s="3">
        <f>MAX(D6506*Inputs!$B$5 - B6506, 0)</f>
        <v>9.8905750000000054</v>
      </c>
      <c r="G6506" s="3">
        <f t="shared" si="910"/>
        <v>0.06</v>
      </c>
      <c r="H6506" t="str">
        <f t="shared" si="911"/>
        <v>Charge</v>
      </c>
      <c r="I6506" s="3">
        <f t="shared" si="916"/>
        <v>340</v>
      </c>
      <c r="J6506" s="3">
        <f t="shared" si="917"/>
        <v>0</v>
      </c>
      <c r="K6506" s="3">
        <f>MIN(Inputs!$B$2, (Inputs!$B$8 - I6506)/Inputs!$B$9)</f>
        <v>0</v>
      </c>
      <c r="L6506" s="3">
        <f>MAX(MIN(Inputs!$B$2, I6506*Inputs!$B$10, Inputs!$B$8*Inputs!$B$4 - J6506), 0)</f>
        <v>170</v>
      </c>
      <c r="M6506" s="3">
        <f t="shared" si="912"/>
        <v>0</v>
      </c>
      <c r="N6506" s="3">
        <f t="shared" si="913"/>
        <v>0</v>
      </c>
      <c r="O6506" s="3">
        <f>IF(H6506="Reg", MIN(Inputs!$B$2, I6506*Inputs!$B$10, (Inputs!$B$8-I6506)/Inputs!$B$9), 0)</f>
        <v>0</v>
      </c>
      <c r="P6506" s="3">
        <f t="shared" si="914"/>
        <v>0</v>
      </c>
      <c r="Q6506" s="3">
        <f t="shared" si="915"/>
        <v>0</v>
      </c>
      <c r="R6506" s="3">
        <f>I6506 + M6506*Inputs!$B$9 - N6506/Inputs!$B$10</f>
        <v>340</v>
      </c>
    </row>
    <row r="6507" spans="1:18" x14ac:dyDescent="0.3">
      <c r="A6507" s="4">
        <v>46294.041666666657</v>
      </c>
      <c r="B6507" s="3">
        <v>22.950000000000003</v>
      </c>
      <c r="C6507" s="3">
        <v>0.06</v>
      </c>
      <c r="D6507" s="3">
        <f t="shared" si="909"/>
        <v>31.654062500000006</v>
      </c>
      <c r="E6507" s="3">
        <f>MAX(B6507 - D6507/Inputs!$B$5, 0)</f>
        <v>0</v>
      </c>
      <c r="F6507" s="3">
        <f>MAX(D6507*Inputs!$B$5 - B6507, 0)</f>
        <v>4.9055750000000025</v>
      </c>
      <c r="G6507" s="3">
        <f t="shared" si="910"/>
        <v>0.06</v>
      </c>
      <c r="H6507" t="str">
        <f t="shared" si="911"/>
        <v>Charge</v>
      </c>
      <c r="I6507" s="3">
        <f t="shared" si="916"/>
        <v>340</v>
      </c>
      <c r="J6507" s="3">
        <f t="shared" si="917"/>
        <v>0</v>
      </c>
      <c r="K6507" s="3">
        <f>MIN(Inputs!$B$2, (Inputs!$B$8 - I6507)/Inputs!$B$9)</f>
        <v>0</v>
      </c>
      <c r="L6507" s="3">
        <f>MAX(MIN(Inputs!$B$2, I6507*Inputs!$B$10, Inputs!$B$8*Inputs!$B$4 - J6507), 0)</f>
        <v>170</v>
      </c>
      <c r="M6507" s="3">
        <f t="shared" si="912"/>
        <v>0</v>
      </c>
      <c r="N6507" s="3">
        <f t="shared" si="913"/>
        <v>0</v>
      </c>
      <c r="O6507" s="3">
        <f>IF(H6507="Reg", MIN(Inputs!$B$2, I6507*Inputs!$B$10, (Inputs!$B$8-I6507)/Inputs!$B$9), 0)</f>
        <v>0</v>
      </c>
      <c r="P6507" s="3">
        <f t="shared" si="914"/>
        <v>0</v>
      </c>
      <c r="Q6507" s="3">
        <f t="shared" si="915"/>
        <v>0</v>
      </c>
      <c r="R6507" s="3">
        <f>I6507 + M6507*Inputs!$B$9 - N6507/Inputs!$B$10</f>
        <v>340</v>
      </c>
    </row>
    <row r="6508" spans="1:18" x14ac:dyDescent="0.3">
      <c r="A6508" s="4">
        <v>46294.083333333343</v>
      </c>
      <c r="B6508" s="3">
        <v>19.454999999999998</v>
      </c>
      <c r="C6508" s="3">
        <v>0.06</v>
      </c>
      <c r="D6508" s="3">
        <f t="shared" si="909"/>
        <v>31.654062500000006</v>
      </c>
      <c r="E6508" s="3">
        <f>MAX(B6508 - D6508/Inputs!$B$5, 0)</f>
        <v>0</v>
      </c>
      <c r="F6508" s="3">
        <f>MAX(D6508*Inputs!$B$5 - B6508, 0)</f>
        <v>8.400575000000007</v>
      </c>
      <c r="G6508" s="3">
        <f t="shared" si="910"/>
        <v>0.06</v>
      </c>
      <c r="H6508" t="str">
        <f t="shared" si="911"/>
        <v>Charge</v>
      </c>
      <c r="I6508" s="3">
        <f t="shared" si="916"/>
        <v>340</v>
      </c>
      <c r="J6508" s="3">
        <f t="shared" si="917"/>
        <v>0</v>
      </c>
      <c r="K6508" s="3">
        <f>MIN(Inputs!$B$2, (Inputs!$B$8 - I6508)/Inputs!$B$9)</f>
        <v>0</v>
      </c>
      <c r="L6508" s="3">
        <f>MAX(MIN(Inputs!$B$2, I6508*Inputs!$B$10, Inputs!$B$8*Inputs!$B$4 - J6508), 0)</f>
        <v>170</v>
      </c>
      <c r="M6508" s="3">
        <f t="shared" si="912"/>
        <v>0</v>
      </c>
      <c r="N6508" s="3">
        <f t="shared" si="913"/>
        <v>0</v>
      </c>
      <c r="O6508" s="3">
        <f>IF(H6508="Reg", MIN(Inputs!$B$2, I6508*Inputs!$B$10, (Inputs!$B$8-I6508)/Inputs!$B$9), 0)</f>
        <v>0</v>
      </c>
      <c r="P6508" s="3">
        <f t="shared" si="914"/>
        <v>0</v>
      </c>
      <c r="Q6508" s="3">
        <f t="shared" si="915"/>
        <v>0</v>
      </c>
      <c r="R6508" s="3">
        <f>I6508 + M6508*Inputs!$B$9 - N6508/Inputs!$B$10</f>
        <v>340</v>
      </c>
    </row>
    <row r="6509" spans="1:18" x14ac:dyDescent="0.3">
      <c r="A6509" s="4">
        <v>46294.125</v>
      </c>
      <c r="B6509" s="3">
        <v>21.327500000000001</v>
      </c>
      <c r="C6509" s="3">
        <v>0.06</v>
      </c>
      <c r="D6509" s="3">
        <f t="shared" si="909"/>
        <v>31.654062500000006</v>
      </c>
      <c r="E6509" s="3">
        <f>MAX(B6509 - D6509/Inputs!$B$5, 0)</f>
        <v>0</v>
      </c>
      <c r="F6509" s="3">
        <f>MAX(D6509*Inputs!$B$5 - B6509, 0)</f>
        <v>6.5280750000000047</v>
      </c>
      <c r="G6509" s="3">
        <f t="shared" si="910"/>
        <v>0.06</v>
      </c>
      <c r="H6509" t="str">
        <f t="shared" si="911"/>
        <v>Charge</v>
      </c>
      <c r="I6509" s="3">
        <f t="shared" si="916"/>
        <v>340</v>
      </c>
      <c r="J6509" s="3">
        <f t="shared" si="917"/>
        <v>0</v>
      </c>
      <c r="K6509" s="3">
        <f>MIN(Inputs!$B$2, (Inputs!$B$8 - I6509)/Inputs!$B$9)</f>
        <v>0</v>
      </c>
      <c r="L6509" s="3">
        <f>MAX(MIN(Inputs!$B$2, I6509*Inputs!$B$10, Inputs!$B$8*Inputs!$B$4 - J6509), 0)</f>
        <v>170</v>
      </c>
      <c r="M6509" s="3">
        <f t="shared" si="912"/>
        <v>0</v>
      </c>
      <c r="N6509" s="3">
        <f t="shared" si="913"/>
        <v>0</v>
      </c>
      <c r="O6509" s="3">
        <f>IF(H6509="Reg", MIN(Inputs!$B$2, I6509*Inputs!$B$10, (Inputs!$B$8-I6509)/Inputs!$B$9), 0)</f>
        <v>0</v>
      </c>
      <c r="P6509" s="3">
        <f t="shared" si="914"/>
        <v>0</v>
      </c>
      <c r="Q6509" s="3">
        <f t="shared" si="915"/>
        <v>0</v>
      </c>
      <c r="R6509" s="3">
        <f>I6509 + M6509*Inputs!$B$9 - N6509/Inputs!$B$10</f>
        <v>340</v>
      </c>
    </row>
    <row r="6510" spans="1:18" x14ac:dyDescent="0.3">
      <c r="A6510" s="4">
        <v>46294.166666666657</v>
      </c>
      <c r="B6510" s="3">
        <v>23.2775</v>
      </c>
      <c r="C6510" s="3">
        <v>0.06</v>
      </c>
      <c r="D6510" s="3">
        <f t="shared" si="909"/>
        <v>31.654062500000006</v>
      </c>
      <c r="E6510" s="3">
        <f>MAX(B6510 - D6510/Inputs!$B$5, 0)</f>
        <v>0</v>
      </c>
      <c r="F6510" s="3">
        <f>MAX(D6510*Inputs!$B$5 - B6510, 0)</f>
        <v>4.5780750000000054</v>
      </c>
      <c r="G6510" s="3">
        <f t="shared" si="910"/>
        <v>0.06</v>
      </c>
      <c r="H6510" t="str">
        <f t="shared" si="911"/>
        <v>Charge</v>
      </c>
      <c r="I6510" s="3">
        <f t="shared" si="916"/>
        <v>340</v>
      </c>
      <c r="J6510" s="3">
        <f t="shared" si="917"/>
        <v>0</v>
      </c>
      <c r="K6510" s="3">
        <f>MIN(Inputs!$B$2, (Inputs!$B$8 - I6510)/Inputs!$B$9)</f>
        <v>0</v>
      </c>
      <c r="L6510" s="3">
        <f>MAX(MIN(Inputs!$B$2, I6510*Inputs!$B$10, Inputs!$B$8*Inputs!$B$4 - J6510), 0)</f>
        <v>170</v>
      </c>
      <c r="M6510" s="3">
        <f t="shared" si="912"/>
        <v>0</v>
      </c>
      <c r="N6510" s="3">
        <f t="shared" si="913"/>
        <v>0</v>
      </c>
      <c r="O6510" s="3">
        <f>IF(H6510="Reg", MIN(Inputs!$B$2, I6510*Inputs!$B$10, (Inputs!$B$8-I6510)/Inputs!$B$9), 0)</f>
        <v>0</v>
      </c>
      <c r="P6510" s="3">
        <f t="shared" si="914"/>
        <v>0</v>
      </c>
      <c r="Q6510" s="3">
        <f t="shared" si="915"/>
        <v>0</v>
      </c>
      <c r="R6510" s="3">
        <f>I6510 + M6510*Inputs!$B$9 - N6510/Inputs!$B$10</f>
        <v>340</v>
      </c>
    </row>
    <row r="6511" spans="1:18" x14ac:dyDescent="0.3">
      <c r="A6511" s="4">
        <v>46294.208333333343</v>
      </c>
      <c r="B6511" s="3">
        <v>34.212500000000006</v>
      </c>
      <c r="C6511" s="3">
        <v>7.0000000000000007E-2</v>
      </c>
      <c r="D6511" s="3">
        <f t="shared" si="909"/>
        <v>31.654062500000006</v>
      </c>
      <c r="E6511" s="3">
        <f>MAX(B6511 - D6511/Inputs!$B$5, 0)</f>
        <v>0</v>
      </c>
      <c r="F6511" s="3">
        <f>MAX(D6511*Inputs!$B$5 - B6511, 0)</f>
        <v>0</v>
      </c>
      <c r="G6511" s="3">
        <f t="shared" si="910"/>
        <v>7.0000000000000007E-2</v>
      </c>
      <c r="H6511" t="str">
        <f t="shared" si="911"/>
        <v>Reg</v>
      </c>
      <c r="I6511" s="3">
        <f t="shared" si="916"/>
        <v>340</v>
      </c>
      <c r="J6511" s="3">
        <f t="shared" si="917"/>
        <v>0</v>
      </c>
      <c r="K6511" s="3">
        <f>MIN(Inputs!$B$2, (Inputs!$B$8 - I6511)/Inputs!$B$9)</f>
        <v>0</v>
      </c>
      <c r="L6511" s="3">
        <f>MAX(MIN(Inputs!$B$2, I6511*Inputs!$B$10, Inputs!$B$8*Inputs!$B$4 - J6511), 0)</f>
        <v>170</v>
      </c>
      <c r="M6511" s="3">
        <f t="shared" si="912"/>
        <v>0</v>
      </c>
      <c r="N6511" s="3">
        <f t="shared" si="913"/>
        <v>0</v>
      </c>
      <c r="O6511" s="3">
        <f>IF(H6511="Reg", MIN(Inputs!$B$2, I6511*Inputs!$B$10, (Inputs!$B$8-I6511)/Inputs!$B$9), 0)</f>
        <v>0</v>
      </c>
      <c r="P6511" s="3">
        <f t="shared" si="914"/>
        <v>0</v>
      </c>
      <c r="Q6511" s="3">
        <f t="shared" si="915"/>
        <v>0</v>
      </c>
      <c r="R6511" s="3">
        <f>I6511 + M6511*Inputs!$B$9 - N6511/Inputs!$B$10</f>
        <v>340</v>
      </c>
    </row>
    <row r="6512" spans="1:18" x14ac:dyDescent="0.3">
      <c r="A6512" s="4">
        <v>46294.25</v>
      </c>
      <c r="B6512" s="3">
        <v>49.3</v>
      </c>
      <c r="C6512" s="3">
        <v>0.06</v>
      </c>
      <c r="D6512" s="3">
        <f t="shared" si="909"/>
        <v>31.654062500000006</v>
      </c>
      <c r="E6512" s="3">
        <f>MAX(B6512 - D6512/Inputs!$B$5, 0)</f>
        <v>13.32947443181817</v>
      </c>
      <c r="F6512" s="3">
        <f>MAX(D6512*Inputs!$B$5 - B6512, 0)</f>
        <v>0</v>
      </c>
      <c r="G6512" s="3">
        <f t="shared" si="910"/>
        <v>0.06</v>
      </c>
      <c r="H6512" t="str">
        <f t="shared" si="911"/>
        <v>Discharge</v>
      </c>
      <c r="I6512" s="3">
        <f t="shared" si="916"/>
        <v>340</v>
      </c>
      <c r="J6512" s="3">
        <f t="shared" si="917"/>
        <v>0</v>
      </c>
      <c r="K6512" s="3">
        <f>MIN(Inputs!$B$2, (Inputs!$B$8 - I6512)/Inputs!$B$9)</f>
        <v>0</v>
      </c>
      <c r="L6512" s="3">
        <f>MAX(MIN(Inputs!$B$2, I6512*Inputs!$B$10, Inputs!$B$8*Inputs!$B$4 - J6512), 0)</f>
        <v>170</v>
      </c>
      <c r="M6512" s="3">
        <f t="shared" si="912"/>
        <v>0</v>
      </c>
      <c r="N6512" s="3">
        <f t="shared" si="913"/>
        <v>170</v>
      </c>
      <c r="O6512" s="3">
        <f>IF(H6512="Reg", MIN(Inputs!$B$2, I6512*Inputs!$B$10, (Inputs!$B$8-I6512)/Inputs!$B$9), 0)</f>
        <v>0</v>
      </c>
      <c r="P6512" s="3">
        <f t="shared" si="914"/>
        <v>8381</v>
      </c>
      <c r="Q6512" s="3">
        <f t="shared" si="915"/>
        <v>0</v>
      </c>
      <c r="R6512" s="3">
        <f>I6512 + M6512*Inputs!$B$9 - N6512/Inputs!$B$10</f>
        <v>158.77939109773115</v>
      </c>
    </row>
    <row r="6513" spans="1:18" x14ac:dyDescent="0.3">
      <c r="A6513" s="4">
        <v>46294.291666666657</v>
      </c>
      <c r="B6513" s="3">
        <v>55.575000000000003</v>
      </c>
      <c r="C6513" s="3">
        <v>1</v>
      </c>
      <c r="D6513" s="3">
        <f t="shared" si="909"/>
        <v>31.654062500000006</v>
      </c>
      <c r="E6513" s="3">
        <f>MAX(B6513 - D6513/Inputs!$B$5, 0)</f>
        <v>19.604474431818176</v>
      </c>
      <c r="F6513" s="3">
        <f>MAX(D6513*Inputs!$B$5 - B6513, 0)</f>
        <v>0</v>
      </c>
      <c r="G6513" s="3">
        <f t="shared" si="910"/>
        <v>1</v>
      </c>
      <c r="H6513" t="str">
        <f t="shared" si="911"/>
        <v>Discharge</v>
      </c>
      <c r="I6513" s="3">
        <f t="shared" si="916"/>
        <v>158.77939109773115</v>
      </c>
      <c r="J6513" s="3">
        <f t="shared" si="917"/>
        <v>170</v>
      </c>
      <c r="K6513" s="3">
        <f>MIN(Inputs!$B$2, (Inputs!$B$8 - I6513)/Inputs!$B$9)</f>
        <v>170</v>
      </c>
      <c r="L6513" s="3">
        <f>MAX(MIN(Inputs!$B$2, I6513*Inputs!$B$10, Inputs!$B$8*Inputs!$B$4 - J6513), 0)</f>
        <v>148.94827166799323</v>
      </c>
      <c r="M6513" s="3">
        <f t="shared" si="912"/>
        <v>0</v>
      </c>
      <c r="N6513" s="3">
        <f t="shared" si="913"/>
        <v>148.94827166799323</v>
      </c>
      <c r="O6513" s="3">
        <f>IF(H6513="Reg", MIN(Inputs!$B$2, I6513*Inputs!$B$10, (Inputs!$B$8-I6513)/Inputs!$B$9), 0)</f>
        <v>0</v>
      </c>
      <c r="P6513" s="3">
        <f t="shared" si="914"/>
        <v>8277.8001979487235</v>
      </c>
      <c r="Q6513" s="3">
        <f t="shared" si="915"/>
        <v>0</v>
      </c>
      <c r="R6513" s="3">
        <f>I6513 + M6513*Inputs!$B$9 - N6513/Inputs!$B$10</f>
        <v>0</v>
      </c>
    </row>
    <row r="6514" spans="1:18" x14ac:dyDescent="0.3">
      <c r="A6514" s="4">
        <v>46294.333333333343</v>
      </c>
      <c r="B6514" s="3">
        <v>51.987500000000004</v>
      </c>
      <c r="C6514" s="3">
        <v>0.49</v>
      </c>
      <c r="D6514" s="3">
        <f t="shared" si="909"/>
        <v>31.654062500000006</v>
      </c>
      <c r="E6514" s="3">
        <f>MAX(B6514 - D6514/Inputs!$B$5, 0)</f>
        <v>16.016974431818177</v>
      </c>
      <c r="F6514" s="3">
        <f>MAX(D6514*Inputs!$B$5 - B6514, 0)</f>
        <v>0</v>
      </c>
      <c r="G6514" s="3">
        <f t="shared" si="910"/>
        <v>0.49</v>
      </c>
      <c r="H6514" t="str">
        <f t="shared" si="911"/>
        <v>Discharge</v>
      </c>
      <c r="I6514" s="3">
        <f t="shared" si="916"/>
        <v>0</v>
      </c>
      <c r="J6514" s="3">
        <f t="shared" si="917"/>
        <v>318.94827166799325</v>
      </c>
      <c r="K6514" s="3">
        <f>MIN(Inputs!$B$2, (Inputs!$B$8 - I6514)/Inputs!$B$9)</f>
        <v>170</v>
      </c>
      <c r="L6514" s="3">
        <f>MAX(MIN(Inputs!$B$2, I6514*Inputs!$B$10, Inputs!$B$8*Inputs!$B$4 - J6514), 0)</f>
        <v>0</v>
      </c>
      <c r="M6514" s="3">
        <f t="shared" si="912"/>
        <v>0</v>
      </c>
      <c r="N6514" s="3">
        <f t="shared" si="913"/>
        <v>0</v>
      </c>
      <c r="O6514" s="3">
        <f>IF(H6514="Reg", MIN(Inputs!$B$2, I6514*Inputs!$B$10, (Inputs!$B$8-I6514)/Inputs!$B$9), 0)</f>
        <v>0</v>
      </c>
      <c r="P6514" s="3">
        <f t="shared" si="914"/>
        <v>0</v>
      </c>
      <c r="Q6514" s="3">
        <f t="shared" si="915"/>
        <v>0</v>
      </c>
      <c r="R6514" s="3">
        <f>I6514 + M6514*Inputs!$B$9 - N6514/Inputs!$B$10</f>
        <v>0</v>
      </c>
    </row>
    <row r="6515" spans="1:18" x14ac:dyDescent="0.3">
      <c r="A6515" s="4">
        <v>46294.375</v>
      </c>
      <c r="B6515" s="3">
        <v>42.269999999999996</v>
      </c>
      <c r="C6515" s="3">
        <v>0.5</v>
      </c>
      <c r="D6515" s="3">
        <f t="shared" si="909"/>
        <v>31.654062500000006</v>
      </c>
      <c r="E6515" s="3">
        <f>MAX(B6515 - D6515/Inputs!$B$5, 0)</f>
        <v>6.2994744318181688</v>
      </c>
      <c r="F6515" s="3">
        <f>MAX(D6515*Inputs!$B$5 - B6515, 0)</f>
        <v>0</v>
      </c>
      <c r="G6515" s="3">
        <f t="shared" si="910"/>
        <v>0.5</v>
      </c>
      <c r="H6515" t="str">
        <f t="shared" si="911"/>
        <v>Discharge</v>
      </c>
      <c r="I6515" s="3">
        <f t="shared" si="916"/>
        <v>0</v>
      </c>
      <c r="J6515" s="3">
        <f t="shared" si="917"/>
        <v>318.94827166799325</v>
      </c>
      <c r="K6515" s="3">
        <f>MIN(Inputs!$B$2, (Inputs!$B$8 - I6515)/Inputs!$B$9)</f>
        <v>170</v>
      </c>
      <c r="L6515" s="3">
        <f>MAX(MIN(Inputs!$B$2, I6515*Inputs!$B$10, Inputs!$B$8*Inputs!$B$4 - J6515), 0)</f>
        <v>0</v>
      </c>
      <c r="M6515" s="3">
        <f t="shared" si="912"/>
        <v>0</v>
      </c>
      <c r="N6515" s="3">
        <f t="shared" si="913"/>
        <v>0</v>
      </c>
      <c r="O6515" s="3">
        <f>IF(H6515="Reg", MIN(Inputs!$B$2, I6515*Inputs!$B$10, (Inputs!$B$8-I6515)/Inputs!$B$9), 0)</f>
        <v>0</v>
      </c>
      <c r="P6515" s="3">
        <f t="shared" si="914"/>
        <v>0</v>
      </c>
      <c r="Q6515" s="3">
        <f t="shared" si="915"/>
        <v>0</v>
      </c>
      <c r="R6515" s="3">
        <f>I6515 + M6515*Inputs!$B$9 - N6515/Inputs!$B$10</f>
        <v>0</v>
      </c>
    </row>
    <row r="6516" spans="1:18" x14ac:dyDescent="0.3">
      <c r="A6516" s="4">
        <v>46294.416666666657</v>
      </c>
      <c r="B6516" s="3">
        <v>34.602499999999999</v>
      </c>
      <c r="C6516" s="3">
        <v>0.44</v>
      </c>
      <c r="D6516" s="3">
        <f t="shared" si="909"/>
        <v>31.654062500000006</v>
      </c>
      <c r="E6516" s="3">
        <f>MAX(B6516 - D6516/Inputs!$B$5, 0)</f>
        <v>0</v>
      </c>
      <c r="F6516" s="3">
        <f>MAX(D6516*Inputs!$B$5 - B6516, 0)</f>
        <v>0</v>
      </c>
      <c r="G6516" s="3">
        <f t="shared" si="910"/>
        <v>0.44</v>
      </c>
      <c r="H6516" t="str">
        <f t="shared" si="911"/>
        <v>Reg</v>
      </c>
      <c r="I6516" s="3">
        <f t="shared" si="916"/>
        <v>0</v>
      </c>
      <c r="J6516" s="3">
        <f t="shared" si="917"/>
        <v>318.94827166799325</v>
      </c>
      <c r="K6516" s="3">
        <f>MIN(Inputs!$B$2, (Inputs!$B$8 - I6516)/Inputs!$B$9)</f>
        <v>170</v>
      </c>
      <c r="L6516" s="3">
        <f>MAX(MIN(Inputs!$B$2, I6516*Inputs!$B$10, Inputs!$B$8*Inputs!$B$4 - J6516), 0)</f>
        <v>0</v>
      </c>
      <c r="M6516" s="3">
        <f t="shared" si="912"/>
        <v>0</v>
      </c>
      <c r="N6516" s="3">
        <f t="shared" si="913"/>
        <v>0</v>
      </c>
      <c r="O6516" s="3">
        <f>IF(H6516="Reg", MIN(Inputs!$B$2, I6516*Inputs!$B$10, (Inputs!$B$8-I6516)/Inputs!$B$9), 0)</f>
        <v>0</v>
      </c>
      <c r="P6516" s="3">
        <f t="shared" si="914"/>
        <v>0</v>
      </c>
      <c r="Q6516" s="3">
        <f t="shared" si="915"/>
        <v>0</v>
      </c>
      <c r="R6516" s="3">
        <f>I6516 + M6516*Inputs!$B$9 - N6516/Inputs!$B$10</f>
        <v>0</v>
      </c>
    </row>
    <row r="6517" spans="1:18" x14ac:dyDescent="0.3">
      <c r="A6517" s="4">
        <v>46294.458333333343</v>
      </c>
      <c r="B6517" s="3">
        <v>33.4925</v>
      </c>
      <c r="C6517" s="3">
        <v>0.4</v>
      </c>
      <c r="D6517" s="3">
        <f t="shared" si="909"/>
        <v>31.654062500000006</v>
      </c>
      <c r="E6517" s="3">
        <f>MAX(B6517 - D6517/Inputs!$B$5, 0)</f>
        <v>0</v>
      </c>
      <c r="F6517" s="3">
        <f>MAX(D6517*Inputs!$B$5 - B6517, 0)</f>
        <v>0</v>
      </c>
      <c r="G6517" s="3">
        <f t="shared" si="910"/>
        <v>0.4</v>
      </c>
      <c r="H6517" t="str">
        <f t="shared" si="911"/>
        <v>Reg</v>
      </c>
      <c r="I6517" s="3">
        <f t="shared" si="916"/>
        <v>0</v>
      </c>
      <c r="J6517" s="3">
        <f t="shared" si="917"/>
        <v>318.94827166799325</v>
      </c>
      <c r="K6517" s="3">
        <f>MIN(Inputs!$B$2, (Inputs!$B$8 - I6517)/Inputs!$B$9)</f>
        <v>170</v>
      </c>
      <c r="L6517" s="3">
        <f>MAX(MIN(Inputs!$B$2, I6517*Inputs!$B$10, Inputs!$B$8*Inputs!$B$4 - J6517), 0)</f>
        <v>0</v>
      </c>
      <c r="M6517" s="3">
        <f t="shared" si="912"/>
        <v>0</v>
      </c>
      <c r="N6517" s="3">
        <f t="shared" si="913"/>
        <v>0</v>
      </c>
      <c r="O6517" s="3">
        <f>IF(H6517="Reg", MIN(Inputs!$B$2, I6517*Inputs!$B$10, (Inputs!$B$8-I6517)/Inputs!$B$9), 0)</f>
        <v>0</v>
      </c>
      <c r="P6517" s="3">
        <f t="shared" si="914"/>
        <v>0</v>
      </c>
      <c r="Q6517" s="3">
        <f t="shared" si="915"/>
        <v>0</v>
      </c>
      <c r="R6517" s="3">
        <f>I6517 + M6517*Inputs!$B$9 - N6517/Inputs!$B$10</f>
        <v>0</v>
      </c>
    </row>
    <row r="6518" spans="1:18" x14ac:dyDescent="0.3">
      <c r="A6518" s="4">
        <v>46294.5</v>
      </c>
      <c r="B6518" s="3">
        <v>30.977499999999996</v>
      </c>
      <c r="C6518" s="3">
        <v>0.44</v>
      </c>
      <c r="D6518" s="3">
        <f t="shared" si="909"/>
        <v>31.654062500000006</v>
      </c>
      <c r="E6518" s="3">
        <f>MAX(B6518 - D6518/Inputs!$B$5, 0)</f>
        <v>0</v>
      </c>
      <c r="F6518" s="3">
        <f>MAX(D6518*Inputs!$B$5 - B6518, 0)</f>
        <v>0</v>
      </c>
      <c r="G6518" s="3">
        <f t="shared" si="910"/>
        <v>0.44</v>
      </c>
      <c r="H6518" t="str">
        <f t="shared" si="911"/>
        <v>Reg</v>
      </c>
      <c r="I6518" s="3">
        <f t="shared" si="916"/>
        <v>0</v>
      </c>
      <c r="J6518" s="3">
        <f t="shared" si="917"/>
        <v>318.94827166799325</v>
      </c>
      <c r="K6518" s="3">
        <f>MIN(Inputs!$B$2, (Inputs!$B$8 - I6518)/Inputs!$B$9)</f>
        <v>170</v>
      </c>
      <c r="L6518" s="3">
        <f>MAX(MIN(Inputs!$B$2, I6518*Inputs!$B$10, Inputs!$B$8*Inputs!$B$4 - J6518), 0)</f>
        <v>0</v>
      </c>
      <c r="M6518" s="3">
        <f t="shared" si="912"/>
        <v>0</v>
      </c>
      <c r="N6518" s="3">
        <f t="shared" si="913"/>
        <v>0</v>
      </c>
      <c r="O6518" s="3">
        <f>IF(H6518="Reg", MIN(Inputs!$B$2, I6518*Inputs!$B$10, (Inputs!$B$8-I6518)/Inputs!$B$9), 0)</f>
        <v>0</v>
      </c>
      <c r="P6518" s="3">
        <f t="shared" si="914"/>
        <v>0</v>
      </c>
      <c r="Q6518" s="3">
        <f t="shared" si="915"/>
        <v>0</v>
      </c>
      <c r="R6518" s="3">
        <f>I6518 + M6518*Inputs!$B$9 - N6518/Inputs!$B$10</f>
        <v>0</v>
      </c>
    </row>
    <row r="6519" spans="1:18" x14ac:dyDescent="0.3">
      <c r="A6519" s="4">
        <v>46294.541666666657</v>
      </c>
      <c r="B6519" s="3">
        <v>28.662499999999998</v>
      </c>
      <c r="C6519" s="3">
        <v>0.49</v>
      </c>
      <c r="D6519" s="3">
        <f t="shared" si="909"/>
        <v>31.654062500000006</v>
      </c>
      <c r="E6519" s="3">
        <f>MAX(B6519 - D6519/Inputs!$B$5, 0)</f>
        <v>0</v>
      </c>
      <c r="F6519" s="3">
        <f>MAX(D6519*Inputs!$B$5 - B6519, 0)</f>
        <v>0</v>
      </c>
      <c r="G6519" s="3">
        <f t="shared" si="910"/>
        <v>0.49</v>
      </c>
      <c r="H6519" t="str">
        <f t="shared" si="911"/>
        <v>Reg</v>
      </c>
      <c r="I6519" s="3">
        <f t="shared" si="916"/>
        <v>0</v>
      </c>
      <c r="J6519" s="3">
        <f t="shared" si="917"/>
        <v>318.94827166799325</v>
      </c>
      <c r="K6519" s="3">
        <f>MIN(Inputs!$B$2, (Inputs!$B$8 - I6519)/Inputs!$B$9)</f>
        <v>170</v>
      </c>
      <c r="L6519" s="3">
        <f>MAX(MIN(Inputs!$B$2, I6519*Inputs!$B$10, Inputs!$B$8*Inputs!$B$4 - J6519), 0)</f>
        <v>0</v>
      </c>
      <c r="M6519" s="3">
        <f t="shared" si="912"/>
        <v>0</v>
      </c>
      <c r="N6519" s="3">
        <f t="shared" si="913"/>
        <v>0</v>
      </c>
      <c r="O6519" s="3">
        <f>IF(H6519="Reg", MIN(Inputs!$B$2, I6519*Inputs!$B$10, (Inputs!$B$8-I6519)/Inputs!$B$9), 0)</f>
        <v>0</v>
      </c>
      <c r="P6519" s="3">
        <f t="shared" si="914"/>
        <v>0</v>
      </c>
      <c r="Q6519" s="3">
        <f t="shared" si="915"/>
        <v>0</v>
      </c>
      <c r="R6519" s="3">
        <f>I6519 + M6519*Inputs!$B$9 - N6519/Inputs!$B$10</f>
        <v>0</v>
      </c>
    </row>
    <row r="6520" spans="1:18" x14ac:dyDescent="0.3">
      <c r="A6520" s="4">
        <v>46294.583333333343</v>
      </c>
      <c r="B6520" s="3">
        <v>26.0975</v>
      </c>
      <c r="C6520" s="3">
        <v>0.57999999999999996</v>
      </c>
      <c r="D6520" s="3">
        <f t="shared" si="909"/>
        <v>31.654062500000006</v>
      </c>
      <c r="E6520" s="3">
        <f>MAX(B6520 - D6520/Inputs!$B$5, 0)</f>
        <v>0</v>
      </c>
      <c r="F6520" s="3">
        <f>MAX(D6520*Inputs!$B$5 - B6520, 0)</f>
        <v>1.7580750000000052</v>
      </c>
      <c r="G6520" s="3">
        <f t="shared" si="910"/>
        <v>0.57999999999999996</v>
      </c>
      <c r="H6520" t="str">
        <f t="shared" si="911"/>
        <v>Charge</v>
      </c>
      <c r="I6520" s="3">
        <f t="shared" si="916"/>
        <v>0</v>
      </c>
      <c r="J6520" s="3">
        <f t="shared" si="917"/>
        <v>318.94827166799325</v>
      </c>
      <c r="K6520" s="3">
        <f>MIN(Inputs!$B$2, (Inputs!$B$8 - I6520)/Inputs!$B$9)</f>
        <v>170</v>
      </c>
      <c r="L6520" s="3">
        <f>MAX(MIN(Inputs!$B$2, I6520*Inputs!$B$10, Inputs!$B$8*Inputs!$B$4 - J6520), 0)</f>
        <v>0</v>
      </c>
      <c r="M6520" s="3">
        <f t="shared" si="912"/>
        <v>170</v>
      </c>
      <c r="N6520" s="3">
        <f t="shared" si="913"/>
        <v>0</v>
      </c>
      <c r="O6520" s="3">
        <f>IF(H6520="Reg", MIN(Inputs!$B$2, I6520*Inputs!$B$10, (Inputs!$B$8-I6520)/Inputs!$B$9), 0)</f>
        <v>0</v>
      </c>
      <c r="P6520" s="3">
        <f t="shared" si="914"/>
        <v>-4436.5749999999998</v>
      </c>
      <c r="Q6520" s="3">
        <f t="shared" si="915"/>
        <v>0</v>
      </c>
      <c r="R6520" s="3">
        <f>I6520 + M6520*Inputs!$B$9 - N6520/Inputs!$B$10</f>
        <v>159.4741358339966</v>
      </c>
    </row>
    <row r="6521" spans="1:18" x14ac:dyDescent="0.3">
      <c r="A6521" s="4">
        <v>46294.625</v>
      </c>
      <c r="B6521" s="3">
        <v>25.169999999999998</v>
      </c>
      <c r="C6521" s="3">
        <v>0.86</v>
      </c>
      <c r="D6521" s="3">
        <f t="shared" si="909"/>
        <v>31.654062500000006</v>
      </c>
      <c r="E6521" s="3">
        <f>MAX(B6521 - D6521/Inputs!$B$5, 0)</f>
        <v>0</v>
      </c>
      <c r="F6521" s="3">
        <f>MAX(D6521*Inputs!$B$5 - B6521, 0)</f>
        <v>2.6855750000000072</v>
      </c>
      <c r="G6521" s="3">
        <f t="shared" si="910"/>
        <v>0.86</v>
      </c>
      <c r="H6521" t="str">
        <f t="shared" si="911"/>
        <v>Charge</v>
      </c>
      <c r="I6521" s="3">
        <f t="shared" si="916"/>
        <v>159.4741358339966</v>
      </c>
      <c r="J6521" s="3">
        <f t="shared" si="917"/>
        <v>318.94827166799325</v>
      </c>
      <c r="K6521" s="3">
        <f>MIN(Inputs!$B$2, (Inputs!$B$8 - I6521)/Inputs!$B$9)</f>
        <v>170</v>
      </c>
      <c r="L6521" s="3">
        <f>MAX(MIN(Inputs!$B$2, I6521*Inputs!$B$10, Inputs!$B$8*Inputs!$B$4 - J6521), 0)</f>
        <v>21.051728332006746</v>
      </c>
      <c r="M6521" s="3">
        <f t="shared" si="912"/>
        <v>170</v>
      </c>
      <c r="N6521" s="3">
        <f t="shared" si="913"/>
        <v>0</v>
      </c>
      <c r="O6521" s="3">
        <f>IF(H6521="Reg", MIN(Inputs!$B$2, I6521*Inputs!$B$10, (Inputs!$B$8-I6521)/Inputs!$B$9), 0)</f>
        <v>0</v>
      </c>
      <c r="P6521" s="3">
        <f t="shared" si="914"/>
        <v>-4278.8999999999996</v>
      </c>
      <c r="Q6521" s="3">
        <f t="shared" si="915"/>
        <v>0</v>
      </c>
      <c r="R6521" s="3">
        <f>I6521 + M6521*Inputs!$B$9 - N6521/Inputs!$B$10</f>
        <v>318.9482716679932</v>
      </c>
    </row>
    <row r="6522" spans="1:18" x14ac:dyDescent="0.3">
      <c r="A6522" s="4">
        <v>46294.666666666657</v>
      </c>
      <c r="B6522" s="3">
        <v>26.145000000000003</v>
      </c>
      <c r="C6522" s="3">
        <v>1.04</v>
      </c>
      <c r="D6522" s="3">
        <f t="shared" si="909"/>
        <v>31.654062500000006</v>
      </c>
      <c r="E6522" s="3">
        <f>MAX(B6522 - D6522/Inputs!$B$5, 0)</f>
        <v>0</v>
      </c>
      <c r="F6522" s="3">
        <f>MAX(D6522*Inputs!$B$5 - B6522, 0)</f>
        <v>1.7105750000000022</v>
      </c>
      <c r="G6522" s="3">
        <f t="shared" si="910"/>
        <v>1.04</v>
      </c>
      <c r="H6522" t="str">
        <f t="shared" si="911"/>
        <v>Charge</v>
      </c>
      <c r="I6522" s="3">
        <f t="shared" si="916"/>
        <v>318.9482716679932</v>
      </c>
      <c r="J6522" s="3">
        <f t="shared" si="917"/>
        <v>318.94827166799325</v>
      </c>
      <c r="K6522" s="3">
        <f>MIN(Inputs!$B$2, (Inputs!$B$8 - I6522)/Inputs!$B$9)</f>
        <v>22.44121780453775</v>
      </c>
      <c r="L6522" s="3">
        <f>MAX(MIN(Inputs!$B$2, I6522*Inputs!$B$10, Inputs!$B$8*Inputs!$B$4 - J6522), 0)</f>
        <v>21.051728332006746</v>
      </c>
      <c r="M6522" s="3">
        <f t="shared" si="912"/>
        <v>22.44121780453775</v>
      </c>
      <c r="N6522" s="3">
        <f t="shared" si="913"/>
        <v>0</v>
      </c>
      <c r="O6522" s="3">
        <f>IF(H6522="Reg", MIN(Inputs!$B$2, I6522*Inputs!$B$10, (Inputs!$B$8-I6522)/Inputs!$B$9), 0)</f>
        <v>0</v>
      </c>
      <c r="P6522" s="3">
        <f t="shared" si="914"/>
        <v>-586.72563949963956</v>
      </c>
      <c r="Q6522" s="3">
        <f t="shared" si="915"/>
        <v>0</v>
      </c>
      <c r="R6522" s="3">
        <f>I6522 + M6522*Inputs!$B$9 - N6522/Inputs!$B$10</f>
        <v>340</v>
      </c>
    </row>
    <row r="6523" spans="1:18" x14ac:dyDescent="0.3">
      <c r="A6523" s="4">
        <v>46294.708333333343</v>
      </c>
      <c r="B6523" s="3">
        <v>28.037500000000001</v>
      </c>
      <c r="C6523" s="3">
        <v>10</v>
      </c>
      <c r="D6523" s="3">
        <f t="shared" si="909"/>
        <v>31.654062500000006</v>
      </c>
      <c r="E6523" s="3">
        <f>MAX(B6523 - D6523/Inputs!$B$5, 0)</f>
        <v>0</v>
      </c>
      <c r="F6523" s="3">
        <f>MAX(D6523*Inputs!$B$5 - B6523, 0)</f>
        <v>0</v>
      </c>
      <c r="G6523" s="3">
        <f t="shared" si="910"/>
        <v>10</v>
      </c>
      <c r="H6523" t="str">
        <f t="shared" si="911"/>
        <v>Reg</v>
      </c>
      <c r="I6523" s="3">
        <f t="shared" si="916"/>
        <v>340</v>
      </c>
      <c r="J6523" s="3">
        <f t="shared" si="917"/>
        <v>318.94827166799325</v>
      </c>
      <c r="K6523" s="3">
        <f>MIN(Inputs!$B$2, (Inputs!$B$8 - I6523)/Inputs!$B$9)</f>
        <v>0</v>
      </c>
      <c r="L6523" s="3">
        <f>MAX(MIN(Inputs!$B$2, I6523*Inputs!$B$10, Inputs!$B$8*Inputs!$B$4 - J6523), 0)</f>
        <v>21.051728332006746</v>
      </c>
      <c r="M6523" s="3">
        <f t="shared" si="912"/>
        <v>0</v>
      </c>
      <c r="N6523" s="3">
        <f t="shared" si="913"/>
        <v>0</v>
      </c>
      <c r="O6523" s="3">
        <f>IF(H6523="Reg", MIN(Inputs!$B$2, I6523*Inputs!$B$10, (Inputs!$B$8-I6523)/Inputs!$B$9), 0)</f>
        <v>0</v>
      </c>
      <c r="P6523" s="3">
        <f t="shared" si="914"/>
        <v>0</v>
      </c>
      <c r="Q6523" s="3">
        <f t="shared" si="915"/>
        <v>0</v>
      </c>
      <c r="R6523" s="3">
        <f>I6523 + M6523*Inputs!$B$9 - N6523/Inputs!$B$10</f>
        <v>340</v>
      </c>
    </row>
    <row r="6524" spans="1:18" x14ac:dyDescent="0.3">
      <c r="A6524" s="4">
        <v>46294.75</v>
      </c>
      <c r="B6524" s="3">
        <v>28.875</v>
      </c>
      <c r="C6524" s="3">
        <v>7.19</v>
      </c>
      <c r="D6524" s="3">
        <f t="shared" si="909"/>
        <v>31.654062500000006</v>
      </c>
      <c r="E6524" s="3">
        <f>MAX(B6524 - D6524/Inputs!$B$5, 0)</f>
        <v>0</v>
      </c>
      <c r="F6524" s="3">
        <f>MAX(D6524*Inputs!$B$5 - B6524, 0)</f>
        <v>0</v>
      </c>
      <c r="G6524" s="3">
        <f t="shared" si="910"/>
        <v>7.19</v>
      </c>
      <c r="H6524" t="str">
        <f t="shared" si="911"/>
        <v>Reg</v>
      </c>
      <c r="I6524" s="3">
        <f t="shared" si="916"/>
        <v>340</v>
      </c>
      <c r="J6524" s="3">
        <f t="shared" si="917"/>
        <v>318.94827166799325</v>
      </c>
      <c r="K6524" s="3">
        <f>MIN(Inputs!$B$2, (Inputs!$B$8 - I6524)/Inputs!$B$9)</f>
        <v>0</v>
      </c>
      <c r="L6524" s="3">
        <f>MAX(MIN(Inputs!$B$2, I6524*Inputs!$B$10, Inputs!$B$8*Inputs!$B$4 - J6524), 0)</f>
        <v>21.051728332006746</v>
      </c>
      <c r="M6524" s="3">
        <f t="shared" si="912"/>
        <v>0</v>
      </c>
      <c r="N6524" s="3">
        <f t="shared" si="913"/>
        <v>0</v>
      </c>
      <c r="O6524" s="3">
        <f>IF(H6524="Reg", MIN(Inputs!$B$2, I6524*Inputs!$B$10, (Inputs!$B$8-I6524)/Inputs!$B$9), 0)</f>
        <v>0</v>
      </c>
      <c r="P6524" s="3">
        <f t="shared" si="914"/>
        <v>0</v>
      </c>
      <c r="Q6524" s="3">
        <f t="shared" si="915"/>
        <v>0</v>
      </c>
      <c r="R6524" s="3">
        <f>I6524 + M6524*Inputs!$B$9 - N6524/Inputs!$B$10</f>
        <v>340</v>
      </c>
    </row>
    <row r="6525" spans="1:18" x14ac:dyDescent="0.3">
      <c r="A6525" s="4">
        <v>46294.791666666657</v>
      </c>
      <c r="B6525" s="3">
        <v>39.769999999999996</v>
      </c>
      <c r="C6525" s="3">
        <v>13.33</v>
      </c>
      <c r="D6525" s="3">
        <f t="shared" si="909"/>
        <v>31.654062500000006</v>
      </c>
      <c r="E6525" s="3">
        <f>MAX(B6525 - D6525/Inputs!$B$5, 0)</f>
        <v>3.7994744318181688</v>
      </c>
      <c r="F6525" s="3">
        <f>MAX(D6525*Inputs!$B$5 - B6525, 0)</f>
        <v>0</v>
      </c>
      <c r="G6525" s="3">
        <f t="shared" si="910"/>
        <v>13.33</v>
      </c>
      <c r="H6525" t="str">
        <f t="shared" si="911"/>
        <v>Reg</v>
      </c>
      <c r="I6525" s="3">
        <f t="shared" si="916"/>
        <v>340</v>
      </c>
      <c r="J6525" s="3">
        <f t="shared" si="917"/>
        <v>318.94827166799325</v>
      </c>
      <c r="K6525" s="3">
        <f>MIN(Inputs!$B$2, (Inputs!$B$8 - I6525)/Inputs!$B$9)</f>
        <v>0</v>
      </c>
      <c r="L6525" s="3">
        <f>MAX(MIN(Inputs!$B$2, I6525*Inputs!$B$10, Inputs!$B$8*Inputs!$B$4 - J6525), 0)</f>
        <v>21.051728332006746</v>
      </c>
      <c r="M6525" s="3">
        <f t="shared" si="912"/>
        <v>0</v>
      </c>
      <c r="N6525" s="3">
        <f t="shared" si="913"/>
        <v>0</v>
      </c>
      <c r="O6525" s="3">
        <f>IF(H6525="Reg", MIN(Inputs!$B$2, I6525*Inputs!$B$10, (Inputs!$B$8-I6525)/Inputs!$B$9), 0)</f>
        <v>0</v>
      </c>
      <c r="P6525" s="3">
        <f t="shared" si="914"/>
        <v>0</v>
      </c>
      <c r="Q6525" s="3">
        <f t="shared" si="915"/>
        <v>0</v>
      </c>
      <c r="R6525" s="3">
        <f>I6525 + M6525*Inputs!$B$9 - N6525/Inputs!$B$10</f>
        <v>340</v>
      </c>
    </row>
    <row r="6526" spans="1:18" x14ac:dyDescent="0.3">
      <c r="A6526" s="4">
        <v>46294.833333333343</v>
      </c>
      <c r="B6526" s="3">
        <v>35.547499999999999</v>
      </c>
      <c r="C6526" s="3">
        <v>8.4600000000000009</v>
      </c>
      <c r="D6526" s="3">
        <f t="shared" si="909"/>
        <v>31.654062500000006</v>
      </c>
      <c r="E6526" s="3">
        <f>MAX(B6526 - D6526/Inputs!$B$5, 0)</f>
        <v>0</v>
      </c>
      <c r="F6526" s="3">
        <f>MAX(D6526*Inputs!$B$5 - B6526, 0)</f>
        <v>0</v>
      </c>
      <c r="G6526" s="3">
        <f t="shared" si="910"/>
        <v>8.4600000000000009</v>
      </c>
      <c r="H6526" t="str">
        <f t="shared" si="911"/>
        <v>Reg</v>
      </c>
      <c r="I6526" s="3">
        <f t="shared" si="916"/>
        <v>340</v>
      </c>
      <c r="J6526" s="3">
        <f t="shared" si="917"/>
        <v>318.94827166799325</v>
      </c>
      <c r="K6526" s="3">
        <f>MIN(Inputs!$B$2, (Inputs!$B$8 - I6526)/Inputs!$B$9)</f>
        <v>0</v>
      </c>
      <c r="L6526" s="3">
        <f>MAX(MIN(Inputs!$B$2, I6526*Inputs!$B$10, Inputs!$B$8*Inputs!$B$4 - J6526), 0)</f>
        <v>21.051728332006746</v>
      </c>
      <c r="M6526" s="3">
        <f t="shared" si="912"/>
        <v>0</v>
      </c>
      <c r="N6526" s="3">
        <f t="shared" si="913"/>
        <v>0</v>
      </c>
      <c r="O6526" s="3">
        <f>IF(H6526="Reg", MIN(Inputs!$B$2, I6526*Inputs!$B$10, (Inputs!$B$8-I6526)/Inputs!$B$9), 0)</f>
        <v>0</v>
      </c>
      <c r="P6526" s="3">
        <f t="shared" si="914"/>
        <v>0</v>
      </c>
      <c r="Q6526" s="3">
        <f t="shared" si="915"/>
        <v>0</v>
      </c>
      <c r="R6526" s="3">
        <f>I6526 + M6526*Inputs!$B$9 - N6526/Inputs!$B$10</f>
        <v>340</v>
      </c>
    </row>
    <row r="6527" spans="1:18" x14ac:dyDescent="0.3">
      <c r="A6527" s="4">
        <v>46294.875</v>
      </c>
      <c r="B6527" s="3">
        <v>33.347499999999997</v>
      </c>
      <c r="C6527" s="3">
        <v>4.0599999999999996</v>
      </c>
      <c r="D6527" s="3">
        <f t="shared" si="909"/>
        <v>31.654062500000006</v>
      </c>
      <c r="E6527" s="3">
        <f>MAX(B6527 - D6527/Inputs!$B$5, 0)</f>
        <v>0</v>
      </c>
      <c r="F6527" s="3">
        <f>MAX(D6527*Inputs!$B$5 - B6527, 0)</f>
        <v>0</v>
      </c>
      <c r="G6527" s="3">
        <f t="shared" si="910"/>
        <v>4.0599999999999996</v>
      </c>
      <c r="H6527" t="str">
        <f t="shared" si="911"/>
        <v>Reg</v>
      </c>
      <c r="I6527" s="3">
        <f t="shared" si="916"/>
        <v>340</v>
      </c>
      <c r="J6527" s="3">
        <f t="shared" si="917"/>
        <v>318.94827166799325</v>
      </c>
      <c r="K6527" s="3">
        <f>MIN(Inputs!$B$2, (Inputs!$B$8 - I6527)/Inputs!$B$9)</f>
        <v>0</v>
      </c>
      <c r="L6527" s="3">
        <f>MAX(MIN(Inputs!$B$2, I6527*Inputs!$B$10, Inputs!$B$8*Inputs!$B$4 - J6527), 0)</f>
        <v>21.051728332006746</v>
      </c>
      <c r="M6527" s="3">
        <f t="shared" si="912"/>
        <v>0</v>
      </c>
      <c r="N6527" s="3">
        <f t="shared" si="913"/>
        <v>0</v>
      </c>
      <c r="O6527" s="3">
        <f>IF(H6527="Reg", MIN(Inputs!$B$2, I6527*Inputs!$B$10, (Inputs!$B$8-I6527)/Inputs!$B$9), 0)</f>
        <v>0</v>
      </c>
      <c r="P6527" s="3">
        <f t="shared" si="914"/>
        <v>0</v>
      </c>
      <c r="Q6527" s="3">
        <f t="shared" si="915"/>
        <v>0</v>
      </c>
      <c r="R6527" s="3">
        <f>I6527 + M6527*Inputs!$B$9 - N6527/Inputs!$B$10</f>
        <v>340</v>
      </c>
    </row>
    <row r="6528" spans="1:18" x14ac:dyDescent="0.3">
      <c r="A6528" s="4">
        <v>46294.916666666657</v>
      </c>
      <c r="B6528" s="3">
        <v>27.815000000000001</v>
      </c>
      <c r="C6528" s="3">
        <v>0.37</v>
      </c>
      <c r="D6528" s="3">
        <f t="shared" si="909"/>
        <v>31.654062500000006</v>
      </c>
      <c r="E6528" s="3">
        <f>MAX(B6528 - D6528/Inputs!$B$5, 0)</f>
        <v>0</v>
      </c>
      <c r="F6528" s="3">
        <f>MAX(D6528*Inputs!$B$5 - B6528, 0)</f>
        <v>4.0575000000004025E-2</v>
      </c>
      <c r="G6528" s="3">
        <f t="shared" si="910"/>
        <v>0.37</v>
      </c>
      <c r="H6528" t="str">
        <f t="shared" si="911"/>
        <v>Reg</v>
      </c>
      <c r="I6528" s="3">
        <f t="shared" si="916"/>
        <v>340</v>
      </c>
      <c r="J6528" s="3">
        <f t="shared" si="917"/>
        <v>318.94827166799325</v>
      </c>
      <c r="K6528" s="3">
        <f>MIN(Inputs!$B$2, (Inputs!$B$8 - I6528)/Inputs!$B$9)</f>
        <v>0</v>
      </c>
      <c r="L6528" s="3">
        <f>MAX(MIN(Inputs!$B$2, I6528*Inputs!$B$10, Inputs!$B$8*Inputs!$B$4 - J6528), 0)</f>
        <v>21.051728332006746</v>
      </c>
      <c r="M6528" s="3">
        <f t="shared" si="912"/>
        <v>0</v>
      </c>
      <c r="N6528" s="3">
        <f t="shared" si="913"/>
        <v>0</v>
      </c>
      <c r="O6528" s="3">
        <f>IF(H6528="Reg", MIN(Inputs!$B$2, I6528*Inputs!$B$10, (Inputs!$B$8-I6528)/Inputs!$B$9), 0)</f>
        <v>0</v>
      </c>
      <c r="P6528" s="3">
        <f t="shared" si="914"/>
        <v>0</v>
      </c>
      <c r="Q6528" s="3">
        <f t="shared" si="915"/>
        <v>0</v>
      </c>
      <c r="R6528" s="3">
        <f>I6528 + M6528*Inputs!$B$9 - N6528/Inputs!$B$10</f>
        <v>340</v>
      </c>
    </row>
    <row r="6529" spans="1:18" x14ac:dyDescent="0.3">
      <c r="A6529" s="4">
        <v>46294.958333333343</v>
      </c>
      <c r="B6529" s="3">
        <v>22.837499999999999</v>
      </c>
      <c r="C6529" s="3">
        <v>7.0000000000000007E-2</v>
      </c>
      <c r="D6529" s="3">
        <f t="shared" si="909"/>
        <v>31.654062500000006</v>
      </c>
      <c r="E6529" s="3">
        <f>MAX(B6529 - D6529/Inputs!$B$5, 0)</f>
        <v>0</v>
      </c>
      <c r="F6529" s="3">
        <f>MAX(D6529*Inputs!$B$5 - B6529, 0)</f>
        <v>5.0180750000000067</v>
      </c>
      <c r="G6529" s="3">
        <f t="shared" si="910"/>
        <v>7.0000000000000007E-2</v>
      </c>
      <c r="H6529" t="str">
        <f t="shared" si="911"/>
        <v>Charge</v>
      </c>
      <c r="I6529" s="3">
        <f t="shared" si="916"/>
        <v>340</v>
      </c>
      <c r="J6529" s="3">
        <f t="shared" si="917"/>
        <v>318.94827166799325</v>
      </c>
      <c r="K6529" s="3">
        <f>MIN(Inputs!$B$2, (Inputs!$B$8 - I6529)/Inputs!$B$9)</f>
        <v>0</v>
      </c>
      <c r="L6529" s="3">
        <f>MAX(MIN(Inputs!$B$2, I6529*Inputs!$B$10, Inputs!$B$8*Inputs!$B$4 - J6529), 0)</f>
        <v>21.051728332006746</v>
      </c>
      <c r="M6529" s="3">
        <f t="shared" si="912"/>
        <v>0</v>
      </c>
      <c r="N6529" s="3">
        <f t="shared" si="913"/>
        <v>0</v>
      </c>
      <c r="O6529" s="3">
        <f>IF(H6529="Reg", MIN(Inputs!$B$2, I6529*Inputs!$B$10, (Inputs!$B$8-I6529)/Inputs!$B$9), 0)</f>
        <v>0</v>
      </c>
      <c r="P6529" s="3">
        <f t="shared" si="914"/>
        <v>0</v>
      </c>
      <c r="Q6529" s="3">
        <f t="shared" si="915"/>
        <v>0</v>
      </c>
      <c r="R6529" s="3">
        <f>I6529 + M6529*Inputs!$B$9 - N6529/Inputs!$B$10</f>
        <v>340</v>
      </c>
    </row>
    <row r="6530" spans="1:18" x14ac:dyDescent="0.3">
      <c r="A6530" s="4">
        <v>46295</v>
      </c>
      <c r="B6530" s="3">
        <v>22.442500000000003</v>
      </c>
      <c r="C6530" s="3">
        <v>0.06</v>
      </c>
      <c r="D6530" s="3">
        <f t="shared" ref="D6530:D6593" si="918">AVERAGEIFS(B:B, A:A, "&gt;="&amp;INT(A6530), A:A, "&lt;"&amp;INT(A6530)+1)</f>
        <v>18.51979166666667</v>
      </c>
      <c r="E6530" s="3">
        <f>MAX(B6530 - D6530/Inputs!$B$5, 0)</f>
        <v>1.3972821969696945</v>
      </c>
      <c r="F6530" s="3">
        <f>MAX(D6530*Inputs!$B$5 - B6530, 0)</f>
        <v>0</v>
      </c>
      <c r="G6530" s="3">
        <f t="shared" ref="G6530:G6593" si="919">C6530</f>
        <v>0.06</v>
      </c>
      <c r="H6530" t="str">
        <f t="shared" ref="H6530:H6593" si="920">IF(MAX(E6530, F6530, G6530)&lt;=0, "Idle", IF(AND(G6530&gt;=E6530, G6530&gt;=F6530), "Reg", IF(E6530&gt;=F6530, "Discharge", "Charge")))</f>
        <v>Discharge</v>
      </c>
      <c r="I6530" s="3">
        <f t="shared" si="916"/>
        <v>340</v>
      </c>
      <c r="J6530" s="3">
        <f t="shared" si="917"/>
        <v>0</v>
      </c>
      <c r="K6530" s="3">
        <f>MIN(Inputs!$B$2, (Inputs!$B$8 - I6530)/Inputs!$B$9)</f>
        <v>0</v>
      </c>
      <c r="L6530" s="3">
        <f>MAX(MIN(Inputs!$B$2, I6530*Inputs!$B$10, Inputs!$B$8*Inputs!$B$4 - J6530), 0)</f>
        <v>170</v>
      </c>
      <c r="M6530" s="3">
        <f t="shared" ref="M6530:M6593" si="921">IF(H6530="Charge", K6530, 0)</f>
        <v>0</v>
      </c>
      <c r="N6530" s="3">
        <f t="shared" ref="N6530:N6593" si="922">IF(H6530="Discharge", L6530, 0)</f>
        <v>170</v>
      </c>
      <c r="O6530" s="3">
        <f>IF(H6530="Reg", MIN(Inputs!$B$2, I6530*Inputs!$B$10, (Inputs!$B$8-I6530)/Inputs!$B$9), 0)</f>
        <v>0</v>
      </c>
      <c r="P6530" s="3">
        <f t="shared" ref="P6530:P6593" si="923">(N6530 - M6530) * B6530</f>
        <v>3815.2250000000004</v>
      </c>
      <c r="Q6530" s="3">
        <f t="shared" ref="Q6530:Q6593" si="924">O6530 * C6530</f>
        <v>0</v>
      </c>
      <c r="R6530" s="3">
        <f>I6530 + M6530*Inputs!$B$9 - N6530/Inputs!$B$10</f>
        <v>158.77939109773115</v>
      </c>
    </row>
    <row r="6531" spans="1:18" x14ac:dyDescent="0.3">
      <c r="A6531" s="4">
        <v>46295.041666666657</v>
      </c>
      <c r="B6531" s="3">
        <v>25.090000000000003</v>
      </c>
      <c r="C6531" s="3">
        <v>0.06</v>
      </c>
      <c r="D6531" s="3">
        <f t="shared" si="918"/>
        <v>18.51979166666667</v>
      </c>
      <c r="E6531" s="3">
        <f>MAX(B6531 - D6531/Inputs!$B$5, 0)</f>
        <v>4.0447821969696953</v>
      </c>
      <c r="F6531" s="3">
        <f>MAX(D6531*Inputs!$B$5 - B6531, 0)</f>
        <v>0</v>
      </c>
      <c r="G6531" s="3">
        <f t="shared" si="919"/>
        <v>0.06</v>
      </c>
      <c r="H6531" t="str">
        <f t="shared" si="920"/>
        <v>Discharge</v>
      </c>
      <c r="I6531" s="3">
        <f t="shared" ref="I6531:I6594" si="925">R6530</f>
        <v>158.77939109773115</v>
      </c>
      <c r="J6531" s="3">
        <f t="shared" ref="J6531:J6594" si="926">IF(INT(A6531)=INT(A6530), J6530 + N6530, 0)</f>
        <v>170</v>
      </c>
      <c r="K6531" s="3">
        <f>MIN(Inputs!$B$2, (Inputs!$B$8 - I6531)/Inputs!$B$9)</f>
        <v>170</v>
      </c>
      <c r="L6531" s="3">
        <f>MAX(MIN(Inputs!$B$2, I6531*Inputs!$B$10, Inputs!$B$8*Inputs!$B$4 - J6531), 0)</f>
        <v>148.94827166799323</v>
      </c>
      <c r="M6531" s="3">
        <f t="shared" si="921"/>
        <v>0</v>
      </c>
      <c r="N6531" s="3">
        <f t="shared" si="922"/>
        <v>148.94827166799323</v>
      </c>
      <c r="O6531" s="3">
        <f>IF(H6531="Reg", MIN(Inputs!$B$2, I6531*Inputs!$B$10, (Inputs!$B$8-I6531)/Inputs!$B$9), 0)</f>
        <v>0</v>
      </c>
      <c r="P6531" s="3">
        <f t="shared" si="923"/>
        <v>3737.1121361499504</v>
      </c>
      <c r="Q6531" s="3">
        <f t="shared" si="924"/>
        <v>0</v>
      </c>
      <c r="R6531" s="3">
        <f>I6531 + M6531*Inputs!$B$9 - N6531/Inputs!$B$10</f>
        <v>0</v>
      </c>
    </row>
    <row r="6532" spans="1:18" x14ac:dyDescent="0.3">
      <c r="A6532" s="4">
        <v>46295.083333333343</v>
      </c>
      <c r="B6532" s="3">
        <v>21.162499999999998</v>
      </c>
      <c r="C6532" s="3">
        <v>0.06</v>
      </c>
      <c r="D6532" s="3">
        <f t="shared" si="918"/>
        <v>18.51979166666667</v>
      </c>
      <c r="E6532" s="3">
        <f>MAX(B6532 - D6532/Inputs!$B$5, 0)</f>
        <v>0.11728219696968978</v>
      </c>
      <c r="F6532" s="3">
        <f>MAX(D6532*Inputs!$B$5 - B6532, 0)</f>
        <v>0</v>
      </c>
      <c r="G6532" s="3">
        <f t="shared" si="919"/>
        <v>0.06</v>
      </c>
      <c r="H6532" t="str">
        <f t="shared" si="920"/>
        <v>Discharge</v>
      </c>
      <c r="I6532" s="3">
        <f t="shared" si="925"/>
        <v>0</v>
      </c>
      <c r="J6532" s="3">
        <f t="shared" si="926"/>
        <v>318.94827166799325</v>
      </c>
      <c r="K6532" s="3">
        <f>MIN(Inputs!$B$2, (Inputs!$B$8 - I6532)/Inputs!$B$9)</f>
        <v>170</v>
      </c>
      <c r="L6532" s="3">
        <f>MAX(MIN(Inputs!$B$2, I6532*Inputs!$B$10, Inputs!$B$8*Inputs!$B$4 - J6532), 0)</f>
        <v>0</v>
      </c>
      <c r="M6532" s="3">
        <f t="shared" si="921"/>
        <v>0</v>
      </c>
      <c r="N6532" s="3">
        <f t="shared" si="922"/>
        <v>0</v>
      </c>
      <c r="O6532" s="3">
        <f>IF(H6532="Reg", MIN(Inputs!$B$2, I6532*Inputs!$B$10, (Inputs!$B$8-I6532)/Inputs!$B$9), 0)</f>
        <v>0</v>
      </c>
      <c r="P6532" s="3">
        <f t="shared" si="923"/>
        <v>0</v>
      </c>
      <c r="Q6532" s="3">
        <f t="shared" si="924"/>
        <v>0</v>
      </c>
      <c r="R6532" s="3">
        <f>I6532 + M6532*Inputs!$B$9 - N6532/Inputs!$B$10</f>
        <v>0</v>
      </c>
    </row>
    <row r="6533" spans="1:18" x14ac:dyDescent="0.3">
      <c r="A6533" s="4">
        <v>46295.125</v>
      </c>
      <c r="B6533" s="3">
        <v>21.077500000000001</v>
      </c>
      <c r="C6533" s="3">
        <v>0.06</v>
      </c>
      <c r="D6533" s="3">
        <f t="shared" si="918"/>
        <v>18.51979166666667</v>
      </c>
      <c r="E6533" s="3">
        <f>MAX(B6533 - D6533/Inputs!$B$5, 0)</f>
        <v>3.2282196969692478E-2</v>
      </c>
      <c r="F6533" s="3">
        <f>MAX(D6533*Inputs!$B$5 - B6533, 0)</f>
        <v>0</v>
      </c>
      <c r="G6533" s="3">
        <f t="shared" si="919"/>
        <v>0.06</v>
      </c>
      <c r="H6533" t="str">
        <f t="shared" si="920"/>
        <v>Reg</v>
      </c>
      <c r="I6533" s="3">
        <f t="shared" si="925"/>
        <v>0</v>
      </c>
      <c r="J6533" s="3">
        <f t="shared" si="926"/>
        <v>318.94827166799325</v>
      </c>
      <c r="K6533" s="3">
        <f>MIN(Inputs!$B$2, (Inputs!$B$8 - I6533)/Inputs!$B$9)</f>
        <v>170</v>
      </c>
      <c r="L6533" s="3">
        <f>MAX(MIN(Inputs!$B$2, I6533*Inputs!$B$10, Inputs!$B$8*Inputs!$B$4 - J6533), 0)</f>
        <v>0</v>
      </c>
      <c r="M6533" s="3">
        <f t="shared" si="921"/>
        <v>0</v>
      </c>
      <c r="N6533" s="3">
        <f t="shared" si="922"/>
        <v>0</v>
      </c>
      <c r="O6533" s="3">
        <f>IF(H6533="Reg", MIN(Inputs!$B$2, I6533*Inputs!$B$10, (Inputs!$B$8-I6533)/Inputs!$B$9), 0)</f>
        <v>0</v>
      </c>
      <c r="P6533" s="3">
        <f t="shared" si="923"/>
        <v>0</v>
      </c>
      <c r="Q6533" s="3">
        <f t="shared" si="924"/>
        <v>0</v>
      </c>
      <c r="R6533" s="3">
        <f>I6533 + M6533*Inputs!$B$9 - N6533/Inputs!$B$10</f>
        <v>0</v>
      </c>
    </row>
    <row r="6534" spans="1:18" x14ac:dyDescent="0.3">
      <c r="A6534" s="4">
        <v>46295.166666666657</v>
      </c>
      <c r="B6534" s="3">
        <v>20.4925</v>
      </c>
      <c r="C6534" s="3">
        <v>7.0000000000000007E-2</v>
      </c>
      <c r="D6534" s="3">
        <f t="shared" si="918"/>
        <v>18.51979166666667</v>
      </c>
      <c r="E6534" s="3">
        <f>MAX(B6534 - D6534/Inputs!$B$5, 0)</f>
        <v>0</v>
      </c>
      <c r="F6534" s="3">
        <f>MAX(D6534*Inputs!$B$5 - B6534, 0)</f>
        <v>0</v>
      </c>
      <c r="G6534" s="3">
        <f t="shared" si="919"/>
        <v>7.0000000000000007E-2</v>
      </c>
      <c r="H6534" t="str">
        <f t="shared" si="920"/>
        <v>Reg</v>
      </c>
      <c r="I6534" s="3">
        <f t="shared" si="925"/>
        <v>0</v>
      </c>
      <c r="J6534" s="3">
        <f t="shared" si="926"/>
        <v>318.94827166799325</v>
      </c>
      <c r="K6534" s="3">
        <f>MIN(Inputs!$B$2, (Inputs!$B$8 - I6534)/Inputs!$B$9)</f>
        <v>170</v>
      </c>
      <c r="L6534" s="3">
        <f>MAX(MIN(Inputs!$B$2, I6534*Inputs!$B$10, Inputs!$B$8*Inputs!$B$4 - J6534), 0)</f>
        <v>0</v>
      </c>
      <c r="M6534" s="3">
        <f t="shared" si="921"/>
        <v>0</v>
      </c>
      <c r="N6534" s="3">
        <f t="shared" si="922"/>
        <v>0</v>
      </c>
      <c r="O6534" s="3">
        <f>IF(H6534="Reg", MIN(Inputs!$B$2, I6534*Inputs!$B$10, (Inputs!$B$8-I6534)/Inputs!$B$9), 0)</f>
        <v>0</v>
      </c>
      <c r="P6534" s="3">
        <f t="shared" si="923"/>
        <v>0</v>
      </c>
      <c r="Q6534" s="3">
        <f t="shared" si="924"/>
        <v>0</v>
      </c>
      <c r="R6534" s="3">
        <f>I6534 + M6534*Inputs!$B$9 - N6534/Inputs!$B$10</f>
        <v>0</v>
      </c>
    </row>
    <row r="6535" spans="1:18" x14ac:dyDescent="0.3">
      <c r="A6535" s="4">
        <v>46295.208333333343</v>
      </c>
      <c r="B6535" s="3">
        <v>19.424999999999997</v>
      </c>
      <c r="C6535" s="3">
        <v>0.08</v>
      </c>
      <c r="D6535" s="3">
        <f t="shared" si="918"/>
        <v>18.51979166666667</v>
      </c>
      <c r="E6535" s="3">
        <f>MAX(B6535 - D6535/Inputs!$B$5, 0)</f>
        <v>0</v>
      </c>
      <c r="F6535" s="3">
        <f>MAX(D6535*Inputs!$B$5 - B6535, 0)</f>
        <v>0</v>
      </c>
      <c r="G6535" s="3">
        <f t="shared" si="919"/>
        <v>0.08</v>
      </c>
      <c r="H6535" t="str">
        <f t="shared" si="920"/>
        <v>Reg</v>
      </c>
      <c r="I6535" s="3">
        <f t="shared" si="925"/>
        <v>0</v>
      </c>
      <c r="J6535" s="3">
        <f t="shared" si="926"/>
        <v>318.94827166799325</v>
      </c>
      <c r="K6535" s="3">
        <f>MIN(Inputs!$B$2, (Inputs!$B$8 - I6535)/Inputs!$B$9)</f>
        <v>170</v>
      </c>
      <c r="L6535" s="3">
        <f>MAX(MIN(Inputs!$B$2, I6535*Inputs!$B$10, Inputs!$B$8*Inputs!$B$4 - J6535), 0)</f>
        <v>0</v>
      </c>
      <c r="M6535" s="3">
        <f t="shared" si="921"/>
        <v>0</v>
      </c>
      <c r="N6535" s="3">
        <f t="shared" si="922"/>
        <v>0</v>
      </c>
      <c r="O6535" s="3">
        <f>IF(H6535="Reg", MIN(Inputs!$B$2, I6535*Inputs!$B$10, (Inputs!$B$8-I6535)/Inputs!$B$9), 0)</f>
        <v>0</v>
      </c>
      <c r="P6535" s="3">
        <f t="shared" si="923"/>
        <v>0</v>
      </c>
      <c r="Q6535" s="3">
        <f t="shared" si="924"/>
        <v>0</v>
      </c>
      <c r="R6535" s="3">
        <f>I6535 + M6535*Inputs!$B$9 - N6535/Inputs!$B$10</f>
        <v>0</v>
      </c>
    </row>
    <row r="6536" spans="1:18" x14ac:dyDescent="0.3">
      <c r="A6536" s="4">
        <v>46295.25</v>
      </c>
      <c r="B6536" s="3">
        <v>21.0975</v>
      </c>
      <c r="C6536" s="3">
        <v>0.06</v>
      </c>
      <c r="D6536" s="3">
        <f t="shared" si="918"/>
        <v>18.51979166666667</v>
      </c>
      <c r="E6536" s="3">
        <f>MAX(B6536 - D6536/Inputs!$B$5, 0)</f>
        <v>5.2282196969692052E-2</v>
      </c>
      <c r="F6536" s="3">
        <f>MAX(D6536*Inputs!$B$5 - B6536, 0)</f>
        <v>0</v>
      </c>
      <c r="G6536" s="3">
        <f t="shared" si="919"/>
        <v>0.06</v>
      </c>
      <c r="H6536" t="str">
        <f t="shared" si="920"/>
        <v>Reg</v>
      </c>
      <c r="I6536" s="3">
        <f t="shared" si="925"/>
        <v>0</v>
      </c>
      <c r="J6536" s="3">
        <f t="shared" si="926"/>
        <v>318.94827166799325</v>
      </c>
      <c r="K6536" s="3">
        <f>MIN(Inputs!$B$2, (Inputs!$B$8 - I6536)/Inputs!$B$9)</f>
        <v>170</v>
      </c>
      <c r="L6536" s="3">
        <f>MAX(MIN(Inputs!$B$2, I6536*Inputs!$B$10, Inputs!$B$8*Inputs!$B$4 - J6536), 0)</f>
        <v>0</v>
      </c>
      <c r="M6536" s="3">
        <f t="shared" si="921"/>
        <v>0</v>
      </c>
      <c r="N6536" s="3">
        <f t="shared" si="922"/>
        <v>0</v>
      </c>
      <c r="O6536" s="3">
        <f>IF(H6536="Reg", MIN(Inputs!$B$2, I6536*Inputs!$B$10, (Inputs!$B$8-I6536)/Inputs!$B$9), 0)</f>
        <v>0</v>
      </c>
      <c r="P6536" s="3">
        <f t="shared" si="923"/>
        <v>0</v>
      </c>
      <c r="Q6536" s="3">
        <f t="shared" si="924"/>
        <v>0</v>
      </c>
      <c r="R6536" s="3">
        <f>I6536 + M6536*Inputs!$B$9 - N6536/Inputs!$B$10</f>
        <v>0</v>
      </c>
    </row>
    <row r="6537" spans="1:18" x14ac:dyDescent="0.3">
      <c r="A6537" s="4">
        <v>46295.291666666657</v>
      </c>
      <c r="B6537" s="3">
        <v>18.585000000000001</v>
      </c>
      <c r="C6537" s="3">
        <v>0.97</v>
      </c>
      <c r="D6537" s="3">
        <f t="shared" si="918"/>
        <v>18.51979166666667</v>
      </c>
      <c r="E6537" s="3">
        <f>MAX(B6537 - D6537/Inputs!$B$5, 0)</f>
        <v>0</v>
      </c>
      <c r="F6537" s="3">
        <f>MAX(D6537*Inputs!$B$5 - B6537, 0)</f>
        <v>0</v>
      </c>
      <c r="G6537" s="3">
        <f t="shared" si="919"/>
        <v>0.97</v>
      </c>
      <c r="H6537" t="str">
        <f t="shared" si="920"/>
        <v>Reg</v>
      </c>
      <c r="I6537" s="3">
        <f t="shared" si="925"/>
        <v>0</v>
      </c>
      <c r="J6537" s="3">
        <f t="shared" si="926"/>
        <v>318.94827166799325</v>
      </c>
      <c r="K6537" s="3">
        <f>MIN(Inputs!$B$2, (Inputs!$B$8 - I6537)/Inputs!$B$9)</f>
        <v>170</v>
      </c>
      <c r="L6537" s="3">
        <f>MAX(MIN(Inputs!$B$2, I6537*Inputs!$B$10, Inputs!$B$8*Inputs!$B$4 - J6537), 0)</f>
        <v>0</v>
      </c>
      <c r="M6537" s="3">
        <f t="shared" si="921"/>
        <v>0</v>
      </c>
      <c r="N6537" s="3">
        <f t="shared" si="922"/>
        <v>0</v>
      </c>
      <c r="O6537" s="3">
        <f>IF(H6537="Reg", MIN(Inputs!$B$2, I6537*Inputs!$B$10, (Inputs!$B$8-I6537)/Inputs!$B$9), 0)</f>
        <v>0</v>
      </c>
      <c r="P6537" s="3">
        <f t="shared" si="923"/>
        <v>0</v>
      </c>
      <c r="Q6537" s="3">
        <f t="shared" si="924"/>
        <v>0</v>
      </c>
      <c r="R6537" s="3">
        <f>I6537 + M6537*Inputs!$B$9 - N6537/Inputs!$B$10</f>
        <v>0</v>
      </c>
    </row>
    <row r="6538" spans="1:18" x14ac:dyDescent="0.3">
      <c r="A6538" s="4">
        <v>46295.333333333343</v>
      </c>
      <c r="B6538" s="3">
        <v>17.72</v>
      </c>
      <c r="C6538" s="3">
        <v>0.49</v>
      </c>
      <c r="D6538" s="3">
        <f t="shared" si="918"/>
        <v>18.51979166666667</v>
      </c>
      <c r="E6538" s="3">
        <f>MAX(B6538 - D6538/Inputs!$B$5, 0)</f>
        <v>0</v>
      </c>
      <c r="F6538" s="3">
        <f>MAX(D6538*Inputs!$B$5 - B6538, 0)</f>
        <v>0</v>
      </c>
      <c r="G6538" s="3">
        <f t="shared" si="919"/>
        <v>0.49</v>
      </c>
      <c r="H6538" t="str">
        <f t="shared" si="920"/>
        <v>Reg</v>
      </c>
      <c r="I6538" s="3">
        <f t="shared" si="925"/>
        <v>0</v>
      </c>
      <c r="J6538" s="3">
        <f t="shared" si="926"/>
        <v>318.94827166799325</v>
      </c>
      <c r="K6538" s="3">
        <f>MIN(Inputs!$B$2, (Inputs!$B$8 - I6538)/Inputs!$B$9)</f>
        <v>170</v>
      </c>
      <c r="L6538" s="3">
        <f>MAX(MIN(Inputs!$B$2, I6538*Inputs!$B$10, Inputs!$B$8*Inputs!$B$4 - J6538), 0)</f>
        <v>0</v>
      </c>
      <c r="M6538" s="3">
        <f t="shared" si="921"/>
        <v>0</v>
      </c>
      <c r="N6538" s="3">
        <f t="shared" si="922"/>
        <v>0</v>
      </c>
      <c r="O6538" s="3">
        <f>IF(H6538="Reg", MIN(Inputs!$B$2, I6538*Inputs!$B$10, (Inputs!$B$8-I6538)/Inputs!$B$9), 0)</f>
        <v>0</v>
      </c>
      <c r="P6538" s="3">
        <f t="shared" si="923"/>
        <v>0</v>
      </c>
      <c r="Q6538" s="3">
        <f t="shared" si="924"/>
        <v>0</v>
      </c>
      <c r="R6538" s="3">
        <f>I6538 + M6538*Inputs!$B$9 - N6538/Inputs!$B$10</f>
        <v>0</v>
      </c>
    </row>
    <row r="6539" spans="1:18" x14ac:dyDescent="0.3">
      <c r="A6539" s="4">
        <v>46295.375</v>
      </c>
      <c r="B6539" s="3">
        <v>17.807499999999997</v>
      </c>
      <c r="C6539" s="3">
        <v>0.5</v>
      </c>
      <c r="D6539" s="3">
        <f t="shared" si="918"/>
        <v>18.51979166666667</v>
      </c>
      <c r="E6539" s="3">
        <f>MAX(B6539 - D6539/Inputs!$B$5, 0)</f>
        <v>0</v>
      </c>
      <c r="F6539" s="3">
        <f>MAX(D6539*Inputs!$B$5 - B6539, 0)</f>
        <v>0</v>
      </c>
      <c r="G6539" s="3">
        <f t="shared" si="919"/>
        <v>0.5</v>
      </c>
      <c r="H6539" t="str">
        <f t="shared" si="920"/>
        <v>Reg</v>
      </c>
      <c r="I6539" s="3">
        <f t="shared" si="925"/>
        <v>0</v>
      </c>
      <c r="J6539" s="3">
        <f t="shared" si="926"/>
        <v>318.94827166799325</v>
      </c>
      <c r="K6539" s="3">
        <f>MIN(Inputs!$B$2, (Inputs!$B$8 - I6539)/Inputs!$B$9)</f>
        <v>170</v>
      </c>
      <c r="L6539" s="3">
        <f>MAX(MIN(Inputs!$B$2, I6539*Inputs!$B$10, Inputs!$B$8*Inputs!$B$4 - J6539), 0)</f>
        <v>0</v>
      </c>
      <c r="M6539" s="3">
        <f t="shared" si="921"/>
        <v>0</v>
      </c>
      <c r="N6539" s="3">
        <f t="shared" si="922"/>
        <v>0</v>
      </c>
      <c r="O6539" s="3">
        <f>IF(H6539="Reg", MIN(Inputs!$B$2, I6539*Inputs!$B$10, (Inputs!$B$8-I6539)/Inputs!$B$9), 0)</f>
        <v>0</v>
      </c>
      <c r="P6539" s="3">
        <f t="shared" si="923"/>
        <v>0</v>
      </c>
      <c r="Q6539" s="3">
        <f t="shared" si="924"/>
        <v>0</v>
      </c>
      <c r="R6539" s="3">
        <f>I6539 + M6539*Inputs!$B$9 - N6539/Inputs!$B$10</f>
        <v>0</v>
      </c>
    </row>
    <row r="6540" spans="1:18" x14ac:dyDescent="0.3">
      <c r="A6540" s="4">
        <v>46295.416666666657</v>
      </c>
      <c r="B6540" s="3">
        <v>21.937499999999996</v>
      </c>
      <c r="C6540" s="3">
        <v>0.44</v>
      </c>
      <c r="D6540" s="3">
        <f t="shared" si="918"/>
        <v>18.51979166666667</v>
      </c>
      <c r="E6540" s="3">
        <f>MAX(B6540 - D6540/Inputs!$B$5, 0)</f>
        <v>0.89228219696968836</v>
      </c>
      <c r="F6540" s="3">
        <f>MAX(D6540*Inputs!$B$5 - B6540, 0)</f>
        <v>0</v>
      </c>
      <c r="G6540" s="3">
        <f t="shared" si="919"/>
        <v>0.44</v>
      </c>
      <c r="H6540" t="str">
        <f t="shared" si="920"/>
        <v>Discharge</v>
      </c>
      <c r="I6540" s="3">
        <f t="shared" si="925"/>
        <v>0</v>
      </c>
      <c r="J6540" s="3">
        <f t="shared" si="926"/>
        <v>318.94827166799325</v>
      </c>
      <c r="K6540" s="3">
        <f>MIN(Inputs!$B$2, (Inputs!$B$8 - I6540)/Inputs!$B$9)</f>
        <v>170</v>
      </c>
      <c r="L6540" s="3">
        <f>MAX(MIN(Inputs!$B$2, I6540*Inputs!$B$10, Inputs!$B$8*Inputs!$B$4 - J6540), 0)</f>
        <v>0</v>
      </c>
      <c r="M6540" s="3">
        <f t="shared" si="921"/>
        <v>0</v>
      </c>
      <c r="N6540" s="3">
        <f t="shared" si="922"/>
        <v>0</v>
      </c>
      <c r="O6540" s="3">
        <f>IF(H6540="Reg", MIN(Inputs!$B$2, I6540*Inputs!$B$10, (Inputs!$B$8-I6540)/Inputs!$B$9), 0)</f>
        <v>0</v>
      </c>
      <c r="P6540" s="3">
        <f t="shared" si="923"/>
        <v>0</v>
      </c>
      <c r="Q6540" s="3">
        <f t="shared" si="924"/>
        <v>0</v>
      </c>
      <c r="R6540" s="3">
        <f>I6540 + M6540*Inputs!$B$9 - N6540/Inputs!$B$10</f>
        <v>0</v>
      </c>
    </row>
    <row r="6541" spans="1:18" x14ac:dyDescent="0.3">
      <c r="A6541" s="4">
        <v>46295.458333333343</v>
      </c>
      <c r="B6541" s="3">
        <v>22.529999999999998</v>
      </c>
      <c r="C6541" s="3">
        <v>0.44</v>
      </c>
      <c r="D6541" s="3">
        <f t="shared" si="918"/>
        <v>18.51979166666667</v>
      </c>
      <c r="E6541" s="3">
        <f>MAX(B6541 - D6541/Inputs!$B$5, 0)</f>
        <v>1.4847821969696895</v>
      </c>
      <c r="F6541" s="3">
        <f>MAX(D6541*Inputs!$B$5 - B6541, 0)</f>
        <v>0</v>
      </c>
      <c r="G6541" s="3">
        <f t="shared" si="919"/>
        <v>0.44</v>
      </c>
      <c r="H6541" t="str">
        <f t="shared" si="920"/>
        <v>Discharge</v>
      </c>
      <c r="I6541" s="3">
        <f t="shared" si="925"/>
        <v>0</v>
      </c>
      <c r="J6541" s="3">
        <f t="shared" si="926"/>
        <v>318.94827166799325</v>
      </c>
      <c r="K6541" s="3">
        <f>MIN(Inputs!$B$2, (Inputs!$B$8 - I6541)/Inputs!$B$9)</f>
        <v>170</v>
      </c>
      <c r="L6541" s="3">
        <f>MAX(MIN(Inputs!$B$2, I6541*Inputs!$B$10, Inputs!$B$8*Inputs!$B$4 - J6541), 0)</f>
        <v>0</v>
      </c>
      <c r="M6541" s="3">
        <f t="shared" si="921"/>
        <v>0</v>
      </c>
      <c r="N6541" s="3">
        <f t="shared" si="922"/>
        <v>0</v>
      </c>
      <c r="O6541" s="3">
        <f>IF(H6541="Reg", MIN(Inputs!$B$2, I6541*Inputs!$B$10, (Inputs!$B$8-I6541)/Inputs!$B$9), 0)</f>
        <v>0</v>
      </c>
      <c r="P6541" s="3">
        <f t="shared" si="923"/>
        <v>0</v>
      </c>
      <c r="Q6541" s="3">
        <f t="shared" si="924"/>
        <v>0</v>
      </c>
      <c r="R6541" s="3">
        <f>I6541 + M6541*Inputs!$B$9 - N6541/Inputs!$B$10</f>
        <v>0</v>
      </c>
    </row>
    <row r="6542" spans="1:18" x14ac:dyDescent="0.3">
      <c r="A6542" s="4">
        <v>46295.5</v>
      </c>
      <c r="B6542" s="3">
        <v>16.59</v>
      </c>
      <c r="C6542" s="3">
        <v>0.39</v>
      </c>
      <c r="D6542" s="3">
        <f t="shared" si="918"/>
        <v>18.51979166666667</v>
      </c>
      <c r="E6542" s="3">
        <f>MAX(B6542 - D6542/Inputs!$B$5, 0)</f>
        <v>0</v>
      </c>
      <c r="F6542" s="3">
        <f>MAX(D6542*Inputs!$B$5 - B6542, 0)</f>
        <v>0</v>
      </c>
      <c r="G6542" s="3">
        <f t="shared" si="919"/>
        <v>0.39</v>
      </c>
      <c r="H6542" t="str">
        <f t="shared" si="920"/>
        <v>Reg</v>
      </c>
      <c r="I6542" s="3">
        <f t="shared" si="925"/>
        <v>0</v>
      </c>
      <c r="J6542" s="3">
        <f t="shared" si="926"/>
        <v>318.94827166799325</v>
      </c>
      <c r="K6542" s="3">
        <f>MIN(Inputs!$B$2, (Inputs!$B$8 - I6542)/Inputs!$B$9)</f>
        <v>170</v>
      </c>
      <c r="L6542" s="3">
        <f>MAX(MIN(Inputs!$B$2, I6542*Inputs!$B$10, Inputs!$B$8*Inputs!$B$4 - J6542), 0)</f>
        <v>0</v>
      </c>
      <c r="M6542" s="3">
        <f t="shared" si="921"/>
        <v>0</v>
      </c>
      <c r="N6542" s="3">
        <f t="shared" si="922"/>
        <v>0</v>
      </c>
      <c r="O6542" s="3">
        <f>IF(H6542="Reg", MIN(Inputs!$B$2, I6542*Inputs!$B$10, (Inputs!$B$8-I6542)/Inputs!$B$9), 0)</f>
        <v>0</v>
      </c>
      <c r="P6542" s="3">
        <f t="shared" si="923"/>
        <v>0</v>
      </c>
      <c r="Q6542" s="3">
        <f t="shared" si="924"/>
        <v>0</v>
      </c>
      <c r="R6542" s="3">
        <f>I6542 + M6542*Inputs!$B$9 - N6542/Inputs!$B$10</f>
        <v>0</v>
      </c>
    </row>
    <row r="6543" spans="1:18" x14ac:dyDescent="0.3">
      <c r="A6543" s="4">
        <v>46295.541666666657</v>
      </c>
      <c r="B6543" s="3">
        <v>5.625</v>
      </c>
      <c r="C6543" s="3">
        <v>0.44</v>
      </c>
      <c r="D6543" s="3">
        <f t="shared" si="918"/>
        <v>18.51979166666667</v>
      </c>
      <c r="E6543" s="3">
        <f>MAX(B6543 - D6543/Inputs!$B$5, 0)</f>
        <v>0</v>
      </c>
      <c r="F6543" s="3">
        <f>MAX(D6543*Inputs!$B$5 - B6543, 0)</f>
        <v>10.67241666666667</v>
      </c>
      <c r="G6543" s="3">
        <f t="shared" si="919"/>
        <v>0.44</v>
      </c>
      <c r="H6543" t="str">
        <f t="shared" si="920"/>
        <v>Charge</v>
      </c>
      <c r="I6543" s="3">
        <f t="shared" si="925"/>
        <v>0</v>
      </c>
      <c r="J6543" s="3">
        <f t="shared" si="926"/>
        <v>318.94827166799325</v>
      </c>
      <c r="K6543" s="3">
        <f>MIN(Inputs!$B$2, (Inputs!$B$8 - I6543)/Inputs!$B$9)</f>
        <v>170</v>
      </c>
      <c r="L6543" s="3">
        <f>MAX(MIN(Inputs!$B$2, I6543*Inputs!$B$10, Inputs!$B$8*Inputs!$B$4 - J6543), 0)</f>
        <v>0</v>
      </c>
      <c r="M6543" s="3">
        <f t="shared" si="921"/>
        <v>170</v>
      </c>
      <c r="N6543" s="3">
        <f t="shared" si="922"/>
        <v>0</v>
      </c>
      <c r="O6543" s="3">
        <f>IF(H6543="Reg", MIN(Inputs!$B$2, I6543*Inputs!$B$10, (Inputs!$B$8-I6543)/Inputs!$B$9), 0)</f>
        <v>0</v>
      </c>
      <c r="P6543" s="3">
        <f t="shared" si="923"/>
        <v>-956.25</v>
      </c>
      <c r="Q6543" s="3">
        <f t="shared" si="924"/>
        <v>0</v>
      </c>
      <c r="R6543" s="3">
        <f>I6543 + M6543*Inputs!$B$9 - N6543/Inputs!$B$10</f>
        <v>159.4741358339966</v>
      </c>
    </row>
    <row r="6544" spans="1:18" x14ac:dyDescent="0.3">
      <c r="A6544" s="4">
        <v>46295.583333333343</v>
      </c>
      <c r="B6544" s="3">
        <v>8.4949999999999992</v>
      </c>
      <c r="C6544" s="3">
        <v>0.64</v>
      </c>
      <c r="D6544" s="3">
        <f t="shared" si="918"/>
        <v>18.51979166666667</v>
      </c>
      <c r="E6544" s="3">
        <f>MAX(B6544 - D6544/Inputs!$B$5, 0)</f>
        <v>0</v>
      </c>
      <c r="F6544" s="3">
        <f>MAX(D6544*Inputs!$B$5 - B6544, 0)</f>
        <v>7.8024166666666712</v>
      </c>
      <c r="G6544" s="3">
        <f t="shared" si="919"/>
        <v>0.64</v>
      </c>
      <c r="H6544" t="str">
        <f t="shared" si="920"/>
        <v>Charge</v>
      </c>
      <c r="I6544" s="3">
        <f t="shared" si="925"/>
        <v>159.4741358339966</v>
      </c>
      <c r="J6544" s="3">
        <f t="shared" si="926"/>
        <v>318.94827166799325</v>
      </c>
      <c r="K6544" s="3">
        <f>MIN(Inputs!$B$2, (Inputs!$B$8 - I6544)/Inputs!$B$9)</f>
        <v>170</v>
      </c>
      <c r="L6544" s="3">
        <f>MAX(MIN(Inputs!$B$2, I6544*Inputs!$B$10, Inputs!$B$8*Inputs!$B$4 - J6544), 0)</f>
        <v>21.051728332006746</v>
      </c>
      <c r="M6544" s="3">
        <f t="shared" si="921"/>
        <v>170</v>
      </c>
      <c r="N6544" s="3">
        <f t="shared" si="922"/>
        <v>0</v>
      </c>
      <c r="O6544" s="3">
        <f>IF(H6544="Reg", MIN(Inputs!$B$2, I6544*Inputs!$B$10, (Inputs!$B$8-I6544)/Inputs!$B$9), 0)</f>
        <v>0</v>
      </c>
      <c r="P6544" s="3">
        <f t="shared" si="923"/>
        <v>-1444.1499999999999</v>
      </c>
      <c r="Q6544" s="3">
        <f t="shared" si="924"/>
        <v>0</v>
      </c>
      <c r="R6544" s="3">
        <f>I6544 + M6544*Inputs!$B$9 - N6544/Inputs!$B$10</f>
        <v>318.9482716679932</v>
      </c>
    </row>
    <row r="6545" spans="1:18" x14ac:dyDescent="0.3">
      <c r="A6545" s="4">
        <v>46295.625</v>
      </c>
      <c r="B6545" s="3">
        <v>12.532500000000001</v>
      </c>
      <c r="C6545" s="3">
        <v>0.5</v>
      </c>
      <c r="D6545" s="3">
        <f t="shared" si="918"/>
        <v>18.51979166666667</v>
      </c>
      <c r="E6545" s="3">
        <f>MAX(B6545 - D6545/Inputs!$B$5, 0)</f>
        <v>0</v>
      </c>
      <c r="F6545" s="3">
        <f>MAX(D6545*Inputs!$B$5 - B6545, 0)</f>
        <v>3.7649166666666698</v>
      </c>
      <c r="G6545" s="3">
        <f t="shared" si="919"/>
        <v>0.5</v>
      </c>
      <c r="H6545" t="str">
        <f t="shared" si="920"/>
        <v>Charge</v>
      </c>
      <c r="I6545" s="3">
        <f t="shared" si="925"/>
        <v>318.9482716679932</v>
      </c>
      <c r="J6545" s="3">
        <f t="shared" si="926"/>
        <v>318.94827166799325</v>
      </c>
      <c r="K6545" s="3">
        <f>MIN(Inputs!$B$2, (Inputs!$B$8 - I6545)/Inputs!$B$9)</f>
        <v>22.44121780453775</v>
      </c>
      <c r="L6545" s="3">
        <f>MAX(MIN(Inputs!$B$2, I6545*Inputs!$B$10, Inputs!$B$8*Inputs!$B$4 - J6545), 0)</f>
        <v>21.051728332006746</v>
      </c>
      <c r="M6545" s="3">
        <f t="shared" si="921"/>
        <v>22.44121780453775</v>
      </c>
      <c r="N6545" s="3">
        <f t="shared" si="922"/>
        <v>0</v>
      </c>
      <c r="O6545" s="3">
        <f>IF(H6545="Reg", MIN(Inputs!$B$2, I6545*Inputs!$B$10, (Inputs!$B$8-I6545)/Inputs!$B$9), 0)</f>
        <v>0</v>
      </c>
      <c r="P6545" s="3">
        <f t="shared" si="923"/>
        <v>-281.24456213536939</v>
      </c>
      <c r="Q6545" s="3">
        <f t="shared" si="924"/>
        <v>0</v>
      </c>
      <c r="R6545" s="3">
        <f>I6545 + M6545*Inputs!$B$9 - N6545/Inputs!$B$10</f>
        <v>340</v>
      </c>
    </row>
    <row r="6546" spans="1:18" x14ac:dyDescent="0.3">
      <c r="A6546" s="4">
        <v>46295.666666666657</v>
      </c>
      <c r="B6546" s="3">
        <v>11.9175</v>
      </c>
      <c r="C6546" s="3">
        <v>1</v>
      </c>
      <c r="D6546" s="3">
        <f t="shared" si="918"/>
        <v>18.51979166666667</v>
      </c>
      <c r="E6546" s="3">
        <f>MAX(B6546 - D6546/Inputs!$B$5, 0)</f>
        <v>0</v>
      </c>
      <c r="F6546" s="3">
        <f>MAX(D6546*Inputs!$B$5 - B6546, 0)</f>
        <v>4.37991666666667</v>
      </c>
      <c r="G6546" s="3">
        <f t="shared" si="919"/>
        <v>1</v>
      </c>
      <c r="H6546" t="str">
        <f t="shared" si="920"/>
        <v>Charge</v>
      </c>
      <c r="I6546" s="3">
        <f t="shared" si="925"/>
        <v>340</v>
      </c>
      <c r="J6546" s="3">
        <f t="shared" si="926"/>
        <v>318.94827166799325</v>
      </c>
      <c r="K6546" s="3">
        <f>MIN(Inputs!$B$2, (Inputs!$B$8 - I6546)/Inputs!$B$9)</f>
        <v>0</v>
      </c>
      <c r="L6546" s="3">
        <f>MAX(MIN(Inputs!$B$2, I6546*Inputs!$B$10, Inputs!$B$8*Inputs!$B$4 - J6546), 0)</f>
        <v>21.051728332006746</v>
      </c>
      <c r="M6546" s="3">
        <f t="shared" si="921"/>
        <v>0</v>
      </c>
      <c r="N6546" s="3">
        <f t="shared" si="922"/>
        <v>0</v>
      </c>
      <c r="O6546" s="3">
        <f>IF(H6546="Reg", MIN(Inputs!$B$2, I6546*Inputs!$B$10, (Inputs!$B$8-I6546)/Inputs!$B$9), 0)</f>
        <v>0</v>
      </c>
      <c r="P6546" s="3">
        <f t="shared" si="923"/>
        <v>0</v>
      </c>
      <c r="Q6546" s="3">
        <f t="shared" si="924"/>
        <v>0</v>
      </c>
      <c r="R6546" s="3">
        <f>I6546 + M6546*Inputs!$B$9 - N6546/Inputs!$B$10</f>
        <v>340</v>
      </c>
    </row>
    <row r="6547" spans="1:18" x14ac:dyDescent="0.3">
      <c r="A6547" s="4">
        <v>46295.708333333343</v>
      </c>
      <c r="B6547" s="3">
        <v>10.5</v>
      </c>
      <c r="C6547" s="3">
        <v>9.4</v>
      </c>
      <c r="D6547" s="3">
        <f t="shared" si="918"/>
        <v>18.51979166666667</v>
      </c>
      <c r="E6547" s="3">
        <f>MAX(B6547 - D6547/Inputs!$B$5, 0)</f>
        <v>0</v>
      </c>
      <c r="F6547" s="3">
        <f>MAX(D6547*Inputs!$B$5 - B6547, 0)</f>
        <v>5.7974166666666704</v>
      </c>
      <c r="G6547" s="3">
        <f t="shared" si="919"/>
        <v>9.4</v>
      </c>
      <c r="H6547" t="str">
        <f t="shared" si="920"/>
        <v>Reg</v>
      </c>
      <c r="I6547" s="3">
        <f t="shared" si="925"/>
        <v>340</v>
      </c>
      <c r="J6547" s="3">
        <f t="shared" si="926"/>
        <v>318.94827166799325</v>
      </c>
      <c r="K6547" s="3">
        <f>MIN(Inputs!$B$2, (Inputs!$B$8 - I6547)/Inputs!$B$9)</f>
        <v>0</v>
      </c>
      <c r="L6547" s="3">
        <f>MAX(MIN(Inputs!$B$2, I6547*Inputs!$B$10, Inputs!$B$8*Inputs!$B$4 - J6547), 0)</f>
        <v>21.051728332006746</v>
      </c>
      <c r="M6547" s="3">
        <f t="shared" si="921"/>
        <v>0</v>
      </c>
      <c r="N6547" s="3">
        <f t="shared" si="922"/>
        <v>0</v>
      </c>
      <c r="O6547" s="3">
        <f>IF(H6547="Reg", MIN(Inputs!$B$2, I6547*Inputs!$B$10, (Inputs!$B$8-I6547)/Inputs!$B$9), 0)</f>
        <v>0</v>
      </c>
      <c r="P6547" s="3">
        <f t="shared" si="923"/>
        <v>0</v>
      </c>
      <c r="Q6547" s="3">
        <f t="shared" si="924"/>
        <v>0</v>
      </c>
      <c r="R6547" s="3">
        <f>I6547 + M6547*Inputs!$B$9 - N6547/Inputs!$B$10</f>
        <v>340</v>
      </c>
    </row>
    <row r="6548" spans="1:18" x14ac:dyDescent="0.3">
      <c r="A6548" s="4">
        <v>46295.75</v>
      </c>
      <c r="B6548" s="3">
        <v>16.064999999999998</v>
      </c>
      <c r="C6548" s="3">
        <v>11.32</v>
      </c>
      <c r="D6548" s="3">
        <f t="shared" si="918"/>
        <v>18.51979166666667</v>
      </c>
      <c r="E6548" s="3">
        <f>MAX(B6548 - D6548/Inputs!$B$5, 0)</f>
        <v>0</v>
      </c>
      <c r="F6548" s="3">
        <f>MAX(D6548*Inputs!$B$5 - B6548, 0)</f>
        <v>0.23241666666667271</v>
      </c>
      <c r="G6548" s="3">
        <f t="shared" si="919"/>
        <v>11.32</v>
      </c>
      <c r="H6548" t="str">
        <f t="shared" si="920"/>
        <v>Reg</v>
      </c>
      <c r="I6548" s="3">
        <f t="shared" si="925"/>
        <v>340</v>
      </c>
      <c r="J6548" s="3">
        <f t="shared" si="926"/>
        <v>318.94827166799325</v>
      </c>
      <c r="K6548" s="3">
        <f>MIN(Inputs!$B$2, (Inputs!$B$8 - I6548)/Inputs!$B$9)</f>
        <v>0</v>
      </c>
      <c r="L6548" s="3">
        <f>MAX(MIN(Inputs!$B$2, I6548*Inputs!$B$10, Inputs!$B$8*Inputs!$B$4 - J6548), 0)</f>
        <v>21.051728332006746</v>
      </c>
      <c r="M6548" s="3">
        <f t="shared" si="921"/>
        <v>0</v>
      </c>
      <c r="N6548" s="3">
        <f t="shared" si="922"/>
        <v>0</v>
      </c>
      <c r="O6548" s="3">
        <f>IF(H6548="Reg", MIN(Inputs!$B$2, I6548*Inputs!$B$10, (Inputs!$B$8-I6548)/Inputs!$B$9), 0)</f>
        <v>0</v>
      </c>
      <c r="P6548" s="3">
        <f t="shared" si="923"/>
        <v>0</v>
      </c>
      <c r="Q6548" s="3">
        <f t="shared" si="924"/>
        <v>0</v>
      </c>
      <c r="R6548" s="3">
        <f>I6548 + M6548*Inputs!$B$9 - N6548/Inputs!$B$10</f>
        <v>340</v>
      </c>
    </row>
    <row r="6549" spans="1:18" x14ac:dyDescent="0.3">
      <c r="A6549" s="4">
        <v>46295.791666666657</v>
      </c>
      <c r="B6549" s="3">
        <v>21.049999999999997</v>
      </c>
      <c r="C6549" s="3">
        <v>13.23</v>
      </c>
      <c r="D6549" s="3">
        <f t="shared" si="918"/>
        <v>18.51979166666667</v>
      </c>
      <c r="E6549" s="3">
        <f>MAX(B6549 - D6549/Inputs!$B$5, 0)</f>
        <v>4.7821969696890676E-3</v>
      </c>
      <c r="F6549" s="3">
        <f>MAX(D6549*Inputs!$B$5 - B6549, 0)</f>
        <v>0</v>
      </c>
      <c r="G6549" s="3">
        <f t="shared" si="919"/>
        <v>13.23</v>
      </c>
      <c r="H6549" t="str">
        <f t="shared" si="920"/>
        <v>Reg</v>
      </c>
      <c r="I6549" s="3">
        <f t="shared" si="925"/>
        <v>340</v>
      </c>
      <c r="J6549" s="3">
        <f t="shared" si="926"/>
        <v>318.94827166799325</v>
      </c>
      <c r="K6549" s="3">
        <f>MIN(Inputs!$B$2, (Inputs!$B$8 - I6549)/Inputs!$B$9)</f>
        <v>0</v>
      </c>
      <c r="L6549" s="3">
        <f>MAX(MIN(Inputs!$B$2, I6549*Inputs!$B$10, Inputs!$B$8*Inputs!$B$4 - J6549), 0)</f>
        <v>21.051728332006746</v>
      </c>
      <c r="M6549" s="3">
        <f t="shared" si="921"/>
        <v>0</v>
      </c>
      <c r="N6549" s="3">
        <f t="shared" si="922"/>
        <v>0</v>
      </c>
      <c r="O6549" s="3">
        <f>IF(H6549="Reg", MIN(Inputs!$B$2, I6549*Inputs!$B$10, (Inputs!$B$8-I6549)/Inputs!$B$9), 0)</f>
        <v>0</v>
      </c>
      <c r="P6549" s="3">
        <f t="shared" si="923"/>
        <v>0</v>
      </c>
      <c r="Q6549" s="3">
        <f t="shared" si="924"/>
        <v>0</v>
      </c>
      <c r="R6549" s="3">
        <f>I6549 + M6549*Inputs!$B$9 - N6549/Inputs!$B$10</f>
        <v>340</v>
      </c>
    </row>
    <row r="6550" spans="1:18" x14ac:dyDescent="0.3">
      <c r="A6550" s="4">
        <v>46295.833333333343</v>
      </c>
      <c r="B6550" s="3">
        <v>20.66</v>
      </c>
      <c r="C6550" s="3">
        <v>8.82</v>
      </c>
      <c r="D6550" s="3">
        <f t="shared" si="918"/>
        <v>18.51979166666667</v>
      </c>
      <c r="E6550" s="3">
        <f>MAX(B6550 - D6550/Inputs!$B$5, 0)</f>
        <v>0</v>
      </c>
      <c r="F6550" s="3">
        <f>MAX(D6550*Inputs!$B$5 - B6550, 0)</f>
        <v>0</v>
      </c>
      <c r="G6550" s="3">
        <f t="shared" si="919"/>
        <v>8.82</v>
      </c>
      <c r="H6550" t="str">
        <f t="shared" si="920"/>
        <v>Reg</v>
      </c>
      <c r="I6550" s="3">
        <f t="shared" si="925"/>
        <v>340</v>
      </c>
      <c r="J6550" s="3">
        <f t="shared" si="926"/>
        <v>318.94827166799325</v>
      </c>
      <c r="K6550" s="3">
        <f>MIN(Inputs!$B$2, (Inputs!$B$8 - I6550)/Inputs!$B$9)</f>
        <v>0</v>
      </c>
      <c r="L6550" s="3">
        <f>MAX(MIN(Inputs!$B$2, I6550*Inputs!$B$10, Inputs!$B$8*Inputs!$B$4 - J6550), 0)</f>
        <v>21.051728332006746</v>
      </c>
      <c r="M6550" s="3">
        <f t="shared" si="921"/>
        <v>0</v>
      </c>
      <c r="N6550" s="3">
        <f t="shared" si="922"/>
        <v>0</v>
      </c>
      <c r="O6550" s="3">
        <f>IF(H6550="Reg", MIN(Inputs!$B$2, I6550*Inputs!$B$10, (Inputs!$B$8-I6550)/Inputs!$B$9), 0)</f>
        <v>0</v>
      </c>
      <c r="P6550" s="3">
        <f t="shared" si="923"/>
        <v>0</v>
      </c>
      <c r="Q6550" s="3">
        <f t="shared" si="924"/>
        <v>0</v>
      </c>
      <c r="R6550" s="3">
        <f>I6550 + M6550*Inputs!$B$9 - N6550/Inputs!$B$10</f>
        <v>340</v>
      </c>
    </row>
    <row r="6551" spans="1:18" x14ac:dyDescent="0.3">
      <c r="A6551" s="4">
        <v>46295.875</v>
      </c>
      <c r="B6551" s="3">
        <v>21.29</v>
      </c>
      <c r="C6551" s="3">
        <v>4.57</v>
      </c>
      <c r="D6551" s="3">
        <f t="shared" si="918"/>
        <v>18.51979166666667</v>
      </c>
      <c r="E6551" s="3">
        <f>MAX(B6551 - D6551/Inputs!$B$5, 0)</f>
        <v>0.24478219696969106</v>
      </c>
      <c r="F6551" s="3">
        <f>MAX(D6551*Inputs!$B$5 - B6551, 0)</f>
        <v>0</v>
      </c>
      <c r="G6551" s="3">
        <f t="shared" si="919"/>
        <v>4.57</v>
      </c>
      <c r="H6551" t="str">
        <f t="shared" si="920"/>
        <v>Reg</v>
      </c>
      <c r="I6551" s="3">
        <f t="shared" si="925"/>
        <v>340</v>
      </c>
      <c r="J6551" s="3">
        <f t="shared" si="926"/>
        <v>318.94827166799325</v>
      </c>
      <c r="K6551" s="3">
        <f>MIN(Inputs!$B$2, (Inputs!$B$8 - I6551)/Inputs!$B$9)</f>
        <v>0</v>
      </c>
      <c r="L6551" s="3">
        <f>MAX(MIN(Inputs!$B$2, I6551*Inputs!$B$10, Inputs!$B$8*Inputs!$B$4 - J6551), 0)</f>
        <v>21.051728332006746</v>
      </c>
      <c r="M6551" s="3">
        <f t="shared" si="921"/>
        <v>0</v>
      </c>
      <c r="N6551" s="3">
        <f t="shared" si="922"/>
        <v>0</v>
      </c>
      <c r="O6551" s="3">
        <f>IF(H6551="Reg", MIN(Inputs!$B$2, I6551*Inputs!$B$10, (Inputs!$B$8-I6551)/Inputs!$B$9), 0)</f>
        <v>0</v>
      </c>
      <c r="P6551" s="3">
        <f t="shared" si="923"/>
        <v>0</v>
      </c>
      <c r="Q6551" s="3">
        <f t="shared" si="924"/>
        <v>0</v>
      </c>
      <c r="R6551" s="3">
        <f>I6551 + M6551*Inputs!$B$9 - N6551/Inputs!$B$10</f>
        <v>340</v>
      </c>
    </row>
    <row r="6552" spans="1:18" x14ac:dyDescent="0.3">
      <c r="A6552" s="4">
        <v>46295.916666666657</v>
      </c>
      <c r="B6552" s="3">
        <v>25.740000000000002</v>
      </c>
      <c r="C6552" s="3">
        <v>0.25</v>
      </c>
      <c r="D6552" s="3">
        <f t="shared" si="918"/>
        <v>18.51979166666667</v>
      </c>
      <c r="E6552" s="3">
        <f>MAX(B6552 - D6552/Inputs!$B$5, 0)</f>
        <v>4.6947821969696939</v>
      </c>
      <c r="F6552" s="3">
        <f>MAX(D6552*Inputs!$B$5 - B6552, 0)</f>
        <v>0</v>
      </c>
      <c r="G6552" s="3">
        <f t="shared" si="919"/>
        <v>0.25</v>
      </c>
      <c r="H6552" t="str">
        <f t="shared" si="920"/>
        <v>Discharge</v>
      </c>
      <c r="I6552" s="3">
        <f t="shared" si="925"/>
        <v>340</v>
      </c>
      <c r="J6552" s="3">
        <f t="shared" si="926"/>
        <v>318.94827166799325</v>
      </c>
      <c r="K6552" s="3">
        <f>MIN(Inputs!$B$2, (Inputs!$B$8 - I6552)/Inputs!$B$9)</f>
        <v>0</v>
      </c>
      <c r="L6552" s="3">
        <f>MAX(MIN(Inputs!$B$2, I6552*Inputs!$B$10, Inputs!$B$8*Inputs!$B$4 - J6552), 0)</f>
        <v>21.051728332006746</v>
      </c>
      <c r="M6552" s="3">
        <f t="shared" si="921"/>
        <v>0</v>
      </c>
      <c r="N6552" s="3">
        <f t="shared" si="922"/>
        <v>21.051728332006746</v>
      </c>
      <c r="O6552" s="3">
        <f>IF(H6552="Reg", MIN(Inputs!$B$2, I6552*Inputs!$B$10, (Inputs!$B$8-I6552)/Inputs!$B$9), 0)</f>
        <v>0</v>
      </c>
      <c r="P6552" s="3">
        <f t="shared" si="923"/>
        <v>541.87148726585372</v>
      </c>
      <c r="Q6552" s="3">
        <f t="shared" si="924"/>
        <v>0</v>
      </c>
      <c r="R6552" s="3">
        <f>I6552 + M6552*Inputs!$B$9 - N6552/Inputs!$B$10</f>
        <v>317.5587821954623</v>
      </c>
    </row>
    <row r="6553" spans="1:18" x14ac:dyDescent="0.3">
      <c r="A6553" s="4">
        <v>46295.958333333343</v>
      </c>
      <c r="B6553" s="3">
        <v>24.642500000000002</v>
      </c>
      <c r="C6553" s="3">
        <v>0.05</v>
      </c>
      <c r="D6553" s="3">
        <f t="shared" si="918"/>
        <v>18.51979166666667</v>
      </c>
      <c r="E6553" s="3">
        <f>MAX(B6553 - D6553/Inputs!$B$5, 0)</f>
        <v>3.5972821969696938</v>
      </c>
      <c r="F6553" s="3">
        <f>MAX(D6553*Inputs!$B$5 - B6553, 0)</f>
        <v>0</v>
      </c>
      <c r="G6553" s="3">
        <f t="shared" si="919"/>
        <v>0.05</v>
      </c>
      <c r="H6553" t="str">
        <f t="shared" si="920"/>
        <v>Discharge</v>
      </c>
      <c r="I6553" s="3">
        <f t="shared" si="925"/>
        <v>317.5587821954623</v>
      </c>
      <c r="J6553" s="3">
        <f t="shared" si="926"/>
        <v>340</v>
      </c>
      <c r="K6553" s="3">
        <f>MIN(Inputs!$B$2, (Inputs!$B$8 - I6553)/Inputs!$B$9)</f>
        <v>23.922418559098585</v>
      </c>
      <c r="L6553" s="3">
        <f>MAX(MIN(Inputs!$B$2, I6553*Inputs!$B$10, Inputs!$B$8*Inputs!$B$4 - J6553), 0)</f>
        <v>0</v>
      </c>
      <c r="M6553" s="3">
        <f t="shared" si="921"/>
        <v>0</v>
      </c>
      <c r="N6553" s="3">
        <f t="shared" si="922"/>
        <v>0</v>
      </c>
      <c r="O6553" s="3">
        <f>IF(H6553="Reg", MIN(Inputs!$B$2, I6553*Inputs!$B$10, (Inputs!$B$8-I6553)/Inputs!$B$9), 0)</f>
        <v>0</v>
      </c>
      <c r="P6553" s="3">
        <f t="shared" si="923"/>
        <v>0</v>
      </c>
      <c r="Q6553" s="3">
        <f t="shared" si="924"/>
        <v>0</v>
      </c>
      <c r="R6553" s="3">
        <f>I6553 + M6553*Inputs!$B$9 - N6553/Inputs!$B$10</f>
        <v>317.5587821954623</v>
      </c>
    </row>
    <row r="6554" spans="1:18" x14ac:dyDescent="0.3">
      <c r="A6554" s="4">
        <v>46296</v>
      </c>
      <c r="B6554" s="3">
        <v>22.5275</v>
      </c>
      <c r="C6554" s="3">
        <v>0.04</v>
      </c>
      <c r="D6554" s="3">
        <f t="shared" si="918"/>
        <v>56.017499999999991</v>
      </c>
      <c r="E6554" s="3">
        <f>MAX(B6554 - D6554/Inputs!$B$5, 0)</f>
        <v>0</v>
      </c>
      <c r="F6554" s="3">
        <f>MAX(D6554*Inputs!$B$5 - B6554, 0)</f>
        <v>26.767899999999994</v>
      </c>
      <c r="G6554" s="3">
        <f t="shared" si="919"/>
        <v>0.04</v>
      </c>
      <c r="H6554" t="str">
        <f t="shared" si="920"/>
        <v>Charge</v>
      </c>
      <c r="I6554" s="3">
        <f t="shared" si="925"/>
        <v>317.5587821954623</v>
      </c>
      <c r="J6554" s="3">
        <f t="shared" si="926"/>
        <v>0</v>
      </c>
      <c r="K6554" s="3">
        <f>MIN(Inputs!$B$2, (Inputs!$B$8 - I6554)/Inputs!$B$9)</f>
        <v>23.922418559098585</v>
      </c>
      <c r="L6554" s="3">
        <f>MAX(MIN(Inputs!$B$2, I6554*Inputs!$B$10, Inputs!$B$8*Inputs!$B$4 - J6554), 0)</f>
        <v>170</v>
      </c>
      <c r="M6554" s="3">
        <f t="shared" si="921"/>
        <v>23.922418559098585</v>
      </c>
      <c r="N6554" s="3">
        <f t="shared" si="922"/>
        <v>0</v>
      </c>
      <c r="O6554" s="3">
        <f>IF(H6554="Reg", MIN(Inputs!$B$2, I6554*Inputs!$B$10, (Inputs!$B$8-I6554)/Inputs!$B$9), 0)</f>
        <v>0</v>
      </c>
      <c r="P6554" s="3">
        <f t="shared" si="923"/>
        <v>-538.91228409009341</v>
      </c>
      <c r="Q6554" s="3">
        <f t="shared" si="924"/>
        <v>0</v>
      </c>
      <c r="R6554" s="3">
        <f>I6554 + M6554*Inputs!$B$9 - N6554/Inputs!$B$10</f>
        <v>340</v>
      </c>
    </row>
    <row r="6555" spans="1:18" x14ac:dyDescent="0.3">
      <c r="A6555" s="4">
        <v>46296.041666666657</v>
      </c>
      <c r="B6555" s="3">
        <v>17.66</v>
      </c>
      <c r="C6555" s="3">
        <v>0.05</v>
      </c>
      <c r="D6555" s="3">
        <f t="shared" si="918"/>
        <v>56.017499999999991</v>
      </c>
      <c r="E6555" s="3">
        <f>MAX(B6555 - D6555/Inputs!$B$5, 0)</f>
        <v>0</v>
      </c>
      <c r="F6555" s="3">
        <f>MAX(D6555*Inputs!$B$5 - B6555, 0)</f>
        <v>31.635399999999994</v>
      </c>
      <c r="G6555" s="3">
        <f t="shared" si="919"/>
        <v>0.05</v>
      </c>
      <c r="H6555" t="str">
        <f t="shared" si="920"/>
        <v>Charge</v>
      </c>
      <c r="I6555" s="3">
        <f t="shared" si="925"/>
        <v>340</v>
      </c>
      <c r="J6555" s="3">
        <f t="shared" si="926"/>
        <v>0</v>
      </c>
      <c r="K6555" s="3">
        <f>MIN(Inputs!$B$2, (Inputs!$B$8 - I6555)/Inputs!$B$9)</f>
        <v>0</v>
      </c>
      <c r="L6555" s="3">
        <f>MAX(MIN(Inputs!$B$2, I6555*Inputs!$B$10, Inputs!$B$8*Inputs!$B$4 - J6555), 0)</f>
        <v>170</v>
      </c>
      <c r="M6555" s="3">
        <f t="shared" si="921"/>
        <v>0</v>
      </c>
      <c r="N6555" s="3">
        <f t="shared" si="922"/>
        <v>0</v>
      </c>
      <c r="O6555" s="3">
        <f>IF(H6555="Reg", MIN(Inputs!$B$2, I6555*Inputs!$B$10, (Inputs!$B$8-I6555)/Inputs!$B$9), 0)</f>
        <v>0</v>
      </c>
      <c r="P6555" s="3">
        <f t="shared" si="923"/>
        <v>0</v>
      </c>
      <c r="Q6555" s="3">
        <f t="shared" si="924"/>
        <v>0</v>
      </c>
      <c r="R6555" s="3">
        <f>I6555 + M6555*Inputs!$B$9 - N6555/Inputs!$B$10</f>
        <v>340</v>
      </c>
    </row>
    <row r="6556" spans="1:18" x14ac:dyDescent="0.3">
      <c r="A6556" s="4">
        <v>46296.083333333343</v>
      </c>
      <c r="B6556" s="3">
        <v>15.3925</v>
      </c>
      <c r="C6556" s="3">
        <v>0.05</v>
      </c>
      <c r="D6556" s="3">
        <f t="shared" si="918"/>
        <v>56.017499999999991</v>
      </c>
      <c r="E6556" s="3">
        <f>MAX(B6556 - D6556/Inputs!$B$5, 0)</f>
        <v>0</v>
      </c>
      <c r="F6556" s="3">
        <f>MAX(D6556*Inputs!$B$5 - B6556, 0)</f>
        <v>33.902899999999995</v>
      </c>
      <c r="G6556" s="3">
        <f t="shared" si="919"/>
        <v>0.05</v>
      </c>
      <c r="H6556" t="str">
        <f t="shared" si="920"/>
        <v>Charge</v>
      </c>
      <c r="I6556" s="3">
        <f t="shared" si="925"/>
        <v>340</v>
      </c>
      <c r="J6556" s="3">
        <f t="shared" si="926"/>
        <v>0</v>
      </c>
      <c r="K6556" s="3">
        <f>MIN(Inputs!$B$2, (Inputs!$B$8 - I6556)/Inputs!$B$9)</f>
        <v>0</v>
      </c>
      <c r="L6556" s="3">
        <f>MAX(MIN(Inputs!$B$2, I6556*Inputs!$B$10, Inputs!$B$8*Inputs!$B$4 - J6556), 0)</f>
        <v>170</v>
      </c>
      <c r="M6556" s="3">
        <f t="shared" si="921"/>
        <v>0</v>
      </c>
      <c r="N6556" s="3">
        <f t="shared" si="922"/>
        <v>0</v>
      </c>
      <c r="O6556" s="3">
        <f>IF(H6556="Reg", MIN(Inputs!$B$2, I6556*Inputs!$B$10, (Inputs!$B$8-I6556)/Inputs!$B$9), 0)</f>
        <v>0</v>
      </c>
      <c r="P6556" s="3">
        <f t="shared" si="923"/>
        <v>0</v>
      </c>
      <c r="Q6556" s="3">
        <f t="shared" si="924"/>
        <v>0</v>
      </c>
      <c r="R6556" s="3">
        <f>I6556 + M6556*Inputs!$B$9 - N6556/Inputs!$B$10</f>
        <v>340</v>
      </c>
    </row>
    <row r="6557" spans="1:18" x14ac:dyDescent="0.3">
      <c r="A6557" s="4">
        <v>46296.125</v>
      </c>
      <c r="B6557" s="3">
        <v>15.845000000000001</v>
      </c>
      <c r="C6557" s="3">
        <v>0.06</v>
      </c>
      <c r="D6557" s="3">
        <f t="shared" si="918"/>
        <v>56.017499999999991</v>
      </c>
      <c r="E6557" s="3">
        <f>MAX(B6557 - D6557/Inputs!$B$5, 0)</f>
        <v>0</v>
      </c>
      <c r="F6557" s="3">
        <f>MAX(D6557*Inputs!$B$5 - B6557, 0)</f>
        <v>33.450399999999995</v>
      </c>
      <c r="G6557" s="3">
        <f t="shared" si="919"/>
        <v>0.06</v>
      </c>
      <c r="H6557" t="str">
        <f t="shared" si="920"/>
        <v>Charge</v>
      </c>
      <c r="I6557" s="3">
        <f t="shared" si="925"/>
        <v>340</v>
      </c>
      <c r="J6557" s="3">
        <f t="shared" si="926"/>
        <v>0</v>
      </c>
      <c r="K6557" s="3">
        <f>MIN(Inputs!$B$2, (Inputs!$B$8 - I6557)/Inputs!$B$9)</f>
        <v>0</v>
      </c>
      <c r="L6557" s="3">
        <f>MAX(MIN(Inputs!$B$2, I6557*Inputs!$B$10, Inputs!$B$8*Inputs!$B$4 - J6557), 0)</f>
        <v>170</v>
      </c>
      <c r="M6557" s="3">
        <f t="shared" si="921"/>
        <v>0</v>
      </c>
      <c r="N6557" s="3">
        <f t="shared" si="922"/>
        <v>0</v>
      </c>
      <c r="O6557" s="3">
        <f>IF(H6557="Reg", MIN(Inputs!$B$2, I6557*Inputs!$B$10, (Inputs!$B$8-I6557)/Inputs!$B$9), 0)</f>
        <v>0</v>
      </c>
      <c r="P6557" s="3">
        <f t="shared" si="923"/>
        <v>0</v>
      </c>
      <c r="Q6557" s="3">
        <f t="shared" si="924"/>
        <v>0</v>
      </c>
      <c r="R6557" s="3">
        <f>I6557 + M6557*Inputs!$B$9 - N6557/Inputs!$B$10</f>
        <v>340</v>
      </c>
    </row>
    <row r="6558" spans="1:18" x14ac:dyDescent="0.3">
      <c r="A6558" s="4">
        <v>46296.166666666657</v>
      </c>
      <c r="B6558" s="3">
        <v>16.02</v>
      </c>
      <c r="C6558" s="3">
        <v>0.06</v>
      </c>
      <c r="D6558" s="3">
        <f t="shared" si="918"/>
        <v>56.017499999999991</v>
      </c>
      <c r="E6558" s="3">
        <f>MAX(B6558 - D6558/Inputs!$B$5, 0)</f>
        <v>0</v>
      </c>
      <c r="F6558" s="3">
        <f>MAX(D6558*Inputs!$B$5 - B6558, 0)</f>
        <v>33.275399999999991</v>
      </c>
      <c r="G6558" s="3">
        <f t="shared" si="919"/>
        <v>0.06</v>
      </c>
      <c r="H6558" t="str">
        <f t="shared" si="920"/>
        <v>Charge</v>
      </c>
      <c r="I6558" s="3">
        <f t="shared" si="925"/>
        <v>340</v>
      </c>
      <c r="J6558" s="3">
        <f t="shared" si="926"/>
        <v>0</v>
      </c>
      <c r="K6558" s="3">
        <f>MIN(Inputs!$B$2, (Inputs!$B$8 - I6558)/Inputs!$B$9)</f>
        <v>0</v>
      </c>
      <c r="L6558" s="3">
        <f>MAX(MIN(Inputs!$B$2, I6558*Inputs!$B$10, Inputs!$B$8*Inputs!$B$4 - J6558), 0)</f>
        <v>170</v>
      </c>
      <c r="M6558" s="3">
        <f t="shared" si="921"/>
        <v>0</v>
      </c>
      <c r="N6558" s="3">
        <f t="shared" si="922"/>
        <v>0</v>
      </c>
      <c r="O6558" s="3">
        <f>IF(H6558="Reg", MIN(Inputs!$B$2, I6558*Inputs!$B$10, (Inputs!$B$8-I6558)/Inputs!$B$9), 0)</f>
        <v>0</v>
      </c>
      <c r="P6558" s="3">
        <f t="shared" si="923"/>
        <v>0</v>
      </c>
      <c r="Q6558" s="3">
        <f t="shared" si="924"/>
        <v>0</v>
      </c>
      <c r="R6558" s="3">
        <f>I6558 + M6558*Inputs!$B$9 - N6558/Inputs!$B$10</f>
        <v>340</v>
      </c>
    </row>
    <row r="6559" spans="1:18" x14ac:dyDescent="0.3">
      <c r="A6559" s="4">
        <v>46296.208333333343</v>
      </c>
      <c r="B6559" s="3">
        <v>17.702500000000001</v>
      </c>
      <c r="C6559" s="3">
        <v>0.05</v>
      </c>
      <c r="D6559" s="3">
        <f t="shared" si="918"/>
        <v>56.017499999999991</v>
      </c>
      <c r="E6559" s="3">
        <f>MAX(B6559 - D6559/Inputs!$B$5, 0)</f>
        <v>0</v>
      </c>
      <c r="F6559" s="3">
        <f>MAX(D6559*Inputs!$B$5 - B6559, 0)</f>
        <v>31.592899999999993</v>
      </c>
      <c r="G6559" s="3">
        <f t="shared" si="919"/>
        <v>0.05</v>
      </c>
      <c r="H6559" t="str">
        <f t="shared" si="920"/>
        <v>Charge</v>
      </c>
      <c r="I6559" s="3">
        <f t="shared" si="925"/>
        <v>340</v>
      </c>
      <c r="J6559" s="3">
        <f t="shared" si="926"/>
        <v>0</v>
      </c>
      <c r="K6559" s="3">
        <f>MIN(Inputs!$B$2, (Inputs!$B$8 - I6559)/Inputs!$B$9)</f>
        <v>0</v>
      </c>
      <c r="L6559" s="3">
        <f>MAX(MIN(Inputs!$B$2, I6559*Inputs!$B$10, Inputs!$B$8*Inputs!$B$4 - J6559), 0)</f>
        <v>170</v>
      </c>
      <c r="M6559" s="3">
        <f t="shared" si="921"/>
        <v>0</v>
      </c>
      <c r="N6559" s="3">
        <f t="shared" si="922"/>
        <v>0</v>
      </c>
      <c r="O6559" s="3">
        <f>IF(H6559="Reg", MIN(Inputs!$B$2, I6559*Inputs!$B$10, (Inputs!$B$8-I6559)/Inputs!$B$9), 0)</f>
        <v>0</v>
      </c>
      <c r="P6559" s="3">
        <f t="shared" si="923"/>
        <v>0</v>
      </c>
      <c r="Q6559" s="3">
        <f t="shared" si="924"/>
        <v>0</v>
      </c>
      <c r="R6559" s="3">
        <f>I6559 + M6559*Inputs!$B$9 - N6559/Inputs!$B$10</f>
        <v>340</v>
      </c>
    </row>
    <row r="6560" spans="1:18" x14ac:dyDescent="0.3">
      <c r="A6560" s="4">
        <v>46296.25</v>
      </c>
      <c r="B6560" s="3">
        <v>19.125</v>
      </c>
      <c r="C6560" s="3">
        <v>0.06</v>
      </c>
      <c r="D6560" s="3">
        <f t="shared" si="918"/>
        <v>56.017499999999991</v>
      </c>
      <c r="E6560" s="3">
        <f>MAX(B6560 - D6560/Inputs!$B$5, 0)</f>
        <v>0</v>
      </c>
      <c r="F6560" s="3">
        <f>MAX(D6560*Inputs!$B$5 - B6560, 0)</f>
        <v>30.170399999999994</v>
      </c>
      <c r="G6560" s="3">
        <f t="shared" si="919"/>
        <v>0.06</v>
      </c>
      <c r="H6560" t="str">
        <f t="shared" si="920"/>
        <v>Charge</v>
      </c>
      <c r="I6560" s="3">
        <f t="shared" si="925"/>
        <v>340</v>
      </c>
      <c r="J6560" s="3">
        <f t="shared" si="926"/>
        <v>0</v>
      </c>
      <c r="K6560" s="3">
        <f>MIN(Inputs!$B$2, (Inputs!$B$8 - I6560)/Inputs!$B$9)</f>
        <v>0</v>
      </c>
      <c r="L6560" s="3">
        <f>MAX(MIN(Inputs!$B$2, I6560*Inputs!$B$10, Inputs!$B$8*Inputs!$B$4 - J6560), 0)</f>
        <v>170</v>
      </c>
      <c r="M6560" s="3">
        <f t="shared" si="921"/>
        <v>0</v>
      </c>
      <c r="N6560" s="3">
        <f t="shared" si="922"/>
        <v>0</v>
      </c>
      <c r="O6560" s="3">
        <f>IF(H6560="Reg", MIN(Inputs!$B$2, I6560*Inputs!$B$10, (Inputs!$B$8-I6560)/Inputs!$B$9), 0)</f>
        <v>0</v>
      </c>
      <c r="P6560" s="3">
        <f t="shared" si="923"/>
        <v>0</v>
      </c>
      <c r="Q6560" s="3">
        <f t="shared" si="924"/>
        <v>0</v>
      </c>
      <c r="R6560" s="3">
        <f>I6560 + M6560*Inputs!$B$9 - N6560/Inputs!$B$10</f>
        <v>340</v>
      </c>
    </row>
    <row r="6561" spans="1:18" x14ac:dyDescent="0.3">
      <c r="A6561" s="4">
        <v>46296.291666666657</v>
      </c>
      <c r="B6561" s="3">
        <v>26.9375</v>
      </c>
      <c r="C6561" s="3">
        <v>0.94</v>
      </c>
      <c r="D6561" s="3">
        <f t="shared" si="918"/>
        <v>56.017499999999991</v>
      </c>
      <c r="E6561" s="3">
        <f>MAX(B6561 - D6561/Inputs!$B$5, 0)</f>
        <v>0</v>
      </c>
      <c r="F6561" s="3">
        <f>MAX(D6561*Inputs!$B$5 - B6561, 0)</f>
        <v>22.357899999999994</v>
      </c>
      <c r="G6561" s="3">
        <f t="shared" si="919"/>
        <v>0.94</v>
      </c>
      <c r="H6561" t="str">
        <f t="shared" si="920"/>
        <v>Charge</v>
      </c>
      <c r="I6561" s="3">
        <f t="shared" si="925"/>
        <v>340</v>
      </c>
      <c r="J6561" s="3">
        <f t="shared" si="926"/>
        <v>0</v>
      </c>
      <c r="K6561" s="3">
        <f>MIN(Inputs!$B$2, (Inputs!$B$8 - I6561)/Inputs!$B$9)</f>
        <v>0</v>
      </c>
      <c r="L6561" s="3">
        <f>MAX(MIN(Inputs!$B$2, I6561*Inputs!$B$10, Inputs!$B$8*Inputs!$B$4 - J6561), 0)</f>
        <v>170</v>
      </c>
      <c r="M6561" s="3">
        <f t="shared" si="921"/>
        <v>0</v>
      </c>
      <c r="N6561" s="3">
        <f t="shared" si="922"/>
        <v>0</v>
      </c>
      <c r="O6561" s="3">
        <f>IF(H6561="Reg", MIN(Inputs!$B$2, I6561*Inputs!$B$10, (Inputs!$B$8-I6561)/Inputs!$B$9), 0)</f>
        <v>0</v>
      </c>
      <c r="P6561" s="3">
        <f t="shared" si="923"/>
        <v>0</v>
      </c>
      <c r="Q6561" s="3">
        <f t="shared" si="924"/>
        <v>0</v>
      </c>
      <c r="R6561" s="3">
        <f>I6561 + M6561*Inputs!$B$9 - N6561/Inputs!$B$10</f>
        <v>340</v>
      </c>
    </row>
    <row r="6562" spans="1:18" x14ac:dyDescent="0.3">
      <c r="A6562" s="4">
        <v>46296.333333333343</v>
      </c>
      <c r="B6562" s="3">
        <v>41.192499999999995</v>
      </c>
      <c r="C6562" s="3">
        <v>0.95</v>
      </c>
      <c r="D6562" s="3">
        <f t="shared" si="918"/>
        <v>56.017499999999991</v>
      </c>
      <c r="E6562" s="3">
        <f>MAX(B6562 - D6562/Inputs!$B$5, 0)</f>
        <v>0</v>
      </c>
      <c r="F6562" s="3">
        <f>MAX(D6562*Inputs!$B$5 - B6562, 0)</f>
        <v>8.1028999999999982</v>
      </c>
      <c r="G6562" s="3">
        <f t="shared" si="919"/>
        <v>0.95</v>
      </c>
      <c r="H6562" t="str">
        <f t="shared" si="920"/>
        <v>Charge</v>
      </c>
      <c r="I6562" s="3">
        <f t="shared" si="925"/>
        <v>340</v>
      </c>
      <c r="J6562" s="3">
        <f t="shared" si="926"/>
        <v>0</v>
      </c>
      <c r="K6562" s="3">
        <f>MIN(Inputs!$B$2, (Inputs!$B$8 - I6562)/Inputs!$B$9)</f>
        <v>0</v>
      </c>
      <c r="L6562" s="3">
        <f>MAX(MIN(Inputs!$B$2, I6562*Inputs!$B$10, Inputs!$B$8*Inputs!$B$4 - J6562), 0)</f>
        <v>170</v>
      </c>
      <c r="M6562" s="3">
        <f t="shared" si="921"/>
        <v>0</v>
      </c>
      <c r="N6562" s="3">
        <f t="shared" si="922"/>
        <v>0</v>
      </c>
      <c r="O6562" s="3">
        <f>IF(H6562="Reg", MIN(Inputs!$B$2, I6562*Inputs!$B$10, (Inputs!$B$8-I6562)/Inputs!$B$9), 0)</f>
        <v>0</v>
      </c>
      <c r="P6562" s="3">
        <f t="shared" si="923"/>
        <v>0</v>
      </c>
      <c r="Q6562" s="3">
        <f t="shared" si="924"/>
        <v>0</v>
      </c>
      <c r="R6562" s="3">
        <f>I6562 + M6562*Inputs!$B$9 - N6562/Inputs!$B$10</f>
        <v>340</v>
      </c>
    </row>
    <row r="6563" spans="1:18" x14ac:dyDescent="0.3">
      <c r="A6563" s="4">
        <v>46296.375</v>
      </c>
      <c r="B6563" s="3">
        <v>39.192500000000003</v>
      </c>
      <c r="C6563" s="3">
        <v>0.49</v>
      </c>
      <c r="D6563" s="3">
        <f t="shared" si="918"/>
        <v>56.017499999999991</v>
      </c>
      <c r="E6563" s="3">
        <f>MAX(B6563 - D6563/Inputs!$B$5, 0)</f>
        <v>0</v>
      </c>
      <c r="F6563" s="3">
        <f>MAX(D6563*Inputs!$B$5 - B6563, 0)</f>
        <v>10.102899999999991</v>
      </c>
      <c r="G6563" s="3">
        <f t="shared" si="919"/>
        <v>0.49</v>
      </c>
      <c r="H6563" t="str">
        <f t="shared" si="920"/>
        <v>Charge</v>
      </c>
      <c r="I6563" s="3">
        <f t="shared" si="925"/>
        <v>340</v>
      </c>
      <c r="J6563" s="3">
        <f t="shared" si="926"/>
        <v>0</v>
      </c>
      <c r="K6563" s="3">
        <f>MIN(Inputs!$B$2, (Inputs!$B$8 - I6563)/Inputs!$B$9)</f>
        <v>0</v>
      </c>
      <c r="L6563" s="3">
        <f>MAX(MIN(Inputs!$B$2, I6563*Inputs!$B$10, Inputs!$B$8*Inputs!$B$4 - J6563), 0)</f>
        <v>170</v>
      </c>
      <c r="M6563" s="3">
        <f t="shared" si="921"/>
        <v>0</v>
      </c>
      <c r="N6563" s="3">
        <f t="shared" si="922"/>
        <v>0</v>
      </c>
      <c r="O6563" s="3">
        <f>IF(H6563="Reg", MIN(Inputs!$B$2, I6563*Inputs!$B$10, (Inputs!$B$8-I6563)/Inputs!$B$9), 0)</f>
        <v>0</v>
      </c>
      <c r="P6563" s="3">
        <f t="shared" si="923"/>
        <v>0</v>
      </c>
      <c r="Q6563" s="3">
        <f t="shared" si="924"/>
        <v>0</v>
      </c>
      <c r="R6563" s="3">
        <f>I6563 + M6563*Inputs!$B$9 - N6563/Inputs!$B$10</f>
        <v>340</v>
      </c>
    </row>
    <row r="6564" spans="1:18" x14ac:dyDescent="0.3">
      <c r="A6564" s="4">
        <v>46296.416666666657</v>
      </c>
      <c r="B6564" s="3">
        <v>26.955000000000002</v>
      </c>
      <c r="C6564" s="3">
        <v>0.44</v>
      </c>
      <c r="D6564" s="3">
        <f t="shared" si="918"/>
        <v>56.017499999999991</v>
      </c>
      <c r="E6564" s="3">
        <f>MAX(B6564 - D6564/Inputs!$B$5, 0)</f>
        <v>0</v>
      </c>
      <c r="F6564" s="3">
        <f>MAX(D6564*Inputs!$B$5 - B6564, 0)</f>
        <v>22.340399999999992</v>
      </c>
      <c r="G6564" s="3">
        <f t="shared" si="919"/>
        <v>0.44</v>
      </c>
      <c r="H6564" t="str">
        <f t="shared" si="920"/>
        <v>Charge</v>
      </c>
      <c r="I6564" s="3">
        <f t="shared" si="925"/>
        <v>340</v>
      </c>
      <c r="J6564" s="3">
        <f t="shared" si="926"/>
        <v>0</v>
      </c>
      <c r="K6564" s="3">
        <f>MIN(Inputs!$B$2, (Inputs!$B$8 - I6564)/Inputs!$B$9)</f>
        <v>0</v>
      </c>
      <c r="L6564" s="3">
        <f>MAX(MIN(Inputs!$B$2, I6564*Inputs!$B$10, Inputs!$B$8*Inputs!$B$4 - J6564), 0)</f>
        <v>170</v>
      </c>
      <c r="M6564" s="3">
        <f t="shared" si="921"/>
        <v>0</v>
      </c>
      <c r="N6564" s="3">
        <f t="shared" si="922"/>
        <v>0</v>
      </c>
      <c r="O6564" s="3">
        <f>IF(H6564="Reg", MIN(Inputs!$B$2, I6564*Inputs!$B$10, (Inputs!$B$8-I6564)/Inputs!$B$9), 0)</f>
        <v>0</v>
      </c>
      <c r="P6564" s="3">
        <f t="shared" si="923"/>
        <v>0</v>
      </c>
      <c r="Q6564" s="3">
        <f t="shared" si="924"/>
        <v>0</v>
      </c>
      <c r="R6564" s="3">
        <f>I6564 + M6564*Inputs!$B$9 - N6564/Inputs!$B$10</f>
        <v>340</v>
      </c>
    </row>
    <row r="6565" spans="1:18" x14ac:dyDescent="0.3">
      <c r="A6565" s="4">
        <v>46296.458333333343</v>
      </c>
      <c r="B6565" s="3">
        <v>27.287500000000001</v>
      </c>
      <c r="C6565" s="3">
        <v>0.44</v>
      </c>
      <c r="D6565" s="3">
        <f t="shared" si="918"/>
        <v>56.017499999999991</v>
      </c>
      <c r="E6565" s="3">
        <f>MAX(B6565 - D6565/Inputs!$B$5, 0)</f>
        <v>0</v>
      </c>
      <c r="F6565" s="3">
        <f>MAX(D6565*Inputs!$B$5 - B6565, 0)</f>
        <v>22.007899999999992</v>
      </c>
      <c r="G6565" s="3">
        <f t="shared" si="919"/>
        <v>0.44</v>
      </c>
      <c r="H6565" t="str">
        <f t="shared" si="920"/>
        <v>Charge</v>
      </c>
      <c r="I6565" s="3">
        <f t="shared" si="925"/>
        <v>340</v>
      </c>
      <c r="J6565" s="3">
        <f t="shared" si="926"/>
        <v>0</v>
      </c>
      <c r="K6565" s="3">
        <f>MIN(Inputs!$B$2, (Inputs!$B$8 - I6565)/Inputs!$B$9)</f>
        <v>0</v>
      </c>
      <c r="L6565" s="3">
        <f>MAX(MIN(Inputs!$B$2, I6565*Inputs!$B$10, Inputs!$B$8*Inputs!$B$4 - J6565), 0)</f>
        <v>170</v>
      </c>
      <c r="M6565" s="3">
        <f t="shared" si="921"/>
        <v>0</v>
      </c>
      <c r="N6565" s="3">
        <f t="shared" si="922"/>
        <v>0</v>
      </c>
      <c r="O6565" s="3">
        <f>IF(H6565="Reg", MIN(Inputs!$B$2, I6565*Inputs!$B$10, (Inputs!$B$8-I6565)/Inputs!$B$9), 0)</f>
        <v>0</v>
      </c>
      <c r="P6565" s="3">
        <f t="shared" si="923"/>
        <v>0</v>
      </c>
      <c r="Q6565" s="3">
        <f t="shared" si="924"/>
        <v>0</v>
      </c>
      <c r="R6565" s="3">
        <f>I6565 + M6565*Inputs!$B$9 - N6565/Inputs!$B$10</f>
        <v>340</v>
      </c>
    </row>
    <row r="6566" spans="1:18" x14ac:dyDescent="0.3">
      <c r="A6566" s="4">
        <v>46296.5</v>
      </c>
      <c r="B6566" s="3">
        <v>35.924999999999997</v>
      </c>
      <c r="C6566" s="3">
        <v>0.44</v>
      </c>
      <c r="D6566" s="3">
        <f t="shared" si="918"/>
        <v>56.017499999999991</v>
      </c>
      <c r="E6566" s="3">
        <f>MAX(B6566 - D6566/Inputs!$B$5, 0)</f>
        <v>0</v>
      </c>
      <c r="F6566" s="3">
        <f>MAX(D6566*Inputs!$B$5 - B6566, 0)</f>
        <v>13.370399999999997</v>
      </c>
      <c r="G6566" s="3">
        <f t="shared" si="919"/>
        <v>0.44</v>
      </c>
      <c r="H6566" t="str">
        <f t="shared" si="920"/>
        <v>Charge</v>
      </c>
      <c r="I6566" s="3">
        <f t="shared" si="925"/>
        <v>340</v>
      </c>
      <c r="J6566" s="3">
        <f t="shared" si="926"/>
        <v>0</v>
      </c>
      <c r="K6566" s="3">
        <f>MIN(Inputs!$B$2, (Inputs!$B$8 - I6566)/Inputs!$B$9)</f>
        <v>0</v>
      </c>
      <c r="L6566" s="3">
        <f>MAX(MIN(Inputs!$B$2, I6566*Inputs!$B$10, Inputs!$B$8*Inputs!$B$4 - J6566), 0)</f>
        <v>170</v>
      </c>
      <c r="M6566" s="3">
        <f t="shared" si="921"/>
        <v>0</v>
      </c>
      <c r="N6566" s="3">
        <f t="shared" si="922"/>
        <v>0</v>
      </c>
      <c r="O6566" s="3">
        <f>IF(H6566="Reg", MIN(Inputs!$B$2, I6566*Inputs!$B$10, (Inputs!$B$8-I6566)/Inputs!$B$9), 0)</f>
        <v>0</v>
      </c>
      <c r="P6566" s="3">
        <f t="shared" si="923"/>
        <v>0</v>
      </c>
      <c r="Q6566" s="3">
        <f t="shared" si="924"/>
        <v>0</v>
      </c>
      <c r="R6566" s="3">
        <f>I6566 + M6566*Inputs!$B$9 - N6566/Inputs!$B$10</f>
        <v>340</v>
      </c>
    </row>
    <row r="6567" spans="1:18" x14ac:dyDescent="0.3">
      <c r="A6567" s="4">
        <v>46296.541666666657</v>
      </c>
      <c r="B6567" s="3">
        <v>53.51</v>
      </c>
      <c r="C6567" s="3">
        <v>0.44</v>
      </c>
      <c r="D6567" s="3">
        <f t="shared" si="918"/>
        <v>56.017499999999991</v>
      </c>
      <c r="E6567" s="3">
        <f>MAX(B6567 - D6567/Inputs!$B$5, 0)</f>
        <v>0</v>
      </c>
      <c r="F6567" s="3">
        <f>MAX(D6567*Inputs!$B$5 - B6567, 0)</f>
        <v>0</v>
      </c>
      <c r="G6567" s="3">
        <f t="shared" si="919"/>
        <v>0.44</v>
      </c>
      <c r="H6567" t="str">
        <f t="shared" si="920"/>
        <v>Reg</v>
      </c>
      <c r="I6567" s="3">
        <f t="shared" si="925"/>
        <v>340</v>
      </c>
      <c r="J6567" s="3">
        <f t="shared" si="926"/>
        <v>0</v>
      </c>
      <c r="K6567" s="3">
        <f>MIN(Inputs!$B$2, (Inputs!$B$8 - I6567)/Inputs!$B$9)</f>
        <v>0</v>
      </c>
      <c r="L6567" s="3">
        <f>MAX(MIN(Inputs!$B$2, I6567*Inputs!$B$10, Inputs!$B$8*Inputs!$B$4 - J6567), 0)</f>
        <v>170</v>
      </c>
      <c r="M6567" s="3">
        <f t="shared" si="921"/>
        <v>0</v>
      </c>
      <c r="N6567" s="3">
        <f t="shared" si="922"/>
        <v>0</v>
      </c>
      <c r="O6567" s="3">
        <f>IF(H6567="Reg", MIN(Inputs!$B$2, I6567*Inputs!$B$10, (Inputs!$B$8-I6567)/Inputs!$B$9), 0)</f>
        <v>0</v>
      </c>
      <c r="P6567" s="3">
        <f t="shared" si="923"/>
        <v>0</v>
      </c>
      <c r="Q6567" s="3">
        <f t="shared" si="924"/>
        <v>0</v>
      </c>
      <c r="R6567" s="3">
        <f>I6567 + M6567*Inputs!$B$9 - N6567/Inputs!$B$10</f>
        <v>340</v>
      </c>
    </row>
    <row r="6568" spans="1:18" x14ac:dyDescent="0.3">
      <c r="A6568" s="4">
        <v>46296.583333333343</v>
      </c>
      <c r="B6568" s="3">
        <v>63.275000000000006</v>
      </c>
      <c r="C6568" s="3">
        <v>0.44</v>
      </c>
      <c r="D6568" s="3">
        <f t="shared" si="918"/>
        <v>56.017499999999991</v>
      </c>
      <c r="E6568" s="3">
        <f>MAX(B6568 - D6568/Inputs!$B$5, 0)</f>
        <v>0</v>
      </c>
      <c r="F6568" s="3">
        <f>MAX(D6568*Inputs!$B$5 - B6568, 0)</f>
        <v>0</v>
      </c>
      <c r="G6568" s="3">
        <f t="shared" si="919"/>
        <v>0.44</v>
      </c>
      <c r="H6568" t="str">
        <f t="shared" si="920"/>
        <v>Reg</v>
      </c>
      <c r="I6568" s="3">
        <f t="shared" si="925"/>
        <v>340</v>
      </c>
      <c r="J6568" s="3">
        <f t="shared" si="926"/>
        <v>0</v>
      </c>
      <c r="K6568" s="3">
        <f>MIN(Inputs!$B$2, (Inputs!$B$8 - I6568)/Inputs!$B$9)</f>
        <v>0</v>
      </c>
      <c r="L6568" s="3">
        <f>MAX(MIN(Inputs!$B$2, I6568*Inputs!$B$10, Inputs!$B$8*Inputs!$B$4 - J6568), 0)</f>
        <v>170</v>
      </c>
      <c r="M6568" s="3">
        <f t="shared" si="921"/>
        <v>0</v>
      </c>
      <c r="N6568" s="3">
        <f t="shared" si="922"/>
        <v>0</v>
      </c>
      <c r="O6568" s="3">
        <f>IF(H6568="Reg", MIN(Inputs!$B$2, I6568*Inputs!$B$10, (Inputs!$B$8-I6568)/Inputs!$B$9), 0)</f>
        <v>0</v>
      </c>
      <c r="P6568" s="3">
        <f t="shared" si="923"/>
        <v>0</v>
      </c>
      <c r="Q6568" s="3">
        <f t="shared" si="924"/>
        <v>0</v>
      </c>
      <c r="R6568" s="3">
        <f>I6568 + M6568*Inputs!$B$9 - N6568/Inputs!$B$10</f>
        <v>340</v>
      </c>
    </row>
    <row r="6569" spans="1:18" x14ac:dyDescent="0.3">
      <c r="A6569" s="4">
        <v>46296.625</v>
      </c>
      <c r="B6569" s="3">
        <v>48.487499999999997</v>
      </c>
      <c r="C6569" s="3">
        <v>0.44</v>
      </c>
      <c r="D6569" s="3">
        <f t="shared" si="918"/>
        <v>56.017499999999991</v>
      </c>
      <c r="E6569" s="3">
        <f>MAX(B6569 - D6569/Inputs!$B$5, 0)</f>
        <v>0</v>
      </c>
      <c r="F6569" s="3">
        <f>MAX(D6569*Inputs!$B$5 - B6569, 0)</f>
        <v>0.80789999999999651</v>
      </c>
      <c r="G6569" s="3">
        <f t="shared" si="919"/>
        <v>0.44</v>
      </c>
      <c r="H6569" t="str">
        <f t="shared" si="920"/>
        <v>Charge</v>
      </c>
      <c r="I6569" s="3">
        <f t="shared" si="925"/>
        <v>340</v>
      </c>
      <c r="J6569" s="3">
        <f t="shared" si="926"/>
        <v>0</v>
      </c>
      <c r="K6569" s="3">
        <f>MIN(Inputs!$B$2, (Inputs!$B$8 - I6569)/Inputs!$B$9)</f>
        <v>0</v>
      </c>
      <c r="L6569" s="3">
        <f>MAX(MIN(Inputs!$B$2, I6569*Inputs!$B$10, Inputs!$B$8*Inputs!$B$4 - J6569), 0)</f>
        <v>170</v>
      </c>
      <c r="M6569" s="3">
        <f t="shared" si="921"/>
        <v>0</v>
      </c>
      <c r="N6569" s="3">
        <f t="shared" si="922"/>
        <v>0</v>
      </c>
      <c r="O6569" s="3">
        <f>IF(H6569="Reg", MIN(Inputs!$B$2, I6569*Inputs!$B$10, (Inputs!$B$8-I6569)/Inputs!$B$9), 0)</f>
        <v>0</v>
      </c>
      <c r="P6569" s="3">
        <f t="shared" si="923"/>
        <v>0</v>
      </c>
      <c r="Q6569" s="3">
        <f t="shared" si="924"/>
        <v>0</v>
      </c>
      <c r="R6569" s="3">
        <f>I6569 + M6569*Inputs!$B$9 - N6569/Inputs!$B$10</f>
        <v>340</v>
      </c>
    </row>
    <row r="6570" spans="1:18" x14ac:dyDescent="0.3">
      <c r="A6570" s="4">
        <v>46296.666666666657</v>
      </c>
      <c r="B6570" s="3">
        <v>42.894999999999996</v>
      </c>
      <c r="C6570" s="3">
        <v>0.49</v>
      </c>
      <c r="D6570" s="3">
        <f t="shared" si="918"/>
        <v>56.017499999999991</v>
      </c>
      <c r="E6570" s="3">
        <f>MAX(B6570 - D6570/Inputs!$B$5, 0)</f>
        <v>0</v>
      </c>
      <c r="F6570" s="3">
        <f>MAX(D6570*Inputs!$B$5 - B6570, 0)</f>
        <v>6.4003999999999976</v>
      </c>
      <c r="G6570" s="3">
        <f t="shared" si="919"/>
        <v>0.49</v>
      </c>
      <c r="H6570" t="str">
        <f t="shared" si="920"/>
        <v>Charge</v>
      </c>
      <c r="I6570" s="3">
        <f t="shared" si="925"/>
        <v>340</v>
      </c>
      <c r="J6570" s="3">
        <f t="shared" si="926"/>
        <v>0</v>
      </c>
      <c r="K6570" s="3">
        <f>MIN(Inputs!$B$2, (Inputs!$B$8 - I6570)/Inputs!$B$9)</f>
        <v>0</v>
      </c>
      <c r="L6570" s="3">
        <f>MAX(MIN(Inputs!$B$2, I6570*Inputs!$B$10, Inputs!$B$8*Inputs!$B$4 - J6570), 0)</f>
        <v>170</v>
      </c>
      <c r="M6570" s="3">
        <f t="shared" si="921"/>
        <v>0</v>
      </c>
      <c r="N6570" s="3">
        <f t="shared" si="922"/>
        <v>0</v>
      </c>
      <c r="O6570" s="3">
        <f>IF(H6570="Reg", MIN(Inputs!$B$2, I6570*Inputs!$B$10, (Inputs!$B$8-I6570)/Inputs!$B$9), 0)</f>
        <v>0</v>
      </c>
      <c r="P6570" s="3">
        <f t="shared" si="923"/>
        <v>0</v>
      </c>
      <c r="Q6570" s="3">
        <f t="shared" si="924"/>
        <v>0</v>
      </c>
      <c r="R6570" s="3">
        <f>I6570 + M6570*Inputs!$B$9 - N6570/Inputs!$B$10</f>
        <v>340</v>
      </c>
    </row>
    <row r="6571" spans="1:18" x14ac:dyDescent="0.3">
      <c r="A6571" s="4">
        <v>46296.708333333343</v>
      </c>
      <c r="B6571" s="3">
        <v>88.059999999999988</v>
      </c>
      <c r="C6571" s="3">
        <v>13.73</v>
      </c>
      <c r="D6571" s="3">
        <f t="shared" si="918"/>
        <v>56.017499999999991</v>
      </c>
      <c r="E6571" s="3">
        <f>MAX(B6571 - D6571/Inputs!$B$5, 0)</f>
        <v>24.403749999999995</v>
      </c>
      <c r="F6571" s="3">
        <f>MAX(D6571*Inputs!$B$5 - B6571, 0)</f>
        <v>0</v>
      </c>
      <c r="G6571" s="3">
        <f t="shared" si="919"/>
        <v>13.73</v>
      </c>
      <c r="H6571" t="str">
        <f t="shared" si="920"/>
        <v>Discharge</v>
      </c>
      <c r="I6571" s="3">
        <f t="shared" si="925"/>
        <v>340</v>
      </c>
      <c r="J6571" s="3">
        <f t="shared" si="926"/>
        <v>0</v>
      </c>
      <c r="K6571" s="3">
        <f>MIN(Inputs!$B$2, (Inputs!$B$8 - I6571)/Inputs!$B$9)</f>
        <v>0</v>
      </c>
      <c r="L6571" s="3">
        <f>MAX(MIN(Inputs!$B$2, I6571*Inputs!$B$10, Inputs!$B$8*Inputs!$B$4 - J6571), 0)</f>
        <v>170</v>
      </c>
      <c r="M6571" s="3">
        <f t="shared" si="921"/>
        <v>0</v>
      </c>
      <c r="N6571" s="3">
        <f t="shared" si="922"/>
        <v>170</v>
      </c>
      <c r="O6571" s="3">
        <f>IF(H6571="Reg", MIN(Inputs!$B$2, I6571*Inputs!$B$10, (Inputs!$B$8-I6571)/Inputs!$B$9), 0)</f>
        <v>0</v>
      </c>
      <c r="P6571" s="3">
        <f t="shared" si="923"/>
        <v>14970.199999999997</v>
      </c>
      <c r="Q6571" s="3">
        <f t="shared" si="924"/>
        <v>0</v>
      </c>
      <c r="R6571" s="3">
        <f>I6571 + M6571*Inputs!$B$9 - N6571/Inputs!$B$10</f>
        <v>158.77939109773115</v>
      </c>
    </row>
    <row r="6572" spans="1:18" x14ac:dyDescent="0.3">
      <c r="A6572" s="4">
        <v>46296.75</v>
      </c>
      <c r="B6572" s="3">
        <v>129.2775</v>
      </c>
      <c r="C6572" s="3">
        <v>10.55</v>
      </c>
      <c r="D6572" s="3">
        <f t="shared" si="918"/>
        <v>56.017499999999991</v>
      </c>
      <c r="E6572" s="3">
        <f>MAX(B6572 - D6572/Inputs!$B$5, 0)</f>
        <v>65.621250000000003</v>
      </c>
      <c r="F6572" s="3">
        <f>MAX(D6572*Inputs!$B$5 - B6572, 0)</f>
        <v>0</v>
      </c>
      <c r="G6572" s="3">
        <f t="shared" si="919"/>
        <v>10.55</v>
      </c>
      <c r="H6572" t="str">
        <f t="shared" si="920"/>
        <v>Discharge</v>
      </c>
      <c r="I6572" s="3">
        <f t="shared" si="925"/>
        <v>158.77939109773115</v>
      </c>
      <c r="J6572" s="3">
        <f t="shared" si="926"/>
        <v>170</v>
      </c>
      <c r="K6572" s="3">
        <f>MIN(Inputs!$B$2, (Inputs!$B$8 - I6572)/Inputs!$B$9)</f>
        <v>170</v>
      </c>
      <c r="L6572" s="3">
        <f>MAX(MIN(Inputs!$B$2, I6572*Inputs!$B$10, Inputs!$B$8*Inputs!$B$4 - J6572), 0)</f>
        <v>148.94827166799323</v>
      </c>
      <c r="M6572" s="3">
        <f t="shared" si="921"/>
        <v>0</v>
      </c>
      <c r="N6572" s="3">
        <f t="shared" si="922"/>
        <v>148.94827166799323</v>
      </c>
      <c r="O6572" s="3">
        <f>IF(H6572="Reg", MIN(Inputs!$B$2, I6572*Inputs!$B$10, (Inputs!$B$8-I6572)/Inputs!$B$9), 0)</f>
        <v>0</v>
      </c>
      <c r="P6572" s="3">
        <f t="shared" si="923"/>
        <v>19255.660190558996</v>
      </c>
      <c r="Q6572" s="3">
        <f t="shared" si="924"/>
        <v>0</v>
      </c>
      <c r="R6572" s="3">
        <f>I6572 + M6572*Inputs!$B$9 - N6572/Inputs!$B$10</f>
        <v>0</v>
      </c>
    </row>
    <row r="6573" spans="1:18" x14ac:dyDescent="0.3">
      <c r="A6573" s="4">
        <v>46296.791666666657</v>
      </c>
      <c r="B6573" s="3">
        <v>202.32499999999999</v>
      </c>
      <c r="C6573" s="3">
        <v>6.11</v>
      </c>
      <c r="D6573" s="3">
        <f t="shared" si="918"/>
        <v>56.017499999999991</v>
      </c>
      <c r="E6573" s="3">
        <f>MAX(B6573 - D6573/Inputs!$B$5, 0)</f>
        <v>138.66874999999999</v>
      </c>
      <c r="F6573" s="3">
        <f>MAX(D6573*Inputs!$B$5 - B6573, 0)</f>
        <v>0</v>
      </c>
      <c r="G6573" s="3">
        <f t="shared" si="919"/>
        <v>6.11</v>
      </c>
      <c r="H6573" t="str">
        <f t="shared" si="920"/>
        <v>Discharge</v>
      </c>
      <c r="I6573" s="3">
        <f t="shared" si="925"/>
        <v>0</v>
      </c>
      <c r="J6573" s="3">
        <f t="shared" si="926"/>
        <v>318.94827166799325</v>
      </c>
      <c r="K6573" s="3">
        <f>MIN(Inputs!$B$2, (Inputs!$B$8 - I6573)/Inputs!$B$9)</f>
        <v>170</v>
      </c>
      <c r="L6573" s="3">
        <f>MAX(MIN(Inputs!$B$2, I6573*Inputs!$B$10, Inputs!$B$8*Inputs!$B$4 - J6573), 0)</f>
        <v>0</v>
      </c>
      <c r="M6573" s="3">
        <f t="shared" si="921"/>
        <v>0</v>
      </c>
      <c r="N6573" s="3">
        <f t="shared" si="922"/>
        <v>0</v>
      </c>
      <c r="O6573" s="3">
        <f>IF(H6573="Reg", MIN(Inputs!$B$2, I6573*Inputs!$B$10, (Inputs!$B$8-I6573)/Inputs!$B$9), 0)</f>
        <v>0</v>
      </c>
      <c r="P6573" s="3">
        <f t="shared" si="923"/>
        <v>0</v>
      </c>
      <c r="Q6573" s="3">
        <f t="shared" si="924"/>
        <v>0</v>
      </c>
      <c r="R6573" s="3">
        <f>I6573 + M6573*Inputs!$B$9 - N6573/Inputs!$B$10</f>
        <v>0</v>
      </c>
    </row>
    <row r="6574" spans="1:18" x14ac:dyDescent="0.3">
      <c r="A6574" s="4">
        <v>46296.833333333343</v>
      </c>
      <c r="B6574" s="3">
        <v>175.6925</v>
      </c>
      <c r="C6574" s="3">
        <v>2</v>
      </c>
      <c r="D6574" s="3">
        <f t="shared" si="918"/>
        <v>56.017499999999991</v>
      </c>
      <c r="E6574" s="3">
        <f>MAX(B6574 - D6574/Inputs!$B$5, 0)</f>
        <v>112.03625</v>
      </c>
      <c r="F6574" s="3">
        <f>MAX(D6574*Inputs!$B$5 - B6574, 0)</f>
        <v>0</v>
      </c>
      <c r="G6574" s="3">
        <f t="shared" si="919"/>
        <v>2</v>
      </c>
      <c r="H6574" t="str">
        <f t="shared" si="920"/>
        <v>Discharge</v>
      </c>
      <c r="I6574" s="3">
        <f t="shared" si="925"/>
        <v>0</v>
      </c>
      <c r="J6574" s="3">
        <f t="shared" si="926"/>
        <v>318.94827166799325</v>
      </c>
      <c r="K6574" s="3">
        <f>MIN(Inputs!$B$2, (Inputs!$B$8 - I6574)/Inputs!$B$9)</f>
        <v>170</v>
      </c>
      <c r="L6574" s="3">
        <f>MAX(MIN(Inputs!$B$2, I6574*Inputs!$B$10, Inputs!$B$8*Inputs!$B$4 - J6574), 0)</f>
        <v>0</v>
      </c>
      <c r="M6574" s="3">
        <f t="shared" si="921"/>
        <v>0</v>
      </c>
      <c r="N6574" s="3">
        <f t="shared" si="922"/>
        <v>0</v>
      </c>
      <c r="O6574" s="3">
        <f>IF(H6574="Reg", MIN(Inputs!$B$2, I6574*Inputs!$B$10, (Inputs!$B$8-I6574)/Inputs!$B$9), 0)</f>
        <v>0</v>
      </c>
      <c r="P6574" s="3">
        <f t="shared" si="923"/>
        <v>0</v>
      </c>
      <c r="Q6574" s="3">
        <f t="shared" si="924"/>
        <v>0</v>
      </c>
      <c r="R6574" s="3">
        <f>I6574 + M6574*Inputs!$B$9 - N6574/Inputs!$B$10</f>
        <v>0</v>
      </c>
    </row>
    <row r="6575" spans="1:18" x14ac:dyDescent="0.3">
      <c r="A6575" s="4">
        <v>46296.875</v>
      </c>
      <c r="B6575" s="3">
        <v>111.02500000000001</v>
      </c>
      <c r="C6575" s="3">
        <v>0.64</v>
      </c>
      <c r="D6575" s="3">
        <f t="shared" si="918"/>
        <v>56.017499999999991</v>
      </c>
      <c r="E6575" s="3">
        <f>MAX(B6575 - D6575/Inputs!$B$5, 0)</f>
        <v>47.368750000000013</v>
      </c>
      <c r="F6575" s="3">
        <f>MAX(D6575*Inputs!$B$5 - B6575, 0)</f>
        <v>0</v>
      </c>
      <c r="G6575" s="3">
        <f t="shared" si="919"/>
        <v>0.64</v>
      </c>
      <c r="H6575" t="str">
        <f t="shared" si="920"/>
        <v>Discharge</v>
      </c>
      <c r="I6575" s="3">
        <f t="shared" si="925"/>
        <v>0</v>
      </c>
      <c r="J6575" s="3">
        <f t="shared" si="926"/>
        <v>318.94827166799325</v>
      </c>
      <c r="K6575" s="3">
        <f>MIN(Inputs!$B$2, (Inputs!$B$8 - I6575)/Inputs!$B$9)</f>
        <v>170</v>
      </c>
      <c r="L6575" s="3">
        <f>MAX(MIN(Inputs!$B$2, I6575*Inputs!$B$10, Inputs!$B$8*Inputs!$B$4 - J6575), 0)</f>
        <v>0</v>
      </c>
      <c r="M6575" s="3">
        <f t="shared" si="921"/>
        <v>0</v>
      </c>
      <c r="N6575" s="3">
        <f t="shared" si="922"/>
        <v>0</v>
      </c>
      <c r="O6575" s="3">
        <f>IF(H6575="Reg", MIN(Inputs!$B$2, I6575*Inputs!$B$10, (Inputs!$B$8-I6575)/Inputs!$B$9), 0)</f>
        <v>0</v>
      </c>
      <c r="P6575" s="3">
        <f t="shared" si="923"/>
        <v>0</v>
      </c>
      <c r="Q6575" s="3">
        <f t="shared" si="924"/>
        <v>0</v>
      </c>
      <c r="R6575" s="3">
        <f>I6575 + M6575*Inputs!$B$9 - N6575/Inputs!$B$10</f>
        <v>0</v>
      </c>
    </row>
    <row r="6576" spans="1:18" x14ac:dyDescent="0.3">
      <c r="A6576" s="4">
        <v>46296.916666666657</v>
      </c>
      <c r="B6576" s="3">
        <v>67.655000000000001</v>
      </c>
      <c r="C6576" s="3">
        <v>0.06</v>
      </c>
      <c r="D6576" s="3">
        <f t="shared" si="918"/>
        <v>56.017499999999991</v>
      </c>
      <c r="E6576" s="3">
        <f>MAX(B6576 - D6576/Inputs!$B$5, 0)</f>
        <v>3.9987500000000082</v>
      </c>
      <c r="F6576" s="3">
        <f>MAX(D6576*Inputs!$B$5 - B6576, 0)</f>
        <v>0</v>
      </c>
      <c r="G6576" s="3">
        <f t="shared" si="919"/>
        <v>0.06</v>
      </c>
      <c r="H6576" t="str">
        <f t="shared" si="920"/>
        <v>Discharge</v>
      </c>
      <c r="I6576" s="3">
        <f t="shared" si="925"/>
        <v>0</v>
      </c>
      <c r="J6576" s="3">
        <f t="shared" si="926"/>
        <v>318.94827166799325</v>
      </c>
      <c r="K6576" s="3">
        <f>MIN(Inputs!$B$2, (Inputs!$B$8 - I6576)/Inputs!$B$9)</f>
        <v>170</v>
      </c>
      <c r="L6576" s="3">
        <f>MAX(MIN(Inputs!$B$2, I6576*Inputs!$B$10, Inputs!$B$8*Inputs!$B$4 - J6576), 0)</f>
        <v>0</v>
      </c>
      <c r="M6576" s="3">
        <f t="shared" si="921"/>
        <v>0</v>
      </c>
      <c r="N6576" s="3">
        <f t="shared" si="922"/>
        <v>0</v>
      </c>
      <c r="O6576" s="3">
        <f>IF(H6576="Reg", MIN(Inputs!$B$2, I6576*Inputs!$B$10, (Inputs!$B$8-I6576)/Inputs!$B$9), 0)</f>
        <v>0</v>
      </c>
      <c r="P6576" s="3">
        <f t="shared" si="923"/>
        <v>0</v>
      </c>
      <c r="Q6576" s="3">
        <f t="shared" si="924"/>
        <v>0</v>
      </c>
      <c r="R6576" s="3">
        <f>I6576 + M6576*Inputs!$B$9 - N6576/Inputs!$B$10</f>
        <v>0</v>
      </c>
    </row>
    <row r="6577" spans="1:18" x14ac:dyDescent="0.3">
      <c r="A6577" s="4">
        <v>46296.958333333343</v>
      </c>
      <c r="B6577" s="3">
        <v>40.454999999999998</v>
      </c>
      <c r="C6577" s="3">
        <v>0.04</v>
      </c>
      <c r="D6577" s="3">
        <f t="shared" si="918"/>
        <v>56.017499999999991</v>
      </c>
      <c r="E6577" s="3">
        <f>MAX(B6577 - D6577/Inputs!$B$5, 0)</f>
        <v>0</v>
      </c>
      <c r="F6577" s="3">
        <f>MAX(D6577*Inputs!$B$5 - B6577, 0)</f>
        <v>8.8403999999999954</v>
      </c>
      <c r="G6577" s="3">
        <f t="shared" si="919"/>
        <v>0.04</v>
      </c>
      <c r="H6577" t="str">
        <f t="shared" si="920"/>
        <v>Charge</v>
      </c>
      <c r="I6577" s="3">
        <f t="shared" si="925"/>
        <v>0</v>
      </c>
      <c r="J6577" s="3">
        <f t="shared" si="926"/>
        <v>318.94827166799325</v>
      </c>
      <c r="K6577" s="3">
        <f>MIN(Inputs!$B$2, (Inputs!$B$8 - I6577)/Inputs!$B$9)</f>
        <v>170</v>
      </c>
      <c r="L6577" s="3">
        <f>MAX(MIN(Inputs!$B$2, I6577*Inputs!$B$10, Inputs!$B$8*Inputs!$B$4 - J6577), 0)</f>
        <v>0</v>
      </c>
      <c r="M6577" s="3">
        <f t="shared" si="921"/>
        <v>170</v>
      </c>
      <c r="N6577" s="3">
        <f t="shared" si="922"/>
        <v>0</v>
      </c>
      <c r="O6577" s="3">
        <f>IF(H6577="Reg", MIN(Inputs!$B$2, I6577*Inputs!$B$10, (Inputs!$B$8-I6577)/Inputs!$B$9), 0)</f>
        <v>0</v>
      </c>
      <c r="P6577" s="3">
        <f t="shared" si="923"/>
        <v>-6877.3499999999995</v>
      </c>
      <c r="Q6577" s="3">
        <f t="shared" si="924"/>
        <v>0</v>
      </c>
      <c r="R6577" s="3">
        <f>I6577 + M6577*Inputs!$B$9 - N6577/Inputs!$B$10</f>
        <v>159.4741358339966</v>
      </c>
    </row>
    <row r="6578" spans="1:18" x14ac:dyDescent="0.3">
      <c r="A6578" s="4">
        <v>46297</v>
      </c>
      <c r="B6578" s="3">
        <v>31.567500000000003</v>
      </c>
      <c r="C6578" s="3">
        <v>0.04</v>
      </c>
      <c r="D6578" s="3">
        <f t="shared" si="918"/>
        <v>33.188854166666665</v>
      </c>
      <c r="E6578" s="3">
        <f>MAX(B6578 - D6578/Inputs!$B$5, 0)</f>
        <v>0</v>
      </c>
      <c r="F6578" s="3">
        <f>MAX(D6578*Inputs!$B$5 - B6578, 0)</f>
        <v>0</v>
      </c>
      <c r="G6578" s="3">
        <f t="shared" si="919"/>
        <v>0.04</v>
      </c>
      <c r="H6578" t="str">
        <f t="shared" si="920"/>
        <v>Reg</v>
      </c>
      <c r="I6578" s="3">
        <f t="shared" si="925"/>
        <v>159.4741358339966</v>
      </c>
      <c r="J6578" s="3">
        <f t="shared" si="926"/>
        <v>0</v>
      </c>
      <c r="K6578" s="3">
        <f>MIN(Inputs!$B$2, (Inputs!$B$8 - I6578)/Inputs!$B$9)</f>
        <v>170</v>
      </c>
      <c r="L6578" s="3">
        <f>MAX(MIN(Inputs!$B$2, I6578*Inputs!$B$10, Inputs!$B$8*Inputs!$B$4 - J6578), 0)</f>
        <v>149.6</v>
      </c>
      <c r="M6578" s="3">
        <f t="shared" si="921"/>
        <v>0</v>
      </c>
      <c r="N6578" s="3">
        <f t="shared" si="922"/>
        <v>0</v>
      </c>
      <c r="O6578" s="3">
        <f>IF(H6578="Reg", MIN(Inputs!$B$2, I6578*Inputs!$B$10, (Inputs!$B$8-I6578)/Inputs!$B$9), 0)</f>
        <v>149.6</v>
      </c>
      <c r="P6578" s="3">
        <f t="shared" si="923"/>
        <v>0</v>
      </c>
      <c r="Q6578" s="3">
        <f t="shared" si="924"/>
        <v>5.984</v>
      </c>
      <c r="R6578" s="3">
        <f>I6578 + M6578*Inputs!$B$9 - N6578/Inputs!$B$10</f>
        <v>159.4741358339966</v>
      </c>
    </row>
    <row r="6579" spans="1:18" x14ac:dyDescent="0.3">
      <c r="A6579" s="4">
        <v>46297.041666666657</v>
      </c>
      <c r="B6579" s="3">
        <v>38.462499999999999</v>
      </c>
      <c r="C6579" s="3">
        <v>0.05</v>
      </c>
      <c r="D6579" s="3">
        <f t="shared" si="918"/>
        <v>33.188854166666665</v>
      </c>
      <c r="E6579" s="3">
        <f>MAX(B6579 - D6579/Inputs!$B$5, 0)</f>
        <v>0.74789299242424079</v>
      </c>
      <c r="F6579" s="3">
        <f>MAX(D6579*Inputs!$B$5 - B6579, 0)</f>
        <v>0</v>
      </c>
      <c r="G6579" s="3">
        <f t="shared" si="919"/>
        <v>0.05</v>
      </c>
      <c r="H6579" t="str">
        <f t="shared" si="920"/>
        <v>Discharge</v>
      </c>
      <c r="I6579" s="3">
        <f t="shared" si="925"/>
        <v>159.4741358339966</v>
      </c>
      <c r="J6579" s="3">
        <f t="shared" si="926"/>
        <v>0</v>
      </c>
      <c r="K6579" s="3">
        <f>MIN(Inputs!$B$2, (Inputs!$B$8 - I6579)/Inputs!$B$9)</f>
        <v>170</v>
      </c>
      <c r="L6579" s="3">
        <f>MAX(MIN(Inputs!$B$2, I6579*Inputs!$B$10, Inputs!$B$8*Inputs!$B$4 - J6579), 0)</f>
        <v>149.6</v>
      </c>
      <c r="M6579" s="3">
        <f t="shared" si="921"/>
        <v>0</v>
      </c>
      <c r="N6579" s="3">
        <f t="shared" si="922"/>
        <v>149.6</v>
      </c>
      <c r="O6579" s="3">
        <f>IF(H6579="Reg", MIN(Inputs!$B$2, I6579*Inputs!$B$10, (Inputs!$B$8-I6579)/Inputs!$B$9), 0)</f>
        <v>0</v>
      </c>
      <c r="P6579" s="3">
        <f t="shared" si="923"/>
        <v>5753.99</v>
      </c>
      <c r="Q6579" s="3">
        <f t="shared" si="924"/>
        <v>0</v>
      </c>
      <c r="R6579" s="3">
        <f>I6579 + M6579*Inputs!$B$9 - N6579/Inputs!$B$10</f>
        <v>0</v>
      </c>
    </row>
    <row r="6580" spans="1:18" x14ac:dyDescent="0.3">
      <c r="A6580" s="4">
        <v>46297.083333333343</v>
      </c>
      <c r="B6580" s="3">
        <v>26.939999999999998</v>
      </c>
      <c r="C6580" s="3">
        <v>0.04</v>
      </c>
      <c r="D6580" s="3">
        <f t="shared" si="918"/>
        <v>33.188854166666665</v>
      </c>
      <c r="E6580" s="3">
        <f>MAX(B6580 - D6580/Inputs!$B$5, 0)</f>
        <v>0</v>
      </c>
      <c r="F6580" s="3">
        <f>MAX(D6580*Inputs!$B$5 - B6580, 0)</f>
        <v>2.2661916666666677</v>
      </c>
      <c r="G6580" s="3">
        <f t="shared" si="919"/>
        <v>0.04</v>
      </c>
      <c r="H6580" t="str">
        <f t="shared" si="920"/>
        <v>Charge</v>
      </c>
      <c r="I6580" s="3">
        <f t="shared" si="925"/>
        <v>0</v>
      </c>
      <c r="J6580" s="3">
        <f t="shared" si="926"/>
        <v>149.6</v>
      </c>
      <c r="K6580" s="3">
        <f>MIN(Inputs!$B$2, (Inputs!$B$8 - I6580)/Inputs!$B$9)</f>
        <v>170</v>
      </c>
      <c r="L6580" s="3">
        <f>MAX(MIN(Inputs!$B$2, I6580*Inputs!$B$10, Inputs!$B$8*Inputs!$B$4 - J6580), 0)</f>
        <v>0</v>
      </c>
      <c r="M6580" s="3">
        <f t="shared" si="921"/>
        <v>170</v>
      </c>
      <c r="N6580" s="3">
        <f t="shared" si="922"/>
        <v>0</v>
      </c>
      <c r="O6580" s="3">
        <f>IF(H6580="Reg", MIN(Inputs!$B$2, I6580*Inputs!$B$10, (Inputs!$B$8-I6580)/Inputs!$B$9), 0)</f>
        <v>0</v>
      </c>
      <c r="P6580" s="3">
        <f t="shared" si="923"/>
        <v>-4579.7999999999993</v>
      </c>
      <c r="Q6580" s="3">
        <f t="shared" si="924"/>
        <v>0</v>
      </c>
      <c r="R6580" s="3">
        <f>I6580 + M6580*Inputs!$B$9 - N6580/Inputs!$B$10</f>
        <v>159.4741358339966</v>
      </c>
    </row>
    <row r="6581" spans="1:18" x14ac:dyDescent="0.3">
      <c r="A6581" s="4">
        <v>46297.125</v>
      </c>
      <c r="B6581" s="3">
        <v>23.555</v>
      </c>
      <c r="C6581" s="3">
        <v>0.06</v>
      </c>
      <c r="D6581" s="3">
        <f t="shared" si="918"/>
        <v>33.188854166666665</v>
      </c>
      <c r="E6581" s="3">
        <f>MAX(B6581 - D6581/Inputs!$B$5, 0)</f>
        <v>0</v>
      </c>
      <c r="F6581" s="3">
        <f>MAX(D6581*Inputs!$B$5 - B6581, 0)</f>
        <v>5.6511916666666657</v>
      </c>
      <c r="G6581" s="3">
        <f t="shared" si="919"/>
        <v>0.06</v>
      </c>
      <c r="H6581" t="str">
        <f t="shared" si="920"/>
        <v>Charge</v>
      </c>
      <c r="I6581" s="3">
        <f t="shared" si="925"/>
        <v>159.4741358339966</v>
      </c>
      <c r="J6581" s="3">
        <f t="shared" si="926"/>
        <v>149.6</v>
      </c>
      <c r="K6581" s="3">
        <f>MIN(Inputs!$B$2, (Inputs!$B$8 - I6581)/Inputs!$B$9)</f>
        <v>170</v>
      </c>
      <c r="L6581" s="3">
        <f>MAX(MIN(Inputs!$B$2, I6581*Inputs!$B$10, Inputs!$B$8*Inputs!$B$4 - J6581), 0)</f>
        <v>149.6</v>
      </c>
      <c r="M6581" s="3">
        <f t="shared" si="921"/>
        <v>170</v>
      </c>
      <c r="N6581" s="3">
        <f t="shared" si="922"/>
        <v>0</v>
      </c>
      <c r="O6581" s="3">
        <f>IF(H6581="Reg", MIN(Inputs!$B$2, I6581*Inputs!$B$10, (Inputs!$B$8-I6581)/Inputs!$B$9), 0)</f>
        <v>0</v>
      </c>
      <c r="P6581" s="3">
        <f t="shared" si="923"/>
        <v>-4004.35</v>
      </c>
      <c r="Q6581" s="3">
        <f t="shared" si="924"/>
        <v>0</v>
      </c>
      <c r="R6581" s="3">
        <f>I6581 + M6581*Inputs!$B$9 - N6581/Inputs!$B$10</f>
        <v>318.9482716679932</v>
      </c>
    </row>
    <row r="6582" spans="1:18" x14ac:dyDescent="0.3">
      <c r="A6582" s="4">
        <v>46297.166666666657</v>
      </c>
      <c r="B6582" s="3">
        <v>20.752499999999998</v>
      </c>
      <c r="C6582" s="3">
        <v>0.05</v>
      </c>
      <c r="D6582" s="3">
        <f t="shared" si="918"/>
        <v>33.188854166666665</v>
      </c>
      <c r="E6582" s="3">
        <f>MAX(B6582 - D6582/Inputs!$B$5, 0)</f>
        <v>0</v>
      </c>
      <c r="F6582" s="3">
        <f>MAX(D6582*Inputs!$B$5 - B6582, 0)</f>
        <v>8.4536916666666677</v>
      </c>
      <c r="G6582" s="3">
        <f t="shared" si="919"/>
        <v>0.05</v>
      </c>
      <c r="H6582" t="str">
        <f t="shared" si="920"/>
        <v>Charge</v>
      </c>
      <c r="I6582" s="3">
        <f t="shared" si="925"/>
        <v>318.9482716679932</v>
      </c>
      <c r="J6582" s="3">
        <f t="shared" si="926"/>
        <v>149.6</v>
      </c>
      <c r="K6582" s="3">
        <f>MIN(Inputs!$B$2, (Inputs!$B$8 - I6582)/Inputs!$B$9)</f>
        <v>22.44121780453775</v>
      </c>
      <c r="L6582" s="3">
        <f>MAX(MIN(Inputs!$B$2, I6582*Inputs!$B$10, Inputs!$B$8*Inputs!$B$4 - J6582), 0)</f>
        <v>170</v>
      </c>
      <c r="M6582" s="3">
        <f t="shared" si="921"/>
        <v>22.44121780453775</v>
      </c>
      <c r="N6582" s="3">
        <f t="shared" si="922"/>
        <v>0</v>
      </c>
      <c r="O6582" s="3">
        <f>IF(H6582="Reg", MIN(Inputs!$B$2, I6582*Inputs!$B$10, (Inputs!$B$8-I6582)/Inputs!$B$9), 0)</f>
        <v>0</v>
      </c>
      <c r="P6582" s="3">
        <f t="shared" si="923"/>
        <v>-465.71137248866961</v>
      </c>
      <c r="Q6582" s="3">
        <f t="shared" si="924"/>
        <v>0</v>
      </c>
      <c r="R6582" s="3">
        <f>I6582 + M6582*Inputs!$B$9 - N6582/Inputs!$B$10</f>
        <v>340</v>
      </c>
    </row>
    <row r="6583" spans="1:18" x14ac:dyDescent="0.3">
      <c r="A6583" s="4">
        <v>46297.208333333343</v>
      </c>
      <c r="B6583" s="3">
        <v>24.86</v>
      </c>
      <c r="C6583" s="3">
        <v>0.05</v>
      </c>
      <c r="D6583" s="3">
        <f t="shared" si="918"/>
        <v>33.188854166666665</v>
      </c>
      <c r="E6583" s="3">
        <f>MAX(B6583 - D6583/Inputs!$B$5, 0)</f>
        <v>0</v>
      </c>
      <c r="F6583" s="3">
        <f>MAX(D6583*Inputs!$B$5 - B6583, 0)</f>
        <v>4.346191666666666</v>
      </c>
      <c r="G6583" s="3">
        <f t="shared" si="919"/>
        <v>0.05</v>
      </c>
      <c r="H6583" t="str">
        <f t="shared" si="920"/>
        <v>Charge</v>
      </c>
      <c r="I6583" s="3">
        <f t="shared" si="925"/>
        <v>340</v>
      </c>
      <c r="J6583" s="3">
        <f t="shared" si="926"/>
        <v>149.6</v>
      </c>
      <c r="K6583" s="3">
        <f>MIN(Inputs!$B$2, (Inputs!$B$8 - I6583)/Inputs!$B$9)</f>
        <v>0</v>
      </c>
      <c r="L6583" s="3">
        <f>MAX(MIN(Inputs!$B$2, I6583*Inputs!$B$10, Inputs!$B$8*Inputs!$B$4 - J6583), 0)</f>
        <v>170</v>
      </c>
      <c r="M6583" s="3">
        <f t="shared" si="921"/>
        <v>0</v>
      </c>
      <c r="N6583" s="3">
        <f t="shared" si="922"/>
        <v>0</v>
      </c>
      <c r="O6583" s="3">
        <f>IF(H6583="Reg", MIN(Inputs!$B$2, I6583*Inputs!$B$10, (Inputs!$B$8-I6583)/Inputs!$B$9), 0)</f>
        <v>0</v>
      </c>
      <c r="P6583" s="3">
        <f t="shared" si="923"/>
        <v>0</v>
      </c>
      <c r="Q6583" s="3">
        <f t="shared" si="924"/>
        <v>0</v>
      </c>
      <c r="R6583" s="3">
        <f>I6583 + M6583*Inputs!$B$9 - N6583/Inputs!$B$10</f>
        <v>340</v>
      </c>
    </row>
    <row r="6584" spans="1:18" x14ac:dyDescent="0.3">
      <c r="A6584" s="4">
        <v>46297.25</v>
      </c>
      <c r="B6584" s="3">
        <v>39.634999999999998</v>
      </c>
      <c r="C6584" s="3">
        <v>0.05</v>
      </c>
      <c r="D6584" s="3">
        <f t="shared" si="918"/>
        <v>33.188854166666665</v>
      </c>
      <c r="E6584" s="3">
        <f>MAX(B6584 - D6584/Inputs!$B$5, 0)</f>
        <v>1.9203929924242402</v>
      </c>
      <c r="F6584" s="3">
        <f>MAX(D6584*Inputs!$B$5 - B6584, 0)</f>
        <v>0</v>
      </c>
      <c r="G6584" s="3">
        <f t="shared" si="919"/>
        <v>0.05</v>
      </c>
      <c r="H6584" t="str">
        <f t="shared" si="920"/>
        <v>Discharge</v>
      </c>
      <c r="I6584" s="3">
        <f t="shared" si="925"/>
        <v>340</v>
      </c>
      <c r="J6584" s="3">
        <f t="shared" si="926"/>
        <v>149.6</v>
      </c>
      <c r="K6584" s="3">
        <f>MIN(Inputs!$B$2, (Inputs!$B$8 - I6584)/Inputs!$B$9)</f>
        <v>0</v>
      </c>
      <c r="L6584" s="3">
        <f>MAX(MIN(Inputs!$B$2, I6584*Inputs!$B$10, Inputs!$B$8*Inputs!$B$4 - J6584), 0)</f>
        <v>170</v>
      </c>
      <c r="M6584" s="3">
        <f t="shared" si="921"/>
        <v>0</v>
      </c>
      <c r="N6584" s="3">
        <f t="shared" si="922"/>
        <v>170</v>
      </c>
      <c r="O6584" s="3">
        <f>IF(H6584="Reg", MIN(Inputs!$B$2, I6584*Inputs!$B$10, (Inputs!$B$8-I6584)/Inputs!$B$9), 0)</f>
        <v>0</v>
      </c>
      <c r="P6584" s="3">
        <f t="shared" si="923"/>
        <v>6737.95</v>
      </c>
      <c r="Q6584" s="3">
        <f t="shared" si="924"/>
        <v>0</v>
      </c>
      <c r="R6584" s="3">
        <f>I6584 + M6584*Inputs!$B$9 - N6584/Inputs!$B$10</f>
        <v>158.77939109773115</v>
      </c>
    </row>
    <row r="6585" spans="1:18" x14ac:dyDescent="0.3">
      <c r="A6585" s="4">
        <v>46297.291666666657</v>
      </c>
      <c r="B6585" s="3">
        <v>61.634999999999998</v>
      </c>
      <c r="C6585" s="3">
        <v>0.88</v>
      </c>
      <c r="D6585" s="3">
        <f t="shared" si="918"/>
        <v>33.188854166666665</v>
      </c>
      <c r="E6585" s="3">
        <f>MAX(B6585 - D6585/Inputs!$B$5, 0)</f>
        <v>23.92039299242424</v>
      </c>
      <c r="F6585" s="3">
        <f>MAX(D6585*Inputs!$B$5 - B6585, 0)</f>
        <v>0</v>
      </c>
      <c r="G6585" s="3">
        <f t="shared" si="919"/>
        <v>0.88</v>
      </c>
      <c r="H6585" t="str">
        <f t="shared" si="920"/>
        <v>Discharge</v>
      </c>
      <c r="I6585" s="3">
        <f t="shared" si="925"/>
        <v>158.77939109773115</v>
      </c>
      <c r="J6585" s="3">
        <f t="shared" si="926"/>
        <v>319.60000000000002</v>
      </c>
      <c r="K6585" s="3">
        <f>MIN(Inputs!$B$2, (Inputs!$B$8 - I6585)/Inputs!$B$9)</f>
        <v>170</v>
      </c>
      <c r="L6585" s="3">
        <f>MAX(MIN(Inputs!$B$2, I6585*Inputs!$B$10, Inputs!$B$8*Inputs!$B$4 - J6585), 0)</f>
        <v>20.399999999999977</v>
      </c>
      <c r="M6585" s="3">
        <f t="shared" si="921"/>
        <v>0</v>
      </c>
      <c r="N6585" s="3">
        <f t="shared" si="922"/>
        <v>20.399999999999977</v>
      </c>
      <c r="O6585" s="3">
        <f>IF(H6585="Reg", MIN(Inputs!$B$2, I6585*Inputs!$B$10, (Inputs!$B$8-I6585)/Inputs!$B$9), 0)</f>
        <v>0</v>
      </c>
      <c r="P6585" s="3">
        <f t="shared" si="923"/>
        <v>1257.3539999999985</v>
      </c>
      <c r="Q6585" s="3">
        <f t="shared" si="924"/>
        <v>0</v>
      </c>
      <c r="R6585" s="3">
        <f>I6585 + M6585*Inputs!$B$9 - N6585/Inputs!$B$10</f>
        <v>137.03291802945893</v>
      </c>
    </row>
    <row r="6586" spans="1:18" x14ac:dyDescent="0.3">
      <c r="A6586" s="4">
        <v>46297.333333333343</v>
      </c>
      <c r="B6586" s="3">
        <v>52.697499999999998</v>
      </c>
      <c r="C6586" s="3">
        <v>1</v>
      </c>
      <c r="D6586" s="3">
        <f t="shared" si="918"/>
        <v>33.188854166666665</v>
      </c>
      <c r="E6586" s="3">
        <f>MAX(B6586 - D6586/Inputs!$B$5, 0)</f>
        <v>14.98289299242424</v>
      </c>
      <c r="F6586" s="3">
        <f>MAX(D6586*Inputs!$B$5 - B6586, 0)</f>
        <v>0</v>
      </c>
      <c r="G6586" s="3">
        <f t="shared" si="919"/>
        <v>1</v>
      </c>
      <c r="H6586" t="str">
        <f t="shared" si="920"/>
        <v>Discharge</v>
      </c>
      <c r="I6586" s="3">
        <f t="shared" si="925"/>
        <v>137.03291802945893</v>
      </c>
      <c r="J6586" s="3">
        <f t="shared" si="926"/>
        <v>340</v>
      </c>
      <c r="K6586" s="3">
        <f>MIN(Inputs!$B$2, (Inputs!$B$8 - I6586)/Inputs!$B$9)</f>
        <v>170</v>
      </c>
      <c r="L6586" s="3">
        <f>MAX(MIN(Inputs!$B$2, I6586*Inputs!$B$10, Inputs!$B$8*Inputs!$B$4 - J6586), 0)</f>
        <v>0</v>
      </c>
      <c r="M6586" s="3">
        <f t="shared" si="921"/>
        <v>0</v>
      </c>
      <c r="N6586" s="3">
        <f t="shared" si="922"/>
        <v>0</v>
      </c>
      <c r="O6586" s="3">
        <f>IF(H6586="Reg", MIN(Inputs!$B$2, I6586*Inputs!$B$10, (Inputs!$B$8-I6586)/Inputs!$B$9), 0)</f>
        <v>0</v>
      </c>
      <c r="P6586" s="3">
        <f t="shared" si="923"/>
        <v>0</v>
      </c>
      <c r="Q6586" s="3">
        <f t="shared" si="924"/>
        <v>0</v>
      </c>
      <c r="R6586" s="3">
        <f>I6586 + M6586*Inputs!$B$9 - N6586/Inputs!$B$10</f>
        <v>137.03291802945893</v>
      </c>
    </row>
    <row r="6587" spans="1:18" x14ac:dyDescent="0.3">
      <c r="A6587" s="4">
        <v>46297.375</v>
      </c>
      <c r="B6587" s="3">
        <v>27.605</v>
      </c>
      <c r="C6587" s="3">
        <v>0.49</v>
      </c>
      <c r="D6587" s="3">
        <f t="shared" si="918"/>
        <v>33.188854166666665</v>
      </c>
      <c r="E6587" s="3">
        <f>MAX(B6587 - D6587/Inputs!$B$5, 0)</f>
        <v>0</v>
      </c>
      <c r="F6587" s="3">
        <f>MAX(D6587*Inputs!$B$5 - B6587, 0)</f>
        <v>1.601191666666665</v>
      </c>
      <c r="G6587" s="3">
        <f t="shared" si="919"/>
        <v>0.49</v>
      </c>
      <c r="H6587" t="str">
        <f t="shared" si="920"/>
        <v>Charge</v>
      </c>
      <c r="I6587" s="3">
        <f t="shared" si="925"/>
        <v>137.03291802945893</v>
      </c>
      <c r="J6587" s="3">
        <f t="shared" si="926"/>
        <v>340</v>
      </c>
      <c r="K6587" s="3">
        <f>MIN(Inputs!$B$2, (Inputs!$B$8 - I6587)/Inputs!$B$9)</f>
        <v>170</v>
      </c>
      <c r="L6587" s="3">
        <f>MAX(MIN(Inputs!$B$2, I6587*Inputs!$B$10, Inputs!$B$8*Inputs!$B$4 - J6587), 0)</f>
        <v>0</v>
      </c>
      <c r="M6587" s="3">
        <f t="shared" si="921"/>
        <v>170</v>
      </c>
      <c r="N6587" s="3">
        <f t="shared" si="922"/>
        <v>0</v>
      </c>
      <c r="O6587" s="3">
        <f>IF(H6587="Reg", MIN(Inputs!$B$2, I6587*Inputs!$B$10, (Inputs!$B$8-I6587)/Inputs!$B$9), 0)</f>
        <v>0</v>
      </c>
      <c r="P6587" s="3">
        <f t="shared" si="923"/>
        <v>-4692.8500000000004</v>
      </c>
      <c r="Q6587" s="3">
        <f t="shared" si="924"/>
        <v>0</v>
      </c>
      <c r="R6587" s="3">
        <f>I6587 + M6587*Inputs!$B$9 - N6587/Inputs!$B$10</f>
        <v>296.50705386345555</v>
      </c>
    </row>
    <row r="6588" spans="1:18" x14ac:dyDescent="0.3">
      <c r="A6588" s="4">
        <v>46297.416666666657</v>
      </c>
      <c r="B6588" s="3">
        <v>32.177500000000002</v>
      </c>
      <c r="C6588" s="3">
        <v>0.44</v>
      </c>
      <c r="D6588" s="3">
        <f t="shared" si="918"/>
        <v>33.188854166666665</v>
      </c>
      <c r="E6588" s="3">
        <f>MAX(B6588 - D6588/Inputs!$B$5, 0)</f>
        <v>0</v>
      </c>
      <c r="F6588" s="3">
        <f>MAX(D6588*Inputs!$B$5 - B6588, 0)</f>
        <v>0</v>
      </c>
      <c r="G6588" s="3">
        <f t="shared" si="919"/>
        <v>0.44</v>
      </c>
      <c r="H6588" t="str">
        <f t="shared" si="920"/>
        <v>Reg</v>
      </c>
      <c r="I6588" s="3">
        <f t="shared" si="925"/>
        <v>296.50705386345555</v>
      </c>
      <c r="J6588" s="3">
        <f t="shared" si="926"/>
        <v>340</v>
      </c>
      <c r="K6588" s="3">
        <f>MIN(Inputs!$B$2, (Inputs!$B$8 - I6588)/Inputs!$B$9)</f>
        <v>46.363636363636274</v>
      </c>
      <c r="L6588" s="3">
        <f>MAX(MIN(Inputs!$B$2, I6588*Inputs!$B$10, Inputs!$B$8*Inputs!$B$4 - J6588), 0)</f>
        <v>0</v>
      </c>
      <c r="M6588" s="3">
        <f t="shared" si="921"/>
        <v>0</v>
      </c>
      <c r="N6588" s="3">
        <f t="shared" si="922"/>
        <v>0</v>
      </c>
      <c r="O6588" s="3">
        <f>IF(H6588="Reg", MIN(Inputs!$B$2, I6588*Inputs!$B$10, (Inputs!$B$8-I6588)/Inputs!$B$9), 0)</f>
        <v>46.363636363636274</v>
      </c>
      <c r="P6588" s="3">
        <f t="shared" si="923"/>
        <v>0</v>
      </c>
      <c r="Q6588" s="3">
        <f t="shared" si="924"/>
        <v>20.399999999999959</v>
      </c>
      <c r="R6588" s="3">
        <f>I6588 + M6588*Inputs!$B$9 - N6588/Inputs!$B$10</f>
        <v>296.50705386345555</v>
      </c>
    </row>
    <row r="6589" spans="1:18" x14ac:dyDescent="0.3">
      <c r="A6589" s="4">
        <v>46297.458333333343</v>
      </c>
      <c r="B6589" s="3">
        <v>28.354999999999997</v>
      </c>
      <c r="C6589" s="3">
        <v>0.44</v>
      </c>
      <c r="D6589" s="3">
        <f t="shared" si="918"/>
        <v>33.188854166666665</v>
      </c>
      <c r="E6589" s="3">
        <f>MAX(B6589 - D6589/Inputs!$B$5, 0)</f>
        <v>0</v>
      </c>
      <c r="F6589" s="3">
        <f>MAX(D6589*Inputs!$B$5 - B6589, 0)</f>
        <v>0.85119166666666857</v>
      </c>
      <c r="G6589" s="3">
        <f t="shared" si="919"/>
        <v>0.44</v>
      </c>
      <c r="H6589" t="str">
        <f t="shared" si="920"/>
        <v>Charge</v>
      </c>
      <c r="I6589" s="3">
        <f t="shared" si="925"/>
        <v>296.50705386345555</v>
      </c>
      <c r="J6589" s="3">
        <f t="shared" si="926"/>
        <v>340</v>
      </c>
      <c r="K6589" s="3">
        <f>MIN(Inputs!$B$2, (Inputs!$B$8 - I6589)/Inputs!$B$9)</f>
        <v>46.363636363636274</v>
      </c>
      <c r="L6589" s="3">
        <f>MAX(MIN(Inputs!$B$2, I6589*Inputs!$B$10, Inputs!$B$8*Inputs!$B$4 - J6589), 0)</f>
        <v>0</v>
      </c>
      <c r="M6589" s="3">
        <f t="shared" si="921"/>
        <v>46.363636363636274</v>
      </c>
      <c r="N6589" s="3">
        <f t="shared" si="922"/>
        <v>0</v>
      </c>
      <c r="O6589" s="3">
        <f>IF(H6589="Reg", MIN(Inputs!$B$2, I6589*Inputs!$B$10, (Inputs!$B$8-I6589)/Inputs!$B$9), 0)</f>
        <v>0</v>
      </c>
      <c r="P6589" s="3">
        <f t="shared" si="923"/>
        <v>-1314.6409090909065</v>
      </c>
      <c r="Q6589" s="3">
        <f t="shared" si="924"/>
        <v>0</v>
      </c>
      <c r="R6589" s="3">
        <f>I6589 + M6589*Inputs!$B$9 - N6589/Inputs!$B$10</f>
        <v>340</v>
      </c>
    </row>
    <row r="6590" spans="1:18" x14ac:dyDescent="0.3">
      <c r="A6590" s="4">
        <v>46297.5</v>
      </c>
      <c r="B6590" s="3">
        <v>26.432500000000001</v>
      </c>
      <c r="C6590" s="3">
        <v>0.44</v>
      </c>
      <c r="D6590" s="3">
        <f t="shared" si="918"/>
        <v>33.188854166666665</v>
      </c>
      <c r="E6590" s="3">
        <f>MAX(B6590 - D6590/Inputs!$B$5, 0)</f>
        <v>0</v>
      </c>
      <c r="F6590" s="3">
        <f>MAX(D6590*Inputs!$B$5 - B6590, 0)</f>
        <v>2.7736916666666644</v>
      </c>
      <c r="G6590" s="3">
        <f t="shared" si="919"/>
        <v>0.44</v>
      </c>
      <c r="H6590" t="str">
        <f t="shared" si="920"/>
        <v>Charge</v>
      </c>
      <c r="I6590" s="3">
        <f t="shared" si="925"/>
        <v>340</v>
      </c>
      <c r="J6590" s="3">
        <f t="shared" si="926"/>
        <v>340</v>
      </c>
      <c r="K6590" s="3">
        <f>MIN(Inputs!$B$2, (Inputs!$B$8 - I6590)/Inputs!$B$9)</f>
        <v>0</v>
      </c>
      <c r="L6590" s="3">
        <f>MAX(MIN(Inputs!$B$2, I6590*Inputs!$B$10, Inputs!$B$8*Inputs!$B$4 - J6590), 0)</f>
        <v>0</v>
      </c>
      <c r="M6590" s="3">
        <f t="shared" si="921"/>
        <v>0</v>
      </c>
      <c r="N6590" s="3">
        <f t="shared" si="922"/>
        <v>0</v>
      </c>
      <c r="O6590" s="3">
        <f>IF(H6590="Reg", MIN(Inputs!$B$2, I6590*Inputs!$B$10, (Inputs!$B$8-I6590)/Inputs!$B$9), 0)</f>
        <v>0</v>
      </c>
      <c r="P6590" s="3">
        <f t="shared" si="923"/>
        <v>0</v>
      </c>
      <c r="Q6590" s="3">
        <f t="shared" si="924"/>
        <v>0</v>
      </c>
      <c r="R6590" s="3">
        <f>I6590 + M6590*Inputs!$B$9 - N6590/Inputs!$B$10</f>
        <v>340</v>
      </c>
    </row>
    <row r="6591" spans="1:18" x14ac:dyDescent="0.3">
      <c r="A6591" s="4">
        <v>46297.541666666657</v>
      </c>
      <c r="B6591" s="3">
        <v>23.404999999999998</v>
      </c>
      <c r="C6591" s="3">
        <v>0.44</v>
      </c>
      <c r="D6591" s="3">
        <f t="shared" si="918"/>
        <v>33.188854166666665</v>
      </c>
      <c r="E6591" s="3">
        <f>MAX(B6591 - D6591/Inputs!$B$5, 0)</f>
        <v>0</v>
      </c>
      <c r="F6591" s="3">
        <f>MAX(D6591*Inputs!$B$5 - B6591, 0)</f>
        <v>5.8011916666666679</v>
      </c>
      <c r="G6591" s="3">
        <f t="shared" si="919"/>
        <v>0.44</v>
      </c>
      <c r="H6591" t="str">
        <f t="shared" si="920"/>
        <v>Charge</v>
      </c>
      <c r="I6591" s="3">
        <f t="shared" si="925"/>
        <v>340</v>
      </c>
      <c r="J6591" s="3">
        <f t="shared" si="926"/>
        <v>340</v>
      </c>
      <c r="K6591" s="3">
        <f>MIN(Inputs!$B$2, (Inputs!$B$8 - I6591)/Inputs!$B$9)</f>
        <v>0</v>
      </c>
      <c r="L6591" s="3">
        <f>MAX(MIN(Inputs!$B$2, I6591*Inputs!$B$10, Inputs!$B$8*Inputs!$B$4 - J6591), 0)</f>
        <v>0</v>
      </c>
      <c r="M6591" s="3">
        <f t="shared" si="921"/>
        <v>0</v>
      </c>
      <c r="N6591" s="3">
        <f t="shared" si="922"/>
        <v>0</v>
      </c>
      <c r="O6591" s="3">
        <f>IF(H6591="Reg", MIN(Inputs!$B$2, I6591*Inputs!$B$10, (Inputs!$B$8-I6591)/Inputs!$B$9), 0)</f>
        <v>0</v>
      </c>
      <c r="P6591" s="3">
        <f t="shared" si="923"/>
        <v>0</v>
      </c>
      <c r="Q6591" s="3">
        <f t="shared" si="924"/>
        <v>0</v>
      </c>
      <c r="R6591" s="3">
        <f>I6591 + M6591*Inputs!$B$9 - N6591/Inputs!$B$10</f>
        <v>340</v>
      </c>
    </row>
    <row r="6592" spans="1:18" x14ac:dyDescent="0.3">
      <c r="A6592" s="4">
        <v>46297.583333333343</v>
      </c>
      <c r="B6592" s="3">
        <v>18.322500000000002</v>
      </c>
      <c r="C6592" s="3">
        <v>0.44</v>
      </c>
      <c r="D6592" s="3">
        <f t="shared" si="918"/>
        <v>33.188854166666665</v>
      </c>
      <c r="E6592" s="3">
        <f>MAX(B6592 - D6592/Inputs!$B$5, 0)</f>
        <v>0</v>
      </c>
      <c r="F6592" s="3">
        <f>MAX(D6592*Inputs!$B$5 - B6592, 0)</f>
        <v>10.883691666666664</v>
      </c>
      <c r="G6592" s="3">
        <f t="shared" si="919"/>
        <v>0.44</v>
      </c>
      <c r="H6592" t="str">
        <f t="shared" si="920"/>
        <v>Charge</v>
      </c>
      <c r="I6592" s="3">
        <f t="shared" si="925"/>
        <v>340</v>
      </c>
      <c r="J6592" s="3">
        <f t="shared" si="926"/>
        <v>340</v>
      </c>
      <c r="K6592" s="3">
        <f>MIN(Inputs!$B$2, (Inputs!$B$8 - I6592)/Inputs!$B$9)</f>
        <v>0</v>
      </c>
      <c r="L6592" s="3">
        <f>MAX(MIN(Inputs!$B$2, I6592*Inputs!$B$10, Inputs!$B$8*Inputs!$B$4 - J6592), 0)</f>
        <v>0</v>
      </c>
      <c r="M6592" s="3">
        <f t="shared" si="921"/>
        <v>0</v>
      </c>
      <c r="N6592" s="3">
        <f t="shared" si="922"/>
        <v>0</v>
      </c>
      <c r="O6592" s="3">
        <f>IF(H6592="Reg", MIN(Inputs!$B$2, I6592*Inputs!$B$10, (Inputs!$B$8-I6592)/Inputs!$B$9), 0)</f>
        <v>0</v>
      </c>
      <c r="P6592" s="3">
        <f t="shared" si="923"/>
        <v>0</v>
      </c>
      <c r="Q6592" s="3">
        <f t="shared" si="924"/>
        <v>0</v>
      </c>
      <c r="R6592" s="3">
        <f>I6592 + M6592*Inputs!$B$9 - N6592/Inputs!$B$10</f>
        <v>340</v>
      </c>
    </row>
    <row r="6593" spans="1:18" x14ac:dyDescent="0.3">
      <c r="A6593" s="4">
        <v>46297.625</v>
      </c>
      <c r="B6593" s="3">
        <v>18.075000000000003</v>
      </c>
      <c r="C6593" s="3">
        <v>0.44</v>
      </c>
      <c r="D6593" s="3">
        <f t="shared" si="918"/>
        <v>33.188854166666665</v>
      </c>
      <c r="E6593" s="3">
        <f>MAX(B6593 - D6593/Inputs!$B$5, 0)</f>
        <v>0</v>
      </c>
      <c r="F6593" s="3">
        <f>MAX(D6593*Inputs!$B$5 - B6593, 0)</f>
        <v>11.131191666666663</v>
      </c>
      <c r="G6593" s="3">
        <f t="shared" si="919"/>
        <v>0.44</v>
      </c>
      <c r="H6593" t="str">
        <f t="shared" si="920"/>
        <v>Charge</v>
      </c>
      <c r="I6593" s="3">
        <f t="shared" si="925"/>
        <v>340</v>
      </c>
      <c r="J6593" s="3">
        <f t="shared" si="926"/>
        <v>340</v>
      </c>
      <c r="K6593" s="3">
        <f>MIN(Inputs!$B$2, (Inputs!$B$8 - I6593)/Inputs!$B$9)</f>
        <v>0</v>
      </c>
      <c r="L6593" s="3">
        <f>MAX(MIN(Inputs!$B$2, I6593*Inputs!$B$10, Inputs!$B$8*Inputs!$B$4 - J6593), 0)</f>
        <v>0</v>
      </c>
      <c r="M6593" s="3">
        <f t="shared" si="921"/>
        <v>0</v>
      </c>
      <c r="N6593" s="3">
        <f t="shared" si="922"/>
        <v>0</v>
      </c>
      <c r="O6593" s="3">
        <f>IF(H6593="Reg", MIN(Inputs!$B$2, I6593*Inputs!$B$10, (Inputs!$B$8-I6593)/Inputs!$B$9), 0)</f>
        <v>0</v>
      </c>
      <c r="P6593" s="3">
        <f t="shared" si="923"/>
        <v>0</v>
      </c>
      <c r="Q6593" s="3">
        <f t="shared" si="924"/>
        <v>0</v>
      </c>
      <c r="R6593" s="3">
        <f>I6593 + M6593*Inputs!$B$9 - N6593/Inputs!$B$10</f>
        <v>340</v>
      </c>
    </row>
    <row r="6594" spans="1:18" x14ac:dyDescent="0.3">
      <c r="A6594" s="4">
        <v>46297.666666666657</v>
      </c>
      <c r="B6594" s="3">
        <v>15.235000000000001</v>
      </c>
      <c r="C6594" s="3">
        <v>0.49</v>
      </c>
      <c r="D6594" s="3">
        <f t="shared" ref="D6594:D6657" si="927">AVERAGEIFS(B:B, A:A, "&gt;="&amp;INT(A6594), A:A, "&lt;"&amp;INT(A6594)+1)</f>
        <v>33.188854166666665</v>
      </c>
      <c r="E6594" s="3">
        <f>MAX(B6594 - D6594/Inputs!$B$5, 0)</f>
        <v>0</v>
      </c>
      <c r="F6594" s="3">
        <f>MAX(D6594*Inputs!$B$5 - B6594, 0)</f>
        <v>13.971191666666664</v>
      </c>
      <c r="G6594" s="3">
        <f t="shared" ref="G6594:G6657" si="928">C6594</f>
        <v>0.49</v>
      </c>
      <c r="H6594" t="str">
        <f t="shared" ref="H6594:H6657" si="929">IF(MAX(E6594, F6594, G6594)&lt;=0, "Idle", IF(AND(G6594&gt;=E6594, G6594&gt;=F6594), "Reg", IF(E6594&gt;=F6594, "Discharge", "Charge")))</f>
        <v>Charge</v>
      </c>
      <c r="I6594" s="3">
        <f t="shared" si="925"/>
        <v>340</v>
      </c>
      <c r="J6594" s="3">
        <f t="shared" si="926"/>
        <v>340</v>
      </c>
      <c r="K6594" s="3">
        <f>MIN(Inputs!$B$2, (Inputs!$B$8 - I6594)/Inputs!$B$9)</f>
        <v>0</v>
      </c>
      <c r="L6594" s="3">
        <f>MAX(MIN(Inputs!$B$2, I6594*Inputs!$B$10, Inputs!$B$8*Inputs!$B$4 - J6594), 0)</f>
        <v>0</v>
      </c>
      <c r="M6594" s="3">
        <f t="shared" ref="M6594:M6657" si="930">IF(H6594="Charge", K6594, 0)</f>
        <v>0</v>
      </c>
      <c r="N6594" s="3">
        <f t="shared" ref="N6594:N6657" si="931">IF(H6594="Discharge", L6594, 0)</f>
        <v>0</v>
      </c>
      <c r="O6594" s="3">
        <f>IF(H6594="Reg", MIN(Inputs!$B$2, I6594*Inputs!$B$10, (Inputs!$B$8-I6594)/Inputs!$B$9), 0)</f>
        <v>0</v>
      </c>
      <c r="P6594" s="3">
        <f t="shared" ref="P6594:P6657" si="932">(N6594 - M6594) * B6594</f>
        <v>0</v>
      </c>
      <c r="Q6594" s="3">
        <f t="shared" ref="Q6594:Q6657" si="933">O6594 * C6594</f>
        <v>0</v>
      </c>
      <c r="R6594" s="3">
        <f>I6594 + M6594*Inputs!$B$9 - N6594/Inputs!$B$10</f>
        <v>340</v>
      </c>
    </row>
    <row r="6595" spans="1:18" x14ac:dyDescent="0.3">
      <c r="A6595" s="4">
        <v>46297.708333333343</v>
      </c>
      <c r="B6595" s="3">
        <v>21.982500000000002</v>
      </c>
      <c r="C6595" s="3">
        <v>3.52</v>
      </c>
      <c r="D6595" s="3">
        <f t="shared" si="927"/>
        <v>33.188854166666665</v>
      </c>
      <c r="E6595" s="3">
        <f>MAX(B6595 - D6595/Inputs!$B$5, 0)</f>
        <v>0</v>
      </c>
      <c r="F6595" s="3">
        <f>MAX(D6595*Inputs!$B$5 - B6595, 0)</f>
        <v>7.2236916666666637</v>
      </c>
      <c r="G6595" s="3">
        <f t="shared" si="928"/>
        <v>3.52</v>
      </c>
      <c r="H6595" t="str">
        <f t="shared" si="929"/>
        <v>Charge</v>
      </c>
      <c r="I6595" s="3">
        <f t="shared" ref="I6595:I6658" si="934">R6594</f>
        <v>340</v>
      </c>
      <c r="J6595" s="3">
        <f t="shared" ref="J6595:J6658" si="935">IF(INT(A6595)=INT(A6594), J6594 + N6594, 0)</f>
        <v>340</v>
      </c>
      <c r="K6595" s="3">
        <f>MIN(Inputs!$B$2, (Inputs!$B$8 - I6595)/Inputs!$B$9)</f>
        <v>0</v>
      </c>
      <c r="L6595" s="3">
        <f>MAX(MIN(Inputs!$B$2, I6595*Inputs!$B$10, Inputs!$B$8*Inputs!$B$4 - J6595), 0)</f>
        <v>0</v>
      </c>
      <c r="M6595" s="3">
        <f t="shared" si="930"/>
        <v>0</v>
      </c>
      <c r="N6595" s="3">
        <f t="shared" si="931"/>
        <v>0</v>
      </c>
      <c r="O6595" s="3">
        <f>IF(H6595="Reg", MIN(Inputs!$B$2, I6595*Inputs!$B$10, (Inputs!$B$8-I6595)/Inputs!$B$9), 0)</f>
        <v>0</v>
      </c>
      <c r="P6595" s="3">
        <f t="shared" si="932"/>
        <v>0</v>
      </c>
      <c r="Q6595" s="3">
        <f t="shared" si="933"/>
        <v>0</v>
      </c>
      <c r="R6595" s="3">
        <f>I6595 + M6595*Inputs!$B$9 - N6595/Inputs!$B$10</f>
        <v>340</v>
      </c>
    </row>
    <row r="6596" spans="1:18" x14ac:dyDescent="0.3">
      <c r="A6596" s="4">
        <v>46297.75</v>
      </c>
      <c r="B6596" s="3">
        <v>25.335000000000001</v>
      </c>
      <c r="C6596" s="3">
        <v>8.43</v>
      </c>
      <c r="D6596" s="3">
        <f t="shared" si="927"/>
        <v>33.188854166666665</v>
      </c>
      <c r="E6596" s="3">
        <f>MAX(B6596 - D6596/Inputs!$B$5, 0)</f>
        <v>0</v>
      </c>
      <c r="F6596" s="3">
        <f>MAX(D6596*Inputs!$B$5 - B6596, 0)</f>
        <v>3.8711916666666646</v>
      </c>
      <c r="G6596" s="3">
        <f t="shared" si="928"/>
        <v>8.43</v>
      </c>
      <c r="H6596" t="str">
        <f t="shared" si="929"/>
        <v>Reg</v>
      </c>
      <c r="I6596" s="3">
        <f t="shared" si="934"/>
        <v>340</v>
      </c>
      <c r="J6596" s="3">
        <f t="shared" si="935"/>
        <v>340</v>
      </c>
      <c r="K6596" s="3">
        <f>MIN(Inputs!$B$2, (Inputs!$B$8 - I6596)/Inputs!$B$9)</f>
        <v>0</v>
      </c>
      <c r="L6596" s="3">
        <f>MAX(MIN(Inputs!$B$2, I6596*Inputs!$B$10, Inputs!$B$8*Inputs!$B$4 - J6596), 0)</f>
        <v>0</v>
      </c>
      <c r="M6596" s="3">
        <f t="shared" si="930"/>
        <v>0</v>
      </c>
      <c r="N6596" s="3">
        <f t="shared" si="931"/>
        <v>0</v>
      </c>
      <c r="O6596" s="3">
        <f>IF(H6596="Reg", MIN(Inputs!$B$2, I6596*Inputs!$B$10, (Inputs!$B$8-I6596)/Inputs!$B$9), 0)</f>
        <v>0</v>
      </c>
      <c r="P6596" s="3">
        <f t="shared" si="932"/>
        <v>0</v>
      </c>
      <c r="Q6596" s="3">
        <f t="shared" si="933"/>
        <v>0</v>
      </c>
      <c r="R6596" s="3">
        <f>I6596 + M6596*Inputs!$B$9 - N6596/Inputs!$B$10</f>
        <v>340</v>
      </c>
    </row>
    <row r="6597" spans="1:18" x14ac:dyDescent="0.3">
      <c r="A6597" s="4">
        <v>46297.791666666657</v>
      </c>
      <c r="B6597" s="3">
        <v>54.037500000000009</v>
      </c>
      <c r="C6597" s="3">
        <v>5.98</v>
      </c>
      <c r="D6597" s="3">
        <f t="shared" si="927"/>
        <v>33.188854166666665</v>
      </c>
      <c r="E6597" s="3">
        <f>MAX(B6597 - D6597/Inputs!$B$5, 0)</f>
        <v>16.322892992424251</v>
      </c>
      <c r="F6597" s="3">
        <f>MAX(D6597*Inputs!$B$5 - B6597, 0)</f>
        <v>0</v>
      </c>
      <c r="G6597" s="3">
        <f t="shared" si="928"/>
        <v>5.98</v>
      </c>
      <c r="H6597" t="str">
        <f t="shared" si="929"/>
        <v>Discharge</v>
      </c>
      <c r="I6597" s="3">
        <f t="shared" si="934"/>
        <v>340</v>
      </c>
      <c r="J6597" s="3">
        <f t="shared" si="935"/>
        <v>340</v>
      </c>
      <c r="K6597" s="3">
        <f>MIN(Inputs!$B$2, (Inputs!$B$8 - I6597)/Inputs!$B$9)</f>
        <v>0</v>
      </c>
      <c r="L6597" s="3">
        <f>MAX(MIN(Inputs!$B$2, I6597*Inputs!$B$10, Inputs!$B$8*Inputs!$B$4 - J6597), 0)</f>
        <v>0</v>
      </c>
      <c r="M6597" s="3">
        <f t="shared" si="930"/>
        <v>0</v>
      </c>
      <c r="N6597" s="3">
        <f t="shared" si="931"/>
        <v>0</v>
      </c>
      <c r="O6597" s="3">
        <f>IF(H6597="Reg", MIN(Inputs!$B$2, I6597*Inputs!$B$10, (Inputs!$B$8-I6597)/Inputs!$B$9), 0)</f>
        <v>0</v>
      </c>
      <c r="P6597" s="3">
        <f t="shared" si="932"/>
        <v>0</v>
      </c>
      <c r="Q6597" s="3">
        <f t="shared" si="933"/>
        <v>0</v>
      </c>
      <c r="R6597" s="3">
        <f>I6597 + M6597*Inputs!$B$9 - N6597/Inputs!$B$10</f>
        <v>340</v>
      </c>
    </row>
    <row r="6598" spans="1:18" x14ac:dyDescent="0.3">
      <c r="A6598" s="4">
        <v>46297.833333333343</v>
      </c>
      <c r="B6598" s="3">
        <v>56.634999999999998</v>
      </c>
      <c r="C6598" s="3">
        <v>1.93</v>
      </c>
      <c r="D6598" s="3">
        <f t="shared" si="927"/>
        <v>33.188854166666665</v>
      </c>
      <c r="E6598" s="3">
        <f>MAX(B6598 - D6598/Inputs!$B$5, 0)</f>
        <v>18.92039299242424</v>
      </c>
      <c r="F6598" s="3">
        <f>MAX(D6598*Inputs!$B$5 - B6598, 0)</f>
        <v>0</v>
      </c>
      <c r="G6598" s="3">
        <f t="shared" si="928"/>
        <v>1.93</v>
      </c>
      <c r="H6598" t="str">
        <f t="shared" si="929"/>
        <v>Discharge</v>
      </c>
      <c r="I6598" s="3">
        <f t="shared" si="934"/>
        <v>340</v>
      </c>
      <c r="J6598" s="3">
        <f t="shared" si="935"/>
        <v>340</v>
      </c>
      <c r="K6598" s="3">
        <f>MIN(Inputs!$B$2, (Inputs!$B$8 - I6598)/Inputs!$B$9)</f>
        <v>0</v>
      </c>
      <c r="L6598" s="3">
        <f>MAX(MIN(Inputs!$B$2, I6598*Inputs!$B$10, Inputs!$B$8*Inputs!$B$4 - J6598), 0)</f>
        <v>0</v>
      </c>
      <c r="M6598" s="3">
        <f t="shared" si="930"/>
        <v>0</v>
      </c>
      <c r="N6598" s="3">
        <f t="shared" si="931"/>
        <v>0</v>
      </c>
      <c r="O6598" s="3">
        <f>IF(H6598="Reg", MIN(Inputs!$B$2, I6598*Inputs!$B$10, (Inputs!$B$8-I6598)/Inputs!$B$9), 0)</f>
        <v>0</v>
      </c>
      <c r="P6598" s="3">
        <f t="shared" si="932"/>
        <v>0</v>
      </c>
      <c r="Q6598" s="3">
        <f t="shared" si="933"/>
        <v>0</v>
      </c>
      <c r="R6598" s="3">
        <f>I6598 + M6598*Inputs!$B$9 - N6598/Inputs!$B$10</f>
        <v>340</v>
      </c>
    </row>
    <row r="6599" spans="1:18" x14ac:dyDescent="0.3">
      <c r="A6599" s="4">
        <v>46297.875</v>
      </c>
      <c r="B6599" s="3">
        <v>55.775000000000006</v>
      </c>
      <c r="C6599" s="3">
        <v>0.64</v>
      </c>
      <c r="D6599" s="3">
        <f t="shared" si="927"/>
        <v>33.188854166666665</v>
      </c>
      <c r="E6599" s="3">
        <f>MAX(B6599 - D6599/Inputs!$B$5, 0)</f>
        <v>18.060392992424248</v>
      </c>
      <c r="F6599" s="3">
        <f>MAX(D6599*Inputs!$B$5 - B6599, 0)</f>
        <v>0</v>
      </c>
      <c r="G6599" s="3">
        <f t="shared" si="928"/>
        <v>0.64</v>
      </c>
      <c r="H6599" t="str">
        <f t="shared" si="929"/>
        <v>Discharge</v>
      </c>
      <c r="I6599" s="3">
        <f t="shared" si="934"/>
        <v>340</v>
      </c>
      <c r="J6599" s="3">
        <f t="shared" si="935"/>
        <v>340</v>
      </c>
      <c r="K6599" s="3">
        <f>MIN(Inputs!$B$2, (Inputs!$B$8 - I6599)/Inputs!$B$9)</f>
        <v>0</v>
      </c>
      <c r="L6599" s="3">
        <f>MAX(MIN(Inputs!$B$2, I6599*Inputs!$B$10, Inputs!$B$8*Inputs!$B$4 - J6599), 0)</f>
        <v>0</v>
      </c>
      <c r="M6599" s="3">
        <f t="shared" si="930"/>
        <v>0</v>
      </c>
      <c r="N6599" s="3">
        <f t="shared" si="931"/>
        <v>0</v>
      </c>
      <c r="O6599" s="3">
        <f>IF(H6599="Reg", MIN(Inputs!$B$2, I6599*Inputs!$B$10, (Inputs!$B$8-I6599)/Inputs!$B$9), 0)</f>
        <v>0</v>
      </c>
      <c r="P6599" s="3">
        <f t="shared" si="932"/>
        <v>0</v>
      </c>
      <c r="Q6599" s="3">
        <f t="shared" si="933"/>
        <v>0</v>
      </c>
      <c r="R6599" s="3">
        <f>I6599 + M6599*Inputs!$B$9 - N6599/Inputs!$B$10</f>
        <v>340</v>
      </c>
    </row>
    <row r="6600" spans="1:18" x14ac:dyDescent="0.3">
      <c r="A6600" s="4">
        <v>46297.916666666657</v>
      </c>
      <c r="B6600" s="3">
        <v>41.155000000000001</v>
      </c>
      <c r="C6600" s="3">
        <v>0.06</v>
      </c>
      <c r="D6600" s="3">
        <f t="shared" si="927"/>
        <v>33.188854166666665</v>
      </c>
      <c r="E6600" s="3">
        <f>MAX(B6600 - D6600/Inputs!$B$5, 0)</f>
        <v>3.4403929924242433</v>
      </c>
      <c r="F6600" s="3">
        <f>MAX(D6600*Inputs!$B$5 - B6600, 0)</f>
        <v>0</v>
      </c>
      <c r="G6600" s="3">
        <f t="shared" si="928"/>
        <v>0.06</v>
      </c>
      <c r="H6600" t="str">
        <f t="shared" si="929"/>
        <v>Discharge</v>
      </c>
      <c r="I6600" s="3">
        <f t="shared" si="934"/>
        <v>340</v>
      </c>
      <c r="J6600" s="3">
        <f t="shared" si="935"/>
        <v>340</v>
      </c>
      <c r="K6600" s="3">
        <f>MIN(Inputs!$B$2, (Inputs!$B$8 - I6600)/Inputs!$B$9)</f>
        <v>0</v>
      </c>
      <c r="L6600" s="3">
        <f>MAX(MIN(Inputs!$B$2, I6600*Inputs!$B$10, Inputs!$B$8*Inputs!$B$4 - J6600), 0)</f>
        <v>0</v>
      </c>
      <c r="M6600" s="3">
        <f t="shared" si="930"/>
        <v>0</v>
      </c>
      <c r="N6600" s="3">
        <f t="shared" si="931"/>
        <v>0</v>
      </c>
      <c r="O6600" s="3">
        <f>IF(H6600="Reg", MIN(Inputs!$B$2, I6600*Inputs!$B$10, (Inputs!$B$8-I6600)/Inputs!$B$9), 0)</f>
        <v>0</v>
      </c>
      <c r="P6600" s="3">
        <f t="shared" si="932"/>
        <v>0</v>
      </c>
      <c r="Q6600" s="3">
        <f t="shared" si="933"/>
        <v>0</v>
      </c>
      <c r="R6600" s="3">
        <f>I6600 + M6600*Inputs!$B$9 - N6600/Inputs!$B$10</f>
        <v>340</v>
      </c>
    </row>
    <row r="6601" spans="1:18" x14ac:dyDescent="0.3">
      <c r="A6601" s="4">
        <v>46297.958333333343</v>
      </c>
      <c r="B6601" s="3">
        <v>31.9</v>
      </c>
      <c r="C6601" s="3">
        <v>0.04</v>
      </c>
      <c r="D6601" s="3">
        <f t="shared" si="927"/>
        <v>33.188854166666665</v>
      </c>
      <c r="E6601" s="3">
        <f>MAX(B6601 - D6601/Inputs!$B$5, 0)</f>
        <v>0</v>
      </c>
      <c r="F6601" s="3">
        <f>MAX(D6601*Inputs!$B$5 - B6601, 0)</f>
        <v>0</v>
      </c>
      <c r="G6601" s="3">
        <f t="shared" si="928"/>
        <v>0.04</v>
      </c>
      <c r="H6601" t="str">
        <f t="shared" si="929"/>
        <v>Reg</v>
      </c>
      <c r="I6601" s="3">
        <f t="shared" si="934"/>
        <v>340</v>
      </c>
      <c r="J6601" s="3">
        <f t="shared" si="935"/>
        <v>340</v>
      </c>
      <c r="K6601" s="3">
        <f>MIN(Inputs!$B$2, (Inputs!$B$8 - I6601)/Inputs!$B$9)</f>
        <v>0</v>
      </c>
      <c r="L6601" s="3">
        <f>MAX(MIN(Inputs!$B$2, I6601*Inputs!$B$10, Inputs!$B$8*Inputs!$B$4 - J6601), 0)</f>
        <v>0</v>
      </c>
      <c r="M6601" s="3">
        <f t="shared" si="930"/>
        <v>0</v>
      </c>
      <c r="N6601" s="3">
        <f t="shared" si="931"/>
        <v>0</v>
      </c>
      <c r="O6601" s="3">
        <f>IF(H6601="Reg", MIN(Inputs!$B$2, I6601*Inputs!$B$10, (Inputs!$B$8-I6601)/Inputs!$B$9), 0)</f>
        <v>0</v>
      </c>
      <c r="P6601" s="3">
        <f t="shared" si="932"/>
        <v>0</v>
      </c>
      <c r="Q6601" s="3">
        <f t="shared" si="933"/>
        <v>0</v>
      </c>
      <c r="R6601" s="3">
        <f>I6601 + M6601*Inputs!$B$9 - N6601/Inputs!$B$10</f>
        <v>340</v>
      </c>
    </row>
    <row r="6602" spans="1:18" x14ac:dyDescent="0.3">
      <c r="A6602" s="4">
        <v>46298</v>
      </c>
      <c r="B6602" s="3">
        <v>24.1325</v>
      </c>
      <c r="C6602" s="3">
        <v>0.04</v>
      </c>
      <c r="D6602" s="3">
        <f t="shared" si="927"/>
        <v>40.442187499999996</v>
      </c>
      <c r="E6602" s="3">
        <f>MAX(B6602 - D6602/Inputs!$B$5, 0)</f>
        <v>0</v>
      </c>
      <c r="F6602" s="3">
        <f>MAX(D6602*Inputs!$B$5 - B6602, 0)</f>
        <v>11.456624999999995</v>
      </c>
      <c r="G6602" s="3">
        <f t="shared" si="928"/>
        <v>0.04</v>
      </c>
      <c r="H6602" t="str">
        <f t="shared" si="929"/>
        <v>Charge</v>
      </c>
      <c r="I6602" s="3">
        <f t="shared" si="934"/>
        <v>340</v>
      </c>
      <c r="J6602" s="3">
        <f t="shared" si="935"/>
        <v>0</v>
      </c>
      <c r="K6602" s="3">
        <f>MIN(Inputs!$B$2, (Inputs!$B$8 - I6602)/Inputs!$B$9)</f>
        <v>0</v>
      </c>
      <c r="L6602" s="3">
        <f>MAX(MIN(Inputs!$B$2, I6602*Inputs!$B$10, Inputs!$B$8*Inputs!$B$4 - J6602), 0)</f>
        <v>170</v>
      </c>
      <c r="M6602" s="3">
        <f t="shared" si="930"/>
        <v>0</v>
      </c>
      <c r="N6602" s="3">
        <f t="shared" si="931"/>
        <v>0</v>
      </c>
      <c r="O6602" s="3">
        <f>IF(H6602="Reg", MIN(Inputs!$B$2, I6602*Inputs!$B$10, (Inputs!$B$8-I6602)/Inputs!$B$9), 0)</f>
        <v>0</v>
      </c>
      <c r="P6602" s="3">
        <f t="shared" si="932"/>
        <v>0</v>
      </c>
      <c r="Q6602" s="3">
        <f t="shared" si="933"/>
        <v>0</v>
      </c>
      <c r="R6602" s="3">
        <f>I6602 + M6602*Inputs!$B$9 - N6602/Inputs!$B$10</f>
        <v>340</v>
      </c>
    </row>
    <row r="6603" spans="1:18" x14ac:dyDescent="0.3">
      <c r="A6603" s="4">
        <v>46298.041666666657</v>
      </c>
      <c r="B6603" s="3">
        <v>31.065000000000001</v>
      </c>
      <c r="C6603" s="3">
        <v>0.05</v>
      </c>
      <c r="D6603" s="3">
        <f t="shared" si="927"/>
        <v>40.442187499999996</v>
      </c>
      <c r="E6603" s="3">
        <f>MAX(B6603 - D6603/Inputs!$B$5, 0)</f>
        <v>0</v>
      </c>
      <c r="F6603" s="3">
        <f>MAX(D6603*Inputs!$B$5 - B6603, 0)</f>
        <v>4.5241249999999944</v>
      </c>
      <c r="G6603" s="3">
        <f t="shared" si="928"/>
        <v>0.05</v>
      </c>
      <c r="H6603" t="str">
        <f t="shared" si="929"/>
        <v>Charge</v>
      </c>
      <c r="I6603" s="3">
        <f t="shared" si="934"/>
        <v>340</v>
      </c>
      <c r="J6603" s="3">
        <f t="shared" si="935"/>
        <v>0</v>
      </c>
      <c r="K6603" s="3">
        <f>MIN(Inputs!$B$2, (Inputs!$B$8 - I6603)/Inputs!$B$9)</f>
        <v>0</v>
      </c>
      <c r="L6603" s="3">
        <f>MAX(MIN(Inputs!$B$2, I6603*Inputs!$B$10, Inputs!$B$8*Inputs!$B$4 - J6603), 0)</f>
        <v>170</v>
      </c>
      <c r="M6603" s="3">
        <f t="shared" si="930"/>
        <v>0</v>
      </c>
      <c r="N6603" s="3">
        <f t="shared" si="931"/>
        <v>0</v>
      </c>
      <c r="O6603" s="3">
        <f>IF(H6603="Reg", MIN(Inputs!$B$2, I6603*Inputs!$B$10, (Inputs!$B$8-I6603)/Inputs!$B$9), 0)</f>
        <v>0</v>
      </c>
      <c r="P6603" s="3">
        <f t="shared" si="932"/>
        <v>0</v>
      </c>
      <c r="Q6603" s="3">
        <f t="shared" si="933"/>
        <v>0</v>
      </c>
      <c r="R6603" s="3">
        <f>I6603 + M6603*Inputs!$B$9 - N6603/Inputs!$B$10</f>
        <v>340</v>
      </c>
    </row>
    <row r="6604" spans="1:18" x14ac:dyDescent="0.3">
      <c r="A6604" s="4">
        <v>46298.083333333343</v>
      </c>
      <c r="B6604" s="3">
        <v>40.947500000000005</v>
      </c>
      <c r="C6604" s="3">
        <v>0.04</v>
      </c>
      <c r="D6604" s="3">
        <f t="shared" si="927"/>
        <v>40.442187499999996</v>
      </c>
      <c r="E6604" s="3">
        <f>MAX(B6604 - D6604/Inputs!$B$5, 0)</f>
        <v>0</v>
      </c>
      <c r="F6604" s="3">
        <f>MAX(D6604*Inputs!$B$5 - B6604, 0)</f>
        <v>0</v>
      </c>
      <c r="G6604" s="3">
        <f t="shared" si="928"/>
        <v>0.04</v>
      </c>
      <c r="H6604" t="str">
        <f t="shared" si="929"/>
        <v>Reg</v>
      </c>
      <c r="I6604" s="3">
        <f t="shared" si="934"/>
        <v>340</v>
      </c>
      <c r="J6604" s="3">
        <f t="shared" si="935"/>
        <v>0</v>
      </c>
      <c r="K6604" s="3">
        <f>MIN(Inputs!$B$2, (Inputs!$B$8 - I6604)/Inputs!$B$9)</f>
        <v>0</v>
      </c>
      <c r="L6604" s="3">
        <f>MAX(MIN(Inputs!$B$2, I6604*Inputs!$B$10, Inputs!$B$8*Inputs!$B$4 - J6604), 0)</f>
        <v>170</v>
      </c>
      <c r="M6604" s="3">
        <f t="shared" si="930"/>
        <v>0</v>
      </c>
      <c r="N6604" s="3">
        <f t="shared" si="931"/>
        <v>0</v>
      </c>
      <c r="O6604" s="3">
        <f>IF(H6604="Reg", MIN(Inputs!$B$2, I6604*Inputs!$B$10, (Inputs!$B$8-I6604)/Inputs!$B$9), 0)</f>
        <v>0</v>
      </c>
      <c r="P6604" s="3">
        <f t="shared" si="932"/>
        <v>0</v>
      </c>
      <c r="Q6604" s="3">
        <f t="shared" si="933"/>
        <v>0</v>
      </c>
      <c r="R6604" s="3">
        <f>I6604 + M6604*Inputs!$B$9 - N6604/Inputs!$B$10</f>
        <v>340</v>
      </c>
    </row>
    <row r="6605" spans="1:18" x14ac:dyDescent="0.3">
      <c r="A6605" s="4">
        <v>46298.125</v>
      </c>
      <c r="B6605" s="3">
        <v>56.892499999999998</v>
      </c>
      <c r="C6605" s="3">
        <v>0.06</v>
      </c>
      <c r="D6605" s="3">
        <f t="shared" si="927"/>
        <v>40.442187499999996</v>
      </c>
      <c r="E6605" s="3">
        <f>MAX(B6605 - D6605/Inputs!$B$5, 0)</f>
        <v>10.935468750000005</v>
      </c>
      <c r="F6605" s="3">
        <f>MAX(D6605*Inputs!$B$5 - B6605, 0)</f>
        <v>0</v>
      </c>
      <c r="G6605" s="3">
        <f t="shared" si="928"/>
        <v>0.06</v>
      </c>
      <c r="H6605" t="str">
        <f t="shared" si="929"/>
        <v>Discharge</v>
      </c>
      <c r="I6605" s="3">
        <f t="shared" si="934"/>
        <v>340</v>
      </c>
      <c r="J6605" s="3">
        <f t="shared" si="935"/>
        <v>0</v>
      </c>
      <c r="K6605" s="3">
        <f>MIN(Inputs!$B$2, (Inputs!$B$8 - I6605)/Inputs!$B$9)</f>
        <v>0</v>
      </c>
      <c r="L6605" s="3">
        <f>MAX(MIN(Inputs!$B$2, I6605*Inputs!$B$10, Inputs!$B$8*Inputs!$B$4 - J6605), 0)</f>
        <v>170</v>
      </c>
      <c r="M6605" s="3">
        <f t="shared" si="930"/>
        <v>0</v>
      </c>
      <c r="N6605" s="3">
        <f t="shared" si="931"/>
        <v>170</v>
      </c>
      <c r="O6605" s="3">
        <f>IF(H6605="Reg", MIN(Inputs!$B$2, I6605*Inputs!$B$10, (Inputs!$B$8-I6605)/Inputs!$B$9), 0)</f>
        <v>0</v>
      </c>
      <c r="P6605" s="3">
        <f t="shared" si="932"/>
        <v>9671.7250000000004</v>
      </c>
      <c r="Q6605" s="3">
        <f t="shared" si="933"/>
        <v>0</v>
      </c>
      <c r="R6605" s="3">
        <f>I6605 + M6605*Inputs!$B$9 - N6605/Inputs!$B$10</f>
        <v>158.77939109773115</v>
      </c>
    </row>
    <row r="6606" spans="1:18" x14ac:dyDescent="0.3">
      <c r="A6606" s="4">
        <v>46298.166666666657</v>
      </c>
      <c r="B6606" s="3">
        <v>61.462499999999999</v>
      </c>
      <c r="C6606" s="3">
        <v>0.05</v>
      </c>
      <c r="D6606" s="3">
        <f t="shared" si="927"/>
        <v>40.442187499999996</v>
      </c>
      <c r="E6606" s="3">
        <f>MAX(B6606 - D6606/Inputs!$B$5, 0)</f>
        <v>15.505468750000006</v>
      </c>
      <c r="F6606" s="3">
        <f>MAX(D6606*Inputs!$B$5 - B6606, 0)</f>
        <v>0</v>
      </c>
      <c r="G6606" s="3">
        <f t="shared" si="928"/>
        <v>0.05</v>
      </c>
      <c r="H6606" t="str">
        <f t="shared" si="929"/>
        <v>Discharge</v>
      </c>
      <c r="I6606" s="3">
        <f t="shared" si="934"/>
        <v>158.77939109773115</v>
      </c>
      <c r="J6606" s="3">
        <f t="shared" si="935"/>
        <v>170</v>
      </c>
      <c r="K6606" s="3">
        <f>MIN(Inputs!$B$2, (Inputs!$B$8 - I6606)/Inputs!$B$9)</f>
        <v>170</v>
      </c>
      <c r="L6606" s="3">
        <f>MAX(MIN(Inputs!$B$2, I6606*Inputs!$B$10, Inputs!$B$8*Inputs!$B$4 - J6606), 0)</f>
        <v>148.94827166799323</v>
      </c>
      <c r="M6606" s="3">
        <f t="shared" si="930"/>
        <v>0</v>
      </c>
      <c r="N6606" s="3">
        <f t="shared" si="931"/>
        <v>148.94827166799323</v>
      </c>
      <c r="O6606" s="3">
        <f>IF(H6606="Reg", MIN(Inputs!$B$2, I6606*Inputs!$B$10, (Inputs!$B$8-I6606)/Inputs!$B$9), 0)</f>
        <v>0</v>
      </c>
      <c r="P6606" s="3">
        <f t="shared" si="932"/>
        <v>9154.7331473940339</v>
      </c>
      <c r="Q6606" s="3">
        <f t="shared" si="933"/>
        <v>0</v>
      </c>
      <c r="R6606" s="3">
        <f>I6606 + M6606*Inputs!$B$9 - N6606/Inputs!$B$10</f>
        <v>0</v>
      </c>
    </row>
    <row r="6607" spans="1:18" x14ac:dyDescent="0.3">
      <c r="A6607" s="4">
        <v>46298.208333333343</v>
      </c>
      <c r="B6607" s="3">
        <v>65.047499999999999</v>
      </c>
      <c r="C6607" s="3">
        <v>0.05</v>
      </c>
      <c r="D6607" s="3">
        <f t="shared" si="927"/>
        <v>40.442187499999996</v>
      </c>
      <c r="E6607" s="3">
        <f>MAX(B6607 - D6607/Inputs!$B$5, 0)</f>
        <v>19.090468750000007</v>
      </c>
      <c r="F6607" s="3">
        <f>MAX(D6607*Inputs!$B$5 - B6607, 0)</f>
        <v>0</v>
      </c>
      <c r="G6607" s="3">
        <f t="shared" si="928"/>
        <v>0.05</v>
      </c>
      <c r="H6607" t="str">
        <f t="shared" si="929"/>
        <v>Discharge</v>
      </c>
      <c r="I6607" s="3">
        <f t="shared" si="934"/>
        <v>0</v>
      </c>
      <c r="J6607" s="3">
        <f t="shared" si="935"/>
        <v>318.94827166799325</v>
      </c>
      <c r="K6607" s="3">
        <f>MIN(Inputs!$B$2, (Inputs!$B$8 - I6607)/Inputs!$B$9)</f>
        <v>170</v>
      </c>
      <c r="L6607" s="3">
        <f>MAX(MIN(Inputs!$B$2, I6607*Inputs!$B$10, Inputs!$B$8*Inputs!$B$4 - J6607), 0)</f>
        <v>0</v>
      </c>
      <c r="M6607" s="3">
        <f t="shared" si="930"/>
        <v>0</v>
      </c>
      <c r="N6607" s="3">
        <f t="shared" si="931"/>
        <v>0</v>
      </c>
      <c r="O6607" s="3">
        <f>IF(H6607="Reg", MIN(Inputs!$B$2, I6607*Inputs!$B$10, (Inputs!$B$8-I6607)/Inputs!$B$9), 0)</f>
        <v>0</v>
      </c>
      <c r="P6607" s="3">
        <f t="shared" si="932"/>
        <v>0</v>
      </c>
      <c r="Q6607" s="3">
        <f t="shared" si="933"/>
        <v>0</v>
      </c>
      <c r="R6607" s="3">
        <f>I6607 + M6607*Inputs!$B$9 - N6607/Inputs!$B$10</f>
        <v>0</v>
      </c>
    </row>
    <row r="6608" spans="1:18" x14ac:dyDescent="0.3">
      <c r="A6608" s="4">
        <v>46298.25</v>
      </c>
      <c r="B6608" s="3">
        <v>44.779999999999994</v>
      </c>
      <c r="C6608" s="3">
        <v>0.05</v>
      </c>
      <c r="D6608" s="3">
        <f t="shared" si="927"/>
        <v>40.442187499999996</v>
      </c>
      <c r="E6608" s="3">
        <f>MAX(B6608 - D6608/Inputs!$B$5, 0)</f>
        <v>0</v>
      </c>
      <c r="F6608" s="3">
        <f>MAX(D6608*Inputs!$B$5 - B6608, 0)</f>
        <v>0</v>
      </c>
      <c r="G6608" s="3">
        <f t="shared" si="928"/>
        <v>0.05</v>
      </c>
      <c r="H6608" t="str">
        <f t="shared" si="929"/>
        <v>Reg</v>
      </c>
      <c r="I6608" s="3">
        <f t="shared" si="934"/>
        <v>0</v>
      </c>
      <c r="J6608" s="3">
        <f t="shared" si="935"/>
        <v>318.94827166799325</v>
      </c>
      <c r="K6608" s="3">
        <f>MIN(Inputs!$B$2, (Inputs!$B$8 - I6608)/Inputs!$B$9)</f>
        <v>170</v>
      </c>
      <c r="L6608" s="3">
        <f>MAX(MIN(Inputs!$B$2, I6608*Inputs!$B$10, Inputs!$B$8*Inputs!$B$4 - J6608), 0)</f>
        <v>0</v>
      </c>
      <c r="M6608" s="3">
        <f t="shared" si="930"/>
        <v>0</v>
      </c>
      <c r="N6608" s="3">
        <f t="shared" si="931"/>
        <v>0</v>
      </c>
      <c r="O6608" s="3">
        <f>IF(H6608="Reg", MIN(Inputs!$B$2, I6608*Inputs!$B$10, (Inputs!$B$8-I6608)/Inputs!$B$9), 0)</f>
        <v>0</v>
      </c>
      <c r="P6608" s="3">
        <f t="shared" si="932"/>
        <v>0</v>
      </c>
      <c r="Q6608" s="3">
        <f t="shared" si="933"/>
        <v>0</v>
      </c>
      <c r="R6608" s="3">
        <f>I6608 + M6608*Inputs!$B$9 - N6608/Inputs!$B$10</f>
        <v>0</v>
      </c>
    </row>
    <row r="6609" spans="1:18" x14ac:dyDescent="0.3">
      <c r="A6609" s="4">
        <v>46298.291666666657</v>
      </c>
      <c r="B6609" s="3">
        <v>73.092500000000001</v>
      </c>
      <c r="C6609" s="3">
        <v>1</v>
      </c>
      <c r="D6609" s="3">
        <f t="shared" si="927"/>
        <v>40.442187499999996</v>
      </c>
      <c r="E6609" s="3">
        <f>MAX(B6609 - D6609/Inputs!$B$5, 0)</f>
        <v>27.135468750000008</v>
      </c>
      <c r="F6609" s="3">
        <f>MAX(D6609*Inputs!$B$5 - B6609, 0)</f>
        <v>0</v>
      </c>
      <c r="G6609" s="3">
        <f t="shared" si="928"/>
        <v>1</v>
      </c>
      <c r="H6609" t="str">
        <f t="shared" si="929"/>
        <v>Discharge</v>
      </c>
      <c r="I6609" s="3">
        <f t="shared" si="934"/>
        <v>0</v>
      </c>
      <c r="J6609" s="3">
        <f t="shared" si="935"/>
        <v>318.94827166799325</v>
      </c>
      <c r="K6609" s="3">
        <f>MIN(Inputs!$B$2, (Inputs!$B$8 - I6609)/Inputs!$B$9)</f>
        <v>170</v>
      </c>
      <c r="L6609" s="3">
        <f>MAX(MIN(Inputs!$B$2, I6609*Inputs!$B$10, Inputs!$B$8*Inputs!$B$4 - J6609), 0)</f>
        <v>0</v>
      </c>
      <c r="M6609" s="3">
        <f t="shared" si="930"/>
        <v>0</v>
      </c>
      <c r="N6609" s="3">
        <f t="shared" si="931"/>
        <v>0</v>
      </c>
      <c r="O6609" s="3">
        <f>IF(H6609="Reg", MIN(Inputs!$B$2, I6609*Inputs!$B$10, (Inputs!$B$8-I6609)/Inputs!$B$9), 0)</f>
        <v>0</v>
      </c>
      <c r="P6609" s="3">
        <f t="shared" si="932"/>
        <v>0</v>
      </c>
      <c r="Q6609" s="3">
        <f t="shared" si="933"/>
        <v>0</v>
      </c>
      <c r="R6609" s="3">
        <f>I6609 + M6609*Inputs!$B$9 - N6609/Inputs!$B$10</f>
        <v>0</v>
      </c>
    </row>
    <row r="6610" spans="1:18" x14ac:dyDescent="0.3">
      <c r="A6610" s="4">
        <v>46298.333333333343</v>
      </c>
      <c r="B6610" s="3">
        <v>43.522499999999994</v>
      </c>
      <c r="C6610" s="3">
        <v>0.93</v>
      </c>
      <c r="D6610" s="3">
        <f t="shared" si="927"/>
        <v>40.442187499999996</v>
      </c>
      <c r="E6610" s="3">
        <f>MAX(B6610 - D6610/Inputs!$B$5, 0)</f>
        <v>0</v>
      </c>
      <c r="F6610" s="3">
        <f>MAX(D6610*Inputs!$B$5 - B6610, 0)</f>
        <v>0</v>
      </c>
      <c r="G6610" s="3">
        <f t="shared" si="928"/>
        <v>0.93</v>
      </c>
      <c r="H6610" t="str">
        <f t="shared" si="929"/>
        <v>Reg</v>
      </c>
      <c r="I6610" s="3">
        <f t="shared" si="934"/>
        <v>0</v>
      </c>
      <c r="J6610" s="3">
        <f t="shared" si="935"/>
        <v>318.94827166799325</v>
      </c>
      <c r="K6610" s="3">
        <f>MIN(Inputs!$B$2, (Inputs!$B$8 - I6610)/Inputs!$B$9)</f>
        <v>170</v>
      </c>
      <c r="L6610" s="3">
        <f>MAX(MIN(Inputs!$B$2, I6610*Inputs!$B$10, Inputs!$B$8*Inputs!$B$4 - J6610), 0)</f>
        <v>0</v>
      </c>
      <c r="M6610" s="3">
        <f t="shared" si="930"/>
        <v>0</v>
      </c>
      <c r="N6610" s="3">
        <f t="shared" si="931"/>
        <v>0</v>
      </c>
      <c r="O6610" s="3">
        <f>IF(H6610="Reg", MIN(Inputs!$B$2, I6610*Inputs!$B$10, (Inputs!$B$8-I6610)/Inputs!$B$9), 0)</f>
        <v>0</v>
      </c>
      <c r="P6610" s="3">
        <f t="shared" si="932"/>
        <v>0</v>
      </c>
      <c r="Q6610" s="3">
        <f t="shared" si="933"/>
        <v>0</v>
      </c>
      <c r="R6610" s="3">
        <f>I6610 + M6610*Inputs!$B$9 - N6610/Inputs!$B$10</f>
        <v>0</v>
      </c>
    </row>
    <row r="6611" spans="1:18" x14ac:dyDescent="0.3">
      <c r="A6611" s="4">
        <v>46298.375</v>
      </c>
      <c r="B6611" s="3">
        <v>24.887500000000003</v>
      </c>
      <c r="C6611" s="3">
        <v>0.49</v>
      </c>
      <c r="D6611" s="3">
        <f t="shared" si="927"/>
        <v>40.442187499999996</v>
      </c>
      <c r="E6611" s="3">
        <f>MAX(B6611 - D6611/Inputs!$B$5, 0)</f>
        <v>0</v>
      </c>
      <c r="F6611" s="3">
        <f>MAX(D6611*Inputs!$B$5 - B6611, 0)</f>
        <v>10.701624999999993</v>
      </c>
      <c r="G6611" s="3">
        <f t="shared" si="928"/>
        <v>0.49</v>
      </c>
      <c r="H6611" t="str">
        <f t="shared" si="929"/>
        <v>Charge</v>
      </c>
      <c r="I6611" s="3">
        <f t="shared" si="934"/>
        <v>0</v>
      </c>
      <c r="J6611" s="3">
        <f t="shared" si="935"/>
        <v>318.94827166799325</v>
      </c>
      <c r="K6611" s="3">
        <f>MIN(Inputs!$B$2, (Inputs!$B$8 - I6611)/Inputs!$B$9)</f>
        <v>170</v>
      </c>
      <c r="L6611" s="3">
        <f>MAX(MIN(Inputs!$B$2, I6611*Inputs!$B$10, Inputs!$B$8*Inputs!$B$4 - J6611), 0)</f>
        <v>0</v>
      </c>
      <c r="M6611" s="3">
        <f t="shared" si="930"/>
        <v>170</v>
      </c>
      <c r="N6611" s="3">
        <f t="shared" si="931"/>
        <v>0</v>
      </c>
      <c r="O6611" s="3">
        <f>IF(H6611="Reg", MIN(Inputs!$B$2, I6611*Inputs!$B$10, (Inputs!$B$8-I6611)/Inputs!$B$9), 0)</f>
        <v>0</v>
      </c>
      <c r="P6611" s="3">
        <f t="shared" si="932"/>
        <v>-4230.8750000000009</v>
      </c>
      <c r="Q6611" s="3">
        <f t="shared" si="933"/>
        <v>0</v>
      </c>
      <c r="R6611" s="3">
        <f>I6611 + M6611*Inputs!$B$9 - N6611/Inputs!$B$10</f>
        <v>159.4741358339966</v>
      </c>
    </row>
    <row r="6612" spans="1:18" x14ac:dyDescent="0.3">
      <c r="A6612" s="4">
        <v>46298.416666666657</v>
      </c>
      <c r="B6612" s="3">
        <v>20.270000000000003</v>
      </c>
      <c r="C6612" s="3">
        <v>0.44</v>
      </c>
      <c r="D6612" s="3">
        <f t="shared" si="927"/>
        <v>40.442187499999996</v>
      </c>
      <c r="E6612" s="3">
        <f>MAX(B6612 - D6612/Inputs!$B$5, 0)</f>
        <v>0</v>
      </c>
      <c r="F6612" s="3">
        <f>MAX(D6612*Inputs!$B$5 - B6612, 0)</f>
        <v>15.319124999999993</v>
      </c>
      <c r="G6612" s="3">
        <f t="shared" si="928"/>
        <v>0.44</v>
      </c>
      <c r="H6612" t="str">
        <f t="shared" si="929"/>
        <v>Charge</v>
      </c>
      <c r="I6612" s="3">
        <f t="shared" si="934"/>
        <v>159.4741358339966</v>
      </c>
      <c r="J6612" s="3">
        <f t="shared" si="935"/>
        <v>318.94827166799325</v>
      </c>
      <c r="K6612" s="3">
        <f>MIN(Inputs!$B$2, (Inputs!$B$8 - I6612)/Inputs!$B$9)</f>
        <v>170</v>
      </c>
      <c r="L6612" s="3">
        <f>MAX(MIN(Inputs!$B$2, I6612*Inputs!$B$10, Inputs!$B$8*Inputs!$B$4 - J6612), 0)</f>
        <v>21.051728332006746</v>
      </c>
      <c r="M6612" s="3">
        <f t="shared" si="930"/>
        <v>170</v>
      </c>
      <c r="N6612" s="3">
        <f t="shared" si="931"/>
        <v>0</v>
      </c>
      <c r="O6612" s="3">
        <f>IF(H6612="Reg", MIN(Inputs!$B$2, I6612*Inputs!$B$10, (Inputs!$B$8-I6612)/Inputs!$B$9), 0)</f>
        <v>0</v>
      </c>
      <c r="P6612" s="3">
        <f t="shared" si="932"/>
        <v>-3445.9000000000005</v>
      </c>
      <c r="Q6612" s="3">
        <f t="shared" si="933"/>
        <v>0</v>
      </c>
      <c r="R6612" s="3">
        <f>I6612 + M6612*Inputs!$B$9 - N6612/Inputs!$B$10</f>
        <v>318.9482716679932</v>
      </c>
    </row>
    <row r="6613" spans="1:18" x14ac:dyDescent="0.3">
      <c r="A6613" s="4">
        <v>46298.458333333343</v>
      </c>
      <c r="B6613" s="3">
        <v>19.689999999999998</v>
      </c>
      <c r="C6613" s="3">
        <v>0.44</v>
      </c>
      <c r="D6613" s="3">
        <f t="shared" si="927"/>
        <v>40.442187499999996</v>
      </c>
      <c r="E6613" s="3">
        <f>MAX(B6613 - D6613/Inputs!$B$5, 0)</f>
        <v>0</v>
      </c>
      <c r="F6613" s="3">
        <f>MAX(D6613*Inputs!$B$5 - B6613, 0)</f>
        <v>15.899124999999998</v>
      </c>
      <c r="G6613" s="3">
        <f t="shared" si="928"/>
        <v>0.44</v>
      </c>
      <c r="H6613" t="str">
        <f t="shared" si="929"/>
        <v>Charge</v>
      </c>
      <c r="I6613" s="3">
        <f t="shared" si="934"/>
        <v>318.9482716679932</v>
      </c>
      <c r="J6613" s="3">
        <f t="shared" si="935"/>
        <v>318.94827166799325</v>
      </c>
      <c r="K6613" s="3">
        <f>MIN(Inputs!$B$2, (Inputs!$B$8 - I6613)/Inputs!$B$9)</f>
        <v>22.44121780453775</v>
      </c>
      <c r="L6613" s="3">
        <f>MAX(MIN(Inputs!$B$2, I6613*Inputs!$B$10, Inputs!$B$8*Inputs!$B$4 - J6613), 0)</f>
        <v>21.051728332006746</v>
      </c>
      <c r="M6613" s="3">
        <f t="shared" si="930"/>
        <v>22.44121780453775</v>
      </c>
      <c r="N6613" s="3">
        <f t="shared" si="931"/>
        <v>0</v>
      </c>
      <c r="O6613" s="3">
        <f>IF(H6613="Reg", MIN(Inputs!$B$2, I6613*Inputs!$B$10, (Inputs!$B$8-I6613)/Inputs!$B$9), 0)</f>
        <v>0</v>
      </c>
      <c r="P6613" s="3">
        <f t="shared" si="932"/>
        <v>-441.86757857134825</v>
      </c>
      <c r="Q6613" s="3">
        <f t="shared" si="933"/>
        <v>0</v>
      </c>
      <c r="R6613" s="3">
        <f>I6613 + M6613*Inputs!$B$9 - N6613/Inputs!$B$10</f>
        <v>340</v>
      </c>
    </row>
    <row r="6614" spans="1:18" x14ac:dyDescent="0.3">
      <c r="A6614" s="4">
        <v>46298.5</v>
      </c>
      <c r="B6614" s="3">
        <v>16.542499999999997</v>
      </c>
      <c r="C6614" s="3">
        <v>0.44</v>
      </c>
      <c r="D6614" s="3">
        <f t="shared" si="927"/>
        <v>40.442187499999996</v>
      </c>
      <c r="E6614" s="3">
        <f>MAX(B6614 - D6614/Inputs!$B$5, 0)</f>
        <v>0</v>
      </c>
      <c r="F6614" s="3">
        <f>MAX(D6614*Inputs!$B$5 - B6614, 0)</f>
        <v>19.046624999999999</v>
      </c>
      <c r="G6614" s="3">
        <f t="shared" si="928"/>
        <v>0.44</v>
      </c>
      <c r="H6614" t="str">
        <f t="shared" si="929"/>
        <v>Charge</v>
      </c>
      <c r="I6614" s="3">
        <f t="shared" si="934"/>
        <v>340</v>
      </c>
      <c r="J6614" s="3">
        <f t="shared" si="935"/>
        <v>318.94827166799325</v>
      </c>
      <c r="K6614" s="3">
        <f>MIN(Inputs!$B$2, (Inputs!$B$8 - I6614)/Inputs!$B$9)</f>
        <v>0</v>
      </c>
      <c r="L6614" s="3">
        <f>MAX(MIN(Inputs!$B$2, I6614*Inputs!$B$10, Inputs!$B$8*Inputs!$B$4 - J6614), 0)</f>
        <v>21.051728332006746</v>
      </c>
      <c r="M6614" s="3">
        <f t="shared" si="930"/>
        <v>0</v>
      </c>
      <c r="N6614" s="3">
        <f t="shared" si="931"/>
        <v>0</v>
      </c>
      <c r="O6614" s="3">
        <f>IF(H6614="Reg", MIN(Inputs!$B$2, I6614*Inputs!$B$10, (Inputs!$B$8-I6614)/Inputs!$B$9), 0)</f>
        <v>0</v>
      </c>
      <c r="P6614" s="3">
        <f t="shared" si="932"/>
        <v>0</v>
      </c>
      <c r="Q6614" s="3">
        <f t="shared" si="933"/>
        <v>0</v>
      </c>
      <c r="R6614" s="3">
        <f>I6614 + M6614*Inputs!$B$9 - N6614/Inputs!$B$10</f>
        <v>340</v>
      </c>
    </row>
    <row r="6615" spans="1:18" x14ac:dyDescent="0.3">
      <c r="A6615" s="4">
        <v>46298.541666666657</v>
      </c>
      <c r="B6615" s="3">
        <v>12.41</v>
      </c>
      <c r="C6615" s="3">
        <v>0.44</v>
      </c>
      <c r="D6615" s="3">
        <f t="shared" si="927"/>
        <v>40.442187499999996</v>
      </c>
      <c r="E6615" s="3">
        <f>MAX(B6615 - D6615/Inputs!$B$5, 0)</f>
        <v>0</v>
      </c>
      <c r="F6615" s="3">
        <f>MAX(D6615*Inputs!$B$5 - B6615, 0)</f>
        <v>23.179124999999996</v>
      </c>
      <c r="G6615" s="3">
        <f t="shared" si="928"/>
        <v>0.44</v>
      </c>
      <c r="H6615" t="str">
        <f t="shared" si="929"/>
        <v>Charge</v>
      </c>
      <c r="I6615" s="3">
        <f t="shared" si="934"/>
        <v>340</v>
      </c>
      <c r="J6615" s="3">
        <f t="shared" si="935"/>
        <v>318.94827166799325</v>
      </c>
      <c r="K6615" s="3">
        <f>MIN(Inputs!$B$2, (Inputs!$B$8 - I6615)/Inputs!$B$9)</f>
        <v>0</v>
      </c>
      <c r="L6615" s="3">
        <f>MAX(MIN(Inputs!$B$2, I6615*Inputs!$B$10, Inputs!$B$8*Inputs!$B$4 - J6615), 0)</f>
        <v>21.051728332006746</v>
      </c>
      <c r="M6615" s="3">
        <f t="shared" si="930"/>
        <v>0</v>
      </c>
      <c r="N6615" s="3">
        <f t="shared" si="931"/>
        <v>0</v>
      </c>
      <c r="O6615" s="3">
        <f>IF(H6615="Reg", MIN(Inputs!$B$2, I6615*Inputs!$B$10, (Inputs!$B$8-I6615)/Inputs!$B$9), 0)</f>
        <v>0</v>
      </c>
      <c r="P6615" s="3">
        <f t="shared" si="932"/>
        <v>0</v>
      </c>
      <c r="Q6615" s="3">
        <f t="shared" si="933"/>
        <v>0</v>
      </c>
      <c r="R6615" s="3">
        <f>I6615 + M6615*Inputs!$B$9 - N6615/Inputs!$B$10</f>
        <v>340</v>
      </c>
    </row>
    <row r="6616" spans="1:18" x14ac:dyDescent="0.3">
      <c r="A6616" s="4">
        <v>46298.583333333343</v>
      </c>
      <c r="B6616" s="3">
        <v>15.614999999999998</v>
      </c>
      <c r="C6616" s="3">
        <v>0.44</v>
      </c>
      <c r="D6616" s="3">
        <f t="shared" si="927"/>
        <v>40.442187499999996</v>
      </c>
      <c r="E6616" s="3">
        <f>MAX(B6616 - D6616/Inputs!$B$5, 0)</f>
        <v>0</v>
      </c>
      <c r="F6616" s="3">
        <f>MAX(D6616*Inputs!$B$5 - B6616, 0)</f>
        <v>19.974124999999997</v>
      </c>
      <c r="G6616" s="3">
        <f t="shared" si="928"/>
        <v>0.44</v>
      </c>
      <c r="H6616" t="str">
        <f t="shared" si="929"/>
        <v>Charge</v>
      </c>
      <c r="I6616" s="3">
        <f t="shared" si="934"/>
        <v>340</v>
      </c>
      <c r="J6616" s="3">
        <f t="shared" si="935"/>
        <v>318.94827166799325</v>
      </c>
      <c r="K6616" s="3">
        <f>MIN(Inputs!$B$2, (Inputs!$B$8 - I6616)/Inputs!$B$9)</f>
        <v>0</v>
      </c>
      <c r="L6616" s="3">
        <f>MAX(MIN(Inputs!$B$2, I6616*Inputs!$B$10, Inputs!$B$8*Inputs!$B$4 - J6616), 0)</f>
        <v>21.051728332006746</v>
      </c>
      <c r="M6616" s="3">
        <f t="shared" si="930"/>
        <v>0</v>
      </c>
      <c r="N6616" s="3">
        <f t="shared" si="931"/>
        <v>0</v>
      </c>
      <c r="O6616" s="3">
        <f>IF(H6616="Reg", MIN(Inputs!$B$2, I6616*Inputs!$B$10, (Inputs!$B$8-I6616)/Inputs!$B$9), 0)</f>
        <v>0</v>
      </c>
      <c r="P6616" s="3">
        <f t="shared" si="932"/>
        <v>0</v>
      </c>
      <c r="Q6616" s="3">
        <f t="shared" si="933"/>
        <v>0</v>
      </c>
      <c r="R6616" s="3">
        <f>I6616 + M6616*Inputs!$B$9 - N6616/Inputs!$B$10</f>
        <v>340</v>
      </c>
    </row>
    <row r="6617" spans="1:18" x14ac:dyDescent="0.3">
      <c r="A6617" s="4">
        <v>46298.625</v>
      </c>
      <c r="B6617" s="3">
        <v>15.98</v>
      </c>
      <c r="C6617" s="3">
        <v>0.44</v>
      </c>
      <c r="D6617" s="3">
        <f t="shared" si="927"/>
        <v>40.442187499999996</v>
      </c>
      <c r="E6617" s="3">
        <f>MAX(B6617 - D6617/Inputs!$B$5, 0)</f>
        <v>0</v>
      </c>
      <c r="F6617" s="3">
        <f>MAX(D6617*Inputs!$B$5 - B6617, 0)</f>
        <v>19.609124999999995</v>
      </c>
      <c r="G6617" s="3">
        <f t="shared" si="928"/>
        <v>0.44</v>
      </c>
      <c r="H6617" t="str">
        <f t="shared" si="929"/>
        <v>Charge</v>
      </c>
      <c r="I6617" s="3">
        <f t="shared" si="934"/>
        <v>340</v>
      </c>
      <c r="J6617" s="3">
        <f t="shared" si="935"/>
        <v>318.94827166799325</v>
      </c>
      <c r="K6617" s="3">
        <f>MIN(Inputs!$B$2, (Inputs!$B$8 - I6617)/Inputs!$B$9)</f>
        <v>0</v>
      </c>
      <c r="L6617" s="3">
        <f>MAX(MIN(Inputs!$B$2, I6617*Inputs!$B$10, Inputs!$B$8*Inputs!$B$4 - J6617), 0)</f>
        <v>21.051728332006746</v>
      </c>
      <c r="M6617" s="3">
        <f t="shared" si="930"/>
        <v>0</v>
      </c>
      <c r="N6617" s="3">
        <f t="shared" si="931"/>
        <v>0</v>
      </c>
      <c r="O6617" s="3">
        <f>IF(H6617="Reg", MIN(Inputs!$B$2, I6617*Inputs!$B$10, (Inputs!$B$8-I6617)/Inputs!$B$9), 0)</f>
        <v>0</v>
      </c>
      <c r="P6617" s="3">
        <f t="shared" si="932"/>
        <v>0</v>
      </c>
      <c r="Q6617" s="3">
        <f t="shared" si="933"/>
        <v>0</v>
      </c>
      <c r="R6617" s="3">
        <f>I6617 + M6617*Inputs!$B$9 - N6617/Inputs!$B$10</f>
        <v>340</v>
      </c>
    </row>
    <row r="6618" spans="1:18" x14ac:dyDescent="0.3">
      <c r="A6618" s="4">
        <v>46298.666666666657</v>
      </c>
      <c r="B6618" s="3">
        <v>16.877500000000001</v>
      </c>
      <c r="C6618" s="3">
        <v>0.49</v>
      </c>
      <c r="D6618" s="3">
        <f t="shared" si="927"/>
        <v>40.442187499999996</v>
      </c>
      <c r="E6618" s="3">
        <f>MAX(B6618 - D6618/Inputs!$B$5, 0)</f>
        <v>0</v>
      </c>
      <c r="F6618" s="3">
        <f>MAX(D6618*Inputs!$B$5 - B6618, 0)</f>
        <v>18.711624999999994</v>
      </c>
      <c r="G6618" s="3">
        <f t="shared" si="928"/>
        <v>0.49</v>
      </c>
      <c r="H6618" t="str">
        <f t="shared" si="929"/>
        <v>Charge</v>
      </c>
      <c r="I6618" s="3">
        <f t="shared" si="934"/>
        <v>340</v>
      </c>
      <c r="J6618" s="3">
        <f t="shared" si="935"/>
        <v>318.94827166799325</v>
      </c>
      <c r="K6618" s="3">
        <f>MIN(Inputs!$B$2, (Inputs!$B$8 - I6618)/Inputs!$B$9)</f>
        <v>0</v>
      </c>
      <c r="L6618" s="3">
        <f>MAX(MIN(Inputs!$B$2, I6618*Inputs!$B$10, Inputs!$B$8*Inputs!$B$4 - J6618), 0)</f>
        <v>21.051728332006746</v>
      </c>
      <c r="M6618" s="3">
        <f t="shared" si="930"/>
        <v>0</v>
      </c>
      <c r="N6618" s="3">
        <f t="shared" si="931"/>
        <v>0</v>
      </c>
      <c r="O6618" s="3">
        <f>IF(H6618="Reg", MIN(Inputs!$B$2, I6618*Inputs!$B$10, (Inputs!$B$8-I6618)/Inputs!$B$9), 0)</f>
        <v>0</v>
      </c>
      <c r="P6618" s="3">
        <f t="shared" si="932"/>
        <v>0</v>
      </c>
      <c r="Q6618" s="3">
        <f t="shared" si="933"/>
        <v>0</v>
      </c>
      <c r="R6618" s="3">
        <f>I6618 + M6618*Inputs!$B$9 - N6618/Inputs!$B$10</f>
        <v>340</v>
      </c>
    </row>
    <row r="6619" spans="1:18" x14ac:dyDescent="0.3">
      <c r="A6619" s="4">
        <v>46298.708333333343</v>
      </c>
      <c r="B6619" s="3">
        <v>19.61</v>
      </c>
      <c r="C6619" s="3">
        <v>4.34</v>
      </c>
      <c r="D6619" s="3">
        <f t="shared" si="927"/>
        <v>40.442187499999996</v>
      </c>
      <c r="E6619" s="3">
        <f>MAX(B6619 - D6619/Inputs!$B$5, 0)</f>
        <v>0</v>
      </c>
      <c r="F6619" s="3">
        <f>MAX(D6619*Inputs!$B$5 - B6619, 0)</f>
        <v>15.979124999999996</v>
      </c>
      <c r="G6619" s="3">
        <f t="shared" si="928"/>
        <v>4.34</v>
      </c>
      <c r="H6619" t="str">
        <f t="shared" si="929"/>
        <v>Charge</v>
      </c>
      <c r="I6619" s="3">
        <f t="shared" si="934"/>
        <v>340</v>
      </c>
      <c r="J6619" s="3">
        <f t="shared" si="935"/>
        <v>318.94827166799325</v>
      </c>
      <c r="K6619" s="3">
        <f>MIN(Inputs!$B$2, (Inputs!$B$8 - I6619)/Inputs!$B$9)</f>
        <v>0</v>
      </c>
      <c r="L6619" s="3">
        <f>MAX(MIN(Inputs!$B$2, I6619*Inputs!$B$10, Inputs!$B$8*Inputs!$B$4 - J6619), 0)</f>
        <v>21.051728332006746</v>
      </c>
      <c r="M6619" s="3">
        <f t="shared" si="930"/>
        <v>0</v>
      </c>
      <c r="N6619" s="3">
        <f t="shared" si="931"/>
        <v>0</v>
      </c>
      <c r="O6619" s="3">
        <f>IF(H6619="Reg", MIN(Inputs!$B$2, I6619*Inputs!$B$10, (Inputs!$B$8-I6619)/Inputs!$B$9), 0)</f>
        <v>0</v>
      </c>
      <c r="P6619" s="3">
        <f t="shared" si="932"/>
        <v>0</v>
      </c>
      <c r="Q6619" s="3">
        <f t="shared" si="933"/>
        <v>0</v>
      </c>
      <c r="R6619" s="3">
        <f>I6619 + M6619*Inputs!$B$9 - N6619/Inputs!$B$10</f>
        <v>340</v>
      </c>
    </row>
    <row r="6620" spans="1:18" x14ac:dyDescent="0.3">
      <c r="A6620" s="4">
        <v>46298.75</v>
      </c>
      <c r="B6620" s="3">
        <v>24.352499999999999</v>
      </c>
      <c r="C6620" s="3">
        <v>6.9</v>
      </c>
      <c r="D6620" s="3">
        <f t="shared" si="927"/>
        <v>40.442187499999996</v>
      </c>
      <c r="E6620" s="3">
        <f>MAX(B6620 - D6620/Inputs!$B$5, 0)</f>
        <v>0</v>
      </c>
      <c r="F6620" s="3">
        <f>MAX(D6620*Inputs!$B$5 - B6620, 0)</f>
        <v>11.236624999999997</v>
      </c>
      <c r="G6620" s="3">
        <f t="shared" si="928"/>
        <v>6.9</v>
      </c>
      <c r="H6620" t="str">
        <f t="shared" si="929"/>
        <v>Charge</v>
      </c>
      <c r="I6620" s="3">
        <f t="shared" si="934"/>
        <v>340</v>
      </c>
      <c r="J6620" s="3">
        <f t="shared" si="935"/>
        <v>318.94827166799325</v>
      </c>
      <c r="K6620" s="3">
        <f>MIN(Inputs!$B$2, (Inputs!$B$8 - I6620)/Inputs!$B$9)</f>
        <v>0</v>
      </c>
      <c r="L6620" s="3">
        <f>MAX(MIN(Inputs!$B$2, I6620*Inputs!$B$10, Inputs!$B$8*Inputs!$B$4 - J6620), 0)</f>
        <v>21.051728332006746</v>
      </c>
      <c r="M6620" s="3">
        <f t="shared" si="930"/>
        <v>0</v>
      </c>
      <c r="N6620" s="3">
        <f t="shared" si="931"/>
        <v>0</v>
      </c>
      <c r="O6620" s="3">
        <f>IF(H6620="Reg", MIN(Inputs!$B$2, I6620*Inputs!$B$10, (Inputs!$B$8-I6620)/Inputs!$B$9), 0)</f>
        <v>0</v>
      </c>
      <c r="P6620" s="3">
        <f t="shared" si="932"/>
        <v>0</v>
      </c>
      <c r="Q6620" s="3">
        <f t="shared" si="933"/>
        <v>0</v>
      </c>
      <c r="R6620" s="3">
        <f>I6620 + M6620*Inputs!$B$9 - N6620/Inputs!$B$10</f>
        <v>340</v>
      </c>
    </row>
    <row r="6621" spans="1:18" x14ac:dyDescent="0.3">
      <c r="A6621" s="4">
        <v>46298.791666666657</v>
      </c>
      <c r="B6621" s="3">
        <v>82.642499999999998</v>
      </c>
      <c r="C6621" s="3">
        <v>4.92</v>
      </c>
      <c r="D6621" s="3">
        <f t="shared" si="927"/>
        <v>40.442187499999996</v>
      </c>
      <c r="E6621" s="3">
        <f>MAX(B6621 - D6621/Inputs!$B$5, 0)</f>
        <v>36.685468750000005</v>
      </c>
      <c r="F6621" s="3">
        <f>MAX(D6621*Inputs!$B$5 - B6621, 0)</f>
        <v>0</v>
      </c>
      <c r="G6621" s="3">
        <f t="shared" si="928"/>
        <v>4.92</v>
      </c>
      <c r="H6621" t="str">
        <f t="shared" si="929"/>
        <v>Discharge</v>
      </c>
      <c r="I6621" s="3">
        <f t="shared" si="934"/>
        <v>340</v>
      </c>
      <c r="J6621" s="3">
        <f t="shared" si="935"/>
        <v>318.94827166799325</v>
      </c>
      <c r="K6621" s="3">
        <f>MIN(Inputs!$B$2, (Inputs!$B$8 - I6621)/Inputs!$B$9)</f>
        <v>0</v>
      </c>
      <c r="L6621" s="3">
        <f>MAX(MIN(Inputs!$B$2, I6621*Inputs!$B$10, Inputs!$B$8*Inputs!$B$4 - J6621), 0)</f>
        <v>21.051728332006746</v>
      </c>
      <c r="M6621" s="3">
        <f t="shared" si="930"/>
        <v>0</v>
      </c>
      <c r="N6621" s="3">
        <f t="shared" si="931"/>
        <v>21.051728332006746</v>
      </c>
      <c r="O6621" s="3">
        <f>IF(H6621="Reg", MIN(Inputs!$B$2, I6621*Inputs!$B$10, (Inputs!$B$8-I6621)/Inputs!$B$9), 0)</f>
        <v>0</v>
      </c>
      <c r="P6621" s="3">
        <f t="shared" si="932"/>
        <v>1739.7674586778676</v>
      </c>
      <c r="Q6621" s="3">
        <f t="shared" si="933"/>
        <v>0</v>
      </c>
      <c r="R6621" s="3">
        <f>I6621 + M6621*Inputs!$B$9 - N6621/Inputs!$B$10</f>
        <v>317.5587821954623</v>
      </c>
    </row>
    <row r="6622" spans="1:18" x14ac:dyDescent="0.3">
      <c r="A6622" s="4">
        <v>46298.833333333343</v>
      </c>
      <c r="B6622" s="3">
        <v>133.8075</v>
      </c>
      <c r="C6622" s="3">
        <v>1</v>
      </c>
      <c r="D6622" s="3">
        <f t="shared" si="927"/>
        <v>40.442187499999996</v>
      </c>
      <c r="E6622" s="3">
        <f>MAX(B6622 - D6622/Inputs!$B$5, 0)</f>
        <v>87.850468750000005</v>
      </c>
      <c r="F6622" s="3">
        <f>MAX(D6622*Inputs!$B$5 - B6622, 0)</f>
        <v>0</v>
      </c>
      <c r="G6622" s="3">
        <f t="shared" si="928"/>
        <v>1</v>
      </c>
      <c r="H6622" t="str">
        <f t="shared" si="929"/>
        <v>Discharge</v>
      </c>
      <c r="I6622" s="3">
        <f t="shared" si="934"/>
        <v>317.5587821954623</v>
      </c>
      <c r="J6622" s="3">
        <f t="shared" si="935"/>
        <v>340</v>
      </c>
      <c r="K6622" s="3">
        <f>MIN(Inputs!$B$2, (Inputs!$B$8 - I6622)/Inputs!$B$9)</f>
        <v>23.922418559098585</v>
      </c>
      <c r="L6622" s="3">
        <f>MAX(MIN(Inputs!$B$2, I6622*Inputs!$B$10, Inputs!$B$8*Inputs!$B$4 - J6622), 0)</f>
        <v>0</v>
      </c>
      <c r="M6622" s="3">
        <f t="shared" si="930"/>
        <v>0</v>
      </c>
      <c r="N6622" s="3">
        <f t="shared" si="931"/>
        <v>0</v>
      </c>
      <c r="O6622" s="3">
        <f>IF(H6622="Reg", MIN(Inputs!$B$2, I6622*Inputs!$B$10, (Inputs!$B$8-I6622)/Inputs!$B$9), 0)</f>
        <v>0</v>
      </c>
      <c r="P6622" s="3">
        <f t="shared" si="932"/>
        <v>0</v>
      </c>
      <c r="Q6622" s="3">
        <f t="shared" si="933"/>
        <v>0</v>
      </c>
      <c r="R6622" s="3">
        <f>I6622 + M6622*Inputs!$B$9 - N6622/Inputs!$B$10</f>
        <v>317.5587821954623</v>
      </c>
    </row>
    <row r="6623" spans="1:18" x14ac:dyDescent="0.3">
      <c r="A6623" s="4">
        <v>46298.875</v>
      </c>
      <c r="B6623" s="3">
        <v>69.789999999999992</v>
      </c>
      <c r="C6623" s="3">
        <v>0.7</v>
      </c>
      <c r="D6623" s="3">
        <f t="shared" si="927"/>
        <v>40.442187499999996</v>
      </c>
      <c r="E6623" s="3">
        <f>MAX(B6623 - D6623/Inputs!$B$5, 0)</f>
        <v>23.832968749999999</v>
      </c>
      <c r="F6623" s="3">
        <f>MAX(D6623*Inputs!$B$5 - B6623, 0)</f>
        <v>0</v>
      </c>
      <c r="G6623" s="3">
        <f t="shared" si="928"/>
        <v>0.7</v>
      </c>
      <c r="H6623" t="str">
        <f t="shared" si="929"/>
        <v>Discharge</v>
      </c>
      <c r="I6623" s="3">
        <f t="shared" si="934"/>
        <v>317.5587821954623</v>
      </c>
      <c r="J6623" s="3">
        <f t="shared" si="935"/>
        <v>340</v>
      </c>
      <c r="K6623" s="3">
        <f>MIN(Inputs!$B$2, (Inputs!$B$8 - I6623)/Inputs!$B$9)</f>
        <v>23.922418559098585</v>
      </c>
      <c r="L6623" s="3">
        <f>MAX(MIN(Inputs!$B$2, I6623*Inputs!$B$10, Inputs!$B$8*Inputs!$B$4 - J6623), 0)</f>
        <v>0</v>
      </c>
      <c r="M6623" s="3">
        <f t="shared" si="930"/>
        <v>0</v>
      </c>
      <c r="N6623" s="3">
        <f t="shared" si="931"/>
        <v>0</v>
      </c>
      <c r="O6623" s="3">
        <f>IF(H6623="Reg", MIN(Inputs!$B$2, I6623*Inputs!$B$10, (Inputs!$B$8-I6623)/Inputs!$B$9), 0)</f>
        <v>0</v>
      </c>
      <c r="P6623" s="3">
        <f t="shared" si="932"/>
        <v>0</v>
      </c>
      <c r="Q6623" s="3">
        <f t="shared" si="933"/>
        <v>0</v>
      </c>
      <c r="R6623" s="3">
        <f>I6623 + M6623*Inputs!$B$9 - N6623/Inputs!$B$10</f>
        <v>317.5587821954623</v>
      </c>
    </row>
    <row r="6624" spans="1:18" x14ac:dyDescent="0.3">
      <c r="A6624" s="4">
        <v>46298.916666666657</v>
      </c>
      <c r="B6624" s="3">
        <v>33.01</v>
      </c>
      <c r="C6624" s="3">
        <v>0.06</v>
      </c>
      <c r="D6624" s="3">
        <f t="shared" si="927"/>
        <v>40.442187499999996</v>
      </c>
      <c r="E6624" s="3">
        <f>MAX(B6624 - D6624/Inputs!$B$5, 0)</f>
        <v>0</v>
      </c>
      <c r="F6624" s="3">
        <f>MAX(D6624*Inputs!$B$5 - B6624, 0)</f>
        <v>2.5791249999999977</v>
      </c>
      <c r="G6624" s="3">
        <f t="shared" si="928"/>
        <v>0.06</v>
      </c>
      <c r="H6624" t="str">
        <f t="shared" si="929"/>
        <v>Charge</v>
      </c>
      <c r="I6624" s="3">
        <f t="shared" si="934"/>
        <v>317.5587821954623</v>
      </c>
      <c r="J6624" s="3">
        <f t="shared" si="935"/>
        <v>340</v>
      </c>
      <c r="K6624" s="3">
        <f>MIN(Inputs!$B$2, (Inputs!$B$8 - I6624)/Inputs!$B$9)</f>
        <v>23.922418559098585</v>
      </c>
      <c r="L6624" s="3">
        <f>MAX(MIN(Inputs!$B$2, I6624*Inputs!$B$10, Inputs!$B$8*Inputs!$B$4 - J6624), 0)</f>
        <v>0</v>
      </c>
      <c r="M6624" s="3">
        <f t="shared" si="930"/>
        <v>23.922418559098585</v>
      </c>
      <c r="N6624" s="3">
        <f t="shared" si="931"/>
        <v>0</v>
      </c>
      <c r="O6624" s="3">
        <f>IF(H6624="Reg", MIN(Inputs!$B$2, I6624*Inputs!$B$10, (Inputs!$B$8-I6624)/Inputs!$B$9), 0)</f>
        <v>0</v>
      </c>
      <c r="P6624" s="3">
        <f t="shared" si="932"/>
        <v>-789.67903663584423</v>
      </c>
      <c r="Q6624" s="3">
        <f t="shared" si="933"/>
        <v>0</v>
      </c>
      <c r="R6624" s="3">
        <f>I6624 + M6624*Inputs!$B$9 - N6624/Inputs!$B$10</f>
        <v>340</v>
      </c>
    </row>
    <row r="6625" spans="1:18" x14ac:dyDescent="0.3">
      <c r="A6625" s="4">
        <v>46298.958333333343</v>
      </c>
      <c r="B6625" s="3">
        <v>24.184999999999999</v>
      </c>
      <c r="C6625" s="3">
        <v>0.04</v>
      </c>
      <c r="D6625" s="3">
        <f t="shared" si="927"/>
        <v>40.442187499999996</v>
      </c>
      <c r="E6625" s="3">
        <f>MAX(B6625 - D6625/Inputs!$B$5, 0)</f>
        <v>0</v>
      </c>
      <c r="F6625" s="3">
        <f>MAX(D6625*Inputs!$B$5 - B6625, 0)</f>
        <v>11.404124999999997</v>
      </c>
      <c r="G6625" s="3">
        <f t="shared" si="928"/>
        <v>0.04</v>
      </c>
      <c r="H6625" t="str">
        <f t="shared" si="929"/>
        <v>Charge</v>
      </c>
      <c r="I6625" s="3">
        <f t="shared" si="934"/>
        <v>340</v>
      </c>
      <c r="J6625" s="3">
        <f t="shared" si="935"/>
        <v>340</v>
      </c>
      <c r="K6625" s="3">
        <f>MIN(Inputs!$B$2, (Inputs!$B$8 - I6625)/Inputs!$B$9)</f>
        <v>0</v>
      </c>
      <c r="L6625" s="3">
        <f>MAX(MIN(Inputs!$B$2, I6625*Inputs!$B$10, Inputs!$B$8*Inputs!$B$4 - J6625), 0)</f>
        <v>0</v>
      </c>
      <c r="M6625" s="3">
        <f t="shared" si="930"/>
        <v>0</v>
      </c>
      <c r="N6625" s="3">
        <f t="shared" si="931"/>
        <v>0</v>
      </c>
      <c r="O6625" s="3">
        <f>IF(H6625="Reg", MIN(Inputs!$B$2, I6625*Inputs!$B$10, (Inputs!$B$8-I6625)/Inputs!$B$9), 0)</f>
        <v>0</v>
      </c>
      <c r="P6625" s="3">
        <f t="shared" si="932"/>
        <v>0</v>
      </c>
      <c r="Q6625" s="3">
        <f t="shared" si="933"/>
        <v>0</v>
      </c>
      <c r="R6625" s="3">
        <f>I6625 + M6625*Inputs!$B$9 - N6625/Inputs!$B$10</f>
        <v>340</v>
      </c>
    </row>
    <row r="6626" spans="1:18" x14ac:dyDescent="0.3">
      <c r="A6626" s="4">
        <v>46299</v>
      </c>
      <c r="B6626" s="3">
        <v>34.422499999999999</v>
      </c>
      <c r="C6626" s="3">
        <v>0.04</v>
      </c>
      <c r="D6626" s="3">
        <f t="shared" si="927"/>
        <v>47.011770833333337</v>
      </c>
      <c r="E6626" s="3">
        <f>MAX(B6626 - D6626/Inputs!$B$5, 0)</f>
        <v>0</v>
      </c>
      <c r="F6626" s="3">
        <f>MAX(D6626*Inputs!$B$5 - B6626, 0)</f>
        <v>6.9478583333333361</v>
      </c>
      <c r="G6626" s="3">
        <f t="shared" si="928"/>
        <v>0.04</v>
      </c>
      <c r="H6626" t="str">
        <f t="shared" si="929"/>
        <v>Charge</v>
      </c>
      <c r="I6626" s="3">
        <f t="shared" si="934"/>
        <v>340</v>
      </c>
      <c r="J6626" s="3">
        <f t="shared" si="935"/>
        <v>0</v>
      </c>
      <c r="K6626" s="3">
        <f>MIN(Inputs!$B$2, (Inputs!$B$8 - I6626)/Inputs!$B$9)</f>
        <v>0</v>
      </c>
      <c r="L6626" s="3">
        <f>MAX(MIN(Inputs!$B$2, I6626*Inputs!$B$10, Inputs!$B$8*Inputs!$B$4 - J6626), 0)</f>
        <v>170</v>
      </c>
      <c r="M6626" s="3">
        <f t="shared" si="930"/>
        <v>0</v>
      </c>
      <c r="N6626" s="3">
        <f t="shared" si="931"/>
        <v>0</v>
      </c>
      <c r="O6626" s="3">
        <f>IF(H6626="Reg", MIN(Inputs!$B$2, I6626*Inputs!$B$10, (Inputs!$B$8-I6626)/Inputs!$B$9), 0)</f>
        <v>0</v>
      </c>
      <c r="P6626" s="3">
        <f t="shared" si="932"/>
        <v>0</v>
      </c>
      <c r="Q6626" s="3">
        <f t="shared" si="933"/>
        <v>0</v>
      </c>
      <c r="R6626" s="3">
        <f>I6626 + M6626*Inputs!$B$9 - N6626/Inputs!$B$10</f>
        <v>340</v>
      </c>
    </row>
    <row r="6627" spans="1:18" x14ac:dyDescent="0.3">
      <c r="A6627" s="4">
        <v>46299.041666666657</v>
      </c>
      <c r="B6627" s="3">
        <v>63.784999999999997</v>
      </c>
      <c r="C6627" s="3">
        <v>0.05</v>
      </c>
      <c r="D6627" s="3">
        <f t="shared" si="927"/>
        <v>47.011770833333337</v>
      </c>
      <c r="E6627" s="3">
        <f>MAX(B6627 - D6627/Inputs!$B$5, 0)</f>
        <v>10.362533143939388</v>
      </c>
      <c r="F6627" s="3">
        <f>MAX(D6627*Inputs!$B$5 - B6627, 0)</f>
        <v>0</v>
      </c>
      <c r="G6627" s="3">
        <f t="shared" si="928"/>
        <v>0.05</v>
      </c>
      <c r="H6627" t="str">
        <f t="shared" si="929"/>
        <v>Discharge</v>
      </c>
      <c r="I6627" s="3">
        <f t="shared" si="934"/>
        <v>340</v>
      </c>
      <c r="J6627" s="3">
        <f t="shared" si="935"/>
        <v>0</v>
      </c>
      <c r="K6627" s="3">
        <f>MIN(Inputs!$B$2, (Inputs!$B$8 - I6627)/Inputs!$B$9)</f>
        <v>0</v>
      </c>
      <c r="L6627" s="3">
        <f>MAX(MIN(Inputs!$B$2, I6627*Inputs!$B$10, Inputs!$B$8*Inputs!$B$4 - J6627), 0)</f>
        <v>170</v>
      </c>
      <c r="M6627" s="3">
        <f t="shared" si="930"/>
        <v>0</v>
      </c>
      <c r="N6627" s="3">
        <f t="shared" si="931"/>
        <v>170</v>
      </c>
      <c r="O6627" s="3">
        <f>IF(H6627="Reg", MIN(Inputs!$B$2, I6627*Inputs!$B$10, (Inputs!$B$8-I6627)/Inputs!$B$9), 0)</f>
        <v>0</v>
      </c>
      <c r="P6627" s="3">
        <f t="shared" si="932"/>
        <v>10843.449999999999</v>
      </c>
      <c r="Q6627" s="3">
        <f t="shared" si="933"/>
        <v>0</v>
      </c>
      <c r="R6627" s="3">
        <f>I6627 + M6627*Inputs!$B$9 - N6627/Inputs!$B$10</f>
        <v>158.77939109773115</v>
      </c>
    </row>
    <row r="6628" spans="1:18" x14ac:dyDescent="0.3">
      <c r="A6628" s="4">
        <v>46299.083333333343</v>
      </c>
      <c r="B6628" s="3">
        <v>45.215000000000003</v>
      </c>
      <c r="C6628" s="3">
        <v>0.04</v>
      </c>
      <c r="D6628" s="3">
        <f t="shared" si="927"/>
        <v>47.011770833333337</v>
      </c>
      <c r="E6628" s="3">
        <f>MAX(B6628 - D6628/Inputs!$B$5, 0)</f>
        <v>0</v>
      </c>
      <c r="F6628" s="3">
        <f>MAX(D6628*Inputs!$B$5 - B6628, 0)</f>
        <v>0</v>
      </c>
      <c r="G6628" s="3">
        <f t="shared" si="928"/>
        <v>0.04</v>
      </c>
      <c r="H6628" t="str">
        <f t="shared" si="929"/>
        <v>Reg</v>
      </c>
      <c r="I6628" s="3">
        <f t="shared" si="934"/>
        <v>158.77939109773115</v>
      </c>
      <c r="J6628" s="3">
        <f t="shared" si="935"/>
        <v>170</v>
      </c>
      <c r="K6628" s="3">
        <f>MIN(Inputs!$B$2, (Inputs!$B$8 - I6628)/Inputs!$B$9)</f>
        <v>170</v>
      </c>
      <c r="L6628" s="3">
        <f>MAX(MIN(Inputs!$B$2, I6628*Inputs!$B$10, Inputs!$B$8*Inputs!$B$4 - J6628), 0)</f>
        <v>148.94827166799323</v>
      </c>
      <c r="M6628" s="3">
        <f t="shared" si="930"/>
        <v>0</v>
      </c>
      <c r="N6628" s="3">
        <f t="shared" si="931"/>
        <v>0</v>
      </c>
      <c r="O6628" s="3">
        <f>IF(H6628="Reg", MIN(Inputs!$B$2, I6628*Inputs!$B$10, (Inputs!$B$8-I6628)/Inputs!$B$9), 0)</f>
        <v>148.94827166799323</v>
      </c>
      <c r="P6628" s="3">
        <f t="shared" si="932"/>
        <v>0</v>
      </c>
      <c r="Q6628" s="3">
        <f t="shared" si="933"/>
        <v>5.957930866719729</v>
      </c>
      <c r="R6628" s="3">
        <f>I6628 + M6628*Inputs!$B$9 - N6628/Inputs!$B$10</f>
        <v>158.77939109773115</v>
      </c>
    </row>
    <row r="6629" spans="1:18" x14ac:dyDescent="0.3">
      <c r="A6629" s="4">
        <v>46299.125</v>
      </c>
      <c r="B6629" s="3">
        <v>49.8</v>
      </c>
      <c r="C6629" s="3">
        <v>0.06</v>
      </c>
      <c r="D6629" s="3">
        <f t="shared" si="927"/>
        <v>47.011770833333337</v>
      </c>
      <c r="E6629" s="3">
        <f>MAX(B6629 - D6629/Inputs!$B$5, 0)</f>
        <v>0</v>
      </c>
      <c r="F6629" s="3">
        <f>MAX(D6629*Inputs!$B$5 - B6629, 0)</f>
        <v>0</v>
      </c>
      <c r="G6629" s="3">
        <f t="shared" si="928"/>
        <v>0.06</v>
      </c>
      <c r="H6629" t="str">
        <f t="shared" si="929"/>
        <v>Reg</v>
      </c>
      <c r="I6629" s="3">
        <f t="shared" si="934"/>
        <v>158.77939109773115</v>
      </c>
      <c r="J6629" s="3">
        <f t="shared" si="935"/>
        <v>170</v>
      </c>
      <c r="K6629" s="3">
        <f>MIN(Inputs!$B$2, (Inputs!$B$8 - I6629)/Inputs!$B$9)</f>
        <v>170</v>
      </c>
      <c r="L6629" s="3">
        <f>MAX(MIN(Inputs!$B$2, I6629*Inputs!$B$10, Inputs!$B$8*Inputs!$B$4 - J6629), 0)</f>
        <v>148.94827166799323</v>
      </c>
      <c r="M6629" s="3">
        <f t="shared" si="930"/>
        <v>0</v>
      </c>
      <c r="N6629" s="3">
        <f t="shared" si="931"/>
        <v>0</v>
      </c>
      <c r="O6629" s="3">
        <f>IF(H6629="Reg", MIN(Inputs!$B$2, I6629*Inputs!$B$10, (Inputs!$B$8-I6629)/Inputs!$B$9), 0)</f>
        <v>148.94827166799323</v>
      </c>
      <c r="P6629" s="3">
        <f t="shared" si="932"/>
        <v>0</v>
      </c>
      <c r="Q6629" s="3">
        <f t="shared" si="933"/>
        <v>8.936896300079594</v>
      </c>
      <c r="R6629" s="3">
        <f>I6629 + M6629*Inputs!$B$9 - N6629/Inputs!$B$10</f>
        <v>158.77939109773115</v>
      </c>
    </row>
    <row r="6630" spans="1:18" x14ac:dyDescent="0.3">
      <c r="A6630" s="4">
        <v>46299.166666666657</v>
      </c>
      <c r="B6630" s="3">
        <v>38.132499999999993</v>
      </c>
      <c r="C6630" s="3">
        <v>0.05</v>
      </c>
      <c r="D6630" s="3">
        <f t="shared" si="927"/>
        <v>47.011770833333337</v>
      </c>
      <c r="E6630" s="3">
        <f>MAX(B6630 - D6630/Inputs!$B$5, 0)</f>
        <v>0</v>
      </c>
      <c r="F6630" s="3">
        <f>MAX(D6630*Inputs!$B$5 - B6630, 0)</f>
        <v>3.2378583333333424</v>
      </c>
      <c r="G6630" s="3">
        <f t="shared" si="928"/>
        <v>0.05</v>
      </c>
      <c r="H6630" t="str">
        <f t="shared" si="929"/>
        <v>Charge</v>
      </c>
      <c r="I6630" s="3">
        <f t="shared" si="934"/>
        <v>158.77939109773115</v>
      </c>
      <c r="J6630" s="3">
        <f t="shared" si="935"/>
        <v>170</v>
      </c>
      <c r="K6630" s="3">
        <f>MIN(Inputs!$B$2, (Inputs!$B$8 - I6630)/Inputs!$B$9)</f>
        <v>170</v>
      </c>
      <c r="L6630" s="3">
        <f>MAX(MIN(Inputs!$B$2, I6630*Inputs!$B$10, Inputs!$B$8*Inputs!$B$4 - J6630), 0)</f>
        <v>148.94827166799323</v>
      </c>
      <c r="M6630" s="3">
        <f t="shared" si="930"/>
        <v>170</v>
      </c>
      <c r="N6630" s="3">
        <f t="shared" si="931"/>
        <v>0</v>
      </c>
      <c r="O6630" s="3">
        <f>IF(H6630="Reg", MIN(Inputs!$B$2, I6630*Inputs!$B$10, (Inputs!$B$8-I6630)/Inputs!$B$9), 0)</f>
        <v>0</v>
      </c>
      <c r="P6630" s="3">
        <f t="shared" si="932"/>
        <v>-6482.5249999999987</v>
      </c>
      <c r="Q6630" s="3">
        <f t="shared" si="933"/>
        <v>0</v>
      </c>
      <c r="R6630" s="3">
        <f>I6630 + M6630*Inputs!$B$9 - N6630/Inputs!$B$10</f>
        <v>318.25352693172772</v>
      </c>
    </row>
    <row r="6631" spans="1:18" x14ac:dyDescent="0.3">
      <c r="A6631" s="4">
        <v>46299.208333333343</v>
      </c>
      <c r="B6631" s="3">
        <v>31.454999999999998</v>
      </c>
      <c r="C6631" s="3">
        <v>0.05</v>
      </c>
      <c r="D6631" s="3">
        <f t="shared" si="927"/>
        <v>47.011770833333337</v>
      </c>
      <c r="E6631" s="3">
        <f>MAX(B6631 - D6631/Inputs!$B$5, 0)</f>
        <v>0</v>
      </c>
      <c r="F6631" s="3">
        <f>MAX(D6631*Inputs!$B$5 - B6631, 0)</f>
        <v>9.9153583333333373</v>
      </c>
      <c r="G6631" s="3">
        <f t="shared" si="928"/>
        <v>0.05</v>
      </c>
      <c r="H6631" t="str">
        <f t="shared" si="929"/>
        <v>Charge</v>
      </c>
      <c r="I6631" s="3">
        <f t="shared" si="934"/>
        <v>318.25352693172772</v>
      </c>
      <c r="J6631" s="3">
        <f t="shared" si="935"/>
        <v>170</v>
      </c>
      <c r="K6631" s="3">
        <f>MIN(Inputs!$B$2, (Inputs!$B$8 - I6631)/Inputs!$B$9)</f>
        <v>23.181818181818198</v>
      </c>
      <c r="L6631" s="3">
        <f>MAX(MIN(Inputs!$B$2, I6631*Inputs!$B$10, Inputs!$B$8*Inputs!$B$4 - J6631), 0)</f>
        <v>170</v>
      </c>
      <c r="M6631" s="3">
        <f t="shared" si="930"/>
        <v>23.181818181818198</v>
      </c>
      <c r="N6631" s="3">
        <f t="shared" si="931"/>
        <v>0</v>
      </c>
      <c r="O6631" s="3">
        <f>IF(H6631="Reg", MIN(Inputs!$B$2, I6631*Inputs!$B$10, (Inputs!$B$8-I6631)/Inputs!$B$9), 0)</f>
        <v>0</v>
      </c>
      <c r="P6631" s="3">
        <f t="shared" si="932"/>
        <v>-729.18409090909142</v>
      </c>
      <c r="Q6631" s="3">
        <f t="shared" si="933"/>
        <v>0</v>
      </c>
      <c r="R6631" s="3">
        <f>I6631 + M6631*Inputs!$B$9 - N6631/Inputs!$B$10</f>
        <v>340</v>
      </c>
    </row>
    <row r="6632" spans="1:18" x14ac:dyDescent="0.3">
      <c r="A6632" s="4">
        <v>46299.25</v>
      </c>
      <c r="B6632" s="3">
        <v>25.82</v>
      </c>
      <c r="C6632" s="3">
        <v>0.05</v>
      </c>
      <c r="D6632" s="3">
        <f t="shared" si="927"/>
        <v>47.011770833333337</v>
      </c>
      <c r="E6632" s="3">
        <f>MAX(B6632 - D6632/Inputs!$B$5, 0)</f>
        <v>0</v>
      </c>
      <c r="F6632" s="3">
        <f>MAX(D6632*Inputs!$B$5 - B6632, 0)</f>
        <v>15.550358333333335</v>
      </c>
      <c r="G6632" s="3">
        <f t="shared" si="928"/>
        <v>0.05</v>
      </c>
      <c r="H6632" t="str">
        <f t="shared" si="929"/>
        <v>Charge</v>
      </c>
      <c r="I6632" s="3">
        <f t="shared" si="934"/>
        <v>340</v>
      </c>
      <c r="J6632" s="3">
        <f t="shared" si="935"/>
        <v>170</v>
      </c>
      <c r="K6632" s="3">
        <f>MIN(Inputs!$B$2, (Inputs!$B$8 - I6632)/Inputs!$B$9)</f>
        <v>0</v>
      </c>
      <c r="L6632" s="3">
        <f>MAX(MIN(Inputs!$B$2, I6632*Inputs!$B$10, Inputs!$B$8*Inputs!$B$4 - J6632), 0)</f>
        <v>170</v>
      </c>
      <c r="M6632" s="3">
        <f t="shared" si="930"/>
        <v>0</v>
      </c>
      <c r="N6632" s="3">
        <f t="shared" si="931"/>
        <v>0</v>
      </c>
      <c r="O6632" s="3">
        <f>IF(H6632="Reg", MIN(Inputs!$B$2, I6632*Inputs!$B$10, (Inputs!$B$8-I6632)/Inputs!$B$9), 0)</f>
        <v>0</v>
      </c>
      <c r="P6632" s="3">
        <f t="shared" si="932"/>
        <v>0</v>
      </c>
      <c r="Q6632" s="3">
        <f t="shared" si="933"/>
        <v>0</v>
      </c>
      <c r="R6632" s="3">
        <f>I6632 + M6632*Inputs!$B$9 - N6632/Inputs!$B$10</f>
        <v>340</v>
      </c>
    </row>
    <row r="6633" spans="1:18" x14ac:dyDescent="0.3">
      <c r="A6633" s="4">
        <v>46299.291666666657</v>
      </c>
      <c r="B6633" s="3">
        <v>29.982500000000002</v>
      </c>
      <c r="C6633" s="3">
        <v>1.02</v>
      </c>
      <c r="D6633" s="3">
        <f t="shared" si="927"/>
        <v>47.011770833333337</v>
      </c>
      <c r="E6633" s="3">
        <f>MAX(B6633 - D6633/Inputs!$B$5, 0)</f>
        <v>0</v>
      </c>
      <c r="F6633" s="3">
        <f>MAX(D6633*Inputs!$B$5 - B6633, 0)</f>
        <v>11.387858333333334</v>
      </c>
      <c r="G6633" s="3">
        <f t="shared" si="928"/>
        <v>1.02</v>
      </c>
      <c r="H6633" t="str">
        <f t="shared" si="929"/>
        <v>Charge</v>
      </c>
      <c r="I6633" s="3">
        <f t="shared" si="934"/>
        <v>340</v>
      </c>
      <c r="J6633" s="3">
        <f t="shared" si="935"/>
        <v>170</v>
      </c>
      <c r="K6633" s="3">
        <f>MIN(Inputs!$B$2, (Inputs!$B$8 - I6633)/Inputs!$B$9)</f>
        <v>0</v>
      </c>
      <c r="L6633" s="3">
        <f>MAX(MIN(Inputs!$B$2, I6633*Inputs!$B$10, Inputs!$B$8*Inputs!$B$4 - J6633), 0)</f>
        <v>170</v>
      </c>
      <c r="M6633" s="3">
        <f t="shared" si="930"/>
        <v>0</v>
      </c>
      <c r="N6633" s="3">
        <f t="shared" si="931"/>
        <v>0</v>
      </c>
      <c r="O6633" s="3">
        <f>IF(H6633="Reg", MIN(Inputs!$B$2, I6633*Inputs!$B$10, (Inputs!$B$8-I6633)/Inputs!$B$9), 0)</f>
        <v>0</v>
      </c>
      <c r="P6633" s="3">
        <f t="shared" si="932"/>
        <v>0</v>
      </c>
      <c r="Q6633" s="3">
        <f t="shared" si="933"/>
        <v>0</v>
      </c>
      <c r="R6633" s="3">
        <f>I6633 + M6633*Inputs!$B$9 - N6633/Inputs!$B$10</f>
        <v>340</v>
      </c>
    </row>
    <row r="6634" spans="1:18" x14ac:dyDescent="0.3">
      <c r="A6634" s="4">
        <v>46299.333333333343</v>
      </c>
      <c r="B6634" s="3">
        <v>32.502499999999998</v>
      </c>
      <c r="C6634" s="3">
        <v>1</v>
      </c>
      <c r="D6634" s="3">
        <f t="shared" si="927"/>
        <v>47.011770833333337</v>
      </c>
      <c r="E6634" s="3">
        <f>MAX(B6634 - D6634/Inputs!$B$5, 0)</f>
        <v>0</v>
      </c>
      <c r="F6634" s="3">
        <f>MAX(D6634*Inputs!$B$5 - B6634, 0)</f>
        <v>8.8678583333333378</v>
      </c>
      <c r="G6634" s="3">
        <f t="shared" si="928"/>
        <v>1</v>
      </c>
      <c r="H6634" t="str">
        <f t="shared" si="929"/>
        <v>Charge</v>
      </c>
      <c r="I6634" s="3">
        <f t="shared" si="934"/>
        <v>340</v>
      </c>
      <c r="J6634" s="3">
        <f t="shared" si="935"/>
        <v>170</v>
      </c>
      <c r="K6634" s="3">
        <f>MIN(Inputs!$B$2, (Inputs!$B$8 - I6634)/Inputs!$B$9)</f>
        <v>0</v>
      </c>
      <c r="L6634" s="3">
        <f>MAX(MIN(Inputs!$B$2, I6634*Inputs!$B$10, Inputs!$B$8*Inputs!$B$4 - J6634), 0)</f>
        <v>170</v>
      </c>
      <c r="M6634" s="3">
        <f t="shared" si="930"/>
        <v>0</v>
      </c>
      <c r="N6634" s="3">
        <f t="shared" si="931"/>
        <v>0</v>
      </c>
      <c r="O6634" s="3">
        <f>IF(H6634="Reg", MIN(Inputs!$B$2, I6634*Inputs!$B$10, (Inputs!$B$8-I6634)/Inputs!$B$9), 0)</f>
        <v>0</v>
      </c>
      <c r="P6634" s="3">
        <f t="shared" si="932"/>
        <v>0</v>
      </c>
      <c r="Q6634" s="3">
        <f t="shared" si="933"/>
        <v>0</v>
      </c>
      <c r="R6634" s="3">
        <f>I6634 + M6634*Inputs!$B$9 - N6634/Inputs!$B$10</f>
        <v>340</v>
      </c>
    </row>
    <row r="6635" spans="1:18" x14ac:dyDescent="0.3">
      <c r="A6635" s="4">
        <v>46299.375</v>
      </c>
      <c r="B6635" s="3">
        <v>23.16</v>
      </c>
      <c r="C6635" s="3">
        <v>0.44</v>
      </c>
      <c r="D6635" s="3">
        <f t="shared" si="927"/>
        <v>47.011770833333337</v>
      </c>
      <c r="E6635" s="3">
        <f>MAX(B6635 - D6635/Inputs!$B$5, 0)</f>
        <v>0</v>
      </c>
      <c r="F6635" s="3">
        <f>MAX(D6635*Inputs!$B$5 - B6635, 0)</f>
        <v>18.210358333333335</v>
      </c>
      <c r="G6635" s="3">
        <f t="shared" si="928"/>
        <v>0.44</v>
      </c>
      <c r="H6635" t="str">
        <f t="shared" si="929"/>
        <v>Charge</v>
      </c>
      <c r="I6635" s="3">
        <f t="shared" si="934"/>
        <v>340</v>
      </c>
      <c r="J6635" s="3">
        <f t="shared" si="935"/>
        <v>170</v>
      </c>
      <c r="K6635" s="3">
        <f>MIN(Inputs!$B$2, (Inputs!$B$8 - I6635)/Inputs!$B$9)</f>
        <v>0</v>
      </c>
      <c r="L6635" s="3">
        <f>MAX(MIN(Inputs!$B$2, I6635*Inputs!$B$10, Inputs!$B$8*Inputs!$B$4 - J6635), 0)</f>
        <v>170</v>
      </c>
      <c r="M6635" s="3">
        <f t="shared" si="930"/>
        <v>0</v>
      </c>
      <c r="N6635" s="3">
        <f t="shared" si="931"/>
        <v>0</v>
      </c>
      <c r="O6635" s="3">
        <f>IF(H6635="Reg", MIN(Inputs!$B$2, I6635*Inputs!$B$10, (Inputs!$B$8-I6635)/Inputs!$B$9), 0)</f>
        <v>0</v>
      </c>
      <c r="P6635" s="3">
        <f t="shared" si="932"/>
        <v>0</v>
      </c>
      <c r="Q6635" s="3">
        <f t="shared" si="933"/>
        <v>0</v>
      </c>
      <c r="R6635" s="3">
        <f>I6635 + M6635*Inputs!$B$9 - N6635/Inputs!$B$10</f>
        <v>340</v>
      </c>
    </row>
    <row r="6636" spans="1:18" x14ac:dyDescent="0.3">
      <c r="A6636" s="4">
        <v>46299.416666666657</v>
      </c>
      <c r="B6636" s="3">
        <v>18.892499999999998</v>
      </c>
      <c r="C6636" s="3">
        <v>0.44</v>
      </c>
      <c r="D6636" s="3">
        <f t="shared" si="927"/>
        <v>47.011770833333337</v>
      </c>
      <c r="E6636" s="3">
        <f>MAX(B6636 - D6636/Inputs!$B$5, 0)</f>
        <v>0</v>
      </c>
      <c r="F6636" s="3">
        <f>MAX(D6636*Inputs!$B$5 - B6636, 0)</f>
        <v>22.477858333333337</v>
      </c>
      <c r="G6636" s="3">
        <f t="shared" si="928"/>
        <v>0.44</v>
      </c>
      <c r="H6636" t="str">
        <f t="shared" si="929"/>
        <v>Charge</v>
      </c>
      <c r="I6636" s="3">
        <f t="shared" si="934"/>
        <v>340</v>
      </c>
      <c r="J6636" s="3">
        <f t="shared" si="935"/>
        <v>170</v>
      </c>
      <c r="K6636" s="3">
        <f>MIN(Inputs!$B$2, (Inputs!$B$8 - I6636)/Inputs!$B$9)</f>
        <v>0</v>
      </c>
      <c r="L6636" s="3">
        <f>MAX(MIN(Inputs!$B$2, I6636*Inputs!$B$10, Inputs!$B$8*Inputs!$B$4 - J6636), 0)</f>
        <v>170</v>
      </c>
      <c r="M6636" s="3">
        <f t="shared" si="930"/>
        <v>0</v>
      </c>
      <c r="N6636" s="3">
        <f t="shared" si="931"/>
        <v>0</v>
      </c>
      <c r="O6636" s="3">
        <f>IF(H6636="Reg", MIN(Inputs!$B$2, I6636*Inputs!$B$10, (Inputs!$B$8-I6636)/Inputs!$B$9), 0)</f>
        <v>0</v>
      </c>
      <c r="P6636" s="3">
        <f t="shared" si="932"/>
        <v>0</v>
      </c>
      <c r="Q6636" s="3">
        <f t="shared" si="933"/>
        <v>0</v>
      </c>
      <c r="R6636" s="3">
        <f>I6636 + M6636*Inputs!$B$9 - N6636/Inputs!$B$10</f>
        <v>340</v>
      </c>
    </row>
    <row r="6637" spans="1:18" x14ac:dyDescent="0.3">
      <c r="A6637" s="4">
        <v>46299.458333333343</v>
      </c>
      <c r="B6637" s="3">
        <v>17.497500000000002</v>
      </c>
      <c r="C6637" s="3">
        <v>0.39</v>
      </c>
      <c r="D6637" s="3">
        <f t="shared" si="927"/>
        <v>47.011770833333337</v>
      </c>
      <c r="E6637" s="3">
        <f>MAX(B6637 - D6637/Inputs!$B$5, 0)</f>
        <v>0</v>
      </c>
      <c r="F6637" s="3">
        <f>MAX(D6637*Inputs!$B$5 - B6637, 0)</f>
        <v>23.872858333333333</v>
      </c>
      <c r="G6637" s="3">
        <f t="shared" si="928"/>
        <v>0.39</v>
      </c>
      <c r="H6637" t="str">
        <f t="shared" si="929"/>
        <v>Charge</v>
      </c>
      <c r="I6637" s="3">
        <f t="shared" si="934"/>
        <v>340</v>
      </c>
      <c r="J6637" s="3">
        <f t="shared" si="935"/>
        <v>170</v>
      </c>
      <c r="K6637" s="3">
        <f>MIN(Inputs!$B$2, (Inputs!$B$8 - I6637)/Inputs!$B$9)</f>
        <v>0</v>
      </c>
      <c r="L6637" s="3">
        <f>MAX(MIN(Inputs!$B$2, I6637*Inputs!$B$10, Inputs!$B$8*Inputs!$B$4 - J6637), 0)</f>
        <v>170</v>
      </c>
      <c r="M6637" s="3">
        <f t="shared" si="930"/>
        <v>0</v>
      </c>
      <c r="N6637" s="3">
        <f t="shared" si="931"/>
        <v>0</v>
      </c>
      <c r="O6637" s="3">
        <f>IF(H6637="Reg", MIN(Inputs!$B$2, I6637*Inputs!$B$10, (Inputs!$B$8-I6637)/Inputs!$B$9), 0)</f>
        <v>0</v>
      </c>
      <c r="P6637" s="3">
        <f t="shared" si="932"/>
        <v>0</v>
      </c>
      <c r="Q6637" s="3">
        <f t="shared" si="933"/>
        <v>0</v>
      </c>
      <c r="R6637" s="3">
        <f>I6637 + M6637*Inputs!$B$9 - N6637/Inputs!$B$10</f>
        <v>340</v>
      </c>
    </row>
    <row r="6638" spans="1:18" x14ac:dyDescent="0.3">
      <c r="A6638" s="4">
        <v>46299.5</v>
      </c>
      <c r="B6638" s="3">
        <v>13.712499999999999</v>
      </c>
      <c r="C6638" s="3">
        <v>0.4</v>
      </c>
      <c r="D6638" s="3">
        <f t="shared" si="927"/>
        <v>47.011770833333337</v>
      </c>
      <c r="E6638" s="3">
        <f>MAX(B6638 - D6638/Inputs!$B$5, 0)</f>
        <v>0</v>
      </c>
      <c r="F6638" s="3">
        <f>MAX(D6638*Inputs!$B$5 - B6638, 0)</f>
        <v>27.657858333333337</v>
      </c>
      <c r="G6638" s="3">
        <f t="shared" si="928"/>
        <v>0.4</v>
      </c>
      <c r="H6638" t="str">
        <f t="shared" si="929"/>
        <v>Charge</v>
      </c>
      <c r="I6638" s="3">
        <f t="shared" si="934"/>
        <v>340</v>
      </c>
      <c r="J6638" s="3">
        <f t="shared" si="935"/>
        <v>170</v>
      </c>
      <c r="K6638" s="3">
        <f>MIN(Inputs!$B$2, (Inputs!$B$8 - I6638)/Inputs!$B$9)</f>
        <v>0</v>
      </c>
      <c r="L6638" s="3">
        <f>MAX(MIN(Inputs!$B$2, I6638*Inputs!$B$10, Inputs!$B$8*Inputs!$B$4 - J6638), 0)</f>
        <v>170</v>
      </c>
      <c r="M6638" s="3">
        <f t="shared" si="930"/>
        <v>0</v>
      </c>
      <c r="N6638" s="3">
        <f t="shared" si="931"/>
        <v>0</v>
      </c>
      <c r="O6638" s="3">
        <f>IF(H6638="Reg", MIN(Inputs!$B$2, I6638*Inputs!$B$10, (Inputs!$B$8-I6638)/Inputs!$B$9), 0)</f>
        <v>0</v>
      </c>
      <c r="P6638" s="3">
        <f t="shared" si="932"/>
        <v>0</v>
      </c>
      <c r="Q6638" s="3">
        <f t="shared" si="933"/>
        <v>0</v>
      </c>
      <c r="R6638" s="3">
        <f>I6638 + M6638*Inputs!$B$9 - N6638/Inputs!$B$10</f>
        <v>340</v>
      </c>
    </row>
    <row r="6639" spans="1:18" x14ac:dyDescent="0.3">
      <c r="A6639" s="4">
        <v>46299.541666666657</v>
      </c>
      <c r="B6639" s="3">
        <v>21.745000000000005</v>
      </c>
      <c r="C6639" s="3">
        <v>0.37</v>
      </c>
      <c r="D6639" s="3">
        <f t="shared" si="927"/>
        <v>47.011770833333337</v>
      </c>
      <c r="E6639" s="3">
        <f>MAX(B6639 - D6639/Inputs!$B$5, 0)</f>
        <v>0</v>
      </c>
      <c r="F6639" s="3">
        <f>MAX(D6639*Inputs!$B$5 - B6639, 0)</f>
        <v>19.625358333333331</v>
      </c>
      <c r="G6639" s="3">
        <f t="shared" si="928"/>
        <v>0.37</v>
      </c>
      <c r="H6639" t="str">
        <f t="shared" si="929"/>
        <v>Charge</v>
      </c>
      <c r="I6639" s="3">
        <f t="shared" si="934"/>
        <v>340</v>
      </c>
      <c r="J6639" s="3">
        <f t="shared" si="935"/>
        <v>170</v>
      </c>
      <c r="K6639" s="3">
        <f>MIN(Inputs!$B$2, (Inputs!$B$8 - I6639)/Inputs!$B$9)</f>
        <v>0</v>
      </c>
      <c r="L6639" s="3">
        <f>MAX(MIN(Inputs!$B$2, I6639*Inputs!$B$10, Inputs!$B$8*Inputs!$B$4 - J6639), 0)</f>
        <v>170</v>
      </c>
      <c r="M6639" s="3">
        <f t="shared" si="930"/>
        <v>0</v>
      </c>
      <c r="N6639" s="3">
        <f t="shared" si="931"/>
        <v>0</v>
      </c>
      <c r="O6639" s="3">
        <f>IF(H6639="Reg", MIN(Inputs!$B$2, I6639*Inputs!$B$10, (Inputs!$B$8-I6639)/Inputs!$B$9), 0)</f>
        <v>0</v>
      </c>
      <c r="P6639" s="3">
        <f t="shared" si="932"/>
        <v>0</v>
      </c>
      <c r="Q6639" s="3">
        <f t="shared" si="933"/>
        <v>0</v>
      </c>
      <c r="R6639" s="3">
        <f>I6639 + M6639*Inputs!$B$9 - N6639/Inputs!$B$10</f>
        <v>340</v>
      </c>
    </row>
    <row r="6640" spans="1:18" x14ac:dyDescent="0.3">
      <c r="A6640" s="4">
        <v>46299.583333333343</v>
      </c>
      <c r="B6640" s="3">
        <v>25.585000000000001</v>
      </c>
      <c r="C6640" s="3">
        <v>0.39</v>
      </c>
      <c r="D6640" s="3">
        <f t="shared" si="927"/>
        <v>47.011770833333337</v>
      </c>
      <c r="E6640" s="3">
        <f>MAX(B6640 - D6640/Inputs!$B$5, 0)</f>
        <v>0</v>
      </c>
      <c r="F6640" s="3">
        <f>MAX(D6640*Inputs!$B$5 - B6640, 0)</f>
        <v>15.785358333333335</v>
      </c>
      <c r="G6640" s="3">
        <f t="shared" si="928"/>
        <v>0.39</v>
      </c>
      <c r="H6640" t="str">
        <f t="shared" si="929"/>
        <v>Charge</v>
      </c>
      <c r="I6640" s="3">
        <f t="shared" si="934"/>
        <v>340</v>
      </c>
      <c r="J6640" s="3">
        <f t="shared" si="935"/>
        <v>170</v>
      </c>
      <c r="K6640" s="3">
        <f>MIN(Inputs!$B$2, (Inputs!$B$8 - I6640)/Inputs!$B$9)</f>
        <v>0</v>
      </c>
      <c r="L6640" s="3">
        <f>MAX(MIN(Inputs!$B$2, I6640*Inputs!$B$10, Inputs!$B$8*Inputs!$B$4 - J6640), 0)</f>
        <v>170</v>
      </c>
      <c r="M6640" s="3">
        <f t="shared" si="930"/>
        <v>0</v>
      </c>
      <c r="N6640" s="3">
        <f t="shared" si="931"/>
        <v>0</v>
      </c>
      <c r="O6640" s="3">
        <f>IF(H6640="Reg", MIN(Inputs!$B$2, I6640*Inputs!$B$10, (Inputs!$B$8-I6640)/Inputs!$B$9), 0)</f>
        <v>0</v>
      </c>
      <c r="P6640" s="3">
        <f t="shared" si="932"/>
        <v>0</v>
      </c>
      <c r="Q6640" s="3">
        <f t="shared" si="933"/>
        <v>0</v>
      </c>
      <c r="R6640" s="3">
        <f>I6640 + M6640*Inputs!$B$9 - N6640/Inputs!$B$10</f>
        <v>340</v>
      </c>
    </row>
    <row r="6641" spans="1:18" x14ac:dyDescent="0.3">
      <c r="A6641" s="4">
        <v>46299.625</v>
      </c>
      <c r="B6641" s="3">
        <v>40.314999999999998</v>
      </c>
      <c r="C6641" s="3">
        <v>0.44</v>
      </c>
      <c r="D6641" s="3">
        <f t="shared" si="927"/>
        <v>47.011770833333337</v>
      </c>
      <c r="E6641" s="3">
        <f>MAX(B6641 - D6641/Inputs!$B$5, 0)</f>
        <v>0</v>
      </c>
      <c r="F6641" s="3">
        <f>MAX(D6641*Inputs!$B$5 - B6641, 0)</f>
        <v>1.0553583333333378</v>
      </c>
      <c r="G6641" s="3">
        <f t="shared" si="928"/>
        <v>0.44</v>
      </c>
      <c r="H6641" t="str">
        <f t="shared" si="929"/>
        <v>Charge</v>
      </c>
      <c r="I6641" s="3">
        <f t="shared" si="934"/>
        <v>340</v>
      </c>
      <c r="J6641" s="3">
        <f t="shared" si="935"/>
        <v>170</v>
      </c>
      <c r="K6641" s="3">
        <f>MIN(Inputs!$B$2, (Inputs!$B$8 - I6641)/Inputs!$B$9)</f>
        <v>0</v>
      </c>
      <c r="L6641" s="3">
        <f>MAX(MIN(Inputs!$B$2, I6641*Inputs!$B$10, Inputs!$B$8*Inputs!$B$4 - J6641), 0)</f>
        <v>170</v>
      </c>
      <c r="M6641" s="3">
        <f t="shared" si="930"/>
        <v>0</v>
      </c>
      <c r="N6641" s="3">
        <f t="shared" si="931"/>
        <v>0</v>
      </c>
      <c r="O6641" s="3">
        <f>IF(H6641="Reg", MIN(Inputs!$B$2, I6641*Inputs!$B$10, (Inputs!$B$8-I6641)/Inputs!$B$9), 0)</f>
        <v>0</v>
      </c>
      <c r="P6641" s="3">
        <f t="shared" si="932"/>
        <v>0</v>
      </c>
      <c r="Q6641" s="3">
        <f t="shared" si="933"/>
        <v>0</v>
      </c>
      <c r="R6641" s="3">
        <f>I6641 + M6641*Inputs!$B$9 - N6641/Inputs!$B$10</f>
        <v>340</v>
      </c>
    </row>
    <row r="6642" spans="1:18" x14ac:dyDescent="0.3">
      <c r="A6642" s="4">
        <v>46299.666666666657</v>
      </c>
      <c r="B6642" s="3">
        <v>34.972500000000004</v>
      </c>
      <c r="C6642" s="3">
        <v>0.44</v>
      </c>
      <c r="D6642" s="3">
        <f t="shared" si="927"/>
        <v>47.011770833333337</v>
      </c>
      <c r="E6642" s="3">
        <f>MAX(B6642 - D6642/Inputs!$B$5, 0)</f>
        <v>0</v>
      </c>
      <c r="F6642" s="3">
        <f>MAX(D6642*Inputs!$B$5 - B6642, 0)</f>
        <v>6.3978583333333319</v>
      </c>
      <c r="G6642" s="3">
        <f t="shared" si="928"/>
        <v>0.44</v>
      </c>
      <c r="H6642" t="str">
        <f t="shared" si="929"/>
        <v>Charge</v>
      </c>
      <c r="I6642" s="3">
        <f t="shared" si="934"/>
        <v>340</v>
      </c>
      <c r="J6642" s="3">
        <f t="shared" si="935"/>
        <v>170</v>
      </c>
      <c r="K6642" s="3">
        <f>MIN(Inputs!$B$2, (Inputs!$B$8 - I6642)/Inputs!$B$9)</f>
        <v>0</v>
      </c>
      <c r="L6642" s="3">
        <f>MAX(MIN(Inputs!$B$2, I6642*Inputs!$B$10, Inputs!$B$8*Inputs!$B$4 - J6642), 0)</f>
        <v>170</v>
      </c>
      <c r="M6642" s="3">
        <f t="shared" si="930"/>
        <v>0</v>
      </c>
      <c r="N6642" s="3">
        <f t="shared" si="931"/>
        <v>0</v>
      </c>
      <c r="O6642" s="3">
        <f>IF(H6642="Reg", MIN(Inputs!$B$2, I6642*Inputs!$B$10, (Inputs!$B$8-I6642)/Inputs!$B$9), 0)</f>
        <v>0</v>
      </c>
      <c r="P6642" s="3">
        <f t="shared" si="932"/>
        <v>0</v>
      </c>
      <c r="Q6642" s="3">
        <f t="shared" si="933"/>
        <v>0</v>
      </c>
      <c r="R6642" s="3">
        <f>I6642 + M6642*Inputs!$B$9 - N6642/Inputs!$B$10</f>
        <v>340</v>
      </c>
    </row>
    <row r="6643" spans="1:18" x14ac:dyDescent="0.3">
      <c r="A6643" s="4">
        <v>46299.708333333343</v>
      </c>
      <c r="B6643" s="3">
        <v>55.177500000000002</v>
      </c>
      <c r="C6643" s="3">
        <v>1</v>
      </c>
      <c r="D6643" s="3">
        <f t="shared" si="927"/>
        <v>47.011770833333337</v>
      </c>
      <c r="E6643" s="3">
        <f>MAX(B6643 - D6643/Inputs!$B$5, 0)</f>
        <v>1.7550331439393929</v>
      </c>
      <c r="F6643" s="3">
        <f>MAX(D6643*Inputs!$B$5 - B6643, 0)</f>
        <v>0</v>
      </c>
      <c r="G6643" s="3">
        <f t="shared" si="928"/>
        <v>1</v>
      </c>
      <c r="H6643" t="str">
        <f t="shared" si="929"/>
        <v>Discharge</v>
      </c>
      <c r="I6643" s="3">
        <f t="shared" si="934"/>
        <v>340</v>
      </c>
      <c r="J6643" s="3">
        <f t="shared" si="935"/>
        <v>170</v>
      </c>
      <c r="K6643" s="3">
        <f>MIN(Inputs!$B$2, (Inputs!$B$8 - I6643)/Inputs!$B$9)</f>
        <v>0</v>
      </c>
      <c r="L6643" s="3">
        <f>MAX(MIN(Inputs!$B$2, I6643*Inputs!$B$10, Inputs!$B$8*Inputs!$B$4 - J6643), 0)</f>
        <v>170</v>
      </c>
      <c r="M6643" s="3">
        <f t="shared" si="930"/>
        <v>0</v>
      </c>
      <c r="N6643" s="3">
        <f t="shared" si="931"/>
        <v>170</v>
      </c>
      <c r="O6643" s="3">
        <f>IF(H6643="Reg", MIN(Inputs!$B$2, I6643*Inputs!$B$10, (Inputs!$B$8-I6643)/Inputs!$B$9), 0)</f>
        <v>0</v>
      </c>
      <c r="P6643" s="3">
        <f t="shared" si="932"/>
        <v>9380.1750000000011</v>
      </c>
      <c r="Q6643" s="3">
        <f t="shared" si="933"/>
        <v>0</v>
      </c>
      <c r="R6643" s="3">
        <f>I6643 + M6643*Inputs!$B$9 - N6643/Inputs!$B$10</f>
        <v>158.77939109773115</v>
      </c>
    </row>
    <row r="6644" spans="1:18" x14ac:dyDescent="0.3">
      <c r="A6644" s="4">
        <v>46299.75</v>
      </c>
      <c r="B6644" s="3">
        <v>74.732500000000002</v>
      </c>
      <c r="C6644" s="3">
        <v>2</v>
      </c>
      <c r="D6644" s="3">
        <f t="shared" si="927"/>
        <v>47.011770833333337</v>
      </c>
      <c r="E6644" s="3">
        <f>MAX(B6644 - D6644/Inputs!$B$5, 0)</f>
        <v>21.310033143939393</v>
      </c>
      <c r="F6644" s="3">
        <f>MAX(D6644*Inputs!$B$5 - B6644, 0)</f>
        <v>0</v>
      </c>
      <c r="G6644" s="3">
        <f t="shared" si="928"/>
        <v>2</v>
      </c>
      <c r="H6644" t="str">
        <f t="shared" si="929"/>
        <v>Discharge</v>
      </c>
      <c r="I6644" s="3">
        <f t="shared" si="934"/>
        <v>158.77939109773115</v>
      </c>
      <c r="J6644" s="3">
        <f t="shared" si="935"/>
        <v>340</v>
      </c>
      <c r="K6644" s="3">
        <f>MIN(Inputs!$B$2, (Inputs!$B$8 - I6644)/Inputs!$B$9)</f>
        <v>170</v>
      </c>
      <c r="L6644" s="3">
        <f>MAX(MIN(Inputs!$B$2, I6644*Inputs!$B$10, Inputs!$B$8*Inputs!$B$4 - J6644), 0)</f>
        <v>0</v>
      </c>
      <c r="M6644" s="3">
        <f t="shared" si="930"/>
        <v>0</v>
      </c>
      <c r="N6644" s="3">
        <f t="shared" si="931"/>
        <v>0</v>
      </c>
      <c r="O6644" s="3">
        <f>IF(H6644="Reg", MIN(Inputs!$B$2, I6644*Inputs!$B$10, (Inputs!$B$8-I6644)/Inputs!$B$9), 0)</f>
        <v>0</v>
      </c>
      <c r="P6644" s="3">
        <f t="shared" si="932"/>
        <v>0</v>
      </c>
      <c r="Q6644" s="3">
        <f t="shared" si="933"/>
        <v>0</v>
      </c>
      <c r="R6644" s="3">
        <f>I6644 + M6644*Inputs!$B$9 - N6644/Inputs!$B$10</f>
        <v>158.77939109773115</v>
      </c>
    </row>
    <row r="6645" spans="1:18" x14ac:dyDescent="0.3">
      <c r="A6645" s="4">
        <v>46299.791666666657</v>
      </c>
      <c r="B6645" s="3">
        <v>125.68</v>
      </c>
      <c r="C6645" s="3">
        <v>1</v>
      </c>
      <c r="D6645" s="3">
        <f t="shared" si="927"/>
        <v>47.011770833333337</v>
      </c>
      <c r="E6645" s="3">
        <f>MAX(B6645 - D6645/Inputs!$B$5, 0)</f>
        <v>72.257533143939398</v>
      </c>
      <c r="F6645" s="3">
        <f>MAX(D6645*Inputs!$B$5 - B6645, 0)</f>
        <v>0</v>
      </c>
      <c r="G6645" s="3">
        <f t="shared" si="928"/>
        <v>1</v>
      </c>
      <c r="H6645" t="str">
        <f t="shared" si="929"/>
        <v>Discharge</v>
      </c>
      <c r="I6645" s="3">
        <f t="shared" si="934"/>
        <v>158.77939109773115</v>
      </c>
      <c r="J6645" s="3">
        <f t="shared" si="935"/>
        <v>340</v>
      </c>
      <c r="K6645" s="3">
        <f>MIN(Inputs!$B$2, (Inputs!$B$8 - I6645)/Inputs!$B$9)</f>
        <v>170</v>
      </c>
      <c r="L6645" s="3">
        <f>MAX(MIN(Inputs!$B$2, I6645*Inputs!$B$10, Inputs!$B$8*Inputs!$B$4 - J6645), 0)</f>
        <v>0</v>
      </c>
      <c r="M6645" s="3">
        <f t="shared" si="930"/>
        <v>0</v>
      </c>
      <c r="N6645" s="3">
        <f t="shared" si="931"/>
        <v>0</v>
      </c>
      <c r="O6645" s="3">
        <f>IF(H6645="Reg", MIN(Inputs!$B$2, I6645*Inputs!$B$10, (Inputs!$B$8-I6645)/Inputs!$B$9), 0)</f>
        <v>0</v>
      </c>
      <c r="P6645" s="3">
        <f t="shared" si="932"/>
        <v>0</v>
      </c>
      <c r="Q6645" s="3">
        <f t="shared" si="933"/>
        <v>0</v>
      </c>
      <c r="R6645" s="3">
        <f>I6645 + M6645*Inputs!$B$9 - N6645/Inputs!$B$10</f>
        <v>158.77939109773115</v>
      </c>
    </row>
    <row r="6646" spans="1:18" x14ac:dyDescent="0.3">
      <c r="A6646" s="4">
        <v>46299.833333333343</v>
      </c>
      <c r="B6646" s="3">
        <v>155.21250000000001</v>
      </c>
      <c r="C6646" s="3">
        <v>1.93</v>
      </c>
      <c r="D6646" s="3">
        <f t="shared" si="927"/>
        <v>47.011770833333337</v>
      </c>
      <c r="E6646" s="3">
        <f>MAX(B6646 - D6646/Inputs!$B$5, 0)</f>
        <v>101.7900331439394</v>
      </c>
      <c r="F6646" s="3">
        <f>MAX(D6646*Inputs!$B$5 - B6646, 0)</f>
        <v>0</v>
      </c>
      <c r="G6646" s="3">
        <f t="shared" si="928"/>
        <v>1.93</v>
      </c>
      <c r="H6646" t="str">
        <f t="shared" si="929"/>
        <v>Discharge</v>
      </c>
      <c r="I6646" s="3">
        <f t="shared" si="934"/>
        <v>158.77939109773115</v>
      </c>
      <c r="J6646" s="3">
        <f t="shared" si="935"/>
        <v>340</v>
      </c>
      <c r="K6646" s="3">
        <f>MIN(Inputs!$B$2, (Inputs!$B$8 - I6646)/Inputs!$B$9)</f>
        <v>170</v>
      </c>
      <c r="L6646" s="3">
        <f>MAX(MIN(Inputs!$B$2, I6646*Inputs!$B$10, Inputs!$B$8*Inputs!$B$4 - J6646), 0)</f>
        <v>0</v>
      </c>
      <c r="M6646" s="3">
        <f t="shared" si="930"/>
        <v>0</v>
      </c>
      <c r="N6646" s="3">
        <f t="shared" si="931"/>
        <v>0</v>
      </c>
      <c r="O6646" s="3">
        <f>IF(H6646="Reg", MIN(Inputs!$B$2, I6646*Inputs!$B$10, (Inputs!$B$8-I6646)/Inputs!$B$9), 0)</f>
        <v>0</v>
      </c>
      <c r="P6646" s="3">
        <f t="shared" si="932"/>
        <v>0</v>
      </c>
      <c r="Q6646" s="3">
        <f t="shared" si="933"/>
        <v>0</v>
      </c>
      <c r="R6646" s="3">
        <f>I6646 + M6646*Inputs!$B$9 - N6646/Inputs!$B$10</f>
        <v>158.77939109773115</v>
      </c>
    </row>
    <row r="6647" spans="1:18" x14ac:dyDescent="0.3">
      <c r="A6647" s="4">
        <v>46299.875</v>
      </c>
      <c r="B6647" s="3">
        <v>104.2975</v>
      </c>
      <c r="C6647" s="3">
        <v>0.86</v>
      </c>
      <c r="D6647" s="3">
        <f t="shared" si="927"/>
        <v>47.011770833333337</v>
      </c>
      <c r="E6647" s="3">
        <f>MAX(B6647 - D6647/Inputs!$B$5, 0)</f>
        <v>50.87503314393939</v>
      </c>
      <c r="F6647" s="3">
        <f>MAX(D6647*Inputs!$B$5 - B6647, 0)</f>
        <v>0</v>
      </c>
      <c r="G6647" s="3">
        <f t="shared" si="928"/>
        <v>0.86</v>
      </c>
      <c r="H6647" t="str">
        <f t="shared" si="929"/>
        <v>Discharge</v>
      </c>
      <c r="I6647" s="3">
        <f t="shared" si="934"/>
        <v>158.77939109773115</v>
      </c>
      <c r="J6647" s="3">
        <f t="shared" si="935"/>
        <v>340</v>
      </c>
      <c r="K6647" s="3">
        <f>MIN(Inputs!$B$2, (Inputs!$B$8 - I6647)/Inputs!$B$9)</f>
        <v>170</v>
      </c>
      <c r="L6647" s="3">
        <f>MAX(MIN(Inputs!$B$2, I6647*Inputs!$B$10, Inputs!$B$8*Inputs!$B$4 - J6647), 0)</f>
        <v>0</v>
      </c>
      <c r="M6647" s="3">
        <f t="shared" si="930"/>
        <v>0</v>
      </c>
      <c r="N6647" s="3">
        <f t="shared" si="931"/>
        <v>0</v>
      </c>
      <c r="O6647" s="3">
        <f>IF(H6647="Reg", MIN(Inputs!$B$2, I6647*Inputs!$B$10, (Inputs!$B$8-I6647)/Inputs!$B$9), 0)</f>
        <v>0</v>
      </c>
      <c r="P6647" s="3">
        <f t="shared" si="932"/>
        <v>0</v>
      </c>
      <c r="Q6647" s="3">
        <f t="shared" si="933"/>
        <v>0</v>
      </c>
      <c r="R6647" s="3">
        <f>I6647 + M6647*Inputs!$B$9 - N6647/Inputs!$B$10</f>
        <v>158.77939109773115</v>
      </c>
    </row>
    <row r="6648" spans="1:18" x14ac:dyDescent="0.3">
      <c r="A6648" s="4">
        <v>46299.916666666657</v>
      </c>
      <c r="B6648" s="3">
        <v>38.097500000000004</v>
      </c>
      <c r="C6648" s="3">
        <v>0.06</v>
      </c>
      <c r="D6648" s="3">
        <f t="shared" si="927"/>
        <v>47.011770833333337</v>
      </c>
      <c r="E6648" s="3">
        <f>MAX(B6648 - D6648/Inputs!$B$5, 0)</f>
        <v>0</v>
      </c>
      <c r="F6648" s="3">
        <f>MAX(D6648*Inputs!$B$5 - B6648, 0)</f>
        <v>3.2728583333333319</v>
      </c>
      <c r="G6648" s="3">
        <f t="shared" si="928"/>
        <v>0.06</v>
      </c>
      <c r="H6648" t="str">
        <f t="shared" si="929"/>
        <v>Charge</v>
      </c>
      <c r="I6648" s="3">
        <f t="shared" si="934"/>
        <v>158.77939109773115</v>
      </c>
      <c r="J6648" s="3">
        <f t="shared" si="935"/>
        <v>340</v>
      </c>
      <c r="K6648" s="3">
        <f>MIN(Inputs!$B$2, (Inputs!$B$8 - I6648)/Inputs!$B$9)</f>
        <v>170</v>
      </c>
      <c r="L6648" s="3">
        <f>MAX(MIN(Inputs!$B$2, I6648*Inputs!$B$10, Inputs!$B$8*Inputs!$B$4 - J6648), 0)</f>
        <v>0</v>
      </c>
      <c r="M6648" s="3">
        <f t="shared" si="930"/>
        <v>170</v>
      </c>
      <c r="N6648" s="3">
        <f t="shared" si="931"/>
        <v>0</v>
      </c>
      <c r="O6648" s="3">
        <f>IF(H6648="Reg", MIN(Inputs!$B$2, I6648*Inputs!$B$10, (Inputs!$B$8-I6648)/Inputs!$B$9), 0)</f>
        <v>0</v>
      </c>
      <c r="P6648" s="3">
        <f t="shared" si="932"/>
        <v>-6476.5750000000007</v>
      </c>
      <c r="Q6648" s="3">
        <f t="shared" si="933"/>
        <v>0</v>
      </c>
      <c r="R6648" s="3">
        <f>I6648 + M6648*Inputs!$B$9 - N6648/Inputs!$B$10</f>
        <v>318.25352693172772</v>
      </c>
    </row>
    <row r="6649" spans="1:18" x14ac:dyDescent="0.3">
      <c r="A6649" s="4">
        <v>46299.958333333343</v>
      </c>
      <c r="B6649" s="3">
        <v>28.09</v>
      </c>
      <c r="C6649" s="3">
        <v>0.05</v>
      </c>
      <c r="D6649" s="3">
        <f t="shared" si="927"/>
        <v>47.011770833333337</v>
      </c>
      <c r="E6649" s="3">
        <f>MAX(B6649 - D6649/Inputs!$B$5, 0)</f>
        <v>0</v>
      </c>
      <c r="F6649" s="3">
        <f>MAX(D6649*Inputs!$B$5 - B6649, 0)</f>
        <v>13.280358333333336</v>
      </c>
      <c r="G6649" s="3">
        <f t="shared" si="928"/>
        <v>0.05</v>
      </c>
      <c r="H6649" t="str">
        <f t="shared" si="929"/>
        <v>Charge</v>
      </c>
      <c r="I6649" s="3">
        <f t="shared" si="934"/>
        <v>318.25352693172772</v>
      </c>
      <c r="J6649" s="3">
        <f t="shared" si="935"/>
        <v>340</v>
      </c>
      <c r="K6649" s="3">
        <f>MIN(Inputs!$B$2, (Inputs!$B$8 - I6649)/Inputs!$B$9)</f>
        <v>23.181818181818198</v>
      </c>
      <c r="L6649" s="3">
        <f>MAX(MIN(Inputs!$B$2, I6649*Inputs!$B$10, Inputs!$B$8*Inputs!$B$4 - J6649), 0)</f>
        <v>0</v>
      </c>
      <c r="M6649" s="3">
        <f t="shared" si="930"/>
        <v>23.181818181818198</v>
      </c>
      <c r="N6649" s="3">
        <f t="shared" si="931"/>
        <v>0</v>
      </c>
      <c r="O6649" s="3">
        <f>IF(H6649="Reg", MIN(Inputs!$B$2, I6649*Inputs!$B$10, (Inputs!$B$8-I6649)/Inputs!$B$9), 0)</f>
        <v>0</v>
      </c>
      <c r="P6649" s="3">
        <f t="shared" si="932"/>
        <v>-651.17727272727313</v>
      </c>
      <c r="Q6649" s="3">
        <f t="shared" si="933"/>
        <v>0</v>
      </c>
      <c r="R6649" s="3">
        <f>I6649 + M6649*Inputs!$B$9 - N6649/Inputs!$B$10</f>
        <v>340</v>
      </c>
    </row>
    <row r="6650" spans="1:18" x14ac:dyDescent="0.3">
      <c r="A6650" s="4">
        <v>46300</v>
      </c>
      <c r="B6650" s="3">
        <v>28.172499999999999</v>
      </c>
      <c r="C6650" s="3">
        <v>0.05</v>
      </c>
      <c r="D6650" s="3">
        <f t="shared" si="927"/>
        <v>30.044791666666669</v>
      </c>
      <c r="E6650" s="3">
        <f>MAX(B6650 - D6650/Inputs!$B$5, 0)</f>
        <v>0</v>
      </c>
      <c r="F6650" s="3">
        <f>MAX(D6650*Inputs!$B$5 - B6650, 0)</f>
        <v>0</v>
      </c>
      <c r="G6650" s="3">
        <f t="shared" si="928"/>
        <v>0.05</v>
      </c>
      <c r="H6650" t="str">
        <f t="shared" si="929"/>
        <v>Reg</v>
      </c>
      <c r="I6650" s="3">
        <f t="shared" si="934"/>
        <v>340</v>
      </c>
      <c r="J6650" s="3">
        <f t="shared" si="935"/>
        <v>0</v>
      </c>
      <c r="K6650" s="3">
        <f>MIN(Inputs!$B$2, (Inputs!$B$8 - I6650)/Inputs!$B$9)</f>
        <v>0</v>
      </c>
      <c r="L6650" s="3">
        <f>MAX(MIN(Inputs!$B$2, I6650*Inputs!$B$10, Inputs!$B$8*Inputs!$B$4 - J6650), 0)</f>
        <v>170</v>
      </c>
      <c r="M6650" s="3">
        <f t="shared" si="930"/>
        <v>0</v>
      </c>
      <c r="N6650" s="3">
        <f t="shared" si="931"/>
        <v>0</v>
      </c>
      <c r="O6650" s="3">
        <f>IF(H6650="Reg", MIN(Inputs!$B$2, I6650*Inputs!$B$10, (Inputs!$B$8-I6650)/Inputs!$B$9), 0)</f>
        <v>0</v>
      </c>
      <c r="P6650" s="3">
        <f t="shared" si="932"/>
        <v>0</v>
      </c>
      <c r="Q6650" s="3">
        <f t="shared" si="933"/>
        <v>0</v>
      </c>
      <c r="R6650" s="3">
        <f>I6650 + M6650*Inputs!$B$9 - N6650/Inputs!$B$10</f>
        <v>340</v>
      </c>
    </row>
    <row r="6651" spans="1:18" x14ac:dyDescent="0.3">
      <c r="A6651" s="4">
        <v>46300.041666666657</v>
      </c>
      <c r="B6651" s="3">
        <v>17.75</v>
      </c>
      <c r="C6651" s="3">
        <v>0.06</v>
      </c>
      <c r="D6651" s="3">
        <f t="shared" si="927"/>
        <v>30.044791666666669</v>
      </c>
      <c r="E6651" s="3">
        <f>MAX(B6651 - D6651/Inputs!$B$5, 0)</f>
        <v>0</v>
      </c>
      <c r="F6651" s="3">
        <f>MAX(D6651*Inputs!$B$5 - B6651, 0)</f>
        <v>8.6894166666666699</v>
      </c>
      <c r="G6651" s="3">
        <f t="shared" si="928"/>
        <v>0.06</v>
      </c>
      <c r="H6651" t="str">
        <f t="shared" si="929"/>
        <v>Charge</v>
      </c>
      <c r="I6651" s="3">
        <f t="shared" si="934"/>
        <v>340</v>
      </c>
      <c r="J6651" s="3">
        <f t="shared" si="935"/>
        <v>0</v>
      </c>
      <c r="K6651" s="3">
        <f>MIN(Inputs!$B$2, (Inputs!$B$8 - I6651)/Inputs!$B$9)</f>
        <v>0</v>
      </c>
      <c r="L6651" s="3">
        <f>MAX(MIN(Inputs!$B$2, I6651*Inputs!$B$10, Inputs!$B$8*Inputs!$B$4 - J6651), 0)</f>
        <v>170</v>
      </c>
      <c r="M6651" s="3">
        <f t="shared" si="930"/>
        <v>0</v>
      </c>
      <c r="N6651" s="3">
        <f t="shared" si="931"/>
        <v>0</v>
      </c>
      <c r="O6651" s="3">
        <f>IF(H6651="Reg", MIN(Inputs!$B$2, I6651*Inputs!$B$10, (Inputs!$B$8-I6651)/Inputs!$B$9), 0)</f>
        <v>0</v>
      </c>
      <c r="P6651" s="3">
        <f t="shared" si="932"/>
        <v>0</v>
      </c>
      <c r="Q6651" s="3">
        <f t="shared" si="933"/>
        <v>0</v>
      </c>
      <c r="R6651" s="3">
        <f>I6651 + M6651*Inputs!$B$9 - N6651/Inputs!$B$10</f>
        <v>340</v>
      </c>
    </row>
    <row r="6652" spans="1:18" x14ac:dyDescent="0.3">
      <c r="A6652" s="4">
        <v>46300.083333333343</v>
      </c>
      <c r="B6652" s="3">
        <v>17.0275</v>
      </c>
      <c r="C6652" s="3">
        <v>0.04</v>
      </c>
      <c r="D6652" s="3">
        <f t="shared" si="927"/>
        <v>30.044791666666669</v>
      </c>
      <c r="E6652" s="3">
        <f>MAX(B6652 - D6652/Inputs!$B$5, 0)</f>
        <v>0</v>
      </c>
      <c r="F6652" s="3">
        <f>MAX(D6652*Inputs!$B$5 - B6652, 0)</f>
        <v>9.41191666666667</v>
      </c>
      <c r="G6652" s="3">
        <f t="shared" si="928"/>
        <v>0.04</v>
      </c>
      <c r="H6652" t="str">
        <f t="shared" si="929"/>
        <v>Charge</v>
      </c>
      <c r="I6652" s="3">
        <f t="shared" si="934"/>
        <v>340</v>
      </c>
      <c r="J6652" s="3">
        <f t="shared" si="935"/>
        <v>0</v>
      </c>
      <c r="K6652" s="3">
        <f>MIN(Inputs!$B$2, (Inputs!$B$8 - I6652)/Inputs!$B$9)</f>
        <v>0</v>
      </c>
      <c r="L6652" s="3">
        <f>MAX(MIN(Inputs!$B$2, I6652*Inputs!$B$10, Inputs!$B$8*Inputs!$B$4 - J6652), 0)</f>
        <v>170</v>
      </c>
      <c r="M6652" s="3">
        <f t="shared" si="930"/>
        <v>0</v>
      </c>
      <c r="N6652" s="3">
        <f t="shared" si="931"/>
        <v>0</v>
      </c>
      <c r="O6652" s="3">
        <f>IF(H6652="Reg", MIN(Inputs!$B$2, I6652*Inputs!$B$10, (Inputs!$B$8-I6652)/Inputs!$B$9), 0)</f>
        <v>0</v>
      </c>
      <c r="P6652" s="3">
        <f t="shared" si="932"/>
        <v>0</v>
      </c>
      <c r="Q6652" s="3">
        <f t="shared" si="933"/>
        <v>0</v>
      </c>
      <c r="R6652" s="3">
        <f>I6652 + M6652*Inputs!$B$9 - N6652/Inputs!$B$10</f>
        <v>340</v>
      </c>
    </row>
    <row r="6653" spans="1:18" x14ac:dyDescent="0.3">
      <c r="A6653" s="4">
        <v>46300.125</v>
      </c>
      <c r="B6653" s="3">
        <v>17.0075</v>
      </c>
      <c r="C6653" s="3">
        <v>0.05</v>
      </c>
      <c r="D6653" s="3">
        <f t="shared" si="927"/>
        <v>30.044791666666669</v>
      </c>
      <c r="E6653" s="3">
        <f>MAX(B6653 - D6653/Inputs!$B$5, 0)</f>
        <v>0</v>
      </c>
      <c r="F6653" s="3">
        <f>MAX(D6653*Inputs!$B$5 - B6653, 0)</f>
        <v>9.4319166666666696</v>
      </c>
      <c r="G6653" s="3">
        <f t="shared" si="928"/>
        <v>0.05</v>
      </c>
      <c r="H6653" t="str">
        <f t="shared" si="929"/>
        <v>Charge</v>
      </c>
      <c r="I6653" s="3">
        <f t="shared" si="934"/>
        <v>340</v>
      </c>
      <c r="J6653" s="3">
        <f t="shared" si="935"/>
        <v>0</v>
      </c>
      <c r="K6653" s="3">
        <f>MIN(Inputs!$B$2, (Inputs!$B$8 - I6653)/Inputs!$B$9)</f>
        <v>0</v>
      </c>
      <c r="L6653" s="3">
        <f>MAX(MIN(Inputs!$B$2, I6653*Inputs!$B$10, Inputs!$B$8*Inputs!$B$4 - J6653), 0)</f>
        <v>170</v>
      </c>
      <c r="M6653" s="3">
        <f t="shared" si="930"/>
        <v>0</v>
      </c>
      <c r="N6653" s="3">
        <f t="shared" si="931"/>
        <v>0</v>
      </c>
      <c r="O6653" s="3">
        <f>IF(H6653="Reg", MIN(Inputs!$B$2, I6653*Inputs!$B$10, (Inputs!$B$8-I6653)/Inputs!$B$9), 0)</f>
        <v>0</v>
      </c>
      <c r="P6653" s="3">
        <f t="shared" si="932"/>
        <v>0</v>
      </c>
      <c r="Q6653" s="3">
        <f t="shared" si="933"/>
        <v>0</v>
      </c>
      <c r="R6653" s="3">
        <f>I6653 + M6653*Inputs!$B$9 - N6653/Inputs!$B$10</f>
        <v>340</v>
      </c>
    </row>
    <row r="6654" spans="1:18" x14ac:dyDescent="0.3">
      <c r="A6654" s="4">
        <v>46300.166666666657</v>
      </c>
      <c r="B6654" s="3">
        <v>17.577500000000001</v>
      </c>
      <c r="C6654" s="3">
        <v>0.05</v>
      </c>
      <c r="D6654" s="3">
        <f t="shared" si="927"/>
        <v>30.044791666666669</v>
      </c>
      <c r="E6654" s="3">
        <f>MAX(B6654 - D6654/Inputs!$B$5, 0)</f>
        <v>0</v>
      </c>
      <c r="F6654" s="3">
        <f>MAX(D6654*Inputs!$B$5 - B6654, 0)</f>
        <v>8.8619166666666693</v>
      </c>
      <c r="G6654" s="3">
        <f t="shared" si="928"/>
        <v>0.05</v>
      </c>
      <c r="H6654" t="str">
        <f t="shared" si="929"/>
        <v>Charge</v>
      </c>
      <c r="I6654" s="3">
        <f t="shared" si="934"/>
        <v>340</v>
      </c>
      <c r="J6654" s="3">
        <f t="shared" si="935"/>
        <v>0</v>
      </c>
      <c r="K6654" s="3">
        <f>MIN(Inputs!$B$2, (Inputs!$B$8 - I6654)/Inputs!$B$9)</f>
        <v>0</v>
      </c>
      <c r="L6654" s="3">
        <f>MAX(MIN(Inputs!$B$2, I6654*Inputs!$B$10, Inputs!$B$8*Inputs!$B$4 - J6654), 0)</f>
        <v>170</v>
      </c>
      <c r="M6654" s="3">
        <f t="shared" si="930"/>
        <v>0</v>
      </c>
      <c r="N6654" s="3">
        <f t="shared" si="931"/>
        <v>0</v>
      </c>
      <c r="O6654" s="3">
        <f>IF(H6654="Reg", MIN(Inputs!$B$2, I6654*Inputs!$B$10, (Inputs!$B$8-I6654)/Inputs!$B$9), 0)</f>
        <v>0</v>
      </c>
      <c r="P6654" s="3">
        <f t="shared" si="932"/>
        <v>0</v>
      </c>
      <c r="Q6654" s="3">
        <f t="shared" si="933"/>
        <v>0</v>
      </c>
      <c r="R6654" s="3">
        <f>I6654 + M6654*Inputs!$B$9 - N6654/Inputs!$B$10</f>
        <v>340</v>
      </c>
    </row>
    <row r="6655" spans="1:18" x14ac:dyDescent="0.3">
      <c r="A6655" s="4">
        <v>46300.208333333343</v>
      </c>
      <c r="B6655" s="3">
        <v>17.254999999999999</v>
      </c>
      <c r="C6655" s="3">
        <v>0.04</v>
      </c>
      <c r="D6655" s="3">
        <f t="shared" si="927"/>
        <v>30.044791666666669</v>
      </c>
      <c r="E6655" s="3">
        <f>MAX(B6655 - D6655/Inputs!$B$5, 0)</f>
        <v>0</v>
      </c>
      <c r="F6655" s="3">
        <f>MAX(D6655*Inputs!$B$5 - B6655, 0)</f>
        <v>9.1844166666666709</v>
      </c>
      <c r="G6655" s="3">
        <f t="shared" si="928"/>
        <v>0.04</v>
      </c>
      <c r="H6655" t="str">
        <f t="shared" si="929"/>
        <v>Charge</v>
      </c>
      <c r="I6655" s="3">
        <f t="shared" si="934"/>
        <v>340</v>
      </c>
      <c r="J6655" s="3">
        <f t="shared" si="935"/>
        <v>0</v>
      </c>
      <c r="K6655" s="3">
        <f>MIN(Inputs!$B$2, (Inputs!$B$8 - I6655)/Inputs!$B$9)</f>
        <v>0</v>
      </c>
      <c r="L6655" s="3">
        <f>MAX(MIN(Inputs!$B$2, I6655*Inputs!$B$10, Inputs!$B$8*Inputs!$B$4 - J6655), 0)</f>
        <v>170</v>
      </c>
      <c r="M6655" s="3">
        <f t="shared" si="930"/>
        <v>0</v>
      </c>
      <c r="N6655" s="3">
        <f t="shared" si="931"/>
        <v>0</v>
      </c>
      <c r="O6655" s="3">
        <f>IF(H6655="Reg", MIN(Inputs!$B$2, I6655*Inputs!$B$10, (Inputs!$B$8-I6655)/Inputs!$B$9), 0)</f>
        <v>0</v>
      </c>
      <c r="P6655" s="3">
        <f t="shared" si="932"/>
        <v>0</v>
      </c>
      <c r="Q6655" s="3">
        <f t="shared" si="933"/>
        <v>0</v>
      </c>
      <c r="R6655" s="3">
        <f>I6655 + M6655*Inputs!$B$9 - N6655/Inputs!$B$10</f>
        <v>340</v>
      </c>
    </row>
    <row r="6656" spans="1:18" x14ac:dyDescent="0.3">
      <c r="A6656" s="4">
        <v>46300.25</v>
      </c>
      <c r="B6656" s="3">
        <v>18.59</v>
      </c>
      <c r="C6656" s="3">
        <v>0.05</v>
      </c>
      <c r="D6656" s="3">
        <f t="shared" si="927"/>
        <v>30.044791666666669</v>
      </c>
      <c r="E6656" s="3">
        <f>MAX(B6656 - D6656/Inputs!$B$5, 0)</f>
        <v>0</v>
      </c>
      <c r="F6656" s="3">
        <f>MAX(D6656*Inputs!$B$5 - B6656, 0)</f>
        <v>7.84941666666667</v>
      </c>
      <c r="G6656" s="3">
        <f t="shared" si="928"/>
        <v>0.05</v>
      </c>
      <c r="H6656" t="str">
        <f t="shared" si="929"/>
        <v>Charge</v>
      </c>
      <c r="I6656" s="3">
        <f t="shared" si="934"/>
        <v>340</v>
      </c>
      <c r="J6656" s="3">
        <f t="shared" si="935"/>
        <v>0</v>
      </c>
      <c r="K6656" s="3">
        <f>MIN(Inputs!$B$2, (Inputs!$B$8 - I6656)/Inputs!$B$9)</f>
        <v>0</v>
      </c>
      <c r="L6656" s="3">
        <f>MAX(MIN(Inputs!$B$2, I6656*Inputs!$B$10, Inputs!$B$8*Inputs!$B$4 - J6656), 0)</f>
        <v>170</v>
      </c>
      <c r="M6656" s="3">
        <f t="shared" si="930"/>
        <v>0</v>
      </c>
      <c r="N6656" s="3">
        <f t="shared" si="931"/>
        <v>0</v>
      </c>
      <c r="O6656" s="3">
        <f>IF(H6656="Reg", MIN(Inputs!$B$2, I6656*Inputs!$B$10, (Inputs!$B$8-I6656)/Inputs!$B$9), 0)</f>
        <v>0</v>
      </c>
      <c r="P6656" s="3">
        <f t="shared" si="932"/>
        <v>0</v>
      </c>
      <c r="Q6656" s="3">
        <f t="shared" si="933"/>
        <v>0</v>
      </c>
      <c r="R6656" s="3">
        <f>I6656 + M6656*Inputs!$B$9 - N6656/Inputs!$B$10</f>
        <v>340</v>
      </c>
    </row>
    <row r="6657" spans="1:18" x14ac:dyDescent="0.3">
      <c r="A6657" s="4">
        <v>46300.291666666657</v>
      </c>
      <c r="B6657" s="3">
        <v>20.48</v>
      </c>
      <c r="C6657" s="3">
        <v>1</v>
      </c>
      <c r="D6657" s="3">
        <f t="shared" si="927"/>
        <v>30.044791666666669</v>
      </c>
      <c r="E6657" s="3">
        <f>MAX(B6657 - D6657/Inputs!$B$5, 0)</f>
        <v>0</v>
      </c>
      <c r="F6657" s="3">
        <f>MAX(D6657*Inputs!$B$5 - B6657, 0)</f>
        <v>5.9594166666666695</v>
      </c>
      <c r="G6657" s="3">
        <f t="shared" si="928"/>
        <v>1</v>
      </c>
      <c r="H6657" t="str">
        <f t="shared" si="929"/>
        <v>Charge</v>
      </c>
      <c r="I6657" s="3">
        <f t="shared" si="934"/>
        <v>340</v>
      </c>
      <c r="J6657" s="3">
        <f t="shared" si="935"/>
        <v>0</v>
      </c>
      <c r="K6657" s="3">
        <f>MIN(Inputs!$B$2, (Inputs!$B$8 - I6657)/Inputs!$B$9)</f>
        <v>0</v>
      </c>
      <c r="L6657" s="3">
        <f>MAX(MIN(Inputs!$B$2, I6657*Inputs!$B$10, Inputs!$B$8*Inputs!$B$4 - J6657), 0)</f>
        <v>170</v>
      </c>
      <c r="M6657" s="3">
        <f t="shared" si="930"/>
        <v>0</v>
      </c>
      <c r="N6657" s="3">
        <f t="shared" si="931"/>
        <v>0</v>
      </c>
      <c r="O6657" s="3">
        <f>IF(H6657="Reg", MIN(Inputs!$B$2, I6657*Inputs!$B$10, (Inputs!$B$8-I6657)/Inputs!$B$9), 0)</f>
        <v>0</v>
      </c>
      <c r="P6657" s="3">
        <f t="shared" si="932"/>
        <v>0</v>
      </c>
      <c r="Q6657" s="3">
        <f t="shared" si="933"/>
        <v>0</v>
      </c>
      <c r="R6657" s="3">
        <f>I6657 + M6657*Inputs!$B$9 - N6657/Inputs!$B$10</f>
        <v>340</v>
      </c>
    </row>
    <row r="6658" spans="1:18" x14ac:dyDescent="0.3">
      <c r="A6658" s="4">
        <v>46300.333333333343</v>
      </c>
      <c r="B6658" s="3">
        <v>22.412500000000001</v>
      </c>
      <c r="C6658" s="3">
        <v>0.96</v>
      </c>
      <c r="D6658" s="3">
        <f t="shared" ref="D6658:D6721" si="936">AVERAGEIFS(B:B, A:A, "&gt;="&amp;INT(A6658), A:A, "&lt;"&amp;INT(A6658)+1)</f>
        <v>30.044791666666669</v>
      </c>
      <c r="E6658" s="3">
        <f>MAX(B6658 - D6658/Inputs!$B$5, 0)</f>
        <v>0</v>
      </c>
      <c r="F6658" s="3">
        <f>MAX(D6658*Inputs!$B$5 - B6658, 0)</f>
        <v>4.0269166666666685</v>
      </c>
      <c r="G6658" s="3">
        <f t="shared" ref="G6658:G6721" si="937">C6658</f>
        <v>0.96</v>
      </c>
      <c r="H6658" t="str">
        <f t="shared" ref="H6658:H6721" si="938">IF(MAX(E6658, F6658, G6658)&lt;=0, "Idle", IF(AND(G6658&gt;=E6658, G6658&gt;=F6658), "Reg", IF(E6658&gt;=F6658, "Discharge", "Charge")))</f>
        <v>Charge</v>
      </c>
      <c r="I6658" s="3">
        <f t="shared" si="934"/>
        <v>340</v>
      </c>
      <c r="J6658" s="3">
        <f t="shared" si="935"/>
        <v>0</v>
      </c>
      <c r="K6658" s="3">
        <f>MIN(Inputs!$B$2, (Inputs!$B$8 - I6658)/Inputs!$B$9)</f>
        <v>0</v>
      </c>
      <c r="L6658" s="3">
        <f>MAX(MIN(Inputs!$B$2, I6658*Inputs!$B$10, Inputs!$B$8*Inputs!$B$4 - J6658), 0)</f>
        <v>170</v>
      </c>
      <c r="M6658" s="3">
        <f t="shared" ref="M6658:M6721" si="939">IF(H6658="Charge", K6658, 0)</f>
        <v>0</v>
      </c>
      <c r="N6658" s="3">
        <f t="shared" ref="N6658:N6721" si="940">IF(H6658="Discharge", L6658, 0)</f>
        <v>0</v>
      </c>
      <c r="O6658" s="3">
        <f>IF(H6658="Reg", MIN(Inputs!$B$2, I6658*Inputs!$B$10, (Inputs!$B$8-I6658)/Inputs!$B$9), 0)</f>
        <v>0</v>
      </c>
      <c r="P6658" s="3">
        <f t="shared" ref="P6658:P6721" si="941">(N6658 - M6658) * B6658</f>
        <v>0</v>
      </c>
      <c r="Q6658" s="3">
        <f t="shared" ref="Q6658:Q6721" si="942">O6658 * C6658</f>
        <v>0</v>
      </c>
      <c r="R6658" s="3">
        <f>I6658 + M6658*Inputs!$B$9 - N6658/Inputs!$B$10</f>
        <v>340</v>
      </c>
    </row>
    <row r="6659" spans="1:18" x14ac:dyDescent="0.3">
      <c r="A6659" s="4">
        <v>46300.375</v>
      </c>
      <c r="B6659" s="3">
        <v>25.37</v>
      </c>
      <c r="C6659" s="3">
        <v>0.49</v>
      </c>
      <c r="D6659" s="3">
        <f t="shared" si="936"/>
        <v>30.044791666666669</v>
      </c>
      <c r="E6659" s="3">
        <f>MAX(B6659 - D6659/Inputs!$B$5, 0)</f>
        <v>0</v>
      </c>
      <c r="F6659" s="3">
        <f>MAX(D6659*Inputs!$B$5 - B6659, 0)</f>
        <v>1.0694166666666689</v>
      </c>
      <c r="G6659" s="3">
        <f t="shared" si="937"/>
        <v>0.49</v>
      </c>
      <c r="H6659" t="str">
        <f t="shared" si="938"/>
        <v>Charge</v>
      </c>
      <c r="I6659" s="3">
        <f t="shared" ref="I6659:I6722" si="943">R6658</f>
        <v>340</v>
      </c>
      <c r="J6659" s="3">
        <f t="shared" ref="J6659:J6722" si="944">IF(INT(A6659)=INT(A6658), J6658 + N6658, 0)</f>
        <v>0</v>
      </c>
      <c r="K6659" s="3">
        <f>MIN(Inputs!$B$2, (Inputs!$B$8 - I6659)/Inputs!$B$9)</f>
        <v>0</v>
      </c>
      <c r="L6659" s="3">
        <f>MAX(MIN(Inputs!$B$2, I6659*Inputs!$B$10, Inputs!$B$8*Inputs!$B$4 - J6659), 0)</f>
        <v>170</v>
      </c>
      <c r="M6659" s="3">
        <f t="shared" si="939"/>
        <v>0</v>
      </c>
      <c r="N6659" s="3">
        <f t="shared" si="940"/>
        <v>0</v>
      </c>
      <c r="O6659" s="3">
        <f>IF(H6659="Reg", MIN(Inputs!$B$2, I6659*Inputs!$B$10, (Inputs!$B$8-I6659)/Inputs!$B$9), 0)</f>
        <v>0</v>
      </c>
      <c r="P6659" s="3">
        <f t="shared" si="941"/>
        <v>0</v>
      </c>
      <c r="Q6659" s="3">
        <f t="shared" si="942"/>
        <v>0</v>
      </c>
      <c r="R6659" s="3">
        <f>I6659 + M6659*Inputs!$B$9 - N6659/Inputs!$B$10</f>
        <v>340</v>
      </c>
    </row>
    <row r="6660" spans="1:18" x14ac:dyDescent="0.3">
      <c r="A6660" s="4">
        <v>46300.416666666657</v>
      </c>
      <c r="B6660" s="3">
        <v>26.684999999999999</v>
      </c>
      <c r="C6660" s="3">
        <v>0.42</v>
      </c>
      <c r="D6660" s="3">
        <f t="shared" si="936"/>
        <v>30.044791666666669</v>
      </c>
      <c r="E6660" s="3">
        <f>MAX(B6660 - D6660/Inputs!$B$5, 0)</f>
        <v>0</v>
      </c>
      <c r="F6660" s="3">
        <f>MAX(D6660*Inputs!$B$5 - B6660, 0)</f>
        <v>0</v>
      </c>
      <c r="G6660" s="3">
        <f t="shared" si="937"/>
        <v>0.42</v>
      </c>
      <c r="H6660" t="str">
        <f t="shared" si="938"/>
        <v>Reg</v>
      </c>
      <c r="I6660" s="3">
        <f t="shared" si="943"/>
        <v>340</v>
      </c>
      <c r="J6660" s="3">
        <f t="shared" si="944"/>
        <v>0</v>
      </c>
      <c r="K6660" s="3">
        <f>MIN(Inputs!$B$2, (Inputs!$B$8 - I6660)/Inputs!$B$9)</f>
        <v>0</v>
      </c>
      <c r="L6660" s="3">
        <f>MAX(MIN(Inputs!$B$2, I6660*Inputs!$B$10, Inputs!$B$8*Inputs!$B$4 - J6660), 0)</f>
        <v>170</v>
      </c>
      <c r="M6660" s="3">
        <f t="shared" si="939"/>
        <v>0</v>
      </c>
      <c r="N6660" s="3">
        <f t="shared" si="940"/>
        <v>0</v>
      </c>
      <c r="O6660" s="3">
        <f>IF(H6660="Reg", MIN(Inputs!$B$2, I6660*Inputs!$B$10, (Inputs!$B$8-I6660)/Inputs!$B$9), 0)</f>
        <v>0</v>
      </c>
      <c r="P6660" s="3">
        <f t="shared" si="941"/>
        <v>0</v>
      </c>
      <c r="Q6660" s="3">
        <f t="shared" si="942"/>
        <v>0</v>
      </c>
      <c r="R6660" s="3">
        <f>I6660 + M6660*Inputs!$B$9 - N6660/Inputs!$B$10</f>
        <v>340</v>
      </c>
    </row>
    <row r="6661" spans="1:18" x14ac:dyDescent="0.3">
      <c r="A6661" s="4">
        <v>46300.458333333343</v>
      </c>
      <c r="B6661" s="3">
        <v>23.824999999999999</v>
      </c>
      <c r="C6661" s="3">
        <v>0.44</v>
      </c>
      <c r="D6661" s="3">
        <f t="shared" si="936"/>
        <v>30.044791666666669</v>
      </c>
      <c r="E6661" s="3">
        <f>MAX(B6661 - D6661/Inputs!$B$5, 0)</f>
        <v>0</v>
      </c>
      <c r="F6661" s="3">
        <f>MAX(D6661*Inputs!$B$5 - B6661, 0)</f>
        <v>2.6144166666666706</v>
      </c>
      <c r="G6661" s="3">
        <f t="shared" si="937"/>
        <v>0.44</v>
      </c>
      <c r="H6661" t="str">
        <f t="shared" si="938"/>
        <v>Charge</v>
      </c>
      <c r="I6661" s="3">
        <f t="shared" si="943"/>
        <v>340</v>
      </c>
      <c r="J6661" s="3">
        <f t="shared" si="944"/>
        <v>0</v>
      </c>
      <c r="K6661" s="3">
        <f>MIN(Inputs!$B$2, (Inputs!$B$8 - I6661)/Inputs!$B$9)</f>
        <v>0</v>
      </c>
      <c r="L6661" s="3">
        <f>MAX(MIN(Inputs!$B$2, I6661*Inputs!$B$10, Inputs!$B$8*Inputs!$B$4 - J6661), 0)</f>
        <v>170</v>
      </c>
      <c r="M6661" s="3">
        <f t="shared" si="939"/>
        <v>0</v>
      </c>
      <c r="N6661" s="3">
        <f t="shared" si="940"/>
        <v>0</v>
      </c>
      <c r="O6661" s="3">
        <f>IF(H6661="Reg", MIN(Inputs!$B$2, I6661*Inputs!$B$10, (Inputs!$B$8-I6661)/Inputs!$B$9), 0)</f>
        <v>0</v>
      </c>
      <c r="P6661" s="3">
        <f t="shared" si="941"/>
        <v>0</v>
      </c>
      <c r="Q6661" s="3">
        <f t="shared" si="942"/>
        <v>0</v>
      </c>
      <c r="R6661" s="3">
        <f>I6661 + M6661*Inputs!$B$9 - N6661/Inputs!$B$10</f>
        <v>340</v>
      </c>
    </row>
    <row r="6662" spans="1:18" x14ac:dyDescent="0.3">
      <c r="A6662" s="4">
        <v>46300.5</v>
      </c>
      <c r="B6662" s="3">
        <v>23.234999999999999</v>
      </c>
      <c r="C6662" s="3">
        <v>0.39</v>
      </c>
      <c r="D6662" s="3">
        <f t="shared" si="936"/>
        <v>30.044791666666669</v>
      </c>
      <c r="E6662" s="3">
        <f>MAX(B6662 - D6662/Inputs!$B$5, 0)</f>
        <v>0</v>
      </c>
      <c r="F6662" s="3">
        <f>MAX(D6662*Inputs!$B$5 - B6662, 0)</f>
        <v>3.2044166666666705</v>
      </c>
      <c r="G6662" s="3">
        <f t="shared" si="937"/>
        <v>0.39</v>
      </c>
      <c r="H6662" t="str">
        <f t="shared" si="938"/>
        <v>Charge</v>
      </c>
      <c r="I6662" s="3">
        <f t="shared" si="943"/>
        <v>340</v>
      </c>
      <c r="J6662" s="3">
        <f t="shared" si="944"/>
        <v>0</v>
      </c>
      <c r="K6662" s="3">
        <f>MIN(Inputs!$B$2, (Inputs!$B$8 - I6662)/Inputs!$B$9)</f>
        <v>0</v>
      </c>
      <c r="L6662" s="3">
        <f>MAX(MIN(Inputs!$B$2, I6662*Inputs!$B$10, Inputs!$B$8*Inputs!$B$4 - J6662), 0)</f>
        <v>170</v>
      </c>
      <c r="M6662" s="3">
        <f t="shared" si="939"/>
        <v>0</v>
      </c>
      <c r="N6662" s="3">
        <f t="shared" si="940"/>
        <v>0</v>
      </c>
      <c r="O6662" s="3">
        <f>IF(H6662="Reg", MIN(Inputs!$B$2, I6662*Inputs!$B$10, (Inputs!$B$8-I6662)/Inputs!$B$9), 0)</f>
        <v>0</v>
      </c>
      <c r="P6662" s="3">
        <f t="shared" si="941"/>
        <v>0</v>
      </c>
      <c r="Q6662" s="3">
        <f t="shared" si="942"/>
        <v>0</v>
      </c>
      <c r="R6662" s="3">
        <f>I6662 + M6662*Inputs!$B$9 - N6662/Inputs!$B$10</f>
        <v>340</v>
      </c>
    </row>
    <row r="6663" spans="1:18" x14ac:dyDescent="0.3">
      <c r="A6663" s="4">
        <v>46300.541666666657</v>
      </c>
      <c r="B6663" s="3">
        <v>22.599999999999998</v>
      </c>
      <c r="C6663" s="3">
        <v>0.36</v>
      </c>
      <c r="D6663" s="3">
        <f t="shared" si="936"/>
        <v>30.044791666666669</v>
      </c>
      <c r="E6663" s="3">
        <f>MAX(B6663 - D6663/Inputs!$B$5, 0)</f>
        <v>0</v>
      </c>
      <c r="F6663" s="3">
        <f>MAX(D6663*Inputs!$B$5 - B6663, 0)</f>
        <v>3.839416666666672</v>
      </c>
      <c r="G6663" s="3">
        <f t="shared" si="937"/>
        <v>0.36</v>
      </c>
      <c r="H6663" t="str">
        <f t="shared" si="938"/>
        <v>Charge</v>
      </c>
      <c r="I6663" s="3">
        <f t="shared" si="943"/>
        <v>340</v>
      </c>
      <c r="J6663" s="3">
        <f t="shared" si="944"/>
        <v>0</v>
      </c>
      <c r="K6663" s="3">
        <f>MIN(Inputs!$B$2, (Inputs!$B$8 - I6663)/Inputs!$B$9)</f>
        <v>0</v>
      </c>
      <c r="L6663" s="3">
        <f>MAX(MIN(Inputs!$B$2, I6663*Inputs!$B$10, Inputs!$B$8*Inputs!$B$4 - J6663), 0)</f>
        <v>170</v>
      </c>
      <c r="M6663" s="3">
        <f t="shared" si="939"/>
        <v>0</v>
      </c>
      <c r="N6663" s="3">
        <f t="shared" si="940"/>
        <v>0</v>
      </c>
      <c r="O6663" s="3">
        <f>IF(H6663="Reg", MIN(Inputs!$B$2, I6663*Inputs!$B$10, (Inputs!$B$8-I6663)/Inputs!$B$9), 0)</f>
        <v>0</v>
      </c>
      <c r="P6663" s="3">
        <f t="shared" si="941"/>
        <v>0</v>
      </c>
      <c r="Q6663" s="3">
        <f t="shared" si="942"/>
        <v>0</v>
      </c>
      <c r="R6663" s="3">
        <f>I6663 + M6663*Inputs!$B$9 - N6663/Inputs!$B$10</f>
        <v>340</v>
      </c>
    </row>
    <row r="6664" spans="1:18" x14ac:dyDescent="0.3">
      <c r="A6664" s="4">
        <v>46300.583333333343</v>
      </c>
      <c r="B6664" s="3">
        <v>24.932500000000001</v>
      </c>
      <c r="C6664" s="3">
        <v>0.38</v>
      </c>
      <c r="D6664" s="3">
        <f t="shared" si="936"/>
        <v>30.044791666666669</v>
      </c>
      <c r="E6664" s="3">
        <f>MAX(B6664 - D6664/Inputs!$B$5, 0)</f>
        <v>0</v>
      </c>
      <c r="F6664" s="3">
        <f>MAX(D6664*Inputs!$B$5 - B6664, 0)</f>
        <v>1.5069166666666689</v>
      </c>
      <c r="G6664" s="3">
        <f t="shared" si="937"/>
        <v>0.38</v>
      </c>
      <c r="H6664" t="str">
        <f t="shared" si="938"/>
        <v>Charge</v>
      </c>
      <c r="I6664" s="3">
        <f t="shared" si="943"/>
        <v>340</v>
      </c>
      <c r="J6664" s="3">
        <f t="shared" si="944"/>
        <v>0</v>
      </c>
      <c r="K6664" s="3">
        <f>MIN(Inputs!$B$2, (Inputs!$B$8 - I6664)/Inputs!$B$9)</f>
        <v>0</v>
      </c>
      <c r="L6664" s="3">
        <f>MAX(MIN(Inputs!$B$2, I6664*Inputs!$B$10, Inputs!$B$8*Inputs!$B$4 - J6664), 0)</f>
        <v>170</v>
      </c>
      <c r="M6664" s="3">
        <f t="shared" si="939"/>
        <v>0</v>
      </c>
      <c r="N6664" s="3">
        <f t="shared" si="940"/>
        <v>0</v>
      </c>
      <c r="O6664" s="3">
        <f>IF(H6664="Reg", MIN(Inputs!$B$2, I6664*Inputs!$B$10, (Inputs!$B$8-I6664)/Inputs!$B$9), 0)</f>
        <v>0</v>
      </c>
      <c r="P6664" s="3">
        <f t="shared" si="941"/>
        <v>0</v>
      </c>
      <c r="Q6664" s="3">
        <f t="shared" si="942"/>
        <v>0</v>
      </c>
      <c r="R6664" s="3">
        <f>I6664 + M6664*Inputs!$B$9 - N6664/Inputs!$B$10</f>
        <v>340</v>
      </c>
    </row>
    <row r="6665" spans="1:18" x14ac:dyDescent="0.3">
      <c r="A6665" s="4">
        <v>46300.625</v>
      </c>
      <c r="B6665" s="3">
        <v>24.325000000000003</v>
      </c>
      <c r="C6665" s="3">
        <v>0.44</v>
      </c>
      <c r="D6665" s="3">
        <f t="shared" si="936"/>
        <v>30.044791666666669</v>
      </c>
      <c r="E6665" s="3">
        <f>MAX(B6665 - D6665/Inputs!$B$5, 0)</f>
        <v>0</v>
      </c>
      <c r="F6665" s="3">
        <f>MAX(D6665*Inputs!$B$5 - B6665, 0)</f>
        <v>2.1144166666666671</v>
      </c>
      <c r="G6665" s="3">
        <f t="shared" si="937"/>
        <v>0.44</v>
      </c>
      <c r="H6665" t="str">
        <f t="shared" si="938"/>
        <v>Charge</v>
      </c>
      <c r="I6665" s="3">
        <f t="shared" si="943"/>
        <v>340</v>
      </c>
      <c r="J6665" s="3">
        <f t="shared" si="944"/>
        <v>0</v>
      </c>
      <c r="K6665" s="3">
        <f>MIN(Inputs!$B$2, (Inputs!$B$8 - I6665)/Inputs!$B$9)</f>
        <v>0</v>
      </c>
      <c r="L6665" s="3">
        <f>MAX(MIN(Inputs!$B$2, I6665*Inputs!$B$10, Inputs!$B$8*Inputs!$B$4 - J6665), 0)</f>
        <v>170</v>
      </c>
      <c r="M6665" s="3">
        <f t="shared" si="939"/>
        <v>0</v>
      </c>
      <c r="N6665" s="3">
        <f t="shared" si="940"/>
        <v>0</v>
      </c>
      <c r="O6665" s="3">
        <f>IF(H6665="Reg", MIN(Inputs!$B$2, I6665*Inputs!$B$10, (Inputs!$B$8-I6665)/Inputs!$B$9), 0)</f>
        <v>0</v>
      </c>
      <c r="P6665" s="3">
        <f t="shared" si="941"/>
        <v>0</v>
      </c>
      <c r="Q6665" s="3">
        <f t="shared" si="942"/>
        <v>0</v>
      </c>
      <c r="R6665" s="3">
        <f>I6665 + M6665*Inputs!$B$9 - N6665/Inputs!$B$10</f>
        <v>340</v>
      </c>
    </row>
    <row r="6666" spans="1:18" x14ac:dyDescent="0.3">
      <c r="A6666" s="4">
        <v>46300.666666666657</v>
      </c>
      <c r="B6666" s="3">
        <v>21.552500000000002</v>
      </c>
      <c r="C6666" s="3">
        <v>0.44</v>
      </c>
      <c r="D6666" s="3">
        <f t="shared" si="936"/>
        <v>30.044791666666669</v>
      </c>
      <c r="E6666" s="3">
        <f>MAX(B6666 - D6666/Inputs!$B$5, 0)</f>
        <v>0</v>
      </c>
      <c r="F6666" s="3">
        <f>MAX(D6666*Inputs!$B$5 - B6666, 0)</f>
        <v>4.8869166666666679</v>
      </c>
      <c r="G6666" s="3">
        <f t="shared" si="937"/>
        <v>0.44</v>
      </c>
      <c r="H6666" t="str">
        <f t="shared" si="938"/>
        <v>Charge</v>
      </c>
      <c r="I6666" s="3">
        <f t="shared" si="943"/>
        <v>340</v>
      </c>
      <c r="J6666" s="3">
        <f t="shared" si="944"/>
        <v>0</v>
      </c>
      <c r="K6666" s="3">
        <f>MIN(Inputs!$B$2, (Inputs!$B$8 - I6666)/Inputs!$B$9)</f>
        <v>0</v>
      </c>
      <c r="L6666" s="3">
        <f>MAX(MIN(Inputs!$B$2, I6666*Inputs!$B$10, Inputs!$B$8*Inputs!$B$4 - J6666), 0)</f>
        <v>170</v>
      </c>
      <c r="M6666" s="3">
        <f t="shared" si="939"/>
        <v>0</v>
      </c>
      <c r="N6666" s="3">
        <f t="shared" si="940"/>
        <v>0</v>
      </c>
      <c r="O6666" s="3">
        <f>IF(H6666="Reg", MIN(Inputs!$B$2, I6666*Inputs!$B$10, (Inputs!$B$8-I6666)/Inputs!$B$9), 0)</f>
        <v>0</v>
      </c>
      <c r="P6666" s="3">
        <f t="shared" si="941"/>
        <v>0</v>
      </c>
      <c r="Q6666" s="3">
        <f t="shared" si="942"/>
        <v>0</v>
      </c>
      <c r="R6666" s="3">
        <f>I6666 + M6666*Inputs!$B$9 - N6666/Inputs!$B$10</f>
        <v>340</v>
      </c>
    </row>
    <row r="6667" spans="1:18" x14ac:dyDescent="0.3">
      <c r="A6667" s="4">
        <v>46300.708333333343</v>
      </c>
      <c r="B6667" s="3">
        <v>8.5449999999999982</v>
      </c>
      <c r="C6667" s="3">
        <v>2.5</v>
      </c>
      <c r="D6667" s="3">
        <f t="shared" si="936"/>
        <v>30.044791666666669</v>
      </c>
      <c r="E6667" s="3">
        <f>MAX(B6667 - D6667/Inputs!$B$5, 0)</f>
        <v>0</v>
      </c>
      <c r="F6667" s="3">
        <f>MAX(D6667*Inputs!$B$5 - B6667, 0)</f>
        <v>17.894416666666672</v>
      </c>
      <c r="G6667" s="3">
        <f t="shared" si="937"/>
        <v>2.5</v>
      </c>
      <c r="H6667" t="str">
        <f t="shared" si="938"/>
        <v>Charge</v>
      </c>
      <c r="I6667" s="3">
        <f t="shared" si="943"/>
        <v>340</v>
      </c>
      <c r="J6667" s="3">
        <f t="shared" si="944"/>
        <v>0</v>
      </c>
      <c r="K6667" s="3">
        <f>MIN(Inputs!$B$2, (Inputs!$B$8 - I6667)/Inputs!$B$9)</f>
        <v>0</v>
      </c>
      <c r="L6667" s="3">
        <f>MAX(MIN(Inputs!$B$2, I6667*Inputs!$B$10, Inputs!$B$8*Inputs!$B$4 - J6667), 0)</f>
        <v>170</v>
      </c>
      <c r="M6667" s="3">
        <f t="shared" si="939"/>
        <v>0</v>
      </c>
      <c r="N6667" s="3">
        <f t="shared" si="940"/>
        <v>0</v>
      </c>
      <c r="O6667" s="3">
        <f>IF(H6667="Reg", MIN(Inputs!$B$2, I6667*Inputs!$B$10, (Inputs!$B$8-I6667)/Inputs!$B$9), 0)</f>
        <v>0</v>
      </c>
      <c r="P6667" s="3">
        <f t="shared" si="941"/>
        <v>0</v>
      </c>
      <c r="Q6667" s="3">
        <f t="shared" si="942"/>
        <v>0</v>
      </c>
      <c r="R6667" s="3">
        <f>I6667 + M6667*Inputs!$B$9 - N6667/Inputs!$B$10</f>
        <v>340</v>
      </c>
    </row>
    <row r="6668" spans="1:18" x14ac:dyDescent="0.3">
      <c r="A6668" s="4">
        <v>46300.75</v>
      </c>
      <c r="B6668" s="3">
        <v>20.912499999999998</v>
      </c>
      <c r="C6668" s="3">
        <v>7.84</v>
      </c>
      <c r="D6668" s="3">
        <f t="shared" si="936"/>
        <v>30.044791666666669</v>
      </c>
      <c r="E6668" s="3">
        <f>MAX(B6668 - D6668/Inputs!$B$5, 0)</f>
        <v>0</v>
      </c>
      <c r="F6668" s="3">
        <f>MAX(D6668*Inputs!$B$5 - B6668, 0)</f>
        <v>5.526916666666672</v>
      </c>
      <c r="G6668" s="3">
        <f t="shared" si="937"/>
        <v>7.84</v>
      </c>
      <c r="H6668" t="str">
        <f t="shared" si="938"/>
        <v>Reg</v>
      </c>
      <c r="I6668" s="3">
        <f t="shared" si="943"/>
        <v>340</v>
      </c>
      <c r="J6668" s="3">
        <f t="shared" si="944"/>
        <v>0</v>
      </c>
      <c r="K6668" s="3">
        <f>MIN(Inputs!$B$2, (Inputs!$B$8 - I6668)/Inputs!$B$9)</f>
        <v>0</v>
      </c>
      <c r="L6668" s="3">
        <f>MAX(MIN(Inputs!$B$2, I6668*Inputs!$B$10, Inputs!$B$8*Inputs!$B$4 - J6668), 0)</f>
        <v>170</v>
      </c>
      <c r="M6668" s="3">
        <f t="shared" si="939"/>
        <v>0</v>
      </c>
      <c r="N6668" s="3">
        <f t="shared" si="940"/>
        <v>0</v>
      </c>
      <c r="O6668" s="3">
        <f>IF(H6668="Reg", MIN(Inputs!$B$2, I6668*Inputs!$B$10, (Inputs!$B$8-I6668)/Inputs!$B$9), 0)</f>
        <v>0</v>
      </c>
      <c r="P6668" s="3">
        <f t="shared" si="941"/>
        <v>0</v>
      </c>
      <c r="Q6668" s="3">
        <f t="shared" si="942"/>
        <v>0</v>
      </c>
      <c r="R6668" s="3">
        <f>I6668 + M6668*Inputs!$B$9 - N6668/Inputs!$B$10</f>
        <v>340</v>
      </c>
    </row>
    <row r="6669" spans="1:18" x14ac:dyDescent="0.3">
      <c r="A6669" s="4">
        <v>46300.791666666657</v>
      </c>
      <c r="B6669" s="3">
        <v>51.28</v>
      </c>
      <c r="C6669" s="3">
        <v>6.99</v>
      </c>
      <c r="D6669" s="3">
        <f t="shared" si="936"/>
        <v>30.044791666666669</v>
      </c>
      <c r="E6669" s="3">
        <f>MAX(B6669 - D6669/Inputs!$B$5, 0)</f>
        <v>17.13819128787879</v>
      </c>
      <c r="F6669" s="3">
        <f>MAX(D6669*Inputs!$B$5 - B6669, 0)</f>
        <v>0</v>
      </c>
      <c r="G6669" s="3">
        <f t="shared" si="937"/>
        <v>6.99</v>
      </c>
      <c r="H6669" t="str">
        <f t="shared" si="938"/>
        <v>Discharge</v>
      </c>
      <c r="I6669" s="3">
        <f t="shared" si="943"/>
        <v>340</v>
      </c>
      <c r="J6669" s="3">
        <f t="shared" si="944"/>
        <v>0</v>
      </c>
      <c r="K6669" s="3">
        <f>MIN(Inputs!$B$2, (Inputs!$B$8 - I6669)/Inputs!$B$9)</f>
        <v>0</v>
      </c>
      <c r="L6669" s="3">
        <f>MAX(MIN(Inputs!$B$2, I6669*Inputs!$B$10, Inputs!$B$8*Inputs!$B$4 - J6669), 0)</f>
        <v>170</v>
      </c>
      <c r="M6669" s="3">
        <f t="shared" si="939"/>
        <v>0</v>
      </c>
      <c r="N6669" s="3">
        <f t="shared" si="940"/>
        <v>170</v>
      </c>
      <c r="O6669" s="3">
        <f>IF(H6669="Reg", MIN(Inputs!$B$2, I6669*Inputs!$B$10, (Inputs!$B$8-I6669)/Inputs!$B$9), 0)</f>
        <v>0</v>
      </c>
      <c r="P6669" s="3">
        <f t="shared" si="941"/>
        <v>8717.6</v>
      </c>
      <c r="Q6669" s="3">
        <f t="shared" si="942"/>
        <v>0</v>
      </c>
      <c r="R6669" s="3">
        <f>I6669 + M6669*Inputs!$B$9 - N6669/Inputs!$B$10</f>
        <v>158.77939109773115</v>
      </c>
    </row>
    <row r="6670" spans="1:18" x14ac:dyDescent="0.3">
      <c r="A6670" s="4">
        <v>46300.833333333343</v>
      </c>
      <c r="B6670" s="3">
        <v>47.912500000000001</v>
      </c>
      <c r="C6670" s="3">
        <v>4.78</v>
      </c>
      <c r="D6670" s="3">
        <f t="shared" si="936"/>
        <v>30.044791666666669</v>
      </c>
      <c r="E6670" s="3">
        <f>MAX(B6670 - D6670/Inputs!$B$5, 0)</f>
        <v>13.77069128787879</v>
      </c>
      <c r="F6670" s="3">
        <f>MAX(D6670*Inputs!$B$5 - B6670, 0)</f>
        <v>0</v>
      </c>
      <c r="G6670" s="3">
        <f t="shared" si="937"/>
        <v>4.78</v>
      </c>
      <c r="H6670" t="str">
        <f t="shared" si="938"/>
        <v>Discharge</v>
      </c>
      <c r="I6670" s="3">
        <f t="shared" si="943"/>
        <v>158.77939109773115</v>
      </c>
      <c r="J6670" s="3">
        <f t="shared" si="944"/>
        <v>170</v>
      </c>
      <c r="K6670" s="3">
        <f>MIN(Inputs!$B$2, (Inputs!$B$8 - I6670)/Inputs!$B$9)</f>
        <v>170</v>
      </c>
      <c r="L6670" s="3">
        <f>MAX(MIN(Inputs!$B$2, I6670*Inputs!$B$10, Inputs!$B$8*Inputs!$B$4 - J6670), 0)</f>
        <v>148.94827166799323</v>
      </c>
      <c r="M6670" s="3">
        <f t="shared" si="939"/>
        <v>0</v>
      </c>
      <c r="N6670" s="3">
        <f t="shared" si="940"/>
        <v>148.94827166799323</v>
      </c>
      <c r="O6670" s="3">
        <f>IF(H6670="Reg", MIN(Inputs!$B$2, I6670*Inputs!$B$10, (Inputs!$B$8-I6670)/Inputs!$B$9), 0)</f>
        <v>0</v>
      </c>
      <c r="P6670" s="3">
        <f t="shared" si="941"/>
        <v>7136.4840662927254</v>
      </c>
      <c r="Q6670" s="3">
        <f t="shared" si="942"/>
        <v>0</v>
      </c>
      <c r="R6670" s="3">
        <f>I6670 + M6670*Inputs!$B$9 - N6670/Inputs!$B$10</f>
        <v>0</v>
      </c>
    </row>
    <row r="6671" spans="1:18" x14ac:dyDescent="0.3">
      <c r="A6671" s="4">
        <v>46300.875</v>
      </c>
      <c r="B6671" s="3">
        <v>51.54</v>
      </c>
      <c r="C6671" s="3">
        <v>1</v>
      </c>
      <c r="D6671" s="3">
        <f t="shared" si="936"/>
        <v>30.044791666666669</v>
      </c>
      <c r="E6671" s="3">
        <f>MAX(B6671 - D6671/Inputs!$B$5, 0)</f>
        <v>17.398191287878788</v>
      </c>
      <c r="F6671" s="3">
        <f>MAX(D6671*Inputs!$B$5 - B6671, 0)</f>
        <v>0</v>
      </c>
      <c r="G6671" s="3">
        <f t="shared" si="937"/>
        <v>1</v>
      </c>
      <c r="H6671" t="str">
        <f t="shared" si="938"/>
        <v>Discharge</v>
      </c>
      <c r="I6671" s="3">
        <f t="shared" si="943"/>
        <v>0</v>
      </c>
      <c r="J6671" s="3">
        <f t="shared" si="944"/>
        <v>318.94827166799325</v>
      </c>
      <c r="K6671" s="3">
        <f>MIN(Inputs!$B$2, (Inputs!$B$8 - I6671)/Inputs!$B$9)</f>
        <v>170</v>
      </c>
      <c r="L6671" s="3">
        <f>MAX(MIN(Inputs!$B$2, I6671*Inputs!$B$10, Inputs!$B$8*Inputs!$B$4 - J6671), 0)</f>
        <v>0</v>
      </c>
      <c r="M6671" s="3">
        <f t="shared" si="939"/>
        <v>0</v>
      </c>
      <c r="N6671" s="3">
        <f t="shared" si="940"/>
        <v>0</v>
      </c>
      <c r="O6671" s="3">
        <f>IF(H6671="Reg", MIN(Inputs!$B$2, I6671*Inputs!$B$10, (Inputs!$B$8-I6671)/Inputs!$B$9), 0)</f>
        <v>0</v>
      </c>
      <c r="P6671" s="3">
        <f t="shared" si="941"/>
        <v>0</v>
      </c>
      <c r="Q6671" s="3">
        <f t="shared" si="942"/>
        <v>0</v>
      </c>
      <c r="R6671" s="3">
        <f>I6671 + M6671*Inputs!$B$9 - N6671/Inputs!$B$10</f>
        <v>0</v>
      </c>
    </row>
    <row r="6672" spans="1:18" x14ac:dyDescent="0.3">
      <c r="A6672" s="4">
        <v>46300.916666666657</v>
      </c>
      <c r="B6672" s="3">
        <v>78.459999999999994</v>
      </c>
      <c r="C6672" s="3">
        <v>0.05</v>
      </c>
      <c r="D6672" s="3">
        <f t="shared" si="936"/>
        <v>30.044791666666669</v>
      </c>
      <c r="E6672" s="3">
        <f>MAX(B6672 - D6672/Inputs!$B$5, 0)</f>
        <v>44.318191287878783</v>
      </c>
      <c r="F6672" s="3">
        <f>MAX(D6672*Inputs!$B$5 - B6672, 0)</f>
        <v>0</v>
      </c>
      <c r="G6672" s="3">
        <f t="shared" si="937"/>
        <v>0.05</v>
      </c>
      <c r="H6672" t="str">
        <f t="shared" si="938"/>
        <v>Discharge</v>
      </c>
      <c r="I6672" s="3">
        <f t="shared" si="943"/>
        <v>0</v>
      </c>
      <c r="J6672" s="3">
        <f t="shared" si="944"/>
        <v>318.94827166799325</v>
      </c>
      <c r="K6672" s="3">
        <f>MIN(Inputs!$B$2, (Inputs!$B$8 - I6672)/Inputs!$B$9)</f>
        <v>170</v>
      </c>
      <c r="L6672" s="3">
        <f>MAX(MIN(Inputs!$B$2, I6672*Inputs!$B$10, Inputs!$B$8*Inputs!$B$4 - J6672), 0)</f>
        <v>0</v>
      </c>
      <c r="M6672" s="3">
        <f t="shared" si="939"/>
        <v>0</v>
      </c>
      <c r="N6672" s="3">
        <f t="shared" si="940"/>
        <v>0</v>
      </c>
      <c r="O6672" s="3">
        <f>IF(H6672="Reg", MIN(Inputs!$B$2, I6672*Inputs!$B$10, (Inputs!$B$8-I6672)/Inputs!$B$9), 0)</f>
        <v>0</v>
      </c>
      <c r="P6672" s="3">
        <f t="shared" si="941"/>
        <v>0</v>
      </c>
      <c r="Q6672" s="3">
        <f t="shared" si="942"/>
        <v>0</v>
      </c>
      <c r="R6672" s="3">
        <f>I6672 + M6672*Inputs!$B$9 - N6672/Inputs!$B$10</f>
        <v>0</v>
      </c>
    </row>
    <row r="6673" spans="1:18" x14ac:dyDescent="0.3">
      <c r="A6673" s="4">
        <v>46300.958333333343</v>
      </c>
      <c r="B6673" s="3">
        <v>93.627499999999998</v>
      </c>
      <c r="C6673" s="3">
        <v>0.05</v>
      </c>
      <c r="D6673" s="3">
        <f t="shared" si="936"/>
        <v>30.044791666666669</v>
      </c>
      <c r="E6673" s="3">
        <f>MAX(B6673 - D6673/Inputs!$B$5, 0)</f>
        <v>59.485691287878787</v>
      </c>
      <c r="F6673" s="3">
        <f>MAX(D6673*Inputs!$B$5 - B6673, 0)</f>
        <v>0</v>
      </c>
      <c r="G6673" s="3">
        <f t="shared" si="937"/>
        <v>0.05</v>
      </c>
      <c r="H6673" t="str">
        <f t="shared" si="938"/>
        <v>Discharge</v>
      </c>
      <c r="I6673" s="3">
        <f t="shared" si="943"/>
        <v>0</v>
      </c>
      <c r="J6673" s="3">
        <f t="shared" si="944"/>
        <v>318.94827166799325</v>
      </c>
      <c r="K6673" s="3">
        <f>MIN(Inputs!$B$2, (Inputs!$B$8 - I6673)/Inputs!$B$9)</f>
        <v>170</v>
      </c>
      <c r="L6673" s="3">
        <f>MAX(MIN(Inputs!$B$2, I6673*Inputs!$B$10, Inputs!$B$8*Inputs!$B$4 - J6673), 0)</f>
        <v>0</v>
      </c>
      <c r="M6673" s="3">
        <f t="shared" si="939"/>
        <v>0</v>
      </c>
      <c r="N6673" s="3">
        <f t="shared" si="940"/>
        <v>0</v>
      </c>
      <c r="O6673" s="3">
        <f>IF(H6673="Reg", MIN(Inputs!$B$2, I6673*Inputs!$B$10, (Inputs!$B$8-I6673)/Inputs!$B$9), 0)</f>
        <v>0</v>
      </c>
      <c r="P6673" s="3">
        <f t="shared" si="941"/>
        <v>0</v>
      </c>
      <c r="Q6673" s="3">
        <f t="shared" si="942"/>
        <v>0</v>
      </c>
      <c r="R6673" s="3">
        <f>I6673 + M6673*Inputs!$B$9 - N6673/Inputs!$B$10</f>
        <v>0</v>
      </c>
    </row>
    <row r="6674" spans="1:18" x14ac:dyDescent="0.3">
      <c r="A6674" s="4">
        <v>46301</v>
      </c>
      <c r="B6674" s="3">
        <v>64.33</v>
      </c>
      <c r="C6674" s="3">
        <v>0.05</v>
      </c>
      <c r="D6674" s="3">
        <f t="shared" si="936"/>
        <v>34.341145833333329</v>
      </c>
      <c r="E6674" s="3">
        <f>MAX(B6674 - D6674/Inputs!$B$5, 0)</f>
        <v>25.305970643939396</v>
      </c>
      <c r="F6674" s="3">
        <f>MAX(D6674*Inputs!$B$5 - B6674, 0)</f>
        <v>0</v>
      </c>
      <c r="G6674" s="3">
        <f t="shared" si="937"/>
        <v>0.05</v>
      </c>
      <c r="H6674" t="str">
        <f t="shared" si="938"/>
        <v>Discharge</v>
      </c>
      <c r="I6674" s="3">
        <f t="shared" si="943"/>
        <v>0</v>
      </c>
      <c r="J6674" s="3">
        <f t="shared" si="944"/>
        <v>0</v>
      </c>
      <c r="K6674" s="3">
        <f>MIN(Inputs!$B$2, (Inputs!$B$8 - I6674)/Inputs!$B$9)</f>
        <v>170</v>
      </c>
      <c r="L6674" s="3">
        <f>MAX(MIN(Inputs!$B$2, I6674*Inputs!$B$10, Inputs!$B$8*Inputs!$B$4 - J6674), 0)</f>
        <v>0</v>
      </c>
      <c r="M6674" s="3">
        <f t="shared" si="939"/>
        <v>0</v>
      </c>
      <c r="N6674" s="3">
        <f t="shared" si="940"/>
        <v>0</v>
      </c>
      <c r="O6674" s="3">
        <f>IF(H6674="Reg", MIN(Inputs!$B$2, I6674*Inputs!$B$10, (Inputs!$B$8-I6674)/Inputs!$B$9), 0)</f>
        <v>0</v>
      </c>
      <c r="P6674" s="3">
        <f t="shared" si="941"/>
        <v>0</v>
      </c>
      <c r="Q6674" s="3">
        <f t="shared" si="942"/>
        <v>0</v>
      </c>
      <c r="R6674" s="3">
        <f>I6674 + M6674*Inputs!$B$9 - N6674/Inputs!$B$10</f>
        <v>0</v>
      </c>
    </row>
    <row r="6675" spans="1:18" x14ac:dyDescent="0.3">
      <c r="A6675" s="4">
        <v>46301.041666666657</v>
      </c>
      <c r="B6675" s="3">
        <v>36.0625</v>
      </c>
      <c r="C6675" s="3">
        <v>0.05</v>
      </c>
      <c r="D6675" s="3">
        <f t="shared" si="936"/>
        <v>34.341145833333329</v>
      </c>
      <c r="E6675" s="3">
        <f>MAX(B6675 - D6675/Inputs!$B$5, 0)</f>
        <v>0</v>
      </c>
      <c r="F6675" s="3">
        <f>MAX(D6675*Inputs!$B$5 - B6675, 0)</f>
        <v>0</v>
      </c>
      <c r="G6675" s="3">
        <f t="shared" si="937"/>
        <v>0.05</v>
      </c>
      <c r="H6675" t="str">
        <f t="shared" si="938"/>
        <v>Reg</v>
      </c>
      <c r="I6675" s="3">
        <f t="shared" si="943"/>
        <v>0</v>
      </c>
      <c r="J6675" s="3">
        <f t="shared" si="944"/>
        <v>0</v>
      </c>
      <c r="K6675" s="3">
        <f>MIN(Inputs!$B$2, (Inputs!$B$8 - I6675)/Inputs!$B$9)</f>
        <v>170</v>
      </c>
      <c r="L6675" s="3">
        <f>MAX(MIN(Inputs!$B$2, I6675*Inputs!$B$10, Inputs!$B$8*Inputs!$B$4 - J6675), 0)</f>
        <v>0</v>
      </c>
      <c r="M6675" s="3">
        <f t="shared" si="939"/>
        <v>0</v>
      </c>
      <c r="N6675" s="3">
        <f t="shared" si="940"/>
        <v>0</v>
      </c>
      <c r="O6675" s="3">
        <f>IF(H6675="Reg", MIN(Inputs!$B$2, I6675*Inputs!$B$10, (Inputs!$B$8-I6675)/Inputs!$B$9), 0)</f>
        <v>0</v>
      </c>
      <c r="P6675" s="3">
        <f t="shared" si="941"/>
        <v>0</v>
      </c>
      <c r="Q6675" s="3">
        <f t="shared" si="942"/>
        <v>0</v>
      </c>
      <c r="R6675" s="3">
        <f>I6675 + M6675*Inputs!$B$9 - N6675/Inputs!$B$10</f>
        <v>0</v>
      </c>
    </row>
    <row r="6676" spans="1:18" x14ac:dyDescent="0.3">
      <c r="A6676" s="4">
        <v>46301.083333333343</v>
      </c>
      <c r="B6676" s="3">
        <v>39.230000000000004</v>
      </c>
      <c r="C6676" s="3">
        <v>0.05</v>
      </c>
      <c r="D6676" s="3">
        <f t="shared" si="936"/>
        <v>34.341145833333329</v>
      </c>
      <c r="E6676" s="3">
        <f>MAX(B6676 - D6676/Inputs!$B$5, 0)</f>
        <v>0.20597064393940201</v>
      </c>
      <c r="F6676" s="3">
        <f>MAX(D6676*Inputs!$B$5 - B6676, 0)</f>
        <v>0</v>
      </c>
      <c r="G6676" s="3">
        <f t="shared" si="937"/>
        <v>0.05</v>
      </c>
      <c r="H6676" t="str">
        <f t="shared" si="938"/>
        <v>Discharge</v>
      </c>
      <c r="I6676" s="3">
        <f t="shared" si="943"/>
        <v>0</v>
      </c>
      <c r="J6676" s="3">
        <f t="shared" si="944"/>
        <v>0</v>
      </c>
      <c r="K6676" s="3">
        <f>MIN(Inputs!$B$2, (Inputs!$B$8 - I6676)/Inputs!$B$9)</f>
        <v>170</v>
      </c>
      <c r="L6676" s="3">
        <f>MAX(MIN(Inputs!$B$2, I6676*Inputs!$B$10, Inputs!$B$8*Inputs!$B$4 - J6676), 0)</f>
        <v>0</v>
      </c>
      <c r="M6676" s="3">
        <f t="shared" si="939"/>
        <v>0</v>
      </c>
      <c r="N6676" s="3">
        <f t="shared" si="940"/>
        <v>0</v>
      </c>
      <c r="O6676" s="3">
        <f>IF(H6676="Reg", MIN(Inputs!$B$2, I6676*Inputs!$B$10, (Inputs!$B$8-I6676)/Inputs!$B$9), 0)</f>
        <v>0</v>
      </c>
      <c r="P6676" s="3">
        <f t="shared" si="941"/>
        <v>0</v>
      </c>
      <c r="Q6676" s="3">
        <f t="shared" si="942"/>
        <v>0</v>
      </c>
      <c r="R6676" s="3">
        <f>I6676 + M6676*Inputs!$B$9 - N6676/Inputs!$B$10</f>
        <v>0</v>
      </c>
    </row>
    <row r="6677" spans="1:18" x14ac:dyDescent="0.3">
      <c r="A6677" s="4">
        <v>46301.125</v>
      </c>
      <c r="B6677" s="3">
        <v>34.527499999999996</v>
      </c>
      <c r="C6677" s="3">
        <v>7.0000000000000007E-2</v>
      </c>
      <c r="D6677" s="3">
        <f t="shared" si="936"/>
        <v>34.341145833333329</v>
      </c>
      <c r="E6677" s="3">
        <f>MAX(B6677 - D6677/Inputs!$B$5, 0)</f>
        <v>0</v>
      </c>
      <c r="F6677" s="3">
        <f>MAX(D6677*Inputs!$B$5 - B6677, 0)</f>
        <v>0</v>
      </c>
      <c r="G6677" s="3">
        <f t="shared" si="937"/>
        <v>7.0000000000000007E-2</v>
      </c>
      <c r="H6677" t="str">
        <f t="shared" si="938"/>
        <v>Reg</v>
      </c>
      <c r="I6677" s="3">
        <f t="shared" si="943"/>
        <v>0</v>
      </c>
      <c r="J6677" s="3">
        <f t="shared" si="944"/>
        <v>0</v>
      </c>
      <c r="K6677" s="3">
        <f>MIN(Inputs!$B$2, (Inputs!$B$8 - I6677)/Inputs!$B$9)</f>
        <v>170</v>
      </c>
      <c r="L6677" s="3">
        <f>MAX(MIN(Inputs!$B$2, I6677*Inputs!$B$10, Inputs!$B$8*Inputs!$B$4 - J6677), 0)</f>
        <v>0</v>
      </c>
      <c r="M6677" s="3">
        <f t="shared" si="939"/>
        <v>0</v>
      </c>
      <c r="N6677" s="3">
        <f t="shared" si="940"/>
        <v>0</v>
      </c>
      <c r="O6677" s="3">
        <f>IF(H6677="Reg", MIN(Inputs!$B$2, I6677*Inputs!$B$10, (Inputs!$B$8-I6677)/Inputs!$B$9), 0)</f>
        <v>0</v>
      </c>
      <c r="P6677" s="3">
        <f t="shared" si="941"/>
        <v>0</v>
      </c>
      <c r="Q6677" s="3">
        <f t="shared" si="942"/>
        <v>0</v>
      </c>
      <c r="R6677" s="3">
        <f>I6677 + M6677*Inputs!$B$9 - N6677/Inputs!$B$10</f>
        <v>0</v>
      </c>
    </row>
    <row r="6678" spans="1:18" x14ac:dyDescent="0.3">
      <c r="A6678" s="4">
        <v>46301.166666666657</v>
      </c>
      <c r="B6678" s="3">
        <v>29.367500000000003</v>
      </c>
      <c r="C6678" s="3">
        <v>0.06</v>
      </c>
      <c r="D6678" s="3">
        <f t="shared" si="936"/>
        <v>34.341145833333329</v>
      </c>
      <c r="E6678" s="3">
        <f>MAX(B6678 - D6678/Inputs!$B$5, 0)</f>
        <v>0</v>
      </c>
      <c r="F6678" s="3">
        <f>MAX(D6678*Inputs!$B$5 - B6678, 0)</f>
        <v>0.85270833333332519</v>
      </c>
      <c r="G6678" s="3">
        <f t="shared" si="937"/>
        <v>0.06</v>
      </c>
      <c r="H6678" t="str">
        <f t="shared" si="938"/>
        <v>Charge</v>
      </c>
      <c r="I6678" s="3">
        <f t="shared" si="943"/>
        <v>0</v>
      </c>
      <c r="J6678" s="3">
        <f t="shared" si="944"/>
        <v>0</v>
      </c>
      <c r="K6678" s="3">
        <f>MIN(Inputs!$B$2, (Inputs!$B$8 - I6678)/Inputs!$B$9)</f>
        <v>170</v>
      </c>
      <c r="L6678" s="3">
        <f>MAX(MIN(Inputs!$B$2, I6678*Inputs!$B$10, Inputs!$B$8*Inputs!$B$4 - J6678), 0)</f>
        <v>0</v>
      </c>
      <c r="M6678" s="3">
        <f t="shared" si="939"/>
        <v>170</v>
      </c>
      <c r="N6678" s="3">
        <f t="shared" si="940"/>
        <v>0</v>
      </c>
      <c r="O6678" s="3">
        <f>IF(H6678="Reg", MIN(Inputs!$B$2, I6678*Inputs!$B$10, (Inputs!$B$8-I6678)/Inputs!$B$9), 0)</f>
        <v>0</v>
      </c>
      <c r="P6678" s="3">
        <f t="shared" si="941"/>
        <v>-4992.4750000000004</v>
      </c>
      <c r="Q6678" s="3">
        <f t="shared" si="942"/>
        <v>0</v>
      </c>
      <c r="R6678" s="3">
        <f>I6678 + M6678*Inputs!$B$9 - N6678/Inputs!$B$10</f>
        <v>159.4741358339966</v>
      </c>
    </row>
    <row r="6679" spans="1:18" x14ac:dyDescent="0.3">
      <c r="A6679" s="4">
        <v>46301.208333333343</v>
      </c>
      <c r="B6679" s="3">
        <v>29.847500000000004</v>
      </c>
      <c r="C6679" s="3">
        <v>0.25</v>
      </c>
      <c r="D6679" s="3">
        <f t="shared" si="936"/>
        <v>34.341145833333329</v>
      </c>
      <c r="E6679" s="3">
        <f>MAX(B6679 - D6679/Inputs!$B$5, 0)</f>
        <v>0</v>
      </c>
      <c r="F6679" s="3">
        <f>MAX(D6679*Inputs!$B$5 - B6679, 0)</f>
        <v>0.37270833333332476</v>
      </c>
      <c r="G6679" s="3">
        <f t="shared" si="937"/>
        <v>0.25</v>
      </c>
      <c r="H6679" t="str">
        <f t="shared" si="938"/>
        <v>Charge</v>
      </c>
      <c r="I6679" s="3">
        <f t="shared" si="943"/>
        <v>159.4741358339966</v>
      </c>
      <c r="J6679" s="3">
        <f t="shared" si="944"/>
        <v>0</v>
      </c>
      <c r="K6679" s="3">
        <f>MIN(Inputs!$B$2, (Inputs!$B$8 - I6679)/Inputs!$B$9)</f>
        <v>170</v>
      </c>
      <c r="L6679" s="3">
        <f>MAX(MIN(Inputs!$B$2, I6679*Inputs!$B$10, Inputs!$B$8*Inputs!$B$4 - J6679), 0)</f>
        <v>149.6</v>
      </c>
      <c r="M6679" s="3">
        <f t="shared" si="939"/>
        <v>170</v>
      </c>
      <c r="N6679" s="3">
        <f t="shared" si="940"/>
        <v>0</v>
      </c>
      <c r="O6679" s="3">
        <f>IF(H6679="Reg", MIN(Inputs!$B$2, I6679*Inputs!$B$10, (Inputs!$B$8-I6679)/Inputs!$B$9), 0)</f>
        <v>0</v>
      </c>
      <c r="P6679" s="3">
        <f t="shared" si="941"/>
        <v>-5074.0750000000007</v>
      </c>
      <c r="Q6679" s="3">
        <f t="shared" si="942"/>
        <v>0</v>
      </c>
      <c r="R6679" s="3">
        <f>I6679 + M6679*Inputs!$B$9 - N6679/Inputs!$B$10</f>
        <v>318.9482716679932</v>
      </c>
    </row>
    <row r="6680" spans="1:18" x14ac:dyDescent="0.3">
      <c r="A6680" s="4">
        <v>46301.25</v>
      </c>
      <c r="B6680" s="3">
        <v>33.662499999999994</v>
      </c>
      <c r="C6680" s="3">
        <v>0.44</v>
      </c>
      <c r="D6680" s="3">
        <f t="shared" si="936"/>
        <v>34.341145833333329</v>
      </c>
      <c r="E6680" s="3">
        <f>MAX(B6680 - D6680/Inputs!$B$5, 0)</f>
        <v>0</v>
      </c>
      <c r="F6680" s="3">
        <f>MAX(D6680*Inputs!$B$5 - B6680, 0)</f>
        <v>0</v>
      </c>
      <c r="G6680" s="3">
        <f t="shared" si="937"/>
        <v>0.44</v>
      </c>
      <c r="H6680" t="str">
        <f t="shared" si="938"/>
        <v>Reg</v>
      </c>
      <c r="I6680" s="3">
        <f t="shared" si="943"/>
        <v>318.9482716679932</v>
      </c>
      <c r="J6680" s="3">
        <f t="shared" si="944"/>
        <v>0</v>
      </c>
      <c r="K6680" s="3">
        <f>MIN(Inputs!$B$2, (Inputs!$B$8 - I6680)/Inputs!$B$9)</f>
        <v>22.44121780453775</v>
      </c>
      <c r="L6680" s="3">
        <f>MAX(MIN(Inputs!$B$2, I6680*Inputs!$B$10, Inputs!$B$8*Inputs!$B$4 - J6680), 0)</f>
        <v>170</v>
      </c>
      <c r="M6680" s="3">
        <f t="shared" si="939"/>
        <v>0</v>
      </c>
      <c r="N6680" s="3">
        <f t="shared" si="940"/>
        <v>0</v>
      </c>
      <c r="O6680" s="3">
        <f>IF(H6680="Reg", MIN(Inputs!$B$2, I6680*Inputs!$B$10, (Inputs!$B$8-I6680)/Inputs!$B$9), 0)</f>
        <v>22.44121780453775</v>
      </c>
      <c r="P6680" s="3">
        <f t="shared" si="941"/>
        <v>0</v>
      </c>
      <c r="Q6680" s="3">
        <f t="shared" si="942"/>
        <v>9.8741358339966094</v>
      </c>
      <c r="R6680" s="3">
        <f>I6680 + M6680*Inputs!$B$9 - N6680/Inputs!$B$10</f>
        <v>318.9482716679932</v>
      </c>
    </row>
    <row r="6681" spans="1:18" x14ac:dyDescent="0.3">
      <c r="A6681" s="4">
        <v>46301.291666666657</v>
      </c>
      <c r="B6681" s="3">
        <v>42.422499999999999</v>
      </c>
      <c r="C6681" s="3">
        <v>1.01</v>
      </c>
      <c r="D6681" s="3">
        <f t="shared" si="936"/>
        <v>34.341145833333329</v>
      </c>
      <c r="E6681" s="3">
        <f>MAX(B6681 - D6681/Inputs!$B$5, 0)</f>
        <v>3.3984706439393975</v>
      </c>
      <c r="F6681" s="3">
        <f>MAX(D6681*Inputs!$B$5 - B6681, 0)</f>
        <v>0</v>
      </c>
      <c r="G6681" s="3">
        <f t="shared" si="937"/>
        <v>1.01</v>
      </c>
      <c r="H6681" t="str">
        <f t="shared" si="938"/>
        <v>Discharge</v>
      </c>
      <c r="I6681" s="3">
        <f t="shared" si="943"/>
        <v>318.9482716679932</v>
      </c>
      <c r="J6681" s="3">
        <f t="shared" si="944"/>
        <v>0</v>
      </c>
      <c r="K6681" s="3">
        <f>MIN(Inputs!$B$2, (Inputs!$B$8 - I6681)/Inputs!$B$9)</f>
        <v>22.44121780453775</v>
      </c>
      <c r="L6681" s="3">
        <f>MAX(MIN(Inputs!$B$2, I6681*Inputs!$B$10, Inputs!$B$8*Inputs!$B$4 - J6681), 0)</f>
        <v>170</v>
      </c>
      <c r="M6681" s="3">
        <f t="shared" si="939"/>
        <v>0</v>
      </c>
      <c r="N6681" s="3">
        <f t="shared" si="940"/>
        <v>170</v>
      </c>
      <c r="O6681" s="3">
        <f>IF(H6681="Reg", MIN(Inputs!$B$2, I6681*Inputs!$B$10, (Inputs!$B$8-I6681)/Inputs!$B$9), 0)</f>
        <v>0</v>
      </c>
      <c r="P6681" s="3">
        <f t="shared" si="941"/>
        <v>7211.8249999999998</v>
      </c>
      <c r="Q6681" s="3">
        <f t="shared" si="942"/>
        <v>0</v>
      </c>
      <c r="R6681" s="3">
        <f>I6681 + M6681*Inputs!$B$9 - N6681/Inputs!$B$10</f>
        <v>137.72766276572435</v>
      </c>
    </row>
    <row r="6682" spans="1:18" x14ac:dyDescent="0.3">
      <c r="A6682" s="4">
        <v>46301.333333333343</v>
      </c>
      <c r="B6682" s="3">
        <v>49.7575</v>
      </c>
      <c r="C6682" s="3">
        <v>0.89</v>
      </c>
      <c r="D6682" s="3">
        <f t="shared" si="936"/>
        <v>34.341145833333329</v>
      </c>
      <c r="E6682" s="3">
        <f>MAX(B6682 - D6682/Inputs!$B$5, 0)</f>
        <v>10.733470643939398</v>
      </c>
      <c r="F6682" s="3">
        <f>MAX(D6682*Inputs!$B$5 - B6682, 0)</f>
        <v>0</v>
      </c>
      <c r="G6682" s="3">
        <f t="shared" si="937"/>
        <v>0.89</v>
      </c>
      <c r="H6682" t="str">
        <f t="shared" si="938"/>
        <v>Discharge</v>
      </c>
      <c r="I6682" s="3">
        <f t="shared" si="943"/>
        <v>137.72766276572435</v>
      </c>
      <c r="J6682" s="3">
        <f t="shared" si="944"/>
        <v>170</v>
      </c>
      <c r="K6682" s="3">
        <f>MIN(Inputs!$B$2, (Inputs!$B$8 - I6682)/Inputs!$B$9)</f>
        <v>170</v>
      </c>
      <c r="L6682" s="3">
        <f>MAX(MIN(Inputs!$B$2, I6682*Inputs!$B$10, Inputs!$B$8*Inputs!$B$4 - J6682), 0)</f>
        <v>129.20000000000002</v>
      </c>
      <c r="M6682" s="3">
        <f t="shared" si="939"/>
        <v>0</v>
      </c>
      <c r="N6682" s="3">
        <f t="shared" si="940"/>
        <v>129.20000000000002</v>
      </c>
      <c r="O6682" s="3">
        <f>IF(H6682="Reg", MIN(Inputs!$B$2, I6682*Inputs!$B$10, (Inputs!$B$8-I6682)/Inputs!$B$9), 0)</f>
        <v>0</v>
      </c>
      <c r="P6682" s="3">
        <f t="shared" si="941"/>
        <v>6428.6690000000008</v>
      </c>
      <c r="Q6682" s="3">
        <f t="shared" si="942"/>
        <v>0</v>
      </c>
      <c r="R6682" s="3">
        <f>I6682 + M6682*Inputs!$B$9 - N6682/Inputs!$B$10</f>
        <v>0</v>
      </c>
    </row>
    <row r="6683" spans="1:18" x14ac:dyDescent="0.3">
      <c r="A6683" s="4">
        <v>46301.375</v>
      </c>
      <c r="B6683" s="3">
        <v>53.832500000000003</v>
      </c>
      <c r="C6683" s="3">
        <v>0.5</v>
      </c>
      <c r="D6683" s="3">
        <f t="shared" si="936"/>
        <v>34.341145833333329</v>
      </c>
      <c r="E6683" s="3">
        <f>MAX(B6683 - D6683/Inputs!$B$5, 0)</f>
        <v>14.808470643939401</v>
      </c>
      <c r="F6683" s="3">
        <f>MAX(D6683*Inputs!$B$5 - B6683, 0)</f>
        <v>0</v>
      </c>
      <c r="G6683" s="3">
        <f t="shared" si="937"/>
        <v>0.5</v>
      </c>
      <c r="H6683" t="str">
        <f t="shared" si="938"/>
        <v>Discharge</v>
      </c>
      <c r="I6683" s="3">
        <f t="shared" si="943"/>
        <v>0</v>
      </c>
      <c r="J6683" s="3">
        <f t="shared" si="944"/>
        <v>299.20000000000005</v>
      </c>
      <c r="K6683" s="3">
        <f>MIN(Inputs!$B$2, (Inputs!$B$8 - I6683)/Inputs!$B$9)</f>
        <v>170</v>
      </c>
      <c r="L6683" s="3">
        <f>MAX(MIN(Inputs!$B$2, I6683*Inputs!$B$10, Inputs!$B$8*Inputs!$B$4 - J6683), 0)</f>
        <v>0</v>
      </c>
      <c r="M6683" s="3">
        <f t="shared" si="939"/>
        <v>0</v>
      </c>
      <c r="N6683" s="3">
        <f t="shared" si="940"/>
        <v>0</v>
      </c>
      <c r="O6683" s="3">
        <f>IF(H6683="Reg", MIN(Inputs!$B$2, I6683*Inputs!$B$10, (Inputs!$B$8-I6683)/Inputs!$B$9), 0)</f>
        <v>0</v>
      </c>
      <c r="P6683" s="3">
        <f t="shared" si="941"/>
        <v>0</v>
      </c>
      <c r="Q6683" s="3">
        <f t="shared" si="942"/>
        <v>0</v>
      </c>
      <c r="R6683" s="3">
        <f>I6683 + M6683*Inputs!$B$9 - N6683/Inputs!$B$10</f>
        <v>0</v>
      </c>
    </row>
    <row r="6684" spans="1:18" x14ac:dyDescent="0.3">
      <c r="A6684" s="4">
        <v>46301.416666666657</v>
      </c>
      <c r="B6684" s="3">
        <v>29.07</v>
      </c>
      <c r="C6684" s="3">
        <v>0.44</v>
      </c>
      <c r="D6684" s="3">
        <f t="shared" si="936"/>
        <v>34.341145833333329</v>
      </c>
      <c r="E6684" s="3">
        <f>MAX(B6684 - D6684/Inputs!$B$5, 0)</f>
        <v>0</v>
      </c>
      <c r="F6684" s="3">
        <f>MAX(D6684*Inputs!$B$5 - B6684, 0)</f>
        <v>1.1502083333333282</v>
      </c>
      <c r="G6684" s="3">
        <f t="shared" si="937"/>
        <v>0.44</v>
      </c>
      <c r="H6684" t="str">
        <f t="shared" si="938"/>
        <v>Charge</v>
      </c>
      <c r="I6684" s="3">
        <f t="shared" si="943"/>
        <v>0</v>
      </c>
      <c r="J6684" s="3">
        <f t="shared" si="944"/>
        <v>299.20000000000005</v>
      </c>
      <c r="K6684" s="3">
        <f>MIN(Inputs!$B$2, (Inputs!$B$8 - I6684)/Inputs!$B$9)</f>
        <v>170</v>
      </c>
      <c r="L6684" s="3">
        <f>MAX(MIN(Inputs!$B$2, I6684*Inputs!$B$10, Inputs!$B$8*Inputs!$B$4 - J6684), 0)</f>
        <v>0</v>
      </c>
      <c r="M6684" s="3">
        <f t="shared" si="939"/>
        <v>170</v>
      </c>
      <c r="N6684" s="3">
        <f t="shared" si="940"/>
        <v>0</v>
      </c>
      <c r="O6684" s="3">
        <f>IF(H6684="Reg", MIN(Inputs!$B$2, I6684*Inputs!$B$10, (Inputs!$B$8-I6684)/Inputs!$B$9), 0)</f>
        <v>0</v>
      </c>
      <c r="P6684" s="3">
        <f t="shared" si="941"/>
        <v>-4941.8999999999996</v>
      </c>
      <c r="Q6684" s="3">
        <f t="shared" si="942"/>
        <v>0</v>
      </c>
      <c r="R6684" s="3">
        <f>I6684 + M6684*Inputs!$B$9 - N6684/Inputs!$B$10</f>
        <v>159.4741358339966</v>
      </c>
    </row>
    <row r="6685" spans="1:18" x14ac:dyDescent="0.3">
      <c r="A6685" s="4">
        <v>46301.458333333343</v>
      </c>
      <c r="B6685" s="3">
        <v>27.755000000000003</v>
      </c>
      <c r="C6685" s="3">
        <v>0.44</v>
      </c>
      <c r="D6685" s="3">
        <f t="shared" si="936"/>
        <v>34.341145833333329</v>
      </c>
      <c r="E6685" s="3">
        <f>MAX(B6685 - D6685/Inputs!$B$5, 0)</f>
        <v>0</v>
      </c>
      <c r="F6685" s="3">
        <f>MAX(D6685*Inputs!$B$5 - B6685, 0)</f>
        <v>2.4652083333333259</v>
      </c>
      <c r="G6685" s="3">
        <f t="shared" si="937"/>
        <v>0.44</v>
      </c>
      <c r="H6685" t="str">
        <f t="shared" si="938"/>
        <v>Charge</v>
      </c>
      <c r="I6685" s="3">
        <f t="shared" si="943"/>
        <v>159.4741358339966</v>
      </c>
      <c r="J6685" s="3">
        <f t="shared" si="944"/>
        <v>299.20000000000005</v>
      </c>
      <c r="K6685" s="3">
        <f>MIN(Inputs!$B$2, (Inputs!$B$8 - I6685)/Inputs!$B$9)</f>
        <v>170</v>
      </c>
      <c r="L6685" s="3">
        <f>MAX(MIN(Inputs!$B$2, I6685*Inputs!$B$10, Inputs!$B$8*Inputs!$B$4 - J6685), 0)</f>
        <v>40.799999999999955</v>
      </c>
      <c r="M6685" s="3">
        <f t="shared" si="939"/>
        <v>170</v>
      </c>
      <c r="N6685" s="3">
        <f t="shared" si="940"/>
        <v>0</v>
      </c>
      <c r="O6685" s="3">
        <f>IF(H6685="Reg", MIN(Inputs!$B$2, I6685*Inputs!$B$10, (Inputs!$B$8-I6685)/Inputs!$B$9), 0)</f>
        <v>0</v>
      </c>
      <c r="P6685" s="3">
        <f t="shared" si="941"/>
        <v>-4718.3500000000004</v>
      </c>
      <c r="Q6685" s="3">
        <f t="shared" si="942"/>
        <v>0</v>
      </c>
      <c r="R6685" s="3">
        <f>I6685 + M6685*Inputs!$B$9 - N6685/Inputs!$B$10</f>
        <v>318.9482716679932</v>
      </c>
    </row>
    <row r="6686" spans="1:18" x14ac:dyDescent="0.3">
      <c r="A6686" s="4">
        <v>46301.5</v>
      </c>
      <c r="B6686" s="3">
        <v>25.734999999999999</v>
      </c>
      <c r="C6686" s="3">
        <v>0.44</v>
      </c>
      <c r="D6686" s="3">
        <f t="shared" si="936"/>
        <v>34.341145833333329</v>
      </c>
      <c r="E6686" s="3">
        <f>MAX(B6686 - D6686/Inputs!$B$5, 0)</f>
        <v>0</v>
      </c>
      <c r="F6686" s="3">
        <f>MAX(D6686*Inputs!$B$5 - B6686, 0)</f>
        <v>4.485208333333329</v>
      </c>
      <c r="G6686" s="3">
        <f t="shared" si="937"/>
        <v>0.44</v>
      </c>
      <c r="H6686" t="str">
        <f t="shared" si="938"/>
        <v>Charge</v>
      </c>
      <c r="I6686" s="3">
        <f t="shared" si="943"/>
        <v>318.9482716679932</v>
      </c>
      <c r="J6686" s="3">
        <f t="shared" si="944"/>
        <v>299.20000000000005</v>
      </c>
      <c r="K6686" s="3">
        <f>MIN(Inputs!$B$2, (Inputs!$B$8 - I6686)/Inputs!$B$9)</f>
        <v>22.44121780453775</v>
      </c>
      <c r="L6686" s="3">
        <f>MAX(MIN(Inputs!$B$2, I6686*Inputs!$B$10, Inputs!$B$8*Inputs!$B$4 - J6686), 0)</f>
        <v>40.799999999999955</v>
      </c>
      <c r="M6686" s="3">
        <f t="shared" si="939"/>
        <v>22.44121780453775</v>
      </c>
      <c r="N6686" s="3">
        <f t="shared" si="940"/>
        <v>0</v>
      </c>
      <c r="O6686" s="3">
        <f>IF(H6686="Reg", MIN(Inputs!$B$2, I6686*Inputs!$B$10, (Inputs!$B$8-I6686)/Inputs!$B$9), 0)</f>
        <v>0</v>
      </c>
      <c r="P6686" s="3">
        <f t="shared" si="941"/>
        <v>-577.52474019977899</v>
      </c>
      <c r="Q6686" s="3">
        <f t="shared" si="942"/>
        <v>0</v>
      </c>
      <c r="R6686" s="3">
        <f>I6686 + M6686*Inputs!$B$9 - N6686/Inputs!$B$10</f>
        <v>340</v>
      </c>
    </row>
    <row r="6687" spans="1:18" x14ac:dyDescent="0.3">
      <c r="A6687" s="4">
        <v>46301.541666666657</v>
      </c>
      <c r="B6687" s="3">
        <v>29.822499999999998</v>
      </c>
      <c r="C6687" s="3">
        <v>0.44</v>
      </c>
      <c r="D6687" s="3">
        <f t="shared" si="936"/>
        <v>34.341145833333329</v>
      </c>
      <c r="E6687" s="3">
        <f>MAX(B6687 - D6687/Inputs!$B$5, 0)</f>
        <v>0</v>
      </c>
      <c r="F6687" s="3">
        <f>MAX(D6687*Inputs!$B$5 - B6687, 0)</f>
        <v>0.39770833333333044</v>
      </c>
      <c r="G6687" s="3">
        <f t="shared" si="937"/>
        <v>0.44</v>
      </c>
      <c r="H6687" t="str">
        <f t="shared" si="938"/>
        <v>Reg</v>
      </c>
      <c r="I6687" s="3">
        <f t="shared" si="943"/>
        <v>340</v>
      </c>
      <c r="J6687" s="3">
        <f t="shared" si="944"/>
        <v>299.20000000000005</v>
      </c>
      <c r="K6687" s="3">
        <f>MIN(Inputs!$B$2, (Inputs!$B$8 - I6687)/Inputs!$B$9)</f>
        <v>0</v>
      </c>
      <c r="L6687" s="3">
        <f>MAX(MIN(Inputs!$B$2, I6687*Inputs!$B$10, Inputs!$B$8*Inputs!$B$4 - J6687), 0)</f>
        <v>40.799999999999955</v>
      </c>
      <c r="M6687" s="3">
        <f t="shared" si="939"/>
        <v>0</v>
      </c>
      <c r="N6687" s="3">
        <f t="shared" si="940"/>
        <v>0</v>
      </c>
      <c r="O6687" s="3">
        <f>IF(H6687="Reg", MIN(Inputs!$B$2, I6687*Inputs!$B$10, (Inputs!$B$8-I6687)/Inputs!$B$9), 0)</f>
        <v>0</v>
      </c>
      <c r="P6687" s="3">
        <f t="shared" si="941"/>
        <v>0</v>
      </c>
      <c r="Q6687" s="3">
        <f t="shared" si="942"/>
        <v>0</v>
      </c>
      <c r="R6687" s="3">
        <f>I6687 + M6687*Inputs!$B$9 - N6687/Inputs!$B$10</f>
        <v>340</v>
      </c>
    </row>
    <row r="6688" spans="1:18" x14ac:dyDescent="0.3">
      <c r="A6688" s="4">
        <v>46301.583333333343</v>
      </c>
      <c r="B6688" s="3">
        <v>41.297499999999999</v>
      </c>
      <c r="C6688" s="3">
        <v>0.44</v>
      </c>
      <c r="D6688" s="3">
        <f t="shared" si="936"/>
        <v>34.341145833333329</v>
      </c>
      <c r="E6688" s="3">
        <f>MAX(B6688 - D6688/Inputs!$B$5, 0)</f>
        <v>2.2734706439393975</v>
      </c>
      <c r="F6688" s="3">
        <f>MAX(D6688*Inputs!$B$5 - B6688, 0)</f>
        <v>0</v>
      </c>
      <c r="G6688" s="3">
        <f t="shared" si="937"/>
        <v>0.44</v>
      </c>
      <c r="H6688" t="str">
        <f t="shared" si="938"/>
        <v>Discharge</v>
      </c>
      <c r="I6688" s="3">
        <f t="shared" si="943"/>
        <v>340</v>
      </c>
      <c r="J6688" s="3">
        <f t="shared" si="944"/>
        <v>299.20000000000005</v>
      </c>
      <c r="K6688" s="3">
        <f>MIN(Inputs!$B$2, (Inputs!$B$8 - I6688)/Inputs!$B$9)</f>
        <v>0</v>
      </c>
      <c r="L6688" s="3">
        <f>MAX(MIN(Inputs!$B$2, I6688*Inputs!$B$10, Inputs!$B$8*Inputs!$B$4 - J6688), 0)</f>
        <v>40.799999999999955</v>
      </c>
      <c r="M6688" s="3">
        <f t="shared" si="939"/>
        <v>0</v>
      </c>
      <c r="N6688" s="3">
        <f t="shared" si="940"/>
        <v>40.799999999999955</v>
      </c>
      <c r="O6688" s="3">
        <f>IF(H6688="Reg", MIN(Inputs!$B$2, I6688*Inputs!$B$10, (Inputs!$B$8-I6688)/Inputs!$B$9), 0)</f>
        <v>0</v>
      </c>
      <c r="P6688" s="3">
        <f t="shared" si="941"/>
        <v>1684.9379999999981</v>
      </c>
      <c r="Q6688" s="3">
        <f t="shared" si="942"/>
        <v>0</v>
      </c>
      <c r="R6688" s="3">
        <f>I6688 + M6688*Inputs!$B$9 - N6688/Inputs!$B$10</f>
        <v>296.50705386345555</v>
      </c>
    </row>
    <row r="6689" spans="1:18" x14ac:dyDescent="0.3">
      <c r="A6689" s="4">
        <v>46301.625</v>
      </c>
      <c r="B6689" s="3">
        <v>42.255000000000003</v>
      </c>
      <c r="C6689" s="3">
        <v>0.44</v>
      </c>
      <c r="D6689" s="3">
        <f t="shared" si="936"/>
        <v>34.341145833333329</v>
      </c>
      <c r="E6689" s="3">
        <f>MAX(B6689 - D6689/Inputs!$B$5, 0)</f>
        <v>3.2309706439394006</v>
      </c>
      <c r="F6689" s="3">
        <f>MAX(D6689*Inputs!$B$5 - B6689, 0)</f>
        <v>0</v>
      </c>
      <c r="G6689" s="3">
        <f t="shared" si="937"/>
        <v>0.44</v>
      </c>
      <c r="H6689" t="str">
        <f t="shared" si="938"/>
        <v>Discharge</v>
      </c>
      <c r="I6689" s="3">
        <f t="shared" si="943"/>
        <v>296.50705386345555</v>
      </c>
      <c r="J6689" s="3">
        <f t="shared" si="944"/>
        <v>340</v>
      </c>
      <c r="K6689" s="3">
        <f>MIN(Inputs!$B$2, (Inputs!$B$8 - I6689)/Inputs!$B$9)</f>
        <v>46.363636363636274</v>
      </c>
      <c r="L6689" s="3">
        <f>MAX(MIN(Inputs!$B$2, I6689*Inputs!$B$10, Inputs!$B$8*Inputs!$B$4 - J6689), 0)</f>
        <v>0</v>
      </c>
      <c r="M6689" s="3">
        <f t="shared" si="939"/>
        <v>0</v>
      </c>
      <c r="N6689" s="3">
        <f t="shared" si="940"/>
        <v>0</v>
      </c>
      <c r="O6689" s="3">
        <f>IF(H6689="Reg", MIN(Inputs!$B$2, I6689*Inputs!$B$10, (Inputs!$B$8-I6689)/Inputs!$B$9), 0)</f>
        <v>0</v>
      </c>
      <c r="P6689" s="3">
        <f t="shared" si="941"/>
        <v>0</v>
      </c>
      <c r="Q6689" s="3">
        <f t="shared" si="942"/>
        <v>0</v>
      </c>
      <c r="R6689" s="3">
        <f>I6689 + M6689*Inputs!$B$9 - N6689/Inputs!$B$10</f>
        <v>296.50705386345555</v>
      </c>
    </row>
    <row r="6690" spans="1:18" x14ac:dyDescent="0.3">
      <c r="A6690" s="4">
        <v>46301.666666666657</v>
      </c>
      <c r="B6690" s="3">
        <v>34.590000000000003</v>
      </c>
      <c r="C6690" s="3">
        <v>0.5</v>
      </c>
      <c r="D6690" s="3">
        <f t="shared" si="936"/>
        <v>34.341145833333329</v>
      </c>
      <c r="E6690" s="3">
        <f>MAX(B6690 - D6690/Inputs!$B$5, 0)</f>
        <v>0</v>
      </c>
      <c r="F6690" s="3">
        <f>MAX(D6690*Inputs!$B$5 - B6690, 0)</f>
        <v>0</v>
      </c>
      <c r="G6690" s="3">
        <f t="shared" si="937"/>
        <v>0.5</v>
      </c>
      <c r="H6690" t="str">
        <f t="shared" si="938"/>
        <v>Reg</v>
      </c>
      <c r="I6690" s="3">
        <f t="shared" si="943"/>
        <v>296.50705386345555</v>
      </c>
      <c r="J6690" s="3">
        <f t="shared" si="944"/>
        <v>340</v>
      </c>
      <c r="K6690" s="3">
        <f>MIN(Inputs!$B$2, (Inputs!$B$8 - I6690)/Inputs!$B$9)</f>
        <v>46.363636363636274</v>
      </c>
      <c r="L6690" s="3">
        <f>MAX(MIN(Inputs!$B$2, I6690*Inputs!$B$10, Inputs!$B$8*Inputs!$B$4 - J6690), 0)</f>
        <v>0</v>
      </c>
      <c r="M6690" s="3">
        <f t="shared" si="939"/>
        <v>0</v>
      </c>
      <c r="N6690" s="3">
        <f t="shared" si="940"/>
        <v>0</v>
      </c>
      <c r="O6690" s="3">
        <f>IF(H6690="Reg", MIN(Inputs!$B$2, I6690*Inputs!$B$10, (Inputs!$B$8-I6690)/Inputs!$B$9), 0)</f>
        <v>46.363636363636274</v>
      </c>
      <c r="P6690" s="3">
        <f t="shared" si="941"/>
        <v>0</v>
      </c>
      <c r="Q6690" s="3">
        <f t="shared" si="942"/>
        <v>23.181818181818137</v>
      </c>
      <c r="R6690" s="3">
        <f>I6690 + M6690*Inputs!$B$9 - N6690/Inputs!$B$10</f>
        <v>296.50705386345555</v>
      </c>
    </row>
    <row r="6691" spans="1:18" x14ac:dyDescent="0.3">
      <c r="A6691" s="4">
        <v>46301.708333333343</v>
      </c>
      <c r="B6691" s="3">
        <v>29.872500000000002</v>
      </c>
      <c r="C6691" s="3">
        <v>6.88</v>
      </c>
      <c r="D6691" s="3">
        <f t="shared" si="936"/>
        <v>34.341145833333329</v>
      </c>
      <c r="E6691" s="3">
        <f>MAX(B6691 - D6691/Inputs!$B$5, 0)</f>
        <v>0</v>
      </c>
      <c r="F6691" s="3">
        <f>MAX(D6691*Inputs!$B$5 - B6691, 0)</f>
        <v>0.34770833333332618</v>
      </c>
      <c r="G6691" s="3">
        <f t="shared" si="937"/>
        <v>6.88</v>
      </c>
      <c r="H6691" t="str">
        <f t="shared" si="938"/>
        <v>Reg</v>
      </c>
      <c r="I6691" s="3">
        <f t="shared" si="943"/>
        <v>296.50705386345555</v>
      </c>
      <c r="J6691" s="3">
        <f t="shared" si="944"/>
        <v>340</v>
      </c>
      <c r="K6691" s="3">
        <f>MIN(Inputs!$B$2, (Inputs!$B$8 - I6691)/Inputs!$B$9)</f>
        <v>46.363636363636274</v>
      </c>
      <c r="L6691" s="3">
        <f>MAX(MIN(Inputs!$B$2, I6691*Inputs!$B$10, Inputs!$B$8*Inputs!$B$4 - J6691), 0)</f>
        <v>0</v>
      </c>
      <c r="M6691" s="3">
        <f t="shared" si="939"/>
        <v>0</v>
      </c>
      <c r="N6691" s="3">
        <f t="shared" si="940"/>
        <v>0</v>
      </c>
      <c r="O6691" s="3">
        <f>IF(H6691="Reg", MIN(Inputs!$B$2, I6691*Inputs!$B$10, (Inputs!$B$8-I6691)/Inputs!$B$9), 0)</f>
        <v>46.363636363636274</v>
      </c>
      <c r="P6691" s="3">
        <f t="shared" si="941"/>
        <v>0</v>
      </c>
      <c r="Q6691" s="3">
        <f t="shared" si="942"/>
        <v>318.98181818181757</v>
      </c>
      <c r="R6691" s="3">
        <f>I6691 + M6691*Inputs!$B$9 - N6691/Inputs!$B$10</f>
        <v>296.50705386345555</v>
      </c>
    </row>
    <row r="6692" spans="1:18" x14ac:dyDescent="0.3">
      <c r="A6692" s="4">
        <v>46301.75</v>
      </c>
      <c r="B6692" s="3">
        <v>25.849999999999998</v>
      </c>
      <c r="C6692" s="3">
        <v>15.83</v>
      </c>
      <c r="D6692" s="3">
        <f t="shared" si="936"/>
        <v>34.341145833333329</v>
      </c>
      <c r="E6692" s="3">
        <f>MAX(B6692 - D6692/Inputs!$B$5, 0)</f>
        <v>0</v>
      </c>
      <c r="F6692" s="3">
        <f>MAX(D6692*Inputs!$B$5 - B6692, 0)</f>
        <v>4.3702083333333306</v>
      </c>
      <c r="G6692" s="3">
        <f t="shared" si="937"/>
        <v>15.83</v>
      </c>
      <c r="H6692" t="str">
        <f t="shared" si="938"/>
        <v>Reg</v>
      </c>
      <c r="I6692" s="3">
        <f t="shared" si="943"/>
        <v>296.50705386345555</v>
      </c>
      <c r="J6692" s="3">
        <f t="shared" si="944"/>
        <v>340</v>
      </c>
      <c r="K6692" s="3">
        <f>MIN(Inputs!$B$2, (Inputs!$B$8 - I6692)/Inputs!$B$9)</f>
        <v>46.363636363636274</v>
      </c>
      <c r="L6692" s="3">
        <f>MAX(MIN(Inputs!$B$2, I6692*Inputs!$B$10, Inputs!$B$8*Inputs!$B$4 - J6692), 0)</f>
        <v>0</v>
      </c>
      <c r="M6692" s="3">
        <f t="shared" si="939"/>
        <v>0</v>
      </c>
      <c r="N6692" s="3">
        <f t="shared" si="940"/>
        <v>0</v>
      </c>
      <c r="O6692" s="3">
        <f>IF(H6692="Reg", MIN(Inputs!$B$2, I6692*Inputs!$B$10, (Inputs!$B$8-I6692)/Inputs!$B$9), 0)</f>
        <v>46.363636363636274</v>
      </c>
      <c r="P6692" s="3">
        <f t="shared" si="941"/>
        <v>0</v>
      </c>
      <c r="Q6692" s="3">
        <f t="shared" si="942"/>
        <v>733.93636363636222</v>
      </c>
      <c r="R6692" s="3">
        <f>I6692 + M6692*Inputs!$B$9 - N6692/Inputs!$B$10</f>
        <v>296.50705386345555</v>
      </c>
    </row>
    <row r="6693" spans="1:18" x14ac:dyDescent="0.3">
      <c r="A6693" s="4">
        <v>46301.791666666657</v>
      </c>
      <c r="B6693" s="3">
        <v>27.915000000000003</v>
      </c>
      <c r="C6693" s="3">
        <v>22.12</v>
      </c>
      <c r="D6693" s="3">
        <f t="shared" si="936"/>
        <v>34.341145833333329</v>
      </c>
      <c r="E6693" s="3">
        <f>MAX(B6693 - D6693/Inputs!$B$5, 0)</f>
        <v>0</v>
      </c>
      <c r="F6693" s="3">
        <f>MAX(D6693*Inputs!$B$5 - B6693, 0)</f>
        <v>2.3052083333333258</v>
      </c>
      <c r="G6693" s="3">
        <f t="shared" si="937"/>
        <v>22.12</v>
      </c>
      <c r="H6693" t="str">
        <f t="shared" si="938"/>
        <v>Reg</v>
      </c>
      <c r="I6693" s="3">
        <f t="shared" si="943"/>
        <v>296.50705386345555</v>
      </c>
      <c r="J6693" s="3">
        <f t="shared" si="944"/>
        <v>340</v>
      </c>
      <c r="K6693" s="3">
        <f>MIN(Inputs!$B$2, (Inputs!$B$8 - I6693)/Inputs!$B$9)</f>
        <v>46.363636363636274</v>
      </c>
      <c r="L6693" s="3">
        <f>MAX(MIN(Inputs!$B$2, I6693*Inputs!$B$10, Inputs!$B$8*Inputs!$B$4 - J6693), 0)</f>
        <v>0</v>
      </c>
      <c r="M6693" s="3">
        <f t="shared" si="939"/>
        <v>0</v>
      </c>
      <c r="N6693" s="3">
        <f t="shared" si="940"/>
        <v>0</v>
      </c>
      <c r="O6693" s="3">
        <f>IF(H6693="Reg", MIN(Inputs!$B$2, I6693*Inputs!$B$10, (Inputs!$B$8-I6693)/Inputs!$B$9), 0)</f>
        <v>46.363636363636274</v>
      </c>
      <c r="P6693" s="3">
        <f t="shared" si="941"/>
        <v>0</v>
      </c>
      <c r="Q6693" s="3">
        <f t="shared" si="942"/>
        <v>1025.5636363636345</v>
      </c>
      <c r="R6693" s="3">
        <f>I6693 + M6693*Inputs!$B$9 - N6693/Inputs!$B$10</f>
        <v>296.50705386345555</v>
      </c>
    </row>
    <row r="6694" spans="1:18" x14ac:dyDescent="0.3">
      <c r="A6694" s="4">
        <v>46301.833333333343</v>
      </c>
      <c r="B6694" s="3">
        <v>31.847500000000004</v>
      </c>
      <c r="C6694" s="3">
        <v>8.9600000000000009</v>
      </c>
      <c r="D6694" s="3">
        <f t="shared" si="936"/>
        <v>34.341145833333329</v>
      </c>
      <c r="E6694" s="3">
        <f>MAX(B6694 - D6694/Inputs!$B$5, 0)</f>
        <v>0</v>
      </c>
      <c r="F6694" s="3">
        <f>MAX(D6694*Inputs!$B$5 - B6694, 0)</f>
        <v>0</v>
      </c>
      <c r="G6694" s="3">
        <f t="shared" si="937"/>
        <v>8.9600000000000009</v>
      </c>
      <c r="H6694" t="str">
        <f t="shared" si="938"/>
        <v>Reg</v>
      </c>
      <c r="I6694" s="3">
        <f t="shared" si="943"/>
        <v>296.50705386345555</v>
      </c>
      <c r="J6694" s="3">
        <f t="shared" si="944"/>
        <v>340</v>
      </c>
      <c r="K6694" s="3">
        <f>MIN(Inputs!$B$2, (Inputs!$B$8 - I6694)/Inputs!$B$9)</f>
        <v>46.363636363636274</v>
      </c>
      <c r="L6694" s="3">
        <f>MAX(MIN(Inputs!$B$2, I6694*Inputs!$B$10, Inputs!$B$8*Inputs!$B$4 - J6694), 0)</f>
        <v>0</v>
      </c>
      <c r="M6694" s="3">
        <f t="shared" si="939"/>
        <v>0</v>
      </c>
      <c r="N6694" s="3">
        <f t="shared" si="940"/>
        <v>0</v>
      </c>
      <c r="O6694" s="3">
        <f>IF(H6694="Reg", MIN(Inputs!$B$2, I6694*Inputs!$B$10, (Inputs!$B$8-I6694)/Inputs!$B$9), 0)</f>
        <v>46.363636363636274</v>
      </c>
      <c r="P6694" s="3">
        <f t="shared" si="941"/>
        <v>0</v>
      </c>
      <c r="Q6694" s="3">
        <f t="shared" si="942"/>
        <v>415.41818181818104</v>
      </c>
      <c r="R6694" s="3">
        <f>I6694 + M6694*Inputs!$B$9 - N6694/Inputs!$B$10</f>
        <v>296.50705386345555</v>
      </c>
    </row>
    <row r="6695" spans="1:18" x14ac:dyDescent="0.3">
      <c r="A6695" s="4">
        <v>46301.875</v>
      </c>
      <c r="B6695" s="3">
        <v>21.375</v>
      </c>
      <c r="C6695" s="3">
        <v>4.5</v>
      </c>
      <c r="D6695" s="3">
        <f t="shared" si="936"/>
        <v>34.341145833333329</v>
      </c>
      <c r="E6695" s="3">
        <f>MAX(B6695 - D6695/Inputs!$B$5, 0)</f>
        <v>0</v>
      </c>
      <c r="F6695" s="3">
        <f>MAX(D6695*Inputs!$B$5 - B6695, 0)</f>
        <v>8.8452083333333285</v>
      </c>
      <c r="G6695" s="3">
        <f t="shared" si="937"/>
        <v>4.5</v>
      </c>
      <c r="H6695" t="str">
        <f t="shared" si="938"/>
        <v>Charge</v>
      </c>
      <c r="I6695" s="3">
        <f t="shared" si="943"/>
        <v>296.50705386345555</v>
      </c>
      <c r="J6695" s="3">
        <f t="shared" si="944"/>
        <v>340</v>
      </c>
      <c r="K6695" s="3">
        <f>MIN(Inputs!$B$2, (Inputs!$B$8 - I6695)/Inputs!$B$9)</f>
        <v>46.363636363636274</v>
      </c>
      <c r="L6695" s="3">
        <f>MAX(MIN(Inputs!$B$2, I6695*Inputs!$B$10, Inputs!$B$8*Inputs!$B$4 - J6695), 0)</f>
        <v>0</v>
      </c>
      <c r="M6695" s="3">
        <f t="shared" si="939"/>
        <v>46.363636363636274</v>
      </c>
      <c r="N6695" s="3">
        <f t="shared" si="940"/>
        <v>0</v>
      </c>
      <c r="O6695" s="3">
        <f>IF(H6695="Reg", MIN(Inputs!$B$2, I6695*Inputs!$B$10, (Inputs!$B$8-I6695)/Inputs!$B$9), 0)</f>
        <v>0</v>
      </c>
      <c r="P6695" s="3">
        <f t="shared" si="941"/>
        <v>-991.02272727272532</v>
      </c>
      <c r="Q6695" s="3">
        <f t="shared" si="942"/>
        <v>0</v>
      </c>
      <c r="R6695" s="3">
        <f>I6695 + M6695*Inputs!$B$9 - N6695/Inputs!$B$10</f>
        <v>340</v>
      </c>
    </row>
    <row r="6696" spans="1:18" x14ac:dyDescent="0.3">
      <c r="A6696" s="4">
        <v>46301.916666666657</v>
      </c>
      <c r="B6696" s="3">
        <v>22.164999999999999</v>
      </c>
      <c r="C6696" s="3">
        <v>0.7</v>
      </c>
      <c r="D6696" s="3">
        <f t="shared" si="936"/>
        <v>34.341145833333329</v>
      </c>
      <c r="E6696" s="3">
        <f>MAX(B6696 - D6696/Inputs!$B$5, 0)</f>
        <v>0</v>
      </c>
      <c r="F6696" s="3">
        <f>MAX(D6696*Inputs!$B$5 - B6696, 0)</f>
        <v>8.0552083333333293</v>
      </c>
      <c r="G6696" s="3">
        <f t="shared" si="937"/>
        <v>0.7</v>
      </c>
      <c r="H6696" t="str">
        <f t="shared" si="938"/>
        <v>Charge</v>
      </c>
      <c r="I6696" s="3">
        <f t="shared" si="943"/>
        <v>340</v>
      </c>
      <c r="J6696" s="3">
        <f t="shared" si="944"/>
        <v>340</v>
      </c>
      <c r="K6696" s="3">
        <f>MIN(Inputs!$B$2, (Inputs!$B$8 - I6696)/Inputs!$B$9)</f>
        <v>0</v>
      </c>
      <c r="L6696" s="3">
        <f>MAX(MIN(Inputs!$B$2, I6696*Inputs!$B$10, Inputs!$B$8*Inputs!$B$4 - J6696), 0)</f>
        <v>0</v>
      </c>
      <c r="M6696" s="3">
        <f t="shared" si="939"/>
        <v>0</v>
      </c>
      <c r="N6696" s="3">
        <f t="shared" si="940"/>
        <v>0</v>
      </c>
      <c r="O6696" s="3">
        <f>IF(H6696="Reg", MIN(Inputs!$B$2, I6696*Inputs!$B$10, (Inputs!$B$8-I6696)/Inputs!$B$9), 0)</f>
        <v>0</v>
      </c>
      <c r="P6696" s="3">
        <f t="shared" si="941"/>
        <v>0</v>
      </c>
      <c r="Q6696" s="3">
        <f t="shared" si="942"/>
        <v>0</v>
      </c>
      <c r="R6696" s="3">
        <f>I6696 + M6696*Inputs!$B$9 - N6696/Inputs!$B$10</f>
        <v>340</v>
      </c>
    </row>
    <row r="6697" spans="1:18" x14ac:dyDescent="0.3">
      <c r="A6697" s="4">
        <v>46301.958333333343</v>
      </c>
      <c r="B6697" s="3">
        <v>21.597499999999997</v>
      </c>
      <c r="C6697" s="3">
        <v>0.25</v>
      </c>
      <c r="D6697" s="3">
        <f t="shared" si="936"/>
        <v>34.341145833333329</v>
      </c>
      <c r="E6697" s="3">
        <f>MAX(B6697 - D6697/Inputs!$B$5, 0)</f>
        <v>0</v>
      </c>
      <c r="F6697" s="3">
        <f>MAX(D6697*Inputs!$B$5 - B6697, 0)</f>
        <v>8.6227083333333319</v>
      </c>
      <c r="G6697" s="3">
        <f t="shared" si="937"/>
        <v>0.25</v>
      </c>
      <c r="H6697" t="str">
        <f t="shared" si="938"/>
        <v>Charge</v>
      </c>
      <c r="I6697" s="3">
        <f t="shared" si="943"/>
        <v>340</v>
      </c>
      <c r="J6697" s="3">
        <f t="shared" si="944"/>
        <v>340</v>
      </c>
      <c r="K6697" s="3">
        <f>MIN(Inputs!$B$2, (Inputs!$B$8 - I6697)/Inputs!$B$9)</f>
        <v>0</v>
      </c>
      <c r="L6697" s="3">
        <f>MAX(MIN(Inputs!$B$2, I6697*Inputs!$B$10, Inputs!$B$8*Inputs!$B$4 - J6697), 0)</f>
        <v>0</v>
      </c>
      <c r="M6697" s="3">
        <f t="shared" si="939"/>
        <v>0</v>
      </c>
      <c r="N6697" s="3">
        <f t="shared" si="940"/>
        <v>0</v>
      </c>
      <c r="O6697" s="3">
        <f>IF(H6697="Reg", MIN(Inputs!$B$2, I6697*Inputs!$B$10, (Inputs!$B$8-I6697)/Inputs!$B$9), 0)</f>
        <v>0</v>
      </c>
      <c r="P6697" s="3">
        <f t="shared" si="941"/>
        <v>0</v>
      </c>
      <c r="Q6697" s="3">
        <f t="shared" si="942"/>
        <v>0</v>
      </c>
      <c r="R6697" s="3">
        <f>I6697 + M6697*Inputs!$B$9 - N6697/Inputs!$B$10</f>
        <v>340</v>
      </c>
    </row>
    <row r="6698" spans="1:18" x14ac:dyDescent="0.3">
      <c r="A6698" s="4">
        <v>46302</v>
      </c>
      <c r="B6698" s="3">
        <v>21.024999999999999</v>
      </c>
      <c r="C6698" s="3">
        <v>0.25</v>
      </c>
      <c r="D6698" s="3">
        <f t="shared" si="936"/>
        <v>25.893541666666668</v>
      </c>
      <c r="E6698" s="3">
        <f>MAX(B6698 - D6698/Inputs!$B$5, 0)</f>
        <v>0</v>
      </c>
      <c r="F6698" s="3">
        <f>MAX(D6698*Inputs!$B$5 - B6698, 0)</f>
        <v>1.7613166666666693</v>
      </c>
      <c r="G6698" s="3">
        <f t="shared" si="937"/>
        <v>0.25</v>
      </c>
      <c r="H6698" t="str">
        <f t="shared" si="938"/>
        <v>Charge</v>
      </c>
      <c r="I6698" s="3">
        <f t="shared" si="943"/>
        <v>340</v>
      </c>
      <c r="J6698" s="3">
        <f t="shared" si="944"/>
        <v>0</v>
      </c>
      <c r="K6698" s="3">
        <f>MIN(Inputs!$B$2, (Inputs!$B$8 - I6698)/Inputs!$B$9)</f>
        <v>0</v>
      </c>
      <c r="L6698" s="3">
        <f>MAX(MIN(Inputs!$B$2, I6698*Inputs!$B$10, Inputs!$B$8*Inputs!$B$4 - J6698), 0)</f>
        <v>170</v>
      </c>
      <c r="M6698" s="3">
        <f t="shared" si="939"/>
        <v>0</v>
      </c>
      <c r="N6698" s="3">
        <f t="shared" si="940"/>
        <v>0</v>
      </c>
      <c r="O6698" s="3">
        <f>IF(H6698="Reg", MIN(Inputs!$B$2, I6698*Inputs!$B$10, (Inputs!$B$8-I6698)/Inputs!$B$9), 0)</f>
        <v>0</v>
      </c>
      <c r="P6698" s="3">
        <f t="shared" si="941"/>
        <v>0</v>
      </c>
      <c r="Q6698" s="3">
        <f t="shared" si="942"/>
        <v>0</v>
      </c>
      <c r="R6698" s="3">
        <f>I6698 + M6698*Inputs!$B$9 - N6698/Inputs!$B$10</f>
        <v>340</v>
      </c>
    </row>
    <row r="6699" spans="1:18" x14ac:dyDescent="0.3">
      <c r="A6699" s="4">
        <v>46302.041666666657</v>
      </c>
      <c r="B6699" s="3">
        <v>19.392500000000002</v>
      </c>
      <c r="C6699" s="3">
        <v>0.3</v>
      </c>
      <c r="D6699" s="3">
        <f t="shared" si="936"/>
        <v>25.893541666666668</v>
      </c>
      <c r="E6699" s="3">
        <f>MAX(B6699 - D6699/Inputs!$B$5, 0)</f>
        <v>0</v>
      </c>
      <c r="F6699" s="3">
        <f>MAX(D6699*Inputs!$B$5 - B6699, 0)</f>
        <v>3.393816666666666</v>
      </c>
      <c r="G6699" s="3">
        <f t="shared" si="937"/>
        <v>0.3</v>
      </c>
      <c r="H6699" t="str">
        <f t="shared" si="938"/>
        <v>Charge</v>
      </c>
      <c r="I6699" s="3">
        <f t="shared" si="943"/>
        <v>340</v>
      </c>
      <c r="J6699" s="3">
        <f t="shared" si="944"/>
        <v>0</v>
      </c>
      <c r="K6699" s="3">
        <f>MIN(Inputs!$B$2, (Inputs!$B$8 - I6699)/Inputs!$B$9)</f>
        <v>0</v>
      </c>
      <c r="L6699" s="3">
        <f>MAX(MIN(Inputs!$B$2, I6699*Inputs!$B$10, Inputs!$B$8*Inputs!$B$4 - J6699), 0)</f>
        <v>170</v>
      </c>
      <c r="M6699" s="3">
        <f t="shared" si="939"/>
        <v>0</v>
      </c>
      <c r="N6699" s="3">
        <f t="shared" si="940"/>
        <v>0</v>
      </c>
      <c r="O6699" s="3">
        <f>IF(H6699="Reg", MIN(Inputs!$B$2, I6699*Inputs!$B$10, (Inputs!$B$8-I6699)/Inputs!$B$9), 0)</f>
        <v>0</v>
      </c>
      <c r="P6699" s="3">
        <f t="shared" si="941"/>
        <v>0</v>
      </c>
      <c r="Q6699" s="3">
        <f t="shared" si="942"/>
        <v>0</v>
      </c>
      <c r="R6699" s="3">
        <f>I6699 + M6699*Inputs!$B$9 - N6699/Inputs!$B$10</f>
        <v>340</v>
      </c>
    </row>
    <row r="6700" spans="1:18" x14ac:dyDescent="0.3">
      <c r="A6700" s="4">
        <v>46302.083333333343</v>
      </c>
      <c r="B6700" s="3">
        <v>20.1325</v>
      </c>
      <c r="C6700" s="3">
        <v>0.25</v>
      </c>
      <c r="D6700" s="3">
        <f t="shared" si="936"/>
        <v>25.893541666666668</v>
      </c>
      <c r="E6700" s="3">
        <f>MAX(B6700 - D6700/Inputs!$B$5, 0)</f>
        <v>0</v>
      </c>
      <c r="F6700" s="3">
        <f>MAX(D6700*Inputs!$B$5 - B6700, 0)</f>
        <v>2.6538166666666676</v>
      </c>
      <c r="G6700" s="3">
        <f t="shared" si="937"/>
        <v>0.25</v>
      </c>
      <c r="H6700" t="str">
        <f t="shared" si="938"/>
        <v>Charge</v>
      </c>
      <c r="I6700" s="3">
        <f t="shared" si="943"/>
        <v>340</v>
      </c>
      <c r="J6700" s="3">
        <f t="shared" si="944"/>
        <v>0</v>
      </c>
      <c r="K6700" s="3">
        <f>MIN(Inputs!$B$2, (Inputs!$B$8 - I6700)/Inputs!$B$9)</f>
        <v>0</v>
      </c>
      <c r="L6700" s="3">
        <f>MAX(MIN(Inputs!$B$2, I6700*Inputs!$B$10, Inputs!$B$8*Inputs!$B$4 - J6700), 0)</f>
        <v>170</v>
      </c>
      <c r="M6700" s="3">
        <f t="shared" si="939"/>
        <v>0</v>
      </c>
      <c r="N6700" s="3">
        <f t="shared" si="940"/>
        <v>0</v>
      </c>
      <c r="O6700" s="3">
        <f>IF(H6700="Reg", MIN(Inputs!$B$2, I6700*Inputs!$B$10, (Inputs!$B$8-I6700)/Inputs!$B$9), 0)</f>
        <v>0</v>
      </c>
      <c r="P6700" s="3">
        <f t="shared" si="941"/>
        <v>0</v>
      </c>
      <c r="Q6700" s="3">
        <f t="shared" si="942"/>
        <v>0</v>
      </c>
      <c r="R6700" s="3">
        <f>I6700 + M6700*Inputs!$B$9 - N6700/Inputs!$B$10</f>
        <v>340</v>
      </c>
    </row>
    <row r="6701" spans="1:18" x14ac:dyDescent="0.3">
      <c r="A6701" s="4">
        <v>46302.125</v>
      </c>
      <c r="B6701" s="3">
        <v>20.63</v>
      </c>
      <c r="C6701" s="3">
        <v>0.31</v>
      </c>
      <c r="D6701" s="3">
        <f t="shared" si="936"/>
        <v>25.893541666666668</v>
      </c>
      <c r="E6701" s="3">
        <f>MAX(B6701 - D6701/Inputs!$B$5, 0)</f>
        <v>0</v>
      </c>
      <c r="F6701" s="3">
        <f>MAX(D6701*Inputs!$B$5 - B6701, 0)</f>
        <v>2.1563166666666689</v>
      </c>
      <c r="G6701" s="3">
        <f t="shared" si="937"/>
        <v>0.31</v>
      </c>
      <c r="H6701" t="str">
        <f t="shared" si="938"/>
        <v>Charge</v>
      </c>
      <c r="I6701" s="3">
        <f t="shared" si="943"/>
        <v>340</v>
      </c>
      <c r="J6701" s="3">
        <f t="shared" si="944"/>
        <v>0</v>
      </c>
      <c r="K6701" s="3">
        <f>MIN(Inputs!$B$2, (Inputs!$B$8 - I6701)/Inputs!$B$9)</f>
        <v>0</v>
      </c>
      <c r="L6701" s="3">
        <f>MAX(MIN(Inputs!$B$2, I6701*Inputs!$B$10, Inputs!$B$8*Inputs!$B$4 - J6701), 0)</f>
        <v>170</v>
      </c>
      <c r="M6701" s="3">
        <f t="shared" si="939"/>
        <v>0</v>
      </c>
      <c r="N6701" s="3">
        <f t="shared" si="940"/>
        <v>0</v>
      </c>
      <c r="O6701" s="3">
        <f>IF(H6701="Reg", MIN(Inputs!$B$2, I6701*Inputs!$B$10, (Inputs!$B$8-I6701)/Inputs!$B$9), 0)</f>
        <v>0</v>
      </c>
      <c r="P6701" s="3">
        <f t="shared" si="941"/>
        <v>0</v>
      </c>
      <c r="Q6701" s="3">
        <f t="shared" si="942"/>
        <v>0</v>
      </c>
      <c r="R6701" s="3">
        <f>I6701 + M6701*Inputs!$B$9 - N6701/Inputs!$B$10</f>
        <v>340</v>
      </c>
    </row>
    <row r="6702" spans="1:18" x14ac:dyDescent="0.3">
      <c r="A6702" s="4">
        <v>46302.166666666657</v>
      </c>
      <c r="B6702" s="3">
        <v>21.08</v>
      </c>
      <c r="C6702" s="3">
        <v>0.3</v>
      </c>
      <c r="D6702" s="3">
        <f t="shared" si="936"/>
        <v>25.893541666666668</v>
      </c>
      <c r="E6702" s="3">
        <f>MAX(B6702 - D6702/Inputs!$B$5, 0)</f>
        <v>0</v>
      </c>
      <c r="F6702" s="3">
        <f>MAX(D6702*Inputs!$B$5 - B6702, 0)</f>
        <v>1.7063166666666696</v>
      </c>
      <c r="G6702" s="3">
        <f t="shared" si="937"/>
        <v>0.3</v>
      </c>
      <c r="H6702" t="str">
        <f t="shared" si="938"/>
        <v>Charge</v>
      </c>
      <c r="I6702" s="3">
        <f t="shared" si="943"/>
        <v>340</v>
      </c>
      <c r="J6702" s="3">
        <f t="shared" si="944"/>
        <v>0</v>
      </c>
      <c r="K6702" s="3">
        <f>MIN(Inputs!$B$2, (Inputs!$B$8 - I6702)/Inputs!$B$9)</f>
        <v>0</v>
      </c>
      <c r="L6702" s="3">
        <f>MAX(MIN(Inputs!$B$2, I6702*Inputs!$B$10, Inputs!$B$8*Inputs!$B$4 - J6702), 0)</f>
        <v>170</v>
      </c>
      <c r="M6702" s="3">
        <f t="shared" si="939"/>
        <v>0</v>
      </c>
      <c r="N6702" s="3">
        <f t="shared" si="940"/>
        <v>0</v>
      </c>
      <c r="O6702" s="3">
        <f>IF(H6702="Reg", MIN(Inputs!$B$2, I6702*Inputs!$B$10, (Inputs!$B$8-I6702)/Inputs!$B$9), 0)</f>
        <v>0</v>
      </c>
      <c r="P6702" s="3">
        <f t="shared" si="941"/>
        <v>0</v>
      </c>
      <c r="Q6702" s="3">
        <f t="shared" si="942"/>
        <v>0</v>
      </c>
      <c r="R6702" s="3">
        <f>I6702 + M6702*Inputs!$B$9 - N6702/Inputs!$B$10</f>
        <v>340</v>
      </c>
    </row>
    <row r="6703" spans="1:18" x14ac:dyDescent="0.3">
      <c r="A6703" s="4">
        <v>46302.208333333343</v>
      </c>
      <c r="B6703" s="3">
        <v>21.942499999999999</v>
      </c>
      <c r="C6703" s="3">
        <v>0.25</v>
      </c>
      <c r="D6703" s="3">
        <f t="shared" si="936"/>
        <v>25.893541666666668</v>
      </c>
      <c r="E6703" s="3">
        <f>MAX(B6703 - D6703/Inputs!$B$5, 0)</f>
        <v>0</v>
      </c>
      <c r="F6703" s="3">
        <f>MAX(D6703*Inputs!$B$5 - B6703, 0)</f>
        <v>0.84381666666666888</v>
      </c>
      <c r="G6703" s="3">
        <f t="shared" si="937"/>
        <v>0.25</v>
      </c>
      <c r="H6703" t="str">
        <f t="shared" si="938"/>
        <v>Charge</v>
      </c>
      <c r="I6703" s="3">
        <f t="shared" si="943"/>
        <v>340</v>
      </c>
      <c r="J6703" s="3">
        <f t="shared" si="944"/>
        <v>0</v>
      </c>
      <c r="K6703" s="3">
        <f>MIN(Inputs!$B$2, (Inputs!$B$8 - I6703)/Inputs!$B$9)</f>
        <v>0</v>
      </c>
      <c r="L6703" s="3">
        <f>MAX(MIN(Inputs!$B$2, I6703*Inputs!$B$10, Inputs!$B$8*Inputs!$B$4 - J6703), 0)</f>
        <v>170</v>
      </c>
      <c r="M6703" s="3">
        <f t="shared" si="939"/>
        <v>0</v>
      </c>
      <c r="N6703" s="3">
        <f t="shared" si="940"/>
        <v>0</v>
      </c>
      <c r="O6703" s="3">
        <f>IF(H6703="Reg", MIN(Inputs!$B$2, I6703*Inputs!$B$10, (Inputs!$B$8-I6703)/Inputs!$B$9), 0)</f>
        <v>0</v>
      </c>
      <c r="P6703" s="3">
        <f t="shared" si="941"/>
        <v>0</v>
      </c>
      <c r="Q6703" s="3">
        <f t="shared" si="942"/>
        <v>0</v>
      </c>
      <c r="R6703" s="3">
        <f>I6703 + M6703*Inputs!$B$9 - N6703/Inputs!$B$10</f>
        <v>340</v>
      </c>
    </row>
    <row r="6704" spans="1:18" x14ac:dyDescent="0.3">
      <c r="A6704" s="4">
        <v>46302.25</v>
      </c>
      <c r="B6704" s="3">
        <v>27.265000000000001</v>
      </c>
      <c r="C6704" s="3">
        <v>0.44</v>
      </c>
      <c r="D6704" s="3">
        <f t="shared" si="936"/>
        <v>25.893541666666668</v>
      </c>
      <c r="E6704" s="3">
        <f>MAX(B6704 - D6704/Inputs!$B$5, 0)</f>
        <v>0</v>
      </c>
      <c r="F6704" s="3">
        <f>MAX(D6704*Inputs!$B$5 - B6704, 0)</f>
        <v>0</v>
      </c>
      <c r="G6704" s="3">
        <f t="shared" si="937"/>
        <v>0.44</v>
      </c>
      <c r="H6704" t="str">
        <f t="shared" si="938"/>
        <v>Reg</v>
      </c>
      <c r="I6704" s="3">
        <f t="shared" si="943"/>
        <v>340</v>
      </c>
      <c r="J6704" s="3">
        <f t="shared" si="944"/>
        <v>0</v>
      </c>
      <c r="K6704" s="3">
        <f>MIN(Inputs!$B$2, (Inputs!$B$8 - I6704)/Inputs!$B$9)</f>
        <v>0</v>
      </c>
      <c r="L6704" s="3">
        <f>MAX(MIN(Inputs!$B$2, I6704*Inputs!$B$10, Inputs!$B$8*Inputs!$B$4 - J6704), 0)</f>
        <v>170</v>
      </c>
      <c r="M6704" s="3">
        <f t="shared" si="939"/>
        <v>0</v>
      </c>
      <c r="N6704" s="3">
        <f t="shared" si="940"/>
        <v>0</v>
      </c>
      <c r="O6704" s="3">
        <f>IF(H6704="Reg", MIN(Inputs!$B$2, I6704*Inputs!$B$10, (Inputs!$B$8-I6704)/Inputs!$B$9), 0)</f>
        <v>0</v>
      </c>
      <c r="P6704" s="3">
        <f t="shared" si="941"/>
        <v>0</v>
      </c>
      <c r="Q6704" s="3">
        <f t="shared" si="942"/>
        <v>0</v>
      </c>
      <c r="R6704" s="3">
        <f>I6704 + M6704*Inputs!$B$9 - N6704/Inputs!$B$10</f>
        <v>340</v>
      </c>
    </row>
    <row r="6705" spans="1:18" x14ac:dyDescent="0.3">
      <c r="A6705" s="4">
        <v>46302.291666666657</v>
      </c>
      <c r="B6705" s="3">
        <v>44.002499999999998</v>
      </c>
      <c r="C6705" s="3">
        <v>1</v>
      </c>
      <c r="D6705" s="3">
        <f t="shared" si="936"/>
        <v>25.893541666666668</v>
      </c>
      <c r="E6705" s="3">
        <f>MAX(B6705 - D6705/Inputs!$B$5, 0)</f>
        <v>14.57802083333333</v>
      </c>
      <c r="F6705" s="3">
        <f>MAX(D6705*Inputs!$B$5 - B6705, 0)</f>
        <v>0</v>
      </c>
      <c r="G6705" s="3">
        <f t="shared" si="937"/>
        <v>1</v>
      </c>
      <c r="H6705" t="str">
        <f t="shared" si="938"/>
        <v>Discharge</v>
      </c>
      <c r="I6705" s="3">
        <f t="shared" si="943"/>
        <v>340</v>
      </c>
      <c r="J6705" s="3">
        <f t="shared" si="944"/>
        <v>0</v>
      </c>
      <c r="K6705" s="3">
        <f>MIN(Inputs!$B$2, (Inputs!$B$8 - I6705)/Inputs!$B$9)</f>
        <v>0</v>
      </c>
      <c r="L6705" s="3">
        <f>MAX(MIN(Inputs!$B$2, I6705*Inputs!$B$10, Inputs!$B$8*Inputs!$B$4 - J6705), 0)</f>
        <v>170</v>
      </c>
      <c r="M6705" s="3">
        <f t="shared" si="939"/>
        <v>0</v>
      </c>
      <c r="N6705" s="3">
        <f t="shared" si="940"/>
        <v>170</v>
      </c>
      <c r="O6705" s="3">
        <f>IF(H6705="Reg", MIN(Inputs!$B$2, I6705*Inputs!$B$10, (Inputs!$B$8-I6705)/Inputs!$B$9), 0)</f>
        <v>0</v>
      </c>
      <c r="P6705" s="3">
        <f t="shared" si="941"/>
        <v>7480.4249999999993</v>
      </c>
      <c r="Q6705" s="3">
        <f t="shared" si="942"/>
        <v>0</v>
      </c>
      <c r="R6705" s="3">
        <f>I6705 + M6705*Inputs!$B$9 - N6705/Inputs!$B$10</f>
        <v>158.77939109773115</v>
      </c>
    </row>
    <row r="6706" spans="1:18" x14ac:dyDescent="0.3">
      <c r="A6706" s="4">
        <v>46302.333333333343</v>
      </c>
      <c r="B6706" s="3">
        <v>45.087499999999999</v>
      </c>
      <c r="C6706" s="3">
        <v>0.99</v>
      </c>
      <c r="D6706" s="3">
        <f t="shared" si="936"/>
        <v>25.893541666666668</v>
      </c>
      <c r="E6706" s="3">
        <f>MAX(B6706 - D6706/Inputs!$B$5, 0)</f>
        <v>15.663020833333331</v>
      </c>
      <c r="F6706" s="3">
        <f>MAX(D6706*Inputs!$B$5 - B6706, 0)</f>
        <v>0</v>
      </c>
      <c r="G6706" s="3">
        <f t="shared" si="937"/>
        <v>0.99</v>
      </c>
      <c r="H6706" t="str">
        <f t="shared" si="938"/>
        <v>Discharge</v>
      </c>
      <c r="I6706" s="3">
        <f t="shared" si="943"/>
        <v>158.77939109773115</v>
      </c>
      <c r="J6706" s="3">
        <f t="shared" si="944"/>
        <v>170</v>
      </c>
      <c r="K6706" s="3">
        <f>MIN(Inputs!$B$2, (Inputs!$B$8 - I6706)/Inputs!$B$9)</f>
        <v>170</v>
      </c>
      <c r="L6706" s="3">
        <f>MAX(MIN(Inputs!$B$2, I6706*Inputs!$B$10, Inputs!$B$8*Inputs!$B$4 - J6706), 0)</f>
        <v>148.94827166799323</v>
      </c>
      <c r="M6706" s="3">
        <f t="shared" si="939"/>
        <v>0</v>
      </c>
      <c r="N6706" s="3">
        <f t="shared" si="940"/>
        <v>148.94827166799323</v>
      </c>
      <c r="O6706" s="3">
        <f>IF(H6706="Reg", MIN(Inputs!$B$2, I6706*Inputs!$B$10, (Inputs!$B$8-I6706)/Inputs!$B$9), 0)</f>
        <v>0</v>
      </c>
      <c r="P6706" s="3">
        <f t="shared" si="941"/>
        <v>6715.7051988306439</v>
      </c>
      <c r="Q6706" s="3">
        <f t="shared" si="942"/>
        <v>0</v>
      </c>
      <c r="R6706" s="3">
        <f>I6706 + M6706*Inputs!$B$9 - N6706/Inputs!$B$10</f>
        <v>0</v>
      </c>
    </row>
    <row r="6707" spans="1:18" x14ac:dyDescent="0.3">
      <c r="A6707" s="4">
        <v>46302.375</v>
      </c>
      <c r="B6707" s="3">
        <v>31.674999999999997</v>
      </c>
      <c r="C6707" s="3">
        <v>0.5</v>
      </c>
      <c r="D6707" s="3">
        <f t="shared" si="936"/>
        <v>25.893541666666668</v>
      </c>
      <c r="E6707" s="3">
        <f>MAX(B6707 - D6707/Inputs!$B$5, 0)</f>
        <v>2.2505208333333293</v>
      </c>
      <c r="F6707" s="3">
        <f>MAX(D6707*Inputs!$B$5 - B6707, 0)</f>
        <v>0</v>
      </c>
      <c r="G6707" s="3">
        <f t="shared" si="937"/>
        <v>0.5</v>
      </c>
      <c r="H6707" t="str">
        <f t="shared" si="938"/>
        <v>Discharge</v>
      </c>
      <c r="I6707" s="3">
        <f t="shared" si="943"/>
        <v>0</v>
      </c>
      <c r="J6707" s="3">
        <f t="shared" si="944"/>
        <v>318.94827166799325</v>
      </c>
      <c r="K6707" s="3">
        <f>MIN(Inputs!$B$2, (Inputs!$B$8 - I6707)/Inputs!$B$9)</f>
        <v>170</v>
      </c>
      <c r="L6707" s="3">
        <f>MAX(MIN(Inputs!$B$2, I6707*Inputs!$B$10, Inputs!$B$8*Inputs!$B$4 - J6707), 0)</f>
        <v>0</v>
      </c>
      <c r="M6707" s="3">
        <f t="shared" si="939"/>
        <v>0</v>
      </c>
      <c r="N6707" s="3">
        <f t="shared" si="940"/>
        <v>0</v>
      </c>
      <c r="O6707" s="3">
        <f>IF(H6707="Reg", MIN(Inputs!$B$2, I6707*Inputs!$B$10, (Inputs!$B$8-I6707)/Inputs!$B$9), 0)</f>
        <v>0</v>
      </c>
      <c r="P6707" s="3">
        <f t="shared" si="941"/>
        <v>0</v>
      </c>
      <c r="Q6707" s="3">
        <f t="shared" si="942"/>
        <v>0</v>
      </c>
      <c r="R6707" s="3">
        <f>I6707 + M6707*Inputs!$B$9 - N6707/Inputs!$B$10</f>
        <v>0</v>
      </c>
    </row>
    <row r="6708" spans="1:18" x14ac:dyDescent="0.3">
      <c r="A6708" s="4">
        <v>46302.416666666657</v>
      </c>
      <c r="B6708" s="3">
        <v>29.945000000000004</v>
      </c>
      <c r="C6708" s="3">
        <v>0.49</v>
      </c>
      <c r="D6708" s="3">
        <f t="shared" si="936"/>
        <v>25.893541666666668</v>
      </c>
      <c r="E6708" s="3">
        <f>MAX(B6708 - D6708/Inputs!$B$5, 0)</f>
        <v>0.52052083333333599</v>
      </c>
      <c r="F6708" s="3">
        <f>MAX(D6708*Inputs!$B$5 - B6708, 0)</f>
        <v>0</v>
      </c>
      <c r="G6708" s="3">
        <f t="shared" si="937"/>
        <v>0.49</v>
      </c>
      <c r="H6708" t="str">
        <f t="shared" si="938"/>
        <v>Discharge</v>
      </c>
      <c r="I6708" s="3">
        <f t="shared" si="943"/>
        <v>0</v>
      </c>
      <c r="J6708" s="3">
        <f t="shared" si="944"/>
        <v>318.94827166799325</v>
      </c>
      <c r="K6708" s="3">
        <f>MIN(Inputs!$B$2, (Inputs!$B$8 - I6708)/Inputs!$B$9)</f>
        <v>170</v>
      </c>
      <c r="L6708" s="3">
        <f>MAX(MIN(Inputs!$B$2, I6708*Inputs!$B$10, Inputs!$B$8*Inputs!$B$4 - J6708), 0)</f>
        <v>0</v>
      </c>
      <c r="M6708" s="3">
        <f t="shared" si="939"/>
        <v>0</v>
      </c>
      <c r="N6708" s="3">
        <f t="shared" si="940"/>
        <v>0</v>
      </c>
      <c r="O6708" s="3">
        <f>IF(H6708="Reg", MIN(Inputs!$B$2, I6708*Inputs!$B$10, (Inputs!$B$8-I6708)/Inputs!$B$9), 0)</f>
        <v>0</v>
      </c>
      <c r="P6708" s="3">
        <f t="shared" si="941"/>
        <v>0</v>
      </c>
      <c r="Q6708" s="3">
        <f t="shared" si="942"/>
        <v>0</v>
      </c>
      <c r="R6708" s="3">
        <f>I6708 + M6708*Inputs!$B$9 - N6708/Inputs!$B$10</f>
        <v>0</v>
      </c>
    </row>
    <row r="6709" spans="1:18" x14ac:dyDescent="0.3">
      <c r="A6709" s="4">
        <v>46302.458333333343</v>
      </c>
      <c r="B6709" s="3">
        <v>21.912500000000001</v>
      </c>
      <c r="C6709" s="3">
        <v>0.44</v>
      </c>
      <c r="D6709" s="3">
        <f t="shared" si="936"/>
        <v>25.893541666666668</v>
      </c>
      <c r="E6709" s="3">
        <f>MAX(B6709 - D6709/Inputs!$B$5, 0)</f>
        <v>0</v>
      </c>
      <c r="F6709" s="3">
        <f>MAX(D6709*Inputs!$B$5 - B6709, 0)</f>
        <v>0.87381666666666646</v>
      </c>
      <c r="G6709" s="3">
        <f t="shared" si="937"/>
        <v>0.44</v>
      </c>
      <c r="H6709" t="str">
        <f t="shared" si="938"/>
        <v>Charge</v>
      </c>
      <c r="I6709" s="3">
        <f t="shared" si="943"/>
        <v>0</v>
      </c>
      <c r="J6709" s="3">
        <f t="shared" si="944"/>
        <v>318.94827166799325</v>
      </c>
      <c r="K6709" s="3">
        <f>MIN(Inputs!$B$2, (Inputs!$B$8 - I6709)/Inputs!$B$9)</f>
        <v>170</v>
      </c>
      <c r="L6709" s="3">
        <f>MAX(MIN(Inputs!$B$2, I6709*Inputs!$B$10, Inputs!$B$8*Inputs!$B$4 - J6709), 0)</f>
        <v>0</v>
      </c>
      <c r="M6709" s="3">
        <f t="shared" si="939"/>
        <v>170</v>
      </c>
      <c r="N6709" s="3">
        <f t="shared" si="940"/>
        <v>0</v>
      </c>
      <c r="O6709" s="3">
        <f>IF(H6709="Reg", MIN(Inputs!$B$2, I6709*Inputs!$B$10, (Inputs!$B$8-I6709)/Inputs!$B$9), 0)</f>
        <v>0</v>
      </c>
      <c r="P6709" s="3">
        <f t="shared" si="941"/>
        <v>-3725.1250000000005</v>
      </c>
      <c r="Q6709" s="3">
        <f t="shared" si="942"/>
        <v>0</v>
      </c>
      <c r="R6709" s="3">
        <f>I6709 + M6709*Inputs!$B$9 - N6709/Inputs!$B$10</f>
        <v>159.4741358339966</v>
      </c>
    </row>
    <row r="6710" spans="1:18" x14ac:dyDescent="0.3">
      <c r="A6710" s="4">
        <v>46302.5</v>
      </c>
      <c r="B6710" s="3">
        <v>21.032499999999999</v>
      </c>
      <c r="C6710" s="3">
        <v>0.44</v>
      </c>
      <c r="D6710" s="3">
        <f t="shared" si="936"/>
        <v>25.893541666666668</v>
      </c>
      <c r="E6710" s="3">
        <f>MAX(B6710 - D6710/Inputs!$B$5, 0)</f>
        <v>0</v>
      </c>
      <c r="F6710" s="3">
        <f>MAX(D6710*Inputs!$B$5 - B6710, 0)</f>
        <v>1.753816666666669</v>
      </c>
      <c r="G6710" s="3">
        <f t="shared" si="937"/>
        <v>0.44</v>
      </c>
      <c r="H6710" t="str">
        <f t="shared" si="938"/>
        <v>Charge</v>
      </c>
      <c r="I6710" s="3">
        <f t="shared" si="943"/>
        <v>159.4741358339966</v>
      </c>
      <c r="J6710" s="3">
        <f t="shared" si="944"/>
        <v>318.94827166799325</v>
      </c>
      <c r="K6710" s="3">
        <f>MIN(Inputs!$B$2, (Inputs!$B$8 - I6710)/Inputs!$B$9)</f>
        <v>170</v>
      </c>
      <c r="L6710" s="3">
        <f>MAX(MIN(Inputs!$B$2, I6710*Inputs!$B$10, Inputs!$B$8*Inputs!$B$4 - J6710), 0)</f>
        <v>21.051728332006746</v>
      </c>
      <c r="M6710" s="3">
        <f t="shared" si="939"/>
        <v>170</v>
      </c>
      <c r="N6710" s="3">
        <f t="shared" si="940"/>
        <v>0</v>
      </c>
      <c r="O6710" s="3">
        <f>IF(H6710="Reg", MIN(Inputs!$B$2, I6710*Inputs!$B$10, (Inputs!$B$8-I6710)/Inputs!$B$9), 0)</f>
        <v>0</v>
      </c>
      <c r="P6710" s="3">
        <f t="shared" si="941"/>
        <v>-3575.5249999999996</v>
      </c>
      <c r="Q6710" s="3">
        <f t="shared" si="942"/>
        <v>0</v>
      </c>
      <c r="R6710" s="3">
        <f>I6710 + M6710*Inputs!$B$9 - N6710/Inputs!$B$10</f>
        <v>318.9482716679932</v>
      </c>
    </row>
    <row r="6711" spans="1:18" x14ac:dyDescent="0.3">
      <c r="A6711" s="4">
        <v>46302.541666666657</v>
      </c>
      <c r="B6711" s="3">
        <v>22.909999999999997</v>
      </c>
      <c r="C6711" s="3">
        <v>0.44</v>
      </c>
      <c r="D6711" s="3">
        <f t="shared" si="936"/>
        <v>25.893541666666668</v>
      </c>
      <c r="E6711" s="3">
        <f>MAX(B6711 - D6711/Inputs!$B$5, 0)</f>
        <v>0</v>
      </c>
      <c r="F6711" s="3">
        <f>MAX(D6711*Inputs!$B$5 - B6711, 0)</f>
        <v>0</v>
      </c>
      <c r="G6711" s="3">
        <f t="shared" si="937"/>
        <v>0.44</v>
      </c>
      <c r="H6711" t="str">
        <f t="shared" si="938"/>
        <v>Reg</v>
      </c>
      <c r="I6711" s="3">
        <f t="shared" si="943"/>
        <v>318.9482716679932</v>
      </c>
      <c r="J6711" s="3">
        <f t="shared" si="944"/>
        <v>318.94827166799325</v>
      </c>
      <c r="K6711" s="3">
        <f>MIN(Inputs!$B$2, (Inputs!$B$8 - I6711)/Inputs!$B$9)</f>
        <v>22.44121780453775</v>
      </c>
      <c r="L6711" s="3">
        <f>MAX(MIN(Inputs!$B$2, I6711*Inputs!$B$10, Inputs!$B$8*Inputs!$B$4 - J6711), 0)</f>
        <v>21.051728332006746</v>
      </c>
      <c r="M6711" s="3">
        <f t="shared" si="939"/>
        <v>0</v>
      </c>
      <c r="N6711" s="3">
        <f t="shared" si="940"/>
        <v>0</v>
      </c>
      <c r="O6711" s="3">
        <f>IF(H6711="Reg", MIN(Inputs!$B$2, I6711*Inputs!$B$10, (Inputs!$B$8-I6711)/Inputs!$B$9), 0)</f>
        <v>22.44121780453775</v>
      </c>
      <c r="P6711" s="3">
        <f t="shared" si="941"/>
        <v>0</v>
      </c>
      <c r="Q6711" s="3">
        <f t="shared" si="942"/>
        <v>9.8741358339966094</v>
      </c>
      <c r="R6711" s="3">
        <f>I6711 + M6711*Inputs!$B$9 - N6711/Inputs!$B$10</f>
        <v>318.9482716679932</v>
      </c>
    </row>
    <row r="6712" spans="1:18" x14ac:dyDescent="0.3">
      <c r="A6712" s="4">
        <v>46302.583333333343</v>
      </c>
      <c r="B6712" s="3">
        <v>24.32</v>
      </c>
      <c r="C6712" s="3">
        <v>0.44</v>
      </c>
      <c r="D6712" s="3">
        <f t="shared" si="936"/>
        <v>25.893541666666668</v>
      </c>
      <c r="E6712" s="3">
        <f>MAX(B6712 - D6712/Inputs!$B$5, 0)</f>
        <v>0</v>
      </c>
      <c r="F6712" s="3">
        <f>MAX(D6712*Inputs!$B$5 - B6712, 0)</f>
        <v>0</v>
      </c>
      <c r="G6712" s="3">
        <f t="shared" si="937"/>
        <v>0.44</v>
      </c>
      <c r="H6712" t="str">
        <f t="shared" si="938"/>
        <v>Reg</v>
      </c>
      <c r="I6712" s="3">
        <f t="shared" si="943"/>
        <v>318.9482716679932</v>
      </c>
      <c r="J6712" s="3">
        <f t="shared" si="944"/>
        <v>318.94827166799325</v>
      </c>
      <c r="K6712" s="3">
        <f>MIN(Inputs!$B$2, (Inputs!$B$8 - I6712)/Inputs!$B$9)</f>
        <v>22.44121780453775</v>
      </c>
      <c r="L6712" s="3">
        <f>MAX(MIN(Inputs!$B$2, I6712*Inputs!$B$10, Inputs!$B$8*Inputs!$B$4 - J6712), 0)</f>
        <v>21.051728332006746</v>
      </c>
      <c r="M6712" s="3">
        <f t="shared" si="939"/>
        <v>0</v>
      </c>
      <c r="N6712" s="3">
        <f t="shared" si="940"/>
        <v>0</v>
      </c>
      <c r="O6712" s="3">
        <f>IF(H6712="Reg", MIN(Inputs!$B$2, I6712*Inputs!$B$10, (Inputs!$B$8-I6712)/Inputs!$B$9), 0)</f>
        <v>22.44121780453775</v>
      </c>
      <c r="P6712" s="3">
        <f t="shared" si="941"/>
        <v>0</v>
      </c>
      <c r="Q6712" s="3">
        <f t="shared" si="942"/>
        <v>9.8741358339966094</v>
      </c>
      <c r="R6712" s="3">
        <f>I6712 + M6712*Inputs!$B$9 - N6712/Inputs!$B$10</f>
        <v>318.9482716679932</v>
      </c>
    </row>
    <row r="6713" spans="1:18" x14ac:dyDescent="0.3">
      <c r="A6713" s="4">
        <v>46302.625</v>
      </c>
      <c r="B6713" s="3">
        <v>26.197499999999998</v>
      </c>
      <c r="C6713" s="3">
        <v>0.44</v>
      </c>
      <c r="D6713" s="3">
        <f t="shared" si="936"/>
        <v>25.893541666666668</v>
      </c>
      <c r="E6713" s="3">
        <f>MAX(B6713 - D6713/Inputs!$B$5, 0)</f>
        <v>0</v>
      </c>
      <c r="F6713" s="3">
        <f>MAX(D6713*Inputs!$B$5 - B6713, 0)</f>
        <v>0</v>
      </c>
      <c r="G6713" s="3">
        <f t="shared" si="937"/>
        <v>0.44</v>
      </c>
      <c r="H6713" t="str">
        <f t="shared" si="938"/>
        <v>Reg</v>
      </c>
      <c r="I6713" s="3">
        <f t="shared" si="943"/>
        <v>318.9482716679932</v>
      </c>
      <c r="J6713" s="3">
        <f t="shared" si="944"/>
        <v>318.94827166799325</v>
      </c>
      <c r="K6713" s="3">
        <f>MIN(Inputs!$B$2, (Inputs!$B$8 - I6713)/Inputs!$B$9)</f>
        <v>22.44121780453775</v>
      </c>
      <c r="L6713" s="3">
        <f>MAX(MIN(Inputs!$B$2, I6713*Inputs!$B$10, Inputs!$B$8*Inputs!$B$4 - J6713), 0)</f>
        <v>21.051728332006746</v>
      </c>
      <c r="M6713" s="3">
        <f t="shared" si="939"/>
        <v>0</v>
      </c>
      <c r="N6713" s="3">
        <f t="shared" si="940"/>
        <v>0</v>
      </c>
      <c r="O6713" s="3">
        <f>IF(H6713="Reg", MIN(Inputs!$B$2, I6713*Inputs!$B$10, (Inputs!$B$8-I6713)/Inputs!$B$9), 0)</f>
        <v>22.44121780453775</v>
      </c>
      <c r="P6713" s="3">
        <f t="shared" si="941"/>
        <v>0</v>
      </c>
      <c r="Q6713" s="3">
        <f t="shared" si="942"/>
        <v>9.8741358339966094</v>
      </c>
      <c r="R6713" s="3">
        <f>I6713 + M6713*Inputs!$B$9 - N6713/Inputs!$B$10</f>
        <v>318.9482716679932</v>
      </c>
    </row>
    <row r="6714" spans="1:18" x14ac:dyDescent="0.3">
      <c r="A6714" s="4">
        <v>46302.666666666657</v>
      </c>
      <c r="B6714" s="3">
        <v>23.41</v>
      </c>
      <c r="C6714" s="3">
        <v>0.49</v>
      </c>
      <c r="D6714" s="3">
        <f t="shared" si="936"/>
        <v>25.893541666666668</v>
      </c>
      <c r="E6714" s="3">
        <f>MAX(B6714 - D6714/Inputs!$B$5, 0)</f>
        <v>0</v>
      </c>
      <c r="F6714" s="3">
        <f>MAX(D6714*Inputs!$B$5 - B6714, 0)</f>
        <v>0</v>
      </c>
      <c r="G6714" s="3">
        <f t="shared" si="937"/>
        <v>0.49</v>
      </c>
      <c r="H6714" t="str">
        <f t="shared" si="938"/>
        <v>Reg</v>
      </c>
      <c r="I6714" s="3">
        <f t="shared" si="943"/>
        <v>318.9482716679932</v>
      </c>
      <c r="J6714" s="3">
        <f t="shared" si="944"/>
        <v>318.94827166799325</v>
      </c>
      <c r="K6714" s="3">
        <f>MIN(Inputs!$B$2, (Inputs!$B$8 - I6714)/Inputs!$B$9)</f>
        <v>22.44121780453775</v>
      </c>
      <c r="L6714" s="3">
        <f>MAX(MIN(Inputs!$B$2, I6714*Inputs!$B$10, Inputs!$B$8*Inputs!$B$4 - J6714), 0)</f>
        <v>21.051728332006746</v>
      </c>
      <c r="M6714" s="3">
        <f t="shared" si="939"/>
        <v>0</v>
      </c>
      <c r="N6714" s="3">
        <f t="shared" si="940"/>
        <v>0</v>
      </c>
      <c r="O6714" s="3">
        <f>IF(H6714="Reg", MIN(Inputs!$B$2, I6714*Inputs!$B$10, (Inputs!$B$8-I6714)/Inputs!$B$9), 0)</f>
        <v>22.44121780453775</v>
      </c>
      <c r="P6714" s="3">
        <f t="shared" si="941"/>
        <v>0</v>
      </c>
      <c r="Q6714" s="3">
        <f t="shared" si="942"/>
        <v>10.996196724223497</v>
      </c>
      <c r="R6714" s="3">
        <f>I6714 + M6714*Inputs!$B$9 - N6714/Inputs!$B$10</f>
        <v>318.9482716679932</v>
      </c>
    </row>
    <row r="6715" spans="1:18" x14ac:dyDescent="0.3">
      <c r="A6715" s="4">
        <v>46302.708333333343</v>
      </c>
      <c r="B6715" s="3">
        <v>22.09</v>
      </c>
      <c r="C6715" s="3">
        <v>7.56</v>
      </c>
      <c r="D6715" s="3">
        <f t="shared" si="936"/>
        <v>25.893541666666668</v>
      </c>
      <c r="E6715" s="3">
        <f>MAX(B6715 - D6715/Inputs!$B$5, 0)</f>
        <v>0</v>
      </c>
      <c r="F6715" s="3">
        <f>MAX(D6715*Inputs!$B$5 - B6715, 0)</f>
        <v>0.69631666666666803</v>
      </c>
      <c r="G6715" s="3">
        <f t="shared" si="937"/>
        <v>7.56</v>
      </c>
      <c r="H6715" t="str">
        <f t="shared" si="938"/>
        <v>Reg</v>
      </c>
      <c r="I6715" s="3">
        <f t="shared" si="943"/>
        <v>318.9482716679932</v>
      </c>
      <c r="J6715" s="3">
        <f t="shared" si="944"/>
        <v>318.94827166799325</v>
      </c>
      <c r="K6715" s="3">
        <f>MIN(Inputs!$B$2, (Inputs!$B$8 - I6715)/Inputs!$B$9)</f>
        <v>22.44121780453775</v>
      </c>
      <c r="L6715" s="3">
        <f>MAX(MIN(Inputs!$B$2, I6715*Inputs!$B$10, Inputs!$B$8*Inputs!$B$4 - J6715), 0)</f>
        <v>21.051728332006746</v>
      </c>
      <c r="M6715" s="3">
        <f t="shared" si="939"/>
        <v>0</v>
      </c>
      <c r="N6715" s="3">
        <f t="shared" si="940"/>
        <v>0</v>
      </c>
      <c r="O6715" s="3">
        <f>IF(H6715="Reg", MIN(Inputs!$B$2, I6715*Inputs!$B$10, (Inputs!$B$8-I6715)/Inputs!$B$9), 0)</f>
        <v>22.44121780453775</v>
      </c>
      <c r="P6715" s="3">
        <f t="shared" si="941"/>
        <v>0</v>
      </c>
      <c r="Q6715" s="3">
        <f t="shared" si="942"/>
        <v>169.65560660230537</v>
      </c>
      <c r="R6715" s="3">
        <f>I6715 + M6715*Inputs!$B$9 - N6715/Inputs!$B$10</f>
        <v>318.9482716679932</v>
      </c>
    </row>
    <row r="6716" spans="1:18" x14ac:dyDescent="0.3">
      <c r="A6716" s="4">
        <v>46302.75</v>
      </c>
      <c r="B6716" s="3">
        <v>19.965</v>
      </c>
      <c r="C6716" s="3">
        <v>9.5399999999999991</v>
      </c>
      <c r="D6716" s="3">
        <f t="shared" si="936"/>
        <v>25.893541666666668</v>
      </c>
      <c r="E6716" s="3">
        <f>MAX(B6716 - D6716/Inputs!$B$5, 0)</f>
        <v>0</v>
      </c>
      <c r="F6716" s="3">
        <f>MAX(D6716*Inputs!$B$5 - B6716, 0)</f>
        <v>2.821316666666668</v>
      </c>
      <c r="G6716" s="3">
        <f t="shared" si="937"/>
        <v>9.5399999999999991</v>
      </c>
      <c r="H6716" t="str">
        <f t="shared" si="938"/>
        <v>Reg</v>
      </c>
      <c r="I6716" s="3">
        <f t="shared" si="943"/>
        <v>318.9482716679932</v>
      </c>
      <c r="J6716" s="3">
        <f t="shared" si="944"/>
        <v>318.94827166799325</v>
      </c>
      <c r="K6716" s="3">
        <f>MIN(Inputs!$B$2, (Inputs!$B$8 - I6716)/Inputs!$B$9)</f>
        <v>22.44121780453775</v>
      </c>
      <c r="L6716" s="3">
        <f>MAX(MIN(Inputs!$B$2, I6716*Inputs!$B$10, Inputs!$B$8*Inputs!$B$4 - J6716), 0)</f>
        <v>21.051728332006746</v>
      </c>
      <c r="M6716" s="3">
        <f t="shared" si="939"/>
        <v>0</v>
      </c>
      <c r="N6716" s="3">
        <f t="shared" si="940"/>
        <v>0</v>
      </c>
      <c r="O6716" s="3">
        <f>IF(H6716="Reg", MIN(Inputs!$B$2, I6716*Inputs!$B$10, (Inputs!$B$8-I6716)/Inputs!$B$9), 0)</f>
        <v>22.44121780453775</v>
      </c>
      <c r="P6716" s="3">
        <f t="shared" si="941"/>
        <v>0</v>
      </c>
      <c r="Q6716" s="3">
        <f t="shared" si="942"/>
        <v>214.08921785529012</v>
      </c>
      <c r="R6716" s="3">
        <f>I6716 + M6716*Inputs!$B$9 - N6716/Inputs!$B$10</f>
        <v>318.9482716679932</v>
      </c>
    </row>
    <row r="6717" spans="1:18" x14ac:dyDescent="0.3">
      <c r="A6717" s="4">
        <v>46302.791666666657</v>
      </c>
      <c r="B6717" s="3">
        <v>24.307499999999997</v>
      </c>
      <c r="C6717" s="3">
        <v>18.34</v>
      </c>
      <c r="D6717" s="3">
        <f t="shared" si="936"/>
        <v>25.893541666666668</v>
      </c>
      <c r="E6717" s="3">
        <f>MAX(B6717 - D6717/Inputs!$B$5, 0)</f>
        <v>0</v>
      </c>
      <c r="F6717" s="3">
        <f>MAX(D6717*Inputs!$B$5 - B6717, 0)</f>
        <v>0</v>
      </c>
      <c r="G6717" s="3">
        <f t="shared" si="937"/>
        <v>18.34</v>
      </c>
      <c r="H6717" t="str">
        <f t="shared" si="938"/>
        <v>Reg</v>
      </c>
      <c r="I6717" s="3">
        <f t="shared" si="943"/>
        <v>318.9482716679932</v>
      </c>
      <c r="J6717" s="3">
        <f t="shared" si="944"/>
        <v>318.94827166799325</v>
      </c>
      <c r="K6717" s="3">
        <f>MIN(Inputs!$B$2, (Inputs!$B$8 - I6717)/Inputs!$B$9)</f>
        <v>22.44121780453775</v>
      </c>
      <c r="L6717" s="3">
        <f>MAX(MIN(Inputs!$B$2, I6717*Inputs!$B$10, Inputs!$B$8*Inputs!$B$4 - J6717), 0)</f>
        <v>21.051728332006746</v>
      </c>
      <c r="M6717" s="3">
        <f t="shared" si="939"/>
        <v>0</v>
      </c>
      <c r="N6717" s="3">
        <f t="shared" si="940"/>
        <v>0</v>
      </c>
      <c r="O6717" s="3">
        <f>IF(H6717="Reg", MIN(Inputs!$B$2, I6717*Inputs!$B$10, (Inputs!$B$8-I6717)/Inputs!$B$9), 0)</f>
        <v>22.44121780453775</v>
      </c>
      <c r="P6717" s="3">
        <f t="shared" si="941"/>
        <v>0</v>
      </c>
      <c r="Q6717" s="3">
        <f t="shared" si="942"/>
        <v>411.57193453522234</v>
      </c>
      <c r="R6717" s="3">
        <f>I6717 + M6717*Inputs!$B$9 - N6717/Inputs!$B$10</f>
        <v>318.9482716679932</v>
      </c>
    </row>
    <row r="6718" spans="1:18" x14ac:dyDescent="0.3">
      <c r="A6718" s="4">
        <v>46302.833333333343</v>
      </c>
      <c r="B6718" s="3">
        <v>26.097500000000004</v>
      </c>
      <c r="C6718" s="3">
        <v>8.3800000000000008</v>
      </c>
      <c r="D6718" s="3">
        <f t="shared" si="936"/>
        <v>25.893541666666668</v>
      </c>
      <c r="E6718" s="3">
        <f>MAX(B6718 - D6718/Inputs!$B$5, 0)</f>
        <v>0</v>
      </c>
      <c r="F6718" s="3">
        <f>MAX(D6718*Inputs!$B$5 - B6718, 0)</f>
        <v>0</v>
      </c>
      <c r="G6718" s="3">
        <f t="shared" si="937"/>
        <v>8.3800000000000008</v>
      </c>
      <c r="H6718" t="str">
        <f t="shared" si="938"/>
        <v>Reg</v>
      </c>
      <c r="I6718" s="3">
        <f t="shared" si="943"/>
        <v>318.9482716679932</v>
      </c>
      <c r="J6718" s="3">
        <f t="shared" si="944"/>
        <v>318.94827166799325</v>
      </c>
      <c r="K6718" s="3">
        <f>MIN(Inputs!$B$2, (Inputs!$B$8 - I6718)/Inputs!$B$9)</f>
        <v>22.44121780453775</v>
      </c>
      <c r="L6718" s="3">
        <f>MAX(MIN(Inputs!$B$2, I6718*Inputs!$B$10, Inputs!$B$8*Inputs!$B$4 - J6718), 0)</f>
        <v>21.051728332006746</v>
      </c>
      <c r="M6718" s="3">
        <f t="shared" si="939"/>
        <v>0</v>
      </c>
      <c r="N6718" s="3">
        <f t="shared" si="940"/>
        <v>0</v>
      </c>
      <c r="O6718" s="3">
        <f>IF(H6718="Reg", MIN(Inputs!$B$2, I6718*Inputs!$B$10, (Inputs!$B$8-I6718)/Inputs!$B$9), 0)</f>
        <v>22.44121780453775</v>
      </c>
      <c r="P6718" s="3">
        <f t="shared" si="941"/>
        <v>0</v>
      </c>
      <c r="Q6718" s="3">
        <f t="shared" si="942"/>
        <v>188.05740520202636</v>
      </c>
      <c r="R6718" s="3">
        <f>I6718 + M6718*Inputs!$B$9 - N6718/Inputs!$B$10</f>
        <v>318.9482716679932</v>
      </c>
    </row>
    <row r="6719" spans="1:18" x14ac:dyDescent="0.3">
      <c r="A6719" s="4">
        <v>46302.875</v>
      </c>
      <c r="B6719" s="3">
        <v>27.854999999999997</v>
      </c>
      <c r="C6719" s="3">
        <v>4.6100000000000003</v>
      </c>
      <c r="D6719" s="3">
        <f t="shared" si="936"/>
        <v>25.893541666666668</v>
      </c>
      <c r="E6719" s="3">
        <f>MAX(B6719 - D6719/Inputs!$B$5, 0)</f>
        <v>0</v>
      </c>
      <c r="F6719" s="3">
        <f>MAX(D6719*Inputs!$B$5 - B6719, 0)</f>
        <v>0</v>
      </c>
      <c r="G6719" s="3">
        <f t="shared" si="937"/>
        <v>4.6100000000000003</v>
      </c>
      <c r="H6719" t="str">
        <f t="shared" si="938"/>
        <v>Reg</v>
      </c>
      <c r="I6719" s="3">
        <f t="shared" si="943"/>
        <v>318.9482716679932</v>
      </c>
      <c r="J6719" s="3">
        <f t="shared" si="944"/>
        <v>318.94827166799325</v>
      </c>
      <c r="K6719" s="3">
        <f>MIN(Inputs!$B$2, (Inputs!$B$8 - I6719)/Inputs!$B$9)</f>
        <v>22.44121780453775</v>
      </c>
      <c r="L6719" s="3">
        <f>MAX(MIN(Inputs!$B$2, I6719*Inputs!$B$10, Inputs!$B$8*Inputs!$B$4 - J6719), 0)</f>
        <v>21.051728332006746</v>
      </c>
      <c r="M6719" s="3">
        <f t="shared" si="939"/>
        <v>0</v>
      </c>
      <c r="N6719" s="3">
        <f t="shared" si="940"/>
        <v>0</v>
      </c>
      <c r="O6719" s="3">
        <f>IF(H6719="Reg", MIN(Inputs!$B$2, I6719*Inputs!$B$10, (Inputs!$B$8-I6719)/Inputs!$B$9), 0)</f>
        <v>22.44121780453775</v>
      </c>
      <c r="P6719" s="3">
        <f t="shared" si="941"/>
        <v>0</v>
      </c>
      <c r="Q6719" s="3">
        <f t="shared" si="942"/>
        <v>103.45401407891903</v>
      </c>
      <c r="R6719" s="3">
        <f>I6719 + M6719*Inputs!$B$9 - N6719/Inputs!$B$10</f>
        <v>318.9482716679932</v>
      </c>
    </row>
    <row r="6720" spans="1:18" x14ac:dyDescent="0.3">
      <c r="A6720" s="4">
        <v>46302.916666666657</v>
      </c>
      <c r="B6720" s="3">
        <v>30.22</v>
      </c>
      <c r="C6720" s="3">
        <v>0.64</v>
      </c>
      <c r="D6720" s="3">
        <f t="shared" si="936"/>
        <v>25.893541666666668</v>
      </c>
      <c r="E6720" s="3">
        <f>MAX(B6720 - D6720/Inputs!$B$5, 0)</f>
        <v>0.79552083333333101</v>
      </c>
      <c r="F6720" s="3">
        <f>MAX(D6720*Inputs!$B$5 - B6720, 0)</f>
        <v>0</v>
      </c>
      <c r="G6720" s="3">
        <f t="shared" si="937"/>
        <v>0.64</v>
      </c>
      <c r="H6720" t="str">
        <f t="shared" si="938"/>
        <v>Discharge</v>
      </c>
      <c r="I6720" s="3">
        <f t="shared" si="943"/>
        <v>318.9482716679932</v>
      </c>
      <c r="J6720" s="3">
        <f t="shared" si="944"/>
        <v>318.94827166799325</v>
      </c>
      <c r="K6720" s="3">
        <f>MIN(Inputs!$B$2, (Inputs!$B$8 - I6720)/Inputs!$B$9)</f>
        <v>22.44121780453775</v>
      </c>
      <c r="L6720" s="3">
        <f>MAX(MIN(Inputs!$B$2, I6720*Inputs!$B$10, Inputs!$B$8*Inputs!$B$4 - J6720), 0)</f>
        <v>21.051728332006746</v>
      </c>
      <c r="M6720" s="3">
        <f t="shared" si="939"/>
        <v>0</v>
      </c>
      <c r="N6720" s="3">
        <f t="shared" si="940"/>
        <v>21.051728332006746</v>
      </c>
      <c r="O6720" s="3">
        <f>IF(H6720="Reg", MIN(Inputs!$B$2, I6720*Inputs!$B$10, (Inputs!$B$8-I6720)/Inputs!$B$9), 0)</f>
        <v>0</v>
      </c>
      <c r="P6720" s="3">
        <f t="shared" si="941"/>
        <v>636.18323019324384</v>
      </c>
      <c r="Q6720" s="3">
        <f t="shared" si="942"/>
        <v>0</v>
      </c>
      <c r="R6720" s="3">
        <f>I6720 + M6720*Inputs!$B$9 - N6720/Inputs!$B$10</f>
        <v>296.5070538634555</v>
      </c>
    </row>
    <row r="6721" spans="1:18" x14ac:dyDescent="0.3">
      <c r="A6721" s="4">
        <v>46302.958333333343</v>
      </c>
      <c r="B6721" s="3">
        <v>28.950000000000003</v>
      </c>
      <c r="C6721" s="3">
        <v>0.25</v>
      </c>
      <c r="D6721" s="3">
        <f t="shared" si="936"/>
        <v>25.893541666666668</v>
      </c>
      <c r="E6721" s="3">
        <f>MAX(B6721 - D6721/Inputs!$B$5, 0)</f>
        <v>0</v>
      </c>
      <c r="F6721" s="3">
        <f>MAX(D6721*Inputs!$B$5 - B6721, 0)</f>
        <v>0</v>
      </c>
      <c r="G6721" s="3">
        <f t="shared" si="937"/>
        <v>0.25</v>
      </c>
      <c r="H6721" t="str">
        <f t="shared" si="938"/>
        <v>Reg</v>
      </c>
      <c r="I6721" s="3">
        <f t="shared" si="943"/>
        <v>296.5070538634555</v>
      </c>
      <c r="J6721" s="3">
        <f t="shared" si="944"/>
        <v>340</v>
      </c>
      <c r="K6721" s="3">
        <f>MIN(Inputs!$B$2, (Inputs!$B$8 - I6721)/Inputs!$B$9)</f>
        <v>46.363636363636338</v>
      </c>
      <c r="L6721" s="3">
        <f>MAX(MIN(Inputs!$B$2, I6721*Inputs!$B$10, Inputs!$B$8*Inputs!$B$4 - J6721), 0)</f>
        <v>0</v>
      </c>
      <c r="M6721" s="3">
        <f t="shared" si="939"/>
        <v>0</v>
      </c>
      <c r="N6721" s="3">
        <f t="shared" si="940"/>
        <v>0</v>
      </c>
      <c r="O6721" s="3">
        <f>IF(H6721="Reg", MIN(Inputs!$B$2, I6721*Inputs!$B$10, (Inputs!$B$8-I6721)/Inputs!$B$9), 0)</f>
        <v>46.363636363636338</v>
      </c>
      <c r="P6721" s="3">
        <f t="shared" si="941"/>
        <v>0</v>
      </c>
      <c r="Q6721" s="3">
        <f t="shared" si="942"/>
        <v>11.590909090909085</v>
      </c>
      <c r="R6721" s="3">
        <f>I6721 + M6721*Inputs!$B$9 - N6721/Inputs!$B$10</f>
        <v>296.5070538634555</v>
      </c>
    </row>
    <row r="6722" spans="1:18" x14ac:dyDescent="0.3">
      <c r="A6722" s="4">
        <v>46303</v>
      </c>
      <c r="B6722" s="3">
        <v>20.512500000000003</v>
      </c>
      <c r="C6722" s="3">
        <v>0.11</v>
      </c>
      <c r="D6722" s="3">
        <f t="shared" ref="D6722:D6785" si="945">AVERAGEIFS(B:B, A:A, "&gt;="&amp;INT(A6722), A:A, "&lt;"&amp;INT(A6722)+1)</f>
        <v>22.240937500000005</v>
      </c>
      <c r="E6722" s="3">
        <f>MAX(B6722 - D6722/Inputs!$B$5, 0)</f>
        <v>0</v>
      </c>
      <c r="F6722" s="3">
        <f>MAX(D6722*Inputs!$B$5 - B6722, 0)</f>
        <v>0</v>
      </c>
      <c r="G6722" s="3">
        <f t="shared" ref="G6722:G6785" si="946">C6722</f>
        <v>0.11</v>
      </c>
      <c r="H6722" t="str">
        <f t="shared" ref="H6722:H6785" si="947">IF(MAX(E6722, F6722, G6722)&lt;=0, "Idle", IF(AND(G6722&gt;=E6722, G6722&gt;=F6722), "Reg", IF(E6722&gt;=F6722, "Discharge", "Charge")))</f>
        <v>Reg</v>
      </c>
      <c r="I6722" s="3">
        <f t="shared" si="943"/>
        <v>296.5070538634555</v>
      </c>
      <c r="J6722" s="3">
        <f t="shared" si="944"/>
        <v>0</v>
      </c>
      <c r="K6722" s="3">
        <f>MIN(Inputs!$B$2, (Inputs!$B$8 - I6722)/Inputs!$B$9)</f>
        <v>46.363636363636338</v>
      </c>
      <c r="L6722" s="3">
        <f>MAX(MIN(Inputs!$B$2, I6722*Inputs!$B$10, Inputs!$B$8*Inputs!$B$4 - J6722), 0)</f>
        <v>170</v>
      </c>
      <c r="M6722" s="3">
        <f t="shared" ref="M6722:M6785" si="948">IF(H6722="Charge", K6722, 0)</f>
        <v>0</v>
      </c>
      <c r="N6722" s="3">
        <f t="shared" ref="N6722:N6785" si="949">IF(H6722="Discharge", L6722, 0)</f>
        <v>0</v>
      </c>
      <c r="O6722" s="3">
        <f>IF(H6722="Reg", MIN(Inputs!$B$2, I6722*Inputs!$B$10, (Inputs!$B$8-I6722)/Inputs!$B$9), 0)</f>
        <v>46.363636363636338</v>
      </c>
      <c r="P6722" s="3">
        <f t="shared" ref="P6722:P6785" si="950">(N6722 - M6722) * B6722</f>
        <v>0</v>
      </c>
      <c r="Q6722" s="3">
        <f t="shared" ref="Q6722:Q6785" si="951">O6722 * C6722</f>
        <v>5.099999999999997</v>
      </c>
      <c r="R6722" s="3">
        <f>I6722 + M6722*Inputs!$B$9 - N6722/Inputs!$B$10</f>
        <v>296.5070538634555</v>
      </c>
    </row>
    <row r="6723" spans="1:18" x14ac:dyDescent="0.3">
      <c r="A6723" s="4">
        <v>46303.041666666657</v>
      </c>
      <c r="B6723" s="3">
        <v>18.512499999999999</v>
      </c>
      <c r="C6723" s="3">
        <v>0.25</v>
      </c>
      <c r="D6723" s="3">
        <f t="shared" si="945"/>
        <v>22.240937500000005</v>
      </c>
      <c r="E6723" s="3">
        <f>MAX(B6723 - D6723/Inputs!$B$5, 0)</f>
        <v>0</v>
      </c>
      <c r="F6723" s="3">
        <f>MAX(D6723*Inputs!$B$5 - B6723, 0)</f>
        <v>1.0595250000000043</v>
      </c>
      <c r="G6723" s="3">
        <f t="shared" si="946"/>
        <v>0.25</v>
      </c>
      <c r="H6723" t="str">
        <f t="shared" si="947"/>
        <v>Charge</v>
      </c>
      <c r="I6723" s="3">
        <f t="shared" ref="I6723:I6786" si="952">R6722</f>
        <v>296.5070538634555</v>
      </c>
      <c r="J6723" s="3">
        <f t="shared" ref="J6723:J6786" si="953">IF(INT(A6723)=INT(A6722), J6722 + N6722, 0)</f>
        <v>0</v>
      </c>
      <c r="K6723" s="3">
        <f>MIN(Inputs!$B$2, (Inputs!$B$8 - I6723)/Inputs!$B$9)</f>
        <v>46.363636363636338</v>
      </c>
      <c r="L6723" s="3">
        <f>MAX(MIN(Inputs!$B$2, I6723*Inputs!$B$10, Inputs!$B$8*Inputs!$B$4 - J6723), 0)</f>
        <v>170</v>
      </c>
      <c r="M6723" s="3">
        <f t="shared" si="948"/>
        <v>46.363636363636338</v>
      </c>
      <c r="N6723" s="3">
        <f t="shared" si="949"/>
        <v>0</v>
      </c>
      <c r="O6723" s="3">
        <f>IF(H6723="Reg", MIN(Inputs!$B$2, I6723*Inputs!$B$10, (Inputs!$B$8-I6723)/Inputs!$B$9), 0)</f>
        <v>0</v>
      </c>
      <c r="P6723" s="3">
        <f t="shared" si="950"/>
        <v>-858.30681818181768</v>
      </c>
      <c r="Q6723" s="3">
        <f t="shared" si="951"/>
        <v>0</v>
      </c>
      <c r="R6723" s="3">
        <f>I6723 + M6723*Inputs!$B$9 - N6723/Inputs!$B$10</f>
        <v>340</v>
      </c>
    </row>
    <row r="6724" spans="1:18" x14ac:dyDescent="0.3">
      <c r="A6724" s="4">
        <v>46303.083333333343</v>
      </c>
      <c r="B6724" s="3">
        <v>17.87</v>
      </c>
      <c r="C6724" s="3">
        <v>0.13</v>
      </c>
      <c r="D6724" s="3">
        <f t="shared" si="945"/>
        <v>22.240937500000005</v>
      </c>
      <c r="E6724" s="3">
        <f>MAX(B6724 - D6724/Inputs!$B$5, 0)</f>
        <v>0</v>
      </c>
      <c r="F6724" s="3">
        <f>MAX(D6724*Inputs!$B$5 - B6724, 0)</f>
        <v>1.7020250000000026</v>
      </c>
      <c r="G6724" s="3">
        <f t="shared" si="946"/>
        <v>0.13</v>
      </c>
      <c r="H6724" t="str">
        <f t="shared" si="947"/>
        <v>Charge</v>
      </c>
      <c r="I6724" s="3">
        <f t="shared" si="952"/>
        <v>340</v>
      </c>
      <c r="J6724" s="3">
        <f t="shared" si="953"/>
        <v>0</v>
      </c>
      <c r="K6724" s="3">
        <f>MIN(Inputs!$B$2, (Inputs!$B$8 - I6724)/Inputs!$B$9)</f>
        <v>0</v>
      </c>
      <c r="L6724" s="3">
        <f>MAX(MIN(Inputs!$B$2, I6724*Inputs!$B$10, Inputs!$B$8*Inputs!$B$4 - J6724), 0)</f>
        <v>170</v>
      </c>
      <c r="M6724" s="3">
        <f t="shared" si="948"/>
        <v>0</v>
      </c>
      <c r="N6724" s="3">
        <f t="shared" si="949"/>
        <v>0</v>
      </c>
      <c r="O6724" s="3">
        <f>IF(H6724="Reg", MIN(Inputs!$B$2, I6724*Inputs!$B$10, (Inputs!$B$8-I6724)/Inputs!$B$9), 0)</f>
        <v>0</v>
      </c>
      <c r="P6724" s="3">
        <f t="shared" si="950"/>
        <v>0</v>
      </c>
      <c r="Q6724" s="3">
        <f t="shared" si="951"/>
        <v>0</v>
      </c>
      <c r="R6724" s="3">
        <f>I6724 + M6724*Inputs!$B$9 - N6724/Inputs!$B$10</f>
        <v>340</v>
      </c>
    </row>
    <row r="6725" spans="1:18" x14ac:dyDescent="0.3">
      <c r="A6725" s="4">
        <v>46303.125</v>
      </c>
      <c r="B6725" s="3">
        <v>19.137500000000003</v>
      </c>
      <c r="C6725" s="3">
        <v>0.31</v>
      </c>
      <c r="D6725" s="3">
        <f t="shared" si="945"/>
        <v>22.240937500000005</v>
      </c>
      <c r="E6725" s="3">
        <f>MAX(B6725 - D6725/Inputs!$B$5, 0)</f>
        <v>0</v>
      </c>
      <c r="F6725" s="3">
        <f>MAX(D6725*Inputs!$B$5 - B6725, 0)</f>
        <v>0.43452500000000072</v>
      </c>
      <c r="G6725" s="3">
        <f t="shared" si="946"/>
        <v>0.31</v>
      </c>
      <c r="H6725" t="str">
        <f t="shared" si="947"/>
        <v>Charge</v>
      </c>
      <c r="I6725" s="3">
        <f t="shared" si="952"/>
        <v>340</v>
      </c>
      <c r="J6725" s="3">
        <f t="shared" si="953"/>
        <v>0</v>
      </c>
      <c r="K6725" s="3">
        <f>MIN(Inputs!$B$2, (Inputs!$B$8 - I6725)/Inputs!$B$9)</f>
        <v>0</v>
      </c>
      <c r="L6725" s="3">
        <f>MAX(MIN(Inputs!$B$2, I6725*Inputs!$B$10, Inputs!$B$8*Inputs!$B$4 - J6725), 0)</f>
        <v>170</v>
      </c>
      <c r="M6725" s="3">
        <f t="shared" si="948"/>
        <v>0</v>
      </c>
      <c r="N6725" s="3">
        <f t="shared" si="949"/>
        <v>0</v>
      </c>
      <c r="O6725" s="3">
        <f>IF(H6725="Reg", MIN(Inputs!$B$2, I6725*Inputs!$B$10, (Inputs!$B$8-I6725)/Inputs!$B$9), 0)</f>
        <v>0</v>
      </c>
      <c r="P6725" s="3">
        <f t="shared" si="950"/>
        <v>0</v>
      </c>
      <c r="Q6725" s="3">
        <f t="shared" si="951"/>
        <v>0</v>
      </c>
      <c r="R6725" s="3">
        <f>I6725 + M6725*Inputs!$B$9 - N6725/Inputs!$B$10</f>
        <v>340</v>
      </c>
    </row>
    <row r="6726" spans="1:18" x14ac:dyDescent="0.3">
      <c r="A6726" s="4">
        <v>46303.166666666657</v>
      </c>
      <c r="B6726" s="3">
        <v>21.0425</v>
      </c>
      <c r="C6726" s="3">
        <v>0.3</v>
      </c>
      <c r="D6726" s="3">
        <f t="shared" si="945"/>
        <v>22.240937500000005</v>
      </c>
      <c r="E6726" s="3">
        <f>MAX(B6726 - D6726/Inputs!$B$5, 0)</f>
        <v>0</v>
      </c>
      <c r="F6726" s="3">
        <f>MAX(D6726*Inputs!$B$5 - B6726, 0)</f>
        <v>0</v>
      </c>
      <c r="G6726" s="3">
        <f t="shared" si="946"/>
        <v>0.3</v>
      </c>
      <c r="H6726" t="str">
        <f t="shared" si="947"/>
        <v>Reg</v>
      </c>
      <c r="I6726" s="3">
        <f t="shared" si="952"/>
        <v>340</v>
      </c>
      <c r="J6726" s="3">
        <f t="shared" si="953"/>
        <v>0</v>
      </c>
      <c r="K6726" s="3">
        <f>MIN(Inputs!$B$2, (Inputs!$B$8 - I6726)/Inputs!$B$9)</f>
        <v>0</v>
      </c>
      <c r="L6726" s="3">
        <f>MAX(MIN(Inputs!$B$2, I6726*Inputs!$B$10, Inputs!$B$8*Inputs!$B$4 - J6726), 0)</f>
        <v>170</v>
      </c>
      <c r="M6726" s="3">
        <f t="shared" si="948"/>
        <v>0</v>
      </c>
      <c r="N6726" s="3">
        <f t="shared" si="949"/>
        <v>0</v>
      </c>
      <c r="O6726" s="3">
        <f>IF(H6726="Reg", MIN(Inputs!$B$2, I6726*Inputs!$B$10, (Inputs!$B$8-I6726)/Inputs!$B$9), 0)</f>
        <v>0</v>
      </c>
      <c r="P6726" s="3">
        <f t="shared" si="950"/>
        <v>0</v>
      </c>
      <c r="Q6726" s="3">
        <f t="shared" si="951"/>
        <v>0</v>
      </c>
      <c r="R6726" s="3">
        <f>I6726 + M6726*Inputs!$B$9 - N6726/Inputs!$B$10</f>
        <v>340</v>
      </c>
    </row>
    <row r="6727" spans="1:18" x14ac:dyDescent="0.3">
      <c r="A6727" s="4">
        <v>46303.208333333343</v>
      </c>
      <c r="B6727" s="3">
        <v>22.490000000000002</v>
      </c>
      <c r="C6727" s="3">
        <v>0.37</v>
      </c>
      <c r="D6727" s="3">
        <f t="shared" si="945"/>
        <v>22.240937500000005</v>
      </c>
      <c r="E6727" s="3">
        <f>MAX(B6727 - D6727/Inputs!$B$5, 0)</f>
        <v>0</v>
      </c>
      <c r="F6727" s="3">
        <f>MAX(D6727*Inputs!$B$5 - B6727, 0)</f>
        <v>0</v>
      </c>
      <c r="G6727" s="3">
        <f t="shared" si="946"/>
        <v>0.37</v>
      </c>
      <c r="H6727" t="str">
        <f t="shared" si="947"/>
        <v>Reg</v>
      </c>
      <c r="I6727" s="3">
        <f t="shared" si="952"/>
        <v>340</v>
      </c>
      <c r="J6727" s="3">
        <f t="shared" si="953"/>
        <v>0</v>
      </c>
      <c r="K6727" s="3">
        <f>MIN(Inputs!$B$2, (Inputs!$B$8 - I6727)/Inputs!$B$9)</f>
        <v>0</v>
      </c>
      <c r="L6727" s="3">
        <f>MAX(MIN(Inputs!$B$2, I6727*Inputs!$B$10, Inputs!$B$8*Inputs!$B$4 - J6727), 0)</f>
        <v>170</v>
      </c>
      <c r="M6727" s="3">
        <f t="shared" si="948"/>
        <v>0</v>
      </c>
      <c r="N6727" s="3">
        <f t="shared" si="949"/>
        <v>0</v>
      </c>
      <c r="O6727" s="3">
        <f>IF(H6727="Reg", MIN(Inputs!$B$2, I6727*Inputs!$B$10, (Inputs!$B$8-I6727)/Inputs!$B$9), 0)</f>
        <v>0</v>
      </c>
      <c r="P6727" s="3">
        <f t="shared" si="950"/>
        <v>0</v>
      </c>
      <c r="Q6727" s="3">
        <f t="shared" si="951"/>
        <v>0</v>
      </c>
      <c r="R6727" s="3">
        <f>I6727 + M6727*Inputs!$B$9 - N6727/Inputs!$B$10</f>
        <v>340</v>
      </c>
    </row>
    <row r="6728" spans="1:18" x14ac:dyDescent="0.3">
      <c r="A6728" s="4">
        <v>46303.25</v>
      </c>
      <c r="B6728" s="3">
        <v>29.737500000000001</v>
      </c>
      <c r="C6728" s="3">
        <v>0.37</v>
      </c>
      <c r="D6728" s="3">
        <f t="shared" si="945"/>
        <v>22.240937500000005</v>
      </c>
      <c r="E6728" s="3">
        <f>MAX(B6728 - D6728/Inputs!$B$5, 0)</f>
        <v>4.4637073863636303</v>
      </c>
      <c r="F6728" s="3">
        <f>MAX(D6728*Inputs!$B$5 - B6728, 0)</f>
        <v>0</v>
      </c>
      <c r="G6728" s="3">
        <f t="shared" si="946"/>
        <v>0.37</v>
      </c>
      <c r="H6728" t="str">
        <f t="shared" si="947"/>
        <v>Discharge</v>
      </c>
      <c r="I6728" s="3">
        <f t="shared" si="952"/>
        <v>340</v>
      </c>
      <c r="J6728" s="3">
        <f t="shared" si="953"/>
        <v>0</v>
      </c>
      <c r="K6728" s="3">
        <f>MIN(Inputs!$B$2, (Inputs!$B$8 - I6728)/Inputs!$B$9)</f>
        <v>0</v>
      </c>
      <c r="L6728" s="3">
        <f>MAX(MIN(Inputs!$B$2, I6728*Inputs!$B$10, Inputs!$B$8*Inputs!$B$4 - J6728), 0)</f>
        <v>170</v>
      </c>
      <c r="M6728" s="3">
        <f t="shared" si="948"/>
        <v>0</v>
      </c>
      <c r="N6728" s="3">
        <f t="shared" si="949"/>
        <v>170</v>
      </c>
      <c r="O6728" s="3">
        <f>IF(H6728="Reg", MIN(Inputs!$B$2, I6728*Inputs!$B$10, (Inputs!$B$8-I6728)/Inputs!$B$9), 0)</f>
        <v>0</v>
      </c>
      <c r="P6728" s="3">
        <f t="shared" si="950"/>
        <v>5055.375</v>
      </c>
      <c r="Q6728" s="3">
        <f t="shared" si="951"/>
        <v>0</v>
      </c>
      <c r="R6728" s="3">
        <f>I6728 + M6728*Inputs!$B$9 - N6728/Inputs!$B$10</f>
        <v>158.77939109773115</v>
      </c>
    </row>
    <row r="6729" spans="1:18" x14ac:dyDescent="0.3">
      <c r="A6729" s="4">
        <v>46303.291666666657</v>
      </c>
      <c r="B6729" s="3">
        <v>37.949999999999996</v>
      </c>
      <c r="C6729" s="3">
        <v>1.0900000000000001</v>
      </c>
      <c r="D6729" s="3">
        <f t="shared" si="945"/>
        <v>22.240937500000005</v>
      </c>
      <c r="E6729" s="3">
        <f>MAX(B6729 - D6729/Inputs!$B$5, 0)</f>
        <v>12.676207386363625</v>
      </c>
      <c r="F6729" s="3">
        <f>MAX(D6729*Inputs!$B$5 - B6729, 0)</f>
        <v>0</v>
      </c>
      <c r="G6729" s="3">
        <f t="shared" si="946"/>
        <v>1.0900000000000001</v>
      </c>
      <c r="H6729" t="str">
        <f t="shared" si="947"/>
        <v>Discharge</v>
      </c>
      <c r="I6729" s="3">
        <f t="shared" si="952"/>
        <v>158.77939109773115</v>
      </c>
      <c r="J6729" s="3">
        <f t="shared" si="953"/>
        <v>170</v>
      </c>
      <c r="K6729" s="3">
        <f>MIN(Inputs!$B$2, (Inputs!$B$8 - I6729)/Inputs!$B$9)</f>
        <v>170</v>
      </c>
      <c r="L6729" s="3">
        <f>MAX(MIN(Inputs!$B$2, I6729*Inputs!$B$10, Inputs!$B$8*Inputs!$B$4 - J6729), 0)</f>
        <v>148.94827166799323</v>
      </c>
      <c r="M6729" s="3">
        <f t="shared" si="948"/>
        <v>0</v>
      </c>
      <c r="N6729" s="3">
        <f t="shared" si="949"/>
        <v>148.94827166799323</v>
      </c>
      <c r="O6729" s="3">
        <f>IF(H6729="Reg", MIN(Inputs!$B$2, I6729*Inputs!$B$10, (Inputs!$B$8-I6729)/Inputs!$B$9), 0)</f>
        <v>0</v>
      </c>
      <c r="P6729" s="3">
        <f t="shared" si="950"/>
        <v>5652.5869098003423</v>
      </c>
      <c r="Q6729" s="3">
        <f t="shared" si="951"/>
        <v>0</v>
      </c>
      <c r="R6729" s="3">
        <f>I6729 + M6729*Inputs!$B$9 - N6729/Inputs!$B$10</f>
        <v>0</v>
      </c>
    </row>
    <row r="6730" spans="1:18" x14ac:dyDescent="0.3">
      <c r="A6730" s="4">
        <v>46303.333333333343</v>
      </c>
      <c r="B6730" s="3">
        <v>40.575000000000003</v>
      </c>
      <c r="C6730" s="3">
        <v>1</v>
      </c>
      <c r="D6730" s="3">
        <f t="shared" si="945"/>
        <v>22.240937500000005</v>
      </c>
      <c r="E6730" s="3">
        <f>MAX(B6730 - D6730/Inputs!$B$5, 0)</f>
        <v>15.301207386363632</v>
      </c>
      <c r="F6730" s="3">
        <f>MAX(D6730*Inputs!$B$5 - B6730, 0)</f>
        <v>0</v>
      </c>
      <c r="G6730" s="3">
        <f t="shared" si="946"/>
        <v>1</v>
      </c>
      <c r="H6730" t="str">
        <f t="shared" si="947"/>
        <v>Discharge</v>
      </c>
      <c r="I6730" s="3">
        <f t="shared" si="952"/>
        <v>0</v>
      </c>
      <c r="J6730" s="3">
        <f t="shared" si="953"/>
        <v>318.94827166799325</v>
      </c>
      <c r="K6730" s="3">
        <f>MIN(Inputs!$B$2, (Inputs!$B$8 - I6730)/Inputs!$B$9)</f>
        <v>170</v>
      </c>
      <c r="L6730" s="3">
        <f>MAX(MIN(Inputs!$B$2, I6730*Inputs!$B$10, Inputs!$B$8*Inputs!$B$4 - J6730), 0)</f>
        <v>0</v>
      </c>
      <c r="M6730" s="3">
        <f t="shared" si="948"/>
        <v>0</v>
      </c>
      <c r="N6730" s="3">
        <f t="shared" si="949"/>
        <v>0</v>
      </c>
      <c r="O6730" s="3">
        <f>IF(H6730="Reg", MIN(Inputs!$B$2, I6730*Inputs!$B$10, (Inputs!$B$8-I6730)/Inputs!$B$9), 0)</f>
        <v>0</v>
      </c>
      <c r="P6730" s="3">
        <f t="shared" si="950"/>
        <v>0</v>
      </c>
      <c r="Q6730" s="3">
        <f t="shared" si="951"/>
        <v>0</v>
      </c>
      <c r="R6730" s="3">
        <f>I6730 + M6730*Inputs!$B$9 - N6730/Inputs!$B$10</f>
        <v>0</v>
      </c>
    </row>
    <row r="6731" spans="1:18" x14ac:dyDescent="0.3">
      <c r="A6731" s="4">
        <v>46303.375</v>
      </c>
      <c r="B6731" s="3">
        <v>31.8475</v>
      </c>
      <c r="C6731" s="3">
        <v>0.49</v>
      </c>
      <c r="D6731" s="3">
        <f t="shared" si="945"/>
        <v>22.240937500000005</v>
      </c>
      <c r="E6731" s="3">
        <f>MAX(B6731 - D6731/Inputs!$B$5, 0)</f>
        <v>6.5737073863636297</v>
      </c>
      <c r="F6731" s="3">
        <f>MAX(D6731*Inputs!$B$5 - B6731, 0)</f>
        <v>0</v>
      </c>
      <c r="G6731" s="3">
        <f t="shared" si="946"/>
        <v>0.49</v>
      </c>
      <c r="H6731" t="str">
        <f t="shared" si="947"/>
        <v>Discharge</v>
      </c>
      <c r="I6731" s="3">
        <f t="shared" si="952"/>
        <v>0</v>
      </c>
      <c r="J6731" s="3">
        <f t="shared" si="953"/>
        <v>318.94827166799325</v>
      </c>
      <c r="K6731" s="3">
        <f>MIN(Inputs!$B$2, (Inputs!$B$8 - I6731)/Inputs!$B$9)</f>
        <v>170</v>
      </c>
      <c r="L6731" s="3">
        <f>MAX(MIN(Inputs!$B$2, I6731*Inputs!$B$10, Inputs!$B$8*Inputs!$B$4 - J6731), 0)</f>
        <v>0</v>
      </c>
      <c r="M6731" s="3">
        <f t="shared" si="948"/>
        <v>0</v>
      </c>
      <c r="N6731" s="3">
        <f t="shared" si="949"/>
        <v>0</v>
      </c>
      <c r="O6731" s="3">
        <f>IF(H6731="Reg", MIN(Inputs!$B$2, I6731*Inputs!$B$10, (Inputs!$B$8-I6731)/Inputs!$B$9), 0)</f>
        <v>0</v>
      </c>
      <c r="P6731" s="3">
        <f t="shared" si="950"/>
        <v>0</v>
      </c>
      <c r="Q6731" s="3">
        <f t="shared" si="951"/>
        <v>0</v>
      </c>
      <c r="R6731" s="3">
        <f>I6731 + M6731*Inputs!$B$9 - N6731/Inputs!$B$10</f>
        <v>0</v>
      </c>
    </row>
    <row r="6732" spans="1:18" x14ac:dyDescent="0.3">
      <c r="A6732" s="4">
        <v>46303.416666666657</v>
      </c>
      <c r="B6732" s="3">
        <v>27.4925</v>
      </c>
      <c r="C6732" s="3">
        <v>0.44</v>
      </c>
      <c r="D6732" s="3">
        <f t="shared" si="945"/>
        <v>22.240937500000005</v>
      </c>
      <c r="E6732" s="3">
        <f>MAX(B6732 - D6732/Inputs!$B$5, 0)</f>
        <v>2.2187073863636293</v>
      </c>
      <c r="F6732" s="3">
        <f>MAX(D6732*Inputs!$B$5 - B6732, 0)</f>
        <v>0</v>
      </c>
      <c r="G6732" s="3">
        <f t="shared" si="946"/>
        <v>0.44</v>
      </c>
      <c r="H6732" t="str">
        <f t="shared" si="947"/>
        <v>Discharge</v>
      </c>
      <c r="I6732" s="3">
        <f t="shared" si="952"/>
        <v>0</v>
      </c>
      <c r="J6732" s="3">
        <f t="shared" si="953"/>
        <v>318.94827166799325</v>
      </c>
      <c r="K6732" s="3">
        <f>MIN(Inputs!$B$2, (Inputs!$B$8 - I6732)/Inputs!$B$9)</f>
        <v>170</v>
      </c>
      <c r="L6732" s="3">
        <f>MAX(MIN(Inputs!$B$2, I6732*Inputs!$B$10, Inputs!$B$8*Inputs!$B$4 - J6732), 0)</f>
        <v>0</v>
      </c>
      <c r="M6732" s="3">
        <f t="shared" si="948"/>
        <v>0</v>
      </c>
      <c r="N6732" s="3">
        <f t="shared" si="949"/>
        <v>0</v>
      </c>
      <c r="O6732" s="3">
        <f>IF(H6732="Reg", MIN(Inputs!$B$2, I6732*Inputs!$B$10, (Inputs!$B$8-I6732)/Inputs!$B$9), 0)</f>
        <v>0</v>
      </c>
      <c r="P6732" s="3">
        <f t="shared" si="950"/>
        <v>0</v>
      </c>
      <c r="Q6732" s="3">
        <f t="shared" si="951"/>
        <v>0</v>
      </c>
      <c r="R6732" s="3">
        <f>I6732 + M6732*Inputs!$B$9 - N6732/Inputs!$B$10</f>
        <v>0</v>
      </c>
    </row>
    <row r="6733" spans="1:18" x14ac:dyDescent="0.3">
      <c r="A6733" s="4">
        <v>46303.458333333343</v>
      </c>
      <c r="B6733" s="3">
        <v>23.072500000000002</v>
      </c>
      <c r="C6733" s="3">
        <v>0.44</v>
      </c>
      <c r="D6733" s="3">
        <f t="shared" si="945"/>
        <v>22.240937500000005</v>
      </c>
      <c r="E6733" s="3">
        <f>MAX(B6733 - D6733/Inputs!$B$5, 0)</f>
        <v>0</v>
      </c>
      <c r="F6733" s="3">
        <f>MAX(D6733*Inputs!$B$5 - B6733, 0)</f>
        <v>0</v>
      </c>
      <c r="G6733" s="3">
        <f t="shared" si="946"/>
        <v>0.44</v>
      </c>
      <c r="H6733" t="str">
        <f t="shared" si="947"/>
        <v>Reg</v>
      </c>
      <c r="I6733" s="3">
        <f t="shared" si="952"/>
        <v>0</v>
      </c>
      <c r="J6733" s="3">
        <f t="shared" si="953"/>
        <v>318.94827166799325</v>
      </c>
      <c r="K6733" s="3">
        <f>MIN(Inputs!$B$2, (Inputs!$B$8 - I6733)/Inputs!$B$9)</f>
        <v>170</v>
      </c>
      <c r="L6733" s="3">
        <f>MAX(MIN(Inputs!$B$2, I6733*Inputs!$B$10, Inputs!$B$8*Inputs!$B$4 - J6733), 0)</f>
        <v>0</v>
      </c>
      <c r="M6733" s="3">
        <f t="shared" si="948"/>
        <v>0</v>
      </c>
      <c r="N6733" s="3">
        <f t="shared" si="949"/>
        <v>0</v>
      </c>
      <c r="O6733" s="3">
        <f>IF(H6733="Reg", MIN(Inputs!$B$2, I6733*Inputs!$B$10, (Inputs!$B$8-I6733)/Inputs!$B$9), 0)</f>
        <v>0</v>
      </c>
      <c r="P6733" s="3">
        <f t="shared" si="950"/>
        <v>0</v>
      </c>
      <c r="Q6733" s="3">
        <f t="shared" si="951"/>
        <v>0</v>
      </c>
      <c r="R6733" s="3">
        <f>I6733 + M6733*Inputs!$B$9 - N6733/Inputs!$B$10</f>
        <v>0</v>
      </c>
    </row>
    <row r="6734" spans="1:18" x14ac:dyDescent="0.3">
      <c r="A6734" s="4">
        <v>46303.5</v>
      </c>
      <c r="B6734" s="3">
        <v>22.912499999999998</v>
      </c>
      <c r="C6734" s="3">
        <v>0.44</v>
      </c>
      <c r="D6734" s="3">
        <f t="shared" si="945"/>
        <v>22.240937500000005</v>
      </c>
      <c r="E6734" s="3">
        <f>MAX(B6734 - D6734/Inputs!$B$5, 0)</f>
        <v>0</v>
      </c>
      <c r="F6734" s="3">
        <f>MAX(D6734*Inputs!$B$5 - B6734, 0)</f>
        <v>0</v>
      </c>
      <c r="G6734" s="3">
        <f t="shared" si="946"/>
        <v>0.44</v>
      </c>
      <c r="H6734" t="str">
        <f t="shared" si="947"/>
        <v>Reg</v>
      </c>
      <c r="I6734" s="3">
        <f t="shared" si="952"/>
        <v>0</v>
      </c>
      <c r="J6734" s="3">
        <f t="shared" si="953"/>
        <v>318.94827166799325</v>
      </c>
      <c r="K6734" s="3">
        <f>MIN(Inputs!$B$2, (Inputs!$B$8 - I6734)/Inputs!$B$9)</f>
        <v>170</v>
      </c>
      <c r="L6734" s="3">
        <f>MAX(MIN(Inputs!$B$2, I6734*Inputs!$B$10, Inputs!$B$8*Inputs!$B$4 - J6734), 0)</f>
        <v>0</v>
      </c>
      <c r="M6734" s="3">
        <f t="shared" si="948"/>
        <v>0</v>
      </c>
      <c r="N6734" s="3">
        <f t="shared" si="949"/>
        <v>0</v>
      </c>
      <c r="O6734" s="3">
        <f>IF(H6734="Reg", MIN(Inputs!$B$2, I6734*Inputs!$B$10, (Inputs!$B$8-I6734)/Inputs!$B$9), 0)</f>
        <v>0</v>
      </c>
      <c r="P6734" s="3">
        <f t="shared" si="950"/>
        <v>0</v>
      </c>
      <c r="Q6734" s="3">
        <f t="shared" si="951"/>
        <v>0</v>
      </c>
      <c r="R6734" s="3">
        <f>I6734 + M6734*Inputs!$B$9 - N6734/Inputs!$B$10</f>
        <v>0</v>
      </c>
    </row>
    <row r="6735" spans="1:18" x14ac:dyDescent="0.3">
      <c r="A6735" s="4">
        <v>46303.541666666657</v>
      </c>
      <c r="B6735" s="3">
        <v>18.977499999999999</v>
      </c>
      <c r="C6735" s="3">
        <v>0.44</v>
      </c>
      <c r="D6735" s="3">
        <f t="shared" si="945"/>
        <v>22.240937500000005</v>
      </c>
      <c r="E6735" s="3">
        <f>MAX(B6735 - D6735/Inputs!$B$5, 0)</f>
        <v>0</v>
      </c>
      <c r="F6735" s="3">
        <f>MAX(D6735*Inputs!$B$5 - B6735, 0)</f>
        <v>0.59452500000000441</v>
      </c>
      <c r="G6735" s="3">
        <f t="shared" si="946"/>
        <v>0.44</v>
      </c>
      <c r="H6735" t="str">
        <f t="shared" si="947"/>
        <v>Charge</v>
      </c>
      <c r="I6735" s="3">
        <f t="shared" si="952"/>
        <v>0</v>
      </c>
      <c r="J6735" s="3">
        <f t="shared" si="953"/>
        <v>318.94827166799325</v>
      </c>
      <c r="K6735" s="3">
        <f>MIN(Inputs!$B$2, (Inputs!$B$8 - I6735)/Inputs!$B$9)</f>
        <v>170</v>
      </c>
      <c r="L6735" s="3">
        <f>MAX(MIN(Inputs!$B$2, I6735*Inputs!$B$10, Inputs!$B$8*Inputs!$B$4 - J6735), 0)</f>
        <v>0</v>
      </c>
      <c r="M6735" s="3">
        <f t="shared" si="948"/>
        <v>170</v>
      </c>
      <c r="N6735" s="3">
        <f t="shared" si="949"/>
        <v>0</v>
      </c>
      <c r="O6735" s="3">
        <f>IF(H6735="Reg", MIN(Inputs!$B$2, I6735*Inputs!$B$10, (Inputs!$B$8-I6735)/Inputs!$B$9), 0)</f>
        <v>0</v>
      </c>
      <c r="P6735" s="3">
        <f t="shared" si="950"/>
        <v>-3226.1749999999997</v>
      </c>
      <c r="Q6735" s="3">
        <f t="shared" si="951"/>
        <v>0</v>
      </c>
      <c r="R6735" s="3">
        <f>I6735 + M6735*Inputs!$B$9 - N6735/Inputs!$B$10</f>
        <v>159.4741358339966</v>
      </c>
    </row>
    <row r="6736" spans="1:18" x14ac:dyDescent="0.3">
      <c r="A6736" s="4">
        <v>46303.583333333343</v>
      </c>
      <c r="B6736" s="3">
        <v>11.395</v>
      </c>
      <c r="C6736" s="3">
        <v>0.44</v>
      </c>
      <c r="D6736" s="3">
        <f t="shared" si="945"/>
        <v>22.240937500000005</v>
      </c>
      <c r="E6736" s="3">
        <f>MAX(B6736 - D6736/Inputs!$B$5, 0)</f>
        <v>0</v>
      </c>
      <c r="F6736" s="3">
        <f>MAX(D6736*Inputs!$B$5 - B6736, 0)</f>
        <v>8.177025000000004</v>
      </c>
      <c r="G6736" s="3">
        <f t="shared" si="946"/>
        <v>0.44</v>
      </c>
      <c r="H6736" t="str">
        <f t="shared" si="947"/>
        <v>Charge</v>
      </c>
      <c r="I6736" s="3">
        <f t="shared" si="952"/>
        <v>159.4741358339966</v>
      </c>
      <c r="J6736" s="3">
        <f t="shared" si="953"/>
        <v>318.94827166799325</v>
      </c>
      <c r="K6736" s="3">
        <f>MIN(Inputs!$B$2, (Inputs!$B$8 - I6736)/Inputs!$B$9)</f>
        <v>170</v>
      </c>
      <c r="L6736" s="3">
        <f>MAX(MIN(Inputs!$B$2, I6736*Inputs!$B$10, Inputs!$B$8*Inputs!$B$4 - J6736), 0)</f>
        <v>21.051728332006746</v>
      </c>
      <c r="M6736" s="3">
        <f t="shared" si="948"/>
        <v>170</v>
      </c>
      <c r="N6736" s="3">
        <f t="shared" si="949"/>
        <v>0</v>
      </c>
      <c r="O6736" s="3">
        <f>IF(H6736="Reg", MIN(Inputs!$B$2, I6736*Inputs!$B$10, (Inputs!$B$8-I6736)/Inputs!$B$9), 0)</f>
        <v>0</v>
      </c>
      <c r="P6736" s="3">
        <f t="shared" si="950"/>
        <v>-1937.1499999999999</v>
      </c>
      <c r="Q6736" s="3">
        <f t="shared" si="951"/>
        <v>0</v>
      </c>
      <c r="R6736" s="3">
        <f>I6736 + M6736*Inputs!$B$9 - N6736/Inputs!$B$10</f>
        <v>318.9482716679932</v>
      </c>
    </row>
    <row r="6737" spans="1:18" x14ac:dyDescent="0.3">
      <c r="A6737" s="4">
        <v>46303.625</v>
      </c>
      <c r="B6737" s="3">
        <v>2.5200000000000005</v>
      </c>
      <c r="C6737" s="3">
        <v>0.44</v>
      </c>
      <c r="D6737" s="3">
        <f t="shared" si="945"/>
        <v>22.240937500000005</v>
      </c>
      <c r="E6737" s="3">
        <f>MAX(B6737 - D6737/Inputs!$B$5, 0)</f>
        <v>0</v>
      </c>
      <c r="F6737" s="3">
        <f>MAX(D6737*Inputs!$B$5 - B6737, 0)</f>
        <v>17.052025000000004</v>
      </c>
      <c r="G6737" s="3">
        <f t="shared" si="946"/>
        <v>0.44</v>
      </c>
      <c r="H6737" t="str">
        <f t="shared" si="947"/>
        <v>Charge</v>
      </c>
      <c r="I6737" s="3">
        <f t="shared" si="952"/>
        <v>318.9482716679932</v>
      </c>
      <c r="J6737" s="3">
        <f t="shared" si="953"/>
        <v>318.94827166799325</v>
      </c>
      <c r="K6737" s="3">
        <f>MIN(Inputs!$B$2, (Inputs!$B$8 - I6737)/Inputs!$B$9)</f>
        <v>22.44121780453775</v>
      </c>
      <c r="L6737" s="3">
        <f>MAX(MIN(Inputs!$B$2, I6737*Inputs!$B$10, Inputs!$B$8*Inputs!$B$4 - J6737), 0)</f>
        <v>21.051728332006746</v>
      </c>
      <c r="M6737" s="3">
        <f t="shared" si="948"/>
        <v>22.44121780453775</v>
      </c>
      <c r="N6737" s="3">
        <f t="shared" si="949"/>
        <v>0</v>
      </c>
      <c r="O6737" s="3">
        <f>IF(H6737="Reg", MIN(Inputs!$B$2, I6737*Inputs!$B$10, (Inputs!$B$8-I6737)/Inputs!$B$9), 0)</f>
        <v>0</v>
      </c>
      <c r="P6737" s="3">
        <f t="shared" si="950"/>
        <v>-56.55186886743514</v>
      </c>
      <c r="Q6737" s="3">
        <f t="shared" si="951"/>
        <v>0</v>
      </c>
      <c r="R6737" s="3">
        <f>I6737 + M6737*Inputs!$B$9 - N6737/Inputs!$B$10</f>
        <v>340</v>
      </c>
    </row>
    <row r="6738" spans="1:18" x14ac:dyDescent="0.3">
      <c r="A6738" s="4">
        <v>46303.666666666657</v>
      </c>
      <c r="B6738" s="3">
        <v>5.7149999999999999</v>
      </c>
      <c r="C6738" s="3">
        <v>0.49</v>
      </c>
      <c r="D6738" s="3">
        <f t="shared" si="945"/>
        <v>22.240937500000005</v>
      </c>
      <c r="E6738" s="3">
        <f>MAX(B6738 - D6738/Inputs!$B$5, 0)</f>
        <v>0</v>
      </c>
      <c r="F6738" s="3">
        <f>MAX(D6738*Inputs!$B$5 - B6738, 0)</f>
        <v>13.857025000000004</v>
      </c>
      <c r="G6738" s="3">
        <f t="shared" si="946"/>
        <v>0.49</v>
      </c>
      <c r="H6738" t="str">
        <f t="shared" si="947"/>
        <v>Charge</v>
      </c>
      <c r="I6738" s="3">
        <f t="shared" si="952"/>
        <v>340</v>
      </c>
      <c r="J6738" s="3">
        <f t="shared" si="953"/>
        <v>318.94827166799325</v>
      </c>
      <c r="K6738" s="3">
        <f>MIN(Inputs!$B$2, (Inputs!$B$8 - I6738)/Inputs!$B$9)</f>
        <v>0</v>
      </c>
      <c r="L6738" s="3">
        <f>MAX(MIN(Inputs!$B$2, I6738*Inputs!$B$10, Inputs!$B$8*Inputs!$B$4 - J6738), 0)</f>
        <v>21.051728332006746</v>
      </c>
      <c r="M6738" s="3">
        <f t="shared" si="948"/>
        <v>0</v>
      </c>
      <c r="N6738" s="3">
        <f t="shared" si="949"/>
        <v>0</v>
      </c>
      <c r="O6738" s="3">
        <f>IF(H6738="Reg", MIN(Inputs!$B$2, I6738*Inputs!$B$10, (Inputs!$B$8-I6738)/Inputs!$B$9), 0)</f>
        <v>0</v>
      </c>
      <c r="P6738" s="3">
        <f t="shared" si="950"/>
        <v>0</v>
      </c>
      <c r="Q6738" s="3">
        <f t="shared" si="951"/>
        <v>0</v>
      </c>
      <c r="R6738" s="3">
        <f>I6738 + M6738*Inputs!$B$9 - N6738/Inputs!$B$10</f>
        <v>340</v>
      </c>
    </row>
    <row r="6739" spans="1:18" x14ac:dyDescent="0.3">
      <c r="A6739" s="4">
        <v>46303.708333333343</v>
      </c>
      <c r="B6739" s="3">
        <v>16.080000000000002</v>
      </c>
      <c r="C6739" s="3">
        <v>4.9000000000000004</v>
      </c>
      <c r="D6739" s="3">
        <f t="shared" si="945"/>
        <v>22.240937500000005</v>
      </c>
      <c r="E6739" s="3">
        <f>MAX(B6739 - D6739/Inputs!$B$5, 0)</f>
        <v>0</v>
      </c>
      <c r="F6739" s="3">
        <f>MAX(D6739*Inputs!$B$5 - B6739, 0)</f>
        <v>3.4920250000000017</v>
      </c>
      <c r="G6739" s="3">
        <f t="shared" si="946"/>
        <v>4.9000000000000004</v>
      </c>
      <c r="H6739" t="str">
        <f t="shared" si="947"/>
        <v>Reg</v>
      </c>
      <c r="I6739" s="3">
        <f t="shared" si="952"/>
        <v>340</v>
      </c>
      <c r="J6739" s="3">
        <f t="shared" si="953"/>
        <v>318.94827166799325</v>
      </c>
      <c r="K6739" s="3">
        <f>MIN(Inputs!$B$2, (Inputs!$B$8 - I6739)/Inputs!$B$9)</f>
        <v>0</v>
      </c>
      <c r="L6739" s="3">
        <f>MAX(MIN(Inputs!$B$2, I6739*Inputs!$B$10, Inputs!$B$8*Inputs!$B$4 - J6739), 0)</f>
        <v>21.051728332006746</v>
      </c>
      <c r="M6739" s="3">
        <f t="shared" si="948"/>
        <v>0</v>
      </c>
      <c r="N6739" s="3">
        <f t="shared" si="949"/>
        <v>0</v>
      </c>
      <c r="O6739" s="3">
        <f>IF(H6739="Reg", MIN(Inputs!$B$2, I6739*Inputs!$B$10, (Inputs!$B$8-I6739)/Inputs!$B$9), 0)</f>
        <v>0</v>
      </c>
      <c r="P6739" s="3">
        <f t="shared" si="950"/>
        <v>0</v>
      </c>
      <c r="Q6739" s="3">
        <f t="shared" si="951"/>
        <v>0</v>
      </c>
      <c r="R6739" s="3">
        <f>I6739 + M6739*Inputs!$B$9 - N6739/Inputs!$B$10</f>
        <v>340</v>
      </c>
    </row>
    <row r="6740" spans="1:18" x14ac:dyDescent="0.3">
      <c r="A6740" s="4">
        <v>46303.75</v>
      </c>
      <c r="B6740" s="3">
        <v>21.5625</v>
      </c>
      <c r="C6740" s="3">
        <v>9</v>
      </c>
      <c r="D6740" s="3">
        <f t="shared" si="945"/>
        <v>22.240937500000005</v>
      </c>
      <c r="E6740" s="3">
        <f>MAX(B6740 - D6740/Inputs!$B$5, 0)</f>
        <v>0</v>
      </c>
      <c r="F6740" s="3">
        <f>MAX(D6740*Inputs!$B$5 - B6740, 0)</f>
        <v>0</v>
      </c>
      <c r="G6740" s="3">
        <f t="shared" si="946"/>
        <v>9</v>
      </c>
      <c r="H6740" t="str">
        <f t="shared" si="947"/>
        <v>Reg</v>
      </c>
      <c r="I6740" s="3">
        <f t="shared" si="952"/>
        <v>340</v>
      </c>
      <c r="J6740" s="3">
        <f t="shared" si="953"/>
        <v>318.94827166799325</v>
      </c>
      <c r="K6740" s="3">
        <f>MIN(Inputs!$B$2, (Inputs!$B$8 - I6740)/Inputs!$B$9)</f>
        <v>0</v>
      </c>
      <c r="L6740" s="3">
        <f>MAX(MIN(Inputs!$B$2, I6740*Inputs!$B$10, Inputs!$B$8*Inputs!$B$4 - J6740), 0)</f>
        <v>21.051728332006746</v>
      </c>
      <c r="M6740" s="3">
        <f t="shared" si="948"/>
        <v>0</v>
      </c>
      <c r="N6740" s="3">
        <f t="shared" si="949"/>
        <v>0</v>
      </c>
      <c r="O6740" s="3">
        <f>IF(H6740="Reg", MIN(Inputs!$B$2, I6740*Inputs!$B$10, (Inputs!$B$8-I6740)/Inputs!$B$9), 0)</f>
        <v>0</v>
      </c>
      <c r="P6740" s="3">
        <f t="shared" si="950"/>
        <v>0</v>
      </c>
      <c r="Q6740" s="3">
        <f t="shared" si="951"/>
        <v>0</v>
      </c>
      <c r="R6740" s="3">
        <f>I6740 + M6740*Inputs!$B$9 - N6740/Inputs!$B$10</f>
        <v>340</v>
      </c>
    </row>
    <row r="6741" spans="1:18" x14ac:dyDescent="0.3">
      <c r="A6741" s="4">
        <v>46303.791666666657</v>
      </c>
      <c r="B6741" s="3">
        <v>24.982500000000002</v>
      </c>
      <c r="C6741" s="3">
        <v>20</v>
      </c>
      <c r="D6741" s="3">
        <f t="shared" si="945"/>
        <v>22.240937500000005</v>
      </c>
      <c r="E6741" s="3">
        <f>MAX(B6741 - D6741/Inputs!$B$5, 0)</f>
        <v>0</v>
      </c>
      <c r="F6741" s="3">
        <f>MAX(D6741*Inputs!$B$5 - B6741, 0)</f>
        <v>0</v>
      </c>
      <c r="G6741" s="3">
        <f t="shared" si="946"/>
        <v>20</v>
      </c>
      <c r="H6741" t="str">
        <f t="shared" si="947"/>
        <v>Reg</v>
      </c>
      <c r="I6741" s="3">
        <f t="shared" si="952"/>
        <v>340</v>
      </c>
      <c r="J6741" s="3">
        <f t="shared" si="953"/>
        <v>318.94827166799325</v>
      </c>
      <c r="K6741" s="3">
        <f>MIN(Inputs!$B$2, (Inputs!$B$8 - I6741)/Inputs!$B$9)</f>
        <v>0</v>
      </c>
      <c r="L6741" s="3">
        <f>MAX(MIN(Inputs!$B$2, I6741*Inputs!$B$10, Inputs!$B$8*Inputs!$B$4 - J6741), 0)</f>
        <v>21.051728332006746</v>
      </c>
      <c r="M6741" s="3">
        <f t="shared" si="948"/>
        <v>0</v>
      </c>
      <c r="N6741" s="3">
        <f t="shared" si="949"/>
        <v>0</v>
      </c>
      <c r="O6741" s="3">
        <f>IF(H6741="Reg", MIN(Inputs!$B$2, I6741*Inputs!$B$10, (Inputs!$B$8-I6741)/Inputs!$B$9), 0)</f>
        <v>0</v>
      </c>
      <c r="P6741" s="3">
        <f t="shared" si="950"/>
        <v>0</v>
      </c>
      <c r="Q6741" s="3">
        <f t="shared" si="951"/>
        <v>0</v>
      </c>
      <c r="R6741" s="3">
        <f>I6741 + M6741*Inputs!$B$9 - N6741/Inputs!$B$10</f>
        <v>340</v>
      </c>
    </row>
    <row r="6742" spans="1:18" x14ac:dyDescent="0.3">
      <c r="A6742" s="4">
        <v>46303.833333333343</v>
      </c>
      <c r="B6742" s="3">
        <v>27.9725</v>
      </c>
      <c r="C6742" s="3">
        <v>8.36</v>
      </c>
      <c r="D6742" s="3">
        <f t="shared" si="945"/>
        <v>22.240937500000005</v>
      </c>
      <c r="E6742" s="3">
        <f>MAX(B6742 - D6742/Inputs!$B$5, 0)</f>
        <v>2.6987073863636297</v>
      </c>
      <c r="F6742" s="3">
        <f>MAX(D6742*Inputs!$B$5 - B6742, 0)</f>
        <v>0</v>
      </c>
      <c r="G6742" s="3">
        <f t="shared" si="946"/>
        <v>8.36</v>
      </c>
      <c r="H6742" t="str">
        <f t="shared" si="947"/>
        <v>Reg</v>
      </c>
      <c r="I6742" s="3">
        <f t="shared" si="952"/>
        <v>340</v>
      </c>
      <c r="J6742" s="3">
        <f t="shared" si="953"/>
        <v>318.94827166799325</v>
      </c>
      <c r="K6742" s="3">
        <f>MIN(Inputs!$B$2, (Inputs!$B$8 - I6742)/Inputs!$B$9)</f>
        <v>0</v>
      </c>
      <c r="L6742" s="3">
        <f>MAX(MIN(Inputs!$B$2, I6742*Inputs!$B$10, Inputs!$B$8*Inputs!$B$4 - J6742), 0)</f>
        <v>21.051728332006746</v>
      </c>
      <c r="M6742" s="3">
        <f t="shared" si="948"/>
        <v>0</v>
      </c>
      <c r="N6742" s="3">
        <f t="shared" si="949"/>
        <v>0</v>
      </c>
      <c r="O6742" s="3">
        <f>IF(H6742="Reg", MIN(Inputs!$B$2, I6742*Inputs!$B$10, (Inputs!$B$8-I6742)/Inputs!$B$9), 0)</f>
        <v>0</v>
      </c>
      <c r="P6742" s="3">
        <f t="shared" si="950"/>
        <v>0</v>
      </c>
      <c r="Q6742" s="3">
        <f t="shared" si="951"/>
        <v>0</v>
      </c>
      <c r="R6742" s="3">
        <f>I6742 + M6742*Inputs!$B$9 - N6742/Inputs!$B$10</f>
        <v>340</v>
      </c>
    </row>
    <row r="6743" spans="1:18" x14ac:dyDescent="0.3">
      <c r="A6743" s="4">
        <v>46303.875</v>
      </c>
      <c r="B6743" s="3">
        <v>27.919999999999998</v>
      </c>
      <c r="C6743" s="3">
        <v>5.99</v>
      </c>
      <c r="D6743" s="3">
        <f t="shared" si="945"/>
        <v>22.240937500000005</v>
      </c>
      <c r="E6743" s="3">
        <f>MAX(B6743 - D6743/Inputs!$B$5, 0)</f>
        <v>2.6462073863636277</v>
      </c>
      <c r="F6743" s="3">
        <f>MAX(D6743*Inputs!$B$5 - B6743, 0)</f>
        <v>0</v>
      </c>
      <c r="G6743" s="3">
        <f t="shared" si="946"/>
        <v>5.99</v>
      </c>
      <c r="H6743" t="str">
        <f t="shared" si="947"/>
        <v>Reg</v>
      </c>
      <c r="I6743" s="3">
        <f t="shared" si="952"/>
        <v>340</v>
      </c>
      <c r="J6743" s="3">
        <f t="shared" si="953"/>
        <v>318.94827166799325</v>
      </c>
      <c r="K6743" s="3">
        <f>MIN(Inputs!$B$2, (Inputs!$B$8 - I6743)/Inputs!$B$9)</f>
        <v>0</v>
      </c>
      <c r="L6743" s="3">
        <f>MAX(MIN(Inputs!$B$2, I6743*Inputs!$B$10, Inputs!$B$8*Inputs!$B$4 - J6743), 0)</f>
        <v>21.051728332006746</v>
      </c>
      <c r="M6743" s="3">
        <f t="shared" si="948"/>
        <v>0</v>
      </c>
      <c r="N6743" s="3">
        <f t="shared" si="949"/>
        <v>0</v>
      </c>
      <c r="O6743" s="3">
        <f>IF(H6743="Reg", MIN(Inputs!$B$2, I6743*Inputs!$B$10, (Inputs!$B$8-I6743)/Inputs!$B$9), 0)</f>
        <v>0</v>
      </c>
      <c r="P6743" s="3">
        <f t="shared" si="950"/>
        <v>0</v>
      </c>
      <c r="Q6743" s="3">
        <f t="shared" si="951"/>
        <v>0</v>
      </c>
      <c r="R6743" s="3">
        <f>I6743 + M6743*Inputs!$B$9 - N6743/Inputs!$B$10</f>
        <v>340</v>
      </c>
    </row>
    <row r="6744" spans="1:18" x14ac:dyDescent="0.3">
      <c r="A6744" s="4">
        <v>46303.916666666657</v>
      </c>
      <c r="B6744" s="3">
        <v>23.602500000000003</v>
      </c>
      <c r="C6744" s="3">
        <v>0.78</v>
      </c>
      <c r="D6744" s="3">
        <f t="shared" si="945"/>
        <v>22.240937500000005</v>
      </c>
      <c r="E6744" s="3">
        <f>MAX(B6744 - D6744/Inputs!$B$5, 0)</f>
        <v>0</v>
      </c>
      <c r="F6744" s="3">
        <f>MAX(D6744*Inputs!$B$5 - B6744, 0)</f>
        <v>0</v>
      </c>
      <c r="G6744" s="3">
        <f t="shared" si="946"/>
        <v>0.78</v>
      </c>
      <c r="H6744" t="str">
        <f t="shared" si="947"/>
        <v>Reg</v>
      </c>
      <c r="I6744" s="3">
        <f t="shared" si="952"/>
        <v>340</v>
      </c>
      <c r="J6744" s="3">
        <f t="shared" si="953"/>
        <v>318.94827166799325</v>
      </c>
      <c r="K6744" s="3">
        <f>MIN(Inputs!$B$2, (Inputs!$B$8 - I6744)/Inputs!$B$9)</f>
        <v>0</v>
      </c>
      <c r="L6744" s="3">
        <f>MAX(MIN(Inputs!$B$2, I6744*Inputs!$B$10, Inputs!$B$8*Inputs!$B$4 - J6744), 0)</f>
        <v>21.051728332006746</v>
      </c>
      <c r="M6744" s="3">
        <f t="shared" si="948"/>
        <v>0</v>
      </c>
      <c r="N6744" s="3">
        <f t="shared" si="949"/>
        <v>0</v>
      </c>
      <c r="O6744" s="3">
        <f>IF(H6744="Reg", MIN(Inputs!$B$2, I6744*Inputs!$B$10, (Inputs!$B$8-I6744)/Inputs!$B$9), 0)</f>
        <v>0</v>
      </c>
      <c r="P6744" s="3">
        <f t="shared" si="950"/>
        <v>0</v>
      </c>
      <c r="Q6744" s="3">
        <f t="shared" si="951"/>
        <v>0</v>
      </c>
      <c r="R6744" s="3">
        <f>I6744 + M6744*Inputs!$B$9 - N6744/Inputs!$B$10</f>
        <v>340</v>
      </c>
    </row>
    <row r="6745" spans="1:18" x14ac:dyDescent="0.3">
      <c r="A6745" s="4">
        <v>46303.958333333343</v>
      </c>
      <c r="B6745" s="3">
        <v>19.9025</v>
      </c>
      <c r="C6745" s="3">
        <v>0.13</v>
      </c>
      <c r="D6745" s="3">
        <f t="shared" si="945"/>
        <v>22.240937500000005</v>
      </c>
      <c r="E6745" s="3">
        <f>MAX(B6745 - D6745/Inputs!$B$5, 0)</f>
        <v>0</v>
      </c>
      <c r="F6745" s="3">
        <f>MAX(D6745*Inputs!$B$5 - B6745, 0)</f>
        <v>0</v>
      </c>
      <c r="G6745" s="3">
        <f t="shared" si="946"/>
        <v>0.13</v>
      </c>
      <c r="H6745" t="str">
        <f t="shared" si="947"/>
        <v>Reg</v>
      </c>
      <c r="I6745" s="3">
        <f t="shared" si="952"/>
        <v>340</v>
      </c>
      <c r="J6745" s="3">
        <f t="shared" si="953"/>
        <v>318.94827166799325</v>
      </c>
      <c r="K6745" s="3">
        <f>MIN(Inputs!$B$2, (Inputs!$B$8 - I6745)/Inputs!$B$9)</f>
        <v>0</v>
      </c>
      <c r="L6745" s="3">
        <f>MAX(MIN(Inputs!$B$2, I6745*Inputs!$B$10, Inputs!$B$8*Inputs!$B$4 - J6745), 0)</f>
        <v>21.051728332006746</v>
      </c>
      <c r="M6745" s="3">
        <f t="shared" si="948"/>
        <v>0</v>
      </c>
      <c r="N6745" s="3">
        <f t="shared" si="949"/>
        <v>0</v>
      </c>
      <c r="O6745" s="3">
        <f>IF(H6745="Reg", MIN(Inputs!$B$2, I6745*Inputs!$B$10, (Inputs!$B$8-I6745)/Inputs!$B$9), 0)</f>
        <v>0</v>
      </c>
      <c r="P6745" s="3">
        <f t="shared" si="950"/>
        <v>0</v>
      </c>
      <c r="Q6745" s="3">
        <f t="shared" si="951"/>
        <v>0</v>
      </c>
      <c r="R6745" s="3">
        <f>I6745 + M6745*Inputs!$B$9 - N6745/Inputs!$B$10</f>
        <v>340</v>
      </c>
    </row>
    <row r="6746" spans="1:18" x14ac:dyDescent="0.3">
      <c r="A6746" s="4">
        <v>46304</v>
      </c>
      <c r="B6746" s="3">
        <v>20.099999999999998</v>
      </c>
      <c r="C6746" s="3">
        <v>0.11</v>
      </c>
      <c r="D6746" s="3">
        <f t="shared" si="945"/>
        <v>29.603750000000002</v>
      </c>
      <c r="E6746" s="3">
        <f>MAX(B6746 - D6746/Inputs!$B$5, 0)</f>
        <v>0</v>
      </c>
      <c r="F6746" s="3">
        <f>MAX(D6746*Inputs!$B$5 - B6746, 0)</f>
        <v>5.9513000000000034</v>
      </c>
      <c r="G6746" s="3">
        <f t="shared" si="946"/>
        <v>0.11</v>
      </c>
      <c r="H6746" t="str">
        <f t="shared" si="947"/>
        <v>Charge</v>
      </c>
      <c r="I6746" s="3">
        <f t="shared" si="952"/>
        <v>340</v>
      </c>
      <c r="J6746" s="3">
        <f t="shared" si="953"/>
        <v>0</v>
      </c>
      <c r="K6746" s="3">
        <f>MIN(Inputs!$B$2, (Inputs!$B$8 - I6746)/Inputs!$B$9)</f>
        <v>0</v>
      </c>
      <c r="L6746" s="3">
        <f>MAX(MIN(Inputs!$B$2, I6746*Inputs!$B$10, Inputs!$B$8*Inputs!$B$4 - J6746), 0)</f>
        <v>170</v>
      </c>
      <c r="M6746" s="3">
        <f t="shared" si="948"/>
        <v>0</v>
      </c>
      <c r="N6746" s="3">
        <f t="shared" si="949"/>
        <v>0</v>
      </c>
      <c r="O6746" s="3">
        <f>IF(H6746="Reg", MIN(Inputs!$B$2, I6746*Inputs!$B$10, (Inputs!$B$8-I6746)/Inputs!$B$9), 0)</f>
        <v>0</v>
      </c>
      <c r="P6746" s="3">
        <f t="shared" si="950"/>
        <v>0</v>
      </c>
      <c r="Q6746" s="3">
        <f t="shared" si="951"/>
        <v>0</v>
      </c>
      <c r="R6746" s="3">
        <f>I6746 + M6746*Inputs!$B$9 - N6746/Inputs!$B$10</f>
        <v>340</v>
      </c>
    </row>
    <row r="6747" spans="1:18" x14ac:dyDescent="0.3">
      <c r="A6747" s="4">
        <v>46304.041666666657</v>
      </c>
      <c r="B6747" s="3">
        <v>19.809999999999999</v>
      </c>
      <c r="C6747" s="3">
        <v>0.3</v>
      </c>
      <c r="D6747" s="3">
        <f t="shared" si="945"/>
        <v>29.603750000000002</v>
      </c>
      <c r="E6747" s="3">
        <f>MAX(B6747 - D6747/Inputs!$B$5, 0)</f>
        <v>0</v>
      </c>
      <c r="F6747" s="3">
        <f>MAX(D6747*Inputs!$B$5 - B6747, 0)</f>
        <v>6.2413000000000025</v>
      </c>
      <c r="G6747" s="3">
        <f t="shared" si="946"/>
        <v>0.3</v>
      </c>
      <c r="H6747" t="str">
        <f t="shared" si="947"/>
        <v>Charge</v>
      </c>
      <c r="I6747" s="3">
        <f t="shared" si="952"/>
        <v>340</v>
      </c>
      <c r="J6747" s="3">
        <f t="shared" si="953"/>
        <v>0</v>
      </c>
      <c r="K6747" s="3">
        <f>MIN(Inputs!$B$2, (Inputs!$B$8 - I6747)/Inputs!$B$9)</f>
        <v>0</v>
      </c>
      <c r="L6747" s="3">
        <f>MAX(MIN(Inputs!$B$2, I6747*Inputs!$B$10, Inputs!$B$8*Inputs!$B$4 - J6747), 0)</f>
        <v>170</v>
      </c>
      <c r="M6747" s="3">
        <f t="shared" si="948"/>
        <v>0</v>
      </c>
      <c r="N6747" s="3">
        <f t="shared" si="949"/>
        <v>0</v>
      </c>
      <c r="O6747" s="3">
        <f>IF(H6747="Reg", MIN(Inputs!$B$2, I6747*Inputs!$B$10, (Inputs!$B$8-I6747)/Inputs!$B$9), 0)</f>
        <v>0</v>
      </c>
      <c r="P6747" s="3">
        <f t="shared" si="950"/>
        <v>0</v>
      </c>
      <c r="Q6747" s="3">
        <f t="shared" si="951"/>
        <v>0</v>
      </c>
      <c r="R6747" s="3">
        <f>I6747 + M6747*Inputs!$B$9 - N6747/Inputs!$B$10</f>
        <v>340</v>
      </c>
    </row>
    <row r="6748" spans="1:18" x14ac:dyDescent="0.3">
      <c r="A6748" s="4">
        <v>46304.083333333343</v>
      </c>
      <c r="B6748" s="3">
        <v>18.337499999999999</v>
      </c>
      <c r="C6748" s="3">
        <v>0.13</v>
      </c>
      <c r="D6748" s="3">
        <f t="shared" si="945"/>
        <v>29.603750000000002</v>
      </c>
      <c r="E6748" s="3">
        <f>MAX(B6748 - D6748/Inputs!$B$5, 0)</f>
        <v>0</v>
      </c>
      <c r="F6748" s="3">
        <f>MAX(D6748*Inputs!$B$5 - B6748, 0)</f>
        <v>7.7138000000000027</v>
      </c>
      <c r="G6748" s="3">
        <f t="shared" si="946"/>
        <v>0.13</v>
      </c>
      <c r="H6748" t="str">
        <f t="shared" si="947"/>
        <v>Charge</v>
      </c>
      <c r="I6748" s="3">
        <f t="shared" si="952"/>
        <v>340</v>
      </c>
      <c r="J6748" s="3">
        <f t="shared" si="953"/>
        <v>0</v>
      </c>
      <c r="K6748" s="3">
        <f>MIN(Inputs!$B$2, (Inputs!$B$8 - I6748)/Inputs!$B$9)</f>
        <v>0</v>
      </c>
      <c r="L6748" s="3">
        <f>MAX(MIN(Inputs!$B$2, I6748*Inputs!$B$10, Inputs!$B$8*Inputs!$B$4 - J6748), 0)</f>
        <v>170</v>
      </c>
      <c r="M6748" s="3">
        <f t="shared" si="948"/>
        <v>0</v>
      </c>
      <c r="N6748" s="3">
        <f t="shared" si="949"/>
        <v>0</v>
      </c>
      <c r="O6748" s="3">
        <f>IF(H6748="Reg", MIN(Inputs!$B$2, I6748*Inputs!$B$10, (Inputs!$B$8-I6748)/Inputs!$B$9), 0)</f>
        <v>0</v>
      </c>
      <c r="P6748" s="3">
        <f t="shared" si="950"/>
        <v>0</v>
      </c>
      <c r="Q6748" s="3">
        <f t="shared" si="951"/>
        <v>0</v>
      </c>
      <c r="R6748" s="3">
        <f>I6748 + M6748*Inputs!$B$9 - N6748/Inputs!$B$10</f>
        <v>340</v>
      </c>
    </row>
    <row r="6749" spans="1:18" x14ac:dyDescent="0.3">
      <c r="A6749" s="4">
        <v>46304.125</v>
      </c>
      <c r="B6749" s="3">
        <v>18.362500000000001</v>
      </c>
      <c r="C6749" s="3">
        <v>0.31</v>
      </c>
      <c r="D6749" s="3">
        <f t="shared" si="945"/>
        <v>29.603750000000002</v>
      </c>
      <c r="E6749" s="3">
        <f>MAX(B6749 - D6749/Inputs!$B$5, 0)</f>
        <v>0</v>
      </c>
      <c r="F6749" s="3">
        <f>MAX(D6749*Inputs!$B$5 - B6749, 0)</f>
        <v>7.6888000000000005</v>
      </c>
      <c r="G6749" s="3">
        <f t="shared" si="946"/>
        <v>0.31</v>
      </c>
      <c r="H6749" t="str">
        <f t="shared" si="947"/>
        <v>Charge</v>
      </c>
      <c r="I6749" s="3">
        <f t="shared" si="952"/>
        <v>340</v>
      </c>
      <c r="J6749" s="3">
        <f t="shared" si="953"/>
        <v>0</v>
      </c>
      <c r="K6749" s="3">
        <f>MIN(Inputs!$B$2, (Inputs!$B$8 - I6749)/Inputs!$B$9)</f>
        <v>0</v>
      </c>
      <c r="L6749" s="3">
        <f>MAX(MIN(Inputs!$B$2, I6749*Inputs!$B$10, Inputs!$B$8*Inputs!$B$4 - J6749), 0)</f>
        <v>170</v>
      </c>
      <c r="M6749" s="3">
        <f t="shared" si="948"/>
        <v>0</v>
      </c>
      <c r="N6749" s="3">
        <f t="shared" si="949"/>
        <v>0</v>
      </c>
      <c r="O6749" s="3">
        <f>IF(H6749="Reg", MIN(Inputs!$B$2, I6749*Inputs!$B$10, (Inputs!$B$8-I6749)/Inputs!$B$9), 0)</f>
        <v>0</v>
      </c>
      <c r="P6749" s="3">
        <f t="shared" si="950"/>
        <v>0</v>
      </c>
      <c r="Q6749" s="3">
        <f t="shared" si="951"/>
        <v>0</v>
      </c>
      <c r="R6749" s="3">
        <f>I6749 + M6749*Inputs!$B$9 - N6749/Inputs!$B$10</f>
        <v>340</v>
      </c>
    </row>
    <row r="6750" spans="1:18" x14ac:dyDescent="0.3">
      <c r="A6750" s="4">
        <v>46304.166666666657</v>
      </c>
      <c r="B6750" s="3">
        <v>18.477499999999999</v>
      </c>
      <c r="C6750" s="3">
        <v>0.28999999999999998</v>
      </c>
      <c r="D6750" s="3">
        <f t="shared" si="945"/>
        <v>29.603750000000002</v>
      </c>
      <c r="E6750" s="3">
        <f>MAX(B6750 - D6750/Inputs!$B$5, 0)</f>
        <v>0</v>
      </c>
      <c r="F6750" s="3">
        <f>MAX(D6750*Inputs!$B$5 - B6750, 0)</f>
        <v>7.5738000000000021</v>
      </c>
      <c r="G6750" s="3">
        <f t="shared" si="946"/>
        <v>0.28999999999999998</v>
      </c>
      <c r="H6750" t="str">
        <f t="shared" si="947"/>
        <v>Charge</v>
      </c>
      <c r="I6750" s="3">
        <f t="shared" si="952"/>
        <v>340</v>
      </c>
      <c r="J6750" s="3">
        <f t="shared" si="953"/>
        <v>0</v>
      </c>
      <c r="K6750" s="3">
        <f>MIN(Inputs!$B$2, (Inputs!$B$8 - I6750)/Inputs!$B$9)</f>
        <v>0</v>
      </c>
      <c r="L6750" s="3">
        <f>MAX(MIN(Inputs!$B$2, I6750*Inputs!$B$10, Inputs!$B$8*Inputs!$B$4 - J6750), 0)</f>
        <v>170</v>
      </c>
      <c r="M6750" s="3">
        <f t="shared" si="948"/>
        <v>0</v>
      </c>
      <c r="N6750" s="3">
        <f t="shared" si="949"/>
        <v>0</v>
      </c>
      <c r="O6750" s="3">
        <f>IF(H6750="Reg", MIN(Inputs!$B$2, I6750*Inputs!$B$10, (Inputs!$B$8-I6750)/Inputs!$B$9), 0)</f>
        <v>0</v>
      </c>
      <c r="P6750" s="3">
        <f t="shared" si="950"/>
        <v>0</v>
      </c>
      <c r="Q6750" s="3">
        <f t="shared" si="951"/>
        <v>0</v>
      </c>
      <c r="R6750" s="3">
        <f>I6750 + M6750*Inputs!$B$9 - N6750/Inputs!$B$10</f>
        <v>340</v>
      </c>
    </row>
    <row r="6751" spans="1:18" x14ac:dyDescent="0.3">
      <c r="A6751" s="4">
        <v>46304.208333333343</v>
      </c>
      <c r="B6751" s="3">
        <v>19.3325</v>
      </c>
      <c r="C6751" s="3">
        <v>0.06</v>
      </c>
      <c r="D6751" s="3">
        <f t="shared" si="945"/>
        <v>29.603750000000002</v>
      </c>
      <c r="E6751" s="3">
        <f>MAX(B6751 - D6751/Inputs!$B$5, 0)</f>
        <v>0</v>
      </c>
      <c r="F6751" s="3">
        <f>MAX(D6751*Inputs!$B$5 - B6751, 0)</f>
        <v>6.7188000000000017</v>
      </c>
      <c r="G6751" s="3">
        <f t="shared" si="946"/>
        <v>0.06</v>
      </c>
      <c r="H6751" t="str">
        <f t="shared" si="947"/>
        <v>Charge</v>
      </c>
      <c r="I6751" s="3">
        <f t="shared" si="952"/>
        <v>340</v>
      </c>
      <c r="J6751" s="3">
        <f t="shared" si="953"/>
        <v>0</v>
      </c>
      <c r="K6751" s="3">
        <f>MIN(Inputs!$B$2, (Inputs!$B$8 - I6751)/Inputs!$B$9)</f>
        <v>0</v>
      </c>
      <c r="L6751" s="3">
        <f>MAX(MIN(Inputs!$B$2, I6751*Inputs!$B$10, Inputs!$B$8*Inputs!$B$4 - J6751), 0)</f>
        <v>170</v>
      </c>
      <c r="M6751" s="3">
        <f t="shared" si="948"/>
        <v>0</v>
      </c>
      <c r="N6751" s="3">
        <f t="shared" si="949"/>
        <v>0</v>
      </c>
      <c r="O6751" s="3">
        <f>IF(H6751="Reg", MIN(Inputs!$B$2, I6751*Inputs!$B$10, (Inputs!$B$8-I6751)/Inputs!$B$9), 0)</f>
        <v>0</v>
      </c>
      <c r="P6751" s="3">
        <f t="shared" si="950"/>
        <v>0</v>
      </c>
      <c r="Q6751" s="3">
        <f t="shared" si="951"/>
        <v>0</v>
      </c>
      <c r="R6751" s="3">
        <f>I6751 + M6751*Inputs!$B$9 - N6751/Inputs!$B$10</f>
        <v>340</v>
      </c>
    </row>
    <row r="6752" spans="1:18" x14ac:dyDescent="0.3">
      <c r="A6752" s="4">
        <v>46304.25</v>
      </c>
      <c r="B6752" s="3">
        <v>22.417500000000004</v>
      </c>
      <c r="C6752" s="3">
        <v>0.1</v>
      </c>
      <c r="D6752" s="3">
        <f t="shared" si="945"/>
        <v>29.603750000000002</v>
      </c>
      <c r="E6752" s="3">
        <f>MAX(B6752 - D6752/Inputs!$B$5, 0)</f>
        <v>0</v>
      </c>
      <c r="F6752" s="3">
        <f>MAX(D6752*Inputs!$B$5 - B6752, 0)</f>
        <v>3.6337999999999973</v>
      </c>
      <c r="G6752" s="3">
        <f t="shared" si="946"/>
        <v>0.1</v>
      </c>
      <c r="H6752" t="str">
        <f t="shared" si="947"/>
        <v>Charge</v>
      </c>
      <c r="I6752" s="3">
        <f t="shared" si="952"/>
        <v>340</v>
      </c>
      <c r="J6752" s="3">
        <f t="shared" si="953"/>
        <v>0</v>
      </c>
      <c r="K6752" s="3">
        <f>MIN(Inputs!$B$2, (Inputs!$B$8 - I6752)/Inputs!$B$9)</f>
        <v>0</v>
      </c>
      <c r="L6752" s="3">
        <f>MAX(MIN(Inputs!$B$2, I6752*Inputs!$B$10, Inputs!$B$8*Inputs!$B$4 - J6752), 0)</f>
        <v>170</v>
      </c>
      <c r="M6752" s="3">
        <f t="shared" si="948"/>
        <v>0</v>
      </c>
      <c r="N6752" s="3">
        <f t="shared" si="949"/>
        <v>0</v>
      </c>
      <c r="O6752" s="3">
        <f>IF(H6752="Reg", MIN(Inputs!$B$2, I6752*Inputs!$B$10, (Inputs!$B$8-I6752)/Inputs!$B$9), 0)</f>
        <v>0</v>
      </c>
      <c r="P6752" s="3">
        <f t="shared" si="950"/>
        <v>0</v>
      </c>
      <c r="Q6752" s="3">
        <f t="shared" si="951"/>
        <v>0</v>
      </c>
      <c r="R6752" s="3">
        <f>I6752 + M6752*Inputs!$B$9 - N6752/Inputs!$B$10</f>
        <v>340</v>
      </c>
    </row>
    <row r="6753" spans="1:18" x14ac:dyDescent="0.3">
      <c r="A6753" s="4">
        <v>46304.291666666657</v>
      </c>
      <c r="B6753" s="3">
        <v>29.555</v>
      </c>
      <c r="C6753" s="3">
        <v>1</v>
      </c>
      <c r="D6753" s="3">
        <f t="shared" si="945"/>
        <v>29.603750000000002</v>
      </c>
      <c r="E6753" s="3">
        <f>MAX(B6753 - D6753/Inputs!$B$5, 0)</f>
        <v>0</v>
      </c>
      <c r="F6753" s="3">
        <f>MAX(D6753*Inputs!$B$5 - B6753, 0)</f>
        <v>0</v>
      </c>
      <c r="G6753" s="3">
        <f t="shared" si="946"/>
        <v>1</v>
      </c>
      <c r="H6753" t="str">
        <f t="shared" si="947"/>
        <v>Reg</v>
      </c>
      <c r="I6753" s="3">
        <f t="shared" si="952"/>
        <v>340</v>
      </c>
      <c r="J6753" s="3">
        <f t="shared" si="953"/>
        <v>0</v>
      </c>
      <c r="K6753" s="3">
        <f>MIN(Inputs!$B$2, (Inputs!$B$8 - I6753)/Inputs!$B$9)</f>
        <v>0</v>
      </c>
      <c r="L6753" s="3">
        <f>MAX(MIN(Inputs!$B$2, I6753*Inputs!$B$10, Inputs!$B$8*Inputs!$B$4 - J6753), 0)</f>
        <v>170</v>
      </c>
      <c r="M6753" s="3">
        <f t="shared" si="948"/>
        <v>0</v>
      </c>
      <c r="N6753" s="3">
        <f t="shared" si="949"/>
        <v>0</v>
      </c>
      <c r="O6753" s="3">
        <f>IF(H6753="Reg", MIN(Inputs!$B$2, I6753*Inputs!$B$10, (Inputs!$B$8-I6753)/Inputs!$B$9), 0)</f>
        <v>0</v>
      </c>
      <c r="P6753" s="3">
        <f t="shared" si="950"/>
        <v>0</v>
      </c>
      <c r="Q6753" s="3">
        <f t="shared" si="951"/>
        <v>0</v>
      </c>
      <c r="R6753" s="3">
        <f>I6753 + M6753*Inputs!$B$9 - N6753/Inputs!$B$10</f>
        <v>340</v>
      </c>
    </row>
    <row r="6754" spans="1:18" x14ac:dyDescent="0.3">
      <c r="A6754" s="4">
        <v>46304.333333333343</v>
      </c>
      <c r="B6754" s="3">
        <v>28.344999999999999</v>
      </c>
      <c r="C6754" s="3">
        <v>0.94</v>
      </c>
      <c r="D6754" s="3">
        <f t="shared" si="945"/>
        <v>29.603750000000002</v>
      </c>
      <c r="E6754" s="3">
        <f>MAX(B6754 - D6754/Inputs!$B$5, 0)</f>
        <v>0</v>
      </c>
      <c r="F6754" s="3">
        <f>MAX(D6754*Inputs!$B$5 - B6754, 0)</f>
        <v>0</v>
      </c>
      <c r="G6754" s="3">
        <f t="shared" si="946"/>
        <v>0.94</v>
      </c>
      <c r="H6754" t="str">
        <f t="shared" si="947"/>
        <v>Reg</v>
      </c>
      <c r="I6754" s="3">
        <f t="shared" si="952"/>
        <v>340</v>
      </c>
      <c r="J6754" s="3">
        <f t="shared" si="953"/>
        <v>0</v>
      </c>
      <c r="K6754" s="3">
        <f>MIN(Inputs!$B$2, (Inputs!$B$8 - I6754)/Inputs!$B$9)</f>
        <v>0</v>
      </c>
      <c r="L6754" s="3">
        <f>MAX(MIN(Inputs!$B$2, I6754*Inputs!$B$10, Inputs!$B$8*Inputs!$B$4 - J6754), 0)</f>
        <v>170</v>
      </c>
      <c r="M6754" s="3">
        <f t="shared" si="948"/>
        <v>0</v>
      </c>
      <c r="N6754" s="3">
        <f t="shared" si="949"/>
        <v>0</v>
      </c>
      <c r="O6754" s="3">
        <f>IF(H6754="Reg", MIN(Inputs!$B$2, I6754*Inputs!$B$10, (Inputs!$B$8-I6754)/Inputs!$B$9), 0)</f>
        <v>0</v>
      </c>
      <c r="P6754" s="3">
        <f t="shared" si="950"/>
        <v>0</v>
      </c>
      <c r="Q6754" s="3">
        <f t="shared" si="951"/>
        <v>0</v>
      </c>
      <c r="R6754" s="3">
        <f>I6754 + M6754*Inputs!$B$9 - N6754/Inputs!$B$10</f>
        <v>340</v>
      </c>
    </row>
    <row r="6755" spans="1:18" x14ac:dyDescent="0.3">
      <c r="A6755" s="4">
        <v>46304.375</v>
      </c>
      <c r="B6755" s="3">
        <v>18.7</v>
      </c>
      <c r="C6755" s="3">
        <v>0.44</v>
      </c>
      <c r="D6755" s="3">
        <f t="shared" si="945"/>
        <v>29.603750000000002</v>
      </c>
      <c r="E6755" s="3">
        <f>MAX(B6755 - D6755/Inputs!$B$5, 0)</f>
        <v>0</v>
      </c>
      <c r="F6755" s="3">
        <f>MAX(D6755*Inputs!$B$5 - B6755, 0)</f>
        <v>7.3513000000000019</v>
      </c>
      <c r="G6755" s="3">
        <f t="shared" si="946"/>
        <v>0.44</v>
      </c>
      <c r="H6755" t="str">
        <f t="shared" si="947"/>
        <v>Charge</v>
      </c>
      <c r="I6755" s="3">
        <f t="shared" si="952"/>
        <v>340</v>
      </c>
      <c r="J6755" s="3">
        <f t="shared" si="953"/>
        <v>0</v>
      </c>
      <c r="K6755" s="3">
        <f>MIN(Inputs!$B$2, (Inputs!$B$8 - I6755)/Inputs!$B$9)</f>
        <v>0</v>
      </c>
      <c r="L6755" s="3">
        <f>MAX(MIN(Inputs!$B$2, I6755*Inputs!$B$10, Inputs!$B$8*Inputs!$B$4 - J6755), 0)</f>
        <v>170</v>
      </c>
      <c r="M6755" s="3">
        <f t="shared" si="948"/>
        <v>0</v>
      </c>
      <c r="N6755" s="3">
        <f t="shared" si="949"/>
        <v>0</v>
      </c>
      <c r="O6755" s="3">
        <f>IF(H6755="Reg", MIN(Inputs!$B$2, I6755*Inputs!$B$10, (Inputs!$B$8-I6755)/Inputs!$B$9), 0)</f>
        <v>0</v>
      </c>
      <c r="P6755" s="3">
        <f t="shared" si="950"/>
        <v>0</v>
      </c>
      <c r="Q6755" s="3">
        <f t="shared" si="951"/>
        <v>0</v>
      </c>
      <c r="R6755" s="3">
        <f>I6755 + M6755*Inputs!$B$9 - N6755/Inputs!$B$10</f>
        <v>340</v>
      </c>
    </row>
    <row r="6756" spans="1:18" x14ac:dyDescent="0.3">
      <c r="A6756" s="4">
        <v>46304.416666666657</v>
      </c>
      <c r="B6756" s="3">
        <v>7.14</v>
      </c>
      <c r="C6756" s="3">
        <v>0.39</v>
      </c>
      <c r="D6756" s="3">
        <f t="shared" si="945"/>
        <v>29.603750000000002</v>
      </c>
      <c r="E6756" s="3">
        <f>MAX(B6756 - D6756/Inputs!$B$5, 0)</f>
        <v>0</v>
      </c>
      <c r="F6756" s="3">
        <f>MAX(D6756*Inputs!$B$5 - B6756, 0)</f>
        <v>18.911300000000001</v>
      </c>
      <c r="G6756" s="3">
        <f t="shared" si="946"/>
        <v>0.39</v>
      </c>
      <c r="H6756" t="str">
        <f t="shared" si="947"/>
        <v>Charge</v>
      </c>
      <c r="I6756" s="3">
        <f t="shared" si="952"/>
        <v>340</v>
      </c>
      <c r="J6756" s="3">
        <f t="shared" si="953"/>
        <v>0</v>
      </c>
      <c r="K6756" s="3">
        <f>MIN(Inputs!$B$2, (Inputs!$B$8 - I6756)/Inputs!$B$9)</f>
        <v>0</v>
      </c>
      <c r="L6756" s="3">
        <f>MAX(MIN(Inputs!$B$2, I6756*Inputs!$B$10, Inputs!$B$8*Inputs!$B$4 - J6756), 0)</f>
        <v>170</v>
      </c>
      <c r="M6756" s="3">
        <f t="shared" si="948"/>
        <v>0</v>
      </c>
      <c r="N6756" s="3">
        <f t="shared" si="949"/>
        <v>0</v>
      </c>
      <c r="O6756" s="3">
        <f>IF(H6756="Reg", MIN(Inputs!$B$2, I6756*Inputs!$B$10, (Inputs!$B$8-I6756)/Inputs!$B$9), 0)</f>
        <v>0</v>
      </c>
      <c r="P6756" s="3">
        <f t="shared" si="950"/>
        <v>0</v>
      </c>
      <c r="Q6756" s="3">
        <f t="shared" si="951"/>
        <v>0</v>
      </c>
      <c r="R6756" s="3">
        <f>I6756 + M6756*Inputs!$B$9 - N6756/Inputs!$B$10</f>
        <v>340</v>
      </c>
    </row>
    <row r="6757" spans="1:18" x14ac:dyDescent="0.3">
      <c r="A6757" s="4">
        <v>46304.458333333343</v>
      </c>
      <c r="B6757" s="3">
        <v>5.9450000000000003</v>
      </c>
      <c r="C6757" s="3">
        <v>0.44</v>
      </c>
      <c r="D6757" s="3">
        <f t="shared" si="945"/>
        <v>29.603750000000002</v>
      </c>
      <c r="E6757" s="3">
        <f>MAX(B6757 - D6757/Inputs!$B$5, 0)</f>
        <v>0</v>
      </c>
      <c r="F6757" s="3">
        <f>MAX(D6757*Inputs!$B$5 - B6757, 0)</f>
        <v>20.106300000000001</v>
      </c>
      <c r="G6757" s="3">
        <f t="shared" si="946"/>
        <v>0.44</v>
      </c>
      <c r="H6757" t="str">
        <f t="shared" si="947"/>
        <v>Charge</v>
      </c>
      <c r="I6757" s="3">
        <f t="shared" si="952"/>
        <v>340</v>
      </c>
      <c r="J6757" s="3">
        <f t="shared" si="953"/>
        <v>0</v>
      </c>
      <c r="K6757" s="3">
        <f>MIN(Inputs!$B$2, (Inputs!$B$8 - I6757)/Inputs!$B$9)</f>
        <v>0</v>
      </c>
      <c r="L6757" s="3">
        <f>MAX(MIN(Inputs!$B$2, I6757*Inputs!$B$10, Inputs!$B$8*Inputs!$B$4 - J6757), 0)</f>
        <v>170</v>
      </c>
      <c r="M6757" s="3">
        <f t="shared" si="948"/>
        <v>0</v>
      </c>
      <c r="N6757" s="3">
        <f t="shared" si="949"/>
        <v>0</v>
      </c>
      <c r="O6757" s="3">
        <f>IF(H6757="Reg", MIN(Inputs!$B$2, I6757*Inputs!$B$10, (Inputs!$B$8-I6757)/Inputs!$B$9), 0)</f>
        <v>0</v>
      </c>
      <c r="P6757" s="3">
        <f t="shared" si="950"/>
        <v>0</v>
      </c>
      <c r="Q6757" s="3">
        <f t="shared" si="951"/>
        <v>0</v>
      </c>
      <c r="R6757" s="3">
        <f>I6757 + M6757*Inputs!$B$9 - N6757/Inputs!$B$10</f>
        <v>340</v>
      </c>
    </row>
    <row r="6758" spans="1:18" x14ac:dyDescent="0.3">
      <c r="A6758" s="4">
        <v>46304.5</v>
      </c>
      <c r="B6758" s="3">
        <v>10.115</v>
      </c>
      <c r="C6758" s="3">
        <v>0.44</v>
      </c>
      <c r="D6758" s="3">
        <f t="shared" si="945"/>
        <v>29.603750000000002</v>
      </c>
      <c r="E6758" s="3">
        <f>MAX(B6758 - D6758/Inputs!$B$5, 0)</f>
        <v>0</v>
      </c>
      <c r="F6758" s="3">
        <f>MAX(D6758*Inputs!$B$5 - B6758, 0)</f>
        <v>15.936300000000001</v>
      </c>
      <c r="G6758" s="3">
        <f t="shared" si="946"/>
        <v>0.44</v>
      </c>
      <c r="H6758" t="str">
        <f t="shared" si="947"/>
        <v>Charge</v>
      </c>
      <c r="I6758" s="3">
        <f t="shared" si="952"/>
        <v>340</v>
      </c>
      <c r="J6758" s="3">
        <f t="shared" si="953"/>
        <v>0</v>
      </c>
      <c r="K6758" s="3">
        <f>MIN(Inputs!$B$2, (Inputs!$B$8 - I6758)/Inputs!$B$9)</f>
        <v>0</v>
      </c>
      <c r="L6758" s="3">
        <f>MAX(MIN(Inputs!$B$2, I6758*Inputs!$B$10, Inputs!$B$8*Inputs!$B$4 - J6758), 0)</f>
        <v>170</v>
      </c>
      <c r="M6758" s="3">
        <f t="shared" si="948"/>
        <v>0</v>
      </c>
      <c r="N6758" s="3">
        <f t="shared" si="949"/>
        <v>0</v>
      </c>
      <c r="O6758" s="3">
        <f>IF(H6758="Reg", MIN(Inputs!$B$2, I6758*Inputs!$B$10, (Inputs!$B$8-I6758)/Inputs!$B$9), 0)</f>
        <v>0</v>
      </c>
      <c r="P6758" s="3">
        <f t="shared" si="950"/>
        <v>0</v>
      </c>
      <c r="Q6758" s="3">
        <f t="shared" si="951"/>
        <v>0</v>
      </c>
      <c r="R6758" s="3">
        <f>I6758 + M6758*Inputs!$B$9 - N6758/Inputs!$B$10</f>
        <v>340</v>
      </c>
    </row>
    <row r="6759" spans="1:18" x14ac:dyDescent="0.3">
      <c r="A6759" s="4">
        <v>46304.541666666657</v>
      </c>
      <c r="B6759" s="3">
        <v>15.934999999999999</v>
      </c>
      <c r="C6759" s="3">
        <v>0.44</v>
      </c>
      <c r="D6759" s="3">
        <f t="shared" si="945"/>
        <v>29.603750000000002</v>
      </c>
      <c r="E6759" s="3">
        <f>MAX(B6759 - D6759/Inputs!$B$5, 0)</f>
        <v>0</v>
      </c>
      <c r="F6759" s="3">
        <f>MAX(D6759*Inputs!$B$5 - B6759, 0)</f>
        <v>10.116300000000003</v>
      </c>
      <c r="G6759" s="3">
        <f t="shared" si="946"/>
        <v>0.44</v>
      </c>
      <c r="H6759" t="str">
        <f t="shared" si="947"/>
        <v>Charge</v>
      </c>
      <c r="I6759" s="3">
        <f t="shared" si="952"/>
        <v>340</v>
      </c>
      <c r="J6759" s="3">
        <f t="shared" si="953"/>
        <v>0</v>
      </c>
      <c r="K6759" s="3">
        <f>MIN(Inputs!$B$2, (Inputs!$B$8 - I6759)/Inputs!$B$9)</f>
        <v>0</v>
      </c>
      <c r="L6759" s="3">
        <f>MAX(MIN(Inputs!$B$2, I6759*Inputs!$B$10, Inputs!$B$8*Inputs!$B$4 - J6759), 0)</f>
        <v>170</v>
      </c>
      <c r="M6759" s="3">
        <f t="shared" si="948"/>
        <v>0</v>
      </c>
      <c r="N6759" s="3">
        <f t="shared" si="949"/>
        <v>0</v>
      </c>
      <c r="O6759" s="3">
        <f>IF(H6759="Reg", MIN(Inputs!$B$2, I6759*Inputs!$B$10, (Inputs!$B$8-I6759)/Inputs!$B$9), 0)</f>
        <v>0</v>
      </c>
      <c r="P6759" s="3">
        <f t="shared" si="950"/>
        <v>0</v>
      </c>
      <c r="Q6759" s="3">
        <f t="shared" si="951"/>
        <v>0</v>
      </c>
      <c r="R6759" s="3">
        <f>I6759 + M6759*Inputs!$B$9 - N6759/Inputs!$B$10</f>
        <v>340</v>
      </c>
    </row>
    <row r="6760" spans="1:18" x14ac:dyDescent="0.3">
      <c r="A6760" s="4">
        <v>46304.583333333343</v>
      </c>
      <c r="B6760" s="3">
        <v>20.977499999999999</v>
      </c>
      <c r="C6760" s="3">
        <v>0.49</v>
      </c>
      <c r="D6760" s="3">
        <f t="shared" si="945"/>
        <v>29.603750000000002</v>
      </c>
      <c r="E6760" s="3">
        <f>MAX(B6760 - D6760/Inputs!$B$5, 0)</f>
        <v>0</v>
      </c>
      <c r="F6760" s="3">
        <f>MAX(D6760*Inputs!$B$5 - B6760, 0)</f>
        <v>5.0738000000000021</v>
      </c>
      <c r="G6760" s="3">
        <f t="shared" si="946"/>
        <v>0.49</v>
      </c>
      <c r="H6760" t="str">
        <f t="shared" si="947"/>
        <v>Charge</v>
      </c>
      <c r="I6760" s="3">
        <f t="shared" si="952"/>
        <v>340</v>
      </c>
      <c r="J6760" s="3">
        <f t="shared" si="953"/>
        <v>0</v>
      </c>
      <c r="K6760" s="3">
        <f>MIN(Inputs!$B$2, (Inputs!$B$8 - I6760)/Inputs!$B$9)</f>
        <v>0</v>
      </c>
      <c r="L6760" s="3">
        <f>MAX(MIN(Inputs!$B$2, I6760*Inputs!$B$10, Inputs!$B$8*Inputs!$B$4 - J6760), 0)</f>
        <v>170</v>
      </c>
      <c r="M6760" s="3">
        <f t="shared" si="948"/>
        <v>0</v>
      </c>
      <c r="N6760" s="3">
        <f t="shared" si="949"/>
        <v>0</v>
      </c>
      <c r="O6760" s="3">
        <f>IF(H6760="Reg", MIN(Inputs!$B$2, I6760*Inputs!$B$10, (Inputs!$B$8-I6760)/Inputs!$B$9), 0)</f>
        <v>0</v>
      </c>
      <c r="P6760" s="3">
        <f t="shared" si="950"/>
        <v>0</v>
      </c>
      <c r="Q6760" s="3">
        <f t="shared" si="951"/>
        <v>0</v>
      </c>
      <c r="R6760" s="3">
        <f>I6760 + M6760*Inputs!$B$9 - N6760/Inputs!$B$10</f>
        <v>340</v>
      </c>
    </row>
    <row r="6761" spans="1:18" x14ac:dyDescent="0.3">
      <c r="A6761" s="4">
        <v>46304.625</v>
      </c>
      <c r="B6761" s="3">
        <v>26.195</v>
      </c>
      <c r="C6761" s="3">
        <v>0.44</v>
      </c>
      <c r="D6761" s="3">
        <f t="shared" si="945"/>
        <v>29.603750000000002</v>
      </c>
      <c r="E6761" s="3">
        <f>MAX(B6761 - D6761/Inputs!$B$5, 0)</f>
        <v>0</v>
      </c>
      <c r="F6761" s="3">
        <f>MAX(D6761*Inputs!$B$5 - B6761, 0)</f>
        <v>0</v>
      </c>
      <c r="G6761" s="3">
        <f t="shared" si="946"/>
        <v>0.44</v>
      </c>
      <c r="H6761" t="str">
        <f t="shared" si="947"/>
        <v>Reg</v>
      </c>
      <c r="I6761" s="3">
        <f t="shared" si="952"/>
        <v>340</v>
      </c>
      <c r="J6761" s="3">
        <f t="shared" si="953"/>
        <v>0</v>
      </c>
      <c r="K6761" s="3">
        <f>MIN(Inputs!$B$2, (Inputs!$B$8 - I6761)/Inputs!$B$9)</f>
        <v>0</v>
      </c>
      <c r="L6761" s="3">
        <f>MAX(MIN(Inputs!$B$2, I6761*Inputs!$B$10, Inputs!$B$8*Inputs!$B$4 - J6761), 0)</f>
        <v>170</v>
      </c>
      <c r="M6761" s="3">
        <f t="shared" si="948"/>
        <v>0</v>
      </c>
      <c r="N6761" s="3">
        <f t="shared" si="949"/>
        <v>0</v>
      </c>
      <c r="O6761" s="3">
        <f>IF(H6761="Reg", MIN(Inputs!$B$2, I6761*Inputs!$B$10, (Inputs!$B$8-I6761)/Inputs!$B$9), 0)</f>
        <v>0</v>
      </c>
      <c r="P6761" s="3">
        <f t="shared" si="950"/>
        <v>0</v>
      </c>
      <c r="Q6761" s="3">
        <f t="shared" si="951"/>
        <v>0</v>
      </c>
      <c r="R6761" s="3">
        <f>I6761 + M6761*Inputs!$B$9 - N6761/Inputs!$B$10</f>
        <v>340</v>
      </c>
    </row>
    <row r="6762" spans="1:18" x14ac:dyDescent="0.3">
      <c r="A6762" s="4">
        <v>46304.666666666657</v>
      </c>
      <c r="B6762" s="3">
        <v>33.557500000000005</v>
      </c>
      <c r="C6762" s="3">
        <v>0.49</v>
      </c>
      <c r="D6762" s="3">
        <f t="shared" si="945"/>
        <v>29.603750000000002</v>
      </c>
      <c r="E6762" s="3">
        <f>MAX(B6762 - D6762/Inputs!$B$5, 0)</f>
        <v>0</v>
      </c>
      <c r="F6762" s="3">
        <f>MAX(D6762*Inputs!$B$5 - B6762, 0)</f>
        <v>0</v>
      </c>
      <c r="G6762" s="3">
        <f t="shared" si="946"/>
        <v>0.49</v>
      </c>
      <c r="H6762" t="str">
        <f t="shared" si="947"/>
        <v>Reg</v>
      </c>
      <c r="I6762" s="3">
        <f t="shared" si="952"/>
        <v>340</v>
      </c>
      <c r="J6762" s="3">
        <f t="shared" si="953"/>
        <v>0</v>
      </c>
      <c r="K6762" s="3">
        <f>MIN(Inputs!$B$2, (Inputs!$B$8 - I6762)/Inputs!$B$9)</f>
        <v>0</v>
      </c>
      <c r="L6762" s="3">
        <f>MAX(MIN(Inputs!$B$2, I6762*Inputs!$B$10, Inputs!$B$8*Inputs!$B$4 - J6762), 0)</f>
        <v>170</v>
      </c>
      <c r="M6762" s="3">
        <f t="shared" si="948"/>
        <v>0</v>
      </c>
      <c r="N6762" s="3">
        <f t="shared" si="949"/>
        <v>0</v>
      </c>
      <c r="O6762" s="3">
        <f>IF(H6762="Reg", MIN(Inputs!$B$2, I6762*Inputs!$B$10, (Inputs!$B$8-I6762)/Inputs!$B$9), 0)</f>
        <v>0</v>
      </c>
      <c r="P6762" s="3">
        <f t="shared" si="950"/>
        <v>0</v>
      </c>
      <c r="Q6762" s="3">
        <f t="shared" si="951"/>
        <v>0</v>
      </c>
      <c r="R6762" s="3">
        <f>I6762 + M6762*Inputs!$B$9 - N6762/Inputs!$B$10</f>
        <v>340</v>
      </c>
    </row>
    <row r="6763" spans="1:18" x14ac:dyDescent="0.3">
      <c r="A6763" s="4">
        <v>46304.708333333343</v>
      </c>
      <c r="B6763" s="3">
        <v>30.299999999999997</v>
      </c>
      <c r="C6763" s="3">
        <v>3.12</v>
      </c>
      <c r="D6763" s="3">
        <f t="shared" si="945"/>
        <v>29.603750000000002</v>
      </c>
      <c r="E6763" s="3">
        <f>MAX(B6763 - D6763/Inputs!$B$5, 0)</f>
        <v>0</v>
      </c>
      <c r="F6763" s="3">
        <f>MAX(D6763*Inputs!$B$5 - B6763, 0)</f>
        <v>0</v>
      </c>
      <c r="G6763" s="3">
        <f t="shared" si="946"/>
        <v>3.12</v>
      </c>
      <c r="H6763" t="str">
        <f t="shared" si="947"/>
        <v>Reg</v>
      </c>
      <c r="I6763" s="3">
        <f t="shared" si="952"/>
        <v>340</v>
      </c>
      <c r="J6763" s="3">
        <f t="shared" si="953"/>
        <v>0</v>
      </c>
      <c r="K6763" s="3">
        <f>MIN(Inputs!$B$2, (Inputs!$B$8 - I6763)/Inputs!$B$9)</f>
        <v>0</v>
      </c>
      <c r="L6763" s="3">
        <f>MAX(MIN(Inputs!$B$2, I6763*Inputs!$B$10, Inputs!$B$8*Inputs!$B$4 - J6763), 0)</f>
        <v>170</v>
      </c>
      <c r="M6763" s="3">
        <f t="shared" si="948"/>
        <v>0</v>
      </c>
      <c r="N6763" s="3">
        <f t="shared" si="949"/>
        <v>0</v>
      </c>
      <c r="O6763" s="3">
        <f>IF(H6763="Reg", MIN(Inputs!$B$2, I6763*Inputs!$B$10, (Inputs!$B$8-I6763)/Inputs!$B$9), 0)</f>
        <v>0</v>
      </c>
      <c r="P6763" s="3">
        <f t="shared" si="950"/>
        <v>0</v>
      </c>
      <c r="Q6763" s="3">
        <f t="shared" si="951"/>
        <v>0</v>
      </c>
      <c r="R6763" s="3">
        <f>I6763 + M6763*Inputs!$B$9 - N6763/Inputs!$B$10</f>
        <v>340</v>
      </c>
    </row>
    <row r="6764" spans="1:18" x14ac:dyDescent="0.3">
      <c r="A6764" s="4">
        <v>46304.75</v>
      </c>
      <c r="B6764" s="3">
        <v>51.647500000000001</v>
      </c>
      <c r="C6764" s="3">
        <v>7.16</v>
      </c>
      <c r="D6764" s="3">
        <f t="shared" si="945"/>
        <v>29.603750000000002</v>
      </c>
      <c r="E6764" s="3">
        <f>MAX(B6764 - D6764/Inputs!$B$5, 0)</f>
        <v>18.006875000000001</v>
      </c>
      <c r="F6764" s="3">
        <f>MAX(D6764*Inputs!$B$5 - B6764, 0)</f>
        <v>0</v>
      </c>
      <c r="G6764" s="3">
        <f t="shared" si="946"/>
        <v>7.16</v>
      </c>
      <c r="H6764" t="str">
        <f t="shared" si="947"/>
        <v>Discharge</v>
      </c>
      <c r="I6764" s="3">
        <f t="shared" si="952"/>
        <v>340</v>
      </c>
      <c r="J6764" s="3">
        <f t="shared" si="953"/>
        <v>0</v>
      </c>
      <c r="K6764" s="3">
        <f>MIN(Inputs!$B$2, (Inputs!$B$8 - I6764)/Inputs!$B$9)</f>
        <v>0</v>
      </c>
      <c r="L6764" s="3">
        <f>MAX(MIN(Inputs!$B$2, I6764*Inputs!$B$10, Inputs!$B$8*Inputs!$B$4 - J6764), 0)</f>
        <v>170</v>
      </c>
      <c r="M6764" s="3">
        <f t="shared" si="948"/>
        <v>0</v>
      </c>
      <c r="N6764" s="3">
        <f t="shared" si="949"/>
        <v>170</v>
      </c>
      <c r="O6764" s="3">
        <f>IF(H6764="Reg", MIN(Inputs!$B$2, I6764*Inputs!$B$10, (Inputs!$B$8-I6764)/Inputs!$B$9), 0)</f>
        <v>0</v>
      </c>
      <c r="P6764" s="3">
        <f t="shared" si="950"/>
        <v>8780.0750000000007</v>
      </c>
      <c r="Q6764" s="3">
        <f t="shared" si="951"/>
        <v>0</v>
      </c>
      <c r="R6764" s="3">
        <f>I6764 + M6764*Inputs!$B$9 - N6764/Inputs!$B$10</f>
        <v>158.77939109773115</v>
      </c>
    </row>
    <row r="6765" spans="1:18" x14ac:dyDescent="0.3">
      <c r="A6765" s="4">
        <v>46304.791666666657</v>
      </c>
      <c r="B6765" s="3">
        <v>119.02749999999999</v>
      </c>
      <c r="C6765" s="3">
        <v>13.83</v>
      </c>
      <c r="D6765" s="3">
        <f t="shared" si="945"/>
        <v>29.603750000000002</v>
      </c>
      <c r="E6765" s="3">
        <f>MAX(B6765 - D6765/Inputs!$B$5, 0)</f>
        <v>85.386874999999989</v>
      </c>
      <c r="F6765" s="3">
        <f>MAX(D6765*Inputs!$B$5 - B6765, 0)</f>
        <v>0</v>
      </c>
      <c r="G6765" s="3">
        <f t="shared" si="946"/>
        <v>13.83</v>
      </c>
      <c r="H6765" t="str">
        <f t="shared" si="947"/>
        <v>Discharge</v>
      </c>
      <c r="I6765" s="3">
        <f t="shared" si="952"/>
        <v>158.77939109773115</v>
      </c>
      <c r="J6765" s="3">
        <f t="shared" si="953"/>
        <v>170</v>
      </c>
      <c r="K6765" s="3">
        <f>MIN(Inputs!$B$2, (Inputs!$B$8 - I6765)/Inputs!$B$9)</f>
        <v>170</v>
      </c>
      <c r="L6765" s="3">
        <f>MAX(MIN(Inputs!$B$2, I6765*Inputs!$B$10, Inputs!$B$8*Inputs!$B$4 - J6765), 0)</f>
        <v>148.94827166799323</v>
      </c>
      <c r="M6765" s="3">
        <f t="shared" si="948"/>
        <v>0</v>
      </c>
      <c r="N6765" s="3">
        <f t="shared" si="949"/>
        <v>148.94827166799323</v>
      </c>
      <c r="O6765" s="3">
        <f>IF(H6765="Reg", MIN(Inputs!$B$2, I6765*Inputs!$B$10, (Inputs!$B$8-I6765)/Inputs!$B$9), 0)</f>
        <v>0</v>
      </c>
      <c r="P6765" s="3">
        <f t="shared" si="950"/>
        <v>17728.940405962061</v>
      </c>
      <c r="Q6765" s="3">
        <f t="shared" si="951"/>
        <v>0</v>
      </c>
      <c r="R6765" s="3">
        <f>I6765 + M6765*Inputs!$B$9 - N6765/Inputs!$B$10</f>
        <v>0</v>
      </c>
    </row>
    <row r="6766" spans="1:18" x14ac:dyDescent="0.3">
      <c r="A6766" s="4">
        <v>46304.833333333343</v>
      </c>
      <c r="B6766" s="3">
        <v>88.265000000000001</v>
      </c>
      <c r="C6766" s="3">
        <v>6.41</v>
      </c>
      <c r="D6766" s="3">
        <f t="shared" si="945"/>
        <v>29.603750000000002</v>
      </c>
      <c r="E6766" s="3">
        <f>MAX(B6766 - D6766/Inputs!$B$5, 0)</f>
        <v>54.624375000000001</v>
      </c>
      <c r="F6766" s="3">
        <f>MAX(D6766*Inputs!$B$5 - B6766, 0)</f>
        <v>0</v>
      </c>
      <c r="G6766" s="3">
        <f t="shared" si="946"/>
        <v>6.41</v>
      </c>
      <c r="H6766" t="str">
        <f t="shared" si="947"/>
        <v>Discharge</v>
      </c>
      <c r="I6766" s="3">
        <f t="shared" si="952"/>
        <v>0</v>
      </c>
      <c r="J6766" s="3">
        <f t="shared" si="953"/>
        <v>318.94827166799325</v>
      </c>
      <c r="K6766" s="3">
        <f>MIN(Inputs!$B$2, (Inputs!$B$8 - I6766)/Inputs!$B$9)</f>
        <v>170</v>
      </c>
      <c r="L6766" s="3">
        <f>MAX(MIN(Inputs!$B$2, I6766*Inputs!$B$10, Inputs!$B$8*Inputs!$B$4 - J6766), 0)</f>
        <v>0</v>
      </c>
      <c r="M6766" s="3">
        <f t="shared" si="948"/>
        <v>0</v>
      </c>
      <c r="N6766" s="3">
        <f t="shared" si="949"/>
        <v>0</v>
      </c>
      <c r="O6766" s="3">
        <f>IF(H6766="Reg", MIN(Inputs!$B$2, I6766*Inputs!$B$10, (Inputs!$B$8-I6766)/Inputs!$B$9), 0)</f>
        <v>0</v>
      </c>
      <c r="P6766" s="3">
        <f t="shared" si="950"/>
        <v>0</v>
      </c>
      <c r="Q6766" s="3">
        <f t="shared" si="951"/>
        <v>0</v>
      </c>
      <c r="R6766" s="3">
        <f>I6766 + M6766*Inputs!$B$9 - N6766/Inputs!$B$10</f>
        <v>0</v>
      </c>
    </row>
    <row r="6767" spans="1:18" x14ac:dyDescent="0.3">
      <c r="A6767" s="4">
        <v>46304.875</v>
      </c>
      <c r="B6767" s="3">
        <v>43.162500000000001</v>
      </c>
      <c r="C6767" s="3">
        <v>0.88</v>
      </c>
      <c r="D6767" s="3">
        <f t="shared" si="945"/>
        <v>29.603750000000002</v>
      </c>
      <c r="E6767" s="3">
        <f>MAX(B6767 - D6767/Inputs!$B$5, 0)</f>
        <v>9.5218750000000014</v>
      </c>
      <c r="F6767" s="3">
        <f>MAX(D6767*Inputs!$B$5 - B6767, 0)</f>
        <v>0</v>
      </c>
      <c r="G6767" s="3">
        <f t="shared" si="946"/>
        <v>0.88</v>
      </c>
      <c r="H6767" t="str">
        <f t="shared" si="947"/>
        <v>Discharge</v>
      </c>
      <c r="I6767" s="3">
        <f t="shared" si="952"/>
        <v>0</v>
      </c>
      <c r="J6767" s="3">
        <f t="shared" si="953"/>
        <v>318.94827166799325</v>
      </c>
      <c r="K6767" s="3">
        <f>MIN(Inputs!$B$2, (Inputs!$B$8 - I6767)/Inputs!$B$9)</f>
        <v>170</v>
      </c>
      <c r="L6767" s="3">
        <f>MAX(MIN(Inputs!$B$2, I6767*Inputs!$B$10, Inputs!$B$8*Inputs!$B$4 - J6767), 0)</f>
        <v>0</v>
      </c>
      <c r="M6767" s="3">
        <f t="shared" si="948"/>
        <v>0</v>
      </c>
      <c r="N6767" s="3">
        <f t="shared" si="949"/>
        <v>0</v>
      </c>
      <c r="O6767" s="3">
        <f>IF(H6767="Reg", MIN(Inputs!$B$2, I6767*Inputs!$B$10, (Inputs!$B$8-I6767)/Inputs!$B$9), 0)</f>
        <v>0</v>
      </c>
      <c r="P6767" s="3">
        <f t="shared" si="950"/>
        <v>0</v>
      </c>
      <c r="Q6767" s="3">
        <f t="shared" si="951"/>
        <v>0</v>
      </c>
      <c r="R6767" s="3">
        <f>I6767 + M6767*Inputs!$B$9 - N6767/Inputs!$B$10</f>
        <v>0</v>
      </c>
    </row>
    <row r="6768" spans="1:18" x14ac:dyDescent="0.3">
      <c r="A6768" s="4">
        <v>46304.916666666657</v>
      </c>
      <c r="B6768" s="3">
        <v>25.732500000000002</v>
      </c>
      <c r="C6768" s="3">
        <v>0.64</v>
      </c>
      <c r="D6768" s="3">
        <f t="shared" si="945"/>
        <v>29.603750000000002</v>
      </c>
      <c r="E6768" s="3">
        <f>MAX(B6768 - D6768/Inputs!$B$5, 0)</f>
        <v>0</v>
      </c>
      <c r="F6768" s="3">
        <f>MAX(D6768*Inputs!$B$5 - B6768, 0)</f>
        <v>0.31879999999999953</v>
      </c>
      <c r="G6768" s="3">
        <f t="shared" si="946"/>
        <v>0.64</v>
      </c>
      <c r="H6768" t="str">
        <f t="shared" si="947"/>
        <v>Reg</v>
      </c>
      <c r="I6768" s="3">
        <f t="shared" si="952"/>
        <v>0</v>
      </c>
      <c r="J6768" s="3">
        <f t="shared" si="953"/>
        <v>318.94827166799325</v>
      </c>
      <c r="K6768" s="3">
        <f>MIN(Inputs!$B$2, (Inputs!$B$8 - I6768)/Inputs!$B$9)</f>
        <v>170</v>
      </c>
      <c r="L6768" s="3">
        <f>MAX(MIN(Inputs!$B$2, I6768*Inputs!$B$10, Inputs!$B$8*Inputs!$B$4 - J6768), 0)</f>
        <v>0</v>
      </c>
      <c r="M6768" s="3">
        <f t="shared" si="948"/>
        <v>0</v>
      </c>
      <c r="N6768" s="3">
        <f t="shared" si="949"/>
        <v>0</v>
      </c>
      <c r="O6768" s="3">
        <f>IF(H6768="Reg", MIN(Inputs!$B$2, I6768*Inputs!$B$10, (Inputs!$B$8-I6768)/Inputs!$B$9), 0)</f>
        <v>0</v>
      </c>
      <c r="P6768" s="3">
        <f t="shared" si="950"/>
        <v>0</v>
      </c>
      <c r="Q6768" s="3">
        <f t="shared" si="951"/>
        <v>0</v>
      </c>
      <c r="R6768" s="3">
        <f>I6768 + M6768*Inputs!$B$9 - N6768/Inputs!$B$10</f>
        <v>0</v>
      </c>
    </row>
    <row r="6769" spans="1:18" x14ac:dyDescent="0.3">
      <c r="A6769" s="4">
        <v>46304.958333333343</v>
      </c>
      <c r="B6769" s="3">
        <v>19.052499999999998</v>
      </c>
      <c r="C6769" s="3">
        <v>0.05</v>
      </c>
      <c r="D6769" s="3">
        <f t="shared" si="945"/>
        <v>29.603750000000002</v>
      </c>
      <c r="E6769" s="3">
        <f>MAX(B6769 - D6769/Inputs!$B$5, 0)</f>
        <v>0</v>
      </c>
      <c r="F6769" s="3">
        <f>MAX(D6769*Inputs!$B$5 - B6769, 0)</f>
        <v>6.9988000000000028</v>
      </c>
      <c r="G6769" s="3">
        <f t="shared" si="946"/>
        <v>0.05</v>
      </c>
      <c r="H6769" t="str">
        <f t="shared" si="947"/>
        <v>Charge</v>
      </c>
      <c r="I6769" s="3">
        <f t="shared" si="952"/>
        <v>0</v>
      </c>
      <c r="J6769" s="3">
        <f t="shared" si="953"/>
        <v>318.94827166799325</v>
      </c>
      <c r="K6769" s="3">
        <f>MIN(Inputs!$B$2, (Inputs!$B$8 - I6769)/Inputs!$B$9)</f>
        <v>170</v>
      </c>
      <c r="L6769" s="3">
        <f>MAX(MIN(Inputs!$B$2, I6769*Inputs!$B$10, Inputs!$B$8*Inputs!$B$4 - J6769), 0)</f>
        <v>0</v>
      </c>
      <c r="M6769" s="3">
        <f t="shared" si="948"/>
        <v>170</v>
      </c>
      <c r="N6769" s="3">
        <f t="shared" si="949"/>
        <v>0</v>
      </c>
      <c r="O6769" s="3">
        <f>IF(H6769="Reg", MIN(Inputs!$B$2, I6769*Inputs!$B$10, (Inputs!$B$8-I6769)/Inputs!$B$9), 0)</f>
        <v>0</v>
      </c>
      <c r="P6769" s="3">
        <f t="shared" si="950"/>
        <v>-3238.9249999999997</v>
      </c>
      <c r="Q6769" s="3">
        <f t="shared" si="951"/>
        <v>0</v>
      </c>
      <c r="R6769" s="3">
        <f>I6769 + M6769*Inputs!$B$9 - N6769/Inputs!$B$10</f>
        <v>159.4741358339966</v>
      </c>
    </row>
    <row r="6770" spans="1:18" x14ac:dyDescent="0.3">
      <c r="A6770" s="4">
        <v>46305</v>
      </c>
      <c r="B6770" s="3">
        <v>19.1325</v>
      </c>
      <c r="C6770" s="3">
        <v>0.05</v>
      </c>
      <c r="D6770" s="3">
        <f t="shared" si="945"/>
        <v>31.738333333333333</v>
      </c>
      <c r="E6770" s="3">
        <f>MAX(B6770 - D6770/Inputs!$B$5, 0)</f>
        <v>0</v>
      </c>
      <c r="F6770" s="3">
        <f>MAX(D6770*Inputs!$B$5 - B6770, 0)</f>
        <v>8.7972333333333346</v>
      </c>
      <c r="G6770" s="3">
        <f t="shared" si="946"/>
        <v>0.05</v>
      </c>
      <c r="H6770" t="str">
        <f t="shared" si="947"/>
        <v>Charge</v>
      </c>
      <c r="I6770" s="3">
        <f t="shared" si="952"/>
        <v>159.4741358339966</v>
      </c>
      <c r="J6770" s="3">
        <f t="shared" si="953"/>
        <v>0</v>
      </c>
      <c r="K6770" s="3">
        <f>MIN(Inputs!$B$2, (Inputs!$B$8 - I6770)/Inputs!$B$9)</f>
        <v>170</v>
      </c>
      <c r="L6770" s="3">
        <f>MAX(MIN(Inputs!$B$2, I6770*Inputs!$B$10, Inputs!$B$8*Inputs!$B$4 - J6770), 0)</f>
        <v>149.6</v>
      </c>
      <c r="M6770" s="3">
        <f t="shared" si="948"/>
        <v>170</v>
      </c>
      <c r="N6770" s="3">
        <f t="shared" si="949"/>
        <v>0</v>
      </c>
      <c r="O6770" s="3">
        <f>IF(H6770="Reg", MIN(Inputs!$B$2, I6770*Inputs!$B$10, (Inputs!$B$8-I6770)/Inputs!$B$9), 0)</f>
        <v>0</v>
      </c>
      <c r="P6770" s="3">
        <f t="shared" si="950"/>
        <v>-3252.5250000000001</v>
      </c>
      <c r="Q6770" s="3">
        <f t="shared" si="951"/>
        <v>0</v>
      </c>
      <c r="R6770" s="3">
        <f>I6770 + M6770*Inputs!$B$9 - N6770/Inputs!$B$10</f>
        <v>318.9482716679932</v>
      </c>
    </row>
    <row r="6771" spans="1:18" x14ac:dyDescent="0.3">
      <c r="A6771" s="4">
        <v>46305.041666666657</v>
      </c>
      <c r="B6771" s="3">
        <v>27.205000000000002</v>
      </c>
      <c r="C6771" s="3">
        <v>0.1</v>
      </c>
      <c r="D6771" s="3">
        <f t="shared" si="945"/>
        <v>31.738333333333333</v>
      </c>
      <c r="E6771" s="3">
        <f>MAX(B6771 - D6771/Inputs!$B$5, 0)</f>
        <v>0</v>
      </c>
      <c r="F6771" s="3">
        <f>MAX(D6771*Inputs!$B$5 - B6771, 0)</f>
        <v>0.72473333333333301</v>
      </c>
      <c r="G6771" s="3">
        <f t="shared" si="946"/>
        <v>0.1</v>
      </c>
      <c r="H6771" t="str">
        <f t="shared" si="947"/>
        <v>Charge</v>
      </c>
      <c r="I6771" s="3">
        <f t="shared" si="952"/>
        <v>318.9482716679932</v>
      </c>
      <c r="J6771" s="3">
        <f t="shared" si="953"/>
        <v>0</v>
      </c>
      <c r="K6771" s="3">
        <f>MIN(Inputs!$B$2, (Inputs!$B$8 - I6771)/Inputs!$B$9)</f>
        <v>22.44121780453775</v>
      </c>
      <c r="L6771" s="3">
        <f>MAX(MIN(Inputs!$B$2, I6771*Inputs!$B$10, Inputs!$B$8*Inputs!$B$4 - J6771), 0)</f>
        <v>170</v>
      </c>
      <c r="M6771" s="3">
        <f t="shared" si="948"/>
        <v>22.44121780453775</v>
      </c>
      <c r="N6771" s="3">
        <f t="shared" si="949"/>
        <v>0</v>
      </c>
      <c r="O6771" s="3">
        <f>IF(H6771="Reg", MIN(Inputs!$B$2, I6771*Inputs!$B$10, (Inputs!$B$8-I6771)/Inputs!$B$9), 0)</f>
        <v>0</v>
      </c>
      <c r="P6771" s="3">
        <f t="shared" si="950"/>
        <v>-610.51333037244956</v>
      </c>
      <c r="Q6771" s="3">
        <f t="shared" si="951"/>
        <v>0</v>
      </c>
      <c r="R6771" s="3">
        <f>I6771 + M6771*Inputs!$B$9 - N6771/Inputs!$B$10</f>
        <v>340</v>
      </c>
    </row>
    <row r="6772" spans="1:18" x14ac:dyDescent="0.3">
      <c r="A6772" s="4">
        <v>46305.083333333343</v>
      </c>
      <c r="B6772" s="3">
        <v>24.262499999999999</v>
      </c>
      <c r="C6772" s="3">
        <v>0.05</v>
      </c>
      <c r="D6772" s="3">
        <f t="shared" si="945"/>
        <v>31.738333333333333</v>
      </c>
      <c r="E6772" s="3">
        <f>MAX(B6772 - D6772/Inputs!$B$5, 0)</f>
        <v>0</v>
      </c>
      <c r="F6772" s="3">
        <f>MAX(D6772*Inputs!$B$5 - B6772, 0)</f>
        <v>3.6672333333333356</v>
      </c>
      <c r="G6772" s="3">
        <f t="shared" si="946"/>
        <v>0.05</v>
      </c>
      <c r="H6772" t="str">
        <f t="shared" si="947"/>
        <v>Charge</v>
      </c>
      <c r="I6772" s="3">
        <f t="shared" si="952"/>
        <v>340</v>
      </c>
      <c r="J6772" s="3">
        <f t="shared" si="953"/>
        <v>0</v>
      </c>
      <c r="K6772" s="3">
        <f>MIN(Inputs!$B$2, (Inputs!$B$8 - I6772)/Inputs!$B$9)</f>
        <v>0</v>
      </c>
      <c r="L6772" s="3">
        <f>MAX(MIN(Inputs!$B$2, I6772*Inputs!$B$10, Inputs!$B$8*Inputs!$B$4 - J6772), 0)</f>
        <v>170</v>
      </c>
      <c r="M6772" s="3">
        <f t="shared" si="948"/>
        <v>0</v>
      </c>
      <c r="N6772" s="3">
        <f t="shared" si="949"/>
        <v>0</v>
      </c>
      <c r="O6772" s="3">
        <f>IF(H6772="Reg", MIN(Inputs!$B$2, I6772*Inputs!$B$10, (Inputs!$B$8-I6772)/Inputs!$B$9), 0)</f>
        <v>0</v>
      </c>
      <c r="P6772" s="3">
        <f t="shared" si="950"/>
        <v>0</v>
      </c>
      <c r="Q6772" s="3">
        <f t="shared" si="951"/>
        <v>0</v>
      </c>
      <c r="R6772" s="3">
        <f>I6772 + M6772*Inputs!$B$9 - N6772/Inputs!$B$10</f>
        <v>340</v>
      </c>
    </row>
    <row r="6773" spans="1:18" x14ac:dyDescent="0.3">
      <c r="A6773" s="4">
        <v>46305.125</v>
      </c>
      <c r="B6773" s="3">
        <v>22.772500000000001</v>
      </c>
      <c r="C6773" s="3">
        <v>0.1</v>
      </c>
      <c r="D6773" s="3">
        <f t="shared" si="945"/>
        <v>31.738333333333333</v>
      </c>
      <c r="E6773" s="3">
        <f>MAX(B6773 - D6773/Inputs!$B$5, 0)</f>
        <v>0</v>
      </c>
      <c r="F6773" s="3">
        <f>MAX(D6773*Inputs!$B$5 - B6773, 0)</f>
        <v>5.157233333333334</v>
      </c>
      <c r="G6773" s="3">
        <f t="shared" si="946"/>
        <v>0.1</v>
      </c>
      <c r="H6773" t="str">
        <f t="shared" si="947"/>
        <v>Charge</v>
      </c>
      <c r="I6773" s="3">
        <f t="shared" si="952"/>
        <v>340</v>
      </c>
      <c r="J6773" s="3">
        <f t="shared" si="953"/>
        <v>0</v>
      </c>
      <c r="K6773" s="3">
        <f>MIN(Inputs!$B$2, (Inputs!$B$8 - I6773)/Inputs!$B$9)</f>
        <v>0</v>
      </c>
      <c r="L6773" s="3">
        <f>MAX(MIN(Inputs!$B$2, I6773*Inputs!$B$10, Inputs!$B$8*Inputs!$B$4 - J6773), 0)</f>
        <v>170</v>
      </c>
      <c r="M6773" s="3">
        <f t="shared" si="948"/>
        <v>0</v>
      </c>
      <c r="N6773" s="3">
        <f t="shared" si="949"/>
        <v>0</v>
      </c>
      <c r="O6773" s="3">
        <f>IF(H6773="Reg", MIN(Inputs!$B$2, I6773*Inputs!$B$10, (Inputs!$B$8-I6773)/Inputs!$B$9), 0)</f>
        <v>0</v>
      </c>
      <c r="P6773" s="3">
        <f t="shared" si="950"/>
        <v>0</v>
      </c>
      <c r="Q6773" s="3">
        <f t="shared" si="951"/>
        <v>0</v>
      </c>
      <c r="R6773" s="3">
        <f>I6773 + M6773*Inputs!$B$9 - N6773/Inputs!$B$10</f>
        <v>340</v>
      </c>
    </row>
    <row r="6774" spans="1:18" x14ac:dyDescent="0.3">
      <c r="A6774" s="4">
        <v>46305.166666666657</v>
      </c>
      <c r="B6774" s="3">
        <v>22.22</v>
      </c>
      <c r="C6774" s="3">
        <v>0.1</v>
      </c>
      <c r="D6774" s="3">
        <f t="shared" si="945"/>
        <v>31.738333333333333</v>
      </c>
      <c r="E6774" s="3">
        <f>MAX(B6774 - D6774/Inputs!$B$5, 0)</f>
        <v>0</v>
      </c>
      <c r="F6774" s="3">
        <f>MAX(D6774*Inputs!$B$5 - B6774, 0)</f>
        <v>5.709733333333336</v>
      </c>
      <c r="G6774" s="3">
        <f t="shared" si="946"/>
        <v>0.1</v>
      </c>
      <c r="H6774" t="str">
        <f t="shared" si="947"/>
        <v>Charge</v>
      </c>
      <c r="I6774" s="3">
        <f t="shared" si="952"/>
        <v>340</v>
      </c>
      <c r="J6774" s="3">
        <f t="shared" si="953"/>
        <v>0</v>
      </c>
      <c r="K6774" s="3">
        <f>MIN(Inputs!$B$2, (Inputs!$B$8 - I6774)/Inputs!$B$9)</f>
        <v>0</v>
      </c>
      <c r="L6774" s="3">
        <f>MAX(MIN(Inputs!$B$2, I6774*Inputs!$B$10, Inputs!$B$8*Inputs!$B$4 - J6774), 0)</f>
        <v>170</v>
      </c>
      <c r="M6774" s="3">
        <f t="shared" si="948"/>
        <v>0</v>
      </c>
      <c r="N6774" s="3">
        <f t="shared" si="949"/>
        <v>0</v>
      </c>
      <c r="O6774" s="3">
        <f>IF(H6774="Reg", MIN(Inputs!$B$2, I6774*Inputs!$B$10, (Inputs!$B$8-I6774)/Inputs!$B$9), 0)</f>
        <v>0</v>
      </c>
      <c r="P6774" s="3">
        <f t="shared" si="950"/>
        <v>0</v>
      </c>
      <c r="Q6774" s="3">
        <f t="shared" si="951"/>
        <v>0</v>
      </c>
      <c r="R6774" s="3">
        <f>I6774 + M6774*Inputs!$B$9 - N6774/Inputs!$B$10</f>
        <v>340</v>
      </c>
    </row>
    <row r="6775" spans="1:18" x14ac:dyDescent="0.3">
      <c r="A6775" s="4">
        <v>46305.208333333343</v>
      </c>
      <c r="B6775" s="3">
        <v>23.7225</v>
      </c>
      <c r="C6775" s="3">
        <v>0.06</v>
      </c>
      <c r="D6775" s="3">
        <f t="shared" si="945"/>
        <v>31.738333333333333</v>
      </c>
      <c r="E6775" s="3">
        <f>MAX(B6775 - D6775/Inputs!$B$5, 0)</f>
        <v>0</v>
      </c>
      <c r="F6775" s="3">
        <f>MAX(D6775*Inputs!$B$5 - B6775, 0)</f>
        <v>4.2072333333333347</v>
      </c>
      <c r="G6775" s="3">
        <f t="shared" si="946"/>
        <v>0.06</v>
      </c>
      <c r="H6775" t="str">
        <f t="shared" si="947"/>
        <v>Charge</v>
      </c>
      <c r="I6775" s="3">
        <f t="shared" si="952"/>
        <v>340</v>
      </c>
      <c r="J6775" s="3">
        <f t="shared" si="953"/>
        <v>0</v>
      </c>
      <c r="K6775" s="3">
        <f>MIN(Inputs!$B$2, (Inputs!$B$8 - I6775)/Inputs!$B$9)</f>
        <v>0</v>
      </c>
      <c r="L6775" s="3">
        <f>MAX(MIN(Inputs!$B$2, I6775*Inputs!$B$10, Inputs!$B$8*Inputs!$B$4 - J6775), 0)</f>
        <v>170</v>
      </c>
      <c r="M6775" s="3">
        <f t="shared" si="948"/>
        <v>0</v>
      </c>
      <c r="N6775" s="3">
        <f t="shared" si="949"/>
        <v>0</v>
      </c>
      <c r="O6775" s="3">
        <f>IF(H6775="Reg", MIN(Inputs!$B$2, I6775*Inputs!$B$10, (Inputs!$B$8-I6775)/Inputs!$B$9), 0)</f>
        <v>0</v>
      </c>
      <c r="P6775" s="3">
        <f t="shared" si="950"/>
        <v>0</v>
      </c>
      <c r="Q6775" s="3">
        <f t="shared" si="951"/>
        <v>0</v>
      </c>
      <c r="R6775" s="3">
        <f>I6775 + M6775*Inputs!$B$9 - N6775/Inputs!$B$10</f>
        <v>340</v>
      </c>
    </row>
    <row r="6776" spans="1:18" x14ac:dyDescent="0.3">
      <c r="A6776" s="4">
        <v>46305.25</v>
      </c>
      <c r="B6776" s="3">
        <v>28.035000000000004</v>
      </c>
      <c r="C6776" s="3">
        <v>0.1</v>
      </c>
      <c r="D6776" s="3">
        <f t="shared" si="945"/>
        <v>31.738333333333333</v>
      </c>
      <c r="E6776" s="3">
        <f>MAX(B6776 - D6776/Inputs!$B$5, 0)</f>
        <v>0</v>
      </c>
      <c r="F6776" s="3">
        <f>MAX(D6776*Inputs!$B$5 - B6776, 0)</f>
        <v>0</v>
      </c>
      <c r="G6776" s="3">
        <f t="shared" si="946"/>
        <v>0.1</v>
      </c>
      <c r="H6776" t="str">
        <f t="shared" si="947"/>
        <v>Reg</v>
      </c>
      <c r="I6776" s="3">
        <f t="shared" si="952"/>
        <v>340</v>
      </c>
      <c r="J6776" s="3">
        <f t="shared" si="953"/>
        <v>0</v>
      </c>
      <c r="K6776" s="3">
        <f>MIN(Inputs!$B$2, (Inputs!$B$8 - I6776)/Inputs!$B$9)</f>
        <v>0</v>
      </c>
      <c r="L6776" s="3">
        <f>MAX(MIN(Inputs!$B$2, I6776*Inputs!$B$10, Inputs!$B$8*Inputs!$B$4 - J6776), 0)</f>
        <v>170</v>
      </c>
      <c r="M6776" s="3">
        <f t="shared" si="948"/>
        <v>0</v>
      </c>
      <c r="N6776" s="3">
        <f t="shared" si="949"/>
        <v>0</v>
      </c>
      <c r="O6776" s="3">
        <f>IF(H6776="Reg", MIN(Inputs!$B$2, I6776*Inputs!$B$10, (Inputs!$B$8-I6776)/Inputs!$B$9), 0)</f>
        <v>0</v>
      </c>
      <c r="P6776" s="3">
        <f t="shared" si="950"/>
        <v>0</v>
      </c>
      <c r="Q6776" s="3">
        <f t="shared" si="951"/>
        <v>0</v>
      </c>
      <c r="R6776" s="3">
        <f>I6776 + M6776*Inputs!$B$9 - N6776/Inputs!$B$10</f>
        <v>340</v>
      </c>
    </row>
    <row r="6777" spans="1:18" x14ac:dyDescent="0.3">
      <c r="A6777" s="4">
        <v>46305.291666666657</v>
      </c>
      <c r="B6777" s="3">
        <v>34.412500000000001</v>
      </c>
      <c r="C6777" s="3">
        <v>0.88</v>
      </c>
      <c r="D6777" s="3">
        <f t="shared" si="945"/>
        <v>31.738333333333333</v>
      </c>
      <c r="E6777" s="3">
        <f>MAX(B6777 - D6777/Inputs!$B$5, 0)</f>
        <v>0</v>
      </c>
      <c r="F6777" s="3">
        <f>MAX(D6777*Inputs!$B$5 - B6777, 0)</f>
        <v>0</v>
      </c>
      <c r="G6777" s="3">
        <f t="shared" si="946"/>
        <v>0.88</v>
      </c>
      <c r="H6777" t="str">
        <f t="shared" si="947"/>
        <v>Reg</v>
      </c>
      <c r="I6777" s="3">
        <f t="shared" si="952"/>
        <v>340</v>
      </c>
      <c r="J6777" s="3">
        <f t="shared" si="953"/>
        <v>0</v>
      </c>
      <c r="K6777" s="3">
        <f>MIN(Inputs!$B$2, (Inputs!$B$8 - I6777)/Inputs!$B$9)</f>
        <v>0</v>
      </c>
      <c r="L6777" s="3">
        <f>MAX(MIN(Inputs!$B$2, I6777*Inputs!$B$10, Inputs!$B$8*Inputs!$B$4 - J6777), 0)</f>
        <v>170</v>
      </c>
      <c r="M6777" s="3">
        <f t="shared" si="948"/>
        <v>0</v>
      </c>
      <c r="N6777" s="3">
        <f t="shared" si="949"/>
        <v>0</v>
      </c>
      <c r="O6777" s="3">
        <f>IF(H6777="Reg", MIN(Inputs!$B$2, I6777*Inputs!$B$10, (Inputs!$B$8-I6777)/Inputs!$B$9), 0)</f>
        <v>0</v>
      </c>
      <c r="P6777" s="3">
        <f t="shared" si="950"/>
        <v>0</v>
      </c>
      <c r="Q6777" s="3">
        <f t="shared" si="951"/>
        <v>0</v>
      </c>
      <c r="R6777" s="3">
        <f>I6777 + M6777*Inputs!$B$9 - N6777/Inputs!$B$10</f>
        <v>340</v>
      </c>
    </row>
    <row r="6778" spans="1:18" x14ac:dyDescent="0.3">
      <c r="A6778" s="4">
        <v>46305.333333333343</v>
      </c>
      <c r="B6778" s="3">
        <v>30.555000000000003</v>
      </c>
      <c r="C6778" s="3">
        <v>0.89</v>
      </c>
      <c r="D6778" s="3">
        <f t="shared" si="945"/>
        <v>31.738333333333333</v>
      </c>
      <c r="E6778" s="3">
        <f>MAX(B6778 - D6778/Inputs!$B$5, 0)</f>
        <v>0</v>
      </c>
      <c r="F6778" s="3">
        <f>MAX(D6778*Inputs!$B$5 - B6778, 0)</f>
        <v>0</v>
      </c>
      <c r="G6778" s="3">
        <f t="shared" si="946"/>
        <v>0.89</v>
      </c>
      <c r="H6778" t="str">
        <f t="shared" si="947"/>
        <v>Reg</v>
      </c>
      <c r="I6778" s="3">
        <f t="shared" si="952"/>
        <v>340</v>
      </c>
      <c r="J6778" s="3">
        <f t="shared" si="953"/>
        <v>0</v>
      </c>
      <c r="K6778" s="3">
        <f>MIN(Inputs!$B$2, (Inputs!$B$8 - I6778)/Inputs!$B$9)</f>
        <v>0</v>
      </c>
      <c r="L6778" s="3">
        <f>MAX(MIN(Inputs!$B$2, I6778*Inputs!$B$10, Inputs!$B$8*Inputs!$B$4 - J6778), 0)</f>
        <v>170</v>
      </c>
      <c r="M6778" s="3">
        <f t="shared" si="948"/>
        <v>0</v>
      </c>
      <c r="N6778" s="3">
        <f t="shared" si="949"/>
        <v>0</v>
      </c>
      <c r="O6778" s="3">
        <f>IF(H6778="Reg", MIN(Inputs!$B$2, I6778*Inputs!$B$10, (Inputs!$B$8-I6778)/Inputs!$B$9), 0)</f>
        <v>0</v>
      </c>
      <c r="P6778" s="3">
        <f t="shared" si="950"/>
        <v>0</v>
      </c>
      <c r="Q6778" s="3">
        <f t="shared" si="951"/>
        <v>0</v>
      </c>
      <c r="R6778" s="3">
        <f>I6778 + M6778*Inputs!$B$9 - N6778/Inputs!$B$10</f>
        <v>340</v>
      </c>
    </row>
    <row r="6779" spans="1:18" x14ac:dyDescent="0.3">
      <c r="A6779" s="4">
        <v>46305.375</v>
      </c>
      <c r="B6779" s="3">
        <v>12.594999999999999</v>
      </c>
      <c r="C6779" s="3">
        <v>0.44</v>
      </c>
      <c r="D6779" s="3">
        <f t="shared" si="945"/>
        <v>31.738333333333333</v>
      </c>
      <c r="E6779" s="3">
        <f>MAX(B6779 - D6779/Inputs!$B$5, 0)</f>
        <v>0</v>
      </c>
      <c r="F6779" s="3">
        <f>MAX(D6779*Inputs!$B$5 - B6779, 0)</f>
        <v>15.334733333333336</v>
      </c>
      <c r="G6779" s="3">
        <f t="shared" si="946"/>
        <v>0.44</v>
      </c>
      <c r="H6779" t="str">
        <f t="shared" si="947"/>
        <v>Charge</v>
      </c>
      <c r="I6779" s="3">
        <f t="shared" si="952"/>
        <v>340</v>
      </c>
      <c r="J6779" s="3">
        <f t="shared" si="953"/>
        <v>0</v>
      </c>
      <c r="K6779" s="3">
        <f>MIN(Inputs!$B$2, (Inputs!$B$8 - I6779)/Inputs!$B$9)</f>
        <v>0</v>
      </c>
      <c r="L6779" s="3">
        <f>MAX(MIN(Inputs!$B$2, I6779*Inputs!$B$10, Inputs!$B$8*Inputs!$B$4 - J6779), 0)</f>
        <v>170</v>
      </c>
      <c r="M6779" s="3">
        <f t="shared" si="948"/>
        <v>0</v>
      </c>
      <c r="N6779" s="3">
        <f t="shared" si="949"/>
        <v>0</v>
      </c>
      <c r="O6779" s="3">
        <f>IF(H6779="Reg", MIN(Inputs!$B$2, I6779*Inputs!$B$10, (Inputs!$B$8-I6779)/Inputs!$B$9), 0)</f>
        <v>0</v>
      </c>
      <c r="P6779" s="3">
        <f t="shared" si="950"/>
        <v>0</v>
      </c>
      <c r="Q6779" s="3">
        <f t="shared" si="951"/>
        <v>0</v>
      </c>
      <c r="R6779" s="3">
        <f>I6779 + M6779*Inputs!$B$9 - N6779/Inputs!$B$10</f>
        <v>340</v>
      </c>
    </row>
    <row r="6780" spans="1:18" x14ac:dyDescent="0.3">
      <c r="A6780" s="4">
        <v>46305.416666666657</v>
      </c>
      <c r="B6780" s="3">
        <v>3.4899999999999998</v>
      </c>
      <c r="C6780" s="3">
        <v>0.37</v>
      </c>
      <c r="D6780" s="3">
        <f t="shared" si="945"/>
        <v>31.738333333333333</v>
      </c>
      <c r="E6780" s="3">
        <f>MAX(B6780 - D6780/Inputs!$B$5, 0)</f>
        <v>0</v>
      </c>
      <c r="F6780" s="3">
        <f>MAX(D6780*Inputs!$B$5 - B6780, 0)</f>
        <v>24.439733333333336</v>
      </c>
      <c r="G6780" s="3">
        <f t="shared" si="946"/>
        <v>0.37</v>
      </c>
      <c r="H6780" t="str">
        <f t="shared" si="947"/>
        <v>Charge</v>
      </c>
      <c r="I6780" s="3">
        <f t="shared" si="952"/>
        <v>340</v>
      </c>
      <c r="J6780" s="3">
        <f t="shared" si="953"/>
        <v>0</v>
      </c>
      <c r="K6780" s="3">
        <f>MIN(Inputs!$B$2, (Inputs!$B$8 - I6780)/Inputs!$B$9)</f>
        <v>0</v>
      </c>
      <c r="L6780" s="3">
        <f>MAX(MIN(Inputs!$B$2, I6780*Inputs!$B$10, Inputs!$B$8*Inputs!$B$4 - J6780), 0)</f>
        <v>170</v>
      </c>
      <c r="M6780" s="3">
        <f t="shared" si="948"/>
        <v>0</v>
      </c>
      <c r="N6780" s="3">
        <f t="shared" si="949"/>
        <v>0</v>
      </c>
      <c r="O6780" s="3">
        <f>IF(H6780="Reg", MIN(Inputs!$B$2, I6780*Inputs!$B$10, (Inputs!$B$8-I6780)/Inputs!$B$9), 0)</f>
        <v>0</v>
      </c>
      <c r="P6780" s="3">
        <f t="shared" si="950"/>
        <v>0</v>
      </c>
      <c r="Q6780" s="3">
        <f t="shared" si="951"/>
        <v>0</v>
      </c>
      <c r="R6780" s="3">
        <f>I6780 + M6780*Inputs!$B$9 - N6780/Inputs!$B$10</f>
        <v>340</v>
      </c>
    </row>
    <row r="6781" spans="1:18" x14ac:dyDescent="0.3">
      <c r="A6781" s="4">
        <v>46305.458333333343</v>
      </c>
      <c r="B6781" s="3">
        <v>2.5000000000000001E-3</v>
      </c>
      <c r="C6781" s="3">
        <v>0.44</v>
      </c>
      <c r="D6781" s="3">
        <f t="shared" si="945"/>
        <v>31.738333333333333</v>
      </c>
      <c r="E6781" s="3">
        <f>MAX(B6781 - D6781/Inputs!$B$5, 0)</f>
        <v>0</v>
      </c>
      <c r="F6781" s="3">
        <f>MAX(D6781*Inputs!$B$5 - B6781, 0)</f>
        <v>27.927233333333334</v>
      </c>
      <c r="G6781" s="3">
        <f t="shared" si="946"/>
        <v>0.44</v>
      </c>
      <c r="H6781" t="str">
        <f t="shared" si="947"/>
        <v>Charge</v>
      </c>
      <c r="I6781" s="3">
        <f t="shared" si="952"/>
        <v>340</v>
      </c>
      <c r="J6781" s="3">
        <f t="shared" si="953"/>
        <v>0</v>
      </c>
      <c r="K6781" s="3">
        <f>MIN(Inputs!$B$2, (Inputs!$B$8 - I6781)/Inputs!$B$9)</f>
        <v>0</v>
      </c>
      <c r="L6781" s="3">
        <f>MAX(MIN(Inputs!$B$2, I6781*Inputs!$B$10, Inputs!$B$8*Inputs!$B$4 - J6781), 0)</f>
        <v>170</v>
      </c>
      <c r="M6781" s="3">
        <f t="shared" si="948"/>
        <v>0</v>
      </c>
      <c r="N6781" s="3">
        <f t="shared" si="949"/>
        <v>0</v>
      </c>
      <c r="O6781" s="3">
        <f>IF(H6781="Reg", MIN(Inputs!$B$2, I6781*Inputs!$B$10, (Inputs!$B$8-I6781)/Inputs!$B$9), 0)</f>
        <v>0</v>
      </c>
      <c r="P6781" s="3">
        <f t="shared" si="950"/>
        <v>0</v>
      </c>
      <c r="Q6781" s="3">
        <f t="shared" si="951"/>
        <v>0</v>
      </c>
      <c r="R6781" s="3">
        <f>I6781 + M6781*Inputs!$B$9 - N6781/Inputs!$B$10</f>
        <v>340</v>
      </c>
    </row>
    <row r="6782" spans="1:18" x14ac:dyDescent="0.3">
      <c r="A6782" s="4">
        <v>46305.5</v>
      </c>
      <c r="B6782" s="3">
        <v>-2.2500000000000003E-2</v>
      </c>
      <c r="C6782" s="3">
        <v>0.44</v>
      </c>
      <c r="D6782" s="3">
        <f t="shared" si="945"/>
        <v>31.738333333333333</v>
      </c>
      <c r="E6782" s="3">
        <f>MAX(B6782 - D6782/Inputs!$B$5, 0)</f>
        <v>0</v>
      </c>
      <c r="F6782" s="3">
        <f>MAX(D6782*Inputs!$B$5 - B6782, 0)</f>
        <v>27.952233333333336</v>
      </c>
      <c r="G6782" s="3">
        <f t="shared" si="946"/>
        <v>0.44</v>
      </c>
      <c r="H6782" t="str">
        <f t="shared" si="947"/>
        <v>Charge</v>
      </c>
      <c r="I6782" s="3">
        <f t="shared" si="952"/>
        <v>340</v>
      </c>
      <c r="J6782" s="3">
        <f t="shared" si="953"/>
        <v>0</v>
      </c>
      <c r="K6782" s="3">
        <f>MIN(Inputs!$B$2, (Inputs!$B$8 - I6782)/Inputs!$B$9)</f>
        <v>0</v>
      </c>
      <c r="L6782" s="3">
        <f>MAX(MIN(Inputs!$B$2, I6782*Inputs!$B$10, Inputs!$B$8*Inputs!$B$4 - J6782), 0)</f>
        <v>170</v>
      </c>
      <c r="M6782" s="3">
        <f t="shared" si="948"/>
        <v>0</v>
      </c>
      <c r="N6782" s="3">
        <f t="shared" si="949"/>
        <v>0</v>
      </c>
      <c r="O6782" s="3">
        <f>IF(H6782="Reg", MIN(Inputs!$B$2, I6782*Inputs!$B$10, (Inputs!$B$8-I6782)/Inputs!$B$9), 0)</f>
        <v>0</v>
      </c>
      <c r="P6782" s="3">
        <f t="shared" si="950"/>
        <v>0</v>
      </c>
      <c r="Q6782" s="3">
        <f t="shared" si="951"/>
        <v>0</v>
      </c>
      <c r="R6782" s="3">
        <f>I6782 + M6782*Inputs!$B$9 - N6782/Inputs!$B$10</f>
        <v>340</v>
      </c>
    </row>
    <row r="6783" spans="1:18" x14ac:dyDescent="0.3">
      <c r="A6783" s="4">
        <v>46305.541666666657</v>
      </c>
      <c r="B6783" s="3">
        <v>0.35</v>
      </c>
      <c r="C6783" s="3">
        <v>0.44</v>
      </c>
      <c r="D6783" s="3">
        <f t="shared" si="945"/>
        <v>31.738333333333333</v>
      </c>
      <c r="E6783" s="3">
        <f>MAX(B6783 - D6783/Inputs!$B$5, 0)</f>
        <v>0</v>
      </c>
      <c r="F6783" s="3">
        <f>MAX(D6783*Inputs!$B$5 - B6783, 0)</f>
        <v>27.579733333333333</v>
      </c>
      <c r="G6783" s="3">
        <f t="shared" si="946"/>
        <v>0.44</v>
      </c>
      <c r="H6783" t="str">
        <f t="shared" si="947"/>
        <v>Charge</v>
      </c>
      <c r="I6783" s="3">
        <f t="shared" si="952"/>
        <v>340</v>
      </c>
      <c r="J6783" s="3">
        <f t="shared" si="953"/>
        <v>0</v>
      </c>
      <c r="K6783" s="3">
        <f>MIN(Inputs!$B$2, (Inputs!$B$8 - I6783)/Inputs!$B$9)</f>
        <v>0</v>
      </c>
      <c r="L6783" s="3">
        <f>MAX(MIN(Inputs!$B$2, I6783*Inputs!$B$10, Inputs!$B$8*Inputs!$B$4 - J6783), 0)</f>
        <v>170</v>
      </c>
      <c r="M6783" s="3">
        <f t="shared" si="948"/>
        <v>0</v>
      </c>
      <c r="N6783" s="3">
        <f t="shared" si="949"/>
        <v>0</v>
      </c>
      <c r="O6783" s="3">
        <f>IF(H6783="Reg", MIN(Inputs!$B$2, I6783*Inputs!$B$10, (Inputs!$B$8-I6783)/Inputs!$B$9), 0)</f>
        <v>0</v>
      </c>
      <c r="P6783" s="3">
        <f t="shared" si="950"/>
        <v>0</v>
      </c>
      <c r="Q6783" s="3">
        <f t="shared" si="951"/>
        <v>0</v>
      </c>
      <c r="R6783" s="3">
        <f>I6783 + M6783*Inputs!$B$9 - N6783/Inputs!$B$10</f>
        <v>340</v>
      </c>
    </row>
    <row r="6784" spans="1:18" x14ac:dyDescent="0.3">
      <c r="A6784" s="4">
        <v>46305.583333333343</v>
      </c>
      <c r="B6784" s="3">
        <v>1.05</v>
      </c>
      <c r="C6784" s="3">
        <v>0.44</v>
      </c>
      <c r="D6784" s="3">
        <f t="shared" si="945"/>
        <v>31.738333333333333</v>
      </c>
      <c r="E6784" s="3">
        <f>MAX(B6784 - D6784/Inputs!$B$5, 0)</f>
        <v>0</v>
      </c>
      <c r="F6784" s="3">
        <f>MAX(D6784*Inputs!$B$5 - B6784, 0)</f>
        <v>26.879733333333334</v>
      </c>
      <c r="G6784" s="3">
        <f t="shared" si="946"/>
        <v>0.44</v>
      </c>
      <c r="H6784" t="str">
        <f t="shared" si="947"/>
        <v>Charge</v>
      </c>
      <c r="I6784" s="3">
        <f t="shared" si="952"/>
        <v>340</v>
      </c>
      <c r="J6784" s="3">
        <f t="shared" si="953"/>
        <v>0</v>
      </c>
      <c r="K6784" s="3">
        <f>MIN(Inputs!$B$2, (Inputs!$B$8 - I6784)/Inputs!$B$9)</f>
        <v>0</v>
      </c>
      <c r="L6784" s="3">
        <f>MAX(MIN(Inputs!$B$2, I6784*Inputs!$B$10, Inputs!$B$8*Inputs!$B$4 - J6784), 0)</f>
        <v>170</v>
      </c>
      <c r="M6784" s="3">
        <f t="shared" si="948"/>
        <v>0</v>
      </c>
      <c r="N6784" s="3">
        <f t="shared" si="949"/>
        <v>0</v>
      </c>
      <c r="O6784" s="3">
        <f>IF(H6784="Reg", MIN(Inputs!$B$2, I6784*Inputs!$B$10, (Inputs!$B$8-I6784)/Inputs!$B$9), 0)</f>
        <v>0</v>
      </c>
      <c r="P6784" s="3">
        <f t="shared" si="950"/>
        <v>0</v>
      </c>
      <c r="Q6784" s="3">
        <f t="shared" si="951"/>
        <v>0</v>
      </c>
      <c r="R6784" s="3">
        <f>I6784 + M6784*Inputs!$B$9 - N6784/Inputs!$B$10</f>
        <v>340</v>
      </c>
    </row>
    <row r="6785" spans="1:18" x14ac:dyDescent="0.3">
      <c r="A6785" s="4">
        <v>46305.625</v>
      </c>
      <c r="B6785" s="3">
        <v>1.5950000000000002</v>
      </c>
      <c r="C6785" s="3">
        <v>0.44</v>
      </c>
      <c r="D6785" s="3">
        <f t="shared" si="945"/>
        <v>31.738333333333333</v>
      </c>
      <c r="E6785" s="3">
        <f>MAX(B6785 - D6785/Inputs!$B$5, 0)</f>
        <v>0</v>
      </c>
      <c r="F6785" s="3">
        <f>MAX(D6785*Inputs!$B$5 - B6785, 0)</f>
        <v>26.334733333333336</v>
      </c>
      <c r="G6785" s="3">
        <f t="shared" si="946"/>
        <v>0.44</v>
      </c>
      <c r="H6785" t="str">
        <f t="shared" si="947"/>
        <v>Charge</v>
      </c>
      <c r="I6785" s="3">
        <f t="shared" si="952"/>
        <v>340</v>
      </c>
      <c r="J6785" s="3">
        <f t="shared" si="953"/>
        <v>0</v>
      </c>
      <c r="K6785" s="3">
        <f>MIN(Inputs!$B$2, (Inputs!$B$8 - I6785)/Inputs!$B$9)</f>
        <v>0</v>
      </c>
      <c r="L6785" s="3">
        <f>MAX(MIN(Inputs!$B$2, I6785*Inputs!$B$10, Inputs!$B$8*Inputs!$B$4 - J6785), 0)</f>
        <v>170</v>
      </c>
      <c r="M6785" s="3">
        <f t="shared" si="948"/>
        <v>0</v>
      </c>
      <c r="N6785" s="3">
        <f t="shared" si="949"/>
        <v>0</v>
      </c>
      <c r="O6785" s="3">
        <f>IF(H6785="Reg", MIN(Inputs!$B$2, I6785*Inputs!$B$10, (Inputs!$B$8-I6785)/Inputs!$B$9), 0)</f>
        <v>0</v>
      </c>
      <c r="P6785" s="3">
        <f t="shared" si="950"/>
        <v>0</v>
      </c>
      <c r="Q6785" s="3">
        <f t="shared" si="951"/>
        <v>0</v>
      </c>
      <c r="R6785" s="3">
        <f>I6785 + M6785*Inputs!$B$9 - N6785/Inputs!$B$10</f>
        <v>340</v>
      </c>
    </row>
    <row r="6786" spans="1:18" x14ac:dyDescent="0.3">
      <c r="A6786" s="4">
        <v>46305.666666666657</v>
      </c>
      <c r="B6786" s="3">
        <v>7.8475000000000001</v>
      </c>
      <c r="C6786" s="3">
        <v>0.44</v>
      </c>
      <c r="D6786" s="3">
        <f t="shared" ref="D6786:D6849" si="954">AVERAGEIFS(B:B, A:A, "&gt;="&amp;INT(A6786), A:A, "&lt;"&amp;INT(A6786)+1)</f>
        <v>31.738333333333333</v>
      </c>
      <c r="E6786" s="3">
        <f>MAX(B6786 - D6786/Inputs!$B$5, 0)</f>
        <v>0</v>
      </c>
      <c r="F6786" s="3">
        <f>MAX(D6786*Inputs!$B$5 - B6786, 0)</f>
        <v>20.082233333333335</v>
      </c>
      <c r="G6786" s="3">
        <f t="shared" ref="G6786:G6849" si="955">C6786</f>
        <v>0.44</v>
      </c>
      <c r="H6786" t="str">
        <f t="shared" ref="H6786:H6849" si="956">IF(MAX(E6786, F6786, G6786)&lt;=0, "Idle", IF(AND(G6786&gt;=E6786, G6786&gt;=F6786), "Reg", IF(E6786&gt;=F6786, "Discharge", "Charge")))</f>
        <v>Charge</v>
      </c>
      <c r="I6786" s="3">
        <f t="shared" si="952"/>
        <v>340</v>
      </c>
      <c r="J6786" s="3">
        <f t="shared" si="953"/>
        <v>0</v>
      </c>
      <c r="K6786" s="3">
        <f>MIN(Inputs!$B$2, (Inputs!$B$8 - I6786)/Inputs!$B$9)</f>
        <v>0</v>
      </c>
      <c r="L6786" s="3">
        <f>MAX(MIN(Inputs!$B$2, I6786*Inputs!$B$10, Inputs!$B$8*Inputs!$B$4 - J6786), 0)</f>
        <v>170</v>
      </c>
      <c r="M6786" s="3">
        <f t="shared" ref="M6786:M6849" si="957">IF(H6786="Charge", K6786, 0)</f>
        <v>0</v>
      </c>
      <c r="N6786" s="3">
        <f t="shared" ref="N6786:N6849" si="958">IF(H6786="Discharge", L6786, 0)</f>
        <v>0</v>
      </c>
      <c r="O6786" s="3">
        <f>IF(H6786="Reg", MIN(Inputs!$B$2, I6786*Inputs!$B$10, (Inputs!$B$8-I6786)/Inputs!$B$9), 0)</f>
        <v>0</v>
      </c>
      <c r="P6786" s="3">
        <f t="shared" ref="P6786:P6849" si="959">(N6786 - M6786) * B6786</f>
        <v>0</v>
      </c>
      <c r="Q6786" s="3">
        <f t="shared" ref="Q6786:Q6849" si="960">O6786 * C6786</f>
        <v>0</v>
      </c>
      <c r="R6786" s="3">
        <f>I6786 + M6786*Inputs!$B$9 - N6786/Inputs!$B$10</f>
        <v>340</v>
      </c>
    </row>
    <row r="6787" spans="1:18" x14ac:dyDescent="0.3">
      <c r="A6787" s="4">
        <v>46305.708333333343</v>
      </c>
      <c r="B6787" s="3">
        <v>8.2149999999999999</v>
      </c>
      <c r="C6787" s="3">
        <v>10.89</v>
      </c>
      <c r="D6787" s="3">
        <f t="shared" si="954"/>
        <v>31.738333333333333</v>
      </c>
      <c r="E6787" s="3">
        <f>MAX(B6787 - D6787/Inputs!$B$5, 0)</f>
        <v>0</v>
      </c>
      <c r="F6787" s="3">
        <f>MAX(D6787*Inputs!$B$5 - B6787, 0)</f>
        <v>19.714733333333335</v>
      </c>
      <c r="G6787" s="3">
        <f t="shared" si="955"/>
        <v>10.89</v>
      </c>
      <c r="H6787" t="str">
        <f t="shared" si="956"/>
        <v>Charge</v>
      </c>
      <c r="I6787" s="3">
        <f t="shared" ref="I6787:I6850" si="961">R6786</f>
        <v>340</v>
      </c>
      <c r="J6787" s="3">
        <f t="shared" ref="J6787:J6850" si="962">IF(INT(A6787)=INT(A6786), J6786 + N6786, 0)</f>
        <v>0</v>
      </c>
      <c r="K6787" s="3">
        <f>MIN(Inputs!$B$2, (Inputs!$B$8 - I6787)/Inputs!$B$9)</f>
        <v>0</v>
      </c>
      <c r="L6787" s="3">
        <f>MAX(MIN(Inputs!$B$2, I6787*Inputs!$B$10, Inputs!$B$8*Inputs!$B$4 - J6787), 0)</f>
        <v>170</v>
      </c>
      <c r="M6787" s="3">
        <f t="shared" si="957"/>
        <v>0</v>
      </c>
      <c r="N6787" s="3">
        <f t="shared" si="958"/>
        <v>0</v>
      </c>
      <c r="O6787" s="3">
        <f>IF(H6787="Reg", MIN(Inputs!$B$2, I6787*Inputs!$B$10, (Inputs!$B$8-I6787)/Inputs!$B$9), 0)</f>
        <v>0</v>
      </c>
      <c r="P6787" s="3">
        <f t="shared" si="959"/>
        <v>0</v>
      </c>
      <c r="Q6787" s="3">
        <f t="shared" si="960"/>
        <v>0</v>
      </c>
      <c r="R6787" s="3">
        <f>I6787 + M6787*Inputs!$B$9 - N6787/Inputs!$B$10</f>
        <v>340</v>
      </c>
    </row>
    <row r="6788" spans="1:18" x14ac:dyDescent="0.3">
      <c r="A6788" s="4">
        <v>46305.75</v>
      </c>
      <c r="B6788" s="3">
        <v>12.577500000000001</v>
      </c>
      <c r="C6788" s="3">
        <v>7.29</v>
      </c>
      <c r="D6788" s="3">
        <f t="shared" si="954"/>
        <v>31.738333333333333</v>
      </c>
      <c r="E6788" s="3">
        <f>MAX(B6788 - D6788/Inputs!$B$5, 0)</f>
        <v>0</v>
      </c>
      <c r="F6788" s="3">
        <f>MAX(D6788*Inputs!$B$5 - B6788, 0)</f>
        <v>15.352233333333334</v>
      </c>
      <c r="G6788" s="3">
        <f t="shared" si="955"/>
        <v>7.29</v>
      </c>
      <c r="H6788" t="str">
        <f t="shared" si="956"/>
        <v>Charge</v>
      </c>
      <c r="I6788" s="3">
        <f t="shared" si="961"/>
        <v>340</v>
      </c>
      <c r="J6788" s="3">
        <f t="shared" si="962"/>
        <v>0</v>
      </c>
      <c r="K6788" s="3">
        <f>MIN(Inputs!$B$2, (Inputs!$B$8 - I6788)/Inputs!$B$9)</f>
        <v>0</v>
      </c>
      <c r="L6788" s="3">
        <f>MAX(MIN(Inputs!$B$2, I6788*Inputs!$B$10, Inputs!$B$8*Inputs!$B$4 - J6788), 0)</f>
        <v>170</v>
      </c>
      <c r="M6788" s="3">
        <f t="shared" si="957"/>
        <v>0</v>
      </c>
      <c r="N6788" s="3">
        <f t="shared" si="958"/>
        <v>0</v>
      </c>
      <c r="O6788" s="3">
        <f>IF(H6788="Reg", MIN(Inputs!$B$2, I6788*Inputs!$B$10, (Inputs!$B$8-I6788)/Inputs!$B$9), 0)</f>
        <v>0</v>
      </c>
      <c r="P6788" s="3">
        <f t="shared" si="959"/>
        <v>0</v>
      </c>
      <c r="Q6788" s="3">
        <f t="shared" si="960"/>
        <v>0</v>
      </c>
      <c r="R6788" s="3">
        <f>I6788 + M6788*Inputs!$B$9 - N6788/Inputs!$B$10</f>
        <v>340</v>
      </c>
    </row>
    <row r="6789" spans="1:18" x14ac:dyDescent="0.3">
      <c r="A6789" s="4">
        <v>46305.791666666657</v>
      </c>
      <c r="B6789" s="3">
        <v>116.125</v>
      </c>
      <c r="C6789" s="3">
        <v>9.66</v>
      </c>
      <c r="D6789" s="3">
        <f t="shared" si="954"/>
        <v>31.738333333333333</v>
      </c>
      <c r="E6789" s="3">
        <f>MAX(B6789 - D6789/Inputs!$B$5, 0)</f>
        <v>80.058712121212125</v>
      </c>
      <c r="F6789" s="3">
        <f>MAX(D6789*Inputs!$B$5 - B6789, 0)</f>
        <v>0</v>
      </c>
      <c r="G6789" s="3">
        <f t="shared" si="955"/>
        <v>9.66</v>
      </c>
      <c r="H6789" t="str">
        <f t="shared" si="956"/>
        <v>Discharge</v>
      </c>
      <c r="I6789" s="3">
        <f t="shared" si="961"/>
        <v>340</v>
      </c>
      <c r="J6789" s="3">
        <f t="shared" si="962"/>
        <v>0</v>
      </c>
      <c r="K6789" s="3">
        <f>MIN(Inputs!$B$2, (Inputs!$B$8 - I6789)/Inputs!$B$9)</f>
        <v>0</v>
      </c>
      <c r="L6789" s="3">
        <f>MAX(MIN(Inputs!$B$2, I6789*Inputs!$B$10, Inputs!$B$8*Inputs!$B$4 - J6789), 0)</f>
        <v>170</v>
      </c>
      <c r="M6789" s="3">
        <f t="shared" si="957"/>
        <v>0</v>
      </c>
      <c r="N6789" s="3">
        <f t="shared" si="958"/>
        <v>170</v>
      </c>
      <c r="O6789" s="3">
        <f>IF(H6789="Reg", MIN(Inputs!$B$2, I6789*Inputs!$B$10, (Inputs!$B$8-I6789)/Inputs!$B$9), 0)</f>
        <v>0</v>
      </c>
      <c r="P6789" s="3">
        <f t="shared" si="959"/>
        <v>19741.25</v>
      </c>
      <c r="Q6789" s="3">
        <f t="shared" si="960"/>
        <v>0</v>
      </c>
      <c r="R6789" s="3">
        <f>I6789 + M6789*Inputs!$B$9 - N6789/Inputs!$B$10</f>
        <v>158.77939109773115</v>
      </c>
    </row>
    <row r="6790" spans="1:18" x14ac:dyDescent="0.3">
      <c r="A6790" s="4">
        <v>46305.833333333343</v>
      </c>
      <c r="B6790" s="3">
        <v>191.8</v>
      </c>
      <c r="C6790" s="3">
        <v>5.53</v>
      </c>
      <c r="D6790" s="3">
        <f t="shared" si="954"/>
        <v>31.738333333333333</v>
      </c>
      <c r="E6790" s="3">
        <f>MAX(B6790 - D6790/Inputs!$B$5, 0)</f>
        <v>155.73371212121214</v>
      </c>
      <c r="F6790" s="3">
        <f>MAX(D6790*Inputs!$B$5 - B6790, 0)</f>
        <v>0</v>
      </c>
      <c r="G6790" s="3">
        <f t="shared" si="955"/>
        <v>5.53</v>
      </c>
      <c r="H6790" t="str">
        <f t="shared" si="956"/>
        <v>Discharge</v>
      </c>
      <c r="I6790" s="3">
        <f t="shared" si="961"/>
        <v>158.77939109773115</v>
      </c>
      <c r="J6790" s="3">
        <f t="shared" si="962"/>
        <v>170</v>
      </c>
      <c r="K6790" s="3">
        <f>MIN(Inputs!$B$2, (Inputs!$B$8 - I6790)/Inputs!$B$9)</f>
        <v>170</v>
      </c>
      <c r="L6790" s="3">
        <f>MAX(MIN(Inputs!$B$2, I6790*Inputs!$B$10, Inputs!$B$8*Inputs!$B$4 - J6790), 0)</f>
        <v>148.94827166799323</v>
      </c>
      <c r="M6790" s="3">
        <f t="shared" si="957"/>
        <v>0</v>
      </c>
      <c r="N6790" s="3">
        <f t="shared" si="958"/>
        <v>148.94827166799323</v>
      </c>
      <c r="O6790" s="3">
        <f>IF(H6790="Reg", MIN(Inputs!$B$2, I6790*Inputs!$B$10, (Inputs!$B$8-I6790)/Inputs!$B$9), 0)</f>
        <v>0</v>
      </c>
      <c r="P6790" s="3">
        <f t="shared" si="959"/>
        <v>28568.278505921102</v>
      </c>
      <c r="Q6790" s="3">
        <f t="shared" si="960"/>
        <v>0</v>
      </c>
      <c r="R6790" s="3">
        <f>I6790 + M6790*Inputs!$B$9 - N6790/Inputs!$B$10</f>
        <v>0</v>
      </c>
    </row>
    <row r="6791" spans="1:18" x14ac:dyDescent="0.3">
      <c r="A6791" s="4">
        <v>46305.875</v>
      </c>
      <c r="B6791" s="3">
        <v>103.41250000000001</v>
      </c>
      <c r="C6791" s="3">
        <v>0.88</v>
      </c>
      <c r="D6791" s="3">
        <f t="shared" si="954"/>
        <v>31.738333333333333</v>
      </c>
      <c r="E6791" s="3">
        <f>MAX(B6791 - D6791/Inputs!$B$5, 0)</f>
        <v>67.346212121212133</v>
      </c>
      <c r="F6791" s="3">
        <f>MAX(D6791*Inputs!$B$5 - B6791, 0)</f>
        <v>0</v>
      </c>
      <c r="G6791" s="3">
        <f t="shared" si="955"/>
        <v>0.88</v>
      </c>
      <c r="H6791" t="str">
        <f t="shared" si="956"/>
        <v>Discharge</v>
      </c>
      <c r="I6791" s="3">
        <f t="shared" si="961"/>
        <v>0</v>
      </c>
      <c r="J6791" s="3">
        <f t="shared" si="962"/>
        <v>318.94827166799325</v>
      </c>
      <c r="K6791" s="3">
        <f>MIN(Inputs!$B$2, (Inputs!$B$8 - I6791)/Inputs!$B$9)</f>
        <v>170</v>
      </c>
      <c r="L6791" s="3">
        <f>MAX(MIN(Inputs!$B$2, I6791*Inputs!$B$10, Inputs!$B$8*Inputs!$B$4 - J6791), 0)</f>
        <v>0</v>
      </c>
      <c r="M6791" s="3">
        <f t="shared" si="957"/>
        <v>0</v>
      </c>
      <c r="N6791" s="3">
        <f t="shared" si="958"/>
        <v>0</v>
      </c>
      <c r="O6791" s="3">
        <f>IF(H6791="Reg", MIN(Inputs!$B$2, I6791*Inputs!$B$10, (Inputs!$B$8-I6791)/Inputs!$B$9), 0)</f>
        <v>0</v>
      </c>
      <c r="P6791" s="3">
        <f t="shared" si="959"/>
        <v>0</v>
      </c>
      <c r="Q6791" s="3">
        <f t="shared" si="960"/>
        <v>0</v>
      </c>
      <c r="R6791" s="3">
        <f>I6791 + M6791*Inputs!$B$9 - N6791/Inputs!$B$10</f>
        <v>0</v>
      </c>
    </row>
    <row r="6792" spans="1:18" x14ac:dyDescent="0.3">
      <c r="A6792" s="4">
        <v>46305.916666666657</v>
      </c>
      <c r="B6792" s="3">
        <v>44.394999999999996</v>
      </c>
      <c r="C6792" s="3">
        <v>0.64</v>
      </c>
      <c r="D6792" s="3">
        <f t="shared" si="954"/>
        <v>31.738333333333333</v>
      </c>
      <c r="E6792" s="3">
        <f>MAX(B6792 - D6792/Inputs!$B$5, 0)</f>
        <v>8.3287121212121207</v>
      </c>
      <c r="F6792" s="3">
        <f>MAX(D6792*Inputs!$B$5 - B6792, 0)</f>
        <v>0</v>
      </c>
      <c r="G6792" s="3">
        <f t="shared" si="955"/>
        <v>0.64</v>
      </c>
      <c r="H6792" t="str">
        <f t="shared" si="956"/>
        <v>Discharge</v>
      </c>
      <c r="I6792" s="3">
        <f t="shared" si="961"/>
        <v>0</v>
      </c>
      <c r="J6792" s="3">
        <f t="shared" si="962"/>
        <v>318.94827166799325</v>
      </c>
      <c r="K6792" s="3">
        <f>MIN(Inputs!$B$2, (Inputs!$B$8 - I6792)/Inputs!$B$9)</f>
        <v>170</v>
      </c>
      <c r="L6792" s="3">
        <f>MAX(MIN(Inputs!$B$2, I6792*Inputs!$B$10, Inputs!$B$8*Inputs!$B$4 - J6792), 0)</f>
        <v>0</v>
      </c>
      <c r="M6792" s="3">
        <f t="shared" si="957"/>
        <v>0</v>
      </c>
      <c r="N6792" s="3">
        <f t="shared" si="958"/>
        <v>0</v>
      </c>
      <c r="O6792" s="3">
        <f>IF(H6792="Reg", MIN(Inputs!$B$2, I6792*Inputs!$B$10, (Inputs!$B$8-I6792)/Inputs!$B$9), 0)</f>
        <v>0</v>
      </c>
      <c r="P6792" s="3">
        <f t="shared" si="959"/>
        <v>0</v>
      </c>
      <c r="Q6792" s="3">
        <f t="shared" si="960"/>
        <v>0</v>
      </c>
      <c r="R6792" s="3">
        <f>I6792 + M6792*Inputs!$B$9 - N6792/Inputs!$B$10</f>
        <v>0</v>
      </c>
    </row>
    <row r="6793" spans="1:18" x14ac:dyDescent="0.3">
      <c r="A6793" s="4">
        <v>46305.958333333343</v>
      </c>
      <c r="B6793" s="3">
        <v>25.97</v>
      </c>
      <c r="C6793" s="3">
        <v>0.05</v>
      </c>
      <c r="D6793" s="3">
        <f t="shared" si="954"/>
        <v>31.738333333333333</v>
      </c>
      <c r="E6793" s="3">
        <f>MAX(B6793 - D6793/Inputs!$B$5, 0)</f>
        <v>0</v>
      </c>
      <c r="F6793" s="3">
        <f>MAX(D6793*Inputs!$B$5 - B6793, 0)</f>
        <v>1.959733333333336</v>
      </c>
      <c r="G6793" s="3">
        <f t="shared" si="955"/>
        <v>0.05</v>
      </c>
      <c r="H6793" t="str">
        <f t="shared" si="956"/>
        <v>Charge</v>
      </c>
      <c r="I6793" s="3">
        <f t="shared" si="961"/>
        <v>0</v>
      </c>
      <c r="J6793" s="3">
        <f t="shared" si="962"/>
        <v>318.94827166799325</v>
      </c>
      <c r="K6793" s="3">
        <f>MIN(Inputs!$B$2, (Inputs!$B$8 - I6793)/Inputs!$B$9)</f>
        <v>170</v>
      </c>
      <c r="L6793" s="3">
        <f>MAX(MIN(Inputs!$B$2, I6793*Inputs!$B$10, Inputs!$B$8*Inputs!$B$4 - J6793), 0)</f>
        <v>0</v>
      </c>
      <c r="M6793" s="3">
        <f t="shared" si="957"/>
        <v>170</v>
      </c>
      <c r="N6793" s="3">
        <f t="shared" si="958"/>
        <v>0</v>
      </c>
      <c r="O6793" s="3">
        <f>IF(H6793="Reg", MIN(Inputs!$B$2, I6793*Inputs!$B$10, (Inputs!$B$8-I6793)/Inputs!$B$9), 0)</f>
        <v>0</v>
      </c>
      <c r="P6793" s="3">
        <f t="shared" si="959"/>
        <v>-4414.8999999999996</v>
      </c>
      <c r="Q6793" s="3">
        <f t="shared" si="960"/>
        <v>0</v>
      </c>
      <c r="R6793" s="3">
        <f>I6793 + M6793*Inputs!$B$9 - N6793/Inputs!$B$10</f>
        <v>159.4741358339966</v>
      </c>
    </row>
    <row r="6794" spans="1:18" x14ac:dyDescent="0.3">
      <c r="A6794" s="4">
        <v>46306</v>
      </c>
      <c r="B6794" s="3">
        <v>20.03</v>
      </c>
      <c r="C6794" s="3">
        <v>0.04</v>
      </c>
      <c r="D6794" s="3">
        <f t="shared" si="954"/>
        <v>21.526979166666667</v>
      </c>
      <c r="E6794" s="3">
        <f>MAX(B6794 - D6794/Inputs!$B$5, 0)</f>
        <v>0</v>
      </c>
      <c r="F6794" s="3">
        <f>MAX(D6794*Inputs!$B$5 - B6794, 0)</f>
        <v>0</v>
      </c>
      <c r="G6794" s="3">
        <f t="shared" si="955"/>
        <v>0.04</v>
      </c>
      <c r="H6794" t="str">
        <f t="shared" si="956"/>
        <v>Reg</v>
      </c>
      <c r="I6794" s="3">
        <f t="shared" si="961"/>
        <v>159.4741358339966</v>
      </c>
      <c r="J6794" s="3">
        <f t="shared" si="962"/>
        <v>0</v>
      </c>
      <c r="K6794" s="3">
        <f>MIN(Inputs!$B$2, (Inputs!$B$8 - I6794)/Inputs!$B$9)</f>
        <v>170</v>
      </c>
      <c r="L6794" s="3">
        <f>MAX(MIN(Inputs!$B$2, I6794*Inputs!$B$10, Inputs!$B$8*Inputs!$B$4 - J6794), 0)</f>
        <v>149.6</v>
      </c>
      <c r="M6794" s="3">
        <f t="shared" si="957"/>
        <v>0</v>
      </c>
      <c r="N6794" s="3">
        <f t="shared" si="958"/>
        <v>0</v>
      </c>
      <c r="O6794" s="3">
        <f>IF(H6794="Reg", MIN(Inputs!$B$2, I6794*Inputs!$B$10, (Inputs!$B$8-I6794)/Inputs!$B$9), 0)</f>
        <v>149.6</v>
      </c>
      <c r="P6794" s="3">
        <f t="shared" si="959"/>
        <v>0</v>
      </c>
      <c r="Q6794" s="3">
        <f t="shared" si="960"/>
        <v>5.984</v>
      </c>
      <c r="R6794" s="3">
        <f>I6794 + M6794*Inputs!$B$9 - N6794/Inputs!$B$10</f>
        <v>159.4741358339966</v>
      </c>
    </row>
    <row r="6795" spans="1:18" x14ac:dyDescent="0.3">
      <c r="A6795" s="4">
        <v>46306.041666666657</v>
      </c>
      <c r="B6795" s="3">
        <v>14.74</v>
      </c>
      <c r="C6795" s="3">
        <v>0.05</v>
      </c>
      <c r="D6795" s="3">
        <f t="shared" si="954"/>
        <v>21.526979166666667</v>
      </c>
      <c r="E6795" s="3">
        <f>MAX(B6795 - D6795/Inputs!$B$5, 0)</f>
        <v>0</v>
      </c>
      <c r="F6795" s="3">
        <f>MAX(D6795*Inputs!$B$5 - B6795, 0)</f>
        <v>4.2037416666666676</v>
      </c>
      <c r="G6795" s="3">
        <f t="shared" si="955"/>
        <v>0.05</v>
      </c>
      <c r="H6795" t="str">
        <f t="shared" si="956"/>
        <v>Charge</v>
      </c>
      <c r="I6795" s="3">
        <f t="shared" si="961"/>
        <v>159.4741358339966</v>
      </c>
      <c r="J6795" s="3">
        <f t="shared" si="962"/>
        <v>0</v>
      </c>
      <c r="K6795" s="3">
        <f>MIN(Inputs!$B$2, (Inputs!$B$8 - I6795)/Inputs!$B$9)</f>
        <v>170</v>
      </c>
      <c r="L6795" s="3">
        <f>MAX(MIN(Inputs!$B$2, I6795*Inputs!$B$10, Inputs!$B$8*Inputs!$B$4 - J6795), 0)</f>
        <v>149.6</v>
      </c>
      <c r="M6795" s="3">
        <f t="shared" si="957"/>
        <v>170</v>
      </c>
      <c r="N6795" s="3">
        <f t="shared" si="958"/>
        <v>0</v>
      </c>
      <c r="O6795" s="3">
        <f>IF(H6795="Reg", MIN(Inputs!$B$2, I6795*Inputs!$B$10, (Inputs!$B$8-I6795)/Inputs!$B$9), 0)</f>
        <v>0</v>
      </c>
      <c r="P6795" s="3">
        <f t="shared" si="959"/>
        <v>-2505.8000000000002</v>
      </c>
      <c r="Q6795" s="3">
        <f t="shared" si="960"/>
        <v>0</v>
      </c>
      <c r="R6795" s="3">
        <f>I6795 + M6795*Inputs!$B$9 - N6795/Inputs!$B$10</f>
        <v>318.9482716679932</v>
      </c>
    </row>
    <row r="6796" spans="1:18" x14ac:dyDescent="0.3">
      <c r="A6796" s="4">
        <v>46306.083333333343</v>
      </c>
      <c r="B6796" s="3">
        <v>13.18</v>
      </c>
      <c r="C6796" s="3">
        <v>0.04</v>
      </c>
      <c r="D6796" s="3">
        <f t="shared" si="954"/>
        <v>21.526979166666667</v>
      </c>
      <c r="E6796" s="3">
        <f>MAX(B6796 - D6796/Inputs!$B$5, 0)</f>
        <v>0</v>
      </c>
      <c r="F6796" s="3">
        <f>MAX(D6796*Inputs!$B$5 - B6796, 0)</f>
        <v>5.7637416666666681</v>
      </c>
      <c r="G6796" s="3">
        <f t="shared" si="955"/>
        <v>0.04</v>
      </c>
      <c r="H6796" t="str">
        <f t="shared" si="956"/>
        <v>Charge</v>
      </c>
      <c r="I6796" s="3">
        <f t="shared" si="961"/>
        <v>318.9482716679932</v>
      </c>
      <c r="J6796" s="3">
        <f t="shared" si="962"/>
        <v>0</v>
      </c>
      <c r="K6796" s="3">
        <f>MIN(Inputs!$B$2, (Inputs!$B$8 - I6796)/Inputs!$B$9)</f>
        <v>22.44121780453775</v>
      </c>
      <c r="L6796" s="3">
        <f>MAX(MIN(Inputs!$B$2, I6796*Inputs!$B$10, Inputs!$B$8*Inputs!$B$4 - J6796), 0)</f>
        <v>170</v>
      </c>
      <c r="M6796" s="3">
        <f t="shared" si="957"/>
        <v>22.44121780453775</v>
      </c>
      <c r="N6796" s="3">
        <f t="shared" si="958"/>
        <v>0</v>
      </c>
      <c r="O6796" s="3">
        <f>IF(H6796="Reg", MIN(Inputs!$B$2, I6796*Inputs!$B$10, (Inputs!$B$8-I6796)/Inputs!$B$9), 0)</f>
        <v>0</v>
      </c>
      <c r="P6796" s="3">
        <f t="shared" si="959"/>
        <v>-295.77525066380753</v>
      </c>
      <c r="Q6796" s="3">
        <f t="shared" si="960"/>
        <v>0</v>
      </c>
      <c r="R6796" s="3">
        <f>I6796 + M6796*Inputs!$B$9 - N6796/Inputs!$B$10</f>
        <v>340</v>
      </c>
    </row>
    <row r="6797" spans="1:18" x14ac:dyDescent="0.3">
      <c r="A6797" s="4">
        <v>46306.125</v>
      </c>
      <c r="B6797" s="3">
        <v>12.1275</v>
      </c>
      <c r="C6797" s="3">
        <v>0.06</v>
      </c>
      <c r="D6797" s="3">
        <f t="shared" si="954"/>
        <v>21.526979166666667</v>
      </c>
      <c r="E6797" s="3">
        <f>MAX(B6797 - D6797/Inputs!$B$5, 0)</f>
        <v>0</v>
      </c>
      <c r="F6797" s="3">
        <f>MAX(D6797*Inputs!$B$5 - B6797, 0)</f>
        <v>6.8162416666666683</v>
      </c>
      <c r="G6797" s="3">
        <f t="shared" si="955"/>
        <v>0.06</v>
      </c>
      <c r="H6797" t="str">
        <f t="shared" si="956"/>
        <v>Charge</v>
      </c>
      <c r="I6797" s="3">
        <f t="shared" si="961"/>
        <v>340</v>
      </c>
      <c r="J6797" s="3">
        <f t="shared" si="962"/>
        <v>0</v>
      </c>
      <c r="K6797" s="3">
        <f>MIN(Inputs!$B$2, (Inputs!$B$8 - I6797)/Inputs!$B$9)</f>
        <v>0</v>
      </c>
      <c r="L6797" s="3">
        <f>MAX(MIN(Inputs!$B$2, I6797*Inputs!$B$10, Inputs!$B$8*Inputs!$B$4 - J6797), 0)</f>
        <v>170</v>
      </c>
      <c r="M6797" s="3">
        <f t="shared" si="957"/>
        <v>0</v>
      </c>
      <c r="N6797" s="3">
        <f t="shared" si="958"/>
        <v>0</v>
      </c>
      <c r="O6797" s="3">
        <f>IF(H6797="Reg", MIN(Inputs!$B$2, I6797*Inputs!$B$10, (Inputs!$B$8-I6797)/Inputs!$B$9), 0)</f>
        <v>0</v>
      </c>
      <c r="P6797" s="3">
        <f t="shared" si="959"/>
        <v>0</v>
      </c>
      <c r="Q6797" s="3">
        <f t="shared" si="960"/>
        <v>0</v>
      </c>
      <c r="R6797" s="3">
        <f>I6797 + M6797*Inputs!$B$9 - N6797/Inputs!$B$10</f>
        <v>340</v>
      </c>
    </row>
    <row r="6798" spans="1:18" x14ac:dyDescent="0.3">
      <c r="A6798" s="4">
        <v>46306.166666666657</v>
      </c>
      <c r="B6798" s="3">
        <v>11.57</v>
      </c>
      <c r="C6798" s="3">
        <v>0.05</v>
      </c>
      <c r="D6798" s="3">
        <f t="shared" si="954"/>
        <v>21.526979166666667</v>
      </c>
      <c r="E6798" s="3">
        <f>MAX(B6798 - D6798/Inputs!$B$5, 0)</f>
        <v>0</v>
      </c>
      <c r="F6798" s="3">
        <f>MAX(D6798*Inputs!$B$5 - B6798, 0)</f>
        <v>7.3737416666666675</v>
      </c>
      <c r="G6798" s="3">
        <f t="shared" si="955"/>
        <v>0.05</v>
      </c>
      <c r="H6798" t="str">
        <f t="shared" si="956"/>
        <v>Charge</v>
      </c>
      <c r="I6798" s="3">
        <f t="shared" si="961"/>
        <v>340</v>
      </c>
      <c r="J6798" s="3">
        <f t="shared" si="962"/>
        <v>0</v>
      </c>
      <c r="K6798" s="3">
        <f>MIN(Inputs!$B$2, (Inputs!$B$8 - I6798)/Inputs!$B$9)</f>
        <v>0</v>
      </c>
      <c r="L6798" s="3">
        <f>MAX(MIN(Inputs!$B$2, I6798*Inputs!$B$10, Inputs!$B$8*Inputs!$B$4 - J6798), 0)</f>
        <v>170</v>
      </c>
      <c r="M6798" s="3">
        <f t="shared" si="957"/>
        <v>0</v>
      </c>
      <c r="N6798" s="3">
        <f t="shared" si="958"/>
        <v>0</v>
      </c>
      <c r="O6798" s="3">
        <f>IF(H6798="Reg", MIN(Inputs!$B$2, I6798*Inputs!$B$10, (Inputs!$B$8-I6798)/Inputs!$B$9), 0)</f>
        <v>0</v>
      </c>
      <c r="P6798" s="3">
        <f t="shared" si="959"/>
        <v>0</v>
      </c>
      <c r="Q6798" s="3">
        <f t="shared" si="960"/>
        <v>0</v>
      </c>
      <c r="R6798" s="3">
        <f>I6798 + M6798*Inputs!$B$9 - N6798/Inputs!$B$10</f>
        <v>340</v>
      </c>
    </row>
    <row r="6799" spans="1:18" x14ac:dyDescent="0.3">
      <c r="A6799" s="4">
        <v>46306.208333333343</v>
      </c>
      <c r="B6799" s="3">
        <v>11.9925</v>
      </c>
      <c r="C6799" s="3">
        <v>0.05</v>
      </c>
      <c r="D6799" s="3">
        <f t="shared" si="954"/>
        <v>21.526979166666667</v>
      </c>
      <c r="E6799" s="3">
        <f>MAX(B6799 - D6799/Inputs!$B$5, 0)</f>
        <v>0</v>
      </c>
      <c r="F6799" s="3">
        <f>MAX(D6799*Inputs!$B$5 - B6799, 0)</f>
        <v>6.9512416666666681</v>
      </c>
      <c r="G6799" s="3">
        <f t="shared" si="955"/>
        <v>0.05</v>
      </c>
      <c r="H6799" t="str">
        <f t="shared" si="956"/>
        <v>Charge</v>
      </c>
      <c r="I6799" s="3">
        <f t="shared" si="961"/>
        <v>340</v>
      </c>
      <c r="J6799" s="3">
        <f t="shared" si="962"/>
        <v>0</v>
      </c>
      <c r="K6799" s="3">
        <f>MIN(Inputs!$B$2, (Inputs!$B$8 - I6799)/Inputs!$B$9)</f>
        <v>0</v>
      </c>
      <c r="L6799" s="3">
        <f>MAX(MIN(Inputs!$B$2, I6799*Inputs!$B$10, Inputs!$B$8*Inputs!$B$4 - J6799), 0)</f>
        <v>170</v>
      </c>
      <c r="M6799" s="3">
        <f t="shared" si="957"/>
        <v>0</v>
      </c>
      <c r="N6799" s="3">
        <f t="shared" si="958"/>
        <v>0</v>
      </c>
      <c r="O6799" s="3">
        <f>IF(H6799="Reg", MIN(Inputs!$B$2, I6799*Inputs!$B$10, (Inputs!$B$8-I6799)/Inputs!$B$9), 0)</f>
        <v>0</v>
      </c>
      <c r="P6799" s="3">
        <f t="shared" si="959"/>
        <v>0</v>
      </c>
      <c r="Q6799" s="3">
        <f t="shared" si="960"/>
        <v>0</v>
      </c>
      <c r="R6799" s="3">
        <f>I6799 + M6799*Inputs!$B$9 - N6799/Inputs!$B$10</f>
        <v>340</v>
      </c>
    </row>
    <row r="6800" spans="1:18" x14ac:dyDescent="0.3">
      <c r="A6800" s="4">
        <v>46306.25</v>
      </c>
      <c r="B6800" s="3">
        <v>13.965</v>
      </c>
      <c r="C6800" s="3">
        <v>0.05</v>
      </c>
      <c r="D6800" s="3">
        <f t="shared" si="954"/>
        <v>21.526979166666667</v>
      </c>
      <c r="E6800" s="3">
        <f>MAX(B6800 - D6800/Inputs!$B$5, 0)</f>
        <v>0</v>
      </c>
      <c r="F6800" s="3">
        <f>MAX(D6800*Inputs!$B$5 - B6800, 0)</f>
        <v>4.978741666666668</v>
      </c>
      <c r="G6800" s="3">
        <f t="shared" si="955"/>
        <v>0.05</v>
      </c>
      <c r="H6800" t="str">
        <f t="shared" si="956"/>
        <v>Charge</v>
      </c>
      <c r="I6800" s="3">
        <f t="shared" si="961"/>
        <v>340</v>
      </c>
      <c r="J6800" s="3">
        <f t="shared" si="962"/>
        <v>0</v>
      </c>
      <c r="K6800" s="3">
        <f>MIN(Inputs!$B$2, (Inputs!$B$8 - I6800)/Inputs!$B$9)</f>
        <v>0</v>
      </c>
      <c r="L6800" s="3">
        <f>MAX(MIN(Inputs!$B$2, I6800*Inputs!$B$10, Inputs!$B$8*Inputs!$B$4 - J6800), 0)</f>
        <v>170</v>
      </c>
      <c r="M6800" s="3">
        <f t="shared" si="957"/>
        <v>0</v>
      </c>
      <c r="N6800" s="3">
        <f t="shared" si="958"/>
        <v>0</v>
      </c>
      <c r="O6800" s="3">
        <f>IF(H6800="Reg", MIN(Inputs!$B$2, I6800*Inputs!$B$10, (Inputs!$B$8-I6800)/Inputs!$B$9), 0)</f>
        <v>0</v>
      </c>
      <c r="P6800" s="3">
        <f t="shared" si="959"/>
        <v>0</v>
      </c>
      <c r="Q6800" s="3">
        <f t="shared" si="960"/>
        <v>0</v>
      </c>
      <c r="R6800" s="3">
        <f>I6800 + M6800*Inputs!$B$9 - N6800/Inputs!$B$10</f>
        <v>340</v>
      </c>
    </row>
    <row r="6801" spans="1:18" x14ac:dyDescent="0.3">
      <c r="A6801" s="4">
        <v>46306.291666666657</v>
      </c>
      <c r="B6801" s="3">
        <v>16.655000000000001</v>
      </c>
      <c r="C6801" s="3">
        <v>1.0900000000000001</v>
      </c>
      <c r="D6801" s="3">
        <f t="shared" si="954"/>
        <v>21.526979166666667</v>
      </c>
      <c r="E6801" s="3">
        <f>MAX(B6801 - D6801/Inputs!$B$5, 0)</f>
        <v>0</v>
      </c>
      <c r="F6801" s="3">
        <f>MAX(D6801*Inputs!$B$5 - B6801, 0)</f>
        <v>2.2887416666666667</v>
      </c>
      <c r="G6801" s="3">
        <f t="shared" si="955"/>
        <v>1.0900000000000001</v>
      </c>
      <c r="H6801" t="str">
        <f t="shared" si="956"/>
        <v>Charge</v>
      </c>
      <c r="I6801" s="3">
        <f t="shared" si="961"/>
        <v>340</v>
      </c>
      <c r="J6801" s="3">
        <f t="shared" si="962"/>
        <v>0</v>
      </c>
      <c r="K6801" s="3">
        <f>MIN(Inputs!$B$2, (Inputs!$B$8 - I6801)/Inputs!$B$9)</f>
        <v>0</v>
      </c>
      <c r="L6801" s="3">
        <f>MAX(MIN(Inputs!$B$2, I6801*Inputs!$B$10, Inputs!$B$8*Inputs!$B$4 - J6801), 0)</f>
        <v>170</v>
      </c>
      <c r="M6801" s="3">
        <f t="shared" si="957"/>
        <v>0</v>
      </c>
      <c r="N6801" s="3">
        <f t="shared" si="958"/>
        <v>0</v>
      </c>
      <c r="O6801" s="3">
        <f>IF(H6801="Reg", MIN(Inputs!$B$2, I6801*Inputs!$B$10, (Inputs!$B$8-I6801)/Inputs!$B$9), 0)</f>
        <v>0</v>
      </c>
      <c r="P6801" s="3">
        <f t="shared" si="959"/>
        <v>0</v>
      </c>
      <c r="Q6801" s="3">
        <f t="shared" si="960"/>
        <v>0</v>
      </c>
      <c r="R6801" s="3">
        <f>I6801 + M6801*Inputs!$B$9 - N6801/Inputs!$B$10</f>
        <v>340</v>
      </c>
    </row>
    <row r="6802" spans="1:18" x14ac:dyDescent="0.3">
      <c r="A6802" s="4">
        <v>46306.333333333343</v>
      </c>
      <c r="B6802" s="3">
        <v>19.297499999999999</v>
      </c>
      <c r="C6802" s="3">
        <v>0.98</v>
      </c>
      <c r="D6802" s="3">
        <f t="shared" si="954"/>
        <v>21.526979166666667</v>
      </c>
      <c r="E6802" s="3">
        <f>MAX(B6802 - D6802/Inputs!$B$5, 0)</f>
        <v>0</v>
      </c>
      <c r="F6802" s="3">
        <f>MAX(D6802*Inputs!$B$5 - B6802, 0)</f>
        <v>0</v>
      </c>
      <c r="G6802" s="3">
        <f t="shared" si="955"/>
        <v>0.98</v>
      </c>
      <c r="H6802" t="str">
        <f t="shared" si="956"/>
        <v>Reg</v>
      </c>
      <c r="I6802" s="3">
        <f t="shared" si="961"/>
        <v>340</v>
      </c>
      <c r="J6802" s="3">
        <f t="shared" si="962"/>
        <v>0</v>
      </c>
      <c r="K6802" s="3">
        <f>MIN(Inputs!$B$2, (Inputs!$B$8 - I6802)/Inputs!$B$9)</f>
        <v>0</v>
      </c>
      <c r="L6802" s="3">
        <f>MAX(MIN(Inputs!$B$2, I6802*Inputs!$B$10, Inputs!$B$8*Inputs!$B$4 - J6802), 0)</f>
        <v>170</v>
      </c>
      <c r="M6802" s="3">
        <f t="shared" si="957"/>
        <v>0</v>
      </c>
      <c r="N6802" s="3">
        <f t="shared" si="958"/>
        <v>0</v>
      </c>
      <c r="O6802" s="3">
        <f>IF(H6802="Reg", MIN(Inputs!$B$2, I6802*Inputs!$B$10, (Inputs!$B$8-I6802)/Inputs!$B$9), 0)</f>
        <v>0</v>
      </c>
      <c r="P6802" s="3">
        <f t="shared" si="959"/>
        <v>0</v>
      </c>
      <c r="Q6802" s="3">
        <f t="shared" si="960"/>
        <v>0</v>
      </c>
      <c r="R6802" s="3">
        <f>I6802 + M6802*Inputs!$B$9 - N6802/Inputs!$B$10</f>
        <v>340</v>
      </c>
    </row>
    <row r="6803" spans="1:18" x14ac:dyDescent="0.3">
      <c r="A6803" s="4">
        <v>46306.375</v>
      </c>
      <c r="B6803" s="3">
        <v>21.215</v>
      </c>
      <c r="C6803" s="3">
        <v>0.49</v>
      </c>
      <c r="D6803" s="3">
        <f t="shared" si="954"/>
        <v>21.526979166666667</v>
      </c>
      <c r="E6803" s="3">
        <f>MAX(B6803 - D6803/Inputs!$B$5, 0)</f>
        <v>0</v>
      </c>
      <c r="F6803" s="3">
        <f>MAX(D6803*Inputs!$B$5 - B6803, 0)</f>
        <v>0</v>
      </c>
      <c r="G6803" s="3">
        <f t="shared" si="955"/>
        <v>0.49</v>
      </c>
      <c r="H6803" t="str">
        <f t="shared" si="956"/>
        <v>Reg</v>
      </c>
      <c r="I6803" s="3">
        <f t="shared" si="961"/>
        <v>340</v>
      </c>
      <c r="J6803" s="3">
        <f t="shared" si="962"/>
        <v>0</v>
      </c>
      <c r="K6803" s="3">
        <f>MIN(Inputs!$B$2, (Inputs!$B$8 - I6803)/Inputs!$B$9)</f>
        <v>0</v>
      </c>
      <c r="L6803" s="3">
        <f>MAX(MIN(Inputs!$B$2, I6803*Inputs!$B$10, Inputs!$B$8*Inputs!$B$4 - J6803), 0)</f>
        <v>170</v>
      </c>
      <c r="M6803" s="3">
        <f t="shared" si="957"/>
        <v>0</v>
      </c>
      <c r="N6803" s="3">
        <f t="shared" si="958"/>
        <v>0</v>
      </c>
      <c r="O6803" s="3">
        <f>IF(H6803="Reg", MIN(Inputs!$B$2, I6803*Inputs!$B$10, (Inputs!$B$8-I6803)/Inputs!$B$9), 0)</f>
        <v>0</v>
      </c>
      <c r="P6803" s="3">
        <f t="shared" si="959"/>
        <v>0</v>
      </c>
      <c r="Q6803" s="3">
        <f t="shared" si="960"/>
        <v>0</v>
      </c>
      <c r="R6803" s="3">
        <f>I6803 + M6803*Inputs!$B$9 - N6803/Inputs!$B$10</f>
        <v>340</v>
      </c>
    </row>
    <row r="6804" spans="1:18" x14ac:dyDescent="0.3">
      <c r="A6804" s="4">
        <v>46306.416666666657</v>
      </c>
      <c r="B6804" s="3">
        <v>12.887499999999999</v>
      </c>
      <c r="C6804" s="3">
        <v>0.37</v>
      </c>
      <c r="D6804" s="3">
        <f t="shared" si="954"/>
        <v>21.526979166666667</v>
      </c>
      <c r="E6804" s="3">
        <f>MAX(B6804 - D6804/Inputs!$B$5, 0)</f>
        <v>0</v>
      </c>
      <c r="F6804" s="3">
        <f>MAX(D6804*Inputs!$B$5 - B6804, 0)</f>
        <v>6.0562416666666685</v>
      </c>
      <c r="G6804" s="3">
        <f t="shared" si="955"/>
        <v>0.37</v>
      </c>
      <c r="H6804" t="str">
        <f t="shared" si="956"/>
        <v>Charge</v>
      </c>
      <c r="I6804" s="3">
        <f t="shared" si="961"/>
        <v>340</v>
      </c>
      <c r="J6804" s="3">
        <f t="shared" si="962"/>
        <v>0</v>
      </c>
      <c r="K6804" s="3">
        <f>MIN(Inputs!$B$2, (Inputs!$B$8 - I6804)/Inputs!$B$9)</f>
        <v>0</v>
      </c>
      <c r="L6804" s="3">
        <f>MAX(MIN(Inputs!$B$2, I6804*Inputs!$B$10, Inputs!$B$8*Inputs!$B$4 - J6804), 0)</f>
        <v>170</v>
      </c>
      <c r="M6804" s="3">
        <f t="shared" si="957"/>
        <v>0</v>
      </c>
      <c r="N6804" s="3">
        <f t="shared" si="958"/>
        <v>0</v>
      </c>
      <c r="O6804" s="3">
        <f>IF(H6804="Reg", MIN(Inputs!$B$2, I6804*Inputs!$B$10, (Inputs!$B$8-I6804)/Inputs!$B$9), 0)</f>
        <v>0</v>
      </c>
      <c r="P6804" s="3">
        <f t="shared" si="959"/>
        <v>0</v>
      </c>
      <c r="Q6804" s="3">
        <f t="shared" si="960"/>
        <v>0</v>
      </c>
      <c r="R6804" s="3">
        <f>I6804 + M6804*Inputs!$B$9 - N6804/Inputs!$B$10</f>
        <v>340</v>
      </c>
    </row>
    <row r="6805" spans="1:18" x14ac:dyDescent="0.3">
      <c r="A6805" s="4">
        <v>46306.458333333343</v>
      </c>
      <c r="B6805" s="3">
        <v>10.16</v>
      </c>
      <c r="C6805" s="3">
        <v>0.37</v>
      </c>
      <c r="D6805" s="3">
        <f t="shared" si="954"/>
        <v>21.526979166666667</v>
      </c>
      <c r="E6805" s="3">
        <f>MAX(B6805 - D6805/Inputs!$B$5, 0)</f>
        <v>0</v>
      </c>
      <c r="F6805" s="3">
        <f>MAX(D6805*Inputs!$B$5 - B6805, 0)</f>
        <v>8.7837416666666677</v>
      </c>
      <c r="G6805" s="3">
        <f t="shared" si="955"/>
        <v>0.37</v>
      </c>
      <c r="H6805" t="str">
        <f t="shared" si="956"/>
        <v>Charge</v>
      </c>
      <c r="I6805" s="3">
        <f t="shared" si="961"/>
        <v>340</v>
      </c>
      <c r="J6805" s="3">
        <f t="shared" si="962"/>
        <v>0</v>
      </c>
      <c r="K6805" s="3">
        <f>MIN(Inputs!$B$2, (Inputs!$B$8 - I6805)/Inputs!$B$9)</f>
        <v>0</v>
      </c>
      <c r="L6805" s="3">
        <f>MAX(MIN(Inputs!$B$2, I6805*Inputs!$B$10, Inputs!$B$8*Inputs!$B$4 - J6805), 0)</f>
        <v>170</v>
      </c>
      <c r="M6805" s="3">
        <f t="shared" si="957"/>
        <v>0</v>
      </c>
      <c r="N6805" s="3">
        <f t="shared" si="958"/>
        <v>0</v>
      </c>
      <c r="O6805" s="3">
        <f>IF(H6805="Reg", MIN(Inputs!$B$2, I6805*Inputs!$B$10, (Inputs!$B$8-I6805)/Inputs!$B$9), 0)</f>
        <v>0</v>
      </c>
      <c r="P6805" s="3">
        <f t="shared" si="959"/>
        <v>0</v>
      </c>
      <c r="Q6805" s="3">
        <f t="shared" si="960"/>
        <v>0</v>
      </c>
      <c r="R6805" s="3">
        <f>I6805 + M6805*Inputs!$B$9 - N6805/Inputs!$B$10</f>
        <v>340</v>
      </c>
    </row>
    <row r="6806" spans="1:18" x14ac:dyDescent="0.3">
      <c r="A6806" s="4">
        <v>46306.5</v>
      </c>
      <c r="B6806" s="3">
        <v>16.737500000000001</v>
      </c>
      <c r="C6806" s="3">
        <v>0.39</v>
      </c>
      <c r="D6806" s="3">
        <f t="shared" si="954"/>
        <v>21.526979166666667</v>
      </c>
      <c r="E6806" s="3">
        <f>MAX(B6806 - D6806/Inputs!$B$5, 0)</f>
        <v>0</v>
      </c>
      <c r="F6806" s="3">
        <f>MAX(D6806*Inputs!$B$5 - B6806, 0)</f>
        <v>2.2062416666666671</v>
      </c>
      <c r="G6806" s="3">
        <f t="shared" si="955"/>
        <v>0.39</v>
      </c>
      <c r="H6806" t="str">
        <f t="shared" si="956"/>
        <v>Charge</v>
      </c>
      <c r="I6806" s="3">
        <f t="shared" si="961"/>
        <v>340</v>
      </c>
      <c r="J6806" s="3">
        <f t="shared" si="962"/>
        <v>0</v>
      </c>
      <c r="K6806" s="3">
        <f>MIN(Inputs!$B$2, (Inputs!$B$8 - I6806)/Inputs!$B$9)</f>
        <v>0</v>
      </c>
      <c r="L6806" s="3">
        <f>MAX(MIN(Inputs!$B$2, I6806*Inputs!$B$10, Inputs!$B$8*Inputs!$B$4 - J6806), 0)</f>
        <v>170</v>
      </c>
      <c r="M6806" s="3">
        <f t="shared" si="957"/>
        <v>0</v>
      </c>
      <c r="N6806" s="3">
        <f t="shared" si="958"/>
        <v>0</v>
      </c>
      <c r="O6806" s="3">
        <f>IF(H6806="Reg", MIN(Inputs!$B$2, I6806*Inputs!$B$10, (Inputs!$B$8-I6806)/Inputs!$B$9), 0)</f>
        <v>0</v>
      </c>
      <c r="P6806" s="3">
        <f t="shared" si="959"/>
        <v>0</v>
      </c>
      <c r="Q6806" s="3">
        <f t="shared" si="960"/>
        <v>0</v>
      </c>
      <c r="R6806" s="3">
        <f>I6806 + M6806*Inputs!$B$9 - N6806/Inputs!$B$10</f>
        <v>340</v>
      </c>
    </row>
    <row r="6807" spans="1:18" x14ac:dyDescent="0.3">
      <c r="A6807" s="4">
        <v>46306.541666666657</v>
      </c>
      <c r="B6807" s="3">
        <v>21.62</v>
      </c>
      <c r="C6807" s="3">
        <v>0.3</v>
      </c>
      <c r="D6807" s="3">
        <f t="shared" si="954"/>
        <v>21.526979166666667</v>
      </c>
      <c r="E6807" s="3">
        <f>MAX(B6807 - D6807/Inputs!$B$5, 0)</f>
        <v>0</v>
      </c>
      <c r="F6807" s="3">
        <f>MAX(D6807*Inputs!$B$5 - B6807, 0)</f>
        <v>0</v>
      </c>
      <c r="G6807" s="3">
        <f t="shared" si="955"/>
        <v>0.3</v>
      </c>
      <c r="H6807" t="str">
        <f t="shared" si="956"/>
        <v>Reg</v>
      </c>
      <c r="I6807" s="3">
        <f t="shared" si="961"/>
        <v>340</v>
      </c>
      <c r="J6807" s="3">
        <f t="shared" si="962"/>
        <v>0</v>
      </c>
      <c r="K6807" s="3">
        <f>MIN(Inputs!$B$2, (Inputs!$B$8 - I6807)/Inputs!$B$9)</f>
        <v>0</v>
      </c>
      <c r="L6807" s="3">
        <f>MAX(MIN(Inputs!$B$2, I6807*Inputs!$B$10, Inputs!$B$8*Inputs!$B$4 - J6807), 0)</f>
        <v>170</v>
      </c>
      <c r="M6807" s="3">
        <f t="shared" si="957"/>
        <v>0</v>
      </c>
      <c r="N6807" s="3">
        <f t="shared" si="958"/>
        <v>0</v>
      </c>
      <c r="O6807" s="3">
        <f>IF(H6807="Reg", MIN(Inputs!$B$2, I6807*Inputs!$B$10, (Inputs!$B$8-I6807)/Inputs!$B$9), 0)</f>
        <v>0</v>
      </c>
      <c r="P6807" s="3">
        <f t="shared" si="959"/>
        <v>0</v>
      </c>
      <c r="Q6807" s="3">
        <f t="shared" si="960"/>
        <v>0</v>
      </c>
      <c r="R6807" s="3">
        <f>I6807 + M6807*Inputs!$B$9 - N6807/Inputs!$B$10</f>
        <v>340</v>
      </c>
    </row>
    <row r="6808" spans="1:18" x14ac:dyDescent="0.3">
      <c r="A6808" s="4">
        <v>46306.583333333343</v>
      </c>
      <c r="B6808" s="3">
        <v>21.612500000000001</v>
      </c>
      <c r="C6808" s="3">
        <v>0.42</v>
      </c>
      <c r="D6808" s="3">
        <f t="shared" si="954"/>
        <v>21.526979166666667</v>
      </c>
      <c r="E6808" s="3">
        <f>MAX(B6808 - D6808/Inputs!$B$5, 0)</f>
        <v>0</v>
      </c>
      <c r="F6808" s="3">
        <f>MAX(D6808*Inputs!$B$5 - B6808, 0)</f>
        <v>0</v>
      </c>
      <c r="G6808" s="3">
        <f t="shared" si="955"/>
        <v>0.42</v>
      </c>
      <c r="H6808" t="str">
        <f t="shared" si="956"/>
        <v>Reg</v>
      </c>
      <c r="I6808" s="3">
        <f t="shared" si="961"/>
        <v>340</v>
      </c>
      <c r="J6808" s="3">
        <f t="shared" si="962"/>
        <v>0</v>
      </c>
      <c r="K6808" s="3">
        <f>MIN(Inputs!$B$2, (Inputs!$B$8 - I6808)/Inputs!$B$9)</f>
        <v>0</v>
      </c>
      <c r="L6808" s="3">
        <f>MAX(MIN(Inputs!$B$2, I6808*Inputs!$B$10, Inputs!$B$8*Inputs!$B$4 - J6808), 0)</f>
        <v>170</v>
      </c>
      <c r="M6808" s="3">
        <f t="shared" si="957"/>
        <v>0</v>
      </c>
      <c r="N6808" s="3">
        <f t="shared" si="958"/>
        <v>0</v>
      </c>
      <c r="O6808" s="3">
        <f>IF(H6808="Reg", MIN(Inputs!$B$2, I6808*Inputs!$B$10, (Inputs!$B$8-I6808)/Inputs!$B$9), 0)</f>
        <v>0</v>
      </c>
      <c r="P6808" s="3">
        <f t="shared" si="959"/>
        <v>0</v>
      </c>
      <c r="Q6808" s="3">
        <f t="shared" si="960"/>
        <v>0</v>
      </c>
      <c r="R6808" s="3">
        <f>I6808 + M6808*Inputs!$B$9 - N6808/Inputs!$B$10</f>
        <v>340</v>
      </c>
    </row>
    <row r="6809" spans="1:18" x14ac:dyDescent="0.3">
      <c r="A6809" s="4">
        <v>46306.625</v>
      </c>
      <c r="B6809" s="3">
        <v>24.485000000000003</v>
      </c>
      <c r="C6809" s="3">
        <v>0.44</v>
      </c>
      <c r="D6809" s="3">
        <f t="shared" si="954"/>
        <v>21.526979166666667</v>
      </c>
      <c r="E6809" s="3">
        <f>MAX(B6809 - D6809/Inputs!$B$5, 0)</f>
        <v>2.2523674242428626E-2</v>
      </c>
      <c r="F6809" s="3">
        <f>MAX(D6809*Inputs!$B$5 - B6809, 0)</f>
        <v>0</v>
      </c>
      <c r="G6809" s="3">
        <f t="shared" si="955"/>
        <v>0.44</v>
      </c>
      <c r="H6809" t="str">
        <f t="shared" si="956"/>
        <v>Reg</v>
      </c>
      <c r="I6809" s="3">
        <f t="shared" si="961"/>
        <v>340</v>
      </c>
      <c r="J6809" s="3">
        <f t="shared" si="962"/>
        <v>0</v>
      </c>
      <c r="K6809" s="3">
        <f>MIN(Inputs!$B$2, (Inputs!$B$8 - I6809)/Inputs!$B$9)</f>
        <v>0</v>
      </c>
      <c r="L6809" s="3">
        <f>MAX(MIN(Inputs!$B$2, I6809*Inputs!$B$10, Inputs!$B$8*Inputs!$B$4 - J6809), 0)</f>
        <v>170</v>
      </c>
      <c r="M6809" s="3">
        <f t="shared" si="957"/>
        <v>0</v>
      </c>
      <c r="N6809" s="3">
        <f t="shared" si="958"/>
        <v>0</v>
      </c>
      <c r="O6809" s="3">
        <f>IF(H6809="Reg", MIN(Inputs!$B$2, I6809*Inputs!$B$10, (Inputs!$B$8-I6809)/Inputs!$B$9), 0)</f>
        <v>0</v>
      </c>
      <c r="P6809" s="3">
        <f t="shared" si="959"/>
        <v>0</v>
      </c>
      <c r="Q6809" s="3">
        <f t="shared" si="960"/>
        <v>0</v>
      </c>
      <c r="R6809" s="3">
        <f>I6809 + M6809*Inputs!$B$9 - N6809/Inputs!$B$10</f>
        <v>340</v>
      </c>
    </row>
    <row r="6810" spans="1:18" x14ac:dyDescent="0.3">
      <c r="A6810" s="4">
        <v>46306.666666666657</v>
      </c>
      <c r="B6810" s="3">
        <v>22.7575</v>
      </c>
      <c r="C6810" s="3">
        <v>0.44</v>
      </c>
      <c r="D6810" s="3">
        <f t="shared" si="954"/>
        <v>21.526979166666667</v>
      </c>
      <c r="E6810" s="3">
        <f>MAX(B6810 - D6810/Inputs!$B$5, 0)</f>
        <v>0</v>
      </c>
      <c r="F6810" s="3">
        <f>MAX(D6810*Inputs!$B$5 - B6810, 0)</f>
        <v>0</v>
      </c>
      <c r="G6810" s="3">
        <f t="shared" si="955"/>
        <v>0.44</v>
      </c>
      <c r="H6810" t="str">
        <f t="shared" si="956"/>
        <v>Reg</v>
      </c>
      <c r="I6810" s="3">
        <f t="shared" si="961"/>
        <v>340</v>
      </c>
      <c r="J6810" s="3">
        <f t="shared" si="962"/>
        <v>0</v>
      </c>
      <c r="K6810" s="3">
        <f>MIN(Inputs!$B$2, (Inputs!$B$8 - I6810)/Inputs!$B$9)</f>
        <v>0</v>
      </c>
      <c r="L6810" s="3">
        <f>MAX(MIN(Inputs!$B$2, I6810*Inputs!$B$10, Inputs!$B$8*Inputs!$B$4 - J6810), 0)</f>
        <v>170</v>
      </c>
      <c r="M6810" s="3">
        <f t="shared" si="957"/>
        <v>0</v>
      </c>
      <c r="N6810" s="3">
        <f t="shared" si="958"/>
        <v>0</v>
      </c>
      <c r="O6810" s="3">
        <f>IF(H6810="Reg", MIN(Inputs!$B$2, I6810*Inputs!$B$10, (Inputs!$B$8-I6810)/Inputs!$B$9), 0)</f>
        <v>0</v>
      </c>
      <c r="P6810" s="3">
        <f t="shared" si="959"/>
        <v>0</v>
      </c>
      <c r="Q6810" s="3">
        <f t="shared" si="960"/>
        <v>0</v>
      </c>
      <c r="R6810" s="3">
        <f>I6810 + M6810*Inputs!$B$9 - N6810/Inputs!$B$10</f>
        <v>340</v>
      </c>
    </row>
    <row r="6811" spans="1:18" x14ac:dyDescent="0.3">
      <c r="A6811" s="4">
        <v>46306.708333333343</v>
      </c>
      <c r="B6811" s="3">
        <v>15.817500000000001</v>
      </c>
      <c r="C6811" s="3">
        <v>1</v>
      </c>
      <c r="D6811" s="3">
        <f t="shared" si="954"/>
        <v>21.526979166666667</v>
      </c>
      <c r="E6811" s="3">
        <f>MAX(B6811 - D6811/Inputs!$B$5, 0)</f>
        <v>0</v>
      </c>
      <c r="F6811" s="3">
        <f>MAX(D6811*Inputs!$B$5 - B6811, 0)</f>
        <v>3.126241666666667</v>
      </c>
      <c r="G6811" s="3">
        <f t="shared" si="955"/>
        <v>1</v>
      </c>
      <c r="H6811" t="str">
        <f t="shared" si="956"/>
        <v>Charge</v>
      </c>
      <c r="I6811" s="3">
        <f t="shared" si="961"/>
        <v>340</v>
      </c>
      <c r="J6811" s="3">
        <f t="shared" si="962"/>
        <v>0</v>
      </c>
      <c r="K6811" s="3">
        <f>MIN(Inputs!$B$2, (Inputs!$B$8 - I6811)/Inputs!$B$9)</f>
        <v>0</v>
      </c>
      <c r="L6811" s="3">
        <f>MAX(MIN(Inputs!$B$2, I6811*Inputs!$B$10, Inputs!$B$8*Inputs!$B$4 - J6811), 0)</f>
        <v>170</v>
      </c>
      <c r="M6811" s="3">
        <f t="shared" si="957"/>
        <v>0</v>
      </c>
      <c r="N6811" s="3">
        <f t="shared" si="958"/>
        <v>0</v>
      </c>
      <c r="O6811" s="3">
        <f>IF(H6811="Reg", MIN(Inputs!$B$2, I6811*Inputs!$B$10, (Inputs!$B$8-I6811)/Inputs!$B$9), 0)</f>
        <v>0</v>
      </c>
      <c r="P6811" s="3">
        <f t="shared" si="959"/>
        <v>0</v>
      </c>
      <c r="Q6811" s="3">
        <f t="shared" si="960"/>
        <v>0</v>
      </c>
      <c r="R6811" s="3">
        <f>I6811 + M6811*Inputs!$B$9 - N6811/Inputs!$B$10</f>
        <v>340</v>
      </c>
    </row>
    <row r="6812" spans="1:18" x14ac:dyDescent="0.3">
      <c r="A6812" s="4">
        <v>46306.75</v>
      </c>
      <c r="B6812" s="3">
        <v>19.649999999999999</v>
      </c>
      <c r="C6812" s="3">
        <v>4.62</v>
      </c>
      <c r="D6812" s="3">
        <f t="shared" si="954"/>
        <v>21.526979166666667</v>
      </c>
      <c r="E6812" s="3">
        <f>MAX(B6812 - D6812/Inputs!$B$5, 0)</f>
        <v>0</v>
      </c>
      <c r="F6812" s="3">
        <f>MAX(D6812*Inputs!$B$5 - B6812, 0)</f>
        <v>0</v>
      </c>
      <c r="G6812" s="3">
        <f t="shared" si="955"/>
        <v>4.62</v>
      </c>
      <c r="H6812" t="str">
        <f t="shared" si="956"/>
        <v>Reg</v>
      </c>
      <c r="I6812" s="3">
        <f t="shared" si="961"/>
        <v>340</v>
      </c>
      <c r="J6812" s="3">
        <f t="shared" si="962"/>
        <v>0</v>
      </c>
      <c r="K6812" s="3">
        <f>MIN(Inputs!$B$2, (Inputs!$B$8 - I6812)/Inputs!$B$9)</f>
        <v>0</v>
      </c>
      <c r="L6812" s="3">
        <f>MAX(MIN(Inputs!$B$2, I6812*Inputs!$B$10, Inputs!$B$8*Inputs!$B$4 - J6812), 0)</f>
        <v>170</v>
      </c>
      <c r="M6812" s="3">
        <f t="shared" si="957"/>
        <v>0</v>
      </c>
      <c r="N6812" s="3">
        <f t="shared" si="958"/>
        <v>0</v>
      </c>
      <c r="O6812" s="3">
        <f>IF(H6812="Reg", MIN(Inputs!$B$2, I6812*Inputs!$B$10, (Inputs!$B$8-I6812)/Inputs!$B$9), 0)</f>
        <v>0</v>
      </c>
      <c r="P6812" s="3">
        <f t="shared" si="959"/>
        <v>0</v>
      </c>
      <c r="Q6812" s="3">
        <f t="shared" si="960"/>
        <v>0</v>
      </c>
      <c r="R6812" s="3">
        <f>I6812 + M6812*Inputs!$B$9 - N6812/Inputs!$B$10</f>
        <v>340</v>
      </c>
    </row>
    <row r="6813" spans="1:18" x14ac:dyDescent="0.3">
      <c r="A6813" s="4">
        <v>46306.791666666657</v>
      </c>
      <c r="B6813" s="3">
        <v>33.549999999999997</v>
      </c>
      <c r="C6813" s="3">
        <v>4.9800000000000004</v>
      </c>
      <c r="D6813" s="3">
        <f t="shared" si="954"/>
        <v>21.526979166666667</v>
      </c>
      <c r="E6813" s="3">
        <f>MAX(B6813 - D6813/Inputs!$B$5, 0)</f>
        <v>9.0875236742424228</v>
      </c>
      <c r="F6813" s="3">
        <f>MAX(D6813*Inputs!$B$5 - B6813, 0)</f>
        <v>0</v>
      </c>
      <c r="G6813" s="3">
        <f t="shared" si="955"/>
        <v>4.9800000000000004</v>
      </c>
      <c r="H6813" t="str">
        <f t="shared" si="956"/>
        <v>Discharge</v>
      </c>
      <c r="I6813" s="3">
        <f t="shared" si="961"/>
        <v>340</v>
      </c>
      <c r="J6813" s="3">
        <f t="shared" si="962"/>
        <v>0</v>
      </c>
      <c r="K6813" s="3">
        <f>MIN(Inputs!$B$2, (Inputs!$B$8 - I6813)/Inputs!$B$9)</f>
        <v>0</v>
      </c>
      <c r="L6813" s="3">
        <f>MAX(MIN(Inputs!$B$2, I6813*Inputs!$B$10, Inputs!$B$8*Inputs!$B$4 - J6813), 0)</f>
        <v>170</v>
      </c>
      <c r="M6813" s="3">
        <f t="shared" si="957"/>
        <v>0</v>
      </c>
      <c r="N6813" s="3">
        <f t="shared" si="958"/>
        <v>170</v>
      </c>
      <c r="O6813" s="3">
        <f>IF(H6813="Reg", MIN(Inputs!$B$2, I6813*Inputs!$B$10, (Inputs!$B$8-I6813)/Inputs!$B$9), 0)</f>
        <v>0</v>
      </c>
      <c r="P6813" s="3">
        <f t="shared" si="959"/>
        <v>5703.4999999999991</v>
      </c>
      <c r="Q6813" s="3">
        <f t="shared" si="960"/>
        <v>0</v>
      </c>
      <c r="R6813" s="3">
        <f>I6813 + M6813*Inputs!$B$9 - N6813/Inputs!$B$10</f>
        <v>158.77939109773115</v>
      </c>
    </row>
    <row r="6814" spans="1:18" x14ac:dyDescent="0.3">
      <c r="A6814" s="4">
        <v>46306.833333333343</v>
      </c>
      <c r="B6814" s="3">
        <v>41.817499999999995</v>
      </c>
      <c r="C6814" s="3">
        <v>1</v>
      </c>
      <c r="D6814" s="3">
        <f t="shared" si="954"/>
        <v>21.526979166666667</v>
      </c>
      <c r="E6814" s="3">
        <f>MAX(B6814 - D6814/Inputs!$B$5, 0)</f>
        <v>17.355023674242421</v>
      </c>
      <c r="F6814" s="3">
        <f>MAX(D6814*Inputs!$B$5 - B6814, 0)</f>
        <v>0</v>
      </c>
      <c r="G6814" s="3">
        <f t="shared" si="955"/>
        <v>1</v>
      </c>
      <c r="H6814" t="str">
        <f t="shared" si="956"/>
        <v>Discharge</v>
      </c>
      <c r="I6814" s="3">
        <f t="shared" si="961"/>
        <v>158.77939109773115</v>
      </c>
      <c r="J6814" s="3">
        <f t="shared" si="962"/>
        <v>170</v>
      </c>
      <c r="K6814" s="3">
        <f>MIN(Inputs!$B$2, (Inputs!$B$8 - I6814)/Inputs!$B$9)</f>
        <v>170</v>
      </c>
      <c r="L6814" s="3">
        <f>MAX(MIN(Inputs!$B$2, I6814*Inputs!$B$10, Inputs!$B$8*Inputs!$B$4 - J6814), 0)</f>
        <v>148.94827166799323</v>
      </c>
      <c r="M6814" s="3">
        <f t="shared" si="957"/>
        <v>0</v>
      </c>
      <c r="N6814" s="3">
        <f t="shared" si="958"/>
        <v>148.94827166799323</v>
      </c>
      <c r="O6814" s="3">
        <f>IF(H6814="Reg", MIN(Inputs!$B$2, I6814*Inputs!$B$10, (Inputs!$B$8-I6814)/Inputs!$B$9), 0)</f>
        <v>0</v>
      </c>
      <c r="P6814" s="3">
        <f t="shared" si="959"/>
        <v>6228.6443504763056</v>
      </c>
      <c r="Q6814" s="3">
        <f t="shared" si="960"/>
        <v>0</v>
      </c>
      <c r="R6814" s="3">
        <f>I6814 + M6814*Inputs!$B$9 - N6814/Inputs!$B$10</f>
        <v>0</v>
      </c>
    </row>
    <row r="6815" spans="1:18" x14ac:dyDescent="0.3">
      <c r="A6815" s="4">
        <v>46306.875</v>
      </c>
      <c r="B6815" s="3">
        <v>44.245000000000005</v>
      </c>
      <c r="C6815" s="3">
        <v>0.16</v>
      </c>
      <c r="D6815" s="3">
        <f t="shared" si="954"/>
        <v>21.526979166666667</v>
      </c>
      <c r="E6815" s="3">
        <f>MAX(B6815 - D6815/Inputs!$B$5, 0)</f>
        <v>19.78252367424243</v>
      </c>
      <c r="F6815" s="3">
        <f>MAX(D6815*Inputs!$B$5 - B6815, 0)</f>
        <v>0</v>
      </c>
      <c r="G6815" s="3">
        <f t="shared" si="955"/>
        <v>0.16</v>
      </c>
      <c r="H6815" t="str">
        <f t="shared" si="956"/>
        <v>Discharge</v>
      </c>
      <c r="I6815" s="3">
        <f t="shared" si="961"/>
        <v>0</v>
      </c>
      <c r="J6815" s="3">
        <f t="shared" si="962"/>
        <v>318.94827166799325</v>
      </c>
      <c r="K6815" s="3">
        <f>MIN(Inputs!$B$2, (Inputs!$B$8 - I6815)/Inputs!$B$9)</f>
        <v>170</v>
      </c>
      <c r="L6815" s="3">
        <f>MAX(MIN(Inputs!$B$2, I6815*Inputs!$B$10, Inputs!$B$8*Inputs!$B$4 - J6815), 0)</f>
        <v>0</v>
      </c>
      <c r="M6815" s="3">
        <f t="shared" si="957"/>
        <v>0</v>
      </c>
      <c r="N6815" s="3">
        <f t="shared" si="958"/>
        <v>0</v>
      </c>
      <c r="O6815" s="3">
        <f>IF(H6815="Reg", MIN(Inputs!$B$2, I6815*Inputs!$B$10, (Inputs!$B$8-I6815)/Inputs!$B$9), 0)</f>
        <v>0</v>
      </c>
      <c r="P6815" s="3">
        <f t="shared" si="959"/>
        <v>0</v>
      </c>
      <c r="Q6815" s="3">
        <f t="shared" si="960"/>
        <v>0</v>
      </c>
      <c r="R6815" s="3">
        <f>I6815 + M6815*Inputs!$B$9 - N6815/Inputs!$B$10</f>
        <v>0</v>
      </c>
    </row>
    <row r="6816" spans="1:18" x14ac:dyDescent="0.3">
      <c r="A6816" s="4">
        <v>46306.916666666657</v>
      </c>
      <c r="B6816" s="3">
        <v>42.225000000000001</v>
      </c>
      <c r="C6816" s="3">
        <v>0.06</v>
      </c>
      <c r="D6816" s="3">
        <f t="shared" si="954"/>
        <v>21.526979166666667</v>
      </c>
      <c r="E6816" s="3">
        <f>MAX(B6816 - D6816/Inputs!$B$5, 0)</f>
        <v>17.762523674242427</v>
      </c>
      <c r="F6816" s="3">
        <f>MAX(D6816*Inputs!$B$5 - B6816, 0)</f>
        <v>0</v>
      </c>
      <c r="G6816" s="3">
        <f t="shared" si="955"/>
        <v>0.06</v>
      </c>
      <c r="H6816" t="str">
        <f t="shared" si="956"/>
        <v>Discharge</v>
      </c>
      <c r="I6816" s="3">
        <f t="shared" si="961"/>
        <v>0</v>
      </c>
      <c r="J6816" s="3">
        <f t="shared" si="962"/>
        <v>318.94827166799325</v>
      </c>
      <c r="K6816" s="3">
        <f>MIN(Inputs!$B$2, (Inputs!$B$8 - I6816)/Inputs!$B$9)</f>
        <v>170</v>
      </c>
      <c r="L6816" s="3">
        <f>MAX(MIN(Inputs!$B$2, I6816*Inputs!$B$10, Inputs!$B$8*Inputs!$B$4 - J6816), 0)</f>
        <v>0</v>
      </c>
      <c r="M6816" s="3">
        <f t="shared" si="957"/>
        <v>0</v>
      </c>
      <c r="N6816" s="3">
        <f t="shared" si="958"/>
        <v>0</v>
      </c>
      <c r="O6816" s="3">
        <f>IF(H6816="Reg", MIN(Inputs!$B$2, I6816*Inputs!$B$10, (Inputs!$B$8-I6816)/Inputs!$B$9), 0)</f>
        <v>0</v>
      </c>
      <c r="P6816" s="3">
        <f t="shared" si="959"/>
        <v>0</v>
      </c>
      <c r="Q6816" s="3">
        <f t="shared" si="960"/>
        <v>0</v>
      </c>
      <c r="R6816" s="3">
        <f>I6816 + M6816*Inputs!$B$9 - N6816/Inputs!$B$10</f>
        <v>0</v>
      </c>
    </row>
    <row r="6817" spans="1:18" x14ac:dyDescent="0.3">
      <c r="A6817" s="4">
        <v>46306.958333333343</v>
      </c>
      <c r="B6817" s="3">
        <v>34.31</v>
      </c>
      <c r="C6817" s="3">
        <v>0.05</v>
      </c>
      <c r="D6817" s="3">
        <f t="shared" si="954"/>
        <v>21.526979166666667</v>
      </c>
      <c r="E6817" s="3">
        <f>MAX(B6817 - D6817/Inputs!$B$5, 0)</f>
        <v>9.8475236742424279</v>
      </c>
      <c r="F6817" s="3">
        <f>MAX(D6817*Inputs!$B$5 - B6817, 0)</f>
        <v>0</v>
      </c>
      <c r="G6817" s="3">
        <f t="shared" si="955"/>
        <v>0.05</v>
      </c>
      <c r="H6817" t="str">
        <f t="shared" si="956"/>
        <v>Discharge</v>
      </c>
      <c r="I6817" s="3">
        <f t="shared" si="961"/>
        <v>0</v>
      </c>
      <c r="J6817" s="3">
        <f t="shared" si="962"/>
        <v>318.94827166799325</v>
      </c>
      <c r="K6817" s="3">
        <f>MIN(Inputs!$B$2, (Inputs!$B$8 - I6817)/Inputs!$B$9)</f>
        <v>170</v>
      </c>
      <c r="L6817" s="3">
        <f>MAX(MIN(Inputs!$B$2, I6817*Inputs!$B$10, Inputs!$B$8*Inputs!$B$4 - J6817), 0)</f>
        <v>0</v>
      </c>
      <c r="M6817" s="3">
        <f t="shared" si="957"/>
        <v>0</v>
      </c>
      <c r="N6817" s="3">
        <f t="shared" si="958"/>
        <v>0</v>
      </c>
      <c r="O6817" s="3">
        <f>IF(H6817="Reg", MIN(Inputs!$B$2, I6817*Inputs!$B$10, (Inputs!$B$8-I6817)/Inputs!$B$9), 0)</f>
        <v>0</v>
      </c>
      <c r="P6817" s="3">
        <f t="shared" si="959"/>
        <v>0</v>
      </c>
      <c r="Q6817" s="3">
        <f t="shared" si="960"/>
        <v>0</v>
      </c>
      <c r="R6817" s="3">
        <f>I6817 + M6817*Inputs!$B$9 - N6817/Inputs!$B$10</f>
        <v>0</v>
      </c>
    </row>
    <row r="6818" spans="1:18" x14ac:dyDescent="0.3">
      <c r="A6818" s="4">
        <v>46307</v>
      </c>
      <c r="B6818" s="3">
        <v>26.950000000000003</v>
      </c>
      <c r="C6818" s="3">
        <v>0.05</v>
      </c>
      <c r="D6818" s="3">
        <f t="shared" si="954"/>
        <v>12.532291666666666</v>
      </c>
      <c r="E6818" s="3">
        <f>MAX(B6818 - D6818/Inputs!$B$5, 0)</f>
        <v>12.708759469696973</v>
      </c>
      <c r="F6818" s="3">
        <f>MAX(D6818*Inputs!$B$5 - B6818, 0)</f>
        <v>0</v>
      </c>
      <c r="G6818" s="3">
        <f t="shared" si="955"/>
        <v>0.05</v>
      </c>
      <c r="H6818" t="str">
        <f t="shared" si="956"/>
        <v>Discharge</v>
      </c>
      <c r="I6818" s="3">
        <f t="shared" si="961"/>
        <v>0</v>
      </c>
      <c r="J6818" s="3">
        <f t="shared" si="962"/>
        <v>0</v>
      </c>
      <c r="K6818" s="3">
        <f>MIN(Inputs!$B$2, (Inputs!$B$8 - I6818)/Inputs!$B$9)</f>
        <v>170</v>
      </c>
      <c r="L6818" s="3">
        <f>MAX(MIN(Inputs!$B$2, I6818*Inputs!$B$10, Inputs!$B$8*Inputs!$B$4 - J6818), 0)</f>
        <v>0</v>
      </c>
      <c r="M6818" s="3">
        <f t="shared" si="957"/>
        <v>0</v>
      </c>
      <c r="N6818" s="3">
        <f t="shared" si="958"/>
        <v>0</v>
      </c>
      <c r="O6818" s="3">
        <f>IF(H6818="Reg", MIN(Inputs!$B$2, I6818*Inputs!$B$10, (Inputs!$B$8-I6818)/Inputs!$B$9), 0)</f>
        <v>0</v>
      </c>
      <c r="P6818" s="3">
        <f t="shared" si="959"/>
        <v>0</v>
      </c>
      <c r="Q6818" s="3">
        <f t="shared" si="960"/>
        <v>0</v>
      </c>
      <c r="R6818" s="3">
        <f>I6818 + M6818*Inputs!$B$9 - N6818/Inputs!$B$10</f>
        <v>0</v>
      </c>
    </row>
    <row r="6819" spans="1:18" x14ac:dyDescent="0.3">
      <c r="A6819" s="4">
        <v>46307.041666666657</v>
      </c>
      <c r="B6819" s="3">
        <v>20.122499999999999</v>
      </c>
      <c r="C6819" s="3">
        <v>0.06</v>
      </c>
      <c r="D6819" s="3">
        <f t="shared" si="954"/>
        <v>12.532291666666666</v>
      </c>
      <c r="E6819" s="3">
        <f>MAX(B6819 - D6819/Inputs!$B$5, 0)</f>
        <v>5.8812594696969693</v>
      </c>
      <c r="F6819" s="3">
        <f>MAX(D6819*Inputs!$B$5 - B6819, 0)</f>
        <v>0</v>
      </c>
      <c r="G6819" s="3">
        <f t="shared" si="955"/>
        <v>0.06</v>
      </c>
      <c r="H6819" t="str">
        <f t="shared" si="956"/>
        <v>Discharge</v>
      </c>
      <c r="I6819" s="3">
        <f t="shared" si="961"/>
        <v>0</v>
      </c>
      <c r="J6819" s="3">
        <f t="shared" si="962"/>
        <v>0</v>
      </c>
      <c r="K6819" s="3">
        <f>MIN(Inputs!$B$2, (Inputs!$B$8 - I6819)/Inputs!$B$9)</f>
        <v>170</v>
      </c>
      <c r="L6819" s="3">
        <f>MAX(MIN(Inputs!$B$2, I6819*Inputs!$B$10, Inputs!$B$8*Inputs!$B$4 - J6819), 0)</f>
        <v>0</v>
      </c>
      <c r="M6819" s="3">
        <f t="shared" si="957"/>
        <v>0</v>
      </c>
      <c r="N6819" s="3">
        <f t="shared" si="958"/>
        <v>0</v>
      </c>
      <c r="O6819" s="3">
        <f>IF(H6819="Reg", MIN(Inputs!$B$2, I6819*Inputs!$B$10, (Inputs!$B$8-I6819)/Inputs!$B$9), 0)</f>
        <v>0</v>
      </c>
      <c r="P6819" s="3">
        <f t="shared" si="959"/>
        <v>0</v>
      </c>
      <c r="Q6819" s="3">
        <f t="shared" si="960"/>
        <v>0</v>
      </c>
      <c r="R6819" s="3">
        <f>I6819 + M6819*Inputs!$B$9 - N6819/Inputs!$B$10</f>
        <v>0</v>
      </c>
    </row>
    <row r="6820" spans="1:18" x14ac:dyDescent="0.3">
      <c r="A6820" s="4">
        <v>46307.083333333343</v>
      </c>
      <c r="B6820" s="3">
        <v>19.010000000000002</v>
      </c>
      <c r="C6820" s="3">
        <v>0.05</v>
      </c>
      <c r="D6820" s="3">
        <f t="shared" si="954"/>
        <v>12.532291666666666</v>
      </c>
      <c r="E6820" s="3">
        <f>MAX(B6820 - D6820/Inputs!$B$5, 0)</f>
        <v>4.7687594696969722</v>
      </c>
      <c r="F6820" s="3">
        <f>MAX(D6820*Inputs!$B$5 - B6820, 0)</f>
        <v>0</v>
      </c>
      <c r="G6820" s="3">
        <f t="shared" si="955"/>
        <v>0.05</v>
      </c>
      <c r="H6820" t="str">
        <f t="shared" si="956"/>
        <v>Discharge</v>
      </c>
      <c r="I6820" s="3">
        <f t="shared" si="961"/>
        <v>0</v>
      </c>
      <c r="J6820" s="3">
        <f t="shared" si="962"/>
        <v>0</v>
      </c>
      <c r="K6820" s="3">
        <f>MIN(Inputs!$B$2, (Inputs!$B$8 - I6820)/Inputs!$B$9)</f>
        <v>170</v>
      </c>
      <c r="L6820" s="3">
        <f>MAX(MIN(Inputs!$B$2, I6820*Inputs!$B$10, Inputs!$B$8*Inputs!$B$4 - J6820), 0)</f>
        <v>0</v>
      </c>
      <c r="M6820" s="3">
        <f t="shared" si="957"/>
        <v>0</v>
      </c>
      <c r="N6820" s="3">
        <f t="shared" si="958"/>
        <v>0</v>
      </c>
      <c r="O6820" s="3">
        <f>IF(H6820="Reg", MIN(Inputs!$B$2, I6820*Inputs!$B$10, (Inputs!$B$8-I6820)/Inputs!$B$9), 0)</f>
        <v>0</v>
      </c>
      <c r="P6820" s="3">
        <f t="shared" si="959"/>
        <v>0</v>
      </c>
      <c r="Q6820" s="3">
        <f t="shared" si="960"/>
        <v>0</v>
      </c>
      <c r="R6820" s="3">
        <f>I6820 + M6820*Inputs!$B$9 - N6820/Inputs!$B$10</f>
        <v>0</v>
      </c>
    </row>
    <row r="6821" spans="1:18" x14ac:dyDescent="0.3">
      <c r="A6821" s="4">
        <v>46307.125</v>
      </c>
      <c r="B6821" s="3">
        <v>19.045000000000002</v>
      </c>
      <c r="C6821" s="3">
        <v>7.0000000000000007E-2</v>
      </c>
      <c r="D6821" s="3">
        <f t="shared" si="954"/>
        <v>12.532291666666666</v>
      </c>
      <c r="E6821" s="3">
        <f>MAX(B6821 - D6821/Inputs!$B$5, 0)</f>
        <v>4.8037594696969723</v>
      </c>
      <c r="F6821" s="3">
        <f>MAX(D6821*Inputs!$B$5 - B6821, 0)</f>
        <v>0</v>
      </c>
      <c r="G6821" s="3">
        <f t="shared" si="955"/>
        <v>7.0000000000000007E-2</v>
      </c>
      <c r="H6821" t="str">
        <f t="shared" si="956"/>
        <v>Discharge</v>
      </c>
      <c r="I6821" s="3">
        <f t="shared" si="961"/>
        <v>0</v>
      </c>
      <c r="J6821" s="3">
        <f t="shared" si="962"/>
        <v>0</v>
      </c>
      <c r="K6821" s="3">
        <f>MIN(Inputs!$B$2, (Inputs!$B$8 - I6821)/Inputs!$B$9)</f>
        <v>170</v>
      </c>
      <c r="L6821" s="3">
        <f>MAX(MIN(Inputs!$B$2, I6821*Inputs!$B$10, Inputs!$B$8*Inputs!$B$4 - J6821), 0)</f>
        <v>0</v>
      </c>
      <c r="M6821" s="3">
        <f t="shared" si="957"/>
        <v>0</v>
      </c>
      <c r="N6821" s="3">
        <f t="shared" si="958"/>
        <v>0</v>
      </c>
      <c r="O6821" s="3">
        <f>IF(H6821="Reg", MIN(Inputs!$B$2, I6821*Inputs!$B$10, (Inputs!$B$8-I6821)/Inputs!$B$9), 0)</f>
        <v>0</v>
      </c>
      <c r="P6821" s="3">
        <f t="shared" si="959"/>
        <v>0</v>
      </c>
      <c r="Q6821" s="3">
        <f t="shared" si="960"/>
        <v>0</v>
      </c>
      <c r="R6821" s="3">
        <f>I6821 + M6821*Inputs!$B$9 - N6821/Inputs!$B$10</f>
        <v>0</v>
      </c>
    </row>
    <row r="6822" spans="1:18" x14ac:dyDescent="0.3">
      <c r="A6822" s="4">
        <v>46307.166666666657</v>
      </c>
      <c r="B6822" s="3">
        <v>19.147499999999997</v>
      </c>
      <c r="C6822" s="3">
        <v>0.05</v>
      </c>
      <c r="D6822" s="3">
        <f t="shared" si="954"/>
        <v>12.532291666666666</v>
      </c>
      <c r="E6822" s="3">
        <f>MAX(B6822 - D6822/Inputs!$B$5, 0)</f>
        <v>4.9062594696969679</v>
      </c>
      <c r="F6822" s="3">
        <f>MAX(D6822*Inputs!$B$5 - B6822, 0)</f>
        <v>0</v>
      </c>
      <c r="G6822" s="3">
        <f t="shared" si="955"/>
        <v>0.05</v>
      </c>
      <c r="H6822" t="str">
        <f t="shared" si="956"/>
        <v>Discharge</v>
      </c>
      <c r="I6822" s="3">
        <f t="shared" si="961"/>
        <v>0</v>
      </c>
      <c r="J6822" s="3">
        <f t="shared" si="962"/>
        <v>0</v>
      </c>
      <c r="K6822" s="3">
        <f>MIN(Inputs!$B$2, (Inputs!$B$8 - I6822)/Inputs!$B$9)</f>
        <v>170</v>
      </c>
      <c r="L6822" s="3">
        <f>MAX(MIN(Inputs!$B$2, I6822*Inputs!$B$10, Inputs!$B$8*Inputs!$B$4 - J6822), 0)</f>
        <v>0</v>
      </c>
      <c r="M6822" s="3">
        <f t="shared" si="957"/>
        <v>0</v>
      </c>
      <c r="N6822" s="3">
        <f t="shared" si="958"/>
        <v>0</v>
      </c>
      <c r="O6822" s="3">
        <f>IF(H6822="Reg", MIN(Inputs!$B$2, I6822*Inputs!$B$10, (Inputs!$B$8-I6822)/Inputs!$B$9), 0)</f>
        <v>0</v>
      </c>
      <c r="P6822" s="3">
        <f t="shared" si="959"/>
        <v>0</v>
      </c>
      <c r="Q6822" s="3">
        <f t="shared" si="960"/>
        <v>0</v>
      </c>
      <c r="R6822" s="3">
        <f>I6822 + M6822*Inputs!$B$9 - N6822/Inputs!$B$10</f>
        <v>0</v>
      </c>
    </row>
    <row r="6823" spans="1:18" x14ac:dyDescent="0.3">
      <c r="A6823" s="4">
        <v>46307.208333333343</v>
      </c>
      <c r="B6823" s="3">
        <v>22.6325</v>
      </c>
      <c r="C6823" s="3">
        <v>0.05</v>
      </c>
      <c r="D6823" s="3">
        <f t="shared" si="954"/>
        <v>12.532291666666666</v>
      </c>
      <c r="E6823" s="3">
        <f>MAX(B6823 - D6823/Inputs!$B$5, 0)</f>
        <v>8.3912594696969709</v>
      </c>
      <c r="F6823" s="3">
        <f>MAX(D6823*Inputs!$B$5 - B6823, 0)</f>
        <v>0</v>
      </c>
      <c r="G6823" s="3">
        <f t="shared" si="955"/>
        <v>0.05</v>
      </c>
      <c r="H6823" t="str">
        <f t="shared" si="956"/>
        <v>Discharge</v>
      </c>
      <c r="I6823" s="3">
        <f t="shared" si="961"/>
        <v>0</v>
      </c>
      <c r="J6823" s="3">
        <f t="shared" si="962"/>
        <v>0</v>
      </c>
      <c r="K6823" s="3">
        <f>MIN(Inputs!$B$2, (Inputs!$B$8 - I6823)/Inputs!$B$9)</f>
        <v>170</v>
      </c>
      <c r="L6823" s="3">
        <f>MAX(MIN(Inputs!$B$2, I6823*Inputs!$B$10, Inputs!$B$8*Inputs!$B$4 - J6823), 0)</f>
        <v>0</v>
      </c>
      <c r="M6823" s="3">
        <f t="shared" si="957"/>
        <v>0</v>
      </c>
      <c r="N6823" s="3">
        <f t="shared" si="958"/>
        <v>0</v>
      </c>
      <c r="O6823" s="3">
        <f>IF(H6823="Reg", MIN(Inputs!$B$2, I6823*Inputs!$B$10, (Inputs!$B$8-I6823)/Inputs!$B$9), 0)</f>
        <v>0</v>
      </c>
      <c r="P6823" s="3">
        <f t="shared" si="959"/>
        <v>0</v>
      </c>
      <c r="Q6823" s="3">
        <f t="shared" si="960"/>
        <v>0</v>
      </c>
      <c r="R6823" s="3">
        <f>I6823 + M6823*Inputs!$B$9 - N6823/Inputs!$B$10</f>
        <v>0</v>
      </c>
    </row>
    <row r="6824" spans="1:18" x14ac:dyDescent="0.3">
      <c r="A6824" s="4">
        <v>46307.25</v>
      </c>
      <c r="B6824" s="3">
        <v>23.412500000000001</v>
      </c>
      <c r="C6824" s="3">
        <v>0.05</v>
      </c>
      <c r="D6824" s="3">
        <f t="shared" si="954"/>
        <v>12.532291666666666</v>
      </c>
      <c r="E6824" s="3">
        <f>MAX(B6824 - D6824/Inputs!$B$5, 0)</f>
        <v>9.171259469696972</v>
      </c>
      <c r="F6824" s="3">
        <f>MAX(D6824*Inputs!$B$5 - B6824, 0)</f>
        <v>0</v>
      </c>
      <c r="G6824" s="3">
        <f t="shared" si="955"/>
        <v>0.05</v>
      </c>
      <c r="H6824" t="str">
        <f t="shared" si="956"/>
        <v>Discharge</v>
      </c>
      <c r="I6824" s="3">
        <f t="shared" si="961"/>
        <v>0</v>
      </c>
      <c r="J6824" s="3">
        <f t="shared" si="962"/>
        <v>0</v>
      </c>
      <c r="K6824" s="3">
        <f>MIN(Inputs!$B$2, (Inputs!$B$8 - I6824)/Inputs!$B$9)</f>
        <v>170</v>
      </c>
      <c r="L6824" s="3">
        <f>MAX(MIN(Inputs!$B$2, I6824*Inputs!$B$10, Inputs!$B$8*Inputs!$B$4 - J6824), 0)</f>
        <v>0</v>
      </c>
      <c r="M6824" s="3">
        <f t="shared" si="957"/>
        <v>0</v>
      </c>
      <c r="N6824" s="3">
        <f t="shared" si="958"/>
        <v>0</v>
      </c>
      <c r="O6824" s="3">
        <f>IF(H6824="Reg", MIN(Inputs!$B$2, I6824*Inputs!$B$10, (Inputs!$B$8-I6824)/Inputs!$B$9), 0)</f>
        <v>0</v>
      </c>
      <c r="P6824" s="3">
        <f t="shared" si="959"/>
        <v>0</v>
      </c>
      <c r="Q6824" s="3">
        <f t="shared" si="960"/>
        <v>0</v>
      </c>
      <c r="R6824" s="3">
        <f>I6824 + M6824*Inputs!$B$9 - N6824/Inputs!$B$10</f>
        <v>0</v>
      </c>
    </row>
    <row r="6825" spans="1:18" x14ac:dyDescent="0.3">
      <c r="A6825" s="4">
        <v>46307.291666666657</v>
      </c>
      <c r="B6825" s="3">
        <v>22.682500000000001</v>
      </c>
      <c r="C6825" s="3">
        <v>1</v>
      </c>
      <c r="D6825" s="3">
        <f t="shared" si="954"/>
        <v>12.532291666666666</v>
      </c>
      <c r="E6825" s="3">
        <f>MAX(B6825 - D6825/Inputs!$B$5, 0)</f>
        <v>8.4412594696969716</v>
      </c>
      <c r="F6825" s="3">
        <f>MAX(D6825*Inputs!$B$5 - B6825, 0)</f>
        <v>0</v>
      </c>
      <c r="G6825" s="3">
        <f t="shared" si="955"/>
        <v>1</v>
      </c>
      <c r="H6825" t="str">
        <f t="shared" si="956"/>
        <v>Discharge</v>
      </c>
      <c r="I6825" s="3">
        <f t="shared" si="961"/>
        <v>0</v>
      </c>
      <c r="J6825" s="3">
        <f t="shared" si="962"/>
        <v>0</v>
      </c>
      <c r="K6825" s="3">
        <f>MIN(Inputs!$B$2, (Inputs!$B$8 - I6825)/Inputs!$B$9)</f>
        <v>170</v>
      </c>
      <c r="L6825" s="3">
        <f>MAX(MIN(Inputs!$B$2, I6825*Inputs!$B$10, Inputs!$B$8*Inputs!$B$4 - J6825), 0)</f>
        <v>0</v>
      </c>
      <c r="M6825" s="3">
        <f t="shared" si="957"/>
        <v>0</v>
      </c>
      <c r="N6825" s="3">
        <f t="shared" si="958"/>
        <v>0</v>
      </c>
      <c r="O6825" s="3">
        <f>IF(H6825="Reg", MIN(Inputs!$B$2, I6825*Inputs!$B$10, (Inputs!$B$8-I6825)/Inputs!$B$9), 0)</f>
        <v>0</v>
      </c>
      <c r="P6825" s="3">
        <f t="shared" si="959"/>
        <v>0</v>
      </c>
      <c r="Q6825" s="3">
        <f t="shared" si="960"/>
        <v>0</v>
      </c>
      <c r="R6825" s="3">
        <f>I6825 + M6825*Inputs!$B$9 - N6825/Inputs!$B$10</f>
        <v>0</v>
      </c>
    </row>
    <row r="6826" spans="1:18" x14ac:dyDescent="0.3">
      <c r="A6826" s="4">
        <v>46307.333333333343</v>
      </c>
      <c r="B6826" s="3">
        <v>21.712499999999999</v>
      </c>
      <c r="C6826" s="3">
        <v>0.89</v>
      </c>
      <c r="D6826" s="3">
        <f t="shared" si="954"/>
        <v>12.532291666666666</v>
      </c>
      <c r="E6826" s="3">
        <f>MAX(B6826 - D6826/Inputs!$B$5, 0)</f>
        <v>7.4712594696969692</v>
      </c>
      <c r="F6826" s="3">
        <f>MAX(D6826*Inputs!$B$5 - B6826, 0)</f>
        <v>0</v>
      </c>
      <c r="G6826" s="3">
        <f t="shared" si="955"/>
        <v>0.89</v>
      </c>
      <c r="H6826" t="str">
        <f t="shared" si="956"/>
        <v>Discharge</v>
      </c>
      <c r="I6826" s="3">
        <f t="shared" si="961"/>
        <v>0</v>
      </c>
      <c r="J6826" s="3">
        <f t="shared" si="962"/>
        <v>0</v>
      </c>
      <c r="K6826" s="3">
        <f>MIN(Inputs!$B$2, (Inputs!$B$8 - I6826)/Inputs!$B$9)</f>
        <v>170</v>
      </c>
      <c r="L6826" s="3">
        <f>MAX(MIN(Inputs!$B$2, I6826*Inputs!$B$10, Inputs!$B$8*Inputs!$B$4 - J6826), 0)</f>
        <v>0</v>
      </c>
      <c r="M6826" s="3">
        <f t="shared" si="957"/>
        <v>0</v>
      </c>
      <c r="N6826" s="3">
        <f t="shared" si="958"/>
        <v>0</v>
      </c>
      <c r="O6826" s="3">
        <f>IF(H6826="Reg", MIN(Inputs!$B$2, I6826*Inputs!$B$10, (Inputs!$B$8-I6826)/Inputs!$B$9), 0)</f>
        <v>0</v>
      </c>
      <c r="P6826" s="3">
        <f t="shared" si="959"/>
        <v>0</v>
      </c>
      <c r="Q6826" s="3">
        <f t="shared" si="960"/>
        <v>0</v>
      </c>
      <c r="R6826" s="3">
        <f>I6826 + M6826*Inputs!$B$9 - N6826/Inputs!$B$10</f>
        <v>0</v>
      </c>
    </row>
    <row r="6827" spans="1:18" x14ac:dyDescent="0.3">
      <c r="A6827" s="4">
        <v>46307.375</v>
      </c>
      <c r="B6827" s="3">
        <v>3.3725000000000001</v>
      </c>
      <c r="C6827" s="3">
        <v>0.49</v>
      </c>
      <c r="D6827" s="3">
        <f t="shared" si="954"/>
        <v>12.532291666666666</v>
      </c>
      <c r="E6827" s="3">
        <f>MAX(B6827 - D6827/Inputs!$B$5, 0)</f>
        <v>0</v>
      </c>
      <c r="F6827" s="3">
        <f>MAX(D6827*Inputs!$B$5 - B6827, 0)</f>
        <v>7.6559166666666663</v>
      </c>
      <c r="G6827" s="3">
        <f t="shared" si="955"/>
        <v>0.49</v>
      </c>
      <c r="H6827" t="str">
        <f t="shared" si="956"/>
        <v>Charge</v>
      </c>
      <c r="I6827" s="3">
        <f t="shared" si="961"/>
        <v>0</v>
      </c>
      <c r="J6827" s="3">
        <f t="shared" si="962"/>
        <v>0</v>
      </c>
      <c r="K6827" s="3">
        <f>MIN(Inputs!$B$2, (Inputs!$B$8 - I6827)/Inputs!$B$9)</f>
        <v>170</v>
      </c>
      <c r="L6827" s="3">
        <f>MAX(MIN(Inputs!$B$2, I6827*Inputs!$B$10, Inputs!$B$8*Inputs!$B$4 - J6827), 0)</f>
        <v>0</v>
      </c>
      <c r="M6827" s="3">
        <f t="shared" si="957"/>
        <v>170</v>
      </c>
      <c r="N6827" s="3">
        <f t="shared" si="958"/>
        <v>0</v>
      </c>
      <c r="O6827" s="3">
        <f>IF(H6827="Reg", MIN(Inputs!$B$2, I6827*Inputs!$B$10, (Inputs!$B$8-I6827)/Inputs!$B$9), 0)</f>
        <v>0</v>
      </c>
      <c r="P6827" s="3">
        <f t="shared" si="959"/>
        <v>-573.32500000000005</v>
      </c>
      <c r="Q6827" s="3">
        <f t="shared" si="960"/>
        <v>0</v>
      </c>
      <c r="R6827" s="3">
        <f>I6827 + M6827*Inputs!$B$9 - N6827/Inputs!$B$10</f>
        <v>159.4741358339966</v>
      </c>
    </row>
    <row r="6828" spans="1:18" x14ac:dyDescent="0.3">
      <c r="A6828" s="4">
        <v>46307.416666666657</v>
      </c>
      <c r="B6828" s="3">
        <v>-0.52749999999999997</v>
      </c>
      <c r="C6828" s="3">
        <v>0.44</v>
      </c>
      <c r="D6828" s="3">
        <f t="shared" si="954"/>
        <v>12.532291666666666</v>
      </c>
      <c r="E6828" s="3">
        <f>MAX(B6828 - D6828/Inputs!$B$5, 0)</f>
        <v>0</v>
      </c>
      <c r="F6828" s="3">
        <f>MAX(D6828*Inputs!$B$5 - B6828, 0)</f>
        <v>11.555916666666667</v>
      </c>
      <c r="G6828" s="3">
        <f t="shared" si="955"/>
        <v>0.44</v>
      </c>
      <c r="H6828" t="str">
        <f t="shared" si="956"/>
        <v>Charge</v>
      </c>
      <c r="I6828" s="3">
        <f t="shared" si="961"/>
        <v>159.4741358339966</v>
      </c>
      <c r="J6828" s="3">
        <f t="shared" si="962"/>
        <v>0</v>
      </c>
      <c r="K6828" s="3">
        <f>MIN(Inputs!$B$2, (Inputs!$B$8 - I6828)/Inputs!$B$9)</f>
        <v>170</v>
      </c>
      <c r="L6828" s="3">
        <f>MAX(MIN(Inputs!$B$2, I6828*Inputs!$B$10, Inputs!$B$8*Inputs!$B$4 - J6828), 0)</f>
        <v>149.6</v>
      </c>
      <c r="M6828" s="3">
        <f t="shared" si="957"/>
        <v>170</v>
      </c>
      <c r="N6828" s="3">
        <f t="shared" si="958"/>
        <v>0</v>
      </c>
      <c r="O6828" s="3">
        <f>IF(H6828="Reg", MIN(Inputs!$B$2, I6828*Inputs!$B$10, (Inputs!$B$8-I6828)/Inputs!$B$9), 0)</f>
        <v>0</v>
      </c>
      <c r="P6828" s="3">
        <f t="shared" si="959"/>
        <v>89.674999999999997</v>
      </c>
      <c r="Q6828" s="3">
        <f t="shared" si="960"/>
        <v>0</v>
      </c>
      <c r="R6828" s="3">
        <f>I6828 + M6828*Inputs!$B$9 - N6828/Inputs!$B$10</f>
        <v>318.9482716679932</v>
      </c>
    </row>
    <row r="6829" spans="1:18" x14ac:dyDescent="0.3">
      <c r="A6829" s="4">
        <v>46307.458333333343</v>
      </c>
      <c r="B6829" s="3">
        <v>-2.0699999999999998</v>
      </c>
      <c r="C6829" s="3">
        <v>0.44</v>
      </c>
      <c r="D6829" s="3">
        <f t="shared" si="954"/>
        <v>12.532291666666666</v>
      </c>
      <c r="E6829" s="3">
        <f>MAX(B6829 - D6829/Inputs!$B$5, 0)</f>
        <v>0</v>
      </c>
      <c r="F6829" s="3">
        <f>MAX(D6829*Inputs!$B$5 - B6829, 0)</f>
        <v>13.098416666666667</v>
      </c>
      <c r="G6829" s="3">
        <f t="shared" si="955"/>
        <v>0.44</v>
      </c>
      <c r="H6829" t="str">
        <f t="shared" si="956"/>
        <v>Charge</v>
      </c>
      <c r="I6829" s="3">
        <f t="shared" si="961"/>
        <v>318.9482716679932</v>
      </c>
      <c r="J6829" s="3">
        <f t="shared" si="962"/>
        <v>0</v>
      </c>
      <c r="K6829" s="3">
        <f>MIN(Inputs!$B$2, (Inputs!$B$8 - I6829)/Inputs!$B$9)</f>
        <v>22.44121780453775</v>
      </c>
      <c r="L6829" s="3">
        <f>MAX(MIN(Inputs!$B$2, I6829*Inputs!$B$10, Inputs!$B$8*Inputs!$B$4 - J6829), 0)</f>
        <v>170</v>
      </c>
      <c r="M6829" s="3">
        <f t="shared" si="957"/>
        <v>22.44121780453775</v>
      </c>
      <c r="N6829" s="3">
        <f t="shared" si="958"/>
        <v>0</v>
      </c>
      <c r="O6829" s="3">
        <f>IF(H6829="Reg", MIN(Inputs!$B$2, I6829*Inputs!$B$10, (Inputs!$B$8-I6829)/Inputs!$B$9), 0)</f>
        <v>0</v>
      </c>
      <c r="P6829" s="3">
        <f t="shared" si="959"/>
        <v>46.453320855393137</v>
      </c>
      <c r="Q6829" s="3">
        <f t="shared" si="960"/>
        <v>0</v>
      </c>
      <c r="R6829" s="3">
        <f>I6829 + M6829*Inputs!$B$9 - N6829/Inputs!$B$10</f>
        <v>340</v>
      </c>
    </row>
    <row r="6830" spans="1:18" x14ac:dyDescent="0.3">
      <c r="A6830" s="4">
        <v>46307.5</v>
      </c>
      <c r="B6830" s="3">
        <v>-1.595</v>
      </c>
      <c r="C6830" s="3">
        <v>0.4</v>
      </c>
      <c r="D6830" s="3">
        <f t="shared" si="954"/>
        <v>12.532291666666666</v>
      </c>
      <c r="E6830" s="3">
        <f>MAX(B6830 - D6830/Inputs!$B$5, 0)</f>
        <v>0</v>
      </c>
      <c r="F6830" s="3">
        <f>MAX(D6830*Inputs!$B$5 - B6830, 0)</f>
        <v>12.623416666666667</v>
      </c>
      <c r="G6830" s="3">
        <f t="shared" si="955"/>
        <v>0.4</v>
      </c>
      <c r="H6830" t="str">
        <f t="shared" si="956"/>
        <v>Charge</v>
      </c>
      <c r="I6830" s="3">
        <f t="shared" si="961"/>
        <v>340</v>
      </c>
      <c r="J6830" s="3">
        <f t="shared" si="962"/>
        <v>0</v>
      </c>
      <c r="K6830" s="3">
        <f>MIN(Inputs!$B$2, (Inputs!$B$8 - I6830)/Inputs!$B$9)</f>
        <v>0</v>
      </c>
      <c r="L6830" s="3">
        <f>MAX(MIN(Inputs!$B$2, I6830*Inputs!$B$10, Inputs!$B$8*Inputs!$B$4 - J6830), 0)</f>
        <v>170</v>
      </c>
      <c r="M6830" s="3">
        <f t="shared" si="957"/>
        <v>0</v>
      </c>
      <c r="N6830" s="3">
        <f t="shared" si="958"/>
        <v>0</v>
      </c>
      <c r="O6830" s="3">
        <f>IF(H6830="Reg", MIN(Inputs!$B$2, I6830*Inputs!$B$10, (Inputs!$B$8-I6830)/Inputs!$B$9), 0)</f>
        <v>0</v>
      </c>
      <c r="P6830" s="3">
        <f t="shared" si="959"/>
        <v>0</v>
      </c>
      <c r="Q6830" s="3">
        <f t="shared" si="960"/>
        <v>0</v>
      </c>
      <c r="R6830" s="3">
        <f>I6830 + M6830*Inputs!$B$9 - N6830/Inputs!$B$10</f>
        <v>340</v>
      </c>
    </row>
    <row r="6831" spans="1:18" x14ac:dyDescent="0.3">
      <c r="A6831" s="4">
        <v>46307.541666666657</v>
      </c>
      <c r="B6831" s="3">
        <v>-2.0249999999999999</v>
      </c>
      <c r="C6831" s="3">
        <v>0.4</v>
      </c>
      <c r="D6831" s="3">
        <f t="shared" si="954"/>
        <v>12.532291666666666</v>
      </c>
      <c r="E6831" s="3">
        <f>MAX(B6831 - D6831/Inputs!$B$5, 0)</f>
        <v>0</v>
      </c>
      <c r="F6831" s="3">
        <f>MAX(D6831*Inputs!$B$5 - B6831, 0)</f>
        <v>13.053416666666667</v>
      </c>
      <c r="G6831" s="3">
        <f t="shared" si="955"/>
        <v>0.4</v>
      </c>
      <c r="H6831" t="str">
        <f t="shared" si="956"/>
        <v>Charge</v>
      </c>
      <c r="I6831" s="3">
        <f t="shared" si="961"/>
        <v>340</v>
      </c>
      <c r="J6831" s="3">
        <f t="shared" si="962"/>
        <v>0</v>
      </c>
      <c r="K6831" s="3">
        <f>MIN(Inputs!$B$2, (Inputs!$B$8 - I6831)/Inputs!$B$9)</f>
        <v>0</v>
      </c>
      <c r="L6831" s="3">
        <f>MAX(MIN(Inputs!$B$2, I6831*Inputs!$B$10, Inputs!$B$8*Inputs!$B$4 - J6831), 0)</f>
        <v>170</v>
      </c>
      <c r="M6831" s="3">
        <f t="shared" si="957"/>
        <v>0</v>
      </c>
      <c r="N6831" s="3">
        <f t="shared" si="958"/>
        <v>0</v>
      </c>
      <c r="O6831" s="3">
        <f>IF(H6831="Reg", MIN(Inputs!$B$2, I6831*Inputs!$B$10, (Inputs!$B$8-I6831)/Inputs!$B$9), 0)</f>
        <v>0</v>
      </c>
      <c r="P6831" s="3">
        <f t="shared" si="959"/>
        <v>0</v>
      </c>
      <c r="Q6831" s="3">
        <f t="shared" si="960"/>
        <v>0</v>
      </c>
      <c r="R6831" s="3">
        <f>I6831 + M6831*Inputs!$B$9 - N6831/Inputs!$B$10</f>
        <v>340</v>
      </c>
    </row>
    <row r="6832" spans="1:18" x14ac:dyDescent="0.3">
      <c r="A6832" s="4">
        <v>46307.583333333343</v>
      </c>
      <c r="B6832" s="3">
        <v>-2.9949999999999997</v>
      </c>
      <c r="C6832" s="3">
        <v>0.44</v>
      </c>
      <c r="D6832" s="3">
        <f t="shared" si="954"/>
        <v>12.532291666666666</v>
      </c>
      <c r="E6832" s="3">
        <f>MAX(B6832 - D6832/Inputs!$B$5, 0)</f>
        <v>0</v>
      </c>
      <c r="F6832" s="3">
        <f>MAX(D6832*Inputs!$B$5 - B6832, 0)</f>
        <v>14.023416666666666</v>
      </c>
      <c r="G6832" s="3">
        <f t="shared" si="955"/>
        <v>0.44</v>
      </c>
      <c r="H6832" t="str">
        <f t="shared" si="956"/>
        <v>Charge</v>
      </c>
      <c r="I6832" s="3">
        <f t="shared" si="961"/>
        <v>340</v>
      </c>
      <c r="J6832" s="3">
        <f t="shared" si="962"/>
        <v>0</v>
      </c>
      <c r="K6832" s="3">
        <f>MIN(Inputs!$B$2, (Inputs!$B$8 - I6832)/Inputs!$B$9)</f>
        <v>0</v>
      </c>
      <c r="L6832" s="3">
        <f>MAX(MIN(Inputs!$B$2, I6832*Inputs!$B$10, Inputs!$B$8*Inputs!$B$4 - J6832), 0)</f>
        <v>170</v>
      </c>
      <c r="M6832" s="3">
        <f t="shared" si="957"/>
        <v>0</v>
      </c>
      <c r="N6832" s="3">
        <f t="shared" si="958"/>
        <v>0</v>
      </c>
      <c r="O6832" s="3">
        <f>IF(H6832="Reg", MIN(Inputs!$B$2, I6832*Inputs!$B$10, (Inputs!$B$8-I6832)/Inputs!$B$9), 0)</f>
        <v>0</v>
      </c>
      <c r="P6832" s="3">
        <f t="shared" si="959"/>
        <v>0</v>
      </c>
      <c r="Q6832" s="3">
        <f t="shared" si="960"/>
        <v>0</v>
      </c>
      <c r="R6832" s="3">
        <f>I6832 + M6832*Inputs!$B$9 - N6832/Inputs!$B$10</f>
        <v>340</v>
      </c>
    </row>
    <row r="6833" spans="1:18" x14ac:dyDescent="0.3">
      <c r="A6833" s="4">
        <v>46307.625</v>
      </c>
      <c r="B6833" s="3">
        <v>-3.5</v>
      </c>
      <c r="C6833" s="3">
        <v>0.4</v>
      </c>
      <c r="D6833" s="3">
        <f t="shared" si="954"/>
        <v>12.532291666666666</v>
      </c>
      <c r="E6833" s="3">
        <f>MAX(B6833 - D6833/Inputs!$B$5, 0)</f>
        <v>0</v>
      </c>
      <c r="F6833" s="3">
        <f>MAX(D6833*Inputs!$B$5 - B6833, 0)</f>
        <v>14.528416666666667</v>
      </c>
      <c r="G6833" s="3">
        <f t="shared" si="955"/>
        <v>0.4</v>
      </c>
      <c r="H6833" t="str">
        <f t="shared" si="956"/>
        <v>Charge</v>
      </c>
      <c r="I6833" s="3">
        <f t="shared" si="961"/>
        <v>340</v>
      </c>
      <c r="J6833" s="3">
        <f t="shared" si="962"/>
        <v>0</v>
      </c>
      <c r="K6833" s="3">
        <f>MIN(Inputs!$B$2, (Inputs!$B$8 - I6833)/Inputs!$B$9)</f>
        <v>0</v>
      </c>
      <c r="L6833" s="3">
        <f>MAX(MIN(Inputs!$B$2, I6833*Inputs!$B$10, Inputs!$B$8*Inputs!$B$4 - J6833), 0)</f>
        <v>170</v>
      </c>
      <c r="M6833" s="3">
        <f t="shared" si="957"/>
        <v>0</v>
      </c>
      <c r="N6833" s="3">
        <f t="shared" si="958"/>
        <v>0</v>
      </c>
      <c r="O6833" s="3">
        <f>IF(H6833="Reg", MIN(Inputs!$B$2, I6833*Inputs!$B$10, (Inputs!$B$8-I6833)/Inputs!$B$9), 0)</f>
        <v>0</v>
      </c>
      <c r="P6833" s="3">
        <f t="shared" si="959"/>
        <v>0</v>
      </c>
      <c r="Q6833" s="3">
        <f t="shared" si="960"/>
        <v>0</v>
      </c>
      <c r="R6833" s="3">
        <f>I6833 + M6833*Inputs!$B$9 - N6833/Inputs!$B$10</f>
        <v>340</v>
      </c>
    </row>
    <row r="6834" spans="1:18" x14ac:dyDescent="0.3">
      <c r="A6834" s="4">
        <v>46307.666666666657</v>
      </c>
      <c r="B6834" s="3">
        <v>-2.875</v>
      </c>
      <c r="C6834" s="3">
        <v>0.49</v>
      </c>
      <c r="D6834" s="3">
        <f t="shared" si="954"/>
        <v>12.532291666666666</v>
      </c>
      <c r="E6834" s="3">
        <f>MAX(B6834 - D6834/Inputs!$B$5, 0)</f>
        <v>0</v>
      </c>
      <c r="F6834" s="3">
        <f>MAX(D6834*Inputs!$B$5 - B6834, 0)</f>
        <v>13.903416666666667</v>
      </c>
      <c r="G6834" s="3">
        <f t="shared" si="955"/>
        <v>0.49</v>
      </c>
      <c r="H6834" t="str">
        <f t="shared" si="956"/>
        <v>Charge</v>
      </c>
      <c r="I6834" s="3">
        <f t="shared" si="961"/>
        <v>340</v>
      </c>
      <c r="J6834" s="3">
        <f t="shared" si="962"/>
        <v>0</v>
      </c>
      <c r="K6834" s="3">
        <f>MIN(Inputs!$B$2, (Inputs!$B$8 - I6834)/Inputs!$B$9)</f>
        <v>0</v>
      </c>
      <c r="L6834" s="3">
        <f>MAX(MIN(Inputs!$B$2, I6834*Inputs!$B$10, Inputs!$B$8*Inputs!$B$4 - J6834), 0)</f>
        <v>170</v>
      </c>
      <c r="M6834" s="3">
        <f t="shared" si="957"/>
        <v>0</v>
      </c>
      <c r="N6834" s="3">
        <f t="shared" si="958"/>
        <v>0</v>
      </c>
      <c r="O6834" s="3">
        <f>IF(H6834="Reg", MIN(Inputs!$B$2, I6834*Inputs!$B$10, (Inputs!$B$8-I6834)/Inputs!$B$9), 0)</f>
        <v>0</v>
      </c>
      <c r="P6834" s="3">
        <f t="shared" si="959"/>
        <v>0</v>
      </c>
      <c r="Q6834" s="3">
        <f t="shared" si="960"/>
        <v>0</v>
      </c>
      <c r="R6834" s="3">
        <f>I6834 + M6834*Inputs!$B$9 - N6834/Inputs!$B$10</f>
        <v>340</v>
      </c>
    </row>
    <row r="6835" spans="1:18" x14ac:dyDescent="0.3">
      <c r="A6835" s="4">
        <v>46307.708333333343</v>
      </c>
      <c r="B6835" s="3">
        <v>-1.9725000000000001</v>
      </c>
      <c r="C6835" s="3">
        <v>4.9000000000000004</v>
      </c>
      <c r="D6835" s="3">
        <f t="shared" si="954"/>
        <v>12.532291666666666</v>
      </c>
      <c r="E6835" s="3">
        <f>MAX(B6835 - D6835/Inputs!$B$5, 0)</f>
        <v>0</v>
      </c>
      <c r="F6835" s="3">
        <f>MAX(D6835*Inputs!$B$5 - B6835, 0)</f>
        <v>13.000916666666667</v>
      </c>
      <c r="G6835" s="3">
        <f t="shared" si="955"/>
        <v>4.9000000000000004</v>
      </c>
      <c r="H6835" t="str">
        <f t="shared" si="956"/>
        <v>Charge</v>
      </c>
      <c r="I6835" s="3">
        <f t="shared" si="961"/>
        <v>340</v>
      </c>
      <c r="J6835" s="3">
        <f t="shared" si="962"/>
        <v>0</v>
      </c>
      <c r="K6835" s="3">
        <f>MIN(Inputs!$B$2, (Inputs!$B$8 - I6835)/Inputs!$B$9)</f>
        <v>0</v>
      </c>
      <c r="L6835" s="3">
        <f>MAX(MIN(Inputs!$B$2, I6835*Inputs!$B$10, Inputs!$B$8*Inputs!$B$4 - J6835), 0)</f>
        <v>170</v>
      </c>
      <c r="M6835" s="3">
        <f t="shared" si="957"/>
        <v>0</v>
      </c>
      <c r="N6835" s="3">
        <f t="shared" si="958"/>
        <v>0</v>
      </c>
      <c r="O6835" s="3">
        <f>IF(H6835="Reg", MIN(Inputs!$B$2, I6835*Inputs!$B$10, (Inputs!$B$8-I6835)/Inputs!$B$9), 0)</f>
        <v>0</v>
      </c>
      <c r="P6835" s="3">
        <f t="shared" si="959"/>
        <v>0</v>
      </c>
      <c r="Q6835" s="3">
        <f t="shared" si="960"/>
        <v>0</v>
      </c>
      <c r="R6835" s="3">
        <f>I6835 + M6835*Inputs!$B$9 - N6835/Inputs!$B$10</f>
        <v>340</v>
      </c>
    </row>
    <row r="6836" spans="1:18" x14ac:dyDescent="0.3">
      <c r="A6836" s="4">
        <v>46307.75</v>
      </c>
      <c r="B6836" s="3">
        <v>4.91</v>
      </c>
      <c r="C6836" s="3">
        <v>7.31</v>
      </c>
      <c r="D6836" s="3">
        <f t="shared" si="954"/>
        <v>12.532291666666666</v>
      </c>
      <c r="E6836" s="3">
        <f>MAX(B6836 - D6836/Inputs!$B$5, 0)</f>
        <v>0</v>
      </c>
      <c r="F6836" s="3">
        <f>MAX(D6836*Inputs!$B$5 - B6836, 0)</f>
        <v>6.1184166666666666</v>
      </c>
      <c r="G6836" s="3">
        <f t="shared" si="955"/>
        <v>7.31</v>
      </c>
      <c r="H6836" t="str">
        <f t="shared" si="956"/>
        <v>Reg</v>
      </c>
      <c r="I6836" s="3">
        <f t="shared" si="961"/>
        <v>340</v>
      </c>
      <c r="J6836" s="3">
        <f t="shared" si="962"/>
        <v>0</v>
      </c>
      <c r="K6836" s="3">
        <f>MIN(Inputs!$B$2, (Inputs!$B$8 - I6836)/Inputs!$B$9)</f>
        <v>0</v>
      </c>
      <c r="L6836" s="3">
        <f>MAX(MIN(Inputs!$B$2, I6836*Inputs!$B$10, Inputs!$B$8*Inputs!$B$4 - J6836), 0)</f>
        <v>170</v>
      </c>
      <c r="M6836" s="3">
        <f t="shared" si="957"/>
        <v>0</v>
      </c>
      <c r="N6836" s="3">
        <f t="shared" si="958"/>
        <v>0</v>
      </c>
      <c r="O6836" s="3">
        <f>IF(H6836="Reg", MIN(Inputs!$B$2, I6836*Inputs!$B$10, (Inputs!$B$8-I6836)/Inputs!$B$9), 0)</f>
        <v>0</v>
      </c>
      <c r="P6836" s="3">
        <f t="shared" si="959"/>
        <v>0</v>
      </c>
      <c r="Q6836" s="3">
        <f t="shared" si="960"/>
        <v>0</v>
      </c>
      <c r="R6836" s="3">
        <f>I6836 + M6836*Inputs!$B$9 - N6836/Inputs!$B$10</f>
        <v>340</v>
      </c>
    </row>
    <row r="6837" spans="1:18" x14ac:dyDescent="0.3">
      <c r="A6837" s="4">
        <v>46307.791666666657</v>
      </c>
      <c r="B6837" s="3">
        <v>27.892499999999998</v>
      </c>
      <c r="C6837" s="3">
        <v>7.29</v>
      </c>
      <c r="D6837" s="3">
        <f t="shared" si="954"/>
        <v>12.532291666666666</v>
      </c>
      <c r="E6837" s="3">
        <f>MAX(B6837 - D6837/Inputs!$B$5, 0)</f>
        <v>13.651259469696969</v>
      </c>
      <c r="F6837" s="3">
        <f>MAX(D6837*Inputs!$B$5 - B6837, 0)</f>
        <v>0</v>
      </c>
      <c r="G6837" s="3">
        <f t="shared" si="955"/>
        <v>7.29</v>
      </c>
      <c r="H6837" t="str">
        <f t="shared" si="956"/>
        <v>Discharge</v>
      </c>
      <c r="I6837" s="3">
        <f t="shared" si="961"/>
        <v>340</v>
      </c>
      <c r="J6837" s="3">
        <f t="shared" si="962"/>
        <v>0</v>
      </c>
      <c r="K6837" s="3">
        <f>MIN(Inputs!$B$2, (Inputs!$B$8 - I6837)/Inputs!$B$9)</f>
        <v>0</v>
      </c>
      <c r="L6837" s="3">
        <f>MAX(MIN(Inputs!$B$2, I6837*Inputs!$B$10, Inputs!$B$8*Inputs!$B$4 - J6837), 0)</f>
        <v>170</v>
      </c>
      <c r="M6837" s="3">
        <f t="shared" si="957"/>
        <v>0</v>
      </c>
      <c r="N6837" s="3">
        <f t="shared" si="958"/>
        <v>170</v>
      </c>
      <c r="O6837" s="3">
        <f>IF(H6837="Reg", MIN(Inputs!$B$2, I6837*Inputs!$B$10, (Inputs!$B$8-I6837)/Inputs!$B$9), 0)</f>
        <v>0</v>
      </c>
      <c r="P6837" s="3">
        <f t="shared" si="959"/>
        <v>4741.7249999999995</v>
      </c>
      <c r="Q6837" s="3">
        <f t="shared" si="960"/>
        <v>0</v>
      </c>
      <c r="R6837" s="3">
        <f>I6837 + M6837*Inputs!$B$9 - N6837/Inputs!$B$10</f>
        <v>158.77939109773115</v>
      </c>
    </row>
    <row r="6838" spans="1:18" x14ac:dyDescent="0.3">
      <c r="A6838" s="4">
        <v>46307.833333333343</v>
      </c>
      <c r="B6838" s="3">
        <v>25.689999999999998</v>
      </c>
      <c r="C6838" s="3">
        <v>2.95</v>
      </c>
      <c r="D6838" s="3">
        <f t="shared" si="954"/>
        <v>12.532291666666666</v>
      </c>
      <c r="E6838" s="3">
        <f>MAX(B6838 - D6838/Inputs!$B$5, 0)</f>
        <v>11.448759469696968</v>
      </c>
      <c r="F6838" s="3">
        <f>MAX(D6838*Inputs!$B$5 - B6838, 0)</f>
        <v>0</v>
      </c>
      <c r="G6838" s="3">
        <f t="shared" si="955"/>
        <v>2.95</v>
      </c>
      <c r="H6838" t="str">
        <f t="shared" si="956"/>
        <v>Discharge</v>
      </c>
      <c r="I6838" s="3">
        <f t="shared" si="961"/>
        <v>158.77939109773115</v>
      </c>
      <c r="J6838" s="3">
        <f t="shared" si="962"/>
        <v>170</v>
      </c>
      <c r="K6838" s="3">
        <f>MIN(Inputs!$B$2, (Inputs!$B$8 - I6838)/Inputs!$B$9)</f>
        <v>170</v>
      </c>
      <c r="L6838" s="3">
        <f>MAX(MIN(Inputs!$B$2, I6838*Inputs!$B$10, Inputs!$B$8*Inputs!$B$4 - J6838), 0)</f>
        <v>148.94827166799323</v>
      </c>
      <c r="M6838" s="3">
        <f t="shared" si="957"/>
        <v>0</v>
      </c>
      <c r="N6838" s="3">
        <f t="shared" si="958"/>
        <v>148.94827166799323</v>
      </c>
      <c r="O6838" s="3">
        <f>IF(H6838="Reg", MIN(Inputs!$B$2, I6838*Inputs!$B$10, (Inputs!$B$8-I6838)/Inputs!$B$9), 0)</f>
        <v>0</v>
      </c>
      <c r="P6838" s="3">
        <f t="shared" si="959"/>
        <v>3826.4810991507456</v>
      </c>
      <c r="Q6838" s="3">
        <f t="shared" si="960"/>
        <v>0</v>
      </c>
      <c r="R6838" s="3">
        <f>I6838 + M6838*Inputs!$B$9 - N6838/Inputs!$B$10</f>
        <v>0</v>
      </c>
    </row>
    <row r="6839" spans="1:18" x14ac:dyDescent="0.3">
      <c r="A6839" s="4">
        <v>46307.875</v>
      </c>
      <c r="B6839" s="3">
        <v>25.09</v>
      </c>
      <c r="C6839" s="3">
        <v>0.15</v>
      </c>
      <c r="D6839" s="3">
        <f t="shared" si="954"/>
        <v>12.532291666666666</v>
      </c>
      <c r="E6839" s="3">
        <f>MAX(B6839 - D6839/Inputs!$B$5, 0)</f>
        <v>10.84875946969697</v>
      </c>
      <c r="F6839" s="3">
        <f>MAX(D6839*Inputs!$B$5 - B6839, 0)</f>
        <v>0</v>
      </c>
      <c r="G6839" s="3">
        <f t="shared" si="955"/>
        <v>0.15</v>
      </c>
      <c r="H6839" t="str">
        <f t="shared" si="956"/>
        <v>Discharge</v>
      </c>
      <c r="I6839" s="3">
        <f t="shared" si="961"/>
        <v>0</v>
      </c>
      <c r="J6839" s="3">
        <f t="shared" si="962"/>
        <v>318.94827166799325</v>
      </c>
      <c r="K6839" s="3">
        <f>MIN(Inputs!$B$2, (Inputs!$B$8 - I6839)/Inputs!$B$9)</f>
        <v>170</v>
      </c>
      <c r="L6839" s="3">
        <f>MAX(MIN(Inputs!$B$2, I6839*Inputs!$B$10, Inputs!$B$8*Inputs!$B$4 - J6839), 0)</f>
        <v>0</v>
      </c>
      <c r="M6839" s="3">
        <f t="shared" si="957"/>
        <v>0</v>
      </c>
      <c r="N6839" s="3">
        <f t="shared" si="958"/>
        <v>0</v>
      </c>
      <c r="O6839" s="3">
        <f>IF(H6839="Reg", MIN(Inputs!$B$2, I6839*Inputs!$B$10, (Inputs!$B$8-I6839)/Inputs!$B$9), 0)</f>
        <v>0</v>
      </c>
      <c r="P6839" s="3">
        <f t="shared" si="959"/>
        <v>0</v>
      </c>
      <c r="Q6839" s="3">
        <f t="shared" si="960"/>
        <v>0</v>
      </c>
      <c r="R6839" s="3">
        <f>I6839 + M6839*Inputs!$B$9 - N6839/Inputs!$B$10</f>
        <v>0</v>
      </c>
    </row>
    <row r="6840" spans="1:18" x14ac:dyDescent="0.3">
      <c r="A6840" s="4">
        <v>46307.916666666657</v>
      </c>
      <c r="B6840" s="3">
        <v>21.182499999999997</v>
      </c>
      <c r="C6840" s="3">
        <v>0.06</v>
      </c>
      <c r="D6840" s="3">
        <f t="shared" si="954"/>
        <v>12.532291666666666</v>
      </c>
      <c r="E6840" s="3">
        <f>MAX(B6840 - D6840/Inputs!$B$5, 0)</f>
        <v>6.9412594696969681</v>
      </c>
      <c r="F6840" s="3">
        <f>MAX(D6840*Inputs!$B$5 - B6840, 0)</f>
        <v>0</v>
      </c>
      <c r="G6840" s="3">
        <f t="shared" si="955"/>
        <v>0.06</v>
      </c>
      <c r="H6840" t="str">
        <f t="shared" si="956"/>
        <v>Discharge</v>
      </c>
      <c r="I6840" s="3">
        <f t="shared" si="961"/>
        <v>0</v>
      </c>
      <c r="J6840" s="3">
        <f t="shared" si="962"/>
        <v>318.94827166799325</v>
      </c>
      <c r="K6840" s="3">
        <f>MIN(Inputs!$B$2, (Inputs!$B$8 - I6840)/Inputs!$B$9)</f>
        <v>170</v>
      </c>
      <c r="L6840" s="3">
        <f>MAX(MIN(Inputs!$B$2, I6840*Inputs!$B$10, Inputs!$B$8*Inputs!$B$4 - J6840), 0)</f>
        <v>0</v>
      </c>
      <c r="M6840" s="3">
        <f t="shared" si="957"/>
        <v>0</v>
      </c>
      <c r="N6840" s="3">
        <f t="shared" si="958"/>
        <v>0</v>
      </c>
      <c r="O6840" s="3">
        <f>IF(H6840="Reg", MIN(Inputs!$B$2, I6840*Inputs!$B$10, (Inputs!$B$8-I6840)/Inputs!$B$9), 0)</f>
        <v>0</v>
      </c>
      <c r="P6840" s="3">
        <f t="shared" si="959"/>
        <v>0</v>
      </c>
      <c r="Q6840" s="3">
        <f t="shared" si="960"/>
        <v>0</v>
      </c>
      <c r="R6840" s="3">
        <f>I6840 + M6840*Inputs!$B$9 - N6840/Inputs!$B$10</f>
        <v>0</v>
      </c>
    </row>
    <row r="6841" spans="1:18" x14ac:dyDescent="0.3">
      <c r="A6841" s="4">
        <v>46307.958333333343</v>
      </c>
      <c r="B6841" s="3">
        <v>15.4825</v>
      </c>
      <c r="C6841" s="3">
        <v>0.05</v>
      </c>
      <c r="D6841" s="3">
        <f t="shared" si="954"/>
        <v>12.532291666666666</v>
      </c>
      <c r="E6841" s="3">
        <f>MAX(B6841 - D6841/Inputs!$B$5, 0)</f>
        <v>1.2412594696969705</v>
      </c>
      <c r="F6841" s="3">
        <f>MAX(D6841*Inputs!$B$5 - B6841, 0)</f>
        <v>0</v>
      </c>
      <c r="G6841" s="3">
        <f t="shared" si="955"/>
        <v>0.05</v>
      </c>
      <c r="H6841" t="str">
        <f t="shared" si="956"/>
        <v>Discharge</v>
      </c>
      <c r="I6841" s="3">
        <f t="shared" si="961"/>
        <v>0</v>
      </c>
      <c r="J6841" s="3">
        <f t="shared" si="962"/>
        <v>318.94827166799325</v>
      </c>
      <c r="K6841" s="3">
        <f>MIN(Inputs!$B$2, (Inputs!$B$8 - I6841)/Inputs!$B$9)</f>
        <v>170</v>
      </c>
      <c r="L6841" s="3">
        <f>MAX(MIN(Inputs!$B$2, I6841*Inputs!$B$10, Inputs!$B$8*Inputs!$B$4 - J6841), 0)</f>
        <v>0</v>
      </c>
      <c r="M6841" s="3">
        <f t="shared" si="957"/>
        <v>0</v>
      </c>
      <c r="N6841" s="3">
        <f t="shared" si="958"/>
        <v>0</v>
      </c>
      <c r="O6841" s="3">
        <f>IF(H6841="Reg", MIN(Inputs!$B$2, I6841*Inputs!$B$10, (Inputs!$B$8-I6841)/Inputs!$B$9), 0)</f>
        <v>0</v>
      </c>
      <c r="P6841" s="3">
        <f t="shared" si="959"/>
        <v>0</v>
      </c>
      <c r="Q6841" s="3">
        <f t="shared" si="960"/>
        <v>0</v>
      </c>
      <c r="R6841" s="3">
        <f>I6841 + M6841*Inputs!$B$9 - N6841/Inputs!$B$10</f>
        <v>0</v>
      </c>
    </row>
    <row r="6842" spans="1:18" x14ac:dyDescent="0.3">
      <c r="A6842" s="4">
        <v>46308</v>
      </c>
      <c r="B6842" s="3">
        <v>14.919999999999998</v>
      </c>
      <c r="C6842" s="3">
        <v>0.04</v>
      </c>
      <c r="D6842" s="3">
        <f t="shared" si="954"/>
        <v>15.313020833333331</v>
      </c>
      <c r="E6842" s="3">
        <f>MAX(B6842 - D6842/Inputs!$B$5, 0)</f>
        <v>0</v>
      </c>
      <c r="F6842" s="3">
        <f>MAX(D6842*Inputs!$B$5 - B6842, 0)</f>
        <v>0</v>
      </c>
      <c r="G6842" s="3">
        <f t="shared" si="955"/>
        <v>0.04</v>
      </c>
      <c r="H6842" t="str">
        <f t="shared" si="956"/>
        <v>Reg</v>
      </c>
      <c r="I6842" s="3">
        <f t="shared" si="961"/>
        <v>0</v>
      </c>
      <c r="J6842" s="3">
        <f t="shared" si="962"/>
        <v>0</v>
      </c>
      <c r="K6842" s="3">
        <f>MIN(Inputs!$B$2, (Inputs!$B$8 - I6842)/Inputs!$B$9)</f>
        <v>170</v>
      </c>
      <c r="L6842" s="3">
        <f>MAX(MIN(Inputs!$B$2, I6842*Inputs!$B$10, Inputs!$B$8*Inputs!$B$4 - J6842), 0)</f>
        <v>0</v>
      </c>
      <c r="M6842" s="3">
        <f t="shared" si="957"/>
        <v>0</v>
      </c>
      <c r="N6842" s="3">
        <f t="shared" si="958"/>
        <v>0</v>
      </c>
      <c r="O6842" s="3">
        <f>IF(H6842="Reg", MIN(Inputs!$B$2, I6842*Inputs!$B$10, (Inputs!$B$8-I6842)/Inputs!$B$9), 0)</f>
        <v>0</v>
      </c>
      <c r="P6842" s="3">
        <f t="shared" si="959"/>
        <v>0</v>
      </c>
      <c r="Q6842" s="3">
        <f t="shared" si="960"/>
        <v>0</v>
      </c>
      <c r="R6842" s="3">
        <f>I6842 + M6842*Inputs!$B$9 - N6842/Inputs!$B$10</f>
        <v>0</v>
      </c>
    </row>
    <row r="6843" spans="1:18" x14ac:dyDescent="0.3">
      <c r="A6843" s="4">
        <v>46308.041666666657</v>
      </c>
      <c r="B6843" s="3">
        <v>14.824999999999999</v>
      </c>
      <c r="C6843" s="3">
        <v>0.05</v>
      </c>
      <c r="D6843" s="3">
        <f t="shared" si="954"/>
        <v>15.313020833333331</v>
      </c>
      <c r="E6843" s="3">
        <f>MAX(B6843 - D6843/Inputs!$B$5, 0)</f>
        <v>0</v>
      </c>
      <c r="F6843" s="3">
        <f>MAX(D6843*Inputs!$B$5 - B6843, 0)</f>
        <v>0</v>
      </c>
      <c r="G6843" s="3">
        <f t="shared" si="955"/>
        <v>0.05</v>
      </c>
      <c r="H6843" t="str">
        <f t="shared" si="956"/>
        <v>Reg</v>
      </c>
      <c r="I6843" s="3">
        <f t="shared" si="961"/>
        <v>0</v>
      </c>
      <c r="J6843" s="3">
        <f t="shared" si="962"/>
        <v>0</v>
      </c>
      <c r="K6843" s="3">
        <f>MIN(Inputs!$B$2, (Inputs!$B$8 - I6843)/Inputs!$B$9)</f>
        <v>170</v>
      </c>
      <c r="L6843" s="3">
        <f>MAX(MIN(Inputs!$B$2, I6843*Inputs!$B$10, Inputs!$B$8*Inputs!$B$4 - J6843), 0)</f>
        <v>0</v>
      </c>
      <c r="M6843" s="3">
        <f t="shared" si="957"/>
        <v>0</v>
      </c>
      <c r="N6843" s="3">
        <f t="shared" si="958"/>
        <v>0</v>
      </c>
      <c r="O6843" s="3">
        <f>IF(H6843="Reg", MIN(Inputs!$B$2, I6843*Inputs!$B$10, (Inputs!$B$8-I6843)/Inputs!$B$9), 0)</f>
        <v>0</v>
      </c>
      <c r="P6843" s="3">
        <f t="shared" si="959"/>
        <v>0</v>
      </c>
      <c r="Q6843" s="3">
        <f t="shared" si="960"/>
        <v>0</v>
      </c>
      <c r="R6843" s="3">
        <f>I6843 + M6843*Inputs!$B$9 - N6843/Inputs!$B$10</f>
        <v>0</v>
      </c>
    </row>
    <row r="6844" spans="1:18" x14ac:dyDescent="0.3">
      <c r="A6844" s="4">
        <v>46308.083333333343</v>
      </c>
      <c r="B6844" s="3">
        <v>14.2325</v>
      </c>
      <c r="C6844" s="3">
        <v>0.04</v>
      </c>
      <c r="D6844" s="3">
        <f t="shared" si="954"/>
        <v>15.313020833333331</v>
      </c>
      <c r="E6844" s="3">
        <f>MAX(B6844 - D6844/Inputs!$B$5, 0)</f>
        <v>0</v>
      </c>
      <c r="F6844" s="3">
        <f>MAX(D6844*Inputs!$B$5 - B6844, 0)</f>
        <v>0</v>
      </c>
      <c r="G6844" s="3">
        <f t="shared" si="955"/>
        <v>0.04</v>
      </c>
      <c r="H6844" t="str">
        <f t="shared" si="956"/>
        <v>Reg</v>
      </c>
      <c r="I6844" s="3">
        <f t="shared" si="961"/>
        <v>0</v>
      </c>
      <c r="J6844" s="3">
        <f t="shared" si="962"/>
        <v>0</v>
      </c>
      <c r="K6844" s="3">
        <f>MIN(Inputs!$B$2, (Inputs!$B$8 - I6844)/Inputs!$B$9)</f>
        <v>170</v>
      </c>
      <c r="L6844" s="3">
        <f>MAX(MIN(Inputs!$B$2, I6844*Inputs!$B$10, Inputs!$B$8*Inputs!$B$4 - J6844), 0)</f>
        <v>0</v>
      </c>
      <c r="M6844" s="3">
        <f t="shared" si="957"/>
        <v>0</v>
      </c>
      <c r="N6844" s="3">
        <f t="shared" si="958"/>
        <v>0</v>
      </c>
      <c r="O6844" s="3">
        <f>IF(H6844="Reg", MIN(Inputs!$B$2, I6844*Inputs!$B$10, (Inputs!$B$8-I6844)/Inputs!$B$9), 0)</f>
        <v>0</v>
      </c>
      <c r="P6844" s="3">
        <f t="shared" si="959"/>
        <v>0</v>
      </c>
      <c r="Q6844" s="3">
        <f t="shared" si="960"/>
        <v>0</v>
      </c>
      <c r="R6844" s="3">
        <f>I6844 + M6844*Inputs!$B$9 - N6844/Inputs!$B$10</f>
        <v>0</v>
      </c>
    </row>
    <row r="6845" spans="1:18" x14ac:dyDescent="0.3">
      <c r="A6845" s="4">
        <v>46308.125</v>
      </c>
      <c r="B6845" s="3">
        <v>14.077500000000001</v>
      </c>
      <c r="C6845" s="3">
        <v>0.06</v>
      </c>
      <c r="D6845" s="3">
        <f t="shared" si="954"/>
        <v>15.313020833333331</v>
      </c>
      <c r="E6845" s="3">
        <f>MAX(B6845 - D6845/Inputs!$B$5, 0)</f>
        <v>0</v>
      </c>
      <c r="F6845" s="3">
        <f>MAX(D6845*Inputs!$B$5 - B6845, 0)</f>
        <v>0</v>
      </c>
      <c r="G6845" s="3">
        <f t="shared" si="955"/>
        <v>0.06</v>
      </c>
      <c r="H6845" t="str">
        <f t="shared" si="956"/>
        <v>Reg</v>
      </c>
      <c r="I6845" s="3">
        <f t="shared" si="961"/>
        <v>0</v>
      </c>
      <c r="J6845" s="3">
        <f t="shared" si="962"/>
        <v>0</v>
      </c>
      <c r="K6845" s="3">
        <f>MIN(Inputs!$B$2, (Inputs!$B$8 - I6845)/Inputs!$B$9)</f>
        <v>170</v>
      </c>
      <c r="L6845" s="3">
        <f>MAX(MIN(Inputs!$B$2, I6845*Inputs!$B$10, Inputs!$B$8*Inputs!$B$4 - J6845), 0)</f>
        <v>0</v>
      </c>
      <c r="M6845" s="3">
        <f t="shared" si="957"/>
        <v>0</v>
      </c>
      <c r="N6845" s="3">
        <f t="shared" si="958"/>
        <v>0</v>
      </c>
      <c r="O6845" s="3">
        <f>IF(H6845="Reg", MIN(Inputs!$B$2, I6845*Inputs!$B$10, (Inputs!$B$8-I6845)/Inputs!$B$9), 0)</f>
        <v>0</v>
      </c>
      <c r="P6845" s="3">
        <f t="shared" si="959"/>
        <v>0</v>
      </c>
      <c r="Q6845" s="3">
        <f t="shared" si="960"/>
        <v>0</v>
      </c>
      <c r="R6845" s="3">
        <f>I6845 + M6845*Inputs!$B$9 - N6845/Inputs!$B$10</f>
        <v>0</v>
      </c>
    </row>
    <row r="6846" spans="1:18" x14ac:dyDescent="0.3">
      <c r="A6846" s="4">
        <v>46308.166666666657</v>
      </c>
      <c r="B6846" s="3">
        <v>13.529999999999998</v>
      </c>
      <c r="C6846" s="3">
        <v>0.05</v>
      </c>
      <c r="D6846" s="3">
        <f t="shared" si="954"/>
        <v>15.313020833333331</v>
      </c>
      <c r="E6846" s="3">
        <f>MAX(B6846 - D6846/Inputs!$B$5, 0)</f>
        <v>0</v>
      </c>
      <c r="F6846" s="3">
        <f>MAX(D6846*Inputs!$B$5 - B6846, 0)</f>
        <v>0</v>
      </c>
      <c r="G6846" s="3">
        <f t="shared" si="955"/>
        <v>0.05</v>
      </c>
      <c r="H6846" t="str">
        <f t="shared" si="956"/>
        <v>Reg</v>
      </c>
      <c r="I6846" s="3">
        <f t="shared" si="961"/>
        <v>0</v>
      </c>
      <c r="J6846" s="3">
        <f t="shared" si="962"/>
        <v>0</v>
      </c>
      <c r="K6846" s="3">
        <f>MIN(Inputs!$B$2, (Inputs!$B$8 - I6846)/Inputs!$B$9)</f>
        <v>170</v>
      </c>
      <c r="L6846" s="3">
        <f>MAX(MIN(Inputs!$B$2, I6846*Inputs!$B$10, Inputs!$B$8*Inputs!$B$4 - J6846), 0)</f>
        <v>0</v>
      </c>
      <c r="M6846" s="3">
        <f t="shared" si="957"/>
        <v>0</v>
      </c>
      <c r="N6846" s="3">
        <f t="shared" si="958"/>
        <v>0</v>
      </c>
      <c r="O6846" s="3">
        <f>IF(H6846="Reg", MIN(Inputs!$B$2, I6846*Inputs!$B$10, (Inputs!$B$8-I6846)/Inputs!$B$9), 0)</f>
        <v>0</v>
      </c>
      <c r="P6846" s="3">
        <f t="shared" si="959"/>
        <v>0</v>
      </c>
      <c r="Q6846" s="3">
        <f t="shared" si="960"/>
        <v>0</v>
      </c>
      <c r="R6846" s="3">
        <f>I6846 + M6846*Inputs!$B$9 - N6846/Inputs!$B$10</f>
        <v>0</v>
      </c>
    </row>
    <row r="6847" spans="1:18" x14ac:dyDescent="0.3">
      <c r="A6847" s="4">
        <v>46308.208333333343</v>
      </c>
      <c r="B6847" s="3">
        <v>14.5525</v>
      </c>
      <c r="C6847" s="3">
        <v>0.05</v>
      </c>
      <c r="D6847" s="3">
        <f t="shared" si="954"/>
        <v>15.313020833333331</v>
      </c>
      <c r="E6847" s="3">
        <f>MAX(B6847 - D6847/Inputs!$B$5, 0)</f>
        <v>0</v>
      </c>
      <c r="F6847" s="3">
        <f>MAX(D6847*Inputs!$B$5 - B6847, 0)</f>
        <v>0</v>
      </c>
      <c r="G6847" s="3">
        <f t="shared" si="955"/>
        <v>0.05</v>
      </c>
      <c r="H6847" t="str">
        <f t="shared" si="956"/>
        <v>Reg</v>
      </c>
      <c r="I6847" s="3">
        <f t="shared" si="961"/>
        <v>0</v>
      </c>
      <c r="J6847" s="3">
        <f t="shared" si="962"/>
        <v>0</v>
      </c>
      <c r="K6847" s="3">
        <f>MIN(Inputs!$B$2, (Inputs!$B$8 - I6847)/Inputs!$B$9)</f>
        <v>170</v>
      </c>
      <c r="L6847" s="3">
        <f>MAX(MIN(Inputs!$B$2, I6847*Inputs!$B$10, Inputs!$B$8*Inputs!$B$4 - J6847), 0)</f>
        <v>0</v>
      </c>
      <c r="M6847" s="3">
        <f t="shared" si="957"/>
        <v>0</v>
      </c>
      <c r="N6847" s="3">
        <f t="shared" si="958"/>
        <v>0</v>
      </c>
      <c r="O6847" s="3">
        <f>IF(H6847="Reg", MIN(Inputs!$B$2, I6847*Inputs!$B$10, (Inputs!$B$8-I6847)/Inputs!$B$9), 0)</f>
        <v>0</v>
      </c>
      <c r="P6847" s="3">
        <f t="shared" si="959"/>
        <v>0</v>
      </c>
      <c r="Q6847" s="3">
        <f t="shared" si="960"/>
        <v>0</v>
      </c>
      <c r="R6847" s="3">
        <f>I6847 + M6847*Inputs!$B$9 - N6847/Inputs!$B$10</f>
        <v>0</v>
      </c>
    </row>
    <row r="6848" spans="1:18" x14ac:dyDescent="0.3">
      <c r="A6848" s="4">
        <v>46308.25</v>
      </c>
      <c r="B6848" s="3">
        <v>26.202500000000001</v>
      </c>
      <c r="C6848" s="3">
        <v>0.05</v>
      </c>
      <c r="D6848" s="3">
        <f t="shared" si="954"/>
        <v>15.313020833333331</v>
      </c>
      <c r="E6848" s="3">
        <f>MAX(B6848 - D6848/Inputs!$B$5, 0)</f>
        <v>8.8013399621212152</v>
      </c>
      <c r="F6848" s="3">
        <f>MAX(D6848*Inputs!$B$5 - B6848, 0)</f>
        <v>0</v>
      </c>
      <c r="G6848" s="3">
        <f t="shared" si="955"/>
        <v>0.05</v>
      </c>
      <c r="H6848" t="str">
        <f t="shared" si="956"/>
        <v>Discharge</v>
      </c>
      <c r="I6848" s="3">
        <f t="shared" si="961"/>
        <v>0</v>
      </c>
      <c r="J6848" s="3">
        <f t="shared" si="962"/>
        <v>0</v>
      </c>
      <c r="K6848" s="3">
        <f>MIN(Inputs!$B$2, (Inputs!$B$8 - I6848)/Inputs!$B$9)</f>
        <v>170</v>
      </c>
      <c r="L6848" s="3">
        <f>MAX(MIN(Inputs!$B$2, I6848*Inputs!$B$10, Inputs!$B$8*Inputs!$B$4 - J6848), 0)</f>
        <v>0</v>
      </c>
      <c r="M6848" s="3">
        <f t="shared" si="957"/>
        <v>0</v>
      </c>
      <c r="N6848" s="3">
        <f t="shared" si="958"/>
        <v>0</v>
      </c>
      <c r="O6848" s="3">
        <f>IF(H6848="Reg", MIN(Inputs!$B$2, I6848*Inputs!$B$10, (Inputs!$B$8-I6848)/Inputs!$B$9), 0)</f>
        <v>0</v>
      </c>
      <c r="P6848" s="3">
        <f t="shared" si="959"/>
        <v>0</v>
      </c>
      <c r="Q6848" s="3">
        <f t="shared" si="960"/>
        <v>0</v>
      </c>
      <c r="R6848" s="3">
        <f>I6848 + M6848*Inputs!$B$9 - N6848/Inputs!$B$10</f>
        <v>0</v>
      </c>
    </row>
    <row r="6849" spans="1:18" x14ac:dyDescent="0.3">
      <c r="A6849" s="4">
        <v>46308.291666666657</v>
      </c>
      <c r="B6849" s="3">
        <v>38.664999999999999</v>
      </c>
      <c r="C6849" s="3">
        <v>0.89</v>
      </c>
      <c r="D6849" s="3">
        <f t="shared" si="954"/>
        <v>15.313020833333331</v>
      </c>
      <c r="E6849" s="3">
        <f>MAX(B6849 - D6849/Inputs!$B$5, 0)</f>
        <v>21.263839962121214</v>
      </c>
      <c r="F6849" s="3">
        <f>MAX(D6849*Inputs!$B$5 - B6849, 0)</f>
        <v>0</v>
      </c>
      <c r="G6849" s="3">
        <f t="shared" si="955"/>
        <v>0.89</v>
      </c>
      <c r="H6849" t="str">
        <f t="shared" si="956"/>
        <v>Discharge</v>
      </c>
      <c r="I6849" s="3">
        <f t="shared" si="961"/>
        <v>0</v>
      </c>
      <c r="J6849" s="3">
        <f t="shared" si="962"/>
        <v>0</v>
      </c>
      <c r="K6849" s="3">
        <f>MIN(Inputs!$B$2, (Inputs!$B$8 - I6849)/Inputs!$B$9)</f>
        <v>170</v>
      </c>
      <c r="L6849" s="3">
        <f>MAX(MIN(Inputs!$B$2, I6849*Inputs!$B$10, Inputs!$B$8*Inputs!$B$4 - J6849), 0)</f>
        <v>0</v>
      </c>
      <c r="M6849" s="3">
        <f t="shared" si="957"/>
        <v>0</v>
      </c>
      <c r="N6849" s="3">
        <f t="shared" si="958"/>
        <v>0</v>
      </c>
      <c r="O6849" s="3">
        <f>IF(H6849="Reg", MIN(Inputs!$B$2, I6849*Inputs!$B$10, (Inputs!$B$8-I6849)/Inputs!$B$9), 0)</f>
        <v>0</v>
      </c>
      <c r="P6849" s="3">
        <f t="shared" si="959"/>
        <v>0</v>
      </c>
      <c r="Q6849" s="3">
        <f t="shared" si="960"/>
        <v>0</v>
      </c>
      <c r="R6849" s="3">
        <f>I6849 + M6849*Inputs!$B$9 - N6849/Inputs!$B$10</f>
        <v>0</v>
      </c>
    </row>
    <row r="6850" spans="1:18" x14ac:dyDescent="0.3">
      <c r="A6850" s="4">
        <v>46308.333333333343</v>
      </c>
      <c r="B6850" s="3">
        <v>30.052500000000002</v>
      </c>
      <c r="C6850" s="3">
        <v>0.89</v>
      </c>
      <c r="D6850" s="3">
        <f t="shared" ref="D6850:D6913" si="963">AVERAGEIFS(B:B, A:A, "&gt;="&amp;INT(A6850), A:A, "&lt;"&amp;INT(A6850)+1)</f>
        <v>15.313020833333331</v>
      </c>
      <c r="E6850" s="3">
        <f>MAX(B6850 - D6850/Inputs!$B$5, 0)</f>
        <v>12.651339962121217</v>
      </c>
      <c r="F6850" s="3">
        <f>MAX(D6850*Inputs!$B$5 - B6850, 0)</f>
        <v>0</v>
      </c>
      <c r="G6850" s="3">
        <f t="shared" ref="G6850:G6913" si="964">C6850</f>
        <v>0.89</v>
      </c>
      <c r="H6850" t="str">
        <f t="shared" ref="H6850:H6913" si="965">IF(MAX(E6850, F6850, G6850)&lt;=0, "Idle", IF(AND(G6850&gt;=E6850, G6850&gt;=F6850), "Reg", IF(E6850&gt;=F6850, "Discharge", "Charge")))</f>
        <v>Discharge</v>
      </c>
      <c r="I6850" s="3">
        <f t="shared" si="961"/>
        <v>0</v>
      </c>
      <c r="J6850" s="3">
        <f t="shared" si="962"/>
        <v>0</v>
      </c>
      <c r="K6850" s="3">
        <f>MIN(Inputs!$B$2, (Inputs!$B$8 - I6850)/Inputs!$B$9)</f>
        <v>170</v>
      </c>
      <c r="L6850" s="3">
        <f>MAX(MIN(Inputs!$B$2, I6850*Inputs!$B$10, Inputs!$B$8*Inputs!$B$4 - J6850), 0)</f>
        <v>0</v>
      </c>
      <c r="M6850" s="3">
        <f t="shared" ref="M6850:M6913" si="966">IF(H6850="Charge", K6850, 0)</f>
        <v>0</v>
      </c>
      <c r="N6850" s="3">
        <f t="shared" ref="N6850:N6913" si="967">IF(H6850="Discharge", L6850, 0)</f>
        <v>0</v>
      </c>
      <c r="O6850" s="3">
        <f>IF(H6850="Reg", MIN(Inputs!$B$2, I6850*Inputs!$B$10, (Inputs!$B$8-I6850)/Inputs!$B$9), 0)</f>
        <v>0</v>
      </c>
      <c r="P6850" s="3">
        <f t="shared" ref="P6850:P6913" si="968">(N6850 - M6850) * B6850</f>
        <v>0</v>
      </c>
      <c r="Q6850" s="3">
        <f t="shared" ref="Q6850:Q6913" si="969">O6850 * C6850</f>
        <v>0</v>
      </c>
      <c r="R6850" s="3">
        <f>I6850 + M6850*Inputs!$B$9 - N6850/Inputs!$B$10</f>
        <v>0</v>
      </c>
    </row>
    <row r="6851" spans="1:18" x14ac:dyDescent="0.3">
      <c r="A6851" s="4">
        <v>46308.375</v>
      </c>
      <c r="B6851" s="3">
        <v>0.37250000000000005</v>
      </c>
      <c r="C6851" s="3">
        <v>0.44</v>
      </c>
      <c r="D6851" s="3">
        <f t="shared" si="963"/>
        <v>15.313020833333331</v>
      </c>
      <c r="E6851" s="3">
        <f>MAX(B6851 - D6851/Inputs!$B$5, 0)</f>
        <v>0</v>
      </c>
      <c r="F6851" s="3">
        <f>MAX(D6851*Inputs!$B$5 - B6851, 0)</f>
        <v>13.102958333333332</v>
      </c>
      <c r="G6851" s="3">
        <f t="shared" si="964"/>
        <v>0.44</v>
      </c>
      <c r="H6851" t="str">
        <f t="shared" si="965"/>
        <v>Charge</v>
      </c>
      <c r="I6851" s="3">
        <f t="shared" ref="I6851:I6914" si="970">R6850</f>
        <v>0</v>
      </c>
      <c r="J6851" s="3">
        <f t="shared" ref="J6851:J6914" si="971">IF(INT(A6851)=INT(A6850), J6850 + N6850, 0)</f>
        <v>0</v>
      </c>
      <c r="K6851" s="3">
        <f>MIN(Inputs!$B$2, (Inputs!$B$8 - I6851)/Inputs!$B$9)</f>
        <v>170</v>
      </c>
      <c r="L6851" s="3">
        <f>MAX(MIN(Inputs!$B$2, I6851*Inputs!$B$10, Inputs!$B$8*Inputs!$B$4 - J6851), 0)</f>
        <v>0</v>
      </c>
      <c r="M6851" s="3">
        <f t="shared" si="966"/>
        <v>170</v>
      </c>
      <c r="N6851" s="3">
        <f t="shared" si="967"/>
        <v>0</v>
      </c>
      <c r="O6851" s="3">
        <f>IF(H6851="Reg", MIN(Inputs!$B$2, I6851*Inputs!$B$10, (Inputs!$B$8-I6851)/Inputs!$B$9), 0)</f>
        <v>0</v>
      </c>
      <c r="P6851" s="3">
        <f t="shared" si="968"/>
        <v>-63.32500000000001</v>
      </c>
      <c r="Q6851" s="3">
        <f t="shared" si="969"/>
        <v>0</v>
      </c>
      <c r="R6851" s="3">
        <f>I6851 + M6851*Inputs!$B$9 - N6851/Inputs!$B$10</f>
        <v>159.4741358339966</v>
      </c>
    </row>
    <row r="6852" spans="1:18" x14ac:dyDescent="0.3">
      <c r="A6852" s="4">
        <v>46308.416666666657</v>
      </c>
      <c r="B6852" s="3">
        <v>-3.38</v>
      </c>
      <c r="C6852" s="3">
        <v>0.37</v>
      </c>
      <c r="D6852" s="3">
        <f t="shared" si="963"/>
        <v>15.313020833333331</v>
      </c>
      <c r="E6852" s="3">
        <f>MAX(B6852 - D6852/Inputs!$B$5, 0)</f>
        <v>0</v>
      </c>
      <c r="F6852" s="3">
        <f>MAX(D6852*Inputs!$B$5 - B6852, 0)</f>
        <v>16.855458333333331</v>
      </c>
      <c r="G6852" s="3">
        <f t="shared" si="964"/>
        <v>0.37</v>
      </c>
      <c r="H6852" t="str">
        <f t="shared" si="965"/>
        <v>Charge</v>
      </c>
      <c r="I6852" s="3">
        <f t="shared" si="970"/>
        <v>159.4741358339966</v>
      </c>
      <c r="J6852" s="3">
        <f t="shared" si="971"/>
        <v>0</v>
      </c>
      <c r="K6852" s="3">
        <f>MIN(Inputs!$B$2, (Inputs!$B$8 - I6852)/Inputs!$B$9)</f>
        <v>170</v>
      </c>
      <c r="L6852" s="3">
        <f>MAX(MIN(Inputs!$B$2, I6852*Inputs!$B$10, Inputs!$B$8*Inputs!$B$4 - J6852), 0)</f>
        <v>149.6</v>
      </c>
      <c r="M6852" s="3">
        <f t="shared" si="966"/>
        <v>170</v>
      </c>
      <c r="N6852" s="3">
        <f t="shared" si="967"/>
        <v>0</v>
      </c>
      <c r="O6852" s="3">
        <f>IF(H6852="Reg", MIN(Inputs!$B$2, I6852*Inputs!$B$10, (Inputs!$B$8-I6852)/Inputs!$B$9), 0)</f>
        <v>0</v>
      </c>
      <c r="P6852" s="3">
        <f t="shared" si="968"/>
        <v>574.6</v>
      </c>
      <c r="Q6852" s="3">
        <f t="shared" si="969"/>
        <v>0</v>
      </c>
      <c r="R6852" s="3">
        <f>I6852 + M6852*Inputs!$B$9 - N6852/Inputs!$B$10</f>
        <v>318.9482716679932</v>
      </c>
    </row>
    <row r="6853" spans="1:18" x14ac:dyDescent="0.3">
      <c r="A6853" s="4">
        <v>46308.458333333343</v>
      </c>
      <c r="B6853" s="3">
        <v>-6.9974999999999996</v>
      </c>
      <c r="C6853" s="3">
        <v>0.44</v>
      </c>
      <c r="D6853" s="3">
        <f t="shared" si="963"/>
        <v>15.313020833333331</v>
      </c>
      <c r="E6853" s="3">
        <f>MAX(B6853 - D6853/Inputs!$B$5, 0)</f>
        <v>0</v>
      </c>
      <c r="F6853" s="3">
        <f>MAX(D6853*Inputs!$B$5 - B6853, 0)</f>
        <v>20.472958333333331</v>
      </c>
      <c r="G6853" s="3">
        <f t="shared" si="964"/>
        <v>0.44</v>
      </c>
      <c r="H6853" t="str">
        <f t="shared" si="965"/>
        <v>Charge</v>
      </c>
      <c r="I6853" s="3">
        <f t="shared" si="970"/>
        <v>318.9482716679932</v>
      </c>
      <c r="J6853" s="3">
        <f t="shared" si="971"/>
        <v>0</v>
      </c>
      <c r="K6853" s="3">
        <f>MIN(Inputs!$B$2, (Inputs!$B$8 - I6853)/Inputs!$B$9)</f>
        <v>22.44121780453775</v>
      </c>
      <c r="L6853" s="3">
        <f>MAX(MIN(Inputs!$B$2, I6853*Inputs!$B$10, Inputs!$B$8*Inputs!$B$4 - J6853), 0)</f>
        <v>170</v>
      </c>
      <c r="M6853" s="3">
        <f t="shared" si="966"/>
        <v>22.44121780453775</v>
      </c>
      <c r="N6853" s="3">
        <f t="shared" si="967"/>
        <v>0</v>
      </c>
      <c r="O6853" s="3">
        <f>IF(H6853="Reg", MIN(Inputs!$B$2, I6853*Inputs!$B$10, (Inputs!$B$8-I6853)/Inputs!$B$9), 0)</f>
        <v>0</v>
      </c>
      <c r="P6853" s="3">
        <f t="shared" si="968"/>
        <v>157.03242158725288</v>
      </c>
      <c r="Q6853" s="3">
        <f t="shared" si="969"/>
        <v>0</v>
      </c>
      <c r="R6853" s="3">
        <f>I6853 + M6853*Inputs!$B$9 - N6853/Inputs!$B$10</f>
        <v>340</v>
      </c>
    </row>
    <row r="6854" spans="1:18" x14ac:dyDescent="0.3">
      <c r="A6854" s="4">
        <v>46308.5</v>
      </c>
      <c r="B6854" s="3">
        <v>-6.6175000000000006</v>
      </c>
      <c r="C6854" s="3">
        <v>0.44</v>
      </c>
      <c r="D6854" s="3">
        <f t="shared" si="963"/>
        <v>15.313020833333331</v>
      </c>
      <c r="E6854" s="3">
        <f>MAX(B6854 - D6854/Inputs!$B$5, 0)</f>
        <v>0</v>
      </c>
      <c r="F6854" s="3">
        <f>MAX(D6854*Inputs!$B$5 - B6854, 0)</f>
        <v>20.092958333333332</v>
      </c>
      <c r="G6854" s="3">
        <f t="shared" si="964"/>
        <v>0.44</v>
      </c>
      <c r="H6854" t="str">
        <f t="shared" si="965"/>
        <v>Charge</v>
      </c>
      <c r="I6854" s="3">
        <f t="shared" si="970"/>
        <v>340</v>
      </c>
      <c r="J6854" s="3">
        <f t="shared" si="971"/>
        <v>0</v>
      </c>
      <c r="K6854" s="3">
        <f>MIN(Inputs!$B$2, (Inputs!$B$8 - I6854)/Inputs!$B$9)</f>
        <v>0</v>
      </c>
      <c r="L6854" s="3">
        <f>MAX(MIN(Inputs!$B$2, I6854*Inputs!$B$10, Inputs!$B$8*Inputs!$B$4 - J6854), 0)</f>
        <v>170</v>
      </c>
      <c r="M6854" s="3">
        <f t="shared" si="966"/>
        <v>0</v>
      </c>
      <c r="N6854" s="3">
        <f t="shared" si="967"/>
        <v>0</v>
      </c>
      <c r="O6854" s="3">
        <f>IF(H6854="Reg", MIN(Inputs!$B$2, I6854*Inputs!$B$10, (Inputs!$B$8-I6854)/Inputs!$B$9), 0)</f>
        <v>0</v>
      </c>
      <c r="P6854" s="3">
        <f t="shared" si="968"/>
        <v>0</v>
      </c>
      <c r="Q6854" s="3">
        <f t="shared" si="969"/>
        <v>0</v>
      </c>
      <c r="R6854" s="3">
        <f>I6854 + M6854*Inputs!$B$9 - N6854/Inputs!$B$10</f>
        <v>340</v>
      </c>
    </row>
    <row r="6855" spans="1:18" x14ac:dyDescent="0.3">
      <c r="A6855" s="4">
        <v>46308.541666666657</v>
      </c>
      <c r="B6855" s="3">
        <v>-3.21</v>
      </c>
      <c r="C6855" s="3">
        <v>0.44</v>
      </c>
      <c r="D6855" s="3">
        <f t="shared" si="963"/>
        <v>15.313020833333331</v>
      </c>
      <c r="E6855" s="3">
        <f>MAX(B6855 - D6855/Inputs!$B$5, 0)</f>
        <v>0</v>
      </c>
      <c r="F6855" s="3">
        <f>MAX(D6855*Inputs!$B$5 - B6855, 0)</f>
        <v>16.685458333333333</v>
      </c>
      <c r="G6855" s="3">
        <f t="shared" si="964"/>
        <v>0.44</v>
      </c>
      <c r="H6855" t="str">
        <f t="shared" si="965"/>
        <v>Charge</v>
      </c>
      <c r="I6855" s="3">
        <f t="shared" si="970"/>
        <v>340</v>
      </c>
      <c r="J6855" s="3">
        <f t="shared" si="971"/>
        <v>0</v>
      </c>
      <c r="K6855" s="3">
        <f>MIN(Inputs!$B$2, (Inputs!$B$8 - I6855)/Inputs!$B$9)</f>
        <v>0</v>
      </c>
      <c r="L6855" s="3">
        <f>MAX(MIN(Inputs!$B$2, I6855*Inputs!$B$10, Inputs!$B$8*Inputs!$B$4 - J6855), 0)</f>
        <v>170</v>
      </c>
      <c r="M6855" s="3">
        <f t="shared" si="966"/>
        <v>0</v>
      </c>
      <c r="N6855" s="3">
        <f t="shared" si="967"/>
        <v>0</v>
      </c>
      <c r="O6855" s="3">
        <f>IF(H6855="Reg", MIN(Inputs!$B$2, I6855*Inputs!$B$10, (Inputs!$B$8-I6855)/Inputs!$B$9), 0)</f>
        <v>0</v>
      </c>
      <c r="P6855" s="3">
        <f t="shared" si="968"/>
        <v>0</v>
      </c>
      <c r="Q6855" s="3">
        <f t="shared" si="969"/>
        <v>0</v>
      </c>
      <c r="R6855" s="3">
        <f>I6855 + M6855*Inputs!$B$9 - N6855/Inputs!$B$10</f>
        <v>340</v>
      </c>
    </row>
    <row r="6856" spans="1:18" x14ac:dyDescent="0.3">
      <c r="A6856" s="4">
        <v>46308.583333333343</v>
      </c>
      <c r="B6856" s="3">
        <v>-1.355</v>
      </c>
      <c r="C6856" s="3">
        <v>0.44</v>
      </c>
      <c r="D6856" s="3">
        <f t="shared" si="963"/>
        <v>15.313020833333331</v>
      </c>
      <c r="E6856" s="3">
        <f>MAX(B6856 - D6856/Inputs!$B$5, 0)</f>
        <v>0</v>
      </c>
      <c r="F6856" s="3">
        <f>MAX(D6856*Inputs!$B$5 - B6856, 0)</f>
        <v>14.830458333333333</v>
      </c>
      <c r="G6856" s="3">
        <f t="shared" si="964"/>
        <v>0.44</v>
      </c>
      <c r="H6856" t="str">
        <f t="shared" si="965"/>
        <v>Charge</v>
      </c>
      <c r="I6856" s="3">
        <f t="shared" si="970"/>
        <v>340</v>
      </c>
      <c r="J6856" s="3">
        <f t="shared" si="971"/>
        <v>0</v>
      </c>
      <c r="K6856" s="3">
        <f>MIN(Inputs!$B$2, (Inputs!$B$8 - I6856)/Inputs!$B$9)</f>
        <v>0</v>
      </c>
      <c r="L6856" s="3">
        <f>MAX(MIN(Inputs!$B$2, I6856*Inputs!$B$10, Inputs!$B$8*Inputs!$B$4 - J6856), 0)</f>
        <v>170</v>
      </c>
      <c r="M6856" s="3">
        <f t="shared" si="966"/>
        <v>0</v>
      </c>
      <c r="N6856" s="3">
        <f t="shared" si="967"/>
        <v>0</v>
      </c>
      <c r="O6856" s="3">
        <f>IF(H6856="Reg", MIN(Inputs!$B$2, I6856*Inputs!$B$10, (Inputs!$B$8-I6856)/Inputs!$B$9), 0)</f>
        <v>0</v>
      </c>
      <c r="P6856" s="3">
        <f t="shared" si="968"/>
        <v>0</v>
      </c>
      <c r="Q6856" s="3">
        <f t="shared" si="969"/>
        <v>0</v>
      </c>
      <c r="R6856" s="3">
        <f>I6856 + M6856*Inputs!$B$9 - N6856/Inputs!$B$10</f>
        <v>340</v>
      </c>
    </row>
    <row r="6857" spans="1:18" x14ac:dyDescent="0.3">
      <c r="A6857" s="4">
        <v>46308.625</v>
      </c>
      <c r="B6857" s="3">
        <v>0.89749999999999996</v>
      </c>
      <c r="C6857" s="3">
        <v>0.44</v>
      </c>
      <c r="D6857" s="3">
        <f t="shared" si="963"/>
        <v>15.313020833333331</v>
      </c>
      <c r="E6857" s="3">
        <f>MAX(B6857 - D6857/Inputs!$B$5, 0)</f>
        <v>0</v>
      </c>
      <c r="F6857" s="3">
        <f>MAX(D6857*Inputs!$B$5 - B6857, 0)</f>
        <v>12.577958333333331</v>
      </c>
      <c r="G6857" s="3">
        <f t="shared" si="964"/>
        <v>0.44</v>
      </c>
      <c r="H6857" t="str">
        <f t="shared" si="965"/>
        <v>Charge</v>
      </c>
      <c r="I6857" s="3">
        <f t="shared" si="970"/>
        <v>340</v>
      </c>
      <c r="J6857" s="3">
        <f t="shared" si="971"/>
        <v>0</v>
      </c>
      <c r="K6857" s="3">
        <f>MIN(Inputs!$B$2, (Inputs!$B$8 - I6857)/Inputs!$B$9)</f>
        <v>0</v>
      </c>
      <c r="L6857" s="3">
        <f>MAX(MIN(Inputs!$B$2, I6857*Inputs!$B$10, Inputs!$B$8*Inputs!$B$4 - J6857), 0)</f>
        <v>170</v>
      </c>
      <c r="M6857" s="3">
        <f t="shared" si="966"/>
        <v>0</v>
      </c>
      <c r="N6857" s="3">
        <f t="shared" si="967"/>
        <v>0</v>
      </c>
      <c r="O6857" s="3">
        <f>IF(H6857="Reg", MIN(Inputs!$B$2, I6857*Inputs!$B$10, (Inputs!$B$8-I6857)/Inputs!$B$9), 0)</f>
        <v>0</v>
      </c>
      <c r="P6857" s="3">
        <f t="shared" si="968"/>
        <v>0</v>
      </c>
      <c r="Q6857" s="3">
        <f t="shared" si="969"/>
        <v>0</v>
      </c>
      <c r="R6857" s="3">
        <f>I6857 + M6857*Inputs!$B$9 - N6857/Inputs!$B$10</f>
        <v>340</v>
      </c>
    </row>
    <row r="6858" spans="1:18" x14ac:dyDescent="0.3">
      <c r="A6858" s="4">
        <v>46308.666666666657</v>
      </c>
      <c r="B6858" s="3">
        <v>1.1875000000000002</v>
      </c>
      <c r="C6858" s="3">
        <v>0.44</v>
      </c>
      <c r="D6858" s="3">
        <f t="shared" si="963"/>
        <v>15.313020833333331</v>
      </c>
      <c r="E6858" s="3">
        <f>MAX(B6858 - D6858/Inputs!$B$5, 0)</f>
        <v>0</v>
      </c>
      <c r="F6858" s="3">
        <f>MAX(D6858*Inputs!$B$5 - B6858, 0)</f>
        <v>12.287958333333332</v>
      </c>
      <c r="G6858" s="3">
        <f t="shared" si="964"/>
        <v>0.44</v>
      </c>
      <c r="H6858" t="str">
        <f t="shared" si="965"/>
        <v>Charge</v>
      </c>
      <c r="I6858" s="3">
        <f t="shared" si="970"/>
        <v>340</v>
      </c>
      <c r="J6858" s="3">
        <f t="shared" si="971"/>
        <v>0</v>
      </c>
      <c r="K6858" s="3">
        <f>MIN(Inputs!$B$2, (Inputs!$B$8 - I6858)/Inputs!$B$9)</f>
        <v>0</v>
      </c>
      <c r="L6858" s="3">
        <f>MAX(MIN(Inputs!$B$2, I6858*Inputs!$B$10, Inputs!$B$8*Inputs!$B$4 - J6858), 0)</f>
        <v>170</v>
      </c>
      <c r="M6858" s="3">
        <f t="shared" si="966"/>
        <v>0</v>
      </c>
      <c r="N6858" s="3">
        <f t="shared" si="967"/>
        <v>0</v>
      </c>
      <c r="O6858" s="3">
        <f>IF(H6858="Reg", MIN(Inputs!$B$2, I6858*Inputs!$B$10, (Inputs!$B$8-I6858)/Inputs!$B$9), 0)</f>
        <v>0</v>
      </c>
      <c r="P6858" s="3">
        <f t="shared" si="968"/>
        <v>0</v>
      </c>
      <c r="Q6858" s="3">
        <f t="shared" si="969"/>
        <v>0</v>
      </c>
      <c r="R6858" s="3">
        <f>I6858 + M6858*Inputs!$B$9 - N6858/Inputs!$B$10</f>
        <v>340</v>
      </c>
    </row>
    <row r="6859" spans="1:18" x14ac:dyDescent="0.3">
      <c r="A6859" s="4">
        <v>46308.708333333343</v>
      </c>
      <c r="B6859" s="3">
        <v>-7.4999999999999997E-3</v>
      </c>
      <c r="C6859" s="3">
        <v>15.44</v>
      </c>
      <c r="D6859" s="3">
        <f t="shared" si="963"/>
        <v>15.313020833333331</v>
      </c>
      <c r="E6859" s="3">
        <f>MAX(B6859 - D6859/Inputs!$B$5, 0)</f>
        <v>0</v>
      </c>
      <c r="F6859" s="3">
        <f>MAX(D6859*Inputs!$B$5 - B6859, 0)</f>
        <v>13.482958333333332</v>
      </c>
      <c r="G6859" s="3">
        <f t="shared" si="964"/>
        <v>15.44</v>
      </c>
      <c r="H6859" t="str">
        <f t="shared" si="965"/>
        <v>Reg</v>
      </c>
      <c r="I6859" s="3">
        <f t="shared" si="970"/>
        <v>340</v>
      </c>
      <c r="J6859" s="3">
        <f t="shared" si="971"/>
        <v>0</v>
      </c>
      <c r="K6859" s="3">
        <f>MIN(Inputs!$B$2, (Inputs!$B$8 - I6859)/Inputs!$B$9)</f>
        <v>0</v>
      </c>
      <c r="L6859" s="3">
        <f>MAX(MIN(Inputs!$B$2, I6859*Inputs!$B$10, Inputs!$B$8*Inputs!$B$4 - J6859), 0)</f>
        <v>170</v>
      </c>
      <c r="M6859" s="3">
        <f t="shared" si="966"/>
        <v>0</v>
      </c>
      <c r="N6859" s="3">
        <f t="shared" si="967"/>
        <v>0</v>
      </c>
      <c r="O6859" s="3">
        <f>IF(H6859="Reg", MIN(Inputs!$B$2, I6859*Inputs!$B$10, (Inputs!$B$8-I6859)/Inputs!$B$9), 0)</f>
        <v>0</v>
      </c>
      <c r="P6859" s="3">
        <f t="shared" si="968"/>
        <v>0</v>
      </c>
      <c r="Q6859" s="3">
        <f t="shared" si="969"/>
        <v>0</v>
      </c>
      <c r="R6859" s="3">
        <f>I6859 + M6859*Inputs!$B$9 - N6859/Inputs!$B$10</f>
        <v>340</v>
      </c>
    </row>
    <row r="6860" spans="1:18" x14ac:dyDescent="0.3">
      <c r="A6860" s="4">
        <v>46308.75</v>
      </c>
      <c r="B6860" s="3">
        <v>5.9624999999999995</v>
      </c>
      <c r="C6860" s="3">
        <v>12.26</v>
      </c>
      <c r="D6860" s="3">
        <f t="shared" si="963"/>
        <v>15.313020833333331</v>
      </c>
      <c r="E6860" s="3">
        <f>MAX(B6860 - D6860/Inputs!$B$5, 0)</f>
        <v>0</v>
      </c>
      <c r="F6860" s="3">
        <f>MAX(D6860*Inputs!$B$5 - B6860, 0)</f>
        <v>7.5129583333333327</v>
      </c>
      <c r="G6860" s="3">
        <f t="shared" si="964"/>
        <v>12.26</v>
      </c>
      <c r="H6860" t="str">
        <f t="shared" si="965"/>
        <v>Reg</v>
      </c>
      <c r="I6860" s="3">
        <f t="shared" si="970"/>
        <v>340</v>
      </c>
      <c r="J6860" s="3">
        <f t="shared" si="971"/>
        <v>0</v>
      </c>
      <c r="K6860" s="3">
        <f>MIN(Inputs!$B$2, (Inputs!$B$8 - I6860)/Inputs!$B$9)</f>
        <v>0</v>
      </c>
      <c r="L6860" s="3">
        <f>MAX(MIN(Inputs!$B$2, I6860*Inputs!$B$10, Inputs!$B$8*Inputs!$B$4 - J6860), 0)</f>
        <v>170</v>
      </c>
      <c r="M6860" s="3">
        <f t="shared" si="966"/>
        <v>0</v>
      </c>
      <c r="N6860" s="3">
        <f t="shared" si="967"/>
        <v>0</v>
      </c>
      <c r="O6860" s="3">
        <f>IF(H6860="Reg", MIN(Inputs!$B$2, I6860*Inputs!$B$10, (Inputs!$B$8-I6860)/Inputs!$B$9), 0)</f>
        <v>0</v>
      </c>
      <c r="P6860" s="3">
        <f t="shared" si="968"/>
        <v>0</v>
      </c>
      <c r="Q6860" s="3">
        <f t="shared" si="969"/>
        <v>0</v>
      </c>
      <c r="R6860" s="3">
        <f>I6860 + M6860*Inputs!$B$9 - N6860/Inputs!$B$10</f>
        <v>340</v>
      </c>
    </row>
    <row r="6861" spans="1:18" x14ac:dyDescent="0.3">
      <c r="A6861" s="4">
        <v>46308.791666666657</v>
      </c>
      <c r="B6861" s="3">
        <v>51.762499999999996</v>
      </c>
      <c r="C6861" s="3">
        <v>14.58</v>
      </c>
      <c r="D6861" s="3">
        <f t="shared" si="963"/>
        <v>15.313020833333331</v>
      </c>
      <c r="E6861" s="3">
        <f>MAX(B6861 - D6861/Inputs!$B$5, 0)</f>
        <v>34.361339962121207</v>
      </c>
      <c r="F6861" s="3">
        <f>MAX(D6861*Inputs!$B$5 - B6861, 0)</f>
        <v>0</v>
      </c>
      <c r="G6861" s="3">
        <f t="shared" si="964"/>
        <v>14.58</v>
      </c>
      <c r="H6861" t="str">
        <f t="shared" si="965"/>
        <v>Discharge</v>
      </c>
      <c r="I6861" s="3">
        <f t="shared" si="970"/>
        <v>340</v>
      </c>
      <c r="J6861" s="3">
        <f t="shared" si="971"/>
        <v>0</v>
      </c>
      <c r="K6861" s="3">
        <f>MIN(Inputs!$B$2, (Inputs!$B$8 - I6861)/Inputs!$B$9)</f>
        <v>0</v>
      </c>
      <c r="L6861" s="3">
        <f>MAX(MIN(Inputs!$B$2, I6861*Inputs!$B$10, Inputs!$B$8*Inputs!$B$4 - J6861), 0)</f>
        <v>170</v>
      </c>
      <c r="M6861" s="3">
        <f t="shared" si="966"/>
        <v>0</v>
      </c>
      <c r="N6861" s="3">
        <f t="shared" si="967"/>
        <v>170</v>
      </c>
      <c r="O6861" s="3">
        <f>IF(H6861="Reg", MIN(Inputs!$B$2, I6861*Inputs!$B$10, (Inputs!$B$8-I6861)/Inputs!$B$9), 0)</f>
        <v>0</v>
      </c>
      <c r="P6861" s="3">
        <f t="shared" si="968"/>
        <v>8799.625</v>
      </c>
      <c r="Q6861" s="3">
        <f t="shared" si="969"/>
        <v>0</v>
      </c>
      <c r="R6861" s="3">
        <f>I6861 + M6861*Inputs!$B$9 - N6861/Inputs!$B$10</f>
        <v>158.77939109773115</v>
      </c>
    </row>
    <row r="6862" spans="1:18" x14ac:dyDescent="0.3">
      <c r="A6862" s="4">
        <v>46308.833333333343</v>
      </c>
      <c r="B6862" s="3">
        <v>67.472499999999997</v>
      </c>
      <c r="C6862" s="3">
        <v>10.61</v>
      </c>
      <c r="D6862" s="3">
        <f t="shared" si="963"/>
        <v>15.313020833333331</v>
      </c>
      <c r="E6862" s="3">
        <f>MAX(B6862 - D6862/Inputs!$B$5, 0)</f>
        <v>50.071339962121215</v>
      </c>
      <c r="F6862" s="3">
        <f>MAX(D6862*Inputs!$B$5 - B6862, 0)</f>
        <v>0</v>
      </c>
      <c r="G6862" s="3">
        <f t="shared" si="964"/>
        <v>10.61</v>
      </c>
      <c r="H6862" t="str">
        <f t="shared" si="965"/>
        <v>Discharge</v>
      </c>
      <c r="I6862" s="3">
        <f t="shared" si="970"/>
        <v>158.77939109773115</v>
      </c>
      <c r="J6862" s="3">
        <f t="shared" si="971"/>
        <v>170</v>
      </c>
      <c r="K6862" s="3">
        <f>MIN(Inputs!$B$2, (Inputs!$B$8 - I6862)/Inputs!$B$9)</f>
        <v>170</v>
      </c>
      <c r="L6862" s="3">
        <f>MAX(MIN(Inputs!$B$2, I6862*Inputs!$B$10, Inputs!$B$8*Inputs!$B$4 - J6862), 0)</f>
        <v>148.94827166799323</v>
      </c>
      <c r="M6862" s="3">
        <f t="shared" si="966"/>
        <v>0</v>
      </c>
      <c r="N6862" s="3">
        <f t="shared" si="967"/>
        <v>148.94827166799323</v>
      </c>
      <c r="O6862" s="3">
        <f>IF(H6862="Reg", MIN(Inputs!$B$2, I6862*Inputs!$B$10, (Inputs!$B$8-I6862)/Inputs!$B$9), 0)</f>
        <v>0</v>
      </c>
      <c r="P6862" s="3">
        <f t="shared" si="968"/>
        <v>10049.912260118672</v>
      </c>
      <c r="Q6862" s="3">
        <f t="shared" si="969"/>
        <v>0</v>
      </c>
      <c r="R6862" s="3">
        <f>I6862 + M6862*Inputs!$B$9 - N6862/Inputs!$B$10</f>
        <v>0</v>
      </c>
    </row>
    <row r="6863" spans="1:18" x14ac:dyDescent="0.3">
      <c r="A6863" s="4">
        <v>46308.875</v>
      </c>
      <c r="B6863" s="3">
        <v>33.582500000000003</v>
      </c>
      <c r="C6863" s="3">
        <v>5.41</v>
      </c>
      <c r="D6863" s="3">
        <f t="shared" si="963"/>
        <v>15.313020833333331</v>
      </c>
      <c r="E6863" s="3">
        <f>MAX(B6863 - D6863/Inputs!$B$5, 0)</f>
        <v>16.181339962121218</v>
      </c>
      <c r="F6863" s="3">
        <f>MAX(D6863*Inputs!$B$5 - B6863, 0)</f>
        <v>0</v>
      </c>
      <c r="G6863" s="3">
        <f t="shared" si="964"/>
        <v>5.41</v>
      </c>
      <c r="H6863" t="str">
        <f t="shared" si="965"/>
        <v>Discharge</v>
      </c>
      <c r="I6863" s="3">
        <f t="shared" si="970"/>
        <v>0</v>
      </c>
      <c r="J6863" s="3">
        <f t="shared" si="971"/>
        <v>318.94827166799325</v>
      </c>
      <c r="K6863" s="3">
        <f>MIN(Inputs!$B$2, (Inputs!$B$8 - I6863)/Inputs!$B$9)</f>
        <v>170</v>
      </c>
      <c r="L6863" s="3">
        <f>MAX(MIN(Inputs!$B$2, I6863*Inputs!$B$10, Inputs!$B$8*Inputs!$B$4 - J6863), 0)</f>
        <v>0</v>
      </c>
      <c r="M6863" s="3">
        <f t="shared" si="966"/>
        <v>0</v>
      </c>
      <c r="N6863" s="3">
        <f t="shared" si="967"/>
        <v>0</v>
      </c>
      <c r="O6863" s="3">
        <f>IF(H6863="Reg", MIN(Inputs!$B$2, I6863*Inputs!$B$10, (Inputs!$B$8-I6863)/Inputs!$B$9), 0)</f>
        <v>0</v>
      </c>
      <c r="P6863" s="3">
        <f t="shared" si="968"/>
        <v>0</v>
      </c>
      <c r="Q6863" s="3">
        <f t="shared" si="969"/>
        <v>0</v>
      </c>
      <c r="R6863" s="3">
        <f>I6863 + M6863*Inputs!$B$9 - N6863/Inputs!$B$10</f>
        <v>0</v>
      </c>
    </row>
    <row r="6864" spans="1:18" x14ac:dyDescent="0.3">
      <c r="A6864" s="4">
        <v>46308.916666666657</v>
      </c>
      <c r="B6864" s="3">
        <v>26.259999999999998</v>
      </c>
      <c r="C6864" s="3">
        <v>0.37</v>
      </c>
      <c r="D6864" s="3">
        <f t="shared" si="963"/>
        <v>15.313020833333331</v>
      </c>
      <c r="E6864" s="3">
        <f>MAX(B6864 - D6864/Inputs!$B$5, 0)</f>
        <v>8.8588399621212126</v>
      </c>
      <c r="F6864" s="3">
        <f>MAX(D6864*Inputs!$B$5 - B6864, 0)</f>
        <v>0</v>
      </c>
      <c r="G6864" s="3">
        <f t="shared" si="964"/>
        <v>0.37</v>
      </c>
      <c r="H6864" t="str">
        <f t="shared" si="965"/>
        <v>Discharge</v>
      </c>
      <c r="I6864" s="3">
        <f t="shared" si="970"/>
        <v>0</v>
      </c>
      <c r="J6864" s="3">
        <f t="shared" si="971"/>
        <v>318.94827166799325</v>
      </c>
      <c r="K6864" s="3">
        <f>MIN(Inputs!$B$2, (Inputs!$B$8 - I6864)/Inputs!$B$9)</f>
        <v>170</v>
      </c>
      <c r="L6864" s="3">
        <f>MAX(MIN(Inputs!$B$2, I6864*Inputs!$B$10, Inputs!$B$8*Inputs!$B$4 - J6864), 0)</f>
        <v>0</v>
      </c>
      <c r="M6864" s="3">
        <f t="shared" si="966"/>
        <v>0</v>
      </c>
      <c r="N6864" s="3">
        <f t="shared" si="967"/>
        <v>0</v>
      </c>
      <c r="O6864" s="3">
        <f>IF(H6864="Reg", MIN(Inputs!$B$2, I6864*Inputs!$B$10, (Inputs!$B$8-I6864)/Inputs!$B$9), 0)</f>
        <v>0</v>
      </c>
      <c r="P6864" s="3">
        <f t="shared" si="968"/>
        <v>0</v>
      </c>
      <c r="Q6864" s="3">
        <f t="shared" si="969"/>
        <v>0</v>
      </c>
      <c r="R6864" s="3">
        <f>I6864 + M6864*Inputs!$B$9 - N6864/Inputs!$B$10</f>
        <v>0</v>
      </c>
    </row>
    <row r="6865" spans="1:18" x14ac:dyDescent="0.3">
      <c r="A6865" s="4">
        <v>46308.958333333343</v>
      </c>
      <c r="B6865" s="3">
        <v>20.525000000000002</v>
      </c>
      <c r="C6865" s="3">
        <v>0.05</v>
      </c>
      <c r="D6865" s="3">
        <f t="shared" si="963"/>
        <v>15.313020833333331</v>
      </c>
      <c r="E6865" s="3">
        <f>MAX(B6865 - D6865/Inputs!$B$5, 0)</f>
        <v>3.1238399621212167</v>
      </c>
      <c r="F6865" s="3">
        <f>MAX(D6865*Inputs!$B$5 - B6865, 0)</f>
        <v>0</v>
      </c>
      <c r="G6865" s="3">
        <f t="shared" si="964"/>
        <v>0.05</v>
      </c>
      <c r="H6865" t="str">
        <f t="shared" si="965"/>
        <v>Discharge</v>
      </c>
      <c r="I6865" s="3">
        <f t="shared" si="970"/>
        <v>0</v>
      </c>
      <c r="J6865" s="3">
        <f t="shared" si="971"/>
        <v>318.94827166799325</v>
      </c>
      <c r="K6865" s="3">
        <f>MIN(Inputs!$B$2, (Inputs!$B$8 - I6865)/Inputs!$B$9)</f>
        <v>170</v>
      </c>
      <c r="L6865" s="3">
        <f>MAX(MIN(Inputs!$B$2, I6865*Inputs!$B$10, Inputs!$B$8*Inputs!$B$4 - J6865), 0)</f>
        <v>0</v>
      </c>
      <c r="M6865" s="3">
        <f t="shared" si="966"/>
        <v>0</v>
      </c>
      <c r="N6865" s="3">
        <f t="shared" si="967"/>
        <v>0</v>
      </c>
      <c r="O6865" s="3">
        <f>IF(H6865="Reg", MIN(Inputs!$B$2, I6865*Inputs!$B$10, (Inputs!$B$8-I6865)/Inputs!$B$9), 0)</f>
        <v>0</v>
      </c>
      <c r="P6865" s="3">
        <f t="shared" si="968"/>
        <v>0</v>
      </c>
      <c r="Q6865" s="3">
        <f t="shared" si="969"/>
        <v>0</v>
      </c>
      <c r="R6865" s="3">
        <f>I6865 + M6865*Inputs!$B$9 - N6865/Inputs!$B$10</f>
        <v>0</v>
      </c>
    </row>
    <row r="6866" spans="1:18" x14ac:dyDescent="0.3">
      <c r="A6866" s="4">
        <v>46309</v>
      </c>
      <c r="B6866" s="3">
        <v>18.952500000000001</v>
      </c>
      <c r="C6866" s="3">
        <v>0.05</v>
      </c>
      <c r="D6866" s="3">
        <f t="shared" si="963"/>
        <v>23.402708333333337</v>
      </c>
      <c r="E6866" s="3">
        <f>MAX(B6866 - D6866/Inputs!$B$5, 0)</f>
        <v>0</v>
      </c>
      <c r="F6866" s="3">
        <f>MAX(D6866*Inputs!$B$5 - B6866, 0)</f>
        <v>1.641883333333336</v>
      </c>
      <c r="G6866" s="3">
        <f t="shared" si="964"/>
        <v>0.05</v>
      </c>
      <c r="H6866" t="str">
        <f t="shared" si="965"/>
        <v>Charge</v>
      </c>
      <c r="I6866" s="3">
        <f t="shared" si="970"/>
        <v>0</v>
      </c>
      <c r="J6866" s="3">
        <f t="shared" si="971"/>
        <v>0</v>
      </c>
      <c r="K6866" s="3">
        <f>MIN(Inputs!$B$2, (Inputs!$B$8 - I6866)/Inputs!$B$9)</f>
        <v>170</v>
      </c>
      <c r="L6866" s="3">
        <f>MAX(MIN(Inputs!$B$2, I6866*Inputs!$B$10, Inputs!$B$8*Inputs!$B$4 - J6866), 0)</f>
        <v>0</v>
      </c>
      <c r="M6866" s="3">
        <f t="shared" si="966"/>
        <v>170</v>
      </c>
      <c r="N6866" s="3">
        <f t="shared" si="967"/>
        <v>0</v>
      </c>
      <c r="O6866" s="3">
        <f>IF(H6866="Reg", MIN(Inputs!$B$2, I6866*Inputs!$B$10, (Inputs!$B$8-I6866)/Inputs!$B$9), 0)</f>
        <v>0</v>
      </c>
      <c r="P6866" s="3">
        <f t="shared" si="968"/>
        <v>-3221.9250000000002</v>
      </c>
      <c r="Q6866" s="3">
        <f t="shared" si="969"/>
        <v>0</v>
      </c>
      <c r="R6866" s="3">
        <f>I6866 + M6866*Inputs!$B$9 - N6866/Inputs!$B$10</f>
        <v>159.4741358339966</v>
      </c>
    </row>
    <row r="6867" spans="1:18" x14ac:dyDescent="0.3">
      <c r="A6867" s="4">
        <v>46309.041666666657</v>
      </c>
      <c r="B6867" s="3">
        <v>24.650000000000002</v>
      </c>
      <c r="C6867" s="3">
        <v>0.06</v>
      </c>
      <c r="D6867" s="3">
        <f t="shared" si="963"/>
        <v>23.402708333333337</v>
      </c>
      <c r="E6867" s="3">
        <f>MAX(B6867 - D6867/Inputs!$B$5, 0)</f>
        <v>0</v>
      </c>
      <c r="F6867" s="3">
        <f>MAX(D6867*Inputs!$B$5 - B6867, 0)</f>
        <v>0</v>
      </c>
      <c r="G6867" s="3">
        <f t="shared" si="964"/>
        <v>0.06</v>
      </c>
      <c r="H6867" t="str">
        <f t="shared" si="965"/>
        <v>Reg</v>
      </c>
      <c r="I6867" s="3">
        <f t="shared" si="970"/>
        <v>159.4741358339966</v>
      </c>
      <c r="J6867" s="3">
        <f t="shared" si="971"/>
        <v>0</v>
      </c>
      <c r="K6867" s="3">
        <f>MIN(Inputs!$B$2, (Inputs!$B$8 - I6867)/Inputs!$B$9)</f>
        <v>170</v>
      </c>
      <c r="L6867" s="3">
        <f>MAX(MIN(Inputs!$B$2, I6867*Inputs!$B$10, Inputs!$B$8*Inputs!$B$4 - J6867), 0)</f>
        <v>149.6</v>
      </c>
      <c r="M6867" s="3">
        <f t="shared" si="966"/>
        <v>0</v>
      </c>
      <c r="N6867" s="3">
        <f t="shared" si="967"/>
        <v>0</v>
      </c>
      <c r="O6867" s="3">
        <f>IF(H6867="Reg", MIN(Inputs!$B$2, I6867*Inputs!$B$10, (Inputs!$B$8-I6867)/Inputs!$B$9), 0)</f>
        <v>149.6</v>
      </c>
      <c r="P6867" s="3">
        <f t="shared" si="968"/>
        <v>0</v>
      </c>
      <c r="Q6867" s="3">
        <f t="shared" si="969"/>
        <v>8.9759999999999991</v>
      </c>
      <c r="R6867" s="3">
        <f>I6867 + M6867*Inputs!$B$9 - N6867/Inputs!$B$10</f>
        <v>159.4741358339966</v>
      </c>
    </row>
    <row r="6868" spans="1:18" x14ac:dyDescent="0.3">
      <c r="A6868" s="4">
        <v>46309.083333333343</v>
      </c>
      <c r="B6868" s="3">
        <v>27.1675</v>
      </c>
      <c r="C6868" s="3">
        <v>0.05</v>
      </c>
      <c r="D6868" s="3">
        <f t="shared" si="963"/>
        <v>23.402708333333337</v>
      </c>
      <c r="E6868" s="3">
        <f>MAX(B6868 - D6868/Inputs!$B$5, 0)</f>
        <v>0.57351325757575466</v>
      </c>
      <c r="F6868" s="3">
        <f>MAX(D6868*Inputs!$B$5 - B6868, 0)</f>
        <v>0</v>
      </c>
      <c r="G6868" s="3">
        <f t="shared" si="964"/>
        <v>0.05</v>
      </c>
      <c r="H6868" t="str">
        <f t="shared" si="965"/>
        <v>Discharge</v>
      </c>
      <c r="I6868" s="3">
        <f t="shared" si="970"/>
        <v>159.4741358339966</v>
      </c>
      <c r="J6868" s="3">
        <f t="shared" si="971"/>
        <v>0</v>
      </c>
      <c r="K6868" s="3">
        <f>MIN(Inputs!$B$2, (Inputs!$B$8 - I6868)/Inputs!$B$9)</f>
        <v>170</v>
      </c>
      <c r="L6868" s="3">
        <f>MAX(MIN(Inputs!$B$2, I6868*Inputs!$B$10, Inputs!$B$8*Inputs!$B$4 - J6868), 0)</f>
        <v>149.6</v>
      </c>
      <c r="M6868" s="3">
        <f t="shared" si="966"/>
        <v>0</v>
      </c>
      <c r="N6868" s="3">
        <f t="shared" si="967"/>
        <v>149.6</v>
      </c>
      <c r="O6868" s="3">
        <f>IF(H6868="Reg", MIN(Inputs!$B$2, I6868*Inputs!$B$10, (Inputs!$B$8-I6868)/Inputs!$B$9), 0)</f>
        <v>0</v>
      </c>
      <c r="P6868" s="3">
        <f t="shared" si="968"/>
        <v>4064.2579999999998</v>
      </c>
      <c r="Q6868" s="3">
        <f t="shared" si="969"/>
        <v>0</v>
      </c>
      <c r="R6868" s="3">
        <f>I6868 + M6868*Inputs!$B$9 - N6868/Inputs!$B$10</f>
        <v>0</v>
      </c>
    </row>
    <row r="6869" spans="1:18" x14ac:dyDescent="0.3">
      <c r="A6869" s="4">
        <v>46309.125</v>
      </c>
      <c r="B6869" s="3">
        <v>27.055</v>
      </c>
      <c r="C6869" s="3">
        <v>0.06</v>
      </c>
      <c r="D6869" s="3">
        <f t="shared" si="963"/>
        <v>23.402708333333337</v>
      </c>
      <c r="E6869" s="3">
        <f>MAX(B6869 - D6869/Inputs!$B$5, 0)</f>
        <v>0.46101325757575395</v>
      </c>
      <c r="F6869" s="3">
        <f>MAX(D6869*Inputs!$B$5 - B6869, 0)</f>
        <v>0</v>
      </c>
      <c r="G6869" s="3">
        <f t="shared" si="964"/>
        <v>0.06</v>
      </c>
      <c r="H6869" t="str">
        <f t="shared" si="965"/>
        <v>Discharge</v>
      </c>
      <c r="I6869" s="3">
        <f t="shared" si="970"/>
        <v>0</v>
      </c>
      <c r="J6869" s="3">
        <f t="shared" si="971"/>
        <v>149.6</v>
      </c>
      <c r="K6869" s="3">
        <f>MIN(Inputs!$B$2, (Inputs!$B$8 - I6869)/Inputs!$B$9)</f>
        <v>170</v>
      </c>
      <c r="L6869" s="3">
        <f>MAX(MIN(Inputs!$B$2, I6869*Inputs!$B$10, Inputs!$B$8*Inputs!$B$4 - J6869), 0)</f>
        <v>0</v>
      </c>
      <c r="M6869" s="3">
        <f t="shared" si="966"/>
        <v>0</v>
      </c>
      <c r="N6869" s="3">
        <f t="shared" si="967"/>
        <v>0</v>
      </c>
      <c r="O6869" s="3">
        <f>IF(H6869="Reg", MIN(Inputs!$B$2, I6869*Inputs!$B$10, (Inputs!$B$8-I6869)/Inputs!$B$9), 0)</f>
        <v>0</v>
      </c>
      <c r="P6869" s="3">
        <f t="shared" si="968"/>
        <v>0</v>
      </c>
      <c r="Q6869" s="3">
        <f t="shared" si="969"/>
        <v>0</v>
      </c>
      <c r="R6869" s="3">
        <f>I6869 + M6869*Inputs!$B$9 - N6869/Inputs!$B$10</f>
        <v>0</v>
      </c>
    </row>
    <row r="6870" spans="1:18" x14ac:dyDescent="0.3">
      <c r="A6870" s="4">
        <v>46309.166666666657</v>
      </c>
      <c r="B6870" s="3">
        <v>30.93</v>
      </c>
      <c r="C6870" s="3">
        <v>0.06</v>
      </c>
      <c r="D6870" s="3">
        <f t="shared" si="963"/>
        <v>23.402708333333337</v>
      </c>
      <c r="E6870" s="3">
        <f>MAX(B6870 - D6870/Inputs!$B$5, 0)</f>
        <v>4.336013257575754</v>
      </c>
      <c r="F6870" s="3">
        <f>MAX(D6870*Inputs!$B$5 - B6870, 0)</f>
        <v>0</v>
      </c>
      <c r="G6870" s="3">
        <f t="shared" si="964"/>
        <v>0.06</v>
      </c>
      <c r="H6870" t="str">
        <f t="shared" si="965"/>
        <v>Discharge</v>
      </c>
      <c r="I6870" s="3">
        <f t="shared" si="970"/>
        <v>0</v>
      </c>
      <c r="J6870" s="3">
        <f t="shared" si="971"/>
        <v>149.6</v>
      </c>
      <c r="K6870" s="3">
        <f>MIN(Inputs!$B$2, (Inputs!$B$8 - I6870)/Inputs!$B$9)</f>
        <v>170</v>
      </c>
      <c r="L6870" s="3">
        <f>MAX(MIN(Inputs!$B$2, I6870*Inputs!$B$10, Inputs!$B$8*Inputs!$B$4 - J6870), 0)</f>
        <v>0</v>
      </c>
      <c r="M6870" s="3">
        <f t="shared" si="966"/>
        <v>0</v>
      </c>
      <c r="N6870" s="3">
        <f t="shared" si="967"/>
        <v>0</v>
      </c>
      <c r="O6870" s="3">
        <f>IF(H6870="Reg", MIN(Inputs!$B$2, I6870*Inputs!$B$10, (Inputs!$B$8-I6870)/Inputs!$B$9), 0)</f>
        <v>0</v>
      </c>
      <c r="P6870" s="3">
        <f t="shared" si="968"/>
        <v>0</v>
      </c>
      <c r="Q6870" s="3">
        <f t="shared" si="969"/>
        <v>0</v>
      </c>
      <c r="R6870" s="3">
        <f>I6870 + M6870*Inputs!$B$9 - N6870/Inputs!$B$10</f>
        <v>0</v>
      </c>
    </row>
    <row r="6871" spans="1:18" x14ac:dyDescent="0.3">
      <c r="A6871" s="4">
        <v>46309.208333333343</v>
      </c>
      <c r="B6871" s="3">
        <v>36.024999999999999</v>
      </c>
      <c r="C6871" s="3">
        <v>0.1</v>
      </c>
      <c r="D6871" s="3">
        <f t="shared" si="963"/>
        <v>23.402708333333337</v>
      </c>
      <c r="E6871" s="3">
        <f>MAX(B6871 - D6871/Inputs!$B$5, 0)</f>
        <v>9.4310132575757528</v>
      </c>
      <c r="F6871" s="3">
        <f>MAX(D6871*Inputs!$B$5 - B6871, 0)</f>
        <v>0</v>
      </c>
      <c r="G6871" s="3">
        <f t="shared" si="964"/>
        <v>0.1</v>
      </c>
      <c r="H6871" t="str">
        <f t="shared" si="965"/>
        <v>Discharge</v>
      </c>
      <c r="I6871" s="3">
        <f t="shared" si="970"/>
        <v>0</v>
      </c>
      <c r="J6871" s="3">
        <f t="shared" si="971"/>
        <v>149.6</v>
      </c>
      <c r="K6871" s="3">
        <f>MIN(Inputs!$B$2, (Inputs!$B$8 - I6871)/Inputs!$B$9)</f>
        <v>170</v>
      </c>
      <c r="L6871" s="3">
        <f>MAX(MIN(Inputs!$B$2, I6871*Inputs!$B$10, Inputs!$B$8*Inputs!$B$4 - J6871), 0)</f>
        <v>0</v>
      </c>
      <c r="M6871" s="3">
        <f t="shared" si="966"/>
        <v>0</v>
      </c>
      <c r="N6871" s="3">
        <f t="shared" si="967"/>
        <v>0</v>
      </c>
      <c r="O6871" s="3">
        <f>IF(H6871="Reg", MIN(Inputs!$B$2, I6871*Inputs!$B$10, (Inputs!$B$8-I6871)/Inputs!$B$9), 0)</f>
        <v>0</v>
      </c>
      <c r="P6871" s="3">
        <f t="shared" si="968"/>
        <v>0</v>
      </c>
      <c r="Q6871" s="3">
        <f t="shared" si="969"/>
        <v>0</v>
      </c>
      <c r="R6871" s="3">
        <f>I6871 + M6871*Inputs!$B$9 - N6871/Inputs!$B$10</f>
        <v>0</v>
      </c>
    </row>
    <row r="6872" spans="1:18" x14ac:dyDescent="0.3">
      <c r="A6872" s="4">
        <v>46309.25</v>
      </c>
      <c r="B6872" s="3">
        <v>42.064999999999998</v>
      </c>
      <c r="C6872" s="3">
        <v>0.1</v>
      </c>
      <c r="D6872" s="3">
        <f t="shared" si="963"/>
        <v>23.402708333333337</v>
      </c>
      <c r="E6872" s="3">
        <f>MAX(B6872 - D6872/Inputs!$B$5, 0)</f>
        <v>15.471013257575752</v>
      </c>
      <c r="F6872" s="3">
        <f>MAX(D6872*Inputs!$B$5 - B6872, 0)</f>
        <v>0</v>
      </c>
      <c r="G6872" s="3">
        <f t="shared" si="964"/>
        <v>0.1</v>
      </c>
      <c r="H6872" t="str">
        <f t="shared" si="965"/>
        <v>Discharge</v>
      </c>
      <c r="I6872" s="3">
        <f t="shared" si="970"/>
        <v>0</v>
      </c>
      <c r="J6872" s="3">
        <f t="shared" si="971"/>
        <v>149.6</v>
      </c>
      <c r="K6872" s="3">
        <f>MIN(Inputs!$B$2, (Inputs!$B$8 - I6872)/Inputs!$B$9)</f>
        <v>170</v>
      </c>
      <c r="L6872" s="3">
        <f>MAX(MIN(Inputs!$B$2, I6872*Inputs!$B$10, Inputs!$B$8*Inputs!$B$4 - J6872), 0)</f>
        <v>0</v>
      </c>
      <c r="M6872" s="3">
        <f t="shared" si="966"/>
        <v>0</v>
      </c>
      <c r="N6872" s="3">
        <f t="shared" si="967"/>
        <v>0</v>
      </c>
      <c r="O6872" s="3">
        <f>IF(H6872="Reg", MIN(Inputs!$B$2, I6872*Inputs!$B$10, (Inputs!$B$8-I6872)/Inputs!$B$9), 0)</f>
        <v>0</v>
      </c>
      <c r="P6872" s="3">
        <f t="shared" si="968"/>
        <v>0</v>
      </c>
      <c r="Q6872" s="3">
        <f t="shared" si="969"/>
        <v>0</v>
      </c>
      <c r="R6872" s="3">
        <f>I6872 + M6872*Inputs!$B$9 - N6872/Inputs!$B$10</f>
        <v>0</v>
      </c>
    </row>
    <row r="6873" spans="1:18" x14ac:dyDescent="0.3">
      <c r="A6873" s="4">
        <v>46309.291666666657</v>
      </c>
      <c r="B6873" s="3">
        <v>58.06</v>
      </c>
      <c r="C6873" s="3">
        <v>1</v>
      </c>
      <c r="D6873" s="3">
        <f t="shared" si="963"/>
        <v>23.402708333333337</v>
      </c>
      <c r="E6873" s="3">
        <f>MAX(B6873 - D6873/Inputs!$B$5, 0)</f>
        <v>31.466013257575757</v>
      </c>
      <c r="F6873" s="3">
        <f>MAX(D6873*Inputs!$B$5 - B6873, 0)</f>
        <v>0</v>
      </c>
      <c r="G6873" s="3">
        <f t="shared" si="964"/>
        <v>1</v>
      </c>
      <c r="H6873" t="str">
        <f t="shared" si="965"/>
        <v>Discharge</v>
      </c>
      <c r="I6873" s="3">
        <f t="shared" si="970"/>
        <v>0</v>
      </c>
      <c r="J6873" s="3">
        <f t="shared" si="971"/>
        <v>149.6</v>
      </c>
      <c r="K6873" s="3">
        <f>MIN(Inputs!$B$2, (Inputs!$B$8 - I6873)/Inputs!$B$9)</f>
        <v>170</v>
      </c>
      <c r="L6873" s="3">
        <f>MAX(MIN(Inputs!$B$2, I6873*Inputs!$B$10, Inputs!$B$8*Inputs!$B$4 - J6873), 0)</f>
        <v>0</v>
      </c>
      <c r="M6873" s="3">
        <f t="shared" si="966"/>
        <v>0</v>
      </c>
      <c r="N6873" s="3">
        <f t="shared" si="967"/>
        <v>0</v>
      </c>
      <c r="O6873" s="3">
        <f>IF(H6873="Reg", MIN(Inputs!$B$2, I6873*Inputs!$B$10, (Inputs!$B$8-I6873)/Inputs!$B$9), 0)</f>
        <v>0</v>
      </c>
      <c r="P6873" s="3">
        <f t="shared" si="968"/>
        <v>0</v>
      </c>
      <c r="Q6873" s="3">
        <f t="shared" si="969"/>
        <v>0</v>
      </c>
      <c r="R6873" s="3">
        <f>I6873 + M6873*Inputs!$B$9 - N6873/Inputs!$B$10</f>
        <v>0</v>
      </c>
    </row>
    <row r="6874" spans="1:18" x14ac:dyDescent="0.3">
      <c r="A6874" s="4">
        <v>46309.333333333343</v>
      </c>
      <c r="B6874" s="3">
        <v>49.467500000000001</v>
      </c>
      <c r="C6874" s="3">
        <v>0.95</v>
      </c>
      <c r="D6874" s="3">
        <f t="shared" si="963"/>
        <v>23.402708333333337</v>
      </c>
      <c r="E6874" s="3">
        <f>MAX(B6874 - D6874/Inputs!$B$5, 0)</f>
        <v>22.873513257575755</v>
      </c>
      <c r="F6874" s="3">
        <f>MAX(D6874*Inputs!$B$5 - B6874, 0)</f>
        <v>0</v>
      </c>
      <c r="G6874" s="3">
        <f t="shared" si="964"/>
        <v>0.95</v>
      </c>
      <c r="H6874" t="str">
        <f t="shared" si="965"/>
        <v>Discharge</v>
      </c>
      <c r="I6874" s="3">
        <f t="shared" si="970"/>
        <v>0</v>
      </c>
      <c r="J6874" s="3">
        <f t="shared" si="971"/>
        <v>149.6</v>
      </c>
      <c r="K6874" s="3">
        <f>MIN(Inputs!$B$2, (Inputs!$B$8 - I6874)/Inputs!$B$9)</f>
        <v>170</v>
      </c>
      <c r="L6874" s="3">
        <f>MAX(MIN(Inputs!$B$2, I6874*Inputs!$B$10, Inputs!$B$8*Inputs!$B$4 - J6874), 0)</f>
        <v>0</v>
      </c>
      <c r="M6874" s="3">
        <f t="shared" si="966"/>
        <v>0</v>
      </c>
      <c r="N6874" s="3">
        <f t="shared" si="967"/>
        <v>0</v>
      </c>
      <c r="O6874" s="3">
        <f>IF(H6874="Reg", MIN(Inputs!$B$2, I6874*Inputs!$B$10, (Inputs!$B$8-I6874)/Inputs!$B$9), 0)</f>
        <v>0</v>
      </c>
      <c r="P6874" s="3">
        <f t="shared" si="968"/>
        <v>0</v>
      </c>
      <c r="Q6874" s="3">
        <f t="shared" si="969"/>
        <v>0</v>
      </c>
      <c r="R6874" s="3">
        <f>I6874 + M6874*Inputs!$B$9 - N6874/Inputs!$B$10</f>
        <v>0</v>
      </c>
    </row>
    <row r="6875" spans="1:18" x14ac:dyDescent="0.3">
      <c r="A6875" s="4">
        <v>46309.375</v>
      </c>
      <c r="B6875" s="3">
        <v>23.410000000000004</v>
      </c>
      <c r="C6875" s="3">
        <v>0.49</v>
      </c>
      <c r="D6875" s="3">
        <f t="shared" si="963"/>
        <v>23.402708333333337</v>
      </c>
      <c r="E6875" s="3">
        <f>MAX(B6875 - D6875/Inputs!$B$5, 0)</f>
        <v>0</v>
      </c>
      <c r="F6875" s="3">
        <f>MAX(D6875*Inputs!$B$5 - B6875, 0)</f>
        <v>0</v>
      </c>
      <c r="G6875" s="3">
        <f t="shared" si="964"/>
        <v>0.49</v>
      </c>
      <c r="H6875" t="str">
        <f t="shared" si="965"/>
        <v>Reg</v>
      </c>
      <c r="I6875" s="3">
        <f t="shared" si="970"/>
        <v>0</v>
      </c>
      <c r="J6875" s="3">
        <f t="shared" si="971"/>
        <v>149.6</v>
      </c>
      <c r="K6875" s="3">
        <f>MIN(Inputs!$B$2, (Inputs!$B$8 - I6875)/Inputs!$B$9)</f>
        <v>170</v>
      </c>
      <c r="L6875" s="3">
        <f>MAX(MIN(Inputs!$B$2, I6875*Inputs!$B$10, Inputs!$B$8*Inputs!$B$4 - J6875), 0)</f>
        <v>0</v>
      </c>
      <c r="M6875" s="3">
        <f t="shared" si="966"/>
        <v>0</v>
      </c>
      <c r="N6875" s="3">
        <f t="shared" si="967"/>
        <v>0</v>
      </c>
      <c r="O6875" s="3">
        <f>IF(H6875="Reg", MIN(Inputs!$B$2, I6875*Inputs!$B$10, (Inputs!$B$8-I6875)/Inputs!$B$9), 0)</f>
        <v>0</v>
      </c>
      <c r="P6875" s="3">
        <f t="shared" si="968"/>
        <v>0</v>
      </c>
      <c r="Q6875" s="3">
        <f t="shared" si="969"/>
        <v>0</v>
      </c>
      <c r="R6875" s="3">
        <f>I6875 + M6875*Inputs!$B$9 - N6875/Inputs!$B$10</f>
        <v>0</v>
      </c>
    </row>
    <row r="6876" spans="1:18" x14ac:dyDescent="0.3">
      <c r="A6876" s="4">
        <v>46309.416666666657</v>
      </c>
      <c r="B6876" s="3">
        <v>16.105</v>
      </c>
      <c r="C6876" s="3">
        <v>0.44</v>
      </c>
      <c r="D6876" s="3">
        <f t="shared" si="963"/>
        <v>23.402708333333337</v>
      </c>
      <c r="E6876" s="3">
        <f>MAX(B6876 - D6876/Inputs!$B$5, 0)</f>
        <v>0</v>
      </c>
      <c r="F6876" s="3">
        <f>MAX(D6876*Inputs!$B$5 - B6876, 0)</f>
        <v>4.4893833333333362</v>
      </c>
      <c r="G6876" s="3">
        <f t="shared" si="964"/>
        <v>0.44</v>
      </c>
      <c r="H6876" t="str">
        <f t="shared" si="965"/>
        <v>Charge</v>
      </c>
      <c r="I6876" s="3">
        <f t="shared" si="970"/>
        <v>0</v>
      </c>
      <c r="J6876" s="3">
        <f t="shared" si="971"/>
        <v>149.6</v>
      </c>
      <c r="K6876" s="3">
        <f>MIN(Inputs!$B$2, (Inputs!$B$8 - I6876)/Inputs!$B$9)</f>
        <v>170</v>
      </c>
      <c r="L6876" s="3">
        <f>MAX(MIN(Inputs!$B$2, I6876*Inputs!$B$10, Inputs!$B$8*Inputs!$B$4 - J6876), 0)</f>
        <v>0</v>
      </c>
      <c r="M6876" s="3">
        <f t="shared" si="966"/>
        <v>170</v>
      </c>
      <c r="N6876" s="3">
        <f t="shared" si="967"/>
        <v>0</v>
      </c>
      <c r="O6876" s="3">
        <f>IF(H6876="Reg", MIN(Inputs!$B$2, I6876*Inputs!$B$10, (Inputs!$B$8-I6876)/Inputs!$B$9), 0)</f>
        <v>0</v>
      </c>
      <c r="P6876" s="3">
        <f t="shared" si="968"/>
        <v>-2737.85</v>
      </c>
      <c r="Q6876" s="3">
        <f t="shared" si="969"/>
        <v>0</v>
      </c>
      <c r="R6876" s="3">
        <f>I6876 + M6876*Inputs!$B$9 - N6876/Inputs!$B$10</f>
        <v>159.4741358339966</v>
      </c>
    </row>
    <row r="6877" spans="1:18" x14ac:dyDescent="0.3">
      <c r="A6877" s="4">
        <v>46309.458333333343</v>
      </c>
      <c r="B6877" s="3">
        <v>15.1225</v>
      </c>
      <c r="C6877" s="3">
        <v>0.44</v>
      </c>
      <c r="D6877" s="3">
        <f t="shared" si="963"/>
        <v>23.402708333333337</v>
      </c>
      <c r="E6877" s="3">
        <f>MAX(B6877 - D6877/Inputs!$B$5, 0)</f>
        <v>0</v>
      </c>
      <c r="F6877" s="3">
        <f>MAX(D6877*Inputs!$B$5 - B6877, 0)</f>
        <v>5.4718833333333361</v>
      </c>
      <c r="G6877" s="3">
        <f t="shared" si="964"/>
        <v>0.44</v>
      </c>
      <c r="H6877" t="str">
        <f t="shared" si="965"/>
        <v>Charge</v>
      </c>
      <c r="I6877" s="3">
        <f t="shared" si="970"/>
        <v>159.4741358339966</v>
      </c>
      <c r="J6877" s="3">
        <f t="shared" si="971"/>
        <v>149.6</v>
      </c>
      <c r="K6877" s="3">
        <f>MIN(Inputs!$B$2, (Inputs!$B$8 - I6877)/Inputs!$B$9)</f>
        <v>170</v>
      </c>
      <c r="L6877" s="3">
        <f>MAX(MIN(Inputs!$B$2, I6877*Inputs!$B$10, Inputs!$B$8*Inputs!$B$4 - J6877), 0)</f>
        <v>149.6</v>
      </c>
      <c r="M6877" s="3">
        <f t="shared" si="966"/>
        <v>170</v>
      </c>
      <c r="N6877" s="3">
        <f t="shared" si="967"/>
        <v>0</v>
      </c>
      <c r="O6877" s="3">
        <f>IF(H6877="Reg", MIN(Inputs!$B$2, I6877*Inputs!$B$10, (Inputs!$B$8-I6877)/Inputs!$B$9), 0)</f>
        <v>0</v>
      </c>
      <c r="P6877" s="3">
        <f t="shared" si="968"/>
        <v>-2570.8250000000003</v>
      </c>
      <c r="Q6877" s="3">
        <f t="shared" si="969"/>
        <v>0</v>
      </c>
      <c r="R6877" s="3">
        <f>I6877 + M6877*Inputs!$B$9 - N6877/Inputs!$B$10</f>
        <v>318.9482716679932</v>
      </c>
    </row>
    <row r="6878" spans="1:18" x14ac:dyDescent="0.3">
      <c r="A6878" s="4">
        <v>46309.5</v>
      </c>
      <c r="B6878" s="3">
        <v>13.727500000000001</v>
      </c>
      <c r="C6878" s="3">
        <v>0.44</v>
      </c>
      <c r="D6878" s="3">
        <f t="shared" si="963"/>
        <v>23.402708333333337</v>
      </c>
      <c r="E6878" s="3">
        <f>MAX(B6878 - D6878/Inputs!$B$5, 0)</f>
        <v>0</v>
      </c>
      <c r="F6878" s="3">
        <f>MAX(D6878*Inputs!$B$5 - B6878, 0)</f>
        <v>6.8668833333333357</v>
      </c>
      <c r="G6878" s="3">
        <f t="shared" si="964"/>
        <v>0.44</v>
      </c>
      <c r="H6878" t="str">
        <f t="shared" si="965"/>
        <v>Charge</v>
      </c>
      <c r="I6878" s="3">
        <f t="shared" si="970"/>
        <v>318.9482716679932</v>
      </c>
      <c r="J6878" s="3">
        <f t="shared" si="971"/>
        <v>149.6</v>
      </c>
      <c r="K6878" s="3">
        <f>MIN(Inputs!$B$2, (Inputs!$B$8 - I6878)/Inputs!$B$9)</f>
        <v>22.44121780453775</v>
      </c>
      <c r="L6878" s="3">
        <f>MAX(MIN(Inputs!$B$2, I6878*Inputs!$B$10, Inputs!$B$8*Inputs!$B$4 - J6878), 0)</f>
        <v>170</v>
      </c>
      <c r="M6878" s="3">
        <f t="shared" si="966"/>
        <v>22.44121780453775</v>
      </c>
      <c r="N6878" s="3">
        <f t="shared" si="967"/>
        <v>0</v>
      </c>
      <c r="O6878" s="3">
        <f>IF(H6878="Reg", MIN(Inputs!$B$2, I6878*Inputs!$B$10, (Inputs!$B$8-I6878)/Inputs!$B$9), 0)</f>
        <v>0</v>
      </c>
      <c r="P6878" s="3">
        <f t="shared" si="968"/>
        <v>-308.06181741179199</v>
      </c>
      <c r="Q6878" s="3">
        <f t="shared" si="969"/>
        <v>0</v>
      </c>
      <c r="R6878" s="3">
        <f>I6878 + M6878*Inputs!$B$9 - N6878/Inputs!$B$10</f>
        <v>340</v>
      </c>
    </row>
    <row r="6879" spans="1:18" x14ac:dyDescent="0.3">
      <c r="A6879" s="4">
        <v>46309.541666666657</v>
      </c>
      <c r="B6879" s="3">
        <v>13.324999999999999</v>
      </c>
      <c r="C6879" s="3">
        <v>0.44</v>
      </c>
      <c r="D6879" s="3">
        <f t="shared" si="963"/>
        <v>23.402708333333337</v>
      </c>
      <c r="E6879" s="3">
        <f>MAX(B6879 - D6879/Inputs!$B$5, 0)</f>
        <v>0</v>
      </c>
      <c r="F6879" s="3">
        <f>MAX(D6879*Inputs!$B$5 - B6879, 0)</f>
        <v>7.2693833333333373</v>
      </c>
      <c r="G6879" s="3">
        <f t="shared" si="964"/>
        <v>0.44</v>
      </c>
      <c r="H6879" t="str">
        <f t="shared" si="965"/>
        <v>Charge</v>
      </c>
      <c r="I6879" s="3">
        <f t="shared" si="970"/>
        <v>340</v>
      </c>
      <c r="J6879" s="3">
        <f t="shared" si="971"/>
        <v>149.6</v>
      </c>
      <c r="K6879" s="3">
        <f>MIN(Inputs!$B$2, (Inputs!$B$8 - I6879)/Inputs!$B$9)</f>
        <v>0</v>
      </c>
      <c r="L6879" s="3">
        <f>MAX(MIN(Inputs!$B$2, I6879*Inputs!$B$10, Inputs!$B$8*Inputs!$B$4 - J6879), 0)</f>
        <v>170</v>
      </c>
      <c r="M6879" s="3">
        <f t="shared" si="966"/>
        <v>0</v>
      </c>
      <c r="N6879" s="3">
        <f t="shared" si="967"/>
        <v>0</v>
      </c>
      <c r="O6879" s="3">
        <f>IF(H6879="Reg", MIN(Inputs!$B$2, I6879*Inputs!$B$10, (Inputs!$B$8-I6879)/Inputs!$B$9), 0)</f>
        <v>0</v>
      </c>
      <c r="P6879" s="3">
        <f t="shared" si="968"/>
        <v>0</v>
      </c>
      <c r="Q6879" s="3">
        <f t="shared" si="969"/>
        <v>0</v>
      </c>
      <c r="R6879" s="3">
        <f>I6879 + M6879*Inputs!$B$9 - N6879/Inputs!$B$10</f>
        <v>340</v>
      </c>
    </row>
    <row r="6880" spans="1:18" x14ac:dyDescent="0.3">
      <c r="A6880" s="4">
        <v>46309.583333333343</v>
      </c>
      <c r="B6880" s="3">
        <v>13.215</v>
      </c>
      <c r="C6880" s="3">
        <v>0.44</v>
      </c>
      <c r="D6880" s="3">
        <f t="shared" si="963"/>
        <v>23.402708333333337</v>
      </c>
      <c r="E6880" s="3">
        <f>MAX(B6880 - D6880/Inputs!$B$5, 0)</f>
        <v>0</v>
      </c>
      <c r="F6880" s="3">
        <f>MAX(D6880*Inputs!$B$5 - B6880, 0)</f>
        <v>7.3793833333333367</v>
      </c>
      <c r="G6880" s="3">
        <f t="shared" si="964"/>
        <v>0.44</v>
      </c>
      <c r="H6880" t="str">
        <f t="shared" si="965"/>
        <v>Charge</v>
      </c>
      <c r="I6880" s="3">
        <f t="shared" si="970"/>
        <v>340</v>
      </c>
      <c r="J6880" s="3">
        <f t="shared" si="971"/>
        <v>149.6</v>
      </c>
      <c r="K6880" s="3">
        <f>MIN(Inputs!$B$2, (Inputs!$B$8 - I6880)/Inputs!$B$9)</f>
        <v>0</v>
      </c>
      <c r="L6880" s="3">
        <f>MAX(MIN(Inputs!$B$2, I6880*Inputs!$B$10, Inputs!$B$8*Inputs!$B$4 - J6880), 0)</f>
        <v>170</v>
      </c>
      <c r="M6880" s="3">
        <f t="shared" si="966"/>
        <v>0</v>
      </c>
      <c r="N6880" s="3">
        <f t="shared" si="967"/>
        <v>0</v>
      </c>
      <c r="O6880" s="3">
        <f>IF(H6880="Reg", MIN(Inputs!$B$2, I6880*Inputs!$B$10, (Inputs!$B$8-I6880)/Inputs!$B$9), 0)</f>
        <v>0</v>
      </c>
      <c r="P6880" s="3">
        <f t="shared" si="968"/>
        <v>0</v>
      </c>
      <c r="Q6880" s="3">
        <f t="shared" si="969"/>
        <v>0</v>
      </c>
      <c r="R6880" s="3">
        <f>I6880 + M6880*Inputs!$B$9 - N6880/Inputs!$B$10</f>
        <v>340</v>
      </c>
    </row>
    <row r="6881" spans="1:18" x14ac:dyDescent="0.3">
      <c r="A6881" s="4">
        <v>46309.625</v>
      </c>
      <c r="B6881" s="3">
        <v>2.7524999999999999</v>
      </c>
      <c r="C6881" s="3">
        <v>0.44</v>
      </c>
      <c r="D6881" s="3">
        <f t="shared" si="963"/>
        <v>23.402708333333337</v>
      </c>
      <c r="E6881" s="3">
        <f>MAX(B6881 - D6881/Inputs!$B$5, 0)</f>
        <v>0</v>
      </c>
      <c r="F6881" s="3">
        <f>MAX(D6881*Inputs!$B$5 - B6881, 0)</f>
        <v>17.841883333333335</v>
      </c>
      <c r="G6881" s="3">
        <f t="shared" si="964"/>
        <v>0.44</v>
      </c>
      <c r="H6881" t="str">
        <f t="shared" si="965"/>
        <v>Charge</v>
      </c>
      <c r="I6881" s="3">
        <f t="shared" si="970"/>
        <v>340</v>
      </c>
      <c r="J6881" s="3">
        <f t="shared" si="971"/>
        <v>149.6</v>
      </c>
      <c r="K6881" s="3">
        <f>MIN(Inputs!$B$2, (Inputs!$B$8 - I6881)/Inputs!$B$9)</f>
        <v>0</v>
      </c>
      <c r="L6881" s="3">
        <f>MAX(MIN(Inputs!$B$2, I6881*Inputs!$B$10, Inputs!$B$8*Inputs!$B$4 - J6881), 0)</f>
        <v>170</v>
      </c>
      <c r="M6881" s="3">
        <f t="shared" si="966"/>
        <v>0</v>
      </c>
      <c r="N6881" s="3">
        <f t="shared" si="967"/>
        <v>0</v>
      </c>
      <c r="O6881" s="3">
        <f>IF(H6881="Reg", MIN(Inputs!$B$2, I6881*Inputs!$B$10, (Inputs!$B$8-I6881)/Inputs!$B$9), 0)</f>
        <v>0</v>
      </c>
      <c r="P6881" s="3">
        <f t="shared" si="968"/>
        <v>0</v>
      </c>
      <c r="Q6881" s="3">
        <f t="shared" si="969"/>
        <v>0</v>
      </c>
      <c r="R6881" s="3">
        <f>I6881 + M6881*Inputs!$B$9 - N6881/Inputs!$B$10</f>
        <v>340</v>
      </c>
    </row>
    <row r="6882" spans="1:18" x14ac:dyDescent="0.3">
      <c r="A6882" s="4">
        <v>46309.666666666657</v>
      </c>
      <c r="B6882" s="3">
        <v>2.5000000000000001E-2</v>
      </c>
      <c r="C6882" s="3">
        <v>0.49</v>
      </c>
      <c r="D6882" s="3">
        <f t="shared" si="963"/>
        <v>23.402708333333337</v>
      </c>
      <c r="E6882" s="3">
        <f>MAX(B6882 - D6882/Inputs!$B$5, 0)</f>
        <v>0</v>
      </c>
      <c r="F6882" s="3">
        <f>MAX(D6882*Inputs!$B$5 - B6882, 0)</f>
        <v>20.569383333333338</v>
      </c>
      <c r="G6882" s="3">
        <f t="shared" si="964"/>
        <v>0.49</v>
      </c>
      <c r="H6882" t="str">
        <f t="shared" si="965"/>
        <v>Charge</v>
      </c>
      <c r="I6882" s="3">
        <f t="shared" si="970"/>
        <v>340</v>
      </c>
      <c r="J6882" s="3">
        <f t="shared" si="971"/>
        <v>149.6</v>
      </c>
      <c r="K6882" s="3">
        <f>MIN(Inputs!$B$2, (Inputs!$B$8 - I6882)/Inputs!$B$9)</f>
        <v>0</v>
      </c>
      <c r="L6882" s="3">
        <f>MAX(MIN(Inputs!$B$2, I6882*Inputs!$B$10, Inputs!$B$8*Inputs!$B$4 - J6882), 0)</f>
        <v>170</v>
      </c>
      <c r="M6882" s="3">
        <f t="shared" si="966"/>
        <v>0</v>
      </c>
      <c r="N6882" s="3">
        <f t="shared" si="967"/>
        <v>0</v>
      </c>
      <c r="O6882" s="3">
        <f>IF(H6882="Reg", MIN(Inputs!$B$2, I6882*Inputs!$B$10, (Inputs!$B$8-I6882)/Inputs!$B$9), 0)</f>
        <v>0</v>
      </c>
      <c r="P6882" s="3">
        <f t="shared" si="968"/>
        <v>0</v>
      </c>
      <c r="Q6882" s="3">
        <f t="shared" si="969"/>
        <v>0</v>
      </c>
      <c r="R6882" s="3">
        <f>I6882 + M6882*Inputs!$B$9 - N6882/Inputs!$B$10</f>
        <v>340</v>
      </c>
    </row>
    <row r="6883" spans="1:18" x14ac:dyDescent="0.3">
      <c r="A6883" s="4">
        <v>46309.708333333343</v>
      </c>
      <c r="B6883" s="3">
        <v>-0.02</v>
      </c>
      <c r="C6883" s="3">
        <v>26.82</v>
      </c>
      <c r="D6883" s="3">
        <f t="shared" si="963"/>
        <v>23.402708333333337</v>
      </c>
      <c r="E6883" s="3">
        <f>MAX(B6883 - D6883/Inputs!$B$5, 0)</f>
        <v>0</v>
      </c>
      <c r="F6883" s="3">
        <f>MAX(D6883*Inputs!$B$5 - B6883, 0)</f>
        <v>20.614383333333336</v>
      </c>
      <c r="G6883" s="3">
        <f t="shared" si="964"/>
        <v>26.82</v>
      </c>
      <c r="H6883" t="str">
        <f t="shared" si="965"/>
        <v>Reg</v>
      </c>
      <c r="I6883" s="3">
        <f t="shared" si="970"/>
        <v>340</v>
      </c>
      <c r="J6883" s="3">
        <f t="shared" si="971"/>
        <v>149.6</v>
      </c>
      <c r="K6883" s="3">
        <f>MIN(Inputs!$B$2, (Inputs!$B$8 - I6883)/Inputs!$B$9)</f>
        <v>0</v>
      </c>
      <c r="L6883" s="3">
        <f>MAX(MIN(Inputs!$B$2, I6883*Inputs!$B$10, Inputs!$B$8*Inputs!$B$4 - J6883), 0)</f>
        <v>170</v>
      </c>
      <c r="M6883" s="3">
        <f t="shared" si="966"/>
        <v>0</v>
      </c>
      <c r="N6883" s="3">
        <f t="shared" si="967"/>
        <v>0</v>
      </c>
      <c r="O6883" s="3">
        <f>IF(H6883="Reg", MIN(Inputs!$B$2, I6883*Inputs!$B$10, (Inputs!$B$8-I6883)/Inputs!$B$9), 0)</f>
        <v>0</v>
      </c>
      <c r="P6883" s="3">
        <f t="shared" si="968"/>
        <v>0</v>
      </c>
      <c r="Q6883" s="3">
        <f t="shared" si="969"/>
        <v>0</v>
      </c>
      <c r="R6883" s="3">
        <f>I6883 + M6883*Inputs!$B$9 - N6883/Inputs!$B$10</f>
        <v>340</v>
      </c>
    </row>
    <row r="6884" spans="1:18" x14ac:dyDescent="0.3">
      <c r="A6884" s="4">
        <v>46309.75</v>
      </c>
      <c r="B6884" s="3">
        <v>2.0649999999999999</v>
      </c>
      <c r="C6884" s="3">
        <v>18.579999999999998</v>
      </c>
      <c r="D6884" s="3">
        <f t="shared" si="963"/>
        <v>23.402708333333337</v>
      </c>
      <c r="E6884" s="3">
        <f>MAX(B6884 - D6884/Inputs!$B$5, 0)</f>
        <v>0</v>
      </c>
      <c r="F6884" s="3">
        <f>MAX(D6884*Inputs!$B$5 - B6884, 0)</f>
        <v>18.529383333333335</v>
      </c>
      <c r="G6884" s="3">
        <f t="shared" si="964"/>
        <v>18.579999999999998</v>
      </c>
      <c r="H6884" t="str">
        <f t="shared" si="965"/>
        <v>Reg</v>
      </c>
      <c r="I6884" s="3">
        <f t="shared" si="970"/>
        <v>340</v>
      </c>
      <c r="J6884" s="3">
        <f t="shared" si="971"/>
        <v>149.6</v>
      </c>
      <c r="K6884" s="3">
        <f>MIN(Inputs!$B$2, (Inputs!$B$8 - I6884)/Inputs!$B$9)</f>
        <v>0</v>
      </c>
      <c r="L6884" s="3">
        <f>MAX(MIN(Inputs!$B$2, I6884*Inputs!$B$10, Inputs!$B$8*Inputs!$B$4 - J6884), 0)</f>
        <v>170</v>
      </c>
      <c r="M6884" s="3">
        <f t="shared" si="966"/>
        <v>0</v>
      </c>
      <c r="N6884" s="3">
        <f t="shared" si="967"/>
        <v>0</v>
      </c>
      <c r="O6884" s="3">
        <f>IF(H6884="Reg", MIN(Inputs!$B$2, I6884*Inputs!$B$10, (Inputs!$B$8-I6884)/Inputs!$B$9), 0)</f>
        <v>0</v>
      </c>
      <c r="P6884" s="3">
        <f t="shared" si="968"/>
        <v>0</v>
      </c>
      <c r="Q6884" s="3">
        <f t="shared" si="969"/>
        <v>0</v>
      </c>
      <c r="R6884" s="3">
        <f>I6884 + M6884*Inputs!$B$9 - N6884/Inputs!$B$10</f>
        <v>340</v>
      </c>
    </row>
    <row r="6885" spans="1:18" x14ac:dyDescent="0.3">
      <c r="A6885" s="4">
        <v>46309.791666666657</v>
      </c>
      <c r="B6885" s="3">
        <v>34.26</v>
      </c>
      <c r="C6885" s="3">
        <v>19.329999999999998</v>
      </c>
      <c r="D6885" s="3">
        <f t="shared" si="963"/>
        <v>23.402708333333337</v>
      </c>
      <c r="E6885" s="3">
        <f>MAX(B6885 - D6885/Inputs!$B$5, 0)</f>
        <v>7.6660132575757522</v>
      </c>
      <c r="F6885" s="3">
        <f>MAX(D6885*Inputs!$B$5 - B6885, 0)</f>
        <v>0</v>
      </c>
      <c r="G6885" s="3">
        <f t="shared" si="964"/>
        <v>19.329999999999998</v>
      </c>
      <c r="H6885" t="str">
        <f t="shared" si="965"/>
        <v>Reg</v>
      </c>
      <c r="I6885" s="3">
        <f t="shared" si="970"/>
        <v>340</v>
      </c>
      <c r="J6885" s="3">
        <f t="shared" si="971"/>
        <v>149.6</v>
      </c>
      <c r="K6885" s="3">
        <f>MIN(Inputs!$B$2, (Inputs!$B$8 - I6885)/Inputs!$B$9)</f>
        <v>0</v>
      </c>
      <c r="L6885" s="3">
        <f>MAX(MIN(Inputs!$B$2, I6885*Inputs!$B$10, Inputs!$B$8*Inputs!$B$4 - J6885), 0)</f>
        <v>170</v>
      </c>
      <c r="M6885" s="3">
        <f t="shared" si="966"/>
        <v>0</v>
      </c>
      <c r="N6885" s="3">
        <f t="shared" si="967"/>
        <v>0</v>
      </c>
      <c r="O6885" s="3">
        <f>IF(H6885="Reg", MIN(Inputs!$B$2, I6885*Inputs!$B$10, (Inputs!$B$8-I6885)/Inputs!$B$9), 0)</f>
        <v>0</v>
      </c>
      <c r="P6885" s="3">
        <f t="shared" si="968"/>
        <v>0</v>
      </c>
      <c r="Q6885" s="3">
        <f t="shared" si="969"/>
        <v>0</v>
      </c>
      <c r="R6885" s="3">
        <f>I6885 + M6885*Inputs!$B$9 - N6885/Inputs!$B$10</f>
        <v>340</v>
      </c>
    </row>
    <row r="6886" spans="1:18" x14ac:dyDescent="0.3">
      <c r="A6886" s="4">
        <v>46309.833333333343</v>
      </c>
      <c r="B6886" s="3">
        <v>49.722499999999997</v>
      </c>
      <c r="C6886" s="3">
        <v>11.19</v>
      </c>
      <c r="D6886" s="3">
        <f t="shared" si="963"/>
        <v>23.402708333333337</v>
      </c>
      <c r="E6886" s="3">
        <f>MAX(B6886 - D6886/Inputs!$B$5, 0)</f>
        <v>23.128513257575751</v>
      </c>
      <c r="F6886" s="3">
        <f>MAX(D6886*Inputs!$B$5 - B6886, 0)</f>
        <v>0</v>
      </c>
      <c r="G6886" s="3">
        <f t="shared" si="964"/>
        <v>11.19</v>
      </c>
      <c r="H6886" t="str">
        <f t="shared" si="965"/>
        <v>Discharge</v>
      </c>
      <c r="I6886" s="3">
        <f t="shared" si="970"/>
        <v>340</v>
      </c>
      <c r="J6886" s="3">
        <f t="shared" si="971"/>
        <v>149.6</v>
      </c>
      <c r="K6886" s="3">
        <f>MIN(Inputs!$B$2, (Inputs!$B$8 - I6886)/Inputs!$B$9)</f>
        <v>0</v>
      </c>
      <c r="L6886" s="3">
        <f>MAX(MIN(Inputs!$B$2, I6886*Inputs!$B$10, Inputs!$B$8*Inputs!$B$4 - J6886), 0)</f>
        <v>170</v>
      </c>
      <c r="M6886" s="3">
        <f t="shared" si="966"/>
        <v>0</v>
      </c>
      <c r="N6886" s="3">
        <f t="shared" si="967"/>
        <v>170</v>
      </c>
      <c r="O6886" s="3">
        <f>IF(H6886="Reg", MIN(Inputs!$B$2, I6886*Inputs!$B$10, (Inputs!$B$8-I6886)/Inputs!$B$9), 0)</f>
        <v>0</v>
      </c>
      <c r="P6886" s="3">
        <f t="shared" si="968"/>
        <v>8452.8249999999989</v>
      </c>
      <c r="Q6886" s="3">
        <f t="shared" si="969"/>
        <v>0</v>
      </c>
      <c r="R6886" s="3">
        <f>I6886 + M6886*Inputs!$B$9 - N6886/Inputs!$B$10</f>
        <v>158.77939109773115</v>
      </c>
    </row>
    <row r="6887" spans="1:18" x14ac:dyDescent="0.3">
      <c r="A6887" s="4">
        <v>46309.875</v>
      </c>
      <c r="B6887" s="3">
        <v>27.1675</v>
      </c>
      <c r="C6887" s="3">
        <v>6.97</v>
      </c>
      <c r="D6887" s="3">
        <f t="shared" si="963"/>
        <v>23.402708333333337</v>
      </c>
      <c r="E6887" s="3">
        <f>MAX(B6887 - D6887/Inputs!$B$5, 0)</f>
        <v>0.57351325757575466</v>
      </c>
      <c r="F6887" s="3">
        <f>MAX(D6887*Inputs!$B$5 - B6887, 0)</f>
        <v>0</v>
      </c>
      <c r="G6887" s="3">
        <f t="shared" si="964"/>
        <v>6.97</v>
      </c>
      <c r="H6887" t="str">
        <f t="shared" si="965"/>
        <v>Reg</v>
      </c>
      <c r="I6887" s="3">
        <f t="shared" si="970"/>
        <v>158.77939109773115</v>
      </c>
      <c r="J6887" s="3">
        <f t="shared" si="971"/>
        <v>319.60000000000002</v>
      </c>
      <c r="K6887" s="3">
        <f>MIN(Inputs!$B$2, (Inputs!$B$8 - I6887)/Inputs!$B$9)</f>
        <v>170</v>
      </c>
      <c r="L6887" s="3">
        <f>MAX(MIN(Inputs!$B$2, I6887*Inputs!$B$10, Inputs!$B$8*Inputs!$B$4 - J6887), 0)</f>
        <v>20.399999999999977</v>
      </c>
      <c r="M6887" s="3">
        <f t="shared" si="966"/>
        <v>0</v>
      </c>
      <c r="N6887" s="3">
        <f t="shared" si="967"/>
        <v>0</v>
      </c>
      <c r="O6887" s="3">
        <f>IF(H6887="Reg", MIN(Inputs!$B$2, I6887*Inputs!$B$10, (Inputs!$B$8-I6887)/Inputs!$B$9), 0)</f>
        <v>148.94827166799323</v>
      </c>
      <c r="P6887" s="3">
        <f t="shared" si="968"/>
        <v>0</v>
      </c>
      <c r="Q6887" s="3">
        <f t="shared" si="969"/>
        <v>1038.1694535259128</v>
      </c>
      <c r="R6887" s="3">
        <f>I6887 + M6887*Inputs!$B$9 - N6887/Inputs!$B$10</f>
        <v>158.77939109773115</v>
      </c>
    </row>
    <row r="6888" spans="1:18" x14ac:dyDescent="0.3">
      <c r="A6888" s="4">
        <v>46309.916666666657</v>
      </c>
      <c r="B6888" s="3">
        <v>20.52</v>
      </c>
      <c r="C6888" s="3">
        <v>1</v>
      </c>
      <c r="D6888" s="3">
        <f t="shared" si="963"/>
        <v>23.402708333333337</v>
      </c>
      <c r="E6888" s="3">
        <f>MAX(B6888 - D6888/Inputs!$B$5, 0)</f>
        <v>0</v>
      </c>
      <c r="F6888" s="3">
        <f>MAX(D6888*Inputs!$B$5 - B6888, 0)</f>
        <v>7.4383333333337021E-2</v>
      </c>
      <c r="G6888" s="3">
        <f t="shared" si="964"/>
        <v>1</v>
      </c>
      <c r="H6888" t="str">
        <f t="shared" si="965"/>
        <v>Reg</v>
      </c>
      <c r="I6888" s="3">
        <f t="shared" si="970"/>
        <v>158.77939109773115</v>
      </c>
      <c r="J6888" s="3">
        <f t="shared" si="971"/>
        <v>319.60000000000002</v>
      </c>
      <c r="K6888" s="3">
        <f>MIN(Inputs!$B$2, (Inputs!$B$8 - I6888)/Inputs!$B$9)</f>
        <v>170</v>
      </c>
      <c r="L6888" s="3">
        <f>MAX(MIN(Inputs!$B$2, I6888*Inputs!$B$10, Inputs!$B$8*Inputs!$B$4 - J6888), 0)</f>
        <v>20.399999999999977</v>
      </c>
      <c r="M6888" s="3">
        <f t="shared" si="966"/>
        <v>0</v>
      </c>
      <c r="N6888" s="3">
        <f t="shared" si="967"/>
        <v>0</v>
      </c>
      <c r="O6888" s="3">
        <f>IF(H6888="Reg", MIN(Inputs!$B$2, I6888*Inputs!$B$10, (Inputs!$B$8-I6888)/Inputs!$B$9), 0)</f>
        <v>148.94827166799323</v>
      </c>
      <c r="P6888" s="3">
        <f t="shared" si="968"/>
        <v>0</v>
      </c>
      <c r="Q6888" s="3">
        <f t="shared" si="969"/>
        <v>148.94827166799323</v>
      </c>
      <c r="R6888" s="3">
        <f>I6888 + M6888*Inputs!$B$9 - N6888/Inputs!$B$10</f>
        <v>158.77939109773115</v>
      </c>
    </row>
    <row r="6889" spans="1:18" x14ac:dyDescent="0.3">
      <c r="A6889" s="4">
        <v>46309.958333333343</v>
      </c>
      <c r="B6889" s="3">
        <v>15.895</v>
      </c>
      <c r="C6889" s="3">
        <v>0.1</v>
      </c>
      <c r="D6889" s="3">
        <f t="shared" si="963"/>
        <v>23.402708333333337</v>
      </c>
      <c r="E6889" s="3">
        <f>MAX(B6889 - D6889/Inputs!$B$5, 0)</f>
        <v>0</v>
      </c>
      <c r="F6889" s="3">
        <f>MAX(D6889*Inputs!$B$5 - B6889, 0)</f>
        <v>4.699383333333337</v>
      </c>
      <c r="G6889" s="3">
        <f t="shared" si="964"/>
        <v>0.1</v>
      </c>
      <c r="H6889" t="str">
        <f t="shared" si="965"/>
        <v>Charge</v>
      </c>
      <c r="I6889" s="3">
        <f t="shared" si="970"/>
        <v>158.77939109773115</v>
      </c>
      <c r="J6889" s="3">
        <f t="shared" si="971"/>
        <v>319.60000000000002</v>
      </c>
      <c r="K6889" s="3">
        <f>MIN(Inputs!$B$2, (Inputs!$B$8 - I6889)/Inputs!$B$9)</f>
        <v>170</v>
      </c>
      <c r="L6889" s="3">
        <f>MAX(MIN(Inputs!$B$2, I6889*Inputs!$B$10, Inputs!$B$8*Inputs!$B$4 - J6889), 0)</f>
        <v>20.399999999999977</v>
      </c>
      <c r="M6889" s="3">
        <f t="shared" si="966"/>
        <v>170</v>
      </c>
      <c r="N6889" s="3">
        <f t="shared" si="967"/>
        <v>0</v>
      </c>
      <c r="O6889" s="3">
        <f>IF(H6889="Reg", MIN(Inputs!$B$2, I6889*Inputs!$B$10, (Inputs!$B$8-I6889)/Inputs!$B$9), 0)</f>
        <v>0</v>
      </c>
      <c r="P6889" s="3">
        <f t="shared" si="968"/>
        <v>-2702.15</v>
      </c>
      <c r="Q6889" s="3">
        <f t="shared" si="969"/>
        <v>0</v>
      </c>
      <c r="R6889" s="3">
        <f>I6889 + M6889*Inputs!$B$9 - N6889/Inputs!$B$10</f>
        <v>318.25352693172772</v>
      </c>
    </row>
    <row r="6890" spans="1:18" x14ac:dyDescent="0.3">
      <c r="A6890" s="4">
        <v>46310</v>
      </c>
      <c r="B6890" s="3">
        <v>15.305</v>
      </c>
      <c r="C6890" s="3">
        <v>0.11</v>
      </c>
      <c r="D6890" s="3">
        <f t="shared" si="963"/>
        <v>19.381874999999997</v>
      </c>
      <c r="E6890" s="3">
        <f>MAX(B6890 - D6890/Inputs!$B$5, 0)</f>
        <v>0</v>
      </c>
      <c r="F6890" s="3">
        <f>MAX(D6890*Inputs!$B$5 - B6890, 0)</f>
        <v>1.7510499999999993</v>
      </c>
      <c r="G6890" s="3">
        <f t="shared" si="964"/>
        <v>0.11</v>
      </c>
      <c r="H6890" t="str">
        <f t="shared" si="965"/>
        <v>Charge</v>
      </c>
      <c r="I6890" s="3">
        <f t="shared" si="970"/>
        <v>318.25352693172772</v>
      </c>
      <c r="J6890" s="3">
        <f t="shared" si="971"/>
        <v>0</v>
      </c>
      <c r="K6890" s="3">
        <f>MIN(Inputs!$B$2, (Inputs!$B$8 - I6890)/Inputs!$B$9)</f>
        <v>23.181818181818198</v>
      </c>
      <c r="L6890" s="3">
        <f>MAX(MIN(Inputs!$B$2, I6890*Inputs!$B$10, Inputs!$B$8*Inputs!$B$4 - J6890), 0)</f>
        <v>170</v>
      </c>
      <c r="M6890" s="3">
        <f t="shared" si="966"/>
        <v>23.181818181818198</v>
      </c>
      <c r="N6890" s="3">
        <f t="shared" si="967"/>
        <v>0</v>
      </c>
      <c r="O6890" s="3">
        <f>IF(H6890="Reg", MIN(Inputs!$B$2, I6890*Inputs!$B$10, (Inputs!$B$8-I6890)/Inputs!$B$9), 0)</f>
        <v>0</v>
      </c>
      <c r="P6890" s="3">
        <f t="shared" si="968"/>
        <v>-354.79772727272751</v>
      </c>
      <c r="Q6890" s="3">
        <f t="shared" si="969"/>
        <v>0</v>
      </c>
      <c r="R6890" s="3">
        <f>I6890 + M6890*Inputs!$B$9 - N6890/Inputs!$B$10</f>
        <v>340</v>
      </c>
    </row>
    <row r="6891" spans="1:18" x14ac:dyDescent="0.3">
      <c r="A6891" s="4">
        <v>46310.041666666657</v>
      </c>
      <c r="B6891" s="3">
        <v>28.5625</v>
      </c>
      <c r="C6891" s="3">
        <v>0.25</v>
      </c>
      <c r="D6891" s="3">
        <f t="shared" si="963"/>
        <v>19.381874999999997</v>
      </c>
      <c r="E6891" s="3">
        <f>MAX(B6891 - D6891/Inputs!$B$5, 0)</f>
        <v>6.5376420454545503</v>
      </c>
      <c r="F6891" s="3">
        <f>MAX(D6891*Inputs!$B$5 - B6891, 0)</f>
        <v>0</v>
      </c>
      <c r="G6891" s="3">
        <f t="shared" si="964"/>
        <v>0.25</v>
      </c>
      <c r="H6891" t="str">
        <f t="shared" si="965"/>
        <v>Discharge</v>
      </c>
      <c r="I6891" s="3">
        <f t="shared" si="970"/>
        <v>340</v>
      </c>
      <c r="J6891" s="3">
        <f t="shared" si="971"/>
        <v>0</v>
      </c>
      <c r="K6891" s="3">
        <f>MIN(Inputs!$B$2, (Inputs!$B$8 - I6891)/Inputs!$B$9)</f>
        <v>0</v>
      </c>
      <c r="L6891" s="3">
        <f>MAX(MIN(Inputs!$B$2, I6891*Inputs!$B$10, Inputs!$B$8*Inputs!$B$4 - J6891), 0)</f>
        <v>170</v>
      </c>
      <c r="M6891" s="3">
        <f t="shared" si="966"/>
        <v>0</v>
      </c>
      <c r="N6891" s="3">
        <f t="shared" si="967"/>
        <v>170</v>
      </c>
      <c r="O6891" s="3">
        <f>IF(H6891="Reg", MIN(Inputs!$B$2, I6891*Inputs!$B$10, (Inputs!$B$8-I6891)/Inputs!$B$9), 0)</f>
        <v>0</v>
      </c>
      <c r="P6891" s="3">
        <f t="shared" si="968"/>
        <v>4855.625</v>
      </c>
      <c r="Q6891" s="3">
        <f t="shared" si="969"/>
        <v>0</v>
      </c>
      <c r="R6891" s="3">
        <f>I6891 + M6891*Inputs!$B$9 - N6891/Inputs!$B$10</f>
        <v>158.77939109773115</v>
      </c>
    </row>
    <row r="6892" spans="1:18" x14ac:dyDescent="0.3">
      <c r="A6892" s="4">
        <v>46310.083333333343</v>
      </c>
      <c r="B6892" s="3">
        <v>21.4</v>
      </c>
      <c r="C6892" s="3">
        <v>0.13</v>
      </c>
      <c r="D6892" s="3">
        <f t="shared" si="963"/>
        <v>19.381874999999997</v>
      </c>
      <c r="E6892" s="3">
        <f>MAX(B6892 - D6892/Inputs!$B$5, 0)</f>
        <v>0</v>
      </c>
      <c r="F6892" s="3">
        <f>MAX(D6892*Inputs!$B$5 - B6892, 0)</f>
        <v>0</v>
      </c>
      <c r="G6892" s="3">
        <f t="shared" si="964"/>
        <v>0.13</v>
      </c>
      <c r="H6892" t="str">
        <f t="shared" si="965"/>
        <v>Reg</v>
      </c>
      <c r="I6892" s="3">
        <f t="shared" si="970"/>
        <v>158.77939109773115</v>
      </c>
      <c r="J6892" s="3">
        <f t="shared" si="971"/>
        <v>170</v>
      </c>
      <c r="K6892" s="3">
        <f>MIN(Inputs!$B$2, (Inputs!$B$8 - I6892)/Inputs!$B$9)</f>
        <v>170</v>
      </c>
      <c r="L6892" s="3">
        <f>MAX(MIN(Inputs!$B$2, I6892*Inputs!$B$10, Inputs!$B$8*Inputs!$B$4 - J6892), 0)</f>
        <v>148.94827166799323</v>
      </c>
      <c r="M6892" s="3">
        <f t="shared" si="966"/>
        <v>0</v>
      </c>
      <c r="N6892" s="3">
        <f t="shared" si="967"/>
        <v>0</v>
      </c>
      <c r="O6892" s="3">
        <f>IF(H6892="Reg", MIN(Inputs!$B$2, I6892*Inputs!$B$10, (Inputs!$B$8-I6892)/Inputs!$B$9), 0)</f>
        <v>148.94827166799323</v>
      </c>
      <c r="P6892" s="3">
        <f t="shared" si="968"/>
        <v>0</v>
      </c>
      <c r="Q6892" s="3">
        <f t="shared" si="969"/>
        <v>19.363275316839118</v>
      </c>
      <c r="R6892" s="3">
        <f>I6892 + M6892*Inputs!$B$9 - N6892/Inputs!$B$10</f>
        <v>158.77939109773115</v>
      </c>
    </row>
    <row r="6893" spans="1:18" x14ac:dyDescent="0.3">
      <c r="A6893" s="4">
        <v>46310.125</v>
      </c>
      <c r="B6893" s="3">
        <v>20.09</v>
      </c>
      <c r="C6893" s="3">
        <v>0.37</v>
      </c>
      <c r="D6893" s="3">
        <f t="shared" si="963"/>
        <v>19.381874999999997</v>
      </c>
      <c r="E6893" s="3">
        <f>MAX(B6893 - D6893/Inputs!$B$5, 0)</f>
        <v>0</v>
      </c>
      <c r="F6893" s="3">
        <f>MAX(D6893*Inputs!$B$5 - B6893, 0)</f>
        <v>0</v>
      </c>
      <c r="G6893" s="3">
        <f t="shared" si="964"/>
        <v>0.37</v>
      </c>
      <c r="H6893" t="str">
        <f t="shared" si="965"/>
        <v>Reg</v>
      </c>
      <c r="I6893" s="3">
        <f t="shared" si="970"/>
        <v>158.77939109773115</v>
      </c>
      <c r="J6893" s="3">
        <f t="shared" si="971"/>
        <v>170</v>
      </c>
      <c r="K6893" s="3">
        <f>MIN(Inputs!$B$2, (Inputs!$B$8 - I6893)/Inputs!$B$9)</f>
        <v>170</v>
      </c>
      <c r="L6893" s="3">
        <f>MAX(MIN(Inputs!$B$2, I6893*Inputs!$B$10, Inputs!$B$8*Inputs!$B$4 - J6893), 0)</f>
        <v>148.94827166799323</v>
      </c>
      <c r="M6893" s="3">
        <f t="shared" si="966"/>
        <v>0</v>
      </c>
      <c r="N6893" s="3">
        <f t="shared" si="967"/>
        <v>0</v>
      </c>
      <c r="O6893" s="3">
        <f>IF(H6893="Reg", MIN(Inputs!$B$2, I6893*Inputs!$B$10, (Inputs!$B$8-I6893)/Inputs!$B$9), 0)</f>
        <v>148.94827166799323</v>
      </c>
      <c r="P6893" s="3">
        <f t="shared" si="968"/>
        <v>0</v>
      </c>
      <c r="Q6893" s="3">
        <f t="shared" si="969"/>
        <v>55.110860517157491</v>
      </c>
      <c r="R6893" s="3">
        <f>I6893 + M6893*Inputs!$B$9 - N6893/Inputs!$B$10</f>
        <v>158.77939109773115</v>
      </c>
    </row>
    <row r="6894" spans="1:18" x14ac:dyDescent="0.3">
      <c r="A6894" s="4">
        <v>46310.166666666657</v>
      </c>
      <c r="B6894" s="3">
        <v>20.692500000000003</v>
      </c>
      <c r="C6894" s="3">
        <v>0.25</v>
      </c>
      <c r="D6894" s="3">
        <f t="shared" si="963"/>
        <v>19.381874999999997</v>
      </c>
      <c r="E6894" s="3">
        <f>MAX(B6894 - D6894/Inputs!$B$5, 0)</f>
        <v>0</v>
      </c>
      <c r="F6894" s="3">
        <f>MAX(D6894*Inputs!$B$5 - B6894, 0)</f>
        <v>0</v>
      </c>
      <c r="G6894" s="3">
        <f t="shared" si="964"/>
        <v>0.25</v>
      </c>
      <c r="H6894" t="str">
        <f t="shared" si="965"/>
        <v>Reg</v>
      </c>
      <c r="I6894" s="3">
        <f t="shared" si="970"/>
        <v>158.77939109773115</v>
      </c>
      <c r="J6894" s="3">
        <f t="shared" si="971"/>
        <v>170</v>
      </c>
      <c r="K6894" s="3">
        <f>MIN(Inputs!$B$2, (Inputs!$B$8 - I6894)/Inputs!$B$9)</f>
        <v>170</v>
      </c>
      <c r="L6894" s="3">
        <f>MAX(MIN(Inputs!$B$2, I6894*Inputs!$B$10, Inputs!$B$8*Inputs!$B$4 - J6894), 0)</f>
        <v>148.94827166799323</v>
      </c>
      <c r="M6894" s="3">
        <f t="shared" si="966"/>
        <v>0</v>
      </c>
      <c r="N6894" s="3">
        <f t="shared" si="967"/>
        <v>0</v>
      </c>
      <c r="O6894" s="3">
        <f>IF(H6894="Reg", MIN(Inputs!$B$2, I6894*Inputs!$B$10, (Inputs!$B$8-I6894)/Inputs!$B$9), 0)</f>
        <v>148.94827166799323</v>
      </c>
      <c r="P6894" s="3">
        <f t="shared" si="968"/>
        <v>0</v>
      </c>
      <c r="Q6894" s="3">
        <f t="shared" si="969"/>
        <v>37.237067916998306</v>
      </c>
      <c r="R6894" s="3">
        <f>I6894 + M6894*Inputs!$B$9 - N6894/Inputs!$B$10</f>
        <v>158.77939109773115</v>
      </c>
    </row>
    <row r="6895" spans="1:18" x14ac:dyDescent="0.3">
      <c r="A6895" s="4">
        <v>46310.208333333343</v>
      </c>
      <c r="B6895" s="3">
        <v>23.2925</v>
      </c>
      <c r="C6895" s="3">
        <v>0.7</v>
      </c>
      <c r="D6895" s="3">
        <f t="shared" si="963"/>
        <v>19.381874999999997</v>
      </c>
      <c r="E6895" s="3">
        <f>MAX(B6895 - D6895/Inputs!$B$5, 0)</f>
        <v>1.2676420454545507</v>
      </c>
      <c r="F6895" s="3">
        <f>MAX(D6895*Inputs!$B$5 - B6895, 0)</f>
        <v>0</v>
      </c>
      <c r="G6895" s="3">
        <f t="shared" si="964"/>
        <v>0.7</v>
      </c>
      <c r="H6895" t="str">
        <f t="shared" si="965"/>
        <v>Discharge</v>
      </c>
      <c r="I6895" s="3">
        <f t="shared" si="970"/>
        <v>158.77939109773115</v>
      </c>
      <c r="J6895" s="3">
        <f t="shared" si="971"/>
        <v>170</v>
      </c>
      <c r="K6895" s="3">
        <f>MIN(Inputs!$B$2, (Inputs!$B$8 - I6895)/Inputs!$B$9)</f>
        <v>170</v>
      </c>
      <c r="L6895" s="3">
        <f>MAX(MIN(Inputs!$B$2, I6895*Inputs!$B$10, Inputs!$B$8*Inputs!$B$4 - J6895), 0)</f>
        <v>148.94827166799323</v>
      </c>
      <c r="M6895" s="3">
        <f t="shared" si="966"/>
        <v>0</v>
      </c>
      <c r="N6895" s="3">
        <f t="shared" si="967"/>
        <v>148.94827166799323</v>
      </c>
      <c r="O6895" s="3">
        <f>IF(H6895="Reg", MIN(Inputs!$B$2, I6895*Inputs!$B$10, (Inputs!$B$8-I6895)/Inputs!$B$9), 0)</f>
        <v>0</v>
      </c>
      <c r="P6895" s="3">
        <f t="shared" si="968"/>
        <v>3469.3776178267321</v>
      </c>
      <c r="Q6895" s="3">
        <f t="shared" si="969"/>
        <v>0</v>
      </c>
      <c r="R6895" s="3">
        <f>I6895 + M6895*Inputs!$B$9 - N6895/Inputs!$B$10</f>
        <v>0</v>
      </c>
    </row>
    <row r="6896" spans="1:18" x14ac:dyDescent="0.3">
      <c r="A6896" s="4">
        <v>46310.25</v>
      </c>
      <c r="B6896" s="3">
        <v>39.410000000000004</v>
      </c>
      <c r="C6896" s="3">
        <v>0.88</v>
      </c>
      <c r="D6896" s="3">
        <f t="shared" si="963"/>
        <v>19.381874999999997</v>
      </c>
      <c r="E6896" s="3">
        <f>MAX(B6896 - D6896/Inputs!$B$5, 0)</f>
        <v>17.385142045454554</v>
      </c>
      <c r="F6896" s="3">
        <f>MAX(D6896*Inputs!$B$5 - B6896, 0)</f>
        <v>0</v>
      </c>
      <c r="G6896" s="3">
        <f t="shared" si="964"/>
        <v>0.88</v>
      </c>
      <c r="H6896" t="str">
        <f t="shared" si="965"/>
        <v>Discharge</v>
      </c>
      <c r="I6896" s="3">
        <f t="shared" si="970"/>
        <v>0</v>
      </c>
      <c r="J6896" s="3">
        <f t="shared" si="971"/>
        <v>318.94827166799325</v>
      </c>
      <c r="K6896" s="3">
        <f>MIN(Inputs!$B$2, (Inputs!$B$8 - I6896)/Inputs!$B$9)</f>
        <v>170</v>
      </c>
      <c r="L6896" s="3">
        <f>MAX(MIN(Inputs!$B$2, I6896*Inputs!$B$10, Inputs!$B$8*Inputs!$B$4 - J6896), 0)</f>
        <v>0</v>
      </c>
      <c r="M6896" s="3">
        <f t="shared" si="966"/>
        <v>0</v>
      </c>
      <c r="N6896" s="3">
        <f t="shared" si="967"/>
        <v>0</v>
      </c>
      <c r="O6896" s="3">
        <f>IF(H6896="Reg", MIN(Inputs!$B$2, I6896*Inputs!$B$10, (Inputs!$B$8-I6896)/Inputs!$B$9), 0)</f>
        <v>0</v>
      </c>
      <c r="P6896" s="3">
        <f t="shared" si="968"/>
        <v>0</v>
      </c>
      <c r="Q6896" s="3">
        <f t="shared" si="969"/>
        <v>0</v>
      </c>
      <c r="R6896" s="3">
        <f>I6896 + M6896*Inputs!$B$9 - N6896/Inputs!$B$10</f>
        <v>0</v>
      </c>
    </row>
    <row r="6897" spans="1:18" x14ac:dyDescent="0.3">
      <c r="A6897" s="4">
        <v>46310.291666666657</v>
      </c>
      <c r="B6897" s="3">
        <v>85.477499999999992</v>
      </c>
      <c r="C6897" s="3">
        <v>1.8</v>
      </c>
      <c r="D6897" s="3">
        <f t="shared" si="963"/>
        <v>19.381874999999997</v>
      </c>
      <c r="E6897" s="3">
        <f>MAX(B6897 - D6897/Inputs!$B$5, 0)</f>
        <v>63.452642045454539</v>
      </c>
      <c r="F6897" s="3">
        <f>MAX(D6897*Inputs!$B$5 - B6897, 0)</f>
        <v>0</v>
      </c>
      <c r="G6897" s="3">
        <f t="shared" si="964"/>
        <v>1.8</v>
      </c>
      <c r="H6897" t="str">
        <f t="shared" si="965"/>
        <v>Discharge</v>
      </c>
      <c r="I6897" s="3">
        <f t="shared" si="970"/>
        <v>0</v>
      </c>
      <c r="J6897" s="3">
        <f t="shared" si="971"/>
        <v>318.94827166799325</v>
      </c>
      <c r="K6897" s="3">
        <f>MIN(Inputs!$B$2, (Inputs!$B$8 - I6897)/Inputs!$B$9)</f>
        <v>170</v>
      </c>
      <c r="L6897" s="3">
        <f>MAX(MIN(Inputs!$B$2, I6897*Inputs!$B$10, Inputs!$B$8*Inputs!$B$4 - J6897), 0)</f>
        <v>0</v>
      </c>
      <c r="M6897" s="3">
        <f t="shared" si="966"/>
        <v>0</v>
      </c>
      <c r="N6897" s="3">
        <f t="shared" si="967"/>
        <v>0</v>
      </c>
      <c r="O6897" s="3">
        <f>IF(H6897="Reg", MIN(Inputs!$B$2, I6897*Inputs!$B$10, (Inputs!$B$8-I6897)/Inputs!$B$9), 0)</f>
        <v>0</v>
      </c>
      <c r="P6897" s="3">
        <f t="shared" si="968"/>
        <v>0</v>
      </c>
      <c r="Q6897" s="3">
        <f t="shared" si="969"/>
        <v>0</v>
      </c>
      <c r="R6897" s="3">
        <f>I6897 + M6897*Inputs!$B$9 - N6897/Inputs!$B$10</f>
        <v>0</v>
      </c>
    </row>
    <row r="6898" spans="1:18" x14ac:dyDescent="0.3">
      <c r="A6898" s="4">
        <v>46310.333333333343</v>
      </c>
      <c r="B6898" s="3">
        <v>111.8575</v>
      </c>
      <c r="C6898" s="3">
        <v>1</v>
      </c>
      <c r="D6898" s="3">
        <f t="shared" si="963"/>
        <v>19.381874999999997</v>
      </c>
      <c r="E6898" s="3">
        <f>MAX(B6898 - D6898/Inputs!$B$5, 0)</f>
        <v>89.832642045454548</v>
      </c>
      <c r="F6898" s="3">
        <f>MAX(D6898*Inputs!$B$5 - B6898, 0)</f>
        <v>0</v>
      </c>
      <c r="G6898" s="3">
        <f t="shared" si="964"/>
        <v>1</v>
      </c>
      <c r="H6898" t="str">
        <f t="shared" si="965"/>
        <v>Discharge</v>
      </c>
      <c r="I6898" s="3">
        <f t="shared" si="970"/>
        <v>0</v>
      </c>
      <c r="J6898" s="3">
        <f t="shared" si="971"/>
        <v>318.94827166799325</v>
      </c>
      <c r="K6898" s="3">
        <f>MIN(Inputs!$B$2, (Inputs!$B$8 - I6898)/Inputs!$B$9)</f>
        <v>170</v>
      </c>
      <c r="L6898" s="3">
        <f>MAX(MIN(Inputs!$B$2, I6898*Inputs!$B$10, Inputs!$B$8*Inputs!$B$4 - J6898), 0)</f>
        <v>0</v>
      </c>
      <c r="M6898" s="3">
        <f t="shared" si="966"/>
        <v>0</v>
      </c>
      <c r="N6898" s="3">
        <f t="shared" si="967"/>
        <v>0</v>
      </c>
      <c r="O6898" s="3">
        <f>IF(H6898="Reg", MIN(Inputs!$B$2, I6898*Inputs!$B$10, (Inputs!$B$8-I6898)/Inputs!$B$9), 0)</f>
        <v>0</v>
      </c>
      <c r="P6898" s="3">
        <f t="shared" si="968"/>
        <v>0</v>
      </c>
      <c r="Q6898" s="3">
        <f t="shared" si="969"/>
        <v>0</v>
      </c>
      <c r="R6898" s="3">
        <f>I6898 + M6898*Inputs!$B$9 - N6898/Inputs!$B$10</f>
        <v>0</v>
      </c>
    </row>
    <row r="6899" spans="1:18" x14ac:dyDescent="0.3">
      <c r="A6899" s="4">
        <v>46310.375</v>
      </c>
      <c r="B6899" s="3">
        <v>25.325000000000003</v>
      </c>
      <c r="C6899" s="3">
        <v>0.5</v>
      </c>
      <c r="D6899" s="3">
        <f t="shared" si="963"/>
        <v>19.381874999999997</v>
      </c>
      <c r="E6899" s="3">
        <f>MAX(B6899 - D6899/Inputs!$B$5, 0)</f>
        <v>3.3001420454545531</v>
      </c>
      <c r="F6899" s="3">
        <f>MAX(D6899*Inputs!$B$5 - B6899, 0)</f>
        <v>0</v>
      </c>
      <c r="G6899" s="3">
        <f t="shared" si="964"/>
        <v>0.5</v>
      </c>
      <c r="H6899" t="str">
        <f t="shared" si="965"/>
        <v>Discharge</v>
      </c>
      <c r="I6899" s="3">
        <f t="shared" si="970"/>
        <v>0</v>
      </c>
      <c r="J6899" s="3">
        <f t="shared" si="971"/>
        <v>318.94827166799325</v>
      </c>
      <c r="K6899" s="3">
        <f>MIN(Inputs!$B$2, (Inputs!$B$8 - I6899)/Inputs!$B$9)</f>
        <v>170</v>
      </c>
      <c r="L6899" s="3">
        <f>MAX(MIN(Inputs!$B$2, I6899*Inputs!$B$10, Inputs!$B$8*Inputs!$B$4 - J6899), 0)</f>
        <v>0</v>
      </c>
      <c r="M6899" s="3">
        <f t="shared" si="966"/>
        <v>0</v>
      </c>
      <c r="N6899" s="3">
        <f t="shared" si="967"/>
        <v>0</v>
      </c>
      <c r="O6899" s="3">
        <f>IF(H6899="Reg", MIN(Inputs!$B$2, I6899*Inputs!$B$10, (Inputs!$B$8-I6899)/Inputs!$B$9), 0)</f>
        <v>0</v>
      </c>
      <c r="P6899" s="3">
        <f t="shared" si="968"/>
        <v>0</v>
      </c>
      <c r="Q6899" s="3">
        <f t="shared" si="969"/>
        <v>0</v>
      </c>
      <c r="R6899" s="3">
        <f>I6899 + M6899*Inputs!$B$9 - N6899/Inputs!$B$10</f>
        <v>0</v>
      </c>
    </row>
    <row r="6900" spans="1:18" x14ac:dyDescent="0.3">
      <c r="A6900" s="4">
        <v>46310.416666666657</v>
      </c>
      <c r="B6900" s="3">
        <v>10.6425</v>
      </c>
      <c r="C6900" s="3">
        <v>0.44</v>
      </c>
      <c r="D6900" s="3">
        <f t="shared" si="963"/>
        <v>19.381874999999997</v>
      </c>
      <c r="E6900" s="3">
        <f>MAX(B6900 - D6900/Inputs!$B$5, 0)</f>
        <v>0</v>
      </c>
      <c r="F6900" s="3">
        <f>MAX(D6900*Inputs!$B$5 - B6900, 0)</f>
        <v>6.413549999999999</v>
      </c>
      <c r="G6900" s="3">
        <f t="shared" si="964"/>
        <v>0.44</v>
      </c>
      <c r="H6900" t="str">
        <f t="shared" si="965"/>
        <v>Charge</v>
      </c>
      <c r="I6900" s="3">
        <f t="shared" si="970"/>
        <v>0</v>
      </c>
      <c r="J6900" s="3">
        <f t="shared" si="971"/>
        <v>318.94827166799325</v>
      </c>
      <c r="K6900" s="3">
        <f>MIN(Inputs!$B$2, (Inputs!$B$8 - I6900)/Inputs!$B$9)</f>
        <v>170</v>
      </c>
      <c r="L6900" s="3">
        <f>MAX(MIN(Inputs!$B$2, I6900*Inputs!$B$10, Inputs!$B$8*Inputs!$B$4 - J6900), 0)</f>
        <v>0</v>
      </c>
      <c r="M6900" s="3">
        <f t="shared" si="966"/>
        <v>170</v>
      </c>
      <c r="N6900" s="3">
        <f t="shared" si="967"/>
        <v>0</v>
      </c>
      <c r="O6900" s="3">
        <f>IF(H6900="Reg", MIN(Inputs!$B$2, I6900*Inputs!$B$10, (Inputs!$B$8-I6900)/Inputs!$B$9), 0)</f>
        <v>0</v>
      </c>
      <c r="P6900" s="3">
        <f t="shared" si="968"/>
        <v>-1809.2249999999999</v>
      </c>
      <c r="Q6900" s="3">
        <f t="shared" si="969"/>
        <v>0</v>
      </c>
      <c r="R6900" s="3">
        <f>I6900 + M6900*Inputs!$B$9 - N6900/Inputs!$B$10</f>
        <v>159.4741358339966</v>
      </c>
    </row>
    <row r="6901" spans="1:18" x14ac:dyDescent="0.3">
      <c r="A6901" s="4">
        <v>46310.458333333343</v>
      </c>
      <c r="B6901" s="3">
        <v>4.8125</v>
      </c>
      <c r="C6901" s="3">
        <v>0.44</v>
      </c>
      <c r="D6901" s="3">
        <f t="shared" si="963"/>
        <v>19.381874999999997</v>
      </c>
      <c r="E6901" s="3">
        <f>MAX(B6901 - D6901/Inputs!$B$5, 0)</f>
        <v>0</v>
      </c>
      <c r="F6901" s="3">
        <f>MAX(D6901*Inputs!$B$5 - B6901, 0)</f>
        <v>12.243549999999999</v>
      </c>
      <c r="G6901" s="3">
        <f t="shared" si="964"/>
        <v>0.44</v>
      </c>
      <c r="H6901" t="str">
        <f t="shared" si="965"/>
        <v>Charge</v>
      </c>
      <c r="I6901" s="3">
        <f t="shared" si="970"/>
        <v>159.4741358339966</v>
      </c>
      <c r="J6901" s="3">
        <f t="shared" si="971"/>
        <v>318.94827166799325</v>
      </c>
      <c r="K6901" s="3">
        <f>MIN(Inputs!$B$2, (Inputs!$B$8 - I6901)/Inputs!$B$9)</f>
        <v>170</v>
      </c>
      <c r="L6901" s="3">
        <f>MAX(MIN(Inputs!$B$2, I6901*Inputs!$B$10, Inputs!$B$8*Inputs!$B$4 - J6901), 0)</f>
        <v>21.051728332006746</v>
      </c>
      <c r="M6901" s="3">
        <f t="shared" si="966"/>
        <v>170</v>
      </c>
      <c r="N6901" s="3">
        <f t="shared" si="967"/>
        <v>0</v>
      </c>
      <c r="O6901" s="3">
        <f>IF(H6901="Reg", MIN(Inputs!$B$2, I6901*Inputs!$B$10, (Inputs!$B$8-I6901)/Inputs!$B$9), 0)</f>
        <v>0</v>
      </c>
      <c r="P6901" s="3">
        <f t="shared" si="968"/>
        <v>-818.125</v>
      </c>
      <c r="Q6901" s="3">
        <f t="shared" si="969"/>
        <v>0</v>
      </c>
      <c r="R6901" s="3">
        <f>I6901 + M6901*Inputs!$B$9 - N6901/Inputs!$B$10</f>
        <v>318.9482716679932</v>
      </c>
    </row>
    <row r="6902" spans="1:18" x14ac:dyDescent="0.3">
      <c r="A6902" s="4">
        <v>46310.5</v>
      </c>
      <c r="B6902" s="3">
        <v>0.80749999999999988</v>
      </c>
      <c r="C6902" s="3">
        <v>0.49</v>
      </c>
      <c r="D6902" s="3">
        <f t="shared" si="963"/>
        <v>19.381874999999997</v>
      </c>
      <c r="E6902" s="3">
        <f>MAX(B6902 - D6902/Inputs!$B$5, 0)</f>
        <v>0</v>
      </c>
      <c r="F6902" s="3">
        <f>MAX(D6902*Inputs!$B$5 - B6902, 0)</f>
        <v>16.248549999999998</v>
      </c>
      <c r="G6902" s="3">
        <f t="shared" si="964"/>
        <v>0.49</v>
      </c>
      <c r="H6902" t="str">
        <f t="shared" si="965"/>
        <v>Charge</v>
      </c>
      <c r="I6902" s="3">
        <f t="shared" si="970"/>
        <v>318.9482716679932</v>
      </c>
      <c r="J6902" s="3">
        <f t="shared" si="971"/>
        <v>318.94827166799325</v>
      </c>
      <c r="K6902" s="3">
        <f>MIN(Inputs!$B$2, (Inputs!$B$8 - I6902)/Inputs!$B$9)</f>
        <v>22.44121780453775</v>
      </c>
      <c r="L6902" s="3">
        <f>MAX(MIN(Inputs!$B$2, I6902*Inputs!$B$10, Inputs!$B$8*Inputs!$B$4 - J6902), 0)</f>
        <v>21.051728332006746</v>
      </c>
      <c r="M6902" s="3">
        <f t="shared" si="966"/>
        <v>22.44121780453775</v>
      </c>
      <c r="N6902" s="3">
        <f t="shared" si="967"/>
        <v>0</v>
      </c>
      <c r="O6902" s="3">
        <f>IF(H6902="Reg", MIN(Inputs!$B$2, I6902*Inputs!$B$10, (Inputs!$B$8-I6902)/Inputs!$B$9), 0)</f>
        <v>0</v>
      </c>
      <c r="P6902" s="3">
        <f t="shared" si="968"/>
        <v>-18.121283377164232</v>
      </c>
      <c r="Q6902" s="3">
        <f t="shared" si="969"/>
        <v>0</v>
      </c>
      <c r="R6902" s="3">
        <f>I6902 + M6902*Inputs!$B$9 - N6902/Inputs!$B$10</f>
        <v>340</v>
      </c>
    </row>
    <row r="6903" spans="1:18" x14ac:dyDescent="0.3">
      <c r="A6903" s="4">
        <v>46310.541666666657</v>
      </c>
      <c r="B6903" s="3">
        <v>-2.96</v>
      </c>
      <c r="C6903" s="3">
        <v>0.49</v>
      </c>
      <c r="D6903" s="3">
        <f t="shared" si="963"/>
        <v>19.381874999999997</v>
      </c>
      <c r="E6903" s="3">
        <f>MAX(B6903 - D6903/Inputs!$B$5, 0)</f>
        <v>0</v>
      </c>
      <c r="F6903" s="3">
        <f>MAX(D6903*Inputs!$B$5 - B6903, 0)</f>
        <v>20.01605</v>
      </c>
      <c r="G6903" s="3">
        <f t="shared" si="964"/>
        <v>0.49</v>
      </c>
      <c r="H6903" t="str">
        <f t="shared" si="965"/>
        <v>Charge</v>
      </c>
      <c r="I6903" s="3">
        <f t="shared" si="970"/>
        <v>340</v>
      </c>
      <c r="J6903" s="3">
        <f t="shared" si="971"/>
        <v>318.94827166799325</v>
      </c>
      <c r="K6903" s="3">
        <f>MIN(Inputs!$B$2, (Inputs!$B$8 - I6903)/Inputs!$B$9)</f>
        <v>0</v>
      </c>
      <c r="L6903" s="3">
        <f>MAX(MIN(Inputs!$B$2, I6903*Inputs!$B$10, Inputs!$B$8*Inputs!$B$4 - J6903), 0)</f>
        <v>21.051728332006746</v>
      </c>
      <c r="M6903" s="3">
        <f t="shared" si="966"/>
        <v>0</v>
      </c>
      <c r="N6903" s="3">
        <f t="shared" si="967"/>
        <v>0</v>
      </c>
      <c r="O6903" s="3">
        <f>IF(H6903="Reg", MIN(Inputs!$B$2, I6903*Inputs!$B$10, (Inputs!$B$8-I6903)/Inputs!$B$9), 0)</f>
        <v>0</v>
      </c>
      <c r="P6903" s="3">
        <f t="shared" si="968"/>
        <v>0</v>
      </c>
      <c r="Q6903" s="3">
        <f t="shared" si="969"/>
        <v>0</v>
      </c>
      <c r="R6903" s="3">
        <f>I6903 + M6903*Inputs!$B$9 - N6903/Inputs!$B$10</f>
        <v>340</v>
      </c>
    </row>
    <row r="6904" spans="1:18" x14ac:dyDescent="0.3">
      <c r="A6904" s="4">
        <v>46310.583333333343</v>
      </c>
      <c r="B6904" s="3">
        <v>-2.9575</v>
      </c>
      <c r="C6904" s="3">
        <v>0.49</v>
      </c>
      <c r="D6904" s="3">
        <f t="shared" si="963"/>
        <v>19.381874999999997</v>
      </c>
      <c r="E6904" s="3">
        <f>MAX(B6904 - D6904/Inputs!$B$5, 0)</f>
        <v>0</v>
      </c>
      <c r="F6904" s="3">
        <f>MAX(D6904*Inputs!$B$5 - B6904, 0)</f>
        <v>20.013549999999999</v>
      </c>
      <c r="G6904" s="3">
        <f t="shared" si="964"/>
        <v>0.49</v>
      </c>
      <c r="H6904" t="str">
        <f t="shared" si="965"/>
        <v>Charge</v>
      </c>
      <c r="I6904" s="3">
        <f t="shared" si="970"/>
        <v>340</v>
      </c>
      <c r="J6904" s="3">
        <f t="shared" si="971"/>
        <v>318.94827166799325</v>
      </c>
      <c r="K6904" s="3">
        <f>MIN(Inputs!$B$2, (Inputs!$B$8 - I6904)/Inputs!$B$9)</f>
        <v>0</v>
      </c>
      <c r="L6904" s="3">
        <f>MAX(MIN(Inputs!$B$2, I6904*Inputs!$B$10, Inputs!$B$8*Inputs!$B$4 - J6904), 0)</f>
        <v>21.051728332006746</v>
      </c>
      <c r="M6904" s="3">
        <f t="shared" si="966"/>
        <v>0</v>
      </c>
      <c r="N6904" s="3">
        <f t="shared" si="967"/>
        <v>0</v>
      </c>
      <c r="O6904" s="3">
        <f>IF(H6904="Reg", MIN(Inputs!$B$2, I6904*Inputs!$B$10, (Inputs!$B$8-I6904)/Inputs!$B$9), 0)</f>
        <v>0</v>
      </c>
      <c r="P6904" s="3">
        <f t="shared" si="968"/>
        <v>0</v>
      </c>
      <c r="Q6904" s="3">
        <f t="shared" si="969"/>
        <v>0</v>
      </c>
      <c r="R6904" s="3">
        <f>I6904 + M6904*Inputs!$B$9 - N6904/Inputs!$B$10</f>
        <v>340</v>
      </c>
    </row>
    <row r="6905" spans="1:18" x14ac:dyDescent="0.3">
      <c r="A6905" s="4">
        <v>46310.625</v>
      </c>
      <c r="B6905" s="3">
        <v>-4.3875000000000002</v>
      </c>
      <c r="C6905" s="3">
        <v>0.49</v>
      </c>
      <c r="D6905" s="3">
        <f t="shared" si="963"/>
        <v>19.381874999999997</v>
      </c>
      <c r="E6905" s="3">
        <f>MAX(B6905 - D6905/Inputs!$B$5, 0)</f>
        <v>0</v>
      </c>
      <c r="F6905" s="3">
        <f>MAX(D6905*Inputs!$B$5 - B6905, 0)</f>
        <v>21.443549999999998</v>
      </c>
      <c r="G6905" s="3">
        <f t="shared" si="964"/>
        <v>0.49</v>
      </c>
      <c r="H6905" t="str">
        <f t="shared" si="965"/>
        <v>Charge</v>
      </c>
      <c r="I6905" s="3">
        <f t="shared" si="970"/>
        <v>340</v>
      </c>
      <c r="J6905" s="3">
        <f t="shared" si="971"/>
        <v>318.94827166799325</v>
      </c>
      <c r="K6905" s="3">
        <f>MIN(Inputs!$B$2, (Inputs!$B$8 - I6905)/Inputs!$B$9)</f>
        <v>0</v>
      </c>
      <c r="L6905" s="3">
        <f>MAX(MIN(Inputs!$B$2, I6905*Inputs!$B$10, Inputs!$B$8*Inputs!$B$4 - J6905), 0)</f>
        <v>21.051728332006746</v>
      </c>
      <c r="M6905" s="3">
        <f t="shared" si="966"/>
        <v>0</v>
      </c>
      <c r="N6905" s="3">
        <f t="shared" si="967"/>
        <v>0</v>
      </c>
      <c r="O6905" s="3">
        <f>IF(H6905="Reg", MIN(Inputs!$B$2, I6905*Inputs!$B$10, (Inputs!$B$8-I6905)/Inputs!$B$9), 0)</f>
        <v>0</v>
      </c>
      <c r="P6905" s="3">
        <f t="shared" si="968"/>
        <v>0</v>
      </c>
      <c r="Q6905" s="3">
        <f t="shared" si="969"/>
        <v>0</v>
      </c>
      <c r="R6905" s="3">
        <f>I6905 + M6905*Inputs!$B$9 - N6905/Inputs!$B$10</f>
        <v>340</v>
      </c>
    </row>
    <row r="6906" spans="1:18" x14ac:dyDescent="0.3">
      <c r="A6906" s="4">
        <v>46310.666666666657</v>
      </c>
      <c r="B6906" s="3">
        <v>-6.2324999999999999</v>
      </c>
      <c r="C6906" s="3">
        <v>0.75</v>
      </c>
      <c r="D6906" s="3">
        <f t="shared" si="963"/>
        <v>19.381874999999997</v>
      </c>
      <c r="E6906" s="3">
        <f>MAX(B6906 - D6906/Inputs!$B$5, 0)</f>
        <v>0</v>
      </c>
      <c r="F6906" s="3">
        <f>MAX(D6906*Inputs!$B$5 - B6906, 0)</f>
        <v>23.288550000000001</v>
      </c>
      <c r="G6906" s="3">
        <f t="shared" si="964"/>
        <v>0.75</v>
      </c>
      <c r="H6906" t="str">
        <f t="shared" si="965"/>
        <v>Charge</v>
      </c>
      <c r="I6906" s="3">
        <f t="shared" si="970"/>
        <v>340</v>
      </c>
      <c r="J6906" s="3">
        <f t="shared" si="971"/>
        <v>318.94827166799325</v>
      </c>
      <c r="K6906" s="3">
        <f>MIN(Inputs!$B$2, (Inputs!$B$8 - I6906)/Inputs!$B$9)</f>
        <v>0</v>
      </c>
      <c r="L6906" s="3">
        <f>MAX(MIN(Inputs!$B$2, I6906*Inputs!$B$10, Inputs!$B$8*Inputs!$B$4 - J6906), 0)</f>
        <v>21.051728332006746</v>
      </c>
      <c r="M6906" s="3">
        <f t="shared" si="966"/>
        <v>0</v>
      </c>
      <c r="N6906" s="3">
        <f t="shared" si="967"/>
        <v>0</v>
      </c>
      <c r="O6906" s="3">
        <f>IF(H6906="Reg", MIN(Inputs!$B$2, I6906*Inputs!$B$10, (Inputs!$B$8-I6906)/Inputs!$B$9), 0)</f>
        <v>0</v>
      </c>
      <c r="P6906" s="3">
        <f t="shared" si="968"/>
        <v>0</v>
      </c>
      <c r="Q6906" s="3">
        <f t="shared" si="969"/>
        <v>0</v>
      </c>
      <c r="R6906" s="3">
        <f>I6906 + M6906*Inputs!$B$9 - N6906/Inputs!$B$10</f>
        <v>340</v>
      </c>
    </row>
    <row r="6907" spans="1:18" x14ac:dyDescent="0.3">
      <c r="A6907" s="4">
        <v>46310.708333333343</v>
      </c>
      <c r="B6907" s="3">
        <v>-6.7824999999999998</v>
      </c>
      <c r="C6907" s="3">
        <v>11.65</v>
      </c>
      <c r="D6907" s="3">
        <f t="shared" si="963"/>
        <v>19.381874999999997</v>
      </c>
      <c r="E6907" s="3">
        <f>MAX(B6907 - D6907/Inputs!$B$5, 0)</f>
        <v>0</v>
      </c>
      <c r="F6907" s="3">
        <f>MAX(D6907*Inputs!$B$5 - B6907, 0)</f>
        <v>23.838549999999998</v>
      </c>
      <c r="G6907" s="3">
        <f t="shared" si="964"/>
        <v>11.65</v>
      </c>
      <c r="H6907" t="str">
        <f t="shared" si="965"/>
        <v>Charge</v>
      </c>
      <c r="I6907" s="3">
        <f t="shared" si="970"/>
        <v>340</v>
      </c>
      <c r="J6907" s="3">
        <f t="shared" si="971"/>
        <v>318.94827166799325</v>
      </c>
      <c r="K6907" s="3">
        <f>MIN(Inputs!$B$2, (Inputs!$B$8 - I6907)/Inputs!$B$9)</f>
        <v>0</v>
      </c>
      <c r="L6907" s="3">
        <f>MAX(MIN(Inputs!$B$2, I6907*Inputs!$B$10, Inputs!$B$8*Inputs!$B$4 - J6907), 0)</f>
        <v>21.051728332006746</v>
      </c>
      <c r="M6907" s="3">
        <f t="shared" si="966"/>
        <v>0</v>
      </c>
      <c r="N6907" s="3">
        <f t="shared" si="967"/>
        <v>0</v>
      </c>
      <c r="O6907" s="3">
        <f>IF(H6907="Reg", MIN(Inputs!$B$2, I6907*Inputs!$B$10, (Inputs!$B$8-I6907)/Inputs!$B$9), 0)</f>
        <v>0</v>
      </c>
      <c r="P6907" s="3">
        <f t="shared" si="968"/>
        <v>0</v>
      </c>
      <c r="Q6907" s="3">
        <f t="shared" si="969"/>
        <v>0</v>
      </c>
      <c r="R6907" s="3">
        <f>I6907 + M6907*Inputs!$B$9 - N6907/Inputs!$B$10</f>
        <v>340</v>
      </c>
    </row>
    <row r="6908" spans="1:18" x14ac:dyDescent="0.3">
      <c r="A6908" s="4">
        <v>46310.75</v>
      </c>
      <c r="B6908" s="3">
        <v>-11.022499999999999</v>
      </c>
      <c r="C6908" s="3">
        <v>19.14</v>
      </c>
      <c r="D6908" s="3">
        <f t="shared" si="963"/>
        <v>19.381874999999997</v>
      </c>
      <c r="E6908" s="3">
        <f>MAX(B6908 - D6908/Inputs!$B$5, 0)</f>
        <v>0</v>
      </c>
      <c r="F6908" s="3">
        <f>MAX(D6908*Inputs!$B$5 - B6908, 0)</f>
        <v>28.07855</v>
      </c>
      <c r="G6908" s="3">
        <f t="shared" si="964"/>
        <v>19.14</v>
      </c>
      <c r="H6908" t="str">
        <f t="shared" si="965"/>
        <v>Charge</v>
      </c>
      <c r="I6908" s="3">
        <f t="shared" si="970"/>
        <v>340</v>
      </c>
      <c r="J6908" s="3">
        <f t="shared" si="971"/>
        <v>318.94827166799325</v>
      </c>
      <c r="K6908" s="3">
        <f>MIN(Inputs!$B$2, (Inputs!$B$8 - I6908)/Inputs!$B$9)</f>
        <v>0</v>
      </c>
      <c r="L6908" s="3">
        <f>MAX(MIN(Inputs!$B$2, I6908*Inputs!$B$10, Inputs!$B$8*Inputs!$B$4 - J6908), 0)</f>
        <v>21.051728332006746</v>
      </c>
      <c r="M6908" s="3">
        <f t="shared" si="966"/>
        <v>0</v>
      </c>
      <c r="N6908" s="3">
        <f t="shared" si="967"/>
        <v>0</v>
      </c>
      <c r="O6908" s="3">
        <f>IF(H6908="Reg", MIN(Inputs!$B$2, I6908*Inputs!$B$10, (Inputs!$B$8-I6908)/Inputs!$B$9), 0)</f>
        <v>0</v>
      </c>
      <c r="P6908" s="3">
        <f t="shared" si="968"/>
        <v>0</v>
      </c>
      <c r="Q6908" s="3">
        <f t="shared" si="969"/>
        <v>0</v>
      </c>
      <c r="R6908" s="3">
        <f>I6908 + M6908*Inputs!$B$9 - N6908/Inputs!$B$10</f>
        <v>340</v>
      </c>
    </row>
    <row r="6909" spans="1:18" x14ac:dyDescent="0.3">
      <c r="A6909" s="4">
        <v>46310.791666666657</v>
      </c>
      <c r="B6909" s="3">
        <v>8.3424999999999994</v>
      </c>
      <c r="C6909" s="3">
        <v>21</v>
      </c>
      <c r="D6909" s="3">
        <f t="shared" si="963"/>
        <v>19.381874999999997</v>
      </c>
      <c r="E6909" s="3">
        <f>MAX(B6909 - D6909/Inputs!$B$5, 0)</f>
        <v>0</v>
      </c>
      <c r="F6909" s="3">
        <f>MAX(D6909*Inputs!$B$5 - B6909, 0)</f>
        <v>8.7135499999999997</v>
      </c>
      <c r="G6909" s="3">
        <f t="shared" si="964"/>
        <v>21</v>
      </c>
      <c r="H6909" t="str">
        <f t="shared" si="965"/>
        <v>Reg</v>
      </c>
      <c r="I6909" s="3">
        <f t="shared" si="970"/>
        <v>340</v>
      </c>
      <c r="J6909" s="3">
        <f t="shared" si="971"/>
        <v>318.94827166799325</v>
      </c>
      <c r="K6909" s="3">
        <f>MIN(Inputs!$B$2, (Inputs!$B$8 - I6909)/Inputs!$B$9)</f>
        <v>0</v>
      </c>
      <c r="L6909" s="3">
        <f>MAX(MIN(Inputs!$B$2, I6909*Inputs!$B$10, Inputs!$B$8*Inputs!$B$4 - J6909), 0)</f>
        <v>21.051728332006746</v>
      </c>
      <c r="M6909" s="3">
        <f t="shared" si="966"/>
        <v>0</v>
      </c>
      <c r="N6909" s="3">
        <f t="shared" si="967"/>
        <v>0</v>
      </c>
      <c r="O6909" s="3">
        <f>IF(H6909="Reg", MIN(Inputs!$B$2, I6909*Inputs!$B$10, (Inputs!$B$8-I6909)/Inputs!$B$9), 0)</f>
        <v>0</v>
      </c>
      <c r="P6909" s="3">
        <f t="shared" si="968"/>
        <v>0</v>
      </c>
      <c r="Q6909" s="3">
        <f t="shared" si="969"/>
        <v>0</v>
      </c>
      <c r="R6909" s="3">
        <f>I6909 + M6909*Inputs!$B$9 - N6909/Inputs!$B$10</f>
        <v>340</v>
      </c>
    </row>
    <row r="6910" spans="1:18" x14ac:dyDescent="0.3">
      <c r="A6910" s="4">
        <v>46310.833333333343</v>
      </c>
      <c r="B6910" s="3">
        <v>19.032499999999999</v>
      </c>
      <c r="C6910" s="3">
        <v>10.1</v>
      </c>
      <c r="D6910" s="3">
        <f t="shared" si="963"/>
        <v>19.381874999999997</v>
      </c>
      <c r="E6910" s="3">
        <f>MAX(B6910 - D6910/Inputs!$B$5, 0)</f>
        <v>0</v>
      </c>
      <c r="F6910" s="3">
        <f>MAX(D6910*Inputs!$B$5 - B6910, 0)</f>
        <v>0</v>
      </c>
      <c r="G6910" s="3">
        <f t="shared" si="964"/>
        <v>10.1</v>
      </c>
      <c r="H6910" t="str">
        <f t="shared" si="965"/>
        <v>Reg</v>
      </c>
      <c r="I6910" s="3">
        <f t="shared" si="970"/>
        <v>340</v>
      </c>
      <c r="J6910" s="3">
        <f t="shared" si="971"/>
        <v>318.94827166799325</v>
      </c>
      <c r="K6910" s="3">
        <f>MIN(Inputs!$B$2, (Inputs!$B$8 - I6910)/Inputs!$B$9)</f>
        <v>0</v>
      </c>
      <c r="L6910" s="3">
        <f>MAX(MIN(Inputs!$B$2, I6910*Inputs!$B$10, Inputs!$B$8*Inputs!$B$4 - J6910), 0)</f>
        <v>21.051728332006746</v>
      </c>
      <c r="M6910" s="3">
        <f t="shared" si="966"/>
        <v>0</v>
      </c>
      <c r="N6910" s="3">
        <f t="shared" si="967"/>
        <v>0</v>
      </c>
      <c r="O6910" s="3">
        <f>IF(H6910="Reg", MIN(Inputs!$B$2, I6910*Inputs!$B$10, (Inputs!$B$8-I6910)/Inputs!$B$9), 0)</f>
        <v>0</v>
      </c>
      <c r="P6910" s="3">
        <f t="shared" si="968"/>
        <v>0</v>
      </c>
      <c r="Q6910" s="3">
        <f t="shared" si="969"/>
        <v>0</v>
      </c>
      <c r="R6910" s="3">
        <f>I6910 + M6910*Inputs!$B$9 - N6910/Inputs!$B$10</f>
        <v>340</v>
      </c>
    </row>
    <row r="6911" spans="1:18" x14ac:dyDescent="0.3">
      <c r="A6911" s="4">
        <v>46310.875</v>
      </c>
      <c r="B6911" s="3">
        <v>19.412500000000001</v>
      </c>
      <c r="C6911" s="3">
        <v>2.95</v>
      </c>
      <c r="D6911" s="3">
        <f t="shared" si="963"/>
        <v>19.381874999999997</v>
      </c>
      <c r="E6911" s="3">
        <f>MAX(B6911 - D6911/Inputs!$B$5, 0)</f>
        <v>0</v>
      </c>
      <c r="F6911" s="3">
        <f>MAX(D6911*Inputs!$B$5 - B6911, 0)</f>
        <v>0</v>
      </c>
      <c r="G6911" s="3">
        <f t="shared" si="964"/>
        <v>2.95</v>
      </c>
      <c r="H6911" t="str">
        <f t="shared" si="965"/>
        <v>Reg</v>
      </c>
      <c r="I6911" s="3">
        <f t="shared" si="970"/>
        <v>340</v>
      </c>
      <c r="J6911" s="3">
        <f t="shared" si="971"/>
        <v>318.94827166799325</v>
      </c>
      <c r="K6911" s="3">
        <f>MIN(Inputs!$B$2, (Inputs!$B$8 - I6911)/Inputs!$B$9)</f>
        <v>0</v>
      </c>
      <c r="L6911" s="3">
        <f>MAX(MIN(Inputs!$B$2, I6911*Inputs!$B$10, Inputs!$B$8*Inputs!$B$4 - J6911), 0)</f>
        <v>21.051728332006746</v>
      </c>
      <c r="M6911" s="3">
        <f t="shared" si="966"/>
        <v>0</v>
      </c>
      <c r="N6911" s="3">
        <f t="shared" si="967"/>
        <v>0</v>
      </c>
      <c r="O6911" s="3">
        <f>IF(H6911="Reg", MIN(Inputs!$B$2, I6911*Inputs!$B$10, (Inputs!$B$8-I6911)/Inputs!$B$9), 0)</f>
        <v>0</v>
      </c>
      <c r="P6911" s="3">
        <f t="shared" si="968"/>
        <v>0</v>
      </c>
      <c r="Q6911" s="3">
        <f t="shared" si="969"/>
        <v>0</v>
      </c>
      <c r="R6911" s="3">
        <f>I6911 + M6911*Inputs!$B$9 - N6911/Inputs!$B$10</f>
        <v>340</v>
      </c>
    </row>
    <row r="6912" spans="1:18" x14ac:dyDescent="0.3">
      <c r="A6912" s="4">
        <v>46310.916666666657</v>
      </c>
      <c r="B6912" s="3">
        <v>22.212499999999999</v>
      </c>
      <c r="C6912" s="3">
        <v>0.28999999999999998</v>
      </c>
      <c r="D6912" s="3">
        <f t="shared" si="963"/>
        <v>19.381874999999997</v>
      </c>
      <c r="E6912" s="3">
        <f>MAX(B6912 - D6912/Inputs!$B$5, 0)</f>
        <v>0.18764204545454888</v>
      </c>
      <c r="F6912" s="3">
        <f>MAX(D6912*Inputs!$B$5 - B6912, 0)</f>
        <v>0</v>
      </c>
      <c r="G6912" s="3">
        <f t="shared" si="964"/>
        <v>0.28999999999999998</v>
      </c>
      <c r="H6912" t="str">
        <f t="shared" si="965"/>
        <v>Reg</v>
      </c>
      <c r="I6912" s="3">
        <f t="shared" si="970"/>
        <v>340</v>
      </c>
      <c r="J6912" s="3">
        <f t="shared" si="971"/>
        <v>318.94827166799325</v>
      </c>
      <c r="K6912" s="3">
        <f>MIN(Inputs!$B$2, (Inputs!$B$8 - I6912)/Inputs!$B$9)</f>
        <v>0</v>
      </c>
      <c r="L6912" s="3">
        <f>MAX(MIN(Inputs!$B$2, I6912*Inputs!$B$10, Inputs!$B$8*Inputs!$B$4 - J6912), 0)</f>
        <v>21.051728332006746</v>
      </c>
      <c r="M6912" s="3">
        <f t="shared" si="966"/>
        <v>0</v>
      </c>
      <c r="N6912" s="3">
        <f t="shared" si="967"/>
        <v>0</v>
      </c>
      <c r="O6912" s="3">
        <f>IF(H6912="Reg", MIN(Inputs!$B$2, I6912*Inputs!$B$10, (Inputs!$B$8-I6912)/Inputs!$B$9), 0)</f>
        <v>0</v>
      </c>
      <c r="P6912" s="3">
        <f t="shared" si="968"/>
        <v>0</v>
      </c>
      <c r="Q6912" s="3">
        <f t="shared" si="969"/>
        <v>0</v>
      </c>
      <c r="R6912" s="3">
        <f>I6912 + M6912*Inputs!$B$9 - N6912/Inputs!$B$10</f>
        <v>340</v>
      </c>
    </row>
    <row r="6913" spans="1:18" x14ac:dyDescent="0.3">
      <c r="A6913" s="4">
        <v>46310.958333333343</v>
      </c>
      <c r="B6913" s="3">
        <v>22.8325</v>
      </c>
      <c r="C6913" s="3">
        <v>7.0000000000000007E-2</v>
      </c>
      <c r="D6913" s="3">
        <f t="shared" si="963"/>
        <v>19.381874999999997</v>
      </c>
      <c r="E6913" s="3">
        <f>MAX(B6913 - D6913/Inputs!$B$5, 0)</f>
        <v>0.80764204545454987</v>
      </c>
      <c r="F6913" s="3">
        <f>MAX(D6913*Inputs!$B$5 - B6913, 0)</f>
        <v>0</v>
      </c>
      <c r="G6913" s="3">
        <f t="shared" si="964"/>
        <v>7.0000000000000007E-2</v>
      </c>
      <c r="H6913" t="str">
        <f t="shared" si="965"/>
        <v>Discharge</v>
      </c>
      <c r="I6913" s="3">
        <f t="shared" si="970"/>
        <v>340</v>
      </c>
      <c r="J6913" s="3">
        <f t="shared" si="971"/>
        <v>318.94827166799325</v>
      </c>
      <c r="K6913" s="3">
        <f>MIN(Inputs!$B$2, (Inputs!$B$8 - I6913)/Inputs!$B$9)</f>
        <v>0</v>
      </c>
      <c r="L6913" s="3">
        <f>MAX(MIN(Inputs!$B$2, I6913*Inputs!$B$10, Inputs!$B$8*Inputs!$B$4 - J6913), 0)</f>
        <v>21.051728332006746</v>
      </c>
      <c r="M6913" s="3">
        <f t="shared" si="966"/>
        <v>0</v>
      </c>
      <c r="N6913" s="3">
        <f t="shared" si="967"/>
        <v>21.051728332006746</v>
      </c>
      <c r="O6913" s="3">
        <f>IF(H6913="Reg", MIN(Inputs!$B$2, I6913*Inputs!$B$10, (Inputs!$B$8-I6913)/Inputs!$B$9), 0)</f>
        <v>0</v>
      </c>
      <c r="P6913" s="3">
        <f t="shared" si="968"/>
        <v>480.66358714054405</v>
      </c>
      <c r="Q6913" s="3">
        <f t="shared" si="969"/>
        <v>0</v>
      </c>
      <c r="R6913" s="3">
        <f>I6913 + M6913*Inputs!$B$9 - N6913/Inputs!$B$10</f>
        <v>317.5587821954623</v>
      </c>
    </row>
    <row r="6914" spans="1:18" x14ac:dyDescent="0.3">
      <c r="A6914" s="4">
        <v>46311</v>
      </c>
      <c r="B6914" s="3">
        <v>20.6175</v>
      </c>
      <c r="C6914" s="3">
        <v>0.05</v>
      </c>
      <c r="D6914" s="3">
        <f t="shared" ref="D6914:D6977" si="972">AVERAGEIFS(B:B, A:A, "&gt;="&amp;INT(A6914), A:A, "&lt;"&amp;INT(A6914)+1)</f>
        <v>19.057604166666668</v>
      </c>
      <c r="E6914" s="3">
        <f>MAX(B6914 - D6914/Inputs!$B$5, 0)</f>
        <v>0</v>
      </c>
      <c r="F6914" s="3">
        <f>MAX(D6914*Inputs!$B$5 - B6914, 0)</f>
        <v>0</v>
      </c>
      <c r="G6914" s="3">
        <f t="shared" ref="G6914:G6977" si="973">C6914</f>
        <v>0.05</v>
      </c>
      <c r="H6914" t="str">
        <f t="shared" ref="H6914:H6977" si="974">IF(MAX(E6914, F6914, G6914)&lt;=0, "Idle", IF(AND(G6914&gt;=E6914, G6914&gt;=F6914), "Reg", IF(E6914&gt;=F6914, "Discharge", "Charge")))</f>
        <v>Reg</v>
      </c>
      <c r="I6914" s="3">
        <f t="shared" si="970"/>
        <v>317.5587821954623</v>
      </c>
      <c r="J6914" s="3">
        <f t="shared" si="971"/>
        <v>0</v>
      </c>
      <c r="K6914" s="3">
        <f>MIN(Inputs!$B$2, (Inputs!$B$8 - I6914)/Inputs!$B$9)</f>
        <v>23.922418559098585</v>
      </c>
      <c r="L6914" s="3">
        <f>MAX(MIN(Inputs!$B$2, I6914*Inputs!$B$10, Inputs!$B$8*Inputs!$B$4 - J6914), 0)</f>
        <v>170</v>
      </c>
      <c r="M6914" s="3">
        <f t="shared" ref="M6914:M6977" si="975">IF(H6914="Charge", K6914, 0)</f>
        <v>0</v>
      </c>
      <c r="N6914" s="3">
        <f t="shared" ref="N6914:N6977" si="976">IF(H6914="Discharge", L6914, 0)</f>
        <v>0</v>
      </c>
      <c r="O6914" s="3">
        <f>IF(H6914="Reg", MIN(Inputs!$B$2, I6914*Inputs!$B$10, (Inputs!$B$8-I6914)/Inputs!$B$9), 0)</f>
        <v>23.922418559098585</v>
      </c>
      <c r="P6914" s="3">
        <f t="shared" ref="P6914:P6977" si="977">(N6914 - M6914) * B6914</f>
        <v>0</v>
      </c>
      <c r="Q6914" s="3">
        <f t="shared" ref="Q6914:Q6977" si="978">O6914 * C6914</f>
        <v>1.1961209279549292</v>
      </c>
      <c r="R6914" s="3">
        <f>I6914 + M6914*Inputs!$B$9 - N6914/Inputs!$B$10</f>
        <v>317.5587821954623</v>
      </c>
    </row>
    <row r="6915" spans="1:18" x14ac:dyDescent="0.3">
      <c r="A6915" s="4">
        <v>46311.041666666657</v>
      </c>
      <c r="B6915" s="3">
        <v>15.65</v>
      </c>
      <c r="C6915" s="3">
        <v>0.06</v>
      </c>
      <c r="D6915" s="3">
        <f t="shared" si="972"/>
        <v>19.057604166666668</v>
      </c>
      <c r="E6915" s="3">
        <f>MAX(B6915 - D6915/Inputs!$B$5, 0)</f>
        <v>0</v>
      </c>
      <c r="F6915" s="3">
        <f>MAX(D6915*Inputs!$B$5 - B6915, 0)</f>
        <v>1.1206916666666675</v>
      </c>
      <c r="G6915" s="3">
        <f t="shared" si="973"/>
        <v>0.06</v>
      </c>
      <c r="H6915" t="str">
        <f t="shared" si="974"/>
        <v>Charge</v>
      </c>
      <c r="I6915" s="3">
        <f t="shared" ref="I6915:I6978" si="979">R6914</f>
        <v>317.5587821954623</v>
      </c>
      <c r="J6915" s="3">
        <f t="shared" ref="J6915:J6978" si="980">IF(INT(A6915)=INT(A6914), J6914 + N6914, 0)</f>
        <v>0</v>
      </c>
      <c r="K6915" s="3">
        <f>MIN(Inputs!$B$2, (Inputs!$B$8 - I6915)/Inputs!$B$9)</f>
        <v>23.922418559098585</v>
      </c>
      <c r="L6915" s="3">
        <f>MAX(MIN(Inputs!$B$2, I6915*Inputs!$B$10, Inputs!$B$8*Inputs!$B$4 - J6915), 0)</f>
        <v>170</v>
      </c>
      <c r="M6915" s="3">
        <f t="shared" si="975"/>
        <v>23.922418559098585</v>
      </c>
      <c r="N6915" s="3">
        <f t="shared" si="976"/>
        <v>0</v>
      </c>
      <c r="O6915" s="3">
        <f>IF(H6915="Reg", MIN(Inputs!$B$2, I6915*Inputs!$B$10, (Inputs!$B$8-I6915)/Inputs!$B$9), 0)</f>
        <v>0</v>
      </c>
      <c r="P6915" s="3">
        <f t="shared" si="977"/>
        <v>-374.38585044989287</v>
      </c>
      <c r="Q6915" s="3">
        <f t="shared" si="978"/>
        <v>0</v>
      </c>
      <c r="R6915" s="3">
        <f>I6915 + M6915*Inputs!$B$9 - N6915/Inputs!$B$10</f>
        <v>340</v>
      </c>
    </row>
    <row r="6916" spans="1:18" x14ac:dyDescent="0.3">
      <c r="A6916" s="4">
        <v>46311.083333333343</v>
      </c>
      <c r="B6916" s="3">
        <v>13.732499999999998</v>
      </c>
      <c r="C6916" s="3">
        <v>0.05</v>
      </c>
      <c r="D6916" s="3">
        <f t="shared" si="972"/>
        <v>19.057604166666668</v>
      </c>
      <c r="E6916" s="3">
        <f>MAX(B6916 - D6916/Inputs!$B$5, 0)</f>
        <v>0</v>
      </c>
      <c r="F6916" s="3">
        <f>MAX(D6916*Inputs!$B$5 - B6916, 0)</f>
        <v>3.0381916666666697</v>
      </c>
      <c r="G6916" s="3">
        <f t="shared" si="973"/>
        <v>0.05</v>
      </c>
      <c r="H6916" t="str">
        <f t="shared" si="974"/>
        <v>Charge</v>
      </c>
      <c r="I6916" s="3">
        <f t="shared" si="979"/>
        <v>340</v>
      </c>
      <c r="J6916" s="3">
        <f t="shared" si="980"/>
        <v>0</v>
      </c>
      <c r="K6916" s="3">
        <f>MIN(Inputs!$B$2, (Inputs!$B$8 - I6916)/Inputs!$B$9)</f>
        <v>0</v>
      </c>
      <c r="L6916" s="3">
        <f>MAX(MIN(Inputs!$B$2, I6916*Inputs!$B$10, Inputs!$B$8*Inputs!$B$4 - J6916), 0)</f>
        <v>170</v>
      </c>
      <c r="M6916" s="3">
        <f t="shared" si="975"/>
        <v>0</v>
      </c>
      <c r="N6916" s="3">
        <f t="shared" si="976"/>
        <v>0</v>
      </c>
      <c r="O6916" s="3">
        <f>IF(H6916="Reg", MIN(Inputs!$B$2, I6916*Inputs!$B$10, (Inputs!$B$8-I6916)/Inputs!$B$9), 0)</f>
        <v>0</v>
      </c>
      <c r="P6916" s="3">
        <f t="shared" si="977"/>
        <v>0</v>
      </c>
      <c r="Q6916" s="3">
        <f t="shared" si="978"/>
        <v>0</v>
      </c>
      <c r="R6916" s="3">
        <f>I6916 + M6916*Inputs!$B$9 - N6916/Inputs!$B$10</f>
        <v>340</v>
      </c>
    </row>
    <row r="6917" spans="1:18" x14ac:dyDescent="0.3">
      <c r="A6917" s="4">
        <v>46311.125</v>
      </c>
      <c r="B6917" s="3">
        <v>12.765000000000001</v>
      </c>
      <c r="C6917" s="3">
        <v>0.06</v>
      </c>
      <c r="D6917" s="3">
        <f t="shared" si="972"/>
        <v>19.057604166666668</v>
      </c>
      <c r="E6917" s="3">
        <f>MAX(B6917 - D6917/Inputs!$B$5, 0)</f>
        <v>0</v>
      </c>
      <c r="F6917" s="3">
        <f>MAX(D6917*Inputs!$B$5 - B6917, 0)</f>
        <v>4.0056916666666673</v>
      </c>
      <c r="G6917" s="3">
        <f t="shared" si="973"/>
        <v>0.06</v>
      </c>
      <c r="H6917" t="str">
        <f t="shared" si="974"/>
        <v>Charge</v>
      </c>
      <c r="I6917" s="3">
        <f t="shared" si="979"/>
        <v>340</v>
      </c>
      <c r="J6917" s="3">
        <f t="shared" si="980"/>
        <v>0</v>
      </c>
      <c r="K6917" s="3">
        <f>MIN(Inputs!$B$2, (Inputs!$B$8 - I6917)/Inputs!$B$9)</f>
        <v>0</v>
      </c>
      <c r="L6917" s="3">
        <f>MAX(MIN(Inputs!$B$2, I6917*Inputs!$B$10, Inputs!$B$8*Inputs!$B$4 - J6917), 0)</f>
        <v>170</v>
      </c>
      <c r="M6917" s="3">
        <f t="shared" si="975"/>
        <v>0</v>
      </c>
      <c r="N6917" s="3">
        <f t="shared" si="976"/>
        <v>0</v>
      </c>
      <c r="O6917" s="3">
        <f>IF(H6917="Reg", MIN(Inputs!$B$2, I6917*Inputs!$B$10, (Inputs!$B$8-I6917)/Inputs!$B$9), 0)</f>
        <v>0</v>
      </c>
      <c r="P6917" s="3">
        <f t="shared" si="977"/>
        <v>0</v>
      </c>
      <c r="Q6917" s="3">
        <f t="shared" si="978"/>
        <v>0</v>
      </c>
      <c r="R6917" s="3">
        <f>I6917 + M6917*Inputs!$B$9 - N6917/Inputs!$B$10</f>
        <v>340</v>
      </c>
    </row>
    <row r="6918" spans="1:18" x14ac:dyDescent="0.3">
      <c r="A6918" s="4">
        <v>46311.166666666657</v>
      </c>
      <c r="B6918" s="3">
        <v>12.092500000000001</v>
      </c>
      <c r="C6918" s="3">
        <v>0.06</v>
      </c>
      <c r="D6918" s="3">
        <f t="shared" si="972"/>
        <v>19.057604166666668</v>
      </c>
      <c r="E6918" s="3">
        <f>MAX(B6918 - D6918/Inputs!$B$5, 0)</f>
        <v>0</v>
      </c>
      <c r="F6918" s="3">
        <f>MAX(D6918*Inputs!$B$5 - B6918, 0)</f>
        <v>4.6781916666666667</v>
      </c>
      <c r="G6918" s="3">
        <f t="shared" si="973"/>
        <v>0.06</v>
      </c>
      <c r="H6918" t="str">
        <f t="shared" si="974"/>
        <v>Charge</v>
      </c>
      <c r="I6918" s="3">
        <f t="shared" si="979"/>
        <v>340</v>
      </c>
      <c r="J6918" s="3">
        <f t="shared" si="980"/>
        <v>0</v>
      </c>
      <c r="K6918" s="3">
        <f>MIN(Inputs!$B$2, (Inputs!$B$8 - I6918)/Inputs!$B$9)</f>
        <v>0</v>
      </c>
      <c r="L6918" s="3">
        <f>MAX(MIN(Inputs!$B$2, I6918*Inputs!$B$10, Inputs!$B$8*Inputs!$B$4 - J6918), 0)</f>
        <v>170</v>
      </c>
      <c r="M6918" s="3">
        <f t="shared" si="975"/>
        <v>0</v>
      </c>
      <c r="N6918" s="3">
        <f t="shared" si="976"/>
        <v>0</v>
      </c>
      <c r="O6918" s="3">
        <f>IF(H6918="Reg", MIN(Inputs!$B$2, I6918*Inputs!$B$10, (Inputs!$B$8-I6918)/Inputs!$B$9), 0)</f>
        <v>0</v>
      </c>
      <c r="P6918" s="3">
        <f t="shared" si="977"/>
        <v>0</v>
      </c>
      <c r="Q6918" s="3">
        <f t="shared" si="978"/>
        <v>0</v>
      </c>
      <c r="R6918" s="3">
        <f>I6918 + M6918*Inputs!$B$9 - N6918/Inputs!$B$10</f>
        <v>340</v>
      </c>
    </row>
    <row r="6919" spans="1:18" x14ac:dyDescent="0.3">
      <c r="A6919" s="4">
        <v>46311.208333333343</v>
      </c>
      <c r="B6919" s="3">
        <v>12.0975</v>
      </c>
      <c r="C6919" s="3">
        <v>0.05</v>
      </c>
      <c r="D6919" s="3">
        <f t="shared" si="972"/>
        <v>19.057604166666668</v>
      </c>
      <c r="E6919" s="3">
        <f>MAX(B6919 - D6919/Inputs!$B$5, 0)</f>
        <v>0</v>
      </c>
      <c r="F6919" s="3">
        <f>MAX(D6919*Inputs!$B$5 - B6919, 0)</f>
        <v>4.6731916666666677</v>
      </c>
      <c r="G6919" s="3">
        <f t="shared" si="973"/>
        <v>0.05</v>
      </c>
      <c r="H6919" t="str">
        <f t="shared" si="974"/>
        <v>Charge</v>
      </c>
      <c r="I6919" s="3">
        <f t="shared" si="979"/>
        <v>340</v>
      </c>
      <c r="J6919" s="3">
        <f t="shared" si="980"/>
        <v>0</v>
      </c>
      <c r="K6919" s="3">
        <f>MIN(Inputs!$B$2, (Inputs!$B$8 - I6919)/Inputs!$B$9)</f>
        <v>0</v>
      </c>
      <c r="L6919" s="3">
        <f>MAX(MIN(Inputs!$B$2, I6919*Inputs!$B$10, Inputs!$B$8*Inputs!$B$4 - J6919), 0)</f>
        <v>170</v>
      </c>
      <c r="M6919" s="3">
        <f t="shared" si="975"/>
        <v>0</v>
      </c>
      <c r="N6919" s="3">
        <f t="shared" si="976"/>
        <v>0</v>
      </c>
      <c r="O6919" s="3">
        <f>IF(H6919="Reg", MIN(Inputs!$B$2, I6919*Inputs!$B$10, (Inputs!$B$8-I6919)/Inputs!$B$9), 0)</f>
        <v>0</v>
      </c>
      <c r="P6919" s="3">
        <f t="shared" si="977"/>
        <v>0</v>
      </c>
      <c r="Q6919" s="3">
        <f t="shared" si="978"/>
        <v>0</v>
      </c>
      <c r="R6919" s="3">
        <f>I6919 + M6919*Inputs!$B$9 - N6919/Inputs!$B$10</f>
        <v>340</v>
      </c>
    </row>
    <row r="6920" spans="1:18" x14ac:dyDescent="0.3">
      <c r="A6920" s="4">
        <v>46311.25</v>
      </c>
      <c r="B6920" s="3">
        <v>16.885000000000002</v>
      </c>
      <c r="C6920" s="3">
        <v>0.06</v>
      </c>
      <c r="D6920" s="3">
        <f t="shared" si="972"/>
        <v>19.057604166666668</v>
      </c>
      <c r="E6920" s="3">
        <f>MAX(B6920 - D6920/Inputs!$B$5, 0)</f>
        <v>0</v>
      </c>
      <c r="F6920" s="3">
        <f>MAX(D6920*Inputs!$B$5 - B6920, 0)</f>
        <v>0</v>
      </c>
      <c r="G6920" s="3">
        <f t="shared" si="973"/>
        <v>0.06</v>
      </c>
      <c r="H6920" t="str">
        <f t="shared" si="974"/>
        <v>Reg</v>
      </c>
      <c r="I6920" s="3">
        <f t="shared" si="979"/>
        <v>340</v>
      </c>
      <c r="J6920" s="3">
        <f t="shared" si="980"/>
        <v>0</v>
      </c>
      <c r="K6920" s="3">
        <f>MIN(Inputs!$B$2, (Inputs!$B$8 - I6920)/Inputs!$B$9)</f>
        <v>0</v>
      </c>
      <c r="L6920" s="3">
        <f>MAX(MIN(Inputs!$B$2, I6920*Inputs!$B$10, Inputs!$B$8*Inputs!$B$4 - J6920), 0)</f>
        <v>170</v>
      </c>
      <c r="M6920" s="3">
        <f t="shared" si="975"/>
        <v>0</v>
      </c>
      <c r="N6920" s="3">
        <f t="shared" si="976"/>
        <v>0</v>
      </c>
      <c r="O6920" s="3">
        <f>IF(H6920="Reg", MIN(Inputs!$B$2, I6920*Inputs!$B$10, (Inputs!$B$8-I6920)/Inputs!$B$9), 0)</f>
        <v>0</v>
      </c>
      <c r="P6920" s="3">
        <f t="shared" si="977"/>
        <v>0</v>
      </c>
      <c r="Q6920" s="3">
        <f t="shared" si="978"/>
        <v>0</v>
      </c>
      <c r="R6920" s="3">
        <f>I6920 + M6920*Inputs!$B$9 - N6920/Inputs!$B$10</f>
        <v>340</v>
      </c>
    </row>
    <row r="6921" spans="1:18" x14ac:dyDescent="0.3">
      <c r="A6921" s="4">
        <v>46311.291666666657</v>
      </c>
      <c r="B6921" s="3">
        <v>21.592500000000001</v>
      </c>
      <c r="C6921" s="3">
        <v>1.01</v>
      </c>
      <c r="D6921" s="3">
        <f t="shared" si="972"/>
        <v>19.057604166666668</v>
      </c>
      <c r="E6921" s="3">
        <f>MAX(B6921 - D6921/Inputs!$B$5, 0)</f>
        <v>0</v>
      </c>
      <c r="F6921" s="3">
        <f>MAX(D6921*Inputs!$B$5 - B6921, 0)</f>
        <v>0</v>
      </c>
      <c r="G6921" s="3">
        <f t="shared" si="973"/>
        <v>1.01</v>
      </c>
      <c r="H6921" t="str">
        <f t="shared" si="974"/>
        <v>Reg</v>
      </c>
      <c r="I6921" s="3">
        <f t="shared" si="979"/>
        <v>340</v>
      </c>
      <c r="J6921" s="3">
        <f t="shared" si="980"/>
        <v>0</v>
      </c>
      <c r="K6921" s="3">
        <f>MIN(Inputs!$B$2, (Inputs!$B$8 - I6921)/Inputs!$B$9)</f>
        <v>0</v>
      </c>
      <c r="L6921" s="3">
        <f>MAX(MIN(Inputs!$B$2, I6921*Inputs!$B$10, Inputs!$B$8*Inputs!$B$4 - J6921), 0)</f>
        <v>170</v>
      </c>
      <c r="M6921" s="3">
        <f t="shared" si="975"/>
        <v>0</v>
      </c>
      <c r="N6921" s="3">
        <f t="shared" si="976"/>
        <v>0</v>
      </c>
      <c r="O6921" s="3">
        <f>IF(H6921="Reg", MIN(Inputs!$B$2, I6921*Inputs!$B$10, (Inputs!$B$8-I6921)/Inputs!$B$9), 0)</f>
        <v>0</v>
      </c>
      <c r="P6921" s="3">
        <f t="shared" si="977"/>
        <v>0</v>
      </c>
      <c r="Q6921" s="3">
        <f t="shared" si="978"/>
        <v>0</v>
      </c>
      <c r="R6921" s="3">
        <f>I6921 + M6921*Inputs!$B$9 - N6921/Inputs!$B$10</f>
        <v>340</v>
      </c>
    </row>
    <row r="6922" spans="1:18" x14ac:dyDescent="0.3">
      <c r="A6922" s="4">
        <v>46311.333333333343</v>
      </c>
      <c r="B6922" s="3">
        <v>23.572500000000002</v>
      </c>
      <c r="C6922" s="3">
        <v>1.04</v>
      </c>
      <c r="D6922" s="3">
        <f t="shared" si="972"/>
        <v>19.057604166666668</v>
      </c>
      <c r="E6922" s="3">
        <f>MAX(B6922 - D6922/Inputs!$B$5, 0)</f>
        <v>1.9161316287878805</v>
      </c>
      <c r="F6922" s="3">
        <f>MAX(D6922*Inputs!$B$5 - B6922, 0)</f>
        <v>0</v>
      </c>
      <c r="G6922" s="3">
        <f t="shared" si="973"/>
        <v>1.04</v>
      </c>
      <c r="H6922" t="str">
        <f t="shared" si="974"/>
        <v>Discharge</v>
      </c>
      <c r="I6922" s="3">
        <f t="shared" si="979"/>
        <v>340</v>
      </c>
      <c r="J6922" s="3">
        <f t="shared" si="980"/>
        <v>0</v>
      </c>
      <c r="K6922" s="3">
        <f>MIN(Inputs!$B$2, (Inputs!$B$8 - I6922)/Inputs!$B$9)</f>
        <v>0</v>
      </c>
      <c r="L6922" s="3">
        <f>MAX(MIN(Inputs!$B$2, I6922*Inputs!$B$10, Inputs!$B$8*Inputs!$B$4 - J6922), 0)</f>
        <v>170</v>
      </c>
      <c r="M6922" s="3">
        <f t="shared" si="975"/>
        <v>0</v>
      </c>
      <c r="N6922" s="3">
        <f t="shared" si="976"/>
        <v>170</v>
      </c>
      <c r="O6922" s="3">
        <f>IF(H6922="Reg", MIN(Inputs!$B$2, I6922*Inputs!$B$10, (Inputs!$B$8-I6922)/Inputs!$B$9), 0)</f>
        <v>0</v>
      </c>
      <c r="P6922" s="3">
        <f t="shared" si="977"/>
        <v>4007.3250000000003</v>
      </c>
      <c r="Q6922" s="3">
        <f t="shared" si="978"/>
        <v>0</v>
      </c>
      <c r="R6922" s="3">
        <f>I6922 + M6922*Inputs!$B$9 - N6922/Inputs!$B$10</f>
        <v>158.77939109773115</v>
      </c>
    </row>
    <row r="6923" spans="1:18" x14ac:dyDescent="0.3">
      <c r="A6923" s="4">
        <v>46311.375</v>
      </c>
      <c r="B6923" s="3">
        <v>0.70250000000000035</v>
      </c>
      <c r="C6923" s="3">
        <v>0.49</v>
      </c>
      <c r="D6923" s="3">
        <f t="shared" si="972"/>
        <v>19.057604166666668</v>
      </c>
      <c r="E6923" s="3">
        <f>MAX(B6923 - D6923/Inputs!$B$5, 0)</f>
        <v>0</v>
      </c>
      <c r="F6923" s="3">
        <f>MAX(D6923*Inputs!$B$5 - B6923, 0)</f>
        <v>16.068191666666667</v>
      </c>
      <c r="G6923" s="3">
        <f t="shared" si="973"/>
        <v>0.49</v>
      </c>
      <c r="H6923" t="str">
        <f t="shared" si="974"/>
        <v>Charge</v>
      </c>
      <c r="I6923" s="3">
        <f t="shared" si="979"/>
        <v>158.77939109773115</v>
      </c>
      <c r="J6923" s="3">
        <f t="shared" si="980"/>
        <v>170</v>
      </c>
      <c r="K6923" s="3">
        <f>MIN(Inputs!$B$2, (Inputs!$B$8 - I6923)/Inputs!$B$9)</f>
        <v>170</v>
      </c>
      <c r="L6923" s="3">
        <f>MAX(MIN(Inputs!$B$2, I6923*Inputs!$B$10, Inputs!$B$8*Inputs!$B$4 - J6923), 0)</f>
        <v>148.94827166799323</v>
      </c>
      <c r="M6923" s="3">
        <f t="shared" si="975"/>
        <v>170</v>
      </c>
      <c r="N6923" s="3">
        <f t="shared" si="976"/>
        <v>0</v>
      </c>
      <c r="O6923" s="3">
        <f>IF(H6923="Reg", MIN(Inputs!$B$2, I6923*Inputs!$B$10, (Inputs!$B$8-I6923)/Inputs!$B$9), 0)</f>
        <v>0</v>
      </c>
      <c r="P6923" s="3">
        <f t="shared" si="977"/>
        <v>-119.42500000000005</v>
      </c>
      <c r="Q6923" s="3">
        <f t="shared" si="978"/>
        <v>0</v>
      </c>
      <c r="R6923" s="3">
        <f>I6923 + M6923*Inputs!$B$9 - N6923/Inputs!$B$10</f>
        <v>318.25352693172772</v>
      </c>
    </row>
    <row r="6924" spans="1:18" x14ac:dyDescent="0.3">
      <c r="A6924" s="4">
        <v>46311.416666666657</v>
      </c>
      <c r="B6924" s="3">
        <v>-2.8099999999999996</v>
      </c>
      <c r="C6924" s="3">
        <v>0.44</v>
      </c>
      <c r="D6924" s="3">
        <f t="shared" si="972"/>
        <v>19.057604166666668</v>
      </c>
      <c r="E6924" s="3">
        <f>MAX(B6924 - D6924/Inputs!$B$5, 0)</f>
        <v>0</v>
      </c>
      <c r="F6924" s="3">
        <f>MAX(D6924*Inputs!$B$5 - B6924, 0)</f>
        <v>19.580691666666667</v>
      </c>
      <c r="G6924" s="3">
        <f t="shared" si="973"/>
        <v>0.44</v>
      </c>
      <c r="H6924" t="str">
        <f t="shared" si="974"/>
        <v>Charge</v>
      </c>
      <c r="I6924" s="3">
        <f t="shared" si="979"/>
        <v>318.25352693172772</v>
      </c>
      <c r="J6924" s="3">
        <f t="shared" si="980"/>
        <v>170</v>
      </c>
      <c r="K6924" s="3">
        <f>MIN(Inputs!$B$2, (Inputs!$B$8 - I6924)/Inputs!$B$9)</f>
        <v>23.181818181818198</v>
      </c>
      <c r="L6924" s="3">
        <f>MAX(MIN(Inputs!$B$2, I6924*Inputs!$B$10, Inputs!$B$8*Inputs!$B$4 - J6924), 0)</f>
        <v>170</v>
      </c>
      <c r="M6924" s="3">
        <f t="shared" si="975"/>
        <v>23.181818181818198</v>
      </c>
      <c r="N6924" s="3">
        <f t="shared" si="976"/>
        <v>0</v>
      </c>
      <c r="O6924" s="3">
        <f>IF(H6924="Reg", MIN(Inputs!$B$2, I6924*Inputs!$B$10, (Inputs!$B$8-I6924)/Inputs!$B$9), 0)</f>
        <v>0</v>
      </c>
      <c r="P6924" s="3">
        <f t="shared" si="977"/>
        <v>65.140909090909133</v>
      </c>
      <c r="Q6924" s="3">
        <f t="shared" si="978"/>
        <v>0</v>
      </c>
      <c r="R6924" s="3">
        <f>I6924 + M6924*Inputs!$B$9 - N6924/Inputs!$B$10</f>
        <v>340</v>
      </c>
    </row>
    <row r="6925" spans="1:18" x14ac:dyDescent="0.3">
      <c r="A6925" s="4">
        <v>46311.458333333343</v>
      </c>
      <c r="B6925" s="3">
        <v>-1.72</v>
      </c>
      <c r="C6925" s="3">
        <v>0.44</v>
      </c>
      <c r="D6925" s="3">
        <f t="shared" si="972"/>
        <v>19.057604166666668</v>
      </c>
      <c r="E6925" s="3">
        <f>MAX(B6925 - D6925/Inputs!$B$5, 0)</f>
        <v>0</v>
      </c>
      <c r="F6925" s="3">
        <f>MAX(D6925*Inputs!$B$5 - B6925, 0)</f>
        <v>18.490691666666667</v>
      </c>
      <c r="G6925" s="3">
        <f t="shared" si="973"/>
        <v>0.44</v>
      </c>
      <c r="H6925" t="str">
        <f t="shared" si="974"/>
        <v>Charge</v>
      </c>
      <c r="I6925" s="3">
        <f t="shared" si="979"/>
        <v>340</v>
      </c>
      <c r="J6925" s="3">
        <f t="shared" si="980"/>
        <v>170</v>
      </c>
      <c r="K6925" s="3">
        <f>MIN(Inputs!$B$2, (Inputs!$B$8 - I6925)/Inputs!$B$9)</f>
        <v>0</v>
      </c>
      <c r="L6925" s="3">
        <f>MAX(MIN(Inputs!$B$2, I6925*Inputs!$B$10, Inputs!$B$8*Inputs!$B$4 - J6925), 0)</f>
        <v>170</v>
      </c>
      <c r="M6925" s="3">
        <f t="shared" si="975"/>
        <v>0</v>
      </c>
      <c r="N6925" s="3">
        <f t="shared" si="976"/>
        <v>0</v>
      </c>
      <c r="O6925" s="3">
        <f>IF(H6925="Reg", MIN(Inputs!$B$2, I6925*Inputs!$B$10, (Inputs!$B$8-I6925)/Inputs!$B$9), 0)</f>
        <v>0</v>
      </c>
      <c r="P6925" s="3">
        <f t="shared" si="977"/>
        <v>0</v>
      </c>
      <c r="Q6925" s="3">
        <f t="shared" si="978"/>
        <v>0</v>
      </c>
      <c r="R6925" s="3">
        <f>I6925 + M6925*Inputs!$B$9 - N6925/Inputs!$B$10</f>
        <v>340</v>
      </c>
    </row>
    <row r="6926" spans="1:18" x14ac:dyDescent="0.3">
      <c r="A6926" s="4">
        <v>46311.5</v>
      </c>
      <c r="B6926" s="3">
        <v>1.3699999999999999</v>
      </c>
      <c r="C6926" s="3">
        <v>0.44</v>
      </c>
      <c r="D6926" s="3">
        <f t="shared" si="972"/>
        <v>19.057604166666668</v>
      </c>
      <c r="E6926" s="3">
        <f>MAX(B6926 - D6926/Inputs!$B$5, 0)</f>
        <v>0</v>
      </c>
      <c r="F6926" s="3">
        <f>MAX(D6926*Inputs!$B$5 - B6926, 0)</f>
        <v>15.400691666666669</v>
      </c>
      <c r="G6926" s="3">
        <f t="shared" si="973"/>
        <v>0.44</v>
      </c>
      <c r="H6926" t="str">
        <f t="shared" si="974"/>
        <v>Charge</v>
      </c>
      <c r="I6926" s="3">
        <f t="shared" si="979"/>
        <v>340</v>
      </c>
      <c r="J6926" s="3">
        <f t="shared" si="980"/>
        <v>170</v>
      </c>
      <c r="K6926" s="3">
        <f>MIN(Inputs!$B$2, (Inputs!$B$8 - I6926)/Inputs!$B$9)</f>
        <v>0</v>
      </c>
      <c r="L6926" s="3">
        <f>MAX(MIN(Inputs!$B$2, I6926*Inputs!$B$10, Inputs!$B$8*Inputs!$B$4 - J6926), 0)</f>
        <v>170</v>
      </c>
      <c r="M6926" s="3">
        <f t="shared" si="975"/>
        <v>0</v>
      </c>
      <c r="N6926" s="3">
        <f t="shared" si="976"/>
        <v>0</v>
      </c>
      <c r="O6926" s="3">
        <f>IF(H6926="Reg", MIN(Inputs!$B$2, I6926*Inputs!$B$10, (Inputs!$B$8-I6926)/Inputs!$B$9), 0)</f>
        <v>0</v>
      </c>
      <c r="P6926" s="3">
        <f t="shared" si="977"/>
        <v>0</v>
      </c>
      <c r="Q6926" s="3">
        <f t="shared" si="978"/>
        <v>0</v>
      </c>
      <c r="R6926" s="3">
        <f>I6926 + M6926*Inputs!$B$9 - N6926/Inputs!$B$10</f>
        <v>340</v>
      </c>
    </row>
    <row r="6927" spans="1:18" x14ac:dyDescent="0.3">
      <c r="A6927" s="4">
        <v>46311.541666666657</v>
      </c>
      <c r="B6927" s="3">
        <v>2.5274999999999999</v>
      </c>
      <c r="C6927" s="3">
        <v>0.44</v>
      </c>
      <c r="D6927" s="3">
        <f t="shared" si="972"/>
        <v>19.057604166666668</v>
      </c>
      <c r="E6927" s="3">
        <f>MAX(B6927 - D6927/Inputs!$B$5, 0)</f>
        <v>0</v>
      </c>
      <c r="F6927" s="3">
        <f>MAX(D6927*Inputs!$B$5 - B6927, 0)</f>
        <v>14.243191666666668</v>
      </c>
      <c r="G6927" s="3">
        <f t="shared" si="973"/>
        <v>0.44</v>
      </c>
      <c r="H6927" t="str">
        <f t="shared" si="974"/>
        <v>Charge</v>
      </c>
      <c r="I6927" s="3">
        <f t="shared" si="979"/>
        <v>340</v>
      </c>
      <c r="J6927" s="3">
        <f t="shared" si="980"/>
        <v>170</v>
      </c>
      <c r="K6927" s="3">
        <f>MIN(Inputs!$B$2, (Inputs!$B$8 - I6927)/Inputs!$B$9)</f>
        <v>0</v>
      </c>
      <c r="L6927" s="3">
        <f>MAX(MIN(Inputs!$B$2, I6927*Inputs!$B$10, Inputs!$B$8*Inputs!$B$4 - J6927), 0)</f>
        <v>170</v>
      </c>
      <c r="M6927" s="3">
        <f t="shared" si="975"/>
        <v>0</v>
      </c>
      <c r="N6927" s="3">
        <f t="shared" si="976"/>
        <v>0</v>
      </c>
      <c r="O6927" s="3">
        <f>IF(H6927="Reg", MIN(Inputs!$B$2, I6927*Inputs!$B$10, (Inputs!$B$8-I6927)/Inputs!$B$9), 0)</f>
        <v>0</v>
      </c>
      <c r="P6927" s="3">
        <f t="shared" si="977"/>
        <v>0</v>
      </c>
      <c r="Q6927" s="3">
        <f t="shared" si="978"/>
        <v>0</v>
      </c>
      <c r="R6927" s="3">
        <f>I6927 + M6927*Inputs!$B$9 - N6927/Inputs!$B$10</f>
        <v>340</v>
      </c>
    </row>
    <row r="6928" spans="1:18" x14ac:dyDescent="0.3">
      <c r="A6928" s="4">
        <v>46311.583333333343</v>
      </c>
      <c r="B6928" s="3">
        <v>6.98</v>
      </c>
      <c r="C6928" s="3">
        <v>0.44</v>
      </c>
      <c r="D6928" s="3">
        <f t="shared" si="972"/>
        <v>19.057604166666668</v>
      </c>
      <c r="E6928" s="3">
        <f>MAX(B6928 - D6928/Inputs!$B$5, 0)</f>
        <v>0</v>
      </c>
      <c r="F6928" s="3">
        <f>MAX(D6928*Inputs!$B$5 - B6928, 0)</f>
        <v>9.7906916666666675</v>
      </c>
      <c r="G6928" s="3">
        <f t="shared" si="973"/>
        <v>0.44</v>
      </c>
      <c r="H6928" t="str">
        <f t="shared" si="974"/>
        <v>Charge</v>
      </c>
      <c r="I6928" s="3">
        <f t="shared" si="979"/>
        <v>340</v>
      </c>
      <c r="J6928" s="3">
        <f t="shared" si="980"/>
        <v>170</v>
      </c>
      <c r="K6928" s="3">
        <f>MIN(Inputs!$B$2, (Inputs!$B$8 - I6928)/Inputs!$B$9)</f>
        <v>0</v>
      </c>
      <c r="L6928" s="3">
        <f>MAX(MIN(Inputs!$B$2, I6928*Inputs!$B$10, Inputs!$B$8*Inputs!$B$4 - J6928), 0)</f>
        <v>170</v>
      </c>
      <c r="M6928" s="3">
        <f t="shared" si="975"/>
        <v>0</v>
      </c>
      <c r="N6928" s="3">
        <f t="shared" si="976"/>
        <v>0</v>
      </c>
      <c r="O6928" s="3">
        <f>IF(H6928="Reg", MIN(Inputs!$B$2, I6928*Inputs!$B$10, (Inputs!$B$8-I6928)/Inputs!$B$9), 0)</f>
        <v>0</v>
      </c>
      <c r="P6928" s="3">
        <f t="shared" si="977"/>
        <v>0</v>
      </c>
      <c r="Q6928" s="3">
        <f t="shared" si="978"/>
        <v>0</v>
      </c>
      <c r="R6928" s="3">
        <f>I6928 + M6928*Inputs!$B$9 - N6928/Inputs!$B$10</f>
        <v>340</v>
      </c>
    </row>
    <row r="6929" spans="1:18" x14ac:dyDescent="0.3">
      <c r="A6929" s="4">
        <v>46311.625</v>
      </c>
      <c r="B6929" s="3">
        <v>6.9250000000000007</v>
      </c>
      <c r="C6929" s="3">
        <v>0.49</v>
      </c>
      <c r="D6929" s="3">
        <f t="shared" si="972"/>
        <v>19.057604166666668</v>
      </c>
      <c r="E6929" s="3">
        <f>MAX(B6929 - D6929/Inputs!$B$5, 0)</f>
        <v>0</v>
      </c>
      <c r="F6929" s="3">
        <f>MAX(D6929*Inputs!$B$5 - B6929, 0)</f>
        <v>9.8456916666666672</v>
      </c>
      <c r="G6929" s="3">
        <f t="shared" si="973"/>
        <v>0.49</v>
      </c>
      <c r="H6929" t="str">
        <f t="shared" si="974"/>
        <v>Charge</v>
      </c>
      <c r="I6929" s="3">
        <f t="shared" si="979"/>
        <v>340</v>
      </c>
      <c r="J6929" s="3">
        <f t="shared" si="980"/>
        <v>170</v>
      </c>
      <c r="K6929" s="3">
        <f>MIN(Inputs!$B$2, (Inputs!$B$8 - I6929)/Inputs!$B$9)</f>
        <v>0</v>
      </c>
      <c r="L6929" s="3">
        <f>MAX(MIN(Inputs!$B$2, I6929*Inputs!$B$10, Inputs!$B$8*Inputs!$B$4 - J6929), 0)</f>
        <v>170</v>
      </c>
      <c r="M6929" s="3">
        <f t="shared" si="975"/>
        <v>0</v>
      </c>
      <c r="N6929" s="3">
        <f t="shared" si="976"/>
        <v>0</v>
      </c>
      <c r="O6929" s="3">
        <f>IF(H6929="Reg", MIN(Inputs!$B$2, I6929*Inputs!$B$10, (Inputs!$B$8-I6929)/Inputs!$B$9), 0)</f>
        <v>0</v>
      </c>
      <c r="P6929" s="3">
        <f t="shared" si="977"/>
        <v>0</v>
      </c>
      <c r="Q6929" s="3">
        <f t="shared" si="978"/>
        <v>0</v>
      </c>
      <c r="R6929" s="3">
        <f>I6929 + M6929*Inputs!$B$9 - N6929/Inputs!$B$10</f>
        <v>340</v>
      </c>
    </row>
    <row r="6930" spans="1:18" x14ac:dyDescent="0.3">
      <c r="A6930" s="4">
        <v>46311.666666666657</v>
      </c>
      <c r="B6930" s="3">
        <v>12.327500000000001</v>
      </c>
      <c r="C6930" s="3">
        <v>0.62</v>
      </c>
      <c r="D6930" s="3">
        <f t="shared" si="972"/>
        <v>19.057604166666668</v>
      </c>
      <c r="E6930" s="3">
        <f>MAX(B6930 - D6930/Inputs!$B$5, 0)</f>
        <v>0</v>
      </c>
      <c r="F6930" s="3">
        <f>MAX(D6930*Inputs!$B$5 - B6930, 0)</f>
        <v>4.4431916666666673</v>
      </c>
      <c r="G6930" s="3">
        <f t="shared" si="973"/>
        <v>0.62</v>
      </c>
      <c r="H6930" t="str">
        <f t="shared" si="974"/>
        <v>Charge</v>
      </c>
      <c r="I6930" s="3">
        <f t="shared" si="979"/>
        <v>340</v>
      </c>
      <c r="J6930" s="3">
        <f t="shared" si="980"/>
        <v>170</v>
      </c>
      <c r="K6930" s="3">
        <f>MIN(Inputs!$B$2, (Inputs!$B$8 - I6930)/Inputs!$B$9)</f>
        <v>0</v>
      </c>
      <c r="L6930" s="3">
        <f>MAX(MIN(Inputs!$B$2, I6930*Inputs!$B$10, Inputs!$B$8*Inputs!$B$4 - J6930), 0)</f>
        <v>170</v>
      </c>
      <c r="M6930" s="3">
        <f t="shared" si="975"/>
        <v>0</v>
      </c>
      <c r="N6930" s="3">
        <f t="shared" si="976"/>
        <v>0</v>
      </c>
      <c r="O6930" s="3">
        <f>IF(H6930="Reg", MIN(Inputs!$B$2, I6930*Inputs!$B$10, (Inputs!$B$8-I6930)/Inputs!$B$9), 0)</f>
        <v>0</v>
      </c>
      <c r="P6930" s="3">
        <f t="shared" si="977"/>
        <v>0</v>
      </c>
      <c r="Q6930" s="3">
        <f t="shared" si="978"/>
        <v>0</v>
      </c>
      <c r="R6930" s="3">
        <f>I6930 + M6930*Inputs!$B$9 - N6930/Inputs!$B$10</f>
        <v>340</v>
      </c>
    </row>
    <row r="6931" spans="1:18" x14ac:dyDescent="0.3">
      <c r="A6931" s="4">
        <v>46311.708333333343</v>
      </c>
      <c r="B6931" s="3">
        <v>5.4224999999999994</v>
      </c>
      <c r="C6931" s="3">
        <v>5.7</v>
      </c>
      <c r="D6931" s="3">
        <f t="shared" si="972"/>
        <v>19.057604166666668</v>
      </c>
      <c r="E6931" s="3">
        <f>MAX(B6931 - D6931/Inputs!$B$5, 0)</f>
        <v>0</v>
      </c>
      <c r="F6931" s="3">
        <f>MAX(D6931*Inputs!$B$5 - B6931, 0)</f>
        <v>11.348191666666668</v>
      </c>
      <c r="G6931" s="3">
        <f t="shared" si="973"/>
        <v>5.7</v>
      </c>
      <c r="H6931" t="str">
        <f t="shared" si="974"/>
        <v>Charge</v>
      </c>
      <c r="I6931" s="3">
        <f t="shared" si="979"/>
        <v>340</v>
      </c>
      <c r="J6931" s="3">
        <f t="shared" si="980"/>
        <v>170</v>
      </c>
      <c r="K6931" s="3">
        <f>MIN(Inputs!$B$2, (Inputs!$B$8 - I6931)/Inputs!$B$9)</f>
        <v>0</v>
      </c>
      <c r="L6931" s="3">
        <f>MAX(MIN(Inputs!$B$2, I6931*Inputs!$B$10, Inputs!$B$8*Inputs!$B$4 - J6931), 0)</f>
        <v>170</v>
      </c>
      <c r="M6931" s="3">
        <f t="shared" si="975"/>
        <v>0</v>
      </c>
      <c r="N6931" s="3">
        <f t="shared" si="976"/>
        <v>0</v>
      </c>
      <c r="O6931" s="3">
        <f>IF(H6931="Reg", MIN(Inputs!$B$2, I6931*Inputs!$B$10, (Inputs!$B$8-I6931)/Inputs!$B$9), 0)</f>
        <v>0</v>
      </c>
      <c r="P6931" s="3">
        <f t="shared" si="977"/>
        <v>0</v>
      </c>
      <c r="Q6931" s="3">
        <f t="shared" si="978"/>
        <v>0</v>
      </c>
      <c r="R6931" s="3">
        <f>I6931 + M6931*Inputs!$B$9 - N6931/Inputs!$B$10</f>
        <v>340</v>
      </c>
    </row>
    <row r="6932" spans="1:18" x14ac:dyDescent="0.3">
      <c r="A6932" s="4">
        <v>46311.75</v>
      </c>
      <c r="B6932" s="3">
        <v>13.932500000000001</v>
      </c>
      <c r="C6932" s="3">
        <v>5.14</v>
      </c>
      <c r="D6932" s="3">
        <f t="shared" si="972"/>
        <v>19.057604166666668</v>
      </c>
      <c r="E6932" s="3">
        <f>MAX(B6932 - D6932/Inputs!$B$5, 0)</f>
        <v>0</v>
      </c>
      <c r="F6932" s="3">
        <f>MAX(D6932*Inputs!$B$5 - B6932, 0)</f>
        <v>2.8381916666666669</v>
      </c>
      <c r="G6932" s="3">
        <f t="shared" si="973"/>
        <v>5.14</v>
      </c>
      <c r="H6932" t="str">
        <f t="shared" si="974"/>
        <v>Reg</v>
      </c>
      <c r="I6932" s="3">
        <f t="shared" si="979"/>
        <v>340</v>
      </c>
      <c r="J6932" s="3">
        <f t="shared" si="980"/>
        <v>170</v>
      </c>
      <c r="K6932" s="3">
        <f>MIN(Inputs!$B$2, (Inputs!$B$8 - I6932)/Inputs!$B$9)</f>
        <v>0</v>
      </c>
      <c r="L6932" s="3">
        <f>MAX(MIN(Inputs!$B$2, I6932*Inputs!$B$10, Inputs!$B$8*Inputs!$B$4 - J6932), 0)</f>
        <v>170</v>
      </c>
      <c r="M6932" s="3">
        <f t="shared" si="975"/>
        <v>0</v>
      </c>
      <c r="N6932" s="3">
        <f t="shared" si="976"/>
        <v>0</v>
      </c>
      <c r="O6932" s="3">
        <f>IF(H6932="Reg", MIN(Inputs!$B$2, I6932*Inputs!$B$10, (Inputs!$B$8-I6932)/Inputs!$B$9), 0)</f>
        <v>0</v>
      </c>
      <c r="P6932" s="3">
        <f t="shared" si="977"/>
        <v>0</v>
      </c>
      <c r="Q6932" s="3">
        <f t="shared" si="978"/>
        <v>0</v>
      </c>
      <c r="R6932" s="3">
        <f>I6932 + M6932*Inputs!$B$9 - N6932/Inputs!$B$10</f>
        <v>340</v>
      </c>
    </row>
    <row r="6933" spans="1:18" x14ac:dyDescent="0.3">
      <c r="A6933" s="4">
        <v>46311.791666666657</v>
      </c>
      <c r="B6933" s="3">
        <v>56.055</v>
      </c>
      <c r="C6933" s="3">
        <v>6.32</v>
      </c>
      <c r="D6933" s="3">
        <f t="shared" si="972"/>
        <v>19.057604166666668</v>
      </c>
      <c r="E6933" s="3">
        <f>MAX(B6933 - D6933/Inputs!$B$5, 0)</f>
        <v>34.398631628787882</v>
      </c>
      <c r="F6933" s="3">
        <f>MAX(D6933*Inputs!$B$5 - B6933, 0)</f>
        <v>0</v>
      </c>
      <c r="G6933" s="3">
        <f t="shared" si="973"/>
        <v>6.32</v>
      </c>
      <c r="H6933" t="str">
        <f t="shared" si="974"/>
        <v>Discharge</v>
      </c>
      <c r="I6933" s="3">
        <f t="shared" si="979"/>
        <v>340</v>
      </c>
      <c r="J6933" s="3">
        <f t="shared" si="980"/>
        <v>170</v>
      </c>
      <c r="K6933" s="3">
        <f>MIN(Inputs!$B$2, (Inputs!$B$8 - I6933)/Inputs!$B$9)</f>
        <v>0</v>
      </c>
      <c r="L6933" s="3">
        <f>MAX(MIN(Inputs!$B$2, I6933*Inputs!$B$10, Inputs!$B$8*Inputs!$B$4 - J6933), 0)</f>
        <v>170</v>
      </c>
      <c r="M6933" s="3">
        <f t="shared" si="975"/>
        <v>0</v>
      </c>
      <c r="N6933" s="3">
        <f t="shared" si="976"/>
        <v>170</v>
      </c>
      <c r="O6933" s="3">
        <f>IF(H6933="Reg", MIN(Inputs!$B$2, I6933*Inputs!$B$10, (Inputs!$B$8-I6933)/Inputs!$B$9), 0)</f>
        <v>0</v>
      </c>
      <c r="P6933" s="3">
        <f t="shared" si="977"/>
        <v>9529.35</v>
      </c>
      <c r="Q6933" s="3">
        <f t="shared" si="978"/>
        <v>0</v>
      </c>
      <c r="R6933" s="3">
        <f>I6933 + M6933*Inputs!$B$9 - N6933/Inputs!$B$10</f>
        <v>158.77939109773115</v>
      </c>
    </row>
    <row r="6934" spans="1:18" x14ac:dyDescent="0.3">
      <c r="A6934" s="4">
        <v>46311.833333333343</v>
      </c>
      <c r="B6934" s="3">
        <v>73.959999999999994</v>
      </c>
      <c r="C6934" s="3">
        <v>1</v>
      </c>
      <c r="D6934" s="3">
        <f t="shared" si="972"/>
        <v>19.057604166666668</v>
      </c>
      <c r="E6934" s="3">
        <f>MAX(B6934 - D6934/Inputs!$B$5, 0)</f>
        <v>52.303631628787869</v>
      </c>
      <c r="F6934" s="3">
        <f>MAX(D6934*Inputs!$B$5 - B6934, 0)</f>
        <v>0</v>
      </c>
      <c r="G6934" s="3">
        <f t="shared" si="973"/>
        <v>1</v>
      </c>
      <c r="H6934" t="str">
        <f t="shared" si="974"/>
        <v>Discharge</v>
      </c>
      <c r="I6934" s="3">
        <f t="shared" si="979"/>
        <v>158.77939109773115</v>
      </c>
      <c r="J6934" s="3">
        <f t="shared" si="980"/>
        <v>340</v>
      </c>
      <c r="K6934" s="3">
        <f>MIN(Inputs!$B$2, (Inputs!$B$8 - I6934)/Inputs!$B$9)</f>
        <v>170</v>
      </c>
      <c r="L6934" s="3">
        <f>MAX(MIN(Inputs!$B$2, I6934*Inputs!$B$10, Inputs!$B$8*Inputs!$B$4 - J6934), 0)</f>
        <v>0</v>
      </c>
      <c r="M6934" s="3">
        <f t="shared" si="975"/>
        <v>0</v>
      </c>
      <c r="N6934" s="3">
        <f t="shared" si="976"/>
        <v>0</v>
      </c>
      <c r="O6934" s="3">
        <f>IF(H6934="Reg", MIN(Inputs!$B$2, I6934*Inputs!$B$10, (Inputs!$B$8-I6934)/Inputs!$B$9), 0)</f>
        <v>0</v>
      </c>
      <c r="P6934" s="3">
        <f t="shared" si="977"/>
        <v>0</v>
      </c>
      <c r="Q6934" s="3">
        <f t="shared" si="978"/>
        <v>0</v>
      </c>
      <c r="R6934" s="3">
        <f>I6934 + M6934*Inputs!$B$9 - N6934/Inputs!$B$10</f>
        <v>158.77939109773115</v>
      </c>
    </row>
    <row r="6935" spans="1:18" x14ac:dyDescent="0.3">
      <c r="A6935" s="4">
        <v>46311.875</v>
      </c>
      <c r="B6935" s="3">
        <v>52.89</v>
      </c>
      <c r="C6935" s="3">
        <v>0.25</v>
      </c>
      <c r="D6935" s="3">
        <f t="shared" si="972"/>
        <v>19.057604166666668</v>
      </c>
      <c r="E6935" s="3">
        <f>MAX(B6935 - D6935/Inputs!$B$5, 0)</f>
        <v>31.233631628787879</v>
      </c>
      <c r="F6935" s="3">
        <f>MAX(D6935*Inputs!$B$5 - B6935, 0)</f>
        <v>0</v>
      </c>
      <c r="G6935" s="3">
        <f t="shared" si="973"/>
        <v>0.25</v>
      </c>
      <c r="H6935" t="str">
        <f t="shared" si="974"/>
        <v>Discharge</v>
      </c>
      <c r="I6935" s="3">
        <f t="shared" si="979"/>
        <v>158.77939109773115</v>
      </c>
      <c r="J6935" s="3">
        <f t="shared" si="980"/>
        <v>340</v>
      </c>
      <c r="K6935" s="3">
        <f>MIN(Inputs!$B$2, (Inputs!$B$8 - I6935)/Inputs!$B$9)</f>
        <v>170</v>
      </c>
      <c r="L6935" s="3">
        <f>MAX(MIN(Inputs!$B$2, I6935*Inputs!$B$10, Inputs!$B$8*Inputs!$B$4 - J6935), 0)</f>
        <v>0</v>
      </c>
      <c r="M6935" s="3">
        <f t="shared" si="975"/>
        <v>0</v>
      </c>
      <c r="N6935" s="3">
        <f t="shared" si="976"/>
        <v>0</v>
      </c>
      <c r="O6935" s="3">
        <f>IF(H6935="Reg", MIN(Inputs!$B$2, I6935*Inputs!$B$10, (Inputs!$B$8-I6935)/Inputs!$B$9), 0)</f>
        <v>0</v>
      </c>
      <c r="P6935" s="3">
        <f t="shared" si="977"/>
        <v>0</v>
      </c>
      <c r="Q6935" s="3">
        <f t="shared" si="978"/>
        <v>0</v>
      </c>
      <c r="R6935" s="3">
        <f>I6935 + M6935*Inputs!$B$9 - N6935/Inputs!$B$10</f>
        <v>158.77939109773115</v>
      </c>
    </row>
    <row r="6936" spans="1:18" x14ac:dyDescent="0.3">
      <c r="A6936" s="4">
        <v>46311.916666666657</v>
      </c>
      <c r="B6936" s="3">
        <v>39.392499999999998</v>
      </c>
      <c r="C6936" s="3">
        <v>0.06</v>
      </c>
      <c r="D6936" s="3">
        <f t="shared" si="972"/>
        <v>19.057604166666668</v>
      </c>
      <c r="E6936" s="3">
        <f>MAX(B6936 - D6936/Inputs!$B$5, 0)</f>
        <v>17.736131628787877</v>
      </c>
      <c r="F6936" s="3">
        <f>MAX(D6936*Inputs!$B$5 - B6936, 0)</f>
        <v>0</v>
      </c>
      <c r="G6936" s="3">
        <f t="shared" si="973"/>
        <v>0.06</v>
      </c>
      <c r="H6936" t="str">
        <f t="shared" si="974"/>
        <v>Discharge</v>
      </c>
      <c r="I6936" s="3">
        <f t="shared" si="979"/>
        <v>158.77939109773115</v>
      </c>
      <c r="J6936" s="3">
        <f t="shared" si="980"/>
        <v>340</v>
      </c>
      <c r="K6936" s="3">
        <f>MIN(Inputs!$B$2, (Inputs!$B$8 - I6936)/Inputs!$B$9)</f>
        <v>170</v>
      </c>
      <c r="L6936" s="3">
        <f>MAX(MIN(Inputs!$B$2, I6936*Inputs!$B$10, Inputs!$B$8*Inputs!$B$4 - J6936), 0)</f>
        <v>0</v>
      </c>
      <c r="M6936" s="3">
        <f t="shared" si="975"/>
        <v>0</v>
      </c>
      <c r="N6936" s="3">
        <f t="shared" si="976"/>
        <v>0</v>
      </c>
      <c r="O6936" s="3">
        <f>IF(H6936="Reg", MIN(Inputs!$B$2, I6936*Inputs!$B$10, (Inputs!$B$8-I6936)/Inputs!$B$9), 0)</f>
        <v>0</v>
      </c>
      <c r="P6936" s="3">
        <f t="shared" si="977"/>
        <v>0</v>
      </c>
      <c r="Q6936" s="3">
        <f t="shared" si="978"/>
        <v>0</v>
      </c>
      <c r="R6936" s="3">
        <f>I6936 + M6936*Inputs!$B$9 - N6936/Inputs!$B$10</f>
        <v>158.77939109773115</v>
      </c>
    </row>
    <row r="6937" spans="1:18" x14ac:dyDescent="0.3">
      <c r="A6937" s="4">
        <v>46311.958333333343</v>
      </c>
      <c r="B6937" s="3">
        <v>40.422499999999999</v>
      </c>
      <c r="C6937" s="3">
        <v>0.04</v>
      </c>
      <c r="D6937" s="3">
        <f t="shared" si="972"/>
        <v>19.057604166666668</v>
      </c>
      <c r="E6937" s="3">
        <f>MAX(B6937 - D6937/Inputs!$B$5, 0)</f>
        <v>18.766131628787878</v>
      </c>
      <c r="F6937" s="3">
        <f>MAX(D6937*Inputs!$B$5 - B6937, 0)</f>
        <v>0</v>
      </c>
      <c r="G6937" s="3">
        <f t="shared" si="973"/>
        <v>0.04</v>
      </c>
      <c r="H6937" t="str">
        <f t="shared" si="974"/>
        <v>Discharge</v>
      </c>
      <c r="I6937" s="3">
        <f t="shared" si="979"/>
        <v>158.77939109773115</v>
      </c>
      <c r="J6937" s="3">
        <f t="shared" si="980"/>
        <v>340</v>
      </c>
      <c r="K6937" s="3">
        <f>MIN(Inputs!$B$2, (Inputs!$B$8 - I6937)/Inputs!$B$9)</f>
        <v>170</v>
      </c>
      <c r="L6937" s="3">
        <f>MAX(MIN(Inputs!$B$2, I6937*Inputs!$B$10, Inputs!$B$8*Inputs!$B$4 - J6937), 0)</f>
        <v>0</v>
      </c>
      <c r="M6937" s="3">
        <f t="shared" si="975"/>
        <v>0</v>
      </c>
      <c r="N6937" s="3">
        <f t="shared" si="976"/>
        <v>0</v>
      </c>
      <c r="O6937" s="3">
        <f>IF(H6937="Reg", MIN(Inputs!$B$2, I6937*Inputs!$B$10, (Inputs!$B$8-I6937)/Inputs!$B$9), 0)</f>
        <v>0</v>
      </c>
      <c r="P6937" s="3">
        <f t="shared" si="977"/>
        <v>0</v>
      </c>
      <c r="Q6937" s="3">
        <f t="shared" si="978"/>
        <v>0</v>
      </c>
      <c r="R6937" s="3">
        <f>I6937 + M6937*Inputs!$B$9 - N6937/Inputs!$B$10</f>
        <v>158.77939109773115</v>
      </c>
    </row>
    <row r="6938" spans="1:18" x14ac:dyDescent="0.3">
      <c r="A6938" s="4">
        <v>46312</v>
      </c>
      <c r="B6938" s="3">
        <v>22.96</v>
      </c>
      <c r="C6938" s="3">
        <v>0.04</v>
      </c>
      <c r="D6938" s="3">
        <f t="shared" si="972"/>
        <v>13.817916666666667</v>
      </c>
      <c r="E6938" s="3">
        <f>MAX(B6938 - D6938/Inputs!$B$5, 0)</f>
        <v>7.2578219696969697</v>
      </c>
      <c r="F6938" s="3">
        <f>MAX(D6938*Inputs!$B$5 - B6938, 0)</f>
        <v>0</v>
      </c>
      <c r="G6938" s="3">
        <f t="shared" si="973"/>
        <v>0.04</v>
      </c>
      <c r="H6938" t="str">
        <f t="shared" si="974"/>
        <v>Discharge</v>
      </c>
      <c r="I6938" s="3">
        <f t="shared" si="979"/>
        <v>158.77939109773115</v>
      </c>
      <c r="J6938" s="3">
        <f t="shared" si="980"/>
        <v>0</v>
      </c>
      <c r="K6938" s="3">
        <f>MIN(Inputs!$B$2, (Inputs!$B$8 - I6938)/Inputs!$B$9)</f>
        <v>170</v>
      </c>
      <c r="L6938" s="3">
        <f>MAX(MIN(Inputs!$B$2, I6938*Inputs!$B$10, Inputs!$B$8*Inputs!$B$4 - J6938), 0)</f>
        <v>148.94827166799323</v>
      </c>
      <c r="M6938" s="3">
        <f t="shared" si="975"/>
        <v>0</v>
      </c>
      <c r="N6938" s="3">
        <f t="shared" si="976"/>
        <v>148.94827166799323</v>
      </c>
      <c r="O6938" s="3">
        <f>IF(H6938="Reg", MIN(Inputs!$B$2, I6938*Inputs!$B$10, (Inputs!$B$8-I6938)/Inputs!$B$9), 0)</f>
        <v>0</v>
      </c>
      <c r="P6938" s="3">
        <f t="shared" si="977"/>
        <v>3419.8523174971247</v>
      </c>
      <c r="Q6938" s="3">
        <f t="shared" si="978"/>
        <v>0</v>
      </c>
      <c r="R6938" s="3">
        <f>I6938 + M6938*Inputs!$B$9 - N6938/Inputs!$B$10</f>
        <v>0</v>
      </c>
    </row>
    <row r="6939" spans="1:18" x14ac:dyDescent="0.3">
      <c r="A6939" s="4">
        <v>46312.041666666657</v>
      </c>
      <c r="B6939" s="3">
        <v>17.465</v>
      </c>
      <c r="C6939" s="3">
        <v>0.05</v>
      </c>
      <c r="D6939" s="3">
        <f t="shared" si="972"/>
        <v>13.817916666666667</v>
      </c>
      <c r="E6939" s="3">
        <f>MAX(B6939 - D6939/Inputs!$B$5, 0)</f>
        <v>1.7628219696969687</v>
      </c>
      <c r="F6939" s="3">
        <f>MAX(D6939*Inputs!$B$5 - B6939, 0)</f>
        <v>0</v>
      </c>
      <c r="G6939" s="3">
        <f t="shared" si="973"/>
        <v>0.05</v>
      </c>
      <c r="H6939" t="str">
        <f t="shared" si="974"/>
        <v>Discharge</v>
      </c>
      <c r="I6939" s="3">
        <f t="shared" si="979"/>
        <v>0</v>
      </c>
      <c r="J6939" s="3">
        <f t="shared" si="980"/>
        <v>148.94827166799323</v>
      </c>
      <c r="K6939" s="3">
        <f>MIN(Inputs!$B$2, (Inputs!$B$8 - I6939)/Inputs!$B$9)</f>
        <v>170</v>
      </c>
      <c r="L6939" s="3">
        <f>MAX(MIN(Inputs!$B$2, I6939*Inputs!$B$10, Inputs!$B$8*Inputs!$B$4 - J6939), 0)</f>
        <v>0</v>
      </c>
      <c r="M6939" s="3">
        <f t="shared" si="975"/>
        <v>0</v>
      </c>
      <c r="N6939" s="3">
        <f t="shared" si="976"/>
        <v>0</v>
      </c>
      <c r="O6939" s="3">
        <f>IF(H6939="Reg", MIN(Inputs!$B$2, I6939*Inputs!$B$10, (Inputs!$B$8-I6939)/Inputs!$B$9), 0)</f>
        <v>0</v>
      </c>
      <c r="P6939" s="3">
        <f t="shared" si="977"/>
        <v>0</v>
      </c>
      <c r="Q6939" s="3">
        <f t="shared" si="978"/>
        <v>0</v>
      </c>
      <c r="R6939" s="3">
        <f>I6939 + M6939*Inputs!$B$9 - N6939/Inputs!$B$10</f>
        <v>0</v>
      </c>
    </row>
    <row r="6940" spans="1:18" x14ac:dyDescent="0.3">
      <c r="A6940" s="4">
        <v>46312.083333333343</v>
      </c>
      <c r="B6940" s="3">
        <v>13.7925</v>
      </c>
      <c r="C6940" s="3">
        <v>0.04</v>
      </c>
      <c r="D6940" s="3">
        <f t="shared" si="972"/>
        <v>13.817916666666667</v>
      </c>
      <c r="E6940" s="3">
        <f>MAX(B6940 - D6940/Inputs!$B$5, 0)</f>
        <v>0</v>
      </c>
      <c r="F6940" s="3">
        <f>MAX(D6940*Inputs!$B$5 - B6940, 0)</f>
        <v>0</v>
      </c>
      <c r="G6940" s="3">
        <f t="shared" si="973"/>
        <v>0.04</v>
      </c>
      <c r="H6940" t="str">
        <f t="shared" si="974"/>
        <v>Reg</v>
      </c>
      <c r="I6940" s="3">
        <f t="shared" si="979"/>
        <v>0</v>
      </c>
      <c r="J6940" s="3">
        <f t="shared" si="980"/>
        <v>148.94827166799323</v>
      </c>
      <c r="K6940" s="3">
        <f>MIN(Inputs!$B$2, (Inputs!$B$8 - I6940)/Inputs!$B$9)</f>
        <v>170</v>
      </c>
      <c r="L6940" s="3">
        <f>MAX(MIN(Inputs!$B$2, I6940*Inputs!$B$10, Inputs!$B$8*Inputs!$B$4 - J6940), 0)</f>
        <v>0</v>
      </c>
      <c r="M6940" s="3">
        <f t="shared" si="975"/>
        <v>0</v>
      </c>
      <c r="N6940" s="3">
        <f t="shared" si="976"/>
        <v>0</v>
      </c>
      <c r="O6940" s="3">
        <f>IF(H6940="Reg", MIN(Inputs!$B$2, I6940*Inputs!$B$10, (Inputs!$B$8-I6940)/Inputs!$B$9), 0)</f>
        <v>0</v>
      </c>
      <c r="P6940" s="3">
        <f t="shared" si="977"/>
        <v>0</v>
      </c>
      <c r="Q6940" s="3">
        <f t="shared" si="978"/>
        <v>0</v>
      </c>
      <c r="R6940" s="3">
        <f>I6940 + M6940*Inputs!$B$9 - N6940/Inputs!$B$10</f>
        <v>0</v>
      </c>
    </row>
    <row r="6941" spans="1:18" x14ac:dyDescent="0.3">
      <c r="A6941" s="4">
        <v>46312.125</v>
      </c>
      <c r="B6941" s="3">
        <v>14.3125</v>
      </c>
      <c r="C6941" s="3">
        <v>0.05</v>
      </c>
      <c r="D6941" s="3">
        <f t="shared" si="972"/>
        <v>13.817916666666667</v>
      </c>
      <c r="E6941" s="3">
        <f>MAX(B6941 - D6941/Inputs!$B$5, 0)</f>
        <v>0</v>
      </c>
      <c r="F6941" s="3">
        <f>MAX(D6941*Inputs!$B$5 - B6941, 0)</f>
        <v>0</v>
      </c>
      <c r="G6941" s="3">
        <f t="shared" si="973"/>
        <v>0.05</v>
      </c>
      <c r="H6941" t="str">
        <f t="shared" si="974"/>
        <v>Reg</v>
      </c>
      <c r="I6941" s="3">
        <f t="shared" si="979"/>
        <v>0</v>
      </c>
      <c r="J6941" s="3">
        <f t="shared" si="980"/>
        <v>148.94827166799323</v>
      </c>
      <c r="K6941" s="3">
        <f>MIN(Inputs!$B$2, (Inputs!$B$8 - I6941)/Inputs!$B$9)</f>
        <v>170</v>
      </c>
      <c r="L6941" s="3">
        <f>MAX(MIN(Inputs!$B$2, I6941*Inputs!$B$10, Inputs!$B$8*Inputs!$B$4 - J6941), 0)</f>
        <v>0</v>
      </c>
      <c r="M6941" s="3">
        <f t="shared" si="975"/>
        <v>0</v>
      </c>
      <c r="N6941" s="3">
        <f t="shared" si="976"/>
        <v>0</v>
      </c>
      <c r="O6941" s="3">
        <f>IF(H6941="Reg", MIN(Inputs!$B$2, I6941*Inputs!$B$10, (Inputs!$B$8-I6941)/Inputs!$B$9), 0)</f>
        <v>0</v>
      </c>
      <c r="P6941" s="3">
        <f t="shared" si="977"/>
        <v>0</v>
      </c>
      <c r="Q6941" s="3">
        <f t="shared" si="978"/>
        <v>0</v>
      </c>
      <c r="R6941" s="3">
        <f>I6941 + M6941*Inputs!$B$9 - N6941/Inputs!$B$10</f>
        <v>0</v>
      </c>
    </row>
    <row r="6942" spans="1:18" x14ac:dyDescent="0.3">
      <c r="A6942" s="4">
        <v>46312.166666666657</v>
      </c>
      <c r="B6942" s="3">
        <v>12.2425</v>
      </c>
      <c r="C6942" s="3">
        <v>0.05</v>
      </c>
      <c r="D6942" s="3">
        <f t="shared" si="972"/>
        <v>13.817916666666667</v>
      </c>
      <c r="E6942" s="3">
        <f>MAX(B6942 - D6942/Inputs!$B$5, 0)</f>
        <v>0</v>
      </c>
      <c r="F6942" s="3">
        <f>MAX(D6942*Inputs!$B$5 - B6942, 0)</f>
        <v>0</v>
      </c>
      <c r="G6942" s="3">
        <f t="shared" si="973"/>
        <v>0.05</v>
      </c>
      <c r="H6942" t="str">
        <f t="shared" si="974"/>
        <v>Reg</v>
      </c>
      <c r="I6942" s="3">
        <f t="shared" si="979"/>
        <v>0</v>
      </c>
      <c r="J6942" s="3">
        <f t="shared" si="980"/>
        <v>148.94827166799323</v>
      </c>
      <c r="K6942" s="3">
        <f>MIN(Inputs!$B$2, (Inputs!$B$8 - I6942)/Inputs!$B$9)</f>
        <v>170</v>
      </c>
      <c r="L6942" s="3">
        <f>MAX(MIN(Inputs!$B$2, I6942*Inputs!$B$10, Inputs!$B$8*Inputs!$B$4 - J6942), 0)</f>
        <v>0</v>
      </c>
      <c r="M6942" s="3">
        <f t="shared" si="975"/>
        <v>0</v>
      </c>
      <c r="N6942" s="3">
        <f t="shared" si="976"/>
        <v>0</v>
      </c>
      <c r="O6942" s="3">
        <f>IF(H6942="Reg", MIN(Inputs!$B$2, I6942*Inputs!$B$10, (Inputs!$B$8-I6942)/Inputs!$B$9), 0)</f>
        <v>0</v>
      </c>
      <c r="P6942" s="3">
        <f t="shared" si="977"/>
        <v>0</v>
      </c>
      <c r="Q6942" s="3">
        <f t="shared" si="978"/>
        <v>0</v>
      </c>
      <c r="R6942" s="3">
        <f>I6942 + M6942*Inputs!$B$9 - N6942/Inputs!$B$10</f>
        <v>0</v>
      </c>
    </row>
    <row r="6943" spans="1:18" x14ac:dyDescent="0.3">
      <c r="A6943" s="4">
        <v>46312.208333333343</v>
      </c>
      <c r="B6943" s="3">
        <v>11.6525</v>
      </c>
      <c r="C6943" s="3">
        <v>0.05</v>
      </c>
      <c r="D6943" s="3">
        <f t="shared" si="972"/>
        <v>13.817916666666667</v>
      </c>
      <c r="E6943" s="3">
        <f>MAX(B6943 - D6943/Inputs!$B$5, 0)</f>
        <v>0</v>
      </c>
      <c r="F6943" s="3">
        <f>MAX(D6943*Inputs!$B$5 - B6943, 0)</f>
        <v>0.50726666666666809</v>
      </c>
      <c r="G6943" s="3">
        <f t="shared" si="973"/>
        <v>0.05</v>
      </c>
      <c r="H6943" t="str">
        <f t="shared" si="974"/>
        <v>Charge</v>
      </c>
      <c r="I6943" s="3">
        <f t="shared" si="979"/>
        <v>0</v>
      </c>
      <c r="J6943" s="3">
        <f t="shared" si="980"/>
        <v>148.94827166799323</v>
      </c>
      <c r="K6943" s="3">
        <f>MIN(Inputs!$B$2, (Inputs!$B$8 - I6943)/Inputs!$B$9)</f>
        <v>170</v>
      </c>
      <c r="L6943" s="3">
        <f>MAX(MIN(Inputs!$B$2, I6943*Inputs!$B$10, Inputs!$B$8*Inputs!$B$4 - J6943), 0)</f>
        <v>0</v>
      </c>
      <c r="M6943" s="3">
        <f t="shared" si="975"/>
        <v>170</v>
      </c>
      <c r="N6943" s="3">
        <f t="shared" si="976"/>
        <v>0</v>
      </c>
      <c r="O6943" s="3">
        <f>IF(H6943="Reg", MIN(Inputs!$B$2, I6943*Inputs!$B$10, (Inputs!$B$8-I6943)/Inputs!$B$9), 0)</f>
        <v>0</v>
      </c>
      <c r="P6943" s="3">
        <f t="shared" si="977"/>
        <v>-1980.925</v>
      </c>
      <c r="Q6943" s="3">
        <f t="shared" si="978"/>
        <v>0</v>
      </c>
      <c r="R6943" s="3">
        <f>I6943 + M6943*Inputs!$B$9 - N6943/Inputs!$B$10</f>
        <v>159.4741358339966</v>
      </c>
    </row>
    <row r="6944" spans="1:18" x14ac:dyDescent="0.3">
      <c r="A6944" s="4">
        <v>46312.25</v>
      </c>
      <c r="B6944" s="3">
        <v>14.827500000000001</v>
      </c>
      <c r="C6944" s="3">
        <v>0.05</v>
      </c>
      <c r="D6944" s="3">
        <f t="shared" si="972"/>
        <v>13.817916666666667</v>
      </c>
      <c r="E6944" s="3">
        <f>MAX(B6944 - D6944/Inputs!$B$5, 0)</f>
        <v>0</v>
      </c>
      <c r="F6944" s="3">
        <f>MAX(D6944*Inputs!$B$5 - B6944, 0)</f>
        <v>0</v>
      </c>
      <c r="G6944" s="3">
        <f t="shared" si="973"/>
        <v>0.05</v>
      </c>
      <c r="H6944" t="str">
        <f t="shared" si="974"/>
        <v>Reg</v>
      </c>
      <c r="I6944" s="3">
        <f t="shared" si="979"/>
        <v>159.4741358339966</v>
      </c>
      <c r="J6944" s="3">
        <f t="shared" si="980"/>
        <v>148.94827166799323</v>
      </c>
      <c r="K6944" s="3">
        <f>MIN(Inputs!$B$2, (Inputs!$B$8 - I6944)/Inputs!$B$9)</f>
        <v>170</v>
      </c>
      <c r="L6944" s="3">
        <f>MAX(MIN(Inputs!$B$2, I6944*Inputs!$B$10, Inputs!$B$8*Inputs!$B$4 - J6944), 0)</f>
        <v>149.6</v>
      </c>
      <c r="M6944" s="3">
        <f t="shared" si="975"/>
        <v>0</v>
      </c>
      <c r="N6944" s="3">
        <f t="shared" si="976"/>
        <v>0</v>
      </c>
      <c r="O6944" s="3">
        <f>IF(H6944="Reg", MIN(Inputs!$B$2, I6944*Inputs!$B$10, (Inputs!$B$8-I6944)/Inputs!$B$9), 0)</f>
        <v>149.6</v>
      </c>
      <c r="P6944" s="3">
        <f t="shared" si="977"/>
        <v>0</v>
      </c>
      <c r="Q6944" s="3">
        <f t="shared" si="978"/>
        <v>7.48</v>
      </c>
      <c r="R6944" s="3">
        <f>I6944 + M6944*Inputs!$B$9 - N6944/Inputs!$B$10</f>
        <v>159.4741358339966</v>
      </c>
    </row>
    <row r="6945" spans="1:18" x14ac:dyDescent="0.3">
      <c r="A6945" s="4">
        <v>46312.291666666657</v>
      </c>
      <c r="B6945" s="3">
        <v>17.712499999999999</v>
      </c>
      <c r="C6945" s="3">
        <v>0.93</v>
      </c>
      <c r="D6945" s="3">
        <f t="shared" si="972"/>
        <v>13.817916666666667</v>
      </c>
      <c r="E6945" s="3">
        <f>MAX(B6945 - D6945/Inputs!$B$5, 0)</f>
        <v>2.0103219696969674</v>
      </c>
      <c r="F6945" s="3">
        <f>MAX(D6945*Inputs!$B$5 - B6945, 0)</f>
        <v>0</v>
      </c>
      <c r="G6945" s="3">
        <f t="shared" si="973"/>
        <v>0.93</v>
      </c>
      <c r="H6945" t="str">
        <f t="shared" si="974"/>
        <v>Discharge</v>
      </c>
      <c r="I6945" s="3">
        <f t="shared" si="979"/>
        <v>159.4741358339966</v>
      </c>
      <c r="J6945" s="3">
        <f t="shared" si="980"/>
        <v>148.94827166799323</v>
      </c>
      <c r="K6945" s="3">
        <f>MIN(Inputs!$B$2, (Inputs!$B$8 - I6945)/Inputs!$B$9)</f>
        <v>170</v>
      </c>
      <c r="L6945" s="3">
        <f>MAX(MIN(Inputs!$B$2, I6945*Inputs!$B$10, Inputs!$B$8*Inputs!$B$4 - J6945), 0)</f>
        <v>149.6</v>
      </c>
      <c r="M6945" s="3">
        <f t="shared" si="975"/>
        <v>0</v>
      </c>
      <c r="N6945" s="3">
        <f t="shared" si="976"/>
        <v>149.6</v>
      </c>
      <c r="O6945" s="3">
        <f>IF(H6945="Reg", MIN(Inputs!$B$2, I6945*Inputs!$B$10, (Inputs!$B$8-I6945)/Inputs!$B$9), 0)</f>
        <v>0</v>
      </c>
      <c r="P6945" s="3">
        <f t="shared" si="977"/>
        <v>2649.7899999999995</v>
      </c>
      <c r="Q6945" s="3">
        <f t="shared" si="978"/>
        <v>0</v>
      </c>
      <c r="R6945" s="3">
        <f>I6945 + M6945*Inputs!$B$9 - N6945/Inputs!$B$10</f>
        <v>0</v>
      </c>
    </row>
    <row r="6946" spans="1:18" x14ac:dyDescent="0.3">
      <c r="A6946" s="4">
        <v>46312.333333333343</v>
      </c>
      <c r="B6946" s="3">
        <v>17.734999999999999</v>
      </c>
      <c r="C6946" s="3">
        <v>0.89</v>
      </c>
      <c r="D6946" s="3">
        <f t="shared" si="972"/>
        <v>13.817916666666667</v>
      </c>
      <c r="E6946" s="3">
        <f>MAX(B6946 - D6946/Inputs!$B$5, 0)</f>
        <v>2.0328219696969683</v>
      </c>
      <c r="F6946" s="3">
        <f>MAX(D6946*Inputs!$B$5 - B6946, 0)</f>
        <v>0</v>
      </c>
      <c r="G6946" s="3">
        <f t="shared" si="973"/>
        <v>0.89</v>
      </c>
      <c r="H6946" t="str">
        <f t="shared" si="974"/>
        <v>Discharge</v>
      </c>
      <c r="I6946" s="3">
        <f t="shared" si="979"/>
        <v>0</v>
      </c>
      <c r="J6946" s="3">
        <f t="shared" si="980"/>
        <v>298.54827166799322</v>
      </c>
      <c r="K6946" s="3">
        <f>MIN(Inputs!$B$2, (Inputs!$B$8 - I6946)/Inputs!$B$9)</f>
        <v>170</v>
      </c>
      <c r="L6946" s="3">
        <f>MAX(MIN(Inputs!$B$2, I6946*Inputs!$B$10, Inputs!$B$8*Inputs!$B$4 - J6946), 0)</f>
        <v>0</v>
      </c>
      <c r="M6946" s="3">
        <f t="shared" si="975"/>
        <v>0</v>
      </c>
      <c r="N6946" s="3">
        <f t="shared" si="976"/>
        <v>0</v>
      </c>
      <c r="O6946" s="3">
        <f>IF(H6946="Reg", MIN(Inputs!$B$2, I6946*Inputs!$B$10, (Inputs!$B$8-I6946)/Inputs!$B$9), 0)</f>
        <v>0</v>
      </c>
      <c r="P6946" s="3">
        <f t="shared" si="977"/>
        <v>0</v>
      </c>
      <c r="Q6946" s="3">
        <f t="shared" si="978"/>
        <v>0</v>
      </c>
      <c r="R6946" s="3">
        <f>I6946 + M6946*Inputs!$B$9 - N6946/Inputs!$B$10</f>
        <v>0</v>
      </c>
    </row>
    <row r="6947" spans="1:18" x14ac:dyDescent="0.3">
      <c r="A6947" s="4">
        <v>46312.375</v>
      </c>
      <c r="B6947" s="3">
        <v>1.6425000000000001</v>
      </c>
      <c r="C6947" s="3">
        <v>0.49</v>
      </c>
      <c r="D6947" s="3">
        <f t="shared" si="972"/>
        <v>13.817916666666667</v>
      </c>
      <c r="E6947" s="3">
        <f>MAX(B6947 - D6947/Inputs!$B$5, 0)</f>
        <v>0</v>
      </c>
      <c r="F6947" s="3">
        <f>MAX(D6947*Inputs!$B$5 - B6947, 0)</f>
        <v>10.517266666666668</v>
      </c>
      <c r="G6947" s="3">
        <f t="shared" si="973"/>
        <v>0.49</v>
      </c>
      <c r="H6947" t="str">
        <f t="shared" si="974"/>
        <v>Charge</v>
      </c>
      <c r="I6947" s="3">
        <f t="shared" si="979"/>
        <v>0</v>
      </c>
      <c r="J6947" s="3">
        <f t="shared" si="980"/>
        <v>298.54827166799322</v>
      </c>
      <c r="K6947" s="3">
        <f>MIN(Inputs!$B$2, (Inputs!$B$8 - I6947)/Inputs!$B$9)</f>
        <v>170</v>
      </c>
      <c r="L6947" s="3">
        <f>MAX(MIN(Inputs!$B$2, I6947*Inputs!$B$10, Inputs!$B$8*Inputs!$B$4 - J6947), 0)</f>
        <v>0</v>
      </c>
      <c r="M6947" s="3">
        <f t="shared" si="975"/>
        <v>170</v>
      </c>
      <c r="N6947" s="3">
        <f t="shared" si="976"/>
        <v>0</v>
      </c>
      <c r="O6947" s="3">
        <f>IF(H6947="Reg", MIN(Inputs!$B$2, I6947*Inputs!$B$10, (Inputs!$B$8-I6947)/Inputs!$B$9), 0)</f>
        <v>0</v>
      </c>
      <c r="P6947" s="3">
        <f t="shared" si="977"/>
        <v>-279.22500000000002</v>
      </c>
      <c r="Q6947" s="3">
        <f t="shared" si="978"/>
        <v>0</v>
      </c>
      <c r="R6947" s="3">
        <f>I6947 + M6947*Inputs!$B$9 - N6947/Inputs!$B$10</f>
        <v>159.4741358339966</v>
      </c>
    </row>
    <row r="6948" spans="1:18" x14ac:dyDescent="0.3">
      <c r="A6948" s="4">
        <v>46312.416666666657</v>
      </c>
      <c r="B6948" s="3">
        <v>-1.3574999999999999</v>
      </c>
      <c r="C6948" s="3">
        <v>0.44</v>
      </c>
      <c r="D6948" s="3">
        <f t="shared" si="972"/>
        <v>13.817916666666667</v>
      </c>
      <c r="E6948" s="3">
        <f>MAX(B6948 - D6948/Inputs!$B$5, 0)</f>
        <v>0</v>
      </c>
      <c r="F6948" s="3">
        <f>MAX(D6948*Inputs!$B$5 - B6948, 0)</f>
        <v>13.517266666666668</v>
      </c>
      <c r="G6948" s="3">
        <f t="shared" si="973"/>
        <v>0.44</v>
      </c>
      <c r="H6948" t="str">
        <f t="shared" si="974"/>
        <v>Charge</v>
      </c>
      <c r="I6948" s="3">
        <f t="shared" si="979"/>
        <v>159.4741358339966</v>
      </c>
      <c r="J6948" s="3">
        <f t="shared" si="980"/>
        <v>298.54827166799322</v>
      </c>
      <c r="K6948" s="3">
        <f>MIN(Inputs!$B$2, (Inputs!$B$8 - I6948)/Inputs!$B$9)</f>
        <v>170</v>
      </c>
      <c r="L6948" s="3">
        <f>MAX(MIN(Inputs!$B$2, I6948*Inputs!$B$10, Inputs!$B$8*Inputs!$B$4 - J6948), 0)</f>
        <v>41.45172833200678</v>
      </c>
      <c r="M6948" s="3">
        <f t="shared" si="975"/>
        <v>170</v>
      </c>
      <c r="N6948" s="3">
        <f t="shared" si="976"/>
        <v>0</v>
      </c>
      <c r="O6948" s="3">
        <f>IF(H6948="Reg", MIN(Inputs!$B$2, I6948*Inputs!$B$10, (Inputs!$B$8-I6948)/Inputs!$B$9), 0)</f>
        <v>0</v>
      </c>
      <c r="P6948" s="3">
        <f t="shared" si="977"/>
        <v>230.77499999999998</v>
      </c>
      <c r="Q6948" s="3">
        <f t="shared" si="978"/>
        <v>0</v>
      </c>
      <c r="R6948" s="3">
        <f>I6948 + M6948*Inputs!$B$9 - N6948/Inputs!$B$10</f>
        <v>318.9482716679932</v>
      </c>
    </row>
    <row r="6949" spans="1:18" x14ac:dyDescent="0.3">
      <c r="A6949" s="4">
        <v>46312.458333333343</v>
      </c>
      <c r="B6949" s="3">
        <v>-2.9000000000000004</v>
      </c>
      <c r="C6949" s="3">
        <v>0.44</v>
      </c>
      <c r="D6949" s="3">
        <f t="shared" si="972"/>
        <v>13.817916666666667</v>
      </c>
      <c r="E6949" s="3">
        <f>MAX(B6949 - D6949/Inputs!$B$5, 0)</f>
        <v>0</v>
      </c>
      <c r="F6949" s="3">
        <f>MAX(D6949*Inputs!$B$5 - B6949, 0)</f>
        <v>15.059766666666668</v>
      </c>
      <c r="G6949" s="3">
        <f t="shared" si="973"/>
        <v>0.44</v>
      </c>
      <c r="H6949" t="str">
        <f t="shared" si="974"/>
        <v>Charge</v>
      </c>
      <c r="I6949" s="3">
        <f t="shared" si="979"/>
        <v>318.9482716679932</v>
      </c>
      <c r="J6949" s="3">
        <f t="shared" si="980"/>
        <v>298.54827166799322</v>
      </c>
      <c r="K6949" s="3">
        <f>MIN(Inputs!$B$2, (Inputs!$B$8 - I6949)/Inputs!$B$9)</f>
        <v>22.44121780453775</v>
      </c>
      <c r="L6949" s="3">
        <f>MAX(MIN(Inputs!$B$2, I6949*Inputs!$B$10, Inputs!$B$8*Inputs!$B$4 - J6949), 0)</f>
        <v>41.45172833200678</v>
      </c>
      <c r="M6949" s="3">
        <f t="shared" si="975"/>
        <v>22.44121780453775</v>
      </c>
      <c r="N6949" s="3">
        <f t="shared" si="976"/>
        <v>0</v>
      </c>
      <c r="O6949" s="3">
        <f>IF(H6949="Reg", MIN(Inputs!$B$2, I6949*Inputs!$B$10, (Inputs!$B$8-I6949)/Inputs!$B$9), 0)</f>
        <v>0</v>
      </c>
      <c r="P6949" s="3">
        <f t="shared" si="977"/>
        <v>65.07953163315949</v>
      </c>
      <c r="Q6949" s="3">
        <f t="shared" si="978"/>
        <v>0</v>
      </c>
      <c r="R6949" s="3">
        <f>I6949 + M6949*Inputs!$B$9 - N6949/Inputs!$B$10</f>
        <v>340</v>
      </c>
    </row>
    <row r="6950" spans="1:18" x14ac:dyDescent="0.3">
      <c r="A6950" s="4">
        <v>46312.5</v>
      </c>
      <c r="B6950" s="3">
        <v>-3.9049999999999998</v>
      </c>
      <c r="C6950" s="3">
        <v>0.44</v>
      </c>
      <c r="D6950" s="3">
        <f t="shared" si="972"/>
        <v>13.817916666666667</v>
      </c>
      <c r="E6950" s="3">
        <f>MAX(B6950 - D6950/Inputs!$B$5, 0)</f>
        <v>0</v>
      </c>
      <c r="F6950" s="3">
        <f>MAX(D6950*Inputs!$B$5 - B6950, 0)</f>
        <v>16.064766666666667</v>
      </c>
      <c r="G6950" s="3">
        <f t="shared" si="973"/>
        <v>0.44</v>
      </c>
      <c r="H6950" t="str">
        <f t="shared" si="974"/>
        <v>Charge</v>
      </c>
      <c r="I6950" s="3">
        <f t="shared" si="979"/>
        <v>340</v>
      </c>
      <c r="J6950" s="3">
        <f t="shared" si="980"/>
        <v>298.54827166799322</v>
      </c>
      <c r="K6950" s="3">
        <f>MIN(Inputs!$B$2, (Inputs!$B$8 - I6950)/Inputs!$B$9)</f>
        <v>0</v>
      </c>
      <c r="L6950" s="3">
        <f>MAX(MIN(Inputs!$B$2, I6950*Inputs!$B$10, Inputs!$B$8*Inputs!$B$4 - J6950), 0)</f>
        <v>41.45172833200678</v>
      </c>
      <c r="M6950" s="3">
        <f t="shared" si="975"/>
        <v>0</v>
      </c>
      <c r="N6950" s="3">
        <f t="shared" si="976"/>
        <v>0</v>
      </c>
      <c r="O6950" s="3">
        <f>IF(H6950="Reg", MIN(Inputs!$B$2, I6950*Inputs!$B$10, (Inputs!$B$8-I6950)/Inputs!$B$9), 0)</f>
        <v>0</v>
      </c>
      <c r="P6950" s="3">
        <f t="shared" si="977"/>
        <v>0</v>
      </c>
      <c r="Q6950" s="3">
        <f t="shared" si="978"/>
        <v>0</v>
      </c>
      <c r="R6950" s="3">
        <f>I6950 + M6950*Inputs!$B$9 - N6950/Inputs!$B$10</f>
        <v>340</v>
      </c>
    </row>
    <row r="6951" spans="1:18" x14ac:dyDescent="0.3">
      <c r="A6951" s="4">
        <v>46312.541666666657</v>
      </c>
      <c r="B6951" s="3">
        <v>-3.0625</v>
      </c>
      <c r="C6951" s="3">
        <v>0.44</v>
      </c>
      <c r="D6951" s="3">
        <f t="shared" si="972"/>
        <v>13.817916666666667</v>
      </c>
      <c r="E6951" s="3">
        <f>MAX(B6951 - D6951/Inputs!$B$5, 0)</f>
        <v>0</v>
      </c>
      <c r="F6951" s="3">
        <f>MAX(D6951*Inputs!$B$5 - B6951, 0)</f>
        <v>15.222266666666668</v>
      </c>
      <c r="G6951" s="3">
        <f t="shared" si="973"/>
        <v>0.44</v>
      </c>
      <c r="H6951" t="str">
        <f t="shared" si="974"/>
        <v>Charge</v>
      </c>
      <c r="I6951" s="3">
        <f t="shared" si="979"/>
        <v>340</v>
      </c>
      <c r="J6951" s="3">
        <f t="shared" si="980"/>
        <v>298.54827166799322</v>
      </c>
      <c r="K6951" s="3">
        <f>MIN(Inputs!$B$2, (Inputs!$B$8 - I6951)/Inputs!$B$9)</f>
        <v>0</v>
      </c>
      <c r="L6951" s="3">
        <f>MAX(MIN(Inputs!$B$2, I6951*Inputs!$B$10, Inputs!$B$8*Inputs!$B$4 - J6951), 0)</f>
        <v>41.45172833200678</v>
      </c>
      <c r="M6951" s="3">
        <f t="shared" si="975"/>
        <v>0</v>
      </c>
      <c r="N6951" s="3">
        <f t="shared" si="976"/>
        <v>0</v>
      </c>
      <c r="O6951" s="3">
        <f>IF(H6951="Reg", MIN(Inputs!$B$2, I6951*Inputs!$B$10, (Inputs!$B$8-I6951)/Inputs!$B$9), 0)</f>
        <v>0</v>
      </c>
      <c r="P6951" s="3">
        <f t="shared" si="977"/>
        <v>0</v>
      </c>
      <c r="Q6951" s="3">
        <f t="shared" si="978"/>
        <v>0</v>
      </c>
      <c r="R6951" s="3">
        <f>I6951 + M6951*Inputs!$B$9 - N6951/Inputs!$B$10</f>
        <v>340</v>
      </c>
    </row>
    <row r="6952" spans="1:18" x14ac:dyDescent="0.3">
      <c r="A6952" s="4">
        <v>46312.583333333343</v>
      </c>
      <c r="B6952" s="3">
        <v>-0.75</v>
      </c>
      <c r="C6952" s="3">
        <v>0.44</v>
      </c>
      <c r="D6952" s="3">
        <f t="shared" si="972"/>
        <v>13.817916666666667</v>
      </c>
      <c r="E6952" s="3">
        <f>MAX(B6952 - D6952/Inputs!$B$5, 0)</f>
        <v>0</v>
      </c>
      <c r="F6952" s="3">
        <f>MAX(D6952*Inputs!$B$5 - B6952, 0)</f>
        <v>12.909766666666668</v>
      </c>
      <c r="G6952" s="3">
        <f t="shared" si="973"/>
        <v>0.44</v>
      </c>
      <c r="H6952" t="str">
        <f t="shared" si="974"/>
        <v>Charge</v>
      </c>
      <c r="I6952" s="3">
        <f t="shared" si="979"/>
        <v>340</v>
      </c>
      <c r="J6952" s="3">
        <f t="shared" si="980"/>
        <v>298.54827166799322</v>
      </c>
      <c r="K6952" s="3">
        <f>MIN(Inputs!$B$2, (Inputs!$B$8 - I6952)/Inputs!$B$9)</f>
        <v>0</v>
      </c>
      <c r="L6952" s="3">
        <f>MAX(MIN(Inputs!$B$2, I6952*Inputs!$B$10, Inputs!$B$8*Inputs!$B$4 - J6952), 0)</f>
        <v>41.45172833200678</v>
      </c>
      <c r="M6952" s="3">
        <f t="shared" si="975"/>
        <v>0</v>
      </c>
      <c r="N6952" s="3">
        <f t="shared" si="976"/>
        <v>0</v>
      </c>
      <c r="O6952" s="3">
        <f>IF(H6952="Reg", MIN(Inputs!$B$2, I6952*Inputs!$B$10, (Inputs!$B$8-I6952)/Inputs!$B$9), 0)</f>
        <v>0</v>
      </c>
      <c r="P6952" s="3">
        <f t="shared" si="977"/>
        <v>0</v>
      </c>
      <c r="Q6952" s="3">
        <f t="shared" si="978"/>
        <v>0</v>
      </c>
      <c r="R6952" s="3">
        <f>I6952 + M6952*Inputs!$B$9 - N6952/Inputs!$B$10</f>
        <v>340</v>
      </c>
    </row>
    <row r="6953" spans="1:18" x14ac:dyDescent="0.3">
      <c r="A6953" s="4">
        <v>46312.625</v>
      </c>
      <c r="B6953" s="3">
        <v>1.46</v>
      </c>
      <c r="C6953" s="3">
        <v>0.44</v>
      </c>
      <c r="D6953" s="3">
        <f t="shared" si="972"/>
        <v>13.817916666666667</v>
      </c>
      <c r="E6953" s="3">
        <f>MAX(B6953 - D6953/Inputs!$B$5, 0)</f>
        <v>0</v>
      </c>
      <c r="F6953" s="3">
        <f>MAX(D6953*Inputs!$B$5 - B6953, 0)</f>
        <v>10.699766666666669</v>
      </c>
      <c r="G6953" s="3">
        <f t="shared" si="973"/>
        <v>0.44</v>
      </c>
      <c r="H6953" t="str">
        <f t="shared" si="974"/>
        <v>Charge</v>
      </c>
      <c r="I6953" s="3">
        <f t="shared" si="979"/>
        <v>340</v>
      </c>
      <c r="J6953" s="3">
        <f t="shared" si="980"/>
        <v>298.54827166799322</v>
      </c>
      <c r="K6953" s="3">
        <f>MIN(Inputs!$B$2, (Inputs!$B$8 - I6953)/Inputs!$B$9)</f>
        <v>0</v>
      </c>
      <c r="L6953" s="3">
        <f>MAX(MIN(Inputs!$B$2, I6953*Inputs!$B$10, Inputs!$B$8*Inputs!$B$4 - J6953), 0)</f>
        <v>41.45172833200678</v>
      </c>
      <c r="M6953" s="3">
        <f t="shared" si="975"/>
        <v>0</v>
      </c>
      <c r="N6953" s="3">
        <f t="shared" si="976"/>
        <v>0</v>
      </c>
      <c r="O6953" s="3">
        <f>IF(H6953="Reg", MIN(Inputs!$B$2, I6953*Inputs!$B$10, (Inputs!$B$8-I6953)/Inputs!$B$9), 0)</f>
        <v>0</v>
      </c>
      <c r="P6953" s="3">
        <f t="shared" si="977"/>
        <v>0</v>
      </c>
      <c r="Q6953" s="3">
        <f t="shared" si="978"/>
        <v>0</v>
      </c>
      <c r="R6953" s="3">
        <f>I6953 + M6953*Inputs!$B$9 - N6953/Inputs!$B$10</f>
        <v>340</v>
      </c>
    </row>
    <row r="6954" spans="1:18" x14ac:dyDescent="0.3">
      <c r="A6954" s="4">
        <v>46312.666666666657</v>
      </c>
      <c r="B6954" s="3">
        <v>6.7974999999999994</v>
      </c>
      <c r="C6954" s="3">
        <v>0.49</v>
      </c>
      <c r="D6954" s="3">
        <f t="shared" si="972"/>
        <v>13.817916666666667</v>
      </c>
      <c r="E6954" s="3">
        <f>MAX(B6954 - D6954/Inputs!$B$5, 0)</f>
        <v>0</v>
      </c>
      <c r="F6954" s="3">
        <f>MAX(D6954*Inputs!$B$5 - B6954, 0)</f>
        <v>5.3622666666666685</v>
      </c>
      <c r="G6954" s="3">
        <f t="shared" si="973"/>
        <v>0.49</v>
      </c>
      <c r="H6954" t="str">
        <f t="shared" si="974"/>
        <v>Charge</v>
      </c>
      <c r="I6954" s="3">
        <f t="shared" si="979"/>
        <v>340</v>
      </c>
      <c r="J6954" s="3">
        <f t="shared" si="980"/>
        <v>298.54827166799322</v>
      </c>
      <c r="K6954" s="3">
        <f>MIN(Inputs!$B$2, (Inputs!$B$8 - I6954)/Inputs!$B$9)</f>
        <v>0</v>
      </c>
      <c r="L6954" s="3">
        <f>MAX(MIN(Inputs!$B$2, I6954*Inputs!$B$10, Inputs!$B$8*Inputs!$B$4 - J6954), 0)</f>
        <v>41.45172833200678</v>
      </c>
      <c r="M6954" s="3">
        <f t="shared" si="975"/>
        <v>0</v>
      </c>
      <c r="N6954" s="3">
        <f t="shared" si="976"/>
        <v>0</v>
      </c>
      <c r="O6954" s="3">
        <f>IF(H6954="Reg", MIN(Inputs!$B$2, I6954*Inputs!$B$10, (Inputs!$B$8-I6954)/Inputs!$B$9), 0)</f>
        <v>0</v>
      </c>
      <c r="P6954" s="3">
        <f t="shared" si="977"/>
        <v>0</v>
      </c>
      <c r="Q6954" s="3">
        <f t="shared" si="978"/>
        <v>0</v>
      </c>
      <c r="R6954" s="3">
        <f>I6954 + M6954*Inputs!$B$9 - N6954/Inputs!$B$10</f>
        <v>340</v>
      </c>
    </row>
    <row r="6955" spans="1:18" x14ac:dyDescent="0.3">
      <c r="A6955" s="4">
        <v>46312.708333333343</v>
      </c>
      <c r="B6955" s="3">
        <v>12.657499999999999</v>
      </c>
      <c r="C6955" s="3">
        <v>20</v>
      </c>
      <c r="D6955" s="3">
        <f t="shared" si="972"/>
        <v>13.817916666666667</v>
      </c>
      <c r="E6955" s="3">
        <f>MAX(B6955 - D6955/Inputs!$B$5, 0)</f>
        <v>0</v>
      </c>
      <c r="F6955" s="3">
        <f>MAX(D6955*Inputs!$B$5 - B6955, 0)</f>
        <v>0</v>
      </c>
      <c r="G6955" s="3">
        <f t="shared" si="973"/>
        <v>20</v>
      </c>
      <c r="H6955" t="str">
        <f t="shared" si="974"/>
        <v>Reg</v>
      </c>
      <c r="I6955" s="3">
        <f t="shared" si="979"/>
        <v>340</v>
      </c>
      <c r="J6955" s="3">
        <f t="shared" si="980"/>
        <v>298.54827166799322</v>
      </c>
      <c r="K6955" s="3">
        <f>MIN(Inputs!$B$2, (Inputs!$B$8 - I6955)/Inputs!$B$9)</f>
        <v>0</v>
      </c>
      <c r="L6955" s="3">
        <f>MAX(MIN(Inputs!$B$2, I6955*Inputs!$B$10, Inputs!$B$8*Inputs!$B$4 - J6955), 0)</f>
        <v>41.45172833200678</v>
      </c>
      <c r="M6955" s="3">
        <f t="shared" si="975"/>
        <v>0</v>
      </c>
      <c r="N6955" s="3">
        <f t="shared" si="976"/>
        <v>0</v>
      </c>
      <c r="O6955" s="3">
        <f>IF(H6955="Reg", MIN(Inputs!$B$2, I6955*Inputs!$B$10, (Inputs!$B$8-I6955)/Inputs!$B$9), 0)</f>
        <v>0</v>
      </c>
      <c r="P6955" s="3">
        <f t="shared" si="977"/>
        <v>0</v>
      </c>
      <c r="Q6955" s="3">
        <f t="shared" si="978"/>
        <v>0</v>
      </c>
      <c r="R6955" s="3">
        <f>I6955 + M6955*Inputs!$B$9 - N6955/Inputs!$B$10</f>
        <v>340</v>
      </c>
    </row>
    <row r="6956" spans="1:18" x14ac:dyDescent="0.3">
      <c r="A6956" s="4">
        <v>46312.75</v>
      </c>
      <c r="B6956" s="3">
        <v>15.982499999999998</v>
      </c>
      <c r="C6956" s="3">
        <v>15.45</v>
      </c>
      <c r="D6956" s="3">
        <f t="shared" si="972"/>
        <v>13.817916666666667</v>
      </c>
      <c r="E6956" s="3">
        <f>MAX(B6956 - D6956/Inputs!$B$5, 0)</f>
        <v>0.28032196969696699</v>
      </c>
      <c r="F6956" s="3">
        <f>MAX(D6956*Inputs!$B$5 - B6956, 0)</f>
        <v>0</v>
      </c>
      <c r="G6956" s="3">
        <f t="shared" si="973"/>
        <v>15.45</v>
      </c>
      <c r="H6956" t="str">
        <f t="shared" si="974"/>
        <v>Reg</v>
      </c>
      <c r="I6956" s="3">
        <f t="shared" si="979"/>
        <v>340</v>
      </c>
      <c r="J6956" s="3">
        <f t="shared" si="980"/>
        <v>298.54827166799322</v>
      </c>
      <c r="K6956" s="3">
        <f>MIN(Inputs!$B$2, (Inputs!$B$8 - I6956)/Inputs!$B$9)</f>
        <v>0</v>
      </c>
      <c r="L6956" s="3">
        <f>MAX(MIN(Inputs!$B$2, I6956*Inputs!$B$10, Inputs!$B$8*Inputs!$B$4 - J6956), 0)</f>
        <v>41.45172833200678</v>
      </c>
      <c r="M6956" s="3">
        <f t="shared" si="975"/>
        <v>0</v>
      </c>
      <c r="N6956" s="3">
        <f t="shared" si="976"/>
        <v>0</v>
      </c>
      <c r="O6956" s="3">
        <f>IF(H6956="Reg", MIN(Inputs!$B$2, I6956*Inputs!$B$10, (Inputs!$B$8-I6956)/Inputs!$B$9), 0)</f>
        <v>0</v>
      </c>
      <c r="P6956" s="3">
        <f t="shared" si="977"/>
        <v>0</v>
      </c>
      <c r="Q6956" s="3">
        <f t="shared" si="978"/>
        <v>0</v>
      </c>
      <c r="R6956" s="3">
        <f>I6956 + M6956*Inputs!$B$9 - N6956/Inputs!$B$10</f>
        <v>340</v>
      </c>
    </row>
    <row r="6957" spans="1:18" x14ac:dyDescent="0.3">
      <c r="A6957" s="4">
        <v>46312.791666666657</v>
      </c>
      <c r="B6957" s="3">
        <v>38.450000000000003</v>
      </c>
      <c r="C6957" s="3">
        <v>11.45</v>
      </c>
      <c r="D6957" s="3">
        <f t="shared" si="972"/>
        <v>13.817916666666667</v>
      </c>
      <c r="E6957" s="3">
        <f>MAX(B6957 - D6957/Inputs!$B$5, 0)</f>
        <v>22.747821969696972</v>
      </c>
      <c r="F6957" s="3">
        <f>MAX(D6957*Inputs!$B$5 - B6957, 0)</f>
        <v>0</v>
      </c>
      <c r="G6957" s="3">
        <f t="shared" si="973"/>
        <v>11.45</v>
      </c>
      <c r="H6957" t="str">
        <f t="shared" si="974"/>
        <v>Discharge</v>
      </c>
      <c r="I6957" s="3">
        <f t="shared" si="979"/>
        <v>340</v>
      </c>
      <c r="J6957" s="3">
        <f t="shared" si="980"/>
        <v>298.54827166799322</v>
      </c>
      <c r="K6957" s="3">
        <f>MIN(Inputs!$B$2, (Inputs!$B$8 - I6957)/Inputs!$B$9)</f>
        <v>0</v>
      </c>
      <c r="L6957" s="3">
        <f>MAX(MIN(Inputs!$B$2, I6957*Inputs!$B$10, Inputs!$B$8*Inputs!$B$4 - J6957), 0)</f>
        <v>41.45172833200678</v>
      </c>
      <c r="M6957" s="3">
        <f t="shared" si="975"/>
        <v>0</v>
      </c>
      <c r="N6957" s="3">
        <f t="shared" si="976"/>
        <v>41.45172833200678</v>
      </c>
      <c r="O6957" s="3">
        <f>IF(H6957="Reg", MIN(Inputs!$B$2, I6957*Inputs!$B$10, (Inputs!$B$8-I6957)/Inputs!$B$9), 0)</f>
        <v>0</v>
      </c>
      <c r="P6957" s="3">
        <f t="shared" si="977"/>
        <v>1593.8189543656608</v>
      </c>
      <c r="Q6957" s="3">
        <f t="shared" si="978"/>
        <v>0</v>
      </c>
      <c r="R6957" s="3">
        <f>I6957 + M6957*Inputs!$B$9 - N6957/Inputs!$B$10</f>
        <v>295.81230912719002</v>
      </c>
    </row>
    <row r="6958" spans="1:18" x14ac:dyDescent="0.3">
      <c r="A6958" s="4">
        <v>46312.833333333343</v>
      </c>
      <c r="B6958" s="3">
        <v>40.782499999999999</v>
      </c>
      <c r="C6958" s="3">
        <v>6.78</v>
      </c>
      <c r="D6958" s="3">
        <f t="shared" si="972"/>
        <v>13.817916666666667</v>
      </c>
      <c r="E6958" s="3">
        <f>MAX(B6958 - D6958/Inputs!$B$5, 0)</f>
        <v>25.080321969696968</v>
      </c>
      <c r="F6958" s="3">
        <f>MAX(D6958*Inputs!$B$5 - B6958, 0)</f>
        <v>0</v>
      </c>
      <c r="G6958" s="3">
        <f t="shared" si="973"/>
        <v>6.78</v>
      </c>
      <c r="H6958" t="str">
        <f t="shared" si="974"/>
        <v>Discharge</v>
      </c>
      <c r="I6958" s="3">
        <f t="shared" si="979"/>
        <v>295.81230912719002</v>
      </c>
      <c r="J6958" s="3">
        <f t="shared" si="980"/>
        <v>340</v>
      </c>
      <c r="K6958" s="3">
        <f>MIN(Inputs!$B$2, (Inputs!$B$8 - I6958)/Inputs!$B$9)</f>
        <v>47.104236740916782</v>
      </c>
      <c r="L6958" s="3">
        <f>MAX(MIN(Inputs!$B$2, I6958*Inputs!$B$10, Inputs!$B$8*Inputs!$B$4 - J6958), 0)</f>
        <v>0</v>
      </c>
      <c r="M6958" s="3">
        <f t="shared" si="975"/>
        <v>0</v>
      </c>
      <c r="N6958" s="3">
        <f t="shared" si="976"/>
        <v>0</v>
      </c>
      <c r="O6958" s="3">
        <f>IF(H6958="Reg", MIN(Inputs!$B$2, I6958*Inputs!$B$10, (Inputs!$B$8-I6958)/Inputs!$B$9), 0)</f>
        <v>0</v>
      </c>
      <c r="P6958" s="3">
        <f t="shared" si="977"/>
        <v>0</v>
      </c>
      <c r="Q6958" s="3">
        <f t="shared" si="978"/>
        <v>0</v>
      </c>
      <c r="R6958" s="3">
        <f>I6958 + M6958*Inputs!$B$9 - N6958/Inputs!$B$10</f>
        <v>295.81230912719002</v>
      </c>
    </row>
    <row r="6959" spans="1:18" x14ac:dyDescent="0.3">
      <c r="A6959" s="4">
        <v>46312.875</v>
      </c>
      <c r="B6959" s="3">
        <v>32.35</v>
      </c>
      <c r="C6959" s="3">
        <v>0.94</v>
      </c>
      <c r="D6959" s="3">
        <f t="shared" si="972"/>
        <v>13.817916666666667</v>
      </c>
      <c r="E6959" s="3">
        <f>MAX(B6959 - D6959/Inputs!$B$5, 0)</f>
        <v>16.64782196969697</v>
      </c>
      <c r="F6959" s="3">
        <f>MAX(D6959*Inputs!$B$5 - B6959, 0)</f>
        <v>0</v>
      </c>
      <c r="G6959" s="3">
        <f t="shared" si="973"/>
        <v>0.94</v>
      </c>
      <c r="H6959" t="str">
        <f t="shared" si="974"/>
        <v>Discharge</v>
      </c>
      <c r="I6959" s="3">
        <f t="shared" si="979"/>
        <v>295.81230912719002</v>
      </c>
      <c r="J6959" s="3">
        <f t="shared" si="980"/>
        <v>340</v>
      </c>
      <c r="K6959" s="3">
        <f>MIN(Inputs!$B$2, (Inputs!$B$8 - I6959)/Inputs!$B$9)</f>
        <v>47.104236740916782</v>
      </c>
      <c r="L6959" s="3">
        <f>MAX(MIN(Inputs!$B$2, I6959*Inputs!$B$10, Inputs!$B$8*Inputs!$B$4 - J6959), 0)</f>
        <v>0</v>
      </c>
      <c r="M6959" s="3">
        <f t="shared" si="975"/>
        <v>0</v>
      </c>
      <c r="N6959" s="3">
        <f t="shared" si="976"/>
        <v>0</v>
      </c>
      <c r="O6959" s="3">
        <f>IF(H6959="Reg", MIN(Inputs!$B$2, I6959*Inputs!$B$10, (Inputs!$B$8-I6959)/Inputs!$B$9), 0)</f>
        <v>0</v>
      </c>
      <c r="P6959" s="3">
        <f t="shared" si="977"/>
        <v>0</v>
      </c>
      <c r="Q6959" s="3">
        <f t="shared" si="978"/>
        <v>0</v>
      </c>
      <c r="R6959" s="3">
        <f>I6959 + M6959*Inputs!$B$9 - N6959/Inputs!$B$10</f>
        <v>295.81230912719002</v>
      </c>
    </row>
    <row r="6960" spans="1:18" x14ac:dyDescent="0.3">
      <c r="A6960" s="4">
        <v>46312.916666666657</v>
      </c>
      <c r="B6960" s="3">
        <v>28.9925</v>
      </c>
      <c r="C6960" s="3">
        <v>0.06</v>
      </c>
      <c r="D6960" s="3">
        <f t="shared" si="972"/>
        <v>13.817916666666667</v>
      </c>
      <c r="E6960" s="3">
        <f>MAX(B6960 - D6960/Inputs!$B$5, 0)</f>
        <v>13.290321969696969</v>
      </c>
      <c r="F6960" s="3">
        <f>MAX(D6960*Inputs!$B$5 - B6960, 0)</f>
        <v>0</v>
      </c>
      <c r="G6960" s="3">
        <f t="shared" si="973"/>
        <v>0.06</v>
      </c>
      <c r="H6960" t="str">
        <f t="shared" si="974"/>
        <v>Discharge</v>
      </c>
      <c r="I6960" s="3">
        <f t="shared" si="979"/>
        <v>295.81230912719002</v>
      </c>
      <c r="J6960" s="3">
        <f t="shared" si="980"/>
        <v>340</v>
      </c>
      <c r="K6960" s="3">
        <f>MIN(Inputs!$B$2, (Inputs!$B$8 - I6960)/Inputs!$B$9)</f>
        <v>47.104236740916782</v>
      </c>
      <c r="L6960" s="3">
        <f>MAX(MIN(Inputs!$B$2, I6960*Inputs!$B$10, Inputs!$B$8*Inputs!$B$4 - J6960), 0)</f>
        <v>0</v>
      </c>
      <c r="M6960" s="3">
        <f t="shared" si="975"/>
        <v>0</v>
      </c>
      <c r="N6960" s="3">
        <f t="shared" si="976"/>
        <v>0</v>
      </c>
      <c r="O6960" s="3">
        <f>IF(H6960="Reg", MIN(Inputs!$B$2, I6960*Inputs!$B$10, (Inputs!$B$8-I6960)/Inputs!$B$9), 0)</f>
        <v>0</v>
      </c>
      <c r="P6960" s="3">
        <f t="shared" si="977"/>
        <v>0</v>
      </c>
      <c r="Q6960" s="3">
        <f t="shared" si="978"/>
        <v>0</v>
      </c>
      <c r="R6960" s="3">
        <f>I6960 + M6960*Inputs!$B$9 - N6960/Inputs!$B$10</f>
        <v>295.81230912719002</v>
      </c>
    </row>
    <row r="6961" spans="1:18" x14ac:dyDescent="0.3">
      <c r="A6961" s="4">
        <v>46312.958333333343</v>
      </c>
      <c r="B6961" s="3">
        <v>21.790000000000003</v>
      </c>
      <c r="C6961" s="3">
        <v>0.05</v>
      </c>
      <c r="D6961" s="3">
        <f t="shared" si="972"/>
        <v>13.817916666666667</v>
      </c>
      <c r="E6961" s="3">
        <f>MAX(B6961 - D6961/Inputs!$B$5, 0)</f>
        <v>6.0878219696969715</v>
      </c>
      <c r="F6961" s="3">
        <f>MAX(D6961*Inputs!$B$5 - B6961, 0)</f>
        <v>0</v>
      </c>
      <c r="G6961" s="3">
        <f t="shared" si="973"/>
        <v>0.05</v>
      </c>
      <c r="H6961" t="str">
        <f t="shared" si="974"/>
        <v>Discharge</v>
      </c>
      <c r="I6961" s="3">
        <f t="shared" si="979"/>
        <v>295.81230912719002</v>
      </c>
      <c r="J6961" s="3">
        <f t="shared" si="980"/>
        <v>340</v>
      </c>
      <c r="K6961" s="3">
        <f>MIN(Inputs!$B$2, (Inputs!$B$8 - I6961)/Inputs!$B$9)</f>
        <v>47.104236740916782</v>
      </c>
      <c r="L6961" s="3">
        <f>MAX(MIN(Inputs!$B$2, I6961*Inputs!$B$10, Inputs!$B$8*Inputs!$B$4 - J6961), 0)</f>
        <v>0</v>
      </c>
      <c r="M6961" s="3">
        <f t="shared" si="975"/>
        <v>0</v>
      </c>
      <c r="N6961" s="3">
        <f t="shared" si="976"/>
        <v>0</v>
      </c>
      <c r="O6961" s="3">
        <f>IF(H6961="Reg", MIN(Inputs!$B$2, I6961*Inputs!$B$10, (Inputs!$B$8-I6961)/Inputs!$B$9), 0)</f>
        <v>0</v>
      </c>
      <c r="P6961" s="3">
        <f t="shared" si="977"/>
        <v>0</v>
      </c>
      <c r="Q6961" s="3">
        <f t="shared" si="978"/>
        <v>0</v>
      </c>
      <c r="R6961" s="3">
        <f>I6961 + M6961*Inputs!$B$9 - N6961/Inputs!$B$10</f>
        <v>295.81230912719002</v>
      </c>
    </row>
    <row r="6962" spans="1:18" x14ac:dyDescent="0.3">
      <c r="A6962" s="4">
        <v>46313</v>
      </c>
      <c r="B6962" s="3">
        <v>25.075000000000003</v>
      </c>
      <c r="C6962" s="3">
        <v>0.05</v>
      </c>
      <c r="D6962" s="3">
        <f t="shared" si="972"/>
        <v>27.343541666666667</v>
      </c>
      <c r="E6962" s="3">
        <f>MAX(B6962 - D6962/Inputs!$B$5, 0)</f>
        <v>0</v>
      </c>
      <c r="F6962" s="3">
        <f>MAX(D6962*Inputs!$B$5 - B6962, 0)</f>
        <v>0</v>
      </c>
      <c r="G6962" s="3">
        <f t="shared" si="973"/>
        <v>0.05</v>
      </c>
      <c r="H6962" t="str">
        <f t="shared" si="974"/>
        <v>Reg</v>
      </c>
      <c r="I6962" s="3">
        <f t="shared" si="979"/>
        <v>295.81230912719002</v>
      </c>
      <c r="J6962" s="3">
        <f t="shared" si="980"/>
        <v>0</v>
      </c>
      <c r="K6962" s="3">
        <f>MIN(Inputs!$B$2, (Inputs!$B$8 - I6962)/Inputs!$B$9)</f>
        <v>47.104236740916782</v>
      </c>
      <c r="L6962" s="3">
        <f>MAX(MIN(Inputs!$B$2, I6962*Inputs!$B$10, Inputs!$B$8*Inputs!$B$4 - J6962), 0)</f>
        <v>170</v>
      </c>
      <c r="M6962" s="3">
        <f t="shared" si="975"/>
        <v>0</v>
      </c>
      <c r="N6962" s="3">
        <f t="shared" si="976"/>
        <v>0</v>
      </c>
      <c r="O6962" s="3">
        <f>IF(H6962="Reg", MIN(Inputs!$B$2, I6962*Inputs!$B$10, (Inputs!$B$8-I6962)/Inputs!$B$9), 0)</f>
        <v>47.104236740916782</v>
      </c>
      <c r="P6962" s="3">
        <f t="shared" si="977"/>
        <v>0</v>
      </c>
      <c r="Q6962" s="3">
        <f t="shared" si="978"/>
        <v>2.355211837045839</v>
      </c>
      <c r="R6962" s="3">
        <f>I6962 + M6962*Inputs!$B$9 - N6962/Inputs!$B$10</f>
        <v>295.81230912719002</v>
      </c>
    </row>
    <row r="6963" spans="1:18" x14ac:dyDescent="0.3">
      <c r="A6963" s="4">
        <v>46313.041666666657</v>
      </c>
      <c r="B6963" s="3">
        <v>66.48</v>
      </c>
      <c r="C6963" s="3">
        <v>0.06</v>
      </c>
      <c r="D6963" s="3">
        <f t="shared" si="972"/>
        <v>27.343541666666667</v>
      </c>
      <c r="E6963" s="3">
        <f>MAX(B6963 - D6963/Inputs!$B$5, 0)</f>
        <v>35.407793560606066</v>
      </c>
      <c r="F6963" s="3">
        <f>MAX(D6963*Inputs!$B$5 - B6963, 0)</f>
        <v>0</v>
      </c>
      <c r="G6963" s="3">
        <f t="shared" si="973"/>
        <v>0.06</v>
      </c>
      <c r="H6963" t="str">
        <f t="shared" si="974"/>
        <v>Discharge</v>
      </c>
      <c r="I6963" s="3">
        <f t="shared" si="979"/>
        <v>295.81230912719002</v>
      </c>
      <c r="J6963" s="3">
        <f t="shared" si="980"/>
        <v>0</v>
      </c>
      <c r="K6963" s="3">
        <f>MIN(Inputs!$B$2, (Inputs!$B$8 - I6963)/Inputs!$B$9)</f>
        <v>47.104236740916782</v>
      </c>
      <c r="L6963" s="3">
        <f>MAX(MIN(Inputs!$B$2, I6963*Inputs!$B$10, Inputs!$B$8*Inputs!$B$4 - J6963), 0)</f>
        <v>170</v>
      </c>
      <c r="M6963" s="3">
        <f t="shared" si="975"/>
        <v>0</v>
      </c>
      <c r="N6963" s="3">
        <f t="shared" si="976"/>
        <v>170</v>
      </c>
      <c r="O6963" s="3">
        <f>IF(H6963="Reg", MIN(Inputs!$B$2, I6963*Inputs!$B$10, (Inputs!$B$8-I6963)/Inputs!$B$9), 0)</f>
        <v>0</v>
      </c>
      <c r="P6963" s="3">
        <f t="shared" si="977"/>
        <v>11301.6</v>
      </c>
      <c r="Q6963" s="3">
        <f t="shared" si="978"/>
        <v>0</v>
      </c>
      <c r="R6963" s="3">
        <f>I6963 + M6963*Inputs!$B$9 - N6963/Inputs!$B$10</f>
        <v>114.59170022492117</v>
      </c>
    </row>
    <row r="6964" spans="1:18" x14ac:dyDescent="0.3">
      <c r="A6964" s="4">
        <v>46313.083333333343</v>
      </c>
      <c r="B6964" s="3">
        <v>50.147499999999994</v>
      </c>
      <c r="C6964" s="3">
        <v>0.05</v>
      </c>
      <c r="D6964" s="3">
        <f t="shared" si="972"/>
        <v>27.343541666666667</v>
      </c>
      <c r="E6964" s="3">
        <f>MAX(B6964 - D6964/Inputs!$B$5, 0)</f>
        <v>19.075293560606053</v>
      </c>
      <c r="F6964" s="3">
        <f>MAX(D6964*Inputs!$B$5 - B6964, 0)</f>
        <v>0</v>
      </c>
      <c r="G6964" s="3">
        <f t="shared" si="973"/>
        <v>0.05</v>
      </c>
      <c r="H6964" t="str">
        <f t="shared" si="974"/>
        <v>Discharge</v>
      </c>
      <c r="I6964" s="3">
        <f t="shared" si="979"/>
        <v>114.59170022492117</v>
      </c>
      <c r="J6964" s="3">
        <f t="shared" si="980"/>
        <v>170</v>
      </c>
      <c r="K6964" s="3">
        <f>MIN(Inputs!$B$2, (Inputs!$B$8 - I6964)/Inputs!$B$9)</f>
        <v>170</v>
      </c>
      <c r="L6964" s="3">
        <f>MAX(MIN(Inputs!$B$2, I6964*Inputs!$B$10, Inputs!$B$8*Inputs!$B$4 - J6964), 0)</f>
        <v>107.49654333598646</v>
      </c>
      <c r="M6964" s="3">
        <f t="shared" si="975"/>
        <v>0</v>
      </c>
      <c r="N6964" s="3">
        <f t="shared" si="976"/>
        <v>107.49654333598646</v>
      </c>
      <c r="O6964" s="3">
        <f>IF(H6964="Reg", MIN(Inputs!$B$2, I6964*Inputs!$B$10, (Inputs!$B$8-I6964)/Inputs!$B$9), 0)</f>
        <v>0</v>
      </c>
      <c r="P6964" s="3">
        <f t="shared" si="977"/>
        <v>5390.6829069413807</v>
      </c>
      <c r="Q6964" s="3">
        <f t="shared" si="978"/>
        <v>0</v>
      </c>
      <c r="R6964" s="3">
        <f>I6964 + M6964*Inputs!$B$9 - N6964/Inputs!$B$10</f>
        <v>0</v>
      </c>
    </row>
    <row r="6965" spans="1:18" x14ac:dyDescent="0.3">
      <c r="A6965" s="4">
        <v>46313.125</v>
      </c>
      <c r="B6965" s="3">
        <v>41.557500000000005</v>
      </c>
      <c r="C6965" s="3">
        <v>7.0000000000000007E-2</v>
      </c>
      <c r="D6965" s="3">
        <f t="shared" si="972"/>
        <v>27.343541666666667</v>
      </c>
      <c r="E6965" s="3">
        <f>MAX(B6965 - D6965/Inputs!$B$5, 0)</f>
        <v>10.485293560606063</v>
      </c>
      <c r="F6965" s="3">
        <f>MAX(D6965*Inputs!$B$5 - B6965, 0)</f>
        <v>0</v>
      </c>
      <c r="G6965" s="3">
        <f t="shared" si="973"/>
        <v>7.0000000000000007E-2</v>
      </c>
      <c r="H6965" t="str">
        <f t="shared" si="974"/>
        <v>Discharge</v>
      </c>
      <c r="I6965" s="3">
        <f t="shared" si="979"/>
        <v>0</v>
      </c>
      <c r="J6965" s="3">
        <f t="shared" si="980"/>
        <v>277.49654333598647</v>
      </c>
      <c r="K6965" s="3">
        <f>MIN(Inputs!$B$2, (Inputs!$B$8 - I6965)/Inputs!$B$9)</f>
        <v>170</v>
      </c>
      <c r="L6965" s="3">
        <f>MAX(MIN(Inputs!$B$2, I6965*Inputs!$B$10, Inputs!$B$8*Inputs!$B$4 - J6965), 0)</f>
        <v>0</v>
      </c>
      <c r="M6965" s="3">
        <f t="shared" si="975"/>
        <v>0</v>
      </c>
      <c r="N6965" s="3">
        <f t="shared" si="976"/>
        <v>0</v>
      </c>
      <c r="O6965" s="3">
        <f>IF(H6965="Reg", MIN(Inputs!$B$2, I6965*Inputs!$B$10, (Inputs!$B$8-I6965)/Inputs!$B$9), 0)</f>
        <v>0</v>
      </c>
      <c r="P6965" s="3">
        <f t="shared" si="977"/>
        <v>0</v>
      </c>
      <c r="Q6965" s="3">
        <f t="shared" si="978"/>
        <v>0</v>
      </c>
      <c r="R6965" s="3">
        <f>I6965 + M6965*Inputs!$B$9 - N6965/Inputs!$B$10</f>
        <v>0</v>
      </c>
    </row>
    <row r="6966" spans="1:18" x14ac:dyDescent="0.3">
      <c r="A6966" s="4">
        <v>46313.166666666657</v>
      </c>
      <c r="B6966" s="3">
        <v>29.997499999999999</v>
      </c>
      <c r="C6966" s="3">
        <v>0.06</v>
      </c>
      <c r="D6966" s="3">
        <f t="shared" si="972"/>
        <v>27.343541666666667</v>
      </c>
      <c r="E6966" s="3">
        <f>MAX(B6966 - D6966/Inputs!$B$5, 0)</f>
        <v>0</v>
      </c>
      <c r="F6966" s="3">
        <f>MAX(D6966*Inputs!$B$5 - B6966, 0)</f>
        <v>0</v>
      </c>
      <c r="G6966" s="3">
        <f t="shared" si="973"/>
        <v>0.06</v>
      </c>
      <c r="H6966" t="str">
        <f t="shared" si="974"/>
        <v>Reg</v>
      </c>
      <c r="I6966" s="3">
        <f t="shared" si="979"/>
        <v>0</v>
      </c>
      <c r="J6966" s="3">
        <f t="shared" si="980"/>
        <v>277.49654333598647</v>
      </c>
      <c r="K6966" s="3">
        <f>MIN(Inputs!$B$2, (Inputs!$B$8 - I6966)/Inputs!$B$9)</f>
        <v>170</v>
      </c>
      <c r="L6966" s="3">
        <f>MAX(MIN(Inputs!$B$2, I6966*Inputs!$B$10, Inputs!$B$8*Inputs!$B$4 - J6966), 0)</f>
        <v>0</v>
      </c>
      <c r="M6966" s="3">
        <f t="shared" si="975"/>
        <v>0</v>
      </c>
      <c r="N6966" s="3">
        <f t="shared" si="976"/>
        <v>0</v>
      </c>
      <c r="O6966" s="3">
        <f>IF(H6966="Reg", MIN(Inputs!$B$2, I6966*Inputs!$B$10, (Inputs!$B$8-I6966)/Inputs!$B$9), 0)</f>
        <v>0</v>
      </c>
      <c r="P6966" s="3">
        <f t="shared" si="977"/>
        <v>0</v>
      </c>
      <c r="Q6966" s="3">
        <f t="shared" si="978"/>
        <v>0</v>
      </c>
      <c r="R6966" s="3">
        <f>I6966 + M6966*Inputs!$B$9 - N6966/Inputs!$B$10</f>
        <v>0</v>
      </c>
    </row>
    <row r="6967" spans="1:18" x14ac:dyDescent="0.3">
      <c r="A6967" s="4">
        <v>46313.208333333343</v>
      </c>
      <c r="B6967" s="3">
        <v>23.892499999999998</v>
      </c>
      <c r="C6967" s="3">
        <v>0.06</v>
      </c>
      <c r="D6967" s="3">
        <f t="shared" si="972"/>
        <v>27.343541666666667</v>
      </c>
      <c r="E6967" s="3">
        <f>MAX(B6967 - D6967/Inputs!$B$5, 0)</f>
        <v>0</v>
      </c>
      <c r="F6967" s="3">
        <f>MAX(D6967*Inputs!$B$5 - B6967, 0)</f>
        <v>0.16981666666666939</v>
      </c>
      <c r="G6967" s="3">
        <f t="shared" si="973"/>
        <v>0.06</v>
      </c>
      <c r="H6967" t="str">
        <f t="shared" si="974"/>
        <v>Charge</v>
      </c>
      <c r="I6967" s="3">
        <f t="shared" si="979"/>
        <v>0</v>
      </c>
      <c r="J6967" s="3">
        <f t="shared" si="980"/>
        <v>277.49654333598647</v>
      </c>
      <c r="K6967" s="3">
        <f>MIN(Inputs!$B$2, (Inputs!$B$8 - I6967)/Inputs!$B$9)</f>
        <v>170</v>
      </c>
      <c r="L6967" s="3">
        <f>MAX(MIN(Inputs!$B$2, I6967*Inputs!$B$10, Inputs!$B$8*Inputs!$B$4 - J6967), 0)</f>
        <v>0</v>
      </c>
      <c r="M6967" s="3">
        <f t="shared" si="975"/>
        <v>170</v>
      </c>
      <c r="N6967" s="3">
        <f t="shared" si="976"/>
        <v>0</v>
      </c>
      <c r="O6967" s="3">
        <f>IF(H6967="Reg", MIN(Inputs!$B$2, I6967*Inputs!$B$10, (Inputs!$B$8-I6967)/Inputs!$B$9), 0)</f>
        <v>0</v>
      </c>
      <c r="P6967" s="3">
        <f t="shared" si="977"/>
        <v>-4061.7249999999999</v>
      </c>
      <c r="Q6967" s="3">
        <f t="shared" si="978"/>
        <v>0</v>
      </c>
      <c r="R6967" s="3">
        <f>I6967 + M6967*Inputs!$B$9 - N6967/Inputs!$B$10</f>
        <v>159.4741358339966</v>
      </c>
    </row>
    <row r="6968" spans="1:18" x14ac:dyDescent="0.3">
      <c r="A6968" s="4">
        <v>46313.25</v>
      </c>
      <c r="B6968" s="3">
        <v>21.25</v>
      </c>
      <c r="C6968" s="3">
        <v>0.06</v>
      </c>
      <c r="D6968" s="3">
        <f t="shared" si="972"/>
        <v>27.343541666666667</v>
      </c>
      <c r="E6968" s="3">
        <f>MAX(B6968 - D6968/Inputs!$B$5, 0)</f>
        <v>0</v>
      </c>
      <c r="F6968" s="3">
        <f>MAX(D6968*Inputs!$B$5 - B6968, 0)</f>
        <v>2.8123166666666677</v>
      </c>
      <c r="G6968" s="3">
        <f t="shared" si="973"/>
        <v>0.06</v>
      </c>
      <c r="H6968" t="str">
        <f t="shared" si="974"/>
        <v>Charge</v>
      </c>
      <c r="I6968" s="3">
        <f t="shared" si="979"/>
        <v>159.4741358339966</v>
      </c>
      <c r="J6968" s="3">
        <f t="shared" si="980"/>
        <v>277.49654333598647</v>
      </c>
      <c r="K6968" s="3">
        <f>MIN(Inputs!$B$2, (Inputs!$B$8 - I6968)/Inputs!$B$9)</f>
        <v>170</v>
      </c>
      <c r="L6968" s="3">
        <f>MAX(MIN(Inputs!$B$2, I6968*Inputs!$B$10, Inputs!$B$8*Inputs!$B$4 - J6968), 0)</f>
        <v>62.503456664013527</v>
      </c>
      <c r="M6968" s="3">
        <f t="shared" si="975"/>
        <v>170</v>
      </c>
      <c r="N6968" s="3">
        <f t="shared" si="976"/>
        <v>0</v>
      </c>
      <c r="O6968" s="3">
        <f>IF(H6968="Reg", MIN(Inputs!$B$2, I6968*Inputs!$B$10, (Inputs!$B$8-I6968)/Inputs!$B$9), 0)</f>
        <v>0</v>
      </c>
      <c r="P6968" s="3">
        <f t="shared" si="977"/>
        <v>-3612.5</v>
      </c>
      <c r="Q6968" s="3">
        <f t="shared" si="978"/>
        <v>0</v>
      </c>
      <c r="R6968" s="3">
        <f>I6968 + M6968*Inputs!$B$9 - N6968/Inputs!$B$10</f>
        <v>318.9482716679932</v>
      </c>
    </row>
    <row r="6969" spans="1:18" x14ac:dyDescent="0.3">
      <c r="A6969" s="4">
        <v>46313.291666666657</v>
      </c>
      <c r="B6969" s="3">
        <v>22.475000000000001</v>
      </c>
      <c r="C6969" s="3">
        <v>0.64</v>
      </c>
      <c r="D6969" s="3">
        <f t="shared" si="972"/>
        <v>27.343541666666667</v>
      </c>
      <c r="E6969" s="3">
        <f>MAX(B6969 - D6969/Inputs!$B$5, 0)</f>
        <v>0</v>
      </c>
      <c r="F6969" s="3">
        <f>MAX(D6969*Inputs!$B$5 - B6969, 0)</f>
        <v>1.5873166666666663</v>
      </c>
      <c r="G6969" s="3">
        <f t="shared" si="973"/>
        <v>0.64</v>
      </c>
      <c r="H6969" t="str">
        <f t="shared" si="974"/>
        <v>Charge</v>
      </c>
      <c r="I6969" s="3">
        <f t="shared" si="979"/>
        <v>318.9482716679932</v>
      </c>
      <c r="J6969" s="3">
        <f t="shared" si="980"/>
        <v>277.49654333598647</v>
      </c>
      <c r="K6969" s="3">
        <f>MIN(Inputs!$B$2, (Inputs!$B$8 - I6969)/Inputs!$B$9)</f>
        <v>22.44121780453775</v>
      </c>
      <c r="L6969" s="3">
        <f>MAX(MIN(Inputs!$B$2, I6969*Inputs!$B$10, Inputs!$B$8*Inputs!$B$4 - J6969), 0)</f>
        <v>62.503456664013527</v>
      </c>
      <c r="M6969" s="3">
        <f t="shared" si="975"/>
        <v>22.44121780453775</v>
      </c>
      <c r="N6969" s="3">
        <f t="shared" si="976"/>
        <v>0</v>
      </c>
      <c r="O6969" s="3">
        <f>IF(H6969="Reg", MIN(Inputs!$B$2, I6969*Inputs!$B$10, (Inputs!$B$8-I6969)/Inputs!$B$9), 0)</f>
        <v>0</v>
      </c>
      <c r="P6969" s="3">
        <f t="shared" si="977"/>
        <v>-504.36637015698597</v>
      </c>
      <c r="Q6969" s="3">
        <f t="shared" si="978"/>
        <v>0</v>
      </c>
      <c r="R6969" s="3">
        <f>I6969 + M6969*Inputs!$B$9 - N6969/Inputs!$B$10</f>
        <v>340</v>
      </c>
    </row>
    <row r="6970" spans="1:18" x14ac:dyDescent="0.3">
      <c r="A6970" s="4">
        <v>46313.333333333343</v>
      </c>
      <c r="B6970" s="3">
        <v>24.7575</v>
      </c>
      <c r="C6970" s="3">
        <v>0.89</v>
      </c>
      <c r="D6970" s="3">
        <f t="shared" si="972"/>
        <v>27.343541666666667</v>
      </c>
      <c r="E6970" s="3">
        <f>MAX(B6970 - D6970/Inputs!$B$5, 0)</f>
        <v>0</v>
      </c>
      <c r="F6970" s="3">
        <f>MAX(D6970*Inputs!$B$5 - B6970, 0)</f>
        <v>0</v>
      </c>
      <c r="G6970" s="3">
        <f t="shared" si="973"/>
        <v>0.89</v>
      </c>
      <c r="H6970" t="str">
        <f t="shared" si="974"/>
        <v>Reg</v>
      </c>
      <c r="I6970" s="3">
        <f t="shared" si="979"/>
        <v>340</v>
      </c>
      <c r="J6970" s="3">
        <f t="shared" si="980"/>
        <v>277.49654333598647</v>
      </c>
      <c r="K6970" s="3">
        <f>MIN(Inputs!$B$2, (Inputs!$B$8 - I6970)/Inputs!$B$9)</f>
        <v>0</v>
      </c>
      <c r="L6970" s="3">
        <f>MAX(MIN(Inputs!$B$2, I6970*Inputs!$B$10, Inputs!$B$8*Inputs!$B$4 - J6970), 0)</f>
        <v>62.503456664013527</v>
      </c>
      <c r="M6970" s="3">
        <f t="shared" si="975"/>
        <v>0</v>
      </c>
      <c r="N6970" s="3">
        <f t="shared" si="976"/>
        <v>0</v>
      </c>
      <c r="O6970" s="3">
        <f>IF(H6970="Reg", MIN(Inputs!$B$2, I6970*Inputs!$B$10, (Inputs!$B$8-I6970)/Inputs!$B$9), 0)</f>
        <v>0</v>
      </c>
      <c r="P6970" s="3">
        <f t="shared" si="977"/>
        <v>0</v>
      </c>
      <c r="Q6970" s="3">
        <f t="shared" si="978"/>
        <v>0</v>
      </c>
      <c r="R6970" s="3">
        <f>I6970 + M6970*Inputs!$B$9 - N6970/Inputs!$B$10</f>
        <v>340</v>
      </c>
    </row>
    <row r="6971" spans="1:18" x14ac:dyDescent="0.3">
      <c r="A6971" s="4">
        <v>46313.375</v>
      </c>
      <c r="B6971" s="3">
        <v>11.855</v>
      </c>
      <c r="C6971" s="3">
        <v>0.44</v>
      </c>
      <c r="D6971" s="3">
        <f t="shared" si="972"/>
        <v>27.343541666666667</v>
      </c>
      <c r="E6971" s="3">
        <f>MAX(B6971 - D6971/Inputs!$B$5, 0)</f>
        <v>0</v>
      </c>
      <c r="F6971" s="3">
        <f>MAX(D6971*Inputs!$B$5 - B6971, 0)</f>
        <v>12.207316666666667</v>
      </c>
      <c r="G6971" s="3">
        <f t="shared" si="973"/>
        <v>0.44</v>
      </c>
      <c r="H6971" t="str">
        <f t="shared" si="974"/>
        <v>Charge</v>
      </c>
      <c r="I6971" s="3">
        <f t="shared" si="979"/>
        <v>340</v>
      </c>
      <c r="J6971" s="3">
        <f t="shared" si="980"/>
        <v>277.49654333598647</v>
      </c>
      <c r="K6971" s="3">
        <f>MIN(Inputs!$B$2, (Inputs!$B$8 - I6971)/Inputs!$B$9)</f>
        <v>0</v>
      </c>
      <c r="L6971" s="3">
        <f>MAX(MIN(Inputs!$B$2, I6971*Inputs!$B$10, Inputs!$B$8*Inputs!$B$4 - J6971), 0)</f>
        <v>62.503456664013527</v>
      </c>
      <c r="M6971" s="3">
        <f t="shared" si="975"/>
        <v>0</v>
      </c>
      <c r="N6971" s="3">
        <f t="shared" si="976"/>
        <v>0</v>
      </c>
      <c r="O6971" s="3">
        <f>IF(H6971="Reg", MIN(Inputs!$B$2, I6971*Inputs!$B$10, (Inputs!$B$8-I6971)/Inputs!$B$9), 0)</f>
        <v>0</v>
      </c>
      <c r="P6971" s="3">
        <f t="shared" si="977"/>
        <v>0</v>
      </c>
      <c r="Q6971" s="3">
        <f t="shared" si="978"/>
        <v>0</v>
      </c>
      <c r="R6971" s="3">
        <f>I6971 + M6971*Inputs!$B$9 - N6971/Inputs!$B$10</f>
        <v>340</v>
      </c>
    </row>
    <row r="6972" spans="1:18" x14ac:dyDescent="0.3">
      <c r="A6972" s="4">
        <v>46313.416666666657</v>
      </c>
      <c r="B6972" s="3">
        <v>2.9899999999999998</v>
      </c>
      <c r="C6972" s="3">
        <v>0.41</v>
      </c>
      <c r="D6972" s="3">
        <f t="shared" si="972"/>
        <v>27.343541666666667</v>
      </c>
      <c r="E6972" s="3">
        <f>MAX(B6972 - D6972/Inputs!$B$5, 0)</f>
        <v>0</v>
      </c>
      <c r="F6972" s="3">
        <f>MAX(D6972*Inputs!$B$5 - B6972, 0)</f>
        <v>21.072316666666669</v>
      </c>
      <c r="G6972" s="3">
        <f t="shared" si="973"/>
        <v>0.41</v>
      </c>
      <c r="H6972" t="str">
        <f t="shared" si="974"/>
        <v>Charge</v>
      </c>
      <c r="I6972" s="3">
        <f t="shared" si="979"/>
        <v>340</v>
      </c>
      <c r="J6972" s="3">
        <f t="shared" si="980"/>
        <v>277.49654333598647</v>
      </c>
      <c r="K6972" s="3">
        <f>MIN(Inputs!$B$2, (Inputs!$B$8 - I6972)/Inputs!$B$9)</f>
        <v>0</v>
      </c>
      <c r="L6972" s="3">
        <f>MAX(MIN(Inputs!$B$2, I6972*Inputs!$B$10, Inputs!$B$8*Inputs!$B$4 - J6972), 0)</f>
        <v>62.503456664013527</v>
      </c>
      <c r="M6972" s="3">
        <f t="shared" si="975"/>
        <v>0</v>
      </c>
      <c r="N6972" s="3">
        <f t="shared" si="976"/>
        <v>0</v>
      </c>
      <c r="O6972" s="3">
        <f>IF(H6972="Reg", MIN(Inputs!$B$2, I6972*Inputs!$B$10, (Inputs!$B$8-I6972)/Inputs!$B$9), 0)</f>
        <v>0</v>
      </c>
      <c r="P6972" s="3">
        <f t="shared" si="977"/>
        <v>0</v>
      </c>
      <c r="Q6972" s="3">
        <f t="shared" si="978"/>
        <v>0</v>
      </c>
      <c r="R6972" s="3">
        <f>I6972 + M6972*Inputs!$B$9 - N6972/Inputs!$B$10</f>
        <v>340</v>
      </c>
    </row>
    <row r="6973" spans="1:18" x14ac:dyDescent="0.3">
      <c r="A6973" s="4">
        <v>46313.458333333343</v>
      </c>
      <c r="B6973" s="3">
        <v>7.4999999999999997E-3</v>
      </c>
      <c r="C6973" s="3">
        <v>0.44</v>
      </c>
      <c r="D6973" s="3">
        <f t="shared" si="972"/>
        <v>27.343541666666667</v>
      </c>
      <c r="E6973" s="3">
        <f>MAX(B6973 - D6973/Inputs!$B$5, 0)</f>
        <v>0</v>
      </c>
      <c r="F6973" s="3">
        <f>MAX(D6973*Inputs!$B$5 - B6973, 0)</f>
        <v>24.054816666666667</v>
      </c>
      <c r="G6973" s="3">
        <f t="shared" si="973"/>
        <v>0.44</v>
      </c>
      <c r="H6973" t="str">
        <f t="shared" si="974"/>
        <v>Charge</v>
      </c>
      <c r="I6973" s="3">
        <f t="shared" si="979"/>
        <v>340</v>
      </c>
      <c r="J6973" s="3">
        <f t="shared" si="980"/>
        <v>277.49654333598647</v>
      </c>
      <c r="K6973" s="3">
        <f>MIN(Inputs!$B$2, (Inputs!$B$8 - I6973)/Inputs!$B$9)</f>
        <v>0</v>
      </c>
      <c r="L6973" s="3">
        <f>MAX(MIN(Inputs!$B$2, I6973*Inputs!$B$10, Inputs!$B$8*Inputs!$B$4 - J6973), 0)</f>
        <v>62.503456664013527</v>
      </c>
      <c r="M6973" s="3">
        <f t="shared" si="975"/>
        <v>0</v>
      </c>
      <c r="N6973" s="3">
        <f t="shared" si="976"/>
        <v>0</v>
      </c>
      <c r="O6973" s="3">
        <f>IF(H6973="Reg", MIN(Inputs!$B$2, I6973*Inputs!$B$10, (Inputs!$B$8-I6973)/Inputs!$B$9), 0)</f>
        <v>0</v>
      </c>
      <c r="P6973" s="3">
        <f t="shared" si="977"/>
        <v>0</v>
      </c>
      <c r="Q6973" s="3">
        <f t="shared" si="978"/>
        <v>0</v>
      </c>
      <c r="R6973" s="3">
        <f>I6973 + M6973*Inputs!$B$9 - N6973/Inputs!$B$10</f>
        <v>340</v>
      </c>
    </row>
    <row r="6974" spans="1:18" x14ac:dyDescent="0.3">
      <c r="A6974" s="4">
        <v>46313.5</v>
      </c>
      <c r="B6974" s="3">
        <v>5.0000000000000001E-3</v>
      </c>
      <c r="C6974" s="3">
        <v>0.44</v>
      </c>
      <c r="D6974" s="3">
        <f t="shared" si="972"/>
        <v>27.343541666666667</v>
      </c>
      <c r="E6974" s="3">
        <f>MAX(B6974 - D6974/Inputs!$B$5, 0)</f>
        <v>0</v>
      </c>
      <c r="F6974" s="3">
        <f>MAX(D6974*Inputs!$B$5 - B6974, 0)</f>
        <v>24.057316666666669</v>
      </c>
      <c r="G6974" s="3">
        <f t="shared" si="973"/>
        <v>0.44</v>
      </c>
      <c r="H6974" t="str">
        <f t="shared" si="974"/>
        <v>Charge</v>
      </c>
      <c r="I6974" s="3">
        <f t="shared" si="979"/>
        <v>340</v>
      </c>
      <c r="J6974" s="3">
        <f t="shared" si="980"/>
        <v>277.49654333598647</v>
      </c>
      <c r="K6974" s="3">
        <f>MIN(Inputs!$B$2, (Inputs!$B$8 - I6974)/Inputs!$B$9)</f>
        <v>0</v>
      </c>
      <c r="L6974" s="3">
        <f>MAX(MIN(Inputs!$B$2, I6974*Inputs!$B$10, Inputs!$B$8*Inputs!$B$4 - J6974), 0)</f>
        <v>62.503456664013527</v>
      </c>
      <c r="M6974" s="3">
        <f t="shared" si="975"/>
        <v>0</v>
      </c>
      <c r="N6974" s="3">
        <f t="shared" si="976"/>
        <v>0</v>
      </c>
      <c r="O6974" s="3">
        <f>IF(H6974="Reg", MIN(Inputs!$B$2, I6974*Inputs!$B$10, (Inputs!$B$8-I6974)/Inputs!$B$9), 0)</f>
        <v>0</v>
      </c>
      <c r="P6974" s="3">
        <f t="shared" si="977"/>
        <v>0</v>
      </c>
      <c r="Q6974" s="3">
        <f t="shared" si="978"/>
        <v>0</v>
      </c>
      <c r="R6974" s="3">
        <f>I6974 + M6974*Inputs!$B$9 - N6974/Inputs!$B$10</f>
        <v>340</v>
      </c>
    </row>
    <row r="6975" spans="1:18" x14ac:dyDescent="0.3">
      <c r="A6975" s="4">
        <v>46313.541666666657</v>
      </c>
      <c r="B6975" s="3">
        <v>7.4999999999999997E-3</v>
      </c>
      <c r="C6975" s="3">
        <v>0.44</v>
      </c>
      <c r="D6975" s="3">
        <f t="shared" si="972"/>
        <v>27.343541666666667</v>
      </c>
      <c r="E6975" s="3">
        <f>MAX(B6975 - D6975/Inputs!$B$5, 0)</f>
        <v>0</v>
      </c>
      <c r="F6975" s="3">
        <f>MAX(D6975*Inputs!$B$5 - B6975, 0)</f>
        <v>24.054816666666667</v>
      </c>
      <c r="G6975" s="3">
        <f t="shared" si="973"/>
        <v>0.44</v>
      </c>
      <c r="H6975" t="str">
        <f t="shared" si="974"/>
        <v>Charge</v>
      </c>
      <c r="I6975" s="3">
        <f t="shared" si="979"/>
        <v>340</v>
      </c>
      <c r="J6975" s="3">
        <f t="shared" si="980"/>
        <v>277.49654333598647</v>
      </c>
      <c r="K6975" s="3">
        <f>MIN(Inputs!$B$2, (Inputs!$B$8 - I6975)/Inputs!$B$9)</f>
        <v>0</v>
      </c>
      <c r="L6975" s="3">
        <f>MAX(MIN(Inputs!$B$2, I6975*Inputs!$B$10, Inputs!$B$8*Inputs!$B$4 - J6975), 0)</f>
        <v>62.503456664013527</v>
      </c>
      <c r="M6975" s="3">
        <f t="shared" si="975"/>
        <v>0</v>
      </c>
      <c r="N6975" s="3">
        <f t="shared" si="976"/>
        <v>0</v>
      </c>
      <c r="O6975" s="3">
        <f>IF(H6975="Reg", MIN(Inputs!$B$2, I6975*Inputs!$B$10, (Inputs!$B$8-I6975)/Inputs!$B$9), 0)</f>
        <v>0</v>
      </c>
      <c r="P6975" s="3">
        <f t="shared" si="977"/>
        <v>0</v>
      </c>
      <c r="Q6975" s="3">
        <f t="shared" si="978"/>
        <v>0</v>
      </c>
      <c r="R6975" s="3">
        <f>I6975 + M6975*Inputs!$B$9 - N6975/Inputs!$B$10</f>
        <v>340</v>
      </c>
    </row>
    <row r="6976" spans="1:18" x14ac:dyDescent="0.3">
      <c r="A6976" s="4">
        <v>46313.583333333343</v>
      </c>
      <c r="B6976" s="3">
        <v>0</v>
      </c>
      <c r="C6976" s="3">
        <v>0.44</v>
      </c>
      <c r="D6976" s="3">
        <f t="shared" si="972"/>
        <v>27.343541666666667</v>
      </c>
      <c r="E6976" s="3">
        <f>MAX(B6976 - D6976/Inputs!$B$5, 0)</f>
        <v>0</v>
      </c>
      <c r="F6976" s="3">
        <f>MAX(D6976*Inputs!$B$5 - B6976, 0)</f>
        <v>24.062316666666668</v>
      </c>
      <c r="G6976" s="3">
        <f t="shared" si="973"/>
        <v>0.44</v>
      </c>
      <c r="H6976" t="str">
        <f t="shared" si="974"/>
        <v>Charge</v>
      </c>
      <c r="I6976" s="3">
        <f t="shared" si="979"/>
        <v>340</v>
      </c>
      <c r="J6976" s="3">
        <f t="shared" si="980"/>
        <v>277.49654333598647</v>
      </c>
      <c r="K6976" s="3">
        <f>MIN(Inputs!$B$2, (Inputs!$B$8 - I6976)/Inputs!$B$9)</f>
        <v>0</v>
      </c>
      <c r="L6976" s="3">
        <f>MAX(MIN(Inputs!$B$2, I6976*Inputs!$B$10, Inputs!$B$8*Inputs!$B$4 - J6976), 0)</f>
        <v>62.503456664013527</v>
      </c>
      <c r="M6976" s="3">
        <f t="shared" si="975"/>
        <v>0</v>
      </c>
      <c r="N6976" s="3">
        <f t="shared" si="976"/>
        <v>0</v>
      </c>
      <c r="O6976" s="3">
        <f>IF(H6976="Reg", MIN(Inputs!$B$2, I6976*Inputs!$B$10, (Inputs!$B$8-I6976)/Inputs!$B$9), 0)</f>
        <v>0</v>
      </c>
      <c r="P6976" s="3">
        <f t="shared" si="977"/>
        <v>0</v>
      </c>
      <c r="Q6976" s="3">
        <f t="shared" si="978"/>
        <v>0</v>
      </c>
      <c r="R6976" s="3">
        <f>I6976 + M6976*Inputs!$B$9 - N6976/Inputs!$B$10</f>
        <v>340</v>
      </c>
    </row>
    <row r="6977" spans="1:18" x14ac:dyDescent="0.3">
      <c r="A6977" s="4">
        <v>46313.625</v>
      </c>
      <c r="B6977" s="3">
        <v>0</v>
      </c>
      <c r="C6977" s="3">
        <v>0.44</v>
      </c>
      <c r="D6977" s="3">
        <f t="shared" si="972"/>
        <v>27.343541666666667</v>
      </c>
      <c r="E6977" s="3">
        <f>MAX(B6977 - D6977/Inputs!$B$5, 0)</f>
        <v>0</v>
      </c>
      <c r="F6977" s="3">
        <f>MAX(D6977*Inputs!$B$5 - B6977, 0)</f>
        <v>24.062316666666668</v>
      </c>
      <c r="G6977" s="3">
        <f t="shared" si="973"/>
        <v>0.44</v>
      </c>
      <c r="H6977" t="str">
        <f t="shared" si="974"/>
        <v>Charge</v>
      </c>
      <c r="I6977" s="3">
        <f t="shared" si="979"/>
        <v>340</v>
      </c>
      <c r="J6977" s="3">
        <f t="shared" si="980"/>
        <v>277.49654333598647</v>
      </c>
      <c r="K6977" s="3">
        <f>MIN(Inputs!$B$2, (Inputs!$B$8 - I6977)/Inputs!$B$9)</f>
        <v>0</v>
      </c>
      <c r="L6977" s="3">
        <f>MAX(MIN(Inputs!$B$2, I6977*Inputs!$B$10, Inputs!$B$8*Inputs!$B$4 - J6977), 0)</f>
        <v>62.503456664013527</v>
      </c>
      <c r="M6977" s="3">
        <f t="shared" si="975"/>
        <v>0</v>
      </c>
      <c r="N6977" s="3">
        <f t="shared" si="976"/>
        <v>0</v>
      </c>
      <c r="O6977" s="3">
        <f>IF(H6977="Reg", MIN(Inputs!$B$2, I6977*Inputs!$B$10, (Inputs!$B$8-I6977)/Inputs!$B$9), 0)</f>
        <v>0</v>
      </c>
      <c r="P6977" s="3">
        <f t="shared" si="977"/>
        <v>0</v>
      </c>
      <c r="Q6977" s="3">
        <f t="shared" si="978"/>
        <v>0</v>
      </c>
      <c r="R6977" s="3">
        <f>I6977 + M6977*Inputs!$B$9 - N6977/Inputs!$B$10</f>
        <v>340</v>
      </c>
    </row>
    <row r="6978" spans="1:18" x14ac:dyDescent="0.3">
      <c r="A6978" s="4">
        <v>46313.666666666657</v>
      </c>
      <c r="B6978" s="3">
        <v>0</v>
      </c>
      <c r="C6978" s="3">
        <v>0.6</v>
      </c>
      <c r="D6978" s="3">
        <f t="shared" ref="D6978:D7041" si="981">AVERAGEIFS(B:B, A:A, "&gt;="&amp;INT(A6978), A:A, "&lt;"&amp;INT(A6978)+1)</f>
        <v>27.343541666666667</v>
      </c>
      <c r="E6978" s="3">
        <f>MAX(B6978 - D6978/Inputs!$B$5, 0)</f>
        <v>0</v>
      </c>
      <c r="F6978" s="3">
        <f>MAX(D6978*Inputs!$B$5 - B6978, 0)</f>
        <v>24.062316666666668</v>
      </c>
      <c r="G6978" s="3">
        <f t="shared" ref="G6978:G7041" si="982">C6978</f>
        <v>0.6</v>
      </c>
      <c r="H6978" t="str">
        <f t="shared" ref="H6978:H7041" si="983">IF(MAX(E6978, F6978, G6978)&lt;=0, "Idle", IF(AND(G6978&gt;=E6978, G6978&gt;=F6978), "Reg", IF(E6978&gt;=F6978, "Discharge", "Charge")))</f>
        <v>Charge</v>
      </c>
      <c r="I6978" s="3">
        <f t="shared" si="979"/>
        <v>340</v>
      </c>
      <c r="J6978" s="3">
        <f t="shared" si="980"/>
        <v>277.49654333598647</v>
      </c>
      <c r="K6978" s="3">
        <f>MIN(Inputs!$B$2, (Inputs!$B$8 - I6978)/Inputs!$B$9)</f>
        <v>0</v>
      </c>
      <c r="L6978" s="3">
        <f>MAX(MIN(Inputs!$B$2, I6978*Inputs!$B$10, Inputs!$B$8*Inputs!$B$4 - J6978), 0)</f>
        <v>62.503456664013527</v>
      </c>
      <c r="M6978" s="3">
        <f t="shared" ref="M6978:M7041" si="984">IF(H6978="Charge", K6978, 0)</f>
        <v>0</v>
      </c>
      <c r="N6978" s="3">
        <f t="shared" ref="N6978:N7041" si="985">IF(H6978="Discharge", L6978, 0)</f>
        <v>0</v>
      </c>
      <c r="O6978" s="3">
        <f>IF(H6978="Reg", MIN(Inputs!$B$2, I6978*Inputs!$B$10, (Inputs!$B$8-I6978)/Inputs!$B$9), 0)</f>
        <v>0</v>
      </c>
      <c r="P6978" s="3">
        <f t="shared" ref="P6978:P7041" si="986">(N6978 - M6978) * B6978</f>
        <v>0</v>
      </c>
      <c r="Q6978" s="3">
        <f t="shared" ref="Q6978:Q7041" si="987">O6978 * C6978</f>
        <v>0</v>
      </c>
      <c r="R6978" s="3">
        <f>I6978 + M6978*Inputs!$B$9 - N6978/Inputs!$B$10</f>
        <v>340</v>
      </c>
    </row>
    <row r="6979" spans="1:18" x14ac:dyDescent="0.3">
      <c r="A6979" s="4">
        <v>46313.708333333343</v>
      </c>
      <c r="B6979" s="3">
        <v>0</v>
      </c>
      <c r="C6979" s="3">
        <v>7.75</v>
      </c>
      <c r="D6979" s="3">
        <f t="shared" si="981"/>
        <v>27.343541666666667</v>
      </c>
      <c r="E6979" s="3">
        <f>MAX(B6979 - D6979/Inputs!$B$5, 0)</f>
        <v>0</v>
      </c>
      <c r="F6979" s="3">
        <f>MAX(D6979*Inputs!$B$5 - B6979, 0)</f>
        <v>24.062316666666668</v>
      </c>
      <c r="G6979" s="3">
        <f t="shared" si="982"/>
        <v>7.75</v>
      </c>
      <c r="H6979" t="str">
        <f t="shared" si="983"/>
        <v>Charge</v>
      </c>
      <c r="I6979" s="3">
        <f t="shared" ref="I6979:I7042" si="988">R6978</f>
        <v>340</v>
      </c>
      <c r="J6979" s="3">
        <f t="shared" ref="J6979:J7042" si="989">IF(INT(A6979)=INT(A6978), J6978 + N6978, 0)</f>
        <v>277.49654333598647</v>
      </c>
      <c r="K6979" s="3">
        <f>MIN(Inputs!$B$2, (Inputs!$B$8 - I6979)/Inputs!$B$9)</f>
        <v>0</v>
      </c>
      <c r="L6979" s="3">
        <f>MAX(MIN(Inputs!$B$2, I6979*Inputs!$B$10, Inputs!$B$8*Inputs!$B$4 - J6979), 0)</f>
        <v>62.503456664013527</v>
      </c>
      <c r="M6979" s="3">
        <f t="shared" si="984"/>
        <v>0</v>
      </c>
      <c r="N6979" s="3">
        <f t="shared" si="985"/>
        <v>0</v>
      </c>
      <c r="O6979" s="3">
        <f>IF(H6979="Reg", MIN(Inputs!$B$2, I6979*Inputs!$B$10, (Inputs!$B$8-I6979)/Inputs!$B$9), 0)</f>
        <v>0</v>
      </c>
      <c r="P6979" s="3">
        <f t="shared" si="986"/>
        <v>0</v>
      </c>
      <c r="Q6979" s="3">
        <f t="shared" si="987"/>
        <v>0</v>
      </c>
      <c r="R6979" s="3">
        <f>I6979 + M6979*Inputs!$B$9 - N6979/Inputs!$B$10</f>
        <v>340</v>
      </c>
    </row>
    <row r="6980" spans="1:18" x14ac:dyDescent="0.3">
      <c r="A6980" s="4">
        <v>46313.75</v>
      </c>
      <c r="B6980" s="3">
        <v>4.51</v>
      </c>
      <c r="C6980" s="3">
        <v>13.13</v>
      </c>
      <c r="D6980" s="3">
        <f t="shared" si="981"/>
        <v>27.343541666666667</v>
      </c>
      <c r="E6980" s="3">
        <f>MAX(B6980 - D6980/Inputs!$B$5, 0)</f>
        <v>0</v>
      </c>
      <c r="F6980" s="3">
        <f>MAX(D6980*Inputs!$B$5 - B6980, 0)</f>
        <v>19.55231666666667</v>
      </c>
      <c r="G6980" s="3">
        <f t="shared" si="982"/>
        <v>13.13</v>
      </c>
      <c r="H6980" t="str">
        <f t="shared" si="983"/>
        <v>Charge</v>
      </c>
      <c r="I6980" s="3">
        <f t="shared" si="988"/>
        <v>340</v>
      </c>
      <c r="J6980" s="3">
        <f t="shared" si="989"/>
        <v>277.49654333598647</v>
      </c>
      <c r="K6980" s="3">
        <f>MIN(Inputs!$B$2, (Inputs!$B$8 - I6980)/Inputs!$B$9)</f>
        <v>0</v>
      </c>
      <c r="L6980" s="3">
        <f>MAX(MIN(Inputs!$B$2, I6980*Inputs!$B$10, Inputs!$B$8*Inputs!$B$4 - J6980), 0)</f>
        <v>62.503456664013527</v>
      </c>
      <c r="M6980" s="3">
        <f t="shared" si="984"/>
        <v>0</v>
      </c>
      <c r="N6980" s="3">
        <f t="shared" si="985"/>
        <v>0</v>
      </c>
      <c r="O6980" s="3">
        <f>IF(H6980="Reg", MIN(Inputs!$B$2, I6980*Inputs!$B$10, (Inputs!$B$8-I6980)/Inputs!$B$9), 0)</f>
        <v>0</v>
      </c>
      <c r="P6980" s="3">
        <f t="shared" si="986"/>
        <v>0</v>
      </c>
      <c r="Q6980" s="3">
        <f t="shared" si="987"/>
        <v>0</v>
      </c>
      <c r="R6980" s="3">
        <f>I6980 + M6980*Inputs!$B$9 - N6980/Inputs!$B$10</f>
        <v>340</v>
      </c>
    </row>
    <row r="6981" spans="1:18" x14ac:dyDescent="0.3">
      <c r="A6981" s="4">
        <v>46313.791666666657</v>
      </c>
      <c r="B6981" s="3">
        <v>56.074999999999996</v>
      </c>
      <c r="C6981" s="3">
        <v>16.37</v>
      </c>
      <c r="D6981" s="3">
        <f t="shared" si="981"/>
        <v>27.343541666666667</v>
      </c>
      <c r="E6981" s="3">
        <f>MAX(B6981 - D6981/Inputs!$B$5, 0)</f>
        <v>25.002793560606055</v>
      </c>
      <c r="F6981" s="3">
        <f>MAX(D6981*Inputs!$B$5 - B6981, 0)</f>
        <v>0</v>
      </c>
      <c r="G6981" s="3">
        <f t="shared" si="982"/>
        <v>16.37</v>
      </c>
      <c r="H6981" t="str">
        <f t="shared" si="983"/>
        <v>Discharge</v>
      </c>
      <c r="I6981" s="3">
        <f t="shared" si="988"/>
        <v>340</v>
      </c>
      <c r="J6981" s="3">
        <f t="shared" si="989"/>
        <v>277.49654333598647</v>
      </c>
      <c r="K6981" s="3">
        <f>MIN(Inputs!$B$2, (Inputs!$B$8 - I6981)/Inputs!$B$9)</f>
        <v>0</v>
      </c>
      <c r="L6981" s="3">
        <f>MAX(MIN(Inputs!$B$2, I6981*Inputs!$B$10, Inputs!$B$8*Inputs!$B$4 - J6981), 0)</f>
        <v>62.503456664013527</v>
      </c>
      <c r="M6981" s="3">
        <f t="shared" si="984"/>
        <v>0</v>
      </c>
      <c r="N6981" s="3">
        <f t="shared" si="985"/>
        <v>62.503456664013527</v>
      </c>
      <c r="O6981" s="3">
        <f>IF(H6981="Reg", MIN(Inputs!$B$2, I6981*Inputs!$B$10, (Inputs!$B$8-I6981)/Inputs!$B$9), 0)</f>
        <v>0</v>
      </c>
      <c r="P6981" s="3">
        <f t="shared" si="986"/>
        <v>3504.8813324345583</v>
      </c>
      <c r="Q6981" s="3">
        <f t="shared" si="987"/>
        <v>0</v>
      </c>
      <c r="R6981" s="3">
        <f>I6981 + M6981*Inputs!$B$9 - N6981/Inputs!$B$10</f>
        <v>273.37109132265232</v>
      </c>
    </row>
    <row r="6982" spans="1:18" x14ac:dyDescent="0.3">
      <c r="A6982" s="4">
        <v>46313.833333333343</v>
      </c>
      <c r="B6982" s="3">
        <v>119.69</v>
      </c>
      <c r="C6982" s="3">
        <v>9.99</v>
      </c>
      <c r="D6982" s="3">
        <f t="shared" si="981"/>
        <v>27.343541666666667</v>
      </c>
      <c r="E6982" s="3">
        <f>MAX(B6982 - D6982/Inputs!$B$5, 0)</f>
        <v>88.61779356060606</v>
      </c>
      <c r="F6982" s="3">
        <f>MAX(D6982*Inputs!$B$5 - B6982, 0)</f>
        <v>0</v>
      </c>
      <c r="G6982" s="3">
        <f t="shared" si="982"/>
        <v>9.99</v>
      </c>
      <c r="H6982" t="str">
        <f t="shared" si="983"/>
        <v>Discharge</v>
      </c>
      <c r="I6982" s="3">
        <f t="shared" si="988"/>
        <v>273.37109132265232</v>
      </c>
      <c r="J6982" s="3">
        <f t="shared" si="989"/>
        <v>340</v>
      </c>
      <c r="K6982" s="3">
        <f>MIN(Inputs!$B$2, (Inputs!$B$8 - I6982)/Inputs!$B$9)</f>
        <v>71.026655300015364</v>
      </c>
      <c r="L6982" s="3">
        <f>MAX(MIN(Inputs!$B$2, I6982*Inputs!$B$10, Inputs!$B$8*Inputs!$B$4 - J6982), 0)</f>
        <v>0</v>
      </c>
      <c r="M6982" s="3">
        <f t="shared" si="984"/>
        <v>0</v>
      </c>
      <c r="N6982" s="3">
        <f t="shared" si="985"/>
        <v>0</v>
      </c>
      <c r="O6982" s="3">
        <f>IF(H6982="Reg", MIN(Inputs!$B$2, I6982*Inputs!$B$10, (Inputs!$B$8-I6982)/Inputs!$B$9), 0)</f>
        <v>0</v>
      </c>
      <c r="P6982" s="3">
        <f t="shared" si="986"/>
        <v>0</v>
      </c>
      <c r="Q6982" s="3">
        <f t="shared" si="987"/>
        <v>0</v>
      </c>
      <c r="R6982" s="3">
        <f>I6982 + M6982*Inputs!$B$9 - N6982/Inputs!$B$10</f>
        <v>273.37109132265232</v>
      </c>
    </row>
    <row r="6983" spans="1:18" x14ac:dyDescent="0.3">
      <c r="A6983" s="4">
        <v>46313.875</v>
      </c>
      <c r="B6983" s="3">
        <v>83.515000000000001</v>
      </c>
      <c r="C6983" s="3">
        <v>5.3</v>
      </c>
      <c r="D6983" s="3">
        <f t="shared" si="981"/>
        <v>27.343541666666667</v>
      </c>
      <c r="E6983" s="3">
        <f>MAX(B6983 - D6983/Inputs!$B$5, 0)</f>
        <v>52.442793560606063</v>
      </c>
      <c r="F6983" s="3">
        <f>MAX(D6983*Inputs!$B$5 - B6983, 0)</f>
        <v>0</v>
      </c>
      <c r="G6983" s="3">
        <f t="shared" si="982"/>
        <v>5.3</v>
      </c>
      <c r="H6983" t="str">
        <f t="shared" si="983"/>
        <v>Discharge</v>
      </c>
      <c r="I6983" s="3">
        <f t="shared" si="988"/>
        <v>273.37109132265232</v>
      </c>
      <c r="J6983" s="3">
        <f t="shared" si="989"/>
        <v>340</v>
      </c>
      <c r="K6983" s="3">
        <f>MIN(Inputs!$B$2, (Inputs!$B$8 - I6983)/Inputs!$B$9)</f>
        <v>71.026655300015364</v>
      </c>
      <c r="L6983" s="3">
        <f>MAX(MIN(Inputs!$B$2, I6983*Inputs!$B$10, Inputs!$B$8*Inputs!$B$4 - J6983), 0)</f>
        <v>0</v>
      </c>
      <c r="M6983" s="3">
        <f t="shared" si="984"/>
        <v>0</v>
      </c>
      <c r="N6983" s="3">
        <f t="shared" si="985"/>
        <v>0</v>
      </c>
      <c r="O6983" s="3">
        <f>IF(H6983="Reg", MIN(Inputs!$B$2, I6983*Inputs!$B$10, (Inputs!$B$8-I6983)/Inputs!$B$9), 0)</f>
        <v>0</v>
      </c>
      <c r="P6983" s="3">
        <f t="shared" si="986"/>
        <v>0</v>
      </c>
      <c r="Q6983" s="3">
        <f t="shared" si="987"/>
        <v>0</v>
      </c>
      <c r="R6983" s="3">
        <f>I6983 + M6983*Inputs!$B$9 - N6983/Inputs!$B$10</f>
        <v>273.37109132265232</v>
      </c>
    </row>
    <row r="6984" spans="1:18" x14ac:dyDescent="0.3">
      <c r="A6984" s="4">
        <v>46313.916666666657</v>
      </c>
      <c r="B6984" s="3">
        <v>43.18</v>
      </c>
      <c r="C6984" s="3">
        <v>0.25</v>
      </c>
      <c r="D6984" s="3">
        <f t="shared" si="981"/>
        <v>27.343541666666667</v>
      </c>
      <c r="E6984" s="3">
        <f>MAX(B6984 - D6984/Inputs!$B$5, 0)</f>
        <v>12.107793560606058</v>
      </c>
      <c r="F6984" s="3">
        <f>MAX(D6984*Inputs!$B$5 - B6984, 0)</f>
        <v>0</v>
      </c>
      <c r="G6984" s="3">
        <f t="shared" si="982"/>
        <v>0.25</v>
      </c>
      <c r="H6984" t="str">
        <f t="shared" si="983"/>
        <v>Discharge</v>
      </c>
      <c r="I6984" s="3">
        <f t="shared" si="988"/>
        <v>273.37109132265232</v>
      </c>
      <c r="J6984" s="3">
        <f t="shared" si="989"/>
        <v>340</v>
      </c>
      <c r="K6984" s="3">
        <f>MIN(Inputs!$B$2, (Inputs!$B$8 - I6984)/Inputs!$B$9)</f>
        <v>71.026655300015364</v>
      </c>
      <c r="L6984" s="3">
        <f>MAX(MIN(Inputs!$B$2, I6984*Inputs!$B$10, Inputs!$B$8*Inputs!$B$4 - J6984), 0)</f>
        <v>0</v>
      </c>
      <c r="M6984" s="3">
        <f t="shared" si="984"/>
        <v>0</v>
      </c>
      <c r="N6984" s="3">
        <f t="shared" si="985"/>
        <v>0</v>
      </c>
      <c r="O6984" s="3">
        <f>IF(H6984="Reg", MIN(Inputs!$B$2, I6984*Inputs!$B$10, (Inputs!$B$8-I6984)/Inputs!$B$9), 0)</f>
        <v>0</v>
      </c>
      <c r="P6984" s="3">
        <f t="shared" si="986"/>
        <v>0</v>
      </c>
      <c r="Q6984" s="3">
        <f t="shared" si="987"/>
        <v>0</v>
      </c>
      <c r="R6984" s="3">
        <f>I6984 + M6984*Inputs!$B$9 - N6984/Inputs!$B$10</f>
        <v>273.37109132265232</v>
      </c>
    </row>
    <row r="6985" spans="1:18" x14ac:dyDescent="0.3">
      <c r="A6985" s="4">
        <v>46313.958333333343</v>
      </c>
      <c r="B6985" s="3">
        <v>28.777499999999996</v>
      </c>
      <c r="C6985" s="3">
        <v>0.05</v>
      </c>
      <c r="D6985" s="3">
        <f t="shared" si="981"/>
        <v>27.343541666666667</v>
      </c>
      <c r="E6985" s="3">
        <f>MAX(B6985 - D6985/Inputs!$B$5, 0)</f>
        <v>0</v>
      </c>
      <c r="F6985" s="3">
        <f>MAX(D6985*Inputs!$B$5 - B6985, 0)</f>
        <v>0</v>
      </c>
      <c r="G6985" s="3">
        <f t="shared" si="982"/>
        <v>0.05</v>
      </c>
      <c r="H6985" t="str">
        <f t="shared" si="983"/>
        <v>Reg</v>
      </c>
      <c r="I6985" s="3">
        <f t="shared" si="988"/>
        <v>273.37109132265232</v>
      </c>
      <c r="J6985" s="3">
        <f t="shared" si="989"/>
        <v>340</v>
      </c>
      <c r="K6985" s="3">
        <f>MIN(Inputs!$B$2, (Inputs!$B$8 - I6985)/Inputs!$B$9)</f>
        <v>71.026655300015364</v>
      </c>
      <c r="L6985" s="3">
        <f>MAX(MIN(Inputs!$B$2, I6985*Inputs!$B$10, Inputs!$B$8*Inputs!$B$4 - J6985), 0)</f>
        <v>0</v>
      </c>
      <c r="M6985" s="3">
        <f t="shared" si="984"/>
        <v>0</v>
      </c>
      <c r="N6985" s="3">
        <f t="shared" si="985"/>
        <v>0</v>
      </c>
      <c r="O6985" s="3">
        <f>IF(H6985="Reg", MIN(Inputs!$B$2, I6985*Inputs!$B$10, (Inputs!$B$8-I6985)/Inputs!$B$9), 0)</f>
        <v>71.026655300015364</v>
      </c>
      <c r="P6985" s="3">
        <f t="shared" si="986"/>
        <v>0</v>
      </c>
      <c r="Q6985" s="3">
        <f t="shared" si="987"/>
        <v>3.5513327650007684</v>
      </c>
      <c r="R6985" s="3">
        <f>I6985 + M6985*Inputs!$B$9 - N6985/Inputs!$B$10</f>
        <v>273.37109132265232</v>
      </c>
    </row>
    <row r="6986" spans="1:18" x14ac:dyDescent="0.3">
      <c r="A6986" s="4">
        <v>46314</v>
      </c>
      <c r="B6986" s="3">
        <v>31.75</v>
      </c>
      <c r="C6986" s="3">
        <v>0.05</v>
      </c>
      <c r="D6986" s="3">
        <f t="shared" si="981"/>
        <v>36.280208333333341</v>
      </c>
      <c r="E6986" s="3">
        <f>MAX(B6986 - D6986/Inputs!$B$5, 0)</f>
        <v>0</v>
      </c>
      <c r="F6986" s="3">
        <f>MAX(D6986*Inputs!$B$5 - B6986, 0)</f>
        <v>0.17658333333334042</v>
      </c>
      <c r="G6986" s="3">
        <f t="shared" si="982"/>
        <v>0.05</v>
      </c>
      <c r="H6986" t="str">
        <f t="shared" si="983"/>
        <v>Charge</v>
      </c>
      <c r="I6986" s="3">
        <f t="shared" si="988"/>
        <v>273.37109132265232</v>
      </c>
      <c r="J6986" s="3">
        <f t="shared" si="989"/>
        <v>0</v>
      </c>
      <c r="K6986" s="3">
        <f>MIN(Inputs!$B$2, (Inputs!$B$8 - I6986)/Inputs!$B$9)</f>
        <v>71.026655300015364</v>
      </c>
      <c r="L6986" s="3">
        <f>MAX(MIN(Inputs!$B$2, I6986*Inputs!$B$10, Inputs!$B$8*Inputs!$B$4 - J6986), 0)</f>
        <v>170</v>
      </c>
      <c r="M6986" s="3">
        <f t="shared" si="984"/>
        <v>71.026655300015364</v>
      </c>
      <c r="N6986" s="3">
        <f t="shared" si="985"/>
        <v>0</v>
      </c>
      <c r="O6986" s="3">
        <f>IF(H6986="Reg", MIN(Inputs!$B$2, I6986*Inputs!$B$10, (Inputs!$B$8-I6986)/Inputs!$B$9), 0)</f>
        <v>0</v>
      </c>
      <c r="P6986" s="3">
        <f t="shared" si="986"/>
        <v>-2255.096305775488</v>
      </c>
      <c r="Q6986" s="3">
        <f t="shared" si="987"/>
        <v>0</v>
      </c>
      <c r="R6986" s="3">
        <f>I6986 + M6986*Inputs!$B$9 - N6986/Inputs!$B$10</f>
        <v>340</v>
      </c>
    </row>
    <row r="6987" spans="1:18" x14ac:dyDescent="0.3">
      <c r="A6987" s="4">
        <v>46314.041666666657</v>
      </c>
      <c r="B6987" s="3">
        <v>51.57</v>
      </c>
      <c r="C6987" s="3">
        <v>0.06</v>
      </c>
      <c r="D6987" s="3">
        <f t="shared" si="981"/>
        <v>36.280208333333341</v>
      </c>
      <c r="E6987" s="3">
        <f>MAX(B6987 - D6987/Inputs!$B$5, 0)</f>
        <v>10.342490530303024</v>
      </c>
      <c r="F6987" s="3">
        <f>MAX(D6987*Inputs!$B$5 - B6987, 0)</f>
        <v>0</v>
      </c>
      <c r="G6987" s="3">
        <f t="shared" si="982"/>
        <v>0.06</v>
      </c>
      <c r="H6987" t="str">
        <f t="shared" si="983"/>
        <v>Discharge</v>
      </c>
      <c r="I6987" s="3">
        <f t="shared" si="988"/>
        <v>340</v>
      </c>
      <c r="J6987" s="3">
        <f t="shared" si="989"/>
        <v>0</v>
      </c>
      <c r="K6987" s="3">
        <f>MIN(Inputs!$B$2, (Inputs!$B$8 - I6987)/Inputs!$B$9)</f>
        <v>0</v>
      </c>
      <c r="L6987" s="3">
        <f>MAX(MIN(Inputs!$B$2, I6987*Inputs!$B$10, Inputs!$B$8*Inputs!$B$4 - J6987), 0)</f>
        <v>170</v>
      </c>
      <c r="M6987" s="3">
        <f t="shared" si="984"/>
        <v>0</v>
      </c>
      <c r="N6987" s="3">
        <f t="shared" si="985"/>
        <v>170</v>
      </c>
      <c r="O6987" s="3">
        <f>IF(H6987="Reg", MIN(Inputs!$B$2, I6987*Inputs!$B$10, (Inputs!$B$8-I6987)/Inputs!$B$9), 0)</f>
        <v>0</v>
      </c>
      <c r="P6987" s="3">
        <f t="shared" si="986"/>
        <v>8766.9</v>
      </c>
      <c r="Q6987" s="3">
        <f t="shared" si="987"/>
        <v>0</v>
      </c>
      <c r="R6987" s="3">
        <f>I6987 + M6987*Inputs!$B$9 - N6987/Inputs!$B$10</f>
        <v>158.77939109773115</v>
      </c>
    </row>
    <row r="6988" spans="1:18" x14ac:dyDescent="0.3">
      <c r="A6988" s="4">
        <v>46314.083333333343</v>
      </c>
      <c r="B6988" s="3">
        <v>90.415000000000006</v>
      </c>
      <c r="C6988" s="3">
        <v>0.05</v>
      </c>
      <c r="D6988" s="3">
        <f t="shared" si="981"/>
        <v>36.280208333333341</v>
      </c>
      <c r="E6988" s="3">
        <f>MAX(B6988 - D6988/Inputs!$B$5, 0)</f>
        <v>49.18749053030303</v>
      </c>
      <c r="F6988" s="3">
        <f>MAX(D6988*Inputs!$B$5 - B6988, 0)</f>
        <v>0</v>
      </c>
      <c r="G6988" s="3">
        <f t="shared" si="982"/>
        <v>0.05</v>
      </c>
      <c r="H6988" t="str">
        <f t="shared" si="983"/>
        <v>Discharge</v>
      </c>
      <c r="I6988" s="3">
        <f t="shared" si="988"/>
        <v>158.77939109773115</v>
      </c>
      <c r="J6988" s="3">
        <f t="shared" si="989"/>
        <v>170</v>
      </c>
      <c r="K6988" s="3">
        <f>MIN(Inputs!$B$2, (Inputs!$B$8 - I6988)/Inputs!$B$9)</f>
        <v>170</v>
      </c>
      <c r="L6988" s="3">
        <f>MAX(MIN(Inputs!$B$2, I6988*Inputs!$B$10, Inputs!$B$8*Inputs!$B$4 - J6988), 0)</f>
        <v>148.94827166799323</v>
      </c>
      <c r="M6988" s="3">
        <f t="shared" si="984"/>
        <v>0</v>
      </c>
      <c r="N6988" s="3">
        <f t="shared" si="985"/>
        <v>148.94827166799323</v>
      </c>
      <c r="O6988" s="3">
        <f>IF(H6988="Reg", MIN(Inputs!$B$2, I6988*Inputs!$B$10, (Inputs!$B$8-I6988)/Inputs!$B$9), 0)</f>
        <v>0</v>
      </c>
      <c r="P6988" s="3">
        <f t="shared" si="986"/>
        <v>13467.157982861609</v>
      </c>
      <c r="Q6988" s="3">
        <f t="shared" si="987"/>
        <v>0</v>
      </c>
      <c r="R6988" s="3">
        <f>I6988 + M6988*Inputs!$B$9 - N6988/Inputs!$B$10</f>
        <v>0</v>
      </c>
    </row>
    <row r="6989" spans="1:18" x14ac:dyDescent="0.3">
      <c r="A6989" s="4">
        <v>46314.125</v>
      </c>
      <c r="B6989" s="3">
        <v>121.25</v>
      </c>
      <c r="C6989" s="3">
        <v>7.0000000000000007E-2</v>
      </c>
      <c r="D6989" s="3">
        <f t="shared" si="981"/>
        <v>36.280208333333341</v>
      </c>
      <c r="E6989" s="3">
        <f>MAX(B6989 - D6989/Inputs!$B$5, 0)</f>
        <v>80.022490530303031</v>
      </c>
      <c r="F6989" s="3">
        <f>MAX(D6989*Inputs!$B$5 - B6989, 0)</f>
        <v>0</v>
      </c>
      <c r="G6989" s="3">
        <f t="shared" si="982"/>
        <v>7.0000000000000007E-2</v>
      </c>
      <c r="H6989" t="str">
        <f t="shared" si="983"/>
        <v>Discharge</v>
      </c>
      <c r="I6989" s="3">
        <f t="shared" si="988"/>
        <v>0</v>
      </c>
      <c r="J6989" s="3">
        <f t="shared" si="989"/>
        <v>318.94827166799325</v>
      </c>
      <c r="K6989" s="3">
        <f>MIN(Inputs!$B$2, (Inputs!$B$8 - I6989)/Inputs!$B$9)</f>
        <v>170</v>
      </c>
      <c r="L6989" s="3">
        <f>MAX(MIN(Inputs!$B$2, I6989*Inputs!$B$10, Inputs!$B$8*Inputs!$B$4 - J6989), 0)</f>
        <v>0</v>
      </c>
      <c r="M6989" s="3">
        <f t="shared" si="984"/>
        <v>0</v>
      </c>
      <c r="N6989" s="3">
        <f t="shared" si="985"/>
        <v>0</v>
      </c>
      <c r="O6989" s="3">
        <f>IF(H6989="Reg", MIN(Inputs!$B$2, I6989*Inputs!$B$10, (Inputs!$B$8-I6989)/Inputs!$B$9), 0)</f>
        <v>0</v>
      </c>
      <c r="P6989" s="3">
        <f t="shared" si="986"/>
        <v>0</v>
      </c>
      <c r="Q6989" s="3">
        <f t="shared" si="987"/>
        <v>0</v>
      </c>
      <c r="R6989" s="3">
        <f>I6989 + M6989*Inputs!$B$9 - N6989/Inputs!$B$10</f>
        <v>0</v>
      </c>
    </row>
    <row r="6990" spans="1:18" x14ac:dyDescent="0.3">
      <c r="A6990" s="4">
        <v>46314.166666666657</v>
      </c>
      <c r="B6990" s="3">
        <v>68.414999999999992</v>
      </c>
      <c r="C6990" s="3">
        <v>0.06</v>
      </c>
      <c r="D6990" s="3">
        <f t="shared" si="981"/>
        <v>36.280208333333341</v>
      </c>
      <c r="E6990" s="3">
        <f>MAX(B6990 - D6990/Inputs!$B$5, 0)</f>
        <v>27.187490530303016</v>
      </c>
      <c r="F6990" s="3">
        <f>MAX(D6990*Inputs!$B$5 - B6990, 0)</f>
        <v>0</v>
      </c>
      <c r="G6990" s="3">
        <f t="shared" si="982"/>
        <v>0.06</v>
      </c>
      <c r="H6990" t="str">
        <f t="shared" si="983"/>
        <v>Discharge</v>
      </c>
      <c r="I6990" s="3">
        <f t="shared" si="988"/>
        <v>0</v>
      </c>
      <c r="J6990" s="3">
        <f t="shared" si="989"/>
        <v>318.94827166799325</v>
      </c>
      <c r="K6990" s="3">
        <f>MIN(Inputs!$B$2, (Inputs!$B$8 - I6990)/Inputs!$B$9)</f>
        <v>170</v>
      </c>
      <c r="L6990" s="3">
        <f>MAX(MIN(Inputs!$B$2, I6990*Inputs!$B$10, Inputs!$B$8*Inputs!$B$4 - J6990), 0)</f>
        <v>0</v>
      </c>
      <c r="M6990" s="3">
        <f t="shared" si="984"/>
        <v>0</v>
      </c>
      <c r="N6990" s="3">
        <f t="shared" si="985"/>
        <v>0</v>
      </c>
      <c r="O6990" s="3">
        <f>IF(H6990="Reg", MIN(Inputs!$B$2, I6990*Inputs!$B$10, (Inputs!$B$8-I6990)/Inputs!$B$9), 0)</f>
        <v>0</v>
      </c>
      <c r="P6990" s="3">
        <f t="shared" si="986"/>
        <v>0</v>
      </c>
      <c r="Q6990" s="3">
        <f t="shared" si="987"/>
        <v>0</v>
      </c>
      <c r="R6990" s="3">
        <f>I6990 + M6990*Inputs!$B$9 - N6990/Inputs!$B$10</f>
        <v>0</v>
      </c>
    </row>
    <row r="6991" spans="1:18" x14ac:dyDescent="0.3">
      <c r="A6991" s="4">
        <v>46314.208333333343</v>
      </c>
      <c r="B6991" s="3">
        <v>56.092500000000001</v>
      </c>
      <c r="C6991" s="3">
        <v>0.06</v>
      </c>
      <c r="D6991" s="3">
        <f t="shared" si="981"/>
        <v>36.280208333333341</v>
      </c>
      <c r="E6991" s="3">
        <f>MAX(B6991 - D6991/Inputs!$B$5, 0)</f>
        <v>14.864990530303025</v>
      </c>
      <c r="F6991" s="3">
        <f>MAX(D6991*Inputs!$B$5 - B6991, 0)</f>
        <v>0</v>
      </c>
      <c r="G6991" s="3">
        <f t="shared" si="982"/>
        <v>0.06</v>
      </c>
      <c r="H6991" t="str">
        <f t="shared" si="983"/>
        <v>Discharge</v>
      </c>
      <c r="I6991" s="3">
        <f t="shared" si="988"/>
        <v>0</v>
      </c>
      <c r="J6991" s="3">
        <f t="shared" si="989"/>
        <v>318.94827166799325</v>
      </c>
      <c r="K6991" s="3">
        <f>MIN(Inputs!$B$2, (Inputs!$B$8 - I6991)/Inputs!$B$9)</f>
        <v>170</v>
      </c>
      <c r="L6991" s="3">
        <f>MAX(MIN(Inputs!$B$2, I6991*Inputs!$B$10, Inputs!$B$8*Inputs!$B$4 - J6991), 0)</f>
        <v>0</v>
      </c>
      <c r="M6991" s="3">
        <f t="shared" si="984"/>
        <v>0</v>
      </c>
      <c r="N6991" s="3">
        <f t="shared" si="985"/>
        <v>0</v>
      </c>
      <c r="O6991" s="3">
        <f>IF(H6991="Reg", MIN(Inputs!$B$2, I6991*Inputs!$B$10, (Inputs!$B$8-I6991)/Inputs!$B$9), 0)</f>
        <v>0</v>
      </c>
      <c r="P6991" s="3">
        <f t="shared" si="986"/>
        <v>0</v>
      </c>
      <c r="Q6991" s="3">
        <f t="shared" si="987"/>
        <v>0</v>
      </c>
      <c r="R6991" s="3">
        <f>I6991 + M6991*Inputs!$B$9 - N6991/Inputs!$B$10</f>
        <v>0</v>
      </c>
    </row>
    <row r="6992" spans="1:18" x14ac:dyDescent="0.3">
      <c r="A6992" s="4">
        <v>46314.25</v>
      </c>
      <c r="B6992" s="3">
        <v>43.465000000000003</v>
      </c>
      <c r="C6992" s="3">
        <v>0.06</v>
      </c>
      <c r="D6992" s="3">
        <f t="shared" si="981"/>
        <v>36.280208333333341</v>
      </c>
      <c r="E6992" s="3">
        <f>MAX(B6992 - D6992/Inputs!$B$5, 0)</f>
        <v>2.2374905303030275</v>
      </c>
      <c r="F6992" s="3">
        <f>MAX(D6992*Inputs!$B$5 - B6992, 0)</f>
        <v>0</v>
      </c>
      <c r="G6992" s="3">
        <f t="shared" si="982"/>
        <v>0.06</v>
      </c>
      <c r="H6992" t="str">
        <f t="shared" si="983"/>
        <v>Discharge</v>
      </c>
      <c r="I6992" s="3">
        <f t="shared" si="988"/>
        <v>0</v>
      </c>
      <c r="J6992" s="3">
        <f t="shared" si="989"/>
        <v>318.94827166799325</v>
      </c>
      <c r="K6992" s="3">
        <f>MIN(Inputs!$B$2, (Inputs!$B$8 - I6992)/Inputs!$B$9)</f>
        <v>170</v>
      </c>
      <c r="L6992" s="3">
        <f>MAX(MIN(Inputs!$B$2, I6992*Inputs!$B$10, Inputs!$B$8*Inputs!$B$4 - J6992), 0)</f>
        <v>0</v>
      </c>
      <c r="M6992" s="3">
        <f t="shared" si="984"/>
        <v>0</v>
      </c>
      <c r="N6992" s="3">
        <f t="shared" si="985"/>
        <v>0</v>
      </c>
      <c r="O6992" s="3">
        <f>IF(H6992="Reg", MIN(Inputs!$B$2, I6992*Inputs!$B$10, (Inputs!$B$8-I6992)/Inputs!$B$9), 0)</f>
        <v>0</v>
      </c>
      <c r="P6992" s="3">
        <f t="shared" si="986"/>
        <v>0</v>
      </c>
      <c r="Q6992" s="3">
        <f t="shared" si="987"/>
        <v>0</v>
      </c>
      <c r="R6992" s="3">
        <f>I6992 + M6992*Inputs!$B$9 - N6992/Inputs!$B$10</f>
        <v>0</v>
      </c>
    </row>
    <row r="6993" spans="1:18" x14ac:dyDescent="0.3">
      <c r="A6993" s="4">
        <v>46314.291666666657</v>
      </c>
      <c r="B6993" s="3">
        <v>63.827500000000001</v>
      </c>
      <c r="C6993" s="3">
        <v>1</v>
      </c>
      <c r="D6993" s="3">
        <f t="shared" si="981"/>
        <v>36.280208333333341</v>
      </c>
      <c r="E6993" s="3">
        <f>MAX(B6993 - D6993/Inputs!$B$5, 0)</f>
        <v>22.599990530303025</v>
      </c>
      <c r="F6993" s="3">
        <f>MAX(D6993*Inputs!$B$5 - B6993, 0)</f>
        <v>0</v>
      </c>
      <c r="G6993" s="3">
        <f t="shared" si="982"/>
        <v>1</v>
      </c>
      <c r="H6993" t="str">
        <f t="shared" si="983"/>
        <v>Discharge</v>
      </c>
      <c r="I6993" s="3">
        <f t="shared" si="988"/>
        <v>0</v>
      </c>
      <c r="J6993" s="3">
        <f t="shared" si="989"/>
        <v>318.94827166799325</v>
      </c>
      <c r="K6993" s="3">
        <f>MIN(Inputs!$B$2, (Inputs!$B$8 - I6993)/Inputs!$B$9)</f>
        <v>170</v>
      </c>
      <c r="L6993" s="3">
        <f>MAX(MIN(Inputs!$B$2, I6993*Inputs!$B$10, Inputs!$B$8*Inputs!$B$4 - J6993), 0)</f>
        <v>0</v>
      </c>
      <c r="M6993" s="3">
        <f t="shared" si="984"/>
        <v>0</v>
      </c>
      <c r="N6993" s="3">
        <f t="shared" si="985"/>
        <v>0</v>
      </c>
      <c r="O6993" s="3">
        <f>IF(H6993="Reg", MIN(Inputs!$B$2, I6993*Inputs!$B$10, (Inputs!$B$8-I6993)/Inputs!$B$9), 0)</f>
        <v>0</v>
      </c>
      <c r="P6993" s="3">
        <f t="shared" si="986"/>
        <v>0</v>
      </c>
      <c r="Q6993" s="3">
        <f t="shared" si="987"/>
        <v>0</v>
      </c>
      <c r="R6993" s="3">
        <f>I6993 + M6993*Inputs!$B$9 - N6993/Inputs!$B$10</f>
        <v>0</v>
      </c>
    </row>
    <row r="6994" spans="1:18" x14ac:dyDescent="0.3">
      <c r="A6994" s="4">
        <v>46314.333333333343</v>
      </c>
      <c r="B6994" s="3">
        <v>47.487499999999997</v>
      </c>
      <c r="C6994" s="3">
        <v>0.96</v>
      </c>
      <c r="D6994" s="3">
        <f t="shared" si="981"/>
        <v>36.280208333333341</v>
      </c>
      <c r="E6994" s="3">
        <f>MAX(B6994 - D6994/Inputs!$B$5, 0)</f>
        <v>6.2599905303030212</v>
      </c>
      <c r="F6994" s="3">
        <f>MAX(D6994*Inputs!$B$5 - B6994, 0)</f>
        <v>0</v>
      </c>
      <c r="G6994" s="3">
        <f t="shared" si="982"/>
        <v>0.96</v>
      </c>
      <c r="H6994" t="str">
        <f t="shared" si="983"/>
        <v>Discharge</v>
      </c>
      <c r="I6994" s="3">
        <f t="shared" si="988"/>
        <v>0</v>
      </c>
      <c r="J6994" s="3">
        <f t="shared" si="989"/>
        <v>318.94827166799325</v>
      </c>
      <c r="K6994" s="3">
        <f>MIN(Inputs!$B$2, (Inputs!$B$8 - I6994)/Inputs!$B$9)</f>
        <v>170</v>
      </c>
      <c r="L6994" s="3">
        <f>MAX(MIN(Inputs!$B$2, I6994*Inputs!$B$10, Inputs!$B$8*Inputs!$B$4 - J6994), 0)</f>
        <v>0</v>
      </c>
      <c r="M6994" s="3">
        <f t="shared" si="984"/>
        <v>0</v>
      </c>
      <c r="N6994" s="3">
        <f t="shared" si="985"/>
        <v>0</v>
      </c>
      <c r="O6994" s="3">
        <f>IF(H6994="Reg", MIN(Inputs!$B$2, I6994*Inputs!$B$10, (Inputs!$B$8-I6994)/Inputs!$B$9), 0)</f>
        <v>0</v>
      </c>
      <c r="P6994" s="3">
        <f t="shared" si="986"/>
        <v>0</v>
      </c>
      <c r="Q6994" s="3">
        <f t="shared" si="987"/>
        <v>0</v>
      </c>
      <c r="R6994" s="3">
        <f>I6994 + M6994*Inputs!$B$9 - N6994/Inputs!$B$10</f>
        <v>0</v>
      </c>
    </row>
    <row r="6995" spans="1:18" x14ac:dyDescent="0.3">
      <c r="A6995" s="4">
        <v>46314.375</v>
      </c>
      <c r="B6995" s="3">
        <v>26.767499999999998</v>
      </c>
      <c r="C6995" s="3">
        <v>0.44</v>
      </c>
      <c r="D6995" s="3">
        <f t="shared" si="981"/>
        <v>36.280208333333341</v>
      </c>
      <c r="E6995" s="3">
        <f>MAX(B6995 - D6995/Inputs!$B$5, 0)</f>
        <v>0</v>
      </c>
      <c r="F6995" s="3">
        <f>MAX(D6995*Inputs!$B$5 - B6995, 0)</f>
        <v>5.1590833333333421</v>
      </c>
      <c r="G6995" s="3">
        <f t="shared" si="982"/>
        <v>0.44</v>
      </c>
      <c r="H6995" t="str">
        <f t="shared" si="983"/>
        <v>Charge</v>
      </c>
      <c r="I6995" s="3">
        <f t="shared" si="988"/>
        <v>0</v>
      </c>
      <c r="J6995" s="3">
        <f t="shared" si="989"/>
        <v>318.94827166799325</v>
      </c>
      <c r="K6995" s="3">
        <f>MIN(Inputs!$B$2, (Inputs!$B$8 - I6995)/Inputs!$B$9)</f>
        <v>170</v>
      </c>
      <c r="L6995" s="3">
        <f>MAX(MIN(Inputs!$B$2, I6995*Inputs!$B$10, Inputs!$B$8*Inputs!$B$4 - J6995), 0)</f>
        <v>0</v>
      </c>
      <c r="M6995" s="3">
        <f t="shared" si="984"/>
        <v>170</v>
      </c>
      <c r="N6995" s="3">
        <f t="shared" si="985"/>
        <v>0</v>
      </c>
      <c r="O6995" s="3">
        <f>IF(H6995="Reg", MIN(Inputs!$B$2, I6995*Inputs!$B$10, (Inputs!$B$8-I6995)/Inputs!$B$9), 0)</f>
        <v>0</v>
      </c>
      <c r="P6995" s="3">
        <f t="shared" si="986"/>
        <v>-4550.4749999999995</v>
      </c>
      <c r="Q6995" s="3">
        <f t="shared" si="987"/>
        <v>0</v>
      </c>
      <c r="R6995" s="3">
        <f>I6995 + M6995*Inputs!$B$9 - N6995/Inputs!$B$10</f>
        <v>159.4741358339966</v>
      </c>
    </row>
    <row r="6996" spans="1:18" x14ac:dyDescent="0.3">
      <c r="A6996" s="4">
        <v>46314.416666666657</v>
      </c>
      <c r="B6996" s="3">
        <v>3.1675</v>
      </c>
      <c r="C6996" s="3">
        <v>0.3</v>
      </c>
      <c r="D6996" s="3">
        <f t="shared" si="981"/>
        <v>36.280208333333341</v>
      </c>
      <c r="E6996" s="3">
        <f>MAX(B6996 - D6996/Inputs!$B$5, 0)</f>
        <v>0</v>
      </c>
      <c r="F6996" s="3">
        <f>MAX(D6996*Inputs!$B$5 - B6996, 0)</f>
        <v>28.75908333333334</v>
      </c>
      <c r="G6996" s="3">
        <f t="shared" si="982"/>
        <v>0.3</v>
      </c>
      <c r="H6996" t="str">
        <f t="shared" si="983"/>
        <v>Charge</v>
      </c>
      <c r="I6996" s="3">
        <f t="shared" si="988"/>
        <v>159.4741358339966</v>
      </c>
      <c r="J6996" s="3">
        <f t="shared" si="989"/>
        <v>318.94827166799325</v>
      </c>
      <c r="K6996" s="3">
        <f>MIN(Inputs!$B$2, (Inputs!$B$8 - I6996)/Inputs!$B$9)</f>
        <v>170</v>
      </c>
      <c r="L6996" s="3">
        <f>MAX(MIN(Inputs!$B$2, I6996*Inputs!$B$10, Inputs!$B$8*Inputs!$B$4 - J6996), 0)</f>
        <v>21.051728332006746</v>
      </c>
      <c r="M6996" s="3">
        <f t="shared" si="984"/>
        <v>170</v>
      </c>
      <c r="N6996" s="3">
        <f t="shared" si="985"/>
        <v>0</v>
      </c>
      <c r="O6996" s="3">
        <f>IF(H6996="Reg", MIN(Inputs!$B$2, I6996*Inputs!$B$10, (Inputs!$B$8-I6996)/Inputs!$B$9), 0)</f>
        <v>0</v>
      </c>
      <c r="P6996" s="3">
        <f t="shared" si="986"/>
        <v>-538.47500000000002</v>
      </c>
      <c r="Q6996" s="3">
        <f t="shared" si="987"/>
        <v>0</v>
      </c>
      <c r="R6996" s="3">
        <f>I6996 + M6996*Inputs!$B$9 - N6996/Inputs!$B$10</f>
        <v>318.9482716679932</v>
      </c>
    </row>
    <row r="6997" spans="1:18" x14ac:dyDescent="0.3">
      <c r="A6997" s="4">
        <v>46314.458333333343</v>
      </c>
      <c r="B6997" s="3">
        <v>-0.75249999999999995</v>
      </c>
      <c r="C6997" s="3">
        <v>0.37</v>
      </c>
      <c r="D6997" s="3">
        <f t="shared" si="981"/>
        <v>36.280208333333341</v>
      </c>
      <c r="E6997" s="3">
        <f>MAX(B6997 - D6997/Inputs!$B$5, 0)</f>
        <v>0</v>
      </c>
      <c r="F6997" s="3">
        <f>MAX(D6997*Inputs!$B$5 - B6997, 0)</f>
        <v>32.679083333333338</v>
      </c>
      <c r="G6997" s="3">
        <f t="shared" si="982"/>
        <v>0.37</v>
      </c>
      <c r="H6997" t="str">
        <f t="shared" si="983"/>
        <v>Charge</v>
      </c>
      <c r="I6997" s="3">
        <f t="shared" si="988"/>
        <v>318.9482716679932</v>
      </c>
      <c r="J6997" s="3">
        <f t="shared" si="989"/>
        <v>318.94827166799325</v>
      </c>
      <c r="K6997" s="3">
        <f>MIN(Inputs!$B$2, (Inputs!$B$8 - I6997)/Inputs!$B$9)</f>
        <v>22.44121780453775</v>
      </c>
      <c r="L6997" s="3">
        <f>MAX(MIN(Inputs!$B$2, I6997*Inputs!$B$10, Inputs!$B$8*Inputs!$B$4 - J6997), 0)</f>
        <v>21.051728332006746</v>
      </c>
      <c r="M6997" s="3">
        <f t="shared" si="984"/>
        <v>22.44121780453775</v>
      </c>
      <c r="N6997" s="3">
        <f t="shared" si="985"/>
        <v>0</v>
      </c>
      <c r="O6997" s="3">
        <f>IF(H6997="Reg", MIN(Inputs!$B$2, I6997*Inputs!$B$10, (Inputs!$B$8-I6997)/Inputs!$B$9), 0)</f>
        <v>0</v>
      </c>
      <c r="P6997" s="3">
        <f t="shared" si="986"/>
        <v>16.887016397914657</v>
      </c>
      <c r="Q6997" s="3">
        <f t="shared" si="987"/>
        <v>0</v>
      </c>
      <c r="R6997" s="3">
        <f>I6997 + M6997*Inputs!$B$9 - N6997/Inputs!$B$10</f>
        <v>340</v>
      </c>
    </row>
    <row r="6998" spans="1:18" x14ac:dyDescent="0.3">
      <c r="A6998" s="4">
        <v>46314.5</v>
      </c>
      <c r="B6998" s="3">
        <v>-3.3424999999999998</v>
      </c>
      <c r="C6998" s="3">
        <v>0.37</v>
      </c>
      <c r="D6998" s="3">
        <f t="shared" si="981"/>
        <v>36.280208333333341</v>
      </c>
      <c r="E6998" s="3">
        <f>MAX(B6998 - D6998/Inputs!$B$5, 0)</f>
        <v>0</v>
      </c>
      <c r="F6998" s="3">
        <f>MAX(D6998*Inputs!$B$5 - B6998, 0)</f>
        <v>35.269083333333342</v>
      </c>
      <c r="G6998" s="3">
        <f t="shared" si="982"/>
        <v>0.37</v>
      </c>
      <c r="H6998" t="str">
        <f t="shared" si="983"/>
        <v>Charge</v>
      </c>
      <c r="I6998" s="3">
        <f t="shared" si="988"/>
        <v>340</v>
      </c>
      <c r="J6998" s="3">
        <f t="shared" si="989"/>
        <v>318.94827166799325</v>
      </c>
      <c r="K6998" s="3">
        <f>MIN(Inputs!$B$2, (Inputs!$B$8 - I6998)/Inputs!$B$9)</f>
        <v>0</v>
      </c>
      <c r="L6998" s="3">
        <f>MAX(MIN(Inputs!$B$2, I6998*Inputs!$B$10, Inputs!$B$8*Inputs!$B$4 - J6998), 0)</f>
        <v>21.051728332006746</v>
      </c>
      <c r="M6998" s="3">
        <f t="shared" si="984"/>
        <v>0</v>
      </c>
      <c r="N6998" s="3">
        <f t="shared" si="985"/>
        <v>0</v>
      </c>
      <c r="O6998" s="3">
        <f>IF(H6998="Reg", MIN(Inputs!$B$2, I6998*Inputs!$B$10, (Inputs!$B$8-I6998)/Inputs!$B$9), 0)</f>
        <v>0</v>
      </c>
      <c r="P6998" s="3">
        <f t="shared" si="986"/>
        <v>0</v>
      </c>
      <c r="Q6998" s="3">
        <f t="shared" si="987"/>
        <v>0</v>
      </c>
      <c r="R6998" s="3">
        <f>I6998 + M6998*Inputs!$B$9 - N6998/Inputs!$B$10</f>
        <v>340</v>
      </c>
    </row>
    <row r="6999" spans="1:18" x14ac:dyDescent="0.3">
      <c r="A6999" s="4">
        <v>46314.541666666657</v>
      </c>
      <c r="B6999" s="3">
        <v>-3.8674999999999997</v>
      </c>
      <c r="C6999" s="3">
        <v>0.37</v>
      </c>
      <c r="D6999" s="3">
        <f t="shared" si="981"/>
        <v>36.280208333333341</v>
      </c>
      <c r="E6999" s="3">
        <f>MAX(B6999 - D6999/Inputs!$B$5, 0)</f>
        <v>0</v>
      </c>
      <c r="F6999" s="3">
        <f>MAX(D6999*Inputs!$B$5 - B6999, 0)</f>
        <v>35.79408333333334</v>
      </c>
      <c r="G6999" s="3">
        <f t="shared" si="982"/>
        <v>0.37</v>
      </c>
      <c r="H6999" t="str">
        <f t="shared" si="983"/>
        <v>Charge</v>
      </c>
      <c r="I6999" s="3">
        <f t="shared" si="988"/>
        <v>340</v>
      </c>
      <c r="J6999" s="3">
        <f t="shared" si="989"/>
        <v>318.94827166799325</v>
      </c>
      <c r="K6999" s="3">
        <f>MIN(Inputs!$B$2, (Inputs!$B$8 - I6999)/Inputs!$B$9)</f>
        <v>0</v>
      </c>
      <c r="L6999" s="3">
        <f>MAX(MIN(Inputs!$B$2, I6999*Inputs!$B$10, Inputs!$B$8*Inputs!$B$4 - J6999), 0)</f>
        <v>21.051728332006746</v>
      </c>
      <c r="M6999" s="3">
        <f t="shared" si="984"/>
        <v>0</v>
      </c>
      <c r="N6999" s="3">
        <f t="shared" si="985"/>
        <v>0</v>
      </c>
      <c r="O6999" s="3">
        <f>IF(H6999="Reg", MIN(Inputs!$B$2, I6999*Inputs!$B$10, (Inputs!$B$8-I6999)/Inputs!$B$9), 0)</f>
        <v>0</v>
      </c>
      <c r="P6999" s="3">
        <f t="shared" si="986"/>
        <v>0</v>
      </c>
      <c r="Q6999" s="3">
        <f t="shared" si="987"/>
        <v>0</v>
      </c>
      <c r="R6999" s="3">
        <f>I6999 + M6999*Inputs!$B$9 - N6999/Inputs!$B$10</f>
        <v>340</v>
      </c>
    </row>
    <row r="7000" spans="1:18" x14ac:dyDescent="0.3">
      <c r="A7000" s="4">
        <v>46314.583333333343</v>
      </c>
      <c r="B7000" s="3">
        <v>-3.6900000000000004</v>
      </c>
      <c r="C7000" s="3">
        <v>0.4</v>
      </c>
      <c r="D7000" s="3">
        <f t="shared" si="981"/>
        <v>36.280208333333341</v>
      </c>
      <c r="E7000" s="3">
        <f>MAX(B7000 - D7000/Inputs!$B$5, 0)</f>
        <v>0</v>
      </c>
      <c r="F7000" s="3">
        <f>MAX(D7000*Inputs!$B$5 - B7000, 0)</f>
        <v>35.616583333333338</v>
      </c>
      <c r="G7000" s="3">
        <f t="shared" si="982"/>
        <v>0.4</v>
      </c>
      <c r="H7000" t="str">
        <f t="shared" si="983"/>
        <v>Charge</v>
      </c>
      <c r="I7000" s="3">
        <f t="shared" si="988"/>
        <v>340</v>
      </c>
      <c r="J7000" s="3">
        <f t="shared" si="989"/>
        <v>318.94827166799325</v>
      </c>
      <c r="K7000" s="3">
        <f>MIN(Inputs!$B$2, (Inputs!$B$8 - I7000)/Inputs!$B$9)</f>
        <v>0</v>
      </c>
      <c r="L7000" s="3">
        <f>MAX(MIN(Inputs!$B$2, I7000*Inputs!$B$10, Inputs!$B$8*Inputs!$B$4 - J7000), 0)</f>
        <v>21.051728332006746</v>
      </c>
      <c r="M7000" s="3">
        <f t="shared" si="984"/>
        <v>0</v>
      </c>
      <c r="N7000" s="3">
        <f t="shared" si="985"/>
        <v>0</v>
      </c>
      <c r="O7000" s="3">
        <f>IF(H7000="Reg", MIN(Inputs!$B$2, I7000*Inputs!$B$10, (Inputs!$B$8-I7000)/Inputs!$B$9), 0)</f>
        <v>0</v>
      </c>
      <c r="P7000" s="3">
        <f t="shared" si="986"/>
        <v>0</v>
      </c>
      <c r="Q7000" s="3">
        <f t="shared" si="987"/>
        <v>0</v>
      </c>
      <c r="R7000" s="3">
        <f>I7000 + M7000*Inputs!$B$9 - N7000/Inputs!$B$10</f>
        <v>340</v>
      </c>
    </row>
    <row r="7001" spans="1:18" x14ac:dyDescent="0.3">
      <c r="A7001" s="4">
        <v>46314.625</v>
      </c>
      <c r="B7001" s="3">
        <v>-3.6074999999999999</v>
      </c>
      <c r="C7001" s="3">
        <v>0.44</v>
      </c>
      <c r="D7001" s="3">
        <f t="shared" si="981"/>
        <v>36.280208333333341</v>
      </c>
      <c r="E7001" s="3">
        <f>MAX(B7001 - D7001/Inputs!$B$5, 0)</f>
        <v>0</v>
      </c>
      <c r="F7001" s="3">
        <f>MAX(D7001*Inputs!$B$5 - B7001, 0)</f>
        <v>35.534083333333342</v>
      </c>
      <c r="G7001" s="3">
        <f t="shared" si="982"/>
        <v>0.44</v>
      </c>
      <c r="H7001" t="str">
        <f t="shared" si="983"/>
        <v>Charge</v>
      </c>
      <c r="I7001" s="3">
        <f t="shared" si="988"/>
        <v>340</v>
      </c>
      <c r="J7001" s="3">
        <f t="shared" si="989"/>
        <v>318.94827166799325</v>
      </c>
      <c r="K7001" s="3">
        <f>MIN(Inputs!$B$2, (Inputs!$B$8 - I7001)/Inputs!$B$9)</f>
        <v>0</v>
      </c>
      <c r="L7001" s="3">
        <f>MAX(MIN(Inputs!$B$2, I7001*Inputs!$B$10, Inputs!$B$8*Inputs!$B$4 - J7001), 0)</f>
        <v>21.051728332006746</v>
      </c>
      <c r="M7001" s="3">
        <f t="shared" si="984"/>
        <v>0</v>
      </c>
      <c r="N7001" s="3">
        <f t="shared" si="985"/>
        <v>0</v>
      </c>
      <c r="O7001" s="3">
        <f>IF(H7001="Reg", MIN(Inputs!$B$2, I7001*Inputs!$B$10, (Inputs!$B$8-I7001)/Inputs!$B$9), 0)</f>
        <v>0</v>
      </c>
      <c r="P7001" s="3">
        <f t="shared" si="986"/>
        <v>0</v>
      </c>
      <c r="Q7001" s="3">
        <f t="shared" si="987"/>
        <v>0</v>
      </c>
      <c r="R7001" s="3">
        <f>I7001 + M7001*Inputs!$B$9 - N7001/Inputs!$B$10</f>
        <v>340</v>
      </c>
    </row>
    <row r="7002" spans="1:18" x14ac:dyDescent="0.3">
      <c r="A7002" s="4">
        <v>46314.666666666657</v>
      </c>
      <c r="B7002" s="3">
        <v>-3.6074999999999999</v>
      </c>
      <c r="C7002" s="3">
        <v>0.49</v>
      </c>
      <c r="D7002" s="3">
        <f t="shared" si="981"/>
        <v>36.280208333333341</v>
      </c>
      <c r="E7002" s="3">
        <f>MAX(B7002 - D7002/Inputs!$B$5, 0)</f>
        <v>0</v>
      </c>
      <c r="F7002" s="3">
        <f>MAX(D7002*Inputs!$B$5 - B7002, 0)</f>
        <v>35.534083333333342</v>
      </c>
      <c r="G7002" s="3">
        <f t="shared" si="982"/>
        <v>0.49</v>
      </c>
      <c r="H7002" t="str">
        <f t="shared" si="983"/>
        <v>Charge</v>
      </c>
      <c r="I7002" s="3">
        <f t="shared" si="988"/>
        <v>340</v>
      </c>
      <c r="J7002" s="3">
        <f t="shared" si="989"/>
        <v>318.94827166799325</v>
      </c>
      <c r="K7002" s="3">
        <f>MIN(Inputs!$B$2, (Inputs!$B$8 - I7002)/Inputs!$B$9)</f>
        <v>0</v>
      </c>
      <c r="L7002" s="3">
        <f>MAX(MIN(Inputs!$B$2, I7002*Inputs!$B$10, Inputs!$B$8*Inputs!$B$4 - J7002), 0)</f>
        <v>21.051728332006746</v>
      </c>
      <c r="M7002" s="3">
        <f t="shared" si="984"/>
        <v>0</v>
      </c>
      <c r="N7002" s="3">
        <f t="shared" si="985"/>
        <v>0</v>
      </c>
      <c r="O7002" s="3">
        <f>IF(H7002="Reg", MIN(Inputs!$B$2, I7002*Inputs!$B$10, (Inputs!$B$8-I7002)/Inputs!$B$9), 0)</f>
        <v>0</v>
      </c>
      <c r="P7002" s="3">
        <f t="shared" si="986"/>
        <v>0</v>
      </c>
      <c r="Q7002" s="3">
        <f t="shared" si="987"/>
        <v>0</v>
      </c>
      <c r="R7002" s="3">
        <f>I7002 + M7002*Inputs!$B$9 - N7002/Inputs!$B$10</f>
        <v>340</v>
      </c>
    </row>
    <row r="7003" spans="1:18" x14ac:dyDescent="0.3">
      <c r="A7003" s="4">
        <v>46314.708333333343</v>
      </c>
      <c r="B7003" s="3">
        <v>-3.4824999999999999</v>
      </c>
      <c r="C7003" s="3">
        <v>1.18</v>
      </c>
      <c r="D7003" s="3">
        <f t="shared" si="981"/>
        <v>36.280208333333341</v>
      </c>
      <c r="E7003" s="3">
        <f>MAX(B7003 - D7003/Inputs!$B$5, 0)</f>
        <v>0</v>
      </c>
      <c r="F7003" s="3">
        <f>MAX(D7003*Inputs!$B$5 - B7003, 0)</f>
        <v>35.409083333333342</v>
      </c>
      <c r="G7003" s="3">
        <f t="shared" si="982"/>
        <v>1.18</v>
      </c>
      <c r="H7003" t="str">
        <f t="shared" si="983"/>
        <v>Charge</v>
      </c>
      <c r="I7003" s="3">
        <f t="shared" si="988"/>
        <v>340</v>
      </c>
      <c r="J7003" s="3">
        <f t="shared" si="989"/>
        <v>318.94827166799325</v>
      </c>
      <c r="K7003" s="3">
        <f>MIN(Inputs!$B$2, (Inputs!$B$8 - I7003)/Inputs!$B$9)</f>
        <v>0</v>
      </c>
      <c r="L7003" s="3">
        <f>MAX(MIN(Inputs!$B$2, I7003*Inputs!$B$10, Inputs!$B$8*Inputs!$B$4 - J7003), 0)</f>
        <v>21.051728332006746</v>
      </c>
      <c r="M7003" s="3">
        <f t="shared" si="984"/>
        <v>0</v>
      </c>
      <c r="N7003" s="3">
        <f t="shared" si="985"/>
        <v>0</v>
      </c>
      <c r="O7003" s="3">
        <f>IF(H7003="Reg", MIN(Inputs!$B$2, I7003*Inputs!$B$10, (Inputs!$B$8-I7003)/Inputs!$B$9), 0)</f>
        <v>0</v>
      </c>
      <c r="P7003" s="3">
        <f t="shared" si="986"/>
        <v>0</v>
      </c>
      <c r="Q7003" s="3">
        <f t="shared" si="987"/>
        <v>0</v>
      </c>
      <c r="R7003" s="3">
        <f>I7003 + M7003*Inputs!$B$9 - N7003/Inputs!$B$10</f>
        <v>340</v>
      </c>
    </row>
    <row r="7004" spans="1:18" x14ac:dyDescent="0.3">
      <c r="A7004" s="4">
        <v>46314.75</v>
      </c>
      <c r="B7004" s="3">
        <v>-3.7850000000000001</v>
      </c>
      <c r="C7004" s="3">
        <v>1.99</v>
      </c>
      <c r="D7004" s="3">
        <f t="shared" si="981"/>
        <v>36.280208333333341</v>
      </c>
      <c r="E7004" s="3">
        <f>MAX(B7004 - D7004/Inputs!$B$5, 0)</f>
        <v>0</v>
      </c>
      <c r="F7004" s="3">
        <f>MAX(D7004*Inputs!$B$5 - B7004, 0)</f>
        <v>35.711583333333337</v>
      </c>
      <c r="G7004" s="3">
        <f t="shared" si="982"/>
        <v>1.99</v>
      </c>
      <c r="H7004" t="str">
        <f t="shared" si="983"/>
        <v>Charge</v>
      </c>
      <c r="I7004" s="3">
        <f t="shared" si="988"/>
        <v>340</v>
      </c>
      <c r="J7004" s="3">
        <f t="shared" si="989"/>
        <v>318.94827166799325</v>
      </c>
      <c r="K7004" s="3">
        <f>MIN(Inputs!$B$2, (Inputs!$B$8 - I7004)/Inputs!$B$9)</f>
        <v>0</v>
      </c>
      <c r="L7004" s="3">
        <f>MAX(MIN(Inputs!$B$2, I7004*Inputs!$B$10, Inputs!$B$8*Inputs!$B$4 - J7004), 0)</f>
        <v>21.051728332006746</v>
      </c>
      <c r="M7004" s="3">
        <f t="shared" si="984"/>
        <v>0</v>
      </c>
      <c r="N7004" s="3">
        <f t="shared" si="985"/>
        <v>0</v>
      </c>
      <c r="O7004" s="3">
        <f>IF(H7004="Reg", MIN(Inputs!$B$2, I7004*Inputs!$B$10, (Inputs!$B$8-I7004)/Inputs!$B$9), 0)</f>
        <v>0</v>
      </c>
      <c r="P7004" s="3">
        <f t="shared" si="986"/>
        <v>0</v>
      </c>
      <c r="Q7004" s="3">
        <f t="shared" si="987"/>
        <v>0</v>
      </c>
      <c r="R7004" s="3">
        <f>I7004 + M7004*Inputs!$B$9 - N7004/Inputs!$B$10</f>
        <v>340</v>
      </c>
    </row>
    <row r="7005" spans="1:18" x14ac:dyDescent="0.3">
      <c r="A7005" s="4">
        <v>46314.791666666657</v>
      </c>
      <c r="B7005" s="3">
        <v>18.227499999999999</v>
      </c>
      <c r="C7005" s="3">
        <v>2</v>
      </c>
      <c r="D7005" s="3">
        <f t="shared" si="981"/>
        <v>36.280208333333341</v>
      </c>
      <c r="E7005" s="3">
        <f>MAX(B7005 - D7005/Inputs!$B$5, 0)</f>
        <v>0</v>
      </c>
      <c r="F7005" s="3">
        <f>MAX(D7005*Inputs!$B$5 - B7005, 0)</f>
        <v>13.699083333333341</v>
      </c>
      <c r="G7005" s="3">
        <f t="shared" si="982"/>
        <v>2</v>
      </c>
      <c r="H7005" t="str">
        <f t="shared" si="983"/>
        <v>Charge</v>
      </c>
      <c r="I7005" s="3">
        <f t="shared" si="988"/>
        <v>340</v>
      </c>
      <c r="J7005" s="3">
        <f t="shared" si="989"/>
        <v>318.94827166799325</v>
      </c>
      <c r="K7005" s="3">
        <f>MIN(Inputs!$B$2, (Inputs!$B$8 - I7005)/Inputs!$B$9)</f>
        <v>0</v>
      </c>
      <c r="L7005" s="3">
        <f>MAX(MIN(Inputs!$B$2, I7005*Inputs!$B$10, Inputs!$B$8*Inputs!$B$4 - J7005), 0)</f>
        <v>21.051728332006746</v>
      </c>
      <c r="M7005" s="3">
        <f t="shared" si="984"/>
        <v>0</v>
      </c>
      <c r="N7005" s="3">
        <f t="shared" si="985"/>
        <v>0</v>
      </c>
      <c r="O7005" s="3">
        <f>IF(H7005="Reg", MIN(Inputs!$B$2, I7005*Inputs!$B$10, (Inputs!$B$8-I7005)/Inputs!$B$9), 0)</f>
        <v>0</v>
      </c>
      <c r="P7005" s="3">
        <f t="shared" si="986"/>
        <v>0</v>
      </c>
      <c r="Q7005" s="3">
        <f t="shared" si="987"/>
        <v>0</v>
      </c>
      <c r="R7005" s="3">
        <f>I7005 + M7005*Inputs!$B$9 - N7005/Inputs!$B$10</f>
        <v>340</v>
      </c>
    </row>
    <row r="7006" spans="1:18" x14ac:dyDescent="0.3">
      <c r="A7006" s="4">
        <v>46314.833333333343</v>
      </c>
      <c r="B7006" s="3">
        <v>62.517499999999998</v>
      </c>
      <c r="C7006" s="3">
        <v>0.44</v>
      </c>
      <c r="D7006" s="3">
        <f t="shared" si="981"/>
        <v>36.280208333333341</v>
      </c>
      <c r="E7006" s="3">
        <f>MAX(B7006 - D7006/Inputs!$B$5, 0)</f>
        <v>21.289990530303022</v>
      </c>
      <c r="F7006" s="3">
        <f>MAX(D7006*Inputs!$B$5 - B7006, 0)</f>
        <v>0</v>
      </c>
      <c r="G7006" s="3">
        <f t="shared" si="982"/>
        <v>0.44</v>
      </c>
      <c r="H7006" t="str">
        <f t="shared" si="983"/>
        <v>Discharge</v>
      </c>
      <c r="I7006" s="3">
        <f t="shared" si="988"/>
        <v>340</v>
      </c>
      <c r="J7006" s="3">
        <f t="shared" si="989"/>
        <v>318.94827166799325</v>
      </c>
      <c r="K7006" s="3">
        <f>MIN(Inputs!$B$2, (Inputs!$B$8 - I7006)/Inputs!$B$9)</f>
        <v>0</v>
      </c>
      <c r="L7006" s="3">
        <f>MAX(MIN(Inputs!$B$2, I7006*Inputs!$B$10, Inputs!$B$8*Inputs!$B$4 - J7006), 0)</f>
        <v>21.051728332006746</v>
      </c>
      <c r="M7006" s="3">
        <f t="shared" si="984"/>
        <v>0</v>
      </c>
      <c r="N7006" s="3">
        <f t="shared" si="985"/>
        <v>21.051728332006746</v>
      </c>
      <c r="O7006" s="3">
        <f>IF(H7006="Reg", MIN(Inputs!$B$2, I7006*Inputs!$B$10, (Inputs!$B$8-I7006)/Inputs!$B$9), 0)</f>
        <v>0</v>
      </c>
      <c r="P7006" s="3">
        <f t="shared" si="986"/>
        <v>1316.1014259962317</v>
      </c>
      <c r="Q7006" s="3">
        <f t="shared" si="987"/>
        <v>0</v>
      </c>
      <c r="R7006" s="3">
        <f>I7006 + M7006*Inputs!$B$9 - N7006/Inputs!$B$10</f>
        <v>317.5587821954623</v>
      </c>
    </row>
    <row r="7007" spans="1:18" x14ac:dyDescent="0.3">
      <c r="A7007" s="4">
        <v>46314.875</v>
      </c>
      <c r="B7007" s="3">
        <v>62.047499999999999</v>
      </c>
      <c r="C7007" s="3">
        <v>0.25</v>
      </c>
      <c r="D7007" s="3">
        <f t="shared" si="981"/>
        <v>36.280208333333341</v>
      </c>
      <c r="E7007" s="3">
        <f>MAX(B7007 - D7007/Inputs!$B$5, 0)</f>
        <v>20.819990530303023</v>
      </c>
      <c r="F7007" s="3">
        <f>MAX(D7007*Inputs!$B$5 - B7007, 0)</f>
        <v>0</v>
      </c>
      <c r="G7007" s="3">
        <f t="shared" si="982"/>
        <v>0.25</v>
      </c>
      <c r="H7007" t="str">
        <f t="shared" si="983"/>
        <v>Discharge</v>
      </c>
      <c r="I7007" s="3">
        <f t="shared" si="988"/>
        <v>317.5587821954623</v>
      </c>
      <c r="J7007" s="3">
        <f t="shared" si="989"/>
        <v>340</v>
      </c>
      <c r="K7007" s="3">
        <f>MIN(Inputs!$B$2, (Inputs!$B$8 - I7007)/Inputs!$B$9)</f>
        <v>23.922418559098585</v>
      </c>
      <c r="L7007" s="3">
        <f>MAX(MIN(Inputs!$B$2, I7007*Inputs!$B$10, Inputs!$B$8*Inputs!$B$4 - J7007), 0)</f>
        <v>0</v>
      </c>
      <c r="M7007" s="3">
        <f t="shared" si="984"/>
        <v>0</v>
      </c>
      <c r="N7007" s="3">
        <f t="shared" si="985"/>
        <v>0</v>
      </c>
      <c r="O7007" s="3">
        <f>IF(H7007="Reg", MIN(Inputs!$B$2, I7007*Inputs!$B$10, (Inputs!$B$8-I7007)/Inputs!$B$9), 0)</f>
        <v>0</v>
      </c>
      <c r="P7007" s="3">
        <f t="shared" si="986"/>
        <v>0</v>
      </c>
      <c r="Q7007" s="3">
        <f t="shared" si="987"/>
        <v>0</v>
      </c>
      <c r="R7007" s="3">
        <f>I7007 + M7007*Inputs!$B$9 - N7007/Inputs!$B$10</f>
        <v>317.5587821954623</v>
      </c>
    </row>
    <row r="7008" spans="1:18" x14ac:dyDescent="0.3">
      <c r="A7008" s="4">
        <v>46314.916666666657</v>
      </c>
      <c r="B7008" s="3">
        <v>72.190000000000012</v>
      </c>
      <c r="C7008" s="3">
        <v>0.06</v>
      </c>
      <c r="D7008" s="3">
        <f t="shared" si="981"/>
        <v>36.280208333333341</v>
      </c>
      <c r="E7008" s="3">
        <f>MAX(B7008 - D7008/Inputs!$B$5, 0)</f>
        <v>30.962490530303036</v>
      </c>
      <c r="F7008" s="3">
        <f>MAX(D7008*Inputs!$B$5 - B7008, 0)</f>
        <v>0</v>
      </c>
      <c r="G7008" s="3">
        <f t="shared" si="982"/>
        <v>0.06</v>
      </c>
      <c r="H7008" t="str">
        <f t="shared" si="983"/>
        <v>Discharge</v>
      </c>
      <c r="I7008" s="3">
        <f t="shared" si="988"/>
        <v>317.5587821954623</v>
      </c>
      <c r="J7008" s="3">
        <f t="shared" si="989"/>
        <v>340</v>
      </c>
      <c r="K7008" s="3">
        <f>MIN(Inputs!$B$2, (Inputs!$B$8 - I7008)/Inputs!$B$9)</f>
        <v>23.922418559098585</v>
      </c>
      <c r="L7008" s="3">
        <f>MAX(MIN(Inputs!$B$2, I7008*Inputs!$B$10, Inputs!$B$8*Inputs!$B$4 - J7008), 0)</f>
        <v>0</v>
      </c>
      <c r="M7008" s="3">
        <f t="shared" si="984"/>
        <v>0</v>
      </c>
      <c r="N7008" s="3">
        <f t="shared" si="985"/>
        <v>0</v>
      </c>
      <c r="O7008" s="3">
        <f>IF(H7008="Reg", MIN(Inputs!$B$2, I7008*Inputs!$B$10, (Inputs!$B$8-I7008)/Inputs!$B$9), 0)</f>
        <v>0</v>
      </c>
      <c r="P7008" s="3">
        <f t="shared" si="986"/>
        <v>0</v>
      </c>
      <c r="Q7008" s="3">
        <f t="shared" si="987"/>
        <v>0</v>
      </c>
      <c r="R7008" s="3">
        <f>I7008 + M7008*Inputs!$B$9 - N7008/Inputs!$B$10</f>
        <v>317.5587821954623</v>
      </c>
    </row>
    <row r="7009" spans="1:18" x14ac:dyDescent="0.3">
      <c r="A7009" s="4">
        <v>46314.958333333343</v>
      </c>
      <c r="B7009" s="3">
        <v>77.67</v>
      </c>
      <c r="C7009" s="3">
        <v>0.05</v>
      </c>
      <c r="D7009" s="3">
        <f t="shared" si="981"/>
        <v>36.280208333333341</v>
      </c>
      <c r="E7009" s="3">
        <f>MAX(B7009 - D7009/Inputs!$B$5, 0)</f>
        <v>36.442490530303026</v>
      </c>
      <c r="F7009" s="3">
        <f>MAX(D7009*Inputs!$B$5 - B7009, 0)</f>
        <v>0</v>
      </c>
      <c r="G7009" s="3">
        <f t="shared" si="982"/>
        <v>0.05</v>
      </c>
      <c r="H7009" t="str">
        <f t="shared" si="983"/>
        <v>Discharge</v>
      </c>
      <c r="I7009" s="3">
        <f t="shared" si="988"/>
        <v>317.5587821954623</v>
      </c>
      <c r="J7009" s="3">
        <f t="shared" si="989"/>
        <v>340</v>
      </c>
      <c r="K7009" s="3">
        <f>MIN(Inputs!$B$2, (Inputs!$B$8 - I7009)/Inputs!$B$9)</f>
        <v>23.922418559098585</v>
      </c>
      <c r="L7009" s="3">
        <f>MAX(MIN(Inputs!$B$2, I7009*Inputs!$B$10, Inputs!$B$8*Inputs!$B$4 - J7009), 0)</f>
        <v>0</v>
      </c>
      <c r="M7009" s="3">
        <f t="shared" si="984"/>
        <v>0</v>
      </c>
      <c r="N7009" s="3">
        <f t="shared" si="985"/>
        <v>0</v>
      </c>
      <c r="O7009" s="3">
        <f>IF(H7009="Reg", MIN(Inputs!$B$2, I7009*Inputs!$B$10, (Inputs!$B$8-I7009)/Inputs!$B$9), 0)</f>
        <v>0</v>
      </c>
      <c r="P7009" s="3">
        <f t="shared" si="986"/>
        <v>0</v>
      </c>
      <c r="Q7009" s="3">
        <f t="shared" si="987"/>
        <v>0</v>
      </c>
      <c r="R7009" s="3">
        <f>I7009 + M7009*Inputs!$B$9 - N7009/Inputs!$B$10</f>
        <v>317.5587821954623</v>
      </c>
    </row>
    <row r="7010" spans="1:18" x14ac:dyDescent="0.3">
      <c r="A7010" s="4">
        <v>46315</v>
      </c>
      <c r="B7010" s="3">
        <v>50.37</v>
      </c>
      <c r="C7010" s="3">
        <v>0.05</v>
      </c>
      <c r="D7010" s="3">
        <f t="shared" si="981"/>
        <v>20.447187500000002</v>
      </c>
      <c r="E7010" s="3">
        <f>MAX(B7010 - D7010/Inputs!$B$5, 0)</f>
        <v>27.134559659090904</v>
      </c>
      <c r="F7010" s="3">
        <f>MAX(D7010*Inputs!$B$5 - B7010, 0)</f>
        <v>0</v>
      </c>
      <c r="G7010" s="3">
        <f t="shared" si="982"/>
        <v>0.05</v>
      </c>
      <c r="H7010" t="str">
        <f t="shared" si="983"/>
        <v>Discharge</v>
      </c>
      <c r="I7010" s="3">
        <f t="shared" si="988"/>
        <v>317.5587821954623</v>
      </c>
      <c r="J7010" s="3">
        <f t="shared" si="989"/>
        <v>0</v>
      </c>
      <c r="K7010" s="3">
        <f>MIN(Inputs!$B$2, (Inputs!$B$8 - I7010)/Inputs!$B$9)</f>
        <v>23.922418559098585</v>
      </c>
      <c r="L7010" s="3">
        <f>MAX(MIN(Inputs!$B$2, I7010*Inputs!$B$10, Inputs!$B$8*Inputs!$B$4 - J7010), 0)</f>
        <v>170</v>
      </c>
      <c r="M7010" s="3">
        <f t="shared" si="984"/>
        <v>0</v>
      </c>
      <c r="N7010" s="3">
        <f t="shared" si="985"/>
        <v>170</v>
      </c>
      <c r="O7010" s="3">
        <f>IF(H7010="Reg", MIN(Inputs!$B$2, I7010*Inputs!$B$10, (Inputs!$B$8-I7010)/Inputs!$B$9), 0)</f>
        <v>0</v>
      </c>
      <c r="P7010" s="3">
        <f t="shared" si="986"/>
        <v>8562.9</v>
      </c>
      <c r="Q7010" s="3">
        <f t="shared" si="987"/>
        <v>0</v>
      </c>
      <c r="R7010" s="3">
        <f>I7010 + M7010*Inputs!$B$9 - N7010/Inputs!$B$10</f>
        <v>136.33817329319345</v>
      </c>
    </row>
    <row r="7011" spans="1:18" x14ac:dyDescent="0.3">
      <c r="A7011" s="4">
        <v>46315.041666666657</v>
      </c>
      <c r="B7011" s="3">
        <v>19.387499999999999</v>
      </c>
      <c r="C7011" s="3">
        <v>0.06</v>
      </c>
      <c r="D7011" s="3">
        <f t="shared" si="981"/>
        <v>20.447187500000002</v>
      </c>
      <c r="E7011" s="3">
        <f>MAX(B7011 - D7011/Inputs!$B$5, 0)</f>
        <v>0</v>
      </c>
      <c r="F7011" s="3">
        <f>MAX(D7011*Inputs!$B$5 - B7011, 0)</f>
        <v>0</v>
      </c>
      <c r="G7011" s="3">
        <f t="shared" si="982"/>
        <v>0.06</v>
      </c>
      <c r="H7011" t="str">
        <f t="shared" si="983"/>
        <v>Reg</v>
      </c>
      <c r="I7011" s="3">
        <f t="shared" si="988"/>
        <v>136.33817329319345</v>
      </c>
      <c r="J7011" s="3">
        <f t="shared" si="989"/>
        <v>170</v>
      </c>
      <c r="K7011" s="3">
        <f>MIN(Inputs!$B$2, (Inputs!$B$8 - I7011)/Inputs!$B$9)</f>
        <v>170</v>
      </c>
      <c r="L7011" s="3">
        <f>MAX(MIN(Inputs!$B$2, I7011*Inputs!$B$10, Inputs!$B$8*Inputs!$B$4 - J7011), 0)</f>
        <v>127.89654333598648</v>
      </c>
      <c r="M7011" s="3">
        <f t="shared" si="984"/>
        <v>0</v>
      </c>
      <c r="N7011" s="3">
        <f t="shared" si="985"/>
        <v>0</v>
      </c>
      <c r="O7011" s="3">
        <f>IF(H7011="Reg", MIN(Inputs!$B$2, I7011*Inputs!$B$10, (Inputs!$B$8-I7011)/Inputs!$B$9), 0)</f>
        <v>127.89654333598648</v>
      </c>
      <c r="P7011" s="3">
        <f t="shared" si="986"/>
        <v>0</v>
      </c>
      <c r="Q7011" s="3">
        <f t="shared" si="987"/>
        <v>7.6737926001591887</v>
      </c>
      <c r="R7011" s="3">
        <f>I7011 + M7011*Inputs!$B$9 - N7011/Inputs!$B$10</f>
        <v>136.33817329319345</v>
      </c>
    </row>
    <row r="7012" spans="1:18" x14ac:dyDescent="0.3">
      <c r="A7012" s="4">
        <v>46315.083333333343</v>
      </c>
      <c r="B7012" s="3">
        <v>17.147500000000001</v>
      </c>
      <c r="C7012" s="3">
        <v>0.05</v>
      </c>
      <c r="D7012" s="3">
        <f t="shared" si="981"/>
        <v>20.447187500000002</v>
      </c>
      <c r="E7012" s="3">
        <f>MAX(B7012 - D7012/Inputs!$B$5, 0)</f>
        <v>0</v>
      </c>
      <c r="F7012" s="3">
        <f>MAX(D7012*Inputs!$B$5 - B7012, 0)</f>
        <v>0.84602500000000092</v>
      </c>
      <c r="G7012" s="3">
        <f t="shared" si="982"/>
        <v>0.05</v>
      </c>
      <c r="H7012" t="str">
        <f t="shared" si="983"/>
        <v>Charge</v>
      </c>
      <c r="I7012" s="3">
        <f t="shared" si="988"/>
        <v>136.33817329319345</v>
      </c>
      <c r="J7012" s="3">
        <f t="shared" si="989"/>
        <v>170</v>
      </c>
      <c r="K7012" s="3">
        <f>MIN(Inputs!$B$2, (Inputs!$B$8 - I7012)/Inputs!$B$9)</f>
        <v>170</v>
      </c>
      <c r="L7012" s="3">
        <f>MAX(MIN(Inputs!$B$2, I7012*Inputs!$B$10, Inputs!$B$8*Inputs!$B$4 - J7012), 0)</f>
        <v>127.89654333598648</v>
      </c>
      <c r="M7012" s="3">
        <f t="shared" si="984"/>
        <v>170</v>
      </c>
      <c r="N7012" s="3">
        <f t="shared" si="985"/>
        <v>0</v>
      </c>
      <c r="O7012" s="3">
        <f>IF(H7012="Reg", MIN(Inputs!$B$2, I7012*Inputs!$B$10, (Inputs!$B$8-I7012)/Inputs!$B$9), 0)</f>
        <v>0</v>
      </c>
      <c r="P7012" s="3">
        <f t="shared" si="986"/>
        <v>-2915.0750000000003</v>
      </c>
      <c r="Q7012" s="3">
        <f t="shared" si="987"/>
        <v>0</v>
      </c>
      <c r="R7012" s="3">
        <f>I7012 + M7012*Inputs!$B$9 - N7012/Inputs!$B$10</f>
        <v>295.81230912719002</v>
      </c>
    </row>
    <row r="7013" spans="1:18" x14ac:dyDescent="0.3">
      <c r="A7013" s="4">
        <v>46315.125</v>
      </c>
      <c r="B7013" s="3">
        <v>16.049999999999997</v>
      </c>
      <c r="C7013" s="3">
        <v>7.0000000000000007E-2</v>
      </c>
      <c r="D7013" s="3">
        <f t="shared" si="981"/>
        <v>20.447187500000002</v>
      </c>
      <c r="E7013" s="3">
        <f>MAX(B7013 - D7013/Inputs!$B$5, 0)</f>
        <v>0</v>
      </c>
      <c r="F7013" s="3">
        <f>MAX(D7013*Inputs!$B$5 - B7013, 0)</f>
        <v>1.9435250000000046</v>
      </c>
      <c r="G7013" s="3">
        <f t="shared" si="982"/>
        <v>7.0000000000000007E-2</v>
      </c>
      <c r="H7013" t="str">
        <f t="shared" si="983"/>
        <v>Charge</v>
      </c>
      <c r="I7013" s="3">
        <f t="shared" si="988"/>
        <v>295.81230912719002</v>
      </c>
      <c r="J7013" s="3">
        <f t="shared" si="989"/>
        <v>170</v>
      </c>
      <c r="K7013" s="3">
        <f>MIN(Inputs!$B$2, (Inputs!$B$8 - I7013)/Inputs!$B$9)</f>
        <v>47.104236740916782</v>
      </c>
      <c r="L7013" s="3">
        <f>MAX(MIN(Inputs!$B$2, I7013*Inputs!$B$10, Inputs!$B$8*Inputs!$B$4 - J7013), 0)</f>
        <v>170</v>
      </c>
      <c r="M7013" s="3">
        <f t="shared" si="984"/>
        <v>47.104236740916782</v>
      </c>
      <c r="N7013" s="3">
        <f t="shared" si="985"/>
        <v>0</v>
      </c>
      <c r="O7013" s="3">
        <f>IF(H7013="Reg", MIN(Inputs!$B$2, I7013*Inputs!$B$10, (Inputs!$B$8-I7013)/Inputs!$B$9), 0)</f>
        <v>0</v>
      </c>
      <c r="P7013" s="3">
        <f t="shared" si="986"/>
        <v>-756.02299969171418</v>
      </c>
      <c r="Q7013" s="3">
        <f t="shared" si="987"/>
        <v>0</v>
      </c>
      <c r="R7013" s="3">
        <f>I7013 + M7013*Inputs!$B$9 - N7013/Inputs!$B$10</f>
        <v>340</v>
      </c>
    </row>
    <row r="7014" spans="1:18" x14ac:dyDescent="0.3">
      <c r="A7014" s="4">
        <v>46315.166666666657</v>
      </c>
      <c r="B7014" s="3">
        <v>15.06</v>
      </c>
      <c r="C7014" s="3">
        <v>7.0000000000000007E-2</v>
      </c>
      <c r="D7014" s="3">
        <f t="shared" si="981"/>
        <v>20.447187500000002</v>
      </c>
      <c r="E7014" s="3">
        <f>MAX(B7014 - D7014/Inputs!$B$5, 0)</f>
        <v>0</v>
      </c>
      <c r="F7014" s="3">
        <f>MAX(D7014*Inputs!$B$5 - B7014, 0)</f>
        <v>2.9335250000000013</v>
      </c>
      <c r="G7014" s="3">
        <f t="shared" si="982"/>
        <v>7.0000000000000007E-2</v>
      </c>
      <c r="H7014" t="str">
        <f t="shared" si="983"/>
        <v>Charge</v>
      </c>
      <c r="I7014" s="3">
        <f t="shared" si="988"/>
        <v>340</v>
      </c>
      <c r="J7014" s="3">
        <f t="shared" si="989"/>
        <v>170</v>
      </c>
      <c r="K7014" s="3">
        <f>MIN(Inputs!$B$2, (Inputs!$B$8 - I7014)/Inputs!$B$9)</f>
        <v>0</v>
      </c>
      <c r="L7014" s="3">
        <f>MAX(MIN(Inputs!$B$2, I7014*Inputs!$B$10, Inputs!$B$8*Inputs!$B$4 - J7014), 0)</f>
        <v>170</v>
      </c>
      <c r="M7014" s="3">
        <f t="shared" si="984"/>
        <v>0</v>
      </c>
      <c r="N7014" s="3">
        <f t="shared" si="985"/>
        <v>0</v>
      </c>
      <c r="O7014" s="3">
        <f>IF(H7014="Reg", MIN(Inputs!$B$2, I7014*Inputs!$B$10, (Inputs!$B$8-I7014)/Inputs!$B$9), 0)</f>
        <v>0</v>
      </c>
      <c r="P7014" s="3">
        <f t="shared" si="986"/>
        <v>0</v>
      </c>
      <c r="Q7014" s="3">
        <f t="shared" si="987"/>
        <v>0</v>
      </c>
      <c r="R7014" s="3">
        <f>I7014 + M7014*Inputs!$B$9 - N7014/Inputs!$B$10</f>
        <v>340</v>
      </c>
    </row>
    <row r="7015" spans="1:18" x14ac:dyDescent="0.3">
      <c r="A7015" s="4">
        <v>46315.208333333343</v>
      </c>
      <c r="B7015" s="3">
        <v>14.567499999999999</v>
      </c>
      <c r="C7015" s="3">
        <v>0.06</v>
      </c>
      <c r="D7015" s="3">
        <f t="shared" si="981"/>
        <v>20.447187500000002</v>
      </c>
      <c r="E7015" s="3">
        <f>MAX(B7015 - D7015/Inputs!$B$5, 0)</f>
        <v>0</v>
      </c>
      <c r="F7015" s="3">
        <f>MAX(D7015*Inputs!$B$5 - B7015, 0)</f>
        <v>3.4260250000000028</v>
      </c>
      <c r="G7015" s="3">
        <f t="shared" si="982"/>
        <v>0.06</v>
      </c>
      <c r="H7015" t="str">
        <f t="shared" si="983"/>
        <v>Charge</v>
      </c>
      <c r="I7015" s="3">
        <f t="shared" si="988"/>
        <v>340</v>
      </c>
      <c r="J7015" s="3">
        <f t="shared" si="989"/>
        <v>170</v>
      </c>
      <c r="K7015" s="3">
        <f>MIN(Inputs!$B$2, (Inputs!$B$8 - I7015)/Inputs!$B$9)</f>
        <v>0</v>
      </c>
      <c r="L7015" s="3">
        <f>MAX(MIN(Inputs!$B$2, I7015*Inputs!$B$10, Inputs!$B$8*Inputs!$B$4 - J7015), 0)</f>
        <v>170</v>
      </c>
      <c r="M7015" s="3">
        <f t="shared" si="984"/>
        <v>0</v>
      </c>
      <c r="N7015" s="3">
        <f t="shared" si="985"/>
        <v>0</v>
      </c>
      <c r="O7015" s="3">
        <f>IF(H7015="Reg", MIN(Inputs!$B$2, I7015*Inputs!$B$10, (Inputs!$B$8-I7015)/Inputs!$B$9), 0)</f>
        <v>0</v>
      </c>
      <c r="P7015" s="3">
        <f t="shared" si="986"/>
        <v>0</v>
      </c>
      <c r="Q7015" s="3">
        <f t="shared" si="987"/>
        <v>0</v>
      </c>
      <c r="R7015" s="3">
        <f>I7015 + M7015*Inputs!$B$9 - N7015/Inputs!$B$10</f>
        <v>340</v>
      </c>
    </row>
    <row r="7016" spans="1:18" x14ac:dyDescent="0.3">
      <c r="A7016" s="4">
        <v>46315.25</v>
      </c>
      <c r="B7016" s="3">
        <v>16.142500000000002</v>
      </c>
      <c r="C7016" s="3">
        <v>7.0000000000000007E-2</v>
      </c>
      <c r="D7016" s="3">
        <f t="shared" si="981"/>
        <v>20.447187500000002</v>
      </c>
      <c r="E7016" s="3">
        <f>MAX(B7016 - D7016/Inputs!$B$5, 0)</f>
        <v>0</v>
      </c>
      <c r="F7016" s="3">
        <f>MAX(D7016*Inputs!$B$5 - B7016, 0)</f>
        <v>1.8510249999999999</v>
      </c>
      <c r="G7016" s="3">
        <f t="shared" si="982"/>
        <v>7.0000000000000007E-2</v>
      </c>
      <c r="H7016" t="str">
        <f t="shared" si="983"/>
        <v>Charge</v>
      </c>
      <c r="I7016" s="3">
        <f t="shared" si="988"/>
        <v>340</v>
      </c>
      <c r="J7016" s="3">
        <f t="shared" si="989"/>
        <v>170</v>
      </c>
      <c r="K7016" s="3">
        <f>MIN(Inputs!$B$2, (Inputs!$B$8 - I7016)/Inputs!$B$9)</f>
        <v>0</v>
      </c>
      <c r="L7016" s="3">
        <f>MAX(MIN(Inputs!$B$2, I7016*Inputs!$B$10, Inputs!$B$8*Inputs!$B$4 - J7016), 0)</f>
        <v>170</v>
      </c>
      <c r="M7016" s="3">
        <f t="shared" si="984"/>
        <v>0</v>
      </c>
      <c r="N7016" s="3">
        <f t="shared" si="985"/>
        <v>0</v>
      </c>
      <c r="O7016" s="3">
        <f>IF(H7016="Reg", MIN(Inputs!$B$2, I7016*Inputs!$B$10, (Inputs!$B$8-I7016)/Inputs!$B$9), 0)</f>
        <v>0</v>
      </c>
      <c r="P7016" s="3">
        <f t="shared" si="986"/>
        <v>0</v>
      </c>
      <c r="Q7016" s="3">
        <f t="shared" si="987"/>
        <v>0</v>
      </c>
      <c r="R7016" s="3">
        <f>I7016 + M7016*Inputs!$B$9 - N7016/Inputs!$B$10</f>
        <v>340</v>
      </c>
    </row>
    <row r="7017" spans="1:18" x14ac:dyDescent="0.3">
      <c r="A7017" s="4">
        <v>46315.291666666657</v>
      </c>
      <c r="B7017" s="3">
        <v>20.327500000000001</v>
      </c>
      <c r="C7017" s="3">
        <v>1.37</v>
      </c>
      <c r="D7017" s="3">
        <f t="shared" si="981"/>
        <v>20.447187500000002</v>
      </c>
      <c r="E7017" s="3">
        <f>MAX(B7017 - D7017/Inputs!$B$5, 0)</f>
        <v>0</v>
      </c>
      <c r="F7017" s="3">
        <f>MAX(D7017*Inputs!$B$5 - B7017, 0)</f>
        <v>0</v>
      </c>
      <c r="G7017" s="3">
        <f t="shared" si="982"/>
        <v>1.37</v>
      </c>
      <c r="H7017" t="str">
        <f t="shared" si="983"/>
        <v>Reg</v>
      </c>
      <c r="I7017" s="3">
        <f t="shared" si="988"/>
        <v>340</v>
      </c>
      <c r="J7017" s="3">
        <f t="shared" si="989"/>
        <v>170</v>
      </c>
      <c r="K7017" s="3">
        <f>MIN(Inputs!$B$2, (Inputs!$B$8 - I7017)/Inputs!$B$9)</f>
        <v>0</v>
      </c>
      <c r="L7017" s="3">
        <f>MAX(MIN(Inputs!$B$2, I7017*Inputs!$B$10, Inputs!$B$8*Inputs!$B$4 - J7017), 0)</f>
        <v>170</v>
      </c>
      <c r="M7017" s="3">
        <f t="shared" si="984"/>
        <v>0</v>
      </c>
      <c r="N7017" s="3">
        <f t="shared" si="985"/>
        <v>0</v>
      </c>
      <c r="O7017" s="3">
        <f>IF(H7017="Reg", MIN(Inputs!$B$2, I7017*Inputs!$B$10, (Inputs!$B$8-I7017)/Inputs!$B$9), 0)</f>
        <v>0</v>
      </c>
      <c r="P7017" s="3">
        <f t="shared" si="986"/>
        <v>0</v>
      </c>
      <c r="Q7017" s="3">
        <f t="shared" si="987"/>
        <v>0</v>
      </c>
      <c r="R7017" s="3">
        <f>I7017 + M7017*Inputs!$B$9 - N7017/Inputs!$B$10</f>
        <v>340</v>
      </c>
    </row>
    <row r="7018" spans="1:18" x14ac:dyDescent="0.3">
      <c r="A7018" s="4">
        <v>46315.333333333343</v>
      </c>
      <c r="B7018" s="3">
        <v>17.754999999999999</v>
      </c>
      <c r="C7018" s="3">
        <v>2</v>
      </c>
      <c r="D7018" s="3">
        <f t="shared" si="981"/>
        <v>20.447187500000002</v>
      </c>
      <c r="E7018" s="3">
        <f>MAX(B7018 - D7018/Inputs!$B$5, 0)</f>
        <v>0</v>
      </c>
      <c r="F7018" s="3">
        <f>MAX(D7018*Inputs!$B$5 - B7018, 0)</f>
        <v>0.23852500000000276</v>
      </c>
      <c r="G7018" s="3">
        <f t="shared" si="982"/>
        <v>2</v>
      </c>
      <c r="H7018" t="str">
        <f t="shared" si="983"/>
        <v>Reg</v>
      </c>
      <c r="I7018" s="3">
        <f t="shared" si="988"/>
        <v>340</v>
      </c>
      <c r="J7018" s="3">
        <f t="shared" si="989"/>
        <v>170</v>
      </c>
      <c r="K7018" s="3">
        <f>MIN(Inputs!$B$2, (Inputs!$B$8 - I7018)/Inputs!$B$9)</f>
        <v>0</v>
      </c>
      <c r="L7018" s="3">
        <f>MAX(MIN(Inputs!$B$2, I7018*Inputs!$B$10, Inputs!$B$8*Inputs!$B$4 - J7018), 0)</f>
        <v>170</v>
      </c>
      <c r="M7018" s="3">
        <f t="shared" si="984"/>
        <v>0</v>
      </c>
      <c r="N7018" s="3">
        <f t="shared" si="985"/>
        <v>0</v>
      </c>
      <c r="O7018" s="3">
        <f>IF(H7018="Reg", MIN(Inputs!$B$2, I7018*Inputs!$B$10, (Inputs!$B$8-I7018)/Inputs!$B$9), 0)</f>
        <v>0</v>
      </c>
      <c r="P7018" s="3">
        <f t="shared" si="986"/>
        <v>0</v>
      </c>
      <c r="Q7018" s="3">
        <f t="shared" si="987"/>
        <v>0</v>
      </c>
      <c r="R7018" s="3">
        <f>I7018 + M7018*Inputs!$B$9 - N7018/Inputs!$B$10</f>
        <v>340</v>
      </c>
    </row>
    <row r="7019" spans="1:18" x14ac:dyDescent="0.3">
      <c r="A7019" s="4">
        <v>46315.375</v>
      </c>
      <c r="B7019" s="3">
        <v>14.78</v>
      </c>
      <c r="C7019" s="3">
        <v>0.75</v>
      </c>
      <c r="D7019" s="3">
        <f t="shared" si="981"/>
        <v>20.447187500000002</v>
      </c>
      <c r="E7019" s="3">
        <f>MAX(B7019 - D7019/Inputs!$B$5, 0)</f>
        <v>0</v>
      </c>
      <c r="F7019" s="3">
        <f>MAX(D7019*Inputs!$B$5 - B7019, 0)</f>
        <v>3.2135250000000024</v>
      </c>
      <c r="G7019" s="3">
        <f t="shared" si="982"/>
        <v>0.75</v>
      </c>
      <c r="H7019" t="str">
        <f t="shared" si="983"/>
        <v>Charge</v>
      </c>
      <c r="I7019" s="3">
        <f t="shared" si="988"/>
        <v>340</v>
      </c>
      <c r="J7019" s="3">
        <f t="shared" si="989"/>
        <v>170</v>
      </c>
      <c r="K7019" s="3">
        <f>MIN(Inputs!$B$2, (Inputs!$B$8 - I7019)/Inputs!$B$9)</f>
        <v>0</v>
      </c>
      <c r="L7019" s="3">
        <f>MAX(MIN(Inputs!$B$2, I7019*Inputs!$B$10, Inputs!$B$8*Inputs!$B$4 - J7019), 0)</f>
        <v>170</v>
      </c>
      <c r="M7019" s="3">
        <f t="shared" si="984"/>
        <v>0</v>
      </c>
      <c r="N7019" s="3">
        <f t="shared" si="985"/>
        <v>0</v>
      </c>
      <c r="O7019" s="3">
        <f>IF(H7019="Reg", MIN(Inputs!$B$2, I7019*Inputs!$B$10, (Inputs!$B$8-I7019)/Inputs!$B$9), 0)</f>
        <v>0</v>
      </c>
      <c r="P7019" s="3">
        <f t="shared" si="986"/>
        <v>0</v>
      </c>
      <c r="Q7019" s="3">
        <f t="shared" si="987"/>
        <v>0</v>
      </c>
      <c r="R7019" s="3">
        <f>I7019 + M7019*Inputs!$B$9 - N7019/Inputs!$B$10</f>
        <v>340</v>
      </c>
    </row>
    <row r="7020" spans="1:18" x14ac:dyDescent="0.3">
      <c r="A7020" s="4">
        <v>46315.416666666657</v>
      </c>
      <c r="B7020" s="3">
        <v>11.755000000000001</v>
      </c>
      <c r="C7020" s="3">
        <v>0.49</v>
      </c>
      <c r="D7020" s="3">
        <f t="shared" si="981"/>
        <v>20.447187500000002</v>
      </c>
      <c r="E7020" s="3">
        <f>MAX(B7020 - D7020/Inputs!$B$5, 0)</f>
        <v>0</v>
      </c>
      <c r="F7020" s="3">
        <f>MAX(D7020*Inputs!$B$5 - B7020, 0)</f>
        <v>6.238525000000001</v>
      </c>
      <c r="G7020" s="3">
        <f t="shared" si="982"/>
        <v>0.49</v>
      </c>
      <c r="H7020" t="str">
        <f t="shared" si="983"/>
        <v>Charge</v>
      </c>
      <c r="I7020" s="3">
        <f t="shared" si="988"/>
        <v>340</v>
      </c>
      <c r="J7020" s="3">
        <f t="shared" si="989"/>
        <v>170</v>
      </c>
      <c r="K7020" s="3">
        <f>MIN(Inputs!$B$2, (Inputs!$B$8 - I7020)/Inputs!$B$9)</f>
        <v>0</v>
      </c>
      <c r="L7020" s="3">
        <f>MAX(MIN(Inputs!$B$2, I7020*Inputs!$B$10, Inputs!$B$8*Inputs!$B$4 - J7020), 0)</f>
        <v>170</v>
      </c>
      <c r="M7020" s="3">
        <f t="shared" si="984"/>
        <v>0</v>
      </c>
      <c r="N7020" s="3">
        <f t="shared" si="985"/>
        <v>0</v>
      </c>
      <c r="O7020" s="3">
        <f>IF(H7020="Reg", MIN(Inputs!$B$2, I7020*Inputs!$B$10, (Inputs!$B$8-I7020)/Inputs!$B$9), 0)</f>
        <v>0</v>
      </c>
      <c r="P7020" s="3">
        <f t="shared" si="986"/>
        <v>0</v>
      </c>
      <c r="Q7020" s="3">
        <f t="shared" si="987"/>
        <v>0</v>
      </c>
      <c r="R7020" s="3">
        <f>I7020 + M7020*Inputs!$B$9 - N7020/Inputs!$B$10</f>
        <v>340</v>
      </c>
    </row>
    <row r="7021" spans="1:18" x14ac:dyDescent="0.3">
      <c r="A7021" s="4">
        <v>46315.458333333343</v>
      </c>
      <c r="B7021" s="3">
        <v>2.4024999999999999</v>
      </c>
      <c r="C7021" s="3">
        <v>0.4</v>
      </c>
      <c r="D7021" s="3">
        <f t="shared" si="981"/>
        <v>20.447187500000002</v>
      </c>
      <c r="E7021" s="3">
        <f>MAX(B7021 - D7021/Inputs!$B$5, 0)</f>
        <v>0</v>
      </c>
      <c r="F7021" s="3">
        <f>MAX(D7021*Inputs!$B$5 - B7021, 0)</f>
        <v>15.591025000000002</v>
      </c>
      <c r="G7021" s="3">
        <f t="shared" si="982"/>
        <v>0.4</v>
      </c>
      <c r="H7021" t="str">
        <f t="shared" si="983"/>
        <v>Charge</v>
      </c>
      <c r="I7021" s="3">
        <f t="shared" si="988"/>
        <v>340</v>
      </c>
      <c r="J7021" s="3">
        <f t="shared" si="989"/>
        <v>170</v>
      </c>
      <c r="K7021" s="3">
        <f>MIN(Inputs!$B$2, (Inputs!$B$8 - I7021)/Inputs!$B$9)</f>
        <v>0</v>
      </c>
      <c r="L7021" s="3">
        <f>MAX(MIN(Inputs!$B$2, I7021*Inputs!$B$10, Inputs!$B$8*Inputs!$B$4 - J7021), 0)</f>
        <v>170</v>
      </c>
      <c r="M7021" s="3">
        <f t="shared" si="984"/>
        <v>0</v>
      </c>
      <c r="N7021" s="3">
        <f t="shared" si="985"/>
        <v>0</v>
      </c>
      <c r="O7021" s="3">
        <f>IF(H7021="Reg", MIN(Inputs!$B$2, I7021*Inputs!$B$10, (Inputs!$B$8-I7021)/Inputs!$B$9), 0)</f>
        <v>0</v>
      </c>
      <c r="P7021" s="3">
        <f t="shared" si="986"/>
        <v>0</v>
      </c>
      <c r="Q7021" s="3">
        <f t="shared" si="987"/>
        <v>0</v>
      </c>
      <c r="R7021" s="3">
        <f>I7021 + M7021*Inputs!$B$9 - N7021/Inputs!$B$10</f>
        <v>340</v>
      </c>
    </row>
    <row r="7022" spans="1:18" x14ac:dyDescent="0.3">
      <c r="A7022" s="4">
        <v>46315.5</v>
      </c>
      <c r="B7022" s="3">
        <v>5.7850000000000001</v>
      </c>
      <c r="C7022" s="3">
        <v>0.39</v>
      </c>
      <c r="D7022" s="3">
        <f t="shared" si="981"/>
        <v>20.447187500000002</v>
      </c>
      <c r="E7022" s="3">
        <f>MAX(B7022 - D7022/Inputs!$B$5, 0)</f>
        <v>0</v>
      </c>
      <c r="F7022" s="3">
        <f>MAX(D7022*Inputs!$B$5 - B7022, 0)</f>
        <v>12.208525000000002</v>
      </c>
      <c r="G7022" s="3">
        <f t="shared" si="982"/>
        <v>0.39</v>
      </c>
      <c r="H7022" t="str">
        <f t="shared" si="983"/>
        <v>Charge</v>
      </c>
      <c r="I7022" s="3">
        <f t="shared" si="988"/>
        <v>340</v>
      </c>
      <c r="J7022" s="3">
        <f t="shared" si="989"/>
        <v>170</v>
      </c>
      <c r="K7022" s="3">
        <f>MIN(Inputs!$B$2, (Inputs!$B$8 - I7022)/Inputs!$B$9)</f>
        <v>0</v>
      </c>
      <c r="L7022" s="3">
        <f>MAX(MIN(Inputs!$B$2, I7022*Inputs!$B$10, Inputs!$B$8*Inputs!$B$4 - J7022), 0)</f>
        <v>170</v>
      </c>
      <c r="M7022" s="3">
        <f t="shared" si="984"/>
        <v>0</v>
      </c>
      <c r="N7022" s="3">
        <f t="shared" si="985"/>
        <v>0</v>
      </c>
      <c r="O7022" s="3">
        <f>IF(H7022="Reg", MIN(Inputs!$B$2, I7022*Inputs!$B$10, (Inputs!$B$8-I7022)/Inputs!$B$9), 0)</f>
        <v>0</v>
      </c>
      <c r="P7022" s="3">
        <f t="shared" si="986"/>
        <v>0</v>
      </c>
      <c r="Q7022" s="3">
        <f t="shared" si="987"/>
        <v>0</v>
      </c>
      <c r="R7022" s="3">
        <f>I7022 + M7022*Inputs!$B$9 - N7022/Inputs!$B$10</f>
        <v>340</v>
      </c>
    </row>
    <row r="7023" spans="1:18" x14ac:dyDescent="0.3">
      <c r="A7023" s="4">
        <v>46315.541666666657</v>
      </c>
      <c r="B7023" s="3">
        <v>15.83</v>
      </c>
      <c r="C7023" s="3">
        <v>0.37</v>
      </c>
      <c r="D7023" s="3">
        <f t="shared" si="981"/>
        <v>20.447187500000002</v>
      </c>
      <c r="E7023" s="3">
        <f>MAX(B7023 - D7023/Inputs!$B$5, 0)</f>
        <v>0</v>
      </c>
      <c r="F7023" s="3">
        <f>MAX(D7023*Inputs!$B$5 - B7023, 0)</f>
        <v>2.1635250000000017</v>
      </c>
      <c r="G7023" s="3">
        <f t="shared" si="982"/>
        <v>0.37</v>
      </c>
      <c r="H7023" t="str">
        <f t="shared" si="983"/>
        <v>Charge</v>
      </c>
      <c r="I7023" s="3">
        <f t="shared" si="988"/>
        <v>340</v>
      </c>
      <c r="J7023" s="3">
        <f t="shared" si="989"/>
        <v>170</v>
      </c>
      <c r="K7023" s="3">
        <f>MIN(Inputs!$B$2, (Inputs!$B$8 - I7023)/Inputs!$B$9)</f>
        <v>0</v>
      </c>
      <c r="L7023" s="3">
        <f>MAX(MIN(Inputs!$B$2, I7023*Inputs!$B$10, Inputs!$B$8*Inputs!$B$4 - J7023), 0)</f>
        <v>170</v>
      </c>
      <c r="M7023" s="3">
        <f t="shared" si="984"/>
        <v>0</v>
      </c>
      <c r="N7023" s="3">
        <f t="shared" si="985"/>
        <v>0</v>
      </c>
      <c r="O7023" s="3">
        <f>IF(H7023="Reg", MIN(Inputs!$B$2, I7023*Inputs!$B$10, (Inputs!$B$8-I7023)/Inputs!$B$9), 0)</f>
        <v>0</v>
      </c>
      <c r="P7023" s="3">
        <f t="shared" si="986"/>
        <v>0</v>
      </c>
      <c r="Q7023" s="3">
        <f t="shared" si="987"/>
        <v>0</v>
      </c>
      <c r="R7023" s="3">
        <f>I7023 + M7023*Inputs!$B$9 - N7023/Inputs!$B$10</f>
        <v>340</v>
      </c>
    </row>
    <row r="7024" spans="1:18" x14ac:dyDescent="0.3">
      <c r="A7024" s="4">
        <v>46315.583333333343</v>
      </c>
      <c r="B7024" s="3">
        <v>19.897500000000001</v>
      </c>
      <c r="C7024" s="3">
        <v>0.44</v>
      </c>
      <c r="D7024" s="3">
        <f t="shared" si="981"/>
        <v>20.447187500000002</v>
      </c>
      <c r="E7024" s="3">
        <f>MAX(B7024 - D7024/Inputs!$B$5, 0)</f>
        <v>0</v>
      </c>
      <c r="F7024" s="3">
        <f>MAX(D7024*Inputs!$B$5 - B7024, 0)</f>
        <v>0</v>
      </c>
      <c r="G7024" s="3">
        <f t="shared" si="982"/>
        <v>0.44</v>
      </c>
      <c r="H7024" t="str">
        <f t="shared" si="983"/>
        <v>Reg</v>
      </c>
      <c r="I7024" s="3">
        <f t="shared" si="988"/>
        <v>340</v>
      </c>
      <c r="J7024" s="3">
        <f t="shared" si="989"/>
        <v>170</v>
      </c>
      <c r="K7024" s="3">
        <f>MIN(Inputs!$B$2, (Inputs!$B$8 - I7024)/Inputs!$B$9)</f>
        <v>0</v>
      </c>
      <c r="L7024" s="3">
        <f>MAX(MIN(Inputs!$B$2, I7024*Inputs!$B$10, Inputs!$B$8*Inputs!$B$4 - J7024), 0)</f>
        <v>170</v>
      </c>
      <c r="M7024" s="3">
        <f t="shared" si="984"/>
        <v>0</v>
      </c>
      <c r="N7024" s="3">
        <f t="shared" si="985"/>
        <v>0</v>
      </c>
      <c r="O7024" s="3">
        <f>IF(H7024="Reg", MIN(Inputs!$B$2, I7024*Inputs!$B$10, (Inputs!$B$8-I7024)/Inputs!$B$9), 0)</f>
        <v>0</v>
      </c>
      <c r="P7024" s="3">
        <f t="shared" si="986"/>
        <v>0</v>
      </c>
      <c r="Q7024" s="3">
        <f t="shared" si="987"/>
        <v>0</v>
      </c>
      <c r="R7024" s="3">
        <f>I7024 + M7024*Inputs!$B$9 - N7024/Inputs!$B$10</f>
        <v>340</v>
      </c>
    </row>
    <row r="7025" spans="1:18" x14ac:dyDescent="0.3">
      <c r="A7025" s="4">
        <v>46315.625</v>
      </c>
      <c r="B7025" s="3">
        <v>21.93</v>
      </c>
      <c r="C7025" s="3">
        <v>0.44</v>
      </c>
      <c r="D7025" s="3">
        <f t="shared" si="981"/>
        <v>20.447187500000002</v>
      </c>
      <c r="E7025" s="3">
        <f>MAX(B7025 - D7025/Inputs!$B$5, 0)</f>
        <v>0</v>
      </c>
      <c r="F7025" s="3">
        <f>MAX(D7025*Inputs!$B$5 - B7025, 0)</f>
        <v>0</v>
      </c>
      <c r="G7025" s="3">
        <f t="shared" si="982"/>
        <v>0.44</v>
      </c>
      <c r="H7025" t="str">
        <f t="shared" si="983"/>
        <v>Reg</v>
      </c>
      <c r="I7025" s="3">
        <f t="shared" si="988"/>
        <v>340</v>
      </c>
      <c r="J7025" s="3">
        <f t="shared" si="989"/>
        <v>170</v>
      </c>
      <c r="K7025" s="3">
        <f>MIN(Inputs!$B$2, (Inputs!$B$8 - I7025)/Inputs!$B$9)</f>
        <v>0</v>
      </c>
      <c r="L7025" s="3">
        <f>MAX(MIN(Inputs!$B$2, I7025*Inputs!$B$10, Inputs!$B$8*Inputs!$B$4 - J7025), 0)</f>
        <v>170</v>
      </c>
      <c r="M7025" s="3">
        <f t="shared" si="984"/>
        <v>0</v>
      </c>
      <c r="N7025" s="3">
        <f t="shared" si="985"/>
        <v>0</v>
      </c>
      <c r="O7025" s="3">
        <f>IF(H7025="Reg", MIN(Inputs!$B$2, I7025*Inputs!$B$10, (Inputs!$B$8-I7025)/Inputs!$B$9), 0)</f>
        <v>0</v>
      </c>
      <c r="P7025" s="3">
        <f t="shared" si="986"/>
        <v>0</v>
      </c>
      <c r="Q7025" s="3">
        <f t="shared" si="987"/>
        <v>0</v>
      </c>
      <c r="R7025" s="3">
        <f>I7025 + M7025*Inputs!$B$9 - N7025/Inputs!$B$10</f>
        <v>340</v>
      </c>
    </row>
    <row r="7026" spans="1:18" x14ac:dyDescent="0.3">
      <c r="A7026" s="4">
        <v>46315.666666666657</v>
      </c>
      <c r="B7026" s="3">
        <v>22.1525</v>
      </c>
      <c r="C7026" s="3">
        <v>0.7</v>
      </c>
      <c r="D7026" s="3">
        <f t="shared" si="981"/>
        <v>20.447187500000002</v>
      </c>
      <c r="E7026" s="3">
        <f>MAX(B7026 - D7026/Inputs!$B$5, 0)</f>
        <v>0</v>
      </c>
      <c r="F7026" s="3">
        <f>MAX(D7026*Inputs!$B$5 - B7026, 0)</f>
        <v>0</v>
      </c>
      <c r="G7026" s="3">
        <f t="shared" si="982"/>
        <v>0.7</v>
      </c>
      <c r="H7026" t="str">
        <f t="shared" si="983"/>
        <v>Reg</v>
      </c>
      <c r="I7026" s="3">
        <f t="shared" si="988"/>
        <v>340</v>
      </c>
      <c r="J7026" s="3">
        <f t="shared" si="989"/>
        <v>170</v>
      </c>
      <c r="K7026" s="3">
        <f>MIN(Inputs!$B$2, (Inputs!$B$8 - I7026)/Inputs!$B$9)</f>
        <v>0</v>
      </c>
      <c r="L7026" s="3">
        <f>MAX(MIN(Inputs!$B$2, I7026*Inputs!$B$10, Inputs!$B$8*Inputs!$B$4 - J7026), 0)</f>
        <v>170</v>
      </c>
      <c r="M7026" s="3">
        <f t="shared" si="984"/>
        <v>0</v>
      </c>
      <c r="N7026" s="3">
        <f t="shared" si="985"/>
        <v>0</v>
      </c>
      <c r="O7026" s="3">
        <f>IF(H7026="Reg", MIN(Inputs!$B$2, I7026*Inputs!$B$10, (Inputs!$B$8-I7026)/Inputs!$B$9), 0)</f>
        <v>0</v>
      </c>
      <c r="P7026" s="3">
        <f t="shared" si="986"/>
        <v>0</v>
      </c>
      <c r="Q7026" s="3">
        <f t="shared" si="987"/>
        <v>0</v>
      </c>
      <c r="R7026" s="3">
        <f>I7026 + M7026*Inputs!$B$9 - N7026/Inputs!$B$10</f>
        <v>340</v>
      </c>
    </row>
    <row r="7027" spans="1:18" x14ac:dyDescent="0.3">
      <c r="A7027" s="4">
        <v>46315.708333333343</v>
      </c>
      <c r="B7027" s="3">
        <v>16.637499999999999</v>
      </c>
      <c r="C7027" s="3">
        <v>4.2699999999999996</v>
      </c>
      <c r="D7027" s="3">
        <f t="shared" si="981"/>
        <v>20.447187500000002</v>
      </c>
      <c r="E7027" s="3">
        <f>MAX(B7027 - D7027/Inputs!$B$5, 0)</f>
        <v>0</v>
      </c>
      <c r="F7027" s="3">
        <f>MAX(D7027*Inputs!$B$5 - B7027, 0)</f>
        <v>1.3560250000000025</v>
      </c>
      <c r="G7027" s="3">
        <f t="shared" si="982"/>
        <v>4.2699999999999996</v>
      </c>
      <c r="H7027" t="str">
        <f t="shared" si="983"/>
        <v>Reg</v>
      </c>
      <c r="I7027" s="3">
        <f t="shared" si="988"/>
        <v>340</v>
      </c>
      <c r="J7027" s="3">
        <f t="shared" si="989"/>
        <v>170</v>
      </c>
      <c r="K7027" s="3">
        <f>MIN(Inputs!$B$2, (Inputs!$B$8 - I7027)/Inputs!$B$9)</f>
        <v>0</v>
      </c>
      <c r="L7027" s="3">
        <f>MAX(MIN(Inputs!$B$2, I7027*Inputs!$B$10, Inputs!$B$8*Inputs!$B$4 - J7027), 0)</f>
        <v>170</v>
      </c>
      <c r="M7027" s="3">
        <f t="shared" si="984"/>
        <v>0</v>
      </c>
      <c r="N7027" s="3">
        <f t="shared" si="985"/>
        <v>0</v>
      </c>
      <c r="O7027" s="3">
        <f>IF(H7027="Reg", MIN(Inputs!$B$2, I7027*Inputs!$B$10, (Inputs!$B$8-I7027)/Inputs!$B$9), 0)</f>
        <v>0</v>
      </c>
      <c r="P7027" s="3">
        <f t="shared" si="986"/>
        <v>0</v>
      </c>
      <c r="Q7027" s="3">
        <f t="shared" si="987"/>
        <v>0</v>
      </c>
      <c r="R7027" s="3">
        <f>I7027 + M7027*Inputs!$B$9 - N7027/Inputs!$B$10</f>
        <v>340</v>
      </c>
    </row>
    <row r="7028" spans="1:18" x14ac:dyDescent="0.3">
      <c r="A7028" s="4">
        <v>46315.75</v>
      </c>
      <c r="B7028" s="3">
        <v>16.497499999999999</v>
      </c>
      <c r="C7028" s="3">
        <v>9.1199999999999992</v>
      </c>
      <c r="D7028" s="3">
        <f t="shared" si="981"/>
        <v>20.447187500000002</v>
      </c>
      <c r="E7028" s="3">
        <f>MAX(B7028 - D7028/Inputs!$B$5, 0)</f>
        <v>0</v>
      </c>
      <c r="F7028" s="3">
        <f>MAX(D7028*Inputs!$B$5 - B7028, 0)</f>
        <v>1.496025000000003</v>
      </c>
      <c r="G7028" s="3">
        <f t="shared" si="982"/>
        <v>9.1199999999999992</v>
      </c>
      <c r="H7028" t="str">
        <f t="shared" si="983"/>
        <v>Reg</v>
      </c>
      <c r="I7028" s="3">
        <f t="shared" si="988"/>
        <v>340</v>
      </c>
      <c r="J7028" s="3">
        <f t="shared" si="989"/>
        <v>170</v>
      </c>
      <c r="K7028" s="3">
        <f>MIN(Inputs!$B$2, (Inputs!$B$8 - I7028)/Inputs!$B$9)</f>
        <v>0</v>
      </c>
      <c r="L7028" s="3">
        <f>MAX(MIN(Inputs!$B$2, I7028*Inputs!$B$10, Inputs!$B$8*Inputs!$B$4 - J7028), 0)</f>
        <v>170</v>
      </c>
      <c r="M7028" s="3">
        <f t="shared" si="984"/>
        <v>0</v>
      </c>
      <c r="N7028" s="3">
        <f t="shared" si="985"/>
        <v>0</v>
      </c>
      <c r="O7028" s="3">
        <f>IF(H7028="Reg", MIN(Inputs!$B$2, I7028*Inputs!$B$10, (Inputs!$B$8-I7028)/Inputs!$B$9), 0)</f>
        <v>0</v>
      </c>
      <c r="P7028" s="3">
        <f t="shared" si="986"/>
        <v>0</v>
      </c>
      <c r="Q7028" s="3">
        <f t="shared" si="987"/>
        <v>0</v>
      </c>
      <c r="R7028" s="3">
        <f>I7028 + M7028*Inputs!$B$9 - N7028/Inputs!$B$10</f>
        <v>340</v>
      </c>
    </row>
    <row r="7029" spans="1:18" x14ac:dyDescent="0.3">
      <c r="A7029" s="4">
        <v>46315.791666666657</v>
      </c>
      <c r="B7029" s="3">
        <v>28.512499999999999</v>
      </c>
      <c r="C7029" s="3">
        <v>11.76</v>
      </c>
      <c r="D7029" s="3">
        <f t="shared" si="981"/>
        <v>20.447187500000002</v>
      </c>
      <c r="E7029" s="3">
        <f>MAX(B7029 - D7029/Inputs!$B$5, 0)</f>
        <v>5.2770596590909058</v>
      </c>
      <c r="F7029" s="3">
        <f>MAX(D7029*Inputs!$B$5 - B7029, 0)</f>
        <v>0</v>
      </c>
      <c r="G7029" s="3">
        <f t="shared" si="982"/>
        <v>11.76</v>
      </c>
      <c r="H7029" t="str">
        <f t="shared" si="983"/>
        <v>Reg</v>
      </c>
      <c r="I7029" s="3">
        <f t="shared" si="988"/>
        <v>340</v>
      </c>
      <c r="J7029" s="3">
        <f t="shared" si="989"/>
        <v>170</v>
      </c>
      <c r="K7029" s="3">
        <f>MIN(Inputs!$B$2, (Inputs!$B$8 - I7029)/Inputs!$B$9)</f>
        <v>0</v>
      </c>
      <c r="L7029" s="3">
        <f>MAX(MIN(Inputs!$B$2, I7029*Inputs!$B$10, Inputs!$B$8*Inputs!$B$4 - J7029), 0)</f>
        <v>170</v>
      </c>
      <c r="M7029" s="3">
        <f t="shared" si="984"/>
        <v>0</v>
      </c>
      <c r="N7029" s="3">
        <f t="shared" si="985"/>
        <v>0</v>
      </c>
      <c r="O7029" s="3">
        <f>IF(H7029="Reg", MIN(Inputs!$B$2, I7029*Inputs!$B$10, (Inputs!$B$8-I7029)/Inputs!$B$9), 0)</f>
        <v>0</v>
      </c>
      <c r="P7029" s="3">
        <f t="shared" si="986"/>
        <v>0</v>
      </c>
      <c r="Q7029" s="3">
        <f t="shared" si="987"/>
        <v>0</v>
      </c>
      <c r="R7029" s="3">
        <f>I7029 + M7029*Inputs!$B$9 - N7029/Inputs!$B$10</f>
        <v>340</v>
      </c>
    </row>
    <row r="7030" spans="1:18" x14ac:dyDescent="0.3">
      <c r="A7030" s="4">
        <v>46315.833333333343</v>
      </c>
      <c r="B7030" s="3">
        <v>25.634999999999998</v>
      </c>
      <c r="C7030" s="3">
        <v>8.1</v>
      </c>
      <c r="D7030" s="3">
        <f t="shared" si="981"/>
        <v>20.447187500000002</v>
      </c>
      <c r="E7030" s="3">
        <f>MAX(B7030 - D7030/Inputs!$B$5, 0)</f>
        <v>2.3995596590909045</v>
      </c>
      <c r="F7030" s="3">
        <f>MAX(D7030*Inputs!$B$5 - B7030, 0)</f>
        <v>0</v>
      </c>
      <c r="G7030" s="3">
        <f t="shared" si="982"/>
        <v>8.1</v>
      </c>
      <c r="H7030" t="str">
        <f t="shared" si="983"/>
        <v>Reg</v>
      </c>
      <c r="I7030" s="3">
        <f t="shared" si="988"/>
        <v>340</v>
      </c>
      <c r="J7030" s="3">
        <f t="shared" si="989"/>
        <v>170</v>
      </c>
      <c r="K7030" s="3">
        <f>MIN(Inputs!$B$2, (Inputs!$B$8 - I7030)/Inputs!$B$9)</f>
        <v>0</v>
      </c>
      <c r="L7030" s="3">
        <f>MAX(MIN(Inputs!$B$2, I7030*Inputs!$B$10, Inputs!$B$8*Inputs!$B$4 - J7030), 0)</f>
        <v>170</v>
      </c>
      <c r="M7030" s="3">
        <f t="shared" si="984"/>
        <v>0</v>
      </c>
      <c r="N7030" s="3">
        <f t="shared" si="985"/>
        <v>0</v>
      </c>
      <c r="O7030" s="3">
        <f>IF(H7030="Reg", MIN(Inputs!$B$2, I7030*Inputs!$B$10, (Inputs!$B$8-I7030)/Inputs!$B$9), 0)</f>
        <v>0</v>
      </c>
      <c r="P7030" s="3">
        <f t="shared" si="986"/>
        <v>0</v>
      </c>
      <c r="Q7030" s="3">
        <f t="shared" si="987"/>
        <v>0</v>
      </c>
      <c r="R7030" s="3">
        <f>I7030 + M7030*Inputs!$B$9 - N7030/Inputs!$B$10</f>
        <v>340</v>
      </c>
    </row>
    <row r="7031" spans="1:18" x14ac:dyDescent="0.3">
      <c r="A7031" s="4">
        <v>46315.875</v>
      </c>
      <c r="B7031" s="3">
        <v>28.777500000000003</v>
      </c>
      <c r="C7031" s="3">
        <v>1.93</v>
      </c>
      <c r="D7031" s="3">
        <f t="shared" si="981"/>
        <v>20.447187500000002</v>
      </c>
      <c r="E7031" s="3">
        <f>MAX(B7031 - D7031/Inputs!$B$5, 0)</f>
        <v>5.5420596590909099</v>
      </c>
      <c r="F7031" s="3">
        <f>MAX(D7031*Inputs!$B$5 - B7031, 0)</f>
        <v>0</v>
      </c>
      <c r="G7031" s="3">
        <f t="shared" si="982"/>
        <v>1.93</v>
      </c>
      <c r="H7031" t="str">
        <f t="shared" si="983"/>
        <v>Discharge</v>
      </c>
      <c r="I7031" s="3">
        <f t="shared" si="988"/>
        <v>340</v>
      </c>
      <c r="J7031" s="3">
        <f t="shared" si="989"/>
        <v>170</v>
      </c>
      <c r="K7031" s="3">
        <f>MIN(Inputs!$B$2, (Inputs!$B$8 - I7031)/Inputs!$B$9)</f>
        <v>0</v>
      </c>
      <c r="L7031" s="3">
        <f>MAX(MIN(Inputs!$B$2, I7031*Inputs!$B$10, Inputs!$B$8*Inputs!$B$4 - J7031), 0)</f>
        <v>170</v>
      </c>
      <c r="M7031" s="3">
        <f t="shared" si="984"/>
        <v>0</v>
      </c>
      <c r="N7031" s="3">
        <f t="shared" si="985"/>
        <v>170</v>
      </c>
      <c r="O7031" s="3">
        <f>IF(H7031="Reg", MIN(Inputs!$B$2, I7031*Inputs!$B$10, (Inputs!$B$8-I7031)/Inputs!$B$9), 0)</f>
        <v>0</v>
      </c>
      <c r="P7031" s="3">
        <f t="shared" si="986"/>
        <v>4892.1750000000002</v>
      </c>
      <c r="Q7031" s="3">
        <f t="shared" si="987"/>
        <v>0</v>
      </c>
      <c r="R7031" s="3">
        <f>I7031 + M7031*Inputs!$B$9 - N7031/Inputs!$B$10</f>
        <v>158.77939109773115</v>
      </c>
    </row>
    <row r="7032" spans="1:18" x14ac:dyDescent="0.3">
      <c r="A7032" s="4">
        <v>46315.916666666657</v>
      </c>
      <c r="B7032" s="3">
        <v>37.412500000000001</v>
      </c>
      <c r="C7032" s="3">
        <v>0.1</v>
      </c>
      <c r="D7032" s="3">
        <f t="shared" si="981"/>
        <v>20.447187500000002</v>
      </c>
      <c r="E7032" s="3">
        <f>MAX(B7032 - D7032/Inputs!$B$5, 0)</f>
        <v>14.177059659090908</v>
      </c>
      <c r="F7032" s="3">
        <f>MAX(D7032*Inputs!$B$5 - B7032, 0)</f>
        <v>0</v>
      </c>
      <c r="G7032" s="3">
        <f t="shared" si="982"/>
        <v>0.1</v>
      </c>
      <c r="H7032" t="str">
        <f t="shared" si="983"/>
        <v>Discharge</v>
      </c>
      <c r="I7032" s="3">
        <f t="shared" si="988"/>
        <v>158.77939109773115</v>
      </c>
      <c r="J7032" s="3">
        <f t="shared" si="989"/>
        <v>340</v>
      </c>
      <c r="K7032" s="3">
        <f>MIN(Inputs!$B$2, (Inputs!$B$8 - I7032)/Inputs!$B$9)</f>
        <v>170</v>
      </c>
      <c r="L7032" s="3">
        <f>MAX(MIN(Inputs!$B$2, I7032*Inputs!$B$10, Inputs!$B$8*Inputs!$B$4 - J7032), 0)</f>
        <v>0</v>
      </c>
      <c r="M7032" s="3">
        <f t="shared" si="984"/>
        <v>0</v>
      </c>
      <c r="N7032" s="3">
        <f t="shared" si="985"/>
        <v>0</v>
      </c>
      <c r="O7032" s="3">
        <f>IF(H7032="Reg", MIN(Inputs!$B$2, I7032*Inputs!$B$10, (Inputs!$B$8-I7032)/Inputs!$B$9), 0)</f>
        <v>0</v>
      </c>
      <c r="P7032" s="3">
        <f t="shared" si="986"/>
        <v>0</v>
      </c>
      <c r="Q7032" s="3">
        <f t="shared" si="987"/>
        <v>0</v>
      </c>
      <c r="R7032" s="3">
        <f>I7032 + M7032*Inputs!$B$9 - N7032/Inputs!$B$10</f>
        <v>158.77939109773115</v>
      </c>
    </row>
    <row r="7033" spans="1:18" x14ac:dyDescent="0.3">
      <c r="A7033" s="4">
        <v>46315.958333333343</v>
      </c>
      <c r="B7033" s="3">
        <v>35.92</v>
      </c>
      <c r="C7033" s="3">
        <v>0.05</v>
      </c>
      <c r="D7033" s="3">
        <f t="shared" si="981"/>
        <v>20.447187500000002</v>
      </c>
      <c r="E7033" s="3">
        <f>MAX(B7033 - D7033/Inputs!$B$5, 0)</f>
        <v>12.684559659090908</v>
      </c>
      <c r="F7033" s="3">
        <f>MAX(D7033*Inputs!$B$5 - B7033, 0)</f>
        <v>0</v>
      </c>
      <c r="G7033" s="3">
        <f t="shared" si="982"/>
        <v>0.05</v>
      </c>
      <c r="H7033" t="str">
        <f t="shared" si="983"/>
        <v>Discharge</v>
      </c>
      <c r="I7033" s="3">
        <f t="shared" si="988"/>
        <v>158.77939109773115</v>
      </c>
      <c r="J7033" s="3">
        <f t="shared" si="989"/>
        <v>340</v>
      </c>
      <c r="K7033" s="3">
        <f>MIN(Inputs!$B$2, (Inputs!$B$8 - I7033)/Inputs!$B$9)</f>
        <v>170</v>
      </c>
      <c r="L7033" s="3">
        <f>MAX(MIN(Inputs!$B$2, I7033*Inputs!$B$10, Inputs!$B$8*Inputs!$B$4 - J7033), 0)</f>
        <v>0</v>
      </c>
      <c r="M7033" s="3">
        <f t="shared" si="984"/>
        <v>0</v>
      </c>
      <c r="N7033" s="3">
        <f t="shared" si="985"/>
        <v>0</v>
      </c>
      <c r="O7033" s="3">
        <f>IF(H7033="Reg", MIN(Inputs!$B$2, I7033*Inputs!$B$10, (Inputs!$B$8-I7033)/Inputs!$B$9), 0)</f>
        <v>0</v>
      </c>
      <c r="P7033" s="3">
        <f t="shared" si="986"/>
        <v>0</v>
      </c>
      <c r="Q7033" s="3">
        <f t="shared" si="987"/>
        <v>0</v>
      </c>
      <c r="R7033" s="3">
        <f>I7033 + M7033*Inputs!$B$9 - N7033/Inputs!$B$10</f>
        <v>158.77939109773115</v>
      </c>
    </row>
    <row r="7034" spans="1:18" x14ac:dyDescent="0.3">
      <c r="A7034" s="4">
        <v>46316</v>
      </c>
      <c r="B7034" s="3">
        <v>28.1525</v>
      </c>
      <c r="C7034" s="3">
        <v>0.04</v>
      </c>
      <c r="D7034" s="3">
        <f t="shared" si="981"/>
        <v>30.048437500000006</v>
      </c>
      <c r="E7034" s="3">
        <f>MAX(B7034 - D7034/Inputs!$B$5, 0)</f>
        <v>0</v>
      </c>
      <c r="F7034" s="3">
        <f>MAX(D7034*Inputs!$B$5 - B7034, 0)</f>
        <v>0</v>
      </c>
      <c r="G7034" s="3">
        <f t="shared" si="982"/>
        <v>0.04</v>
      </c>
      <c r="H7034" t="str">
        <f t="shared" si="983"/>
        <v>Reg</v>
      </c>
      <c r="I7034" s="3">
        <f t="shared" si="988"/>
        <v>158.77939109773115</v>
      </c>
      <c r="J7034" s="3">
        <f t="shared" si="989"/>
        <v>0</v>
      </c>
      <c r="K7034" s="3">
        <f>MIN(Inputs!$B$2, (Inputs!$B$8 - I7034)/Inputs!$B$9)</f>
        <v>170</v>
      </c>
      <c r="L7034" s="3">
        <f>MAX(MIN(Inputs!$B$2, I7034*Inputs!$B$10, Inputs!$B$8*Inputs!$B$4 - J7034), 0)</f>
        <v>148.94827166799323</v>
      </c>
      <c r="M7034" s="3">
        <f t="shared" si="984"/>
        <v>0</v>
      </c>
      <c r="N7034" s="3">
        <f t="shared" si="985"/>
        <v>0</v>
      </c>
      <c r="O7034" s="3">
        <f>IF(H7034="Reg", MIN(Inputs!$B$2, I7034*Inputs!$B$10, (Inputs!$B$8-I7034)/Inputs!$B$9), 0)</f>
        <v>148.94827166799323</v>
      </c>
      <c r="P7034" s="3">
        <f t="shared" si="986"/>
        <v>0</v>
      </c>
      <c r="Q7034" s="3">
        <f t="shared" si="987"/>
        <v>5.957930866719729</v>
      </c>
      <c r="R7034" s="3">
        <f>I7034 + M7034*Inputs!$B$9 - N7034/Inputs!$B$10</f>
        <v>158.77939109773115</v>
      </c>
    </row>
    <row r="7035" spans="1:18" x14ac:dyDescent="0.3">
      <c r="A7035" s="4">
        <v>46316.041666666657</v>
      </c>
      <c r="B7035" s="3">
        <v>23.842500000000001</v>
      </c>
      <c r="C7035" s="3">
        <v>0.05</v>
      </c>
      <c r="D7035" s="3">
        <f t="shared" si="981"/>
        <v>30.048437500000006</v>
      </c>
      <c r="E7035" s="3">
        <f>MAX(B7035 - D7035/Inputs!$B$5, 0)</f>
        <v>0</v>
      </c>
      <c r="F7035" s="3">
        <f>MAX(D7035*Inputs!$B$5 - B7035, 0)</f>
        <v>2.6001250000000056</v>
      </c>
      <c r="G7035" s="3">
        <f t="shared" si="982"/>
        <v>0.05</v>
      </c>
      <c r="H7035" t="str">
        <f t="shared" si="983"/>
        <v>Charge</v>
      </c>
      <c r="I7035" s="3">
        <f t="shared" si="988"/>
        <v>158.77939109773115</v>
      </c>
      <c r="J7035" s="3">
        <f t="shared" si="989"/>
        <v>0</v>
      </c>
      <c r="K7035" s="3">
        <f>MIN(Inputs!$B$2, (Inputs!$B$8 - I7035)/Inputs!$B$9)</f>
        <v>170</v>
      </c>
      <c r="L7035" s="3">
        <f>MAX(MIN(Inputs!$B$2, I7035*Inputs!$B$10, Inputs!$B$8*Inputs!$B$4 - J7035), 0)</f>
        <v>148.94827166799323</v>
      </c>
      <c r="M7035" s="3">
        <f t="shared" si="984"/>
        <v>170</v>
      </c>
      <c r="N7035" s="3">
        <f t="shared" si="985"/>
        <v>0</v>
      </c>
      <c r="O7035" s="3">
        <f>IF(H7035="Reg", MIN(Inputs!$B$2, I7035*Inputs!$B$10, (Inputs!$B$8-I7035)/Inputs!$B$9), 0)</f>
        <v>0</v>
      </c>
      <c r="P7035" s="3">
        <f t="shared" si="986"/>
        <v>-4053.2250000000004</v>
      </c>
      <c r="Q7035" s="3">
        <f t="shared" si="987"/>
        <v>0</v>
      </c>
      <c r="R7035" s="3">
        <f>I7035 + M7035*Inputs!$B$9 - N7035/Inputs!$B$10</f>
        <v>318.25352693172772</v>
      </c>
    </row>
    <row r="7036" spans="1:18" x14ac:dyDescent="0.3">
      <c r="A7036" s="4">
        <v>46316.083333333343</v>
      </c>
      <c r="B7036" s="3">
        <v>25.572500000000002</v>
      </c>
      <c r="C7036" s="3">
        <v>0.05</v>
      </c>
      <c r="D7036" s="3">
        <f t="shared" si="981"/>
        <v>30.048437500000006</v>
      </c>
      <c r="E7036" s="3">
        <f>MAX(B7036 - D7036/Inputs!$B$5, 0)</f>
        <v>0</v>
      </c>
      <c r="F7036" s="3">
        <f>MAX(D7036*Inputs!$B$5 - B7036, 0)</f>
        <v>0.87012500000000514</v>
      </c>
      <c r="G7036" s="3">
        <f t="shared" si="982"/>
        <v>0.05</v>
      </c>
      <c r="H7036" t="str">
        <f t="shared" si="983"/>
        <v>Charge</v>
      </c>
      <c r="I7036" s="3">
        <f t="shared" si="988"/>
        <v>318.25352693172772</v>
      </c>
      <c r="J7036" s="3">
        <f t="shared" si="989"/>
        <v>0</v>
      </c>
      <c r="K7036" s="3">
        <f>MIN(Inputs!$B$2, (Inputs!$B$8 - I7036)/Inputs!$B$9)</f>
        <v>23.181818181818198</v>
      </c>
      <c r="L7036" s="3">
        <f>MAX(MIN(Inputs!$B$2, I7036*Inputs!$B$10, Inputs!$B$8*Inputs!$B$4 - J7036), 0)</f>
        <v>170</v>
      </c>
      <c r="M7036" s="3">
        <f t="shared" si="984"/>
        <v>23.181818181818198</v>
      </c>
      <c r="N7036" s="3">
        <f t="shared" si="985"/>
        <v>0</v>
      </c>
      <c r="O7036" s="3">
        <f>IF(H7036="Reg", MIN(Inputs!$B$2, I7036*Inputs!$B$10, (Inputs!$B$8-I7036)/Inputs!$B$9), 0)</f>
        <v>0</v>
      </c>
      <c r="P7036" s="3">
        <f t="shared" si="986"/>
        <v>-592.81704545454591</v>
      </c>
      <c r="Q7036" s="3">
        <f t="shared" si="987"/>
        <v>0</v>
      </c>
      <c r="R7036" s="3">
        <f>I7036 + M7036*Inputs!$B$9 - N7036/Inputs!$B$10</f>
        <v>340</v>
      </c>
    </row>
    <row r="7037" spans="1:18" x14ac:dyDescent="0.3">
      <c r="A7037" s="4">
        <v>46316.125</v>
      </c>
      <c r="B7037" s="3">
        <v>25.19</v>
      </c>
      <c r="C7037" s="3">
        <v>0.06</v>
      </c>
      <c r="D7037" s="3">
        <f t="shared" si="981"/>
        <v>30.048437500000006</v>
      </c>
      <c r="E7037" s="3">
        <f>MAX(B7037 - D7037/Inputs!$B$5, 0)</f>
        <v>0</v>
      </c>
      <c r="F7037" s="3">
        <f>MAX(D7037*Inputs!$B$5 - B7037, 0)</f>
        <v>1.2526250000000054</v>
      </c>
      <c r="G7037" s="3">
        <f t="shared" si="982"/>
        <v>0.06</v>
      </c>
      <c r="H7037" t="str">
        <f t="shared" si="983"/>
        <v>Charge</v>
      </c>
      <c r="I7037" s="3">
        <f t="shared" si="988"/>
        <v>340</v>
      </c>
      <c r="J7037" s="3">
        <f t="shared" si="989"/>
        <v>0</v>
      </c>
      <c r="K7037" s="3">
        <f>MIN(Inputs!$B$2, (Inputs!$B$8 - I7037)/Inputs!$B$9)</f>
        <v>0</v>
      </c>
      <c r="L7037" s="3">
        <f>MAX(MIN(Inputs!$B$2, I7037*Inputs!$B$10, Inputs!$B$8*Inputs!$B$4 - J7037), 0)</f>
        <v>170</v>
      </c>
      <c r="M7037" s="3">
        <f t="shared" si="984"/>
        <v>0</v>
      </c>
      <c r="N7037" s="3">
        <f t="shared" si="985"/>
        <v>0</v>
      </c>
      <c r="O7037" s="3">
        <f>IF(H7037="Reg", MIN(Inputs!$B$2, I7037*Inputs!$B$10, (Inputs!$B$8-I7037)/Inputs!$B$9), 0)</f>
        <v>0</v>
      </c>
      <c r="P7037" s="3">
        <f t="shared" si="986"/>
        <v>0</v>
      </c>
      <c r="Q7037" s="3">
        <f t="shared" si="987"/>
        <v>0</v>
      </c>
      <c r="R7037" s="3">
        <f>I7037 + M7037*Inputs!$B$9 - N7037/Inputs!$B$10</f>
        <v>340</v>
      </c>
    </row>
    <row r="7038" spans="1:18" x14ac:dyDescent="0.3">
      <c r="A7038" s="4">
        <v>46316.166666666657</v>
      </c>
      <c r="B7038" s="3">
        <v>22.5</v>
      </c>
      <c r="C7038" s="3">
        <v>0.1</v>
      </c>
      <c r="D7038" s="3">
        <f t="shared" si="981"/>
        <v>30.048437500000006</v>
      </c>
      <c r="E7038" s="3">
        <f>MAX(B7038 - D7038/Inputs!$B$5, 0)</f>
        <v>0</v>
      </c>
      <c r="F7038" s="3">
        <f>MAX(D7038*Inputs!$B$5 - B7038, 0)</f>
        <v>3.9426250000000067</v>
      </c>
      <c r="G7038" s="3">
        <f t="shared" si="982"/>
        <v>0.1</v>
      </c>
      <c r="H7038" t="str">
        <f t="shared" si="983"/>
        <v>Charge</v>
      </c>
      <c r="I7038" s="3">
        <f t="shared" si="988"/>
        <v>340</v>
      </c>
      <c r="J7038" s="3">
        <f t="shared" si="989"/>
        <v>0</v>
      </c>
      <c r="K7038" s="3">
        <f>MIN(Inputs!$B$2, (Inputs!$B$8 - I7038)/Inputs!$B$9)</f>
        <v>0</v>
      </c>
      <c r="L7038" s="3">
        <f>MAX(MIN(Inputs!$B$2, I7038*Inputs!$B$10, Inputs!$B$8*Inputs!$B$4 - J7038), 0)</f>
        <v>170</v>
      </c>
      <c r="M7038" s="3">
        <f t="shared" si="984"/>
        <v>0</v>
      </c>
      <c r="N7038" s="3">
        <f t="shared" si="985"/>
        <v>0</v>
      </c>
      <c r="O7038" s="3">
        <f>IF(H7038="Reg", MIN(Inputs!$B$2, I7038*Inputs!$B$10, (Inputs!$B$8-I7038)/Inputs!$B$9), 0)</f>
        <v>0</v>
      </c>
      <c r="P7038" s="3">
        <f t="shared" si="986"/>
        <v>0</v>
      </c>
      <c r="Q7038" s="3">
        <f t="shared" si="987"/>
        <v>0</v>
      </c>
      <c r="R7038" s="3">
        <f>I7038 + M7038*Inputs!$B$9 - N7038/Inputs!$B$10</f>
        <v>340</v>
      </c>
    </row>
    <row r="7039" spans="1:18" x14ac:dyDescent="0.3">
      <c r="A7039" s="4">
        <v>46316.208333333343</v>
      </c>
      <c r="B7039" s="3">
        <v>27.3475</v>
      </c>
      <c r="C7039" s="3">
        <v>0.37</v>
      </c>
      <c r="D7039" s="3">
        <f t="shared" si="981"/>
        <v>30.048437500000006</v>
      </c>
      <c r="E7039" s="3">
        <f>MAX(B7039 - D7039/Inputs!$B$5, 0)</f>
        <v>0</v>
      </c>
      <c r="F7039" s="3">
        <f>MAX(D7039*Inputs!$B$5 - B7039, 0)</f>
        <v>0</v>
      </c>
      <c r="G7039" s="3">
        <f t="shared" si="982"/>
        <v>0.37</v>
      </c>
      <c r="H7039" t="str">
        <f t="shared" si="983"/>
        <v>Reg</v>
      </c>
      <c r="I7039" s="3">
        <f t="shared" si="988"/>
        <v>340</v>
      </c>
      <c r="J7039" s="3">
        <f t="shared" si="989"/>
        <v>0</v>
      </c>
      <c r="K7039" s="3">
        <f>MIN(Inputs!$B$2, (Inputs!$B$8 - I7039)/Inputs!$B$9)</f>
        <v>0</v>
      </c>
      <c r="L7039" s="3">
        <f>MAX(MIN(Inputs!$B$2, I7039*Inputs!$B$10, Inputs!$B$8*Inputs!$B$4 - J7039), 0)</f>
        <v>170</v>
      </c>
      <c r="M7039" s="3">
        <f t="shared" si="984"/>
        <v>0</v>
      </c>
      <c r="N7039" s="3">
        <f t="shared" si="985"/>
        <v>0</v>
      </c>
      <c r="O7039" s="3">
        <f>IF(H7039="Reg", MIN(Inputs!$B$2, I7039*Inputs!$B$10, (Inputs!$B$8-I7039)/Inputs!$B$9), 0)</f>
        <v>0</v>
      </c>
      <c r="P7039" s="3">
        <f t="shared" si="986"/>
        <v>0</v>
      </c>
      <c r="Q7039" s="3">
        <f t="shared" si="987"/>
        <v>0</v>
      </c>
      <c r="R7039" s="3">
        <f>I7039 + M7039*Inputs!$B$9 - N7039/Inputs!$B$10</f>
        <v>340</v>
      </c>
    </row>
    <row r="7040" spans="1:18" x14ac:dyDescent="0.3">
      <c r="A7040" s="4">
        <v>46316.25</v>
      </c>
      <c r="B7040" s="3">
        <v>44.365000000000002</v>
      </c>
      <c r="C7040" s="3">
        <v>0.5</v>
      </c>
      <c r="D7040" s="3">
        <f t="shared" si="981"/>
        <v>30.048437500000006</v>
      </c>
      <c r="E7040" s="3">
        <f>MAX(B7040 - D7040/Inputs!$B$5, 0)</f>
        <v>10.219048295454542</v>
      </c>
      <c r="F7040" s="3">
        <f>MAX(D7040*Inputs!$B$5 - B7040, 0)</f>
        <v>0</v>
      </c>
      <c r="G7040" s="3">
        <f t="shared" si="982"/>
        <v>0.5</v>
      </c>
      <c r="H7040" t="str">
        <f t="shared" si="983"/>
        <v>Discharge</v>
      </c>
      <c r="I7040" s="3">
        <f t="shared" si="988"/>
        <v>340</v>
      </c>
      <c r="J7040" s="3">
        <f t="shared" si="989"/>
        <v>0</v>
      </c>
      <c r="K7040" s="3">
        <f>MIN(Inputs!$B$2, (Inputs!$B$8 - I7040)/Inputs!$B$9)</f>
        <v>0</v>
      </c>
      <c r="L7040" s="3">
        <f>MAX(MIN(Inputs!$B$2, I7040*Inputs!$B$10, Inputs!$B$8*Inputs!$B$4 - J7040), 0)</f>
        <v>170</v>
      </c>
      <c r="M7040" s="3">
        <f t="shared" si="984"/>
        <v>0</v>
      </c>
      <c r="N7040" s="3">
        <f t="shared" si="985"/>
        <v>170</v>
      </c>
      <c r="O7040" s="3">
        <f>IF(H7040="Reg", MIN(Inputs!$B$2, I7040*Inputs!$B$10, (Inputs!$B$8-I7040)/Inputs!$B$9), 0)</f>
        <v>0</v>
      </c>
      <c r="P7040" s="3">
        <f t="shared" si="986"/>
        <v>7542.05</v>
      </c>
      <c r="Q7040" s="3">
        <f t="shared" si="987"/>
        <v>0</v>
      </c>
      <c r="R7040" s="3">
        <f>I7040 + M7040*Inputs!$B$9 - N7040/Inputs!$B$10</f>
        <v>158.77939109773115</v>
      </c>
    </row>
    <row r="7041" spans="1:18" x14ac:dyDescent="0.3">
      <c r="A7041" s="4">
        <v>46316.291666666657</v>
      </c>
      <c r="B7041" s="3">
        <v>59.597499999999997</v>
      </c>
      <c r="C7041" s="3">
        <v>3.88</v>
      </c>
      <c r="D7041" s="3">
        <f t="shared" si="981"/>
        <v>30.048437500000006</v>
      </c>
      <c r="E7041" s="3">
        <f>MAX(B7041 - D7041/Inputs!$B$5, 0)</f>
        <v>25.451548295454536</v>
      </c>
      <c r="F7041" s="3">
        <f>MAX(D7041*Inputs!$B$5 - B7041, 0)</f>
        <v>0</v>
      </c>
      <c r="G7041" s="3">
        <f t="shared" si="982"/>
        <v>3.88</v>
      </c>
      <c r="H7041" t="str">
        <f t="shared" si="983"/>
        <v>Discharge</v>
      </c>
      <c r="I7041" s="3">
        <f t="shared" si="988"/>
        <v>158.77939109773115</v>
      </c>
      <c r="J7041" s="3">
        <f t="shared" si="989"/>
        <v>170</v>
      </c>
      <c r="K7041" s="3">
        <f>MIN(Inputs!$B$2, (Inputs!$B$8 - I7041)/Inputs!$B$9)</f>
        <v>170</v>
      </c>
      <c r="L7041" s="3">
        <f>MAX(MIN(Inputs!$B$2, I7041*Inputs!$B$10, Inputs!$B$8*Inputs!$B$4 - J7041), 0)</f>
        <v>148.94827166799323</v>
      </c>
      <c r="M7041" s="3">
        <f t="shared" si="984"/>
        <v>0</v>
      </c>
      <c r="N7041" s="3">
        <f t="shared" si="985"/>
        <v>148.94827166799323</v>
      </c>
      <c r="O7041" s="3">
        <f>IF(H7041="Reg", MIN(Inputs!$B$2, I7041*Inputs!$B$10, (Inputs!$B$8-I7041)/Inputs!$B$9), 0)</f>
        <v>0</v>
      </c>
      <c r="P7041" s="3">
        <f t="shared" si="986"/>
        <v>8876.9446207332257</v>
      </c>
      <c r="Q7041" s="3">
        <f t="shared" si="987"/>
        <v>0</v>
      </c>
      <c r="R7041" s="3">
        <f>I7041 + M7041*Inputs!$B$9 - N7041/Inputs!$B$10</f>
        <v>0</v>
      </c>
    </row>
    <row r="7042" spans="1:18" x14ac:dyDescent="0.3">
      <c r="A7042" s="4">
        <v>46316.333333333343</v>
      </c>
      <c r="B7042" s="3">
        <v>73.592500000000001</v>
      </c>
      <c r="C7042" s="3">
        <v>2</v>
      </c>
      <c r="D7042" s="3">
        <f t="shared" ref="D7042:D7105" si="990">AVERAGEIFS(B:B, A:A, "&gt;="&amp;INT(A7042), A:A, "&lt;"&amp;INT(A7042)+1)</f>
        <v>30.048437500000006</v>
      </c>
      <c r="E7042" s="3">
        <f>MAX(B7042 - D7042/Inputs!$B$5, 0)</f>
        <v>39.446548295454541</v>
      </c>
      <c r="F7042" s="3">
        <f>MAX(D7042*Inputs!$B$5 - B7042, 0)</f>
        <v>0</v>
      </c>
      <c r="G7042" s="3">
        <f t="shared" ref="G7042:G7105" si="991">C7042</f>
        <v>2</v>
      </c>
      <c r="H7042" t="str">
        <f t="shared" ref="H7042:H7105" si="992">IF(MAX(E7042, F7042, G7042)&lt;=0, "Idle", IF(AND(G7042&gt;=E7042, G7042&gt;=F7042), "Reg", IF(E7042&gt;=F7042, "Discharge", "Charge")))</f>
        <v>Discharge</v>
      </c>
      <c r="I7042" s="3">
        <f t="shared" si="988"/>
        <v>0</v>
      </c>
      <c r="J7042" s="3">
        <f t="shared" si="989"/>
        <v>318.94827166799325</v>
      </c>
      <c r="K7042" s="3">
        <f>MIN(Inputs!$B$2, (Inputs!$B$8 - I7042)/Inputs!$B$9)</f>
        <v>170</v>
      </c>
      <c r="L7042" s="3">
        <f>MAX(MIN(Inputs!$B$2, I7042*Inputs!$B$10, Inputs!$B$8*Inputs!$B$4 - J7042), 0)</f>
        <v>0</v>
      </c>
      <c r="M7042" s="3">
        <f t="shared" ref="M7042:M7105" si="993">IF(H7042="Charge", K7042, 0)</f>
        <v>0</v>
      </c>
      <c r="N7042" s="3">
        <f t="shared" ref="N7042:N7105" si="994">IF(H7042="Discharge", L7042, 0)</f>
        <v>0</v>
      </c>
      <c r="O7042" s="3">
        <f>IF(H7042="Reg", MIN(Inputs!$B$2, I7042*Inputs!$B$10, (Inputs!$B$8-I7042)/Inputs!$B$9), 0)</f>
        <v>0</v>
      </c>
      <c r="P7042" s="3">
        <f t="shared" ref="P7042:P7105" si="995">(N7042 - M7042) * B7042</f>
        <v>0</v>
      </c>
      <c r="Q7042" s="3">
        <f t="shared" ref="Q7042:Q7105" si="996">O7042 * C7042</f>
        <v>0</v>
      </c>
      <c r="R7042" s="3">
        <f>I7042 + M7042*Inputs!$B$9 - N7042/Inputs!$B$10</f>
        <v>0</v>
      </c>
    </row>
    <row r="7043" spans="1:18" x14ac:dyDescent="0.3">
      <c r="A7043" s="4">
        <v>46316.375</v>
      </c>
      <c r="B7043" s="3">
        <v>35.072500000000005</v>
      </c>
      <c r="C7043" s="3">
        <v>0.5</v>
      </c>
      <c r="D7043" s="3">
        <f t="shared" si="990"/>
        <v>30.048437500000006</v>
      </c>
      <c r="E7043" s="3">
        <f>MAX(B7043 - D7043/Inputs!$B$5, 0)</f>
        <v>0.92654829545454476</v>
      </c>
      <c r="F7043" s="3">
        <f>MAX(D7043*Inputs!$B$5 - B7043, 0)</f>
        <v>0</v>
      </c>
      <c r="G7043" s="3">
        <f t="shared" si="991"/>
        <v>0.5</v>
      </c>
      <c r="H7043" t="str">
        <f t="shared" si="992"/>
        <v>Discharge</v>
      </c>
      <c r="I7043" s="3">
        <f t="shared" ref="I7043:I7106" si="997">R7042</f>
        <v>0</v>
      </c>
      <c r="J7043" s="3">
        <f t="shared" ref="J7043:J7106" si="998">IF(INT(A7043)=INT(A7042), J7042 + N7042, 0)</f>
        <v>318.94827166799325</v>
      </c>
      <c r="K7043" s="3">
        <f>MIN(Inputs!$B$2, (Inputs!$B$8 - I7043)/Inputs!$B$9)</f>
        <v>170</v>
      </c>
      <c r="L7043" s="3">
        <f>MAX(MIN(Inputs!$B$2, I7043*Inputs!$B$10, Inputs!$B$8*Inputs!$B$4 - J7043), 0)</f>
        <v>0</v>
      </c>
      <c r="M7043" s="3">
        <f t="shared" si="993"/>
        <v>0</v>
      </c>
      <c r="N7043" s="3">
        <f t="shared" si="994"/>
        <v>0</v>
      </c>
      <c r="O7043" s="3">
        <f>IF(H7043="Reg", MIN(Inputs!$B$2, I7043*Inputs!$B$10, (Inputs!$B$8-I7043)/Inputs!$B$9), 0)</f>
        <v>0</v>
      </c>
      <c r="P7043" s="3">
        <f t="shared" si="995"/>
        <v>0</v>
      </c>
      <c r="Q7043" s="3">
        <f t="shared" si="996"/>
        <v>0</v>
      </c>
      <c r="R7043" s="3">
        <f>I7043 + M7043*Inputs!$B$9 - N7043/Inputs!$B$10</f>
        <v>0</v>
      </c>
    </row>
    <row r="7044" spans="1:18" x14ac:dyDescent="0.3">
      <c r="A7044" s="4">
        <v>46316.416666666657</v>
      </c>
      <c r="B7044" s="3">
        <v>27.605</v>
      </c>
      <c r="C7044" s="3">
        <v>0.44</v>
      </c>
      <c r="D7044" s="3">
        <f t="shared" si="990"/>
        <v>30.048437500000006</v>
      </c>
      <c r="E7044" s="3">
        <f>MAX(B7044 - D7044/Inputs!$B$5, 0)</f>
        <v>0</v>
      </c>
      <c r="F7044" s="3">
        <f>MAX(D7044*Inputs!$B$5 - B7044, 0)</f>
        <v>0</v>
      </c>
      <c r="G7044" s="3">
        <f t="shared" si="991"/>
        <v>0.44</v>
      </c>
      <c r="H7044" t="str">
        <f t="shared" si="992"/>
        <v>Reg</v>
      </c>
      <c r="I7044" s="3">
        <f t="shared" si="997"/>
        <v>0</v>
      </c>
      <c r="J7044" s="3">
        <f t="shared" si="998"/>
        <v>318.94827166799325</v>
      </c>
      <c r="K7044" s="3">
        <f>MIN(Inputs!$B$2, (Inputs!$B$8 - I7044)/Inputs!$B$9)</f>
        <v>170</v>
      </c>
      <c r="L7044" s="3">
        <f>MAX(MIN(Inputs!$B$2, I7044*Inputs!$B$10, Inputs!$B$8*Inputs!$B$4 - J7044), 0)</f>
        <v>0</v>
      </c>
      <c r="M7044" s="3">
        <f t="shared" si="993"/>
        <v>0</v>
      </c>
      <c r="N7044" s="3">
        <f t="shared" si="994"/>
        <v>0</v>
      </c>
      <c r="O7044" s="3">
        <f>IF(H7044="Reg", MIN(Inputs!$B$2, I7044*Inputs!$B$10, (Inputs!$B$8-I7044)/Inputs!$B$9), 0)</f>
        <v>0</v>
      </c>
      <c r="P7044" s="3">
        <f t="shared" si="995"/>
        <v>0</v>
      </c>
      <c r="Q7044" s="3">
        <f t="shared" si="996"/>
        <v>0</v>
      </c>
      <c r="R7044" s="3">
        <f>I7044 + M7044*Inputs!$B$9 - N7044/Inputs!$B$10</f>
        <v>0</v>
      </c>
    </row>
    <row r="7045" spans="1:18" x14ac:dyDescent="0.3">
      <c r="A7045" s="4">
        <v>46316.458333333343</v>
      </c>
      <c r="B7045" s="3">
        <v>29.634999999999998</v>
      </c>
      <c r="C7045" s="3">
        <v>0.49</v>
      </c>
      <c r="D7045" s="3">
        <f t="shared" si="990"/>
        <v>30.048437500000006</v>
      </c>
      <c r="E7045" s="3">
        <f>MAX(B7045 - D7045/Inputs!$B$5, 0)</f>
        <v>0</v>
      </c>
      <c r="F7045" s="3">
        <f>MAX(D7045*Inputs!$B$5 - B7045, 0)</f>
        <v>0</v>
      </c>
      <c r="G7045" s="3">
        <f t="shared" si="991"/>
        <v>0.49</v>
      </c>
      <c r="H7045" t="str">
        <f t="shared" si="992"/>
        <v>Reg</v>
      </c>
      <c r="I7045" s="3">
        <f t="shared" si="997"/>
        <v>0</v>
      </c>
      <c r="J7045" s="3">
        <f t="shared" si="998"/>
        <v>318.94827166799325</v>
      </c>
      <c r="K7045" s="3">
        <f>MIN(Inputs!$B$2, (Inputs!$B$8 - I7045)/Inputs!$B$9)</f>
        <v>170</v>
      </c>
      <c r="L7045" s="3">
        <f>MAX(MIN(Inputs!$B$2, I7045*Inputs!$B$10, Inputs!$B$8*Inputs!$B$4 - J7045), 0)</f>
        <v>0</v>
      </c>
      <c r="M7045" s="3">
        <f t="shared" si="993"/>
        <v>0</v>
      </c>
      <c r="N7045" s="3">
        <f t="shared" si="994"/>
        <v>0</v>
      </c>
      <c r="O7045" s="3">
        <f>IF(H7045="Reg", MIN(Inputs!$B$2, I7045*Inputs!$B$10, (Inputs!$B$8-I7045)/Inputs!$B$9), 0)</f>
        <v>0</v>
      </c>
      <c r="P7045" s="3">
        <f t="shared" si="995"/>
        <v>0</v>
      </c>
      <c r="Q7045" s="3">
        <f t="shared" si="996"/>
        <v>0</v>
      </c>
      <c r="R7045" s="3">
        <f>I7045 + M7045*Inputs!$B$9 - N7045/Inputs!$B$10</f>
        <v>0</v>
      </c>
    </row>
    <row r="7046" spans="1:18" x14ac:dyDescent="0.3">
      <c r="A7046" s="4">
        <v>46316.5</v>
      </c>
      <c r="B7046" s="3">
        <v>29.704999999999998</v>
      </c>
      <c r="C7046" s="3">
        <v>0.44</v>
      </c>
      <c r="D7046" s="3">
        <f t="shared" si="990"/>
        <v>30.048437500000006</v>
      </c>
      <c r="E7046" s="3">
        <f>MAX(B7046 - D7046/Inputs!$B$5, 0)</f>
        <v>0</v>
      </c>
      <c r="F7046" s="3">
        <f>MAX(D7046*Inputs!$B$5 - B7046, 0)</f>
        <v>0</v>
      </c>
      <c r="G7046" s="3">
        <f t="shared" si="991"/>
        <v>0.44</v>
      </c>
      <c r="H7046" t="str">
        <f t="shared" si="992"/>
        <v>Reg</v>
      </c>
      <c r="I7046" s="3">
        <f t="shared" si="997"/>
        <v>0</v>
      </c>
      <c r="J7046" s="3">
        <f t="shared" si="998"/>
        <v>318.94827166799325</v>
      </c>
      <c r="K7046" s="3">
        <f>MIN(Inputs!$B$2, (Inputs!$B$8 - I7046)/Inputs!$B$9)</f>
        <v>170</v>
      </c>
      <c r="L7046" s="3">
        <f>MAX(MIN(Inputs!$B$2, I7046*Inputs!$B$10, Inputs!$B$8*Inputs!$B$4 - J7046), 0)</f>
        <v>0</v>
      </c>
      <c r="M7046" s="3">
        <f t="shared" si="993"/>
        <v>0</v>
      </c>
      <c r="N7046" s="3">
        <f t="shared" si="994"/>
        <v>0</v>
      </c>
      <c r="O7046" s="3">
        <f>IF(H7046="Reg", MIN(Inputs!$B$2, I7046*Inputs!$B$10, (Inputs!$B$8-I7046)/Inputs!$B$9), 0)</f>
        <v>0</v>
      </c>
      <c r="P7046" s="3">
        <f t="shared" si="995"/>
        <v>0</v>
      </c>
      <c r="Q7046" s="3">
        <f t="shared" si="996"/>
        <v>0</v>
      </c>
      <c r="R7046" s="3">
        <f>I7046 + M7046*Inputs!$B$9 - N7046/Inputs!$B$10</f>
        <v>0</v>
      </c>
    </row>
    <row r="7047" spans="1:18" x14ac:dyDescent="0.3">
      <c r="A7047" s="4">
        <v>46316.541666666657</v>
      </c>
      <c r="B7047" s="3">
        <v>27.487499999999997</v>
      </c>
      <c r="C7047" s="3">
        <v>0.44</v>
      </c>
      <c r="D7047" s="3">
        <f t="shared" si="990"/>
        <v>30.048437500000006</v>
      </c>
      <c r="E7047" s="3">
        <f>MAX(B7047 - D7047/Inputs!$B$5, 0)</f>
        <v>0</v>
      </c>
      <c r="F7047" s="3">
        <f>MAX(D7047*Inputs!$B$5 - B7047, 0)</f>
        <v>0</v>
      </c>
      <c r="G7047" s="3">
        <f t="shared" si="991"/>
        <v>0.44</v>
      </c>
      <c r="H7047" t="str">
        <f t="shared" si="992"/>
        <v>Reg</v>
      </c>
      <c r="I7047" s="3">
        <f t="shared" si="997"/>
        <v>0</v>
      </c>
      <c r="J7047" s="3">
        <f t="shared" si="998"/>
        <v>318.94827166799325</v>
      </c>
      <c r="K7047" s="3">
        <f>MIN(Inputs!$B$2, (Inputs!$B$8 - I7047)/Inputs!$B$9)</f>
        <v>170</v>
      </c>
      <c r="L7047" s="3">
        <f>MAX(MIN(Inputs!$B$2, I7047*Inputs!$B$10, Inputs!$B$8*Inputs!$B$4 - J7047), 0)</f>
        <v>0</v>
      </c>
      <c r="M7047" s="3">
        <f t="shared" si="993"/>
        <v>0</v>
      </c>
      <c r="N7047" s="3">
        <f t="shared" si="994"/>
        <v>0</v>
      </c>
      <c r="O7047" s="3">
        <f>IF(H7047="Reg", MIN(Inputs!$B$2, I7047*Inputs!$B$10, (Inputs!$B$8-I7047)/Inputs!$B$9), 0)</f>
        <v>0</v>
      </c>
      <c r="P7047" s="3">
        <f t="shared" si="995"/>
        <v>0</v>
      </c>
      <c r="Q7047" s="3">
        <f t="shared" si="996"/>
        <v>0</v>
      </c>
      <c r="R7047" s="3">
        <f>I7047 + M7047*Inputs!$B$9 - N7047/Inputs!$B$10</f>
        <v>0</v>
      </c>
    </row>
    <row r="7048" spans="1:18" x14ac:dyDescent="0.3">
      <c r="A7048" s="4">
        <v>46316.583333333343</v>
      </c>
      <c r="B7048" s="3">
        <v>21.885000000000005</v>
      </c>
      <c r="C7048" s="3">
        <v>0.44</v>
      </c>
      <c r="D7048" s="3">
        <f t="shared" si="990"/>
        <v>30.048437500000006</v>
      </c>
      <c r="E7048" s="3">
        <f>MAX(B7048 - D7048/Inputs!$B$5, 0)</f>
        <v>0</v>
      </c>
      <c r="F7048" s="3">
        <f>MAX(D7048*Inputs!$B$5 - B7048, 0)</f>
        <v>4.5576250000000016</v>
      </c>
      <c r="G7048" s="3">
        <f t="shared" si="991"/>
        <v>0.44</v>
      </c>
      <c r="H7048" t="str">
        <f t="shared" si="992"/>
        <v>Charge</v>
      </c>
      <c r="I7048" s="3">
        <f t="shared" si="997"/>
        <v>0</v>
      </c>
      <c r="J7048" s="3">
        <f t="shared" si="998"/>
        <v>318.94827166799325</v>
      </c>
      <c r="K7048" s="3">
        <f>MIN(Inputs!$B$2, (Inputs!$B$8 - I7048)/Inputs!$B$9)</f>
        <v>170</v>
      </c>
      <c r="L7048" s="3">
        <f>MAX(MIN(Inputs!$B$2, I7048*Inputs!$B$10, Inputs!$B$8*Inputs!$B$4 - J7048), 0)</f>
        <v>0</v>
      </c>
      <c r="M7048" s="3">
        <f t="shared" si="993"/>
        <v>170</v>
      </c>
      <c r="N7048" s="3">
        <f t="shared" si="994"/>
        <v>0</v>
      </c>
      <c r="O7048" s="3">
        <f>IF(H7048="Reg", MIN(Inputs!$B$2, I7048*Inputs!$B$10, (Inputs!$B$8-I7048)/Inputs!$B$9), 0)</f>
        <v>0</v>
      </c>
      <c r="P7048" s="3">
        <f t="shared" si="995"/>
        <v>-3720.4500000000007</v>
      </c>
      <c r="Q7048" s="3">
        <f t="shared" si="996"/>
        <v>0</v>
      </c>
      <c r="R7048" s="3">
        <f>I7048 + M7048*Inputs!$B$9 - N7048/Inputs!$B$10</f>
        <v>159.4741358339966</v>
      </c>
    </row>
    <row r="7049" spans="1:18" x14ac:dyDescent="0.3">
      <c r="A7049" s="4">
        <v>46316.625</v>
      </c>
      <c r="B7049" s="3">
        <v>7.1074999999999999</v>
      </c>
      <c r="C7049" s="3">
        <v>0.5</v>
      </c>
      <c r="D7049" s="3">
        <f t="shared" si="990"/>
        <v>30.048437500000006</v>
      </c>
      <c r="E7049" s="3">
        <f>MAX(B7049 - D7049/Inputs!$B$5, 0)</f>
        <v>0</v>
      </c>
      <c r="F7049" s="3">
        <f>MAX(D7049*Inputs!$B$5 - B7049, 0)</f>
        <v>19.335125000000005</v>
      </c>
      <c r="G7049" s="3">
        <f t="shared" si="991"/>
        <v>0.5</v>
      </c>
      <c r="H7049" t="str">
        <f t="shared" si="992"/>
        <v>Charge</v>
      </c>
      <c r="I7049" s="3">
        <f t="shared" si="997"/>
        <v>159.4741358339966</v>
      </c>
      <c r="J7049" s="3">
        <f t="shared" si="998"/>
        <v>318.94827166799325</v>
      </c>
      <c r="K7049" s="3">
        <f>MIN(Inputs!$B$2, (Inputs!$B$8 - I7049)/Inputs!$B$9)</f>
        <v>170</v>
      </c>
      <c r="L7049" s="3">
        <f>MAX(MIN(Inputs!$B$2, I7049*Inputs!$B$10, Inputs!$B$8*Inputs!$B$4 - J7049), 0)</f>
        <v>21.051728332006746</v>
      </c>
      <c r="M7049" s="3">
        <f t="shared" si="993"/>
        <v>170</v>
      </c>
      <c r="N7049" s="3">
        <f t="shared" si="994"/>
        <v>0</v>
      </c>
      <c r="O7049" s="3">
        <f>IF(H7049="Reg", MIN(Inputs!$B$2, I7049*Inputs!$B$10, (Inputs!$B$8-I7049)/Inputs!$B$9), 0)</f>
        <v>0</v>
      </c>
      <c r="P7049" s="3">
        <f t="shared" si="995"/>
        <v>-1208.2750000000001</v>
      </c>
      <c r="Q7049" s="3">
        <f t="shared" si="996"/>
        <v>0</v>
      </c>
      <c r="R7049" s="3">
        <f>I7049 + M7049*Inputs!$B$9 - N7049/Inputs!$B$10</f>
        <v>318.9482716679932</v>
      </c>
    </row>
    <row r="7050" spans="1:18" x14ac:dyDescent="0.3">
      <c r="A7050" s="4">
        <v>46316.666666666657</v>
      </c>
      <c r="B7050" s="3">
        <v>13.4825</v>
      </c>
      <c r="C7050" s="3">
        <v>0.75</v>
      </c>
      <c r="D7050" s="3">
        <f t="shared" si="990"/>
        <v>30.048437500000006</v>
      </c>
      <c r="E7050" s="3">
        <f>MAX(B7050 - D7050/Inputs!$B$5, 0)</f>
        <v>0</v>
      </c>
      <c r="F7050" s="3">
        <f>MAX(D7050*Inputs!$B$5 - B7050, 0)</f>
        <v>12.960125000000007</v>
      </c>
      <c r="G7050" s="3">
        <f t="shared" si="991"/>
        <v>0.75</v>
      </c>
      <c r="H7050" t="str">
        <f t="shared" si="992"/>
        <v>Charge</v>
      </c>
      <c r="I7050" s="3">
        <f t="shared" si="997"/>
        <v>318.9482716679932</v>
      </c>
      <c r="J7050" s="3">
        <f t="shared" si="998"/>
        <v>318.94827166799325</v>
      </c>
      <c r="K7050" s="3">
        <f>MIN(Inputs!$B$2, (Inputs!$B$8 - I7050)/Inputs!$B$9)</f>
        <v>22.44121780453775</v>
      </c>
      <c r="L7050" s="3">
        <f>MAX(MIN(Inputs!$B$2, I7050*Inputs!$B$10, Inputs!$B$8*Inputs!$B$4 - J7050), 0)</f>
        <v>21.051728332006746</v>
      </c>
      <c r="M7050" s="3">
        <f t="shared" si="993"/>
        <v>22.44121780453775</v>
      </c>
      <c r="N7050" s="3">
        <f t="shared" si="994"/>
        <v>0</v>
      </c>
      <c r="O7050" s="3">
        <f>IF(H7050="Reg", MIN(Inputs!$B$2, I7050*Inputs!$B$10, (Inputs!$B$8-I7050)/Inputs!$B$9), 0)</f>
        <v>0</v>
      </c>
      <c r="P7050" s="3">
        <f t="shared" si="995"/>
        <v>-302.56371904968023</v>
      </c>
      <c r="Q7050" s="3">
        <f t="shared" si="996"/>
        <v>0</v>
      </c>
      <c r="R7050" s="3">
        <f>I7050 + M7050*Inputs!$B$9 - N7050/Inputs!$B$10</f>
        <v>340</v>
      </c>
    </row>
    <row r="7051" spans="1:18" x14ac:dyDescent="0.3">
      <c r="A7051" s="4">
        <v>46316.708333333343</v>
      </c>
      <c r="B7051" s="3">
        <v>18.077500000000001</v>
      </c>
      <c r="C7051" s="3">
        <v>19.329999999999998</v>
      </c>
      <c r="D7051" s="3">
        <f t="shared" si="990"/>
        <v>30.048437500000006</v>
      </c>
      <c r="E7051" s="3">
        <f>MAX(B7051 - D7051/Inputs!$B$5, 0)</f>
        <v>0</v>
      </c>
      <c r="F7051" s="3">
        <f>MAX(D7051*Inputs!$B$5 - B7051, 0)</f>
        <v>8.3651250000000061</v>
      </c>
      <c r="G7051" s="3">
        <f t="shared" si="991"/>
        <v>19.329999999999998</v>
      </c>
      <c r="H7051" t="str">
        <f t="shared" si="992"/>
        <v>Reg</v>
      </c>
      <c r="I7051" s="3">
        <f t="shared" si="997"/>
        <v>340</v>
      </c>
      <c r="J7051" s="3">
        <f t="shared" si="998"/>
        <v>318.94827166799325</v>
      </c>
      <c r="K7051" s="3">
        <f>MIN(Inputs!$B$2, (Inputs!$B$8 - I7051)/Inputs!$B$9)</f>
        <v>0</v>
      </c>
      <c r="L7051" s="3">
        <f>MAX(MIN(Inputs!$B$2, I7051*Inputs!$B$10, Inputs!$B$8*Inputs!$B$4 - J7051), 0)</f>
        <v>21.051728332006746</v>
      </c>
      <c r="M7051" s="3">
        <f t="shared" si="993"/>
        <v>0</v>
      </c>
      <c r="N7051" s="3">
        <f t="shared" si="994"/>
        <v>0</v>
      </c>
      <c r="O7051" s="3">
        <f>IF(H7051="Reg", MIN(Inputs!$B$2, I7051*Inputs!$B$10, (Inputs!$B$8-I7051)/Inputs!$B$9), 0)</f>
        <v>0</v>
      </c>
      <c r="P7051" s="3">
        <f t="shared" si="995"/>
        <v>0</v>
      </c>
      <c r="Q7051" s="3">
        <f t="shared" si="996"/>
        <v>0</v>
      </c>
      <c r="R7051" s="3">
        <f>I7051 + M7051*Inputs!$B$9 - N7051/Inputs!$B$10</f>
        <v>340</v>
      </c>
    </row>
    <row r="7052" spans="1:18" x14ac:dyDescent="0.3">
      <c r="A7052" s="4">
        <v>46316.75</v>
      </c>
      <c r="B7052" s="3">
        <v>22.017500000000002</v>
      </c>
      <c r="C7052" s="3">
        <v>21.8</v>
      </c>
      <c r="D7052" s="3">
        <f t="shared" si="990"/>
        <v>30.048437500000006</v>
      </c>
      <c r="E7052" s="3">
        <f>MAX(B7052 - D7052/Inputs!$B$5, 0)</f>
        <v>0</v>
      </c>
      <c r="F7052" s="3">
        <f>MAX(D7052*Inputs!$B$5 - B7052, 0)</f>
        <v>4.4251250000000049</v>
      </c>
      <c r="G7052" s="3">
        <f t="shared" si="991"/>
        <v>21.8</v>
      </c>
      <c r="H7052" t="str">
        <f t="shared" si="992"/>
        <v>Reg</v>
      </c>
      <c r="I7052" s="3">
        <f t="shared" si="997"/>
        <v>340</v>
      </c>
      <c r="J7052" s="3">
        <f t="shared" si="998"/>
        <v>318.94827166799325</v>
      </c>
      <c r="K7052" s="3">
        <f>MIN(Inputs!$B$2, (Inputs!$B$8 - I7052)/Inputs!$B$9)</f>
        <v>0</v>
      </c>
      <c r="L7052" s="3">
        <f>MAX(MIN(Inputs!$B$2, I7052*Inputs!$B$10, Inputs!$B$8*Inputs!$B$4 - J7052), 0)</f>
        <v>21.051728332006746</v>
      </c>
      <c r="M7052" s="3">
        <f t="shared" si="993"/>
        <v>0</v>
      </c>
      <c r="N7052" s="3">
        <f t="shared" si="994"/>
        <v>0</v>
      </c>
      <c r="O7052" s="3">
        <f>IF(H7052="Reg", MIN(Inputs!$B$2, I7052*Inputs!$B$10, (Inputs!$B$8-I7052)/Inputs!$B$9), 0)</f>
        <v>0</v>
      </c>
      <c r="P7052" s="3">
        <f t="shared" si="995"/>
        <v>0</v>
      </c>
      <c r="Q7052" s="3">
        <f t="shared" si="996"/>
        <v>0</v>
      </c>
      <c r="R7052" s="3">
        <f>I7052 + M7052*Inputs!$B$9 - N7052/Inputs!$B$10</f>
        <v>340</v>
      </c>
    </row>
    <row r="7053" spans="1:18" x14ac:dyDescent="0.3">
      <c r="A7053" s="4">
        <v>46316.791666666657</v>
      </c>
      <c r="B7053" s="3">
        <v>33.7575</v>
      </c>
      <c r="C7053" s="3">
        <v>20.68</v>
      </c>
      <c r="D7053" s="3">
        <f t="shared" si="990"/>
        <v>30.048437500000006</v>
      </c>
      <c r="E7053" s="3">
        <f>MAX(B7053 - D7053/Inputs!$B$5, 0)</f>
        <v>0</v>
      </c>
      <c r="F7053" s="3">
        <f>MAX(D7053*Inputs!$B$5 - B7053, 0)</f>
        <v>0</v>
      </c>
      <c r="G7053" s="3">
        <f t="shared" si="991"/>
        <v>20.68</v>
      </c>
      <c r="H7053" t="str">
        <f t="shared" si="992"/>
        <v>Reg</v>
      </c>
      <c r="I7053" s="3">
        <f t="shared" si="997"/>
        <v>340</v>
      </c>
      <c r="J7053" s="3">
        <f t="shared" si="998"/>
        <v>318.94827166799325</v>
      </c>
      <c r="K7053" s="3">
        <f>MIN(Inputs!$B$2, (Inputs!$B$8 - I7053)/Inputs!$B$9)</f>
        <v>0</v>
      </c>
      <c r="L7053" s="3">
        <f>MAX(MIN(Inputs!$B$2, I7053*Inputs!$B$10, Inputs!$B$8*Inputs!$B$4 - J7053), 0)</f>
        <v>21.051728332006746</v>
      </c>
      <c r="M7053" s="3">
        <f t="shared" si="993"/>
        <v>0</v>
      </c>
      <c r="N7053" s="3">
        <f t="shared" si="994"/>
        <v>0</v>
      </c>
      <c r="O7053" s="3">
        <f>IF(H7053="Reg", MIN(Inputs!$B$2, I7053*Inputs!$B$10, (Inputs!$B$8-I7053)/Inputs!$B$9), 0)</f>
        <v>0</v>
      </c>
      <c r="P7053" s="3">
        <f t="shared" si="995"/>
        <v>0</v>
      </c>
      <c r="Q7053" s="3">
        <f t="shared" si="996"/>
        <v>0</v>
      </c>
      <c r="R7053" s="3">
        <f>I7053 + M7053*Inputs!$B$9 - N7053/Inputs!$B$10</f>
        <v>340</v>
      </c>
    </row>
    <row r="7054" spans="1:18" x14ac:dyDescent="0.3">
      <c r="A7054" s="4">
        <v>46316.833333333343</v>
      </c>
      <c r="B7054" s="3">
        <v>38.949999999999996</v>
      </c>
      <c r="C7054" s="3">
        <v>12.6</v>
      </c>
      <c r="D7054" s="3">
        <f t="shared" si="990"/>
        <v>30.048437500000006</v>
      </c>
      <c r="E7054" s="3">
        <f>MAX(B7054 - D7054/Inputs!$B$5, 0)</f>
        <v>4.8040482954545354</v>
      </c>
      <c r="F7054" s="3">
        <f>MAX(D7054*Inputs!$B$5 - B7054, 0)</f>
        <v>0</v>
      </c>
      <c r="G7054" s="3">
        <f t="shared" si="991"/>
        <v>12.6</v>
      </c>
      <c r="H7054" t="str">
        <f t="shared" si="992"/>
        <v>Reg</v>
      </c>
      <c r="I7054" s="3">
        <f t="shared" si="997"/>
        <v>340</v>
      </c>
      <c r="J7054" s="3">
        <f t="shared" si="998"/>
        <v>318.94827166799325</v>
      </c>
      <c r="K7054" s="3">
        <f>MIN(Inputs!$B$2, (Inputs!$B$8 - I7054)/Inputs!$B$9)</f>
        <v>0</v>
      </c>
      <c r="L7054" s="3">
        <f>MAX(MIN(Inputs!$B$2, I7054*Inputs!$B$10, Inputs!$B$8*Inputs!$B$4 - J7054), 0)</f>
        <v>21.051728332006746</v>
      </c>
      <c r="M7054" s="3">
        <f t="shared" si="993"/>
        <v>0</v>
      </c>
      <c r="N7054" s="3">
        <f t="shared" si="994"/>
        <v>0</v>
      </c>
      <c r="O7054" s="3">
        <f>IF(H7054="Reg", MIN(Inputs!$B$2, I7054*Inputs!$B$10, (Inputs!$B$8-I7054)/Inputs!$B$9), 0)</f>
        <v>0</v>
      </c>
      <c r="P7054" s="3">
        <f t="shared" si="995"/>
        <v>0</v>
      </c>
      <c r="Q7054" s="3">
        <f t="shared" si="996"/>
        <v>0</v>
      </c>
      <c r="R7054" s="3">
        <f>I7054 + M7054*Inputs!$B$9 - N7054/Inputs!$B$10</f>
        <v>340</v>
      </c>
    </row>
    <row r="7055" spans="1:18" x14ac:dyDescent="0.3">
      <c r="A7055" s="4">
        <v>46316.875</v>
      </c>
      <c r="B7055" s="3">
        <v>32.204999999999998</v>
      </c>
      <c r="C7055" s="3">
        <v>10</v>
      </c>
      <c r="D7055" s="3">
        <f t="shared" si="990"/>
        <v>30.048437500000006</v>
      </c>
      <c r="E7055" s="3">
        <f>MAX(B7055 - D7055/Inputs!$B$5, 0)</f>
        <v>0</v>
      </c>
      <c r="F7055" s="3">
        <f>MAX(D7055*Inputs!$B$5 - B7055, 0)</f>
        <v>0</v>
      </c>
      <c r="G7055" s="3">
        <f t="shared" si="991"/>
        <v>10</v>
      </c>
      <c r="H7055" t="str">
        <f t="shared" si="992"/>
        <v>Reg</v>
      </c>
      <c r="I7055" s="3">
        <f t="shared" si="997"/>
        <v>340</v>
      </c>
      <c r="J7055" s="3">
        <f t="shared" si="998"/>
        <v>318.94827166799325</v>
      </c>
      <c r="K7055" s="3">
        <f>MIN(Inputs!$B$2, (Inputs!$B$8 - I7055)/Inputs!$B$9)</f>
        <v>0</v>
      </c>
      <c r="L7055" s="3">
        <f>MAX(MIN(Inputs!$B$2, I7055*Inputs!$B$10, Inputs!$B$8*Inputs!$B$4 - J7055), 0)</f>
        <v>21.051728332006746</v>
      </c>
      <c r="M7055" s="3">
        <f t="shared" si="993"/>
        <v>0</v>
      </c>
      <c r="N7055" s="3">
        <f t="shared" si="994"/>
        <v>0</v>
      </c>
      <c r="O7055" s="3">
        <f>IF(H7055="Reg", MIN(Inputs!$B$2, I7055*Inputs!$B$10, (Inputs!$B$8-I7055)/Inputs!$B$9), 0)</f>
        <v>0</v>
      </c>
      <c r="P7055" s="3">
        <f t="shared" si="995"/>
        <v>0</v>
      </c>
      <c r="Q7055" s="3">
        <f t="shared" si="996"/>
        <v>0</v>
      </c>
      <c r="R7055" s="3">
        <f>I7055 + M7055*Inputs!$B$9 - N7055/Inputs!$B$10</f>
        <v>340</v>
      </c>
    </row>
    <row r="7056" spans="1:18" x14ac:dyDescent="0.3">
      <c r="A7056" s="4">
        <v>46316.916666666657</v>
      </c>
      <c r="B7056" s="3">
        <v>30.205000000000002</v>
      </c>
      <c r="C7056" s="3">
        <v>5.33</v>
      </c>
      <c r="D7056" s="3">
        <f t="shared" si="990"/>
        <v>30.048437500000006</v>
      </c>
      <c r="E7056" s="3">
        <f>MAX(B7056 - D7056/Inputs!$B$5, 0)</f>
        <v>0</v>
      </c>
      <c r="F7056" s="3">
        <f>MAX(D7056*Inputs!$B$5 - B7056, 0)</f>
        <v>0</v>
      </c>
      <c r="G7056" s="3">
        <f t="shared" si="991"/>
        <v>5.33</v>
      </c>
      <c r="H7056" t="str">
        <f t="shared" si="992"/>
        <v>Reg</v>
      </c>
      <c r="I7056" s="3">
        <f t="shared" si="997"/>
        <v>340</v>
      </c>
      <c r="J7056" s="3">
        <f t="shared" si="998"/>
        <v>318.94827166799325</v>
      </c>
      <c r="K7056" s="3">
        <f>MIN(Inputs!$B$2, (Inputs!$B$8 - I7056)/Inputs!$B$9)</f>
        <v>0</v>
      </c>
      <c r="L7056" s="3">
        <f>MAX(MIN(Inputs!$B$2, I7056*Inputs!$B$10, Inputs!$B$8*Inputs!$B$4 - J7056), 0)</f>
        <v>21.051728332006746</v>
      </c>
      <c r="M7056" s="3">
        <f t="shared" si="993"/>
        <v>0</v>
      </c>
      <c r="N7056" s="3">
        <f t="shared" si="994"/>
        <v>0</v>
      </c>
      <c r="O7056" s="3">
        <f>IF(H7056="Reg", MIN(Inputs!$B$2, I7056*Inputs!$B$10, (Inputs!$B$8-I7056)/Inputs!$B$9), 0)</f>
        <v>0</v>
      </c>
      <c r="P7056" s="3">
        <f t="shared" si="995"/>
        <v>0</v>
      </c>
      <c r="Q7056" s="3">
        <f t="shared" si="996"/>
        <v>0</v>
      </c>
      <c r="R7056" s="3">
        <f>I7056 + M7056*Inputs!$B$9 - N7056/Inputs!$B$10</f>
        <v>340</v>
      </c>
    </row>
    <row r="7057" spans="1:18" x14ac:dyDescent="0.3">
      <c r="A7057" s="4">
        <v>46316.958333333343</v>
      </c>
      <c r="B7057" s="3">
        <v>23.81</v>
      </c>
      <c r="C7057" s="3">
        <v>0.05</v>
      </c>
      <c r="D7057" s="3">
        <f t="shared" si="990"/>
        <v>30.048437500000006</v>
      </c>
      <c r="E7057" s="3">
        <f>MAX(B7057 - D7057/Inputs!$B$5, 0)</f>
        <v>0</v>
      </c>
      <c r="F7057" s="3">
        <f>MAX(D7057*Inputs!$B$5 - B7057, 0)</f>
        <v>2.632625000000008</v>
      </c>
      <c r="G7057" s="3">
        <f t="shared" si="991"/>
        <v>0.05</v>
      </c>
      <c r="H7057" t="str">
        <f t="shared" si="992"/>
        <v>Charge</v>
      </c>
      <c r="I7057" s="3">
        <f t="shared" si="997"/>
        <v>340</v>
      </c>
      <c r="J7057" s="3">
        <f t="shared" si="998"/>
        <v>318.94827166799325</v>
      </c>
      <c r="K7057" s="3">
        <f>MIN(Inputs!$B$2, (Inputs!$B$8 - I7057)/Inputs!$B$9)</f>
        <v>0</v>
      </c>
      <c r="L7057" s="3">
        <f>MAX(MIN(Inputs!$B$2, I7057*Inputs!$B$10, Inputs!$B$8*Inputs!$B$4 - J7057), 0)</f>
        <v>21.051728332006746</v>
      </c>
      <c r="M7057" s="3">
        <f t="shared" si="993"/>
        <v>0</v>
      </c>
      <c r="N7057" s="3">
        <f t="shared" si="994"/>
        <v>0</v>
      </c>
      <c r="O7057" s="3">
        <f>IF(H7057="Reg", MIN(Inputs!$B$2, I7057*Inputs!$B$10, (Inputs!$B$8-I7057)/Inputs!$B$9), 0)</f>
        <v>0</v>
      </c>
      <c r="P7057" s="3">
        <f t="shared" si="995"/>
        <v>0</v>
      </c>
      <c r="Q7057" s="3">
        <f t="shared" si="996"/>
        <v>0</v>
      </c>
      <c r="R7057" s="3">
        <f>I7057 + M7057*Inputs!$B$9 - N7057/Inputs!$B$10</f>
        <v>340</v>
      </c>
    </row>
    <row r="7058" spans="1:18" x14ac:dyDescent="0.3">
      <c r="A7058" s="4">
        <v>46317</v>
      </c>
      <c r="B7058" s="3">
        <v>17.087500000000002</v>
      </c>
      <c r="C7058" s="3">
        <v>0.05</v>
      </c>
      <c r="D7058" s="3">
        <f t="shared" si="990"/>
        <v>19.465208333333333</v>
      </c>
      <c r="E7058" s="3">
        <f>MAX(B7058 - D7058/Inputs!$B$5, 0)</f>
        <v>0</v>
      </c>
      <c r="F7058" s="3">
        <f>MAX(D7058*Inputs!$B$5 - B7058, 0)</f>
        <v>4.1883333333331052E-2</v>
      </c>
      <c r="G7058" s="3">
        <f t="shared" si="991"/>
        <v>0.05</v>
      </c>
      <c r="H7058" t="str">
        <f t="shared" si="992"/>
        <v>Reg</v>
      </c>
      <c r="I7058" s="3">
        <f t="shared" si="997"/>
        <v>340</v>
      </c>
      <c r="J7058" s="3">
        <f t="shared" si="998"/>
        <v>0</v>
      </c>
      <c r="K7058" s="3">
        <f>MIN(Inputs!$B$2, (Inputs!$B$8 - I7058)/Inputs!$B$9)</f>
        <v>0</v>
      </c>
      <c r="L7058" s="3">
        <f>MAX(MIN(Inputs!$B$2, I7058*Inputs!$B$10, Inputs!$B$8*Inputs!$B$4 - J7058), 0)</f>
        <v>170</v>
      </c>
      <c r="M7058" s="3">
        <f t="shared" si="993"/>
        <v>0</v>
      </c>
      <c r="N7058" s="3">
        <f t="shared" si="994"/>
        <v>0</v>
      </c>
      <c r="O7058" s="3">
        <f>IF(H7058="Reg", MIN(Inputs!$B$2, I7058*Inputs!$B$10, (Inputs!$B$8-I7058)/Inputs!$B$9), 0)</f>
        <v>0</v>
      </c>
      <c r="P7058" s="3">
        <f t="shared" si="995"/>
        <v>0</v>
      </c>
      <c r="Q7058" s="3">
        <f t="shared" si="996"/>
        <v>0</v>
      </c>
      <c r="R7058" s="3">
        <f>I7058 + M7058*Inputs!$B$9 - N7058/Inputs!$B$10</f>
        <v>340</v>
      </c>
    </row>
    <row r="7059" spans="1:18" x14ac:dyDescent="0.3">
      <c r="A7059" s="4">
        <v>46317.041666666657</v>
      </c>
      <c r="B7059" s="3">
        <v>11.235000000000001</v>
      </c>
      <c r="C7059" s="3">
        <v>0.06</v>
      </c>
      <c r="D7059" s="3">
        <f t="shared" si="990"/>
        <v>19.465208333333333</v>
      </c>
      <c r="E7059" s="3">
        <f>MAX(B7059 - D7059/Inputs!$B$5, 0)</f>
        <v>0</v>
      </c>
      <c r="F7059" s="3">
        <f>MAX(D7059*Inputs!$B$5 - B7059, 0)</f>
        <v>5.894383333333332</v>
      </c>
      <c r="G7059" s="3">
        <f t="shared" si="991"/>
        <v>0.06</v>
      </c>
      <c r="H7059" t="str">
        <f t="shared" si="992"/>
        <v>Charge</v>
      </c>
      <c r="I7059" s="3">
        <f t="shared" si="997"/>
        <v>340</v>
      </c>
      <c r="J7059" s="3">
        <f t="shared" si="998"/>
        <v>0</v>
      </c>
      <c r="K7059" s="3">
        <f>MIN(Inputs!$B$2, (Inputs!$B$8 - I7059)/Inputs!$B$9)</f>
        <v>0</v>
      </c>
      <c r="L7059" s="3">
        <f>MAX(MIN(Inputs!$B$2, I7059*Inputs!$B$10, Inputs!$B$8*Inputs!$B$4 - J7059), 0)</f>
        <v>170</v>
      </c>
      <c r="M7059" s="3">
        <f t="shared" si="993"/>
        <v>0</v>
      </c>
      <c r="N7059" s="3">
        <f t="shared" si="994"/>
        <v>0</v>
      </c>
      <c r="O7059" s="3">
        <f>IF(H7059="Reg", MIN(Inputs!$B$2, I7059*Inputs!$B$10, (Inputs!$B$8-I7059)/Inputs!$B$9), 0)</f>
        <v>0</v>
      </c>
      <c r="P7059" s="3">
        <f t="shared" si="995"/>
        <v>0</v>
      </c>
      <c r="Q7059" s="3">
        <f t="shared" si="996"/>
        <v>0</v>
      </c>
      <c r="R7059" s="3">
        <f>I7059 + M7059*Inputs!$B$9 - N7059/Inputs!$B$10</f>
        <v>340</v>
      </c>
    </row>
    <row r="7060" spans="1:18" x14ac:dyDescent="0.3">
      <c r="A7060" s="4">
        <v>46317.083333333343</v>
      </c>
      <c r="B7060" s="3">
        <v>11.04</v>
      </c>
      <c r="C7060" s="3">
        <v>0.05</v>
      </c>
      <c r="D7060" s="3">
        <f t="shared" si="990"/>
        <v>19.465208333333333</v>
      </c>
      <c r="E7060" s="3">
        <f>MAX(B7060 - D7060/Inputs!$B$5, 0)</f>
        <v>0</v>
      </c>
      <c r="F7060" s="3">
        <f>MAX(D7060*Inputs!$B$5 - B7060, 0)</f>
        <v>6.089383333333334</v>
      </c>
      <c r="G7060" s="3">
        <f t="shared" si="991"/>
        <v>0.05</v>
      </c>
      <c r="H7060" t="str">
        <f t="shared" si="992"/>
        <v>Charge</v>
      </c>
      <c r="I7060" s="3">
        <f t="shared" si="997"/>
        <v>340</v>
      </c>
      <c r="J7060" s="3">
        <f t="shared" si="998"/>
        <v>0</v>
      </c>
      <c r="K7060" s="3">
        <f>MIN(Inputs!$B$2, (Inputs!$B$8 - I7060)/Inputs!$B$9)</f>
        <v>0</v>
      </c>
      <c r="L7060" s="3">
        <f>MAX(MIN(Inputs!$B$2, I7060*Inputs!$B$10, Inputs!$B$8*Inputs!$B$4 - J7060), 0)</f>
        <v>170</v>
      </c>
      <c r="M7060" s="3">
        <f t="shared" si="993"/>
        <v>0</v>
      </c>
      <c r="N7060" s="3">
        <f t="shared" si="994"/>
        <v>0</v>
      </c>
      <c r="O7060" s="3">
        <f>IF(H7060="Reg", MIN(Inputs!$B$2, I7060*Inputs!$B$10, (Inputs!$B$8-I7060)/Inputs!$B$9), 0)</f>
        <v>0</v>
      </c>
      <c r="P7060" s="3">
        <f t="shared" si="995"/>
        <v>0</v>
      </c>
      <c r="Q7060" s="3">
        <f t="shared" si="996"/>
        <v>0</v>
      </c>
      <c r="R7060" s="3">
        <f>I7060 + M7060*Inputs!$B$9 - N7060/Inputs!$B$10</f>
        <v>340</v>
      </c>
    </row>
    <row r="7061" spans="1:18" x14ac:dyDescent="0.3">
      <c r="A7061" s="4">
        <v>46317.125</v>
      </c>
      <c r="B7061" s="3">
        <v>8.39</v>
      </c>
      <c r="C7061" s="3">
        <v>7.0000000000000007E-2</v>
      </c>
      <c r="D7061" s="3">
        <f t="shared" si="990"/>
        <v>19.465208333333333</v>
      </c>
      <c r="E7061" s="3">
        <f>MAX(B7061 - D7061/Inputs!$B$5, 0)</f>
        <v>0</v>
      </c>
      <c r="F7061" s="3">
        <f>MAX(D7061*Inputs!$B$5 - B7061, 0)</f>
        <v>8.7393833333333326</v>
      </c>
      <c r="G7061" s="3">
        <f t="shared" si="991"/>
        <v>7.0000000000000007E-2</v>
      </c>
      <c r="H7061" t="str">
        <f t="shared" si="992"/>
        <v>Charge</v>
      </c>
      <c r="I7061" s="3">
        <f t="shared" si="997"/>
        <v>340</v>
      </c>
      <c r="J7061" s="3">
        <f t="shared" si="998"/>
        <v>0</v>
      </c>
      <c r="K7061" s="3">
        <f>MIN(Inputs!$B$2, (Inputs!$B$8 - I7061)/Inputs!$B$9)</f>
        <v>0</v>
      </c>
      <c r="L7061" s="3">
        <f>MAX(MIN(Inputs!$B$2, I7061*Inputs!$B$10, Inputs!$B$8*Inputs!$B$4 - J7061), 0)</f>
        <v>170</v>
      </c>
      <c r="M7061" s="3">
        <f t="shared" si="993"/>
        <v>0</v>
      </c>
      <c r="N7061" s="3">
        <f t="shared" si="994"/>
        <v>0</v>
      </c>
      <c r="O7061" s="3">
        <f>IF(H7061="Reg", MIN(Inputs!$B$2, I7061*Inputs!$B$10, (Inputs!$B$8-I7061)/Inputs!$B$9), 0)</f>
        <v>0</v>
      </c>
      <c r="P7061" s="3">
        <f t="shared" si="995"/>
        <v>0</v>
      </c>
      <c r="Q7061" s="3">
        <f t="shared" si="996"/>
        <v>0</v>
      </c>
      <c r="R7061" s="3">
        <f>I7061 + M7061*Inputs!$B$9 - N7061/Inputs!$B$10</f>
        <v>340</v>
      </c>
    </row>
    <row r="7062" spans="1:18" x14ac:dyDescent="0.3">
      <c r="A7062" s="4">
        <v>46317.166666666657</v>
      </c>
      <c r="B7062" s="3">
        <v>7.6024999999999991</v>
      </c>
      <c r="C7062" s="3">
        <v>0.06</v>
      </c>
      <c r="D7062" s="3">
        <f t="shared" si="990"/>
        <v>19.465208333333333</v>
      </c>
      <c r="E7062" s="3">
        <f>MAX(B7062 - D7062/Inputs!$B$5, 0)</f>
        <v>0</v>
      </c>
      <c r="F7062" s="3">
        <f>MAX(D7062*Inputs!$B$5 - B7062, 0)</f>
        <v>9.526883333333334</v>
      </c>
      <c r="G7062" s="3">
        <f t="shared" si="991"/>
        <v>0.06</v>
      </c>
      <c r="H7062" t="str">
        <f t="shared" si="992"/>
        <v>Charge</v>
      </c>
      <c r="I7062" s="3">
        <f t="shared" si="997"/>
        <v>340</v>
      </c>
      <c r="J7062" s="3">
        <f t="shared" si="998"/>
        <v>0</v>
      </c>
      <c r="K7062" s="3">
        <f>MIN(Inputs!$B$2, (Inputs!$B$8 - I7062)/Inputs!$B$9)</f>
        <v>0</v>
      </c>
      <c r="L7062" s="3">
        <f>MAX(MIN(Inputs!$B$2, I7062*Inputs!$B$10, Inputs!$B$8*Inputs!$B$4 - J7062), 0)</f>
        <v>170</v>
      </c>
      <c r="M7062" s="3">
        <f t="shared" si="993"/>
        <v>0</v>
      </c>
      <c r="N7062" s="3">
        <f t="shared" si="994"/>
        <v>0</v>
      </c>
      <c r="O7062" s="3">
        <f>IF(H7062="Reg", MIN(Inputs!$B$2, I7062*Inputs!$B$10, (Inputs!$B$8-I7062)/Inputs!$B$9), 0)</f>
        <v>0</v>
      </c>
      <c r="P7062" s="3">
        <f t="shared" si="995"/>
        <v>0</v>
      </c>
      <c r="Q7062" s="3">
        <f t="shared" si="996"/>
        <v>0</v>
      </c>
      <c r="R7062" s="3">
        <f>I7062 + M7062*Inputs!$B$9 - N7062/Inputs!$B$10</f>
        <v>340</v>
      </c>
    </row>
    <row r="7063" spans="1:18" x14ac:dyDescent="0.3">
      <c r="A7063" s="4">
        <v>46317.208333333343</v>
      </c>
      <c r="B7063" s="3">
        <v>11.452500000000001</v>
      </c>
      <c r="C7063" s="3">
        <v>0.06</v>
      </c>
      <c r="D7063" s="3">
        <f t="shared" si="990"/>
        <v>19.465208333333333</v>
      </c>
      <c r="E7063" s="3">
        <f>MAX(B7063 - D7063/Inputs!$B$5, 0)</f>
        <v>0</v>
      </c>
      <c r="F7063" s="3">
        <f>MAX(D7063*Inputs!$B$5 - B7063, 0)</f>
        <v>5.6768833333333326</v>
      </c>
      <c r="G7063" s="3">
        <f t="shared" si="991"/>
        <v>0.06</v>
      </c>
      <c r="H7063" t="str">
        <f t="shared" si="992"/>
        <v>Charge</v>
      </c>
      <c r="I7063" s="3">
        <f t="shared" si="997"/>
        <v>340</v>
      </c>
      <c r="J7063" s="3">
        <f t="shared" si="998"/>
        <v>0</v>
      </c>
      <c r="K7063" s="3">
        <f>MIN(Inputs!$B$2, (Inputs!$B$8 - I7063)/Inputs!$B$9)</f>
        <v>0</v>
      </c>
      <c r="L7063" s="3">
        <f>MAX(MIN(Inputs!$B$2, I7063*Inputs!$B$10, Inputs!$B$8*Inputs!$B$4 - J7063), 0)</f>
        <v>170</v>
      </c>
      <c r="M7063" s="3">
        <f t="shared" si="993"/>
        <v>0</v>
      </c>
      <c r="N7063" s="3">
        <f t="shared" si="994"/>
        <v>0</v>
      </c>
      <c r="O7063" s="3">
        <f>IF(H7063="Reg", MIN(Inputs!$B$2, I7063*Inputs!$B$10, (Inputs!$B$8-I7063)/Inputs!$B$9), 0)</f>
        <v>0</v>
      </c>
      <c r="P7063" s="3">
        <f t="shared" si="995"/>
        <v>0</v>
      </c>
      <c r="Q7063" s="3">
        <f t="shared" si="996"/>
        <v>0</v>
      </c>
      <c r="R7063" s="3">
        <f>I7063 + M7063*Inputs!$B$9 - N7063/Inputs!$B$10</f>
        <v>340</v>
      </c>
    </row>
    <row r="7064" spans="1:18" x14ac:dyDescent="0.3">
      <c r="A7064" s="4">
        <v>46317.25</v>
      </c>
      <c r="B7064" s="3">
        <v>21.335000000000001</v>
      </c>
      <c r="C7064" s="3">
        <v>0.06</v>
      </c>
      <c r="D7064" s="3">
        <f t="shared" si="990"/>
        <v>19.465208333333333</v>
      </c>
      <c r="E7064" s="3">
        <f>MAX(B7064 - D7064/Inputs!$B$5, 0)</f>
        <v>0</v>
      </c>
      <c r="F7064" s="3">
        <f>MAX(D7064*Inputs!$B$5 - B7064, 0)</f>
        <v>0</v>
      </c>
      <c r="G7064" s="3">
        <f t="shared" si="991"/>
        <v>0.06</v>
      </c>
      <c r="H7064" t="str">
        <f t="shared" si="992"/>
        <v>Reg</v>
      </c>
      <c r="I7064" s="3">
        <f t="shared" si="997"/>
        <v>340</v>
      </c>
      <c r="J7064" s="3">
        <f t="shared" si="998"/>
        <v>0</v>
      </c>
      <c r="K7064" s="3">
        <f>MIN(Inputs!$B$2, (Inputs!$B$8 - I7064)/Inputs!$B$9)</f>
        <v>0</v>
      </c>
      <c r="L7064" s="3">
        <f>MAX(MIN(Inputs!$B$2, I7064*Inputs!$B$10, Inputs!$B$8*Inputs!$B$4 - J7064), 0)</f>
        <v>170</v>
      </c>
      <c r="M7064" s="3">
        <f t="shared" si="993"/>
        <v>0</v>
      </c>
      <c r="N7064" s="3">
        <f t="shared" si="994"/>
        <v>0</v>
      </c>
      <c r="O7064" s="3">
        <f>IF(H7064="Reg", MIN(Inputs!$B$2, I7064*Inputs!$B$10, (Inputs!$B$8-I7064)/Inputs!$B$9), 0)</f>
        <v>0</v>
      </c>
      <c r="P7064" s="3">
        <f t="shared" si="995"/>
        <v>0</v>
      </c>
      <c r="Q7064" s="3">
        <f t="shared" si="996"/>
        <v>0</v>
      </c>
      <c r="R7064" s="3">
        <f>I7064 + M7064*Inputs!$B$9 - N7064/Inputs!$B$10</f>
        <v>340</v>
      </c>
    </row>
    <row r="7065" spans="1:18" x14ac:dyDescent="0.3">
      <c r="A7065" s="4">
        <v>46317.291666666657</v>
      </c>
      <c r="B7065" s="3">
        <v>32.405000000000001</v>
      </c>
      <c r="C7065" s="3">
        <v>2.5</v>
      </c>
      <c r="D7065" s="3">
        <f t="shared" si="990"/>
        <v>19.465208333333333</v>
      </c>
      <c r="E7065" s="3">
        <f>MAX(B7065 - D7065/Inputs!$B$5, 0)</f>
        <v>10.285445075757579</v>
      </c>
      <c r="F7065" s="3">
        <f>MAX(D7065*Inputs!$B$5 - B7065, 0)</f>
        <v>0</v>
      </c>
      <c r="G7065" s="3">
        <f t="shared" si="991"/>
        <v>2.5</v>
      </c>
      <c r="H7065" t="str">
        <f t="shared" si="992"/>
        <v>Discharge</v>
      </c>
      <c r="I7065" s="3">
        <f t="shared" si="997"/>
        <v>340</v>
      </c>
      <c r="J7065" s="3">
        <f t="shared" si="998"/>
        <v>0</v>
      </c>
      <c r="K7065" s="3">
        <f>MIN(Inputs!$B$2, (Inputs!$B$8 - I7065)/Inputs!$B$9)</f>
        <v>0</v>
      </c>
      <c r="L7065" s="3">
        <f>MAX(MIN(Inputs!$B$2, I7065*Inputs!$B$10, Inputs!$B$8*Inputs!$B$4 - J7065), 0)</f>
        <v>170</v>
      </c>
      <c r="M7065" s="3">
        <f t="shared" si="993"/>
        <v>0</v>
      </c>
      <c r="N7065" s="3">
        <f t="shared" si="994"/>
        <v>170</v>
      </c>
      <c r="O7065" s="3">
        <f>IF(H7065="Reg", MIN(Inputs!$B$2, I7065*Inputs!$B$10, (Inputs!$B$8-I7065)/Inputs!$B$9), 0)</f>
        <v>0</v>
      </c>
      <c r="P7065" s="3">
        <f t="shared" si="995"/>
        <v>5508.85</v>
      </c>
      <c r="Q7065" s="3">
        <f t="shared" si="996"/>
        <v>0</v>
      </c>
      <c r="R7065" s="3">
        <f>I7065 + M7065*Inputs!$B$9 - N7065/Inputs!$B$10</f>
        <v>158.77939109773115</v>
      </c>
    </row>
    <row r="7066" spans="1:18" x14ac:dyDescent="0.3">
      <c r="A7066" s="4">
        <v>46317.333333333343</v>
      </c>
      <c r="B7066" s="3">
        <v>45.092500000000001</v>
      </c>
      <c r="C7066" s="3">
        <v>1.36</v>
      </c>
      <c r="D7066" s="3">
        <f t="shared" si="990"/>
        <v>19.465208333333333</v>
      </c>
      <c r="E7066" s="3">
        <f>MAX(B7066 - D7066/Inputs!$B$5, 0)</f>
        <v>22.972945075757579</v>
      </c>
      <c r="F7066" s="3">
        <f>MAX(D7066*Inputs!$B$5 - B7066, 0)</f>
        <v>0</v>
      </c>
      <c r="G7066" s="3">
        <f t="shared" si="991"/>
        <v>1.36</v>
      </c>
      <c r="H7066" t="str">
        <f t="shared" si="992"/>
        <v>Discharge</v>
      </c>
      <c r="I7066" s="3">
        <f t="shared" si="997"/>
        <v>158.77939109773115</v>
      </c>
      <c r="J7066" s="3">
        <f t="shared" si="998"/>
        <v>170</v>
      </c>
      <c r="K7066" s="3">
        <f>MIN(Inputs!$B$2, (Inputs!$B$8 - I7066)/Inputs!$B$9)</f>
        <v>170</v>
      </c>
      <c r="L7066" s="3">
        <f>MAX(MIN(Inputs!$B$2, I7066*Inputs!$B$10, Inputs!$B$8*Inputs!$B$4 - J7066), 0)</f>
        <v>148.94827166799323</v>
      </c>
      <c r="M7066" s="3">
        <f t="shared" si="993"/>
        <v>0</v>
      </c>
      <c r="N7066" s="3">
        <f t="shared" si="994"/>
        <v>148.94827166799323</v>
      </c>
      <c r="O7066" s="3">
        <f>IF(H7066="Reg", MIN(Inputs!$B$2, I7066*Inputs!$B$10, (Inputs!$B$8-I7066)/Inputs!$B$9), 0)</f>
        <v>0</v>
      </c>
      <c r="P7066" s="3">
        <f t="shared" si="995"/>
        <v>6716.4499401889843</v>
      </c>
      <c r="Q7066" s="3">
        <f t="shared" si="996"/>
        <v>0</v>
      </c>
      <c r="R7066" s="3">
        <f>I7066 + M7066*Inputs!$B$9 - N7066/Inputs!$B$10</f>
        <v>0</v>
      </c>
    </row>
    <row r="7067" spans="1:18" x14ac:dyDescent="0.3">
      <c r="A7067" s="4">
        <v>46317.375</v>
      </c>
      <c r="B7067" s="3">
        <v>22.984999999999999</v>
      </c>
      <c r="C7067" s="3">
        <v>0.5</v>
      </c>
      <c r="D7067" s="3">
        <f t="shared" si="990"/>
        <v>19.465208333333333</v>
      </c>
      <c r="E7067" s="3">
        <f>MAX(B7067 - D7067/Inputs!$B$5, 0)</f>
        <v>0.86544507575757734</v>
      </c>
      <c r="F7067" s="3">
        <f>MAX(D7067*Inputs!$B$5 - B7067, 0)</f>
        <v>0</v>
      </c>
      <c r="G7067" s="3">
        <f t="shared" si="991"/>
        <v>0.5</v>
      </c>
      <c r="H7067" t="str">
        <f t="shared" si="992"/>
        <v>Discharge</v>
      </c>
      <c r="I7067" s="3">
        <f t="shared" si="997"/>
        <v>0</v>
      </c>
      <c r="J7067" s="3">
        <f t="shared" si="998"/>
        <v>318.94827166799325</v>
      </c>
      <c r="K7067" s="3">
        <f>MIN(Inputs!$B$2, (Inputs!$B$8 - I7067)/Inputs!$B$9)</f>
        <v>170</v>
      </c>
      <c r="L7067" s="3">
        <f>MAX(MIN(Inputs!$B$2, I7067*Inputs!$B$10, Inputs!$B$8*Inputs!$B$4 - J7067), 0)</f>
        <v>0</v>
      </c>
      <c r="M7067" s="3">
        <f t="shared" si="993"/>
        <v>0</v>
      </c>
      <c r="N7067" s="3">
        <f t="shared" si="994"/>
        <v>0</v>
      </c>
      <c r="O7067" s="3">
        <f>IF(H7067="Reg", MIN(Inputs!$B$2, I7067*Inputs!$B$10, (Inputs!$B$8-I7067)/Inputs!$B$9), 0)</f>
        <v>0</v>
      </c>
      <c r="P7067" s="3">
        <f t="shared" si="995"/>
        <v>0</v>
      </c>
      <c r="Q7067" s="3">
        <f t="shared" si="996"/>
        <v>0</v>
      </c>
      <c r="R7067" s="3">
        <f>I7067 + M7067*Inputs!$B$9 - N7067/Inputs!$B$10</f>
        <v>0</v>
      </c>
    </row>
    <row r="7068" spans="1:18" x14ac:dyDescent="0.3">
      <c r="A7068" s="4">
        <v>46317.416666666657</v>
      </c>
      <c r="B7068" s="3">
        <v>7.3275000000000006</v>
      </c>
      <c r="C7068" s="3">
        <v>0.49</v>
      </c>
      <c r="D7068" s="3">
        <f t="shared" si="990"/>
        <v>19.465208333333333</v>
      </c>
      <c r="E7068" s="3">
        <f>MAX(B7068 - D7068/Inputs!$B$5, 0)</f>
        <v>0</v>
      </c>
      <c r="F7068" s="3">
        <f>MAX(D7068*Inputs!$B$5 - B7068, 0)</f>
        <v>9.8018833333333326</v>
      </c>
      <c r="G7068" s="3">
        <f t="shared" si="991"/>
        <v>0.49</v>
      </c>
      <c r="H7068" t="str">
        <f t="shared" si="992"/>
        <v>Charge</v>
      </c>
      <c r="I7068" s="3">
        <f t="shared" si="997"/>
        <v>0</v>
      </c>
      <c r="J7068" s="3">
        <f t="shared" si="998"/>
        <v>318.94827166799325</v>
      </c>
      <c r="K7068" s="3">
        <f>MIN(Inputs!$B$2, (Inputs!$B$8 - I7068)/Inputs!$B$9)</f>
        <v>170</v>
      </c>
      <c r="L7068" s="3">
        <f>MAX(MIN(Inputs!$B$2, I7068*Inputs!$B$10, Inputs!$B$8*Inputs!$B$4 - J7068), 0)</f>
        <v>0</v>
      </c>
      <c r="M7068" s="3">
        <f t="shared" si="993"/>
        <v>170</v>
      </c>
      <c r="N7068" s="3">
        <f t="shared" si="994"/>
        <v>0</v>
      </c>
      <c r="O7068" s="3">
        <f>IF(H7068="Reg", MIN(Inputs!$B$2, I7068*Inputs!$B$10, (Inputs!$B$8-I7068)/Inputs!$B$9), 0)</f>
        <v>0</v>
      </c>
      <c r="P7068" s="3">
        <f t="shared" si="995"/>
        <v>-1245.6750000000002</v>
      </c>
      <c r="Q7068" s="3">
        <f t="shared" si="996"/>
        <v>0</v>
      </c>
      <c r="R7068" s="3">
        <f>I7068 + M7068*Inputs!$B$9 - N7068/Inputs!$B$10</f>
        <v>159.4741358339966</v>
      </c>
    </row>
    <row r="7069" spans="1:18" x14ac:dyDescent="0.3">
      <c r="A7069" s="4">
        <v>46317.458333333343</v>
      </c>
      <c r="B7069" s="3">
        <v>17.28</v>
      </c>
      <c r="C7069" s="3">
        <v>0.44</v>
      </c>
      <c r="D7069" s="3">
        <f t="shared" si="990"/>
        <v>19.465208333333333</v>
      </c>
      <c r="E7069" s="3">
        <f>MAX(B7069 - D7069/Inputs!$B$5, 0)</f>
        <v>0</v>
      </c>
      <c r="F7069" s="3">
        <f>MAX(D7069*Inputs!$B$5 - B7069, 0)</f>
        <v>0</v>
      </c>
      <c r="G7069" s="3">
        <f t="shared" si="991"/>
        <v>0.44</v>
      </c>
      <c r="H7069" t="str">
        <f t="shared" si="992"/>
        <v>Reg</v>
      </c>
      <c r="I7069" s="3">
        <f t="shared" si="997"/>
        <v>159.4741358339966</v>
      </c>
      <c r="J7069" s="3">
        <f t="shared" si="998"/>
        <v>318.94827166799325</v>
      </c>
      <c r="K7069" s="3">
        <f>MIN(Inputs!$B$2, (Inputs!$B$8 - I7069)/Inputs!$B$9)</f>
        <v>170</v>
      </c>
      <c r="L7069" s="3">
        <f>MAX(MIN(Inputs!$B$2, I7069*Inputs!$B$10, Inputs!$B$8*Inputs!$B$4 - J7069), 0)</f>
        <v>21.051728332006746</v>
      </c>
      <c r="M7069" s="3">
        <f t="shared" si="993"/>
        <v>0</v>
      </c>
      <c r="N7069" s="3">
        <f t="shared" si="994"/>
        <v>0</v>
      </c>
      <c r="O7069" s="3">
        <f>IF(H7069="Reg", MIN(Inputs!$B$2, I7069*Inputs!$B$10, (Inputs!$B$8-I7069)/Inputs!$B$9), 0)</f>
        <v>149.6</v>
      </c>
      <c r="P7069" s="3">
        <f t="shared" si="995"/>
        <v>0</v>
      </c>
      <c r="Q7069" s="3">
        <f t="shared" si="996"/>
        <v>65.823999999999998</v>
      </c>
      <c r="R7069" s="3">
        <f>I7069 + M7069*Inputs!$B$9 - N7069/Inputs!$B$10</f>
        <v>159.4741358339966</v>
      </c>
    </row>
    <row r="7070" spans="1:18" x14ac:dyDescent="0.3">
      <c r="A7070" s="4">
        <v>46317.5</v>
      </c>
      <c r="B7070" s="3">
        <v>4.2850000000000001</v>
      </c>
      <c r="C7070" s="3">
        <v>0.44</v>
      </c>
      <c r="D7070" s="3">
        <f t="shared" si="990"/>
        <v>19.465208333333333</v>
      </c>
      <c r="E7070" s="3">
        <f>MAX(B7070 - D7070/Inputs!$B$5, 0)</f>
        <v>0</v>
      </c>
      <c r="F7070" s="3">
        <f>MAX(D7070*Inputs!$B$5 - B7070, 0)</f>
        <v>12.844383333333333</v>
      </c>
      <c r="G7070" s="3">
        <f t="shared" si="991"/>
        <v>0.44</v>
      </c>
      <c r="H7070" t="str">
        <f t="shared" si="992"/>
        <v>Charge</v>
      </c>
      <c r="I7070" s="3">
        <f t="shared" si="997"/>
        <v>159.4741358339966</v>
      </c>
      <c r="J7070" s="3">
        <f t="shared" si="998"/>
        <v>318.94827166799325</v>
      </c>
      <c r="K7070" s="3">
        <f>MIN(Inputs!$B$2, (Inputs!$B$8 - I7070)/Inputs!$B$9)</f>
        <v>170</v>
      </c>
      <c r="L7070" s="3">
        <f>MAX(MIN(Inputs!$B$2, I7070*Inputs!$B$10, Inputs!$B$8*Inputs!$B$4 - J7070), 0)</f>
        <v>21.051728332006746</v>
      </c>
      <c r="M7070" s="3">
        <f t="shared" si="993"/>
        <v>170</v>
      </c>
      <c r="N7070" s="3">
        <f t="shared" si="994"/>
        <v>0</v>
      </c>
      <c r="O7070" s="3">
        <f>IF(H7070="Reg", MIN(Inputs!$B$2, I7070*Inputs!$B$10, (Inputs!$B$8-I7070)/Inputs!$B$9), 0)</f>
        <v>0</v>
      </c>
      <c r="P7070" s="3">
        <f t="shared" si="995"/>
        <v>-728.45</v>
      </c>
      <c r="Q7070" s="3">
        <f t="shared" si="996"/>
        <v>0</v>
      </c>
      <c r="R7070" s="3">
        <f>I7070 + M7070*Inputs!$B$9 - N7070/Inputs!$B$10</f>
        <v>318.9482716679932</v>
      </c>
    </row>
    <row r="7071" spans="1:18" x14ac:dyDescent="0.3">
      <c r="A7071" s="4">
        <v>46317.541666666657</v>
      </c>
      <c r="B7071" s="3">
        <v>3.6525000000000003</v>
      </c>
      <c r="C7071" s="3">
        <v>0.44</v>
      </c>
      <c r="D7071" s="3">
        <f t="shared" si="990"/>
        <v>19.465208333333333</v>
      </c>
      <c r="E7071" s="3">
        <f>MAX(B7071 - D7071/Inputs!$B$5, 0)</f>
        <v>0</v>
      </c>
      <c r="F7071" s="3">
        <f>MAX(D7071*Inputs!$B$5 - B7071, 0)</f>
        <v>13.476883333333333</v>
      </c>
      <c r="G7071" s="3">
        <f t="shared" si="991"/>
        <v>0.44</v>
      </c>
      <c r="H7071" t="str">
        <f t="shared" si="992"/>
        <v>Charge</v>
      </c>
      <c r="I7071" s="3">
        <f t="shared" si="997"/>
        <v>318.9482716679932</v>
      </c>
      <c r="J7071" s="3">
        <f t="shared" si="998"/>
        <v>318.94827166799325</v>
      </c>
      <c r="K7071" s="3">
        <f>MIN(Inputs!$B$2, (Inputs!$B$8 - I7071)/Inputs!$B$9)</f>
        <v>22.44121780453775</v>
      </c>
      <c r="L7071" s="3">
        <f>MAX(MIN(Inputs!$B$2, I7071*Inputs!$B$10, Inputs!$B$8*Inputs!$B$4 - J7071), 0)</f>
        <v>21.051728332006746</v>
      </c>
      <c r="M7071" s="3">
        <f t="shared" si="993"/>
        <v>22.44121780453775</v>
      </c>
      <c r="N7071" s="3">
        <f t="shared" si="994"/>
        <v>0</v>
      </c>
      <c r="O7071" s="3">
        <f>IF(H7071="Reg", MIN(Inputs!$B$2, I7071*Inputs!$B$10, (Inputs!$B$8-I7071)/Inputs!$B$9), 0)</f>
        <v>0</v>
      </c>
      <c r="P7071" s="3">
        <f t="shared" si="995"/>
        <v>-81.96654803107414</v>
      </c>
      <c r="Q7071" s="3">
        <f t="shared" si="996"/>
        <v>0</v>
      </c>
      <c r="R7071" s="3">
        <f>I7071 + M7071*Inputs!$B$9 - N7071/Inputs!$B$10</f>
        <v>340</v>
      </c>
    </row>
    <row r="7072" spans="1:18" x14ac:dyDescent="0.3">
      <c r="A7072" s="4">
        <v>46317.583333333343</v>
      </c>
      <c r="B7072" s="3">
        <v>2.8125</v>
      </c>
      <c r="C7072" s="3">
        <v>0.44</v>
      </c>
      <c r="D7072" s="3">
        <f t="shared" si="990"/>
        <v>19.465208333333333</v>
      </c>
      <c r="E7072" s="3">
        <f>MAX(B7072 - D7072/Inputs!$B$5, 0)</f>
        <v>0</v>
      </c>
      <c r="F7072" s="3">
        <f>MAX(D7072*Inputs!$B$5 - B7072, 0)</f>
        <v>14.316883333333333</v>
      </c>
      <c r="G7072" s="3">
        <f t="shared" si="991"/>
        <v>0.44</v>
      </c>
      <c r="H7072" t="str">
        <f t="shared" si="992"/>
        <v>Charge</v>
      </c>
      <c r="I7072" s="3">
        <f t="shared" si="997"/>
        <v>340</v>
      </c>
      <c r="J7072" s="3">
        <f t="shared" si="998"/>
        <v>318.94827166799325</v>
      </c>
      <c r="K7072" s="3">
        <f>MIN(Inputs!$B$2, (Inputs!$B$8 - I7072)/Inputs!$B$9)</f>
        <v>0</v>
      </c>
      <c r="L7072" s="3">
        <f>MAX(MIN(Inputs!$B$2, I7072*Inputs!$B$10, Inputs!$B$8*Inputs!$B$4 - J7072), 0)</f>
        <v>21.051728332006746</v>
      </c>
      <c r="M7072" s="3">
        <f t="shared" si="993"/>
        <v>0</v>
      </c>
      <c r="N7072" s="3">
        <f t="shared" si="994"/>
        <v>0</v>
      </c>
      <c r="O7072" s="3">
        <f>IF(H7072="Reg", MIN(Inputs!$B$2, I7072*Inputs!$B$10, (Inputs!$B$8-I7072)/Inputs!$B$9), 0)</f>
        <v>0</v>
      </c>
      <c r="P7072" s="3">
        <f t="shared" si="995"/>
        <v>0</v>
      </c>
      <c r="Q7072" s="3">
        <f t="shared" si="996"/>
        <v>0</v>
      </c>
      <c r="R7072" s="3">
        <f>I7072 + M7072*Inputs!$B$9 - N7072/Inputs!$B$10</f>
        <v>340</v>
      </c>
    </row>
    <row r="7073" spans="1:18" x14ac:dyDescent="0.3">
      <c r="A7073" s="4">
        <v>46317.625</v>
      </c>
      <c r="B7073" s="3">
        <v>3.3875000000000002</v>
      </c>
      <c r="C7073" s="3">
        <v>0.44</v>
      </c>
      <c r="D7073" s="3">
        <f t="shared" si="990"/>
        <v>19.465208333333333</v>
      </c>
      <c r="E7073" s="3">
        <f>MAX(B7073 - D7073/Inputs!$B$5, 0)</f>
        <v>0</v>
      </c>
      <c r="F7073" s="3">
        <f>MAX(D7073*Inputs!$B$5 - B7073, 0)</f>
        <v>13.741883333333334</v>
      </c>
      <c r="G7073" s="3">
        <f t="shared" si="991"/>
        <v>0.44</v>
      </c>
      <c r="H7073" t="str">
        <f t="shared" si="992"/>
        <v>Charge</v>
      </c>
      <c r="I7073" s="3">
        <f t="shared" si="997"/>
        <v>340</v>
      </c>
      <c r="J7073" s="3">
        <f t="shared" si="998"/>
        <v>318.94827166799325</v>
      </c>
      <c r="K7073" s="3">
        <f>MIN(Inputs!$B$2, (Inputs!$B$8 - I7073)/Inputs!$B$9)</f>
        <v>0</v>
      </c>
      <c r="L7073" s="3">
        <f>MAX(MIN(Inputs!$B$2, I7073*Inputs!$B$10, Inputs!$B$8*Inputs!$B$4 - J7073), 0)</f>
        <v>21.051728332006746</v>
      </c>
      <c r="M7073" s="3">
        <f t="shared" si="993"/>
        <v>0</v>
      </c>
      <c r="N7073" s="3">
        <f t="shared" si="994"/>
        <v>0</v>
      </c>
      <c r="O7073" s="3">
        <f>IF(H7073="Reg", MIN(Inputs!$B$2, I7073*Inputs!$B$10, (Inputs!$B$8-I7073)/Inputs!$B$9), 0)</f>
        <v>0</v>
      </c>
      <c r="P7073" s="3">
        <f t="shared" si="995"/>
        <v>0</v>
      </c>
      <c r="Q7073" s="3">
        <f t="shared" si="996"/>
        <v>0</v>
      </c>
      <c r="R7073" s="3">
        <f>I7073 + M7073*Inputs!$B$9 - N7073/Inputs!$B$10</f>
        <v>340</v>
      </c>
    </row>
    <row r="7074" spans="1:18" x14ac:dyDescent="0.3">
      <c r="A7074" s="4">
        <v>46317.666666666657</v>
      </c>
      <c r="B7074" s="3">
        <v>3.9200000000000004</v>
      </c>
      <c r="C7074" s="3">
        <v>0.7</v>
      </c>
      <c r="D7074" s="3">
        <f t="shared" si="990"/>
        <v>19.465208333333333</v>
      </c>
      <c r="E7074" s="3">
        <f>MAX(B7074 - D7074/Inputs!$B$5, 0)</f>
        <v>0</v>
      </c>
      <c r="F7074" s="3">
        <f>MAX(D7074*Inputs!$B$5 - B7074, 0)</f>
        <v>13.209383333333333</v>
      </c>
      <c r="G7074" s="3">
        <f t="shared" si="991"/>
        <v>0.7</v>
      </c>
      <c r="H7074" t="str">
        <f t="shared" si="992"/>
        <v>Charge</v>
      </c>
      <c r="I7074" s="3">
        <f t="shared" si="997"/>
        <v>340</v>
      </c>
      <c r="J7074" s="3">
        <f t="shared" si="998"/>
        <v>318.94827166799325</v>
      </c>
      <c r="K7074" s="3">
        <f>MIN(Inputs!$B$2, (Inputs!$B$8 - I7074)/Inputs!$B$9)</f>
        <v>0</v>
      </c>
      <c r="L7074" s="3">
        <f>MAX(MIN(Inputs!$B$2, I7074*Inputs!$B$10, Inputs!$B$8*Inputs!$B$4 - J7074), 0)</f>
        <v>21.051728332006746</v>
      </c>
      <c r="M7074" s="3">
        <f t="shared" si="993"/>
        <v>0</v>
      </c>
      <c r="N7074" s="3">
        <f t="shared" si="994"/>
        <v>0</v>
      </c>
      <c r="O7074" s="3">
        <f>IF(H7074="Reg", MIN(Inputs!$B$2, I7074*Inputs!$B$10, (Inputs!$B$8-I7074)/Inputs!$B$9), 0)</f>
        <v>0</v>
      </c>
      <c r="P7074" s="3">
        <f t="shared" si="995"/>
        <v>0</v>
      </c>
      <c r="Q7074" s="3">
        <f t="shared" si="996"/>
        <v>0</v>
      </c>
      <c r="R7074" s="3">
        <f>I7074 + M7074*Inputs!$B$9 - N7074/Inputs!$B$10</f>
        <v>340</v>
      </c>
    </row>
    <row r="7075" spans="1:18" x14ac:dyDescent="0.3">
      <c r="A7075" s="4">
        <v>46317.708333333343</v>
      </c>
      <c r="B7075" s="3">
        <v>34.214999999999996</v>
      </c>
      <c r="C7075" s="3">
        <v>2.5</v>
      </c>
      <c r="D7075" s="3">
        <f t="shared" si="990"/>
        <v>19.465208333333333</v>
      </c>
      <c r="E7075" s="3">
        <f>MAX(B7075 - D7075/Inputs!$B$5, 0)</f>
        <v>12.095445075757574</v>
      </c>
      <c r="F7075" s="3">
        <f>MAX(D7075*Inputs!$B$5 - B7075, 0)</f>
        <v>0</v>
      </c>
      <c r="G7075" s="3">
        <f t="shared" si="991"/>
        <v>2.5</v>
      </c>
      <c r="H7075" t="str">
        <f t="shared" si="992"/>
        <v>Discharge</v>
      </c>
      <c r="I7075" s="3">
        <f t="shared" si="997"/>
        <v>340</v>
      </c>
      <c r="J7075" s="3">
        <f t="shared" si="998"/>
        <v>318.94827166799325</v>
      </c>
      <c r="K7075" s="3">
        <f>MIN(Inputs!$B$2, (Inputs!$B$8 - I7075)/Inputs!$B$9)</f>
        <v>0</v>
      </c>
      <c r="L7075" s="3">
        <f>MAX(MIN(Inputs!$B$2, I7075*Inputs!$B$10, Inputs!$B$8*Inputs!$B$4 - J7075), 0)</f>
        <v>21.051728332006746</v>
      </c>
      <c r="M7075" s="3">
        <f t="shared" si="993"/>
        <v>0</v>
      </c>
      <c r="N7075" s="3">
        <f t="shared" si="994"/>
        <v>21.051728332006746</v>
      </c>
      <c r="O7075" s="3">
        <f>IF(H7075="Reg", MIN(Inputs!$B$2, I7075*Inputs!$B$10, (Inputs!$B$8-I7075)/Inputs!$B$9), 0)</f>
        <v>0</v>
      </c>
      <c r="P7075" s="3">
        <f t="shared" si="995"/>
        <v>720.28488487961079</v>
      </c>
      <c r="Q7075" s="3">
        <f t="shared" si="996"/>
        <v>0</v>
      </c>
      <c r="R7075" s="3">
        <f>I7075 + M7075*Inputs!$B$9 - N7075/Inputs!$B$10</f>
        <v>317.5587821954623</v>
      </c>
    </row>
    <row r="7076" spans="1:18" x14ac:dyDescent="0.3">
      <c r="A7076" s="4">
        <v>46317.75</v>
      </c>
      <c r="B7076" s="3">
        <v>22.922499999999999</v>
      </c>
      <c r="C7076" s="3">
        <v>5.14</v>
      </c>
      <c r="D7076" s="3">
        <f t="shared" si="990"/>
        <v>19.465208333333333</v>
      </c>
      <c r="E7076" s="3">
        <f>MAX(B7076 - D7076/Inputs!$B$5, 0)</f>
        <v>0.80294507575757734</v>
      </c>
      <c r="F7076" s="3">
        <f>MAX(D7076*Inputs!$B$5 - B7076, 0)</f>
        <v>0</v>
      </c>
      <c r="G7076" s="3">
        <f t="shared" si="991"/>
        <v>5.14</v>
      </c>
      <c r="H7076" t="str">
        <f t="shared" si="992"/>
        <v>Reg</v>
      </c>
      <c r="I7076" s="3">
        <f t="shared" si="997"/>
        <v>317.5587821954623</v>
      </c>
      <c r="J7076" s="3">
        <f t="shared" si="998"/>
        <v>340</v>
      </c>
      <c r="K7076" s="3">
        <f>MIN(Inputs!$B$2, (Inputs!$B$8 - I7076)/Inputs!$B$9)</f>
        <v>23.922418559098585</v>
      </c>
      <c r="L7076" s="3">
        <f>MAX(MIN(Inputs!$B$2, I7076*Inputs!$B$10, Inputs!$B$8*Inputs!$B$4 - J7076), 0)</f>
        <v>0</v>
      </c>
      <c r="M7076" s="3">
        <f t="shared" si="993"/>
        <v>0</v>
      </c>
      <c r="N7076" s="3">
        <f t="shared" si="994"/>
        <v>0</v>
      </c>
      <c r="O7076" s="3">
        <f>IF(H7076="Reg", MIN(Inputs!$B$2, I7076*Inputs!$B$10, (Inputs!$B$8-I7076)/Inputs!$B$9), 0)</f>
        <v>23.922418559098585</v>
      </c>
      <c r="P7076" s="3">
        <f t="shared" si="995"/>
        <v>0</v>
      </c>
      <c r="Q7076" s="3">
        <f t="shared" si="996"/>
        <v>122.96123139376672</v>
      </c>
      <c r="R7076" s="3">
        <f>I7076 + M7076*Inputs!$B$9 - N7076/Inputs!$B$10</f>
        <v>317.5587821954623</v>
      </c>
    </row>
    <row r="7077" spans="1:18" x14ac:dyDescent="0.3">
      <c r="A7077" s="4">
        <v>46317.791666666657</v>
      </c>
      <c r="B7077" s="3">
        <v>28.14</v>
      </c>
      <c r="C7077" s="3">
        <v>8.09</v>
      </c>
      <c r="D7077" s="3">
        <f t="shared" si="990"/>
        <v>19.465208333333333</v>
      </c>
      <c r="E7077" s="3">
        <f>MAX(B7077 - D7077/Inputs!$B$5, 0)</f>
        <v>6.0204450757575785</v>
      </c>
      <c r="F7077" s="3">
        <f>MAX(D7077*Inputs!$B$5 - B7077, 0)</f>
        <v>0</v>
      </c>
      <c r="G7077" s="3">
        <f t="shared" si="991"/>
        <v>8.09</v>
      </c>
      <c r="H7077" t="str">
        <f t="shared" si="992"/>
        <v>Reg</v>
      </c>
      <c r="I7077" s="3">
        <f t="shared" si="997"/>
        <v>317.5587821954623</v>
      </c>
      <c r="J7077" s="3">
        <f t="shared" si="998"/>
        <v>340</v>
      </c>
      <c r="K7077" s="3">
        <f>MIN(Inputs!$B$2, (Inputs!$B$8 - I7077)/Inputs!$B$9)</f>
        <v>23.922418559098585</v>
      </c>
      <c r="L7077" s="3">
        <f>MAX(MIN(Inputs!$B$2, I7077*Inputs!$B$10, Inputs!$B$8*Inputs!$B$4 - J7077), 0)</f>
        <v>0</v>
      </c>
      <c r="M7077" s="3">
        <f t="shared" si="993"/>
        <v>0</v>
      </c>
      <c r="N7077" s="3">
        <f t="shared" si="994"/>
        <v>0</v>
      </c>
      <c r="O7077" s="3">
        <f>IF(H7077="Reg", MIN(Inputs!$B$2, I7077*Inputs!$B$10, (Inputs!$B$8-I7077)/Inputs!$B$9), 0)</f>
        <v>23.922418559098585</v>
      </c>
      <c r="P7077" s="3">
        <f t="shared" si="995"/>
        <v>0</v>
      </c>
      <c r="Q7077" s="3">
        <f t="shared" si="996"/>
        <v>193.53236614310754</v>
      </c>
      <c r="R7077" s="3">
        <f>I7077 + M7077*Inputs!$B$9 - N7077/Inputs!$B$10</f>
        <v>317.5587821954623</v>
      </c>
    </row>
    <row r="7078" spans="1:18" x14ac:dyDescent="0.3">
      <c r="A7078" s="4">
        <v>46317.833333333343</v>
      </c>
      <c r="B7078" s="3">
        <v>50.092500000000001</v>
      </c>
      <c r="C7078" s="3">
        <v>1</v>
      </c>
      <c r="D7078" s="3">
        <f t="shared" si="990"/>
        <v>19.465208333333333</v>
      </c>
      <c r="E7078" s="3">
        <f>MAX(B7078 - D7078/Inputs!$B$5, 0)</f>
        <v>27.972945075757579</v>
      </c>
      <c r="F7078" s="3">
        <f>MAX(D7078*Inputs!$B$5 - B7078, 0)</f>
        <v>0</v>
      </c>
      <c r="G7078" s="3">
        <f t="shared" si="991"/>
        <v>1</v>
      </c>
      <c r="H7078" t="str">
        <f t="shared" si="992"/>
        <v>Discharge</v>
      </c>
      <c r="I7078" s="3">
        <f t="shared" si="997"/>
        <v>317.5587821954623</v>
      </c>
      <c r="J7078" s="3">
        <f t="shared" si="998"/>
        <v>340</v>
      </c>
      <c r="K7078" s="3">
        <f>MIN(Inputs!$B$2, (Inputs!$B$8 - I7078)/Inputs!$B$9)</f>
        <v>23.922418559098585</v>
      </c>
      <c r="L7078" s="3">
        <f>MAX(MIN(Inputs!$B$2, I7078*Inputs!$B$10, Inputs!$B$8*Inputs!$B$4 - J7078), 0)</f>
        <v>0</v>
      </c>
      <c r="M7078" s="3">
        <f t="shared" si="993"/>
        <v>0</v>
      </c>
      <c r="N7078" s="3">
        <f t="shared" si="994"/>
        <v>0</v>
      </c>
      <c r="O7078" s="3">
        <f>IF(H7078="Reg", MIN(Inputs!$B$2, I7078*Inputs!$B$10, (Inputs!$B$8-I7078)/Inputs!$B$9), 0)</f>
        <v>0</v>
      </c>
      <c r="P7078" s="3">
        <f t="shared" si="995"/>
        <v>0</v>
      </c>
      <c r="Q7078" s="3">
        <f t="shared" si="996"/>
        <v>0</v>
      </c>
      <c r="R7078" s="3">
        <f>I7078 + M7078*Inputs!$B$9 - N7078/Inputs!$B$10</f>
        <v>317.5587821954623</v>
      </c>
    </row>
    <row r="7079" spans="1:18" x14ac:dyDescent="0.3">
      <c r="A7079" s="4">
        <v>46317.875</v>
      </c>
      <c r="B7079" s="3">
        <v>42.577500000000001</v>
      </c>
      <c r="C7079" s="3">
        <v>1</v>
      </c>
      <c r="D7079" s="3">
        <f t="shared" si="990"/>
        <v>19.465208333333333</v>
      </c>
      <c r="E7079" s="3">
        <f>MAX(B7079 - D7079/Inputs!$B$5, 0)</f>
        <v>20.457945075757578</v>
      </c>
      <c r="F7079" s="3">
        <f>MAX(D7079*Inputs!$B$5 - B7079, 0)</f>
        <v>0</v>
      </c>
      <c r="G7079" s="3">
        <f t="shared" si="991"/>
        <v>1</v>
      </c>
      <c r="H7079" t="str">
        <f t="shared" si="992"/>
        <v>Discharge</v>
      </c>
      <c r="I7079" s="3">
        <f t="shared" si="997"/>
        <v>317.5587821954623</v>
      </c>
      <c r="J7079" s="3">
        <f t="shared" si="998"/>
        <v>340</v>
      </c>
      <c r="K7079" s="3">
        <f>MIN(Inputs!$B$2, (Inputs!$B$8 - I7079)/Inputs!$B$9)</f>
        <v>23.922418559098585</v>
      </c>
      <c r="L7079" s="3">
        <f>MAX(MIN(Inputs!$B$2, I7079*Inputs!$B$10, Inputs!$B$8*Inputs!$B$4 - J7079), 0)</f>
        <v>0</v>
      </c>
      <c r="M7079" s="3">
        <f t="shared" si="993"/>
        <v>0</v>
      </c>
      <c r="N7079" s="3">
        <f t="shared" si="994"/>
        <v>0</v>
      </c>
      <c r="O7079" s="3">
        <f>IF(H7079="Reg", MIN(Inputs!$B$2, I7079*Inputs!$B$10, (Inputs!$B$8-I7079)/Inputs!$B$9), 0)</f>
        <v>0</v>
      </c>
      <c r="P7079" s="3">
        <f t="shared" si="995"/>
        <v>0</v>
      </c>
      <c r="Q7079" s="3">
        <f t="shared" si="996"/>
        <v>0</v>
      </c>
      <c r="R7079" s="3">
        <f>I7079 + M7079*Inputs!$B$9 - N7079/Inputs!$B$10</f>
        <v>317.5587821954623</v>
      </c>
    </row>
    <row r="7080" spans="1:18" x14ac:dyDescent="0.3">
      <c r="A7080" s="4">
        <v>46317.916666666657</v>
      </c>
      <c r="B7080" s="3">
        <v>34.799999999999997</v>
      </c>
      <c r="C7080" s="3">
        <v>0.06</v>
      </c>
      <c r="D7080" s="3">
        <f t="shared" si="990"/>
        <v>19.465208333333333</v>
      </c>
      <c r="E7080" s="3">
        <f>MAX(B7080 - D7080/Inputs!$B$5, 0)</f>
        <v>12.680445075757575</v>
      </c>
      <c r="F7080" s="3">
        <f>MAX(D7080*Inputs!$B$5 - B7080, 0)</f>
        <v>0</v>
      </c>
      <c r="G7080" s="3">
        <f t="shared" si="991"/>
        <v>0.06</v>
      </c>
      <c r="H7080" t="str">
        <f t="shared" si="992"/>
        <v>Discharge</v>
      </c>
      <c r="I7080" s="3">
        <f t="shared" si="997"/>
        <v>317.5587821954623</v>
      </c>
      <c r="J7080" s="3">
        <f t="shared" si="998"/>
        <v>340</v>
      </c>
      <c r="K7080" s="3">
        <f>MIN(Inputs!$B$2, (Inputs!$B$8 - I7080)/Inputs!$B$9)</f>
        <v>23.922418559098585</v>
      </c>
      <c r="L7080" s="3">
        <f>MAX(MIN(Inputs!$B$2, I7080*Inputs!$B$10, Inputs!$B$8*Inputs!$B$4 - J7080), 0)</f>
        <v>0</v>
      </c>
      <c r="M7080" s="3">
        <f t="shared" si="993"/>
        <v>0</v>
      </c>
      <c r="N7080" s="3">
        <f t="shared" si="994"/>
        <v>0</v>
      </c>
      <c r="O7080" s="3">
        <f>IF(H7080="Reg", MIN(Inputs!$B$2, I7080*Inputs!$B$10, (Inputs!$B$8-I7080)/Inputs!$B$9), 0)</f>
        <v>0</v>
      </c>
      <c r="P7080" s="3">
        <f t="shared" si="995"/>
        <v>0</v>
      </c>
      <c r="Q7080" s="3">
        <f t="shared" si="996"/>
        <v>0</v>
      </c>
      <c r="R7080" s="3">
        <f>I7080 + M7080*Inputs!$B$9 - N7080/Inputs!$B$10</f>
        <v>317.5587821954623</v>
      </c>
    </row>
    <row r="7081" spans="1:18" x14ac:dyDescent="0.3">
      <c r="A7081" s="4">
        <v>46317.958333333343</v>
      </c>
      <c r="B7081" s="3">
        <v>23.127499999999998</v>
      </c>
      <c r="C7081" s="3">
        <v>0.05</v>
      </c>
      <c r="D7081" s="3">
        <f t="shared" si="990"/>
        <v>19.465208333333333</v>
      </c>
      <c r="E7081" s="3">
        <f>MAX(B7081 - D7081/Inputs!$B$5, 0)</f>
        <v>1.0079450757575756</v>
      </c>
      <c r="F7081" s="3">
        <f>MAX(D7081*Inputs!$B$5 - B7081, 0)</f>
        <v>0</v>
      </c>
      <c r="G7081" s="3">
        <f t="shared" si="991"/>
        <v>0.05</v>
      </c>
      <c r="H7081" t="str">
        <f t="shared" si="992"/>
        <v>Discharge</v>
      </c>
      <c r="I7081" s="3">
        <f t="shared" si="997"/>
        <v>317.5587821954623</v>
      </c>
      <c r="J7081" s="3">
        <f t="shared" si="998"/>
        <v>340</v>
      </c>
      <c r="K7081" s="3">
        <f>MIN(Inputs!$B$2, (Inputs!$B$8 - I7081)/Inputs!$B$9)</f>
        <v>23.922418559098585</v>
      </c>
      <c r="L7081" s="3">
        <f>MAX(MIN(Inputs!$B$2, I7081*Inputs!$B$10, Inputs!$B$8*Inputs!$B$4 - J7081), 0)</f>
        <v>0</v>
      </c>
      <c r="M7081" s="3">
        <f t="shared" si="993"/>
        <v>0</v>
      </c>
      <c r="N7081" s="3">
        <f t="shared" si="994"/>
        <v>0</v>
      </c>
      <c r="O7081" s="3">
        <f>IF(H7081="Reg", MIN(Inputs!$B$2, I7081*Inputs!$B$10, (Inputs!$B$8-I7081)/Inputs!$B$9), 0)</f>
        <v>0</v>
      </c>
      <c r="P7081" s="3">
        <f t="shared" si="995"/>
        <v>0</v>
      </c>
      <c r="Q7081" s="3">
        <f t="shared" si="996"/>
        <v>0</v>
      </c>
      <c r="R7081" s="3">
        <f>I7081 + M7081*Inputs!$B$9 - N7081/Inputs!$B$10</f>
        <v>317.5587821954623</v>
      </c>
    </row>
    <row r="7082" spans="1:18" x14ac:dyDescent="0.3">
      <c r="A7082" s="4">
        <v>46318</v>
      </c>
      <c r="B7082" s="3">
        <v>21.977499999999999</v>
      </c>
      <c r="C7082" s="3">
        <v>0.05</v>
      </c>
      <c r="D7082" s="3">
        <f t="shared" si="990"/>
        <v>20.315312500000001</v>
      </c>
      <c r="E7082" s="3">
        <f>MAX(B7082 - D7082/Inputs!$B$5, 0)</f>
        <v>0</v>
      </c>
      <c r="F7082" s="3">
        <f>MAX(D7082*Inputs!$B$5 - B7082, 0)</f>
        <v>0</v>
      </c>
      <c r="G7082" s="3">
        <f t="shared" si="991"/>
        <v>0.05</v>
      </c>
      <c r="H7082" t="str">
        <f t="shared" si="992"/>
        <v>Reg</v>
      </c>
      <c r="I7082" s="3">
        <f t="shared" si="997"/>
        <v>317.5587821954623</v>
      </c>
      <c r="J7082" s="3">
        <f t="shared" si="998"/>
        <v>0</v>
      </c>
      <c r="K7082" s="3">
        <f>MIN(Inputs!$B$2, (Inputs!$B$8 - I7082)/Inputs!$B$9)</f>
        <v>23.922418559098585</v>
      </c>
      <c r="L7082" s="3">
        <f>MAX(MIN(Inputs!$B$2, I7082*Inputs!$B$10, Inputs!$B$8*Inputs!$B$4 - J7082), 0)</f>
        <v>170</v>
      </c>
      <c r="M7082" s="3">
        <f t="shared" si="993"/>
        <v>0</v>
      </c>
      <c r="N7082" s="3">
        <f t="shared" si="994"/>
        <v>0</v>
      </c>
      <c r="O7082" s="3">
        <f>IF(H7082="Reg", MIN(Inputs!$B$2, I7082*Inputs!$B$10, (Inputs!$B$8-I7082)/Inputs!$B$9), 0)</f>
        <v>23.922418559098585</v>
      </c>
      <c r="P7082" s="3">
        <f t="shared" si="995"/>
        <v>0</v>
      </c>
      <c r="Q7082" s="3">
        <f t="shared" si="996"/>
        <v>1.1961209279549292</v>
      </c>
      <c r="R7082" s="3">
        <f>I7082 + M7082*Inputs!$B$9 - N7082/Inputs!$B$10</f>
        <v>317.5587821954623</v>
      </c>
    </row>
    <row r="7083" spans="1:18" x14ac:dyDescent="0.3">
      <c r="A7083" s="4">
        <v>46318.041666666657</v>
      </c>
      <c r="B7083" s="3">
        <v>20.495000000000001</v>
      </c>
      <c r="C7083" s="3">
        <v>0.06</v>
      </c>
      <c r="D7083" s="3">
        <f t="shared" si="990"/>
        <v>20.315312500000001</v>
      </c>
      <c r="E7083" s="3">
        <f>MAX(B7083 - D7083/Inputs!$B$5, 0)</f>
        <v>0</v>
      </c>
      <c r="F7083" s="3">
        <f>MAX(D7083*Inputs!$B$5 - B7083, 0)</f>
        <v>0</v>
      </c>
      <c r="G7083" s="3">
        <f t="shared" si="991"/>
        <v>0.06</v>
      </c>
      <c r="H7083" t="str">
        <f t="shared" si="992"/>
        <v>Reg</v>
      </c>
      <c r="I7083" s="3">
        <f t="shared" si="997"/>
        <v>317.5587821954623</v>
      </c>
      <c r="J7083" s="3">
        <f t="shared" si="998"/>
        <v>0</v>
      </c>
      <c r="K7083" s="3">
        <f>MIN(Inputs!$B$2, (Inputs!$B$8 - I7083)/Inputs!$B$9)</f>
        <v>23.922418559098585</v>
      </c>
      <c r="L7083" s="3">
        <f>MAX(MIN(Inputs!$B$2, I7083*Inputs!$B$10, Inputs!$B$8*Inputs!$B$4 - J7083), 0)</f>
        <v>170</v>
      </c>
      <c r="M7083" s="3">
        <f t="shared" si="993"/>
        <v>0</v>
      </c>
      <c r="N7083" s="3">
        <f t="shared" si="994"/>
        <v>0</v>
      </c>
      <c r="O7083" s="3">
        <f>IF(H7083="Reg", MIN(Inputs!$B$2, I7083*Inputs!$B$10, (Inputs!$B$8-I7083)/Inputs!$B$9), 0)</f>
        <v>23.922418559098585</v>
      </c>
      <c r="P7083" s="3">
        <f t="shared" si="995"/>
        <v>0</v>
      </c>
      <c r="Q7083" s="3">
        <f t="shared" si="996"/>
        <v>1.435345113545915</v>
      </c>
      <c r="R7083" s="3">
        <f>I7083 + M7083*Inputs!$B$9 - N7083/Inputs!$B$10</f>
        <v>317.5587821954623</v>
      </c>
    </row>
    <row r="7084" spans="1:18" x14ac:dyDescent="0.3">
      <c r="A7084" s="4">
        <v>46318.083333333343</v>
      </c>
      <c r="B7084" s="3">
        <v>18.344999999999999</v>
      </c>
      <c r="C7084" s="3">
        <v>0.05</v>
      </c>
      <c r="D7084" s="3">
        <f t="shared" si="990"/>
        <v>20.315312500000001</v>
      </c>
      <c r="E7084" s="3">
        <f>MAX(B7084 - D7084/Inputs!$B$5, 0)</f>
        <v>0</v>
      </c>
      <c r="F7084" s="3">
        <f>MAX(D7084*Inputs!$B$5 - B7084, 0)</f>
        <v>0</v>
      </c>
      <c r="G7084" s="3">
        <f t="shared" si="991"/>
        <v>0.05</v>
      </c>
      <c r="H7084" t="str">
        <f t="shared" si="992"/>
        <v>Reg</v>
      </c>
      <c r="I7084" s="3">
        <f t="shared" si="997"/>
        <v>317.5587821954623</v>
      </c>
      <c r="J7084" s="3">
        <f t="shared" si="998"/>
        <v>0</v>
      </c>
      <c r="K7084" s="3">
        <f>MIN(Inputs!$B$2, (Inputs!$B$8 - I7084)/Inputs!$B$9)</f>
        <v>23.922418559098585</v>
      </c>
      <c r="L7084" s="3">
        <f>MAX(MIN(Inputs!$B$2, I7084*Inputs!$B$10, Inputs!$B$8*Inputs!$B$4 - J7084), 0)</f>
        <v>170</v>
      </c>
      <c r="M7084" s="3">
        <f t="shared" si="993"/>
        <v>0</v>
      </c>
      <c r="N7084" s="3">
        <f t="shared" si="994"/>
        <v>0</v>
      </c>
      <c r="O7084" s="3">
        <f>IF(H7084="Reg", MIN(Inputs!$B$2, I7084*Inputs!$B$10, (Inputs!$B$8-I7084)/Inputs!$B$9), 0)</f>
        <v>23.922418559098585</v>
      </c>
      <c r="P7084" s="3">
        <f t="shared" si="995"/>
        <v>0</v>
      </c>
      <c r="Q7084" s="3">
        <f t="shared" si="996"/>
        <v>1.1961209279549292</v>
      </c>
      <c r="R7084" s="3">
        <f>I7084 + M7084*Inputs!$B$9 - N7084/Inputs!$B$10</f>
        <v>317.5587821954623</v>
      </c>
    </row>
    <row r="7085" spans="1:18" x14ac:dyDescent="0.3">
      <c r="A7085" s="4">
        <v>46318.125</v>
      </c>
      <c r="B7085" s="3">
        <v>18.074999999999999</v>
      </c>
      <c r="C7085" s="3">
        <v>7.0000000000000007E-2</v>
      </c>
      <c r="D7085" s="3">
        <f t="shared" si="990"/>
        <v>20.315312500000001</v>
      </c>
      <c r="E7085" s="3">
        <f>MAX(B7085 - D7085/Inputs!$B$5, 0)</f>
        <v>0</v>
      </c>
      <c r="F7085" s="3">
        <f>MAX(D7085*Inputs!$B$5 - B7085, 0)</f>
        <v>0</v>
      </c>
      <c r="G7085" s="3">
        <f t="shared" si="991"/>
        <v>7.0000000000000007E-2</v>
      </c>
      <c r="H7085" t="str">
        <f t="shared" si="992"/>
        <v>Reg</v>
      </c>
      <c r="I7085" s="3">
        <f t="shared" si="997"/>
        <v>317.5587821954623</v>
      </c>
      <c r="J7085" s="3">
        <f t="shared" si="998"/>
        <v>0</v>
      </c>
      <c r="K7085" s="3">
        <f>MIN(Inputs!$B$2, (Inputs!$B$8 - I7085)/Inputs!$B$9)</f>
        <v>23.922418559098585</v>
      </c>
      <c r="L7085" s="3">
        <f>MAX(MIN(Inputs!$B$2, I7085*Inputs!$B$10, Inputs!$B$8*Inputs!$B$4 - J7085), 0)</f>
        <v>170</v>
      </c>
      <c r="M7085" s="3">
        <f t="shared" si="993"/>
        <v>0</v>
      </c>
      <c r="N7085" s="3">
        <f t="shared" si="994"/>
        <v>0</v>
      </c>
      <c r="O7085" s="3">
        <f>IF(H7085="Reg", MIN(Inputs!$B$2, I7085*Inputs!$B$10, (Inputs!$B$8-I7085)/Inputs!$B$9), 0)</f>
        <v>23.922418559098585</v>
      </c>
      <c r="P7085" s="3">
        <f t="shared" si="995"/>
        <v>0</v>
      </c>
      <c r="Q7085" s="3">
        <f t="shared" si="996"/>
        <v>1.674569299136901</v>
      </c>
      <c r="R7085" s="3">
        <f>I7085 + M7085*Inputs!$B$9 - N7085/Inputs!$B$10</f>
        <v>317.5587821954623</v>
      </c>
    </row>
    <row r="7086" spans="1:18" x14ac:dyDescent="0.3">
      <c r="A7086" s="4">
        <v>46318.166666666657</v>
      </c>
      <c r="B7086" s="3">
        <v>12.025</v>
      </c>
      <c r="C7086" s="3">
        <v>0.1</v>
      </c>
      <c r="D7086" s="3">
        <f t="shared" si="990"/>
        <v>20.315312500000001</v>
      </c>
      <c r="E7086" s="3">
        <f>MAX(B7086 - D7086/Inputs!$B$5, 0)</f>
        <v>0</v>
      </c>
      <c r="F7086" s="3">
        <f>MAX(D7086*Inputs!$B$5 - B7086, 0)</f>
        <v>5.8524750000000001</v>
      </c>
      <c r="G7086" s="3">
        <f t="shared" si="991"/>
        <v>0.1</v>
      </c>
      <c r="H7086" t="str">
        <f t="shared" si="992"/>
        <v>Charge</v>
      </c>
      <c r="I7086" s="3">
        <f t="shared" si="997"/>
        <v>317.5587821954623</v>
      </c>
      <c r="J7086" s="3">
        <f t="shared" si="998"/>
        <v>0</v>
      </c>
      <c r="K7086" s="3">
        <f>MIN(Inputs!$B$2, (Inputs!$B$8 - I7086)/Inputs!$B$9)</f>
        <v>23.922418559098585</v>
      </c>
      <c r="L7086" s="3">
        <f>MAX(MIN(Inputs!$B$2, I7086*Inputs!$B$10, Inputs!$B$8*Inputs!$B$4 - J7086), 0)</f>
        <v>170</v>
      </c>
      <c r="M7086" s="3">
        <f t="shared" si="993"/>
        <v>23.922418559098585</v>
      </c>
      <c r="N7086" s="3">
        <f t="shared" si="994"/>
        <v>0</v>
      </c>
      <c r="O7086" s="3">
        <f>IF(H7086="Reg", MIN(Inputs!$B$2, I7086*Inputs!$B$10, (Inputs!$B$8-I7086)/Inputs!$B$9), 0)</f>
        <v>0</v>
      </c>
      <c r="P7086" s="3">
        <f t="shared" si="995"/>
        <v>-287.66708317316051</v>
      </c>
      <c r="Q7086" s="3">
        <f t="shared" si="996"/>
        <v>0</v>
      </c>
      <c r="R7086" s="3">
        <f>I7086 + M7086*Inputs!$B$9 - N7086/Inputs!$B$10</f>
        <v>340</v>
      </c>
    </row>
    <row r="7087" spans="1:18" x14ac:dyDescent="0.3">
      <c r="A7087" s="4">
        <v>46318.208333333343</v>
      </c>
      <c r="B7087" s="3">
        <v>19.105</v>
      </c>
      <c r="C7087" s="3">
        <v>0.06</v>
      </c>
      <c r="D7087" s="3">
        <f t="shared" si="990"/>
        <v>20.315312500000001</v>
      </c>
      <c r="E7087" s="3">
        <f>MAX(B7087 - D7087/Inputs!$B$5, 0)</f>
        <v>0</v>
      </c>
      <c r="F7087" s="3">
        <f>MAX(D7087*Inputs!$B$5 - B7087, 0)</f>
        <v>0</v>
      </c>
      <c r="G7087" s="3">
        <f t="shared" si="991"/>
        <v>0.06</v>
      </c>
      <c r="H7087" t="str">
        <f t="shared" si="992"/>
        <v>Reg</v>
      </c>
      <c r="I7087" s="3">
        <f t="shared" si="997"/>
        <v>340</v>
      </c>
      <c r="J7087" s="3">
        <f t="shared" si="998"/>
        <v>0</v>
      </c>
      <c r="K7087" s="3">
        <f>MIN(Inputs!$B$2, (Inputs!$B$8 - I7087)/Inputs!$B$9)</f>
        <v>0</v>
      </c>
      <c r="L7087" s="3">
        <f>MAX(MIN(Inputs!$B$2, I7087*Inputs!$B$10, Inputs!$B$8*Inputs!$B$4 - J7087), 0)</f>
        <v>170</v>
      </c>
      <c r="M7087" s="3">
        <f t="shared" si="993"/>
        <v>0</v>
      </c>
      <c r="N7087" s="3">
        <f t="shared" si="994"/>
        <v>0</v>
      </c>
      <c r="O7087" s="3">
        <f>IF(H7087="Reg", MIN(Inputs!$B$2, I7087*Inputs!$B$10, (Inputs!$B$8-I7087)/Inputs!$B$9), 0)</f>
        <v>0</v>
      </c>
      <c r="P7087" s="3">
        <f t="shared" si="995"/>
        <v>0</v>
      </c>
      <c r="Q7087" s="3">
        <f t="shared" si="996"/>
        <v>0</v>
      </c>
      <c r="R7087" s="3">
        <f>I7087 + M7087*Inputs!$B$9 - N7087/Inputs!$B$10</f>
        <v>340</v>
      </c>
    </row>
    <row r="7088" spans="1:18" x14ac:dyDescent="0.3">
      <c r="A7088" s="4">
        <v>46318.25</v>
      </c>
      <c r="B7088" s="3">
        <v>26.442500000000003</v>
      </c>
      <c r="C7088" s="3">
        <v>0.12</v>
      </c>
      <c r="D7088" s="3">
        <f t="shared" si="990"/>
        <v>20.315312500000001</v>
      </c>
      <c r="E7088" s="3">
        <f>MAX(B7088 - D7088/Inputs!$B$5, 0)</f>
        <v>3.3569176136363659</v>
      </c>
      <c r="F7088" s="3">
        <f>MAX(D7088*Inputs!$B$5 - B7088, 0)</f>
        <v>0</v>
      </c>
      <c r="G7088" s="3">
        <f t="shared" si="991"/>
        <v>0.12</v>
      </c>
      <c r="H7088" t="str">
        <f t="shared" si="992"/>
        <v>Discharge</v>
      </c>
      <c r="I7088" s="3">
        <f t="shared" si="997"/>
        <v>340</v>
      </c>
      <c r="J7088" s="3">
        <f t="shared" si="998"/>
        <v>0</v>
      </c>
      <c r="K7088" s="3">
        <f>MIN(Inputs!$B$2, (Inputs!$B$8 - I7088)/Inputs!$B$9)</f>
        <v>0</v>
      </c>
      <c r="L7088" s="3">
        <f>MAX(MIN(Inputs!$B$2, I7088*Inputs!$B$10, Inputs!$B$8*Inputs!$B$4 - J7088), 0)</f>
        <v>170</v>
      </c>
      <c r="M7088" s="3">
        <f t="shared" si="993"/>
        <v>0</v>
      </c>
      <c r="N7088" s="3">
        <f t="shared" si="994"/>
        <v>170</v>
      </c>
      <c r="O7088" s="3">
        <f>IF(H7088="Reg", MIN(Inputs!$B$2, I7088*Inputs!$B$10, (Inputs!$B$8-I7088)/Inputs!$B$9), 0)</f>
        <v>0</v>
      </c>
      <c r="P7088" s="3">
        <f t="shared" si="995"/>
        <v>4495.2250000000004</v>
      </c>
      <c r="Q7088" s="3">
        <f t="shared" si="996"/>
        <v>0</v>
      </c>
      <c r="R7088" s="3">
        <f>I7088 + M7088*Inputs!$B$9 - N7088/Inputs!$B$10</f>
        <v>158.77939109773115</v>
      </c>
    </row>
    <row r="7089" spans="1:18" x14ac:dyDescent="0.3">
      <c r="A7089" s="4">
        <v>46318.291666666657</v>
      </c>
      <c r="B7089" s="3">
        <v>43.982500000000002</v>
      </c>
      <c r="C7089" s="3">
        <v>1</v>
      </c>
      <c r="D7089" s="3">
        <f t="shared" si="990"/>
        <v>20.315312500000001</v>
      </c>
      <c r="E7089" s="3">
        <f>MAX(B7089 - D7089/Inputs!$B$5, 0)</f>
        <v>20.896917613636365</v>
      </c>
      <c r="F7089" s="3">
        <f>MAX(D7089*Inputs!$B$5 - B7089, 0)</f>
        <v>0</v>
      </c>
      <c r="G7089" s="3">
        <f t="shared" si="991"/>
        <v>1</v>
      </c>
      <c r="H7089" t="str">
        <f t="shared" si="992"/>
        <v>Discharge</v>
      </c>
      <c r="I7089" s="3">
        <f t="shared" si="997"/>
        <v>158.77939109773115</v>
      </c>
      <c r="J7089" s="3">
        <f t="shared" si="998"/>
        <v>170</v>
      </c>
      <c r="K7089" s="3">
        <f>MIN(Inputs!$B$2, (Inputs!$B$8 - I7089)/Inputs!$B$9)</f>
        <v>170</v>
      </c>
      <c r="L7089" s="3">
        <f>MAX(MIN(Inputs!$B$2, I7089*Inputs!$B$10, Inputs!$B$8*Inputs!$B$4 - J7089), 0)</f>
        <v>148.94827166799323</v>
      </c>
      <c r="M7089" s="3">
        <f t="shared" si="993"/>
        <v>0</v>
      </c>
      <c r="N7089" s="3">
        <f t="shared" si="994"/>
        <v>148.94827166799323</v>
      </c>
      <c r="O7089" s="3">
        <f>IF(H7089="Reg", MIN(Inputs!$B$2, I7089*Inputs!$B$10, (Inputs!$B$8-I7089)/Inputs!$B$9), 0)</f>
        <v>0</v>
      </c>
      <c r="P7089" s="3">
        <f t="shared" si="995"/>
        <v>6551.1173586375126</v>
      </c>
      <c r="Q7089" s="3">
        <f t="shared" si="996"/>
        <v>0</v>
      </c>
      <c r="R7089" s="3">
        <f>I7089 + M7089*Inputs!$B$9 - N7089/Inputs!$B$10</f>
        <v>0</v>
      </c>
    </row>
    <row r="7090" spans="1:18" x14ac:dyDescent="0.3">
      <c r="A7090" s="4">
        <v>46318.333333333343</v>
      </c>
      <c r="B7090" s="3">
        <v>71.702500000000001</v>
      </c>
      <c r="C7090" s="3">
        <v>1.05</v>
      </c>
      <c r="D7090" s="3">
        <f t="shared" si="990"/>
        <v>20.315312500000001</v>
      </c>
      <c r="E7090" s="3">
        <f>MAX(B7090 - D7090/Inputs!$B$5, 0)</f>
        <v>48.61691761363636</v>
      </c>
      <c r="F7090" s="3">
        <f>MAX(D7090*Inputs!$B$5 - B7090, 0)</f>
        <v>0</v>
      </c>
      <c r="G7090" s="3">
        <f t="shared" si="991"/>
        <v>1.05</v>
      </c>
      <c r="H7090" t="str">
        <f t="shared" si="992"/>
        <v>Discharge</v>
      </c>
      <c r="I7090" s="3">
        <f t="shared" si="997"/>
        <v>0</v>
      </c>
      <c r="J7090" s="3">
        <f t="shared" si="998"/>
        <v>318.94827166799325</v>
      </c>
      <c r="K7090" s="3">
        <f>MIN(Inputs!$B$2, (Inputs!$B$8 - I7090)/Inputs!$B$9)</f>
        <v>170</v>
      </c>
      <c r="L7090" s="3">
        <f>MAX(MIN(Inputs!$B$2, I7090*Inputs!$B$10, Inputs!$B$8*Inputs!$B$4 - J7090), 0)</f>
        <v>0</v>
      </c>
      <c r="M7090" s="3">
        <f t="shared" si="993"/>
        <v>0</v>
      </c>
      <c r="N7090" s="3">
        <f t="shared" si="994"/>
        <v>0</v>
      </c>
      <c r="O7090" s="3">
        <f>IF(H7090="Reg", MIN(Inputs!$B$2, I7090*Inputs!$B$10, (Inputs!$B$8-I7090)/Inputs!$B$9), 0)</f>
        <v>0</v>
      </c>
      <c r="P7090" s="3">
        <f t="shared" si="995"/>
        <v>0</v>
      </c>
      <c r="Q7090" s="3">
        <f t="shared" si="996"/>
        <v>0</v>
      </c>
      <c r="R7090" s="3">
        <f>I7090 + M7090*Inputs!$B$9 - N7090/Inputs!$B$10</f>
        <v>0</v>
      </c>
    </row>
    <row r="7091" spans="1:18" x14ac:dyDescent="0.3">
      <c r="A7091" s="4">
        <v>46318.375</v>
      </c>
      <c r="B7091" s="3">
        <v>5.9774999999999991</v>
      </c>
      <c r="C7091" s="3">
        <v>0.49</v>
      </c>
      <c r="D7091" s="3">
        <f t="shared" si="990"/>
        <v>20.315312500000001</v>
      </c>
      <c r="E7091" s="3">
        <f>MAX(B7091 - D7091/Inputs!$B$5, 0)</f>
        <v>0</v>
      </c>
      <c r="F7091" s="3">
        <f>MAX(D7091*Inputs!$B$5 - B7091, 0)</f>
        <v>11.899975000000001</v>
      </c>
      <c r="G7091" s="3">
        <f t="shared" si="991"/>
        <v>0.49</v>
      </c>
      <c r="H7091" t="str">
        <f t="shared" si="992"/>
        <v>Charge</v>
      </c>
      <c r="I7091" s="3">
        <f t="shared" si="997"/>
        <v>0</v>
      </c>
      <c r="J7091" s="3">
        <f t="shared" si="998"/>
        <v>318.94827166799325</v>
      </c>
      <c r="K7091" s="3">
        <f>MIN(Inputs!$B$2, (Inputs!$B$8 - I7091)/Inputs!$B$9)</f>
        <v>170</v>
      </c>
      <c r="L7091" s="3">
        <f>MAX(MIN(Inputs!$B$2, I7091*Inputs!$B$10, Inputs!$B$8*Inputs!$B$4 - J7091), 0)</f>
        <v>0</v>
      </c>
      <c r="M7091" s="3">
        <f t="shared" si="993"/>
        <v>170</v>
      </c>
      <c r="N7091" s="3">
        <f t="shared" si="994"/>
        <v>0</v>
      </c>
      <c r="O7091" s="3">
        <f>IF(H7091="Reg", MIN(Inputs!$B$2, I7091*Inputs!$B$10, (Inputs!$B$8-I7091)/Inputs!$B$9), 0)</f>
        <v>0</v>
      </c>
      <c r="P7091" s="3">
        <f t="shared" si="995"/>
        <v>-1016.1749999999998</v>
      </c>
      <c r="Q7091" s="3">
        <f t="shared" si="996"/>
        <v>0</v>
      </c>
      <c r="R7091" s="3">
        <f>I7091 + M7091*Inputs!$B$9 - N7091/Inputs!$B$10</f>
        <v>159.4741358339966</v>
      </c>
    </row>
    <row r="7092" spans="1:18" x14ac:dyDescent="0.3">
      <c r="A7092" s="4">
        <v>46318.416666666657</v>
      </c>
      <c r="B7092" s="3">
        <v>-0.2525</v>
      </c>
      <c r="C7092" s="3">
        <v>0.44</v>
      </c>
      <c r="D7092" s="3">
        <f t="shared" si="990"/>
        <v>20.315312500000001</v>
      </c>
      <c r="E7092" s="3">
        <f>MAX(B7092 - D7092/Inputs!$B$5, 0)</f>
        <v>0</v>
      </c>
      <c r="F7092" s="3">
        <f>MAX(D7092*Inputs!$B$5 - B7092, 0)</f>
        <v>18.129975000000002</v>
      </c>
      <c r="G7092" s="3">
        <f t="shared" si="991"/>
        <v>0.44</v>
      </c>
      <c r="H7092" t="str">
        <f t="shared" si="992"/>
        <v>Charge</v>
      </c>
      <c r="I7092" s="3">
        <f t="shared" si="997"/>
        <v>159.4741358339966</v>
      </c>
      <c r="J7092" s="3">
        <f t="shared" si="998"/>
        <v>318.94827166799325</v>
      </c>
      <c r="K7092" s="3">
        <f>MIN(Inputs!$B$2, (Inputs!$B$8 - I7092)/Inputs!$B$9)</f>
        <v>170</v>
      </c>
      <c r="L7092" s="3">
        <f>MAX(MIN(Inputs!$B$2, I7092*Inputs!$B$10, Inputs!$B$8*Inputs!$B$4 - J7092), 0)</f>
        <v>21.051728332006746</v>
      </c>
      <c r="M7092" s="3">
        <f t="shared" si="993"/>
        <v>170</v>
      </c>
      <c r="N7092" s="3">
        <f t="shared" si="994"/>
        <v>0</v>
      </c>
      <c r="O7092" s="3">
        <f>IF(H7092="Reg", MIN(Inputs!$B$2, I7092*Inputs!$B$10, (Inputs!$B$8-I7092)/Inputs!$B$9), 0)</f>
        <v>0</v>
      </c>
      <c r="P7092" s="3">
        <f t="shared" si="995"/>
        <v>42.924999999999997</v>
      </c>
      <c r="Q7092" s="3">
        <f t="shared" si="996"/>
        <v>0</v>
      </c>
      <c r="R7092" s="3">
        <f>I7092 + M7092*Inputs!$B$9 - N7092/Inputs!$B$10</f>
        <v>318.9482716679932</v>
      </c>
    </row>
    <row r="7093" spans="1:18" x14ac:dyDescent="0.3">
      <c r="A7093" s="4">
        <v>46318.458333333343</v>
      </c>
      <c r="B7093" s="3">
        <v>-0.9</v>
      </c>
      <c r="C7093" s="3">
        <v>0.44</v>
      </c>
      <c r="D7093" s="3">
        <f t="shared" si="990"/>
        <v>20.315312500000001</v>
      </c>
      <c r="E7093" s="3">
        <f>MAX(B7093 - D7093/Inputs!$B$5, 0)</f>
        <v>0</v>
      </c>
      <c r="F7093" s="3">
        <f>MAX(D7093*Inputs!$B$5 - B7093, 0)</f>
        <v>18.777474999999999</v>
      </c>
      <c r="G7093" s="3">
        <f t="shared" si="991"/>
        <v>0.44</v>
      </c>
      <c r="H7093" t="str">
        <f t="shared" si="992"/>
        <v>Charge</v>
      </c>
      <c r="I7093" s="3">
        <f t="shared" si="997"/>
        <v>318.9482716679932</v>
      </c>
      <c r="J7093" s="3">
        <f t="shared" si="998"/>
        <v>318.94827166799325</v>
      </c>
      <c r="K7093" s="3">
        <f>MIN(Inputs!$B$2, (Inputs!$B$8 - I7093)/Inputs!$B$9)</f>
        <v>22.44121780453775</v>
      </c>
      <c r="L7093" s="3">
        <f>MAX(MIN(Inputs!$B$2, I7093*Inputs!$B$10, Inputs!$B$8*Inputs!$B$4 - J7093), 0)</f>
        <v>21.051728332006746</v>
      </c>
      <c r="M7093" s="3">
        <f t="shared" si="993"/>
        <v>22.44121780453775</v>
      </c>
      <c r="N7093" s="3">
        <f t="shared" si="994"/>
        <v>0</v>
      </c>
      <c r="O7093" s="3">
        <f>IF(H7093="Reg", MIN(Inputs!$B$2, I7093*Inputs!$B$10, (Inputs!$B$8-I7093)/Inputs!$B$9), 0)</f>
        <v>0</v>
      </c>
      <c r="P7093" s="3">
        <f t="shared" si="995"/>
        <v>20.197096024083976</v>
      </c>
      <c r="Q7093" s="3">
        <f t="shared" si="996"/>
        <v>0</v>
      </c>
      <c r="R7093" s="3">
        <f>I7093 + M7093*Inputs!$B$9 - N7093/Inputs!$B$10</f>
        <v>340</v>
      </c>
    </row>
    <row r="7094" spans="1:18" x14ac:dyDescent="0.3">
      <c r="A7094" s="4">
        <v>46318.5</v>
      </c>
      <c r="B7094" s="3">
        <v>-1.1324999999999998</v>
      </c>
      <c r="C7094" s="3">
        <v>0.44</v>
      </c>
      <c r="D7094" s="3">
        <f t="shared" si="990"/>
        <v>20.315312500000001</v>
      </c>
      <c r="E7094" s="3">
        <f>MAX(B7094 - D7094/Inputs!$B$5, 0)</f>
        <v>0</v>
      </c>
      <c r="F7094" s="3">
        <f>MAX(D7094*Inputs!$B$5 - B7094, 0)</f>
        <v>19.009975000000001</v>
      </c>
      <c r="G7094" s="3">
        <f t="shared" si="991"/>
        <v>0.44</v>
      </c>
      <c r="H7094" t="str">
        <f t="shared" si="992"/>
        <v>Charge</v>
      </c>
      <c r="I7094" s="3">
        <f t="shared" si="997"/>
        <v>340</v>
      </c>
      <c r="J7094" s="3">
        <f t="shared" si="998"/>
        <v>318.94827166799325</v>
      </c>
      <c r="K7094" s="3">
        <f>MIN(Inputs!$B$2, (Inputs!$B$8 - I7094)/Inputs!$B$9)</f>
        <v>0</v>
      </c>
      <c r="L7094" s="3">
        <f>MAX(MIN(Inputs!$B$2, I7094*Inputs!$B$10, Inputs!$B$8*Inputs!$B$4 - J7094), 0)</f>
        <v>21.051728332006746</v>
      </c>
      <c r="M7094" s="3">
        <f t="shared" si="993"/>
        <v>0</v>
      </c>
      <c r="N7094" s="3">
        <f t="shared" si="994"/>
        <v>0</v>
      </c>
      <c r="O7094" s="3">
        <f>IF(H7094="Reg", MIN(Inputs!$B$2, I7094*Inputs!$B$10, (Inputs!$B$8-I7094)/Inputs!$B$9), 0)</f>
        <v>0</v>
      </c>
      <c r="P7094" s="3">
        <f t="shared" si="995"/>
        <v>0</v>
      </c>
      <c r="Q7094" s="3">
        <f t="shared" si="996"/>
        <v>0</v>
      </c>
      <c r="R7094" s="3">
        <f>I7094 + M7094*Inputs!$B$9 - N7094/Inputs!$B$10</f>
        <v>340</v>
      </c>
    </row>
    <row r="7095" spans="1:18" x14ac:dyDescent="0.3">
      <c r="A7095" s="4">
        <v>46318.541666666657</v>
      </c>
      <c r="B7095" s="3">
        <v>-1.105</v>
      </c>
      <c r="C7095" s="3">
        <v>0.44</v>
      </c>
      <c r="D7095" s="3">
        <f t="shared" si="990"/>
        <v>20.315312500000001</v>
      </c>
      <c r="E7095" s="3">
        <f>MAX(B7095 - D7095/Inputs!$B$5, 0)</f>
        <v>0</v>
      </c>
      <c r="F7095" s="3">
        <f>MAX(D7095*Inputs!$B$5 - B7095, 0)</f>
        <v>18.982475000000001</v>
      </c>
      <c r="G7095" s="3">
        <f t="shared" si="991"/>
        <v>0.44</v>
      </c>
      <c r="H7095" t="str">
        <f t="shared" si="992"/>
        <v>Charge</v>
      </c>
      <c r="I7095" s="3">
        <f t="shared" si="997"/>
        <v>340</v>
      </c>
      <c r="J7095" s="3">
        <f t="shared" si="998"/>
        <v>318.94827166799325</v>
      </c>
      <c r="K7095" s="3">
        <f>MIN(Inputs!$B$2, (Inputs!$B$8 - I7095)/Inputs!$B$9)</f>
        <v>0</v>
      </c>
      <c r="L7095" s="3">
        <f>MAX(MIN(Inputs!$B$2, I7095*Inputs!$B$10, Inputs!$B$8*Inputs!$B$4 - J7095), 0)</f>
        <v>21.051728332006746</v>
      </c>
      <c r="M7095" s="3">
        <f t="shared" si="993"/>
        <v>0</v>
      </c>
      <c r="N7095" s="3">
        <f t="shared" si="994"/>
        <v>0</v>
      </c>
      <c r="O7095" s="3">
        <f>IF(H7095="Reg", MIN(Inputs!$B$2, I7095*Inputs!$B$10, (Inputs!$B$8-I7095)/Inputs!$B$9), 0)</f>
        <v>0</v>
      </c>
      <c r="P7095" s="3">
        <f t="shared" si="995"/>
        <v>0</v>
      </c>
      <c r="Q7095" s="3">
        <f t="shared" si="996"/>
        <v>0</v>
      </c>
      <c r="R7095" s="3">
        <f>I7095 + M7095*Inputs!$B$9 - N7095/Inputs!$B$10</f>
        <v>340</v>
      </c>
    </row>
    <row r="7096" spans="1:18" x14ac:dyDescent="0.3">
      <c r="A7096" s="4">
        <v>46318.583333333343</v>
      </c>
      <c r="B7096" s="3">
        <v>-0.8849999999999999</v>
      </c>
      <c r="C7096" s="3">
        <v>0.44</v>
      </c>
      <c r="D7096" s="3">
        <f t="shared" si="990"/>
        <v>20.315312500000001</v>
      </c>
      <c r="E7096" s="3">
        <f>MAX(B7096 - D7096/Inputs!$B$5, 0)</f>
        <v>0</v>
      </c>
      <c r="F7096" s="3">
        <f>MAX(D7096*Inputs!$B$5 - B7096, 0)</f>
        <v>18.762475000000002</v>
      </c>
      <c r="G7096" s="3">
        <f t="shared" si="991"/>
        <v>0.44</v>
      </c>
      <c r="H7096" t="str">
        <f t="shared" si="992"/>
        <v>Charge</v>
      </c>
      <c r="I7096" s="3">
        <f t="shared" si="997"/>
        <v>340</v>
      </c>
      <c r="J7096" s="3">
        <f t="shared" si="998"/>
        <v>318.94827166799325</v>
      </c>
      <c r="K7096" s="3">
        <f>MIN(Inputs!$B$2, (Inputs!$B$8 - I7096)/Inputs!$B$9)</f>
        <v>0</v>
      </c>
      <c r="L7096" s="3">
        <f>MAX(MIN(Inputs!$B$2, I7096*Inputs!$B$10, Inputs!$B$8*Inputs!$B$4 - J7096), 0)</f>
        <v>21.051728332006746</v>
      </c>
      <c r="M7096" s="3">
        <f t="shared" si="993"/>
        <v>0</v>
      </c>
      <c r="N7096" s="3">
        <f t="shared" si="994"/>
        <v>0</v>
      </c>
      <c r="O7096" s="3">
        <f>IF(H7096="Reg", MIN(Inputs!$B$2, I7096*Inputs!$B$10, (Inputs!$B$8-I7096)/Inputs!$B$9), 0)</f>
        <v>0</v>
      </c>
      <c r="P7096" s="3">
        <f t="shared" si="995"/>
        <v>0</v>
      </c>
      <c r="Q7096" s="3">
        <f t="shared" si="996"/>
        <v>0</v>
      </c>
      <c r="R7096" s="3">
        <f>I7096 + M7096*Inputs!$B$9 - N7096/Inputs!$B$10</f>
        <v>340</v>
      </c>
    </row>
    <row r="7097" spans="1:18" x14ac:dyDescent="0.3">
      <c r="A7097" s="4">
        <v>46318.625</v>
      </c>
      <c r="B7097" s="3">
        <v>-0.71</v>
      </c>
      <c r="C7097" s="3">
        <v>0.49</v>
      </c>
      <c r="D7097" s="3">
        <f t="shared" si="990"/>
        <v>20.315312500000001</v>
      </c>
      <c r="E7097" s="3">
        <f>MAX(B7097 - D7097/Inputs!$B$5, 0)</f>
        <v>0</v>
      </c>
      <c r="F7097" s="3">
        <f>MAX(D7097*Inputs!$B$5 - B7097, 0)</f>
        <v>18.587475000000001</v>
      </c>
      <c r="G7097" s="3">
        <f t="shared" si="991"/>
        <v>0.49</v>
      </c>
      <c r="H7097" t="str">
        <f t="shared" si="992"/>
        <v>Charge</v>
      </c>
      <c r="I7097" s="3">
        <f t="shared" si="997"/>
        <v>340</v>
      </c>
      <c r="J7097" s="3">
        <f t="shared" si="998"/>
        <v>318.94827166799325</v>
      </c>
      <c r="K7097" s="3">
        <f>MIN(Inputs!$B$2, (Inputs!$B$8 - I7097)/Inputs!$B$9)</f>
        <v>0</v>
      </c>
      <c r="L7097" s="3">
        <f>MAX(MIN(Inputs!$B$2, I7097*Inputs!$B$10, Inputs!$B$8*Inputs!$B$4 - J7097), 0)</f>
        <v>21.051728332006746</v>
      </c>
      <c r="M7097" s="3">
        <f t="shared" si="993"/>
        <v>0</v>
      </c>
      <c r="N7097" s="3">
        <f t="shared" si="994"/>
        <v>0</v>
      </c>
      <c r="O7097" s="3">
        <f>IF(H7097="Reg", MIN(Inputs!$B$2, I7097*Inputs!$B$10, (Inputs!$B$8-I7097)/Inputs!$B$9), 0)</f>
        <v>0</v>
      </c>
      <c r="P7097" s="3">
        <f t="shared" si="995"/>
        <v>0</v>
      </c>
      <c r="Q7097" s="3">
        <f t="shared" si="996"/>
        <v>0</v>
      </c>
      <c r="R7097" s="3">
        <f>I7097 + M7097*Inputs!$B$9 - N7097/Inputs!$B$10</f>
        <v>340</v>
      </c>
    </row>
    <row r="7098" spans="1:18" x14ac:dyDescent="0.3">
      <c r="A7098" s="4">
        <v>46318.666666666657</v>
      </c>
      <c r="B7098" s="3">
        <v>-0.41000000000000003</v>
      </c>
      <c r="C7098" s="3">
        <v>0.64</v>
      </c>
      <c r="D7098" s="3">
        <f t="shared" si="990"/>
        <v>20.315312500000001</v>
      </c>
      <c r="E7098" s="3">
        <f>MAX(B7098 - D7098/Inputs!$B$5, 0)</f>
        <v>0</v>
      </c>
      <c r="F7098" s="3">
        <f>MAX(D7098*Inputs!$B$5 - B7098, 0)</f>
        <v>18.287475000000001</v>
      </c>
      <c r="G7098" s="3">
        <f t="shared" si="991"/>
        <v>0.64</v>
      </c>
      <c r="H7098" t="str">
        <f t="shared" si="992"/>
        <v>Charge</v>
      </c>
      <c r="I7098" s="3">
        <f t="shared" si="997"/>
        <v>340</v>
      </c>
      <c r="J7098" s="3">
        <f t="shared" si="998"/>
        <v>318.94827166799325</v>
      </c>
      <c r="K7098" s="3">
        <f>MIN(Inputs!$B$2, (Inputs!$B$8 - I7098)/Inputs!$B$9)</f>
        <v>0</v>
      </c>
      <c r="L7098" s="3">
        <f>MAX(MIN(Inputs!$B$2, I7098*Inputs!$B$10, Inputs!$B$8*Inputs!$B$4 - J7098), 0)</f>
        <v>21.051728332006746</v>
      </c>
      <c r="M7098" s="3">
        <f t="shared" si="993"/>
        <v>0</v>
      </c>
      <c r="N7098" s="3">
        <f t="shared" si="994"/>
        <v>0</v>
      </c>
      <c r="O7098" s="3">
        <f>IF(H7098="Reg", MIN(Inputs!$B$2, I7098*Inputs!$B$10, (Inputs!$B$8-I7098)/Inputs!$B$9), 0)</f>
        <v>0</v>
      </c>
      <c r="P7098" s="3">
        <f t="shared" si="995"/>
        <v>0</v>
      </c>
      <c r="Q7098" s="3">
        <f t="shared" si="996"/>
        <v>0</v>
      </c>
      <c r="R7098" s="3">
        <f>I7098 + M7098*Inputs!$B$9 - N7098/Inputs!$B$10</f>
        <v>340</v>
      </c>
    </row>
    <row r="7099" spans="1:18" x14ac:dyDescent="0.3">
      <c r="A7099" s="4">
        <v>46318.708333333343</v>
      </c>
      <c r="B7099" s="3">
        <v>-0.47499999999999998</v>
      </c>
      <c r="C7099" s="3">
        <v>7.81</v>
      </c>
      <c r="D7099" s="3">
        <f t="shared" si="990"/>
        <v>20.315312500000001</v>
      </c>
      <c r="E7099" s="3">
        <f>MAX(B7099 - D7099/Inputs!$B$5, 0)</f>
        <v>0</v>
      </c>
      <c r="F7099" s="3">
        <f>MAX(D7099*Inputs!$B$5 - B7099, 0)</f>
        <v>18.352475000000002</v>
      </c>
      <c r="G7099" s="3">
        <f t="shared" si="991"/>
        <v>7.81</v>
      </c>
      <c r="H7099" t="str">
        <f t="shared" si="992"/>
        <v>Charge</v>
      </c>
      <c r="I7099" s="3">
        <f t="shared" si="997"/>
        <v>340</v>
      </c>
      <c r="J7099" s="3">
        <f t="shared" si="998"/>
        <v>318.94827166799325</v>
      </c>
      <c r="K7099" s="3">
        <f>MIN(Inputs!$B$2, (Inputs!$B$8 - I7099)/Inputs!$B$9)</f>
        <v>0</v>
      </c>
      <c r="L7099" s="3">
        <f>MAX(MIN(Inputs!$B$2, I7099*Inputs!$B$10, Inputs!$B$8*Inputs!$B$4 - J7099), 0)</f>
        <v>21.051728332006746</v>
      </c>
      <c r="M7099" s="3">
        <f t="shared" si="993"/>
        <v>0</v>
      </c>
      <c r="N7099" s="3">
        <f t="shared" si="994"/>
        <v>0</v>
      </c>
      <c r="O7099" s="3">
        <f>IF(H7099="Reg", MIN(Inputs!$B$2, I7099*Inputs!$B$10, (Inputs!$B$8-I7099)/Inputs!$B$9), 0)</f>
        <v>0</v>
      </c>
      <c r="P7099" s="3">
        <f t="shared" si="995"/>
        <v>0</v>
      </c>
      <c r="Q7099" s="3">
        <f t="shared" si="996"/>
        <v>0</v>
      </c>
      <c r="R7099" s="3">
        <f>I7099 + M7099*Inputs!$B$9 - N7099/Inputs!$B$10</f>
        <v>340</v>
      </c>
    </row>
    <row r="7100" spans="1:18" x14ac:dyDescent="0.3">
      <c r="A7100" s="4">
        <v>46318.75</v>
      </c>
      <c r="B7100" s="3">
        <v>0.27500000000000002</v>
      </c>
      <c r="C7100" s="3">
        <v>4.24</v>
      </c>
      <c r="D7100" s="3">
        <f t="shared" si="990"/>
        <v>20.315312500000001</v>
      </c>
      <c r="E7100" s="3">
        <f>MAX(B7100 - D7100/Inputs!$B$5, 0)</f>
        <v>0</v>
      </c>
      <c r="F7100" s="3">
        <f>MAX(D7100*Inputs!$B$5 - B7100, 0)</f>
        <v>17.602475000000002</v>
      </c>
      <c r="G7100" s="3">
        <f t="shared" si="991"/>
        <v>4.24</v>
      </c>
      <c r="H7100" t="str">
        <f t="shared" si="992"/>
        <v>Charge</v>
      </c>
      <c r="I7100" s="3">
        <f t="shared" si="997"/>
        <v>340</v>
      </c>
      <c r="J7100" s="3">
        <f t="shared" si="998"/>
        <v>318.94827166799325</v>
      </c>
      <c r="K7100" s="3">
        <f>MIN(Inputs!$B$2, (Inputs!$B$8 - I7100)/Inputs!$B$9)</f>
        <v>0</v>
      </c>
      <c r="L7100" s="3">
        <f>MAX(MIN(Inputs!$B$2, I7100*Inputs!$B$10, Inputs!$B$8*Inputs!$B$4 - J7100), 0)</f>
        <v>21.051728332006746</v>
      </c>
      <c r="M7100" s="3">
        <f t="shared" si="993"/>
        <v>0</v>
      </c>
      <c r="N7100" s="3">
        <f t="shared" si="994"/>
        <v>0</v>
      </c>
      <c r="O7100" s="3">
        <f>IF(H7100="Reg", MIN(Inputs!$B$2, I7100*Inputs!$B$10, (Inputs!$B$8-I7100)/Inputs!$B$9), 0)</f>
        <v>0</v>
      </c>
      <c r="P7100" s="3">
        <f t="shared" si="995"/>
        <v>0</v>
      </c>
      <c r="Q7100" s="3">
        <f t="shared" si="996"/>
        <v>0</v>
      </c>
      <c r="R7100" s="3">
        <f>I7100 + M7100*Inputs!$B$9 - N7100/Inputs!$B$10</f>
        <v>340</v>
      </c>
    </row>
    <row r="7101" spans="1:18" x14ac:dyDescent="0.3">
      <c r="A7101" s="4">
        <v>46318.791666666657</v>
      </c>
      <c r="B7101" s="3">
        <v>36.340000000000003</v>
      </c>
      <c r="C7101" s="3">
        <v>5.14</v>
      </c>
      <c r="D7101" s="3">
        <f t="shared" si="990"/>
        <v>20.315312500000001</v>
      </c>
      <c r="E7101" s="3">
        <f>MAX(B7101 - D7101/Inputs!$B$5, 0)</f>
        <v>13.254417613636367</v>
      </c>
      <c r="F7101" s="3">
        <f>MAX(D7101*Inputs!$B$5 - B7101, 0)</f>
        <v>0</v>
      </c>
      <c r="G7101" s="3">
        <f t="shared" si="991"/>
        <v>5.14</v>
      </c>
      <c r="H7101" t="str">
        <f t="shared" si="992"/>
        <v>Discharge</v>
      </c>
      <c r="I7101" s="3">
        <f t="shared" si="997"/>
        <v>340</v>
      </c>
      <c r="J7101" s="3">
        <f t="shared" si="998"/>
        <v>318.94827166799325</v>
      </c>
      <c r="K7101" s="3">
        <f>MIN(Inputs!$B$2, (Inputs!$B$8 - I7101)/Inputs!$B$9)</f>
        <v>0</v>
      </c>
      <c r="L7101" s="3">
        <f>MAX(MIN(Inputs!$B$2, I7101*Inputs!$B$10, Inputs!$B$8*Inputs!$B$4 - J7101), 0)</f>
        <v>21.051728332006746</v>
      </c>
      <c r="M7101" s="3">
        <f t="shared" si="993"/>
        <v>0</v>
      </c>
      <c r="N7101" s="3">
        <f t="shared" si="994"/>
        <v>21.051728332006746</v>
      </c>
      <c r="O7101" s="3">
        <f>IF(H7101="Reg", MIN(Inputs!$B$2, I7101*Inputs!$B$10, (Inputs!$B$8-I7101)/Inputs!$B$9), 0)</f>
        <v>0</v>
      </c>
      <c r="P7101" s="3">
        <f t="shared" si="995"/>
        <v>765.01980758512525</v>
      </c>
      <c r="Q7101" s="3">
        <f t="shared" si="996"/>
        <v>0</v>
      </c>
      <c r="R7101" s="3">
        <f>I7101 + M7101*Inputs!$B$9 - N7101/Inputs!$B$10</f>
        <v>317.5587821954623</v>
      </c>
    </row>
    <row r="7102" spans="1:18" x14ac:dyDescent="0.3">
      <c r="A7102" s="4">
        <v>46318.833333333343</v>
      </c>
      <c r="B7102" s="3">
        <v>92.110000000000014</v>
      </c>
      <c r="C7102" s="3">
        <v>1</v>
      </c>
      <c r="D7102" s="3">
        <f t="shared" si="990"/>
        <v>20.315312500000001</v>
      </c>
      <c r="E7102" s="3">
        <f>MAX(B7102 - D7102/Inputs!$B$5, 0)</f>
        <v>69.024417613636373</v>
      </c>
      <c r="F7102" s="3">
        <f>MAX(D7102*Inputs!$B$5 - B7102, 0)</f>
        <v>0</v>
      </c>
      <c r="G7102" s="3">
        <f t="shared" si="991"/>
        <v>1</v>
      </c>
      <c r="H7102" t="str">
        <f t="shared" si="992"/>
        <v>Discharge</v>
      </c>
      <c r="I7102" s="3">
        <f t="shared" si="997"/>
        <v>317.5587821954623</v>
      </c>
      <c r="J7102" s="3">
        <f t="shared" si="998"/>
        <v>340</v>
      </c>
      <c r="K7102" s="3">
        <f>MIN(Inputs!$B$2, (Inputs!$B$8 - I7102)/Inputs!$B$9)</f>
        <v>23.922418559098585</v>
      </c>
      <c r="L7102" s="3">
        <f>MAX(MIN(Inputs!$B$2, I7102*Inputs!$B$10, Inputs!$B$8*Inputs!$B$4 - J7102), 0)</f>
        <v>0</v>
      </c>
      <c r="M7102" s="3">
        <f t="shared" si="993"/>
        <v>0</v>
      </c>
      <c r="N7102" s="3">
        <f t="shared" si="994"/>
        <v>0</v>
      </c>
      <c r="O7102" s="3">
        <f>IF(H7102="Reg", MIN(Inputs!$B$2, I7102*Inputs!$B$10, (Inputs!$B$8-I7102)/Inputs!$B$9), 0)</f>
        <v>0</v>
      </c>
      <c r="P7102" s="3">
        <f t="shared" si="995"/>
        <v>0</v>
      </c>
      <c r="Q7102" s="3">
        <f t="shared" si="996"/>
        <v>0</v>
      </c>
      <c r="R7102" s="3">
        <f>I7102 + M7102*Inputs!$B$9 - N7102/Inputs!$B$10</f>
        <v>317.5587821954623</v>
      </c>
    </row>
    <row r="7103" spans="1:18" x14ac:dyDescent="0.3">
      <c r="A7103" s="4">
        <v>46318.875</v>
      </c>
      <c r="B7103" s="3">
        <v>54.912499999999994</v>
      </c>
      <c r="C7103" s="3">
        <v>0.88</v>
      </c>
      <c r="D7103" s="3">
        <f t="shared" si="990"/>
        <v>20.315312500000001</v>
      </c>
      <c r="E7103" s="3">
        <f>MAX(B7103 - D7103/Inputs!$B$5, 0)</f>
        <v>31.826917613636358</v>
      </c>
      <c r="F7103" s="3">
        <f>MAX(D7103*Inputs!$B$5 - B7103, 0)</f>
        <v>0</v>
      </c>
      <c r="G7103" s="3">
        <f t="shared" si="991"/>
        <v>0.88</v>
      </c>
      <c r="H7103" t="str">
        <f t="shared" si="992"/>
        <v>Discharge</v>
      </c>
      <c r="I7103" s="3">
        <f t="shared" si="997"/>
        <v>317.5587821954623</v>
      </c>
      <c r="J7103" s="3">
        <f t="shared" si="998"/>
        <v>340</v>
      </c>
      <c r="K7103" s="3">
        <f>MIN(Inputs!$B$2, (Inputs!$B$8 - I7103)/Inputs!$B$9)</f>
        <v>23.922418559098585</v>
      </c>
      <c r="L7103" s="3">
        <f>MAX(MIN(Inputs!$B$2, I7103*Inputs!$B$10, Inputs!$B$8*Inputs!$B$4 - J7103), 0)</f>
        <v>0</v>
      </c>
      <c r="M7103" s="3">
        <f t="shared" si="993"/>
        <v>0</v>
      </c>
      <c r="N7103" s="3">
        <f t="shared" si="994"/>
        <v>0</v>
      </c>
      <c r="O7103" s="3">
        <f>IF(H7103="Reg", MIN(Inputs!$B$2, I7103*Inputs!$B$10, (Inputs!$B$8-I7103)/Inputs!$B$9), 0)</f>
        <v>0</v>
      </c>
      <c r="P7103" s="3">
        <f t="shared" si="995"/>
        <v>0</v>
      </c>
      <c r="Q7103" s="3">
        <f t="shared" si="996"/>
        <v>0</v>
      </c>
      <c r="R7103" s="3">
        <f>I7103 + M7103*Inputs!$B$9 - N7103/Inputs!$B$10</f>
        <v>317.5587821954623</v>
      </c>
    </row>
    <row r="7104" spans="1:18" x14ac:dyDescent="0.3">
      <c r="A7104" s="4">
        <v>46318.916666666657</v>
      </c>
      <c r="B7104" s="3">
        <v>31.092500000000001</v>
      </c>
      <c r="C7104" s="3">
        <v>0.24</v>
      </c>
      <c r="D7104" s="3">
        <f t="shared" si="990"/>
        <v>20.315312500000001</v>
      </c>
      <c r="E7104" s="3">
        <f>MAX(B7104 - D7104/Inputs!$B$5, 0)</f>
        <v>8.0069176136363645</v>
      </c>
      <c r="F7104" s="3">
        <f>MAX(D7104*Inputs!$B$5 - B7104, 0)</f>
        <v>0</v>
      </c>
      <c r="G7104" s="3">
        <f t="shared" si="991"/>
        <v>0.24</v>
      </c>
      <c r="H7104" t="str">
        <f t="shared" si="992"/>
        <v>Discharge</v>
      </c>
      <c r="I7104" s="3">
        <f t="shared" si="997"/>
        <v>317.5587821954623</v>
      </c>
      <c r="J7104" s="3">
        <f t="shared" si="998"/>
        <v>340</v>
      </c>
      <c r="K7104" s="3">
        <f>MIN(Inputs!$B$2, (Inputs!$B$8 - I7104)/Inputs!$B$9)</f>
        <v>23.922418559098585</v>
      </c>
      <c r="L7104" s="3">
        <f>MAX(MIN(Inputs!$B$2, I7104*Inputs!$B$10, Inputs!$B$8*Inputs!$B$4 - J7104), 0)</f>
        <v>0</v>
      </c>
      <c r="M7104" s="3">
        <f t="shared" si="993"/>
        <v>0</v>
      </c>
      <c r="N7104" s="3">
        <f t="shared" si="994"/>
        <v>0</v>
      </c>
      <c r="O7104" s="3">
        <f>IF(H7104="Reg", MIN(Inputs!$B$2, I7104*Inputs!$B$10, (Inputs!$B$8-I7104)/Inputs!$B$9), 0)</f>
        <v>0</v>
      </c>
      <c r="P7104" s="3">
        <f t="shared" si="995"/>
        <v>0</v>
      </c>
      <c r="Q7104" s="3">
        <f t="shared" si="996"/>
        <v>0</v>
      </c>
      <c r="R7104" s="3">
        <f>I7104 + M7104*Inputs!$B$9 - N7104/Inputs!$B$10</f>
        <v>317.5587821954623</v>
      </c>
    </row>
    <row r="7105" spans="1:18" x14ac:dyDescent="0.3">
      <c r="A7105" s="4">
        <v>46318.958333333343</v>
      </c>
      <c r="B7105" s="3">
        <v>20.58</v>
      </c>
      <c r="C7105" s="3">
        <v>0.05</v>
      </c>
      <c r="D7105" s="3">
        <f t="shared" si="990"/>
        <v>20.315312500000001</v>
      </c>
      <c r="E7105" s="3">
        <f>MAX(B7105 - D7105/Inputs!$B$5, 0)</f>
        <v>0</v>
      </c>
      <c r="F7105" s="3">
        <f>MAX(D7105*Inputs!$B$5 - B7105, 0)</f>
        <v>0</v>
      </c>
      <c r="G7105" s="3">
        <f t="shared" si="991"/>
        <v>0.05</v>
      </c>
      <c r="H7105" t="str">
        <f t="shared" si="992"/>
        <v>Reg</v>
      </c>
      <c r="I7105" s="3">
        <f t="shared" si="997"/>
        <v>317.5587821954623</v>
      </c>
      <c r="J7105" s="3">
        <f t="shared" si="998"/>
        <v>340</v>
      </c>
      <c r="K7105" s="3">
        <f>MIN(Inputs!$B$2, (Inputs!$B$8 - I7105)/Inputs!$B$9)</f>
        <v>23.922418559098585</v>
      </c>
      <c r="L7105" s="3">
        <f>MAX(MIN(Inputs!$B$2, I7105*Inputs!$B$10, Inputs!$B$8*Inputs!$B$4 - J7105), 0)</f>
        <v>0</v>
      </c>
      <c r="M7105" s="3">
        <f t="shared" si="993"/>
        <v>0</v>
      </c>
      <c r="N7105" s="3">
        <f t="shared" si="994"/>
        <v>0</v>
      </c>
      <c r="O7105" s="3">
        <f>IF(H7105="Reg", MIN(Inputs!$B$2, I7105*Inputs!$B$10, (Inputs!$B$8-I7105)/Inputs!$B$9), 0)</f>
        <v>23.922418559098585</v>
      </c>
      <c r="P7105" s="3">
        <f t="shared" si="995"/>
        <v>0</v>
      </c>
      <c r="Q7105" s="3">
        <f t="shared" si="996"/>
        <v>1.1961209279549292</v>
      </c>
      <c r="R7105" s="3">
        <f>I7105 + M7105*Inputs!$B$9 - N7105/Inputs!$B$10</f>
        <v>317.5587821954623</v>
      </c>
    </row>
    <row r="7106" spans="1:18" x14ac:dyDescent="0.3">
      <c r="A7106" s="4">
        <v>46319</v>
      </c>
      <c r="B7106" s="3">
        <v>21.587499999999999</v>
      </c>
      <c r="C7106" s="3">
        <v>0.05</v>
      </c>
      <c r="D7106" s="3">
        <f t="shared" ref="D7106:D7169" si="999">AVERAGEIFS(B:B, A:A, "&gt;="&amp;INT(A7106), A:A, "&lt;"&amp;INT(A7106)+1)</f>
        <v>29.774479166666666</v>
      </c>
      <c r="E7106" s="3">
        <f>MAX(B7106 - D7106/Inputs!$B$5, 0)</f>
        <v>0</v>
      </c>
      <c r="F7106" s="3">
        <f>MAX(D7106*Inputs!$B$5 - B7106, 0)</f>
        <v>4.6140416666666688</v>
      </c>
      <c r="G7106" s="3">
        <f t="shared" ref="G7106:G7169" si="1000">C7106</f>
        <v>0.05</v>
      </c>
      <c r="H7106" t="str">
        <f t="shared" ref="H7106:H7169" si="1001">IF(MAX(E7106, F7106, G7106)&lt;=0, "Idle", IF(AND(G7106&gt;=E7106, G7106&gt;=F7106), "Reg", IF(E7106&gt;=F7106, "Discharge", "Charge")))</f>
        <v>Charge</v>
      </c>
      <c r="I7106" s="3">
        <f t="shared" si="997"/>
        <v>317.5587821954623</v>
      </c>
      <c r="J7106" s="3">
        <f t="shared" si="998"/>
        <v>0</v>
      </c>
      <c r="K7106" s="3">
        <f>MIN(Inputs!$B$2, (Inputs!$B$8 - I7106)/Inputs!$B$9)</f>
        <v>23.922418559098585</v>
      </c>
      <c r="L7106" s="3">
        <f>MAX(MIN(Inputs!$B$2, I7106*Inputs!$B$10, Inputs!$B$8*Inputs!$B$4 - J7106), 0)</f>
        <v>170</v>
      </c>
      <c r="M7106" s="3">
        <f t="shared" ref="M7106:M7169" si="1002">IF(H7106="Charge", K7106, 0)</f>
        <v>23.922418559098585</v>
      </c>
      <c r="N7106" s="3">
        <f t="shared" ref="N7106:N7169" si="1003">IF(H7106="Discharge", L7106, 0)</f>
        <v>0</v>
      </c>
      <c r="O7106" s="3">
        <f>IF(H7106="Reg", MIN(Inputs!$B$2, I7106*Inputs!$B$10, (Inputs!$B$8-I7106)/Inputs!$B$9), 0)</f>
        <v>0</v>
      </c>
      <c r="P7106" s="3">
        <f t="shared" ref="P7106:P7169" si="1004">(N7106 - M7106) * B7106</f>
        <v>-516.4252106445407</v>
      </c>
      <c r="Q7106" s="3">
        <f t="shared" ref="Q7106:Q7169" si="1005">O7106 * C7106</f>
        <v>0</v>
      </c>
      <c r="R7106" s="3">
        <f>I7106 + M7106*Inputs!$B$9 - N7106/Inputs!$B$10</f>
        <v>340</v>
      </c>
    </row>
    <row r="7107" spans="1:18" x14ac:dyDescent="0.3">
      <c r="A7107" s="4">
        <v>46319.041666666657</v>
      </c>
      <c r="B7107" s="3">
        <v>37.690000000000005</v>
      </c>
      <c r="C7107" s="3">
        <v>0.06</v>
      </c>
      <c r="D7107" s="3">
        <f t="shared" si="999"/>
        <v>29.774479166666666</v>
      </c>
      <c r="E7107" s="3">
        <f>MAX(B7107 - D7107/Inputs!$B$5, 0)</f>
        <v>3.8553645833333405</v>
      </c>
      <c r="F7107" s="3">
        <f>MAX(D7107*Inputs!$B$5 - B7107, 0)</f>
        <v>0</v>
      </c>
      <c r="G7107" s="3">
        <f t="shared" si="1000"/>
        <v>0.06</v>
      </c>
      <c r="H7107" t="str">
        <f t="shared" si="1001"/>
        <v>Discharge</v>
      </c>
      <c r="I7107" s="3">
        <f t="shared" ref="I7107:I7170" si="1006">R7106</f>
        <v>340</v>
      </c>
      <c r="J7107" s="3">
        <f t="shared" ref="J7107:J7170" si="1007">IF(INT(A7107)=INT(A7106), J7106 + N7106, 0)</f>
        <v>0</v>
      </c>
      <c r="K7107" s="3">
        <f>MIN(Inputs!$B$2, (Inputs!$B$8 - I7107)/Inputs!$B$9)</f>
        <v>0</v>
      </c>
      <c r="L7107" s="3">
        <f>MAX(MIN(Inputs!$B$2, I7107*Inputs!$B$10, Inputs!$B$8*Inputs!$B$4 - J7107), 0)</f>
        <v>170</v>
      </c>
      <c r="M7107" s="3">
        <f t="shared" si="1002"/>
        <v>0</v>
      </c>
      <c r="N7107" s="3">
        <f t="shared" si="1003"/>
        <v>170</v>
      </c>
      <c r="O7107" s="3">
        <f>IF(H7107="Reg", MIN(Inputs!$B$2, I7107*Inputs!$B$10, (Inputs!$B$8-I7107)/Inputs!$B$9), 0)</f>
        <v>0</v>
      </c>
      <c r="P7107" s="3">
        <f t="shared" si="1004"/>
        <v>6407.3000000000011</v>
      </c>
      <c r="Q7107" s="3">
        <f t="shared" si="1005"/>
        <v>0</v>
      </c>
      <c r="R7107" s="3">
        <f>I7107 + M7107*Inputs!$B$9 - N7107/Inputs!$B$10</f>
        <v>158.77939109773115</v>
      </c>
    </row>
    <row r="7108" spans="1:18" x14ac:dyDescent="0.3">
      <c r="A7108" s="4">
        <v>46319.083333333343</v>
      </c>
      <c r="B7108" s="3">
        <v>34.5075</v>
      </c>
      <c r="C7108" s="3">
        <v>0.05</v>
      </c>
      <c r="D7108" s="3">
        <f t="shared" si="999"/>
        <v>29.774479166666666</v>
      </c>
      <c r="E7108" s="3">
        <f>MAX(B7108 - D7108/Inputs!$B$5, 0)</f>
        <v>0.67286458333333599</v>
      </c>
      <c r="F7108" s="3">
        <f>MAX(D7108*Inputs!$B$5 - B7108, 0)</f>
        <v>0</v>
      </c>
      <c r="G7108" s="3">
        <f t="shared" si="1000"/>
        <v>0.05</v>
      </c>
      <c r="H7108" t="str">
        <f t="shared" si="1001"/>
        <v>Discharge</v>
      </c>
      <c r="I7108" s="3">
        <f t="shared" si="1006"/>
        <v>158.77939109773115</v>
      </c>
      <c r="J7108" s="3">
        <f t="shared" si="1007"/>
        <v>170</v>
      </c>
      <c r="K7108" s="3">
        <f>MIN(Inputs!$B$2, (Inputs!$B$8 - I7108)/Inputs!$B$9)</f>
        <v>170</v>
      </c>
      <c r="L7108" s="3">
        <f>MAX(MIN(Inputs!$B$2, I7108*Inputs!$B$10, Inputs!$B$8*Inputs!$B$4 - J7108), 0)</f>
        <v>148.94827166799323</v>
      </c>
      <c r="M7108" s="3">
        <f t="shared" si="1002"/>
        <v>0</v>
      </c>
      <c r="N7108" s="3">
        <f t="shared" si="1003"/>
        <v>148.94827166799323</v>
      </c>
      <c r="O7108" s="3">
        <f>IF(H7108="Reg", MIN(Inputs!$B$2, I7108*Inputs!$B$10, (Inputs!$B$8-I7108)/Inputs!$B$9), 0)</f>
        <v>0</v>
      </c>
      <c r="P7108" s="3">
        <f t="shared" si="1004"/>
        <v>5139.8324845832767</v>
      </c>
      <c r="Q7108" s="3">
        <f t="shared" si="1005"/>
        <v>0</v>
      </c>
      <c r="R7108" s="3">
        <f>I7108 + M7108*Inputs!$B$9 - N7108/Inputs!$B$10</f>
        <v>0</v>
      </c>
    </row>
    <row r="7109" spans="1:18" x14ac:dyDescent="0.3">
      <c r="A7109" s="4">
        <v>46319.125</v>
      </c>
      <c r="B7109" s="3">
        <v>31.285</v>
      </c>
      <c r="C7109" s="3">
        <v>7.0000000000000007E-2</v>
      </c>
      <c r="D7109" s="3">
        <f t="shared" si="999"/>
        <v>29.774479166666666</v>
      </c>
      <c r="E7109" s="3">
        <f>MAX(B7109 - D7109/Inputs!$B$5, 0)</f>
        <v>0</v>
      </c>
      <c r="F7109" s="3">
        <f>MAX(D7109*Inputs!$B$5 - B7109, 0)</f>
        <v>0</v>
      </c>
      <c r="G7109" s="3">
        <f t="shared" si="1000"/>
        <v>7.0000000000000007E-2</v>
      </c>
      <c r="H7109" t="str">
        <f t="shared" si="1001"/>
        <v>Reg</v>
      </c>
      <c r="I7109" s="3">
        <f t="shared" si="1006"/>
        <v>0</v>
      </c>
      <c r="J7109" s="3">
        <f t="shared" si="1007"/>
        <v>318.94827166799325</v>
      </c>
      <c r="K7109" s="3">
        <f>MIN(Inputs!$B$2, (Inputs!$B$8 - I7109)/Inputs!$B$9)</f>
        <v>170</v>
      </c>
      <c r="L7109" s="3">
        <f>MAX(MIN(Inputs!$B$2, I7109*Inputs!$B$10, Inputs!$B$8*Inputs!$B$4 - J7109), 0)</f>
        <v>0</v>
      </c>
      <c r="M7109" s="3">
        <f t="shared" si="1002"/>
        <v>0</v>
      </c>
      <c r="N7109" s="3">
        <f t="shared" si="1003"/>
        <v>0</v>
      </c>
      <c r="O7109" s="3">
        <f>IF(H7109="Reg", MIN(Inputs!$B$2, I7109*Inputs!$B$10, (Inputs!$B$8-I7109)/Inputs!$B$9), 0)</f>
        <v>0</v>
      </c>
      <c r="P7109" s="3">
        <f t="shared" si="1004"/>
        <v>0</v>
      </c>
      <c r="Q7109" s="3">
        <f t="shared" si="1005"/>
        <v>0</v>
      </c>
      <c r="R7109" s="3">
        <f>I7109 + M7109*Inputs!$B$9 - N7109/Inputs!$B$10</f>
        <v>0</v>
      </c>
    </row>
    <row r="7110" spans="1:18" x14ac:dyDescent="0.3">
      <c r="A7110" s="4">
        <v>46319.166666666657</v>
      </c>
      <c r="B7110" s="3">
        <v>29.169999999999998</v>
      </c>
      <c r="C7110" s="3">
        <v>0.06</v>
      </c>
      <c r="D7110" s="3">
        <f t="shared" si="999"/>
        <v>29.774479166666666</v>
      </c>
      <c r="E7110" s="3">
        <f>MAX(B7110 - D7110/Inputs!$B$5, 0)</f>
        <v>0</v>
      </c>
      <c r="F7110" s="3">
        <f>MAX(D7110*Inputs!$B$5 - B7110, 0)</f>
        <v>0</v>
      </c>
      <c r="G7110" s="3">
        <f t="shared" si="1000"/>
        <v>0.06</v>
      </c>
      <c r="H7110" t="str">
        <f t="shared" si="1001"/>
        <v>Reg</v>
      </c>
      <c r="I7110" s="3">
        <f t="shared" si="1006"/>
        <v>0</v>
      </c>
      <c r="J7110" s="3">
        <f t="shared" si="1007"/>
        <v>318.94827166799325</v>
      </c>
      <c r="K7110" s="3">
        <f>MIN(Inputs!$B$2, (Inputs!$B$8 - I7110)/Inputs!$B$9)</f>
        <v>170</v>
      </c>
      <c r="L7110" s="3">
        <f>MAX(MIN(Inputs!$B$2, I7110*Inputs!$B$10, Inputs!$B$8*Inputs!$B$4 - J7110), 0)</f>
        <v>0</v>
      </c>
      <c r="M7110" s="3">
        <f t="shared" si="1002"/>
        <v>0</v>
      </c>
      <c r="N7110" s="3">
        <f t="shared" si="1003"/>
        <v>0</v>
      </c>
      <c r="O7110" s="3">
        <f>IF(H7110="Reg", MIN(Inputs!$B$2, I7110*Inputs!$B$10, (Inputs!$B$8-I7110)/Inputs!$B$9), 0)</f>
        <v>0</v>
      </c>
      <c r="P7110" s="3">
        <f t="shared" si="1004"/>
        <v>0</v>
      </c>
      <c r="Q7110" s="3">
        <f t="shared" si="1005"/>
        <v>0</v>
      </c>
      <c r="R7110" s="3">
        <f>I7110 + M7110*Inputs!$B$9 - N7110/Inputs!$B$10</f>
        <v>0</v>
      </c>
    </row>
    <row r="7111" spans="1:18" x14ac:dyDescent="0.3">
      <c r="A7111" s="4">
        <v>46319.208333333343</v>
      </c>
      <c r="B7111" s="3">
        <v>28.4575</v>
      </c>
      <c r="C7111" s="3">
        <v>0.05</v>
      </c>
      <c r="D7111" s="3">
        <f t="shared" si="999"/>
        <v>29.774479166666666</v>
      </c>
      <c r="E7111" s="3">
        <f>MAX(B7111 - D7111/Inputs!$B$5, 0)</f>
        <v>0</v>
      </c>
      <c r="F7111" s="3">
        <f>MAX(D7111*Inputs!$B$5 - B7111, 0)</f>
        <v>0</v>
      </c>
      <c r="G7111" s="3">
        <f t="shared" si="1000"/>
        <v>0.05</v>
      </c>
      <c r="H7111" t="str">
        <f t="shared" si="1001"/>
        <v>Reg</v>
      </c>
      <c r="I7111" s="3">
        <f t="shared" si="1006"/>
        <v>0</v>
      </c>
      <c r="J7111" s="3">
        <f t="shared" si="1007"/>
        <v>318.94827166799325</v>
      </c>
      <c r="K7111" s="3">
        <f>MIN(Inputs!$B$2, (Inputs!$B$8 - I7111)/Inputs!$B$9)</f>
        <v>170</v>
      </c>
      <c r="L7111" s="3">
        <f>MAX(MIN(Inputs!$B$2, I7111*Inputs!$B$10, Inputs!$B$8*Inputs!$B$4 - J7111), 0)</f>
        <v>0</v>
      </c>
      <c r="M7111" s="3">
        <f t="shared" si="1002"/>
        <v>0</v>
      </c>
      <c r="N7111" s="3">
        <f t="shared" si="1003"/>
        <v>0</v>
      </c>
      <c r="O7111" s="3">
        <f>IF(H7111="Reg", MIN(Inputs!$B$2, I7111*Inputs!$B$10, (Inputs!$B$8-I7111)/Inputs!$B$9), 0)</f>
        <v>0</v>
      </c>
      <c r="P7111" s="3">
        <f t="shared" si="1004"/>
        <v>0</v>
      </c>
      <c r="Q7111" s="3">
        <f t="shared" si="1005"/>
        <v>0</v>
      </c>
      <c r="R7111" s="3">
        <f>I7111 + M7111*Inputs!$B$9 - N7111/Inputs!$B$10</f>
        <v>0</v>
      </c>
    </row>
    <row r="7112" spans="1:18" x14ac:dyDescent="0.3">
      <c r="A7112" s="4">
        <v>46319.25</v>
      </c>
      <c r="B7112" s="3">
        <v>37.472499999999997</v>
      </c>
      <c r="C7112" s="3">
        <v>0.05</v>
      </c>
      <c r="D7112" s="3">
        <f t="shared" si="999"/>
        <v>29.774479166666666</v>
      </c>
      <c r="E7112" s="3">
        <f>MAX(B7112 - D7112/Inputs!$B$5, 0)</f>
        <v>3.6378645833333323</v>
      </c>
      <c r="F7112" s="3">
        <f>MAX(D7112*Inputs!$B$5 - B7112, 0)</f>
        <v>0</v>
      </c>
      <c r="G7112" s="3">
        <f t="shared" si="1000"/>
        <v>0.05</v>
      </c>
      <c r="H7112" t="str">
        <f t="shared" si="1001"/>
        <v>Discharge</v>
      </c>
      <c r="I7112" s="3">
        <f t="shared" si="1006"/>
        <v>0</v>
      </c>
      <c r="J7112" s="3">
        <f t="shared" si="1007"/>
        <v>318.94827166799325</v>
      </c>
      <c r="K7112" s="3">
        <f>MIN(Inputs!$B$2, (Inputs!$B$8 - I7112)/Inputs!$B$9)</f>
        <v>170</v>
      </c>
      <c r="L7112" s="3">
        <f>MAX(MIN(Inputs!$B$2, I7112*Inputs!$B$10, Inputs!$B$8*Inputs!$B$4 - J7112), 0)</f>
        <v>0</v>
      </c>
      <c r="M7112" s="3">
        <f t="shared" si="1002"/>
        <v>0</v>
      </c>
      <c r="N7112" s="3">
        <f t="shared" si="1003"/>
        <v>0</v>
      </c>
      <c r="O7112" s="3">
        <f>IF(H7112="Reg", MIN(Inputs!$B$2, I7112*Inputs!$B$10, (Inputs!$B$8-I7112)/Inputs!$B$9), 0)</f>
        <v>0</v>
      </c>
      <c r="P7112" s="3">
        <f t="shared" si="1004"/>
        <v>0</v>
      </c>
      <c r="Q7112" s="3">
        <f t="shared" si="1005"/>
        <v>0</v>
      </c>
      <c r="R7112" s="3">
        <f>I7112 + M7112*Inputs!$B$9 - N7112/Inputs!$B$10</f>
        <v>0</v>
      </c>
    </row>
    <row r="7113" spans="1:18" x14ac:dyDescent="0.3">
      <c r="A7113" s="4">
        <v>46319.291666666657</v>
      </c>
      <c r="B7113" s="3">
        <v>56.13</v>
      </c>
      <c r="C7113" s="3">
        <v>0.95</v>
      </c>
      <c r="D7113" s="3">
        <f t="shared" si="999"/>
        <v>29.774479166666666</v>
      </c>
      <c r="E7113" s="3">
        <f>MAX(B7113 - D7113/Inputs!$B$5, 0)</f>
        <v>22.295364583333338</v>
      </c>
      <c r="F7113" s="3">
        <f>MAX(D7113*Inputs!$B$5 - B7113, 0)</f>
        <v>0</v>
      </c>
      <c r="G7113" s="3">
        <f t="shared" si="1000"/>
        <v>0.95</v>
      </c>
      <c r="H7113" t="str">
        <f t="shared" si="1001"/>
        <v>Discharge</v>
      </c>
      <c r="I7113" s="3">
        <f t="shared" si="1006"/>
        <v>0</v>
      </c>
      <c r="J7113" s="3">
        <f t="shared" si="1007"/>
        <v>318.94827166799325</v>
      </c>
      <c r="K7113" s="3">
        <f>MIN(Inputs!$B$2, (Inputs!$B$8 - I7113)/Inputs!$B$9)</f>
        <v>170</v>
      </c>
      <c r="L7113" s="3">
        <f>MAX(MIN(Inputs!$B$2, I7113*Inputs!$B$10, Inputs!$B$8*Inputs!$B$4 - J7113), 0)</f>
        <v>0</v>
      </c>
      <c r="M7113" s="3">
        <f t="shared" si="1002"/>
        <v>0</v>
      </c>
      <c r="N7113" s="3">
        <f t="shared" si="1003"/>
        <v>0</v>
      </c>
      <c r="O7113" s="3">
        <f>IF(H7113="Reg", MIN(Inputs!$B$2, I7113*Inputs!$B$10, (Inputs!$B$8-I7113)/Inputs!$B$9), 0)</f>
        <v>0</v>
      </c>
      <c r="P7113" s="3">
        <f t="shared" si="1004"/>
        <v>0</v>
      </c>
      <c r="Q7113" s="3">
        <f t="shared" si="1005"/>
        <v>0</v>
      </c>
      <c r="R7113" s="3">
        <f>I7113 + M7113*Inputs!$B$9 - N7113/Inputs!$B$10</f>
        <v>0</v>
      </c>
    </row>
    <row r="7114" spans="1:18" x14ac:dyDescent="0.3">
      <c r="A7114" s="4">
        <v>46319.333333333343</v>
      </c>
      <c r="B7114" s="3">
        <v>96.89</v>
      </c>
      <c r="C7114" s="3">
        <v>1</v>
      </c>
      <c r="D7114" s="3">
        <f t="shared" si="999"/>
        <v>29.774479166666666</v>
      </c>
      <c r="E7114" s="3">
        <f>MAX(B7114 - D7114/Inputs!$B$5, 0)</f>
        <v>63.055364583333336</v>
      </c>
      <c r="F7114" s="3">
        <f>MAX(D7114*Inputs!$B$5 - B7114, 0)</f>
        <v>0</v>
      </c>
      <c r="G7114" s="3">
        <f t="shared" si="1000"/>
        <v>1</v>
      </c>
      <c r="H7114" t="str">
        <f t="shared" si="1001"/>
        <v>Discharge</v>
      </c>
      <c r="I7114" s="3">
        <f t="shared" si="1006"/>
        <v>0</v>
      </c>
      <c r="J7114" s="3">
        <f t="shared" si="1007"/>
        <v>318.94827166799325</v>
      </c>
      <c r="K7114" s="3">
        <f>MIN(Inputs!$B$2, (Inputs!$B$8 - I7114)/Inputs!$B$9)</f>
        <v>170</v>
      </c>
      <c r="L7114" s="3">
        <f>MAX(MIN(Inputs!$B$2, I7114*Inputs!$B$10, Inputs!$B$8*Inputs!$B$4 - J7114), 0)</f>
        <v>0</v>
      </c>
      <c r="M7114" s="3">
        <f t="shared" si="1002"/>
        <v>0</v>
      </c>
      <c r="N7114" s="3">
        <f t="shared" si="1003"/>
        <v>0</v>
      </c>
      <c r="O7114" s="3">
        <f>IF(H7114="Reg", MIN(Inputs!$B$2, I7114*Inputs!$B$10, (Inputs!$B$8-I7114)/Inputs!$B$9), 0)</f>
        <v>0</v>
      </c>
      <c r="P7114" s="3">
        <f t="shared" si="1004"/>
        <v>0</v>
      </c>
      <c r="Q7114" s="3">
        <f t="shared" si="1005"/>
        <v>0</v>
      </c>
      <c r="R7114" s="3">
        <f>I7114 + M7114*Inputs!$B$9 - N7114/Inputs!$B$10</f>
        <v>0</v>
      </c>
    </row>
    <row r="7115" spans="1:18" x14ac:dyDescent="0.3">
      <c r="A7115" s="4">
        <v>46319.375</v>
      </c>
      <c r="B7115" s="3">
        <v>30.635000000000002</v>
      </c>
      <c r="C7115" s="3">
        <v>0.49</v>
      </c>
      <c r="D7115" s="3">
        <f t="shared" si="999"/>
        <v>29.774479166666666</v>
      </c>
      <c r="E7115" s="3">
        <f>MAX(B7115 - D7115/Inputs!$B$5, 0)</f>
        <v>0</v>
      </c>
      <c r="F7115" s="3">
        <f>MAX(D7115*Inputs!$B$5 - B7115, 0)</f>
        <v>0</v>
      </c>
      <c r="G7115" s="3">
        <f t="shared" si="1000"/>
        <v>0.49</v>
      </c>
      <c r="H7115" t="str">
        <f t="shared" si="1001"/>
        <v>Reg</v>
      </c>
      <c r="I7115" s="3">
        <f t="shared" si="1006"/>
        <v>0</v>
      </c>
      <c r="J7115" s="3">
        <f t="shared" si="1007"/>
        <v>318.94827166799325</v>
      </c>
      <c r="K7115" s="3">
        <f>MIN(Inputs!$B$2, (Inputs!$B$8 - I7115)/Inputs!$B$9)</f>
        <v>170</v>
      </c>
      <c r="L7115" s="3">
        <f>MAX(MIN(Inputs!$B$2, I7115*Inputs!$B$10, Inputs!$B$8*Inputs!$B$4 - J7115), 0)</f>
        <v>0</v>
      </c>
      <c r="M7115" s="3">
        <f t="shared" si="1002"/>
        <v>0</v>
      </c>
      <c r="N7115" s="3">
        <f t="shared" si="1003"/>
        <v>0</v>
      </c>
      <c r="O7115" s="3">
        <f>IF(H7115="Reg", MIN(Inputs!$B$2, I7115*Inputs!$B$10, (Inputs!$B$8-I7115)/Inputs!$B$9), 0)</f>
        <v>0</v>
      </c>
      <c r="P7115" s="3">
        <f t="shared" si="1004"/>
        <v>0</v>
      </c>
      <c r="Q7115" s="3">
        <f t="shared" si="1005"/>
        <v>0</v>
      </c>
      <c r="R7115" s="3">
        <f>I7115 + M7115*Inputs!$B$9 - N7115/Inputs!$B$10</f>
        <v>0</v>
      </c>
    </row>
    <row r="7116" spans="1:18" x14ac:dyDescent="0.3">
      <c r="A7116" s="4">
        <v>46319.416666666657</v>
      </c>
      <c r="B7116" s="3">
        <v>19.112500000000001</v>
      </c>
      <c r="C7116" s="3">
        <v>0.44</v>
      </c>
      <c r="D7116" s="3">
        <f t="shared" si="999"/>
        <v>29.774479166666666</v>
      </c>
      <c r="E7116" s="3">
        <f>MAX(B7116 - D7116/Inputs!$B$5, 0)</f>
        <v>0</v>
      </c>
      <c r="F7116" s="3">
        <f>MAX(D7116*Inputs!$B$5 - B7116, 0)</f>
        <v>7.0890416666666667</v>
      </c>
      <c r="G7116" s="3">
        <f t="shared" si="1000"/>
        <v>0.44</v>
      </c>
      <c r="H7116" t="str">
        <f t="shared" si="1001"/>
        <v>Charge</v>
      </c>
      <c r="I7116" s="3">
        <f t="shared" si="1006"/>
        <v>0</v>
      </c>
      <c r="J7116" s="3">
        <f t="shared" si="1007"/>
        <v>318.94827166799325</v>
      </c>
      <c r="K7116" s="3">
        <f>MIN(Inputs!$B$2, (Inputs!$B$8 - I7116)/Inputs!$B$9)</f>
        <v>170</v>
      </c>
      <c r="L7116" s="3">
        <f>MAX(MIN(Inputs!$B$2, I7116*Inputs!$B$10, Inputs!$B$8*Inputs!$B$4 - J7116), 0)</f>
        <v>0</v>
      </c>
      <c r="M7116" s="3">
        <f t="shared" si="1002"/>
        <v>170</v>
      </c>
      <c r="N7116" s="3">
        <f t="shared" si="1003"/>
        <v>0</v>
      </c>
      <c r="O7116" s="3">
        <f>IF(H7116="Reg", MIN(Inputs!$B$2, I7116*Inputs!$B$10, (Inputs!$B$8-I7116)/Inputs!$B$9), 0)</f>
        <v>0</v>
      </c>
      <c r="P7116" s="3">
        <f t="shared" si="1004"/>
        <v>-3249.125</v>
      </c>
      <c r="Q7116" s="3">
        <f t="shared" si="1005"/>
        <v>0</v>
      </c>
      <c r="R7116" s="3">
        <f>I7116 + M7116*Inputs!$B$9 - N7116/Inputs!$B$10</f>
        <v>159.4741358339966</v>
      </c>
    </row>
    <row r="7117" spans="1:18" x14ac:dyDescent="0.3">
      <c r="A7117" s="4">
        <v>46319.458333333343</v>
      </c>
      <c r="B7117" s="3">
        <v>20.557499999999997</v>
      </c>
      <c r="C7117" s="3">
        <v>0.44</v>
      </c>
      <c r="D7117" s="3">
        <f t="shared" si="999"/>
        <v>29.774479166666666</v>
      </c>
      <c r="E7117" s="3">
        <f>MAX(B7117 - D7117/Inputs!$B$5, 0)</f>
        <v>0</v>
      </c>
      <c r="F7117" s="3">
        <f>MAX(D7117*Inputs!$B$5 - B7117, 0)</f>
        <v>5.64404166666667</v>
      </c>
      <c r="G7117" s="3">
        <f t="shared" si="1000"/>
        <v>0.44</v>
      </c>
      <c r="H7117" t="str">
        <f t="shared" si="1001"/>
        <v>Charge</v>
      </c>
      <c r="I7117" s="3">
        <f t="shared" si="1006"/>
        <v>159.4741358339966</v>
      </c>
      <c r="J7117" s="3">
        <f t="shared" si="1007"/>
        <v>318.94827166799325</v>
      </c>
      <c r="K7117" s="3">
        <f>MIN(Inputs!$B$2, (Inputs!$B$8 - I7117)/Inputs!$B$9)</f>
        <v>170</v>
      </c>
      <c r="L7117" s="3">
        <f>MAX(MIN(Inputs!$B$2, I7117*Inputs!$B$10, Inputs!$B$8*Inputs!$B$4 - J7117), 0)</f>
        <v>21.051728332006746</v>
      </c>
      <c r="M7117" s="3">
        <f t="shared" si="1002"/>
        <v>170</v>
      </c>
      <c r="N7117" s="3">
        <f t="shared" si="1003"/>
        <v>0</v>
      </c>
      <c r="O7117" s="3">
        <f>IF(H7117="Reg", MIN(Inputs!$B$2, I7117*Inputs!$B$10, (Inputs!$B$8-I7117)/Inputs!$B$9), 0)</f>
        <v>0</v>
      </c>
      <c r="P7117" s="3">
        <f t="shared" si="1004"/>
        <v>-3494.7749999999996</v>
      </c>
      <c r="Q7117" s="3">
        <f t="shared" si="1005"/>
        <v>0</v>
      </c>
      <c r="R7117" s="3">
        <f>I7117 + M7117*Inputs!$B$9 - N7117/Inputs!$B$10</f>
        <v>318.9482716679932</v>
      </c>
    </row>
    <row r="7118" spans="1:18" x14ac:dyDescent="0.3">
      <c r="A7118" s="4">
        <v>46319.5</v>
      </c>
      <c r="B7118" s="3">
        <v>16.440000000000001</v>
      </c>
      <c r="C7118" s="3">
        <v>0.4</v>
      </c>
      <c r="D7118" s="3">
        <f t="shared" si="999"/>
        <v>29.774479166666666</v>
      </c>
      <c r="E7118" s="3">
        <f>MAX(B7118 - D7118/Inputs!$B$5, 0)</f>
        <v>0</v>
      </c>
      <c r="F7118" s="3">
        <f>MAX(D7118*Inputs!$B$5 - B7118, 0)</f>
        <v>9.7615416666666661</v>
      </c>
      <c r="G7118" s="3">
        <f t="shared" si="1000"/>
        <v>0.4</v>
      </c>
      <c r="H7118" t="str">
        <f t="shared" si="1001"/>
        <v>Charge</v>
      </c>
      <c r="I7118" s="3">
        <f t="shared" si="1006"/>
        <v>318.9482716679932</v>
      </c>
      <c r="J7118" s="3">
        <f t="shared" si="1007"/>
        <v>318.94827166799325</v>
      </c>
      <c r="K7118" s="3">
        <f>MIN(Inputs!$B$2, (Inputs!$B$8 - I7118)/Inputs!$B$9)</f>
        <v>22.44121780453775</v>
      </c>
      <c r="L7118" s="3">
        <f>MAX(MIN(Inputs!$B$2, I7118*Inputs!$B$10, Inputs!$B$8*Inputs!$B$4 - J7118), 0)</f>
        <v>21.051728332006746</v>
      </c>
      <c r="M7118" s="3">
        <f t="shared" si="1002"/>
        <v>22.44121780453775</v>
      </c>
      <c r="N7118" s="3">
        <f t="shared" si="1003"/>
        <v>0</v>
      </c>
      <c r="O7118" s="3">
        <f>IF(H7118="Reg", MIN(Inputs!$B$2, I7118*Inputs!$B$10, (Inputs!$B$8-I7118)/Inputs!$B$9), 0)</f>
        <v>0</v>
      </c>
      <c r="P7118" s="3">
        <f t="shared" si="1004"/>
        <v>-368.93362070660066</v>
      </c>
      <c r="Q7118" s="3">
        <f t="shared" si="1005"/>
        <v>0</v>
      </c>
      <c r="R7118" s="3">
        <f>I7118 + M7118*Inputs!$B$9 - N7118/Inputs!$B$10</f>
        <v>340</v>
      </c>
    </row>
    <row r="7119" spans="1:18" x14ac:dyDescent="0.3">
      <c r="A7119" s="4">
        <v>46319.541666666657</v>
      </c>
      <c r="B7119" s="3">
        <v>13.037500000000001</v>
      </c>
      <c r="C7119" s="3">
        <v>0.39</v>
      </c>
      <c r="D7119" s="3">
        <f t="shared" si="999"/>
        <v>29.774479166666666</v>
      </c>
      <c r="E7119" s="3">
        <f>MAX(B7119 - D7119/Inputs!$B$5, 0)</f>
        <v>0</v>
      </c>
      <c r="F7119" s="3">
        <f>MAX(D7119*Inputs!$B$5 - B7119, 0)</f>
        <v>13.164041666666666</v>
      </c>
      <c r="G7119" s="3">
        <f t="shared" si="1000"/>
        <v>0.39</v>
      </c>
      <c r="H7119" t="str">
        <f t="shared" si="1001"/>
        <v>Charge</v>
      </c>
      <c r="I7119" s="3">
        <f t="shared" si="1006"/>
        <v>340</v>
      </c>
      <c r="J7119" s="3">
        <f t="shared" si="1007"/>
        <v>318.94827166799325</v>
      </c>
      <c r="K7119" s="3">
        <f>MIN(Inputs!$B$2, (Inputs!$B$8 - I7119)/Inputs!$B$9)</f>
        <v>0</v>
      </c>
      <c r="L7119" s="3">
        <f>MAX(MIN(Inputs!$B$2, I7119*Inputs!$B$10, Inputs!$B$8*Inputs!$B$4 - J7119), 0)</f>
        <v>21.051728332006746</v>
      </c>
      <c r="M7119" s="3">
        <f t="shared" si="1002"/>
        <v>0</v>
      </c>
      <c r="N7119" s="3">
        <f t="shared" si="1003"/>
        <v>0</v>
      </c>
      <c r="O7119" s="3">
        <f>IF(H7119="Reg", MIN(Inputs!$B$2, I7119*Inputs!$B$10, (Inputs!$B$8-I7119)/Inputs!$B$9), 0)</f>
        <v>0</v>
      </c>
      <c r="P7119" s="3">
        <f t="shared" si="1004"/>
        <v>0</v>
      </c>
      <c r="Q7119" s="3">
        <f t="shared" si="1005"/>
        <v>0</v>
      </c>
      <c r="R7119" s="3">
        <f>I7119 + M7119*Inputs!$B$9 - N7119/Inputs!$B$10</f>
        <v>340</v>
      </c>
    </row>
    <row r="7120" spans="1:18" x14ac:dyDescent="0.3">
      <c r="A7120" s="4">
        <v>46319.583333333343</v>
      </c>
      <c r="B7120" s="3">
        <v>5.9625000000000004</v>
      </c>
      <c r="C7120" s="3">
        <v>0.44</v>
      </c>
      <c r="D7120" s="3">
        <f t="shared" si="999"/>
        <v>29.774479166666666</v>
      </c>
      <c r="E7120" s="3">
        <f>MAX(B7120 - D7120/Inputs!$B$5, 0)</f>
        <v>0</v>
      </c>
      <c r="F7120" s="3">
        <f>MAX(D7120*Inputs!$B$5 - B7120, 0)</f>
        <v>20.239041666666665</v>
      </c>
      <c r="G7120" s="3">
        <f t="shared" si="1000"/>
        <v>0.44</v>
      </c>
      <c r="H7120" t="str">
        <f t="shared" si="1001"/>
        <v>Charge</v>
      </c>
      <c r="I7120" s="3">
        <f t="shared" si="1006"/>
        <v>340</v>
      </c>
      <c r="J7120" s="3">
        <f t="shared" si="1007"/>
        <v>318.94827166799325</v>
      </c>
      <c r="K7120" s="3">
        <f>MIN(Inputs!$B$2, (Inputs!$B$8 - I7120)/Inputs!$B$9)</f>
        <v>0</v>
      </c>
      <c r="L7120" s="3">
        <f>MAX(MIN(Inputs!$B$2, I7120*Inputs!$B$10, Inputs!$B$8*Inputs!$B$4 - J7120), 0)</f>
        <v>21.051728332006746</v>
      </c>
      <c r="M7120" s="3">
        <f t="shared" si="1002"/>
        <v>0</v>
      </c>
      <c r="N7120" s="3">
        <f t="shared" si="1003"/>
        <v>0</v>
      </c>
      <c r="O7120" s="3">
        <f>IF(H7120="Reg", MIN(Inputs!$B$2, I7120*Inputs!$B$10, (Inputs!$B$8-I7120)/Inputs!$B$9), 0)</f>
        <v>0</v>
      </c>
      <c r="P7120" s="3">
        <f t="shared" si="1004"/>
        <v>0</v>
      </c>
      <c r="Q7120" s="3">
        <f t="shared" si="1005"/>
        <v>0</v>
      </c>
      <c r="R7120" s="3">
        <f>I7120 + M7120*Inputs!$B$9 - N7120/Inputs!$B$10</f>
        <v>340</v>
      </c>
    </row>
    <row r="7121" spans="1:18" x14ac:dyDescent="0.3">
      <c r="A7121" s="4">
        <v>46319.625</v>
      </c>
      <c r="B7121" s="3">
        <v>0.65</v>
      </c>
      <c r="C7121" s="3">
        <v>0.49</v>
      </c>
      <c r="D7121" s="3">
        <f t="shared" si="999"/>
        <v>29.774479166666666</v>
      </c>
      <c r="E7121" s="3">
        <f>MAX(B7121 - D7121/Inputs!$B$5, 0)</f>
        <v>0</v>
      </c>
      <c r="F7121" s="3">
        <f>MAX(D7121*Inputs!$B$5 - B7121, 0)</f>
        <v>25.551541666666669</v>
      </c>
      <c r="G7121" s="3">
        <f t="shared" si="1000"/>
        <v>0.49</v>
      </c>
      <c r="H7121" t="str">
        <f t="shared" si="1001"/>
        <v>Charge</v>
      </c>
      <c r="I7121" s="3">
        <f t="shared" si="1006"/>
        <v>340</v>
      </c>
      <c r="J7121" s="3">
        <f t="shared" si="1007"/>
        <v>318.94827166799325</v>
      </c>
      <c r="K7121" s="3">
        <f>MIN(Inputs!$B$2, (Inputs!$B$8 - I7121)/Inputs!$B$9)</f>
        <v>0</v>
      </c>
      <c r="L7121" s="3">
        <f>MAX(MIN(Inputs!$B$2, I7121*Inputs!$B$10, Inputs!$B$8*Inputs!$B$4 - J7121), 0)</f>
        <v>21.051728332006746</v>
      </c>
      <c r="M7121" s="3">
        <f t="shared" si="1002"/>
        <v>0</v>
      </c>
      <c r="N7121" s="3">
        <f t="shared" si="1003"/>
        <v>0</v>
      </c>
      <c r="O7121" s="3">
        <f>IF(H7121="Reg", MIN(Inputs!$B$2, I7121*Inputs!$B$10, (Inputs!$B$8-I7121)/Inputs!$B$9), 0)</f>
        <v>0</v>
      </c>
      <c r="P7121" s="3">
        <f t="shared" si="1004"/>
        <v>0</v>
      </c>
      <c r="Q7121" s="3">
        <f t="shared" si="1005"/>
        <v>0</v>
      </c>
      <c r="R7121" s="3">
        <f>I7121 + M7121*Inputs!$B$9 - N7121/Inputs!$B$10</f>
        <v>340</v>
      </c>
    </row>
    <row r="7122" spans="1:18" x14ac:dyDescent="0.3">
      <c r="A7122" s="4">
        <v>46319.666666666657</v>
      </c>
      <c r="B7122" s="3">
        <v>-1.02</v>
      </c>
      <c r="C7122" s="3">
        <v>0.64</v>
      </c>
      <c r="D7122" s="3">
        <f t="shared" si="999"/>
        <v>29.774479166666666</v>
      </c>
      <c r="E7122" s="3">
        <f>MAX(B7122 - D7122/Inputs!$B$5, 0)</f>
        <v>0</v>
      </c>
      <c r="F7122" s="3">
        <f>MAX(D7122*Inputs!$B$5 - B7122, 0)</f>
        <v>27.221541666666667</v>
      </c>
      <c r="G7122" s="3">
        <f t="shared" si="1000"/>
        <v>0.64</v>
      </c>
      <c r="H7122" t="str">
        <f t="shared" si="1001"/>
        <v>Charge</v>
      </c>
      <c r="I7122" s="3">
        <f t="shared" si="1006"/>
        <v>340</v>
      </c>
      <c r="J7122" s="3">
        <f t="shared" si="1007"/>
        <v>318.94827166799325</v>
      </c>
      <c r="K7122" s="3">
        <f>MIN(Inputs!$B$2, (Inputs!$B$8 - I7122)/Inputs!$B$9)</f>
        <v>0</v>
      </c>
      <c r="L7122" s="3">
        <f>MAX(MIN(Inputs!$B$2, I7122*Inputs!$B$10, Inputs!$B$8*Inputs!$B$4 - J7122), 0)</f>
        <v>21.051728332006746</v>
      </c>
      <c r="M7122" s="3">
        <f t="shared" si="1002"/>
        <v>0</v>
      </c>
      <c r="N7122" s="3">
        <f t="shared" si="1003"/>
        <v>0</v>
      </c>
      <c r="O7122" s="3">
        <f>IF(H7122="Reg", MIN(Inputs!$B$2, I7122*Inputs!$B$10, (Inputs!$B$8-I7122)/Inputs!$B$9), 0)</f>
        <v>0</v>
      </c>
      <c r="P7122" s="3">
        <f t="shared" si="1004"/>
        <v>0</v>
      </c>
      <c r="Q7122" s="3">
        <f t="shared" si="1005"/>
        <v>0</v>
      </c>
      <c r="R7122" s="3">
        <f>I7122 + M7122*Inputs!$B$9 - N7122/Inputs!$B$10</f>
        <v>340</v>
      </c>
    </row>
    <row r="7123" spans="1:18" x14ac:dyDescent="0.3">
      <c r="A7123" s="4">
        <v>46319.708333333343</v>
      </c>
      <c r="B7123" s="3">
        <v>-1.2400000000000002</v>
      </c>
      <c r="C7123" s="3">
        <v>1.1599999999999999</v>
      </c>
      <c r="D7123" s="3">
        <f t="shared" si="999"/>
        <v>29.774479166666666</v>
      </c>
      <c r="E7123" s="3">
        <f>MAX(B7123 - D7123/Inputs!$B$5, 0)</f>
        <v>0</v>
      </c>
      <c r="F7123" s="3">
        <f>MAX(D7123*Inputs!$B$5 - B7123, 0)</f>
        <v>27.441541666666666</v>
      </c>
      <c r="G7123" s="3">
        <f t="shared" si="1000"/>
        <v>1.1599999999999999</v>
      </c>
      <c r="H7123" t="str">
        <f t="shared" si="1001"/>
        <v>Charge</v>
      </c>
      <c r="I7123" s="3">
        <f t="shared" si="1006"/>
        <v>340</v>
      </c>
      <c r="J7123" s="3">
        <f t="shared" si="1007"/>
        <v>318.94827166799325</v>
      </c>
      <c r="K7123" s="3">
        <f>MIN(Inputs!$B$2, (Inputs!$B$8 - I7123)/Inputs!$B$9)</f>
        <v>0</v>
      </c>
      <c r="L7123" s="3">
        <f>MAX(MIN(Inputs!$B$2, I7123*Inputs!$B$10, Inputs!$B$8*Inputs!$B$4 - J7123), 0)</f>
        <v>21.051728332006746</v>
      </c>
      <c r="M7123" s="3">
        <f t="shared" si="1002"/>
        <v>0</v>
      </c>
      <c r="N7123" s="3">
        <f t="shared" si="1003"/>
        <v>0</v>
      </c>
      <c r="O7123" s="3">
        <f>IF(H7123="Reg", MIN(Inputs!$B$2, I7123*Inputs!$B$10, (Inputs!$B$8-I7123)/Inputs!$B$9), 0)</f>
        <v>0</v>
      </c>
      <c r="P7123" s="3">
        <f t="shared" si="1004"/>
        <v>0</v>
      </c>
      <c r="Q7123" s="3">
        <f t="shared" si="1005"/>
        <v>0</v>
      </c>
      <c r="R7123" s="3">
        <f>I7123 + M7123*Inputs!$B$9 - N7123/Inputs!$B$10</f>
        <v>340</v>
      </c>
    </row>
    <row r="7124" spans="1:18" x14ac:dyDescent="0.3">
      <c r="A7124" s="4">
        <v>46319.75</v>
      </c>
      <c r="B7124" s="3">
        <v>4.8724999999999996</v>
      </c>
      <c r="C7124" s="3">
        <v>1.77</v>
      </c>
      <c r="D7124" s="3">
        <f t="shared" si="999"/>
        <v>29.774479166666666</v>
      </c>
      <c r="E7124" s="3">
        <f>MAX(B7124 - D7124/Inputs!$B$5, 0)</f>
        <v>0</v>
      </c>
      <c r="F7124" s="3">
        <f>MAX(D7124*Inputs!$B$5 - B7124, 0)</f>
        <v>21.329041666666669</v>
      </c>
      <c r="G7124" s="3">
        <f t="shared" si="1000"/>
        <v>1.77</v>
      </c>
      <c r="H7124" t="str">
        <f t="shared" si="1001"/>
        <v>Charge</v>
      </c>
      <c r="I7124" s="3">
        <f t="shared" si="1006"/>
        <v>340</v>
      </c>
      <c r="J7124" s="3">
        <f t="shared" si="1007"/>
        <v>318.94827166799325</v>
      </c>
      <c r="K7124" s="3">
        <f>MIN(Inputs!$B$2, (Inputs!$B$8 - I7124)/Inputs!$B$9)</f>
        <v>0</v>
      </c>
      <c r="L7124" s="3">
        <f>MAX(MIN(Inputs!$B$2, I7124*Inputs!$B$10, Inputs!$B$8*Inputs!$B$4 - J7124), 0)</f>
        <v>21.051728332006746</v>
      </c>
      <c r="M7124" s="3">
        <f t="shared" si="1002"/>
        <v>0</v>
      </c>
      <c r="N7124" s="3">
        <f t="shared" si="1003"/>
        <v>0</v>
      </c>
      <c r="O7124" s="3">
        <f>IF(H7124="Reg", MIN(Inputs!$B$2, I7124*Inputs!$B$10, (Inputs!$B$8-I7124)/Inputs!$B$9), 0)</f>
        <v>0</v>
      </c>
      <c r="P7124" s="3">
        <f t="shared" si="1004"/>
        <v>0</v>
      </c>
      <c r="Q7124" s="3">
        <f t="shared" si="1005"/>
        <v>0</v>
      </c>
      <c r="R7124" s="3">
        <f>I7124 + M7124*Inputs!$B$9 - N7124/Inputs!$B$10</f>
        <v>340</v>
      </c>
    </row>
    <row r="7125" spans="1:18" x14ac:dyDescent="0.3">
      <c r="A7125" s="4">
        <v>46319.791666666657</v>
      </c>
      <c r="B7125" s="3">
        <v>53.662500000000001</v>
      </c>
      <c r="C7125" s="3">
        <v>1.93</v>
      </c>
      <c r="D7125" s="3">
        <f t="shared" si="999"/>
        <v>29.774479166666666</v>
      </c>
      <c r="E7125" s="3">
        <f>MAX(B7125 - D7125/Inputs!$B$5, 0)</f>
        <v>19.827864583333337</v>
      </c>
      <c r="F7125" s="3">
        <f>MAX(D7125*Inputs!$B$5 - B7125, 0)</f>
        <v>0</v>
      </c>
      <c r="G7125" s="3">
        <f t="shared" si="1000"/>
        <v>1.93</v>
      </c>
      <c r="H7125" t="str">
        <f t="shared" si="1001"/>
        <v>Discharge</v>
      </c>
      <c r="I7125" s="3">
        <f t="shared" si="1006"/>
        <v>340</v>
      </c>
      <c r="J7125" s="3">
        <f t="shared" si="1007"/>
        <v>318.94827166799325</v>
      </c>
      <c r="K7125" s="3">
        <f>MIN(Inputs!$B$2, (Inputs!$B$8 - I7125)/Inputs!$B$9)</f>
        <v>0</v>
      </c>
      <c r="L7125" s="3">
        <f>MAX(MIN(Inputs!$B$2, I7125*Inputs!$B$10, Inputs!$B$8*Inputs!$B$4 - J7125), 0)</f>
        <v>21.051728332006746</v>
      </c>
      <c r="M7125" s="3">
        <f t="shared" si="1002"/>
        <v>0</v>
      </c>
      <c r="N7125" s="3">
        <f t="shared" si="1003"/>
        <v>21.051728332006746</v>
      </c>
      <c r="O7125" s="3">
        <f>IF(H7125="Reg", MIN(Inputs!$B$2, I7125*Inputs!$B$10, (Inputs!$B$8-I7125)/Inputs!$B$9), 0)</f>
        <v>0</v>
      </c>
      <c r="P7125" s="3">
        <f t="shared" si="1004"/>
        <v>1129.688371616312</v>
      </c>
      <c r="Q7125" s="3">
        <f t="shared" si="1005"/>
        <v>0</v>
      </c>
      <c r="R7125" s="3">
        <f>I7125 + M7125*Inputs!$B$9 - N7125/Inputs!$B$10</f>
        <v>317.5587821954623</v>
      </c>
    </row>
    <row r="7126" spans="1:18" x14ac:dyDescent="0.3">
      <c r="A7126" s="4">
        <v>46319.833333333343</v>
      </c>
      <c r="B7126" s="3">
        <v>94.405000000000015</v>
      </c>
      <c r="C7126" s="3">
        <v>1.8</v>
      </c>
      <c r="D7126" s="3">
        <f t="shared" si="999"/>
        <v>29.774479166666666</v>
      </c>
      <c r="E7126" s="3">
        <f>MAX(B7126 - D7126/Inputs!$B$5, 0)</f>
        <v>60.570364583333351</v>
      </c>
      <c r="F7126" s="3">
        <f>MAX(D7126*Inputs!$B$5 - B7126, 0)</f>
        <v>0</v>
      </c>
      <c r="G7126" s="3">
        <f t="shared" si="1000"/>
        <v>1.8</v>
      </c>
      <c r="H7126" t="str">
        <f t="shared" si="1001"/>
        <v>Discharge</v>
      </c>
      <c r="I7126" s="3">
        <f t="shared" si="1006"/>
        <v>317.5587821954623</v>
      </c>
      <c r="J7126" s="3">
        <f t="shared" si="1007"/>
        <v>340</v>
      </c>
      <c r="K7126" s="3">
        <f>MIN(Inputs!$B$2, (Inputs!$B$8 - I7126)/Inputs!$B$9)</f>
        <v>23.922418559098585</v>
      </c>
      <c r="L7126" s="3">
        <f>MAX(MIN(Inputs!$B$2, I7126*Inputs!$B$10, Inputs!$B$8*Inputs!$B$4 - J7126), 0)</f>
        <v>0</v>
      </c>
      <c r="M7126" s="3">
        <f t="shared" si="1002"/>
        <v>0</v>
      </c>
      <c r="N7126" s="3">
        <f t="shared" si="1003"/>
        <v>0</v>
      </c>
      <c r="O7126" s="3">
        <f>IF(H7126="Reg", MIN(Inputs!$B$2, I7126*Inputs!$B$10, (Inputs!$B$8-I7126)/Inputs!$B$9), 0)</f>
        <v>0</v>
      </c>
      <c r="P7126" s="3">
        <f t="shared" si="1004"/>
        <v>0</v>
      </c>
      <c r="Q7126" s="3">
        <f t="shared" si="1005"/>
        <v>0</v>
      </c>
      <c r="R7126" s="3">
        <f>I7126 + M7126*Inputs!$B$9 - N7126/Inputs!$B$10</f>
        <v>317.5587821954623</v>
      </c>
    </row>
    <row r="7127" spans="1:18" x14ac:dyDescent="0.3">
      <c r="A7127" s="4">
        <v>46319.875</v>
      </c>
      <c r="B7127" s="3">
        <v>41.910000000000004</v>
      </c>
      <c r="C7127" s="3">
        <v>1.31</v>
      </c>
      <c r="D7127" s="3">
        <f t="shared" si="999"/>
        <v>29.774479166666666</v>
      </c>
      <c r="E7127" s="3">
        <f>MAX(B7127 - D7127/Inputs!$B$5, 0)</f>
        <v>8.0753645833333394</v>
      </c>
      <c r="F7127" s="3">
        <f>MAX(D7127*Inputs!$B$5 - B7127, 0)</f>
        <v>0</v>
      </c>
      <c r="G7127" s="3">
        <f t="shared" si="1000"/>
        <v>1.31</v>
      </c>
      <c r="H7127" t="str">
        <f t="shared" si="1001"/>
        <v>Discharge</v>
      </c>
      <c r="I7127" s="3">
        <f t="shared" si="1006"/>
        <v>317.5587821954623</v>
      </c>
      <c r="J7127" s="3">
        <f t="shared" si="1007"/>
        <v>340</v>
      </c>
      <c r="K7127" s="3">
        <f>MIN(Inputs!$B$2, (Inputs!$B$8 - I7127)/Inputs!$B$9)</f>
        <v>23.922418559098585</v>
      </c>
      <c r="L7127" s="3">
        <f>MAX(MIN(Inputs!$B$2, I7127*Inputs!$B$10, Inputs!$B$8*Inputs!$B$4 - J7127), 0)</f>
        <v>0</v>
      </c>
      <c r="M7127" s="3">
        <f t="shared" si="1002"/>
        <v>0</v>
      </c>
      <c r="N7127" s="3">
        <f t="shared" si="1003"/>
        <v>0</v>
      </c>
      <c r="O7127" s="3">
        <f>IF(H7127="Reg", MIN(Inputs!$B$2, I7127*Inputs!$B$10, (Inputs!$B$8-I7127)/Inputs!$B$9), 0)</f>
        <v>0</v>
      </c>
      <c r="P7127" s="3">
        <f t="shared" si="1004"/>
        <v>0</v>
      </c>
      <c r="Q7127" s="3">
        <f t="shared" si="1005"/>
        <v>0</v>
      </c>
      <c r="R7127" s="3">
        <f>I7127 + M7127*Inputs!$B$9 - N7127/Inputs!$B$10</f>
        <v>317.5587821954623</v>
      </c>
    </row>
    <row r="7128" spans="1:18" x14ac:dyDescent="0.3">
      <c r="A7128" s="4">
        <v>46319.916666666657</v>
      </c>
      <c r="B7128" s="3">
        <v>24.4175</v>
      </c>
      <c r="C7128" s="3">
        <v>0.84</v>
      </c>
      <c r="D7128" s="3">
        <f t="shared" si="999"/>
        <v>29.774479166666666</v>
      </c>
      <c r="E7128" s="3">
        <f>MAX(B7128 - D7128/Inputs!$B$5, 0)</f>
        <v>0</v>
      </c>
      <c r="F7128" s="3">
        <f>MAX(D7128*Inputs!$B$5 - B7128, 0)</f>
        <v>1.784041666666667</v>
      </c>
      <c r="G7128" s="3">
        <f t="shared" si="1000"/>
        <v>0.84</v>
      </c>
      <c r="H7128" t="str">
        <f t="shared" si="1001"/>
        <v>Charge</v>
      </c>
      <c r="I7128" s="3">
        <f t="shared" si="1006"/>
        <v>317.5587821954623</v>
      </c>
      <c r="J7128" s="3">
        <f t="shared" si="1007"/>
        <v>340</v>
      </c>
      <c r="K7128" s="3">
        <f>MIN(Inputs!$B$2, (Inputs!$B$8 - I7128)/Inputs!$B$9)</f>
        <v>23.922418559098585</v>
      </c>
      <c r="L7128" s="3">
        <f>MAX(MIN(Inputs!$B$2, I7128*Inputs!$B$10, Inputs!$B$8*Inputs!$B$4 - J7128), 0)</f>
        <v>0</v>
      </c>
      <c r="M7128" s="3">
        <f t="shared" si="1002"/>
        <v>23.922418559098585</v>
      </c>
      <c r="N7128" s="3">
        <f t="shared" si="1003"/>
        <v>0</v>
      </c>
      <c r="O7128" s="3">
        <f>IF(H7128="Reg", MIN(Inputs!$B$2, I7128*Inputs!$B$10, (Inputs!$B$8-I7128)/Inputs!$B$9), 0)</f>
        <v>0</v>
      </c>
      <c r="P7128" s="3">
        <f t="shared" si="1004"/>
        <v>-584.12565516678967</v>
      </c>
      <c r="Q7128" s="3">
        <f t="shared" si="1005"/>
        <v>0</v>
      </c>
      <c r="R7128" s="3">
        <f>I7128 + M7128*Inputs!$B$9 - N7128/Inputs!$B$10</f>
        <v>340</v>
      </c>
    </row>
    <row r="7129" spans="1:18" x14ac:dyDescent="0.3">
      <c r="A7129" s="4">
        <v>46319.958333333343</v>
      </c>
      <c r="B7129" s="3">
        <v>17.995000000000001</v>
      </c>
      <c r="C7129" s="3">
        <v>0.05</v>
      </c>
      <c r="D7129" s="3">
        <f t="shared" si="999"/>
        <v>29.774479166666666</v>
      </c>
      <c r="E7129" s="3">
        <f>MAX(B7129 - D7129/Inputs!$B$5, 0)</f>
        <v>0</v>
      </c>
      <c r="F7129" s="3">
        <f>MAX(D7129*Inputs!$B$5 - B7129, 0)</f>
        <v>8.2065416666666664</v>
      </c>
      <c r="G7129" s="3">
        <f t="shared" si="1000"/>
        <v>0.05</v>
      </c>
      <c r="H7129" t="str">
        <f t="shared" si="1001"/>
        <v>Charge</v>
      </c>
      <c r="I7129" s="3">
        <f t="shared" si="1006"/>
        <v>340</v>
      </c>
      <c r="J7129" s="3">
        <f t="shared" si="1007"/>
        <v>340</v>
      </c>
      <c r="K7129" s="3">
        <f>MIN(Inputs!$B$2, (Inputs!$B$8 - I7129)/Inputs!$B$9)</f>
        <v>0</v>
      </c>
      <c r="L7129" s="3">
        <f>MAX(MIN(Inputs!$B$2, I7129*Inputs!$B$10, Inputs!$B$8*Inputs!$B$4 - J7129), 0)</f>
        <v>0</v>
      </c>
      <c r="M7129" s="3">
        <f t="shared" si="1002"/>
        <v>0</v>
      </c>
      <c r="N7129" s="3">
        <f t="shared" si="1003"/>
        <v>0</v>
      </c>
      <c r="O7129" s="3">
        <f>IF(H7129="Reg", MIN(Inputs!$B$2, I7129*Inputs!$B$10, (Inputs!$B$8-I7129)/Inputs!$B$9), 0)</f>
        <v>0</v>
      </c>
      <c r="P7129" s="3">
        <f t="shared" si="1004"/>
        <v>0</v>
      </c>
      <c r="Q7129" s="3">
        <f t="shared" si="1005"/>
        <v>0</v>
      </c>
      <c r="R7129" s="3">
        <f>I7129 + M7129*Inputs!$B$9 - N7129/Inputs!$B$10</f>
        <v>340</v>
      </c>
    </row>
    <row r="7130" spans="1:18" x14ac:dyDescent="0.3">
      <c r="A7130" s="4">
        <v>46320</v>
      </c>
      <c r="B7130" s="3">
        <v>12.837499999999999</v>
      </c>
      <c r="C7130" s="3">
        <v>0.05</v>
      </c>
      <c r="D7130" s="3">
        <f t="shared" si="999"/>
        <v>28.776145833333331</v>
      </c>
      <c r="E7130" s="3">
        <f>MAX(B7130 - D7130/Inputs!$B$5, 0)</f>
        <v>0</v>
      </c>
      <c r="F7130" s="3">
        <f>MAX(D7130*Inputs!$B$5 - B7130, 0)</f>
        <v>12.485508333333332</v>
      </c>
      <c r="G7130" s="3">
        <f t="shared" si="1000"/>
        <v>0.05</v>
      </c>
      <c r="H7130" t="str">
        <f t="shared" si="1001"/>
        <v>Charge</v>
      </c>
      <c r="I7130" s="3">
        <f t="shared" si="1006"/>
        <v>340</v>
      </c>
      <c r="J7130" s="3">
        <f t="shared" si="1007"/>
        <v>0</v>
      </c>
      <c r="K7130" s="3">
        <f>MIN(Inputs!$B$2, (Inputs!$B$8 - I7130)/Inputs!$B$9)</f>
        <v>0</v>
      </c>
      <c r="L7130" s="3">
        <f>MAX(MIN(Inputs!$B$2, I7130*Inputs!$B$10, Inputs!$B$8*Inputs!$B$4 - J7130), 0)</f>
        <v>170</v>
      </c>
      <c r="M7130" s="3">
        <f t="shared" si="1002"/>
        <v>0</v>
      </c>
      <c r="N7130" s="3">
        <f t="shared" si="1003"/>
        <v>0</v>
      </c>
      <c r="O7130" s="3">
        <f>IF(H7130="Reg", MIN(Inputs!$B$2, I7130*Inputs!$B$10, (Inputs!$B$8-I7130)/Inputs!$B$9), 0)</f>
        <v>0</v>
      </c>
      <c r="P7130" s="3">
        <f t="shared" si="1004"/>
        <v>0</v>
      </c>
      <c r="Q7130" s="3">
        <f t="shared" si="1005"/>
        <v>0</v>
      </c>
      <c r="R7130" s="3">
        <f>I7130 + M7130*Inputs!$B$9 - N7130/Inputs!$B$10</f>
        <v>340</v>
      </c>
    </row>
    <row r="7131" spans="1:18" x14ac:dyDescent="0.3">
      <c r="A7131" s="4">
        <v>46320.041666666657</v>
      </c>
      <c r="B7131" s="3">
        <v>25.982500000000002</v>
      </c>
      <c r="C7131" s="3">
        <v>0.06</v>
      </c>
      <c r="D7131" s="3">
        <f t="shared" si="999"/>
        <v>28.776145833333331</v>
      </c>
      <c r="E7131" s="3">
        <f>MAX(B7131 - D7131/Inputs!$B$5, 0)</f>
        <v>0</v>
      </c>
      <c r="F7131" s="3">
        <f>MAX(D7131*Inputs!$B$5 - B7131, 0)</f>
        <v>0</v>
      </c>
      <c r="G7131" s="3">
        <f t="shared" si="1000"/>
        <v>0.06</v>
      </c>
      <c r="H7131" t="str">
        <f t="shared" si="1001"/>
        <v>Reg</v>
      </c>
      <c r="I7131" s="3">
        <f t="shared" si="1006"/>
        <v>340</v>
      </c>
      <c r="J7131" s="3">
        <f t="shared" si="1007"/>
        <v>0</v>
      </c>
      <c r="K7131" s="3">
        <f>MIN(Inputs!$B$2, (Inputs!$B$8 - I7131)/Inputs!$B$9)</f>
        <v>0</v>
      </c>
      <c r="L7131" s="3">
        <f>MAX(MIN(Inputs!$B$2, I7131*Inputs!$B$10, Inputs!$B$8*Inputs!$B$4 - J7131), 0)</f>
        <v>170</v>
      </c>
      <c r="M7131" s="3">
        <f t="shared" si="1002"/>
        <v>0</v>
      </c>
      <c r="N7131" s="3">
        <f t="shared" si="1003"/>
        <v>0</v>
      </c>
      <c r="O7131" s="3">
        <f>IF(H7131="Reg", MIN(Inputs!$B$2, I7131*Inputs!$B$10, (Inputs!$B$8-I7131)/Inputs!$B$9), 0)</f>
        <v>0</v>
      </c>
      <c r="P7131" s="3">
        <f t="shared" si="1004"/>
        <v>0</v>
      </c>
      <c r="Q7131" s="3">
        <f t="shared" si="1005"/>
        <v>0</v>
      </c>
      <c r="R7131" s="3">
        <f>I7131 + M7131*Inputs!$B$9 - N7131/Inputs!$B$10</f>
        <v>340</v>
      </c>
    </row>
    <row r="7132" spans="1:18" x14ac:dyDescent="0.3">
      <c r="A7132" s="4">
        <v>46320.083333333343</v>
      </c>
      <c r="B7132" s="3">
        <v>26.225000000000001</v>
      </c>
      <c r="C7132" s="3">
        <v>0.05</v>
      </c>
      <c r="D7132" s="3">
        <f t="shared" si="999"/>
        <v>28.776145833333331</v>
      </c>
      <c r="E7132" s="3">
        <f>MAX(B7132 - D7132/Inputs!$B$5, 0)</f>
        <v>0</v>
      </c>
      <c r="F7132" s="3">
        <f>MAX(D7132*Inputs!$B$5 - B7132, 0)</f>
        <v>0</v>
      </c>
      <c r="G7132" s="3">
        <f t="shared" si="1000"/>
        <v>0.05</v>
      </c>
      <c r="H7132" t="str">
        <f t="shared" si="1001"/>
        <v>Reg</v>
      </c>
      <c r="I7132" s="3">
        <f t="shared" si="1006"/>
        <v>340</v>
      </c>
      <c r="J7132" s="3">
        <f t="shared" si="1007"/>
        <v>0</v>
      </c>
      <c r="K7132" s="3">
        <f>MIN(Inputs!$B$2, (Inputs!$B$8 - I7132)/Inputs!$B$9)</f>
        <v>0</v>
      </c>
      <c r="L7132" s="3">
        <f>MAX(MIN(Inputs!$B$2, I7132*Inputs!$B$10, Inputs!$B$8*Inputs!$B$4 - J7132), 0)</f>
        <v>170</v>
      </c>
      <c r="M7132" s="3">
        <f t="shared" si="1002"/>
        <v>0</v>
      </c>
      <c r="N7132" s="3">
        <f t="shared" si="1003"/>
        <v>0</v>
      </c>
      <c r="O7132" s="3">
        <f>IF(H7132="Reg", MIN(Inputs!$B$2, I7132*Inputs!$B$10, (Inputs!$B$8-I7132)/Inputs!$B$9), 0)</f>
        <v>0</v>
      </c>
      <c r="P7132" s="3">
        <f t="shared" si="1004"/>
        <v>0</v>
      </c>
      <c r="Q7132" s="3">
        <f t="shared" si="1005"/>
        <v>0</v>
      </c>
      <c r="R7132" s="3">
        <f>I7132 + M7132*Inputs!$B$9 - N7132/Inputs!$B$10</f>
        <v>340</v>
      </c>
    </row>
    <row r="7133" spans="1:18" x14ac:dyDescent="0.3">
      <c r="A7133" s="4">
        <v>46320.125</v>
      </c>
      <c r="B7133" s="3">
        <v>24.004999999999999</v>
      </c>
      <c r="C7133" s="3">
        <v>7.0000000000000007E-2</v>
      </c>
      <c r="D7133" s="3">
        <f t="shared" si="999"/>
        <v>28.776145833333331</v>
      </c>
      <c r="E7133" s="3">
        <f>MAX(B7133 - D7133/Inputs!$B$5, 0)</f>
        <v>0</v>
      </c>
      <c r="F7133" s="3">
        <f>MAX(D7133*Inputs!$B$5 - B7133, 0)</f>
        <v>1.3180083333333314</v>
      </c>
      <c r="G7133" s="3">
        <f t="shared" si="1000"/>
        <v>7.0000000000000007E-2</v>
      </c>
      <c r="H7133" t="str">
        <f t="shared" si="1001"/>
        <v>Charge</v>
      </c>
      <c r="I7133" s="3">
        <f t="shared" si="1006"/>
        <v>340</v>
      </c>
      <c r="J7133" s="3">
        <f t="shared" si="1007"/>
        <v>0</v>
      </c>
      <c r="K7133" s="3">
        <f>MIN(Inputs!$B$2, (Inputs!$B$8 - I7133)/Inputs!$B$9)</f>
        <v>0</v>
      </c>
      <c r="L7133" s="3">
        <f>MAX(MIN(Inputs!$B$2, I7133*Inputs!$B$10, Inputs!$B$8*Inputs!$B$4 - J7133), 0)</f>
        <v>170</v>
      </c>
      <c r="M7133" s="3">
        <f t="shared" si="1002"/>
        <v>0</v>
      </c>
      <c r="N7133" s="3">
        <f t="shared" si="1003"/>
        <v>0</v>
      </c>
      <c r="O7133" s="3">
        <f>IF(H7133="Reg", MIN(Inputs!$B$2, I7133*Inputs!$B$10, (Inputs!$B$8-I7133)/Inputs!$B$9), 0)</f>
        <v>0</v>
      </c>
      <c r="P7133" s="3">
        <f t="shared" si="1004"/>
        <v>0</v>
      </c>
      <c r="Q7133" s="3">
        <f t="shared" si="1005"/>
        <v>0</v>
      </c>
      <c r="R7133" s="3">
        <f>I7133 + M7133*Inputs!$B$9 - N7133/Inputs!$B$10</f>
        <v>340</v>
      </c>
    </row>
    <row r="7134" spans="1:18" x14ac:dyDescent="0.3">
      <c r="A7134" s="4">
        <v>46320.166666666657</v>
      </c>
      <c r="B7134" s="3">
        <v>23.8825</v>
      </c>
      <c r="C7134" s="3">
        <v>0.06</v>
      </c>
      <c r="D7134" s="3">
        <f t="shared" si="999"/>
        <v>28.776145833333331</v>
      </c>
      <c r="E7134" s="3">
        <f>MAX(B7134 - D7134/Inputs!$B$5, 0)</f>
        <v>0</v>
      </c>
      <c r="F7134" s="3">
        <f>MAX(D7134*Inputs!$B$5 - B7134, 0)</f>
        <v>1.4405083333333302</v>
      </c>
      <c r="G7134" s="3">
        <f t="shared" si="1000"/>
        <v>0.06</v>
      </c>
      <c r="H7134" t="str">
        <f t="shared" si="1001"/>
        <v>Charge</v>
      </c>
      <c r="I7134" s="3">
        <f t="shared" si="1006"/>
        <v>340</v>
      </c>
      <c r="J7134" s="3">
        <f t="shared" si="1007"/>
        <v>0</v>
      </c>
      <c r="K7134" s="3">
        <f>MIN(Inputs!$B$2, (Inputs!$B$8 - I7134)/Inputs!$B$9)</f>
        <v>0</v>
      </c>
      <c r="L7134" s="3">
        <f>MAX(MIN(Inputs!$B$2, I7134*Inputs!$B$10, Inputs!$B$8*Inputs!$B$4 - J7134), 0)</f>
        <v>170</v>
      </c>
      <c r="M7134" s="3">
        <f t="shared" si="1002"/>
        <v>0</v>
      </c>
      <c r="N7134" s="3">
        <f t="shared" si="1003"/>
        <v>0</v>
      </c>
      <c r="O7134" s="3">
        <f>IF(H7134="Reg", MIN(Inputs!$B$2, I7134*Inputs!$B$10, (Inputs!$B$8-I7134)/Inputs!$B$9), 0)</f>
        <v>0</v>
      </c>
      <c r="P7134" s="3">
        <f t="shared" si="1004"/>
        <v>0</v>
      </c>
      <c r="Q7134" s="3">
        <f t="shared" si="1005"/>
        <v>0</v>
      </c>
      <c r="R7134" s="3">
        <f>I7134 + M7134*Inputs!$B$9 - N7134/Inputs!$B$10</f>
        <v>340</v>
      </c>
    </row>
    <row r="7135" spans="1:18" x14ac:dyDescent="0.3">
      <c r="A7135" s="4">
        <v>46320.208333333343</v>
      </c>
      <c r="B7135" s="3">
        <v>25.224999999999998</v>
      </c>
      <c r="C7135" s="3">
        <v>0.05</v>
      </c>
      <c r="D7135" s="3">
        <f t="shared" si="999"/>
        <v>28.776145833333331</v>
      </c>
      <c r="E7135" s="3">
        <f>MAX(B7135 - D7135/Inputs!$B$5, 0)</f>
        <v>0</v>
      </c>
      <c r="F7135" s="3">
        <f>MAX(D7135*Inputs!$B$5 - B7135, 0)</f>
        <v>9.8008333333332587E-2</v>
      </c>
      <c r="G7135" s="3">
        <f t="shared" si="1000"/>
        <v>0.05</v>
      </c>
      <c r="H7135" t="str">
        <f t="shared" si="1001"/>
        <v>Charge</v>
      </c>
      <c r="I7135" s="3">
        <f t="shared" si="1006"/>
        <v>340</v>
      </c>
      <c r="J7135" s="3">
        <f t="shared" si="1007"/>
        <v>0</v>
      </c>
      <c r="K7135" s="3">
        <f>MIN(Inputs!$B$2, (Inputs!$B$8 - I7135)/Inputs!$B$9)</f>
        <v>0</v>
      </c>
      <c r="L7135" s="3">
        <f>MAX(MIN(Inputs!$B$2, I7135*Inputs!$B$10, Inputs!$B$8*Inputs!$B$4 - J7135), 0)</f>
        <v>170</v>
      </c>
      <c r="M7135" s="3">
        <f t="shared" si="1002"/>
        <v>0</v>
      </c>
      <c r="N7135" s="3">
        <f t="shared" si="1003"/>
        <v>0</v>
      </c>
      <c r="O7135" s="3">
        <f>IF(H7135="Reg", MIN(Inputs!$B$2, I7135*Inputs!$B$10, (Inputs!$B$8-I7135)/Inputs!$B$9), 0)</f>
        <v>0</v>
      </c>
      <c r="P7135" s="3">
        <f t="shared" si="1004"/>
        <v>0</v>
      </c>
      <c r="Q7135" s="3">
        <f t="shared" si="1005"/>
        <v>0</v>
      </c>
      <c r="R7135" s="3">
        <f>I7135 + M7135*Inputs!$B$9 - N7135/Inputs!$B$10</f>
        <v>340</v>
      </c>
    </row>
    <row r="7136" spans="1:18" x14ac:dyDescent="0.3">
      <c r="A7136" s="4">
        <v>46320.25</v>
      </c>
      <c r="B7136" s="3">
        <v>28.772500000000001</v>
      </c>
      <c r="C7136" s="3">
        <v>0.06</v>
      </c>
      <c r="D7136" s="3">
        <f t="shared" si="999"/>
        <v>28.776145833333331</v>
      </c>
      <c r="E7136" s="3">
        <f>MAX(B7136 - D7136/Inputs!$B$5, 0)</f>
        <v>0</v>
      </c>
      <c r="F7136" s="3">
        <f>MAX(D7136*Inputs!$B$5 - B7136, 0)</f>
        <v>0</v>
      </c>
      <c r="G7136" s="3">
        <f t="shared" si="1000"/>
        <v>0.06</v>
      </c>
      <c r="H7136" t="str">
        <f t="shared" si="1001"/>
        <v>Reg</v>
      </c>
      <c r="I7136" s="3">
        <f t="shared" si="1006"/>
        <v>340</v>
      </c>
      <c r="J7136" s="3">
        <f t="shared" si="1007"/>
        <v>0</v>
      </c>
      <c r="K7136" s="3">
        <f>MIN(Inputs!$B$2, (Inputs!$B$8 - I7136)/Inputs!$B$9)</f>
        <v>0</v>
      </c>
      <c r="L7136" s="3">
        <f>MAX(MIN(Inputs!$B$2, I7136*Inputs!$B$10, Inputs!$B$8*Inputs!$B$4 - J7136), 0)</f>
        <v>170</v>
      </c>
      <c r="M7136" s="3">
        <f t="shared" si="1002"/>
        <v>0</v>
      </c>
      <c r="N7136" s="3">
        <f t="shared" si="1003"/>
        <v>0</v>
      </c>
      <c r="O7136" s="3">
        <f>IF(H7136="Reg", MIN(Inputs!$B$2, I7136*Inputs!$B$10, (Inputs!$B$8-I7136)/Inputs!$B$9), 0)</f>
        <v>0</v>
      </c>
      <c r="P7136" s="3">
        <f t="shared" si="1004"/>
        <v>0</v>
      </c>
      <c r="Q7136" s="3">
        <f t="shared" si="1005"/>
        <v>0</v>
      </c>
      <c r="R7136" s="3">
        <f>I7136 + M7136*Inputs!$B$9 - N7136/Inputs!$B$10</f>
        <v>340</v>
      </c>
    </row>
    <row r="7137" spans="1:18" x14ac:dyDescent="0.3">
      <c r="A7137" s="4">
        <v>46320.291666666657</v>
      </c>
      <c r="B7137" s="3">
        <v>34.78</v>
      </c>
      <c r="C7137" s="3">
        <v>0.91</v>
      </c>
      <c r="D7137" s="3">
        <f t="shared" si="999"/>
        <v>28.776145833333331</v>
      </c>
      <c r="E7137" s="3">
        <f>MAX(B7137 - D7137/Inputs!$B$5, 0)</f>
        <v>2.0798342803030323</v>
      </c>
      <c r="F7137" s="3">
        <f>MAX(D7137*Inputs!$B$5 - B7137, 0)</f>
        <v>0</v>
      </c>
      <c r="G7137" s="3">
        <f t="shared" si="1000"/>
        <v>0.91</v>
      </c>
      <c r="H7137" t="str">
        <f t="shared" si="1001"/>
        <v>Discharge</v>
      </c>
      <c r="I7137" s="3">
        <f t="shared" si="1006"/>
        <v>340</v>
      </c>
      <c r="J7137" s="3">
        <f t="shared" si="1007"/>
        <v>0</v>
      </c>
      <c r="K7137" s="3">
        <f>MIN(Inputs!$B$2, (Inputs!$B$8 - I7137)/Inputs!$B$9)</f>
        <v>0</v>
      </c>
      <c r="L7137" s="3">
        <f>MAX(MIN(Inputs!$B$2, I7137*Inputs!$B$10, Inputs!$B$8*Inputs!$B$4 - J7137), 0)</f>
        <v>170</v>
      </c>
      <c r="M7137" s="3">
        <f t="shared" si="1002"/>
        <v>0</v>
      </c>
      <c r="N7137" s="3">
        <f t="shared" si="1003"/>
        <v>170</v>
      </c>
      <c r="O7137" s="3">
        <f>IF(H7137="Reg", MIN(Inputs!$B$2, I7137*Inputs!$B$10, (Inputs!$B$8-I7137)/Inputs!$B$9), 0)</f>
        <v>0</v>
      </c>
      <c r="P7137" s="3">
        <f t="shared" si="1004"/>
        <v>5912.6</v>
      </c>
      <c r="Q7137" s="3">
        <f t="shared" si="1005"/>
        <v>0</v>
      </c>
      <c r="R7137" s="3">
        <f>I7137 + M7137*Inputs!$B$9 - N7137/Inputs!$B$10</f>
        <v>158.77939109773115</v>
      </c>
    </row>
    <row r="7138" spans="1:18" x14ac:dyDescent="0.3">
      <c r="A7138" s="4">
        <v>46320.333333333343</v>
      </c>
      <c r="B7138" s="3">
        <v>30.452500000000001</v>
      </c>
      <c r="C7138" s="3">
        <v>0.54</v>
      </c>
      <c r="D7138" s="3">
        <f t="shared" si="999"/>
        <v>28.776145833333331</v>
      </c>
      <c r="E7138" s="3">
        <f>MAX(B7138 - D7138/Inputs!$B$5, 0)</f>
        <v>0</v>
      </c>
      <c r="F7138" s="3">
        <f>MAX(D7138*Inputs!$B$5 - B7138, 0)</f>
        <v>0</v>
      </c>
      <c r="G7138" s="3">
        <f t="shared" si="1000"/>
        <v>0.54</v>
      </c>
      <c r="H7138" t="str">
        <f t="shared" si="1001"/>
        <v>Reg</v>
      </c>
      <c r="I7138" s="3">
        <f t="shared" si="1006"/>
        <v>158.77939109773115</v>
      </c>
      <c r="J7138" s="3">
        <f t="shared" si="1007"/>
        <v>170</v>
      </c>
      <c r="K7138" s="3">
        <f>MIN(Inputs!$B$2, (Inputs!$B$8 - I7138)/Inputs!$B$9)</f>
        <v>170</v>
      </c>
      <c r="L7138" s="3">
        <f>MAX(MIN(Inputs!$B$2, I7138*Inputs!$B$10, Inputs!$B$8*Inputs!$B$4 - J7138), 0)</f>
        <v>148.94827166799323</v>
      </c>
      <c r="M7138" s="3">
        <f t="shared" si="1002"/>
        <v>0</v>
      </c>
      <c r="N7138" s="3">
        <f t="shared" si="1003"/>
        <v>0</v>
      </c>
      <c r="O7138" s="3">
        <f>IF(H7138="Reg", MIN(Inputs!$B$2, I7138*Inputs!$B$10, (Inputs!$B$8-I7138)/Inputs!$B$9), 0)</f>
        <v>148.94827166799323</v>
      </c>
      <c r="P7138" s="3">
        <f t="shared" si="1004"/>
        <v>0</v>
      </c>
      <c r="Q7138" s="3">
        <f t="shared" si="1005"/>
        <v>80.432066700716348</v>
      </c>
      <c r="R7138" s="3">
        <f>I7138 + M7138*Inputs!$B$9 - N7138/Inputs!$B$10</f>
        <v>158.77939109773115</v>
      </c>
    </row>
    <row r="7139" spans="1:18" x14ac:dyDescent="0.3">
      <c r="A7139" s="4">
        <v>46320.375</v>
      </c>
      <c r="B7139" s="3">
        <v>24.7575</v>
      </c>
      <c r="C7139" s="3">
        <v>0.44</v>
      </c>
      <c r="D7139" s="3">
        <f t="shared" si="999"/>
        <v>28.776145833333331</v>
      </c>
      <c r="E7139" s="3">
        <f>MAX(B7139 - D7139/Inputs!$B$5, 0)</f>
        <v>0</v>
      </c>
      <c r="F7139" s="3">
        <f>MAX(D7139*Inputs!$B$5 - B7139, 0)</f>
        <v>0.56550833333333017</v>
      </c>
      <c r="G7139" s="3">
        <f t="shared" si="1000"/>
        <v>0.44</v>
      </c>
      <c r="H7139" t="str">
        <f t="shared" si="1001"/>
        <v>Charge</v>
      </c>
      <c r="I7139" s="3">
        <f t="shared" si="1006"/>
        <v>158.77939109773115</v>
      </c>
      <c r="J7139" s="3">
        <f t="shared" si="1007"/>
        <v>170</v>
      </c>
      <c r="K7139" s="3">
        <f>MIN(Inputs!$B$2, (Inputs!$B$8 - I7139)/Inputs!$B$9)</f>
        <v>170</v>
      </c>
      <c r="L7139" s="3">
        <f>MAX(MIN(Inputs!$B$2, I7139*Inputs!$B$10, Inputs!$B$8*Inputs!$B$4 - J7139), 0)</f>
        <v>148.94827166799323</v>
      </c>
      <c r="M7139" s="3">
        <f t="shared" si="1002"/>
        <v>170</v>
      </c>
      <c r="N7139" s="3">
        <f t="shared" si="1003"/>
        <v>0</v>
      </c>
      <c r="O7139" s="3">
        <f>IF(H7139="Reg", MIN(Inputs!$B$2, I7139*Inputs!$B$10, (Inputs!$B$8-I7139)/Inputs!$B$9), 0)</f>
        <v>0</v>
      </c>
      <c r="P7139" s="3">
        <f t="shared" si="1004"/>
        <v>-4208.7749999999996</v>
      </c>
      <c r="Q7139" s="3">
        <f t="shared" si="1005"/>
        <v>0</v>
      </c>
      <c r="R7139" s="3">
        <f>I7139 + M7139*Inputs!$B$9 - N7139/Inputs!$B$10</f>
        <v>318.25352693172772</v>
      </c>
    </row>
    <row r="7140" spans="1:18" x14ac:dyDescent="0.3">
      <c r="A7140" s="4">
        <v>46320.416666666657</v>
      </c>
      <c r="B7140" s="3">
        <v>38.482500000000002</v>
      </c>
      <c r="C7140" s="3">
        <v>0.37</v>
      </c>
      <c r="D7140" s="3">
        <f t="shared" si="999"/>
        <v>28.776145833333331</v>
      </c>
      <c r="E7140" s="3">
        <f>MAX(B7140 - D7140/Inputs!$B$5, 0)</f>
        <v>5.7823342803030329</v>
      </c>
      <c r="F7140" s="3">
        <f>MAX(D7140*Inputs!$B$5 - B7140, 0)</f>
        <v>0</v>
      </c>
      <c r="G7140" s="3">
        <f t="shared" si="1000"/>
        <v>0.37</v>
      </c>
      <c r="H7140" t="str">
        <f t="shared" si="1001"/>
        <v>Discharge</v>
      </c>
      <c r="I7140" s="3">
        <f t="shared" si="1006"/>
        <v>318.25352693172772</v>
      </c>
      <c r="J7140" s="3">
        <f t="shared" si="1007"/>
        <v>170</v>
      </c>
      <c r="K7140" s="3">
        <f>MIN(Inputs!$B$2, (Inputs!$B$8 - I7140)/Inputs!$B$9)</f>
        <v>23.181818181818198</v>
      </c>
      <c r="L7140" s="3">
        <f>MAX(MIN(Inputs!$B$2, I7140*Inputs!$B$10, Inputs!$B$8*Inputs!$B$4 - J7140), 0)</f>
        <v>170</v>
      </c>
      <c r="M7140" s="3">
        <f t="shared" si="1002"/>
        <v>0</v>
      </c>
      <c r="N7140" s="3">
        <f t="shared" si="1003"/>
        <v>170</v>
      </c>
      <c r="O7140" s="3">
        <f>IF(H7140="Reg", MIN(Inputs!$B$2, I7140*Inputs!$B$10, (Inputs!$B$8-I7140)/Inputs!$B$9), 0)</f>
        <v>0</v>
      </c>
      <c r="P7140" s="3">
        <f t="shared" si="1004"/>
        <v>6542.0250000000005</v>
      </c>
      <c r="Q7140" s="3">
        <f t="shared" si="1005"/>
        <v>0</v>
      </c>
      <c r="R7140" s="3">
        <f>I7140 + M7140*Inputs!$B$9 - N7140/Inputs!$B$10</f>
        <v>137.03291802945887</v>
      </c>
    </row>
    <row r="7141" spans="1:18" x14ac:dyDescent="0.3">
      <c r="A7141" s="4">
        <v>46320.458333333343</v>
      </c>
      <c r="B7141" s="3">
        <v>28.627499999999998</v>
      </c>
      <c r="C7141" s="3">
        <v>0.38</v>
      </c>
      <c r="D7141" s="3">
        <f t="shared" si="999"/>
        <v>28.776145833333331</v>
      </c>
      <c r="E7141" s="3">
        <f>MAX(B7141 - D7141/Inputs!$B$5, 0)</f>
        <v>0</v>
      </c>
      <c r="F7141" s="3">
        <f>MAX(D7141*Inputs!$B$5 - B7141, 0)</f>
        <v>0</v>
      </c>
      <c r="G7141" s="3">
        <f t="shared" si="1000"/>
        <v>0.38</v>
      </c>
      <c r="H7141" t="str">
        <f t="shared" si="1001"/>
        <v>Reg</v>
      </c>
      <c r="I7141" s="3">
        <f t="shared" si="1006"/>
        <v>137.03291802945887</v>
      </c>
      <c r="J7141" s="3">
        <f t="shared" si="1007"/>
        <v>340</v>
      </c>
      <c r="K7141" s="3">
        <f>MIN(Inputs!$B$2, (Inputs!$B$8 - I7141)/Inputs!$B$9)</f>
        <v>170</v>
      </c>
      <c r="L7141" s="3">
        <f>MAX(MIN(Inputs!$B$2, I7141*Inputs!$B$10, Inputs!$B$8*Inputs!$B$4 - J7141), 0)</f>
        <v>0</v>
      </c>
      <c r="M7141" s="3">
        <f t="shared" si="1002"/>
        <v>0</v>
      </c>
      <c r="N7141" s="3">
        <f t="shared" si="1003"/>
        <v>0</v>
      </c>
      <c r="O7141" s="3">
        <f>IF(H7141="Reg", MIN(Inputs!$B$2, I7141*Inputs!$B$10, (Inputs!$B$8-I7141)/Inputs!$B$9), 0)</f>
        <v>128.54827166799322</v>
      </c>
      <c r="P7141" s="3">
        <f t="shared" si="1004"/>
        <v>0</v>
      </c>
      <c r="Q7141" s="3">
        <f t="shared" si="1005"/>
        <v>48.848343233837426</v>
      </c>
      <c r="R7141" s="3">
        <f>I7141 + M7141*Inputs!$B$9 - N7141/Inputs!$B$10</f>
        <v>137.03291802945887</v>
      </c>
    </row>
    <row r="7142" spans="1:18" x14ac:dyDescent="0.3">
      <c r="A7142" s="4">
        <v>46320.5</v>
      </c>
      <c r="B7142" s="3">
        <v>24.685000000000002</v>
      </c>
      <c r="C7142" s="3">
        <v>0.37</v>
      </c>
      <c r="D7142" s="3">
        <f t="shared" si="999"/>
        <v>28.776145833333331</v>
      </c>
      <c r="E7142" s="3">
        <f>MAX(B7142 - D7142/Inputs!$B$5, 0)</f>
        <v>0</v>
      </c>
      <c r="F7142" s="3">
        <f>MAX(D7142*Inputs!$B$5 - B7142, 0)</f>
        <v>0.63800833333332818</v>
      </c>
      <c r="G7142" s="3">
        <f t="shared" si="1000"/>
        <v>0.37</v>
      </c>
      <c r="H7142" t="str">
        <f t="shared" si="1001"/>
        <v>Charge</v>
      </c>
      <c r="I7142" s="3">
        <f t="shared" si="1006"/>
        <v>137.03291802945887</v>
      </c>
      <c r="J7142" s="3">
        <f t="shared" si="1007"/>
        <v>340</v>
      </c>
      <c r="K7142" s="3">
        <f>MIN(Inputs!$B$2, (Inputs!$B$8 - I7142)/Inputs!$B$9)</f>
        <v>170</v>
      </c>
      <c r="L7142" s="3">
        <f>MAX(MIN(Inputs!$B$2, I7142*Inputs!$B$10, Inputs!$B$8*Inputs!$B$4 - J7142), 0)</f>
        <v>0</v>
      </c>
      <c r="M7142" s="3">
        <f t="shared" si="1002"/>
        <v>170</v>
      </c>
      <c r="N7142" s="3">
        <f t="shared" si="1003"/>
        <v>0</v>
      </c>
      <c r="O7142" s="3">
        <f>IF(H7142="Reg", MIN(Inputs!$B$2, I7142*Inputs!$B$10, (Inputs!$B$8-I7142)/Inputs!$B$9), 0)</f>
        <v>0</v>
      </c>
      <c r="P7142" s="3">
        <f t="shared" si="1004"/>
        <v>-4196.4500000000007</v>
      </c>
      <c r="Q7142" s="3">
        <f t="shared" si="1005"/>
        <v>0</v>
      </c>
      <c r="R7142" s="3">
        <f>I7142 + M7142*Inputs!$B$9 - N7142/Inputs!$B$10</f>
        <v>296.50705386345544</v>
      </c>
    </row>
    <row r="7143" spans="1:18" x14ac:dyDescent="0.3">
      <c r="A7143" s="4">
        <v>46320.541666666657</v>
      </c>
      <c r="B7143" s="3">
        <v>22.375000000000004</v>
      </c>
      <c r="C7143" s="3">
        <v>0.37</v>
      </c>
      <c r="D7143" s="3">
        <f t="shared" si="999"/>
        <v>28.776145833333331</v>
      </c>
      <c r="E7143" s="3">
        <f>MAX(B7143 - D7143/Inputs!$B$5, 0)</f>
        <v>0</v>
      </c>
      <c r="F7143" s="3">
        <f>MAX(D7143*Inputs!$B$5 - B7143, 0)</f>
        <v>2.9480083333333269</v>
      </c>
      <c r="G7143" s="3">
        <f t="shared" si="1000"/>
        <v>0.37</v>
      </c>
      <c r="H7143" t="str">
        <f t="shared" si="1001"/>
        <v>Charge</v>
      </c>
      <c r="I7143" s="3">
        <f t="shared" si="1006"/>
        <v>296.50705386345544</v>
      </c>
      <c r="J7143" s="3">
        <f t="shared" si="1007"/>
        <v>340</v>
      </c>
      <c r="K7143" s="3">
        <f>MIN(Inputs!$B$2, (Inputs!$B$8 - I7143)/Inputs!$B$9)</f>
        <v>46.363636363636395</v>
      </c>
      <c r="L7143" s="3">
        <f>MAX(MIN(Inputs!$B$2, I7143*Inputs!$B$10, Inputs!$B$8*Inputs!$B$4 - J7143), 0)</f>
        <v>0</v>
      </c>
      <c r="M7143" s="3">
        <f t="shared" si="1002"/>
        <v>46.363636363636395</v>
      </c>
      <c r="N7143" s="3">
        <f t="shared" si="1003"/>
        <v>0</v>
      </c>
      <c r="O7143" s="3">
        <f>IF(H7143="Reg", MIN(Inputs!$B$2, I7143*Inputs!$B$10, (Inputs!$B$8-I7143)/Inputs!$B$9), 0)</f>
        <v>0</v>
      </c>
      <c r="P7143" s="3">
        <f t="shared" si="1004"/>
        <v>-1037.3863636363644</v>
      </c>
      <c r="Q7143" s="3">
        <f t="shared" si="1005"/>
        <v>0</v>
      </c>
      <c r="R7143" s="3">
        <f>I7143 + M7143*Inputs!$B$9 - N7143/Inputs!$B$10</f>
        <v>340</v>
      </c>
    </row>
    <row r="7144" spans="1:18" x14ac:dyDescent="0.3">
      <c r="A7144" s="4">
        <v>46320.583333333343</v>
      </c>
      <c r="B7144" s="3">
        <v>21.552500000000002</v>
      </c>
      <c r="C7144" s="3">
        <v>0.44</v>
      </c>
      <c r="D7144" s="3">
        <f t="shared" si="999"/>
        <v>28.776145833333331</v>
      </c>
      <c r="E7144" s="3">
        <f>MAX(B7144 - D7144/Inputs!$B$5, 0)</f>
        <v>0</v>
      </c>
      <c r="F7144" s="3">
        <f>MAX(D7144*Inputs!$B$5 - B7144, 0)</f>
        <v>3.7705083333333285</v>
      </c>
      <c r="G7144" s="3">
        <f t="shared" si="1000"/>
        <v>0.44</v>
      </c>
      <c r="H7144" t="str">
        <f t="shared" si="1001"/>
        <v>Charge</v>
      </c>
      <c r="I7144" s="3">
        <f t="shared" si="1006"/>
        <v>340</v>
      </c>
      <c r="J7144" s="3">
        <f t="shared" si="1007"/>
        <v>340</v>
      </c>
      <c r="K7144" s="3">
        <f>MIN(Inputs!$B$2, (Inputs!$B$8 - I7144)/Inputs!$B$9)</f>
        <v>0</v>
      </c>
      <c r="L7144" s="3">
        <f>MAX(MIN(Inputs!$B$2, I7144*Inputs!$B$10, Inputs!$B$8*Inputs!$B$4 - J7144), 0)</f>
        <v>0</v>
      </c>
      <c r="M7144" s="3">
        <f t="shared" si="1002"/>
        <v>0</v>
      </c>
      <c r="N7144" s="3">
        <f t="shared" si="1003"/>
        <v>0</v>
      </c>
      <c r="O7144" s="3">
        <f>IF(H7144="Reg", MIN(Inputs!$B$2, I7144*Inputs!$B$10, (Inputs!$B$8-I7144)/Inputs!$B$9), 0)</f>
        <v>0</v>
      </c>
      <c r="P7144" s="3">
        <f t="shared" si="1004"/>
        <v>0</v>
      </c>
      <c r="Q7144" s="3">
        <f t="shared" si="1005"/>
        <v>0</v>
      </c>
      <c r="R7144" s="3">
        <f>I7144 + M7144*Inputs!$B$9 - N7144/Inputs!$B$10</f>
        <v>340</v>
      </c>
    </row>
    <row r="7145" spans="1:18" x14ac:dyDescent="0.3">
      <c r="A7145" s="4">
        <v>46320.625</v>
      </c>
      <c r="B7145" s="3">
        <v>5.73</v>
      </c>
      <c r="C7145" s="3">
        <v>0.44</v>
      </c>
      <c r="D7145" s="3">
        <f t="shared" si="999"/>
        <v>28.776145833333331</v>
      </c>
      <c r="E7145" s="3">
        <f>MAX(B7145 - D7145/Inputs!$B$5, 0)</f>
        <v>0</v>
      </c>
      <c r="F7145" s="3">
        <f>MAX(D7145*Inputs!$B$5 - B7145, 0)</f>
        <v>19.59300833333333</v>
      </c>
      <c r="G7145" s="3">
        <f t="shared" si="1000"/>
        <v>0.44</v>
      </c>
      <c r="H7145" t="str">
        <f t="shared" si="1001"/>
        <v>Charge</v>
      </c>
      <c r="I7145" s="3">
        <f t="shared" si="1006"/>
        <v>340</v>
      </c>
      <c r="J7145" s="3">
        <f t="shared" si="1007"/>
        <v>340</v>
      </c>
      <c r="K7145" s="3">
        <f>MIN(Inputs!$B$2, (Inputs!$B$8 - I7145)/Inputs!$B$9)</f>
        <v>0</v>
      </c>
      <c r="L7145" s="3">
        <f>MAX(MIN(Inputs!$B$2, I7145*Inputs!$B$10, Inputs!$B$8*Inputs!$B$4 - J7145), 0)</f>
        <v>0</v>
      </c>
      <c r="M7145" s="3">
        <f t="shared" si="1002"/>
        <v>0</v>
      </c>
      <c r="N7145" s="3">
        <f t="shared" si="1003"/>
        <v>0</v>
      </c>
      <c r="O7145" s="3">
        <f>IF(H7145="Reg", MIN(Inputs!$B$2, I7145*Inputs!$B$10, (Inputs!$B$8-I7145)/Inputs!$B$9), 0)</f>
        <v>0</v>
      </c>
      <c r="P7145" s="3">
        <f t="shared" si="1004"/>
        <v>0</v>
      </c>
      <c r="Q7145" s="3">
        <f t="shared" si="1005"/>
        <v>0</v>
      </c>
      <c r="R7145" s="3">
        <f>I7145 + M7145*Inputs!$B$9 - N7145/Inputs!$B$10</f>
        <v>340</v>
      </c>
    </row>
    <row r="7146" spans="1:18" x14ac:dyDescent="0.3">
      <c r="A7146" s="4">
        <v>46320.666666666657</v>
      </c>
      <c r="B7146" s="3">
        <v>2.15</v>
      </c>
      <c r="C7146" s="3">
        <v>0.52</v>
      </c>
      <c r="D7146" s="3">
        <f t="shared" si="999"/>
        <v>28.776145833333331</v>
      </c>
      <c r="E7146" s="3">
        <f>MAX(B7146 - D7146/Inputs!$B$5, 0)</f>
        <v>0</v>
      </c>
      <c r="F7146" s="3">
        <f>MAX(D7146*Inputs!$B$5 - B7146, 0)</f>
        <v>23.173008333333332</v>
      </c>
      <c r="G7146" s="3">
        <f t="shared" si="1000"/>
        <v>0.52</v>
      </c>
      <c r="H7146" t="str">
        <f t="shared" si="1001"/>
        <v>Charge</v>
      </c>
      <c r="I7146" s="3">
        <f t="shared" si="1006"/>
        <v>340</v>
      </c>
      <c r="J7146" s="3">
        <f t="shared" si="1007"/>
        <v>340</v>
      </c>
      <c r="K7146" s="3">
        <f>MIN(Inputs!$B$2, (Inputs!$B$8 - I7146)/Inputs!$B$9)</f>
        <v>0</v>
      </c>
      <c r="L7146" s="3">
        <f>MAX(MIN(Inputs!$B$2, I7146*Inputs!$B$10, Inputs!$B$8*Inputs!$B$4 - J7146), 0)</f>
        <v>0</v>
      </c>
      <c r="M7146" s="3">
        <f t="shared" si="1002"/>
        <v>0</v>
      </c>
      <c r="N7146" s="3">
        <f t="shared" si="1003"/>
        <v>0</v>
      </c>
      <c r="O7146" s="3">
        <f>IF(H7146="Reg", MIN(Inputs!$B$2, I7146*Inputs!$B$10, (Inputs!$B$8-I7146)/Inputs!$B$9), 0)</f>
        <v>0</v>
      </c>
      <c r="P7146" s="3">
        <f t="shared" si="1004"/>
        <v>0</v>
      </c>
      <c r="Q7146" s="3">
        <f t="shared" si="1005"/>
        <v>0</v>
      </c>
      <c r="R7146" s="3">
        <f>I7146 + M7146*Inputs!$B$9 - N7146/Inputs!$B$10</f>
        <v>340</v>
      </c>
    </row>
    <row r="7147" spans="1:18" x14ac:dyDescent="0.3">
      <c r="A7147" s="4">
        <v>46320.708333333343</v>
      </c>
      <c r="B7147" s="3">
        <v>-0.23249999999999998</v>
      </c>
      <c r="C7147" s="3">
        <v>4.0199999999999996</v>
      </c>
      <c r="D7147" s="3">
        <f t="shared" si="999"/>
        <v>28.776145833333331</v>
      </c>
      <c r="E7147" s="3">
        <f>MAX(B7147 - D7147/Inputs!$B$5, 0)</f>
        <v>0</v>
      </c>
      <c r="F7147" s="3">
        <f>MAX(D7147*Inputs!$B$5 - B7147, 0)</f>
        <v>25.555508333333332</v>
      </c>
      <c r="G7147" s="3">
        <f t="shared" si="1000"/>
        <v>4.0199999999999996</v>
      </c>
      <c r="H7147" t="str">
        <f t="shared" si="1001"/>
        <v>Charge</v>
      </c>
      <c r="I7147" s="3">
        <f t="shared" si="1006"/>
        <v>340</v>
      </c>
      <c r="J7147" s="3">
        <f t="shared" si="1007"/>
        <v>340</v>
      </c>
      <c r="K7147" s="3">
        <f>MIN(Inputs!$B$2, (Inputs!$B$8 - I7147)/Inputs!$B$9)</f>
        <v>0</v>
      </c>
      <c r="L7147" s="3">
        <f>MAX(MIN(Inputs!$B$2, I7147*Inputs!$B$10, Inputs!$B$8*Inputs!$B$4 - J7147), 0)</f>
        <v>0</v>
      </c>
      <c r="M7147" s="3">
        <f t="shared" si="1002"/>
        <v>0</v>
      </c>
      <c r="N7147" s="3">
        <f t="shared" si="1003"/>
        <v>0</v>
      </c>
      <c r="O7147" s="3">
        <f>IF(H7147="Reg", MIN(Inputs!$B$2, I7147*Inputs!$B$10, (Inputs!$B$8-I7147)/Inputs!$B$9), 0)</f>
        <v>0</v>
      </c>
      <c r="P7147" s="3">
        <f t="shared" si="1004"/>
        <v>0</v>
      </c>
      <c r="Q7147" s="3">
        <f t="shared" si="1005"/>
        <v>0</v>
      </c>
      <c r="R7147" s="3">
        <f>I7147 + M7147*Inputs!$B$9 - N7147/Inputs!$B$10</f>
        <v>340</v>
      </c>
    </row>
    <row r="7148" spans="1:18" x14ac:dyDescent="0.3">
      <c r="A7148" s="4">
        <v>46320.75</v>
      </c>
      <c r="B7148" s="3">
        <v>30.577500000000001</v>
      </c>
      <c r="C7148" s="3">
        <v>6.93</v>
      </c>
      <c r="D7148" s="3">
        <f t="shared" si="999"/>
        <v>28.776145833333331</v>
      </c>
      <c r="E7148" s="3">
        <f>MAX(B7148 - D7148/Inputs!$B$5, 0)</f>
        <v>0</v>
      </c>
      <c r="F7148" s="3">
        <f>MAX(D7148*Inputs!$B$5 - B7148, 0)</f>
        <v>0</v>
      </c>
      <c r="G7148" s="3">
        <f t="shared" si="1000"/>
        <v>6.93</v>
      </c>
      <c r="H7148" t="str">
        <f t="shared" si="1001"/>
        <v>Reg</v>
      </c>
      <c r="I7148" s="3">
        <f t="shared" si="1006"/>
        <v>340</v>
      </c>
      <c r="J7148" s="3">
        <f t="shared" si="1007"/>
        <v>340</v>
      </c>
      <c r="K7148" s="3">
        <f>MIN(Inputs!$B$2, (Inputs!$B$8 - I7148)/Inputs!$B$9)</f>
        <v>0</v>
      </c>
      <c r="L7148" s="3">
        <f>MAX(MIN(Inputs!$B$2, I7148*Inputs!$B$10, Inputs!$B$8*Inputs!$B$4 - J7148), 0)</f>
        <v>0</v>
      </c>
      <c r="M7148" s="3">
        <f t="shared" si="1002"/>
        <v>0</v>
      </c>
      <c r="N7148" s="3">
        <f t="shared" si="1003"/>
        <v>0</v>
      </c>
      <c r="O7148" s="3">
        <f>IF(H7148="Reg", MIN(Inputs!$B$2, I7148*Inputs!$B$10, (Inputs!$B$8-I7148)/Inputs!$B$9), 0)</f>
        <v>0</v>
      </c>
      <c r="P7148" s="3">
        <f t="shared" si="1004"/>
        <v>0</v>
      </c>
      <c r="Q7148" s="3">
        <f t="shared" si="1005"/>
        <v>0</v>
      </c>
      <c r="R7148" s="3">
        <f>I7148 + M7148*Inputs!$B$9 - N7148/Inputs!$B$10</f>
        <v>340</v>
      </c>
    </row>
    <row r="7149" spans="1:18" x14ac:dyDescent="0.3">
      <c r="A7149" s="4">
        <v>46320.791666666657</v>
      </c>
      <c r="B7149" s="3">
        <v>62.245000000000005</v>
      </c>
      <c r="C7149" s="3">
        <v>20.03</v>
      </c>
      <c r="D7149" s="3">
        <f t="shared" si="999"/>
        <v>28.776145833333331</v>
      </c>
      <c r="E7149" s="3">
        <f>MAX(B7149 - D7149/Inputs!$B$5, 0)</f>
        <v>29.544834280303036</v>
      </c>
      <c r="F7149" s="3">
        <f>MAX(D7149*Inputs!$B$5 - B7149, 0)</f>
        <v>0</v>
      </c>
      <c r="G7149" s="3">
        <f t="shared" si="1000"/>
        <v>20.03</v>
      </c>
      <c r="H7149" t="str">
        <f t="shared" si="1001"/>
        <v>Discharge</v>
      </c>
      <c r="I7149" s="3">
        <f t="shared" si="1006"/>
        <v>340</v>
      </c>
      <c r="J7149" s="3">
        <f t="shared" si="1007"/>
        <v>340</v>
      </c>
      <c r="K7149" s="3">
        <f>MIN(Inputs!$B$2, (Inputs!$B$8 - I7149)/Inputs!$B$9)</f>
        <v>0</v>
      </c>
      <c r="L7149" s="3">
        <f>MAX(MIN(Inputs!$B$2, I7149*Inputs!$B$10, Inputs!$B$8*Inputs!$B$4 - J7149), 0)</f>
        <v>0</v>
      </c>
      <c r="M7149" s="3">
        <f t="shared" si="1002"/>
        <v>0</v>
      </c>
      <c r="N7149" s="3">
        <f t="shared" si="1003"/>
        <v>0</v>
      </c>
      <c r="O7149" s="3">
        <f>IF(H7149="Reg", MIN(Inputs!$B$2, I7149*Inputs!$B$10, (Inputs!$B$8-I7149)/Inputs!$B$9), 0)</f>
        <v>0</v>
      </c>
      <c r="P7149" s="3">
        <f t="shared" si="1004"/>
        <v>0</v>
      </c>
      <c r="Q7149" s="3">
        <f t="shared" si="1005"/>
        <v>0</v>
      </c>
      <c r="R7149" s="3">
        <f>I7149 + M7149*Inputs!$B$9 - N7149/Inputs!$B$10</f>
        <v>340</v>
      </c>
    </row>
    <row r="7150" spans="1:18" x14ac:dyDescent="0.3">
      <c r="A7150" s="4">
        <v>46320.833333333343</v>
      </c>
      <c r="B7150" s="3">
        <v>55.04</v>
      </c>
      <c r="C7150" s="3">
        <v>15.44</v>
      </c>
      <c r="D7150" s="3">
        <f t="shared" si="999"/>
        <v>28.776145833333331</v>
      </c>
      <c r="E7150" s="3">
        <f>MAX(B7150 - D7150/Inputs!$B$5, 0)</f>
        <v>22.33983428030303</v>
      </c>
      <c r="F7150" s="3">
        <f>MAX(D7150*Inputs!$B$5 - B7150, 0)</f>
        <v>0</v>
      </c>
      <c r="G7150" s="3">
        <f t="shared" si="1000"/>
        <v>15.44</v>
      </c>
      <c r="H7150" t="str">
        <f t="shared" si="1001"/>
        <v>Discharge</v>
      </c>
      <c r="I7150" s="3">
        <f t="shared" si="1006"/>
        <v>340</v>
      </c>
      <c r="J7150" s="3">
        <f t="shared" si="1007"/>
        <v>340</v>
      </c>
      <c r="K7150" s="3">
        <f>MIN(Inputs!$B$2, (Inputs!$B$8 - I7150)/Inputs!$B$9)</f>
        <v>0</v>
      </c>
      <c r="L7150" s="3">
        <f>MAX(MIN(Inputs!$B$2, I7150*Inputs!$B$10, Inputs!$B$8*Inputs!$B$4 - J7150), 0)</f>
        <v>0</v>
      </c>
      <c r="M7150" s="3">
        <f t="shared" si="1002"/>
        <v>0</v>
      </c>
      <c r="N7150" s="3">
        <f t="shared" si="1003"/>
        <v>0</v>
      </c>
      <c r="O7150" s="3">
        <f>IF(H7150="Reg", MIN(Inputs!$B$2, I7150*Inputs!$B$10, (Inputs!$B$8-I7150)/Inputs!$B$9), 0)</f>
        <v>0</v>
      </c>
      <c r="P7150" s="3">
        <f t="shared" si="1004"/>
        <v>0</v>
      </c>
      <c r="Q7150" s="3">
        <f t="shared" si="1005"/>
        <v>0</v>
      </c>
      <c r="R7150" s="3">
        <f>I7150 + M7150*Inputs!$B$9 - N7150/Inputs!$B$10</f>
        <v>340</v>
      </c>
    </row>
    <row r="7151" spans="1:18" x14ac:dyDescent="0.3">
      <c r="A7151" s="4">
        <v>46320.875</v>
      </c>
      <c r="B7151" s="3">
        <v>55.482499999999995</v>
      </c>
      <c r="C7151" s="3">
        <v>4.7</v>
      </c>
      <c r="D7151" s="3">
        <f t="shared" si="999"/>
        <v>28.776145833333331</v>
      </c>
      <c r="E7151" s="3">
        <f>MAX(B7151 - D7151/Inputs!$B$5, 0)</f>
        <v>22.782334280303026</v>
      </c>
      <c r="F7151" s="3">
        <f>MAX(D7151*Inputs!$B$5 - B7151, 0)</f>
        <v>0</v>
      </c>
      <c r="G7151" s="3">
        <f t="shared" si="1000"/>
        <v>4.7</v>
      </c>
      <c r="H7151" t="str">
        <f t="shared" si="1001"/>
        <v>Discharge</v>
      </c>
      <c r="I7151" s="3">
        <f t="shared" si="1006"/>
        <v>340</v>
      </c>
      <c r="J7151" s="3">
        <f t="shared" si="1007"/>
        <v>340</v>
      </c>
      <c r="K7151" s="3">
        <f>MIN(Inputs!$B$2, (Inputs!$B$8 - I7151)/Inputs!$B$9)</f>
        <v>0</v>
      </c>
      <c r="L7151" s="3">
        <f>MAX(MIN(Inputs!$B$2, I7151*Inputs!$B$10, Inputs!$B$8*Inputs!$B$4 - J7151), 0)</f>
        <v>0</v>
      </c>
      <c r="M7151" s="3">
        <f t="shared" si="1002"/>
        <v>0</v>
      </c>
      <c r="N7151" s="3">
        <f t="shared" si="1003"/>
        <v>0</v>
      </c>
      <c r="O7151" s="3">
        <f>IF(H7151="Reg", MIN(Inputs!$B$2, I7151*Inputs!$B$10, (Inputs!$B$8-I7151)/Inputs!$B$9), 0)</f>
        <v>0</v>
      </c>
      <c r="P7151" s="3">
        <f t="shared" si="1004"/>
        <v>0</v>
      </c>
      <c r="Q7151" s="3">
        <f t="shared" si="1005"/>
        <v>0</v>
      </c>
      <c r="R7151" s="3">
        <f>I7151 + M7151*Inputs!$B$9 - N7151/Inputs!$B$10</f>
        <v>340</v>
      </c>
    </row>
    <row r="7152" spans="1:18" x14ac:dyDescent="0.3">
      <c r="A7152" s="4">
        <v>46320.916666666657</v>
      </c>
      <c r="B7152" s="3">
        <v>55.247500000000002</v>
      </c>
      <c r="C7152" s="3">
        <v>3.85</v>
      </c>
      <c r="D7152" s="3">
        <f t="shared" si="999"/>
        <v>28.776145833333331</v>
      </c>
      <c r="E7152" s="3">
        <f>MAX(B7152 - D7152/Inputs!$B$5, 0)</f>
        <v>22.547334280303033</v>
      </c>
      <c r="F7152" s="3">
        <f>MAX(D7152*Inputs!$B$5 - B7152, 0)</f>
        <v>0</v>
      </c>
      <c r="G7152" s="3">
        <f t="shared" si="1000"/>
        <v>3.85</v>
      </c>
      <c r="H7152" t="str">
        <f t="shared" si="1001"/>
        <v>Discharge</v>
      </c>
      <c r="I7152" s="3">
        <f t="shared" si="1006"/>
        <v>340</v>
      </c>
      <c r="J7152" s="3">
        <f t="shared" si="1007"/>
        <v>340</v>
      </c>
      <c r="K7152" s="3">
        <f>MIN(Inputs!$B$2, (Inputs!$B$8 - I7152)/Inputs!$B$9)</f>
        <v>0</v>
      </c>
      <c r="L7152" s="3">
        <f>MAX(MIN(Inputs!$B$2, I7152*Inputs!$B$10, Inputs!$B$8*Inputs!$B$4 - J7152), 0)</f>
        <v>0</v>
      </c>
      <c r="M7152" s="3">
        <f t="shared" si="1002"/>
        <v>0</v>
      </c>
      <c r="N7152" s="3">
        <f t="shared" si="1003"/>
        <v>0</v>
      </c>
      <c r="O7152" s="3">
        <f>IF(H7152="Reg", MIN(Inputs!$B$2, I7152*Inputs!$B$10, (Inputs!$B$8-I7152)/Inputs!$B$9), 0)</f>
        <v>0</v>
      </c>
      <c r="P7152" s="3">
        <f t="shared" si="1004"/>
        <v>0</v>
      </c>
      <c r="Q7152" s="3">
        <f t="shared" si="1005"/>
        <v>0</v>
      </c>
      <c r="R7152" s="3">
        <f>I7152 + M7152*Inputs!$B$9 - N7152/Inputs!$B$10</f>
        <v>340</v>
      </c>
    </row>
    <row r="7153" spans="1:18" x14ac:dyDescent="0.3">
      <c r="A7153" s="4">
        <v>46320.958333333343</v>
      </c>
      <c r="B7153" s="3">
        <v>31.745000000000001</v>
      </c>
      <c r="C7153" s="3">
        <v>0.85</v>
      </c>
      <c r="D7153" s="3">
        <f t="shared" si="999"/>
        <v>28.776145833333331</v>
      </c>
      <c r="E7153" s="3">
        <f>MAX(B7153 - D7153/Inputs!$B$5, 0)</f>
        <v>0</v>
      </c>
      <c r="F7153" s="3">
        <f>MAX(D7153*Inputs!$B$5 - B7153, 0)</f>
        <v>0</v>
      </c>
      <c r="G7153" s="3">
        <f t="shared" si="1000"/>
        <v>0.85</v>
      </c>
      <c r="H7153" t="str">
        <f t="shared" si="1001"/>
        <v>Reg</v>
      </c>
      <c r="I7153" s="3">
        <f t="shared" si="1006"/>
        <v>340</v>
      </c>
      <c r="J7153" s="3">
        <f t="shared" si="1007"/>
        <v>340</v>
      </c>
      <c r="K7153" s="3">
        <f>MIN(Inputs!$B$2, (Inputs!$B$8 - I7153)/Inputs!$B$9)</f>
        <v>0</v>
      </c>
      <c r="L7153" s="3">
        <f>MAX(MIN(Inputs!$B$2, I7153*Inputs!$B$10, Inputs!$B$8*Inputs!$B$4 - J7153), 0)</f>
        <v>0</v>
      </c>
      <c r="M7153" s="3">
        <f t="shared" si="1002"/>
        <v>0</v>
      </c>
      <c r="N7153" s="3">
        <f t="shared" si="1003"/>
        <v>0</v>
      </c>
      <c r="O7153" s="3">
        <f>IF(H7153="Reg", MIN(Inputs!$B$2, I7153*Inputs!$B$10, (Inputs!$B$8-I7153)/Inputs!$B$9), 0)</f>
        <v>0</v>
      </c>
      <c r="P7153" s="3">
        <f t="shared" si="1004"/>
        <v>0</v>
      </c>
      <c r="Q7153" s="3">
        <f t="shared" si="1005"/>
        <v>0</v>
      </c>
      <c r="R7153" s="3">
        <f>I7153 + M7153*Inputs!$B$9 - N7153/Inputs!$B$10</f>
        <v>340</v>
      </c>
    </row>
    <row r="7154" spans="1:18" x14ac:dyDescent="0.3">
      <c r="A7154" s="4">
        <v>46321</v>
      </c>
      <c r="B7154" s="3">
        <v>11.047499999999999</v>
      </c>
      <c r="C7154" s="3">
        <v>0.51</v>
      </c>
      <c r="D7154" s="3">
        <f t="shared" si="999"/>
        <v>20.359687499999996</v>
      </c>
      <c r="E7154" s="3">
        <f>MAX(B7154 - D7154/Inputs!$B$5, 0)</f>
        <v>0</v>
      </c>
      <c r="F7154" s="3">
        <f>MAX(D7154*Inputs!$B$5 - B7154, 0)</f>
        <v>6.869024999999997</v>
      </c>
      <c r="G7154" s="3">
        <f t="shared" si="1000"/>
        <v>0.51</v>
      </c>
      <c r="H7154" t="str">
        <f t="shared" si="1001"/>
        <v>Charge</v>
      </c>
      <c r="I7154" s="3">
        <f t="shared" si="1006"/>
        <v>340</v>
      </c>
      <c r="J7154" s="3">
        <f t="shared" si="1007"/>
        <v>0</v>
      </c>
      <c r="K7154" s="3">
        <f>MIN(Inputs!$B$2, (Inputs!$B$8 - I7154)/Inputs!$B$9)</f>
        <v>0</v>
      </c>
      <c r="L7154" s="3">
        <f>MAX(MIN(Inputs!$B$2, I7154*Inputs!$B$10, Inputs!$B$8*Inputs!$B$4 - J7154), 0)</f>
        <v>170</v>
      </c>
      <c r="M7154" s="3">
        <f t="shared" si="1002"/>
        <v>0</v>
      </c>
      <c r="N7154" s="3">
        <f t="shared" si="1003"/>
        <v>0</v>
      </c>
      <c r="O7154" s="3">
        <f>IF(H7154="Reg", MIN(Inputs!$B$2, I7154*Inputs!$B$10, (Inputs!$B$8-I7154)/Inputs!$B$9), 0)</f>
        <v>0</v>
      </c>
      <c r="P7154" s="3">
        <f t="shared" si="1004"/>
        <v>0</v>
      </c>
      <c r="Q7154" s="3">
        <f t="shared" si="1005"/>
        <v>0</v>
      </c>
      <c r="R7154" s="3">
        <f>I7154 + M7154*Inputs!$B$9 - N7154/Inputs!$B$10</f>
        <v>340</v>
      </c>
    </row>
    <row r="7155" spans="1:18" x14ac:dyDescent="0.3">
      <c r="A7155" s="4">
        <v>46321.041666666657</v>
      </c>
      <c r="B7155" s="3">
        <v>4.7174999999999994</v>
      </c>
      <c r="C7155" s="3">
        <v>0.49</v>
      </c>
      <c r="D7155" s="3">
        <f t="shared" si="999"/>
        <v>20.359687499999996</v>
      </c>
      <c r="E7155" s="3">
        <f>MAX(B7155 - D7155/Inputs!$B$5, 0)</f>
        <v>0</v>
      </c>
      <c r="F7155" s="3">
        <f>MAX(D7155*Inputs!$B$5 - B7155, 0)</f>
        <v>13.199024999999997</v>
      </c>
      <c r="G7155" s="3">
        <f t="shared" si="1000"/>
        <v>0.49</v>
      </c>
      <c r="H7155" t="str">
        <f t="shared" si="1001"/>
        <v>Charge</v>
      </c>
      <c r="I7155" s="3">
        <f t="shared" si="1006"/>
        <v>340</v>
      </c>
      <c r="J7155" s="3">
        <f t="shared" si="1007"/>
        <v>0</v>
      </c>
      <c r="K7155" s="3">
        <f>MIN(Inputs!$B$2, (Inputs!$B$8 - I7155)/Inputs!$B$9)</f>
        <v>0</v>
      </c>
      <c r="L7155" s="3">
        <f>MAX(MIN(Inputs!$B$2, I7155*Inputs!$B$10, Inputs!$B$8*Inputs!$B$4 - J7155), 0)</f>
        <v>170</v>
      </c>
      <c r="M7155" s="3">
        <f t="shared" si="1002"/>
        <v>0</v>
      </c>
      <c r="N7155" s="3">
        <f t="shared" si="1003"/>
        <v>0</v>
      </c>
      <c r="O7155" s="3">
        <f>IF(H7155="Reg", MIN(Inputs!$B$2, I7155*Inputs!$B$10, (Inputs!$B$8-I7155)/Inputs!$B$9), 0)</f>
        <v>0</v>
      </c>
      <c r="P7155" s="3">
        <f t="shared" si="1004"/>
        <v>0</v>
      </c>
      <c r="Q7155" s="3">
        <f t="shared" si="1005"/>
        <v>0</v>
      </c>
      <c r="R7155" s="3">
        <f>I7155 + M7155*Inputs!$B$9 - N7155/Inputs!$B$10</f>
        <v>340</v>
      </c>
    </row>
    <row r="7156" spans="1:18" x14ac:dyDescent="0.3">
      <c r="A7156" s="4">
        <v>46321.083333333343</v>
      </c>
      <c r="B7156" s="3">
        <v>0.17499999999999999</v>
      </c>
      <c r="C7156" s="3">
        <v>0.49</v>
      </c>
      <c r="D7156" s="3">
        <f t="shared" si="999"/>
        <v>20.359687499999996</v>
      </c>
      <c r="E7156" s="3">
        <f>MAX(B7156 - D7156/Inputs!$B$5, 0)</f>
        <v>0</v>
      </c>
      <c r="F7156" s="3">
        <f>MAX(D7156*Inputs!$B$5 - B7156, 0)</f>
        <v>17.741524999999996</v>
      </c>
      <c r="G7156" s="3">
        <f t="shared" si="1000"/>
        <v>0.49</v>
      </c>
      <c r="H7156" t="str">
        <f t="shared" si="1001"/>
        <v>Charge</v>
      </c>
      <c r="I7156" s="3">
        <f t="shared" si="1006"/>
        <v>340</v>
      </c>
      <c r="J7156" s="3">
        <f t="shared" si="1007"/>
        <v>0</v>
      </c>
      <c r="K7156" s="3">
        <f>MIN(Inputs!$B$2, (Inputs!$B$8 - I7156)/Inputs!$B$9)</f>
        <v>0</v>
      </c>
      <c r="L7156" s="3">
        <f>MAX(MIN(Inputs!$B$2, I7156*Inputs!$B$10, Inputs!$B$8*Inputs!$B$4 - J7156), 0)</f>
        <v>170</v>
      </c>
      <c r="M7156" s="3">
        <f t="shared" si="1002"/>
        <v>0</v>
      </c>
      <c r="N7156" s="3">
        <f t="shared" si="1003"/>
        <v>0</v>
      </c>
      <c r="O7156" s="3">
        <f>IF(H7156="Reg", MIN(Inputs!$B$2, I7156*Inputs!$B$10, (Inputs!$B$8-I7156)/Inputs!$B$9), 0)</f>
        <v>0</v>
      </c>
      <c r="P7156" s="3">
        <f t="shared" si="1004"/>
        <v>0</v>
      </c>
      <c r="Q7156" s="3">
        <f t="shared" si="1005"/>
        <v>0</v>
      </c>
      <c r="R7156" s="3">
        <f>I7156 + M7156*Inputs!$B$9 - N7156/Inputs!$B$10</f>
        <v>340</v>
      </c>
    </row>
    <row r="7157" spans="1:18" x14ac:dyDescent="0.3">
      <c r="A7157" s="4">
        <v>46321.125</v>
      </c>
      <c r="B7157" s="3">
        <v>4.45</v>
      </c>
      <c r="C7157" s="3">
        <v>0.5</v>
      </c>
      <c r="D7157" s="3">
        <f t="shared" si="999"/>
        <v>20.359687499999996</v>
      </c>
      <c r="E7157" s="3">
        <f>MAX(B7157 - D7157/Inputs!$B$5, 0)</f>
        <v>0</v>
      </c>
      <c r="F7157" s="3">
        <f>MAX(D7157*Inputs!$B$5 - B7157, 0)</f>
        <v>13.466524999999997</v>
      </c>
      <c r="G7157" s="3">
        <f t="shared" si="1000"/>
        <v>0.5</v>
      </c>
      <c r="H7157" t="str">
        <f t="shared" si="1001"/>
        <v>Charge</v>
      </c>
      <c r="I7157" s="3">
        <f t="shared" si="1006"/>
        <v>340</v>
      </c>
      <c r="J7157" s="3">
        <f t="shared" si="1007"/>
        <v>0</v>
      </c>
      <c r="K7157" s="3">
        <f>MIN(Inputs!$B$2, (Inputs!$B$8 - I7157)/Inputs!$B$9)</f>
        <v>0</v>
      </c>
      <c r="L7157" s="3">
        <f>MAX(MIN(Inputs!$B$2, I7157*Inputs!$B$10, Inputs!$B$8*Inputs!$B$4 - J7157), 0)</f>
        <v>170</v>
      </c>
      <c r="M7157" s="3">
        <f t="shared" si="1002"/>
        <v>0</v>
      </c>
      <c r="N7157" s="3">
        <f t="shared" si="1003"/>
        <v>0</v>
      </c>
      <c r="O7157" s="3">
        <f>IF(H7157="Reg", MIN(Inputs!$B$2, I7157*Inputs!$B$10, (Inputs!$B$8-I7157)/Inputs!$B$9), 0)</f>
        <v>0</v>
      </c>
      <c r="P7157" s="3">
        <f t="shared" si="1004"/>
        <v>0</v>
      </c>
      <c r="Q7157" s="3">
        <f t="shared" si="1005"/>
        <v>0</v>
      </c>
      <c r="R7157" s="3">
        <f>I7157 + M7157*Inputs!$B$9 - N7157/Inputs!$B$10</f>
        <v>340</v>
      </c>
    </row>
    <row r="7158" spans="1:18" x14ac:dyDescent="0.3">
      <c r="A7158" s="4">
        <v>46321.166666666657</v>
      </c>
      <c r="B7158" s="3">
        <v>5.4225000000000003</v>
      </c>
      <c r="C7158" s="3">
        <v>0.5</v>
      </c>
      <c r="D7158" s="3">
        <f t="shared" si="999"/>
        <v>20.359687499999996</v>
      </c>
      <c r="E7158" s="3">
        <f>MAX(B7158 - D7158/Inputs!$B$5, 0)</f>
        <v>0</v>
      </c>
      <c r="F7158" s="3">
        <f>MAX(D7158*Inputs!$B$5 - B7158, 0)</f>
        <v>12.494024999999997</v>
      </c>
      <c r="G7158" s="3">
        <f t="shared" si="1000"/>
        <v>0.5</v>
      </c>
      <c r="H7158" t="str">
        <f t="shared" si="1001"/>
        <v>Charge</v>
      </c>
      <c r="I7158" s="3">
        <f t="shared" si="1006"/>
        <v>340</v>
      </c>
      <c r="J7158" s="3">
        <f t="shared" si="1007"/>
        <v>0</v>
      </c>
      <c r="K7158" s="3">
        <f>MIN(Inputs!$B$2, (Inputs!$B$8 - I7158)/Inputs!$B$9)</f>
        <v>0</v>
      </c>
      <c r="L7158" s="3">
        <f>MAX(MIN(Inputs!$B$2, I7158*Inputs!$B$10, Inputs!$B$8*Inputs!$B$4 - J7158), 0)</f>
        <v>170</v>
      </c>
      <c r="M7158" s="3">
        <f t="shared" si="1002"/>
        <v>0</v>
      </c>
      <c r="N7158" s="3">
        <f t="shared" si="1003"/>
        <v>0</v>
      </c>
      <c r="O7158" s="3">
        <f>IF(H7158="Reg", MIN(Inputs!$B$2, I7158*Inputs!$B$10, (Inputs!$B$8-I7158)/Inputs!$B$9), 0)</f>
        <v>0</v>
      </c>
      <c r="P7158" s="3">
        <f t="shared" si="1004"/>
        <v>0</v>
      </c>
      <c r="Q7158" s="3">
        <f t="shared" si="1005"/>
        <v>0</v>
      </c>
      <c r="R7158" s="3">
        <f>I7158 + M7158*Inputs!$B$9 - N7158/Inputs!$B$10</f>
        <v>340</v>
      </c>
    </row>
    <row r="7159" spans="1:18" x14ac:dyDescent="0.3">
      <c r="A7159" s="4">
        <v>46321.208333333343</v>
      </c>
      <c r="B7159" s="3">
        <v>12.3125</v>
      </c>
      <c r="C7159" s="3">
        <v>0.89</v>
      </c>
      <c r="D7159" s="3">
        <f t="shared" si="999"/>
        <v>20.359687499999996</v>
      </c>
      <c r="E7159" s="3">
        <f>MAX(B7159 - D7159/Inputs!$B$5, 0)</f>
        <v>0</v>
      </c>
      <c r="F7159" s="3">
        <f>MAX(D7159*Inputs!$B$5 - B7159, 0)</f>
        <v>5.6040249999999965</v>
      </c>
      <c r="G7159" s="3">
        <f t="shared" si="1000"/>
        <v>0.89</v>
      </c>
      <c r="H7159" t="str">
        <f t="shared" si="1001"/>
        <v>Charge</v>
      </c>
      <c r="I7159" s="3">
        <f t="shared" si="1006"/>
        <v>340</v>
      </c>
      <c r="J7159" s="3">
        <f t="shared" si="1007"/>
        <v>0</v>
      </c>
      <c r="K7159" s="3">
        <f>MIN(Inputs!$B$2, (Inputs!$B$8 - I7159)/Inputs!$B$9)</f>
        <v>0</v>
      </c>
      <c r="L7159" s="3">
        <f>MAX(MIN(Inputs!$B$2, I7159*Inputs!$B$10, Inputs!$B$8*Inputs!$B$4 - J7159), 0)</f>
        <v>170</v>
      </c>
      <c r="M7159" s="3">
        <f t="shared" si="1002"/>
        <v>0</v>
      </c>
      <c r="N7159" s="3">
        <f t="shared" si="1003"/>
        <v>0</v>
      </c>
      <c r="O7159" s="3">
        <f>IF(H7159="Reg", MIN(Inputs!$B$2, I7159*Inputs!$B$10, (Inputs!$B$8-I7159)/Inputs!$B$9), 0)</f>
        <v>0</v>
      </c>
      <c r="P7159" s="3">
        <f t="shared" si="1004"/>
        <v>0</v>
      </c>
      <c r="Q7159" s="3">
        <f t="shared" si="1005"/>
        <v>0</v>
      </c>
      <c r="R7159" s="3">
        <f>I7159 + M7159*Inputs!$B$9 - N7159/Inputs!$B$10</f>
        <v>340</v>
      </c>
    </row>
    <row r="7160" spans="1:18" x14ac:dyDescent="0.3">
      <c r="A7160" s="4">
        <v>46321.25</v>
      </c>
      <c r="B7160" s="3">
        <v>10.272499999999999</v>
      </c>
      <c r="C7160" s="3">
        <v>1</v>
      </c>
      <c r="D7160" s="3">
        <f t="shared" si="999"/>
        <v>20.359687499999996</v>
      </c>
      <c r="E7160" s="3">
        <f>MAX(B7160 - D7160/Inputs!$B$5, 0)</f>
        <v>0</v>
      </c>
      <c r="F7160" s="3">
        <f>MAX(D7160*Inputs!$B$5 - B7160, 0)</f>
        <v>7.6440249999999974</v>
      </c>
      <c r="G7160" s="3">
        <f t="shared" si="1000"/>
        <v>1</v>
      </c>
      <c r="H7160" t="str">
        <f t="shared" si="1001"/>
        <v>Charge</v>
      </c>
      <c r="I7160" s="3">
        <f t="shared" si="1006"/>
        <v>340</v>
      </c>
      <c r="J7160" s="3">
        <f t="shared" si="1007"/>
        <v>0</v>
      </c>
      <c r="K7160" s="3">
        <f>MIN(Inputs!$B$2, (Inputs!$B$8 - I7160)/Inputs!$B$9)</f>
        <v>0</v>
      </c>
      <c r="L7160" s="3">
        <f>MAX(MIN(Inputs!$B$2, I7160*Inputs!$B$10, Inputs!$B$8*Inputs!$B$4 - J7160), 0)</f>
        <v>170</v>
      </c>
      <c r="M7160" s="3">
        <f t="shared" si="1002"/>
        <v>0</v>
      </c>
      <c r="N7160" s="3">
        <f t="shared" si="1003"/>
        <v>0</v>
      </c>
      <c r="O7160" s="3">
        <f>IF(H7160="Reg", MIN(Inputs!$B$2, I7160*Inputs!$B$10, (Inputs!$B$8-I7160)/Inputs!$B$9), 0)</f>
        <v>0</v>
      </c>
      <c r="P7160" s="3">
        <f t="shared" si="1004"/>
        <v>0</v>
      </c>
      <c r="Q7160" s="3">
        <f t="shared" si="1005"/>
        <v>0</v>
      </c>
      <c r="R7160" s="3">
        <f>I7160 + M7160*Inputs!$B$9 - N7160/Inputs!$B$10</f>
        <v>340</v>
      </c>
    </row>
    <row r="7161" spans="1:18" x14ac:dyDescent="0.3">
      <c r="A7161" s="4">
        <v>46321.291666666657</v>
      </c>
      <c r="B7161" s="3">
        <v>17.767499999999998</v>
      </c>
      <c r="C7161" s="3">
        <v>2.15</v>
      </c>
      <c r="D7161" s="3">
        <f t="shared" si="999"/>
        <v>20.359687499999996</v>
      </c>
      <c r="E7161" s="3">
        <f>MAX(B7161 - D7161/Inputs!$B$5, 0)</f>
        <v>0</v>
      </c>
      <c r="F7161" s="3">
        <f>MAX(D7161*Inputs!$B$5 - B7161, 0)</f>
        <v>0.14902499999999819</v>
      </c>
      <c r="G7161" s="3">
        <f t="shared" si="1000"/>
        <v>2.15</v>
      </c>
      <c r="H7161" t="str">
        <f t="shared" si="1001"/>
        <v>Reg</v>
      </c>
      <c r="I7161" s="3">
        <f t="shared" si="1006"/>
        <v>340</v>
      </c>
      <c r="J7161" s="3">
        <f t="shared" si="1007"/>
        <v>0</v>
      </c>
      <c r="K7161" s="3">
        <f>MIN(Inputs!$B$2, (Inputs!$B$8 - I7161)/Inputs!$B$9)</f>
        <v>0</v>
      </c>
      <c r="L7161" s="3">
        <f>MAX(MIN(Inputs!$B$2, I7161*Inputs!$B$10, Inputs!$B$8*Inputs!$B$4 - J7161), 0)</f>
        <v>170</v>
      </c>
      <c r="M7161" s="3">
        <f t="shared" si="1002"/>
        <v>0</v>
      </c>
      <c r="N7161" s="3">
        <f t="shared" si="1003"/>
        <v>0</v>
      </c>
      <c r="O7161" s="3">
        <f>IF(H7161="Reg", MIN(Inputs!$B$2, I7161*Inputs!$B$10, (Inputs!$B$8-I7161)/Inputs!$B$9), 0)</f>
        <v>0</v>
      </c>
      <c r="P7161" s="3">
        <f t="shared" si="1004"/>
        <v>0</v>
      </c>
      <c r="Q7161" s="3">
        <f t="shared" si="1005"/>
        <v>0</v>
      </c>
      <c r="R7161" s="3">
        <f>I7161 + M7161*Inputs!$B$9 - N7161/Inputs!$B$10</f>
        <v>340</v>
      </c>
    </row>
    <row r="7162" spans="1:18" x14ac:dyDescent="0.3">
      <c r="A7162" s="4">
        <v>46321.333333333343</v>
      </c>
      <c r="B7162" s="3">
        <v>10.1775</v>
      </c>
      <c r="C7162" s="3">
        <v>1.48</v>
      </c>
      <c r="D7162" s="3">
        <f t="shared" si="999"/>
        <v>20.359687499999996</v>
      </c>
      <c r="E7162" s="3">
        <f>MAX(B7162 - D7162/Inputs!$B$5, 0)</f>
        <v>0</v>
      </c>
      <c r="F7162" s="3">
        <f>MAX(D7162*Inputs!$B$5 - B7162, 0)</f>
        <v>7.7390249999999963</v>
      </c>
      <c r="G7162" s="3">
        <f t="shared" si="1000"/>
        <v>1.48</v>
      </c>
      <c r="H7162" t="str">
        <f t="shared" si="1001"/>
        <v>Charge</v>
      </c>
      <c r="I7162" s="3">
        <f t="shared" si="1006"/>
        <v>340</v>
      </c>
      <c r="J7162" s="3">
        <f t="shared" si="1007"/>
        <v>0</v>
      </c>
      <c r="K7162" s="3">
        <f>MIN(Inputs!$B$2, (Inputs!$B$8 - I7162)/Inputs!$B$9)</f>
        <v>0</v>
      </c>
      <c r="L7162" s="3">
        <f>MAX(MIN(Inputs!$B$2, I7162*Inputs!$B$10, Inputs!$B$8*Inputs!$B$4 - J7162), 0)</f>
        <v>170</v>
      </c>
      <c r="M7162" s="3">
        <f t="shared" si="1002"/>
        <v>0</v>
      </c>
      <c r="N7162" s="3">
        <f t="shared" si="1003"/>
        <v>0</v>
      </c>
      <c r="O7162" s="3">
        <f>IF(H7162="Reg", MIN(Inputs!$B$2, I7162*Inputs!$B$10, (Inputs!$B$8-I7162)/Inputs!$B$9), 0)</f>
        <v>0</v>
      </c>
      <c r="P7162" s="3">
        <f t="shared" si="1004"/>
        <v>0</v>
      </c>
      <c r="Q7162" s="3">
        <f t="shared" si="1005"/>
        <v>0</v>
      </c>
      <c r="R7162" s="3">
        <f>I7162 + M7162*Inputs!$B$9 - N7162/Inputs!$B$10</f>
        <v>340</v>
      </c>
    </row>
    <row r="7163" spans="1:18" x14ac:dyDescent="0.3">
      <c r="A7163" s="4">
        <v>46321.375</v>
      </c>
      <c r="B7163" s="3">
        <v>15.077500000000001</v>
      </c>
      <c r="C7163" s="3">
        <v>0.49</v>
      </c>
      <c r="D7163" s="3">
        <f t="shared" si="999"/>
        <v>20.359687499999996</v>
      </c>
      <c r="E7163" s="3">
        <f>MAX(B7163 - D7163/Inputs!$B$5, 0)</f>
        <v>0</v>
      </c>
      <c r="F7163" s="3">
        <f>MAX(D7163*Inputs!$B$5 - B7163, 0)</f>
        <v>2.8390249999999959</v>
      </c>
      <c r="G7163" s="3">
        <f t="shared" si="1000"/>
        <v>0.49</v>
      </c>
      <c r="H7163" t="str">
        <f t="shared" si="1001"/>
        <v>Charge</v>
      </c>
      <c r="I7163" s="3">
        <f t="shared" si="1006"/>
        <v>340</v>
      </c>
      <c r="J7163" s="3">
        <f t="shared" si="1007"/>
        <v>0</v>
      </c>
      <c r="K7163" s="3">
        <f>MIN(Inputs!$B$2, (Inputs!$B$8 - I7163)/Inputs!$B$9)</f>
        <v>0</v>
      </c>
      <c r="L7163" s="3">
        <f>MAX(MIN(Inputs!$B$2, I7163*Inputs!$B$10, Inputs!$B$8*Inputs!$B$4 - J7163), 0)</f>
        <v>170</v>
      </c>
      <c r="M7163" s="3">
        <f t="shared" si="1002"/>
        <v>0</v>
      </c>
      <c r="N7163" s="3">
        <f t="shared" si="1003"/>
        <v>0</v>
      </c>
      <c r="O7163" s="3">
        <f>IF(H7163="Reg", MIN(Inputs!$B$2, I7163*Inputs!$B$10, (Inputs!$B$8-I7163)/Inputs!$B$9), 0)</f>
        <v>0</v>
      </c>
      <c r="P7163" s="3">
        <f t="shared" si="1004"/>
        <v>0</v>
      </c>
      <c r="Q7163" s="3">
        <f t="shared" si="1005"/>
        <v>0</v>
      </c>
      <c r="R7163" s="3">
        <f>I7163 + M7163*Inputs!$B$9 - N7163/Inputs!$B$10</f>
        <v>340</v>
      </c>
    </row>
    <row r="7164" spans="1:18" x14ac:dyDescent="0.3">
      <c r="A7164" s="4">
        <v>46321.416666666657</v>
      </c>
      <c r="B7164" s="3">
        <v>19.472500000000004</v>
      </c>
      <c r="C7164" s="3">
        <v>0.4</v>
      </c>
      <c r="D7164" s="3">
        <f t="shared" si="999"/>
        <v>20.359687499999996</v>
      </c>
      <c r="E7164" s="3">
        <f>MAX(B7164 - D7164/Inputs!$B$5, 0)</f>
        <v>0</v>
      </c>
      <c r="F7164" s="3">
        <f>MAX(D7164*Inputs!$B$5 - B7164, 0)</f>
        <v>0</v>
      </c>
      <c r="G7164" s="3">
        <f t="shared" si="1000"/>
        <v>0.4</v>
      </c>
      <c r="H7164" t="str">
        <f t="shared" si="1001"/>
        <v>Reg</v>
      </c>
      <c r="I7164" s="3">
        <f t="shared" si="1006"/>
        <v>340</v>
      </c>
      <c r="J7164" s="3">
        <f t="shared" si="1007"/>
        <v>0</v>
      </c>
      <c r="K7164" s="3">
        <f>MIN(Inputs!$B$2, (Inputs!$B$8 - I7164)/Inputs!$B$9)</f>
        <v>0</v>
      </c>
      <c r="L7164" s="3">
        <f>MAX(MIN(Inputs!$B$2, I7164*Inputs!$B$10, Inputs!$B$8*Inputs!$B$4 - J7164), 0)</f>
        <v>170</v>
      </c>
      <c r="M7164" s="3">
        <f t="shared" si="1002"/>
        <v>0</v>
      </c>
      <c r="N7164" s="3">
        <f t="shared" si="1003"/>
        <v>0</v>
      </c>
      <c r="O7164" s="3">
        <f>IF(H7164="Reg", MIN(Inputs!$B$2, I7164*Inputs!$B$10, (Inputs!$B$8-I7164)/Inputs!$B$9), 0)</f>
        <v>0</v>
      </c>
      <c r="P7164" s="3">
        <f t="shared" si="1004"/>
        <v>0</v>
      </c>
      <c r="Q7164" s="3">
        <f t="shared" si="1005"/>
        <v>0</v>
      </c>
      <c r="R7164" s="3">
        <f>I7164 + M7164*Inputs!$B$9 - N7164/Inputs!$B$10</f>
        <v>340</v>
      </c>
    </row>
    <row r="7165" spans="1:18" x14ac:dyDescent="0.3">
      <c r="A7165" s="4">
        <v>46321.458333333343</v>
      </c>
      <c r="B7165" s="3">
        <v>24.467500000000001</v>
      </c>
      <c r="C7165" s="3">
        <v>0.4</v>
      </c>
      <c r="D7165" s="3">
        <f t="shared" si="999"/>
        <v>20.359687499999996</v>
      </c>
      <c r="E7165" s="3">
        <f>MAX(B7165 - D7165/Inputs!$B$5, 0)</f>
        <v>1.3314914772727313</v>
      </c>
      <c r="F7165" s="3">
        <f>MAX(D7165*Inputs!$B$5 - B7165, 0)</f>
        <v>0</v>
      </c>
      <c r="G7165" s="3">
        <f t="shared" si="1000"/>
        <v>0.4</v>
      </c>
      <c r="H7165" t="str">
        <f t="shared" si="1001"/>
        <v>Discharge</v>
      </c>
      <c r="I7165" s="3">
        <f t="shared" si="1006"/>
        <v>340</v>
      </c>
      <c r="J7165" s="3">
        <f t="shared" si="1007"/>
        <v>0</v>
      </c>
      <c r="K7165" s="3">
        <f>MIN(Inputs!$B$2, (Inputs!$B$8 - I7165)/Inputs!$B$9)</f>
        <v>0</v>
      </c>
      <c r="L7165" s="3">
        <f>MAX(MIN(Inputs!$B$2, I7165*Inputs!$B$10, Inputs!$B$8*Inputs!$B$4 - J7165), 0)</f>
        <v>170</v>
      </c>
      <c r="M7165" s="3">
        <f t="shared" si="1002"/>
        <v>0</v>
      </c>
      <c r="N7165" s="3">
        <f t="shared" si="1003"/>
        <v>170</v>
      </c>
      <c r="O7165" s="3">
        <f>IF(H7165="Reg", MIN(Inputs!$B$2, I7165*Inputs!$B$10, (Inputs!$B$8-I7165)/Inputs!$B$9), 0)</f>
        <v>0</v>
      </c>
      <c r="P7165" s="3">
        <f t="shared" si="1004"/>
        <v>4159.4750000000004</v>
      </c>
      <c r="Q7165" s="3">
        <f t="shared" si="1005"/>
        <v>0</v>
      </c>
      <c r="R7165" s="3">
        <f>I7165 + M7165*Inputs!$B$9 - N7165/Inputs!$B$10</f>
        <v>158.77939109773115</v>
      </c>
    </row>
    <row r="7166" spans="1:18" x14ac:dyDescent="0.3">
      <c r="A7166" s="4">
        <v>46321.5</v>
      </c>
      <c r="B7166" s="3">
        <v>27.8675</v>
      </c>
      <c r="C7166" s="3">
        <v>0.4</v>
      </c>
      <c r="D7166" s="3">
        <f t="shared" si="999"/>
        <v>20.359687499999996</v>
      </c>
      <c r="E7166" s="3">
        <f>MAX(B7166 - D7166/Inputs!$B$5, 0)</f>
        <v>4.7314914772727299</v>
      </c>
      <c r="F7166" s="3">
        <f>MAX(D7166*Inputs!$B$5 - B7166, 0)</f>
        <v>0</v>
      </c>
      <c r="G7166" s="3">
        <f t="shared" si="1000"/>
        <v>0.4</v>
      </c>
      <c r="H7166" t="str">
        <f t="shared" si="1001"/>
        <v>Discharge</v>
      </c>
      <c r="I7166" s="3">
        <f t="shared" si="1006"/>
        <v>158.77939109773115</v>
      </c>
      <c r="J7166" s="3">
        <f t="shared" si="1007"/>
        <v>170</v>
      </c>
      <c r="K7166" s="3">
        <f>MIN(Inputs!$B$2, (Inputs!$B$8 - I7166)/Inputs!$B$9)</f>
        <v>170</v>
      </c>
      <c r="L7166" s="3">
        <f>MAX(MIN(Inputs!$B$2, I7166*Inputs!$B$10, Inputs!$B$8*Inputs!$B$4 - J7166), 0)</f>
        <v>148.94827166799323</v>
      </c>
      <c r="M7166" s="3">
        <f t="shared" si="1002"/>
        <v>0</v>
      </c>
      <c r="N7166" s="3">
        <f t="shared" si="1003"/>
        <v>148.94827166799323</v>
      </c>
      <c r="O7166" s="3">
        <f>IF(H7166="Reg", MIN(Inputs!$B$2, I7166*Inputs!$B$10, (Inputs!$B$8-I7166)/Inputs!$B$9), 0)</f>
        <v>0</v>
      </c>
      <c r="P7166" s="3">
        <f t="shared" si="1004"/>
        <v>4150.8159607078014</v>
      </c>
      <c r="Q7166" s="3">
        <f t="shared" si="1005"/>
        <v>0</v>
      </c>
      <c r="R7166" s="3">
        <f>I7166 + M7166*Inputs!$B$9 - N7166/Inputs!$B$10</f>
        <v>0</v>
      </c>
    </row>
    <row r="7167" spans="1:18" x14ac:dyDescent="0.3">
      <c r="A7167" s="4">
        <v>46321.541666666657</v>
      </c>
      <c r="B7167" s="3">
        <v>32.704999999999998</v>
      </c>
      <c r="C7167" s="3">
        <v>0.4</v>
      </c>
      <c r="D7167" s="3">
        <f t="shared" si="999"/>
        <v>20.359687499999996</v>
      </c>
      <c r="E7167" s="3">
        <f>MAX(B7167 - D7167/Inputs!$B$5, 0)</f>
        <v>9.5689914772727285</v>
      </c>
      <c r="F7167" s="3">
        <f>MAX(D7167*Inputs!$B$5 - B7167, 0)</f>
        <v>0</v>
      </c>
      <c r="G7167" s="3">
        <f t="shared" si="1000"/>
        <v>0.4</v>
      </c>
      <c r="H7167" t="str">
        <f t="shared" si="1001"/>
        <v>Discharge</v>
      </c>
      <c r="I7167" s="3">
        <f t="shared" si="1006"/>
        <v>0</v>
      </c>
      <c r="J7167" s="3">
        <f t="shared" si="1007"/>
        <v>318.94827166799325</v>
      </c>
      <c r="K7167" s="3">
        <f>MIN(Inputs!$B$2, (Inputs!$B$8 - I7167)/Inputs!$B$9)</f>
        <v>170</v>
      </c>
      <c r="L7167" s="3">
        <f>MAX(MIN(Inputs!$B$2, I7167*Inputs!$B$10, Inputs!$B$8*Inputs!$B$4 - J7167), 0)</f>
        <v>0</v>
      </c>
      <c r="M7167" s="3">
        <f t="shared" si="1002"/>
        <v>0</v>
      </c>
      <c r="N7167" s="3">
        <f t="shared" si="1003"/>
        <v>0</v>
      </c>
      <c r="O7167" s="3">
        <f>IF(H7167="Reg", MIN(Inputs!$B$2, I7167*Inputs!$B$10, (Inputs!$B$8-I7167)/Inputs!$B$9), 0)</f>
        <v>0</v>
      </c>
      <c r="P7167" s="3">
        <f t="shared" si="1004"/>
        <v>0</v>
      </c>
      <c r="Q7167" s="3">
        <f t="shared" si="1005"/>
        <v>0</v>
      </c>
      <c r="R7167" s="3">
        <f>I7167 + M7167*Inputs!$B$9 - N7167/Inputs!$B$10</f>
        <v>0</v>
      </c>
    </row>
    <row r="7168" spans="1:18" x14ac:dyDescent="0.3">
      <c r="A7168" s="4">
        <v>46321.583333333343</v>
      </c>
      <c r="B7168" s="3">
        <v>44.559999999999995</v>
      </c>
      <c r="C7168" s="3">
        <v>0.44</v>
      </c>
      <c r="D7168" s="3">
        <f t="shared" si="999"/>
        <v>20.359687499999996</v>
      </c>
      <c r="E7168" s="3">
        <f>MAX(B7168 - D7168/Inputs!$B$5, 0)</f>
        <v>21.423991477272725</v>
      </c>
      <c r="F7168" s="3">
        <f>MAX(D7168*Inputs!$B$5 - B7168, 0)</f>
        <v>0</v>
      </c>
      <c r="G7168" s="3">
        <f t="shared" si="1000"/>
        <v>0.44</v>
      </c>
      <c r="H7168" t="str">
        <f t="shared" si="1001"/>
        <v>Discharge</v>
      </c>
      <c r="I7168" s="3">
        <f t="shared" si="1006"/>
        <v>0</v>
      </c>
      <c r="J7168" s="3">
        <f t="shared" si="1007"/>
        <v>318.94827166799325</v>
      </c>
      <c r="K7168" s="3">
        <f>MIN(Inputs!$B$2, (Inputs!$B$8 - I7168)/Inputs!$B$9)</f>
        <v>170</v>
      </c>
      <c r="L7168" s="3">
        <f>MAX(MIN(Inputs!$B$2, I7168*Inputs!$B$10, Inputs!$B$8*Inputs!$B$4 - J7168), 0)</f>
        <v>0</v>
      </c>
      <c r="M7168" s="3">
        <f t="shared" si="1002"/>
        <v>0</v>
      </c>
      <c r="N7168" s="3">
        <f t="shared" si="1003"/>
        <v>0</v>
      </c>
      <c r="O7168" s="3">
        <f>IF(H7168="Reg", MIN(Inputs!$B$2, I7168*Inputs!$B$10, (Inputs!$B$8-I7168)/Inputs!$B$9), 0)</f>
        <v>0</v>
      </c>
      <c r="P7168" s="3">
        <f t="shared" si="1004"/>
        <v>0</v>
      </c>
      <c r="Q7168" s="3">
        <f t="shared" si="1005"/>
        <v>0</v>
      </c>
      <c r="R7168" s="3">
        <f>I7168 + M7168*Inputs!$B$9 - N7168/Inputs!$B$10</f>
        <v>0</v>
      </c>
    </row>
    <row r="7169" spans="1:18" x14ac:dyDescent="0.3">
      <c r="A7169" s="4">
        <v>46321.625</v>
      </c>
      <c r="B7169" s="3">
        <v>35.380000000000003</v>
      </c>
      <c r="C7169" s="3">
        <v>0.44</v>
      </c>
      <c r="D7169" s="3">
        <f t="shared" si="999"/>
        <v>20.359687499999996</v>
      </c>
      <c r="E7169" s="3">
        <f>MAX(B7169 - D7169/Inputs!$B$5, 0)</f>
        <v>12.243991477272733</v>
      </c>
      <c r="F7169" s="3">
        <f>MAX(D7169*Inputs!$B$5 - B7169, 0)</f>
        <v>0</v>
      </c>
      <c r="G7169" s="3">
        <f t="shared" si="1000"/>
        <v>0.44</v>
      </c>
      <c r="H7169" t="str">
        <f t="shared" si="1001"/>
        <v>Discharge</v>
      </c>
      <c r="I7169" s="3">
        <f t="shared" si="1006"/>
        <v>0</v>
      </c>
      <c r="J7169" s="3">
        <f t="shared" si="1007"/>
        <v>318.94827166799325</v>
      </c>
      <c r="K7169" s="3">
        <f>MIN(Inputs!$B$2, (Inputs!$B$8 - I7169)/Inputs!$B$9)</f>
        <v>170</v>
      </c>
      <c r="L7169" s="3">
        <f>MAX(MIN(Inputs!$B$2, I7169*Inputs!$B$10, Inputs!$B$8*Inputs!$B$4 - J7169), 0)</f>
        <v>0</v>
      </c>
      <c r="M7169" s="3">
        <f t="shared" si="1002"/>
        <v>0</v>
      </c>
      <c r="N7169" s="3">
        <f t="shared" si="1003"/>
        <v>0</v>
      </c>
      <c r="O7169" s="3">
        <f>IF(H7169="Reg", MIN(Inputs!$B$2, I7169*Inputs!$B$10, (Inputs!$B$8-I7169)/Inputs!$B$9), 0)</f>
        <v>0</v>
      </c>
      <c r="P7169" s="3">
        <f t="shared" si="1004"/>
        <v>0</v>
      </c>
      <c r="Q7169" s="3">
        <f t="shared" si="1005"/>
        <v>0</v>
      </c>
      <c r="R7169" s="3">
        <f>I7169 + M7169*Inputs!$B$9 - N7169/Inputs!$B$10</f>
        <v>0</v>
      </c>
    </row>
    <row r="7170" spans="1:18" x14ac:dyDescent="0.3">
      <c r="A7170" s="4">
        <v>46321.666666666657</v>
      </c>
      <c r="B7170" s="3">
        <v>26.397500000000001</v>
      </c>
      <c r="C7170" s="3">
        <v>0.84</v>
      </c>
      <c r="D7170" s="3">
        <f t="shared" ref="D7170:D7233" si="1008">AVERAGEIFS(B:B, A:A, "&gt;="&amp;INT(A7170), A:A, "&lt;"&amp;INT(A7170)+1)</f>
        <v>20.359687499999996</v>
      </c>
      <c r="E7170" s="3">
        <f>MAX(B7170 - D7170/Inputs!$B$5, 0)</f>
        <v>3.261491477272731</v>
      </c>
      <c r="F7170" s="3">
        <f>MAX(D7170*Inputs!$B$5 - B7170, 0)</f>
        <v>0</v>
      </c>
      <c r="G7170" s="3">
        <f t="shared" ref="G7170:G7233" si="1009">C7170</f>
        <v>0.84</v>
      </c>
      <c r="H7170" t="str">
        <f t="shared" ref="H7170:H7233" si="1010">IF(MAX(E7170, F7170, G7170)&lt;=0, "Idle", IF(AND(G7170&gt;=E7170, G7170&gt;=F7170), "Reg", IF(E7170&gt;=F7170, "Discharge", "Charge")))</f>
        <v>Discharge</v>
      </c>
      <c r="I7170" s="3">
        <f t="shared" si="1006"/>
        <v>0</v>
      </c>
      <c r="J7170" s="3">
        <f t="shared" si="1007"/>
        <v>318.94827166799325</v>
      </c>
      <c r="K7170" s="3">
        <f>MIN(Inputs!$B$2, (Inputs!$B$8 - I7170)/Inputs!$B$9)</f>
        <v>170</v>
      </c>
      <c r="L7170" s="3">
        <f>MAX(MIN(Inputs!$B$2, I7170*Inputs!$B$10, Inputs!$B$8*Inputs!$B$4 - J7170), 0)</f>
        <v>0</v>
      </c>
      <c r="M7170" s="3">
        <f t="shared" ref="M7170:M7233" si="1011">IF(H7170="Charge", K7170, 0)</f>
        <v>0</v>
      </c>
      <c r="N7170" s="3">
        <f t="shared" ref="N7170:N7233" si="1012">IF(H7170="Discharge", L7170, 0)</f>
        <v>0</v>
      </c>
      <c r="O7170" s="3">
        <f>IF(H7170="Reg", MIN(Inputs!$B$2, I7170*Inputs!$B$10, (Inputs!$B$8-I7170)/Inputs!$B$9), 0)</f>
        <v>0</v>
      </c>
      <c r="P7170" s="3">
        <f t="shared" ref="P7170:P7233" si="1013">(N7170 - M7170) * B7170</f>
        <v>0</v>
      </c>
      <c r="Q7170" s="3">
        <f t="shared" ref="Q7170:Q7233" si="1014">O7170 * C7170</f>
        <v>0</v>
      </c>
      <c r="R7170" s="3">
        <f>I7170 + M7170*Inputs!$B$9 - N7170/Inputs!$B$10</f>
        <v>0</v>
      </c>
    </row>
    <row r="7171" spans="1:18" x14ac:dyDescent="0.3">
      <c r="A7171" s="4">
        <v>46321.708333333343</v>
      </c>
      <c r="B7171" s="3">
        <v>22.195</v>
      </c>
      <c r="C7171" s="3">
        <v>14.88</v>
      </c>
      <c r="D7171" s="3">
        <f t="shared" si="1008"/>
        <v>20.359687499999996</v>
      </c>
      <c r="E7171" s="3">
        <f>MAX(B7171 - D7171/Inputs!$B$5, 0)</f>
        <v>0</v>
      </c>
      <c r="F7171" s="3">
        <f>MAX(D7171*Inputs!$B$5 - B7171, 0)</f>
        <v>0</v>
      </c>
      <c r="G7171" s="3">
        <f t="shared" si="1009"/>
        <v>14.88</v>
      </c>
      <c r="H7171" t="str">
        <f t="shared" si="1010"/>
        <v>Reg</v>
      </c>
      <c r="I7171" s="3">
        <f t="shared" ref="I7171:I7234" si="1015">R7170</f>
        <v>0</v>
      </c>
      <c r="J7171" s="3">
        <f t="shared" ref="J7171:J7234" si="1016">IF(INT(A7171)=INT(A7170), J7170 + N7170, 0)</f>
        <v>318.94827166799325</v>
      </c>
      <c r="K7171" s="3">
        <f>MIN(Inputs!$B$2, (Inputs!$B$8 - I7171)/Inputs!$B$9)</f>
        <v>170</v>
      </c>
      <c r="L7171" s="3">
        <f>MAX(MIN(Inputs!$B$2, I7171*Inputs!$B$10, Inputs!$B$8*Inputs!$B$4 - J7171), 0)</f>
        <v>0</v>
      </c>
      <c r="M7171" s="3">
        <f t="shared" si="1011"/>
        <v>0</v>
      </c>
      <c r="N7171" s="3">
        <f t="shared" si="1012"/>
        <v>0</v>
      </c>
      <c r="O7171" s="3">
        <f>IF(H7171="Reg", MIN(Inputs!$B$2, I7171*Inputs!$B$10, (Inputs!$B$8-I7171)/Inputs!$B$9), 0)</f>
        <v>0</v>
      </c>
      <c r="P7171" s="3">
        <f t="shared" si="1013"/>
        <v>0</v>
      </c>
      <c r="Q7171" s="3">
        <f t="shared" si="1014"/>
        <v>0</v>
      </c>
      <c r="R7171" s="3">
        <f>I7171 + M7171*Inputs!$B$9 - N7171/Inputs!$B$10</f>
        <v>0</v>
      </c>
    </row>
    <row r="7172" spans="1:18" x14ac:dyDescent="0.3">
      <c r="A7172" s="4">
        <v>46321.75</v>
      </c>
      <c r="B7172" s="3">
        <v>31.202500000000001</v>
      </c>
      <c r="C7172" s="3">
        <v>9.3800000000000008</v>
      </c>
      <c r="D7172" s="3">
        <f t="shared" si="1008"/>
        <v>20.359687499999996</v>
      </c>
      <c r="E7172" s="3">
        <f>MAX(B7172 - D7172/Inputs!$B$5, 0)</f>
        <v>8.0664914772727307</v>
      </c>
      <c r="F7172" s="3">
        <f>MAX(D7172*Inputs!$B$5 - B7172, 0)</f>
        <v>0</v>
      </c>
      <c r="G7172" s="3">
        <f t="shared" si="1009"/>
        <v>9.3800000000000008</v>
      </c>
      <c r="H7172" t="str">
        <f t="shared" si="1010"/>
        <v>Reg</v>
      </c>
      <c r="I7172" s="3">
        <f t="shared" si="1015"/>
        <v>0</v>
      </c>
      <c r="J7172" s="3">
        <f t="shared" si="1016"/>
        <v>318.94827166799325</v>
      </c>
      <c r="K7172" s="3">
        <f>MIN(Inputs!$B$2, (Inputs!$B$8 - I7172)/Inputs!$B$9)</f>
        <v>170</v>
      </c>
      <c r="L7172" s="3">
        <f>MAX(MIN(Inputs!$B$2, I7172*Inputs!$B$10, Inputs!$B$8*Inputs!$B$4 - J7172), 0)</f>
        <v>0</v>
      </c>
      <c r="M7172" s="3">
        <f t="shared" si="1011"/>
        <v>0</v>
      </c>
      <c r="N7172" s="3">
        <f t="shared" si="1012"/>
        <v>0</v>
      </c>
      <c r="O7172" s="3">
        <f>IF(H7172="Reg", MIN(Inputs!$B$2, I7172*Inputs!$B$10, (Inputs!$B$8-I7172)/Inputs!$B$9), 0)</f>
        <v>0</v>
      </c>
      <c r="P7172" s="3">
        <f t="shared" si="1013"/>
        <v>0</v>
      </c>
      <c r="Q7172" s="3">
        <f t="shared" si="1014"/>
        <v>0</v>
      </c>
      <c r="R7172" s="3">
        <f>I7172 + M7172*Inputs!$B$9 - N7172/Inputs!$B$10</f>
        <v>0</v>
      </c>
    </row>
    <row r="7173" spans="1:18" x14ac:dyDescent="0.3">
      <c r="A7173" s="4">
        <v>46321.791666666657</v>
      </c>
      <c r="B7173" s="3">
        <v>26.819999999999997</v>
      </c>
      <c r="C7173" s="3">
        <v>12.4</v>
      </c>
      <c r="D7173" s="3">
        <f t="shared" si="1008"/>
        <v>20.359687499999996</v>
      </c>
      <c r="E7173" s="3">
        <f>MAX(B7173 - D7173/Inputs!$B$5, 0)</f>
        <v>3.6839914772727269</v>
      </c>
      <c r="F7173" s="3">
        <f>MAX(D7173*Inputs!$B$5 - B7173, 0)</f>
        <v>0</v>
      </c>
      <c r="G7173" s="3">
        <f t="shared" si="1009"/>
        <v>12.4</v>
      </c>
      <c r="H7173" t="str">
        <f t="shared" si="1010"/>
        <v>Reg</v>
      </c>
      <c r="I7173" s="3">
        <f t="shared" si="1015"/>
        <v>0</v>
      </c>
      <c r="J7173" s="3">
        <f t="shared" si="1016"/>
        <v>318.94827166799325</v>
      </c>
      <c r="K7173" s="3">
        <f>MIN(Inputs!$B$2, (Inputs!$B$8 - I7173)/Inputs!$B$9)</f>
        <v>170</v>
      </c>
      <c r="L7173" s="3">
        <f>MAX(MIN(Inputs!$B$2, I7173*Inputs!$B$10, Inputs!$B$8*Inputs!$B$4 - J7173), 0)</f>
        <v>0</v>
      </c>
      <c r="M7173" s="3">
        <f t="shared" si="1011"/>
        <v>0</v>
      </c>
      <c r="N7173" s="3">
        <f t="shared" si="1012"/>
        <v>0</v>
      </c>
      <c r="O7173" s="3">
        <f>IF(H7173="Reg", MIN(Inputs!$B$2, I7173*Inputs!$B$10, (Inputs!$B$8-I7173)/Inputs!$B$9), 0)</f>
        <v>0</v>
      </c>
      <c r="P7173" s="3">
        <f t="shared" si="1013"/>
        <v>0</v>
      </c>
      <c r="Q7173" s="3">
        <f t="shared" si="1014"/>
        <v>0</v>
      </c>
      <c r="R7173" s="3">
        <f>I7173 + M7173*Inputs!$B$9 - N7173/Inputs!$B$10</f>
        <v>0</v>
      </c>
    </row>
    <row r="7174" spans="1:18" x14ac:dyDescent="0.3">
      <c r="A7174" s="4">
        <v>46321.833333333343</v>
      </c>
      <c r="B7174" s="3">
        <v>28.837499999999999</v>
      </c>
      <c r="C7174" s="3">
        <v>9.99</v>
      </c>
      <c r="D7174" s="3">
        <f t="shared" si="1008"/>
        <v>20.359687499999996</v>
      </c>
      <c r="E7174" s="3">
        <f>MAX(B7174 - D7174/Inputs!$B$5, 0)</f>
        <v>5.7014914772727288</v>
      </c>
      <c r="F7174" s="3">
        <f>MAX(D7174*Inputs!$B$5 - B7174, 0)</f>
        <v>0</v>
      </c>
      <c r="G7174" s="3">
        <f t="shared" si="1009"/>
        <v>9.99</v>
      </c>
      <c r="H7174" t="str">
        <f t="shared" si="1010"/>
        <v>Reg</v>
      </c>
      <c r="I7174" s="3">
        <f t="shared" si="1015"/>
        <v>0</v>
      </c>
      <c r="J7174" s="3">
        <f t="shared" si="1016"/>
        <v>318.94827166799325</v>
      </c>
      <c r="K7174" s="3">
        <f>MIN(Inputs!$B$2, (Inputs!$B$8 - I7174)/Inputs!$B$9)</f>
        <v>170</v>
      </c>
      <c r="L7174" s="3">
        <f>MAX(MIN(Inputs!$B$2, I7174*Inputs!$B$10, Inputs!$B$8*Inputs!$B$4 - J7174), 0)</f>
        <v>0</v>
      </c>
      <c r="M7174" s="3">
        <f t="shared" si="1011"/>
        <v>0</v>
      </c>
      <c r="N7174" s="3">
        <f t="shared" si="1012"/>
        <v>0</v>
      </c>
      <c r="O7174" s="3">
        <f>IF(H7174="Reg", MIN(Inputs!$B$2, I7174*Inputs!$B$10, (Inputs!$B$8-I7174)/Inputs!$B$9), 0)</f>
        <v>0</v>
      </c>
      <c r="P7174" s="3">
        <f t="shared" si="1013"/>
        <v>0</v>
      </c>
      <c r="Q7174" s="3">
        <f t="shared" si="1014"/>
        <v>0</v>
      </c>
      <c r="R7174" s="3">
        <f>I7174 + M7174*Inputs!$B$9 - N7174/Inputs!$B$10</f>
        <v>0</v>
      </c>
    </row>
    <row r="7175" spans="1:18" x14ac:dyDescent="0.3">
      <c r="A7175" s="4">
        <v>46321.875</v>
      </c>
      <c r="B7175" s="3">
        <v>27.037500000000001</v>
      </c>
      <c r="C7175" s="3">
        <v>6.49</v>
      </c>
      <c r="D7175" s="3">
        <f t="shared" si="1008"/>
        <v>20.359687499999996</v>
      </c>
      <c r="E7175" s="3">
        <f>MAX(B7175 - D7175/Inputs!$B$5, 0)</f>
        <v>3.9014914772727316</v>
      </c>
      <c r="F7175" s="3">
        <f>MAX(D7175*Inputs!$B$5 - B7175, 0)</f>
        <v>0</v>
      </c>
      <c r="G7175" s="3">
        <f t="shared" si="1009"/>
        <v>6.49</v>
      </c>
      <c r="H7175" t="str">
        <f t="shared" si="1010"/>
        <v>Reg</v>
      </c>
      <c r="I7175" s="3">
        <f t="shared" si="1015"/>
        <v>0</v>
      </c>
      <c r="J7175" s="3">
        <f t="shared" si="1016"/>
        <v>318.94827166799325</v>
      </c>
      <c r="K7175" s="3">
        <f>MIN(Inputs!$B$2, (Inputs!$B$8 - I7175)/Inputs!$B$9)</f>
        <v>170</v>
      </c>
      <c r="L7175" s="3">
        <f>MAX(MIN(Inputs!$B$2, I7175*Inputs!$B$10, Inputs!$B$8*Inputs!$B$4 - J7175), 0)</f>
        <v>0</v>
      </c>
      <c r="M7175" s="3">
        <f t="shared" si="1011"/>
        <v>0</v>
      </c>
      <c r="N7175" s="3">
        <f t="shared" si="1012"/>
        <v>0</v>
      </c>
      <c r="O7175" s="3">
        <f>IF(H7175="Reg", MIN(Inputs!$B$2, I7175*Inputs!$B$10, (Inputs!$B$8-I7175)/Inputs!$B$9), 0)</f>
        <v>0</v>
      </c>
      <c r="P7175" s="3">
        <f t="shared" si="1013"/>
        <v>0</v>
      </c>
      <c r="Q7175" s="3">
        <f t="shared" si="1014"/>
        <v>0</v>
      </c>
      <c r="R7175" s="3">
        <f>I7175 + M7175*Inputs!$B$9 - N7175/Inputs!$B$10</f>
        <v>0</v>
      </c>
    </row>
    <row r="7176" spans="1:18" x14ac:dyDescent="0.3">
      <c r="A7176" s="4">
        <v>46321.916666666657</v>
      </c>
      <c r="B7176" s="3">
        <v>25.737499999999997</v>
      </c>
      <c r="C7176" s="3">
        <v>0.89</v>
      </c>
      <c r="D7176" s="3">
        <f t="shared" si="1008"/>
        <v>20.359687499999996</v>
      </c>
      <c r="E7176" s="3">
        <f>MAX(B7176 - D7176/Inputs!$B$5, 0)</f>
        <v>2.6014914772727273</v>
      </c>
      <c r="F7176" s="3">
        <f>MAX(D7176*Inputs!$B$5 - B7176, 0)</f>
        <v>0</v>
      </c>
      <c r="G7176" s="3">
        <f t="shared" si="1009"/>
        <v>0.89</v>
      </c>
      <c r="H7176" t="str">
        <f t="shared" si="1010"/>
        <v>Discharge</v>
      </c>
      <c r="I7176" s="3">
        <f t="shared" si="1015"/>
        <v>0</v>
      </c>
      <c r="J7176" s="3">
        <f t="shared" si="1016"/>
        <v>318.94827166799325</v>
      </c>
      <c r="K7176" s="3">
        <f>MIN(Inputs!$B$2, (Inputs!$B$8 - I7176)/Inputs!$B$9)</f>
        <v>170</v>
      </c>
      <c r="L7176" s="3">
        <f>MAX(MIN(Inputs!$B$2, I7176*Inputs!$B$10, Inputs!$B$8*Inputs!$B$4 - J7176), 0)</f>
        <v>0</v>
      </c>
      <c r="M7176" s="3">
        <f t="shared" si="1011"/>
        <v>0</v>
      </c>
      <c r="N7176" s="3">
        <f t="shared" si="1012"/>
        <v>0</v>
      </c>
      <c r="O7176" s="3">
        <f>IF(H7176="Reg", MIN(Inputs!$B$2, I7176*Inputs!$B$10, (Inputs!$B$8-I7176)/Inputs!$B$9), 0)</f>
        <v>0</v>
      </c>
      <c r="P7176" s="3">
        <f t="shared" si="1013"/>
        <v>0</v>
      </c>
      <c r="Q7176" s="3">
        <f t="shared" si="1014"/>
        <v>0</v>
      </c>
      <c r="R7176" s="3">
        <f>I7176 + M7176*Inputs!$B$9 - N7176/Inputs!$B$10</f>
        <v>0</v>
      </c>
    </row>
    <row r="7177" spans="1:18" x14ac:dyDescent="0.3">
      <c r="A7177" s="4">
        <v>46321.958333333343</v>
      </c>
      <c r="B7177" s="3">
        <v>24.532499999999999</v>
      </c>
      <c r="C7177" s="3">
        <v>0.37</v>
      </c>
      <c r="D7177" s="3">
        <f t="shared" si="1008"/>
        <v>20.359687499999996</v>
      </c>
      <c r="E7177" s="3">
        <f>MAX(B7177 - D7177/Inputs!$B$5, 0)</f>
        <v>1.396491477272729</v>
      </c>
      <c r="F7177" s="3">
        <f>MAX(D7177*Inputs!$B$5 - B7177, 0)</f>
        <v>0</v>
      </c>
      <c r="G7177" s="3">
        <f t="shared" si="1009"/>
        <v>0.37</v>
      </c>
      <c r="H7177" t="str">
        <f t="shared" si="1010"/>
        <v>Discharge</v>
      </c>
      <c r="I7177" s="3">
        <f t="shared" si="1015"/>
        <v>0</v>
      </c>
      <c r="J7177" s="3">
        <f t="shared" si="1016"/>
        <v>318.94827166799325</v>
      </c>
      <c r="K7177" s="3">
        <f>MIN(Inputs!$B$2, (Inputs!$B$8 - I7177)/Inputs!$B$9)</f>
        <v>170</v>
      </c>
      <c r="L7177" s="3">
        <f>MAX(MIN(Inputs!$B$2, I7177*Inputs!$B$10, Inputs!$B$8*Inputs!$B$4 - J7177), 0)</f>
        <v>0</v>
      </c>
      <c r="M7177" s="3">
        <f t="shared" si="1011"/>
        <v>0</v>
      </c>
      <c r="N7177" s="3">
        <f t="shared" si="1012"/>
        <v>0</v>
      </c>
      <c r="O7177" s="3">
        <f>IF(H7177="Reg", MIN(Inputs!$B$2, I7177*Inputs!$B$10, (Inputs!$B$8-I7177)/Inputs!$B$9), 0)</f>
        <v>0</v>
      </c>
      <c r="P7177" s="3">
        <f t="shared" si="1013"/>
        <v>0</v>
      </c>
      <c r="Q7177" s="3">
        <f t="shared" si="1014"/>
        <v>0</v>
      </c>
      <c r="R7177" s="3">
        <f>I7177 + M7177*Inputs!$B$9 - N7177/Inputs!$B$10</f>
        <v>0</v>
      </c>
    </row>
    <row r="7178" spans="1:18" x14ac:dyDescent="0.3">
      <c r="A7178" s="4">
        <v>46322</v>
      </c>
      <c r="B7178" s="3">
        <v>20.285</v>
      </c>
      <c r="C7178" s="3">
        <v>0.3</v>
      </c>
      <c r="D7178" s="3">
        <f t="shared" si="1008"/>
        <v>30.504583333333343</v>
      </c>
      <c r="E7178" s="3">
        <f>MAX(B7178 - D7178/Inputs!$B$5, 0)</f>
        <v>0</v>
      </c>
      <c r="F7178" s="3">
        <f>MAX(D7178*Inputs!$B$5 - B7178, 0)</f>
        <v>6.5590333333333426</v>
      </c>
      <c r="G7178" s="3">
        <f t="shared" si="1009"/>
        <v>0.3</v>
      </c>
      <c r="H7178" t="str">
        <f t="shared" si="1010"/>
        <v>Charge</v>
      </c>
      <c r="I7178" s="3">
        <f t="shared" si="1015"/>
        <v>0</v>
      </c>
      <c r="J7178" s="3">
        <f t="shared" si="1016"/>
        <v>0</v>
      </c>
      <c r="K7178" s="3">
        <f>MIN(Inputs!$B$2, (Inputs!$B$8 - I7178)/Inputs!$B$9)</f>
        <v>170</v>
      </c>
      <c r="L7178" s="3">
        <f>MAX(MIN(Inputs!$B$2, I7178*Inputs!$B$10, Inputs!$B$8*Inputs!$B$4 - J7178), 0)</f>
        <v>0</v>
      </c>
      <c r="M7178" s="3">
        <f t="shared" si="1011"/>
        <v>170</v>
      </c>
      <c r="N7178" s="3">
        <f t="shared" si="1012"/>
        <v>0</v>
      </c>
      <c r="O7178" s="3">
        <f>IF(H7178="Reg", MIN(Inputs!$B$2, I7178*Inputs!$B$10, (Inputs!$B$8-I7178)/Inputs!$B$9), 0)</f>
        <v>0</v>
      </c>
      <c r="P7178" s="3">
        <f t="shared" si="1013"/>
        <v>-3448.45</v>
      </c>
      <c r="Q7178" s="3">
        <f t="shared" si="1014"/>
        <v>0</v>
      </c>
      <c r="R7178" s="3">
        <f>I7178 + M7178*Inputs!$B$9 - N7178/Inputs!$B$10</f>
        <v>159.4741358339966</v>
      </c>
    </row>
    <row r="7179" spans="1:18" x14ac:dyDescent="0.3">
      <c r="A7179" s="4">
        <v>46322.041666666657</v>
      </c>
      <c r="B7179" s="3">
        <v>20.555</v>
      </c>
      <c r="C7179" s="3">
        <v>0.37</v>
      </c>
      <c r="D7179" s="3">
        <f t="shared" si="1008"/>
        <v>30.504583333333343</v>
      </c>
      <c r="E7179" s="3">
        <f>MAX(B7179 - D7179/Inputs!$B$5, 0)</f>
        <v>0</v>
      </c>
      <c r="F7179" s="3">
        <f>MAX(D7179*Inputs!$B$5 - B7179, 0)</f>
        <v>6.289033333333343</v>
      </c>
      <c r="G7179" s="3">
        <f t="shared" si="1009"/>
        <v>0.37</v>
      </c>
      <c r="H7179" t="str">
        <f t="shared" si="1010"/>
        <v>Charge</v>
      </c>
      <c r="I7179" s="3">
        <f t="shared" si="1015"/>
        <v>159.4741358339966</v>
      </c>
      <c r="J7179" s="3">
        <f t="shared" si="1016"/>
        <v>0</v>
      </c>
      <c r="K7179" s="3">
        <f>MIN(Inputs!$B$2, (Inputs!$B$8 - I7179)/Inputs!$B$9)</f>
        <v>170</v>
      </c>
      <c r="L7179" s="3">
        <f>MAX(MIN(Inputs!$B$2, I7179*Inputs!$B$10, Inputs!$B$8*Inputs!$B$4 - J7179), 0)</f>
        <v>149.6</v>
      </c>
      <c r="M7179" s="3">
        <f t="shared" si="1011"/>
        <v>170</v>
      </c>
      <c r="N7179" s="3">
        <f t="shared" si="1012"/>
        <v>0</v>
      </c>
      <c r="O7179" s="3">
        <f>IF(H7179="Reg", MIN(Inputs!$B$2, I7179*Inputs!$B$10, (Inputs!$B$8-I7179)/Inputs!$B$9), 0)</f>
        <v>0</v>
      </c>
      <c r="P7179" s="3">
        <f t="shared" si="1013"/>
        <v>-3494.35</v>
      </c>
      <c r="Q7179" s="3">
        <f t="shared" si="1014"/>
        <v>0</v>
      </c>
      <c r="R7179" s="3">
        <f>I7179 + M7179*Inputs!$B$9 - N7179/Inputs!$B$10</f>
        <v>318.9482716679932</v>
      </c>
    </row>
    <row r="7180" spans="1:18" x14ac:dyDescent="0.3">
      <c r="A7180" s="4">
        <v>46322.083333333343</v>
      </c>
      <c r="B7180" s="3">
        <v>24.72</v>
      </c>
      <c r="C7180" s="3">
        <v>0.3</v>
      </c>
      <c r="D7180" s="3">
        <f t="shared" si="1008"/>
        <v>30.504583333333343</v>
      </c>
      <c r="E7180" s="3">
        <f>MAX(B7180 - D7180/Inputs!$B$5, 0)</f>
        <v>0</v>
      </c>
      <c r="F7180" s="3">
        <f>MAX(D7180*Inputs!$B$5 - B7180, 0)</f>
        <v>2.1240333333333439</v>
      </c>
      <c r="G7180" s="3">
        <f t="shared" si="1009"/>
        <v>0.3</v>
      </c>
      <c r="H7180" t="str">
        <f t="shared" si="1010"/>
        <v>Charge</v>
      </c>
      <c r="I7180" s="3">
        <f t="shared" si="1015"/>
        <v>318.9482716679932</v>
      </c>
      <c r="J7180" s="3">
        <f t="shared" si="1016"/>
        <v>0</v>
      </c>
      <c r="K7180" s="3">
        <f>MIN(Inputs!$B$2, (Inputs!$B$8 - I7180)/Inputs!$B$9)</f>
        <v>22.44121780453775</v>
      </c>
      <c r="L7180" s="3">
        <f>MAX(MIN(Inputs!$B$2, I7180*Inputs!$B$10, Inputs!$B$8*Inputs!$B$4 - J7180), 0)</f>
        <v>170</v>
      </c>
      <c r="M7180" s="3">
        <f t="shared" si="1011"/>
        <v>22.44121780453775</v>
      </c>
      <c r="N7180" s="3">
        <f t="shared" si="1012"/>
        <v>0</v>
      </c>
      <c r="O7180" s="3">
        <f>IF(H7180="Reg", MIN(Inputs!$B$2, I7180*Inputs!$B$10, (Inputs!$B$8-I7180)/Inputs!$B$9), 0)</f>
        <v>0</v>
      </c>
      <c r="P7180" s="3">
        <f t="shared" si="1013"/>
        <v>-554.74690412817313</v>
      </c>
      <c r="Q7180" s="3">
        <f t="shared" si="1014"/>
        <v>0</v>
      </c>
      <c r="R7180" s="3">
        <f>I7180 + M7180*Inputs!$B$9 - N7180/Inputs!$B$10</f>
        <v>340</v>
      </c>
    </row>
    <row r="7181" spans="1:18" x14ac:dyDescent="0.3">
      <c r="A7181" s="4">
        <v>46322.125</v>
      </c>
      <c r="B7181" s="3">
        <v>24.927499999999998</v>
      </c>
      <c r="C7181" s="3">
        <v>0.49</v>
      </c>
      <c r="D7181" s="3">
        <f t="shared" si="1008"/>
        <v>30.504583333333343</v>
      </c>
      <c r="E7181" s="3">
        <f>MAX(B7181 - D7181/Inputs!$B$5, 0)</f>
        <v>0</v>
      </c>
      <c r="F7181" s="3">
        <f>MAX(D7181*Inputs!$B$5 - B7181, 0)</f>
        <v>1.9165333333333443</v>
      </c>
      <c r="G7181" s="3">
        <f t="shared" si="1009"/>
        <v>0.49</v>
      </c>
      <c r="H7181" t="str">
        <f t="shared" si="1010"/>
        <v>Charge</v>
      </c>
      <c r="I7181" s="3">
        <f t="shared" si="1015"/>
        <v>340</v>
      </c>
      <c r="J7181" s="3">
        <f t="shared" si="1016"/>
        <v>0</v>
      </c>
      <c r="K7181" s="3">
        <f>MIN(Inputs!$B$2, (Inputs!$B$8 - I7181)/Inputs!$B$9)</f>
        <v>0</v>
      </c>
      <c r="L7181" s="3">
        <f>MAX(MIN(Inputs!$B$2, I7181*Inputs!$B$10, Inputs!$B$8*Inputs!$B$4 - J7181), 0)</f>
        <v>170</v>
      </c>
      <c r="M7181" s="3">
        <f t="shared" si="1011"/>
        <v>0</v>
      </c>
      <c r="N7181" s="3">
        <f t="shared" si="1012"/>
        <v>0</v>
      </c>
      <c r="O7181" s="3">
        <f>IF(H7181="Reg", MIN(Inputs!$B$2, I7181*Inputs!$B$10, (Inputs!$B$8-I7181)/Inputs!$B$9), 0)</f>
        <v>0</v>
      </c>
      <c r="P7181" s="3">
        <f t="shared" si="1013"/>
        <v>0</v>
      </c>
      <c r="Q7181" s="3">
        <f t="shared" si="1014"/>
        <v>0</v>
      </c>
      <c r="R7181" s="3">
        <f>I7181 + M7181*Inputs!$B$9 - N7181/Inputs!$B$10</f>
        <v>340</v>
      </c>
    </row>
    <row r="7182" spans="1:18" x14ac:dyDescent="0.3">
      <c r="A7182" s="4">
        <v>46322.166666666657</v>
      </c>
      <c r="B7182" s="3">
        <v>27.747500000000002</v>
      </c>
      <c r="C7182" s="3">
        <v>0.34</v>
      </c>
      <c r="D7182" s="3">
        <f t="shared" si="1008"/>
        <v>30.504583333333343</v>
      </c>
      <c r="E7182" s="3">
        <f>MAX(B7182 - D7182/Inputs!$B$5, 0)</f>
        <v>0</v>
      </c>
      <c r="F7182" s="3">
        <f>MAX(D7182*Inputs!$B$5 - B7182, 0)</f>
        <v>0</v>
      </c>
      <c r="G7182" s="3">
        <f t="shared" si="1009"/>
        <v>0.34</v>
      </c>
      <c r="H7182" t="str">
        <f t="shared" si="1010"/>
        <v>Reg</v>
      </c>
      <c r="I7182" s="3">
        <f t="shared" si="1015"/>
        <v>340</v>
      </c>
      <c r="J7182" s="3">
        <f t="shared" si="1016"/>
        <v>0</v>
      </c>
      <c r="K7182" s="3">
        <f>MIN(Inputs!$B$2, (Inputs!$B$8 - I7182)/Inputs!$B$9)</f>
        <v>0</v>
      </c>
      <c r="L7182" s="3">
        <f>MAX(MIN(Inputs!$B$2, I7182*Inputs!$B$10, Inputs!$B$8*Inputs!$B$4 - J7182), 0)</f>
        <v>170</v>
      </c>
      <c r="M7182" s="3">
        <f t="shared" si="1011"/>
        <v>0</v>
      </c>
      <c r="N7182" s="3">
        <f t="shared" si="1012"/>
        <v>0</v>
      </c>
      <c r="O7182" s="3">
        <f>IF(H7182="Reg", MIN(Inputs!$B$2, I7182*Inputs!$B$10, (Inputs!$B$8-I7182)/Inputs!$B$9), 0)</f>
        <v>0</v>
      </c>
      <c r="P7182" s="3">
        <f t="shared" si="1013"/>
        <v>0</v>
      </c>
      <c r="Q7182" s="3">
        <f t="shared" si="1014"/>
        <v>0</v>
      </c>
      <c r="R7182" s="3">
        <f>I7182 + M7182*Inputs!$B$9 - N7182/Inputs!$B$10</f>
        <v>340</v>
      </c>
    </row>
    <row r="7183" spans="1:18" x14ac:dyDescent="0.3">
      <c r="A7183" s="4">
        <v>46322.208333333343</v>
      </c>
      <c r="B7183" s="3">
        <v>41.13</v>
      </c>
      <c r="C7183" s="3">
        <v>0.5</v>
      </c>
      <c r="D7183" s="3">
        <f t="shared" si="1008"/>
        <v>30.504583333333343</v>
      </c>
      <c r="E7183" s="3">
        <f>MAX(B7183 - D7183/Inputs!$B$5, 0)</f>
        <v>6.4657007575757461</v>
      </c>
      <c r="F7183" s="3">
        <f>MAX(D7183*Inputs!$B$5 - B7183, 0)</f>
        <v>0</v>
      </c>
      <c r="G7183" s="3">
        <f t="shared" si="1009"/>
        <v>0.5</v>
      </c>
      <c r="H7183" t="str">
        <f t="shared" si="1010"/>
        <v>Discharge</v>
      </c>
      <c r="I7183" s="3">
        <f t="shared" si="1015"/>
        <v>340</v>
      </c>
      <c r="J7183" s="3">
        <f t="shared" si="1016"/>
        <v>0</v>
      </c>
      <c r="K7183" s="3">
        <f>MIN(Inputs!$B$2, (Inputs!$B$8 - I7183)/Inputs!$B$9)</f>
        <v>0</v>
      </c>
      <c r="L7183" s="3">
        <f>MAX(MIN(Inputs!$B$2, I7183*Inputs!$B$10, Inputs!$B$8*Inputs!$B$4 - J7183), 0)</f>
        <v>170</v>
      </c>
      <c r="M7183" s="3">
        <f t="shared" si="1011"/>
        <v>0</v>
      </c>
      <c r="N7183" s="3">
        <f t="shared" si="1012"/>
        <v>170</v>
      </c>
      <c r="O7183" s="3">
        <f>IF(H7183="Reg", MIN(Inputs!$B$2, I7183*Inputs!$B$10, (Inputs!$B$8-I7183)/Inputs!$B$9), 0)</f>
        <v>0</v>
      </c>
      <c r="P7183" s="3">
        <f t="shared" si="1013"/>
        <v>6992.1</v>
      </c>
      <c r="Q7183" s="3">
        <f t="shared" si="1014"/>
        <v>0</v>
      </c>
      <c r="R7183" s="3">
        <f>I7183 + M7183*Inputs!$B$9 - N7183/Inputs!$B$10</f>
        <v>158.77939109773115</v>
      </c>
    </row>
    <row r="7184" spans="1:18" x14ac:dyDescent="0.3">
      <c r="A7184" s="4">
        <v>46322.25</v>
      </c>
      <c r="B7184" s="3">
        <v>47.960000000000008</v>
      </c>
      <c r="C7184" s="3">
        <v>0.7</v>
      </c>
      <c r="D7184" s="3">
        <f t="shared" si="1008"/>
        <v>30.504583333333343</v>
      </c>
      <c r="E7184" s="3">
        <f>MAX(B7184 - D7184/Inputs!$B$5, 0)</f>
        <v>13.295700757575752</v>
      </c>
      <c r="F7184" s="3">
        <f>MAX(D7184*Inputs!$B$5 - B7184, 0)</f>
        <v>0</v>
      </c>
      <c r="G7184" s="3">
        <f t="shared" si="1009"/>
        <v>0.7</v>
      </c>
      <c r="H7184" t="str">
        <f t="shared" si="1010"/>
        <v>Discharge</v>
      </c>
      <c r="I7184" s="3">
        <f t="shared" si="1015"/>
        <v>158.77939109773115</v>
      </c>
      <c r="J7184" s="3">
        <f t="shared" si="1016"/>
        <v>170</v>
      </c>
      <c r="K7184" s="3">
        <f>MIN(Inputs!$B$2, (Inputs!$B$8 - I7184)/Inputs!$B$9)</f>
        <v>170</v>
      </c>
      <c r="L7184" s="3">
        <f>MAX(MIN(Inputs!$B$2, I7184*Inputs!$B$10, Inputs!$B$8*Inputs!$B$4 - J7184), 0)</f>
        <v>148.94827166799323</v>
      </c>
      <c r="M7184" s="3">
        <f t="shared" si="1011"/>
        <v>0</v>
      </c>
      <c r="N7184" s="3">
        <f t="shared" si="1012"/>
        <v>148.94827166799323</v>
      </c>
      <c r="O7184" s="3">
        <f>IF(H7184="Reg", MIN(Inputs!$B$2, I7184*Inputs!$B$10, (Inputs!$B$8-I7184)/Inputs!$B$9), 0)</f>
        <v>0</v>
      </c>
      <c r="P7184" s="3">
        <f t="shared" si="1013"/>
        <v>7143.5591091969563</v>
      </c>
      <c r="Q7184" s="3">
        <f t="shared" si="1014"/>
        <v>0</v>
      </c>
      <c r="R7184" s="3">
        <f>I7184 + M7184*Inputs!$B$9 - N7184/Inputs!$B$10</f>
        <v>0</v>
      </c>
    </row>
    <row r="7185" spans="1:18" x14ac:dyDescent="0.3">
      <c r="A7185" s="4">
        <v>46322.291666666657</v>
      </c>
      <c r="B7185" s="3">
        <v>37.502500000000005</v>
      </c>
      <c r="C7185" s="3">
        <v>3</v>
      </c>
      <c r="D7185" s="3">
        <f t="shared" si="1008"/>
        <v>30.504583333333343</v>
      </c>
      <c r="E7185" s="3">
        <f>MAX(B7185 - D7185/Inputs!$B$5, 0)</f>
        <v>2.8382007575757484</v>
      </c>
      <c r="F7185" s="3">
        <f>MAX(D7185*Inputs!$B$5 - B7185, 0)</f>
        <v>0</v>
      </c>
      <c r="G7185" s="3">
        <f t="shared" si="1009"/>
        <v>3</v>
      </c>
      <c r="H7185" t="str">
        <f t="shared" si="1010"/>
        <v>Reg</v>
      </c>
      <c r="I7185" s="3">
        <f t="shared" si="1015"/>
        <v>0</v>
      </c>
      <c r="J7185" s="3">
        <f t="shared" si="1016"/>
        <v>318.94827166799325</v>
      </c>
      <c r="K7185" s="3">
        <f>MIN(Inputs!$B$2, (Inputs!$B$8 - I7185)/Inputs!$B$9)</f>
        <v>170</v>
      </c>
      <c r="L7185" s="3">
        <f>MAX(MIN(Inputs!$B$2, I7185*Inputs!$B$10, Inputs!$B$8*Inputs!$B$4 - J7185), 0)</f>
        <v>0</v>
      </c>
      <c r="M7185" s="3">
        <f t="shared" si="1011"/>
        <v>0</v>
      </c>
      <c r="N7185" s="3">
        <f t="shared" si="1012"/>
        <v>0</v>
      </c>
      <c r="O7185" s="3">
        <f>IF(H7185="Reg", MIN(Inputs!$B$2, I7185*Inputs!$B$10, (Inputs!$B$8-I7185)/Inputs!$B$9), 0)</f>
        <v>0</v>
      </c>
      <c r="P7185" s="3">
        <f t="shared" si="1013"/>
        <v>0</v>
      </c>
      <c r="Q7185" s="3">
        <f t="shared" si="1014"/>
        <v>0</v>
      </c>
      <c r="R7185" s="3">
        <f>I7185 + M7185*Inputs!$B$9 - N7185/Inputs!$B$10</f>
        <v>0</v>
      </c>
    </row>
    <row r="7186" spans="1:18" x14ac:dyDescent="0.3">
      <c r="A7186" s="4">
        <v>46322.333333333343</v>
      </c>
      <c r="B7186" s="3">
        <v>36.260000000000005</v>
      </c>
      <c r="C7186" s="3">
        <v>1.72</v>
      </c>
      <c r="D7186" s="3">
        <f t="shared" si="1008"/>
        <v>30.504583333333343</v>
      </c>
      <c r="E7186" s="3">
        <f>MAX(B7186 - D7186/Inputs!$B$5, 0)</f>
        <v>1.5957007575757487</v>
      </c>
      <c r="F7186" s="3">
        <f>MAX(D7186*Inputs!$B$5 - B7186, 0)</f>
        <v>0</v>
      </c>
      <c r="G7186" s="3">
        <f t="shared" si="1009"/>
        <v>1.72</v>
      </c>
      <c r="H7186" t="str">
        <f t="shared" si="1010"/>
        <v>Reg</v>
      </c>
      <c r="I7186" s="3">
        <f t="shared" si="1015"/>
        <v>0</v>
      </c>
      <c r="J7186" s="3">
        <f t="shared" si="1016"/>
        <v>318.94827166799325</v>
      </c>
      <c r="K7186" s="3">
        <f>MIN(Inputs!$B$2, (Inputs!$B$8 - I7186)/Inputs!$B$9)</f>
        <v>170</v>
      </c>
      <c r="L7186" s="3">
        <f>MAX(MIN(Inputs!$B$2, I7186*Inputs!$B$10, Inputs!$B$8*Inputs!$B$4 - J7186), 0)</f>
        <v>0</v>
      </c>
      <c r="M7186" s="3">
        <f t="shared" si="1011"/>
        <v>0</v>
      </c>
      <c r="N7186" s="3">
        <f t="shared" si="1012"/>
        <v>0</v>
      </c>
      <c r="O7186" s="3">
        <f>IF(H7186="Reg", MIN(Inputs!$B$2, I7186*Inputs!$B$10, (Inputs!$B$8-I7186)/Inputs!$B$9), 0)</f>
        <v>0</v>
      </c>
      <c r="P7186" s="3">
        <f t="shared" si="1013"/>
        <v>0</v>
      </c>
      <c r="Q7186" s="3">
        <f t="shared" si="1014"/>
        <v>0</v>
      </c>
      <c r="R7186" s="3">
        <f>I7186 + M7186*Inputs!$B$9 - N7186/Inputs!$B$10</f>
        <v>0</v>
      </c>
    </row>
    <row r="7187" spans="1:18" x14ac:dyDescent="0.3">
      <c r="A7187" s="4">
        <v>46322.375</v>
      </c>
      <c r="B7187" s="3">
        <v>24.932499999999997</v>
      </c>
      <c r="C7187" s="3">
        <v>0.89</v>
      </c>
      <c r="D7187" s="3">
        <f t="shared" si="1008"/>
        <v>30.504583333333343</v>
      </c>
      <c r="E7187" s="3">
        <f>MAX(B7187 - D7187/Inputs!$B$5, 0)</f>
        <v>0</v>
      </c>
      <c r="F7187" s="3">
        <f>MAX(D7187*Inputs!$B$5 - B7187, 0)</f>
        <v>1.9115333333333453</v>
      </c>
      <c r="G7187" s="3">
        <f t="shared" si="1009"/>
        <v>0.89</v>
      </c>
      <c r="H7187" t="str">
        <f t="shared" si="1010"/>
        <v>Charge</v>
      </c>
      <c r="I7187" s="3">
        <f t="shared" si="1015"/>
        <v>0</v>
      </c>
      <c r="J7187" s="3">
        <f t="shared" si="1016"/>
        <v>318.94827166799325</v>
      </c>
      <c r="K7187" s="3">
        <f>MIN(Inputs!$B$2, (Inputs!$B$8 - I7187)/Inputs!$B$9)</f>
        <v>170</v>
      </c>
      <c r="L7187" s="3">
        <f>MAX(MIN(Inputs!$B$2, I7187*Inputs!$B$10, Inputs!$B$8*Inputs!$B$4 - J7187), 0)</f>
        <v>0</v>
      </c>
      <c r="M7187" s="3">
        <f t="shared" si="1011"/>
        <v>170</v>
      </c>
      <c r="N7187" s="3">
        <f t="shared" si="1012"/>
        <v>0</v>
      </c>
      <c r="O7187" s="3">
        <f>IF(H7187="Reg", MIN(Inputs!$B$2, I7187*Inputs!$B$10, (Inputs!$B$8-I7187)/Inputs!$B$9), 0)</f>
        <v>0</v>
      </c>
      <c r="P7187" s="3">
        <f t="shared" si="1013"/>
        <v>-4238.5249999999996</v>
      </c>
      <c r="Q7187" s="3">
        <f t="shared" si="1014"/>
        <v>0</v>
      </c>
      <c r="R7187" s="3">
        <f>I7187 + M7187*Inputs!$B$9 - N7187/Inputs!$B$10</f>
        <v>159.4741358339966</v>
      </c>
    </row>
    <row r="7188" spans="1:18" x14ac:dyDescent="0.3">
      <c r="A7188" s="4">
        <v>46322.416666666657</v>
      </c>
      <c r="B7188" s="3">
        <v>22.602500000000003</v>
      </c>
      <c r="C7188" s="3">
        <v>0.49</v>
      </c>
      <c r="D7188" s="3">
        <f t="shared" si="1008"/>
        <v>30.504583333333343</v>
      </c>
      <c r="E7188" s="3">
        <f>MAX(B7188 - D7188/Inputs!$B$5, 0)</f>
        <v>0</v>
      </c>
      <c r="F7188" s="3">
        <f>MAX(D7188*Inputs!$B$5 - B7188, 0)</f>
        <v>4.24153333333334</v>
      </c>
      <c r="G7188" s="3">
        <f t="shared" si="1009"/>
        <v>0.49</v>
      </c>
      <c r="H7188" t="str">
        <f t="shared" si="1010"/>
        <v>Charge</v>
      </c>
      <c r="I7188" s="3">
        <f t="shared" si="1015"/>
        <v>159.4741358339966</v>
      </c>
      <c r="J7188" s="3">
        <f t="shared" si="1016"/>
        <v>318.94827166799325</v>
      </c>
      <c r="K7188" s="3">
        <f>MIN(Inputs!$B$2, (Inputs!$B$8 - I7188)/Inputs!$B$9)</f>
        <v>170</v>
      </c>
      <c r="L7188" s="3">
        <f>MAX(MIN(Inputs!$B$2, I7188*Inputs!$B$10, Inputs!$B$8*Inputs!$B$4 - J7188), 0)</f>
        <v>21.051728332006746</v>
      </c>
      <c r="M7188" s="3">
        <f t="shared" si="1011"/>
        <v>170</v>
      </c>
      <c r="N7188" s="3">
        <f t="shared" si="1012"/>
        <v>0</v>
      </c>
      <c r="O7188" s="3">
        <f>IF(H7188="Reg", MIN(Inputs!$B$2, I7188*Inputs!$B$10, (Inputs!$B$8-I7188)/Inputs!$B$9), 0)</f>
        <v>0</v>
      </c>
      <c r="P7188" s="3">
        <f t="shared" si="1013"/>
        <v>-3842.4250000000006</v>
      </c>
      <c r="Q7188" s="3">
        <f t="shared" si="1014"/>
        <v>0</v>
      </c>
      <c r="R7188" s="3">
        <f>I7188 + M7188*Inputs!$B$9 - N7188/Inputs!$B$10</f>
        <v>318.9482716679932</v>
      </c>
    </row>
    <row r="7189" spans="1:18" x14ac:dyDescent="0.3">
      <c r="A7189" s="4">
        <v>46322.458333333343</v>
      </c>
      <c r="B7189" s="3">
        <v>25.102499999999999</v>
      </c>
      <c r="C7189" s="3">
        <v>0.49</v>
      </c>
      <c r="D7189" s="3">
        <f t="shared" si="1008"/>
        <v>30.504583333333343</v>
      </c>
      <c r="E7189" s="3">
        <f>MAX(B7189 - D7189/Inputs!$B$5, 0)</f>
        <v>0</v>
      </c>
      <c r="F7189" s="3">
        <f>MAX(D7189*Inputs!$B$5 - B7189, 0)</f>
        <v>1.7415333333333436</v>
      </c>
      <c r="G7189" s="3">
        <f t="shared" si="1009"/>
        <v>0.49</v>
      </c>
      <c r="H7189" t="str">
        <f t="shared" si="1010"/>
        <v>Charge</v>
      </c>
      <c r="I7189" s="3">
        <f t="shared" si="1015"/>
        <v>318.9482716679932</v>
      </c>
      <c r="J7189" s="3">
        <f t="shared" si="1016"/>
        <v>318.94827166799325</v>
      </c>
      <c r="K7189" s="3">
        <f>MIN(Inputs!$B$2, (Inputs!$B$8 - I7189)/Inputs!$B$9)</f>
        <v>22.44121780453775</v>
      </c>
      <c r="L7189" s="3">
        <f>MAX(MIN(Inputs!$B$2, I7189*Inputs!$B$10, Inputs!$B$8*Inputs!$B$4 - J7189), 0)</f>
        <v>21.051728332006746</v>
      </c>
      <c r="M7189" s="3">
        <f t="shared" si="1011"/>
        <v>22.44121780453775</v>
      </c>
      <c r="N7189" s="3">
        <f t="shared" si="1012"/>
        <v>0</v>
      </c>
      <c r="O7189" s="3">
        <f>IF(H7189="Reg", MIN(Inputs!$B$2, I7189*Inputs!$B$10, (Inputs!$B$8-I7189)/Inputs!$B$9), 0)</f>
        <v>0</v>
      </c>
      <c r="P7189" s="3">
        <f t="shared" si="1013"/>
        <v>-563.33066993840885</v>
      </c>
      <c r="Q7189" s="3">
        <f t="shared" si="1014"/>
        <v>0</v>
      </c>
      <c r="R7189" s="3">
        <f>I7189 + M7189*Inputs!$B$9 - N7189/Inputs!$B$10</f>
        <v>340</v>
      </c>
    </row>
    <row r="7190" spans="1:18" x14ac:dyDescent="0.3">
      <c r="A7190" s="4">
        <v>46322.5</v>
      </c>
      <c r="B7190" s="3">
        <v>25.517499999999998</v>
      </c>
      <c r="C7190" s="3">
        <v>0.49</v>
      </c>
      <c r="D7190" s="3">
        <f t="shared" si="1008"/>
        <v>30.504583333333343</v>
      </c>
      <c r="E7190" s="3">
        <f>MAX(B7190 - D7190/Inputs!$B$5, 0)</f>
        <v>0</v>
      </c>
      <c r="F7190" s="3">
        <f>MAX(D7190*Inputs!$B$5 - B7190, 0)</f>
        <v>1.3265333333333444</v>
      </c>
      <c r="G7190" s="3">
        <f t="shared" si="1009"/>
        <v>0.49</v>
      </c>
      <c r="H7190" t="str">
        <f t="shared" si="1010"/>
        <v>Charge</v>
      </c>
      <c r="I7190" s="3">
        <f t="shared" si="1015"/>
        <v>340</v>
      </c>
      <c r="J7190" s="3">
        <f t="shared" si="1016"/>
        <v>318.94827166799325</v>
      </c>
      <c r="K7190" s="3">
        <f>MIN(Inputs!$B$2, (Inputs!$B$8 - I7190)/Inputs!$B$9)</f>
        <v>0</v>
      </c>
      <c r="L7190" s="3">
        <f>MAX(MIN(Inputs!$B$2, I7190*Inputs!$B$10, Inputs!$B$8*Inputs!$B$4 - J7190), 0)</f>
        <v>21.051728332006746</v>
      </c>
      <c r="M7190" s="3">
        <f t="shared" si="1011"/>
        <v>0</v>
      </c>
      <c r="N7190" s="3">
        <f t="shared" si="1012"/>
        <v>0</v>
      </c>
      <c r="O7190" s="3">
        <f>IF(H7190="Reg", MIN(Inputs!$B$2, I7190*Inputs!$B$10, (Inputs!$B$8-I7190)/Inputs!$B$9), 0)</f>
        <v>0</v>
      </c>
      <c r="P7190" s="3">
        <f t="shared" si="1013"/>
        <v>0</v>
      </c>
      <c r="Q7190" s="3">
        <f t="shared" si="1014"/>
        <v>0</v>
      </c>
      <c r="R7190" s="3">
        <f>I7190 + M7190*Inputs!$B$9 - N7190/Inputs!$B$10</f>
        <v>340</v>
      </c>
    </row>
    <row r="7191" spans="1:18" x14ac:dyDescent="0.3">
      <c r="A7191" s="4">
        <v>46322.541666666657</v>
      </c>
      <c r="B7191" s="3">
        <v>24.614999999999998</v>
      </c>
      <c r="C7191" s="3">
        <v>0.44</v>
      </c>
      <c r="D7191" s="3">
        <f t="shared" si="1008"/>
        <v>30.504583333333343</v>
      </c>
      <c r="E7191" s="3">
        <f>MAX(B7191 - D7191/Inputs!$B$5, 0)</f>
        <v>0</v>
      </c>
      <c r="F7191" s="3">
        <f>MAX(D7191*Inputs!$B$5 - B7191, 0)</f>
        <v>2.2290333333333443</v>
      </c>
      <c r="G7191" s="3">
        <f t="shared" si="1009"/>
        <v>0.44</v>
      </c>
      <c r="H7191" t="str">
        <f t="shared" si="1010"/>
        <v>Charge</v>
      </c>
      <c r="I7191" s="3">
        <f t="shared" si="1015"/>
        <v>340</v>
      </c>
      <c r="J7191" s="3">
        <f t="shared" si="1016"/>
        <v>318.94827166799325</v>
      </c>
      <c r="K7191" s="3">
        <f>MIN(Inputs!$B$2, (Inputs!$B$8 - I7191)/Inputs!$B$9)</f>
        <v>0</v>
      </c>
      <c r="L7191" s="3">
        <f>MAX(MIN(Inputs!$B$2, I7191*Inputs!$B$10, Inputs!$B$8*Inputs!$B$4 - J7191), 0)</f>
        <v>21.051728332006746</v>
      </c>
      <c r="M7191" s="3">
        <f t="shared" si="1011"/>
        <v>0</v>
      </c>
      <c r="N7191" s="3">
        <f t="shared" si="1012"/>
        <v>0</v>
      </c>
      <c r="O7191" s="3">
        <f>IF(H7191="Reg", MIN(Inputs!$B$2, I7191*Inputs!$B$10, (Inputs!$B$8-I7191)/Inputs!$B$9), 0)</f>
        <v>0</v>
      </c>
      <c r="P7191" s="3">
        <f t="shared" si="1013"/>
        <v>0</v>
      </c>
      <c r="Q7191" s="3">
        <f t="shared" si="1014"/>
        <v>0</v>
      </c>
      <c r="R7191" s="3">
        <f>I7191 + M7191*Inputs!$B$9 - N7191/Inputs!$B$10</f>
        <v>340</v>
      </c>
    </row>
    <row r="7192" spans="1:18" x14ac:dyDescent="0.3">
      <c r="A7192" s="4">
        <v>46322.583333333343</v>
      </c>
      <c r="B7192" s="3">
        <v>26.234999999999999</v>
      </c>
      <c r="C7192" s="3">
        <v>0.44</v>
      </c>
      <c r="D7192" s="3">
        <f t="shared" si="1008"/>
        <v>30.504583333333343</v>
      </c>
      <c r="E7192" s="3">
        <f>MAX(B7192 - D7192/Inputs!$B$5, 0)</f>
        <v>0</v>
      </c>
      <c r="F7192" s="3">
        <f>MAX(D7192*Inputs!$B$5 - B7192, 0)</f>
        <v>0.60903333333334331</v>
      </c>
      <c r="G7192" s="3">
        <f t="shared" si="1009"/>
        <v>0.44</v>
      </c>
      <c r="H7192" t="str">
        <f t="shared" si="1010"/>
        <v>Charge</v>
      </c>
      <c r="I7192" s="3">
        <f t="shared" si="1015"/>
        <v>340</v>
      </c>
      <c r="J7192" s="3">
        <f t="shared" si="1016"/>
        <v>318.94827166799325</v>
      </c>
      <c r="K7192" s="3">
        <f>MIN(Inputs!$B$2, (Inputs!$B$8 - I7192)/Inputs!$B$9)</f>
        <v>0</v>
      </c>
      <c r="L7192" s="3">
        <f>MAX(MIN(Inputs!$B$2, I7192*Inputs!$B$10, Inputs!$B$8*Inputs!$B$4 - J7192), 0)</f>
        <v>21.051728332006746</v>
      </c>
      <c r="M7192" s="3">
        <f t="shared" si="1011"/>
        <v>0</v>
      </c>
      <c r="N7192" s="3">
        <f t="shared" si="1012"/>
        <v>0</v>
      </c>
      <c r="O7192" s="3">
        <f>IF(H7192="Reg", MIN(Inputs!$B$2, I7192*Inputs!$B$10, (Inputs!$B$8-I7192)/Inputs!$B$9), 0)</f>
        <v>0</v>
      </c>
      <c r="P7192" s="3">
        <f t="shared" si="1013"/>
        <v>0</v>
      </c>
      <c r="Q7192" s="3">
        <f t="shared" si="1014"/>
        <v>0</v>
      </c>
      <c r="R7192" s="3">
        <f>I7192 + M7192*Inputs!$B$9 - N7192/Inputs!$B$10</f>
        <v>340</v>
      </c>
    </row>
    <row r="7193" spans="1:18" x14ac:dyDescent="0.3">
      <c r="A7193" s="4">
        <v>46322.625</v>
      </c>
      <c r="B7193" s="3">
        <v>27.342500000000001</v>
      </c>
      <c r="C7193" s="3">
        <v>0.44</v>
      </c>
      <c r="D7193" s="3">
        <f t="shared" si="1008"/>
        <v>30.504583333333343</v>
      </c>
      <c r="E7193" s="3">
        <f>MAX(B7193 - D7193/Inputs!$B$5, 0)</f>
        <v>0</v>
      </c>
      <c r="F7193" s="3">
        <f>MAX(D7193*Inputs!$B$5 - B7193, 0)</f>
        <v>0</v>
      </c>
      <c r="G7193" s="3">
        <f t="shared" si="1009"/>
        <v>0.44</v>
      </c>
      <c r="H7193" t="str">
        <f t="shared" si="1010"/>
        <v>Reg</v>
      </c>
      <c r="I7193" s="3">
        <f t="shared" si="1015"/>
        <v>340</v>
      </c>
      <c r="J7193" s="3">
        <f t="shared" si="1016"/>
        <v>318.94827166799325</v>
      </c>
      <c r="K7193" s="3">
        <f>MIN(Inputs!$B$2, (Inputs!$B$8 - I7193)/Inputs!$B$9)</f>
        <v>0</v>
      </c>
      <c r="L7193" s="3">
        <f>MAX(MIN(Inputs!$B$2, I7193*Inputs!$B$10, Inputs!$B$8*Inputs!$B$4 - J7193), 0)</f>
        <v>21.051728332006746</v>
      </c>
      <c r="M7193" s="3">
        <f t="shared" si="1011"/>
        <v>0</v>
      </c>
      <c r="N7193" s="3">
        <f t="shared" si="1012"/>
        <v>0</v>
      </c>
      <c r="O7193" s="3">
        <f>IF(H7193="Reg", MIN(Inputs!$B$2, I7193*Inputs!$B$10, (Inputs!$B$8-I7193)/Inputs!$B$9), 0)</f>
        <v>0</v>
      </c>
      <c r="P7193" s="3">
        <f t="shared" si="1013"/>
        <v>0</v>
      </c>
      <c r="Q7193" s="3">
        <f t="shared" si="1014"/>
        <v>0</v>
      </c>
      <c r="R7193" s="3">
        <f>I7193 + M7193*Inputs!$B$9 - N7193/Inputs!$B$10</f>
        <v>340</v>
      </c>
    </row>
    <row r="7194" spans="1:18" x14ac:dyDescent="0.3">
      <c r="A7194" s="4">
        <v>46322.666666666657</v>
      </c>
      <c r="B7194" s="3">
        <v>32.475000000000001</v>
      </c>
      <c r="C7194" s="3">
        <v>0.7</v>
      </c>
      <c r="D7194" s="3">
        <f t="shared" si="1008"/>
        <v>30.504583333333343</v>
      </c>
      <c r="E7194" s="3">
        <f>MAX(B7194 - D7194/Inputs!$B$5, 0)</f>
        <v>0</v>
      </c>
      <c r="F7194" s="3">
        <f>MAX(D7194*Inputs!$B$5 - B7194, 0)</f>
        <v>0</v>
      </c>
      <c r="G7194" s="3">
        <f t="shared" si="1009"/>
        <v>0.7</v>
      </c>
      <c r="H7194" t="str">
        <f t="shared" si="1010"/>
        <v>Reg</v>
      </c>
      <c r="I7194" s="3">
        <f t="shared" si="1015"/>
        <v>340</v>
      </c>
      <c r="J7194" s="3">
        <f t="shared" si="1016"/>
        <v>318.94827166799325</v>
      </c>
      <c r="K7194" s="3">
        <f>MIN(Inputs!$B$2, (Inputs!$B$8 - I7194)/Inputs!$B$9)</f>
        <v>0</v>
      </c>
      <c r="L7194" s="3">
        <f>MAX(MIN(Inputs!$B$2, I7194*Inputs!$B$10, Inputs!$B$8*Inputs!$B$4 - J7194), 0)</f>
        <v>21.051728332006746</v>
      </c>
      <c r="M7194" s="3">
        <f t="shared" si="1011"/>
        <v>0</v>
      </c>
      <c r="N7194" s="3">
        <f t="shared" si="1012"/>
        <v>0</v>
      </c>
      <c r="O7194" s="3">
        <f>IF(H7194="Reg", MIN(Inputs!$B$2, I7194*Inputs!$B$10, (Inputs!$B$8-I7194)/Inputs!$B$9), 0)</f>
        <v>0</v>
      </c>
      <c r="P7194" s="3">
        <f t="shared" si="1013"/>
        <v>0</v>
      </c>
      <c r="Q7194" s="3">
        <f t="shared" si="1014"/>
        <v>0</v>
      </c>
      <c r="R7194" s="3">
        <f>I7194 + M7194*Inputs!$B$9 - N7194/Inputs!$B$10</f>
        <v>340</v>
      </c>
    </row>
    <row r="7195" spans="1:18" x14ac:dyDescent="0.3">
      <c r="A7195" s="4">
        <v>46322.708333333343</v>
      </c>
      <c r="B7195" s="3">
        <v>65.672499999999999</v>
      </c>
      <c r="C7195" s="3">
        <v>21.25</v>
      </c>
      <c r="D7195" s="3">
        <f t="shared" si="1008"/>
        <v>30.504583333333343</v>
      </c>
      <c r="E7195" s="3">
        <f>MAX(B7195 - D7195/Inputs!$B$5, 0)</f>
        <v>31.008200757575743</v>
      </c>
      <c r="F7195" s="3">
        <f>MAX(D7195*Inputs!$B$5 - B7195, 0)</f>
        <v>0</v>
      </c>
      <c r="G7195" s="3">
        <f t="shared" si="1009"/>
        <v>21.25</v>
      </c>
      <c r="H7195" t="str">
        <f t="shared" si="1010"/>
        <v>Discharge</v>
      </c>
      <c r="I7195" s="3">
        <f t="shared" si="1015"/>
        <v>340</v>
      </c>
      <c r="J7195" s="3">
        <f t="shared" si="1016"/>
        <v>318.94827166799325</v>
      </c>
      <c r="K7195" s="3">
        <f>MIN(Inputs!$B$2, (Inputs!$B$8 - I7195)/Inputs!$B$9)</f>
        <v>0</v>
      </c>
      <c r="L7195" s="3">
        <f>MAX(MIN(Inputs!$B$2, I7195*Inputs!$B$10, Inputs!$B$8*Inputs!$B$4 - J7195), 0)</f>
        <v>21.051728332006746</v>
      </c>
      <c r="M7195" s="3">
        <f t="shared" si="1011"/>
        <v>0</v>
      </c>
      <c r="N7195" s="3">
        <f t="shared" si="1012"/>
        <v>21.051728332006746</v>
      </c>
      <c r="O7195" s="3">
        <f>IF(H7195="Reg", MIN(Inputs!$B$2, I7195*Inputs!$B$10, (Inputs!$B$8-I7195)/Inputs!$B$9), 0)</f>
        <v>0</v>
      </c>
      <c r="P7195" s="3">
        <f t="shared" si="1013"/>
        <v>1382.519628883713</v>
      </c>
      <c r="Q7195" s="3">
        <f t="shared" si="1014"/>
        <v>0</v>
      </c>
      <c r="R7195" s="3">
        <f>I7195 + M7195*Inputs!$B$9 - N7195/Inputs!$B$10</f>
        <v>317.5587821954623</v>
      </c>
    </row>
    <row r="7196" spans="1:18" x14ac:dyDescent="0.3">
      <c r="A7196" s="4">
        <v>46322.75</v>
      </c>
      <c r="B7196" s="3">
        <v>58.267499999999998</v>
      </c>
      <c r="C7196" s="3">
        <v>15.11</v>
      </c>
      <c r="D7196" s="3">
        <f t="shared" si="1008"/>
        <v>30.504583333333343</v>
      </c>
      <c r="E7196" s="3">
        <f>MAX(B7196 - D7196/Inputs!$B$5, 0)</f>
        <v>23.603200757575742</v>
      </c>
      <c r="F7196" s="3">
        <f>MAX(D7196*Inputs!$B$5 - B7196, 0)</f>
        <v>0</v>
      </c>
      <c r="G7196" s="3">
        <f t="shared" si="1009"/>
        <v>15.11</v>
      </c>
      <c r="H7196" t="str">
        <f t="shared" si="1010"/>
        <v>Discharge</v>
      </c>
      <c r="I7196" s="3">
        <f t="shared" si="1015"/>
        <v>317.5587821954623</v>
      </c>
      <c r="J7196" s="3">
        <f t="shared" si="1016"/>
        <v>340</v>
      </c>
      <c r="K7196" s="3">
        <f>MIN(Inputs!$B$2, (Inputs!$B$8 - I7196)/Inputs!$B$9)</f>
        <v>23.922418559098585</v>
      </c>
      <c r="L7196" s="3">
        <f>MAX(MIN(Inputs!$B$2, I7196*Inputs!$B$10, Inputs!$B$8*Inputs!$B$4 - J7196), 0)</f>
        <v>0</v>
      </c>
      <c r="M7196" s="3">
        <f t="shared" si="1011"/>
        <v>0</v>
      </c>
      <c r="N7196" s="3">
        <f t="shared" si="1012"/>
        <v>0</v>
      </c>
      <c r="O7196" s="3">
        <f>IF(H7196="Reg", MIN(Inputs!$B$2, I7196*Inputs!$B$10, (Inputs!$B$8-I7196)/Inputs!$B$9), 0)</f>
        <v>0</v>
      </c>
      <c r="P7196" s="3">
        <f t="shared" si="1013"/>
        <v>0</v>
      </c>
      <c r="Q7196" s="3">
        <f t="shared" si="1014"/>
        <v>0</v>
      </c>
      <c r="R7196" s="3">
        <f>I7196 + M7196*Inputs!$B$9 - N7196/Inputs!$B$10</f>
        <v>317.5587821954623</v>
      </c>
    </row>
    <row r="7197" spans="1:18" x14ac:dyDescent="0.3">
      <c r="A7197" s="4">
        <v>46322.791666666657</v>
      </c>
      <c r="B7197" s="3">
        <v>36.017499999999998</v>
      </c>
      <c r="C7197" s="3">
        <v>15.07</v>
      </c>
      <c r="D7197" s="3">
        <f t="shared" si="1008"/>
        <v>30.504583333333343</v>
      </c>
      <c r="E7197" s="3">
        <f>MAX(B7197 - D7197/Inputs!$B$5, 0)</f>
        <v>1.3532007575757419</v>
      </c>
      <c r="F7197" s="3">
        <f>MAX(D7197*Inputs!$B$5 - B7197, 0)</f>
        <v>0</v>
      </c>
      <c r="G7197" s="3">
        <f t="shared" si="1009"/>
        <v>15.07</v>
      </c>
      <c r="H7197" t="str">
        <f t="shared" si="1010"/>
        <v>Reg</v>
      </c>
      <c r="I7197" s="3">
        <f t="shared" si="1015"/>
        <v>317.5587821954623</v>
      </c>
      <c r="J7197" s="3">
        <f t="shared" si="1016"/>
        <v>340</v>
      </c>
      <c r="K7197" s="3">
        <f>MIN(Inputs!$B$2, (Inputs!$B$8 - I7197)/Inputs!$B$9)</f>
        <v>23.922418559098585</v>
      </c>
      <c r="L7197" s="3">
        <f>MAX(MIN(Inputs!$B$2, I7197*Inputs!$B$10, Inputs!$B$8*Inputs!$B$4 - J7197), 0)</f>
        <v>0</v>
      </c>
      <c r="M7197" s="3">
        <f t="shared" si="1011"/>
        <v>0</v>
      </c>
      <c r="N7197" s="3">
        <f t="shared" si="1012"/>
        <v>0</v>
      </c>
      <c r="O7197" s="3">
        <f>IF(H7197="Reg", MIN(Inputs!$B$2, I7197*Inputs!$B$10, (Inputs!$B$8-I7197)/Inputs!$B$9), 0)</f>
        <v>23.922418559098585</v>
      </c>
      <c r="P7197" s="3">
        <f t="shared" si="1013"/>
        <v>0</v>
      </c>
      <c r="Q7197" s="3">
        <f t="shared" si="1014"/>
        <v>360.51084768561566</v>
      </c>
      <c r="R7197" s="3">
        <f>I7197 + M7197*Inputs!$B$9 - N7197/Inputs!$B$10</f>
        <v>317.5587821954623</v>
      </c>
    </row>
    <row r="7198" spans="1:18" x14ac:dyDescent="0.3">
      <c r="A7198" s="4">
        <v>46322.833333333343</v>
      </c>
      <c r="B7198" s="3">
        <v>27.537499999999998</v>
      </c>
      <c r="C7198" s="3">
        <v>7.79</v>
      </c>
      <c r="D7198" s="3">
        <f t="shared" si="1008"/>
        <v>30.504583333333343</v>
      </c>
      <c r="E7198" s="3">
        <f>MAX(B7198 - D7198/Inputs!$B$5, 0)</f>
        <v>0</v>
      </c>
      <c r="F7198" s="3">
        <f>MAX(D7198*Inputs!$B$5 - B7198, 0)</f>
        <v>0</v>
      </c>
      <c r="G7198" s="3">
        <f t="shared" si="1009"/>
        <v>7.79</v>
      </c>
      <c r="H7198" t="str">
        <f t="shared" si="1010"/>
        <v>Reg</v>
      </c>
      <c r="I7198" s="3">
        <f t="shared" si="1015"/>
        <v>317.5587821954623</v>
      </c>
      <c r="J7198" s="3">
        <f t="shared" si="1016"/>
        <v>340</v>
      </c>
      <c r="K7198" s="3">
        <f>MIN(Inputs!$B$2, (Inputs!$B$8 - I7198)/Inputs!$B$9)</f>
        <v>23.922418559098585</v>
      </c>
      <c r="L7198" s="3">
        <f>MAX(MIN(Inputs!$B$2, I7198*Inputs!$B$10, Inputs!$B$8*Inputs!$B$4 - J7198), 0)</f>
        <v>0</v>
      </c>
      <c r="M7198" s="3">
        <f t="shared" si="1011"/>
        <v>0</v>
      </c>
      <c r="N7198" s="3">
        <f t="shared" si="1012"/>
        <v>0</v>
      </c>
      <c r="O7198" s="3">
        <f>IF(H7198="Reg", MIN(Inputs!$B$2, I7198*Inputs!$B$10, (Inputs!$B$8-I7198)/Inputs!$B$9), 0)</f>
        <v>23.922418559098585</v>
      </c>
      <c r="P7198" s="3">
        <f t="shared" si="1013"/>
        <v>0</v>
      </c>
      <c r="Q7198" s="3">
        <f t="shared" si="1014"/>
        <v>186.35564057537798</v>
      </c>
      <c r="R7198" s="3">
        <f>I7198 + M7198*Inputs!$B$9 - N7198/Inputs!$B$10</f>
        <v>317.5587821954623</v>
      </c>
    </row>
    <row r="7199" spans="1:18" x14ac:dyDescent="0.3">
      <c r="A7199" s="4">
        <v>46322.875</v>
      </c>
      <c r="B7199" s="3">
        <v>22.042499999999997</v>
      </c>
      <c r="C7199" s="3">
        <v>2.72</v>
      </c>
      <c r="D7199" s="3">
        <f t="shared" si="1008"/>
        <v>30.504583333333343</v>
      </c>
      <c r="E7199" s="3">
        <f>MAX(B7199 - D7199/Inputs!$B$5, 0)</f>
        <v>0</v>
      </c>
      <c r="F7199" s="3">
        <f>MAX(D7199*Inputs!$B$5 - B7199, 0)</f>
        <v>4.8015333333333459</v>
      </c>
      <c r="G7199" s="3">
        <f t="shared" si="1009"/>
        <v>2.72</v>
      </c>
      <c r="H7199" t="str">
        <f t="shared" si="1010"/>
        <v>Charge</v>
      </c>
      <c r="I7199" s="3">
        <f t="shared" si="1015"/>
        <v>317.5587821954623</v>
      </c>
      <c r="J7199" s="3">
        <f t="shared" si="1016"/>
        <v>340</v>
      </c>
      <c r="K7199" s="3">
        <f>MIN(Inputs!$B$2, (Inputs!$B$8 - I7199)/Inputs!$B$9)</f>
        <v>23.922418559098585</v>
      </c>
      <c r="L7199" s="3">
        <f>MAX(MIN(Inputs!$B$2, I7199*Inputs!$B$10, Inputs!$B$8*Inputs!$B$4 - J7199), 0)</f>
        <v>0</v>
      </c>
      <c r="M7199" s="3">
        <f t="shared" si="1011"/>
        <v>23.922418559098585</v>
      </c>
      <c r="N7199" s="3">
        <f t="shared" si="1012"/>
        <v>0</v>
      </c>
      <c r="O7199" s="3">
        <f>IF(H7199="Reg", MIN(Inputs!$B$2, I7199*Inputs!$B$10, (Inputs!$B$8-I7199)/Inputs!$B$9), 0)</f>
        <v>0</v>
      </c>
      <c r="P7199" s="3">
        <f t="shared" si="1013"/>
        <v>-527.30991108893045</v>
      </c>
      <c r="Q7199" s="3">
        <f t="shared" si="1014"/>
        <v>0</v>
      </c>
      <c r="R7199" s="3">
        <f>I7199 + M7199*Inputs!$B$9 - N7199/Inputs!$B$10</f>
        <v>340</v>
      </c>
    </row>
    <row r="7200" spans="1:18" x14ac:dyDescent="0.3">
      <c r="A7200" s="4">
        <v>46322.916666666657</v>
      </c>
      <c r="B7200" s="3">
        <v>18.517499999999998</v>
      </c>
      <c r="C7200" s="3">
        <v>0.8</v>
      </c>
      <c r="D7200" s="3">
        <f t="shared" si="1008"/>
        <v>30.504583333333343</v>
      </c>
      <c r="E7200" s="3">
        <f>MAX(B7200 - D7200/Inputs!$B$5, 0)</f>
        <v>0</v>
      </c>
      <c r="F7200" s="3">
        <f>MAX(D7200*Inputs!$B$5 - B7200, 0)</f>
        <v>8.3265333333333444</v>
      </c>
      <c r="G7200" s="3">
        <f t="shared" si="1009"/>
        <v>0.8</v>
      </c>
      <c r="H7200" t="str">
        <f t="shared" si="1010"/>
        <v>Charge</v>
      </c>
      <c r="I7200" s="3">
        <f t="shared" si="1015"/>
        <v>340</v>
      </c>
      <c r="J7200" s="3">
        <f t="shared" si="1016"/>
        <v>340</v>
      </c>
      <c r="K7200" s="3">
        <f>MIN(Inputs!$B$2, (Inputs!$B$8 - I7200)/Inputs!$B$9)</f>
        <v>0</v>
      </c>
      <c r="L7200" s="3">
        <f>MAX(MIN(Inputs!$B$2, I7200*Inputs!$B$10, Inputs!$B$8*Inputs!$B$4 - J7200), 0)</f>
        <v>0</v>
      </c>
      <c r="M7200" s="3">
        <f t="shared" si="1011"/>
        <v>0</v>
      </c>
      <c r="N7200" s="3">
        <f t="shared" si="1012"/>
        <v>0</v>
      </c>
      <c r="O7200" s="3">
        <f>IF(H7200="Reg", MIN(Inputs!$B$2, I7200*Inputs!$B$10, (Inputs!$B$8-I7200)/Inputs!$B$9), 0)</f>
        <v>0</v>
      </c>
      <c r="P7200" s="3">
        <f t="shared" si="1013"/>
        <v>0</v>
      </c>
      <c r="Q7200" s="3">
        <f t="shared" si="1014"/>
        <v>0</v>
      </c>
      <c r="R7200" s="3">
        <f>I7200 + M7200*Inputs!$B$9 - N7200/Inputs!$B$10</f>
        <v>340</v>
      </c>
    </row>
    <row r="7201" spans="1:18" x14ac:dyDescent="0.3">
      <c r="A7201" s="4">
        <v>46322.958333333343</v>
      </c>
      <c r="B7201" s="3">
        <v>14.145</v>
      </c>
      <c r="C7201" s="3">
        <v>0.1</v>
      </c>
      <c r="D7201" s="3">
        <f t="shared" si="1008"/>
        <v>30.504583333333343</v>
      </c>
      <c r="E7201" s="3">
        <f>MAX(B7201 - D7201/Inputs!$B$5, 0)</f>
        <v>0</v>
      </c>
      <c r="F7201" s="3">
        <f>MAX(D7201*Inputs!$B$5 - B7201, 0)</f>
        <v>12.699033333333343</v>
      </c>
      <c r="G7201" s="3">
        <f t="shared" si="1009"/>
        <v>0.1</v>
      </c>
      <c r="H7201" t="str">
        <f t="shared" si="1010"/>
        <v>Charge</v>
      </c>
      <c r="I7201" s="3">
        <f t="shared" si="1015"/>
        <v>340</v>
      </c>
      <c r="J7201" s="3">
        <f t="shared" si="1016"/>
        <v>340</v>
      </c>
      <c r="K7201" s="3">
        <f>MIN(Inputs!$B$2, (Inputs!$B$8 - I7201)/Inputs!$B$9)</f>
        <v>0</v>
      </c>
      <c r="L7201" s="3">
        <f>MAX(MIN(Inputs!$B$2, I7201*Inputs!$B$10, Inputs!$B$8*Inputs!$B$4 - J7201), 0)</f>
        <v>0</v>
      </c>
      <c r="M7201" s="3">
        <f t="shared" si="1011"/>
        <v>0</v>
      </c>
      <c r="N7201" s="3">
        <f t="shared" si="1012"/>
        <v>0</v>
      </c>
      <c r="O7201" s="3">
        <f>IF(H7201="Reg", MIN(Inputs!$B$2, I7201*Inputs!$B$10, (Inputs!$B$8-I7201)/Inputs!$B$9), 0)</f>
        <v>0</v>
      </c>
      <c r="P7201" s="3">
        <f t="shared" si="1013"/>
        <v>0</v>
      </c>
      <c r="Q7201" s="3">
        <f t="shared" si="1014"/>
        <v>0</v>
      </c>
      <c r="R7201" s="3">
        <f>I7201 + M7201*Inputs!$B$9 - N7201/Inputs!$B$10</f>
        <v>340</v>
      </c>
    </row>
    <row r="7202" spans="1:18" x14ac:dyDescent="0.3">
      <c r="A7202" s="4">
        <v>46323</v>
      </c>
      <c r="B7202" s="3">
        <v>26.515000000000001</v>
      </c>
      <c r="C7202" s="3">
        <v>0.11</v>
      </c>
      <c r="D7202" s="3">
        <f t="shared" si="1008"/>
        <v>27.163333333333341</v>
      </c>
      <c r="E7202" s="3">
        <f>MAX(B7202 - D7202/Inputs!$B$5, 0)</f>
        <v>0</v>
      </c>
      <c r="F7202" s="3">
        <f>MAX(D7202*Inputs!$B$5 - B7202, 0)</f>
        <v>0</v>
      </c>
      <c r="G7202" s="3">
        <f t="shared" si="1009"/>
        <v>0.11</v>
      </c>
      <c r="H7202" t="str">
        <f t="shared" si="1010"/>
        <v>Reg</v>
      </c>
      <c r="I7202" s="3">
        <f t="shared" si="1015"/>
        <v>340</v>
      </c>
      <c r="J7202" s="3">
        <f t="shared" si="1016"/>
        <v>0</v>
      </c>
      <c r="K7202" s="3">
        <f>MIN(Inputs!$B$2, (Inputs!$B$8 - I7202)/Inputs!$B$9)</f>
        <v>0</v>
      </c>
      <c r="L7202" s="3">
        <f>MAX(MIN(Inputs!$B$2, I7202*Inputs!$B$10, Inputs!$B$8*Inputs!$B$4 - J7202), 0)</f>
        <v>170</v>
      </c>
      <c r="M7202" s="3">
        <f t="shared" si="1011"/>
        <v>0</v>
      </c>
      <c r="N7202" s="3">
        <f t="shared" si="1012"/>
        <v>0</v>
      </c>
      <c r="O7202" s="3">
        <f>IF(H7202="Reg", MIN(Inputs!$B$2, I7202*Inputs!$B$10, (Inputs!$B$8-I7202)/Inputs!$B$9), 0)</f>
        <v>0</v>
      </c>
      <c r="P7202" s="3">
        <f t="shared" si="1013"/>
        <v>0</v>
      </c>
      <c r="Q7202" s="3">
        <f t="shared" si="1014"/>
        <v>0</v>
      </c>
      <c r="R7202" s="3">
        <f>I7202 + M7202*Inputs!$B$9 - N7202/Inputs!$B$10</f>
        <v>340</v>
      </c>
    </row>
    <row r="7203" spans="1:18" x14ac:dyDescent="0.3">
      <c r="A7203" s="4">
        <v>46323.041666666657</v>
      </c>
      <c r="B7203" s="3">
        <v>27.4925</v>
      </c>
      <c r="C7203" s="3">
        <v>0.12</v>
      </c>
      <c r="D7203" s="3">
        <f t="shared" si="1008"/>
        <v>27.163333333333341</v>
      </c>
      <c r="E7203" s="3">
        <f>MAX(B7203 - D7203/Inputs!$B$5, 0)</f>
        <v>0</v>
      </c>
      <c r="F7203" s="3">
        <f>MAX(D7203*Inputs!$B$5 - B7203, 0)</f>
        <v>0</v>
      </c>
      <c r="G7203" s="3">
        <f t="shared" si="1009"/>
        <v>0.12</v>
      </c>
      <c r="H7203" t="str">
        <f t="shared" si="1010"/>
        <v>Reg</v>
      </c>
      <c r="I7203" s="3">
        <f t="shared" si="1015"/>
        <v>340</v>
      </c>
      <c r="J7203" s="3">
        <f t="shared" si="1016"/>
        <v>0</v>
      </c>
      <c r="K7203" s="3">
        <f>MIN(Inputs!$B$2, (Inputs!$B$8 - I7203)/Inputs!$B$9)</f>
        <v>0</v>
      </c>
      <c r="L7203" s="3">
        <f>MAX(MIN(Inputs!$B$2, I7203*Inputs!$B$10, Inputs!$B$8*Inputs!$B$4 - J7203), 0)</f>
        <v>170</v>
      </c>
      <c r="M7203" s="3">
        <f t="shared" si="1011"/>
        <v>0</v>
      </c>
      <c r="N7203" s="3">
        <f t="shared" si="1012"/>
        <v>0</v>
      </c>
      <c r="O7203" s="3">
        <f>IF(H7203="Reg", MIN(Inputs!$B$2, I7203*Inputs!$B$10, (Inputs!$B$8-I7203)/Inputs!$B$9), 0)</f>
        <v>0</v>
      </c>
      <c r="P7203" s="3">
        <f t="shared" si="1013"/>
        <v>0</v>
      </c>
      <c r="Q7203" s="3">
        <f t="shared" si="1014"/>
        <v>0</v>
      </c>
      <c r="R7203" s="3">
        <f>I7203 + M7203*Inputs!$B$9 - N7203/Inputs!$B$10</f>
        <v>340</v>
      </c>
    </row>
    <row r="7204" spans="1:18" x14ac:dyDescent="0.3">
      <c r="A7204" s="4">
        <v>46323.083333333343</v>
      </c>
      <c r="B7204" s="3">
        <v>26.400000000000002</v>
      </c>
      <c r="C7204" s="3">
        <v>0.08</v>
      </c>
      <c r="D7204" s="3">
        <f t="shared" si="1008"/>
        <v>27.163333333333341</v>
      </c>
      <c r="E7204" s="3">
        <f>MAX(B7204 - D7204/Inputs!$B$5, 0)</f>
        <v>0</v>
      </c>
      <c r="F7204" s="3">
        <f>MAX(D7204*Inputs!$B$5 - B7204, 0)</f>
        <v>0</v>
      </c>
      <c r="G7204" s="3">
        <f t="shared" si="1009"/>
        <v>0.08</v>
      </c>
      <c r="H7204" t="str">
        <f t="shared" si="1010"/>
        <v>Reg</v>
      </c>
      <c r="I7204" s="3">
        <f t="shared" si="1015"/>
        <v>340</v>
      </c>
      <c r="J7204" s="3">
        <f t="shared" si="1016"/>
        <v>0</v>
      </c>
      <c r="K7204" s="3">
        <f>MIN(Inputs!$B$2, (Inputs!$B$8 - I7204)/Inputs!$B$9)</f>
        <v>0</v>
      </c>
      <c r="L7204" s="3">
        <f>MAX(MIN(Inputs!$B$2, I7204*Inputs!$B$10, Inputs!$B$8*Inputs!$B$4 - J7204), 0)</f>
        <v>170</v>
      </c>
      <c r="M7204" s="3">
        <f t="shared" si="1011"/>
        <v>0</v>
      </c>
      <c r="N7204" s="3">
        <f t="shared" si="1012"/>
        <v>0</v>
      </c>
      <c r="O7204" s="3">
        <f>IF(H7204="Reg", MIN(Inputs!$B$2, I7204*Inputs!$B$10, (Inputs!$B$8-I7204)/Inputs!$B$9), 0)</f>
        <v>0</v>
      </c>
      <c r="P7204" s="3">
        <f t="shared" si="1013"/>
        <v>0</v>
      </c>
      <c r="Q7204" s="3">
        <f t="shared" si="1014"/>
        <v>0</v>
      </c>
      <c r="R7204" s="3">
        <f>I7204 + M7204*Inputs!$B$9 - N7204/Inputs!$B$10</f>
        <v>340</v>
      </c>
    </row>
    <row r="7205" spans="1:18" x14ac:dyDescent="0.3">
      <c r="A7205" s="4">
        <v>46323.125</v>
      </c>
      <c r="B7205" s="3">
        <v>27.9925</v>
      </c>
      <c r="C7205" s="3">
        <v>0.14000000000000001</v>
      </c>
      <c r="D7205" s="3">
        <f t="shared" si="1008"/>
        <v>27.163333333333341</v>
      </c>
      <c r="E7205" s="3">
        <f>MAX(B7205 - D7205/Inputs!$B$5, 0)</f>
        <v>0</v>
      </c>
      <c r="F7205" s="3">
        <f>MAX(D7205*Inputs!$B$5 - B7205, 0)</f>
        <v>0</v>
      </c>
      <c r="G7205" s="3">
        <f t="shared" si="1009"/>
        <v>0.14000000000000001</v>
      </c>
      <c r="H7205" t="str">
        <f t="shared" si="1010"/>
        <v>Reg</v>
      </c>
      <c r="I7205" s="3">
        <f t="shared" si="1015"/>
        <v>340</v>
      </c>
      <c r="J7205" s="3">
        <f t="shared" si="1016"/>
        <v>0</v>
      </c>
      <c r="K7205" s="3">
        <f>MIN(Inputs!$B$2, (Inputs!$B$8 - I7205)/Inputs!$B$9)</f>
        <v>0</v>
      </c>
      <c r="L7205" s="3">
        <f>MAX(MIN(Inputs!$B$2, I7205*Inputs!$B$10, Inputs!$B$8*Inputs!$B$4 - J7205), 0)</f>
        <v>170</v>
      </c>
      <c r="M7205" s="3">
        <f t="shared" si="1011"/>
        <v>0</v>
      </c>
      <c r="N7205" s="3">
        <f t="shared" si="1012"/>
        <v>0</v>
      </c>
      <c r="O7205" s="3">
        <f>IF(H7205="Reg", MIN(Inputs!$B$2, I7205*Inputs!$B$10, (Inputs!$B$8-I7205)/Inputs!$B$9), 0)</f>
        <v>0</v>
      </c>
      <c r="P7205" s="3">
        <f t="shared" si="1013"/>
        <v>0</v>
      </c>
      <c r="Q7205" s="3">
        <f t="shared" si="1014"/>
        <v>0</v>
      </c>
      <c r="R7205" s="3">
        <f>I7205 + M7205*Inputs!$B$9 - N7205/Inputs!$B$10</f>
        <v>340</v>
      </c>
    </row>
    <row r="7206" spans="1:18" x14ac:dyDescent="0.3">
      <c r="A7206" s="4">
        <v>46323.166666666657</v>
      </c>
      <c r="B7206" s="3">
        <v>27.522500000000001</v>
      </c>
      <c r="C7206" s="3">
        <v>0.24</v>
      </c>
      <c r="D7206" s="3">
        <f t="shared" si="1008"/>
        <v>27.163333333333341</v>
      </c>
      <c r="E7206" s="3">
        <f>MAX(B7206 - D7206/Inputs!$B$5, 0)</f>
        <v>0</v>
      </c>
      <c r="F7206" s="3">
        <f>MAX(D7206*Inputs!$B$5 - B7206, 0)</f>
        <v>0</v>
      </c>
      <c r="G7206" s="3">
        <f t="shared" si="1009"/>
        <v>0.24</v>
      </c>
      <c r="H7206" t="str">
        <f t="shared" si="1010"/>
        <v>Reg</v>
      </c>
      <c r="I7206" s="3">
        <f t="shared" si="1015"/>
        <v>340</v>
      </c>
      <c r="J7206" s="3">
        <f t="shared" si="1016"/>
        <v>0</v>
      </c>
      <c r="K7206" s="3">
        <f>MIN(Inputs!$B$2, (Inputs!$B$8 - I7206)/Inputs!$B$9)</f>
        <v>0</v>
      </c>
      <c r="L7206" s="3">
        <f>MAX(MIN(Inputs!$B$2, I7206*Inputs!$B$10, Inputs!$B$8*Inputs!$B$4 - J7206), 0)</f>
        <v>170</v>
      </c>
      <c r="M7206" s="3">
        <f t="shared" si="1011"/>
        <v>0</v>
      </c>
      <c r="N7206" s="3">
        <f t="shared" si="1012"/>
        <v>0</v>
      </c>
      <c r="O7206" s="3">
        <f>IF(H7206="Reg", MIN(Inputs!$B$2, I7206*Inputs!$B$10, (Inputs!$B$8-I7206)/Inputs!$B$9), 0)</f>
        <v>0</v>
      </c>
      <c r="P7206" s="3">
        <f t="shared" si="1013"/>
        <v>0</v>
      </c>
      <c r="Q7206" s="3">
        <f t="shared" si="1014"/>
        <v>0</v>
      </c>
      <c r="R7206" s="3">
        <f>I7206 + M7206*Inputs!$B$9 - N7206/Inputs!$B$10</f>
        <v>340</v>
      </c>
    </row>
    <row r="7207" spans="1:18" x14ac:dyDescent="0.3">
      <c r="A7207" s="4">
        <v>46323.208333333343</v>
      </c>
      <c r="B7207" s="3">
        <v>42.142499999999998</v>
      </c>
      <c r="C7207" s="3">
        <v>0.4</v>
      </c>
      <c r="D7207" s="3">
        <f t="shared" si="1008"/>
        <v>27.163333333333341</v>
      </c>
      <c r="E7207" s="3">
        <f>MAX(B7207 - D7207/Inputs!$B$5, 0)</f>
        <v>11.275075757575745</v>
      </c>
      <c r="F7207" s="3">
        <f>MAX(D7207*Inputs!$B$5 - B7207, 0)</f>
        <v>0</v>
      </c>
      <c r="G7207" s="3">
        <f t="shared" si="1009"/>
        <v>0.4</v>
      </c>
      <c r="H7207" t="str">
        <f t="shared" si="1010"/>
        <v>Discharge</v>
      </c>
      <c r="I7207" s="3">
        <f t="shared" si="1015"/>
        <v>340</v>
      </c>
      <c r="J7207" s="3">
        <f t="shared" si="1016"/>
        <v>0</v>
      </c>
      <c r="K7207" s="3">
        <f>MIN(Inputs!$B$2, (Inputs!$B$8 - I7207)/Inputs!$B$9)</f>
        <v>0</v>
      </c>
      <c r="L7207" s="3">
        <f>MAX(MIN(Inputs!$B$2, I7207*Inputs!$B$10, Inputs!$B$8*Inputs!$B$4 - J7207), 0)</f>
        <v>170</v>
      </c>
      <c r="M7207" s="3">
        <f t="shared" si="1011"/>
        <v>0</v>
      </c>
      <c r="N7207" s="3">
        <f t="shared" si="1012"/>
        <v>170</v>
      </c>
      <c r="O7207" s="3">
        <f>IF(H7207="Reg", MIN(Inputs!$B$2, I7207*Inputs!$B$10, (Inputs!$B$8-I7207)/Inputs!$B$9), 0)</f>
        <v>0</v>
      </c>
      <c r="P7207" s="3">
        <f t="shared" si="1013"/>
        <v>7164.2249999999995</v>
      </c>
      <c r="Q7207" s="3">
        <f t="shared" si="1014"/>
        <v>0</v>
      </c>
      <c r="R7207" s="3">
        <f>I7207 + M7207*Inputs!$B$9 - N7207/Inputs!$B$10</f>
        <v>158.77939109773115</v>
      </c>
    </row>
    <row r="7208" spans="1:18" x14ac:dyDescent="0.3">
      <c r="A7208" s="4">
        <v>46323.25</v>
      </c>
      <c r="B7208" s="3">
        <v>161.25749999999999</v>
      </c>
      <c r="C7208" s="3">
        <v>0.64</v>
      </c>
      <c r="D7208" s="3">
        <f t="shared" si="1008"/>
        <v>27.163333333333341</v>
      </c>
      <c r="E7208" s="3">
        <f>MAX(B7208 - D7208/Inputs!$B$5, 0)</f>
        <v>130.39007575757574</v>
      </c>
      <c r="F7208" s="3">
        <f>MAX(D7208*Inputs!$B$5 - B7208, 0)</f>
        <v>0</v>
      </c>
      <c r="G7208" s="3">
        <f t="shared" si="1009"/>
        <v>0.64</v>
      </c>
      <c r="H7208" t="str">
        <f t="shared" si="1010"/>
        <v>Discharge</v>
      </c>
      <c r="I7208" s="3">
        <f t="shared" si="1015"/>
        <v>158.77939109773115</v>
      </c>
      <c r="J7208" s="3">
        <f t="shared" si="1016"/>
        <v>170</v>
      </c>
      <c r="K7208" s="3">
        <f>MIN(Inputs!$B$2, (Inputs!$B$8 - I7208)/Inputs!$B$9)</f>
        <v>170</v>
      </c>
      <c r="L7208" s="3">
        <f>MAX(MIN(Inputs!$B$2, I7208*Inputs!$B$10, Inputs!$B$8*Inputs!$B$4 - J7208), 0)</f>
        <v>148.94827166799323</v>
      </c>
      <c r="M7208" s="3">
        <f t="shared" si="1011"/>
        <v>0</v>
      </c>
      <c r="N7208" s="3">
        <f t="shared" si="1012"/>
        <v>148.94827166799323</v>
      </c>
      <c r="O7208" s="3">
        <f>IF(H7208="Reg", MIN(Inputs!$B$2, I7208*Inputs!$B$10, (Inputs!$B$8-I7208)/Inputs!$B$9), 0)</f>
        <v>0</v>
      </c>
      <c r="P7208" s="3">
        <f t="shared" si="1013"/>
        <v>24019.025918501415</v>
      </c>
      <c r="Q7208" s="3">
        <f t="shared" si="1014"/>
        <v>0</v>
      </c>
      <c r="R7208" s="3">
        <f>I7208 + M7208*Inputs!$B$9 - N7208/Inputs!$B$10</f>
        <v>0</v>
      </c>
    </row>
    <row r="7209" spans="1:18" x14ac:dyDescent="0.3">
      <c r="A7209" s="4">
        <v>46323.291666666657</v>
      </c>
      <c r="B7209" s="3">
        <v>40.445000000000007</v>
      </c>
      <c r="C7209" s="3">
        <v>4.99</v>
      </c>
      <c r="D7209" s="3">
        <f t="shared" si="1008"/>
        <v>27.163333333333341</v>
      </c>
      <c r="E7209" s="3">
        <f>MAX(B7209 - D7209/Inputs!$B$5, 0)</f>
        <v>9.5775757575757545</v>
      </c>
      <c r="F7209" s="3">
        <f>MAX(D7209*Inputs!$B$5 - B7209, 0)</f>
        <v>0</v>
      </c>
      <c r="G7209" s="3">
        <f t="shared" si="1009"/>
        <v>4.99</v>
      </c>
      <c r="H7209" t="str">
        <f t="shared" si="1010"/>
        <v>Discharge</v>
      </c>
      <c r="I7209" s="3">
        <f t="shared" si="1015"/>
        <v>0</v>
      </c>
      <c r="J7209" s="3">
        <f t="shared" si="1016"/>
        <v>318.94827166799325</v>
      </c>
      <c r="K7209" s="3">
        <f>MIN(Inputs!$B$2, (Inputs!$B$8 - I7209)/Inputs!$B$9)</f>
        <v>170</v>
      </c>
      <c r="L7209" s="3">
        <f>MAX(MIN(Inputs!$B$2, I7209*Inputs!$B$10, Inputs!$B$8*Inputs!$B$4 - J7209), 0)</f>
        <v>0</v>
      </c>
      <c r="M7209" s="3">
        <f t="shared" si="1011"/>
        <v>0</v>
      </c>
      <c r="N7209" s="3">
        <f t="shared" si="1012"/>
        <v>0</v>
      </c>
      <c r="O7209" s="3">
        <f>IF(H7209="Reg", MIN(Inputs!$B$2, I7209*Inputs!$B$10, (Inputs!$B$8-I7209)/Inputs!$B$9), 0)</f>
        <v>0</v>
      </c>
      <c r="P7209" s="3">
        <f t="shared" si="1013"/>
        <v>0</v>
      </c>
      <c r="Q7209" s="3">
        <f t="shared" si="1014"/>
        <v>0</v>
      </c>
      <c r="R7209" s="3">
        <f>I7209 + M7209*Inputs!$B$9 - N7209/Inputs!$B$10</f>
        <v>0</v>
      </c>
    </row>
    <row r="7210" spans="1:18" x14ac:dyDescent="0.3">
      <c r="A7210" s="4">
        <v>46323.333333333343</v>
      </c>
      <c r="B7210" s="3">
        <v>26.880000000000003</v>
      </c>
      <c r="C7210" s="3">
        <v>4.99</v>
      </c>
      <c r="D7210" s="3">
        <f t="shared" si="1008"/>
        <v>27.163333333333341</v>
      </c>
      <c r="E7210" s="3">
        <f>MAX(B7210 - D7210/Inputs!$B$5, 0)</f>
        <v>0</v>
      </c>
      <c r="F7210" s="3">
        <f>MAX(D7210*Inputs!$B$5 - B7210, 0)</f>
        <v>0</v>
      </c>
      <c r="G7210" s="3">
        <f t="shared" si="1009"/>
        <v>4.99</v>
      </c>
      <c r="H7210" t="str">
        <f t="shared" si="1010"/>
        <v>Reg</v>
      </c>
      <c r="I7210" s="3">
        <f t="shared" si="1015"/>
        <v>0</v>
      </c>
      <c r="J7210" s="3">
        <f t="shared" si="1016"/>
        <v>318.94827166799325</v>
      </c>
      <c r="K7210" s="3">
        <f>MIN(Inputs!$B$2, (Inputs!$B$8 - I7210)/Inputs!$B$9)</f>
        <v>170</v>
      </c>
      <c r="L7210" s="3">
        <f>MAX(MIN(Inputs!$B$2, I7210*Inputs!$B$10, Inputs!$B$8*Inputs!$B$4 - J7210), 0)</f>
        <v>0</v>
      </c>
      <c r="M7210" s="3">
        <f t="shared" si="1011"/>
        <v>0</v>
      </c>
      <c r="N7210" s="3">
        <f t="shared" si="1012"/>
        <v>0</v>
      </c>
      <c r="O7210" s="3">
        <f>IF(H7210="Reg", MIN(Inputs!$B$2, I7210*Inputs!$B$10, (Inputs!$B$8-I7210)/Inputs!$B$9), 0)</f>
        <v>0</v>
      </c>
      <c r="P7210" s="3">
        <f t="shared" si="1013"/>
        <v>0</v>
      </c>
      <c r="Q7210" s="3">
        <f t="shared" si="1014"/>
        <v>0</v>
      </c>
      <c r="R7210" s="3">
        <f>I7210 + M7210*Inputs!$B$9 - N7210/Inputs!$B$10</f>
        <v>0</v>
      </c>
    </row>
    <row r="7211" spans="1:18" x14ac:dyDescent="0.3">
      <c r="A7211" s="4">
        <v>46323.375</v>
      </c>
      <c r="B7211" s="3">
        <v>7.9075000000000006</v>
      </c>
      <c r="C7211" s="3">
        <v>1.05</v>
      </c>
      <c r="D7211" s="3">
        <f t="shared" si="1008"/>
        <v>27.163333333333341</v>
      </c>
      <c r="E7211" s="3">
        <f>MAX(B7211 - D7211/Inputs!$B$5, 0)</f>
        <v>0</v>
      </c>
      <c r="F7211" s="3">
        <f>MAX(D7211*Inputs!$B$5 - B7211, 0)</f>
        <v>15.996233333333338</v>
      </c>
      <c r="G7211" s="3">
        <f t="shared" si="1009"/>
        <v>1.05</v>
      </c>
      <c r="H7211" t="str">
        <f t="shared" si="1010"/>
        <v>Charge</v>
      </c>
      <c r="I7211" s="3">
        <f t="shared" si="1015"/>
        <v>0</v>
      </c>
      <c r="J7211" s="3">
        <f t="shared" si="1016"/>
        <v>318.94827166799325</v>
      </c>
      <c r="K7211" s="3">
        <f>MIN(Inputs!$B$2, (Inputs!$B$8 - I7211)/Inputs!$B$9)</f>
        <v>170</v>
      </c>
      <c r="L7211" s="3">
        <f>MAX(MIN(Inputs!$B$2, I7211*Inputs!$B$10, Inputs!$B$8*Inputs!$B$4 - J7211), 0)</f>
        <v>0</v>
      </c>
      <c r="M7211" s="3">
        <f t="shared" si="1011"/>
        <v>170</v>
      </c>
      <c r="N7211" s="3">
        <f t="shared" si="1012"/>
        <v>0</v>
      </c>
      <c r="O7211" s="3">
        <f>IF(H7211="Reg", MIN(Inputs!$B$2, I7211*Inputs!$B$10, (Inputs!$B$8-I7211)/Inputs!$B$9), 0)</f>
        <v>0</v>
      </c>
      <c r="P7211" s="3">
        <f t="shared" si="1013"/>
        <v>-1344.2750000000001</v>
      </c>
      <c r="Q7211" s="3">
        <f t="shared" si="1014"/>
        <v>0</v>
      </c>
      <c r="R7211" s="3">
        <f>I7211 + M7211*Inputs!$B$9 - N7211/Inputs!$B$10</f>
        <v>159.4741358339966</v>
      </c>
    </row>
    <row r="7212" spans="1:18" x14ac:dyDescent="0.3">
      <c r="A7212" s="4">
        <v>46323.416666666657</v>
      </c>
      <c r="B7212" s="3">
        <v>2.99</v>
      </c>
      <c r="C7212" s="3">
        <v>0.61</v>
      </c>
      <c r="D7212" s="3">
        <f t="shared" si="1008"/>
        <v>27.163333333333341</v>
      </c>
      <c r="E7212" s="3">
        <f>MAX(B7212 - D7212/Inputs!$B$5, 0)</f>
        <v>0</v>
      </c>
      <c r="F7212" s="3">
        <f>MAX(D7212*Inputs!$B$5 - B7212, 0)</f>
        <v>20.91373333333334</v>
      </c>
      <c r="G7212" s="3">
        <f t="shared" si="1009"/>
        <v>0.61</v>
      </c>
      <c r="H7212" t="str">
        <f t="shared" si="1010"/>
        <v>Charge</v>
      </c>
      <c r="I7212" s="3">
        <f t="shared" si="1015"/>
        <v>159.4741358339966</v>
      </c>
      <c r="J7212" s="3">
        <f t="shared" si="1016"/>
        <v>318.94827166799325</v>
      </c>
      <c r="K7212" s="3">
        <f>MIN(Inputs!$B$2, (Inputs!$B$8 - I7212)/Inputs!$B$9)</f>
        <v>170</v>
      </c>
      <c r="L7212" s="3">
        <f>MAX(MIN(Inputs!$B$2, I7212*Inputs!$B$10, Inputs!$B$8*Inputs!$B$4 - J7212), 0)</f>
        <v>21.051728332006746</v>
      </c>
      <c r="M7212" s="3">
        <f t="shared" si="1011"/>
        <v>170</v>
      </c>
      <c r="N7212" s="3">
        <f t="shared" si="1012"/>
        <v>0</v>
      </c>
      <c r="O7212" s="3">
        <f>IF(H7212="Reg", MIN(Inputs!$B$2, I7212*Inputs!$B$10, (Inputs!$B$8-I7212)/Inputs!$B$9), 0)</f>
        <v>0</v>
      </c>
      <c r="P7212" s="3">
        <f t="shared" si="1013"/>
        <v>-508.3</v>
      </c>
      <c r="Q7212" s="3">
        <f t="shared" si="1014"/>
        <v>0</v>
      </c>
      <c r="R7212" s="3">
        <f>I7212 + M7212*Inputs!$B$9 - N7212/Inputs!$B$10</f>
        <v>318.9482716679932</v>
      </c>
    </row>
    <row r="7213" spans="1:18" x14ac:dyDescent="0.3">
      <c r="A7213" s="4">
        <v>46323.458333333343</v>
      </c>
      <c r="B7213" s="3">
        <v>0.35499999999999998</v>
      </c>
      <c r="C7213" s="3">
        <v>0.5</v>
      </c>
      <c r="D7213" s="3">
        <f t="shared" si="1008"/>
        <v>27.163333333333341</v>
      </c>
      <c r="E7213" s="3">
        <f>MAX(B7213 - D7213/Inputs!$B$5, 0)</f>
        <v>0</v>
      </c>
      <c r="F7213" s="3">
        <f>MAX(D7213*Inputs!$B$5 - B7213, 0)</f>
        <v>23.548733333333338</v>
      </c>
      <c r="G7213" s="3">
        <f t="shared" si="1009"/>
        <v>0.5</v>
      </c>
      <c r="H7213" t="str">
        <f t="shared" si="1010"/>
        <v>Charge</v>
      </c>
      <c r="I7213" s="3">
        <f t="shared" si="1015"/>
        <v>318.9482716679932</v>
      </c>
      <c r="J7213" s="3">
        <f t="shared" si="1016"/>
        <v>318.94827166799325</v>
      </c>
      <c r="K7213" s="3">
        <f>MIN(Inputs!$B$2, (Inputs!$B$8 - I7213)/Inputs!$B$9)</f>
        <v>22.44121780453775</v>
      </c>
      <c r="L7213" s="3">
        <f>MAX(MIN(Inputs!$B$2, I7213*Inputs!$B$10, Inputs!$B$8*Inputs!$B$4 - J7213), 0)</f>
        <v>21.051728332006746</v>
      </c>
      <c r="M7213" s="3">
        <f t="shared" si="1011"/>
        <v>22.44121780453775</v>
      </c>
      <c r="N7213" s="3">
        <f t="shared" si="1012"/>
        <v>0</v>
      </c>
      <c r="O7213" s="3">
        <f>IF(H7213="Reg", MIN(Inputs!$B$2, I7213*Inputs!$B$10, (Inputs!$B$8-I7213)/Inputs!$B$9), 0)</f>
        <v>0</v>
      </c>
      <c r="P7213" s="3">
        <f t="shared" si="1013"/>
        <v>-7.9666323206109011</v>
      </c>
      <c r="Q7213" s="3">
        <f t="shared" si="1014"/>
        <v>0</v>
      </c>
      <c r="R7213" s="3">
        <f>I7213 + M7213*Inputs!$B$9 - N7213/Inputs!$B$10</f>
        <v>340</v>
      </c>
    </row>
    <row r="7214" spans="1:18" x14ac:dyDescent="0.3">
      <c r="A7214" s="4">
        <v>46323.5</v>
      </c>
      <c r="B7214" s="3">
        <v>0.11999999999999995</v>
      </c>
      <c r="C7214" s="3">
        <v>0.5</v>
      </c>
      <c r="D7214" s="3">
        <f t="shared" si="1008"/>
        <v>27.163333333333341</v>
      </c>
      <c r="E7214" s="3">
        <f>MAX(B7214 - D7214/Inputs!$B$5, 0)</f>
        <v>0</v>
      </c>
      <c r="F7214" s="3">
        <f>MAX(D7214*Inputs!$B$5 - B7214, 0)</f>
        <v>23.783733333333338</v>
      </c>
      <c r="G7214" s="3">
        <f t="shared" si="1009"/>
        <v>0.5</v>
      </c>
      <c r="H7214" t="str">
        <f t="shared" si="1010"/>
        <v>Charge</v>
      </c>
      <c r="I7214" s="3">
        <f t="shared" si="1015"/>
        <v>340</v>
      </c>
      <c r="J7214" s="3">
        <f t="shared" si="1016"/>
        <v>318.94827166799325</v>
      </c>
      <c r="K7214" s="3">
        <f>MIN(Inputs!$B$2, (Inputs!$B$8 - I7214)/Inputs!$B$9)</f>
        <v>0</v>
      </c>
      <c r="L7214" s="3">
        <f>MAX(MIN(Inputs!$B$2, I7214*Inputs!$B$10, Inputs!$B$8*Inputs!$B$4 - J7214), 0)</f>
        <v>21.051728332006746</v>
      </c>
      <c r="M7214" s="3">
        <f t="shared" si="1011"/>
        <v>0</v>
      </c>
      <c r="N7214" s="3">
        <f t="shared" si="1012"/>
        <v>0</v>
      </c>
      <c r="O7214" s="3">
        <f>IF(H7214="Reg", MIN(Inputs!$B$2, I7214*Inputs!$B$10, (Inputs!$B$8-I7214)/Inputs!$B$9), 0)</f>
        <v>0</v>
      </c>
      <c r="P7214" s="3">
        <f t="shared" si="1013"/>
        <v>0</v>
      </c>
      <c r="Q7214" s="3">
        <f t="shared" si="1014"/>
        <v>0</v>
      </c>
      <c r="R7214" s="3">
        <f>I7214 + M7214*Inputs!$B$9 - N7214/Inputs!$B$10</f>
        <v>340</v>
      </c>
    </row>
    <row r="7215" spans="1:18" x14ac:dyDescent="0.3">
      <c r="A7215" s="4">
        <v>46323.541666666657</v>
      </c>
      <c r="B7215" s="3">
        <v>-1.74</v>
      </c>
      <c r="C7215" s="3">
        <v>0.44</v>
      </c>
      <c r="D7215" s="3">
        <f t="shared" si="1008"/>
        <v>27.163333333333341</v>
      </c>
      <c r="E7215" s="3">
        <f>MAX(B7215 - D7215/Inputs!$B$5, 0)</f>
        <v>0</v>
      </c>
      <c r="F7215" s="3">
        <f>MAX(D7215*Inputs!$B$5 - B7215, 0)</f>
        <v>25.643733333333337</v>
      </c>
      <c r="G7215" s="3">
        <f t="shared" si="1009"/>
        <v>0.44</v>
      </c>
      <c r="H7215" t="str">
        <f t="shared" si="1010"/>
        <v>Charge</v>
      </c>
      <c r="I7215" s="3">
        <f t="shared" si="1015"/>
        <v>340</v>
      </c>
      <c r="J7215" s="3">
        <f t="shared" si="1016"/>
        <v>318.94827166799325</v>
      </c>
      <c r="K7215" s="3">
        <f>MIN(Inputs!$B$2, (Inputs!$B$8 - I7215)/Inputs!$B$9)</f>
        <v>0</v>
      </c>
      <c r="L7215" s="3">
        <f>MAX(MIN(Inputs!$B$2, I7215*Inputs!$B$10, Inputs!$B$8*Inputs!$B$4 - J7215), 0)</f>
        <v>21.051728332006746</v>
      </c>
      <c r="M7215" s="3">
        <f t="shared" si="1011"/>
        <v>0</v>
      </c>
      <c r="N7215" s="3">
        <f t="shared" si="1012"/>
        <v>0</v>
      </c>
      <c r="O7215" s="3">
        <f>IF(H7215="Reg", MIN(Inputs!$B$2, I7215*Inputs!$B$10, (Inputs!$B$8-I7215)/Inputs!$B$9), 0)</f>
        <v>0</v>
      </c>
      <c r="P7215" s="3">
        <f t="shared" si="1013"/>
        <v>0</v>
      </c>
      <c r="Q7215" s="3">
        <f t="shared" si="1014"/>
        <v>0</v>
      </c>
      <c r="R7215" s="3">
        <f>I7215 + M7215*Inputs!$B$9 - N7215/Inputs!$B$10</f>
        <v>340</v>
      </c>
    </row>
    <row r="7216" spans="1:18" x14ac:dyDescent="0.3">
      <c r="A7216" s="4">
        <v>46323.583333333343</v>
      </c>
      <c r="B7216" s="3">
        <v>-0.77499999999999991</v>
      </c>
      <c r="C7216" s="3">
        <v>0.44</v>
      </c>
      <c r="D7216" s="3">
        <f t="shared" si="1008"/>
        <v>27.163333333333341</v>
      </c>
      <c r="E7216" s="3">
        <f>MAX(B7216 - D7216/Inputs!$B$5, 0)</f>
        <v>0</v>
      </c>
      <c r="F7216" s="3">
        <f>MAX(D7216*Inputs!$B$5 - B7216, 0)</f>
        <v>24.678733333333337</v>
      </c>
      <c r="G7216" s="3">
        <f t="shared" si="1009"/>
        <v>0.44</v>
      </c>
      <c r="H7216" t="str">
        <f t="shared" si="1010"/>
        <v>Charge</v>
      </c>
      <c r="I7216" s="3">
        <f t="shared" si="1015"/>
        <v>340</v>
      </c>
      <c r="J7216" s="3">
        <f t="shared" si="1016"/>
        <v>318.94827166799325</v>
      </c>
      <c r="K7216" s="3">
        <f>MIN(Inputs!$B$2, (Inputs!$B$8 - I7216)/Inputs!$B$9)</f>
        <v>0</v>
      </c>
      <c r="L7216" s="3">
        <f>MAX(MIN(Inputs!$B$2, I7216*Inputs!$B$10, Inputs!$B$8*Inputs!$B$4 - J7216), 0)</f>
        <v>21.051728332006746</v>
      </c>
      <c r="M7216" s="3">
        <f t="shared" si="1011"/>
        <v>0</v>
      </c>
      <c r="N7216" s="3">
        <f t="shared" si="1012"/>
        <v>0</v>
      </c>
      <c r="O7216" s="3">
        <f>IF(H7216="Reg", MIN(Inputs!$B$2, I7216*Inputs!$B$10, (Inputs!$B$8-I7216)/Inputs!$B$9), 0)</f>
        <v>0</v>
      </c>
      <c r="P7216" s="3">
        <f t="shared" si="1013"/>
        <v>0</v>
      </c>
      <c r="Q7216" s="3">
        <f t="shared" si="1014"/>
        <v>0</v>
      </c>
      <c r="R7216" s="3">
        <f>I7216 + M7216*Inputs!$B$9 - N7216/Inputs!$B$10</f>
        <v>340</v>
      </c>
    </row>
    <row r="7217" spans="1:18" x14ac:dyDescent="0.3">
      <c r="A7217" s="4">
        <v>46323.625</v>
      </c>
      <c r="B7217" s="3">
        <v>2.5249999999999999</v>
      </c>
      <c r="C7217" s="3">
        <v>0.45</v>
      </c>
      <c r="D7217" s="3">
        <f t="shared" si="1008"/>
        <v>27.163333333333341</v>
      </c>
      <c r="E7217" s="3">
        <f>MAX(B7217 - D7217/Inputs!$B$5, 0)</f>
        <v>0</v>
      </c>
      <c r="F7217" s="3">
        <f>MAX(D7217*Inputs!$B$5 - B7217, 0)</f>
        <v>21.37873333333334</v>
      </c>
      <c r="G7217" s="3">
        <f t="shared" si="1009"/>
        <v>0.45</v>
      </c>
      <c r="H7217" t="str">
        <f t="shared" si="1010"/>
        <v>Charge</v>
      </c>
      <c r="I7217" s="3">
        <f t="shared" si="1015"/>
        <v>340</v>
      </c>
      <c r="J7217" s="3">
        <f t="shared" si="1016"/>
        <v>318.94827166799325</v>
      </c>
      <c r="K7217" s="3">
        <f>MIN(Inputs!$B$2, (Inputs!$B$8 - I7217)/Inputs!$B$9)</f>
        <v>0</v>
      </c>
      <c r="L7217" s="3">
        <f>MAX(MIN(Inputs!$B$2, I7217*Inputs!$B$10, Inputs!$B$8*Inputs!$B$4 - J7217), 0)</f>
        <v>21.051728332006746</v>
      </c>
      <c r="M7217" s="3">
        <f t="shared" si="1011"/>
        <v>0</v>
      </c>
      <c r="N7217" s="3">
        <f t="shared" si="1012"/>
        <v>0</v>
      </c>
      <c r="O7217" s="3">
        <f>IF(H7217="Reg", MIN(Inputs!$B$2, I7217*Inputs!$B$10, (Inputs!$B$8-I7217)/Inputs!$B$9), 0)</f>
        <v>0</v>
      </c>
      <c r="P7217" s="3">
        <f t="shared" si="1013"/>
        <v>0</v>
      </c>
      <c r="Q7217" s="3">
        <f t="shared" si="1014"/>
        <v>0</v>
      </c>
      <c r="R7217" s="3">
        <f>I7217 + M7217*Inputs!$B$9 - N7217/Inputs!$B$10</f>
        <v>340</v>
      </c>
    </row>
    <row r="7218" spans="1:18" x14ac:dyDescent="0.3">
      <c r="A7218" s="4">
        <v>46323.666666666657</v>
      </c>
      <c r="B7218" s="3">
        <v>13.6775</v>
      </c>
      <c r="C7218" s="3">
        <v>0.5</v>
      </c>
      <c r="D7218" s="3">
        <f t="shared" si="1008"/>
        <v>27.163333333333341</v>
      </c>
      <c r="E7218" s="3">
        <f>MAX(B7218 - D7218/Inputs!$B$5, 0)</f>
        <v>0</v>
      </c>
      <c r="F7218" s="3">
        <f>MAX(D7218*Inputs!$B$5 - B7218, 0)</f>
        <v>10.226233333333338</v>
      </c>
      <c r="G7218" s="3">
        <f t="shared" si="1009"/>
        <v>0.5</v>
      </c>
      <c r="H7218" t="str">
        <f t="shared" si="1010"/>
        <v>Charge</v>
      </c>
      <c r="I7218" s="3">
        <f t="shared" si="1015"/>
        <v>340</v>
      </c>
      <c r="J7218" s="3">
        <f t="shared" si="1016"/>
        <v>318.94827166799325</v>
      </c>
      <c r="K7218" s="3">
        <f>MIN(Inputs!$B$2, (Inputs!$B$8 - I7218)/Inputs!$B$9)</f>
        <v>0</v>
      </c>
      <c r="L7218" s="3">
        <f>MAX(MIN(Inputs!$B$2, I7218*Inputs!$B$10, Inputs!$B$8*Inputs!$B$4 - J7218), 0)</f>
        <v>21.051728332006746</v>
      </c>
      <c r="M7218" s="3">
        <f t="shared" si="1011"/>
        <v>0</v>
      </c>
      <c r="N7218" s="3">
        <f t="shared" si="1012"/>
        <v>0</v>
      </c>
      <c r="O7218" s="3">
        <f>IF(H7218="Reg", MIN(Inputs!$B$2, I7218*Inputs!$B$10, (Inputs!$B$8-I7218)/Inputs!$B$9), 0)</f>
        <v>0</v>
      </c>
      <c r="P7218" s="3">
        <f t="shared" si="1013"/>
        <v>0</v>
      </c>
      <c r="Q7218" s="3">
        <f t="shared" si="1014"/>
        <v>0</v>
      </c>
      <c r="R7218" s="3">
        <f>I7218 + M7218*Inputs!$B$9 - N7218/Inputs!$B$10</f>
        <v>340</v>
      </c>
    </row>
    <row r="7219" spans="1:18" x14ac:dyDescent="0.3">
      <c r="A7219" s="4">
        <v>46323.708333333343</v>
      </c>
      <c r="B7219" s="3">
        <v>31.905000000000001</v>
      </c>
      <c r="C7219" s="3">
        <v>0.97</v>
      </c>
      <c r="D7219" s="3">
        <f t="shared" si="1008"/>
        <v>27.163333333333341</v>
      </c>
      <c r="E7219" s="3">
        <f>MAX(B7219 - D7219/Inputs!$B$5, 0)</f>
        <v>1.0375757575757483</v>
      </c>
      <c r="F7219" s="3">
        <f>MAX(D7219*Inputs!$B$5 - B7219, 0)</f>
        <v>0</v>
      </c>
      <c r="G7219" s="3">
        <f t="shared" si="1009"/>
        <v>0.97</v>
      </c>
      <c r="H7219" t="str">
        <f t="shared" si="1010"/>
        <v>Discharge</v>
      </c>
      <c r="I7219" s="3">
        <f t="shared" si="1015"/>
        <v>340</v>
      </c>
      <c r="J7219" s="3">
        <f t="shared" si="1016"/>
        <v>318.94827166799325</v>
      </c>
      <c r="K7219" s="3">
        <f>MIN(Inputs!$B$2, (Inputs!$B$8 - I7219)/Inputs!$B$9)</f>
        <v>0</v>
      </c>
      <c r="L7219" s="3">
        <f>MAX(MIN(Inputs!$B$2, I7219*Inputs!$B$10, Inputs!$B$8*Inputs!$B$4 - J7219), 0)</f>
        <v>21.051728332006746</v>
      </c>
      <c r="M7219" s="3">
        <f t="shared" si="1011"/>
        <v>0</v>
      </c>
      <c r="N7219" s="3">
        <f t="shared" si="1012"/>
        <v>21.051728332006746</v>
      </c>
      <c r="O7219" s="3">
        <f>IF(H7219="Reg", MIN(Inputs!$B$2, I7219*Inputs!$B$10, (Inputs!$B$8-I7219)/Inputs!$B$9), 0)</f>
        <v>0</v>
      </c>
      <c r="P7219" s="3">
        <f t="shared" si="1013"/>
        <v>671.65539243267528</v>
      </c>
      <c r="Q7219" s="3">
        <f t="shared" si="1014"/>
        <v>0</v>
      </c>
      <c r="R7219" s="3">
        <f>I7219 + M7219*Inputs!$B$9 - N7219/Inputs!$B$10</f>
        <v>317.5587821954623</v>
      </c>
    </row>
    <row r="7220" spans="1:18" x14ac:dyDescent="0.3">
      <c r="A7220" s="4">
        <v>46323.75</v>
      </c>
      <c r="B7220" s="3">
        <v>32.142499999999998</v>
      </c>
      <c r="C7220" s="3">
        <v>1.1399999999999999</v>
      </c>
      <c r="D7220" s="3">
        <f t="shared" si="1008"/>
        <v>27.163333333333341</v>
      </c>
      <c r="E7220" s="3">
        <f>MAX(B7220 - D7220/Inputs!$B$5, 0)</f>
        <v>1.2750757575757454</v>
      </c>
      <c r="F7220" s="3">
        <f>MAX(D7220*Inputs!$B$5 - B7220, 0)</f>
        <v>0</v>
      </c>
      <c r="G7220" s="3">
        <f t="shared" si="1009"/>
        <v>1.1399999999999999</v>
      </c>
      <c r="H7220" t="str">
        <f t="shared" si="1010"/>
        <v>Discharge</v>
      </c>
      <c r="I7220" s="3">
        <f t="shared" si="1015"/>
        <v>317.5587821954623</v>
      </c>
      <c r="J7220" s="3">
        <f t="shared" si="1016"/>
        <v>340</v>
      </c>
      <c r="K7220" s="3">
        <f>MIN(Inputs!$B$2, (Inputs!$B$8 - I7220)/Inputs!$B$9)</f>
        <v>23.922418559098585</v>
      </c>
      <c r="L7220" s="3">
        <f>MAX(MIN(Inputs!$B$2, I7220*Inputs!$B$10, Inputs!$B$8*Inputs!$B$4 - J7220), 0)</f>
        <v>0</v>
      </c>
      <c r="M7220" s="3">
        <f t="shared" si="1011"/>
        <v>0</v>
      </c>
      <c r="N7220" s="3">
        <f t="shared" si="1012"/>
        <v>0</v>
      </c>
      <c r="O7220" s="3">
        <f>IF(H7220="Reg", MIN(Inputs!$B$2, I7220*Inputs!$B$10, (Inputs!$B$8-I7220)/Inputs!$B$9), 0)</f>
        <v>0</v>
      </c>
      <c r="P7220" s="3">
        <f t="shared" si="1013"/>
        <v>0</v>
      </c>
      <c r="Q7220" s="3">
        <f t="shared" si="1014"/>
        <v>0</v>
      </c>
      <c r="R7220" s="3">
        <f>I7220 + M7220*Inputs!$B$9 - N7220/Inputs!$B$10</f>
        <v>317.5587821954623</v>
      </c>
    </row>
    <row r="7221" spans="1:18" x14ac:dyDescent="0.3">
      <c r="A7221" s="4">
        <v>46323.791666666657</v>
      </c>
      <c r="B7221" s="3">
        <v>40.067500000000003</v>
      </c>
      <c r="C7221" s="3">
        <v>2.96</v>
      </c>
      <c r="D7221" s="3">
        <f t="shared" si="1008"/>
        <v>27.163333333333341</v>
      </c>
      <c r="E7221" s="3">
        <f>MAX(B7221 - D7221/Inputs!$B$5, 0)</f>
        <v>9.2000757575757497</v>
      </c>
      <c r="F7221" s="3">
        <f>MAX(D7221*Inputs!$B$5 - B7221, 0)</f>
        <v>0</v>
      </c>
      <c r="G7221" s="3">
        <f t="shared" si="1009"/>
        <v>2.96</v>
      </c>
      <c r="H7221" t="str">
        <f t="shared" si="1010"/>
        <v>Discharge</v>
      </c>
      <c r="I7221" s="3">
        <f t="shared" si="1015"/>
        <v>317.5587821954623</v>
      </c>
      <c r="J7221" s="3">
        <f t="shared" si="1016"/>
        <v>340</v>
      </c>
      <c r="K7221" s="3">
        <f>MIN(Inputs!$B$2, (Inputs!$B$8 - I7221)/Inputs!$B$9)</f>
        <v>23.922418559098585</v>
      </c>
      <c r="L7221" s="3">
        <f>MAX(MIN(Inputs!$B$2, I7221*Inputs!$B$10, Inputs!$B$8*Inputs!$B$4 - J7221), 0)</f>
        <v>0</v>
      </c>
      <c r="M7221" s="3">
        <f t="shared" si="1011"/>
        <v>0</v>
      </c>
      <c r="N7221" s="3">
        <f t="shared" si="1012"/>
        <v>0</v>
      </c>
      <c r="O7221" s="3">
        <f>IF(H7221="Reg", MIN(Inputs!$B$2, I7221*Inputs!$B$10, (Inputs!$B$8-I7221)/Inputs!$B$9), 0)</f>
        <v>0</v>
      </c>
      <c r="P7221" s="3">
        <f t="shared" si="1013"/>
        <v>0</v>
      </c>
      <c r="Q7221" s="3">
        <f t="shared" si="1014"/>
        <v>0</v>
      </c>
      <c r="R7221" s="3">
        <f>I7221 + M7221*Inputs!$B$9 - N7221/Inputs!$B$10</f>
        <v>317.5587821954623</v>
      </c>
    </row>
    <row r="7222" spans="1:18" x14ac:dyDescent="0.3">
      <c r="A7222" s="4">
        <v>46323.833333333343</v>
      </c>
      <c r="B7222" s="3">
        <v>40.465000000000003</v>
      </c>
      <c r="C7222" s="3">
        <v>1.93</v>
      </c>
      <c r="D7222" s="3">
        <f t="shared" si="1008"/>
        <v>27.163333333333341</v>
      </c>
      <c r="E7222" s="3">
        <f>MAX(B7222 - D7222/Inputs!$B$5, 0)</f>
        <v>9.5975757575757505</v>
      </c>
      <c r="F7222" s="3">
        <f>MAX(D7222*Inputs!$B$5 - B7222, 0)</f>
        <v>0</v>
      </c>
      <c r="G7222" s="3">
        <f t="shared" si="1009"/>
        <v>1.93</v>
      </c>
      <c r="H7222" t="str">
        <f t="shared" si="1010"/>
        <v>Discharge</v>
      </c>
      <c r="I7222" s="3">
        <f t="shared" si="1015"/>
        <v>317.5587821954623</v>
      </c>
      <c r="J7222" s="3">
        <f t="shared" si="1016"/>
        <v>340</v>
      </c>
      <c r="K7222" s="3">
        <f>MIN(Inputs!$B$2, (Inputs!$B$8 - I7222)/Inputs!$B$9)</f>
        <v>23.922418559098585</v>
      </c>
      <c r="L7222" s="3">
        <f>MAX(MIN(Inputs!$B$2, I7222*Inputs!$B$10, Inputs!$B$8*Inputs!$B$4 - J7222), 0)</f>
        <v>0</v>
      </c>
      <c r="M7222" s="3">
        <f t="shared" si="1011"/>
        <v>0</v>
      </c>
      <c r="N7222" s="3">
        <f t="shared" si="1012"/>
        <v>0</v>
      </c>
      <c r="O7222" s="3">
        <f>IF(H7222="Reg", MIN(Inputs!$B$2, I7222*Inputs!$B$10, (Inputs!$B$8-I7222)/Inputs!$B$9), 0)</f>
        <v>0</v>
      </c>
      <c r="P7222" s="3">
        <f t="shared" si="1013"/>
        <v>0</v>
      </c>
      <c r="Q7222" s="3">
        <f t="shared" si="1014"/>
        <v>0</v>
      </c>
      <c r="R7222" s="3">
        <f>I7222 + M7222*Inputs!$B$9 - N7222/Inputs!$B$10</f>
        <v>317.5587821954623</v>
      </c>
    </row>
    <row r="7223" spans="1:18" x14ac:dyDescent="0.3">
      <c r="A7223" s="4">
        <v>46323.875</v>
      </c>
      <c r="B7223" s="3">
        <v>31.319999999999997</v>
      </c>
      <c r="C7223" s="3">
        <v>0.86</v>
      </c>
      <c r="D7223" s="3">
        <f t="shared" si="1008"/>
        <v>27.163333333333341</v>
      </c>
      <c r="E7223" s="3">
        <f>MAX(B7223 - D7223/Inputs!$B$5, 0)</f>
        <v>0.45257575757574386</v>
      </c>
      <c r="F7223" s="3">
        <f>MAX(D7223*Inputs!$B$5 - B7223, 0)</f>
        <v>0</v>
      </c>
      <c r="G7223" s="3">
        <f t="shared" si="1009"/>
        <v>0.86</v>
      </c>
      <c r="H7223" t="str">
        <f t="shared" si="1010"/>
        <v>Reg</v>
      </c>
      <c r="I7223" s="3">
        <f t="shared" si="1015"/>
        <v>317.5587821954623</v>
      </c>
      <c r="J7223" s="3">
        <f t="shared" si="1016"/>
        <v>340</v>
      </c>
      <c r="K7223" s="3">
        <f>MIN(Inputs!$B$2, (Inputs!$B$8 - I7223)/Inputs!$B$9)</f>
        <v>23.922418559098585</v>
      </c>
      <c r="L7223" s="3">
        <f>MAX(MIN(Inputs!$B$2, I7223*Inputs!$B$10, Inputs!$B$8*Inputs!$B$4 - J7223), 0)</f>
        <v>0</v>
      </c>
      <c r="M7223" s="3">
        <f t="shared" si="1011"/>
        <v>0</v>
      </c>
      <c r="N7223" s="3">
        <f t="shared" si="1012"/>
        <v>0</v>
      </c>
      <c r="O7223" s="3">
        <f>IF(H7223="Reg", MIN(Inputs!$B$2, I7223*Inputs!$B$10, (Inputs!$B$8-I7223)/Inputs!$B$9), 0)</f>
        <v>23.922418559098585</v>
      </c>
      <c r="P7223" s="3">
        <f t="shared" si="1013"/>
        <v>0</v>
      </c>
      <c r="Q7223" s="3">
        <f t="shared" si="1014"/>
        <v>20.573279960824781</v>
      </c>
      <c r="R7223" s="3">
        <f>I7223 + M7223*Inputs!$B$9 - N7223/Inputs!$B$10</f>
        <v>317.5587821954623</v>
      </c>
    </row>
    <row r="7224" spans="1:18" x14ac:dyDescent="0.3">
      <c r="A7224" s="4">
        <v>46323.916666666657</v>
      </c>
      <c r="B7224" s="3">
        <v>21.842500000000001</v>
      </c>
      <c r="C7224" s="3">
        <v>0.5</v>
      </c>
      <c r="D7224" s="3">
        <f t="shared" si="1008"/>
        <v>27.163333333333341</v>
      </c>
      <c r="E7224" s="3">
        <f>MAX(B7224 - D7224/Inputs!$B$5, 0)</f>
        <v>0</v>
      </c>
      <c r="F7224" s="3">
        <f>MAX(D7224*Inputs!$B$5 - B7224, 0)</f>
        <v>2.0612333333333375</v>
      </c>
      <c r="G7224" s="3">
        <f t="shared" si="1009"/>
        <v>0.5</v>
      </c>
      <c r="H7224" t="str">
        <f t="shared" si="1010"/>
        <v>Charge</v>
      </c>
      <c r="I7224" s="3">
        <f t="shared" si="1015"/>
        <v>317.5587821954623</v>
      </c>
      <c r="J7224" s="3">
        <f t="shared" si="1016"/>
        <v>340</v>
      </c>
      <c r="K7224" s="3">
        <f>MIN(Inputs!$B$2, (Inputs!$B$8 - I7224)/Inputs!$B$9)</f>
        <v>23.922418559098585</v>
      </c>
      <c r="L7224" s="3">
        <f>MAX(MIN(Inputs!$B$2, I7224*Inputs!$B$10, Inputs!$B$8*Inputs!$B$4 - J7224), 0)</f>
        <v>0</v>
      </c>
      <c r="M7224" s="3">
        <f t="shared" si="1011"/>
        <v>23.922418559098585</v>
      </c>
      <c r="N7224" s="3">
        <f t="shared" si="1012"/>
        <v>0</v>
      </c>
      <c r="O7224" s="3">
        <f>IF(H7224="Reg", MIN(Inputs!$B$2, I7224*Inputs!$B$10, (Inputs!$B$8-I7224)/Inputs!$B$9), 0)</f>
        <v>0</v>
      </c>
      <c r="P7224" s="3">
        <f t="shared" si="1013"/>
        <v>-522.52542737711087</v>
      </c>
      <c r="Q7224" s="3">
        <f t="shared" si="1014"/>
        <v>0</v>
      </c>
      <c r="R7224" s="3">
        <f>I7224 + M7224*Inputs!$B$9 - N7224/Inputs!$B$10</f>
        <v>340</v>
      </c>
    </row>
    <row r="7225" spans="1:18" x14ac:dyDescent="0.3">
      <c r="A7225" s="4">
        <v>46323.958333333343</v>
      </c>
      <c r="B7225" s="3">
        <v>22.47</v>
      </c>
      <c r="C7225" s="3">
        <v>0.08</v>
      </c>
      <c r="D7225" s="3">
        <f t="shared" si="1008"/>
        <v>27.163333333333341</v>
      </c>
      <c r="E7225" s="3">
        <f>MAX(B7225 - D7225/Inputs!$B$5, 0)</f>
        <v>0</v>
      </c>
      <c r="F7225" s="3">
        <f>MAX(D7225*Inputs!$B$5 - B7225, 0)</f>
        <v>1.4337333333333397</v>
      </c>
      <c r="G7225" s="3">
        <f t="shared" si="1009"/>
        <v>0.08</v>
      </c>
      <c r="H7225" t="str">
        <f t="shared" si="1010"/>
        <v>Charge</v>
      </c>
      <c r="I7225" s="3">
        <f t="shared" si="1015"/>
        <v>340</v>
      </c>
      <c r="J7225" s="3">
        <f t="shared" si="1016"/>
        <v>340</v>
      </c>
      <c r="K7225" s="3">
        <f>MIN(Inputs!$B$2, (Inputs!$B$8 - I7225)/Inputs!$B$9)</f>
        <v>0</v>
      </c>
      <c r="L7225" s="3">
        <f>MAX(MIN(Inputs!$B$2, I7225*Inputs!$B$10, Inputs!$B$8*Inputs!$B$4 - J7225), 0)</f>
        <v>0</v>
      </c>
      <c r="M7225" s="3">
        <f t="shared" si="1011"/>
        <v>0</v>
      </c>
      <c r="N7225" s="3">
        <f t="shared" si="1012"/>
        <v>0</v>
      </c>
      <c r="O7225" s="3">
        <f>IF(H7225="Reg", MIN(Inputs!$B$2, I7225*Inputs!$B$10, (Inputs!$B$8-I7225)/Inputs!$B$9), 0)</f>
        <v>0</v>
      </c>
      <c r="P7225" s="3">
        <f t="shared" si="1013"/>
        <v>0</v>
      </c>
      <c r="Q7225" s="3">
        <f t="shared" si="1014"/>
        <v>0</v>
      </c>
      <c r="R7225" s="3">
        <f>I7225 + M7225*Inputs!$B$9 - N7225/Inputs!$B$10</f>
        <v>340</v>
      </c>
    </row>
    <row r="7226" spans="1:18" x14ac:dyDescent="0.3">
      <c r="A7226" s="4">
        <v>46324</v>
      </c>
      <c r="B7226" s="3">
        <v>21.907499999999999</v>
      </c>
      <c r="C7226" s="3">
        <v>0.08</v>
      </c>
      <c r="D7226" s="3">
        <f t="shared" si="1008"/>
        <v>27.55020833333333</v>
      </c>
      <c r="E7226" s="3">
        <f>MAX(B7226 - D7226/Inputs!$B$5, 0)</f>
        <v>0</v>
      </c>
      <c r="F7226" s="3">
        <f>MAX(D7226*Inputs!$B$5 - B7226, 0)</f>
        <v>2.3366833333333332</v>
      </c>
      <c r="G7226" s="3">
        <f t="shared" si="1009"/>
        <v>0.08</v>
      </c>
      <c r="H7226" t="str">
        <f t="shared" si="1010"/>
        <v>Charge</v>
      </c>
      <c r="I7226" s="3">
        <f t="shared" si="1015"/>
        <v>340</v>
      </c>
      <c r="J7226" s="3">
        <f t="shared" si="1016"/>
        <v>0</v>
      </c>
      <c r="K7226" s="3">
        <f>MIN(Inputs!$B$2, (Inputs!$B$8 - I7226)/Inputs!$B$9)</f>
        <v>0</v>
      </c>
      <c r="L7226" s="3">
        <f>MAX(MIN(Inputs!$B$2, I7226*Inputs!$B$10, Inputs!$B$8*Inputs!$B$4 - J7226), 0)</f>
        <v>170</v>
      </c>
      <c r="M7226" s="3">
        <f t="shared" si="1011"/>
        <v>0</v>
      </c>
      <c r="N7226" s="3">
        <f t="shared" si="1012"/>
        <v>0</v>
      </c>
      <c r="O7226" s="3">
        <f>IF(H7226="Reg", MIN(Inputs!$B$2, I7226*Inputs!$B$10, (Inputs!$B$8-I7226)/Inputs!$B$9), 0)</f>
        <v>0</v>
      </c>
      <c r="P7226" s="3">
        <f t="shared" si="1013"/>
        <v>0</v>
      </c>
      <c r="Q7226" s="3">
        <f t="shared" si="1014"/>
        <v>0</v>
      </c>
      <c r="R7226" s="3">
        <f>I7226 + M7226*Inputs!$B$9 - N7226/Inputs!$B$10</f>
        <v>340</v>
      </c>
    </row>
    <row r="7227" spans="1:18" x14ac:dyDescent="0.3">
      <c r="A7227" s="4">
        <v>46324.041666666657</v>
      </c>
      <c r="B7227" s="3">
        <v>23.240000000000002</v>
      </c>
      <c r="C7227" s="3">
        <v>0.21</v>
      </c>
      <c r="D7227" s="3">
        <f t="shared" si="1008"/>
        <v>27.55020833333333</v>
      </c>
      <c r="E7227" s="3">
        <f>MAX(B7227 - D7227/Inputs!$B$5, 0)</f>
        <v>0</v>
      </c>
      <c r="F7227" s="3">
        <f>MAX(D7227*Inputs!$B$5 - B7227, 0)</f>
        <v>1.0041833333333301</v>
      </c>
      <c r="G7227" s="3">
        <f t="shared" si="1009"/>
        <v>0.21</v>
      </c>
      <c r="H7227" t="str">
        <f t="shared" si="1010"/>
        <v>Charge</v>
      </c>
      <c r="I7227" s="3">
        <f t="shared" si="1015"/>
        <v>340</v>
      </c>
      <c r="J7227" s="3">
        <f t="shared" si="1016"/>
        <v>0</v>
      </c>
      <c r="K7227" s="3">
        <f>MIN(Inputs!$B$2, (Inputs!$B$8 - I7227)/Inputs!$B$9)</f>
        <v>0</v>
      </c>
      <c r="L7227" s="3">
        <f>MAX(MIN(Inputs!$B$2, I7227*Inputs!$B$10, Inputs!$B$8*Inputs!$B$4 - J7227), 0)</f>
        <v>170</v>
      </c>
      <c r="M7227" s="3">
        <f t="shared" si="1011"/>
        <v>0</v>
      </c>
      <c r="N7227" s="3">
        <f t="shared" si="1012"/>
        <v>0</v>
      </c>
      <c r="O7227" s="3">
        <f>IF(H7227="Reg", MIN(Inputs!$B$2, I7227*Inputs!$B$10, (Inputs!$B$8-I7227)/Inputs!$B$9), 0)</f>
        <v>0</v>
      </c>
      <c r="P7227" s="3">
        <f t="shared" si="1013"/>
        <v>0</v>
      </c>
      <c r="Q7227" s="3">
        <f t="shared" si="1014"/>
        <v>0</v>
      </c>
      <c r="R7227" s="3">
        <f>I7227 + M7227*Inputs!$B$9 - N7227/Inputs!$B$10</f>
        <v>340</v>
      </c>
    </row>
    <row r="7228" spans="1:18" x14ac:dyDescent="0.3">
      <c r="A7228" s="4">
        <v>46324.083333333343</v>
      </c>
      <c r="B7228" s="3">
        <v>22.522500000000001</v>
      </c>
      <c r="C7228" s="3">
        <v>0.08</v>
      </c>
      <c r="D7228" s="3">
        <f t="shared" si="1008"/>
        <v>27.55020833333333</v>
      </c>
      <c r="E7228" s="3">
        <f>MAX(B7228 - D7228/Inputs!$B$5, 0)</f>
        <v>0</v>
      </c>
      <c r="F7228" s="3">
        <f>MAX(D7228*Inputs!$B$5 - B7228, 0)</f>
        <v>1.7216833333333312</v>
      </c>
      <c r="G7228" s="3">
        <f t="shared" si="1009"/>
        <v>0.08</v>
      </c>
      <c r="H7228" t="str">
        <f t="shared" si="1010"/>
        <v>Charge</v>
      </c>
      <c r="I7228" s="3">
        <f t="shared" si="1015"/>
        <v>340</v>
      </c>
      <c r="J7228" s="3">
        <f t="shared" si="1016"/>
        <v>0</v>
      </c>
      <c r="K7228" s="3">
        <f>MIN(Inputs!$B$2, (Inputs!$B$8 - I7228)/Inputs!$B$9)</f>
        <v>0</v>
      </c>
      <c r="L7228" s="3">
        <f>MAX(MIN(Inputs!$B$2, I7228*Inputs!$B$10, Inputs!$B$8*Inputs!$B$4 - J7228), 0)</f>
        <v>170</v>
      </c>
      <c r="M7228" s="3">
        <f t="shared" si="1011"/>
        <v>0</v>
      </c>
      <c r="N7228" s="3">
        <f t="shared" si="1012"/>
        <v>0</v>
      </c>
      <c r="O7228" s="3">
        <f>IF(H7228="Reg", MIN(Inputs!$B$2, I7228*Inputs!$B$10, (Inputs!$B$8-I7228)/Inputs!$B$9), 0)</f>
        <v>0</v>
      </c>
      <c r="P7228" s="3">
        <f t="shared" si="1013"/>
        <v>0</v>
      </c>
      <c r="Q7228" s="3">
        <f t="shared" si="1014"/>
        <v>0</v>
      </c>
      <c r="R7228" s="3">
        <f>I7228 + M7228*Inputs!$B$9 - N7228/Inputs!$B$10</f>
        <v>340</v>
      </c>
    </row>
    <row r="7229" spans="1:18" x14ac:dyDescent="0.3">
      <c r="A7229" s="4">
        <v>46324.125</v>
      </c>
      <c r="B7229" s="3">
        <v>22.462500000000002</v>
      </c>
      <c r="C7229" s="3">
        <v>0.3</v>
      </c>
      <c r="D7229" s="3">
        <f t="shared" si="1008"/>
        <v>27.55020833333333</v>
      </c>
      <c r="E7229" s="3">
        <f>MAX(B7229 - D7229/Inputs!$B$5, 0)</f>
        <v>0</v>
      </c>
      <c r="F7229" s="3">
        <f>MAX(D7229*Inputs!$B$5 - B7229, 0)</f>
        <v>1.78168333333333</v>
      </c>
      <c r="G7229" s="3">
        <f t="shared" si="1009"/>
        <v>0.3</v>
      </c>
      <c r="H7229" t="str">
        <f t="shared" si="1010"/>
        <v>Charge</v>
      </c>
      <c r="I7229" s="3">
        <f t="shared" si="1015"/>
        <v>340</v>
      </c>
      <c r="J7229" s="3">
        <f t="shared" si="1016"/>
        <v>0</v>
      </c>
      <c r="K7229" s="3">
        <f>MIN(Inputs!$B$2, (Inputs!$B$8 - I7229)/Inputs!$B$9)</f>
        <v>0</v>
      </c>
      <c r="L7229" s="3">
        <f>MAX(MIN(Inputs!$B$2, I7229*Inputs!$B$10, Inputs!$B$8*Inputs!$B$4 - J7229), 0)</f>
        <v>170</v>
      </c>
      <c r="M7229" s="3">
        <f t="shared" si="1011"/>
        <v>0</v>
      </c>
      <c r="N7229" s="3">
        <f t="shared" si="1012"/>
        <v>0</v>
      </c>
      <c r="O7229" s="3">
        <f>IF(H7229="Reg", MIN(Inputs!$B$2, I7229*Inputs!$B$10, (Inputs!$B$8-I7229)/Inputs!$B$9), 0)</f>
        <v>0</v>
      </c>
      <c r="P7229" s="3">
        <f t="shared" si="1013"/>
        <v>0</v>
      </c>
      <c r="Q7229" s="3">
        <f t="shared" si="1014"/>
        <v>0</v>
      </c>
      <c r="R7229" s="3">
        <f>I7229 + M7229*Inputs!$B$9 - N7229/Inputs!$B$10</f>
        <v>340</v>
      </c>
    </row>
    <row r="7230" spans="1:18" x14ac:dyDescent="0.3">
      <c r="A7230" s="4">
        <v>46324.166666666657</v>
      </c>
      <c r="B7230" s="3">
        <v>24.3475</v>
      </c>
      <c r="C7230" s="3">
        <v>0.1</v>
      </c>
      <c r="D7230" s="3">
        <f t="shared" si="1008"/>
        <v>27.55020833333333</v>
      </c>
      <c r="E7230" s="3">
        <f>MAX(B7230 - D7230/Inputs!$B$5, 0)</f>
        <v>0</v>
      </c>
      <c r="F7230" s="3">
        <f>MAX(D7230*Inputs!$B$5 - B7230, 0)</f>
        <v>0</v>
      </c>
      <c r="G7230" s="3">
        <f t="shared" si="1009"/>
        <v>0.1</v>
      </c>
      <c r="H7230" t="str">
        <f t="shared" si="1010"/>
        <v>Reg</v>
      </c>
      <c r="I7230" s="3">
        <f t="shared" si="1015"/>
        <v>340</v>
      </c>
      <c r="J7230" s="3">
        <f t="shared" si="1016"/>
        <v>0</v>
      </c>
      <c r="K7230" s="3">
        <f>MIN(Inputs!$B$2, (Inputs!$B$8 - I7230)/Inputs!$B$9)</f>
        <v>0</v>
      </c>
      <c r="L7230" s="3">
        <f>MAX(MIN(Inputs!$B$2, I7230*Inputs!$B$10, Inputs!$B$8*Inputs!$B$4 - J7230), 0)</f>
        <v>170</v>
      </c>
      <c r="M7230" s="3">
        <f t="shared" si="1011"/>
        <v>0</v>
      </c>
      <c r="N7230" s="3">
        <f t="shared" si="1012"/>
        <v>0</v>
      </c>
      <c r="O7230" s="3">
        <f>IF(H7230="Reg", MIN(Inputs!$B$2, I7230*Inputs!$B$10, (Inputs!$B$8-I7230)/Inputs!$B$9), 0)</f>
        <v>0</v>
      </c>
      <c r="P7230" s="3">
        <f t="shared" si="1013"/>
        <v>0</v>
      </c>
      <c r="Q7230" s="3">
        <f t="shared" si="1014"/>
        <v>0</v>
      </c>
      <c r="R7230" s="3">
        <f>I7230 + M7230*Inputs!$B$9 - N7230/Inputs!$B$10</f>
        <v>340</v>
      </c>
    </row>
    <row r="7231" spans="1:18" x14ac:dyDescent="0.3">
      <c r="A7231" s="4">
        <v>46324.208333333343</v>
      </c>
      <c r="B7231" s="3">
        <v>32.217500000000001</v>
      </c>
      <c r="C7231" s="3">
        <v>0.37</v>
      </c>
      <c r="D7231" s="3">
        <f t="shared" si="1008"/>
        <v>27.55020833333333</v>
      </c>
      <c r="E7231" s="3">
        <f>MAX(B7231 - D7231/Inputs!$B$5, 0)</f>
        <v>0.91044507575757905</v>
      </c>
      <c r="F7231" s="3">
        <f>MAX(D7231*Inputs!$B$5 - B7231, 0)</f>
        <v>0</v>
      </c>
      <c r="G7231" s="3">
        <f t="shared" si="1009"/>
        <v>0.37</v>
      </c>
      <c r="H7231" t="str">
        <f t="shared" si="1010"/>
        <v>Discharge</v>
      </c>
      <c r="I7231" s="3">
        <f t="shared" si="1015"/>
        <v>340</v>
      </c>
      <c r="J7231" s="3">
        <f t="shared" si="1016"/>
        <v>0</v>
      </c>
      <c r="K7231" s="3">
        <f>MIN(Inputs!$B$2, (Inputs!$B$8 - I7231)/Inputs!$B$9)</f>
        <v>0</v>
      </c>
      <c r="L7231" s="3">
        <f>MAX(MIN(Inputs!$B$2, I7231*Inputs!$B$10, Inputs!$B$8*Inputs!$B$4 - J7231), 0)</f>
        <v>170</v>
      </c>
      <c r="M7231" s="3">
        <f t="shared" si="1011"/>
        <v>0</v>
      </c>
      <c r="N7231" s="3">
        <f t="shared" si="1012"/>
        <v>170</v>
      </c>
      <c r="O7231" s="3">
        <f>IF(H7231="Reg", MIN(Inputs!$B$2, I7231*Inputs!$B$10, (Inputs!$B$8-I7231)/Inputs!$B$9), 0)</f>
        <v>0</v>
      </c>
      <c r="P7231" s="3">
        <f t="shared" si="1013"/>
        <v>5476.9750000000004</v>
      </c>
      <c r="Q7231" s="3">
        <f t="shared" si="1014"/>
        <v>0</v>
      </c>
      <c r="R7231" s="3">
        <f>I7231 + M7231*Inputs!$B$9 - N7231/Inputs!$B$10</f>
        <v>158.77939109773115</v>
      </c>
    </row>
    <row r="7232" spans="1:18" x14ac:dyDescent="0.3">
      <c r="A7232" s="4">
        <v>46324.25</v>
      </c>
      <c r="B7232" s="3">
        <v>41.567500000000003</v>
      </c>
      <c r="C7232" s="3">
        <v>0.64</v>
      </c>
      <c r="D7232" s="3">
        <f t="shared" si="1008"/>
        <v>27.55020833333333</v>
      </c>
      <c r="E7232" s="3">
        <f>MAX(B7232 - D7232/Inputs!$B$5, 0)</f>
        <v>10.26044507575758</v>
      </c>
      <c r="F7232" s="3">
        <f>MAX(D7232*Inputs!$B$5 - B7232, 0)</f>
        <v>0</v>
      </c>
      <c r="G7232" s="3">
        <f t="shared" si="1009"/>
        <v>0.64</v>
      </c>
      <c r="H7232" t="str">
        <f t="shared" si="1010"/>
        <v>Discharge</v>
      </c>
      <c r="I7232" s="3">
        <f t="shared" si="1015"/>
        <v>158.77939109773115</v>
      </c>
      <c r="J7232" s="3">
        <f t="shared" si="1016"/>
        <v>170</v>
      </c>
      <c r="K7232" s="3">
        <f>MIN(Inputs!$B$2, (Inputs!$B$8 - I7232)/Inputs!$B$9)</f>
        <v>170</v>
      </c>
      <c r="L7232" s="3">
        <f>MAX(MIN(Inputs!$B$2, I7232*Inputs!$B$10, Inputs!$B$8*Inputs!$B$4 - J7232), 0)</f>
        <v>148.94827166799323</v>
      </c>
      <c r="M7232" s="3">
        <f t="shared" si="1011"/>
        <v>0</v>
      </c>
      <c r="N7232" s="3">
        <f t="shared" si="1012"/>
        <v>148.94827166799323</v>
      </c>
      <c r="O7232" s="3">
        <f>IF(H7232="Reg", MIN(Inputs!$B$2, I7232*Inputs!$B$10, (Inputs!$B$8-I7232)/Inputs!$B$9), 0)</f>
        <v>0</v>
      </c>
      <c r="P7232" s="3">
        <f t="shared" si="1013"/>
        <v>6191.4072825593084</v>
      </c>
      <c r="Q7232" s="3">
        <f t="shared" si="1014"/>
        <v>0</v>
      </c>
      <c r="R7232" s="3">
        <f>I7232 + M7232*Inputs!$B$9 - N7232/Inputs!$B$10</f>
        <v>0</v>
      </c>
    </row>
    <row r="7233" spans="1:18" x14ac:dyDescent="0.3">
      <c r="A7233" s="4">
        <v>46324.291666666657</v>
      </c>
      <c r="B7233" s="3">
        <v>21.782499999999999</v>
      </c>
      <c r="C7233" s="3">
        <v>3.06</v>
      </c>
      <c r="D7233" s="3">
        <f t="shared" si="1008"/>
        <v>27.55020833333333</v>
      </c>
      <c r="E7233" s="3">
        <f>MAX(B7233 - D7233/Inputs!$B$5, 0)</f>
        <v>0</v>
      </c>
      <c r="F7233" s="3">
        <f>MAX(D7233*Inputs!$B$5 - B7233, 0)</f>
        <v>2.4616833333333332</v>
      </c>
      <c r="G7233" s="3">
        <f t="shared" si="1009"/>
        <v>3.06</v>
      </c>
      <c r="H7233" t="str">
        <f t="shared" si="1010"/>
        <v>Reg</v>
      </c>
      <c r="I7233" s="3">
        <f t="shared" si="1015"/>
        <v>0</v>
      </c>
      <c r="J7233" s="3">
        <f t="shared" si="1016"/>
        <v>318.94827166799325</v>
      </c>
      <c r="K7233" s="3">
        <f>MIN(Inputs!$B$2, (Inputs!$B$8 - I7233)/Inputs!$B$9)</f>
        <v>170</v>
      </c>
      <c r="L7233" s="3">
        <f>MAX(MIN(Inputs!$B$2, I7233*Inputs!$B$10, Inputs!$B$8*Inputs!$B$4 - J7233), 0)</f>
        <v>0</v>
      </c>
      <c r="M7233" s="3">
        <f t="shared" si="1011"/>
        <v>0</v>
      </c>
      <c r="N7233" s="3">
        <f t="shared" si="1012"/>
        <v>0</v>
      </c>
      <c r="O7233" s="3">
        <f>IF(H7233="Reg", MIN(Inputs!$B$2, I7233*Inputs!$B$10, (Inputs!$B$8-I7233)/Inputs!$B$9), 0)</f>
        <v>0</v>
      </c>
      <c r="P7233" s="3">
        <f t="shared" si="1013"/>
        <v>0</v>
      </c>
      <c r="Q7233" s="3">
        <f t="shared" si="1014"/>
        <v>0</v>
      </c>
      <c r="R7233" s="3">
        <f>I7233 + M7233*Inputs!$B$9 - N7233/Inputs!$B$10</f>
        <v>0</v>
      </c>
    </row>
    <row r="7234" spans="1:18" x14ac:dyDescent="0.3">
      <c r="A7234" s="4">
        <v>46324.333333333343</v>
      </c>
      <c r="B7234" s="3">
        <v>2.4974999999999996</v>
      </c>
      <c r="C7234" s="3">
        <v>2.09</v>
      </c>
      <c r="D7234" s="3">
        <f t="shared" ref="D7234:D7297" si="1017">AVERAGEIFS(B:B, A:A, "&gt;="&amp;INT(A7234), A:A, "&lt;"&amp;INT(A7234)+1)</f>
        <v>27.55020833333333</v>
      </c>
      <c r="E7234" s="3">
        <f>MAX(B7234 - D7234/Inputs!$B$5, 0)</f>
        <v>0</v>
      </c>
      <c r="F7234" s="3">
        <f>MAX(D7234*Inputs!$B$5 - B7234, 0)</f>
        <v>21.746683333333333</v>
      </c>
      <c r="G7234" s="3">
        <f t="shared" ref="G7234:G7297" si="1018">C7234</f>
        <v>2.09</v>
      </c>
      <c r="H7234" t="str">
        <f t="shared" ref="H7234:H7297" si="1019">IF(MAX(E7234, F7234, G7234)&lt;=0, "Idle", IF(AND(G7234&gt;=E7234, G7234&gt;=F7234), "Reg", IF(E7234&gt;=F7234, "Discharge", "Charge")))</f>
        <v>Charge</v>
      </c>
      <c r="I7234" s="3">
        <f t="shared" si="1015"/>
        <v>0</v>
      </c>
      <c r="J7234" s="3">
        <f t="shared" si="1016"/>
        <v>318.94827166799325</v>
      </c>
      <c r="K7234" s="3">
        <f>MIN(Inputs!$B$2, (Inputs!$B$8 - I7234)/Inputs!$B$9)</f>
        <v>170</v>
      </c>
      <c r="L7234" s="3">
        <f>MAX(MIN(Inputs!$B$2, I7234*Inputs!$B$10, Inputs!$B$8*Inputs!$B$4 - J7234), 0)</f>
        <v>0</v>
      </c>
      <c r="M7234" s="3">
        <f t="shared" ref="M7234:M7297" si="1020">IF(H7234="Charge", K7234, 0)</f>
        <v>170</v>
      </c>
      <c r="N7234" s="3">
        <f t="shared" ref="N7234:N7297" si="1021">IF(H7234="Discharge", L7234, 0)</f>
        <v>0</v>
      </c>
      <c r="O7234" s="3">
        <f>IF(H7234="Reg", MIN(Inputs!$B$2, I7234*Inputs!$B$10, (Inputs!$B$8-I7234)/Inputs!$B$9), 0)</f>
        <v>0</v>
      </c>
      <c r="P7234" s="3">
        <f t="shared" ref="P7234:P7297" si="1022">(N7234 - M7234) * B7234</f>
        <v>-424.57499999999993</v>
      </c>
      <c r="Q7234" s="3">
        <f t="shared" ref="Q7234:Q7297" si="1023">O7234 * C7234</f>
        <v>0</v>
      </c>
      <c r="R7234" s="3">
        <f>I7234 + M7234*Inputs!$B$9 - N7234/Inputs!$B$10</f>
        <v>159.4741358339966</v>
      </c>
    </row>
    <row r="7235" spans="1:18" x14ac:dyDescent="0.3">
      <c r="A7235" s="4">
        <v>46324.375</v>
      </c>
      <c r="B7235" s="3">
        <v>-0.35</v>
      </c>
      <c r="C7235" s="3">
        <v>0.94</v>
      </c>
      <c r="D7235" s="3">
        <f t="shared" si="1017"/>
        <v>27.55020833333333</v>
      </c>
      <c r="E7235" s="3">
        <f>MAX(B7235 - D7235/Inputs!$B$5, 0)</f>
        <v>0</v>
      </c>
      <c r="F7235" s="3">
        <f>MAX(D7235*Inputs!$B$5 - B7235, 0)</f>
        <v>24.594183333333334</v>
      </c>
      <c r="G7235" s="3">
        <f t="shared" si="1018"/>
        <v>0.94</v>
      </c>
      <c r="H7235" t="str">
        <f t="shared" si="1019"/>
        <v>Charge</v>
      </c>
      <c r="I7235" s="3">
        <f t="shared" ref="I7235:I7298" si="1024">R7234</f>
        <v>159.4741358339966</v>
      </c>
      <c r="J7235" s="3">
        <f t="shared" ref="J7235:J7298" si="1025">IF(INT(A7235)=INT(A7234), J7234 + N7234, 0)</f>
        <v>318.94827166799325</v>
      </c>
      <c r="K7235" s="3">
        <f>MIN(Inputs!$B$2, (Inputs!$B$8 - I7235)/Inputs!$B$9)</f>
        <v>170</v>
      </c>
      <c r="L7235" s="3">
        <f>MAX(MIN(Inputs!$B$2, I7235*Inputs!$B$10, Inputs!$B$8*Inputs!$B$4 - J7235), 0)</f>
        <v>21.051728332006746</v>
      </c>
      <c r="M7235" s="3">
        <f t="shared" si="1020"/>
        <v>170</v>
      </c>
      <c r="N7235" s="3">
        <f t="shared" si="1021"/>
        <v>0</v>
      </c>
      <c r="O7235" s="3">
        <f>IF(H7235="Reg", MIN(Inputs!$B$2, I7235*Inputs!$B$10, (Inputs!$B$8-I7235)/Inputs!$B$9), 0)</f>
        <v>0</v>
      </c>
      <c r="P7235" s="3">
        <f t="shared" si="1022"/>
        <v>59.499999999999993</v>
      </c>
      <c r="Q7235" s="3">
        <f t="shared" si="1023"/>
        <v>0</v>
      </c>
      <c r="R7235" s="3">
        <f>I7235 + M7235*Inputs!$B$9 - N7235/Inputs!$B$10</f>
        <v>318.9482716679932</v>
      </c>
    </row>
    <row r="7236" spans="1:18" x14ac:dyDescent="0.3">
      <c r="A7236" s="4">
        <v>46324.416666666657</v>
      </c>
      <c r="B7236" s="3">
        <v>-0.1875</v>
      </c>
      <c r="C7236" s="3">
        <v>0.5</v>
      </c>
      <c r="D7236" s="3">
        <f t="shared" si="1017"/>
        <v>27.55020833333333</v>
      </c>
      <c r="E7236" s="3">
        <f>MAX(B7236 - D7236/Inputs!$B$5, 0)</f>
        <v>0</v>
      </c>
      <c r="F7236" s="3">
        <f>MAX(D7236*Inputs!$B$5 - B7236, 0)</f>
        <v>24.431683333333332</v>
      </c>
      <c r="G7236" s="3">
        <f t="shared" si="1018"/>
        <v>0.5</v>
      </c>
      <c r="H7236" t="str">
        <f t="shared" si="1019"/>
        <v>Charge</v>
      </c>
      <c r="I7236" s="3">
        <f t="shared" si="1024"/>
        <v>318.9482716679932</v>
      </c>
      <c r="J7236" s="3">
        <f t="shared" si="1025"/>
        <v>318.94827166799325</v>
      </c>
      <c r="K7236" s="3">
        <f>MIN(Inputs!$B$2, (Inputs!$B$8 - I7236)/Inputs!$B$9)</f>
        <v>22.44121780453775</v>
      </c>
      <c r="L7236" s="3">
        <f>MAX(MIN(Inputs!$B$2, I7236*Inputs!$B$10, Inputs!$B$8*Inputs!$B$4 - J7236), 0)</f>
        <v>21.051728332006746</v>
      </c>
      <c r="M7236" s="3">
        <f t="shared" si="1020"/>
        <v>22.44121780453775</v>
      </c>
      <c r="N7236" s="3">
        <f t="shared" si="1021"/>
        <v>0</v>
      </c>
      <c r="O7236" s="3">
        <f>IF(H7236="Reg", MIN(Inputs!$B$2, I7236*Inputs!$B$10, (Inputs!$B$8-I7236)/Inputs!$B$9), 0)</f>
        <v>0</v>
      </c>
      <c r="P7236" s="3">
        <f t="shared" si="1022"/>
        <v>4.2077283383508277</v>
      </c>
      <c r="Q7236" s="3">
        <f t="shared" si="1023"/>
        <v>0</v>
      </c>
      <c r="R7236" s="3">
        <f>I7236 + M7236*Inputs!$B$9 - N7236/Inputs!$B$10</f>
        <v>340</v>
      </c>
    </row>
    <row r="7237" spans="1:18" x14ac:dyDescent="0.3">
      <c r="A7237" s="4">
        <v>46324.458333333343</v>
      </c>
      <c r="B7237" s="3">
        <v>0.1925</v>
      </c>
      <c r="C7237" s="3">
        <v>0.49</v>
      </c>
      <c r="D7237" s="3">
        <f t="shared" si="1017"/>
        <v>27.55020833333333</v>
      </c>
      <c r="E7237" s="3">
        <f>MAX(B7237 - D7237/Inputs!$B$5, 0)</f>
        <v>0</v>
      </c>
      <c r="F7237" s="3">
        <f>MAX(D7237*Inputs!$B$5 - B7237, 0)</f>
        <v>24.051683333333333</v>
      </c>
      <c r="G7237" s="3">
        <f t="shared" si="1018"/>
        <v>0.49</v>
      </c>
      <c r="H7237" t="str">
        <f t="shared" si="1019"/>
        <v>Charge</v>
      </c>
      <c r="I7237" s="3">
        <f t="shared" si="1024"/>
        <v>340</v>
      </c>
      <c r="J7237" s="3">
        <f t="shared" si="1025"/>
        <v>318.94827166799325</v>
      </c>
      <c r="K7237" s="3">
        <f>MIN(Inputs!$B$2, (Inputs!$B$8 - I7237)/Inputs!$B$9)</f>
        <v>0</v>
      </c>
      <c r="L7237" s="3">
        <f>MAX(MIN(Inputs!$B$2, I7237*Inputs!$B$10, Inputs!$B$8*Inputs!$B$4 - J7237), 0)</f>
        <v>21.051728332006746</v>
      </c>
      <c r="M7237" s="3">
        <f t="shared" si="1020"/>
        <v>0</v>
      </c>
      <c r="N7237" s="3">
        <f t="shared" si="1021"/>
        <v>0</v>
      </c>
      <c r="O7237" s="3">
        <f>IF(H7237="Reg", MIN(Inputs!$B$2, I7237*Inputs!$B$10, (Inputs!$B$8-I7237)/Inputs!$B$9), 0)</f>
        <v>0</v>
      </c>
      <c r="P7237" s="3">
        <f t="shared" si="1022"/>
        <v>0</v>
      </c>
      <c r="Q7237" s="3">
        <f t="shared" si="1023"/>
        <v>0</v>
      </c>
      <c r="R7237" s="3">
        <f>I7237 + M7237*Inputs!$B$9 - N7237/Inputs!$B$10</f>
        <v>340</v>
      </c>
    </row>
    <row r="7238" spans="1:18" x14ac:dyDescent="0.3">
      <c r="A7238" s="4">
        <v>46324.5</v>
      </c>
      <c r="B7238" s="3">
        <v>9.8249999999999993</v>
      </c>
      <c r="C7238" s="3">
        <v>0.5</v>
      </c>
      <c r="D7238" s="3">
        <f t="shared" si="1017"/>
        <v>27.55020833333333</v>
      </c>
      <c r="E7238" s="3">
        <f>MAX(B7238 - D7238/Inputs!$B$5, 0)</f>
        <v>0</v>
      </c>
      <c r="F7238" s="3">
        <f>MAX(D7238*Inputs!$B$5 - B7238, 0)</f>
        <v>14.419183333333333</v>
      </c>
      <c r="G7238" s="3">
        <f t="shared" si="1018"/>
        <v>0.5</v>
      </c>
      <c r="H7238" t="str">
        <f t="shared" si="1019"/>
        <v>Charge</v>
      </c>
      <c r="I7238" s="3">
        <f t="shared" si="1024"/>
        <v>340</v>
      </c>
      <c r="J7238" s="3">
        <f t="shared" si="1025"/>
        <v>318.94827166799325</v>
      </c>
      <c r="K7238" s="3">
        <f>MIN(Inputs!$B$2, (Inputs!$B$8 - I7238)/Inputs!$B$9)</f>
        <v>0</v>
      </c>
      <c r="L7238" s="3">
        <f>MAX(MIN(Inputs!$B$2, I7238*Inputs!$B$10, Inputs!$B$8*Inputs!$B$4 - J7238), 0)</f>
        <v>21.051728332006746</v>
      </c>
      <c r="M7238" s="3">
        <f t="shared" si="1020"/>
        <v>0</v>
      </c>
      <c r="N7238" s="3">
        <f t="shared" si="1021"/>
        <v>0</v>
      </c>
      <c r="O7238" s="3">
        <f>IF(H7238="Reg", MIN(Inputs!$B$2, I7238*Inputs!$B$10, (Inputs!$B$8-I7238)/Inputs!$B$9), 0)</f>
        <v>0</v>
      </c>
      <c r="P7238" s="3">
        <f t="shared" si="1022"/>
        <v>0</v>
      </c>
      <c r="Q7238" s="3">
        <f t="shared" si="1023"/>
        <v>0</v>
      </c>
      <c r="R7238" s="3">
        <f>I7238 + M7238*Inputs!$B$9 - N7238/Inputs!$B$10</f>
        <v>340</v>
      </c>
    </row>
    <row r="7239" spans="1:18" x14ac:dyDescent="0.3">
      <c r="A7239" s="4">
        <v>46324.541666666657</v>
      </c>
      <c r="B7239" s="3">
        <v>11.2925</v>
      </c>
      <c r="C7239" s="3">
        <v>0.42</v>
      </c>
      <c r="D7239" s="3">
        <f t="shared" si="1017"/>
        <v>27.55020833333333</v>
      </c>
      <c r="E7239" s="3">
        <f>MAX(B7239 - D7239/Inputs!$B$5, 0)</f>
        <v>0</v>
      </c>
      <c r="F7239" s="3">
        <f>MAX(D7239*Inputs!$B$5 - B7239, 0)</f>
        <v>12.951683333333332</v>
      </c>
      <c r="G7239" s="3">
        <f t="shared" si="1018"/>
        <v>0.42</v>
      </c>
      <c r="H7239" t="str">
        <f t="shared" si="1019"/>
        <v>Charge</v>
      </c>
      <c r="I7239" s="3">
        <f t="shared" si="1024"/>
        <v>340</v>
      </c>
      <c r="J7239" s="3">
        <f t="shared" si="1025"/>
        <v>318.94827166799325</v>
      </c>
      <c r="K7239" s="3">
        <f>MIN(Inputs!$B$2, (Inputs!$B$8 - I7239)/Inputs!$B$9)</f>
        <v>0</v>
      </c>
      <c r="L7239" s="3">
        <f>MAX(MIN(Inputs!$B$2, I7239*Inputs!$B$10, Inputs!$B$8*Inputs!$B$4 - J7239), 0)</f>
        <v>21.051728332006746</v>
      </c>
      <c r="M7239" s="3">
        <f t="shared" si="1020"/>
        <v>0</v>
      </c>
      <c r="N7239" s="3">
        <f t="shared" si="1021"/>
        <v>0</v>
      </c>
      <c r="O7239" s="3">
        <f>IF(H7239="Reg", MIN(Inputs!$B$2, I7239*Inputs!$B$10, (Inputs!$B$8-I7239)/Inputs!$B$9), 0)</f>
        <v>0</v>
      </c>
      <c r="P7239" s="3">
        <f t="shared" si="1022"/>
        <v>0</v>
      </c>
      <c r="Q7239" s="3">
        <f t="shared" si="1023"/>
        <v>0</v>
      </c>
      <c r="R7239" s="3">
        <f>I7239 + M7239*Inputs!$B$9 - N7239/Inputs!$B$10</f>
        <v>340</v>
      </c>
    </row>
    <row r="7240" spans="1:18" x14ac:dyDescent="0.3">
      <c r="A7240" s="4">
        <v>46324.583333333343</v>
      </c>
      <c r="B7240" s="3">
        <v>15.635000000000002</v>
      </c>
      <c r="C7240" s="3">
        <v>0.44</v>
      </c>
      <c r="D7240" s="3">
        <f t="shared" si="1017"/>
        <v>27.55020833333333</v>
      </c>
      <c r="E7240" s="3">
        <f>MAX(B7240 - D7240/Inputs!$B$5, 0)</f>
        <v>0</v>
      </c>
      <c r="F7240" s="3">
        <f>MAX(D7240*Inputs!$B$5 - B7240, 0)</f>
        <v>8.6091833333333305</v>
      </c>
      <c r="G7240" s="3">
        <f t="shared" si="1018"/>
        <v>0.44</v>
      </c>
      <c r="H7240" t="str">
        <f t="shared" si="1019"/>
        <v>Charge</v>
      </c>
      <c r="I7240" s="3">
        <f t="shared" si="1024"/>
        <v>340</v>
      </c>
      <c r="J7240" s="3">
        <f t="shared" si="1025"/>
        <v>318.94827166799325</v>
      </c>
      <c r="K7240" s="3">
        <f>MIN(Inputs!$B$2, (Inputs!$B$8 - I7240)/Inputs!$B$9)</f>
        <v>0</v>
      </c>
      <c r="L7240" s="3">
        <f>MAX(MIN(Inputs!$B$2, I7240*Inputs!$B$10, Inputs!$B$8*Inputs!$B$4 - J7240), 0)</f>
        <v>21.051728332006746</v>
      </c>
      <c r="M7240" s="3">
        <f t="shared" si="1020"/>
        <v>0</v>
      </c>
      <c r="N7240" s="3">
        <f t="shared" si="1021"/>
        <v>0</v>
      </c>
      <c r="O7240" s="3">
        <f>IF(H7240="Reg", MIN(Inputs!$B$2, I7240*Inputs!$B$10, (Inputs!$B$8-I7240)/Inputs!$B$9), 0)</f>
        <v>0</v>
      </c>
      <c r="P7240" s="3">
        <f t="shared" si="1022"/>
        <v>0</v>
      </c>
      <c r="Q7240" s="3">
        <f t="shared" si="1023"/>
        <v>0</v>
      </c>
      <c r="R7240" s="3">
        <f>I7240 + M7240*Inputs!$B$9 - N7240/Inputs!$B$10</f>
        <v>340</v>
      </c>
    </row>
    <row r="7241" spans="1:18" x14ac:dyDescent="0.3">
      <c r="A7241" s="4">
        <v>46324.625</v>
      </c>
      <c r="B7241" s="3">
        <v>7.12</v>
      </c>
      <c r="C7241" s="3">
        <v>0.44</v>
      </c>
      <c r="D7241" s="3">
        <f t="shared" si="1017"/>
        <v>27.55020833333333</v>
      </c>
      <c r="E7241" s="3">
        <f>MAX(B7241 - D7241/Inputs!$B$5, 0)</f>
        <v>0</v>
      </c>
      <c r="F7241" s="3">
        <f>MAX(D7241*Inputs!$B$5 - B7241, 0)</f>
        <v>17.124183333333331</v>
      </c>
      <c r="G7241" s="3">
        <f t="shared" si="1018"/>
        <v>0.44</v>
      </c>
      <c r="H7241" t="str">
        <f t="shared" si="1019"/>
        <v>Charge</v>
      </c>
      <c r="I7241" s="3">
        <f t="shared" si="1024"/>
        <v>340</v>
      </c>
      <c r="J7241" s="3">
        <f t="shared" si="1025"/>
        <v>318.94827166799325</v>
      </c>
      <c r="K7241" s="3">
        <f>MIN(Inputs!$B$2, (Inputs!$B$8 - I7241)/Inputs!$B$9)</f>
        <v>0</v>
      </c>
      <c r="L7241" s="3">
        <f>MAX(MIN(Inputs!$B$2, I7241*Inputs!$B$10, Inputs!$B$8*Inputs!$B$4 - J7241), 0)</f>
        <v>21.051728332006746</v>
      </c>
      <c r="M7241" s="3">
        <f t="shared" si="1020"/>
        <v>0</v>
      </c>
      <c r="N7241" s="3">
        <f t="shared" si="1021"/>
        <v>0</v>
      </c>
      <c r="O7241" s="3">
        <f>IF(H7241="Reg", MIN(Inputs!$B$2, I7241*Inputs!$B$10, (Inputs!$B$8-I7241)/Inputs!$B$9), 0)</f>
        <v>0</v>
      </c>
      <c r="P7241" s="3">
        <f t="shared" si="1022"/>
        <v>0</v>
      </c>
      <c r="Q7241" s="3">
        <f t="shared" si="1023"/>
        <v>0</v>
      </c>
      <c r="R7241" s="3">
        <f>I7241 + M7241*Inputs!$B$9 - N7241/Inputs!$B$10</f>
        <v>340</v>
      </c>
    </row>
    <row r="7242" spans="1:18" x14ac:dyDescent="0.3">
      <c r="A7242" s="4">
        <v>46324.666666666657</v>
      </c>
      <c r="B7242" s="3">
        <v>16.927500000000002</v>
      </c>
      <c r="C7242" s="3">
        <v>0.49</v>
      </c>
      <c r="D7242" s="3">
        <f t="shared" si="1017"/>
        <v>27.55020833333333</v>
      </c>
      <c r="E7242" s="3">
        <f>MAX(B7242 - D7242/Inputs!$B$5, 0)</f>
        <v>0</v>
      </c>
      <c r="F7242" s="3">
        <f>MAX(D7242*Inputs!$B$5 - B7242, 0)</f>
        <v>7.3166833333333301</v>
      </c>
      <c r="G7242" s="3">
        <f t="shared" si="1018"/>
        <v>0.49</v>
      </c>
      <c r="H7242" t="str">
        <f t="shared" si="1019"/>
        <v>Charge</v>
      </c>
      <c r="I7242" s="3">
        <f t="shared" si="1024"/>
        <v>340</v>
      </c>
      <c r="J7242" s="3">
        <f t="shared" si="1025"/>
        <v>318.94827166799325</v>
      </c>
      <c r="K7242" s="3">
        <f>MIN(Inputs!$B$2, (Inputs!$B$8 - I7242)/Inputs!$B$9)</f>
        <v>0</v>
      </c>
      <c r="L7242" s="3">
        <f>MAX(MIN(Inputs!$B$2, I7242*Inputs!$B$10, Inputs!$B$8*Inputs!$B$4 - J7242), 0)</f>
        <v>21.051728332006746</v>
      </c>
      <c r="M7242" s="3">
        <f t="shared" si="1020"/>
        <v>0</v>
      </c>
      <c r="N7242" s="3">
        <f t="shared" si="1021"/>
        <v>0</v>
      </c>
      <c r="O7242" s="3">
        <f>IF(H7242="Reg", MIN(Inputs!$B$2, I7242*Inputs!$B$10, (Inputs!$B$8-I7242)/Inputs!$B$9), 0)</f>
        <v>0</v>
      </c>
      <c r="P7242" s="3">
        <f t="shared" si="1022"/>
        <v>0</v>
      </c>
      <c r="Q7242" s="3">
        <f t="shared" si="1023"/>
        <v>0</v>
      </c>
      <c r="R7242" s="3">
        <f>I7242 + M7242*Inputs!$B$9 - N7242/Inputs!$B$10</f>
        <v>340</v>
      </c>
    </row>
    <row r="7243" spans="1:18" x14ac:dyDescent="0.3">
      <c r="A7243" s="4">
        <v>46324.708333333343</v>
      </c>
      <c r="B7243" s="3">
        <v>66.094999999999999</v>
      </c>
      <c r="C7243" s="3">
        <v>1.03</v>
      </c>
      <c r="D7243" s="3">
        <f t="shared" si="1017"/>
        <v>27.55020833333333</v>
      </c>
      <c r="E7243" s="3">
        <f>MAX(B7243 - D7243/Inputs!$B$5, 0)</f>
        <v>34.787945075757577</v>
      </c>
      <c r="F7243" s="3">
        <f>MAX(D7243*Inputs!$B$5 - B7243, 0)</f>
        <v>0</v>
      </c>
      <c r="G7243" s="3">
        <f t="shared" si="1018"/>
        <v>1.03</v>
      </c>
      <c r="H7243" t="str">
        <f t="shared" si="1019"/>
        <v>Discharge</v>
      </c>
      <c r="I7243" s="3">
        <f t="shared" si="1024"/>
        <v>340</v>
      </c>
      <c r="J7243" s="3">
        <f t="shared" si="1025"/>
        <v>318.94827166799325</v>
      </c>
      <c r="K7243" s="3">
        <f>MIN(Inputs!$B$2, (Inputs!$B$8 - I7243)/Inputs!$B$9)</f>
        <v>0</v>
      </c>
      <c r="L7243" s="3">
        <f>MAX(MIN(Inputs!$B$2, I7243*Inputs!$B$10, Inputs!$B$8*Inputs!$B$4 - J7243), 0)</f>
        <v>21.051728332006746</v>
      </c>
      <c r="M7243" s="3">
        <f t="shared" si="1020"/>
        <v>0</v>
      </c>
      <c r="N7243" s="3">
        <f t="shared" si="1021"/>
        <v>21.051728332006746</v>
      </c>
      <c r="O7243" s="3">
        <f>IF(H7243="Reg", MIN(Inputs!$B$2, I7243*Inputs!$B$10, (Inputs!$B$8-I7243)/Inputs!$B$9), 0)</f>
        <v>0</v>
      </c>
      <c r="P7243" s="3">
        <f t="shared" si="1022"/>
        <v>1391.413984103986</v>
      </c>
      <c r="Q7243" s="3">
        <f t="shared" si="1023"/>
        <v>0</v>
      </c>
      <c r="R7243" s="3">
        <f>I7243 + M7243*Inputs!$B$9 - N7243/Inputs!$B$10</f>
        <v>317.5587821954623</v>
      </c>
    </row>
    <row r="7244" spans="1:18" x14ac:dyDescent="0.3">
      <c r="A7244" s="4">
        <v>46324.75</v>
      </c>
      <c r="B7244" s="3">
        <v>120.755</v>
      </c>
      <c r="C7244" s="3">
        <v>6.92</v>
      </c>
      <c r="D7244" s="3">
        <f t="shared" si="1017"/>
        <v>27.55020833333333</v>
      </c>
      <c r="E7244" s="3">
        <f>MAX(B7244 - D7244/Inputs!$B$5, 0)</f>
        <v>89.447945075757573</v>
      </c>
      <c r="F7244" s="3">
        <f>MAX(D7244*Inputs!$B$5 - B7244, 0)</f>
        <v>0</v>
      </c>
      <c r="G7244" s="3">
        <f t="shared" si="1018"/>
        <v>6.92</v>
      </c>
      <c r="H7244" t="str">
        <f t="shared" si="1019"/>
        <v>Discharge</v>
      </c>
      <c r="I7244" s="3">
        <f t="shared" si="1024"/>
        <v>317.5587821954623</v>
      </c>
      <c r="J7244" s="3">
        <f t="shared" si="1025"/>
        <v>340</v>
      </c>
      <c r="K7244" s="3">
        <f>MIN(Inputs!$B$2, (Inputs!$B$8 - I7244)/Inputs!$B$9)</f>
        <v>23.922418559098585</v>
      </c>
      <c r="L7244" s="3">
        <f>MAX(MIN(Inputs!$B$2, I7244*Inputs!$B$10, Inputs!$B$8*Inputs!$B$4 - J7244), 0)</f>
        <v>0</v>
      </c>
      <c r="M7244" s="3">
        <f t="shared" si="1020"/>
        <v>0</v>
      </c>
      <c r="N7244" s="3">
        <f t="shared" si="1021"/>
        <v>0</v>
      </c>
      <c r="O7244" s="3">
        <f>IF(H7244="Reg", MIN(Inputs!$B$2, I7244*Inputs!$B$10, (Inputs!$B$8-I7244)/Inputs!$B$9), 0)</f>
        <v>0</v>
      </c>
      <c r="P7244" s="3">
        <f t="shared" si="1022"/>
        <v>0</v>
      </c>
      <c r="Q7244" s="3">
        <f t="shared" si="1023"/>
        <v>0</v>
      </c>
      <c r="R7244" s="3">
        <f>I7244 + M7244*Inputs!$B$9 - N7244/Inputs!$B$10</f>
        <v>317.5587821954623</v>
      </c>
    </row>
    <row r="7245" spans="1:18" x14ac:dyDescent="0.3">
      <c r="A7245" s="4">
        <v>46324.791666666657</v>
      </c>
      <c r="B7245" s="3">
        <v>69.13000000000001</v>
      </c>
      <c r="C7245" s="3">
        <v>2.95</v>
      </c>
      <c r="D7245" s="3">
        <f t="shared" si="1017"/>
        <v>27.55020833333333</v>
      </c>
      <c r="E7245" s="3">
        <f>MAX(B7245 - D7245/Inputs!$B$5, 0)</f>
        <v>37.822945075757588</v>
      </c>
      <c r="F7245" s="3">
        <f>MAX(D7245*Inputs!$B$5 - B7245, 0)</f>
        <v>0</v>
      </c>
      <c r="G7245" s="3">
        <f t="shared" si="1018"/>
        <v>2.95</v>
      </c>
      <c r="H7245" t="str">
        <f t="shared" si="1019"/>
        <v>Discharge</v>
      </c>
      <c r="I7245" s="3">
        <f t="shared" si="1024"/>
        <v>317.5587821954623</v>
      </c>
      <c r="J7245" s="3">
        <f t="shared" si="1025"/>
        <v>340</v>
      </c>
      <c r="K7245" s="3">
        <f>MIN(Inputs!$B$2, (Inputs!$B$8 - I7245)/Inputs!$B$9)</f>
        <v>23.922418559098585</v>
      </c>
      <c r="L7245" s="3">
        <f>MAX(MIN(Inputs!$B$2, I7245*Inputs!$B$10, Inputs!$B$8*Inputs!$B$4 - J7245), 0)</f>
        <v>0</v>
      </c>
      <c r="M7245" s="3">
        <f t="shared" si="1020"/>
        <v>0</v>
      </c>
      <c r="N7245" s="3">
        <f t="shared" si="1021"/>
        <v>0</v>
      </c>
      <c r="O7245" s="3">
        <f>IF(H7245="Reg", MIN(Inputs!$B$2, I7245*Inputs!$B$10, (Inputs!$B$8-I7245)/Inputs!$B$9), 0)</f>
        <v>0</v>
      </c>
      <c r="P7245" s="3">
        <f t="shared" si="1022"/>
        <v>0</v>
      </c>
      <c r="Q7245" s="3">
        <f t="shared" si="1023"/>
        <v>0</v>
      </c>
      <c r="R7245" s="3">
        <f>I7245 + M7245*Inputs!$B$9 - N7245/Inputs!$B$10</f>
        <v>317.5587821954623</v>
      </c>
    </row>
    <row r="7246" spans="1:18" x14ac:dyDescent="0.3">
      <c r="A7246" s="4">
        <v>46324.833333333343</v>
      </c>
      <c r="B7246" s="3">
        <v>42.870000000000005</v>
      </c>
      <c r="C7246" s="3">
        <v>4.7699999999999996</v>
      </c>
      <c r="D7246" s="3">
        <f t="shared" si="1017"/>
        <v>27.55020833333333</v>
      </c>
      <c r="E7246" s="3">
        <f>MAX(B7246 - D7246/Inputs!$B$5, 0)</f>
        <v>11.562945075757582</v>
      </c>
      <c r="F7246" s="3">
        <f>MAX(D7246*Inputs!$B$5 - B7246, 0)</f>
        <v>0</v>
      </c>
      <c r="G7246" s="3">
        <f t="shared" si="1018"/>
        <v>4.7699999999999996</v>
      </c>
      <c r="H7246" t="str">
        <f t="shared" si="1019"/>
        <v>Discharge</v>
      </c>
      <c r="I7246" s="3">
        <f t="shared" si="1024"/>
        <v>317.5587821954623</v>
      </c>
      <c r="J7246" s="3">
        <f t="shared" si="1025"/>
        <v>340</v>
      </c>
      <c r="K7246" s="3">
        <f>MIN(Inputs!$B$2, (Inputs!$B$8 - I7246)/Inputs!$B$9)</f>
        <v>23.922418559098585</v>
      </c>
      <c r="L7246" s="3">
        <f>MAX(MIN(Inputs!$B$2, I7246*Inputs!$B$10, Inputs!$B$8*Inputs!$B$4 - J7246), 0)</f>
        <v>0</v>
      </c>
      <c r="M7246" s="3">
        <f t="shared" si="1020"/>
        <v>0</v>
      </c>
      <c r="N7246" s="3">
        <f t="shared" si="1021"/>
        <v>0</v>
      </c>
      <c r="O7246" s="3">
        <f>IF(H7246="Reg", MIN(Inputs!$B$2, I7246*Inputs!$B$10, (Inputs!$B$8-I7246)/Inputs!$B$9), 0)</f>
        <v>0</v>
      </c>
      <c r="P7246" s="3">
        <f t="shared" si="1022"/>
        <v>0</v>
      </c>
      <c r="Q7246" s="3">
        <f t="shared" si="1023"/>
        <v>0</v>
      </c>
      <c r="R7246" s="3">
        <f>I7246 + M7246*Inputs!$B$9 - N7246/Inputs!$B$10</f>
        <v>317.5587821954623</v>
      </c>
    </row>
    <row r="7247" spans="1:18" x14ac:dyDescent="0.3">
      <c r="A7247" s="4">
        <v>46324.875</v>
      </c>
      <c r="B7247" s="3">
        <v>33.572499999999998</v>
      </c>
      <c r="C7247" s="3">
        <v>2</v>
      </c>
      <c r="D7247" s="3">
        <f t="shared" si="1017"/>
        <v>27.55020833333333</v>
      </c>
      <c r="E7247" s="3">
        <f>MAX(B7247 - D7247/Inputs!$B$5, 0)</f>
        <v>2.2654450757575759</v>
      </c>
      <c r="F7247" s="3">
        <f>MAX(D7247*Inputs!$B$5 - B7247, 0)</f>
        <v>0</v>
      </c>
      <c r="G7247" s="3">
        <f t="shared" si="1018"/>
        <v>2</v>
      </c>
      <c r="H7247" t="str">
        <f t="shared" si="1019"/>
        <v>Discharge</v>
      </c>
      <c r="I7247" s="3">
        <f t="shared" si="1024"/>
        <v>317.5587821954623</v>
      </c>
      <c r="J7247" s="3">
        <f t="shared" si="1025"/>
        <v>340</v>
      </c>
      <c r="K7247" s="3">
        <f>MIN(Inputs!$B$2, (Inputs!$B$8 - I7247)/Inputs!$B$9)</f>
        <v>23.922418559098585</v>
      </c>
      <c r="L7247" s="3">
        <f>MAX(MIN(Inputs!$B$2, I7247*Inputs!$B$10, Inputs!$B$8*Inputs!$B$4 - J7247), 0)</f>
        <v>0</v>
      </c>
      <c r="M7247" s="3">
        <f t="shared" si="1020"/>
        <v>0</v>
      </c>
      <c r="N7247" s="3">
        <f t="shared" si="1021"/>
        <v>0</v>
      </c>
      <c r="O7247" s="3">
        <f>IF(H7247="Reg", MIN(Inputs!$B$2, I7247*Inputs!$B$10, (Inputs!$B$8-I7247)/Inputs!$B$9), 0)</f>
        <v>0</v>
      </c>
      <c r="P7247" s="3">
        <f t="shared" si="1022"/>
        <v>0</v>
      </c>
      <c r="Q7247" s="3">
        <f t="shared" si="1023"/>
        <v>0</v>
      </c>
      <c r="R7247" s="3">
        <f>I7247 + M7247*Inputs!$B$9 - N7247/Inputs!$B$10</f>
        <v>317.5587821954623</v>
      </c>
    </row>
    <row r="7248" spans="1:18" x14ac:dyDescent="0.3">
      <c r="A7248" s="4">
        <v>46324.916666666657</v>
      </c>
      <c r="B7248" s="3">
        <v>30.3475</v>
      </c>
      <c r="C7248" s="3">
        <v>0.8</v>
      </c>
      <c r="D7248" s="3">
        <f t="shared" si="1017"/>
        <v>27.55020833333333</v>
      </c>
      <c r="E7248" s="3">
        <f>MAX(B7248 - D7248/Inputs!$B$5, 0)</f>
        <v>0</v>
      </c>
      <c r="F7248" s="3">
        <f>MAX(D7248*Inputs!$B$5 - B7248, 0)</f>
        <v>0</v>
      </c>
      <c r="G7248" s="3">
        <f t="shared" si="1018"/>
        <v>0.8</v>
      </c>
      <c r="H7248" t="str">
        <f t="shared" si="1019"/>
        <v>Reg</v>
      </c>
      <c r="I7248" s="3">
        <f t="shared" si="1024"/>
        <v>317.5587821954623</v>
      </c>
      <c r="J7248" s="3">
        <f t="shared" si="1025"/>
        <v>340</v>
      </c>
      <c r="K7248" s="3">
        <f>MIN(Inputs!$B$2, (Inputs!$B$8 - I7248)/Inputs!$B$9)</f>
        <v>23.922418559098585</v>
      </c>
      <c r="L7248" s="3">
        <f>MAX(MIN(Inputs!$B$2, I7248*Inputs!$B$10, Inputs!$B$8*Inputs!$B$4 - J7248), 0)</f>
        <v>0</v>
      </c>
      <c r="M7248" s="3">
        <f t="shared" si="1020"/>
        <v>0</v>
      </c>
      <c r="N7248" s="3">
        <f t="shared" si="1021"/>
        <v>0</v>
      </c>
      <c r="O7248" s="3">
        <f>IF(H7248="Reg", MIN(Inputs!$B$2, I7248*Inputs!$B$10, (Inputs!$B$8-I7248)/Inputs!$B$9), 0)</f>
        <v>23.922418559098585</v>
      </c>
      <c r="P7248" s="3">
        <f t="shared" si="1022"/>
        <v>0</v>
      </c>
      <c r="Q7248" s="3">
        <f t="shared" si="1023"/>
        <v>19.137934847278867</v>
      </c>
      <c r="R7248" s="3">
        <f>I7248 + M7248*Inputs!$B$9 - N7248/Inputs!$B$10</f>
        <v>317.5587821954623</v>
      </c>
    </row>
    <row r="7249" spans="1:18" x14ac:dyDescent="0.3">
      <c r="A7249" s="4">
        <v>46324.958333333343</v>
      </c>
      <c r="B7249" s="3">
        <v>25.435000000000002</v>
      </c>
      <c r="C7249" s="3">
        <v>0.37</v>
      </c>
      <c r="D7249" s="3">
        <f t="shared" si="1017"/>
        <v>27.55020833333333</v>
      </c>
      <c r="E7249" s="3">
        <f>MAX(B7249 - D7249/Inputs!$B$5, 0)</f>
        <v>0</v>
      </c>
      <c r="F7249" s="3">
        <f>MAX(D7249*Inputs!$B$5 - B7249, 0)</f>
        <v>0</v>
      </c>
      <c r="G7249" s="3">
        <f t="shared" si="1018"/>
        <v>0.37</v>
      </c>
      <c r="H7249" t="str">
        <f t="shared" si="1019"/>
        <v>Reg</v>
      </c>
      <c r="I7249" s="3">
        <f t="shared" si="1024"/>
        <v>317.5587821954623</v>
      </c>
      <c r="J7249" s="3">
        <f t="shared" si="1025"/>
        <v>340</v>
      </c>
      <c r="K7249" s="3">
        <f>MIN(Inputs!$B$2, (Inputs!$B$8 - I7249)/Inputs!$B$9)</f>
        <v>23.922418559098585</v>
      </c>
      <c r="L7249" s="3">
        <f>MAX(MIN(Inputs!$B$2, I7249*Inputs!$B$10, Inputs!$B$8*Inputs!$B$4 - J7249), 0)</f>
        <v>0</v>
      </c>
      <c r="M7249" s="3">
        <f t="shared" si="1020"/>
        <v>0</v>
      </c>
      <c r="N7249" s="3">
        <f t="shared" si="1021"/>
        <v>0</v>
      </c>
      <c r="O7249" s="3">
        <f>IF(H7249="Reg", MIN(Inputs!$B$2, I7249*Inputs!$B$10, (Inputs!$B$8-I7249)/Inputs!$B$9), 0)</f>
        <v>23.922418559098585</v>
      </c>
      <c r="P7249" s="3">
        <f t="shared" si="1022"/>
        <v>0</v>
      </c>
      <c r="Q7249" s="3">
        <f t="shared" si="1023"/>
        <v>8.8512948668664766</v>
      </c>
      <c r="R7249" s="3">
        <f>I7249 + M7249*Inputs!$B$9 - N7249/Inputs!$B$10</f>
        <v>317.5587821954623</v>
      </c>
    </row>
    <row r="7250" spans="1:18" x14ac:dyDescent="0.3">
      <c r="A7250" s="4">
        <v>46325</v>
      </c>
      <c r="B7250" s="3">
        <v>20.754999999999999</v>
      </c>
      <c r="C7250" s="3">
        <v>0.26</v>
      </c>
      <c r="D7250" s="3">
        <f t="shared" si="1017"/>
        <v>17.455208333333335</v>
      </c>
      <c r="E7250" s="3">
        <f>MAX(B7250 - D7250/Inputs!$B$5, 0)</f>
        <v>0.91953598484848342</v>
      </c>
      <c r="F7250" s="3">
        <f>MAX(D7250*Inputs!$B$5 - B7250, 0)</f>
        <v>0</v>
      </c>
      <c r="G7250" s="3">
        <f t="shared" si="1018"/>
        <v>0.26</v>
      </c>
      <c r="H7250" t="str">
        <f t="shared" si="1019"/>
        <v>Discharge</v>
      </c>
      <c r="I7250" s="3">
        <f t="shared" si="1024"/>
        <v>317.5587821954623</v>
      </c>
      <c r="J7250" s="3">
        <f t="shared" si="1025"/>
        <v>0</v>
      </c>
      <c r="K7250" s="3">
        <f>MIN(Inputs!$B$2, (Inputs!$B$8 - I7250)/Inputs!$B$9)</f>
        <v>23.922418559098585</v>
      </c>
      <c r="L7250" s="3">
        <f>MAX(MIN(Inputs!$B$2, I7250*Inputs!$B$10, Inputs!$B$8*Inputs!$B$4 - J7250), 0)</f>
        <v>170</v>
      </c>
      <c r="M7250" s="3">
        <f t="shared" si="1020"/>
        <v>0</v>
      </c>
      <c r="N7250" s="3">
        <f t="shared" si="1021"/>
        <v>170</v>
      </c>
      <c r="O7250" s="3">
        <f>IF(H7250="Reg", MIN(Inputs!$B$2, I7250*Inputs!$B$10, (Inputs!$B$8-I7250)/Inputs!$B$9), 0)</f>
        <v>0</v>
      </c>
      <c r="P7250" s="3">
        <f t="shared" si="1022"/>
        <v>3528.35</v>
      </c>
      <c r="Q7250" s="3">
        <f t="shared" si="1023"/>
        <v>0</v>
      </c>
      <c r="R7250" s="3">
        <f>I7250 + M7250*Inputs!$B$9 - N7250/Inputs!$B$10</f>
        <v>136.33817329319345</v>
      </c>
    </row>
    <row r="7251" spans="1:18" x14ac:dyDescent="0.3">
      <c r="A7251" s="4">
        <v>46325.041666666657</v>
      </c>
      <c r="B7251" s="3">
        <v>20.497500000000002</v>
      </c>
      <c r="C7251" s="3">
        <v>0.3</v>
      </c>
      <c r="D7251" s="3">
        <f t="shared" si="1017"/>
        <v>17.455208333333335</v>
      </c>
      <c r="E7251" s="3">
        <f>MAX(B7251 - D7251/Inputs!$B$5, 0)</f>
        <v>0.66203598484848669</v>
      </c>
      <c r="F7251" s="3">
        <f>MAX(D7251*Inputs!$B$5 - B7251, 0)</f>
        <v>0</v>
      </c>
      <c r="G7251" s="3">
        <f t="shared" si="1018"/>
        <v>0.3</v>
      </c>
      <c r="H7251" t="str">
        <f t="shared" si="1019"/>
        <v>Discharge</v>
      </c>
      <c r="I7251" s="3">
        <f t="shared" si="1024"/>
        <v>136.33817329319345</v>
      </c>
      <c r="J7251" s="3">
        <f t="shared" si="1025"/>
        <v>170</v>
      </c>
      <c r="K7251" s="3">
        <f>MIN(Inputs!$B$2, (Inputs!$B$8 - I7251)/Inputs!$B$9)</f>
        <v>170</v>
      </c>
      <c r="L7251" s="3">
        <f>MAX(MIN(Inputs!$B$2, I7251*Inputs!$B$10, Inputs!$B$8*Inputs!$B$4 - J7251), 0)</f>
        <v>127.89654333598648</v>
      </c>
      <c r="M7251" s="3">
        <f t="shared" si="1020"/>
        <v>0</v>
      </c>
      <c r="N7251" s="3">
        <f t="shared" si="1021"/>
        <v>127.89654333598648</v>
      </c>
      <c r="O7251" s="3">
        <f>IF(H7251="Reg", MIN(Inputs!$B$2, I7251*Inputs!$B$10, (Inputs!$B$8-I7251)/Inputs!$B$9), 0)</f>
        <v>0</v>
      </c>
      <c r="P7251" s="3">
        <f t="shared" si="1022"/>
        <v>2621.559397029383</v>
      </c>
      <c r="Q7251" s="3">
        <f t="shared" si="1023"/>
        <v>0</v>
      </c>
      <c r="R7251" s="3">
        <f>I7251 + M7251*Inputs!$B$9 - N7251/Inputs!$B$10</f>
        <v>0</v>
      </c>
    </row>
    <row r="7252" spans="1:18" x14ac:dyDescent="0.3">
      <c r="A7252" s="4">
        <v>46325.083333333343</v>
      </c>
      <c r="B7252" s="3">
        <v>19.272500000000001</v>
      </c>
      <c r="C7252" s="3">
        <v>0.35</v>
      </c>
      <c r="D7252" s="3">
        <f t="shared" si="1017"/>
        <v>17.455208333333335</v>
      </c>
      <c r="E7252" s="3">
        <f>MAX(B7252 - D7252/Inputs!$B$5, 0)</f>
        <v>0</v>
      </c>
      <c r="F7252" s="3">
        <f>MAX(D7252*Inputs!$B$5 - B7252, 0)</f>
        <v>0</v>
      </c>
      <c r="G7252" s="3">
        <f t="shared" si="1018"/>
        <v>0.35</v>
      </c>
      <c r="H7252" t="str">
        <f t="shared" si="1019"/>
        <v>Reg</v>
      </c>
      <c r="I7252" s="3">
        <f t="shared" si="1024"/>
        <v>0</v>
      </c>
      <c r="J7252" s="3">
        <f t="shared" si="1025"/>
        <v>297.89654333598651</v>
      </c>
      <c r="K7252" s="3">
        <f>MIN(Inputs!$B$2, (Inputs!$B$8 - I7252)/Inputs!$B$9)</f>
        <v>170</v>
      </c>
      <c r="L7252" s="3">
        <f>MAX(MIN(Inputs!$B$2, I7252*Inputs!$B$10, Inputs!$B$8*Inputs!$B$4 - J7252), 0)</f>
        <v>0</v>
      </c>
      <c r="M7252" s="3">
        <f t="shared" si="1020"/>
        <v>0</v>
      </c>
      <c r="N7252" s="3">
        <f t="shared" si="1021"/>
        <v>0</v>
      </c>
      <c r="O7252" s="3">
        <f>IF(H7252="Reg", MIN(Inputs!$B$2, I7252*Inputs!$B$10, (Inputs!$B$8-I7252)/Inputs!$B$9), 0)</f>
        <v>0</v>
      </c>
      <c r="P7252" s="3">
        <f t="shared" si="1022"/>
        <v>0</v>
      </c>
      <c r="Q7252" s="3">
        <f t="shared" si="1023"/>
        <v>0</v>
      </c>
      <c r="R7252" s="3">
        <f>I7252 + M7252*Inputs!$B$9 - N7252/Inputs!$B$10</f>
        <v>0</v>
      </c>
    </row>
    <row r="7253" spans="1:18" x14ac:dyDescent="0.3">
      <c r="A7253" s="4">
        <v>46325.125</v>
      </c>
      <c r="B7253" s="3">
        <v>18.0075</v>
      </c>
      <c r="C7253" s="3">
        <v>0.49</v>
      </c>
      <c r="D7253" s="3">
        <f t="shared" si="1017"/>
        <v>17.455208333333335</v>
      </c>
      <c r="E7253" s="3">
        <f>MAX(B7253 - D7253/Inputs!$B$5, 0)</f>
        <v>0</v>
      </c>
      <c r="F7253" s="3">
        <f>MAX(D7253*Inputs!$B$5 - B7253, 0)</f>
        <v>0</v>
      </c>
      <c r="G7253" s="3">
        <f t="shared" si="1018"/>
        <v>0.49</v>
      </c>
      <c r="H7253" t="str">
        <f t="shared" si="1019"/>
        <v>Reg</v>
      </c>
      <c r="I7253" s="3">
        <f t="shared" si="1024"/>
        <v>0</v>
      </c>
      <c r="J7253" s="3">
        <f t="shared" si="1025"/>
        <v>297.89654333598651</v>
      </c>
      <c r="K7253" s="3">
        <f>MIN(Inputs!$B$2, (Inputs!$B$8 - I7253)/Inputs!$B$9)</f>
        <v>170</v>
      </c>
      <c r="L7253" s="3">
        <f>MAX(MIN(Inputs!$B$2, I7253*Inputs!$B$10, Inputs!$B$8*Inputs!$B$4 - J7253), 0)</f>
        <v>0</v>
      </c>
      <c r="M7253" s="3">
        <f t="shared" si="1020"/>
        <v>0</v>
      </c>
      <c r="N7253" s="3">
        <f t="shared" si="1021"/>
        <v>0</v>
      </c>
      <c r="O7253" s="3">
        <f>IF(H7253="Reg", MIN(Inputs!$B$2, I7253*Inputs!$B$10, (Inputs!$B$8-I7253)/Inputs!$B$9), 0)</f>
        <v>0</v>
      </c>
      <c r="P7253" s="3">
        <f t="shared" si="1022"/>
        <v>0</v>
      </c>
      <c r="Q7253" s="3">
        <f t="shared" si="1023"/>
        <v>0</v>
      </c>
      <c r="R7253" s="3">
        <f>I7253 + M7253*Inputs!$B$9 - N7253/Inputs!$B$10</f>
        <v>0</v>
      </c>
    </row>
    <row r="7254" spans="1:18" x14ac:dyDescent="0.3">
      <c r="A7254" s="4">
        <v>46325.166666666657</v>
      </c>
      <c r="B7254" s="3">
        <v>21.54</v>
      </c>
      <c r="C7254" s="3">
        <v>0.44</v>
      </c>
      <c r="D7254" s="3">
        <f t="shared" si="1017"/>
        <v>17.455208333333335</v>
      </c>
      <c r="E7254" s="3">
        <f>MAX(B7254 - D7254/Inputs!$B$5, 0)</f>
        <v>1.7045359848484836</v>
      </c>
      <c r="F7254" s="3">
        <f>MAX(D7254*Inputs!$B$5 - B7254, 0)</f>
        <v>0</v>
      </c>
      <c r="G7254" s="3">
        <f t="shared" si="1018"/>
        <v>0.44</v>
      </c>
      <c r="H7254" t="str">
        <f t="shared" si="1019"/>
        <v>Discharge</v>
      </c>
      <c r="I7254" s="3">
        <f t="shared" si="1024"/>
        <v>0</v>
      </c>
      <c r="J7254" s="3">
        <f t="shared" si="1025"/>
        <v>297.89654333598651</v>
      </c>
      <c r="K7254" s="3">
        <f>MIN(Inputs!$B$2, (Inputs!$B$8 - I7254)/Inputs!$B$9)</f>
        <v>170</v>
      </c>
      <c r="L7254" s="3">
        <f>MAX(MIN(Inputs!$B$2, I7254*Inputs!$B$10, Inputs!$B$8*Inputs!$B$4 - J7254), 0)</f>
        <v>0</v>
      </c>
      <c r="M7254" s="3">
        <f t="shared" si="1020"/>
        <v>0</v>
      </c>
      <c r="N7254" s="3">
        <f t="shared" si="1021"/>
        <v>0</v>
      </c>
      <c r="O7254" s="3">
        <f>IF(H7254="Reg", MIN(Inputs!$B$2, I7254*Inputs!$B$10, (Inputs!$B$8-I7254)/Inputs!$B$9), 0)</f>
        <v>0</v>
      </c>
      <c r="P7254" s="3">
        <f t="shared" si="1022"/>
        <v>0</v>
      </c>
      <c r="Q7254" s="3">
        <f t="shared" si="1023"/>
        <v>0</v>
      </c>
      <c r="R7254" s="3">
        <f>I7254 + M7254*Inputs!$B$9 - N7254/Inputs!$B$10</f>
        <v>0</v>
      </c>
    </row>
    <row r="7255" spans="1:18" x14ac:dyDescent="0.3">
      <c r="A7255" s="4">
        <v>46325.208333333343</v>
      </c>
      <c r="B7255" s="3">
        <v>15.705</v>
      </c>
      <c r="C7255" s="3">
        <v>1</v>
      </c>
      <c r="D7255" s="3">
        <f t="shared" si="1017"/>
        <v>17.455208333333335</v>
      </c>
      <c r="E7255" s="3">
        <f>MAX(B7255 - D7255/Inputs!$B$5, 0)</f>
        <v>0</v>
      </c>
      <c r="F7255" s="3">
        <f>MAX(D7255*Inputs!$B$5 - B7255, 0)</f>
        <v>0</v>
      </c>
      <c r="G7255" s="3">
        <f t="shared" si="1018"/>
        <v>1</v>
      </c>
      <c r="H7255" t="str">
        <f t="shared" si="1019"/>
        <v>Reg</v>
      </c>
      <c r="I7255" s="3">
        <f t="shared" si="1024"/>
        <v>0</v>
      </c>
      <c r="J7255" s="3">
        <f t="shared" si="1025"/>
        <v>297.89654333598651</v>
      </c>
      <c r="K7255" s="3">
        <f>MIN(Inputs!$B$2, (Inputs!$B$8 - I7255)/Inputs!$B$9)</f>
        <v>170</v>
      </c>
      <c r="L7255" s="3">
        <f>MAX(MIN(Inputs!$B$2, I7255*Inputs!$B$10, Inputs!$B$8*Inputs!$B$4 - J7255), 0)</f>
        <v>0</v>
      </c>
      <c r="M7255" s="3">
        <f t="shared" si="1020"/>
        <v>0</v>
      </c>
      <c r="N7255" s="3">
        <f t="shared" si="1021"/>
        <v>0</v>
      </c>
      <c r="O7255" s="3">
        <f>IF(H7255="Reg", MIN(Inputs!$B$2, I7255*Inputs!$B$10, (Inputs!$B$8-I7255)/Inputs!$B$9), 0)</f>
        <v>0</v>
      </c>
      <c r="P7255" s="3">
        <f t="shared" si="1022"/>
        <v>0</v>
      </c>
      <c r="Q7255" s="3">
        <f t="shared" si="1023"/>
        <v>0</v>
      </c>
      <c r="R7255" s="3">
        <f>I7255 + M7255*Inputs!$B$9 - N7255/Inputs!$B$10</f>
        <v>0</v>
      </c>
    </row>
    <row r="7256" spans="1:18" x14ac:dyDescent="0.3">
      <c r="A7256" s="4">
        <v>46325.25</v>
      </c>
      <c r="B7256" s="3">
        <v>16.04</v>
      </c>
      <c r="C7256" s="3">
        <v>14.92</v>
      </c>
      <c r="D7256" s="3">
        <f t="shared" si="1017"/>
        <v>17.455208333333335</v>
      </c>
      <c r="E7256" s="3">
        <f>MAX(B7256 - D7256/Inputs!$B$5, 0)</f>
        <v>0</v>
      </c>
      <c r="F7256" s="3">
        <f>MAX(D7256*Inputs!$B$5 - B7256, 0)</f>
        <v>0</v>
      </c>
      <c r="G7256" s="3">
        <f t="shared" si="1018"/>
        <v>14.92</v>
      </c>
      <c r="H7256" t="str">
        <f t="shared" si="1019"/>
        <v>Reg</v>
      </c>
      <c r="I7256" s="3">
        <f t="shared" si="1024"/>
        <v>0</v>
      </c>
      <c r="J7256" s="3">
        <f t="shared" si="1025"/>
        <v>297.89654333598651</v>
      </c>
      <c r="K7256" s="3">
        <f>MIN(Inputs!$B$2, (Inputs!$B$8 - I7256)/Inputs!$B$9)</f>
        <v>170</v>
      </c>
      <c r="L7256" s="3">
        <f>MAX(MIN(Inputs!$B$2, I7256*Inputs!$B$10, Inputs!$B$8*Inputs!$B$4 - J7256), 0)</f>
        <v>0</v>
      </c>
      <c r="M7256" s="3">
        <f t="shared" si="1020"/>
        <v>0</v>
      </c>
      <c r="N7256" s="3">
        <f t="shared" si="1021"/>
        <v>0</v>
      </c>
      <c r="O7256" s="3">
        <f>IF(H7256="Reg", MIN(Inputs!$B$2, I7256*Inputs!$B$10, (Inputs!$B$8-I7256)/Inputs!$B$9), 0)</f>
        <v>0</v>
      </c>
      <c r="P7256" s="3">
        <f t="shared" si="1022"/>
        <v>0</v>
      </c>
      <c r="Q7256" s="3">
        <f t="shared" si="1023"/>
        <v>0</v>
      </c>
      <c r="R7256" s="3">
        <f>I7256 + M7256*Inputs!$B$9 - N7256/Inputs!$B$10</f>
        <v>0</v>
      </c>
    </row>
    <row r="7257" spans="1:18" x14ac:dyDescent="0.3">
      <c r="A7257" s="4">
        <v>46325.291666666657</v>
      </c>
      <c r="B7257" s="3">
        <v>18.487500000000001</v>
      </c>
      <c r="C7257" s="3">
        <v>14.92</v>
      </c>
      <c r="D7257" s="3">
        <f t="shared" si="1017"/>
        <v>17.455208333333335</v>
      </c>
      <c r="E7257" s="3">
        <f>MAX(B7257 - D7257/Inputs!$B$5, 0)</f>
        <v>0</v>
      </c>
      <c r="F7257" s="3">
        <f>MAX(D7257*Inputs!$B$5 - B7257, 0)</f>
        <v>0</v>
      </c>
      <c r="G7257" s="3">
        <f t="shared" si="1018"/>
        <v>14.92</v>
      </c>
      <c r="H7257" t="str">
        <f t="shared" si="1019"/>
        <v>Reg</v>
      </c>
      <c r="I7257" s="3">
        <f t="shared" si="1024"/>
        <v>0</v>
      </c>
      <c r="J7257" s="3">
        <f t="shared" si="1025"/>
        <v>297.89654333598651</v>
      </c>
      <c r="K7257" s="3">
        <f>MIN(Inputs!$B$2, (Inputs!$B$8 - I7257)/Inputs!$B$9)</f>
        <v>170</v>
      </c>
      <c r="L7257" s="3">
        <f>MAX(MIN(Inputs!$B$2, I7257*Inputs!$B$10, Inputs!$B$8*Inputs!$B$4 - J7257), 0)</f>
        <v>0</v>
      </c>
      <c r="M7257" s="3">
        <f t="shared" si="1020"/>
        <v>0</v>
      </c>
      <c r="N7257" s="3">
        <f t="shared" si="1021"/>
        <v>0</v>
      </c>
      <c r="O7257" s="3">
        <f>IF(H7257="Reg", MIN(Inputs!$B$2, I7257*Inputs!$B$10, (Inputs!$B$8-I7257)/Inputs!$B$9), 0)</f>
        <v>0</v>
      </c>
      <c r="P7257" s="3">
        <f t="shared" si="1022"/>
        <v>0</v>
      </c>
      <c r="Q7257" s="3">
        <f t="shared" si="1023"/>
        <v>0</v>
      </c>
      <c r="R7257" s="3">
        <f>I7257 + M7257*Inputs!$B$9 - N7257/Inputs!$B$10</f>
        <v>0</v>
      </c>
    </row>
    <row r="7258" spans="1:18" x14ac:dyDescent="0.3">
      <c r="A7258" s="4">
        <v>46325.333333333343</v>
      </c>
      <c r="B7258" s="3">
        <v>12.952499999999999</v>
      </c>
      <c r="C7258" s="3">
        <v>5.12</v>
      </c>
      <c r="D7258" s="3">
        <f t="shared" si="1017"/>
        <v>17.455208333333335</v>
      </c>
      <c r="E7258" s="3">
        <f>MAX(B7258 - D7258/Inputs!$B$5, 0)</f>
        <v>0</v>
      </c>
      <c r="F7258" s="3">
        <f>MAX(D7258*Inputs!$B$5 - B7258, 0)</f>
        <v>2.4080833333333356</v>
      </c>
      <c r="G7258" s="3">
        <f t="shared" si="1018"/>
        <v>5.12</v>
      </c>
      <c r="H7258" t="str">
        <f t="shared" si="1019"/>
        <v>Reg</v>
      </c>
      <c r="I7258" s="3">
        <f t="shared" si="1024"/>
        <v>0</v>
      </c>
      <c r="J7258" s="3">
        <f t="shared" si="1025"/>
        <v>297.89654333598651</v>
      </c>
      <c r="K7258" s="3">
        <f>MIN(Inputs!$B$2, (Inputs!$B$8 - I7258)/Inputs!$B$9)</f>
        <v>170</v>
      </c>
      <c r="L7258" s="3">
        <f>MAX(MIN(Inputs!$B$2, I7258*Inputs!$B$10, Inputs!$B$8*Inputs!$B$4 - J7258), 0)</f>
        <v>0</v>
      </c>
      <c r="M7258" s="3">
        <f t="shared" si="1020"/>
        <v>0</v>
      </c>
      <c r="N7258" s="3">
        <f t="shared" si="1021"/>
        <v>0</v>
      </c>
      <c r="O7258" s="3">
        <f>IF(H7258="Reg", MIN(Inputs!$B$2, I7258*Inputs!$B$10, (Inputs!$B$8-I7258)/Inputs!$B$9), 0)</f>
        <v>0</v>
      </c>
      <c r="P7258" s="3">
        <f t="shared" si="1022"/>
        <v>0</v>
      </c>
      <c r="Q7258" s="3">
        <f t="shared" si="1023"/>
        <v>0</v>
      </c>
      <c r="R7258" s="3">
        <f>I7258 + M7258*Inputs!$B$9 - N7258/Inputs!$B$10</f>
        <v>0</v>
      </c>
    </row>
    <row r="7259" spans="1:18" x14ac:dyDescent="0.3">
      <c r="A7259" s="4">
        <v>46325.375</v>
      </c>
      <c r="B7259" s="3">
        <v>1.7824999999999998</v>
      </c>
      <c r="C7259" s="3">
        <v>1</v>
      </c>
      <c r="D7259" s="3">
        <f t="shared" si="1017"/>
        <v>17.455208333333335</v>
      </c>
      <c r="E7259" s="3">
        <f>MAX(B7259 - D7259/Inputs!$B$5, 0)</f>
        <v>0</v>
      </c>
      <c r="F7259" s="3">
        <f>MAX(D7259*Inputs!$B$5 - B7259, 0)</f>
        <v>13.578083333333336</v>
      </c>
      <c r="G7259" s="3">
        <f t="shared" si="1018"/>
        <v>1</v>
      </c>
      <c r="H7259" t="str">
        <f t="shared" si="1019"/>
        <v>Charge</v>
      </c>
      <c r="I7259" s="3">
        <f t="shared" si="1024"/>
        <v>0</v>
      </c>
      <c r="J7259" s="3">
        <f t="shared" si="1025"/>
        <v>297.89654333598651</v>
      </c>
      <c r="K7259" s="3">
        <f>MIN(Inputs!$B$2, (Inputs!$B$8 - I7259)/Inputs!$B$9)</f>
        <v>170</v>
      </c>
      <c r="L7259" s="3">
        <f>MAX(MIN(Inputs!$B$2, I7259*Inputs!$B$10, Inputs!$B$8*Inputs!$B$4 - J7259), 0)</f>
        <v>0</v>
      </c>
      <c r="M7259" s="3">
        <f t="shared" si="1020"/>
        <v>170</v>
      </c>
      <c r="N7259" s="3">
        <f t="shared" si="1021"/>
        <v>0</v>
      </c>
      <c r="O7259" s="3">
        <f>IF(H7259="Reg", MIN(Inputs!$B$2, I7259*Inputs!$B$10, (Inputs!$B$8-I7259)/Inputs!$B$9), 0)</f>
        <v>0</v>
      </c>
      <c r="P7259" s="3">
        <f t="shared" si="1022"/>
        <v>-303.02499999999998</v>
      </c>
      <c r="Q7259" s="3">
        <f t="shared" si="1023"/>
        <v>0</v>
      </c>
      <c r="R7259" s="3">
        <f>I7259 + M7259*Inputs!$B$9 - N7259/Inputs!$B$10</f>
        <v>159.4741358339966</v>
      </c>
    </row>
    <row r="7260" spans="1:18" x14ac:dyDescent="0.3">
      <c r="A7260" s="4">
        <v>46325.416666666657</v>
      </c>
      <c r="B7260" s="3">
        <v>-0.91749999999999998</v>
      </c>
      <c r="C7260" s="3">
        <v>0.41</v>
      </c>
      <c r="D7260" s="3">
        <f t="shared" si="1017"/>
        <v>17.455208333333335</v>
      </c>
      <c r="E7260" s="3">
        <f>MAX(B7260 - D7260/Inputs!$B$5, 0)</f>
        <v>0</v>
      </c>
      <c r="F7260" s="3">
        <f>MAX(D7260*Inputs!$B$5 - B7260, 0)</f>
        <v>16.278083333333335</v>
      </c>
      <c r="G7260" s="3">
        <f t="shared" si="1018"/>
        <v>0.41</v>
      </c>
      <c r="H7260" t="str">
        <f t="shared" si="1019"/>
        <v>Charge</v>
      </c>
      <c r="I7260" s="3">
        <f t="shared" si="1024"/>
        <v>159.4741358339966</v>
      </c>
      <c r="J7260" s="3">
        <f t="shared" si="1025"/>
        <v>297.89654333598651</v>
      </c>
      <c r="K7260" s="3">
        <f>MIN(Inputs!$B$2, (Inputs!$B$8 - I7260)/Inputs!$B$9)</f>
        <v>170</v>
      </c>
      <c r="L7260" s="3">
        <f>MAX(MIN(Inputs!$B$2, I7260*Inputs!$B$10, Inputs!$B$8*Inputs!$B$4 - J7260), 0)</f>
        <v>42.103456664013493</v>
      </c>
      <c r="M7260" s="3">
        <f t="shared" si="1020"/>
        <v>170</v>
      </c>
      <c r="N7260" s="3">
        <f t="shared" si="1021"/>
        <v>0</v>
      </c>
      <c r="O7260" s="3">
        <f>IF(H7260="Reg", MIN(Inputs!$B$2, I7260*Inputs!$B$10, (Inputs!$B$8-I7260)/Inputs!$B$9), 0)</f>
        <v>0</v>
      </c>
      <c r="P7260" s="3">
        <f t="shared" si="1022"/>
        <v>155.97499999999999</v>
      </c>
      <c r="Q7260" s="3">
        <f t="shared" si="1023"/>
        <v>0</v>
      </c>
      <c r="R7260" s="3">
        <f>I7260 + M7260*Inputs!$B$9 - N7260/Inputs!$B$10</f>
        <v>318.9482716679932</v>
      </c>
    </row>
    <row r="7261" spans="1:18" x14ac:dyDescent="0.3">
      <c r="A7261" s="4">
        <v>46325.458333333343</v>
      </c>
      <c r="B7261" s="3">
        <v>-2.0825</v>
      </c>
      <c r="C7261" s="3">
        <v>0.4</v>
      </c>
      <c r="D7261" s="3">
        <f t="shared" si="1017"/>
        <v>17.455208333333335</v>
      </c>
      <c r="E7261" s="3">
        <f>MAX(B7261 - D7261/Inputs!$B$5, 0)</f>
        <v>0</v>
      </c>
      <c r="F7261" s="3">
        <f>MAX(D7261*Inputs!$B$5 - B7261, 0)</f>
        <v>17.443083333333334</v>
      </c>
      <c r="G7261" s="3">
        <f t="shared" si="1018"/>
        <v>0.4</v>
      </c>
      <c r="H7261" t="str">
        <f t="shared" si="1019"/>
        <v>Charge</v>
      </c>
      <c r="I7261" s="3">
        <f t="shared" si="1024"/>
        <v>318.9482716679932</v>
      </c>
      <c r="J7261" s="3">
        <f t="shared" si="1025"/>
        <v>297.89654333598651</v>
      </c>
      <c r="K7261" s="3">
        <f>MIN(Inputs!$B$2, (Inputs!$B$8 - I7261)/Inputs!$B$9)</f>
        <v>22.44121780453775</v>
      </c>
      <c r="L7261" s="3">
        <f>MAX(MIN(Inputs!$B$2, I7261*Inputs!$B$10, Inputs!$B$8*Inputs!$B$4 - J7261), 0)</f>
        <v>42.103456664013493</v>
      </c>
      <c r="M7261" s="3">
        <f t="shared" si="1020"/>
        <v>22.44121780453775</v>
      </c>
      <c r="N7261" s="3">
        <f t="shared" si="1021"/>
        <v>0</v>
      </c>
      <c r="O7261" s="3">
        <f>IF(H7261="Reg", MIN(Inputs!$B$2, I7261*Inputs!$B$10, (Inputs!$B$8-I7261)/Inputs!$B$9), 0)</f>
        <v>0</v>
      </c>
      <c r="P7261" s="3">
        <f t="shared" si="1022"/>
        <v>46.733836077949867</v>
      </c>
      <c r="Q7261" s="3">
        <f t="shared" si="1023"/>
        <v>0</v>
      </c>
      <c r="R7261" s="3">
        <f>I7261 + M7261*Inputs!$B$9 - N7261/Inputs!$B$10</f>
        <v>340</v>
      </c>
    </row>
    <row r="7262" spans="1:18" x14ac:dyDescent="0.3">
      <c r="A7262" s="4">
        <v>46325.5</v>
      </c>
      <c r="B7262" s="3">
        <v>-2.75</v>
      </c>
      <c r="C7262" s="3">
        <v>0.49</v>
      </c>
      <c r="D7262" s="3">
        <f t="shared" si="1017"/>
        <v>17.455208333333335</v>
      </c>
      <c r="E7262" s="3">
        <f>MAX(B7262 - D7262/Inputs!$B$5, 0)</f>
        <v>0</v>
      </c>
      <c r="F7262" s="3">
        <f>MAX(D7262*Inputs!$B$5 - B7262, 0)</f>
        <v>18.110583333333334</v>
      </c>
      <c r="G7262" s="3">
        <f t="shared" si="1018"/>
        <v>0.49</v>
      </c>
      <c r="H7262" t="str">
        <f t="shared" si="1019"/>
        <v>Charge</v>
      </c>
      <c r="I7262" s="3">
        <f t="shared" si="1024"/>
        <v>340</v>
      </c>
      <c r="J7262" s="3">
        <f t="shared" si="1025"/>
        <v>297.89654333598651</v>
      </c>
      <c r="K7262" s="3">
        <f>MIN(Inputs!$B$2, (Inputs!$B$8 - I7262)/Inputs!$B$9)</f>
        <v>0</v>
      </c>
      <c r="L7262" s="3">
        <f>MAX(MIN(Inputs!$B$2, I7262*Inputs!$B$10, Inputs!$B$8*Inputs!$B$4 - J7262), 0)</f>
        <v>42.103456664013493</v>
      </c>
      <c r="M7262" s="3">
        <f t="shared" si="1020"/>
        <v>0</v>
      </c>
      <c r="N7262" s="3">
        <f t="shared" si="1021"/>
        <v>0</v>
      </c>
      <c r="O7262" s="3">
        <f>IF(H7262="Reg", MIN(Inputs!$B$2, I7262*Inputs!$B$10, (Inputs!$B$8-I7262)/Inputs!$B$9), 0)</f>
        <v>0</v>
      </c>
      <c r="P7262" s="3">
        <f t="shared" si="1022"/>
        <v>0</v>
      </c>
      <c r="Q7262" s="3">
        <f t="shared" si="1023"/>
        <v>0</v>
      </c>
      <c r="R7262" s="3">
        <f>I7262 + M7262*Inputs!$B$9 - N7262/Inputs!$B$10</f>
        <v>340</v>
      </c>
    </row>
    <row r="7263" spans="1:18" x14ac:dyDescent="0.3">
      <c r="A7263" s="4">
        <v>46325.541666666657</v>
      </c>
      <c r="B7263" s="3">
        <v>-2.5999999999999996</v>
      </c>
      <c r="C7263" s="3">
        <v>0.4</v>
      </c>
      <c r="D7263" s="3">
        <f t="shared" si="1017"/>
        <v>17.455208333333335</v>
      </c>
      <c r="E7263" s="3">
        <f>MAX(B7263 - D7263/Inputs!$B$5, 0)</f>
        <v>0</v>
      </c>
      <c r="F7263" s="3">
        <f>MAX(D7263*Inputs!$B$5 - B7263, 0)</f>
        <v>17.960583333333332</v>
      </c>
      <c r="G7263" s="3">
        <f t="shared" si="1018"/>
        <v>0.4</v>
      </c>
      <c r="H7263" t="str">
        <f t="shared" si="1019"/>
        <v>Charge</v>
      </c>
      <c r="I7263" s="3">
        <f t="shared" si="1024"/>
        <v>340</v>
      </c>
      <c r="J7263" s="3">
        <f t="shared" si="1025"/>
        <v>297.89654333598651</v>
      </c>
      <c r="K7263" s="3">
        <f>MIN(Inputs!$B$2, (Inputs!$B$8 - I7263)/Inputs!$B$9)</f>
        <v>0</v>
      </c>
      <c r="L7263" s="3">
        <f>MAX(MIN(Inputs!$B$2, I7263*Inputs!$B$10, Inputs!$B$8*Inputs!$B$4 - J7263), 0)</f>
        <v>42.103456664013493</v>
      </c>
      <c r="M7263" s="3">
        <f t="shared" si="1020"/>
        <v>0</v>
      </c>
      <c r="N7263" s="3">
        <f t="shared" si="1021"/>
        <v>0</v>
      </c>
      <c r="O7263" s="3">
        <f>IF(H7263="Reg", MIN(Inputs!$B$2, I7263*Inputs!$B$10, (Inputs!$B$8-I7263)/Inputs!$B$9), 0)</f>
        <v>0</v>
      </c>
      <c r="P7263" s="3">
        <f t="shared" si="1022"/>
        <v>0</v>
      </c>
      <c r="Q7263" s="3">
        <f t="shared" si="1023"/>
        <v>0</v>
      </c>
      <c r="R7263" s="3">
        <f>I7263 + M7263*Inputs!$B$9 - N7263/Inputs!$B$10</f>
        <v>340</v>
      </c>
    </row>
    <row r="7264" spans="1:18" x14ac:dyDescent="0.3">
      <c r="A7264" s="4">
        <v>46325.583333333343</v>
      </c>
      <c r="B7264" s="3">
        <v>3.8025000000000002</v>
      </c>
      <c r="C7264" s="3">
        <v>0.4</v>
      </c>
      <c r="D7264" s="3">
        <f t="shared" si="1017"/>
        <v>17.455208333333335</v>
      </c>
      <c r="E7264" s="3">
        <f>MAX(B7264 - D7264/Inputs!$B$5, 0)</f>
        <v>0</v>
      </c>
      <c r="F7264" s="3">
        <f>MAX(D7264*Inputs!$B$5 - B7264, 0)</f>
        <v>11.558083333333334</v>
      </c>
      <c r="G7264" s="3">
        <f t="shared" si="1018"/>
        <v>0.4</v>
      </c>
      <c r="H7264" t="str">
        <f t="shared" si="1019"/>
        <v>Charge</v>
      </c>
      <c r="I7264" s="3">
        <f t="shared" si="1024"/>
        <v>340</v>
      </c>
      <c r="J7264" s="3">
        <f t="shared" si="1025"/>
        <v>297.89654333598651</v>
      </c>
      <c r="K7264" s="3">
        <f>MIN(Inputs!$B$2, (Inputs!$B$8 - I7264)/Inputs!$B$9)</f>
        <v>0</v>
      </c>
      <c r="L7264" s="3">
        <f>MAX(MIN(Inputs!$B$2, I7264*Inputs!$B$10, Inputs!$B$8*Inputs!$B$4 - J7264), 0)</f>
        <v>42.103456664013493</v>
      </c>
      <c r="M7264" s="3">
        <f t="shared" si="1020"/>
        <v>0</v>
      </c>
      <c r="N7264" s="3">
        <f t="shared" si="1021"/>
        <v>0</v>
      </c>
      <c r="O7264" s="3">
        <f>IF(H7264="Reg", MIN(Inputs!$B$2, I7264*Inputs!$B$10, (Inputs!$B$8-I7264)/Inputs!$B$9), 0)</f>
        <v>0</v>
      </c>
      <c r="P7264" s="3">
        <f t="shared" si="1022"/>
        <v>0</v>
      </c>
      <c r="Q7264" s="3">
        <f t="shared" si="1023"/>
        <v>0</v>
      </c>
      <c r="R7264" s="3">
        <f>I7264 + M7264*Inputs!$B$9 - N7264/Inputs!$B$10</f>
        <v>340</v>
      </c>
    </row>
    <row r="7265" spans="1:18" x14ac:dyDescent="0.3">
      <c r="A7265" s="4">
        <v>46325.625</v>
      </c>
      <c r="B7265" s="3">
        <v>33.597499999999997</v>
      </c>
      <c r="C7265" s="3">
        <v>0.4</v>
      </c>
      <c r="D7265" s="3">
        <f t="shared" si="1017"/>
        <v>17.455208333333335</v>
      </c>
      <c r="E7265" s="3">
        <f>MAX(B7265 - D7265/Inputs!$B$5, 0)</f>
        <v>13.762035984848481</v>
      </c>
      <c r="F7265" s="3">
        <f>MAX(D7265*Inputs!$B$5 - B7265, 0)</f>
        <v>0</v>
      </c>
      <c r="G7265" s="3">
        <f t="shared" si="1018"/>
        <v>0.4</v>
      </c>
      <c r="H7265" t="str">
        <f t="shared" si="1019"/>
        <v>Discharge</v>
      </c>
      <c r="I7265" s="3">
        <f t="shared" si="1024"/>
        <v>340</v>
      </c>
      <c r="J7265" s="3">
        <f t="shared" si="1025"/>
        <v>297.89654333598651</v>
      </c>
      <c r="K7265" s="3">
        <f>MIN(Inputs!$B$2, (Inputs!$B$8 - I7265)/Inputs!$B$9)</f>
        <v>0</v>
      </c>
      <c r="L7265" s="3">
        <f>MAX(MIN(Inputs!$B$2, I7265*Inputs!$B$10, Inputs!$B$8*Inputs!$B$4 - J7265), 0)</f>
        <v>42.103456664013493</v>
      </c>
      <c r="M7265" s="3">
        <f t="shared" si="1020"/>
        <v>0</v>
      </c>
      <c r="N7265" s="3">
        <f t="shared" si="1021"/>
        <v>42.103456664013493</v>
      </c>
      <c r="O7265" s="3">
        <f>IF(H7265="Reg", MIN(Inputs!$B$2, I7265*Inputs!$B$10, (Inputs!$B$8-I7265)/Inputs!$B$9), 0)</f>
        <v>0</v>
      </c>
      <c r="P7265" s="3">
        <f t="shared" si="1022"/>
        <v>1414.5708852691932</v>
      </c>
      <c r="Q7265" s="3">
        <f t="shared" si="1023"/>
        <v>0</v>
      </c>
      <c r="R7265" s="3">
        <f>I7265 + M7265*Inputs!$B$9 - N7265/Inputs!$B$10</f>
        <v>295.1175643909246</v>
      </c>
    </row>
    <row r="7266" spans="1:18" x14ac:dyDescent="0.3">
      <c r="A7266" s="4">
        <v>46325.666666666657</v>
      </c>
      <c r="B7266" s="3">
        <v>7.08</v>
      </c>
      <c r="C7266" s="3">
        <v>0.49</v>
      </c>
      <c r="D7266" s="3">
        <f t="shared" si="1017"/>
        <v>17.455208333333335</v>
      </c>
      <c r="E7266" s="3">
        <f>MAX(B7266 - D7266/Inputs!$B$5, 0)</f>
        <v>0</v>
      </c>
      <c r="F7266" s="3">
        <f>MAX(D7266*Inputs!$B$5 - B7266, 0)</f>
        <v>8.2805833333333343</v>
      </c>
      <c r="G7266" s="3">
        <f t="shared" si="1018"/>
        <v>0.49</v>
      </c>
      <c r="H7266" t="str">
        <f t="shared" si="1019"/>
        <v>Charge</v>
      </c>
      <c r="I7266" s="3">
        <f t="shared" si="1024"/>
        <v>295.1175643909246</v>
      </c>
      <c r="J7266" s="3">
        <f t="shared" si="1025"/>
        <v>340</v>
      </c>
      <c r="K7266" s="3">
        <f>MIN(Inputs!$B$2, (Inputs!$B$8 - I7266)/Inputs!$B$9)</f>
        <v>47.844837118197169</v>
      </c>
      <c r="L7266" s="3">
        <f>MAX(MIN(Inputs!$B$2, I7266*Inputs!$B$10, Inputs!$B$8*Inputs!$B$4 - J7266), 0)</f>
        <v>0</v>
      </c>
      <c r="M7266" s="3">
        <f t="shared" si="1020"/>
        <v>47.844837118197169</v>
      </c>
      <c r="N7266" s="3">
        <f t="shared" si="1021"/>
        <v>0</v>
      </c>
      <c r="O7266" s="3">
        <f>IF(H7266="Reg", MIN(Inputs!$B$2, I7266*Inputs!$B$10, (Inputs!$B$8-I7266)/Inputs!$B$9), 0)</f>
        <v>0</v>
      </c>
      <c r="P7266" s="3">
        <f t="shared" si="1022"/>
        <v>-338.74144679683599</v>
      </c>
      <c r="Q7266" s="3">
        <f t="shared" si="1023"/>
        <v>0</v>
      </c>
      <c r="R7266" s="3">
        <f>I7266 + M7266*Inputs!$B$9 - N7266/Inputs!$B$10</f>
        <v>340</v>
      </c>
    </row>
    <row r="7267" spans="1:18" x14ac:dyDescent="0.3">
      <c r="A7267" s="4">
        <v>46325.708333333343</v>
      </c>
      <c r="B7267" s="3">
        <v>26.504999999999999</v>
      </c>
      <c r="C7267" s="3">
        <v>1</v>
      </c>
      <c r="D7267" s="3">
        <f t="shared" si="1017"/>
        <v>17.455208333333335</v>
      </c>
      <c r="E7267" s="3">
        <f>MAX(B7267 - D7267/Inputs!$B$5, 0)</f>
        <v>6.6695359848484834</v>
      </c>
      <c r="F7267" s="3">
        <f>MAX(D7267*Inputs!$B$5 - B7267, 0)</f>
        <v>0</v>
      </c>
      <c r="G7267" s="3">
        <f t="shared" si="1018"/>
        <v>1</v>
      </c>
      <c r="H7267" t="str">
        <f t="shared" si="1019"/>
        <v>Discharge</v>
      </c>
      <c r="I7267" s="3">
        <f t="shared" si="1024"/>
        <v>340</v>
      </c>
      <c r="J7267" s="3">
        <f t="shared" si="1025"/>
        <v>340</v>
      </c>
      <c r="K7267" s="3">
        <f>MIN(Inputs!$B$2, (Inputs!$B$8 - I7267)/Inputs!$B$9)</f>
        <v>0</v>
      </c>
      <c r="L7267" s="3">
        <f>MAX(MIN(Inputs!$B$2, I7267*Inputs!$B$10, Inputs!$B$8*Inputs!$B$4 - J7267), 0)</f>
        <v>0</v>
      </c>
      <c r="M7267" s="3">
        <f t="shared" si="1020"/>
        <v>0</v>
      </c>
      <c r="N7267" s="3">
        <f t="shared" si="1021"/>
        <v>0</v>
      </c>
      <c r="O7267" s="3">
        <f>IF(H7267="Reg", MIN(Inputs!$B$2, I7267*Inputs!$B$10, (Inputs!$B$8-I7267)/Inputs!$B$9), 0)</f>
        <v>0</v>
      </c>
      <c r="P7267" s="3">
        <f t="shared" si="1022"/>
        <v>0</v>
      </c>
      <c r="Q7267" s="3">
        <f t="shared" si="1023"/>
        <v>0</v>
      </c>
      <c r="R7267" s="3">
        <f>I7267 + M7267*Inputs!$B$9 - N7267/Inputs!$B$10</f>
        <v>340</v>
      </c>
    </row>
    <row r="7268" spans="1:18" x14ac:dyDescent="0.3">
      <c r="A7268" s="4">
        <v>46325.75</v>
      </c>
      <c r="B7268" s="3">
        <v>29.752500000000001</v>
      </c>
      <c r="C7268" s="3">
        <v>10.69</v>
      </c>
      <c r="D7268" s="3">
        <f t="shared" si="1017"/>
        <v>17.455208333333335</v>
      </c>
      <c r="E7268" s="3">
        <f>MAX(B7268 - D7268/Inputs!$B$5, 0)</f>
        <v>9.9170359848484857</v>
      </c>
      <c r="F7268" s="3">
        <f>MAX(D7268*Inputs!$B$5 - B7268, 0)</f>
        <v>0</v>
      </c>
      <c r="G7268" s="3">
        <f t="shared" si="1018"/>
        <v>10.69</v>
      </c>
      <c r="H7268" t="str">
        <f t="shared" si="1019"/>
        <v>Reg</v>
      </c>
      <c r="I7268" s="3">
        <f t="shared" si="1024"/>
        <v>340</v>
      </c>
      <c r="J7268" s="3">
        <f t="shared" si="1025"/>
        <v>340</v>
      </c>
      <c r="K7268" s="3">
        <f>MIN(Inputs!$B$2, (Inputs!$B$8 - I7268)/Inputs!$B$9)</f>
        <v>0</v>
      </c>
      <c r="L7268" s="3">
        <f>MAX(MIN(Inputs!$B$2, I7268*Inputs!$B$10, Inputs!$B$8*Inputs!$B$4 - J7268), 0)</f>
        <v>0</v>
      </c>
      <c r="M7268" s="3">
        <f t="shared" si="1020"/>
        <v>0</v>
      </c>
      <c r="N7268" s="3">
        <f t="shared" si="1021"/>
        <v>0</v>
      </c>
      <c r="O7268" s="3">
        <f>IF(H7268="Reg", MIN(Inputs!$B$2, I7268*Inputs!$B$10, (Inputs!$B$8-I7268)/Inputs!$B$9), 0)</f>
        <v>0</v>
      </c>
      <c r="P7268" s="3">
        <f t="shared" si="1022"/>
        <v>0</v>
      </c>
      <c r="Q7268" s="3">
        <f t="shared" si="1023"/>
        <v>0</v>
      </c>
      <c r="R7268" s="3">
        <f>I7268 + M7268*Inputs!$B$9 - N7268/Inputs!$B$10</f>
        <v>340</v>
      </c>
    </row>
    <row r="7269" spans="1:18" x14ac:dyDescent="0.3">
      <c r="A7269" s="4">
        <v>46325.791666666657</v>
      </c>
      <c r="B7269" s="3">
        <v>36.2425</v>
      </c>
      <c r="C7269" s="3">
        <v>17.73</v>
      </c>
      <c r="D7269" s="3">
        <f t="shared" si="1017"/>
        <v>17.455208333333335</v>
      </c>
      <c r="E7269" s="3">
        <f>MAX(B7269 - D7269/Inputs!$B$5, 0)</f>
        <v>16.407035984848484</v>
      </c>
      <c r="F7269" s="3">
        <f>MAX(D7269*Inputs!$B$5 - B7269, 0)</f>
        <v>0</v>
      </c>
      <c r="G7269" s="3">
        <f t="shared" si="1018"/>
        <v>17.73</v>
      </c>
      <c r="H7269" t="str">
        <f t="shared" si="1019"/>
        <v>Reg</v>
      </c>
      <c r="I7269" s="3">
        <f t="shared" si="1024"/>
        <v>340</v>
      </c>
      <c r="J7269" s="3">
        <f t="shared" si="1025"/>
        <v>340</v>
      </c>
      <c r="K7269" s="3">
        <f>MIN(Inputs!$B$2, (Inputs!$B$8 - I7269)/Inputs!$B$9)</f>
        <v>0</v>
      </c>
      <c r="L7269" s="3">
        <f>MAX(MIN(Inputs!$B$2, I7269*Inputs!$B$10, Inputs!$B$8*Inputs!$B$4 - J7269), 0)</f>
        <v>0</v>
      </c>
      <c r="M7269" s="3">
        <f t="shared" si="1020"/>
        <v>0</v>
      </c>
      <c r="N7269" s="3">
        <f t="shared" si="1021"/>
        <v>0</v>
      </c>
      <c r="O7269" s="3">
        <f>IF(H7269="Reg", MIN(Inputs!$B$2, I7269*Inputs!$B$10, (Inputs!$B$8-I7269)/Inputs!$B$9), 0)</f>
        <v>0</v>
      </c>
      <c r="P7269" s="3">
        <f t="shared" si="1022"/>
        <v>0</v>
      </c>
      <c r="Q7269" s="3">
        <f t="shared" si="1023"/>
        <v>0</v>
      </c>
      <c r="R7269" s="3">
        <f>I7269 + M7269*Inputs!$B$9 - N7269/Inputs!$B$10</f>
        <v>340</v>
      </c>
    </row>
    <row r="7270" spans="1:18" x14ac:dyDescent="0.3">
      <c r="A7270" s="4">
        <v>46325.833333333343</v>
      </c>
      <c r="B7270" s="3">
        <v>35.615000000000002</v>
      </c>
      <c r="C7270" s="3">
        <v>10.210000000000001</v>
      </c>
      <c r="D7270" s="3">
        <f t="shared" si="1017"/>
        <v>17.455208333333335</v>
      </c>
      <c r="E7270" s="3">
        <f>MAX(B7270 - D7270/Inputs!$B$5, 0)</f>
        <v>15.779535984848486</v>
      </c>
      <c r="F7270" s="3">
        <f>MAX(D7270*Inputs!$B$5 - B7270, 0)</f>
        <v>0</v>
      </c>
      <c r="G7270" s="3">
        <f t="shared" si="1018"/>
        <v>10.210000000000001</v>
      </c>
      <c r="H7270" t="str">
        <f t="shared" si="1019"/>
        <v>Discharge</v>
      </c>
      <c r="I7270" s="3">
        <f t="shared" si="1024"/>
        <v>340</v>
      </c>
      <c r="J7270" s="3">
        <f t="shared" si="1025"/>
        <v>340</v>
      </c>
      <c r="K7270" s="3">
        <f>MIN(Inputs!$B$2, (Inputs!$B$8 - I7270)/Inputs!$B$9)</f>
        <v>0</v>
      </c>
      <c r="L7270" s="3">
        <f>MAX(MIN(Inputs!$B$2, I7270*Inputs!$B$10, Inputs!$B$8*Inputs!$B$4 - J7270), 0)</f>
        <v>0</v>
      </c>
      <c r="M7270" s="3">
        <f t="shared" si="1020"/>
        <v>0</v>
      </c>
      <c r="N7270" s="3">
        <f t="shared" si="1021"/>
        <v>0</v>
      </c>
      <c r="O7270" s="3">
        <f>IF(H7270="Reg", MIN(Inputs!$B$2, I7270*Inputs!$B$10, (Inputs!$B$8-I7270)/Inputs!$B$9), 0)</f>
        <v>0</v>
      </c>
      <c r="P7270" s="3">
        <f t="shared" si="1022"/>
        <v>0</v>
      </c>
      <c r="Q7270" s="3">
        <f t="shared" si="1023"/>
        <v>0</v>
      </c>
      <c r="R7270" s="3">
        <f>I7270 + M7270*Inputs!$B$9 - N7270/Inputs!$B$10</f>
        <v>340</v>
      </c>
    </row>
    <row r="7271" spans="1:18" x14ac:dyDescent="0.3">
      <c r="A7271" s="4">
        <v>46325.875</v>
      </c>
      <c r="B7271" s="3">
        <v>37.685000000000002</v>
      </c>
      <c r="C7271" s="3">
        <v>1.62</v>
      </c>
      <c r="D7271" s="3">
        <f t="shared" si="1017"/>
        <v>17.455208333333335</v>
      </c>
      <c r="E7271" s="3">
        <f>MAX(B7271 - D7271/Inputs!$B$5, 0)</f>
        <v>17.849535984848487</v>
      </c>
      <c r="F7271" s="3">
        <f>MAX(D7271*Inputs!$B$5 - B7271, 0)</f>
        <v>0</v>
      </c>
      <c r="G7271" s="3">
        <f t="shared" si="1018"/>
        <v>1.62</v>
      </c>
      <c r="H7271" t="str">
        <f t="shared" si="1019"/>
        <v>Discharge</v>
      </c>
      <c r="I7271" s="3">
        <f t="shared" si="1024"/>
        <v>340</v>
      </c>
      <c r="J7271" s="3">
        <f t="shared" si="1025"/>
        <v>340</v>
      </c>
      <c r="K7271" s="3">
        <f>MIN(Inputs!$B$2, (Inputs!$B$8 - I7271)/Inputs!$B$9)</f>
        <v>0</v>
      </c>
      <c r="L7271" s="3">
        <f>MAX(MIN(Inputs!$B$2, I7271*Inputs!$B$10, Inputs!$B$8*Inputs!$B$4 - J7271), 0)</f>
        <v>0</v>
      </c>
      <c r="M7271" s="3">
        <f t="shared" si="1020"/>
        <v>0</v>
      </c>
      <c r="N7271" s="3">
        <f t="shared" si="1021"/>
        <v>0</v>
      </c>
      <c r="O7271" s="3">
        <f>IF(H7271="Reg", MIN(Inputs!$B$2, I7271*Inputs!$B$10, (Inputs!$B$8-I7271)/Inputs!$B$9), 0)</f>
        <v>0</v>
      </c>
      <c r="P7271" s="3">
        <f t="shared" si="1022"/>
        <v>0</v>
      </c>
      <c r="Q7271" s="3">
        <f t="shared" si="1023"/>
        <v>0</v>
      </c>
      <c r="R7271" s="3">
        <f>I7271 + M7271*Inputs!$B$9 - N7271/Inputs!$B$10</f>
        <v>340</v>
      </c>
    </row>
    <row r="7272" spans="1:18" x14ac:dyDescent="0.3">
      <c r="A7272" s="4">
        <v>46325.916666666657</v>
      </c>
      <c r="B7272" s="3">
        <v>26.47</v>
      </c>
      <c r="C7272" s="3">
        <v>0.88</v>
      </c>
      <c r="D7272" s="3">
        <f t="shared" si="1017"/>
        <v>17.455208333333335</v>
      </c>
      <c r="E7272" s="3">
        <f>MAX(B7272 - D7272/Inputs!$B$5, 0)</f>
        <v>6.6345359848484833</v>
      </c>
      <c r="F7272" s="3">
        <f>MAX(D7272*Inputs!$B$5 - B7272, 0)</f>
        <v>0</v>
      </c>
      <c r="G7272" s="3">
        <f t="shared" si="1018"/>
        <v>0.88</v>
      </c>
      <c r="H7272" t="str">
        <f t="shared" si="1019"/>
        <v>Discharge</v>
      </c>
      <c r="I7272" s="3">
        <f t="shared" si="1024"/>
        <v>340</v>
      </c>
      <c r="J7272" s="3">
        <f t="shared" si="1025"/>
        <v>340</v>
      </c>
      <c r="K7272" s="3">
        <f>MIN(Inputs!$B$2, (Inputs!$B$8 - I7272)/Inputs!$B$9)</f>
        <v>0</v>
      </c>
      <c r="L7272" s="3">
        <f>MAX(MIN(Inputs!$B$2, I7272*Inputs!$B$10, Inputs!$B$8*Inputs!$B$4 - J7272), 0)</f>
        <v>0</v>
      </c>
      <c r="M7272" s="3">
        <f t="shared" si="1020"/>
        <v>0</v>
      </c>
      <c r="N7272" s="3">
        <f t="shared" si="1021"/>
        <v>0</v>
      </c>
      <c r="O7272" s="3">
        <f>IF(H7272="Reg", MIN(Inputs!$B$2, I7272*Inputs!$B$10, (Inputs!$B$8-I7272)/Inputs!$B$9), 0)</f>
        <v>0</v>
      </c>
      <c r="P7272" s="3">
        <f t="shared" si="1022"/>
        <v>0</v>
      </c>
      <c r="Q7272" s="3">
        <f t="shared" si="1023"/>
        <v>0</v>
      </c>
      <c r="R7272" s="3">
        <f>I7272 + M7272*Inputs!$B$9 - N7272/Inputs!$B$10</f>
        <v>340</v>
      </c>
    </row>
    <row r="7273" spans="1:18" x14ac:dyDescent="0.3">
      <c r="A7273" s="4">
        <v>46325.958333333343</v>
      </c>
      <c r="B7273" s="3">
        <v>25.484999999999999</v>
      </c>
      <c r="C7273" s="3">
        <v>0.24</v>
      </c>
      <c r="D7273" s="3">
        <f t="shared" si="1017"/>
        <v>17.455208333333335</v>
      </c>
      <c r="E7273" s="3">
        <f>MAX(B7273 - D7273/Inputs!$B$5, 0)</f>
        <v>5.6495359848484838</v>
      </c>
      <c r="F7273" s="3">
        <f>MAX(D7273*Inputs!$B$5 - B7273, 0)</f>
        <v>0</v>
      </c>
      <c r="G7273" s="3">
        <f t="shared" si="1018"/>
        <v>0.24</v>
      </c>
      <c r="H7273" t="str">
        <f t="shared" si="1019"/>
        <v>Discharge</v>
      </c>
      <c r="I7273" s="3">
        <f t="shared" si="1024"/>
        <v>340</v>
      </c>
      <c r="J7273" s="3">
        <f t="shared" si="1025"/>
        <v>340</v>
      </c>
      <c r="K7273" s="3">
        <f>MIN(Inputs!$B$2, (Inputs!$B$8 - I7273)/Inputs!$B$9)</f>
        <v>0</v>
      </c>
      <c r="L7273" s="3">
        <f>MAX(MIN(Inputs!$B$2, I7273*Inputs!$B$10, Inputs!$B$8*Inputs!$B$4 - J7273), 0)</f>
        <v>0</v>
      </c>
      <c r="M7273" s="3">
        <f t="shared" si="1020"/>
        <v>0</v>
      </c>
      <c r="N7273" s="3">
        <f t="shared" si="1021"/>
        <v>0</v>
      </c>
      <c r="O7273" s="3">
        <f>IF(H7273="Reg", MIN(Inputs!$B$2, I7273*Inputs!$B$10, (Inputs!$B$8-I7273)/Inputs!$B$9), 0)</f>
        <v>0</v>
      </c>
      <c r="P7273" s="3">
        <f t="shared" si="1022"/>
        <v>0</v>
      </c>
      <c r="Q7273" s="3">
        <f t="shared" si="1023"/>
        <v>0</v>
      </c>
      <c r="R7273" s="3">
        <f>I7273 + M7273*Inputs!$B$9 - N7273/Inputs!$B$10</f>
        <v>340</v>
      </c>
    </row>
    <row r="7274" spans="1:18" x14ac:dyDescent="0.3">
      <c r="A7274" s="4">
        <v>46326</v>
      </c>
      <c r="B7274" s="3">
        <v>24.405000000000001</v>
      </c>
      <c r="C7274" s="3">
        <v>0.22</v>
      </c>
      <c r="D7274" s="3">
        <f t="shared" si="1017"/>
        <v>32.045312500000001</v>
      </c>
      <c r="E7274" s="3">
        <f>MAX(B7274 - D7274/Inputs!$B$5, 0)</f>
        <v>0</v>
      </c>
      <c r="F7274" s="3">
        <f>MAX(D7274*Inputs!$B$5 - B7274, 0)</f>
        <v>3.7948750000000011</v>
      </c>
      <c r="G7274" s="3">
        <f t="shared" si="1018"/>
        <v>0.22</v>
      </c>
      <c r="H7274" t="str">
        <f t="shared" si="1019"/>
        <v>Charge</v>
      </c>
      <c r="I7274" s="3">
        <f t="shared" si="1024"/>
        <v>340</v>
      </c>
      <c r="J7274" s="3">
        <f t="shared" si="1025"/>
        <v>0</v>
      </c>
      <c r="K7274" s="3">
        <f>MIN(Inputs!$B$2, (Inputs!$B$8 - I7274)/Inputs!$B$9)</f>
        <v>0</v>
      </c>
      <c r="L7274" s="3">
        <f>MAX(MIN(Inputs!$B$2, I7274*Inputs!$B$10, Inputs!$B$8*Inputs!$B$4 - J7274), 0)</f>
        <v>170</v>
      </c>
      <c r="M7274" s="3">
        <f t="shared" si="1020"/>
        <v>0</v>
      </c>
      <c r="N7274" s="3">
        <f t="shared" si="1021"/>
        <v>0</v>
      </c>
      <c r="O7274" s="3">
        <f>IF(H7274="Reg", MIN(Inputs!$B$2, I7274*Inputs!$B$10, (Inputs!$B$8-I7274)/Inputs!$B$9), 0)</f>
        <v>0</v>
      </c>
      <c r="P7274" s="3">
        <f t="shared" si="1022"/>
        <v>0</v>
      </c>
      <c r="Q7274" s="3">
        <f t="shared" si="1023"/>
        <v>0</v>
      </c>
      <c r="R7274" s="3">
        <f>I7274 + M7274*Inputs!$B$9 - N7274/Inputs!$B$10</f>
        <v>340</v>
      </c>
    </row>
    <row r="7275" spans="1:18" x14ac:dyDescent="0.3">
      <c r="A7275" s="4">
        <v>46326.041666666657</v>
      </c>
      <c r="B7275" s="3">
        <v>22.607500000000002</v>
      </c>
      <c r="C7275" s="3">
        <v>0.22</v>
      </c>
      <c r="D7275" s="3">
        <f t="shared" si="1017"/>
        <v>32.045312500000001</v>
      </c>
      <c r="E7275" s="3">
        <f>MAX(B7275 - D7275/Inputs!$B$5, 0)</f>
        <v>0</v>
      </c>
      <c r="F7275" s="3">
        <f>MAX(D7275*Inputs!$B$5 - B7275, 0)</f>
        <v>5.5923750000000005</v>
      </c>
      <c r="G7275" s="3">
        <f t="shared" si="1018"/>
        <v>0.22</v>
      </c>
      <c r="H7275" t="str">
        <f t="shared" si="1019"/>
        <v>Charge</v>
      </c>
      <c r="I7275" s="3">
        <f t="shared" si="1024"/>
        <v>340</v>
      </c>
      <c r="J7275" s="3">
        <f t="shared" si="1025"/>
        <v>0</v>
      </c>
      <c r="K7275" s="3">
        <f>MIN(Inputs!$B$2, (Inputs!$B$8 - I7275)/Inputs!$B$9)</f>
        <v>0</v>
      </c>
      <c r="L7275" s="3">
        <f>MAX(MIN(Inputs!$B$2, I7275*Inputs!$B$10, Inputs!$B$8*Inputs!$B$4 - J7275), 0)</f>
        <v>170</v>
      </c>
      <c r="M7275" s="3">
        <f t="shared" si="1020"/>
        <v>0</v>
      </c>
      <c r="N7275" s="3">
        <f t="shared" si="1021"/>
        <v>0</v>
      </c>
      <c r="O7275" s="3">
        <f>IF(H7275="Reg", MIN(Inputs!$B$2, I7275*Inputs!$B$10, (Inputs!$B$8-I7275)/Inputs!$B$9), 0)</f>
        <v>0</v>
      </c>
      <c r="P7275" s="3">
        <f t="shared" si="1022"/>
        <v>0</v>
      </c>
      <c r="Q7275" s="3">
        <f t="shared" si="1023"/>
        <v>0</v>
      </c>
      <c r="R7275" s="3">
        <f>I7275 + M7275*Inputs!$B$9 - N7275/Inputs!$B$10</f>
        <v>340</v>
      </c>
    </row>
    <row r="7276" spans="1:18" x14ac:dyDescent="0.3">
      <c r="A7276" s="4">
        <v>46326.083333333343</v>
      </c>
      <c r="B7276" s="3">
        <v>20.662500000000001</v>
      </c>
      <c r="C7276" s="3">
        <v>0.13</v>
      </c>
      <c r="D7276" s="3">
        <f t="shared" si="1017"/>
        <v>32.045312500000001</v>
      </c>
      <c r="E7276" s="3">
        <f>MAX(B7276 - D7276/Inputs!$B$5, 0)</f>
        <v>0</v>
      </c>
      <c r="F7276" s="3">
        <f>MAX(D7276*Inputs!$B$5 - B7276, 0)</f>
        <v>7.5373750000000008</v>
      </c>
      <c r="G7276" s="3">
        <f t="shared" si="1018"/>
        <v>0.13</v>
      </c>
      <c r="H7276" t="str">
        <f t="shared" si="1019"/>
        <v>Charge</v>
      </c>
      <c r="I7276" s="3">
        <f t="shared" si="1024"/>
        <v>340</v>
      </c>
      <c r="J7276" s="3">
        <f t="shared" si="1025"/>
        <v>0</v>
      </c>
      <c r="K7276" s="3">
        <f>MIN(Inputs!$B$2, (Inputs!$B$8 - I7276)/Inputs!$B$9)</f>
        <v>0</v>
      </c>
      <c r="L7276" s="3">
        <f>MAX(MIN(Inputs!$B$2, I7276*Inputs!$B$10, Inputs!$B$8*Inputs!$B$4 - J7276), 0)</f>
        <v>170</v>
      </c>
      <c r="M7276" s="3">
        <f t="shared" si="1020"/>
        <v>0</v>
      </c>
      <c r="N7276" s="3">
        <f t="shared" si="1021"/>
        <v>0</v>
      </c>
      <c r="O7276" s="3">
        <f>IF(H7276="Reg", MIN(Inputs!$B$2, I7276*Inputs!$B$10, (Inputs!$B$8-I7276)/Inputs!$B$9), 0)</f>
        <v>0</v>
      </c>
      <c r="P7276" s="3">
        <f t="shared" si="1022"/>
        <v>0</v>
      </c>
      <c r="Q7276" s="3">
        <f t="shared" si="1023"/>
        <v>0</v>
      </c>
      <c r="R7276" s="3">
        <f>I7276 + M7276*Inputs!$B$9 - N7276/Inputs!$B$10</f>
        <v>340</v>
      </c>
    </row>
    <row r="7277" spans="1:18" x14ac:dyDescent="0.3">
      <c r="A7277" s="4">
        <v>46326.125</v>
      </c>
      <c r="B7277" s="3">
        <v>19.102499999999999</v>
      </c>
      <c r="C7277" s="3">
        <v>0.49</v>
      </c>
      <c r="D7277" s="3">
        <f t="shared" si="1017"/>
        <v>32.045312500000001</v>
      </c>
      <c r="E7277" s="3">
        <f>MAX(B7277 - D7277/Inputs!$B$5, 0)</f>
        <v>0</v>
      </c>
      <c r="F7277" s="3">
        <f>MAX(D7277*Inputs!$B$5 - B7277, 0)</f>
        <v>9.0973750000000031</v>
      </c>
      <c r="G7277" s="3">
        <f t="shared" si="1018"/>
        <v>0.49</v>
      </c>
      <c r="H7277" t="str">
        <f t="shared" si="1019"/>
        <v>Charge</v>
      </c>
      <c r="I7277" s="3">
        <f t="shared" si="1024"/>
        <v>340</v>
      </c>
      <c r="J7277" s="3">
        <f t="shared" si="1025"/>
        <v>0</v>
      </c>
      <c r="K7277" s="3">
        <f>MIN(Inputs!$B$2, (Inputs!$B$8 - I7277)/Inputs!$B$9)</f>
        <v>0</v>
      </c>
      <c r="L7277" s="3">
        <f>MAX(MIN(Inputs!$B$2, I7277*Inputs!$B$10, Inputs!$B$8*Inputs!$B$4 - J7277), 0)</f>
        <v>170</v>
      </c>
      <c r="M7277" s="3">
        <f t="shared" si="1020"/>
        <v>0</v>
      </c>
      <c r="N7277" s="3">
        <f t="shared" si="1021"/>
        <v>0</v>
      </c>
      <c r="O7277" s="3">
        <f>IF(H7277="Reg", MIN(Inputs!$B$2, I7277*Inputs!$B$10, (Inputs!$B$8-I7277)/Inputs!$B$9), 0)</f>
        <v>0</v>
      </c>
      <c r="P7277" s="3">
        <f t="shared" si="1022"/>
        <v>0</v>
      </c>
      <c r="Q7277" s="3">
        <f t="shared" si="1023"/>
        <v>0</v>
      </c>
      <c r="R7277" s="3">
        <f>I7277 + M7277*Inputs!$B$9 - N7277/Inputs!$B$10</f>
        <v>340</v>
      </c>
    </row>
    <row r="7278" spans="1:18" x14ac:dyDescent="0.3">
      <c r="A7278" s="4">
        <v>46326.166666666657</v>
      </c>
      <c r="B7278" s="3">
        <v>21.857500000000002</v>
      </c>
      <c r="C7278" s="3">
        <v>0.3</v>
      </c>
      <c r="D7278" s="3">
        <f t="shared" si="1017"/>
        <v>32.045312500000001</v>
      </c>
      <c r="E7278" s="3">
        <f>MAX(B7278 - D7278/Inputs!$B$5, 0)</f>
        <v>0</v>
      </c>
      <c r="F7278" s="3">
        <f>MAX(D7278*Inputs!$B$5 - B7278, 0)</f>
        <v>6.3423750000000005</v>
      </c>
      <c r="G7278" s="3">
        <f t="shared" si="1018"/>
        <v>0.3</v>
      </c>
      <c r="H7278" t="str">
        <f t="shared" si="1019"/>
        <v>Charge</v>
      </c>
      <c r="I7278" s="3">
        <f t="shared" si="1024"/>
        <v>340</v>
      </c>
      <c r="J7278" s="3">
        <f t="shared" si="1025"/>
        <v>0</v>
      </c>
      <c r="K7278" s="3">
        <f>MIN(Inputs!$B$2, (Inputs!$B$8 - I7278)/Inputs!$B$9)</f>
        <v>0</v>
      </c>
      <c r="L7278" s="3">
        <f>MAX(MIN(Inputs!$B$2, I7278*Inputs!$B$10, Inputs!$B$8*Inputs!$B$4 - J7278), 0)</f>
        <v>170</v>
      </c>
      <c r="M7278" s="3">
        <f t="shared" si="1020"/>
        <v>0</v>
      </c>
      <c r="N7278" s="3">
        <f t="shared" si="1021"/>
        <v>0</v>
      </c>
      <c r="O7278" s="3">
        <f>IF(H7278="Reg", MIN(Inputs!$B$2, I7278*Inputs!$B$10, (Inputs!$B$8-I7278)/Inputs!$B$9), 0)</f>
        <v>0</v>
      </c>
      <c r="P7278" s="3">
        <f t="shared" si="1022"/>
        <v>0</v>
      </c>
      <c r="Q7278" s="3">
        <f t="shared" si="1023"/>
        <v>0</v>
      </c>
      <c r="R7278" s="3">
        <f>I7278 + M7278*Inputs!$B$9 - N7278/Inputs!$B$10</f>
        <v>340</v>
      </c>
    </row>
    <row r="7279" spans="1:18" x14ac:dyDescent="0.3">
      <c r="A7279" s="4">
        <v>46326.208333333343</v>
      </c>
      <c r="B7279" s="3">
        <v>28.352499999999999</v>
      </c>
      <c r="C7279" s="3">
        <v>0.86</v>
      </c>
      <c r="D7279" s="3">
        <f t="shared" si="1017"/>
        <v>32.045312500000001</v>
      </c>
      <c r="E7279" s="3">
        <f>MAX(B7279 - D7279/Inputs!$B$5, 0)</f>
        <v>0</v>
      </c>
      <c r="F7279" s="3">
        <f>MAX(D7279*Inputs!$B$5 - B7279, 0)</f>
        <v>0</v>
      </c>
      <c r="G7279" s="3">
        <f t="shared" si="1018"/>
        <v>0.86</v>
      </c>
      <c r="H7279" t="str">
        <f t="shared" si="1019"/>
        <v>Reg</v>
      </c>
      <c r="I7279" s="3">
        <f t="shared" si="1024"/>
        <v>340</v>
      </c>
      <c r="J7279" s="3">
        <f t="shared" si="1025"/>
        <v>0</v>
      </c>
      <c r="K7279" s="3">
        <f>MIN(Inputs!$B$2, (Inputs!$B$8 - I7279)/Inputs!$B$9)</f>
        <v>0</v>
      </c>
      <c r="L7279" s="3">
        <f>MAX(MIN(Inputs!$B$2, I7279*Inputs!$B$10, Inputs!$B$8*Inputs!$B$4 - J7279), 0)</f>
        <v>170</v>
      </c>
      <c r="M7279" s="3">
        <f t="shared" si="1020"/>
        <v>0</v>
      </c>
      <c r="N7279" s="3">
        <f t="shared" si="1021"/>
        <v>0</v>
      </c>
      <c r="O7279" s="3">
        <f>IF(H7279="Reg", MIN(Inputs!$B$2, I7279*Inputs!$B$10, (Inputs!$B$8-I7279)/Inputs!$B$9), 0)</f>
        <v>0</v>
      </c>
      <c r="P7279" s="3">
        <f t="shared" si="1022"/>
        <v>0</v>
      </c>
      <c r="Q7279" s="3">
        <f t="shared" si="1023"/>
        <v>0</v>
      </c>
      <c r="R7279" s="3">
        <f>I7279 + M7279*Inputs!$B$9 - N7279/Inputs!$B$10</f>
        <v>340</v>
      </c>
    </row>
    <row r="7280" spans="1:18" x14ac:dyDescent="0.3">
      <c r="A7280" s="4">
        <v>46326.25</v>
      </c>
      <c r="B7280" s="3">
        <v>25.745000000000001</v>
      </c>
      <c r="C7280" s="3">
        <v>1</v>
      </c>
      <c r="D7280" s="3">
        <f t="shared" si="1017"/>
        <v>32.045312500000001</v>
      </c>
      <c r="E7280" s="3">
        <f>MAX(B7280 - D7280/Inputs!$B$5, 0)</f>
        <v>0</v>
      </c>
      <c r="F7280" s="3">
        <f>MAX(D7280*Inputs!$B$5 - B7280, 0)</f>
        <v>2.4548750000000013</v>
      </c>
      <c r="G7280" s="3">
        <f t="shared" si="1018"/>
        <v>1</v>
      </c>
      <c r="H7280" t="str">
        <f t="shared" si="1019"/>
        <v>Charge</v>
      </c>
      <c r="I7280" s="3">
        <f t="shared" si="1024"/>
        <v>340</v>
      </c>
      <c r="J7280" s="3">
        <f t="shared" si="1025"/>
        <v>0</v>
      </c>
      <c r="K7280" s="3">
        <f>MIN(Inputs!$B$2, (Inputs!$B$8 - I7280)/Inputs!$B$9)</f>
        <v>0</v>
      </c>
      <c r="L7280" s="3">
        <f>MAX(MIN(Inputs!$B$2, I7280*Inputs!$B$10, Inputs!$B$8*Inputs!$B$4 - J7280), 0)</f>
        <v>170</v>
      </c>
      <c r="M7280" s="3">
        <f t="shared" si="1020"/>
        <v>0</v>
      </c>
      <c r="N7280" s="3">
        <f t="shared" si="1021"/>
        <v>0</v>
      </c>
      <c r="O7280" s="3">
        <f>IF(H7280="Reg", MIN(Inputs!$B$2, I7280*Inputs!$B$10, (Inputs!$B$8-I7280)/Inputs!$B$9), 0)</f>
        <v>0</v>
      </c>
      <c r="P7280" s="3">
        <f t="shared" si="1022"/>
        <v>0</v>
      </c>
      <c r="Q7280" s="3">
        <f t="shared" si="1023"/>
        <v>0</v>
      </c>
      <c r="R7280" s="3">
        <f>I7280 + M7280*Inputs!$B$9 - N7280/Inputs!$B$10</f>
        <v>340</v>
      </c>
    </row>
    <row r="7281" spans="1:18" x14ac:dyDescent="0.3">
      <c r="A7281" s="4">
        <v>46326.291666666657</v>
      </c>
      <c r="B7281" s="3">
        <v>21.745000000000001</v>
      </c>
      <c r="C7281" s="3">
        <v>11.8</v>
      </c>
      <c r="D7281" s="3">
        <f t="shared" si="1017"/>
        <v>32.045312500000001</v>
      </c>
      <c r="E7281" s="3">
        <f>MAX(B7281 - D7281/Inputs!$B$5, 0)</f>
        <v>0</v>
      </c>
      <c r="F7281" s="3">
        <f>MAX(D7281*Inputs!$B$5 - B7281, 0)</f>
        <v>6.4548750000000013</v>
      </c>
      <c r="G7281" s="3">
        <f t="shared" si="1018"/>
        <v>11.8</v>
      </c>
      <c r="H7281" t="str">
        <f t="shared" si="1019"/>
        <v>Reg</v>
      </c>
      <c r="I7281" s="3">
        <f t="shared" si="1024"/>
        <v>340</v>
      </c>
      <c r="J7281" s="3">
        <f t="shared" si="1025"/>
        <v>0</v>
      </c>
      <c r="K7281" s="3">
        <f>MIN(Inputs!$B$2, (Inputs!$B$8 - I7281)/Inputs!$B$9)</f>
        <v>0</v>
      </c>
      <c r="L7281" s="3">
        <f>MAX(MIN(Inputs!$B$2, I7281*Inputs!$B$10, Inputs!$B$8*Inputs!$B$4 - J7281), 0)</f>
        <v>170</v>
      </c>
      <c r="M7281" s="3">
        <f t="shared" si="1020"/>
        <v>0</v>
      </c>
      <c r="N7281" s="3">
        <f t="shared" si="1021"/>
        <v>0</v>
      </c>
      <c r="O7281" s="3">
        <f>IF(H7281="Reg", MIN(Inputs!$B$2, I7281*Inputs!$B$10, (Inputs!$B$8-I7281)/Inputs!$B$9), 0)</f>
        <v>0</v>
      </c>
      <c r="P7281" s="3">
        <f t="shared" si="1022"/>
        <v>0</v>
      </c>
      <c r="Q7281" s="3">
        <f t="shared" si="1023"/>
        <v>0</v>
      </c>
      <c r="R7281" s="3">
        <f>I7281 + M7281*Inputs!$B$9 - N7281/Inputs!$B$10</f>
        <v>340</v>
      </c>
    </row>
    <row r="7282" spans="1:18" x14ac:dyDescent="0.3">
      <c r="A7282" s="4">
        <v>46326.333333333343</v>
      </c>
      <c r="B7282" s="3">
        <v>32.377499999999998</v>
      </c>
      <c r="C7282" s="3">
        <v>5.05</v>
      </c>
      <c r="D7282" s="3">
        <f t="shared" si="1017"/>
        <v>32.045312500000001</v>
      </c>
      <c r="E7282" s="3">
        <f>MAX(B7282 - D7282/Inputs!$B$5, 0)</f>
        <v>0</v>
      </c>
      <c r="F7282" s="3">
        <f>MAX(D7282*Inputs!$B$5 - B7282, 0)</f>
        <v>0</v>
      </c>
      <c r="G7282" s="3">
        <f t="shared" si="1018"/>
        <v>5.05</v>
      </c>
      <c r="H7282" t="str">
        <f t="shared" si="1019"/>
        <v>Reg</v>
      </c>
      <c r="I7282" s="3">
        <f t="shared" si="1024"/>
        <v>340</v>
      </c>
      <c r="J7282" s="3">
        <f t="shared" si="1025"/>
        <v>0</v>
      </c>
      <c r="K7282" s="3">
        <f>MIN(Inputs!$B$2, (Inputs!$B$8 - I7282)/Inputs!$B$9)</f>
        <v>0</v>
      </c>
      <c r="L7282" s="3">
        <f>MAX(MIN(Inputs!$B$2, I7282*Inputs!$B$10, Inputs!$B$8*Inputs!$B$4 - J7282), 0)</f>
        <v>170</v>
      </c>
      <c r="M7282" s="3">
        <f t="shared" si="1020"/>
        <v>0</v>
      </c>
      <c r="N7282" s="3">
        <f t="shared" si="1021"/>
        <v>0</v>
      </c>
      <c r="O7282" s="3">
        <f>IF(H7282="Reg", MIN(Inputs!$B$2, I7282*Inputs!$B$10, (Inputs!$B$8-I7282)/Inputs!$B$9), 0)</f>
        <v>0</v>
      </c>
      <c r="P7282" s="3">
        <f t="shared" si="1022"/>
        <v>0</v>
      </c>
      <c r="Q7282" s="3">
        <f t="shared" si="1023"/>
        <v>0</v>
      </c>
      <c r="R7282" s="3">
        <f>I7282 + M7282*Inputs!$B$9 - N7282/Inputs!$B$10</f>
        <v>340</v>
      </c>
    </row>
    <row r="7283" spans="1:18" x14ac:dyDescent="0.3">
      <c r="A7283" s="4">
        <v>46326.375</v>
      </c>
      <c r="B7283" s="3">
        <v>54.5</v>
      </c>
      <c r="C7283" s="3">
        <v>1</v>
      </c>
      <c r="D7283" s="3">
        <f t="shared" si="1017"/>
        <v>32.045312500000001</v>
      </c>
      <c r="E7283" s="3">
        <f>MAX(B7283 - D7283/Inputs!$B$5, 0)</f>
        <v>18.084872159090907</v>
      </c>
      <c r="F7283" s="3">
        <f>MAX(D7283*Inputs!$B$5 - B7283, 0)</f>
        <v>0</v>
      </c>
      <c r="G7283" s="3">
        <f t="shared" si="1018"/>
        <v>1</v>
      </c>
      <c r="H7283" t="str">
        <f t="shared" si="1019"/>
        <v>Discharge</v>
      </c>
      <c r="I7283" s="3">
        <f t="shared" si="1024"/>
        <v>340</v>
      </c>
      <c r="J7283" s="3">
        <f t="shared" si="1025"/>
        <v>0</v>
      </c>
      <c r="K7283" s="3">
        <f>MIN(Inputs!$B$2, (Inputs!$B$8 - I7283)/Inputs!$B$9)</f>
        <v>0</v>
      </c>
      <c r="L7283" s="3">
        <f>MAX(MIN(Inputs!$B$2, I7283*Inputs!$B$10, Inputs!$B$8*Inputs!$B$4 - J7283), 0)</f>
        <v>170</v>
      </c>
      <c r="M7283" s="3">
        <f t="shared" si="1020"/>
        <v>0</v>
      </c>
      <c r="N7283" s="3">
        <f t="shared" si="1021"/>
        <v>170</v>
      </c>
      <c r="O7283" s="3">
        <f>IF(H7283="Reg", MIN(Inputs!$B$2, I7283*Inputs!$B$10, (Inputs!$B$8-I7283)/Inputs!$B$9), 0)</f>
        <v>0</v>
      </c>
      <c r="P7283" s="3">
        <f t="shared" si="1022"/>
        <v>9265</v>
      </c>
      <c r="Q7283" s="3">
        <f t="shared" si="1023"/>
        <v>0</v>
      </c>
      <c r="R7283" s="3">
        <f>I7283 + M7283*Inputs!$B$9 - N7283/Inputs!$B$10</f>
        <v>158.77939109773115</v>
      </c>
    </row>
    <row r="7284" spans="1:18" x14ac:dyDescent="0.3">
      <c r="A7284" s="4">
        <v>46326.416666666657</v>
      </c>
      <c r="B7284" s="3">
        <v>30.65</v>
      </c>
      <c r="C7284" s="3">
        <v>0.88</v>
      </c>
      <c r="D7284" s="3">
        <f t="shared" si="1017"/>
        <v>32.045312500000001</v>
      </c>
      <c r="E7284" s="3">
        <f>MAX(B7284 - D7284/Inputs!$B$5, 0)</f>
        <v>0</v>
      </c>
      <c r="F7284" s="3">
        <f>MAX(D7284*Inputs!$B$5 - B7284, 0)</f>
        <v>0</v>
      </c>
      <c r="G7284" s="3">
        <f t="shared" si="1018"/>
        <v>0.88</v>
      </c>
      <c r="H7284" t="str">
        <f t="shared" si="1019"/>
        <v>Reg</v>
      </c>
      <c r="I7284" s="3">
        <f t="shared" si="1024"/>
        <v>158.77939109773115</v>
      </c>
      <c r="J7284" s="3">
        <f t="shared" si="1025"/>
        <v>170</v>
      </c>
      <c r="K7284" s="3">
        <f>MIN(Inputs!$B$2, (Inputs!$B$8 - I7284)/Inputs!$B$9)</f>
        <v>170</v>
      </c>
      <c r="L7284" s="3">
        <f>MAX(MIN(Inputs!$B$2, I7284*Inputs!$B$10, Inputs!$B$8*Inputs!$B$4 - J7284), 0)</f>
        <v>148.94827166799323</v>
      </c>
      <c r="M7284" s="3">
        <f t="shared" si="1020"/>
        <v>0</v>
      </c>
      <c r="N7284" s="3">
        <f t="shared" si="1021"/>
        <v>0</v>
      </c>
      <c r="O7284" s="3">
        <f>IF(H7284="Reg", MIN(Inputs!$B$2, I7284*Inputs!$B$10, (Inputs!$B$8-I7284)/Inputs!$B$9), 0)</f>
        <v>148.94827166799323</v>
      </c>
      <c r="P7284" s="3">
        <f t="shared" si="1022"/>
        <v>0</v>
      </c>
      <c r="Q7284" s="3">
        <f t="shared" si="1023"/>
        <v>131.07447906783403</v>
      </c>
      <c r="R7284" s="3">
        <f>I7284 + M7284*Inputs!$B$9 - N7284/Inputs!$B$10</f>
        <v>158.77939109773115</v>
      </c>
    </row>
    <row r="7285" spans="1:18" x14ac:dyDescent="0.3">
      <c r="A7285" s="4">
        <v>46326.458333333343</v>
      </c>
      <c r="B7285" s="3">
        <v>24.567499999999999</v>
      </c>
      <c r="C7285" s="3">
        <v>0.5</v>
      </c>
      <c r="D7285" s="3">
        <f t="shared" si="1017"/>
        <v>32.045312500000001</v>
      </c>
      <c r="E7285" s="3">
        <f>MAX(B7285 - D7285/Inputs!$B$5, 0)</f>
        <v>0</v>
      </c>
      <c r="F7285" s="3">
        <f>MAX(D7285*Inputs!$B$5 - B7285, 0)</f>
        <v>3.6323750000000032</v>
      </c>
      <c r="G7285" s="3">
        <f t="shared" si="1018"/>
        <v>0.5</v>
      </c>
      <c r="H7285" t="str">
        <f t="shared" si="1019"/>
        <v>Charge</v>
      </c>
      <c r="I7285" s="3">
        <f t="shared" si="1024"/>
        <v>158.77939109773115</v>
      </c>
      <c r="J7285" s="3">
        <f t="shared" si="1025"/>
        <v>170</v>
      </c>
      <c r="K7285" s="3">
        <f>MIN(Inputs!$B$2, (Inputs!$B$8 - I7285)/Inputs!$B$9)</f>
        <v>170</v>
      </c>
      <c r="L7285" s="3">
        <f>MAX(MIN(Inputs!$B$2, I7285*Inputs!$B$10, Inputs!$B$8*Inputs!$B$4 - J7285), 0)</f>
        <v>148.94827166799323</v>
      </c>
      <c r="M7285" s="3">
        <f t="shared" si="1020"/>
        <v>170</v>
      </c>
      <c r="N7285" s="3">
        <f t="shared" si="1021"/>
        <v>0</v>
      </c>
      <c r="O7285" s="3">
        <f>IF(H7285="Reg", MIN(Inputs!$B$2, I7285*Inputs!$B$10, (Inputs!$B$8-I7285)/Inputs!$B$9), 0)</f>
        <v>0</v>
      </c>
      <c r="P7285" s="3">
        <f t="shared" si="1022"/>
        <v>-4176.4749999999995</v>
      </c>
      <c r="Q7285" s="3">
        <f t="shared" si="1023"/>
        <v>0</v>
      </c>
      <c r="R7285" s="3">
        <f>I7285 + M7285*Inputs!$B$9 - N7285/Inputs!$B$10</f>
        <v>318.25352693172772</v>
      </c>
    </row>
    <row r="7286" spans="1:18" x14ac:dyDescent="0.3">
      <c r="A7286" s="4">
        <v>46326.5</v>
      </c>
      <c r="B7286" s="3">
        <v>30.830000000000002</v>
      </c>
      <c r="C7286" s="3">
        <v>0.49</v>
      </c>
      <c r="D7286" s="3">
        <f t="shared" si="1017"/>
        <v>32.045312500000001</v>
      </c>
      <c r="E7286" s="3">
        <f>MAX(B7286 - D7286/Inputs!$B$5, 0)</f>
        <v>0</v>
      </c>
      <c r="F7286" s="3">
        <f>MAX(D7286*Inputs!$B$5 - B7286, 0)</f>
        <v>0</v>
      </c>
      <c r="G7286" s="3">
        <f t="shared" si="1018"/>
        <v>0.49</v>
      </c>
      <c r="H7286" t="str">
        <f t="shared" si="1019"/>
        <v>Reg</v>
      </c>
      <c r="I7286" s="3">
        <f t="shared" si="1024"/>
        <v>318.25352693172772</v>
      </c>
      <c r="J7286" s="3">
        <f t="shared" si="1025"/>
        <v>170</v>
      </c>
      <c r="K7286" s="3">
        <f>MIN(Inputs!$B$2, (Inputs!$B$8 - I7286)/Inputs!$B$9)</f>
        <v>23.181818181818198</v>
      </c>
      <c r="L7286" s="3">
        <f>MAX(MIN(Inputs!$B$2, I7286*Inputs!$B$10, Inputs!$B$8*Inputs!$B$4 - J7286), 0)</f>
        <v>170</v>
      </c>
      <c r="M7286" s="3">
        <f t="shared" si="1020"/>
        <v>0</v>
      </c>
      <c r="N7286" s="3">
        <f t="shared" si="1021"/>
        <v>0</v>
      </c>
      <c r="O7286" s="3">
        <f>IF(H7286="Reg", MIN(Inputs!$B$2, I7286*Inputs!$B$10, (Inputs!$B$8-I7286)/Inputs!$B$9), 0)</f>
        <v>23.181818181818198</v>
      </c>
      <c r="P7286" s="3">
        <f t="shared" si="1022"/>
        <v>0</v>
      </c>
      <c r="Q7286" s="3">
        <f t="shared" si="1023"/>
        <v>11.359090909090916</v>
      </c>
      <c r="R7286" s="3">
        <f>I7286 + M7286*Inputs!$B$9 - N7286/Inputs!$B$10</f>
        <v>318.25352693172772</v>
      </c>
    </row>
    <row r="7287" spans="1:18" x14ac:dyDescent="0.3">
      <c r="A7287" s="4">
        <v>46326.541666666657</v>
      </c>
      <c r="B7287" s="3">
        <v>31.072499999999998</v>
      </c>
      <c r="C7287" s="3">
        <v>0.39</v>
      </c>
      <c r="D7287" s="3">
        <f t="shared" si="1017"/>
        <v>32.045312500000001</v>
      </c>
      <c r="E7287" s="3">
        <f>MAX(B7287 - D7287/Inputs!$B$5, 0)</f>
        <v>0</v>
      </c>
      <c r="F7287" s="3">
        <f>MAX(D7287*Inputs!$B$5 - B7287, 0)</f>
        <v>0</v>
      </c>
      <c r="G7287" s="3">
        <f t="shared" si="1018"/>
        <v>0.39</v>
      </c>
      <c r="H7287" t="str">
        <f t="shared" si="1019"/>
        <v>Reg</v>
      </c>
      <c r="I7287" s="3">
        <f t="shared" si="1024"/>
        <v>318.25352693172772</v>
      </c>
      <c r="J7287" s="3">
        <f t="shared" si="1025"/>
        <v>170</v>
      </c>
      <c r="K7287" s="3">
        <f>MIN(Inputs!$B$2, (Inputs!$B$8 - I7287)/Inputs!$B$9)</f>
        <v>23.181818181818198</v>
      </c>
      <c r="L7287" s="3">
        <f>MAX(MIN(Inputs!$B$2, I7287*Inputs!$B$10, Inputs!$B$8*Inputs!$B$4 - J7287), 0)</f>
        <v>170</v>
      </c>
      <c r="M7287" s="3">
        <f t="shared" si="1020"/>
        <v>0</v>
      </c>
      <c r="N7287" s="3">
        <f t="shared" si="1021"/>
        <v>0</v>
      </c>
      <c r="O7287" s="3">
        <f>IF(H7287="Reg", MIN(Inputs!$B$2, I7287*Inputs!$B$10, (Inputs!$B$8-I7287)/Inputs!$B$9), 0)</f>
        <v>23.181818181818198</v>
      </c>
      <c r="P7287" s="3">
        <f t="shared" si="1022"/>
        <v>0</v>
      </c>
      <c r="Q7287" s="3">
        <f t="shared" si="1023"/>
        <v>9.0409090909090981</v>
      </c>
      <c r="R7287" s="3">
        <f>I7287 + M7287*Inputs!$B$9 - N7287/Inputs!$B$10</f>
        <v>318.25352693172772</v>
      </c>
    </row>
    <row r="7288" spans="1:18" x14ac:dyDescent="0.3">
      <c r="A7288" s="4">
        <v>46326.583333333343</v>
      </c>
      <c r="B7288" s="3">
        <v>53.2</v>
      </c>
      <c r="C7288" s="3">
        <v>0.37</v>
      </c>
      <c r="D7288" s="3">
        <f t="shared" si="1017"/>
        <v>32.045312500000001</v>
      </c>
      <c r="E7288" s="3">
        <f>MAX(B7288 - D7288/Inputs!$B$5, 0)</f>
        <v>16.784872159090909</v>
      </c>
      <c r="F7288" s="3">
        <f>MAX(D7288*Inputs!$B$5 - B7288, 0)</f>
        <v>0</v>
      </c>
      <c r="G7288" s="3">
        <f t="shared" si="1018"/>
        <v>0.37</v>
      </c>
      <c r="H7288" t="str">
        <f t="shared" si="1019"/>
        <v>Discharge</v>
      </c>
      <c r="I7288" s="3">
        <f t="shared" si="1024"/>
        <v>318.25352693172772</v>
      </c>
      <c r="J7288" s="3">
        <f t="shared" si="1025"/>
        <v>170</v>
      </c>
      <c r="K7288" s="3">
        <f>MIN(Inputs!$B$2, (Inputs!$B$8 - I7288)/Inputs!$B$9)</f>
        <v>23.181818181818198</v>
      </c>
      <c r="L7288" s="3">
        <f>MAX(MIN(Inputs!$B$2, I7288*Inputs!$B$10, Inputs!$B$8*Inputs!$B$4 - J7288), 0)</f>
        <v>170</v>
      </c>
      <c r="M7288" s="3">
        <f t="shared" si="1020"/>
        <v>0</v>
      </c>
      <c r="N7288" s="3">
        <f t="shared" si="1021"/>
        <v>170</v>
      </c>
      <c r="O7288" s="3">
        <f>IF(H7288="Reg", MIN(Inputs!$B$2, I7288*Inputs!$B$10, (Inputs!$B$8-I7288)/Inputs!$B$9), 0)</f>
        <v>0</v>
      </c>
      <c r="P7288" s="3">
        <f t="shared" si="1022"/>
        <v>9044</v>
      </c>
      <c r="Q7288" s="3">
        <f t="shared" si="1023"/>
        <v>0</v>
      </c>
      <c r="R7288" s="3">
        <f>I7288 + M7288*Inputs!$B$9 - N7288/Inputs!$B$10</f>
        <v>137.03291802945887</v>
      </c>
    </row>
    <row r="7289" spans="1:18" x14ac:dyDescent="0.3">
      <c r="A7289" s="4">
        <v>46326.625</v>
      </c>
      <c r="B7289" s="3">
        <v>101.605</v>
      </c>
      <c r="C7289" s="3">
        <v>0.37</v>
      </c>
      <c r="D7289" s="3">
        <f t="shared" si="1017"/>
        <v>32.045312500000001</v>
      </c>
      <c r="E7289" s="3">
        <f>MAX(B7289 - D7289/Inputs!$B$5, 0)</f>
        <v>65.18987215909091</v>
      </c>
      <c r="F7289" s="3">
        <f>MAX(D7289*Inputs!$B$5 - B7289, 0)</f>
        <v>0</v>
      </c>
      <c r="G7289" s="3">
        <f t="shared" si="1018"/>
        <v>0.37</v>
      </c>
      <c r="H7289" t="str">
        <f t="shared" si="1019"/>
        <v>Discharge</v>
      </c>
      <c r="I7289" s="3">
        <f t="shared" si="1024"/>
        <v>137.03291802945887</v>
      </c>
      <c r="J7289" s="3">
        <f t="shared" si="1025"/>
        <v>340</v>
      </c>
      <c r="K7289" s="3">
        <f>MIN(Inputs!$B$2, (Inputs!$B$8 - I7289)/Inputs!$B$9)</f>
        <v>170</v>
      </c>
      <c r="L7289" s="3">
        <f>MAX(MIN(Inputs!$B$2, I7289*Inputs!$B$10, Inputs!$B$8*Inputs!$B$4 - J7289), 0)</f>
        <v>0</v>
      </c>
      <c r="M7289" s="3">
        <f t="shared" si="1020"/>
        <v>0</v>
      </c>
      <c r="N7289" s="3">
        <f t="shared" si="1021"/>
        <v>0</v>
      </c>
      <c r="O7289" s="3">
        <f>IF(H7289="Reg", MIN(Inputs!$B$2, I7289*Inputs!$B$10, (Inputs!$B$8-I7289)/Inputs!$B$9), 0)</f>
        <v>0</v>
      </c>
      <c r="P7289" s="3">
        <f t="shared" si="1022"/>
        <v>0</v>
      </c>
      <c r="Q7289" s="3">
        <f t="shared" si="1023"/>
        <v>0</v>
      </c>
      <c r="R7289" s="3">
        <f>I7289 + M7289*Inputs!$B$9 - N7289/Inputs!$B$10</f>
        <v>137.03291802945887</v>
      </c>
    </row>
    <row r="7290" spans="1:18" x14ac:dyDescent="0.3">
      <c r="A7290" s="4">
        <v>46326.666666666657</v>
      </c>
      <c r="B7290" s="3">
        <v>43.47</v>
      </c>
      <c r="C7290" s="3">
        <v>0.44</v>
      </c>
      <c r="D7290" s="3">
        <f t="shared" si="1017"/>
        <v>32.045312500000001</v>
      </c>
      <c r="E7290" s="3">
        <f>MAX(B7290 - D7290/Inputs!$B$5, 0)</f>
        <v>7.0548721590909054</v>
      </c>
      <c r="F7290" s="3">
        <f>MAX(D7290*Inputs!$B$5 - B7290, 0)</f>
        <v>0</v>
      </c>
      <c r="G7290" s="3">
        <f t="shared" si="1018"/>
        <v>0.44</v>
      </c>
      <c r="H7290" t="str">
        <f t="shared" si="1019"/>
        <v>Discharge</v>
      </c>
      <c r="I7290" s="3">
        <f t="shared" si="1024"/>
        <v>137.03291802945887</v>
      </c>
      <c r="J7290" s="3">
        <f t="shared" si="1025"/>
        <v>340</v>
      </c>
      <c r="K7290" s="3">
        <f>MIN(Inputs!$B$2, (Inputs!$B$8 - I7290)/Inputs!$B$9)</f>
        <v>170</v>
      </c>
      <c r="L7290" s="3">
        <f>MAX(MIN(Inputs!$B$2, I7290*Inputs!$B$10, Inputs!$B$8*Inputs!$B$4 - J7290), 0)</f>
        <v>0</v>
      </c>
      <c r="M7290" s="3">
        <f t="shared" si="1020"/>
        <v>0</v>
      </c>
      <c r="N7290" s="3">
        <f t="shared" si="1021"/>
        <v>0</v>
      </c>
      <c r="O7290" s="3">
        <f>IF(H7290="Reg", MIN(Inputs!$B$2, I7290*Inputs!$B$10, (Inputs!$B$8-I7290)/Inputs!$B$9), 0)</f>
        <v>0</v>
      </c>
      <c r="P7290" s="3">
        <f t="shared" si="1022"/>
        <v>0</v>
      </c>
      <c r="Q7290" s="3">
        <f t="shared" si="1023"/>
        <v>0</v>
      </c>
      <c r="R7290" s="3">
        <f>I7290 + M7290*Inputs!$B$9 - N7290/Inputs!$B$10</f>
        <v>137.03291802945887</v>
      </c>
    </row>
    <row r="7291" spans="1:18" x14ac:dyDescent="0.3">
      <c r="A7291" s="4">
        <v>46326.708333333343</v>
      </c>
      <c r="B7291" s="3">
        <v>27.175000000000001</v>
      </c>
      <c r="C7291" s="3">
        <v>0.86</v>
      </c>
      <c r="D7291" s="3">
        <f t="shared" si="1017"/>
        <v>32.045312500000001</v>
      </c>
      <c r="E7291" s="3">
        <f>MAX(B7291 - D7291/Inputs!$B$5, 0)</f>
        <v>0</v>
      </c>
      <c r="F7291" s="3">
        <f>MAX(D7291*Inputs!$B$5 - B7291, 0)</f>
        <v>1.0248750000000015</v>
      </c>
      <c r="G7291" s="3">
        <f t="shared" si="1018"/>
        <v>0.86</v>
      </c>
      <c r="H7291" t="str">
        <f t="shared" si="1019"/>
        <v>Charge</v>
      </c>
      <c r="I7291" s="3">
        <f t="shared" si="1024"/>
        <v>137.03291802945887</v>
      </c>
      <c r="J7291" s="3">
        <f t="shared" si="1025"/>
        <v>340</v>
      </c>
      <c r="K7291" s="3">
        <f>MIN(Inputs!$B$2, (Inputs!$B$8 - I7291)/Inputs!$B$9)</f>
        <v>170</v>
      </c>
      <c r="L7291" s="3">
        <f>MAX(MIN(Inputs!$B$2, I7291*Inputs!$B$10, Inputs!$B$8*Inputs!$B$4 - J7291), 0)</f>
        <v>0</v>
      </c>
      <c r="M7291" s="3">
        <f t="shared" si="1020"/>
        <v>170</v>
      </c>
      <c r="N7291" s="3">
        <f t="shared" si="1021"/>
        <v>0</v>
      </c>
      <c r="O7291" s="3">
        <f>IF(H7291="Reg", MIN(Inputs!$B$2, I7291*Inputs!$B$10, (Inputs!$B$8-I7291)/Inputs!$B$9), 0)</f>
        <v>0</v>
      </c>
      <c r="P7291" s="3">
        <f t="shared" si="1022"/>
        <v>-4619.75</v>
      </c>
      <c r="Q7291" s="3">
        <f t="shared" si="1023"/>
        <v>0</v>
      </c>
      <c r="R7291" s="3">
        <f>I7291 + M7291*Inputs!$B$9 - N7291/Inputs!$B$10</f>
        <v>296.50705386345544</v>
      </c>
    </row>
    <row r="7292" spans="1:18" x14ac:dyDescent="0.3">
      <c r="A7292" s="4">
        <v>46326.75</v>
      </c>
      <c r="B7292" s="3">
        <v>26.037500000000001</v>
      </c>
      <c r="C7292" s="3">
        <v>1.71</v>
      </c>
      <c r="D7292" s="3">
        <f t="shared" si="1017"/>
        <v>32.045312500000001</v>
      </c>
      <c r="E7292" s="3">
        <f>MAX(B7292 - D7292/Inputs!$B$5, 0)</f>
        <v>0</v>
      </c>
      <c r="F7292" s="3">
        <f>MAX(D7292*Inputs!$B$5 - B7292, 0)</f>
        <v>2.1623750000000008</v>
      </c>
      <c r="G7292" s="3">
        <f t="shared" si="1018"/>
        <v>1.71</v>
      </c>
      <c r="H7292" t="str">
        <f t="shared" si="1019"/>
        <v>Charge</v>
      </c>
      <c r="I7292" s="3">
        <f t="shared" si="1024"/>
        <v>296.50705386345544</v>
      </c>
      <c r="J7292" s="3">
        <f t="shared" si="1025"/>
        <v>340</v>
      </c>
      <c r="K7292" s="3">
        <f>MIN(Inputs!$B$2, (Inputs!$B$8 - I7292)/Inputs!$B$9)</f>
        <v>46.363636363636395</v>
      </c>
      <c r="L7292" s="3">
        <f>MAX(MIN(Inputs!$B$2, I7292*Inputs!$B$10, Inputs!$B$8*Inputs!$B$4 - J7292), 0)</f>
        <v>0</v>
      </c>
      <c r="M7292" s="3">
        <f t="shared" si="1020"/>
        <v>46.363636363636395</v>
      </c>
      <c r="N7292" s="3">
        <f t="shared" si="1021"/>
        <v>0</v>
      </c>
      <c r="O7292" s="3">
        <f>IF(H7292="Reg", MIN(Inputs!$B$2, I7292*Inputs!$B$10, (Inputs!$B$8-I7292)/Inputs!$B$9), 0)</f>
        <v>0</v>
      </c>
      <c r="P7292" s="3">
        <f t="shared" si="1022"/>
        <v>-1207.1931818181827</v>
      </c>
      <c r="Q7292" s="3">
        <f t="shared" si="1023"/>
        <v>0</v>
      </c>
      <c r="R7292" s="3">
        <f>I7292 + M7292*Inputs!$B$9 - N7292/Inputs!$B$10</f>
        <v>340</v>
      </c>
    </row>
    <row r="7293" spans="1:18" x14ac:dyDescent="0.3">
      <c r="A7293" s="4">
        <v>46326.791666666657</v>
      </c>
      <c r="B7293" s="3">
        <v>27.287499999999998</v>
      </c>
      <c r="C7293" s="3">
        <v>2.7</v>
      </c>
      <c r="D7293" s="3">
        <f t="shared" si="1017"/>
        <v>32.045312500000001</v>
      </c>
      <c r="E7293" s="3">
        <f>MAX(B7293 - D7293/Inputs!$B$5, 0)</f>
        <v>0</v>
      </c>
      <c r="F7293" s="3">
        <f>MAX(D7293*Inputs!$B$5 - B7293, 0)</f>
        <v>0.91237500000000438</v>
      </c>
      <c r="G7293" s="3">
        <f t="shared" si="1018"/>
        <v>2.7</v>
      </c>
      <c r="H7293" t="str">
        <f t="shared" si="1019"/>
        <v>Reg</v>
      </c>
      <c r="I7293" s="3">
        <f t="shared" si="1024"/>
        <v>340</v>
      </c>
      <c r="J7293" s="3">
        <f t="shared" si="1025"/>
        <v>340</v>
      </c>
      <c r="K7293" s="3">
        <f>MIN(Inputs!$B$2, (Inputs!$B$8 - I7293)/Inputs!$B$9)</f>
        <v>0</v>
      </c>
      <c r="L7293" s="3">
        <f>MAX(MIN(Inputs!$B$2, I7293*Inputs!$B$10, Inputs!$B$8*Inputs!$B$4 - J7293), 0)</f>
        <v>0</v>
      </c>
      <c r="M7293" s="3">
        <f t="shared" si="1020"/>
        <v>0</v>
      </c>
      <c r="N7293" s="3">
        <f t="shared" si="1021"/>
        <v>0</v>
      </c>
      <c r="O7293" s="3">
        <f>IF(H7293="Reg", MIN(Inputs!$B$2, I7293*Inputs!$B$10, (Inputs!$B$8-I7293)/Inputs!$B$9), 0)</f>
        <v>0</v>
      </c>
      <c r="P7293" s="3">
        <f t="shared" si="1022"/>
        <v>0</v>
      </c>
      <c r="Q7293" s="3">
        <f t="shared" si="1023"/>
        <v>0</v>
      </c>
      <c r="R7293" s="3">
        <f>I7293 + M7293*Inputs!$B$9 - N7293/Inputs!$B$10</f>
        <v>340</v>
      </c>
    </row>
    <row r="7294" spans="1:18" x14ac:dyDescent="0.3">
      <c r="A7294" s="4">
        <v>46326.833333333343</v>
      </c>
      <c r="B7294" s="3">
        <v>25.927499999999998</v>
      </c>
      <c r="C7294" s="3">
        <v>2.96</v>
      </c>
      <c r="D7294" s="3">
        <f t="shared" si="1017"/>
        <v>32.045312500000001</v>
      </c>
      <c r="E7294" s="3">
        <f>MAX(B7294 - D7294/Inputs!$B$5, 0)</f>
        <v>0</v>
      </c>
      <c r="F7294" s="3">
        <f>MAX(D7294*Inputs!$B$5 - B7294, 0)</f>
        <v>2.2723750000000038</v>
      </c>
      <c r="G7294" s="3">
        <f t="shared" si="1018"/>
        <v>2.96</v>
      </c>
      <c r="H7294" t="str">
        <f t="shared" si="1019"/>
        <v>Reg</v>
      </c>
      <c r="I7294" s="3">
        <f t="shared" si="1024"/>
        <v>340</v>
      </c>
      <c r="J7294" s="3">
        <f t="shared" si="1025"/>
        <v>340</v>
      </c>
      <c r="K7294" s="3">
        <f>MIN(Inputs!$B$2, (Inputs!$B$8 - I7294)/Inputs!$B$9)</f>
        <v>0</v>
      </c>
      <c r="L7294" s="3">
        <f>MAX(MIN(Inputs!$B$2, I7294*Inputs!$B$10, Inputs!$B$8*Inputs!$B$4 - J7294), 0)</f>
        <v>0</v>
      </c>
      <c r="M7294" s="3">
        <f t="shared" si="1020"/>
        <v>0</v>
      </c>
      <c r="N7294" s="3">
        <f t="shared" si="1021"/>
        <v>0</v>
      </c>
      <c r="O7294" s="3">
        <f>IF(H7294="Reg", MIN(Inputs!$B$2, I7294*Inputs!$B$10, (Inputs!$B$8-I7294)/Inputs!$B$9), 0)</f>
        <v>0</v>
      </c>
      <c r="P7294" s="3">
        <f t="shared" si="1022"/>
        <v>0</v>
      </c>
      <c r="Q7294" s="3">
        <f t="shared" si="1023"/>
        <v>0</v>
      </c>
      <c r="R7294" s="3">
        <f>I7294 + M7294*Inputs!$B$9 - N7294/Inputs!$B$10</f>
        <v>340</v>
      </c>
    </row>
    <row r="7295" spans="1:18" x14ac:dyDescent="0.3">
      <c r="A7295" s="4">
        <v>46326.875</v>
      </c>
      <c r="B7295" s="3">
        <v>20.2775</v>
      </c>
      <c r="C7295" s="3">
        <v>0.94</v>
      </c>
      <c r="D7295" s="3">
        <f t="shared" si="1017"/>
        <v>32.045312500000001</v>
      </c>
      <c r="E7295" s="3">
        <f>MAX(B7295 - D7295/Inputs!$B$5, 0)</f>
        <v>0</v>
      </c>
      <c r="F7295" s="3">
        <f>MAX(D7295*Inputs!$B$5 - B7295, 0)</f>
        <v>7.9223750000000024</v>
      </c>
      <c r="G7295" s="3">
        <f t="shared" si="1018"/>
        <v>0.94</v>
      </c>
      <c r="H7295" t="str">
        <f t="shared" si="1019"/>
        <v>Charge</v>
      </c>
      <c r="I7295" s="3">
        <f t="shared" si="1024"/>
        <v>340</v>
      </c>
      <c r="J7295" s="3">
        <f t="shared" si="1025"/>
        <v>340</v>
      </c>
      <c r="K7295" s="3">
        <f>MIN(Inputs!$B$2, (Inputs!$B$8 - I7295)/Inputs!$B$9)</f>
        <v>0</v>
      </c>
      <c r="L7295" s="3">
        <f>MAX(MIN(Inputs!$B$2, I7295*Inputs!$B$10, Inputs!$B$8*Inputs!$B$4 - J7295), 0)</f>
        <v>0</v>
      </c>
      <c r="M7295" s="3">
        <f t="shared" si="1020"/>
        <v>0</v>
      </c>
      <c r="N7295" s="3">
        <f t="shared" si="1021"/>
        <v>0</v>
      </c>
      <c r="O7295" s="3">
        <f>IF(H7295="Reg", MIN(Inputs!$B$2, I7295*Inputs!$B$10, (Inputs!$B$8-I7295)/Inputs!$B$9), 0)</f>
        <v>0</v>
      </c>
      <c r="P7295" s="3">
        <f t="shared" si="1022"/>
        <v>0</v>
      </c>
      <c r="Q7295" s="3">
        <f t="shared" si="1023"/>
        <v>0</v>
      </c>
      <c r="R7295" s="3">
        <f>I7295 + M7295*Inputs!$B$9 - N7295/Inputs!$B$10</f>
        <v>340</v>
      </c>
    </row>
    <row r="7296" spans="1:18" x14ac:dyDescent="0.3">
      <c r="A7296" s="4">
        <v>46326.916666666657</v>
      </c>
      <c r="B7296" s="3">
        <v>21.68</v>
      </c>
      <c r="C7296" s="3">
        <v>0.63</v>
      </c>
      <c r="D7296" s="3">
        <f t="shared" si="1017"/>
        <v>32.045312500000001</v>
      </c>
      <c r="E7296" s="3">
        <f>MAX(B7296 - D7296/Inputs!$B$5, 0)</f>
        <v>0</v>
      </c>
      <c r="F7296" s="3">
        <f>MAX(D7296*Inputs!$B$5 - B7296, 0)</f>
        <v>6.5198750000000025</v>
      </c>
      <c r="G7296" s="3">
        <f t="shared" si="1018"/>
        <v>0.63</v>
      </c>
      <c r="H7296" t="str">
        <f t="shared" si="1019"/>
        <v>Charge</v>
      </c>
      <c r="I7296" s="3">
        <f t="shared" si="1024"/>
        <v>340</v>
      </c>
      <c r="J7296" s="3">
        <f t="shared" si="1025"/>
        <v>340</v>
      </c>
      <c r="K7296" s="3">
        <f>MIN(Inputs!$B$2, (Inputs!$B$8 - I7296)/Inputs!$B$9)</f>
        <v>0</v>
      </c>
      <c r="L7296" s="3">
        <f>MAX(MIN(Inputs!$B$2, I7296*Inputs!$B$10, Inputs!$B$8*Inputs!$B$4 - J7296), 0)</f>
        <v>0</v>
      </c>
      <c r="M7296" s="3">
        <f t="shared" si="1020"/>
        <v>0</v>
      </c>
      <c r="N7296" s="3">
        <f t="shared" si="1021"/>
        <v>0</v>
      </c>
      <c r="O7296" s="3">
        <f>IF(H7296="Reg", MIN(Inputs!$B$2, I7296*Inputs!$B$10, (Inputs!$B$8-I7296)/Inputs!$B$9), 0)</f>
        <v>0</v>
      </c>
      <c r="P7296" s="3">
        <f t="shared" si="1022"/>
        <v>0</v>
      </c>
      <c r="Q7296" s="3">
        <f t="shared" si="1023"/>
        <v>0</v>
      </c>
      <c r="R7296" s="3">
        <f>I7296 + M7296*Inputs!$B$9 - N7296/Inputs!$B$10</f>
        <v>340</v>
      </c>
    </row>
    <row r="7297" spans="1:18" x14ac:dyDescent="0.3">
      <c r="A7297" s="4">
        <v>46326.958333333343</v>
      </c>
      <c r="B7297" s="3">
        <v>33.952500000000001</v>
      </c>
      <c r="C7297" s="3">
        <v>0.1</v>
      </c>
      <c r="D7297" s="3">
        <f t="shared" si="1017"/>
        <v>32.045312500000001</v>
      </c>
      <c r="E7297" s="3">
        <f>MAX(B7297 - D7297/Inputs!$B$5, 0)</f>
        <v>0</v>
      </c>
      <c r="F7297" s="3">
        <f>MAX(D7297*Inputs!$B$5 - B7297, 0)</f>
        <v>0</v>
      </c>
      <c r="G7297" s="3">
        <f t="shared" si="1018"/>
        <v>0.1</v>
      </c>
      <c r="H7297" t="str">
        <f t="shared" si="1019"/>
        <v>Reg</v>
      </c>
      <c r="I7297" s="3">
        <f t="shared" si="1024"/>
        <v>340</v>
      </c>
      <c r="J7297" s="3">
        <f t="shared" si="1025"/>
        <v>340</v>
      </c>
      <c r="K7297" s="3">
        <f>MIN(Inputs!$B$2, (Inputs!$B$8 - I7297)/Inputs!$B$9)</f>
        <v>0</v>
      </c>
      <c r="L7297" s="3">
        <f>MAX(MIN(Inputs!$B$2, I7297*Inputs!$B$10, Inputs!$B$8*Inputs!$B$4 - J7297), 0)</f>
        <v>0</v>
      </c>
      <c r="M7297" s="3">
        <f t="shared" si="1020"/>
        <v>0</v>
      </c>
      <c r="N7297" s="3">
        <f t="shared" si="1021"/>
        <v>0</v>
      </c>
      <c r="O7297" s="3">
        <f>IF(H7297="Reg", MIN(Inputs!$B$2, I7297*Inputs!$B$10, (Inputs!$B$8-I7297)/Inputs!$B$9), 0)</f>
        <v>0</v>
      </c>
      <c r="P7297" s="3">
        <f t="shared" si="1022"/>
        <v>0</v>
      </c>
      <c r="Q7297" s="3">
        <f t="shared" si="1023"/>
        <v>0</v>
      </c>
      <c r="R7297" s="3">
        <f>I7297 + M7297*Inputs!$B$9 - N7297/Inputs!$B$10</f>
        <v>340</v>
      </c>
    </row>
    <row r="7298" spans="1:18" x14ac:dyDescent="0.3">
      <c r="A7298" s="4">
        <v>46327</v>
      </c>
      <c r="B7298" s="3">
        <v>18.827500000000001</v>
      </c>
      <c r="C7298" s="3">
        <v>0.1</v>
      </c>
      <c r="D7298" s="3">
        <f t="shared" ref="D7298:D7361" si="1026">AVERAGEIFS(B:B, A:A, "&gt;="&amp;INT(A7298), A:A, "&lt;"&amp;INT(A7298)+1)</f>
        <v>24.298020833333336</v>
      </c>
      <c r="E7298" s="3">
        <f>MAX(B7298 - D7298/Inputs!$B$5, 0)</f>
        <v>0</v>
      </c>
      <c r="F7298" s="3">
        <f>MAX(D7298*Inputs!$B$5 - B7298, 0)</f>
        <v>2.5547583333333357</v>
      </c>
      <c r="G7298" s="3">
        <f t="shared" ref="G7298:G7361" si="1027">C7298</f>
        <v>0.1</v>
      </c>
      <c r="H7298" t="str">
        <f t="shared" ref="H7298:H7361" si="1028">IF(MAX(E7298, F7298, G7298)&lt;=0, "Idle", IF(AND(G7298&gt;=E7298, G7298&gt;=F7298), "Reg", IF(E7298&gt;=F7298, "Discharge", "Charge")))</f>
        <v>Charge</v>
      </c>
      <c r="I7298" s="3">
        <f t="shared" si="1024"/>
        <v>340</v>
      </c>
      <c r="J7298" s="3">
        <f t="shared" si="1025"/>
        <v>0</v>
      </c>
      <c r="K7298" s="3">
        <f>MIN(Inputs!$B$2, (Inputs!$B$8 - I7298)/Inputs!$B$9)</f>
        <v>0</v>
      </c>
      <c r="L7298" s="3">
        <f>MAX(MIN(Inputs!$B$2, I7298*Inputs!$B$10, Inputs!$B$8*Inputs!$B$4 - J7298), 0)</f>
        <v>170</v>
      </c>
      <c r="M7298" s="3">
        <f t="shared" ref="M7298:M7361" si="1029">IF(H7298="Charge", K7298, 0)</f>
        <v>0</v>
      </c>
      <c r="N7298" s="3">
        <f t="shared" ref="N7298:N7361" si="1030">IF(H7298="Discharge", L7298, 0)</f>
        <v>0</v>
      </c>
      <c r="O7298" s="3">
        <f>IF(H7298="Reg", MIN(Inputs!$B$2, I7298*Inputs!$B$10, (Inputs!$B$8-I7298)/Inputs!$B$9), 0)</f>
        <v>0</v>
      </c>
      <c r="P7298" s="3">
        <f t="shared" ref="P7298:P7361" si="1031">(N7298 - M7298) * B7298</f>
        <v>0</v>
      </c>
      <c r="Q7298" s="3">
        <f t="shared" ref="Q7298:Q7361" si="1032">O7298 * C7298</f>
        <v>0</v>
      </c>
      <c r="R7298" s="3">
        <f>I7298 + M7298*Inputs!$B$9 - N7298/Inputs!$B$10</f>
        <v>340</v>
      </c>
    </row>
    <row r="7299" spans="1:18" x14ac:dyDescent="0.3">
      <c r="A7299" s="4">
        <v>46327.041666666657</v>
      </c>
      <c r="B7299" s="3">
        <v>16.877500000000001</v>
      </c>
      <c r="C7299" s="3">
        <v>0.27</v>
      </c>
      <c r="D7299" s="3">
        <f t="shared" si="1026"/>
        <v>24.298020833333336</v>
      </c>
      <c r="E7299" s="3">
        <f>MAX(B7299 - D7299/Inputs!$B$5, 0)</f>
        <v>0</v>
      </c>
      <c r="F7299" s="3">
        <f>MAX(D7299*Inputs!$B$5 - B7299, 0)</f>
        <v>4.504758333333335</v>
      </c>
      <c r="G7299" s="3">
        <f t="shared" si="1027"/>
        <v>0.27</v>
      </c>
      <c r="H7299" t="str">
        <f t="shared" si="1028"/>
        <v>Charge</v>
      </c>
      <c r="I7299" s="3">
        <f t="shared" ref="I7299:I7362" si="1033">R7298</f>
        <v>340</v>
      </c>
      <c r="J7299" s="3">
        <f t="shared" ref="J7299:J7362" si="1034">IF(INT(A7299)=INT(A7298), J7298 + N7298, 0)</f>
        <v>0</v>
      </c>
      <c r="K7299" s="3">
        <f>MIN(Inputs!$B$2, (Inputs!$B$8 - I7299)/Inputs!$B$9)</f>
        <v>0</v>
      </c>
      <c r="L7299" s="3">
        <f>MAX(MIN(Inputs!$B$2, I7299*Inputs!$B$10, Inputs!$B$8*Inputs!$B$4 - J7299), 0)</f>
        <v>170</v>
      </c>
      <c r="M7299" s="3">
        <f t="shared" si="1029"/>
        <v>0</v>
      </c>
      <c r="N7299" s="3">
        <f t="shared" si="1030"/>
        <v>0</v>
      </c>
      <c r="O7299" s="3">
        <f>IF(H7299="Reg", MIN(Inputs!$B$2, I7299*Inputs!$B$10, (Inputs!$B$8-I7299)/Inputs!$B$9), 0)</f>
        <v>0</v>
      </c>
      <c r="P7299" s="3">
        <f t="shared" si="1031"/>
        <v>0</v>
      </c>
      <c r="Q7299" s="3">
        <f t="shared" si="1032"/>
        <v>0</v>
      </c>
      <c r="R7299" s="3">
        <f>I7299 + M7299*Inputs!$B$9 - N7299/Inputs!$B$10</f>
        <v>340</v>
      </c>
    </row>
    <row r="7300" spans="1:18" x14ac:dyDescent="0.3">
      <c r="A7300" s="4">
        <v>46327.083333333343</v>
      </c>
      <c r="B7300" s="3">
        <v>18.009999999999998</v>
      </c>
      <c r="C7300" s="3">
        <v>0.26</v>
      </c>
      <c r="D7300" s="3">
        <f t="shared" si="1026"/>
        <v>24.298020833333336</v>
      </c>
      <c r="E7300" s="3">
        <f>MAX(B7300 - D7300/Inputs!$B$5, 0)</f>
        <v>0</v>
      </c>
      <c r="F7300" s="3">
        <f>MAX(D7300*Inputs!$B$5 - B7300, 0)</f>
        <v>3.3722583333333382</v>
      </c>
      <c r="G7300" s="3">
        <f t="shared" si="1027"/>
        <v>0.26</v>
      </c>
      <c r="H7300" t="str">
        <f t="shared" si="1028"/>
        <v>Charge</v>
      </c>
      <c r="I7300" s="3">
        <f t="shared" si="1033"/>
        <v>340</v>
      </c>
      <c r="J7300" s="3">
        <f t="shared" si="1034"/>
        <v>0</v>
      </c>
      <c r="K7300" s="3">
        <f>MIN(Inputs!$B$2, (Inputs!$B$8 - I7300)/Inputs!$B$9)</f>
        <v>0</v>
      </c>
      <c r="L7300" s="3">
        <f>MAX(MIN(Inputs!$B$2, I7300*Inputs!$B$10, Inputs!$B$8*Inputs!$B$4 - J7300), 0)</f>
        <v>170</v>
      </c>
      <c r="M7300" s="3">
        <f t="shared" si="1029"/>
        <v>0</v>
      </c>
      <c r="N7300" s="3">
        <f t="shared" si="1030"/>
        <v>0</v>
      </c>
      <c r="O7300" s="3">
        <f>IF(H7300="Reg", MIN(Inputs!$B$2, I7300*Inputs!$B$10, (Inputs!$B$8-I7300)/Inputs!$B$9), 0)</f>
        <v>0</v>
      </c>
      <c r="P7300" s="3">
        <f t="shared" si="1031"/>
        <v>0</v>
      </c>
      <c r="Q7300" s="3">
        <f t="shared" si="1032"/>
        <v>0</v>
      </c>
      <c r="R7300" s="3">
        <f>I7300 + M7300*Inputs!$B$9 - N7300/Inputs!$B$10</f>
        <v>340</v>
      </c>
    </row>
    <row r="7301" spans="1:18" x14ac:dyDescent="0.3">
      <c r="A7301" s="4">
        <v>46327.125</v>
      </c>
      <c r="B7301" s="3">
        <v>18.482500000000002</v>
      </c>
      <c r="C7301" s="3">
        <v>0.3</v>
      </c>
      <c r="D7301" s="3">
        <f t="shared" si="1026"/>
        <v>24.298020833333336</v>
      </c>
      <c r="E7301" s="3">
        <f>MAX(B7301 - D7301/Inputs!$B$5, 0)</f>
        <v>0</v>
      </c>
      <c r="F7301" s="3">
        <f>MAX(D7301*Inputs!$B$5 - B7301, 0)</f>
        <v>2.8997583333333345</v>
      </c>
      <c r="G7301" s="3">
        <f t="shared" si="1027"/>
        <v>0.3</v>
      </c>
      <c r="H7301" t="str">
        <f t="shared" si="1028"/>
        <v>Charge</v>
      </c>
      <c r="I7301" s="3">
        <f t="shared" si="1033"/>
        <v>340</v>
      </c>
      <c r="J7301" s="3">
        <f t="shared" si="1034"/>
        <v>0</v>
      </c>
      <c r="K7301" s="3">
        <f>MIN(Inputs!$B$2, (Inputs!$B$8 - I7301)/Inputs!$B$9)</f>
        <v>0</v>
      </c>
      <c r="L7301" s="3">
        <f>MAX(MIN(Inputs!$B$2, I7301*Inputs!$B$10, Inputs!$B$8*Inputs!$B$4 - J7301), 0)</f>
        <v>170</v>
      </c>
      <c r="M7301" s="3">
        <f t="shared" si="1029"/>
        <v>0</v>
      </c>
      <c r="N7301" s="3">
        <f t="shared" si="1030"/>
        <v>0</v>
      </c>
      <c r="O7301" s="3">
        <f>IF(H7301="Reg", MIN(Inputs!$B$2, I7301*Inputs!$B$10, (Inputs!$B$8-I7301)/Inputs!$B$9), 0)</f>
        <v>0</v>
      </c>
      <c r="P7301" s="3">
        <f t="shared" si="1031"/>
        <v>0</v>
      </c>
      <c r="Q7301" s="3">
        <f t="shared" si="1032"/>
        <v>0</v>
      </c>
      <c r="R7301" s="3">
        <f>I7301 + M7301*Inputs!$B$9 - N7301/Inputs!$B$10</f>
        <v>340</v>
      </c>
    </row>
    <row r="7302" spans="1:18" x14ac:dyDescent="0.3">
      <c r="A7302" s="4">
        <v>46327.166666666657</v>
      </c>
      <c r="B7302" s="3">
        <v>18.559999999999999</v>
      </c>
      <c r="C7302" s="3">
        <v>0.23</v>
      </c>
      <c r="D7302" s="3">
        <f t="shared" si="1026"/>
        <v>24.298020833333336</v>
      </c>
      <c r="E7302" s="3">
        <f>MAX(B7302 - D7302/Inputs!$B$5, 0)</f>
        <v>0</v>
      </c>
      <c r="F7302" s="3">
        <f>MAX(D7302*Inputs!$B$5 - B7302, 0)</f>
        <v>2.8222583333333375</v>
      </c>
      <c r="G7302" s="3">
        <f t="shared" si="1027"/>
        <v>0.23</v>
      </c>
      <c r="H7302" t="str">
        <f t="shared" si="1028"/>
        <v>Charge</v>
      </c>
      <c r="I7302" s="3">
        <f t="shared" si="1033"/>
        <v>340</v>
      </c>
      <c r="J7302" s="3">
        <f t="shared" si="1034"/>
        <v>0</v>
      </c>
      <c r="K7302" s="3">
        <f>MIN(Inputs!$B$2, (Inputs!$B$8 - I7302)/Inputs!$B$9)</f>
        <v>0</v>
      </c>
      <c r="L7302" s="3">
        <f>MAX(MIN(Inputs!$B$2, I7302*Inputs!$B$10, Inputs!$B$8*Inputs!$B$4 - J7302), 0)</f>
        <v>170</v>
      </c>
      <c r="M7302" s="3">
        <f t="shared" si="1029"/>
        <v>0</v>
      </c>
      <c r="N7302" s="3">
        <f t="shared" si="1030"/>
        <v>0</v>
      </c>
      <c r="O7302" s="3">
        <f>IF(H7302="Reg", MIN(Inputs!$B$2, I7302*Inputs!$B$10, (Inputs!$B$8-I7302)/Inputs!$B$9), 0)</f>
        <v>0</v>
      </c>
      <c r="P7302" s="3">
        <f t="shared" si="1031"/>
        <v>0</v>
      </c>
      <c r="Q7302" s="3">
        <f t="shared" si="1032"/>
        <v>0</v>
      </c>
      <c r="R7302" s="3">
        <f>I7302 + M7302*Inputs!$B$9 - N7302/Inputs!$B$10</f>
        <v>340</v>
      </c>
    </row>
    <row r="7303" spans="1:18" x14ac:dyDescent="0.3">
      <c r="A7303" s="4">
        <v>46327.208333333343</v>
      </c>
      <c r="B7303" s="3">
        <v>17.952500000000001</v>
      </c>
      <c r="C7303" s="3">
        <v>0.49</v>
      </c>
      <c r="D7303" s="3">
        <f t="shared" si="1026"/>
        <v>24.298020833333336</v>
      </c>
      <c r="E7303" s="3">
        <f>MAX(B7303 - D7303/Inputs!$B$5, 0)</f>
        <v>0</v>
      </c>
      <c r="F7303" s="3">
        <f>MAX(D7303*Inputs!$B$5 - B7303, 0)</f>
        <v>3.4297583333333357</v>
      </c>
      <c r="G7303" s="3">
        <f t="shared" si="1027"/>
        <v>0.49</v>
      </c>
      <c r="H7303" t="str">
        <f t="shared" si="1028"/>
        <v>Charge</v>
      </c>
      <c r="I7303" s="3">
        <f t="shared" si="1033"/>
        <v>340</v>
      </c>
      <c r="J7303" s="3">
        <f t="shared" si="1034"/>
        <v>0</v>
      </c>
      <c r="K7303" s="3">
        <f>MIN(Inputs!$B$2, (Inputs!$B$8 - I7303)/Inputs!$B$9)</f>
        <v>0</v>
      </c>
      <c r="L7303" s="3">
        <f>MAX(MIN(Inputs!$B$2, I7303*Inputs!$B$10, Inputs!$B$8*Inputs!$B$4 - J7303), 0)</f>
        <v>170</v>
      </c>
      <c r="M7303" s="3">
        <f t="shared" si="1029"/>
        <v>0</v>
      </c>
      <c r="N7303" s="3">
        <f t="shared" si="1030"/>
        <v>0</v>
      </c>
      <c r="O7303" s="3">
        <f>IF(H7303="Reg", MIN(Inputs!$B$2, I7303*Inputs!$B$10, (Inputs!$B$8-I7303)/Inputs!$B$9), 0)</f>
        <v>0</v>
      </c>
      <c r="P7303" s="3">
        <f t="shared" si="1031"/>
        <v>0</v>
      </c>
      <c r="Q7303" s="3">
        <f t="shared" si="1032"/>
        <v>0</v>
      </c>
      <c r="R7303" s="3">
        <f>I7303 + M7303*Inputs!$B$9 - N7303/Inputs!$B$10</f>
        <v>340</v>
      </c>
    </row>
    <row r="7304" spans="1:18" x14ac:dyDescent="0.3">
      <c r="A7304" s="4">
        <v>46327.25</v>
      </c>
      <c r="B7304" s="3">
        <v>18.442499999999999</v>
      </c>
      <c r="C7304" s="3">
        <v>1.4</v>
      </c>
      <c r="D7304" s="3">
        <f t="shared" si="1026"/>
        <v>24.298020833333336</v>
      </c>
      <c r="E7304" s="3">
        <f>MAX(B7304 - D7304/Inputs!$B$5, 0)</f>
        <v>0</v>
      </c>
      <c r="F7304" s="3">
        <f>MAX(D7304*Inputs!$B$5 - B7304, 0)</f>
        <v>2.9397583333333372</v>
      </c>
      <c r="G7304" s="3">
        <f t="shared" si="1027"/>
        <v>1.4</v>
      </c>
      <c r="H7304" t="str">
        <f t="shared" si="1028"/>
        <v>Charge</v>
      </c>
      <c r="I7304" s="3">
        <f t="shared" si="1033"/>
        <v>340</v>
      </c>
      <c r="J7304" s="3">
        <f t="shared" si="1034"/>
        <v>0</v>
      </c>
      <c r="K7304" s="3">
        <f>MIN(Inputs!$B$2, (Inputs!$B$8 - I7304)/Inputs!$B$9)</f>
        <v>0</v>
      </c>
      <c r="L7304" s="3">
        <f>MAX(MIN(Inputs!$B$2, I7304*Inputs!$B$10, Inputs!$B$8*Inputs!$B$4 - J7304), 0)</f>
        <v>170</v>
      </c>
      <c r="M7304" s="3">
        <f t="shared" si="1029"/>
        <v>0</v>
      </c>
      <c r="N7304" s="3">
        <f t="shared" si="1030"/>
        <v>0</v>
      </c>
      <c r="O7304" s="3">
        <f>IF(H7304="Reg", MIN(Inputs!$B$2, I7304*Inputs!$B$10, (Inputs!$B$8-I7304)/Inputs!$B$9), 0)</f>
        <v>0</v>
      </c>
      <c r="P7304" s="3">
        <f t="shared" si="1031"/>
        <v>0</v>
      </c>
      <c r="Q7304" s="3">
        <f t="shared" si="1032"/>
        <v>0</v>
      </c>
      <c r="R7304" s="3">
        <f>I7304 + M7304*Inputs!$B$9 - N7304/Inputs!$B$10</f>
        <v>340</v>
      </c>
    </row>
    <row r="7305" spans="1:18" x14ac:dyDescent="0.3">
      <c r="A7305" s="4">
        <v>46327.291666666657</v>
      </c>
      <c r="B7305" s="3">
        <v>6.3025000000000002</v>
      </c>
      <c r="C7305" s="3">
        <v>8.86</v>
      </c>
      <c r="D7305" s="3">
        <f t="shared" si="1026"/>
        <v>24.298020833333336</v>
      </c>
      <c r="E7305" s="3">
        <f>MAX(B7305 - D7305/Inputs!$B$5, 0)</f>
        <v>0</v>
      </c>
      <c r="F7305" s="3">
        <f>MAX(D7305*Inputs!$B$5 - B7305, 0)</f>
        <v>15.079758333333336</v>
      </c>
      <c r="G7305" s="3">
        <f t="shared" si="1027"/>
        <v>8.86</v>
      </c>
      <c r="H7305" t="str">
        <f t="shared" si="1028"/>
        <v>Charge</v>
      </c>
      <c r="I7305" s="3">
        <f t="shared" si="1033"/>
        <v>340</v>
      </c>
      <c r="J7305" s="3">
        <f t="shared" si="1034"/>
        <v>0</v>
      </c>
      <c r="K7305" s="3">
        <f>MIN(Inputs!$B$2, (Inputs!$B$8 - I7305)/Inputs!$B$9)</f>
        <v>0</v>
      </c>
      <c r="L7305" s="3">
        <f>MAX(MIN(Inputs!$B$2, I7305*Inputs!$B$10, Inputs!$B$8*Inputs!$B$4 - J7305), 0)</f>
        <v>170</v>
      </c>
      <c r="M7305" s="3">
        <f t="shared" si="1029"/>
        <v>0</v>
      </c>
      <c r="N7305" s="3">
        <f t="shared" si="1030"/>
        <v>0</v>
      </c>
      <c r="O7305" s="3">
        <f>IF(H7305="Reg", MIN(Inputs!$B$2, I7305*Inputs!$B$10, (Inputs!$B$8-I7305)/Inputs!$B$9), 0)</f>
        <v>0</v>
      </c>
      <c r="P7305" s="3">
        <f t="shared" si="1031"/>
        <v>0</v>
      </c>
      <c r="Q7305" s="3">
        <f t="shared" si="1032"/>
        <v>0</v>
      </c>
      <c r="R7305" s="3">
        <f>I7305 + M7305*Inputs!$B$9 - N7305/Inputs!$B$10</f>
        <v>340</v>
      </c>
    </row>
    <row r="7306" spans="1:18" x14ac:dyDescent="0.3">
      <c r="A7306" s="4">
        <v>46327.333333333343</v>
      </c>
      <c r="B7306" s="3">
        <v>-2.2000000000000002</v>
      </c>
      <c r="C7306" s="3">
        <v>1.02</v>
      </c>
      <c r="D7306" s="3">
        <f t="shared" si="1026"/>
        <v>24.298020833333336</v>
      </c>
      <c r="E7306" s="3">
        <f>MAX(B7306 - D7306/Inputs!$B$5, 0)</f>
        <v>0</v>
      </c>
      <c r="F7306" s="3">
        <f>MAX(D7306*Inputs!$B$5 - B7306, 0)</f>
        <v>23.582258333333336</v>
      </c>
      <c r="G7306" s="3">
        <f t="shared" si="1027"/>
        <v>1.02</v>
      </c>
      <c r="H7306" t="str">
        <f t="shared" si="1028"/>
        <v>Charge</v>
      </c>
      <c r="I7306" s="3">
        <f t="shared" si="1033"/>
        <v>340</v>
      </c>
      <c r="J7306" s="3">
        <f t="shared" si="1034"/>
        <v>0</v>
      </c>
      <c r="K7306" s="3">
        <f>MIN(Inputs!$B$2, (Inputs!$B$8 - I7306)/Inputs!$B$9)</f>
        <v>0</v>
      </c>
      <c r="L7306" s="3">
        <f>MAX(MIN(Inputs!$B$2, I7306*Inputs!$B$10, Inputs!$B$8*Inputs!$B$4 - J7306), 0)</f>
        <v>170</v>
      </c>
      <c r="M7306" s="3">
        <f t="shared" si="1029"/>
        <v>0</v>
      </c>
      <c r="N7306" s="3">
        <f t="shared" si="1030"/>
        <v>0</v>
      </c>
      <c r="O7306" s="3">
        <f>IF(H7306="Reg", MIN(Inputs!$B$2, I7306*Inputs!$B$10, (Inputs!$B$8-I7306)/Inputs!$B$9), 0)</f>
        <v>0</v>
      </c>
      <c r="P7306" s="3">
        <f t="shared" si="1031"/>
        <v>0</v>
      </c>
      <c r="Q7306" s="3">
        <f t="shared" si="1032"/>
        <v>0</v>
      </c>
      <c r="R7306" s="3">
        <f>I7306 + M7306*Inputs!$B$9 - N7306/Inputs!$B$10</f>
        <v>340</v>
      </c>
    </row>
    <row r="7307" spans="1:18" x14ac:dyDescent="0.3">
      <c r="A7307" s="4">
        <v>46327.375</v>
      </c>
      <c r="B7307" s="3">
        <v>-3.4175000000000004</v>
      </c>
      <c r="C7307" s="3">
        <v>0.7</v>
      </c>
      <c r="D7307" s="3">
        <f t="shared" si="1026"/>
        <v>24.298020833333336</v>
      </c>
      <c r="E7307" s="3">
        <f>MAX(B7307 - D7307/Inputs!$B$5, 0)</f>
        <v>0</v>
      </c>
      <c r="F7307" s="3">
        <f>MAX(D7307*Inputs!$B$5 - B7307, 0)</f>
        <v>24.799758333333337</v>
      </c>
      <c r="G7307" s="3">
        <f t="shared" si="1027"/>
        <v>0.7</v>
      </c>
      <c r="H7307" t="str">
        <f t="shared" si="1028"/>
        <v>Charge</v>
      </c>
      <c r="I7307" s="3">
        <f t="shared" si="1033"/>
        <v>340</v>
      </c>
      <c r="J7307" s="3">
        <f t="shared" si="1034"/>
        <v>0</v>
      </c>
      <c r="K7307" s="3">
        <f>MIN(Inputs!$B$2, (Inputs!$B$8 - I7307)/Inputs!$B$9)</f>
        <v>0</v>
      </c>
      <c r="L7307" s="3">
        <f>MAX(MIN(Inputs!$B$2, I7307*Inputs!$B$10, Inputs!$B$8*Inputs!$B$4 - J7307), 0)</f>
        <v>170</v>
      </c>
      <c r="M7307" s="3">
        <f t="shared" si="1029"/>
        <v>0</v>
      </c>
      <c r="N7307" s="3">
        <f t="shared" si="1030"/>
        <v>0</v>
      </c>
      <c r="O7307" s="3">
        <f>IF(H7307="Reg", MIN(Inputs!$B$2, I7307*Inputs!$B$10, (Inputs!$B$8-I7307)/Inputs!$B$9), 0)</f>
        <v>0</v>
      </c>
      <c r="P7307" s="3">
        <f t="shared" si="1031"/>
        <v>0</v>
      </c>
      <c r="Q7307" s="3">
        <f t="shared" si="1032"/>
        <v>0</v>
      </c>
      <c r="R7307" s="3">
        <f>I7307 + M7307*Inputs!$B$9 - N7307/Inputs!$B$10</f>
        <v>340</v>
      </c>
    </row>
    <row r="7308" spans="1:18" x14ac:dyDescent="0.3">
      <c r="A7308" s="4">
        <v>46327.416666666657</v>
      </c>
      <c r="B7308" s="3">
        <v>-5.5724999999999998</v>
      </c>
      <c r="C7308" s="3">
        <v>0.5</v>
      </c>
      <c r="D7308" s="3">
        <f t="shared" si="1026"/>
        <v>24.298020833333336</v>
      </c>
      <c r="E7308" s="3">
        <f>MAX(B7308 - D7308/Inputs!$B$5, 0)</f>
        <v>0</v>
      </c>
      <c r="F7308" s="3">
        <f>MAX(D7308*Inputs!$B$5 - B7308, 0)</f>
        <v>26.954758333333338</v>
      </c>
      <c r="G7308" s="3">
        <f t="shared" si="1027"/>
        <v>0.5</v>
      </c>
      <c r="H7308" t="str">
        <f t="shared" si="1028"/>
        <v>Charge</v>
      </c>
      <c r="I7308" s="3">
        <f t="shared" si="1033"/>
        <v>340</v>
      </c>
      <c r="J7308" s="3">
        <f t="shared" si="1034"/>
        <v>0</v>
      </c>
      <c r="K7308" s="3">
        <f>MIN(Inputs!$B$2, (Inputs!$B$8 - I7308)/Inputs!$B$9)</f>
        <v>0</v>
      </c>
      <c r="L7308" s="3">
        <f>MAX(MIN(Inputs!$B$2, I7308*Inputs!$B$10, Inputs!$B$8*Inputs!$B$4 - J7308), 0)</f>
        <v>170</v>
      </c>
      <c r="M7308" s="3">
        <f t="shared" si="1029"/>
        <v>0</v>
      </c>
      <c r="N7308" s="3">
        <f t="shared" si="1030"/>
        <v>0</v>
      </c>
      <c r="O7308" s="3">
        <f>IF(H7308="Reg", MIN(Inputs!$B$2, I7308*Inputs!$B$10, (Inputs!$B$8-I7308)/Inputs!$B$9), 0)</f>
        <v>0</v>
      </c>
      <c r="P7308" s="3">
        <f t="shared" si="1031"/>
        <v>0</v>
      </c>
      <c r="Q7308" s="3">
        <f t="shared" si="1032"/>
        <v>0</v>
      </c>
      <c r="R7308" s="3">
        <f>I7308 + M7308*Inputs!$B$9 - N7308/Inputs!$B$10</f>
        <v>340</v>
      </c>
    </row>
    <row r="7309" spans="1:18" x14ac:dyDescent="0.3">
      <c r="A7309" s="4">
        <v>46327.458333333343</v>
      </c>
      <c r="B7309" s="3">
        <v>-5.08</v>
      </c>
      <c r="C7309" s="3">
        <v>0.44</v>
      </c>
      <c r="D7309" s="3">
        <f t="shared" si="1026"/>
        <v>24.298020833333336</v>
      </c>
      <c r="E7309" s="3">
        <f>MAX(B7309 - D7309/Inputs!$B$5, 0)</f>
        <v>0</v>
      </c>
      <c r="F7309" s="3">
        <f>MAX(D7309*Inputs!$B$5 - B7309, 0)</f>
        <v>26.462258333333338</v>
      </c>
      <c r="G7309" s="3">
        <f t="shared" si="1027"/>
        <v>0.44</v>
      </c>
      <c r="H7309" t="str">
        <f t="shared" si="1028"/>
        <v>Charge</v>
      </c>
      <c r="I7309" s="3">
        <f t="shared" si="1033"/>
        <v>340</v>
      </c>
      <c r="J7309" s="3">
        <f t="shared" si="1034"/>
        <v>0</v>
      </c>
      <c r="K7309" s="3">
        <f>MIN(Inputs!$B$2, (Inputs!$B$8 - I7309)/Inputs!$B$9)</f>
        <v>0</v>
      </c>
      <c r="L7309" s="3">
        <f>MAX(MIN(Inputs!$B$2, I7309*Inputs!$B$10, Inputs!$B$8*Inputs!$B$4 - J7309), 0)</f>
        <v>170</v>
      </c>
      <c r="M7309" s="3">
        <f t="shared" si="1029"/>
        <v>0</v>
      </c>
      <c r="N7309" s="3">
        <f t="shared" si="1030"/>
        <v>0</v>
      </c>
      <c r="O7309" s="3">
        <f>IF(H7309="Reg", MIN(Inputs!$B$2, I7309*Inputs!$B$10, (Inputs!$B$8-I7309)/Inputs!$B$9), 0)</f>
        <v>0</v>
      </c>
      <c r="P7309" s="3">
        <f t="shared" si="1031"/>
        <v>0</v>
      </c>
      <c r="Q7309" s="3">
        <f t="shared" si="1032"/>
        <v>0</v>
      </c>
      <c r="R7309" s="3">
        <f>I7309 + M7309*Inputs!$B$9 - N7309/Inputs!$B$10</f>
        <v>340</v>
      </c>
    </row>
    <row r="7310" spans="1:18" x14ac:dyDescent="0.3">
      <c r="A7310" s="4">
        <v>46327.5</v>
      </c>
      <c r="B7310" s="3">
        <v>-4.2225000000000001</v>
      </c>
      <c r="C7310" s="3">
        <v>0.5</v>
      </c>
      <c r="D7310" s="3">
        <f t="shared" si="1026"/>
        <v>24.298020833333336</v>
      </c>
      <c r="E7310" s="3">
        <f>MAX(B7310 - D7310/Inputs!$B$5, 0)</f>
        <v>0</v>
      </c>
      <c r="F7310" s="3">
        <f>MAX(D7310*Inputs!$B$5 - B7310, 0)</f>
        <v>25.604758333333336</v>
      </c>
      <c r="G7310" s="3">
        <f t="shared" si="1027"/>
        <v>0.5</v>
      </c>
      <c r="H7310" t="str">
        <f t="shared" si="1028"/>
        <v>Charge</v>
      </c>
      <c r="I7310" s="3">
        <f t="shared" si="1033"/>
        <v>340</v>
      </c>
      <c r="J7310" s="3">
        <f t="shared" si="1034"/>
        <v>0</v>
      </c>
      <c r="K7310" s="3">
        <f>MIN(Inputs!$B$2, (Inputs!$B$8 - I7310)/Inputs!$B$9)</f>
        <v>0</v>
      </c>
      <c r="L7310" s="3">
        <f>MAX(MIN(Inputs!$B$2, I7310*Inputs!$B$10, Inputs!$B$8*Inputs!$B$4 - J7310), 0)</f>
        <v>170</v>
      </c>
      <c r="M7310" s="3">
        <f t="shared" si="1029"/>
        <v>0</v>
      </c>
      <c r="N7310" s="3">
        <f t="shared" si="1030"/>
        <v>0</v>
      </c>
      <c r="O7310" s="3">
        <f>IF(H7310="Reg", MIN(Inputs!$B$2, I7310*Inputs!$B$10, (Inputs!$B$8-I7310)/Inputs!$B$9), 0)</f>
        <v>0</v>
      </c>
      <c r="P7310" s="3">
        <f t="shared" si="1031"/>
        <v>0</v>
      </c>
      <c r="Q7310" s="3">
        <f t="shared" si="1032"/>
        <v>0</v>
      </c>
      <c r="R7310" s="3">
        <f>I7310 + M7310*Inputs!$B$9 - N7310/Inputs!$B$10</f>
        <v>340</v>
      </c>
    </row>
    <row r="7311" spans="1:18" x14ac:dyDescent="0.3">
      <c r="A7311" s="4">
        <v>46327.541666666657</v>
      </c>
      <c r="B7311" s="3">
        <v>-3.4474999999999998</v>
      </c>
      <c r="C7311" s="3">
        <v>0.44</v>
      </c>
      <c r="D7311" s="3">
        <f t="shared" si="1026"/>
        <v>24.298020833333336</v>
      </c>
      <c r="E7311" s="3">
        <f>MAX(B7311 - D7311/Inputs!$B$5, 0)</f>
        <v>0</v>
      </c>
      <c r="F7311" s="3">
        <f>MAX(D7311*Inputs!$B$5 - B7311, 0)</f>
        <v>24.829758333333338</v>
      </c>
      <c r="G7311" s="3">
        <f t="shared" si="1027"/>
        <v>0.44</v>
      </c>
      <c r="H7311" t="str">
        <f t="shared" si="1028"/>
        <v>Charge</v>
      </c>
      <c r="I7311" s="3">
        <f t="shared" si="1033"/>
        <v>340</v>
      </c>
      <c r="J7311" s="3">
        <f t="shared" si="1034"/>
        <v>0</v>
      </c>
      <c r="K7311" s="3">
        <f>MIN(Inputs!$B$2, (Inputs!$B$8 - I7311)/Inputs!$B$9)</f>
        <v>0</v>
      </c>
      <c r="L7311" s="3">
        <f>MAX(MIN(Inputs!$B$2, I7311*Inputs!$B$10, Inputs!$B$8*Inputs!$B$4 - J7311), 0)</f>
        <v>170</v>
      </c>
      <c r="M7311" s="3">
        <f t="shared" si="1029"/>
        <v>0</v>
      </c>
      <c r="N7311" s="3">
        <f t="shared" si="1030"/>
        <v>0</v>
      </c>
      <c r="O7311" s="3">
        <f>IF(H7311="Reg", MIN(Inputs!$B$2, I7311*Inputs!$B$10, (Inputs!$B$8-I7311)/Inputs!$B$9), 0)</f>
        <v>0</v>
      </c>
      <c r="P7311" s="3">
        <f t="shared" si="1031"/>
        <v>0</v>
      </c>
      <c r="Q7311" s="3">
        <f t="shared" si="1032"/>
        <v>0</v>
      </c>
      <c r="R7311" s="3">
        <f>I7311 + M7311*Inputs!$B$9 - N7311/Inputs!$B$10</f>
        <v>340</v>
      </c>
    </row>
    <row r="7312" spans="1:18" x14ac:dyDescent="0.3">
      <c r="A7312" s="4">
        <v>46327.583333333343</v>
      </c>
      <c r="B7312" s="3">
        <v>-2.6175000000000002</v>
      </c>
      <c r="C7312" s="3">
        <v>0.49</v>
      </c>
      <c r="D7312" s="3">
        <f t="shared" si="1026"/>
        <v>24.298020833333336</v>
      </c>
      <c r="E7312" s="3">
        <f>MAX(B7312 - D7312/Inputs!$B$5, 0)</f>
        <v>0</v>
      </c>
      <c r="F7312" s="3">
        <f>MAX(D7312*Inputs!$B$5 - B7312, 0)</f>
        <v>23.999758333333336</v>
      </c>
      <c r="G7312" s="3">
        <f t="shared" si="1027"/>
        <v>0.49</v>
      </c>
      <c r="H7312" t="str">
        <f t="shared" si="1028"/>
        <v>Charge</v>
      </c>
      <c r="I7312" s="3">
        <f t="shared" si="1033"/>
        <v>340</v>
      </c>
      <c r="J7312" s="3">
        <f t="shared" si="1034"/>
        <v>0</v>
      </c>
      <c r="K7312" s="3">
        <f>MIN(Inputs!$B$2, (Inputs!$B$8 - I7312)/Inputs!$B$9)</f>
        <v>0</v>
      </c>
      <c r="L7312" s="3">
        <f>MAX(MIN(Inputs!$B$2, I7312*Inputs!$B$10, Inputs!$B$8*Inputs!$B$4 - J7312), 0)</f>
        <v>170</v>
      </c>
      <c r="M7312" s="3">
        <f t="shared" si="1029"/>
        <v>0</v>
      </c>
      <c r="N7312" s="3">
        <f t="shared" si="1030"/>
        <v>0</v>
      </c>
      <c r="O7312" s="3">
        <f>IF(H7312="Reg", MIN(Inputs!$B$2, I7312*Inputs!$B$10, (Inputs!$B$8-I7312)/Inputs!$B$9), 0)</f>
        <v>0</v>
      </c>
      <c r="P7312" s="3">
        <f t="shared" si="1031"/>
        <v>0</v>
      </c>
      <c r="Q7312" s="3">
        <f t="shared" si="1032"/>
        <v>0</v>
      </c>
      <c r="R7312" s="3">
        <f>I7312 + M7312*Inputs!$B$9 - N7312/Inputs!$B$10</f>
        <v>340</v>
      </c>
    </row>
    <row r="7313" spans="1:18" x14ac:dyDescent="0.3">
      <c r="A7313" s="4">
        <v>46327.625</v>
      </c>
      <c r="B7313" s="3">
        <v>-2.1174999999999997</v>
      </c>
      <c r="C7313" s="3">
        <v>0.44</v>
      </c>
      <c r="D7313" s="3">
        <f t="shared" si="1026"/>
        <v>24.298020833333336</v>
      </c>
      <c r="E7313" s="3">
        <f>MAX(B7313 - D7313/Inputs!$B$5, 0)</f>
        <v>0</v>
      </c>
      <c r="F7313" s="3">
        <f>MAX(D7313*Inputs!$B$5 - B7313, 0)</f>
        <v>23.499758333333336</v>
      </c>
      <c r="G7313" s="3">
        <f t="shared" si="1027"/>
        <v>0.44</v>
      </c>
      <c r="H7313" t="str">
        <f t="shared" si="1028"/>
        <v>Charge</v>
      </c>
      <c r="I7313" s="3">
        <f t="shared" si="1033"/>
        <v>340</v>
      </c>
      <c r="J7313" s="3">
        <f t="shared" si="1034"/>
        <v>0</v>
      </c>
      <c r="K7313" s="3">
        <f>MIN(Inputs!$B$2, (Inputs!$B$8 - I7313)/Inputs!$B$9)</f>
        <v>0</v>
      </c>
      <c r="L7313" s="3">
        <f>MAX(MIN(Inputs!$B$2, I7313*Inputs!$B$10, Inputs!$B$8*Inputs!$B$4 - J7313), 0)</f>
        <v>170</v>
      </c>
      <c r="M7313" s="3">
        <f t="shared" si="1029"/>
        <v>0</v>
      </c>
      <c r="N7313" s="3">
        <f t="shared" si="1030"/>
        <v>0</v>
      </c>
      <c r="O7313" s="3">
        <f>IF(H7313="Reg", MIN(Inputs!$B$2, I7313*Inputs!$B$10, (Inputs!$B$8-I7313)/Inputs!$B$9), 0)</f>
        <v>0</v>
      </c>
      <c r="P7313" s="3">
        <f t="shared" si="1031"/>
        <v>0</v>
      </c>
      <c r="Q7313" s="3">
        <f t="shared" si="1032"/>
        <v>0</v>
      </c>
      <c r="R7313" s="3">
        <f>I7313 + M7313*Inputs!$B$9 - N7313/Inputs!$B$10</f>
        <v>340</v>
      </c>
    </row>
    <row r="7314" spans="1:18" x14ac:dyDescent="0.3">
      <c r="A7314" s="4">
        <v>46327.666666666657</v>
      </c>
      <c r="B7314" s="3">
        <v>15.4575</v>
      </c>
      <c r="C7314" s="3">
        <v>0.5</v>
      </c>
      <c r="D7314" s="3">
        <f t="shared" si="1026"/>
        <v>24.298020833333336</v>
      </c>
      <c r="E7314" s="3">
        <f>MAX(B7314 - D7314/Inputs!$B$5, 0)</f>
        <v>0</v>
      </c>
      <c r="F7314" s="3">
        <f>MAX(D7314*Inputs!$B$5 - B7314, 0)</f>
        <v>5.9247583333333367</v>
      </c>
      <c r="G7314" s="3">
        <f t="shared" si="1027"/>
        <v>0.5</v>
      </c>
      <c r="H7314" t="str">
        <f t="shared" si="1028"/>
        <v>Charge</v>
      </c>
      <c r="I7314" s="3">
        <f t="shared" si="1033"/>
        <v>340</v>
      </c>
      <c r="J7314" s="3">
        <f t="shared" si="1034"/>
        <v>0</v>
      </c>
      <c r="K7314" s="3">
        <f>MIN(Inputs!$B$2, (Inputs!$B$8 - I7314)/Inputs!$B$9)</f>
        <v>0</v>
      </c>
      <c r="L7314" s="3">
        <f>MAX(MIN(Inputs!$B$2, I7314*Inputs!$B$10, Inputs!$B$8*Inputs!$B$4 - J7314), 0)</f>
        <v>170</v>
      </c>
      <c r="M7314" s="3">
        <f t="shared" si="1029"/>
        <v>0</v>
      </c>
      <c r="N7314" s="3">
        <f t="shared" si="1030"/>
        <v>0</v>
      </c>
      <c r="O7314" s="3">
        <f>IF(H7314="Reg", MIN(Inputs!$B$2, I7314*Inputs!$B$10, (Inputs!$B$8-I7314)/Inputs!$B$9), 0)</f>
        <v>0</v>
      </c>
      <c r="P7314" s="3">
        <f t="shared" si="1031"/>
        <v>0</v>
      </c>
      <c r="Q7314" s="3">
        <f t="shared" si="1032"/>
        <v>0</v>
      </c>
      <c r="R7314" s="3">
        <f>I7314 + M7314*Inputs!$B$9 - N7314/Inputs!$B$10</f>
        <v>340</v>
      </c>
    </row>
    <row r="7315" spans="1:18" x14ac:dyDescent="0.3">
      <c r="A7315" s="4">
        <v>46327.708333333343</v>
      </c>
      <c r="B7315" s="3">
        <v>45.062500000000007</v>
      </c>
      <c r="C7315" s="3">
        <v>1.2</v>
      </c>
      <c r="D7315" s="3">
        <f t="shared" si="1026"/>
        <v>24.298020833333336</v>
      </c>
      <c r="E7315" s="3">
        <f>MAX(B7315 - D7315/Inputs!$B$5, 0)</f>
        <v>17.451112689393945</v>
      </c>
      <c r="F7315" s="3">
        <f>MAX(D7315*Inputs!$B$5 - B7315, 0)</f>
        <v>0</v>
      </c>
      <c r="G7315" s="3">
        <f t="shared" si="1027"/>
        <v>1.2</v>
      </c>
      <c r="H7315" t="str">
        <f t="shared" si="1028"/>
        <v>Discharge</v>
      </c>
      <c r="I7315" s="3">
        <f t="shared" si="1033"/>
        <v>340</v>
      </c>
      <c r="J7315" s="3">
        <f t="shared" si="1034"/>
        <v>0</v>
      </c>
      <c r="K7315" s="3">
        <f>MIN(Inputs!$B$2, (Inputs!$B$8 - I7315)/Inputs!$B$9)</f>
        <v>0</v>
      </c>
      <c r="L7315" s="3">
        <f>MAX(MIN(Inputs!$B$2, I7315*Inputs!$B$10, Inputs!$B$8*Inputs!$B$4 - J7315), 0)</f>
        <v>170</v>
      </c>
      <c r="M7315" s="3">
        <f t="shared" si="1029"/>
        <v>0</v>
      </c>
      <c r="N7315" s="3">
        <f t="shared" si="1030"/>
        <v>170</v>
      </c>
      <c r="O7315" s="3">
        <f>IF(H7315="Reg", MIN(Inputs!$B$2, I7315*Inputs!$B$10, (Inputs!$B$8-I7315)/Inputs!$B$9), 0)</f>
        <v>0</v>
      </c>
      <c r="P7315" s="3">
        <f t="shared" si="1031"/>
        <v>7660.6250000000009</v>
      </c>
      <c r="Q7315" s="3">
        <f t="shared" si="1032"/>
        <v>0</v>
      </c>
      <c r="R7315" s="3">
        <f>I7315 + M7315*Inputs!$B$9 - N7315/Inputs!$B$10</f>
        <v>158.77939109773115</v>
      </c>
    </row>
    <row r="7316" spans="1:18" x14ac:dyDescent="0.3">
      <c r="A7316" s="4">
        <v>46327.75</v>
      </c>
      <c r="B7316" s="3">
        <v>94.987500000000011</v>
      </c>
      <c r="C7316" s="3">
        <v>2.94</v>
      </c>
      <c r="D7316" s="3">
        <f t="shared" si="1026"/>
        <v>24.298020833333336</v>
      </c>
      <c r="E7316" s="3">
        <f>MAX(B7316 - D7316/Inputs!$B$5, 0)</f>
        <v>67.376112689393949</v>
      </c>
      <c r="F7316" s="3">
        <f>MAX(D7316*Inputs!$B$5 - B7316, 0)</f>
        <v>0</v>
      </c>
      <c r="G7316" s="3">
        <f t="shared" si="1027"/>
        <v>2.94</v>
      </c>
      <c r="H7316" t="str">
        <f t="shared" si="1028"/>
        <v>Discharge</v>
      </c>
      <c r="I7316" s="3">
        <f t="shared" si="1033"/>
        <v>158.77939109773115</v>
      </c>
      <c r="J7316" s="3">
        <f t="shared" si="1034"/>
        <v>170</v>
      </c>
      <c r="K7316" s="3">
        <f>MIN(Inputs!$B$2, (Inputs!$B$8 - I7316)/Inputs!$B$9)</f>
        <v>170</v>
      </c>
      <c r="L7316" s="3">
        <f>MAX(MIN(Inputs!$B$2, I7316*Inputs!$B$10, Inputs!$B$8*Inputs!$B$4 - J7316), 0)</f>
        <v>148.94827166799323</v>
      </c>
      <c r="M7316" s="3">
        <f t="shared" si="1029"/>
        <v>0</v>
      </c>
      <c r="N7316" s="3">
        <f t="shared" si="1030"/>
        <v>148.94827166799323</v>
      </c>
      <c r="O7316" s="3">
        <f>IF(H7316="Reg", MIN(Inputs!$B$2, I7316*Inputs!$B$10, (Inputs!$B$8-I7316)/Inputs!$B$9), 0)</f>
        <v>0</v>
      </c>
      <c r="P7316" s="3">
        <f t="shared" si="1031"/>
        <v>14148.223955063508</v>
      </c>
      <c r="Q7316" s="3">
        <f t="shared" si="1032"/>
        <v>0</v>
      </c>
      <c r="R7316" s="3">
        <f>I7316 + M7316*Inputs!$B$9 - N7316/Inputs!$B$10</f>
        <v>0</v>
      </c>
    </row>
    <row r="7317" spans="1:18" x14ac:dyDescent="0.3">
      <c r="A7317" s="4">
        <v>46327.791666666657</v>
      </c>
      <c r="B7317" s="3">
        <v>112.23749999999998</v>
      </c>
      <c r="C7317" s="3">
        <v>10.38</v>
      </c>
      <c r="D7317" s="3">
        <f t="shared" si="1026"/>
        <v>24.298020833333336</v>
      </c>
      <c r="E7317" s="3">
        <f>MAX(B7317 - D7317/Inputs!$B$5, 0)</f>
        <v>84.626112689393921</v>
      </c>
      <c r="F7317" s="3">
        <f>MAX(D7317*Inputs!$B$5 - B7317, 0)</f>
        <v>0</v>
      </c>
      <c r="G7317" s="3">
        <f t="shared" si="1027"/>
        <v>10.38</v>
      </c>
      <c r="H7317" t="str">
        <f t="shared" si="1028"/>
        <v>Discharge</v>
      </c>
      <c r="I7317" s="3">
        <f t="shared" si="1033"/>
        <v>0</v>
      </c>
      <c r="J7317" s="3">
        <f t="shared" si="1034"/>
        <v>318.94827166799325</v>
      </c>
      <c r="K7317" s="3">
        <f>MIN(Inputs!$B$2, (Inputs!$B$8 - I7317)/Inputs!$B$9)</f>
        <v>170</v>
      </c>
      <c r="L7317" s="3">
        <f>MAX(MIN(Inputs!$B$2, I7317*Inputs!$B$10, Inputs!$B$8*Inputs!$B$4 - J7317), 0)</f>
        <v>0</v>
      </c>
      <c r="M7317" s="3">
        <f t="shared" si="1029"/>
        <v>0</v>
      </c>
      <c r="N7317" s="3">
        <f t="shared" si="1030"/>
        <v>0</v>
      </c>
      <c r="O7317" s="3">
        <f>IF(H7317="Reg", MIN(Inputs!$B$2, I7317*Inputs!$B$10, (Inputs!$B$8-I7317)/Inputs!$B$9), 0)</f>
        <v>0</v>
      </c>
      <c r="P7317" s="3">
        <f t="shared" si="1031"/>
        <v>0</v>
      </c>
      <c r="Q7317" s="3">
        <f t="shared" si="1032"/>
        <v>0</v>
      </c>
      <c r="R7317" s="3">
        <f>I7317 + M7317*Inputs!$B$9 - N7317/Inputs!$B$10</f>
        <v>0</v>
      </c>
    </row>
    <row r="7318" spans="1:18" x14ac:dyDescent="0.3">
      <c r="A7318" s="4">
        <v>46327.833333333343</v>
      </c>
      <c r="B7318" s="3">
        <v>89.2</v>
      </c>
      <c r="C7318" s="3">
        <v>9.33</v>
      </c>
      <c r="D7318" s="3">
        <f t="shared" si="1026"/>
        <v>24.298020833333336</v>
      </c>
      <c r="E7318" s="3">
        <f>MAX(B7318 - D7318/Inputs!$B$5, 0)</f>
        <v>61.588612689393941</v>
      </c>
      <c r="F7318" s="3">
        <f>MAX(D7318*Inputs!$B$5 - B7318, 0)</f>
        <v>0</v>
      </c>
      <c r="G7318" s="3">
        <f t="shared" si="1027"/>
        <v>9.33</v>
      </c>
      <c r="H7318" t="str">
        <f t="shared" si="1028"/>
        <v>Discharge</v>
      </c>
      <c r="I7318" s="3">
        <f t="shared" si="1033"/>
        <v>0</v>
      </c>
      <c r="J7318" s="3">
        <f t="shared" si="1034"/>
        <v>318.94827166799325</v>
      </c>
      <c r="K7318" s="3">
        <f>MIN(Inputs!$B$2, (Inputs!$B$8 - I7318)/Inputs!$B$9)</f>
        <v>170</v>
      </c>
      <c r="L7318" s="3">
        <f>MAX(MIN(Inputs!$B$2, I7318*Inputs!$B$10, Inputs!$B$8*Inputs!$B$4 - J7318), 0)</f>
        <v>0</v>
      </c>
      <c r="M7318" s="3">
        <f t="shared" si="1029"/>
        <v>0</v>
      </c>
      <c r="N7318" s="3">
        <f t="shared" si="1030"/>
        <v>0</v>
      </c>
      <c r="O7318" s="3">
        <f>IF(H7318="Reg", MIN(Inputs!$B$2, I7318*Inputs!$B$10, (Inputs!$B$8-I7318)/Inputs!$B$9), 0)</f>
        <v>0</v>
      </c>
      <c r="P7318" s="3">
        <f t="shared" si="1031"/>
        <v>0</v>
      </c>
      <c r="Q7318" s="3">
        <f t="shared" si="1032"/>
        <v>0</v>
      </c>
      <c r="R7318" s="3">
        <f>I7318 + M7318*Inputs!$B$9 - N7318/Inputs!$B$10</f>
        <v>0</v>
      </c>
    </row>
    <row r="7319" spans="1:18" x14ac:dyDescent="0.3">
      <c r="A7319" s="4">
        <v>46327.875</v>
      </c>
      <c r="B7319" s="3">
        <v>45.467500000000001</v>
      </c>
      <c r="C7319" s="3">
        <v>8.14</v>
      </c>
      <c r="D7319" s="3">
        <f t="shared" si="1026"/>
        <v>24.298020833333336</v>
      </c>
      <c r="E7319" s="3">
        <f>MAX(B7319 - D7319/Inputs!$B$5, 0)</f>
        <v>17.856112689393939</v>
      </c>
      <c r="F7319" s="3">
        <f>MAX(D7319*Inputs!$B$5 - B7319, 0)</f>
        <v>0</v>
      </c>
      <c r="G7319" s="3">
        <f t="shared" si="1027"/>
        <v>8.14</v>
      </c>
      <c r="H7319" t="str">
        <f t="shared" si="1028"/>
        <v>Discharge</v>
      </c>
      <c r="I7319" s="3">
        <f t="shared" si="1033"/>
        <v>0</v>
      </c>
      <c r="J7319" s="3">
        <f t="shared" si="1034"/>
        <v>318.94827166799325</v>
      </c>
      <c r="K7319" s="3">
        <f>MIN(Inputs!$B$2, (Inputs!$B$8 - I7319)/Inputs!$B$9)</f>
        <v>170</v>
      </c>
      <c r="L7319" s="3">
        <f>MAX(MIN(Inputs!$B$2, I7319*Inputs!$B$10, Inputs!$B$8*Inputs!$B$4 - J7319), 0)</f>
        <v>0</v>
      </c>
      <c r="M7319" s="3">
        <f t="shared" si="1029"/>
        <v>0</v>
      </c>
      <c r="N7319" s="3">
        <f t="shared" si="1030"/>
        <v>0</v>
      </c>
      <c r="O7319" s="3">
        <f>IF(H7319="Reg", MIN(Inputs!$B$2, I7319*Inputs!$B$10, (Inputs!$B$8-I7319)/Inputs!$B$9), 0)</f>
        <v>0</v>
      </c>
      <c r="P7319" s="3">
        <f t="shared" si="1031"/>
        <v>0</v>
      </c>
      <c r="Q7319" s="3">
        <f t="shared" si="1032"/>
        <v>0</v>
      </c>
      <c r="R7319" s="3">
        <f>I7319 + M7319*Inputs!$B$9 - N7319/Inputs!$B$10</f>
        <v>0</v>
      </c>
    </row>
    <row r="7320" spans="1:18" x14ac:dyDescent="0.3">
      <c r="A7320" s="4">
        <v>46327.916666666657</v>
      </c>
      <c r="B7320" s="3">
        <v>39.5</v>
      </c>
      <c r="C7320" s="3">
        <v>3.15</v>
      </c>
      <c r="D7320" s="3">
        <f t="shared" si="1026"/>
        <v>24.298020833333336</v>
      </c>
      <c r="E7320" s="3">
        <f>MAX(B7320 - D7320/Inputs!$B$5, 0)</f>
        <v>11.888612689393938</v>
      </c>
      <c r="F7320" s="3">
        <f>MAX(D7320*Inputs!$B$5 - B7320, 0)</f>
        <v>0</v>
      </c>
      <c r="G7320" s="3">
        <f t="shared" si="1027"/>
        <v>3.15</v>
      </c>
      <c r="H7320" t="str">
        <f t="shared" si="1028"/>
        <v>Discharge</v>
      </c>
      <c r="I7320" s="3">
        <f t="shared" si="1033"/>
        <v>0</v>
      </c>
      <c r="J7320" s="3">
        <f t="shared" si="1034"/>
        <v>318.94827166799325</v>
      </c>
      <c r="K7320" s="3">
        <f>MIN(Inputs!$B$2, (Inputs!$B$8 - I7320)/Inputs!$B$9)</f>
        <v>170</v>
      </c>
      <c r="L7320" s="3">
        <f>MAX(MIN(Inputs!$B$2, I7320*Inputs!$B$10, Inputs!$B$8*Inputs!$B$4 - J7320), 0)</f>
        <v>0</v>
      </c>
      <c r="M7320" s="3">
        <f t="shared" si="1029"/>
        <v>0</v>
      </c>
      <c r="N7320" s="3">
        <f t="shared" si="1030"/>
        <v>0</v>
      </c>
      <c r="O7320" s="3">
        <f>IF(H7320="Reg", MIN(Inputs!$B$2, I7320*Inputs!$B$10, (Inputs!$B$8-I7320)/Inputs!$B$9), 0)</f>
        <v>0</v>
      </c>
      <c r="P7320" s="3">
        <f t="shared" si="1031"/>
        <v>0</v>
      </c>
      <c r="Q7320" s="3">
        <f t="shared" si="1032"/>
        <v>0</v>
      </c>
      <c r="R7320" s="3">
        <f>I7320 + M7320*Inputs!$B$9 - N7320/Inputs!$B$10</f>
        <v>0</v>
      </c>
    </row>
    <row r="7321" spans="1:18" x14ac:dyDescent="0.3">
      <c r="A7321" s="4">
        <v>46327.958333333343</v>
      </c>
      <c r="B7321" s="3">
        <v>36.46</v>
      </c>
      <c r="C7321" s="3">
        <v>0.5</v>
      </c>
      <c r="D7321" s="3">
        <f t="shared" si="1026"/>
        <v>24.298020833333336</v>
      </c>
      <c r="E7321" s="3">
        <f>MAX(B7321 - D7321/Inputs!$B$5, 0)</f>
        <v>8.8486126893939385</v>
      </c>
      <c r="F7321" s="3">
        <f>MAX(D7321*Inputs!$B$5 - B7321, 0)</f>
        <v>0</v>
      </c>
      <c r="G7321" s="3">
        <f t="shared" si="1027"/>
        <v>0.5</v>
      </c>
      <c r="H7321" t="str">
        <f t="shared" si="1028"/>
        <v>Discharge</v>
      </c>
      <c r="I7321" s="3">
        <f t="shared" si="1033"/>
        <v>0</v>
      </c>
      <c r="J7321" s="3">
        <f t="shared" si="1034"/>
        <v>318.94827166799325</v>
      </c>
      <c r="K7321" s="3">
        <f>MIN(Inputs!$B$2, (Inputs!$B$8 - I7321)/Inputs!$B$9)</f>
        <v>170</v>
      </c>
      <c r="L7321" s="3">
        <f>MAX(MIN(Inputs!$B$2, I7321*Inputs!$B$10, Inputs!$B$8*Inputs!$B$4 - J7321), 0)</f>
        <v>0</v>
      </c>
      <c r="M7321" s="3">
        <f t="shared" si="1029"/>
        <v>0</v>
      </c>
      <c r="N7321" s="3">
        <f t="shared" si="1030"/>
        <v>0</v>
      </c>
      <c r="O7321" s="3">
        <f>IF(H7321="Reg", MIN(Inputs!$B$2, I7321*Inputs!$B$10, (Inputs!$B$8-I7321)/Inputs!$B$9), 0)</f>
        <v>0</v>
      </c>
      <c r="P7321" s="3">
        <f t="shared" si="1031"/>
        <v>0</v>
      </c>
      <c r="Q7321" s="3">
        <f t="shared" si="1032"/>
        <v>0</v>
      </c>
      <c r="R7321" s="3">
        <f>I7321 + M7321*Inputs!$B$9 - N7321/Inputs!$B$10</f>
        <v>0</v>
      </c>
    </row>
    <row r="7322" spans="1:18" x14ac:dyDescent="0.3">
      <c r="A7322" s="4">
        <v>46328</v>
      </c>
      <c r="B7322" s="3">
        <v>63.357500000000002</v>
      </c>
      <c r="C7322" s="3">
        <v>0.5</v>
      </c>
      <c r="D7322" s="3">
        <f t="shared" si="1026"/>
        <v>51.129687499999996</v>
      </c>
      <c r="E7322" s="3">
        <f>MAX(B7322 - D7322/Inputs!$B$5, 0)</f>
        <v>5.2555823863636419</v>
      </c>
      <c r="F7322" s="3">
        <f>MAX(D7322*Inputs!$B$5 - B7322, 0)</f>
        <v>0</v>
      </c>
      <c r="G7322" s="3">
        <f t="shared" si="1027"/>
        <v>0.5</v>
      </c>
      <c r="H7322" t="str">
        <f t="shared" si="1028"/>
        <v>Discharge</v>
      </c>
      <c r="I7322" s="3">
        <f t="shared" si="1033"/>
        <v>0</v>
      </c>
      <c r="J7322" s="3">
        <f t="shared" si="1034"/>
        <v>0</v>
      </c>
      <c r="K7322" s="3">
        <f>MIN(Inputs!$B$2, (Inputs!$B$8 - I7322)/Inputs!$B$9)</f>
        <v>170</v>
      </c>
      <c r="L7322" s="3">
        <f>MAX(MIN(Inputs!$B$2, I7322*Inputs!$B$10, Inputs!$B$8*Inputs!$B$4 - J7322), 0)</f>
        <v>0</v>
      </c>
      <c r="M7322" s="3">
        <f t="shared" si="1029"/>
        <v>0</v>
      </c>
      <c r="N7322" s="3">
        <f t="shared" si="1030"/>
        <v>0</v>
      </c>
      <c r="O7322" s="3">
        <f>IF(H7322="Reg", MIN(Inputs!$B$2, I7322*Inputs!$B$10, (Inputs!$B$8-I7322)/Inputs!$B$9), 0)</f>
        <v>0</v>
      </c>
      <c r="P7322" s="3">
        <f t="shared" si="1031"/>
        <v>0</v>
      </c>
      <c r="Q7322" s="3">
        <f t="shared" si="1032"/>
        <v>0</v>
      </c>
      <c r="R7322" s="3">
        <f>I7322 + M7322*Inputs!$B$9 - N7322/Inputs!$B$10</f>
        <v>0</v>
      </c>
    </row>
    <row r="7323" spans="1:18" x14ac:dyDescent="0.3">
      <c r="A7323" s="4">
        <v>46328.041666666657</v>
      </c>
      <c r="B7323" s="3">
        <v>52.637500000000003</v>
      </c>
      <c r="C7323" s="3">
        <v>0.64</v>
      </c>
      <c r="D7323" s="3">
        <f t="shared" si="1026"/>
        <v>51.129687499999996</v>
      </c>
      <c r="E7323" s="3">
        <f>MAX(B7323 - D7323/Inputs!$B$5, 0)</f>
        <v>0</v>
      </c>
      <c r="F7323" s="3">
        <f>MAX(D7323*Inputs!$B$5 - B7323, 0)</f>
        <v>0</v>
      </c>
      <c r="G7323" s="3">
        <f t="shared" si="1027"/>
        <v>0.64</v>
      </c>
      <c r="H7323" t="str">
        <f t="shared" si="1028"/>
        <v>Reg</v>
      </c>
      <c r="I7323" s="3">
        <f t="shared" si="1033"/>
        <v>0</v>
      </c>
      <c r="J7323" s="3">
        <f t="shared" si="1034"/>
        <v>0</v>
      </c>
      <c r="K7323" s="3">
        <f>MIN(Inputs!$B$2, (Inputs!$B$8 - I7323)/Inputs!$B$9)</f>
        <v>170</v>
      </c>
      <c r="L7323" s="3">
        <f>MAX(MIN(Inputs!$B$2, I7323*Inputs!$B$10, Inputs!$B$8*Inputs!$B$4 - J7323), 0)</f>
        <v>0</v>
      </c>
      <c r="M7323" s="3">
        <f t="shared" si="1029"/>
        <v>0</v>
      </c>
      <c r="N7323" s="3">
        <f t="shared" si="1030"/>
        <v>0</v>
      </c>
      <c r="O7323" s="3">
        <f>IF(H7323="Reg", MIN(Inputs!$B$2, I7323*Inputs!$B$10, (Inputs!$B$8-I7323)/Inputs!$B$9), 0)</f>
        <v>0</v>
      </c>
      <c r="P7323" s="3">
        <f t="shared" si="1031"/>
        <v>0</v>
      </c>
      <c r="Q7323" s="3">
        <f t="shared" si="1032"/>
        <v>0</v>
      </c>
      <c r="R7323" s="3">
        <f>I7323 + M7323*Inputs!$B$9 - N7323/Inputs!$B$10</f>
        <v>0</v>
      </c>
    </row>
    <row r="7324" spans="1:18" x14ac:dyDescent="0.3">
      <c r="A7324" s="4">
        <v>46328.083333333343</v>
      </c>
      <c r="B7324" s="3">
        <v>50.47</v>
      </c>
      <c r="C7324" s="3">
        <v>0.5</v>
      </c>
      <c r="D7324" s="3">
        <f t="shared" si="1026"/>
        <v>51.129687499999996</v>
      </c>
      <c r="E7324" s="3">
        <f>MAX(B7324 - D7324/Inputs!$B$5, 0)</f>
        <v>0</v>
      </c>
      <c r="F7324" s="3">
        <f>MAX(D7324*Inputs!$B$5 - B7324, 0)</f>
        <v>0</v>
      </c>
      <c r="G7324" s="3">
        <f t="shared" si="1027"/>
        <v>0.5</v>
      </c>
      <c r="H7324" t="str">
        <f t="shared" si="1028"/>
        <v>Reg</v>
      </c>
      <c r="I7324" s="3">
        <f t="shared" si="1033"/>
        <v>0</v>
      </c>
      <c r="J7324" s="3">
        <f t="shared" si="1034"/>
        <v>0</v>
      </c>
      <c r="K7324" s="3">
        <f>MIN(Inputs!$B$2, (Inputs!$B$8 - I7324)/Inputs!$B$9)</f>
        <v>170</v>
      </c>
      <c r="L7324" s="3">
        <f>MAX(MIN(Inputs!$B$2, I7324*Inputs!$B$10, Inputs!$B$8*Inputs!$B$4 - J7324), 0)</f>
        <v>0</v>
      </c>
      <c r="M7324" s="3">
        <f t="shared" si="1029"/>
        <v>0</v>
      </c>
      <c r="N7324" s="3">
        <f t="shared" si="1030"/>
        <v>0</v>
      </c>
      <c r="O7324" s="3">
        <f>IF(H7324="Reg", MIN(Inputs!$B$2, I7324*Inputs!$B$10, (Inputs!$B$8-I7324)/Inputs!$B$9), 0)</f>
        <v>0</v>
      </c>
      <c r="P7324" s="3">
        <f t="shared" si="1031"/>
        <v>0</v>
      </c>
      <c r="Q7324" s="3">
        <f t="shared" si="1032"/>
        <v>0</v>
      </c>
      <c r="R7324" s="3">
        <f>I7324 + M7324*Inputs!$B$9 - N7324/Inputs!$B$10</f>
        <v>0</v>
      </c>
    </row>
    <row r="7325" spans="1:18" x14ac:dyDescent="0.3">
      <c r="A7325" s="4">
        <v>46328.125</v>
      </c>
      <c r="B7325" s="3">
        <v>78.092500000000001</v>
      </c>
      <c r="C7325" s="3">
        <v>0.44</v>
      </c>
      <c r="D7325" s="3">
        <f t="shared" si="1026"/>
        <v>51.129687499999996</v>
      </c>
      <c r="E7325" s="3">
        <f>MAX(B7325 - D7325/Inputs!$B$5, 0)</f>
        <v>19.990582386363641</v>
      </c>
      <c r="F7325" s="3">
        <f>MAX(D7325*Inputs!$B$5 - B7325, 0)</f>
        <v>0</v>
      </c>
      <c r="G7325" s="3">
        <f t="shared" si="1027"/>
        <v>0.44</v>
      </c>
      <c r="H7325" t="str">
        <f t="shared" si="1028"/>
        <v>Discharge</v>
      </c>
      <c r="I7325" s="3">
        <f t="shared" si="1033"/>
        <v>0</v>
      </c>
      <c r="J7325" s="3">
        <f t="shared" si="1034"/>
        <v>0</v>
      </c>
      <c r="K7325" s="3">
        <f>MIN(Inputs!$B$2, (Inputs!$B$8 - I7325)/Inputs!$B$9)</f>
        <v>170</v>
      </c>
      <c r="L7325" s="3">
        <f>MAX(MIN(Inputs!$B$2, I7325*Inputs!$B$10, Inputs!$B$8*Inputs!$B$4 - J7325), 0)</f>
        <v>0</v>
      </c>
      <c r="M7325" s="3">
        <f t="shared" si="1029"/>
        <v>0</v>
      </c>
      <c r="N7325" s="3">
        <f t="shared" si="1030"/>
        <v>0</v>
      </c>
      <c r="O7325" s="3">
        <f>IF(H7325="Reg", MIN(Inputs!$B$2, I7325*Inputs!$B$10, (Inputs!$B$8-I7325)/Inputs!$B$9), 0)</f>
        <v>0</v>
      </c>
      <c r="P7325" s="3">
        <f t="shared" si="1031"/>
        <v>0</v>
      </c>
      <c r="Q7325" s="3">
        <f t="shared" si="1032"/>
        <v>0</v>
      </c>
      <c r="R7325" s="3">
        <f>I7325 + M7325*Inputs!$B$9 - N7325/Inputs!$B$10</f>
        <v>0</v>
      </c>
    </row>
    <row r="7326" spans="1:18" x14ac:dyDescent="0.3">
      <c r="A7326" s="4">
        <v>46328.166666666657</v>
      </c>
      <c r="B7326" s="3">
        <v>97.555000000000007</v>
      </c>
      <c r="C7326" s="3">
        <v>0.49</v>
      </c>
      <c r="D7326" s="3">
        <f t="shared" si="1026"/>
        <v>51.129687499999996</v>
      </c>
      <c r="E7326" s="3">
        <f>MAX(B7326 - D7326/Inputs!$B$5, 0)</f>
        <v>39.453082386363647</v>
      </c>
      <c r="F7326" s="3">
        <f>MAX(D7326*Inputs!$B$5 - B7326, 0)</f>
        <v>0</v>
      </c>
      <c r="G7326" s="3">
        <f t="shared" si="1027"/>
        <v>0.49</v>
      </c>
      <c r="H7326" t="str">
        <f t="shared" si="1028"/>
        <v>Discharge</v>
      </c>
      <c r="I7326" s="3">
        <f t="shared" si="1033"/>
        <v>0</v>
      </c>
      <c r="J7326" s="3">
        <f t="shared" si="1034"/>
        <v>0</v>
      </c>
      <c r="K7326" s="3">
        <f>MIN(Inputs!$B$2, (Inputs!$B$8 - I7326)/Inputs!$B$9)</f>
        <v>170</v>
      </c>
      <c r="L7326" s="3">
        <f>MAX(MIN(Inputs!$B$2, I7326*Inputs!$B$10, Inputs!$B$8*Inputs!$B$4 - J7326), 0)</f>
        <v>0</v>
      </c>
      <c r="M7326" s="3">
        <f t="shared" si="1029"/>
        <v>0</v>
      </c>
      <c r="N7326" s="3">
        <f t="shared" si="1030"/>
        <v>0</v>
      </c>
      <c r="O7326" s="3">
        <f>IF(H7326="Reg", MIN(Inputs!$B$2, I7326*Inputs!$B$10, (Inputs!$B$8-I7326)/Inputs!$B$9), 0)</f>
        <v>0</v>
      </c>
      <c r="P7326" s="3">
        <f t="shared" si="1031"/>
        <v>0</v>
      </c>
      <c r="Q7326" s="3">
        <f t="shared" si="1032"/>
        <v>0</v>
      </c>
      <c r="R7326" s="3">
        <f>I7326 + M7326*Inputs!$B$9 - N7326/Inputs!$B$10</f>
        <v>0</v>
      </c>
    </row>
    <row r="7327" spans="1:18" x14ac:dyDescent="0.3">
      <c r="A7327" s="4">
        <v>46328.208333333343</v>
      </c>
      <c r="B7327" s="3">
        <v>95.617499999999993</v>
      </c>
      <c r="C7327" s="3">
        <v>0.44</v>
      </c>
      <c r="D7327" s="3">
        <f t="shared" si="1026"/>
        <v>51.129687499999996</v>
      </c>
      <c r="E7327" s="3">
        <f>MAX(B7327 - D7327/Inputs!$B$5, 0)</f>
        <v>37.515582386363633</v>
      </c>
      <c r="F7327" s="3">
        <f>MAX(D7327*Inputs!$B$5 - B7327, 0)</f>
        <v>0</v>
      </c>
      <c r="G7327" s="3">
        <f t="shared" si="1027"/>
        <v>0.44</v>
      </c>
      <c r="H7327" t="str">
        <f t="shared" si="1028"/>
        <v>Discharge</v>
      </c>
      <c r="I7327" s="3">
        <f t="shared" si="1033"/>
        <v>0</v>
      </c>
      <c r="J7327" s="3">
        <f t="shared" si="1034"/>
        <v>0</v>
      </c>
      <c r="K7327" s="3">
        <f>MIN(Inputs!$B$2, (Inputs!$B$8 - I7327)/Inputs!$B$9)</f>
        <v>170</v>
      </c>
      <c r="L7327" s="3">
        <f>MAX(MIN(Inputs!$B$2, I7327*Inputs!$B$10, Inputs!$B$8*Inputs!$B$4 - J7327), 0)</f>
        <v>0</v>
      </c>
      <c r="M7327" s="3">
        <f t="shared" si="1029"/>
        <v>0</v>
      </c>
      <c r="N7327" s="3">
        <f t="shared" si="1030"/>
        <v>0</v>
      </c>
      <c r="O7327" s="3">
        <f>IF(H7327="Reg", MIN(Inputs!$B$2, I7327*Inputs!$B$10, (Inputs!$B$8-I7327)/Inputs!$B$9), 0)</f>
        <v>0</v>
      </c>
      <c r="P7327" s="3">
        <f t="shared" si="1031"/>
        <v>0</v>
      </c>
      <c r="Q7327" s="3">
        <f t="shared" si="1032"/>
        <v>0</v>
      </c>
      <c r="R7327" s="3">
        <f>I7327 + M7327*Inputs!$B$9 - N7327/Inputs!$B$10</f>
        <v>0</v>
      </c>
    </row>
    <row r="7328" spans="1:18" x14ac:dyDescent="0.3">
      <c r="A7328" s="4">
        <v>46328.25</v>
      </c>
      <c r="B7328" s="3">
        <v>129.565</v>
      </c>
      <c r="C7328" s="3">
        <v>1.36</v>
      </c>
      <c r="D7328" s="3">
        <f t="shared" si="1026"/>
        <v>51.129687499999996</v>
      </c>
      <c r="E7328" s="3">
        <f>MAX(B7328 - D7328/Inputs!$B$5, 0)</f>
        <v>71.463082386363638</v>
      </c>
      <c r="F7328" s="3">
        <f>MAX(D7328*Inputs!$B$5 - B7328, 0)</f>
        <v>0</v>
      </c>
      <c r="G7328" s="3">
        <f t="shared" si="1027"/>
        <v>1.36</v>
      </c>
      <c r="H7328" t="str">
        <f t="shared" si="1028"/>
        <v>Discharge</v>
      </c>
      <c r="I7328" s="3">
        <f t="shared" si="1033"/>
        <v>0</v>
      </c>
      <c r="J7328" s="3">
        <f t="shared" si="1034"/>
        <v>0</v>
      </c>
      <c r="K7328" s="3">
        <f>MIN(Inputs!$B$2, (Inputs!$B$8 - I7328)/Inputs!$B$9)</f>
        <v>170</v>
      </c>
      <c r="L7328" s="3">
        <f>MAX(MIN(Inputs!$B$2, I7328*Inputs!$B$10, Inputs!$B$8*Inputs!$B$4 - J7328), 0)</f>
        <v>0</v>
      </c>
      <c r="M7328" s="3">
        <f t="shared" si="1029"/>
        <v>0</v>
      </c>
      <c r="N7328" s="3">
        <f t="shared" si="1030"/>
        <v>0</v>
      </c>
      <c r="O7328" s="3">
        <f>IF(H7328="Reg", MIN(Inputs!$B$2, I7328*Inputs!$B$10, (Inputs!$B$8-I7328)/Inputs!$B$9), 0)</f>
        <v>0</v>
      </c>
      <c r="P7328" s="3">
        <f t="shared" si="1031"/>
        <v>0</v>
      </c>
      <c r="Q7328" s="3">
        <f t="shared" si="1032"/>
        <v>0</v>
      </c>
      <c r="R7328" s="3">
        <f>I7328 + M7328*Inputs!$B$9 - N7328/Inputs!$B$10</f>
        <v>0</v>
      </c>
    </row>
    <row r="7329" spans="1:18" x14ac:dyDescent="0.3">
      <c r="A7329" s="4">
        <v>46328.291666666657</v>
      </c>
      <c r="B7329" s="3">
        <v>33.577500000000001</v>
      </c>
      <c r="C7329" s="3">
        <v>3.8</v>
      </c>
      <c r="D7329" s="3">
        <f t="shared" si="1026"/>
        <v>51.129687499999996</v>
      </c>
      <c r="E7329" s="3">
        <f>MAX(B7329 - D7329/Inputs!$B$5, 0)</f>
        <v>0</v>
      </c>
      <c r="F7329" s="3">
        <f>MAX(D7329*Inputs!$B$5 - B7329, 0)</f>
        <v>11.416624999999996</v>
      </c>
      <c r="G7329" s="3">
        <f t="shared" si="1027"/>
        <v>3.8</v>
      </c>
      <c r="H7329" t="str">
        <f t="shared" si="1028"/>
        <v>Charge</v>
      </c>
      <c r="I7329" s="3">
        <f t="shared" si="1033"/>
        <v>0</v>
      </c>
      <c r="J7329" s="3">
        <f t="shared" si="1034"/>
        <v>0</v>
      </c>
      <c r="K7329" s="3">
        <f>MIN(Inputs!$B$2, (Inputs!$B$8 - I7329)/Inputs!$B$9)</f>
        <v>170</v>
      </c>
      <c r="L7329" s="3">
        <f>MAX(MIN(Inputs!$B$2, I7329*Inputs!$B$10, Inputs!$B$8*Inputs!$B$4 - J7329), 0)</f>
        <v>0</v>
      </c>
      <c r="M7329" s="3">
        <f t="shared" si="1029"/>
        <v>170</v>
      </c>
      <c r="N7329" s="3">
        <f t="shared" si="1030"/>
        <v>0</v>
      </c>
      <c r="O7329" s="3">
        <f>IF(H7329="Reg", MIN(Inputs!$B$2, I7329*Inputs!$B$10, (Inputs!$B$8-I7329)/Inputs!$B$9), 0)</f>
        <v>0</v>
      </c>
      <c r="P7329" s="3">
        <f t="shared" si="1031"/>
        <v>-5708.1750000000002</v>
      </c>
      <c r="Q7329" s="3">
        <f t="shared" si="1032"/>
        <v>0</v>
      </c>
      <c r="R7329" s="3">
        <f>I7329 + M7329*Inputs!$B$9 - N7329/Inputs!$B$10</f>
        <v>159.4741358339966</v>
      </c>
    </row>
    <row r="7330" spans="1:18" x14ac:dyDescent="0.3">
      <c r="A7330" s="4">
        <v>46328.333333333343</v>
      </c>
      <c r="B7330" s="3">
        <v>16.067500000000003</v>
      </c>
      <c r="C7330" s="3">
        <v>3.96</v>
      </c>
      <c r="D7330" s="3">
        <f t="shared" si="1026"/>
        <v>51.129687499999996</v>
      </c>
      <c r="E7330" s="3">
        <f>MAX(B7330 - D7330/Inputs!$B$5, 0)</f>
        <v>0</v>
      </c>
      <c r="F7330" s="3">
        <f>MAX(D7330*Inputs!$B$5 - B7330, 0)</f>
        <v>28.926624999999994</v>
      </c>
      <c r="G7330" s="3">
        <f t="shared" si="1027"/>
        <v>3.96</v>
      </c>
      <c r="H7330" t="str">
        <f t="shared" si="1028"/>
        <v>Charge</v>
      </c>
      <c r="I7330" s="3">
        <f t="shared" si="1033"/>
        <v>159.4741358339966</v>
      </c>
      <c r="J7330" s="3">
        <f t="shared" si="1034"/>
        <v>0</v>
      </c>
      <c r="K7330" s="3">
        <f>MIN(Inputs!$B$2, (Inputs!$B$8 - I7330)/Inputs!$B$9)</f>
        <v>170</v>
      </c>
      <c r="L7330" s="3">
        <f>MAX(MIN(Inputs!$B$2, I7330*Inputs!$B$10, Inputs!$B$8*Inputs!$B$4 - J7330), 0)</f>
        <v>149.6</v>
      </c>
      <c r="M7330" s="3">
        <f t="shared" si="1029"/>
        <v>170</v>
      </c>
      <c r="N7330" s="3">
        <f t="shared" si="1030"/>
        <v>0</v>
      </c>
      <c r="O7330" s="3">
        <f>IF(H7330="Reg", MIN(Inputs!$B$2, I7330*Inputs!$B$10, (Inputs!$B$8-I7330)/Inputs!$B$9), 0)</f>
        <v>0</v>
      </c>
      <c r="P7330" s="3">
        <f t="shared" si="1031"/>
        <v>-2731.4750000000004</v>
      </c>
      <c r="Q7330" s="3">
        <f t="shared" si="1032"/>
        <v>0</v>
      </c>
      <c r="R7330" s="3">
        <f>I7330 + M7330*Inputs!$B$9 - N7330/Inputs!$B$10</f>
        <v>318.9482716679932</v>
      </c>
    </row>
    <row r="7331" spans="1:18" x14ac:dyDescent="0.3">
      <c r="A7331" s="4">
        <v>46328.375</v>
      </c>
      <c r="B7331" s="3">
        <v>15.6175</v>
      </c>
      <c r="C7331" s="3">
        <v>1.04</v>
      </c>
      <c r="D7331" s="3">
        <f t="shared" si="1026"/>
        <v>51.129687499999996</v>
      </c>
      <c r="E7331" s="3">
        <f>MAX(B7331 - D7331/Inputs!$B$5, 0)</f>
        <v>0</v>
      </c>
      <c r="F7331" s="3">
        <f>MAX(D7331*Inputs!$B$5 - B7331, 0)</f>
        <v>29.376624999999997</v>
      </c>
      <c r="G7331" s="3">
        <f t="shared" si="1027"/>
        <v>1.04</v>
      </c>
      <c r="H7331" t="str">
        <f t="shared" si="1028"/>
        <v>Charge</v>
      </c>
      <c r="I7331" s="3">
        <f t="shared" si="1033"/>
        <v>318.9482716679932</v>
      </c>
      <c r="J7331" s="3">
        <f t="shared" si="1034"/>
        <v>0</v>
      </c>
      <c r="K7331" s="3">
        <f>MIN(Inputs!$B$2, (Inputs!$B$8 - I7331)/Inputs!$B$9)</f>
        <v>22.44121780453775</v>
      </c>
      <c r="L7331" s="3">
        <f>MAX(MIN(Inputs!$B$2, I7331*Inputs!$B$10, Inputs!$B$8*Inputs!$B$4 - J7331), 0)</f>
        <v>170</v>
      </c>
      <c r="M7331" s="3">
        <f t="shared" si="1029"/>
        <v>22.44121780453775</v>
      </c>
      <c r="N7331" s="3">
        <f t="shared" si="1030"/>
        <v>0</v>
      </c>
      <c r="O7331" s="3">
        <f>IF(H7331="Reg", MIN(Inputs!$B$2, I7331*Inputs!$B$10, (Inputs!$B$8-I7331)/Inputs!$B$9), 0)</f>
        <v>0</v>
      </c>
      <c r="P7331" s="3">
        <f t="shared" si="1031"/>
        <v>-350.47571906236828</v>
      </c>
      <c r="Q7331" s="3">
        <f t="shared" si="1032"/>
        <v>0</v>
      </c>
      <c r="R7331" s="3">
        <f>I7331 + M7331*Inputs!$B$9 - N7331/Inputs!$B$10</f>
        <v>340</v>
      </c>
    </row>
    <row r="7332" spans="1:18" x14ac:dyDescent="0.3">
      <c r="A7332" s="4">
        <v>46328.416666666657</v>
      </c>
      <c r="B7332" s="3">
        <v>15.16</v>
      </c>
      <c r="C7332" s="3">
        <v>0.64</v>
      </c>
      <c r="D7332" s="3">
        <f t="shared" si="1026"/>
        <v>51.129687499999996</v>
      </c>
      <c r="E7332" s="3">
        <f>MAX(B7332 - D7332/Inputs!$B$5, 0)</f>
        <v>0</v>
      </c>
      <c r="F7332" s="3">
        <f>MAX(D7332*Inputs!$B$5 - B7332, 0)</f>
        <v>29.834124999999997</v>
      </c>
      <c r="G7332" s="3">
        <f t="shared" si="1027"/>
        <v>0.64</v>
      </c>
      <c r="H7332" t="str">
        <f t="shared" si="1028"/>
        <v>Charge</v>
      </c>
      <c r="I7332" s="3">
        <f t="shared" si="1033"/>
        <v>340</v>
      </c>
      <c r="J7332" s="3">
        <f t="shared" si="1034"/>
        <v>0</v>
      </c>
      <c r="K7332" s="3">
        <f>MIN(Inputs!$B$2, (Inputs!$B$8 - I7332)/Inputs!$B$9)</f>
        <v>0</v>
      </c>
      <c r="L7332" s="3">
        <f>MAX(MIN(Inputs!$B$2, I7332*Inputs!$B$10, Inputs!$B$8*Inputs!$B$4 - J7332), 0)</f>
        <v>170</v>
      </c>
      <c r="M7332" s="3">
        <f t="shared" si="1029"/>
        <v>0</v>
      </c>
      <c r="N7332" s="3">
        <f t="shared" si="1030"/>
        <v>0</v>
      </c>
      <c r="O7332" s="3">
        <f>IF(H7332="Reg", MIN(Inputs!$B$2, I7332*Inputs!$B$10, (Inputs!$B$8-I7332)/Inputs!$B$9), 0)</f>
        <v>0</v>
      </c>
      <c r="P7332" s="3">
        <f t="shared" si="1031"/>
        <v>0</v>
      </c>
      <c r="Q7332" s="3">
        <f t="shared" si="1032"/>
        <v>0</v>
      </c>
      <c r="R7332" s="3">
        <f>I7332 + M7332*Inputs!$B$9 - N7332/Inputs!$B$10</f>
        <v>340</v>
      </c>
    </row>
    <row r="7333" spans="1:18" x14ac:dyDescent="0.3">
      <c r="A7333" s="4">
        <v>46328.458333333343</v>
      </c>
      <c r="B7333" s="3">
        <v>19.302500000000002</v>
      </c>
      <c r="C7333" s="3">
        <v>0.4</v>
      </c>
      <c r="D7333" s="3">
        <f t="shared" si="1026"/>
        <v>51.129687499999996</v>
      </c>
      <c r="E7333" s="3">
        <f>MAX(B7333 - D7333/Inputs!$B$5, 0)</f>
        <v>0</v>
      </c>
      <c r="F7333" s="3">
        <f>MAX(D7333*Inputs!$B$5 - B7333, 0)</f>
        <v>25.691624999999995</v>
      </c>
      <c r="G7333" s="3">
        <f t="shared" si="1027"/>
        <v>0.4</v>
      </c>
      <c r="H7333" t="str">
        <f t="shared" si="1028"/>
        <v>Charge</v>
      </c>
      <c r="I7333" s="3">
        <f t="shared" si="1033"/>
        <v>340</v>
      </c>
      <c r="J7333" s="3">
        <f t="shared" si="1034"/>
        <v>0</v>
      </c>
      <c r="K7333" s="3">
        <f>MIN(Inputs!$B$2, (Inputs!$B$8 - I7333)/Inputs!$B$9)</f>
        <v>0</v>
      </c>
      <c r="L7333" s="3">
        <f>MAX(MIN(Inputs!$B$2, I7333*Inputs!$B$10, Inputs!$B$8*Inputs!$B$4 - J7333), 0)</f>
        <v>170</v>
      </c>
      <c r="M7333" s="3">
        <f t="shared" si="1029"/>
        <v>0</v>
      </c>
      <c r="N7333" s="3">
        <f t="shared" si="1030"/>
        <v>0</v>
      </c>
      <c r="O7333" s="3">
        <f>IF(H7333="Reg", MIN(Inputs!$B$2, I7333*Inputs!$B$10, (Inputs!$B$8-I7333)/Inputs!$B$9), 0)</f>
        <v>0</v>
      </c>
      <c r="P7333" s="3">
        <f t="shared" si="1031"/>
        <v>0</v>
      </c>
      <c r="Q7333" s="3">
        <f t="shared" si="1032"/>
        <v>0</v>
      </c>
      <c r="R7333" s="3">
        <f>I7333 + M7333*Inputs!$B$9 - N7333/Inputs!$B$10</f>
        <v>340</v>
      </c>
    </row>
    <row r="7334" spans="1:18" x14ac:dyDescent="0.3">
      <c r="A7334" s="4">
        <v>46328.5</v>
      </c>
      <c r="B7334" s="3">
        <v>20.592499999999998</v>
      </c>
      <c r="C7334" s="3">
        <v>0.4</v>
      </c>
      <c r="D7334" s="3">
        <f t="shared" si="1026"/>
        <v>51.129687499999996</v>
      </c>
      <c r="E7334" s="3">
        <f>MAX(B7334 - D7334/Inputs!$B$5, 0)</f>
        <v>0</v>
      </c>
      <c r="F7334" s="3">
        <f>MAX(D7334*Inputs!$B$5 - B7334, 0)</f>
        <v>24.401624999999999</v>
      </c>
      <c r="G7334" s="3">
        <f t="shared" si="1027"/>
        <v>0.4</v>
      </c>
      <c r="H7334" t="str">
        <f t="shared" si="1028"/>
        <v>Charge</v>
      </c>
      <c r="I7334" s="3">
        <f t="shared" si="1033"/>
        <v>340</v>
      </c>
      <c r="J7334" s="3">
        <f t="shared" si="1034"/>
        <v>0</v>
      </c>
      <c r="K7334" s="3">
        <f>MIN(Inputs!$B$2, (Inputs!$B$8 - I7334)/Inputs!$B$9)</f>
        <v>0</v>
      </c>
      <c r="L7334" s="3">
        <f>MAX(MIN(Inputs!$B$2, I7334*Inputs!$B$10, Inputs!$B$8*Inputs!$B$4 - J7334), 0)</f>
        <v>170</v>
      </c>
      <c r="M7334" s="3">
        <f t="shared" si="1029"/>
        <v>0</v>
      </c>
      <c r="N7334" s="3">
        <f t="shared" si="1030"/>
        <v>0</v>
      </c>
      <c r="O7334" s="3">
        <f>IF(H7334="Reg", MIN(Inputs!$B$2, I7334*Inputs!$B$10, (Inputs!$B$8-I7334)/Inputs!$B$9), 0)</f>
        <v>0</v>
      </c>
      <c r="P7334" s="3">
        <f t="shared" si="1031"/>
        <v>0</v>
      </c>
      <c r="Q7334" s="3">
        <f t="shared" si="1032"/>
        <v>0</v>
      </c>
      <c r="R7334" s="3">
        <f>I7334 + M7334*Inputs!$B$9 - N7334/Inputs!$B$10</f>
        <v>340</v>
      </c>
    </row>
    <row r="7335" spans="1:18" x14ac:dyDescent="0.3">
      <c r="A7335" s="4">
        <v>46328.541666666657</v>
      </c>
      <c r="B7335" s="3">
        <v>22.102499999999999</v>
      </c>
      <c r="C7335" s="3">
        <v>0.49</v>
      </c>
      <c r="D7335" s="3">
        <f t="shared" si="1026"/>
        <v>51.129687499999996</v>
      </c>
      <c r="E7335" s="3">
        <f>MAX(B7335 - D7335/Inputs!$B$5, 0)</f>
        <v>0</v>
      </c>
      <c r="F7335" s="3">
        <f>MAX(D7335*Inputs!$B$5 - B7335, 0)</f>
        <v>22.891624999999998</v>
      </c>
      <c r="G7335" s="3">
        <f t="shared" si="1027"/>
        <v>0.49</v>
      </c>
      <c r="H7335" t="str">
        <f t="shared" si="1028"/>
        <v>Charge</v>
      </c>
      <c r="I7335" s="3">
        <f t="shared" si="1033"/>
        <v>340</v>
      </c>
      <c r="J7335" s="3">
        <f t="shared" si="1034"/>
        <v>0</v>
      </c>
      <c r="K7335" s="3">
        <f>MIN(Inputs!$B$2, (Inputs!$B$8 - I7335)/Inputs!$B$9)</f>
        <v>0</v>
      </c>
      <c r="L7335" s="3">
        <f>MAX(MIN(Inputs!$B$2, I7335*Inputs!$B$10, Inputs!$B$8*Inputs!$B$4 - J7335), 0)</f>
        <v>170</v>
      </c>
      <c r="M7335" s="3">
        <f t="shared" si="1029"/>
        <v>0</v>
      </c>
      <c r="N7335" s="3">
        <f t="shared" si="1030"/>
        <v>0</v>
      </c>
      <c r="O7335" s="3">
        <f>IF(H7335="Reg", MIN(Inputs!$B$2, I7335*Inputs!$B$10, (Inputs!$B$8-I7335)/Inputs!$B$9), 0)</f>
        <v>0</v>
      </c>
      <c r="P7335" s="3">
        <f t="shared" si="1031"/>
        <v>0</v>
      </c>
      <c r="Q7335" s="3">
        <f t="shared" si="1032"/>
        <v>0</v>
      </c>
      <c r="R7335" s="3">
        <f>I7335 + M7335*Inputs!$B$9 - N7335/Inputs!$B$10</f>
        <v>340</v>
      </c>
    </row>
    <row r="7336" spans="1:18" x14ac:dyDescent="0.3">
      <c r="A7336" s="4">
        <v>46328.583333333343</v>
      </c>
      <c r="B7336" s="3">
        <v>21.8825</v>
      </c>
      <c r="C7336" s="3">
        <v>0.44</v>
      </c>
      <c r="D7336" s="3">
        <f t="shared" si="1026"/>
        <v>51.129687499999996</v>
      </c>
      <c r="E7336" s="3">
        <f>MAX(B7336 - D7336/Inputs!$B$5, 0)</f>
        <v>0</v>
      </c>
      <c r="F7336" s="3">
        <f>MAX(D7336*Inputs!$B$5 - B7336, 0)</f>
        <v>23.111624999999997</v>
      </c>
      <c r="G7336" s="3">
        <f t="shared" si="1027"/>
        <v>0.44</v>
      </c>
      <c r="H7336" t="str">
        <f t="shared" si="1028"/>
        <v>Charge</v>
      </c>
      <c r="I7336" s="3">
        <f t="shared" si="1033"/>
        <v>340</v>
      </c>
      <c r="J7336" s="3">
        <f t="shared" si="1034"/>
        <v>0</v>
      </c>
      <c r="K7336" s="3">
        <f>MIN(Inputs!$B$2, (Inputs!$B$8 - I7336)/Inputs!$B$9)</f>
        <v>0</v>
      </c>
      <c r="L7336" s="3">
        <f>MAX(MIN(Inputs!$B$2, I7336*Inputs!$B$10, Inputs!$B$8*Inputs!$B$4 - J7336), 0)</f>
        <v>170</v>
      </c>
      <c r="M7336" s="3">
        <f t="shared" si="1029"/>
        <v>0</v>
      </c>
      <c r="N7336" s="3">
        <f t="shared" si="1030"/>
        <v>0</v>
      </c>
      <c r="O7336" s="3">
        <f>IF(H7336="Reg", MIN(Inputs!$B$2, I7336*Inputs!$B$10, (Inputs!$B$8-I7336)/Inputs!$B$9), 0)</f>
        <v>0</v>
      </c>
      <c r="P7336" s="3">
        <f t="shared" si="1031"/>
        <v>0</v>
      </c>
      <c r="Q7336" s="3">
        <f t="shared" si="1032"/>
        <v>0</v>
      </c>
      <c r="R7336" s="3">
        <f>I7336 + M7336*Inputs!$B$9 - N7336/Inputs!$B$10</f>
        <v>340</v>
      </c>
    </row>
    <row r="7337" spans="1:18" x14ac:dyDescent="0.3">
      <c r="A7337" s="4">
        <v>46328.625</v>
      </c>
      <c r="B7337" s="3">
        <v>22.4</v>
      </c>
      <c r="C7337" s="3">
        <v>0.49</v>
      </c>
      <c r="D7337" s="3">
        <f t="shared" si="1026"/>
        <v>51.129687499999996</v>
      </c>
      <c r="E7337" s="3">
        <f>MAX(B7337 - D7337/Inputs!$B$5, 0)</f>
        <v>0</v>
      </c>
      <c r="F7337" s="3">
        <f>MAX(D7337*Inputs!$B$5 - B7337, 0)</f>
        <v>22.594124999999998</v>
      </c>
      <c r="G7337" s="3">
        <f t="shared" si="1027"/>
        <v>0.49</v>
      </c>
      <c r="H7337" t="str">
        <f t="shared" si="1028"/>
        <v>Charge</v>
      </c>
      <c r="I7337" s="3">
        <f t="shared" si="1033"/>
        <v>340</v>
      </c>
      <c r="J7337" s="3">
        <f t="shared" si="1034"/>
        <v>0</v>
      </c>
      <c r="K7337" s="3">
        <f>MIN(Inputs!$B$2, (Inputs!$B$8 - I7337)/Inputs!$B$9)</f>
        <v>0</v>
      </c>
      <c r="L7337" s="3">
        <f>MAX(MIN(Inputs!$B$2, I7337*Inputs!$B$10, Inputs!$B$8*Inputs!$B$4 - J7337), 0)</f>
        <v>170</v>
      </c>
      <c r="M7337" s="3">
        <f t="shared" si="1029"/>
        <v>0</v>
      </c>
      <c r="N7337" s="3">
        <f t="shared" si="1030"/>
        <v>0</v>
      </c>
      <c r="O7337" s="3">
        <f>IF(H7337="Reg", MIN(Inputs!$B$2, I7337*Inputs!$B$10, (Inputs!$B$8-I7337)/Inputs!$B$9), 0)</f>
        <v>0</v>
      </c>
      <c r="P7337" s="3">
        <f t="shared" si="1031"/>
        <v>0</v>
      </c>
      <c r="Q7337" s="3">
        <f t="shared" si="1032"/>
        <v>0</v>
      </c>
      <c r="R7337" s="3">
        <f>I7337 + M7337*Inputs!$B$9 - N7337/Inputs!$B$10</f>
        <v>340</v>
      </c>
    </row>
    <row r="7338" spans="1:18" x14ac:dyDescent="0.3">
      <c r="A7338" s="4">
        <v>46328.666666666657</v>
      </c>
      <c r="B7338" s="3">
        <v>51.769999999999996</v>
      </c>
      <c r="C7338" s="3">
        <v>0.5</v>
      </c>
      <c r="D7338" s="3">
        <f t="shared" si="1026"/>
        <v>51.129687499999996</v>
      </c>
      <c r="E7338" s="3">
        <f>MAX(B7338 - D7338/Inputs!$B$5, 0)</f>
        <v>0</v>
      </c>
      <c r="F7338" s="3">
        <f>MAX(D7338*Inputs!$B$5 - B7338, 0)</f>
        <v>0</v>
      </c>
      <c r="G7338" s="3">
        <f t="shared" si="1027"/>
        <v>0.5</v>
      </c>
      <c r="H7338" t="str">
        <f t="shared" si="1028"/>
        <v>Reg</v>
      </c>
      <c r="I7338" s="3">
        <f t="shared" si="1033"/>
        <v>340</v>
      </c>
      <c r="J7338" s="3">
        <f t="shared" si="1034"/>
        <v>0</v>
      </c>
      <c r="K7338" s="3">
        <f>MIN(Inputs!$B$2, (Inputs!$B$8 - I7338)/Inputs!$B$9)</f>
        <v>0</v>
      </c>
      <c r="L7338" s="3">
        <f>MAX(MIN(Inputs!$B$2, I7338*Inputs!$B$10, Inputs!$B$8*Inputs!$B$4 - J7338), 0)</f>
        <v>170</v>
      </c>
      <c r="M7338" s="3">
        <f t="shared" si="1029"/>
        <v>0</v>
      </c>
      <c r="N7338" s="3">
        <f t="shared" si="1030"/>
        <v>0</v>
      </c>
      <c r="O7338" s="3">
        <f>IF(H7338="Reg", MIN(Inputs!$B$2, I7338*Inputs!$B$10, (Inputs!$B$8-I7338)/Inputs!$B$9), 0)</f>
        <v>0</v>
      </c>
      <c r="P7338" s="3">
        <f t="shared" si="1031"/>
        <v>0</v>
      </c>
      <c r="Q7338" s="3">
        <f t="shared" si="1032"/>
        <v>0</v>
      </c>
      <c r="R7338" s="3">
        <f>I7338 + M7338*Inputs!$B$9 - N7338/Inputs!$B$10</f>
        <v>340</v>
      </c>
    </row>
    <row r="7339" spans="1:18" x14ac:dyDescent="0.3">
      <c r="A7339" s="4">
        <v>46328.708333333343</v>
      </c>
      <c r="B7339" s="3">
        <v>156.66750000000002</v>
      </c>
      <c r="C7339" s="3">
        <v>2.96</v>
      </c>
      <c r="D7339" s="3">
        <f t="shared" si="1026"/>
        <v>51.129687499999996</v>
      </c>
      <c r="E7339" s="3">
        <f>MAX(B7339 - D7339/Inputs!$B$5, 0)</f>
        <v>98.565582386363658</v>
      </c>
      <c r="F7339" s="3">
        <f>MAX(D7339*Inputs!$B$5 - B7339, 0)</f>
        <v>0</v>
      </c>
      <c r="G7339" s="3">
        <f t="shared" si="1027"/>
        <v>2.96</v>
      </c>
      <c r="H7339" t="str">
        <f t="shared" si="1028"/>
        <v>Discharge</v>
      </c>
      <c r="I7339" s="3">
        <f t="shared" si="1033"/>
        <v>340</v>
      </c>
      <c r="J7339" s="3">
        <f t="shared" si="1034"/>
        <v>0</v>
      </c>
      <c r="K7339" s="3">
        <f>MIN(Inputs!$B$2, (Inputs!$B$8 - I7339)/Inputs!$B$9)</f>
        <v>0</v>
      </c>
      <c r="L7339" s="3">
        <f>MAX(MIN(Inputs!$B$2, I7339*Inputs!$B$10, Inputs!$B$8*Inputs!$B$4 - J7339), 0)</f>
        <v>170</v>
      </c>
      <c r="M7339" s="3">
        <f t="shared" si="1029"/>
        <v>0</v>
      </c>
      <c r="N7339" s="3">
        <f t="shared" si="1030"/>
        <v>170</v>
      </c>
      <c r="O7339" s="3">
        <f>IF(H7339="Reg", MIN(Inputs!$B$2, I7339*Inputs!$B$10, (Inputs!$B$8-I7339)/Inputs!$B$9), 0)</f>
        <v>0</v>
      </c>
      <c r="P7339" s="3">
        <f t="shared" si="1031"/>
        <v>26633.475000000002</v>
      </c>
      <c r="Q7339" s="3">
        <f t="shared" si="1032"/>
        <v>0</v>
      </c>
      <c r="R7339" s="3">
        <f>I7339 + M7339*Inputs!$B$9 - N7339/Inputs!$B$10</f>
        <v>158.77939109773115</v>
      </c>
    </row>
    <row r="7340" spans="1:18" x14ac:dyDescent="0.3">
      <c r="A7340" s="4">
        <v>46328.75</v>
      </c>
      <c r="B7340" s="3">
        <v>115.545</v>
      </c>
      <c r="C7340" s="3">
        <v>5.85</v>
      </c>
      <c r="D7340" s="3">
        <f t="shared" si="1026"/>
        <v>51.129687499999996</v>
      </c>
      <c r="E7340" s="3">
        <f>MAX(B7340 - D7340/Inputs!$B$5, 0)</f>
        <v>57.443082386363642</v>
      </c>
      <c r="F7340" s="3">
        <f>MAX(D7340*Inputs!$B$5 - B7340, 0)</f>
        <v>0</v>
      </c>
      <c r="G7340" s="3">
        <f t="shared" si="1027"/>
        <v>5.85</v>
      </c>
      <c r="H7340" t="str">
        <f t="shared" si="1028"/>
        <v>Discharge</v>
      </c>
      <c r="I7340" s="3">
        <f t="shared" si="1033"/>
        <v>158.77939109773115</v>
      </c>
      <c r="J7340" s="3">
        <f t="shared" si="1034"/>
        <v>170</v>
      </c>
      <c r="K7340" s="3">
        <f>MIN(Inputs!$B$2, (Inputs!$B$8 - I7340)/Inputs!$B$9)</f>
        <v>170</v>
      </c>
      <c r="L7340" s="3">
        <f>MAX(MIN(Inputs!$B$2, I7340*Inputs!$B$10, Inputs!$B$8*Inputs!$B$4 - J7340), 0)</f>
        <v>148.94827166799323</v>
      </c>
      <c r="M7340" s="3">
        <f t="shared" si="1029"/>
        <v>0</v>
      </c>
      <c r="N7340" s="3">
        <f t="shared" si="1030"/>
        <v>148.94827166799323</v>
      </c>
      <c r="O7340" s="3">
        <f>IF(H7340="Reg", MIN(Inputs!$B$2, I7340*Inputs!$B$10, (Inputs!$B$8-I7340)/Inputs!$B$9), 0)</f>
        <v>0</v>
      </c>
      <c r="P7340" s="3">
        <f t="shared" si="1031"/>
        <v>17210.228049878278</v>
      </c>
      <c r="Q7340" s="3">
        <f t="shared" si="1032"/>
        <v>0</v>
      </c>
      <c r="R7340" s="3">
        <f>I7340 + M7340*Inputs!$B$9 - N7340/Inputs!$B$10</f>
        <v>0</v>
      </c>
    </row>
    <row r="7341" spans="1:18" x14ac:dyDescent="0.3">
      <c r="A7341" s="4">
        <v>46328.791666666657</v>
      </c>
      <c r="B7341" s="3">
        <v>50.05</v>
      </c>
      <c r="C7341" s="3">
        <v>1</v>
      </c>
      <c r="D7341" s="3">
        <f t="shared" si="1026"/>
        <v>51.129687499999996</v>
      </c>
      <c r="E7341" s="3">
        <f>MAX(B7341 - D7341/Inputs!$B$5, 0)</f>
        <v>0</v>
      </c>
      <c r="F7341" s="3">
        <f>MAX(D7341*Inputs!$B$5 - B7341, 0)</f>
        <v>0</v>
      </c>
      <c r="G7341" s="3">
        <f t="shared" si="1027"/>
        <v>1</v>
      </c>
      <c r="H7341" t="str">
        <f t="shared" si="1028"/>
        <v>Reg</v>
      </c>
      <c r="I7341" s="3">
        <f t="shared" si="1033"/>
        <v>0</v>
      </c>
      <c r="J7341" s="3">
        <f t="shared" si="1034"/>
        <v>318.94827166799325</v>
      </c>
      <c r="K7341" s="3">
        <f>MIN(Inputs!$B$2, (Inputs!$B$8 - I7341)/Inputs!$B$9)</f>
        <v>170</v>
      </c>
      <c r="L7341" s="3">
        <f>MAX(MIN(Inputs!$B$2, I7341*Inputs!$B$10, Inputs!$B$8*Inputs!$B$4 - J7341), 0)</f>
        <v>0</v>
      </c>
      <c r="M7341" s="3">
        <f t="shared" si="1029"/>
        <v>0</v>
      </c>
      <c r="N7341" s="3">
        <f t="shared" si="1030"/>
        <v>0</v>
      </c>
      <c r="O7341" s="3">
        <f>IF(H7341="Reg", MIN(Inputs!$B$2, I7341*Inputs!$B$10, (Inputs!$B$8-I7341)/Inputs!$B$9), 0)</f>
        <v>0</v>
      </c>
      <c r="P7341" s="3">
        <f t="shared" si="1031"/>
        <v>0</v>
      </c>
      <c r="Q7341" s="3">
        <f t="shared" si="1032"/>
        <v>0</v>
      </c>
      <c r="R7341" s="3">
        <f>I7341 + M7341*Inputs!$B$9 - N7341/Inputs!$B$10</f>
        <v>0</v>
      </c>
    </row>
    <row r="7342" spans="1:18" x14ac:dyDescent="0.3">
      <c r="A7342" s="4">
        <v>46328.833333333343</v>
      </c>
      <c r="B7342" s="3">
        <v>29.422499999999999</v>
      </c>
      <c r="C7342" s="3">
        <v>2</v>
      </c>
      <c r="D7342" s="3">
        <f t="shared" si="1026"/>
        <v>51.129687499999996</v>
      </c>
      <c r="E7342" s="3">
        <f>MAX(B7342 - D7342/Inputs!$B$5, 0)</f>
        <v>0</v>
      </c>
      <c r="F7342" s="3">
        <f>MAX(D7342*Inputs!$B$5 - B7342, 0)</f>
        <v>15.571624999999997</v>
      </c>
      <c r="G7342" s="3">
        <f t="shared" si="1027"/>
        <v>2</v>
      </c>
      <c r="H7342" t="str">
        <f t="shared" si="1028"/>
        <v>Charge</v>
      </c>
      <c r="I7342" s="3">
        <f t="shared" si="1033"/>
        <v>0</v>
      </c>
      <c r="J7342" s="3">
        <f t="shared" si="1034"/>
        <v>318.94827166799325</v>
      </c>
      <c r="K7342" s="3">
        <f>MIN(Inputs!$B$2, (Inputs!$B$8 - I7342)/Inputs!$B$9)</f>
        <v>170</v>
      </c>
      <c r="L7342" s="3">
        <f>MAX(MIN(Inputs!$B$2, I7342*Inputs!$B$10, Inputs!$B$8*Inputs!$B$4 - J7342), 0)</f>
        <v>0</v>
      </c>
      <c r="M7342" s="3">
        <f t="shared" si="1029"/>
        <v>170</v>
      </c>
      <c r="N7342" s="3">
        <f t="shared" si="1030"/>
        <v>0</v>
      </c>
      <c r="O7342" s="3">
        <f>IF(H7342="Reg", MIN(Inputs!$B$2, I7342*Inputs!$B$10, (Inputs!$B$8-I7342)/Inputs!$B$9), 0)</f>
        <v>0</v>
      </c>
      <c r="P7342" s="3">
        <f t="shared" si="1031"/>
        <v>-5001.8249999999998</v>
      </c>
      <c r="Q7342" s="3">
        <f t="shared" si="1032"/>
        <v>0</v>
      </c>
      <c r="R7342" s="3">
        <f>I7342 + M7342*Inputs!$B$9 - N7342/Inputs!$B$10</f>
        <v>159.4741358339966</v>
      </c>
    </row>
    <row r="7343" spans="1:18" x14ac:dyDescent="0.3">
      <c r="A7343" s="4">
        <v>46328.875</v>
      </c>
      <c r="B7343" s="3">
        <v>23.189999999999998</v>
      </c>
      <c r="C7343" s="3">
        <v>0.97</v>
      </c>
      <c r="D7343" s="3">
        <f t="shared" si="1026"/>
        <v>51.129687499999996</v>
      </c>
      <c r="E7343" s="3">
        <f>MAX(B7343 - D7343/Inputs!$B$5, 0)</f>
        <v>0</v>
      </c>
      <c r="F7343" s="3">
        <f>MAX(D7343*Inputs!$B$5 - B7343, 0)</f>
        <v>21.804124999999999</v>
      </c>
      <c r="G7343" s="3">
        <f t="shared" si="1027"/>
        <v>0.97</v>
      </c>
      <c r="H7343" t="str">
        <f t="shared" si="1028"/>
        <v>Charge</v>
      </c>
      <c r="I7343" s="3">
        <f t="shared" si="1033"/>
        <v>159.4741358339966</v>
      </c>
      <c r="J7343" s="3">
        <f t="shared" si="1034"/>
        <v>318.94827166799325</v>
      </c>
      <c r="K7343" s="3">
        <f>MIN(Inputs!$B$2, (Inputs!$B$8 - I7343)/Inputs!$B$9)</f>
        <v>170</v>
      </c>
      <c r="L7343" s="3">
        <f>MAX(MIN(Inputs!$B$2, I7343*Inputs!$B$10, Inputs!$B$8*Inputs!$B$4 - J7343), 0)</f>
        <v>21.051728332006746</v>
      </c>
      <c r="M7343" s="3">
        <f t="shared" si="1029"/>
        <v>170</v>
      </c>
      <c r="N7343" s="3">
        <f t="shared" si="1030"/>
        <v>0</v>
      </c>
      <c r="O7343" s="3">
        <f>IF(H7343="Reg", MIN(Inputs!$B$2, I7343*Inputs!$B$10, (Inputs!$B$8-I7343)/Inputs!$B$9), 0)</f>
        <v>0</v>
      </c>
      <c r="P7343" s="3">
        <f t="shared" si="1031"/>
        <v>-3942.2999999999997</v>
      </c>
      <c r="Q7343" s="3">
        <f t="shared" si="1032"/>
        <v>0</v>
      </c>
      <c r="R7343" s="3">
        <f>I7343 + M7343*Inputs!$B$9 - N7343/Inputs!$B$10</f>
        <v>318.9482716679932</v>
      </c>
    </row>
    <row r="7344" spans="1:18" x14ac:dyDescent="0.3">
      <c r="A7344" s="4">
        <v>46328.916666666657</v>
      </c>
      <c r="B7344" s="3">
        <v>22.770000000000003</v>
      </c>
      <c r="C7344" s="3">
        <v>0.7</v>
      </c>
      <c r="D7344" s="3">
        <f t="shared" si="1026"/>
        <v>51.129687499999996</v>
      </c>
      <c r="E7344" s="3">
        <f>MAX(B7344 - D7344/Inputs!$B$5, 0)</f>
        <v>0</v>
      </c>
      <c r="F7344" s="3">
        <f>MAX(D7344*Inputs!$B$5 - B7344, 0)</f>
        <v>22.224124999999994</v>
      </c>
      <c r="G7344" s="3">
        <f t="shared" si="1027"/>
        <v>0.7</v>
      </c>
      <c r="H7344" t="str">
        <f t="shared" si="1028"/>
        <v>Charge</v>
      </c>
      <c r="I7344" s="3">
        <f t="shared" si="1033"/>
        <v>318.9482716679932</v>
      </c>
      <c r="J7344" s="3">
        <f t="shared" si="1034"/>
        <v>318.94827166799325</v>
      </c>
      <c r="K7344" s="3">
        <f>MIN(Inputs!$B$2, (Inputs!$B$8 - I7344)/Inputs!$B$9)</f>
        <v>22.44121780453775</v>
      </c>
      <c r="L7344" s="3">
        <f>MAX(MIN(Inputs!$B$2, I7344*Inputs!$B$10, Inputs!$B$8*Inputs!$B$4 - J7344), 0)</f>
        <v>21.051728332006746</v>
      </c>
      <c r="M7344" s="3">
        <f t="shared" si="1029"/>
        <v>22.44121780453775</v>
      </c>
      <c r="N7344" s="3">
        <f t="shared" si="1030"/>
        <v>0</v>
      </c>
      <c r="O7344" s="3">
        <f>IF(H7344="Reg", MIN(Inputs!$B$2, I7344*Inputs!$B$10, (Inputs!$B$8-I7344)/Inputs!$B$9), 0)</f>
        <v>0</v>
      </c>
      <c r="P7344" s="3">
        <f t="shared" si="1031"/>
        <v>-510.98652940932465</v>
      </c>
      <c r="Q7344" s="3">
        <f t="shared" si="1032"/>
        <v>0</v>
      </c>
      <c r="R7344" s="3">
        <f>I7344 + M7344*Inputs!$B$9 - N7344/Inputs!$B$10</f>
        <v>340</v>
      </c>
    </row>
    <row r="7345" spans="1:18" x14ac:dyDescent="0.3">
      <c r="A7345" s="4">
        <v>46328.958333333343</v>
      </c>
      <c r="B7345" s="3">
        <v>23.700000000000003</v>
      </c>
      <c r="C7345" s="3">
        <v>0.3</v>
      </c>
      <c r="D7345" s="3">
        <f t="shared" si="1026"/>
        <v>51.129687499999996</v>
      </c>
      <c r="E7345" s="3">
        <f>MAX(B7345 - D7345/Inputs!$B$5, 0)</f>
        <v>0</v>
      </c>
      <c r="F7345" s="3">
        <f>MAX(D7345*Inputs!$B$5 - B7345, 0)</f>
        <v>21.294124999999994</v>
      </c>
      <c r="G7345" s="3">
        <f t="shared" si="1027"/>
        <v>0.3</v>
      </c>
      <c r="H7345" t="str">
        <f t="shared" si="1028"/>
        <v>Charge</v>
      </c>
      <c r="I7345" s="3">
        <f t="shared" si="1033"/>
        <v>340</v>
      </c>
      <c r="J7345" s="3">
        <f t="shared" si="1034"/>
        <v>318.94827166799325</v>
      </c>
      <c r="K7345" s="3">
        <f>MIN(Inputs!$B$2, (Inputs!$B$8 - I7345)/Inputs!$B$9)</f>
        <v>0</v>
      </c>
      <c r="L7345" s="3">
        <f>MAX(MIN(Inputs!$B$2, I7345*Inputs!$B$10, Inputs!$B$8*Inputs!$B$4 - J7345), 0)</f>
        <v>21.051728332006746</v>
      </c>
      <c r="M7345" s="3">
        <f t="shared" si="1029"/>
        <v>0</v>
      </c>
      <c r="N7345" s="3">
        <f t="shared" si="1030"/>
        <v>0</v>
      </c>
      <c r="O7345" s="3">
        <f>IF(H7345="Reg", MIN(Inputs!$B$2, I7345*Inputs!$B$10, (Inputs!$B$8-I7345)/Inputs!$B$9), 0)</f>
        <v>0</v>
      </c>
      <c r="P7345" s="3">
        <f t="shared" si="1031"/>
        <v>0</v>
      </c>
      <c r="Q7345" s="3">
        <f t="shared" si="1032"/>
        <v>0</v>
      </c>
      <c r="R7345" s="3">
        <f>I7345 + M7345*Inputs!$B$9 - N7345/Inputs!$B$10</f>
        <v>340</v>
      </c>
    </row>
    <row r="7346" spans="1:18" x14ac:dyDescent="0.3">
      <c r="A7346" s="4">
        <v>46329</v>
      </c>
      <c r="B7346" s="3">
        <v>29.635000000000002</v>
      </c>
      <c r="C7346" s="3">
        <v>0.08</v>
      </c>
      <c r="D7346" s="3">
        <f t="shared" si="1026"/>
        <v>26.169375000000006</v>
      </c>
      <c r="E7346" s="3">
        <f>MAX(B7346 - D7346/Inputs!$B$5, 0)</f>
        <v>0</v>
      </c>
      <c r="F7346" s="3">
        <f>MAX(D7346*Inputs!$B$5 - B7346, 0)</f>
        <v>0</v>
      </c>
      <c r="G7346" s="3">
        <f t="shared" si="1027"/>
        <v>0.08</v>
      </c>
      <c r="H7346" t="str">
        <f t="shared" si="1028"/>
        <v>Reg</v>
      </c>
      <c r="I7346" s="3">
        <f t="shared" si="1033"/>
        <v>340</v>
      </c>
      <c r="J7346" s="3">
        <f t="shared" si="1034"/>
        <v>0</v>
      </c>
      <c r="K7346" s="3">
        <f>MIN(Inputs!$B$2, (Inputs!$B$8 - I7346)/Inputs!$B$9)</f>
        <v>0</v>
      </c>
      <c r="L7346" s="3">
        <f>MAX(MIN(Inputs!$B$2, I7346*Inputs!$B$10, Inputs!$B$8*Inputs!$B$4 - J7346), 0)</f>
        <v>170</v>
      </c>
      <c r="M7346" s="3">
        <f t="shared" si="1029"/>
        <v>0</v>
      </c>
      <c r="N7346" s="3">
        <f t="shared" si="1030"/>
        <v>0</v>
      </c>
      <c r="O7346" s="3">
        <f>IF(H7346="Reg", MIN(Inputs!$B$2, I7346*Inputs!$B$10, (Inputs!$B$8-I7346)/Inputs!$B$9), 0)</f>
        <v>0</v>
      </c>
      <c r="P7346" s="3">
        <f t="shared" si="1031"/>
        <v>0</v>
      </c>
      <c r="Q7346" s="3">
        <f t="shared" si="1032"/>
        <v>0</v>
      </c>
      <c r="R7346" s="3">
        <f>I7346 + M7346*Inputs!$B$9 - N7346/Inputs!$B$10</f>
        <v>340</v>
      </c>
    </row>
    <row r="7347" spans="1:18" x14ac:dyDescent="0.3">
      <c r="A7347" s="4">
        <v>46329.041666666657</v>
      </c>
      <c r="B7347" s="3">
        <v>27.36</v>
      </c>
      <c r="C7347" s="3">
        <v>7.0000000000000007E-2</v>
      </c>
      <c r="D7347" s="3">
        <f t="shared" si="1026"/>
        <v>26.169375000000006</v>
      </c>
      <c r="E7347" s="3">
        <f>MAX(B7347 - D7347/Inputs!$B$5, 0)</f>
        <v>0</v>
      </c>
      <c r="F7347" s="3">
        <f>MAX(D7347*Inputs!$B$5 - B7347, 0)</f>
        <v>0</v>
      </c>
      <c r="G7347" s="3">
        <f t="shared" si="1027"/>
        <v>7.0000000000000007E-2</v>
      </c>
      <c r="H7347" t="str">
        <f t="shared" si="1028"/>
        <v>Reg</v>
      </c>
      <c r="I7347" s="3">
        <f t="shared" si="1033"/>
        <v>340</v>
      </c>
      <c r="J7347" s="3">
        <f t="shared" si="1034"/>
        <v>0</v>
      </c>
      <c r="K7347" s="3">
        <f>MIN(Inputs!$B$2, (Inputs!$B$8 - I7347)/Inputs!$B$9)</f>
        <v>0</v>
      </c>
      <c r="L7347" s="3">
        <f>MAX(MIN(Inputs!$B$2, I7347*Inputs!$B$10, Inputs!$B$8*Inputs!$B$4 - J7347), 0)</f>
        <v>170</v>
      </c>
      <c r="M7347" s="3">
        <f t="shared" si="1029"/>
        <v>0</v>
      </c>
      <c r="N7347" s="3">
        <f t="shared" si="1030"/>
        <v>0</v>
      </c>
      <c r="O7347" s="3">
        <f>IF(H7347="Reg", MIN(Inputs!$B$2, I7347*Inputs!$B$10, (Inputs!$B$8-I7347)/Inputs!$B$9), 0)</f>
        <v>0</v>
      </c>
      <c r="P7347" s="3">
        <f t="shared" si="1031"/>
        <v>0</v>
      </c>
      <c r="Q7347" s="3">
        <f t="shared" si="1032"/>
        <v>0</v>
      </c>
      <c r="R7347" s="3">
        <f>I7347 + M7347*Inputs!$B$9 - N7347/Inputs!$B$10</f>
        <v>340</v>
      </c>
    </row>
    <row r="7348" spans="1:18" x14ac:dyDescent="0.3">
      <c r="A7348" s="4">
        <v>46329.083333333343</v>
      </c>
      <c r="B7348" s="3">
        <v>22.42</v>
      </c>
      <c r="C7348" s="3">
        <v>0.1</v>
      </c>
      <c r="D7348" s="3">
        <f t="shared" si="1026"/>
        <v>26.169375000000006</v>
      </c>
      <c r="E7348" s="3">
        <f>MAX(B7348 - D7348/Inputs!$B$5, 0)</f>
        <v>0</v>
      </c>
      <c r="F7348" s="3">
        <f>MAX(D7348*Inputs!$B$5 - B7348, 0)</f>
        <v>0.60905000000000342</v>
      </c>
      <c r="G7348" s="3">
        <f t="shared" si="1027"/>
        <v>0.1</v>
      </c>
      <c r="H7348" t="str">
        <f t="shared" si="1028"/>
        <v>Charge</v>
      </c>
      <c r="I7348" s="3">
        <f t="shared" si="1033"/>
        <v>340</v>
      </c>
      <c r="J7348" s="3">
        <f t="shared" si="1034"/>
        <v>0</v>
      </c>
      <c r="K7348" s="3">
        <f>MIN(Inputs!$B$2, (Inputs!$B$8 - I7348)/Inputs!$B$9)</f>
        <v>0</v>
      </c>
      <c r="L7348" s="3">
        <f>MAX(MIN(Inputs!$B$2, I7348*Inputs!$B$10, Inputs!$B$8*Inputs!$B$4 - J7348), 0)</f>
        <v>170</v>
      </c>
      <c r="M7348" s="3">
        <f t="shared" si="1029"/>
        <v>0</v>
      </c>
      <c r="N7348" s="3">
        <f t="shared" si="1030"/>
        <v>0</v>
      </c>
      <c r="O7348" s="3">
        <f>IF(H7348="Reg", MIN(Inputs!$B$2, I7348*Inputs!$B$10, (Inputs!$B$8-I7348)/Inputs!$B$9), 0)</f>
        <v>0</v>
      </c>
      <c r="P7348" s="3">
        <f t="shared" si="1031"/>
        <v>0</v>
      </c>
      <c r="Q7348" s="3">
        <f t="shared" si="1032"/>
        <v>0</v>
      </c>
      <c r="R7348" s="3">
        <f>I7348 + M7348*Inputs!$B$9 - N7348/Inputs!$B$10</f>
        <v>340</v>
      </c>
    </row>
    <row r="7349" spans="1:18" x14ac:dyDescent="0.3">
      <c r="A7349" s="4">
        <v>46329.125</v>
      </c>
      <c r="B7349" s="3">
        <v>21.8475</v>
      </c>
      <c r="C7349" s="3">
        <v>0.19</v>
      </c>
      <c r="D7349" s="3">
        <f t="shared" si="1026"/>
        <v>26.169375000000006</v>
      </c>
      <c r="E7349" s="3">
        <f>MAX(B7349 - D7349/Inputs!$B$5, 0)</f>
        <v>0</v>
      </c>
      <c r="F7349" s="3">
        <f>MAX(D7349*Inputs!$B$5 - B7349, 0)</f>
        <v>1.181550000000005</v>
      </c>
      <c r="G7349" s="3">
        <f t="shared" si="1027"/>
        <v>0.19</v>
      </c>
      <c r="H7349" t="str">
        <f t="shared" si="1028"/>
        <v>Charge</v>
      </c>
      <c r="I7349" s="3">
        <f t="shared" si="1033"/>
        <v>340</v>
      </c>
      <c r="J7349" s="3">
        <f t="shared" si="1034"/>
        <v>0</v>
      </c>
      <c r="K7349" s="3">
        <f>MIN(Inputs!$B$2, (Inputs!$B$8 - I7349)/Inputs!$B$9)</f>
        <v>0</v>
      </c>
      <c r="L7349" s="3">
        <f>MAX(MIN(Inputs!$B$2, I7349*Inputs!$B$10, Inputs!$B$8*Inputs!$B$4 - J7349), 0)</f>
        <v>170</v>
      </c>
      <c r="M7349" s="3">
        <f t="shared" si="1029"/>
        <v>0</v>
      </c>
      <c r="N7349" s="3">
        <f t="shared" si="1030"/>
        <v>0</v>
      </c>
      <c r="O7349" s="3">
        <f>IF(H7349="Reg", MIN(Inputs!$B$2, I7349*Inputs!$B$10, (Inputs!$B$8-I7349)/Inputs!$B$9), 0)</f>
        <v>0</v>
      </c>
      <c r="P7349" s="3">
        <f t="shared" si="1031"/>
        <v>0</v>
      </c>
      <c r="Q7349" s="3">
        <f t="shared" si="1032"/>
        <v>0</v>
      </c>
      <c r="R7349" s="3">
        <f>I7349 + M7349*Inputs!$B$9 - N7349/Inputs!$B$10</f>
        <v>340</v>
      </c>
    </row>
    <row r="7350" spans="1:18" x14ac:dyDescent="0.3">
      <c r="A7350" s="4">
        <v>46329.166666666657</v>
      </c>
      <c r="B7350" s="3">
        <v>22.502500000000001</v>
      </c>
      <c r="C7350" s="3">
        <v>0.25</v>
      </c>
      <c r="D7350" s="3">
        <f t="shared" si="1026"/>
        <v>26.169375000000006</v>
      </c>
      <c r="E7350" s="3">
        <f>MAX(B7350 - D7350/Inputs!$B$5, 0)</f>
        <v>0</v>
      </c>
      <c r="F7350" s="3">
        <f>MAX(D7350*Inputs!$B$5 - B7350, 0)</f>
        <v>0.52655000000000385</v>
      </c>
      <c r="G7350" s="3">
        <f t="shared" si="1027"/>
        <v>0.25</v>
      </c>
      <c r="H7350" t="str">
        <f t="shared" si="1028"/>
        <v>Charge</v>
      </c>
      <c r="I7350" s="3">
        <f t="shared" si="1033"/>
        <v>340</v>
      </c>
      <c r="J7350" s="3">
        <f t="shared" si="1034"/>
        <v>0</v>
      </c>
      <c r="K7350" s="3">
        <f>MIN(Inputs!$B$2, (Inputs!$B$8 - I7350)/Inputs!$B$9)</f>
        <v>0</v>
      </c>
      <c r="L7350" s="3">
        <f>MAX(MIN(Inputs!$B$2, I7350*Inputs!$B$10, Inputs!$B$8*Inputs!$B$4 - J7350), 0)</f>
        <v>170</v>
      </c>
      <c r="M7350" s="3">
        <f t="shared" si="1029"/>
        <v>0</v>
      </c>
      <c r="N7350" s="3">
        <f t="shared" si="1030"/>
        <v>0</v>
      </c>
      <c r="O7350" s="3">
        <f>IF(H7350="Reg", MIN(Inputs!$B$2, I7350*Inputs!$B$10, (Inputs!$B$8-I7350)/Inputs!$B$9), 0)</f>
        <v>0</v>
      </c>
      <c r="P7350" s="3">
        <f t="shared" si="1031"/>
        <v>0</v>
      </c>
      <c r="Q7350" s="3">
        <f t="shared" si="1032"/>
        <v>0</v>
      </c>
      <c r="R7350" s="3">
        <f>I7350 + M7350*Inputs!$B$9 - N7350/Inputs!$B$10</f>
        <v>340</v>
      </c>
    </row>
    <row r="7351" spans="1:18" x14ac:dyDescent="0.3">
      <c r="A7351" s="4">
        <v>46329.208333333343</v>
      </c>
      <c r="B7351" s="3">
        <v>27.7775</v>
      </c>
      <c r="C7351" s="3">
        <v>0.37</v>
      </c>
      <c r="D7351" s="3">
        <f t="shared" si="1026"/>
        <v>26.169375000000006</v>
      </c>
      <c r="E7351" s="3">
        <f>MAX(B7351 - D7351/Inputs!$B$5, 0)</f>
        <v>0</v>
      </c>
      <c r="F7351" s="3">
        <f>MAX(D7351*Inputs!$B$5 - B7351, 0)</f>
        <v>0</v>
      </c>
      <c r="G7351" s="3">
        <f t="shared" si="1027"/>
        <v>0.37</v>
      </c>
      <c r="H7351" t="str">
        <f t="shared" si="1028"/>
        <v>Reg</v>
      </c>
      <c r="I7351" s="3">
        <f t="shared" si="1033"/>
        <v>340</v>
      </c>
      <c r="J7351" s="3">
        <f t="shared" si="1034"/>
        <v>0</v>
      </c>
      <c r="K7351" s="3">
        <f>MIN(Inputs!$B$2, (Inputs!$B$8 - I7351)/Inputs!$B$9)</f>
        <v>0</v>
      </c>
      <c r="L7351" s="3">
        <f>MAX(MIN(Inputs!$B$2, I7351*Inputs!$B$10, Inputs!$B$8*Inputs!$B$4 - J7351), 0)</f>
        <v>170</v>
      </c>
      <c r="M7351" s="3">
        <f t="shared" si="1029"/>
        <v>0</v>
      </c>
      <c r="N7351" s="3">
        <f t="shared" si="1030"/>
        <v>0</v>
      </c>
      <c r="O7351" s="3">
        <f>IF(H7351="Reg", MIN(Inputs!$B$2, I7351*Inputs!$B$10, (Inputs!$B$8-I7351)/Inputs!$B$9), 0)</f>
        <v>0</v>
      </c>
      <c r="P7351" s="3">
        <f t="shared" si="1031"/>
        <v>0</v>
      </c>
      <c r="Q7351" s="3">
        <f t="shared" si="1032"/>
        <v>0</v>
      </c>
      <c r="R7351" s="3">
        <f>I7351 + M7351*Inputs!$B$9 - N7351/Inputs!$B$10</f>
        <v>340</v>
      </c>
    </row>
    <row r="7352" spans="1:18" x14ac:dyDescent="0.3">
      <c r="A7352" s="4">
        <v>46329.25</v>
      </c>
      <c r="B7352" s="3">
        <v>34.497500000000002</v>
      </c>
      <c r="C7352" s="3">
        <v>0.6</v>
      </c>
      <c r="D7352" s="3">
        <f t="shared" si="1026"/>
        <v>26.169375000000006</v>
      </c>
      <c r="E7352" s="3">
        <f>MAX(B7352 - D7352/Inputs!$B$5, 0)</f>
        <v>4.7595738636363585</v>
      </c>
      <c r="F7352" s="3">
        <f>MAX(D7352*Inputs!$B$5 - B7352, 0)</f>
        <v>0</v>
      </c>
      <c r="G7352" s="3">
        <f t="shared" si="1027"/>
        <v>0.6</v>
      </c>
      <c r="H7352" t="str">
        <f t="shared" si="1028"/>
        <v>Discharge</v>
      </c>
      <c r="I7352" s="3">
        <f t="shared" si="1033"/>
        <v>340</v>
      </c>
      <c r="J7352" s="3">
        <f t="shared" si="1034"/>
        <v>0</v>
      </c>
      <c r="K7352" s="3">
        <f>MIN(Inputs!$B$2, (Inputs!$B$8 - I7352)/Inputs!$B$9)</f>
        <v>0</v>
      </c>
      <c r="L7352" s="3">
        <f>MAX(MIN(Inputs!$B$2, I7352*Inputs!$B$10, Inputs!$B$8*Inputs!$B$4 - J7352), 0)</f>
        <v>170</v>
      </c>
      <c r="M7352" s="3">
        <f t="shared" si="1029"/>
        <v>0</v>
      </c>
      <c r="N7352" s="3">
        <f t="shared" si="1030"/>
        <v>170</v>
      </c>
      <c r="O7352" s="3">
        <f>IF(H7352="Reg", MIN(Inputs!$B$2, I7352*Inputs!$B$10, (Inputs!$B$8-I7352)/Inputs!$B$9), 0)</f>
        <v>0</v>
      </c>
      <c r="P7352" s="3">
        <f t="shared" si="1031"/>
        <v>5864.5750000000007</v>
      </c>
      <c r="Q7352" s="3">
        <f t="shared" si="1032"/>
        <v>0</v>
      </c>
      <c r="R7352" s="3">
        <f>I7352 + M7352*Inputs!$B$9 - N7352/Inputs!$B$10</f>
        <v>158.77939109773115</v>
      </c>
    </row>
    <row r="7353" spans="1:18" x14ac:dyDescent="0.3">
      <c r="A7353" s="4">
        <v>46329.291666666657</v>
      </c>
      <c r="B7353" s="3">
        <v>19.345000000000002</v>
      </c>
      <c r="C7353" s="3">
        <v>3</v>
      </c>
      <c r="D7353" s="3">
        <f t="shared" si="1026"/>
        <v>26.169375000000006</v>
      </c>
      <c r="E7353" s="3">
        <f>MAX(B7353 - D7353/Inputs!$B$5, 0)</f>
        <v>0</v>
      </c>
      <c r="F7353" s="3">
        <f>MAX(D7353*Inputs!$B$5 - B7353, 0)</f>
        <v>3.6840500000000027</v>
      </c>
      <c r="G7353" s="3">
        <f t="shared" si="1027"/>
        <v>3</v>
      </c>
      <c r="H7353" t="str">
        <f t="shared" si="1028"/>
        <v>Charge</v>
      </c>
      <c r="I7353" s="3">
        <f t="shared" si="1033"/>
        <v>158.77939109773115</v>
      </c>
      <c r="J7353" s="3">
        <f t="shared" si="1034"/>
        <v>170</v>
      </c>
      <c r="K7353" s="3">
        <f>MIN(Inputs!$B$2, (Inputs!$B$8 - I7353)/Inputs!$B$9)</f>
        <v>170</v>
      </c>
      <c r="L7353" s="3">
        <f>MAX(MIN(Inputs!$B$2, I7353*Inputs!$B$10, Inputs!$B$8*Inputs!$B$4 - J7353), 0)</f>
        <v>148.94827166799323</v>
      </c>
      <c r="M7353" s="3">
        <f t="shared" si="1029"/>
        <v>170</v>
      </c>
      <c r="N7353" s="3">
        <f t="shared" si="1030"/>
        <v>0</v>
      </c>
      <c r="O7353" s="3">
        <f>IF(H7353="Reg", MIN(Inputs!$B$2, I7353*Inputs!$B$10, (Inputs!$B$8-I7353)/Inputs!$B$9), 0)</f>
        <v>0</v>
      </c>
      <c r="P7353" s="3">
        <f t="shared" si="1031"/>
        <v>-3288.6500000000005</v>
      </c>
      <c r="Q7353" s="3">
        <f t="shared" si="1032"/>
        <v>0</v>
      </c>
      <c r="R7353" s="3">
        <f>I7353 + M7353*Inputs!$B$9 - N7353/Inputs!$B$10</f>
        <v>318.25352693172772</v>
      </c>
    </row>
    <row r="7354" spans="1:18" x14ac:dyDescent="0.3">
      <c r="A7354" s="4">
        <v>46329.333333333343</v>
      </c>
      <c r="B7354" s="3">
        <v>14.705000000000002</v>
      </c>
      <c r="C7354" s="3">
        <v>4.5</v>
      </c>
      <c r="D7354" s="3">
        <f t="shared" si="1026"/>
        <v>26.169375000000006</v>
      </c>
      <c r="E7354" s="3">
        <f>MAX(B7354 - D7354/Inputs!$B$5, 0)</f>
        <v>0</v>
      </c>
      <c r="F7354" s="3">
        <f>MAX(D7354*Inputs!$B$5 - B7354, 0)</f>
        <v>8.3240500000000033</v>
      </c>
      <c r="G7354" s="3">
        <f t="shared" si="1027"/>
        <v>4.5</v>
      </c>
      <c r="H7354" t="str">
        <f t="shared" si="1028"/>
        <v>Charge</v>
      </c>
      <c r="I7354" s="3">
        <f t="shared" si="1033"/>
        <v>318.25352693172772</v>
      </c>
      <c r="J7354" s="3">
        <f t="shared" si="1034"/>
        <v>170</v>
      </c>
      <c r="K7354" s="3">
        <f>MIN(Inputs!$B$2, (Inputs!$B$8 - I7354)/Inputs!$B$9)</f>
        <v>23.181818181818198</v>
      </c>
      <c r="L7354" s="3">
        <f>MAX(MIN(Inputs!$B$2, I7354*Inputs!$B$10, Inputs!$B$8*Inputs!$B$4 - J7354), 0)</f>
        <v>170</v>
      </c>
      <c r="M7354" s="3">
        <f t="shared" si="1029"/>
        <v>23.181818181818198</v>
      </c>
      <c r="N7354" s="3">
        <f t="shared" si="1030"/>
        <v>0</v>
      </c>
      <c r="O7354" s="3">
        <f>IF(H7354="Reg", MIN(Inputs!$B$2, I7354*Inputs!$B$10, (Inputs!$B$8-I7354)/Inputs!$B$9), 0)</f>
        <v>0</v>
      </c>
      <c r="P7354" s="3">
        <f t="shared" si="1031"/>
        <v>-340.88863636363664</v>
      </c>
      <c r="Q7354" s="3">
        <f t="shared" si="1032"/>
        <v>0</v>
      </c>
      <c r="R7354" s="3">
        <f>I7354 + M7354*Inputs!$B$9 - N7354/Inputs!$B$10</f>
        <v>340</v>
      </c>
    </row>
    <row r="7355" spans="1:18" x14ac:dyDescent="0.3">
      <c r="A7355" s="4">
        <v>46329.375</v>
      </c>
      <c r="B7355" s="3">
        <v>17.350000000000001</v>
      </c>
      <c r="C7355" s="3">
        <v>1</v>
      </c>
      <c r="D7355" s="3">
        <f t="shared" si="1026"/>
        <v>26.169375000000006</v>
      </c>
      <c r="E7355" s="3">
        <f>MAX(B7355 - D7355/Inputs!$B$5, 0)</f>
        <v>0</v>
      </c>
      <c r="F7355" s="3">
        <f>MAX(D7355*Inputs!$B$5 - B7355, 0)</f>
        <v>5.6790500000000037</v>
      </c>
      <c r="G7355" s="3">
        <f t="shared" si="1027"/>
        <v>1</v>
      </c>
      <c r="H7355" t="str">
        <f t="shared" si="1028"/>
        <v>Charge</v>
      </c>
      <c r="I7355" s="3">
        <f t="shared" si="1033"/>
        <v>340</v>
      </c>
      <c r="J7355" s="3">
        <f t="shared" si="1034"/>
        <v>170</v>
      </c>
      <c r="K7355" s="3">
        <f>MIN(Inputs!$B$2, (Inputs!$B$8 - I7355)/Inputs!$B$9)</f>
        <v>0</v>
      </c>
      <c r="L7355" s="3">
        <f>MAX(MIN(Inputs!$B$2, I7355*Inputs!$B$10, Inputs!$B$8*Inputs!$B$4 - J7355), 0)</f>
        <v>170</v>
      </c>
      <c r="M7355" s="3">
        <f t="shared" si="1029"/>
        <v>0</v>
      </c>
      <c r="N7355" s="3">
        <f t="shared" si="1030"/>
        <v>0</v>
      </c>
      <c r="O7355" s="3">
        <f>IF(H7355="Reg", MIN(Inputs!$B$2, I7355*Inputs!$B$10, (Inputs!$B$8-I7355)/Inputs!$B$9), 0)</f>
        <v>0</v>
      </c>
      <c r="P7355" s="3">
        <f t="shared" si="1031"/>
        <v>0</v>
      </c>
      <c r="Q7355" s="3">
        <f t="shared" si="1032"/>
        <v>0</v>
      </c>
      <c r="R7355" s="3">
        <f>I7355 + M7355*Inputs!$B$9 - N7355/Inputs!$B$10</f>
        <v>340</v>
      </c>
    </row>
    <row r="7356" spans="1:18" x14ac:dyDescent="0.3">
      <c r="A7356" s="4">
        <v>46329.416666666657</v>
      </c>
      <c r="B7356" s="3">
        <v>7.7225000000000001</v>
      </c>
      <c r="C7356" s="3">
        <v>0.88</v>
      </c>
      <c r="D7356" s="3">
        <f t="shared" si="1026"/>
        <v>26.169375000000006</v>
      </c>
      <c r="E7356" s="3">
        <f>MAX(B7356 - D7356/Inputs!$B$5, 0)</f>
        <v>0</v>
      </c>
      <c r="F7356" s="3">
        <f>MAX(D7356*Inputs!$B$5 - B7356, 0)</f>
        <v>15.306550000000005</v>
      </c>
      <c r="G7356" s="3">
        <f t="shared" si="1027"/>
        <v>0.88</v>
      </c>
      <c r="H7356" t="str">
        <f t="shared" si="1028"/>
        <v>Charge</v>
      </c>
      <c r="I7356" s="3">
        <f t="shared" si="1033"/>
        <v>340</v>
      </c>
      <c r="J7356" s="3">
        <f t="shared" si="1034"/>
        <v>170</v>
      </c>
      <c r="K7356" s="3">
        <f>MIN(Inputs!$B$2, (Inputs!$B$8 - I7356)/Inputs!$B$9)</f>
        <v>0</v>
      </c>
      <c r="L7356" s="3">
        <f>MAX(MIN(Inputs!$B$2, I7356*Inputs!$B$10, Inputs!$B$8*Inputs!$B$4 - J7356), 0)</f>
        <v>170</v>
      </c>
      <c r="M7356" s="3">
        <f t="shared" si="1029"/>
        <v>0</v>
      </c>
      <c r="N7356" s="3">
        <f t="shared" si="1030"/>
        <v>0</v>
      </c>
      <c r="O7356" s="3">
        <f>IF(H7356="Reg", MIN(Inputs!$B$2, I7356*Inputs!$B$10, (Inputs!$B$8-I7356)/Inputs!$B$9), 0)</f>
        <v>0</v>
      </c>
      <c r="P7356" s="3">
        <f t="shared" si="1031"/>
        <v>0</v>
      </c>
      <c r="Q7356" s="3">
        <f t="shared" si="1032"/>
        <v>0</v>
      </c>
      <c r="R7356" s="3">
        <f>I7356 + M7356*Inputs!$B$9 - N7356/Inputs!$B$10</f>
        <v>340</v>
      </c>
    </row>
    <row r="7357" spans="1:18" x14ac:dyDescent="0.3">
      <c r="A7357" s="4">
        <v>46329.458333333343</v>
      </c>
      <c r="B7357" s="3">
        <v>3.77</v>
      </c>
      <c r="C7357" s="3">
        <v>0.5</v>
      </c>
      <c r="D7357" s="3">
        <f t="shared" si="1026"/>
        <v>26.169375000000006</v>
      </c>
      <c r="E7357" s="3">
        <f>MAX(B7357 - D7357/Inputs!$B$5, 0)</f>
        <v>0</v>
      </c>
      <c r="F7357" s="3">
        <f>MAX(D7357*Inputs!$B$5 - B7357, 0)</f>
        <v>19.259050000000006</v>
      </c>
      <c r="G7357" s="3">
        <f t="shared" si="1027"/>
        <v>0.5</v>
      </c>
      <c r="H7357" t="str">
        <f t="shared" si="1028"/>
        <v>Charge</v>
      </c>
      <c r="I7357" s="3">
        <f t="shared" si="1033"/>
        <v>340</v>
      </c>
      <c r="J7357" s="3">
        <f t="shared" si="1034"/>
        <v>170</v>
      </c>
      <c r="K7357" s="3">
        <f>MIN(Inputs!$B$2, (Inputs!$B$8 - I7357)/Inputs!$B$9)</f>
        <v>0</v>
      </c>
      <c r="L7357" s="3">
        <f>MAX(MIN(Inputs!$B$2, I7357*Inputs!$B$10, Inputs!$B$8*Inputs!$B$4 - J7357), 0)</f>
        <v>170</v>
      </c>
      <c r="M7357" s="3">
        <f t="shared" si="1029"/>
        <v>0</v>
      </c>
      <c r="N7357" s="3">
        <f t="shared" si="1030"/>
        <v>0</v>
      </c>
      <c r="O7357" s="3">
        <f>IF(H7357="Reg", MIN(Inputs!$B$2, I7357*Inputs!$B$10, (Inputs!$B$8-I7357)/Inputs!$B$9), 0)</f>
        <v>0</v>
      </c>
      <c r="P7357" s="3">
        <f t="shared" si="1031"/>
        <v>0</v>
      </c>
      <c r="Q7357" s="3">
        <f t="shared" si="1032"/>
        <v>0</v>
      </c>
      <c r="R7357" s="3">
        <f>I7357 + M7357*Inputs!$B$9 - N7357/Inputs!$B$10</f>
        <v>340</v>
      </c>
    </row>
    <row r="7358" spans="1:18" x14ac:dyDescent="0.3">
      <c r="A7358" s="4">
        <v>46329.5</v>
      </c>
      <c r="B7358" s="3">
        <v>1.7825</v>
      </c>
      <c r="C7358" s="3">
        <v>0.5</v>
      </c>
      <c r="D7358" s="3">
        <f t="shared" si="1026"/>
        <v>26.169375000000006</v>
      </c>
      <c r="E7358" s="3">
        <f>MAX(B7358 - D7358/Inputs!$B$5, 0)</f>
        <v>0</v>
      </c>
      <c r="F7358" s="3">
        <f>MAX(D7358*Inputs!$B$5 - B7358, 0)</f>
        <v>21.246550000000006</v>
      </c>
      <c r="G7358" s="3">
        <f t="shared" si="1027"/>
        <v>0.5</v>
      </c>
      <c r="H7358" t="str">
        <f t="shared" si="1028"/>
        <v>Charge</v>
      </c>
      <c r="I7358" s="3">
        <f t="shared" si="1033"/>
        <v>340</v>
      </c>
      <c r="J7358" s="3">
        <f t="shared" si="1034"/>
        <v>170</v>
      </c>
      <c r="K7358" s="3">
        <f>MIN(Inputs!$B$2, (Inputs!$B$8 - I7358)/Inputs!$B$9)</f>
        <v>0</v>
      </c>
      <c r="L7358" s="3">
        <f>MAX(MIN(Inputs!$B$2, I7358*Inputs!$B$10, Inputs!$B$8*Inputs!$B$4 - J7358), 0)</f>
        <v>170</v>
      </c>
      <c r="M7358" s="3">
        <f t="shared" si="1029"/>
        <v>0</v>
      </c>
      <c r="N7358" s="3">
        <f t="shared" si="1030"/>
        <v>0</v>
      </c>
      <c r="O7358" s="3">
        <f>IF(H7358="Reg", MIN(Inputs!$B$2, I7358*Inputs!$B$10, (Inputs!$B$8-I7358)/Inputs!$B$9), 0)</f>
        <v>0</v>
      </c>
      <c r="P7358" s="3">
        <f t="shared" si="1031"/>
        <v>0</v>
      </c>
      <c r="Q7358" s="3">
        <f t="shared" si="1032"/>
        <v>0</v>
      </c>
      <c r="R7358" s="3">
        <f>I7358 + M7358*Inputs!$B$9 - N7358/Inputs!$B$10</f>
        <v>340</v>
      </c>
    </row>
    <row r="7359" spans="1:18" x14ac:dyDescent="0.3">
      <c r="A7359" s="4">
        <v>46329.541666666657</v>
      </c>
      <c r="B7359" s="3">
        <v>1.7999999999999998</v>
      </c>
      <c r="C7359" s="3">
        <v>0.72</v>
      </c>
      <c r="D7359" s="3">
        <f t="shared" si="1026"/>
        <v>26.169375000000006</v>
      </c>
      <c r="E7359" s="3">
        <f>MAX(B7359 - D7359/Inputs!$B$5, 0)</f>
        <v>0</v>
      </c>
      <c r="F7359" s="3">
        <f>MAX(D7359*Inputs!$B$5 - B7359, 0)</f>
        <v>21.229050000000004</v>
      </c>
      <c r="G7359" s="3">
        <f t="shared" si="1027"/>
        <v>0.72</v>
      </c>
      <c r="H7359" t="str">
        <f t="shared" si="1028"/>
        <v>Charge</v>
      </c>
      <c r="I7359" s="3">
        <f t="shared" si="1033"/>
        <v>340</v>
      </c>
      <c r="J7359" s="3">
        <f t="shared" si="1034"/>
        <v>170</v>
      </c>
      <c r="K7359" s="3">
        <f>MIN(Inputs!$B$2, (Inputs!$B$8 - I7359)/Inputs!$B$9)</f>
        <v>0</v>
      </c>
      <c r="L7359" s="3">
        <f>MAX(MIN(Inputs!$B$2, I7359*Inputs!$B$10, Inputs!$B$8*Inputs!$B$4 - J7359), 0)</f>
        <v>170</v>
      </c>
      <c r="M7359" s="3">
        <f t="shared" si="1029"/>
        <v>0</v>
      </c>
      <c r="N7359" s="3">
        <f t="shared" si="1030"/>
        <v>0</v>
      </c>
      <c r="O7359" s="3">
        <f>IF(H7359="Reg", MIN(Inputs!$B$2, I7359*Inputs!$B$10, (Inputs!$B$8-I7359)/Inputs!$B$9), 0)</f>
        <v>0</v>
      </c>
      <c r="P7359" s="3">
        <f t="shared" si="1031"/>
        <v>0</v>
      </c>
      <c r="Q7359" s="3">
        <f t="shared" si="1032"/>
        <v>0</v>
      </c>
      <c r="R7359" s="3">
        <f>I7359 + M7359*Inputs!$B$9 - N7359/Inputs!$B$10</f>
        <v>340</v>
      </c>
    </row>
    <row r="7360" spans="1:18" x14ac:dyDescent="0.3">
      <c r="A7360" s="4">
        <v>46329.583333333343</v>
      </c>
      <c r="B7360" s="3">
        <v>13.190000000000001</v>
      </c>
      <c r="C7360" s="3">
        <v>0.5</v>
      </c>
      <c r="D7360" s="3">
        <f t="shared" si="1026"/>
        <v>26.169375000000006</v>
      </c>
      <c r="E7360" s="3">
        <f>MAX(B7360 - D7360/Inputs!$B$5, 0)</f>
        <v>0</v>
      </c>
      <c r="F7360" s="3">
        <f>MAX(D7360*Inputs!$B$5 - B7360, 0)</f>
        <v>9.8390500000000038</v>
      </c>
      <c r="G7360" s="3">
        <f t="shared" si="1027"/>
        <v>0.5</v>
      </c>
      <c r="H7360" t="str">
        <f t="shared" si="1028"/>
        <v>Charge</v>
      </c>
      <c r="I7360" s="3">
        <f t="shared" si="1033"/>
        <v>340</v>
      </c>
      <c r="J7360" s="3">
        <f t="shared" si="1034"/>
        <v>170</v>
      </c>
      <c r="K7360" s="3">
        <f>MIN(Inputs!$B$2, (Inputs!$B$8 - I7360)/Inputs!$B$9)</f>
        <v>0</v>
      </c>
      <c r="L7360" s="3">
        <f>MAX(MIN(Inputs!$B$2, I7360*Inputs!$B$10, Inputs!$B$8*Inputs!$B$4 - J7360), 0)</f>
        <v>170</v>
      </c>
      <c r="M7360" s="3">
        <f t="shared" si="1029"/>
        <v>0</v>
      </c>
      <c r="N7360" s="3">
        <f t="shared" si="1030"/>
        <v>0</v>
      </c>
      <c r="O7360" s="3">
        <f>IF(H7360="Reg", MIN(Inputs!$B$2, I7360*Inputs!$B$10, (Inputs!$B$8-I7360)/Inputs!$B$9), 0)</f>
        <v>0</v>
      </c>
      <c r="P7360" s="3">
        <f t="shared" si="1031"/>
        <v>0</v>
      </c>
      <c r="Q7360" s="3">
        <f t="shared" si="1032"/>
        <v>0</v>
      </c>
      <c r="R7360" s="3">
        <f>I7360 + M7360*Inputs!$B$9 - N7360/Inputs!$B$10</f>
        <v>340</v>
      </c>
    </row>
    <row r="7361" spans="1:18" x14ac:dyDescent="0.3">
      <c r="A7361" s="4">
        <v>46329.625</v>
      </c>
      <c r="B7361" s="3">
        <v>16.925000000000001</v>
      </c>
      <c r="C7361" s="3">
        <v>0.5</v>
      </c>
      <c r="D7361" s="3">
        <f t="shared" si="1026"/>
        <v>26.169375000000006</v>
      </c>
      <c r="E7361" s="3">
        <f>MAX(B7361 - D7361/Inputs!$B$5, 0)</f>
        <v>0</v>
      </c>
      <c r="F7361" s="3">
        <f>MAX(D7361*Inputs!$B$5 - B7361, 0)</f>
        <v>6.1040500000000044</v>
      </c>
      <c r="G7361" s="3">
        <f t="shared" si="1027"/>
        <v>0.5</v>
      </c>
      <c r="H7361" t="str">
        <f t="shared" si="1028"/>
        <v>Charge</v>
      </c>
      <c r="I7361" s="3">
        <f t="shared" si="1033"/>
        <v>340</v>
      </c>
      <c r="J7361" s="3">
        <f t="shared" si="1034"/>
        <v>170</v>
      </c>
      <c r="K7361" s="3">
        <f>MIN(Inputs!$B$2, (Inputs!$B$8 - I7361)/Inputs!$B$9)</f>
        <v>0</v>
      </c>
      <c r="L7361" s="3">
        <f>MAX(MIN(Inputs!$B$2, I7361*Inputs!$B$10, Inputs!$B$8*Inputs!$B$4 - J7361), 0)</f>
        <v>170</v>
      </c>
      <c r="M7361" s="3">
        <f t="shared" si="1029"/>
        <v>0</v>
      </c>
      <c r="N7361" s="3">
        <f t="shared" si="1030"/>
        <v>0</v>
      </c>
      <c r="O7361" s="3">
        <f>IF(H7361="Reg", MIN(Inputs!$B$2, I7361*Inputs!$B$10, (Inputs!$B$8-I7361)/Inputs!$B$9), 0)</f>
        <v>0</v>
      </c>
      <c r="P7361" s="3">
        <f t="shared" si="1031"/>
        <v>0</v>
      </c>
      <c r="Q7361" s="3">
        <f t="shared" si="1032"/>
        <v>0</v>
      </c>
      <c r="R7361" s="3">
        <f>I7361 + M7361*Inputs!$B$9 - N7361/Inputs!$B$10</f>
        <v>340</v>
      </c>
    </row>
    <row r="7362" spans="1:18" x14ac:dyDescent="0.3">
      <c r="A7362" s="4">
        <v>46329.666666666657</v>
      </c>
      <c r="B7362" s="3">
        <v>18.657499999999999</v>
      </c>
      <c r="C7362" s="3">
        <v>0.53</v>
      </c>
      <c r="D7362" s="3">
        <f t="shared" ref="D7362:D7425" si="1035">AVERAGEIFS(B:B, A:A, "&gt;="&amp;INT(A7362), A:A, "&lt;"&amp;INT(A7362)+1)</f>
        <v>26.169375000000006</v>
      </c>
      <c r="E7362" s="3">
        <f>MAX(B7362 - D7362/Inputs!$B$5, 0)</f>
        <v>0</v>
      </c>
      <c r="F7362" s="3">
        <f>MAX(D7362*Inputs!$B$5 - B7362, 0)</f>
        <v>4.3715500000000063</v>
      </c>
      <c r="G7362" s="3">
        <f t="shared" ref="G7362:G7425" si="1036">C7362</f>
        <v>0.53</v>
      </c>
      <c r="H7362" t="str">
        <f t="shared" ref="H7362:H7425" si="1037">IF(MAX(E7362, F7362, G7362)&lt;=0, "Idle", IF(AND(G7362&gt;=E7362, G7362&gt;=F7362), "Reg", IF(E7362&gt;=F7362, "Discharge", "Charge")))</f>
        <v>Charge</v>
      </c>
      <c r="I7362" s="3">
        <f t="shared" si="1033"/>
        <v>340</v>
      </c>
      <c r="J7362" s="3">
        <f t="shared" si="1034"/>
        <v>170</v>
      </c>
      <c r="K7362" s="3">
        <f>MIN(Inputs!$B$2, (Inputs!$B$8 - I7362)/Inputs!$B$9)</f>
        <v>0</v>
      </c>
      <c r="L7362" s="3">
        <f>MAX(MIN(Inputs!$B$2, I7362*Inputs!$B$10, Inputs!$B$8*Inputs!$B$4 - J7362), 0)</f>
        <v>170</v>
      </c>
      <c r="M7362" s="3">
        <f t="shared" ref="M7362:M7425" si="1038">IF(H7362="Charge", K7362, 0)</f>
        <v>0</v>
      </c>
      <c r="N7362" s="3">
        <f t="shared" ref="N7362:N7425" si="1039">IF(H7362="Discharge", L7362, 0)</f>
        <v>0</v>
      </c>
      <c r="O7362" s="3">
        <f>IF(H7362="Reg", MIN(Inputs!$B$2, I7362*Inputs!$B$10, (Inputs!$B$8-I7362)/Inputs!$B$9), 0)</f>
        <v>0</v>
      </c>
      <c r="P7362" s="3">
        <f t="shared" ref="P7362:P7425" si="1040">(N7362 - M7362) * B7362</f>
        <v>0</v>
      </c>
      <c r="Q7362" s="3">
        <f t="shared" ref="Q7362:Q7425" si="1041">O7362 * C7362</f>
        <v>0</v>
      </c>
      <c r="R7362" s="3">
        <f>I7362 + M7362*Inputs!$B$9 - N7362/Inputs!$B$10</f>
        <v>340</v>
      </c>
    </row>
    <row r="7363" spans="1:18" x14ac:dyDescent="0.3">
      <c r="A7363" s="4">
        <v>46329.708333333343</v>
      </c>
      <c r="B7363" s="3">
        <v>59.142499999999998</v>
      </c>
      <c r="C7363" s="3">
        <v>5.64</v>
      </c>
      <c r="D7363" s="3">
        <f t="shared" si="1035"/>
        <v>26.169375000000006</v>
      </c>
      <c r="E7363" s="3">
        <f>MAX(B7363 - D7363/Inputs!$B$5, 0)</f>
        <v>29.404573863636355</v>
      </c>
      <c r="F7363" s="3">
        <f>MAX(D7363*Inputs!$B$5 - B7363, 0)</f>
        <v>0</v>
      </c>
      <c r="G7363" s="3">
        <f t="shared" si="1036"/>
        <v>5.64</v>
      </c>
      <c r="H7363" t="str">
        <f t="shared" si="1037"/>
        <v>Discharge</v>
      </c>
      <c r="I7363" s="3">
        <f t="shared" ref="I7363:I7426" si="1042">R7362</f>
        <v>340</v>
      </c>
      <c r="J7363" s="3">
        <f t="shared" ref="J7363:J7426" si="1043">IF(INT(A7363)=INT(A7362), J7362 + N7362, 0)</f>
        <v>170</v>
      </c>
      <c r="K7363" s="3">
        <f>MIN(Inputs!$B$2, (Inputs!$B$8 - I7363)/Inputs!$B$9)</f>
        <v>0</v>
      </c>
      <c r="L7363" s="3">
        <f>MAX(MIN(Inputs!$B$2, I7363*Inputs!$B$10, Inputs!$B$8*Inputs!$B$4 - J7363), 0)</f>
        <v>170</v>
      </c>
      <c r="M7363" s="3">
        <f t="shared" si="1038"/>
        <v>0</v>
      </c>
      <c r="N7363" s="3">
        <f t="shared" si="1039"/>
        <v>170</v>
      </c>
      <c r="O7363" s="3">
        <f>IF(H7363="Reg", MIN(Inputs!$B$2, I7363*Inputs!$B$10, (Inputs!$B$8-I7363)/Inputs!$B$9), 0)</f>
        <v>0</v>
      </c>
      <c r="P7363" s="3">
        <f t="shared" si="1040"/>
        <v>10054.225</v>
      </c>
      <c r="Q7363" s="3">
        <f t="shared" si="1041"/>
        <v>0</v>
      </c>
      <c r="R7363" s="3">
        <f>I7363 + M7363*Inputs!$B$9 - N7363/Inputs!$B$10</f>
        <v>158.77939109773115</v>
      </c>
    </row>
    <row r="7364" spans="1:18" x14ac:dyDescent="0.3">
      <c r="A7364" s="4">
        <v>46329.75</v>
      </c>
      <c r="B7364" s="3">
        <v>61.665000000000006</v>
      </c>
      <c r="C7364" s="3">
        <v>3.99</v>
      </c>
      <c r="D7364" s="3">
        <f t="shared" si="1035"/>
        <v>26.169375000000006</v>
      </c>
      <c r="E7364" s="3">
        <f>MAX(B7364 - D7364/Inputs!$B$5, 0)</f>
        <v>31.927073863636362</v>
      </c>
      <c r="F7364" s="3">
        <f>MAX(D7364*Inputs!$B$5 - B7364, 0)</f>
        <v>0</v>
      </c>
      <c r="G7364" s="3">
        <f t="shared" si="1036"/>
        <v>3.99</v>
      </c>
      <c r="H7364" t="str">
        <f t="shared" si="1037"/>
        <v>Discharge</v>
      </c>
      <c r="I7364" s="3">
        <f t="shared" si="1042"/>
        <v>158.77939109773115</v>
      </c>
      <c r="J7364" s="3">
        <f t="shared" si="1043"/>
        <v>340</v>
      </c>
      <c r="K7364" s="3">
        <f>MIN(Inputs!$B$2, (Inputs!$B$8 - I7364)/Inputs!$B$9)</f>
        <v>170</v>
      </c>
      <c r="L7364" s="3">
        <f>MAX(MIN(Inputs!$B$2, I7364*Inputs!$B$10, Inputs!$B$8*Inputs!$B$4 - J7364), 0)</f>
        <v>0</v>
      </c>
      <c r="M7364" s="3">
        <f t="shared" si="1038"/>
        <v>0</v>
      </c>
      <c r="N7364" s="3">
        <f t="shared" si="1039"/>
        <v>0</v>
      </c>
      <c r="O7364" s="3">
        <f>IF(H7364="Reg", MIN(Inputs!$B$2, I7364*Inputs!$B$10, (Inputs!$B$8-I7364)/Inputs!$B$9), 0)</f>
        <v>0</v>
      </c>
      <c r="P7364" s="3">
        <f t="shared" si="1040"/>
        <v>0</v>
      </c>
      <c r="Q7364" s="3">
        <f t="shared" si="1041"/>
        <v>0</v>
      </c>
      <c r="R7364" s="3">
        <f>I7364 + M7364*Inputs!$B$9 - N7364/Inputs!$B$10</f>
        <v>158.77939109773115</v>
      </c>
    </row>
    <row r="7365" spans="1:18" x14ac:dyDescent="0.3">
      <c r="A7365" s="4">
        <v>46329.791666666657</v>
      </c>
      <c r="B7365" s="3">
        <v>60.52</v>
      </c>
      <c r="C7365" s="3">
        <v>1.88</v>
      </c>
      <c r="D7365" s="3">
        <f t="shared" si="1035"/>
        <v>26.169375000000006</v>
      </c>
      <c r="E7365" s="3">
        <f>MAX(B7365 - D7365/Inputs!$B$5, 0)</f>
        <v>30.782073863636359</v>
      </c>
      <c r="F7365" s="3">
        <f>MAX(D7365*Inputs!$B$5 - B7365, 0)</f>
        <v>0</v>
      </c>
      <c r="G7365" s="3">
        <f t="shared" si="1036"/>
        <v>1.88</v>
      </c>
      <c r="H7365" t="str">
        <f t="shared" si="1037"/>
        <v>Discharge</v>
      </c>
      <c r="I7365" s="3">
        <f t="shared" si="1042"/>
        <v>158.77939109773115</v>
      </c>
      <c r="J7365" s="3">
        <f t="shared" si="1043"/>
        <v>340</v>
      </c>
      <c r="K7365" s="3">
        <f>MIN(Inputs!$B$2, (Inputs!$B$8 - I7365)/Inputs!$B$9)</f>
        <v>170</v>
      </c>
      <c r="L7365" s="3">
        <f>MAX(MIN(Inputs!$B$2, I7365*Inputs!$B$10, Inputs!$B$8*Inputs!$B$4 - J7365), 0)</f>
        <v>0</v>
      </c>
      <c r="M7365" s="3">
        <f t="shared" si="1038"/>
        <v>0</v>
      </c>
      <c r="N7365" s="3">
        <f t="shared" si="1039"/>
        <v>0</v>
      </c>
      <c r="O7365" s="3">
        <f>IF(H7365="Reg", MIN(Inputs!$B$2, I7365*Inputs!$B$10, (Inputs!$B$8-I7365)/Inputs!$B$9), 0)</f>
        <v>0</v>
      </c>
      <c r="P7365" s="3">
        <f t="shared" si="1040"/>
        <v>0</v>
      </c>
      <c r="Q7365" s="3">
        <f t="shared" si="1041"/>
        <v>0</v>
      </c>
      <c r="R7365" s="3">
        <f>I7365 + M7365*Inputs!$B$9 - N7365/Inputs!$B$10</f>
        <v>158.77939109773115</v>
      </c>
    </row>
    <row r="7366" spans="1:18" x14ac:dyDescent="0.3">
      <c r="A7366" s="4">
        <v>46329.833333333343</v>
      </c>
      <c r="B7366" s="3">
        <v>42.484999999999999</v>
      </c>
      <c r="C7366" s="3">
        <v>2.78</v>
      </c>
      <c r="D7366" s="3">
        <f t="shared" si="1035"/>
        <v>26.169375000000006</v>
      </c>
      <c r="E7366" s="3">
        <f>MAX(B7366 - D7366/Inputs!$B$5, 0)</f>
        <v>12.747073863636356</v>
      </c>
      <c r="F7366" s="3">
        <f>MAX(D7366*Inputs!$B$5 - B7366, 0)</f>
        <v>0</v>
      </c>
      <c r="G7366" s="3">
        <f t="shared" si="1036"/>
        <v>2.78</v>
      </c>
      <c r="H7366" t="str">
        <f t="shared" si="1037"/>
        <v>Discharge</v>
      </c>
      <c r="I7366" s="3">
        <f t="shared" si="1042"/>
        <v>158.77939109773115</v>
      </c>
      <c r="J7366" s="3">
        <f t="shared" si="1043"/>
        <v>340</v>
      </c>
      <c r="K7366" s="3">
        <f>MIN(Inputs!$B$2, (Inputs!$B$8 - I7366)/Inputs!$B$9)</f>
        <v>170</v>
      </c>
      <c r="L7366" s="3">
        <f>MAX(MIN(Inputs!$B$2, I7366*Inputs!$B$10, Inputs!$B$8*Inputs!$B$4 - J7366), 0)</f>
        <v>0</v>
      </c>
      <c r="M7366" s="3">
        <f t="shared" si="1038"/>
        <v>0</v>
      </c>
      <c r="N7366" s="3">
        <f t="shared" si="1039"/>
        <v>0</v>
      </c>
      <c r="O7366" s="3">
        <f>IF(H7366="Reg", MIN(Inputs!$B$2, I7366*Inputs!$B$10, (Inputs!$B$8-I7366)/Inputs!$B$9), 0)</f>
        <v>0</v>
      </c>
      <c r="P7366" s="3">
        <f t="shared" si="1040"/>
        <v>0</v>
      </c>
      <c r="Q7366" s="3">
        <f t="shared" si="1041"/>
        <v>0</v>
      </c>
      <c r="R7366" s="3">
        <f>I7366 + M7366*Inputs!$B$9 - N7366/Inputs!$B$10</f>
        <v>158.77939109773115</v>
      </c>
    </row>
    <row r="7367" spans="1:18" x14ac:dyDescent="0.3">
      <c r="A7367" s="4">
        <v>46329.875</v>
      </c>
      <c r="B7367" s="3">
        <v>37.5075</v>
      </c>
      <c r="C7367" s="3">
        <v>0.99</v>
      </c>
      <c r="D7367" s="3">
        <f t="shared" si="1035"/>
        <v>26.169375000000006</v>
      </c>
      <c r="E7367" s="3">
        <f>MAX(B7367 - D7367/Inputs!$B$5, 0)</f>
        <v>7.7695738636363565</v>
      </c>
      <c r="F7367" s="3">
        <f>MAX(D7367*Inputs!$B$5 - B7367, 0)</f>
        <v>0</v>
      </c>
      <c r="G7367" s="3">
        <f t="shared" si="1036"/>
        <v>0.99</v>
      </c>
      <c r="H7367" t="str">
        <f t="shared" si="1037"/>
        <v>Discharge</v>
      </c>
      <c r="I7367" s="3">
        <f t="shared" si="1042"/>
        <v>158.77939109773115</v>
      </c>
      <c r="J7367" s="3">
        <f t="shared" si="1043"/>
        <v>340</v>
      </c>
      <c r="K7367" s="3">
        <f>MIN(Inputs!$B$2, (Inputs!$B$8 - I7367)/Inputs!$B$9)</f>
        <v>170</v>
      </c>
      <c r="L7367" s="3">
        <f>MAX(MIN(Inputs!$B$2, I7367*Inputs!$B$10, Inputs!$B$8*Inputs!$B$4 - J7367), 0)</f>
        <v>0</v>
      </c>
      <c r="M7367" s="3">
        <f t="shared" si="1038"/>
        <v>0</v>
      </c>
      <c r="N7367" s="3">
        <f t="shared" si="1039"/>
        <v>0</v>
      </c>
      <c r="O7367" s="3">
        <f>IF(H7367="Reg", MIN(Inputs!$B$2, I7367*Inputs!$B$10, (Inputs!$B$8-I7367)/Inputs!$B$9), 0)</f>
        <v>0</v>
      </c>
      <c r="P7367" s="3">
        <f t="shared" si="1040"/>
        <v>0</v>
      </c>
      <c r="Q7367" s="3">
        <f t="shared" si="1041"/>
        <v>0</v>
      </c>
      <c r="R7367" s="3">
        <f>I7367 + M7367*Inputs!$B$9 - N7367/Inputs!$B$10</f>
        <v>158.77939109773115</v>
      </c>
    </row>
    <row r="7368" spans="1:18" x14ac:dyDescent="0.3">
      <c r="A7368" s="4">
        <v>46329.916666666657</v>
      </c>
      <c r="B7368" s="3">
        <v>33.564999999999998</v>
      </c>
      <c r="C7368" s="3">
        <v>0.86</v>
      </c>
      <c r="D7368" s="3">
        <f t="shared" si="1035"/>
        <v>26.169375000000006</v>
      </c>
      <c r="E7368" s="3">
        <f>MAX(B7368 - D7368/Inputs!$B$5, 0)</f>
        <v>3.8270738636363539</v>
      </c>
      <c r="F7368" s="3">
        <f>MAX(D7368*Inputs!$B$5 - B7368, 0)</f>
        <v>0</v>
      </c>
      <c r="G7368" s="3">
        <f t="shared" si="1036"/>
        <v>0.86</v>
      </c>
      <c r="H7368" t="str">
        <f t="shared" si="1037"/>
        <v>Discharge</v>
      </c>
      <c r="I7368" s="3">
        <f t="shared" si="1042"/>
        <v>158.77939109773115</v>
      </c>
      <c r="J7368" s="3">
        <f t="shared" si="1043"/>
        <v>340</v>
      </c>
      <c r="K7368" s="3">
        <f>MIN(Inputs!$B$2, (Inputs!$B$8 - I7368)/Inputs!$B$9)</f>
        <v>170</v>
      </c>
      <c r="L7368" s="3">
        <f>MAX(MIN(Inputs!$B$2, I7368*Inputs!$B$10, Inputs!$B$8*Inputs!$B$4 - J7368), 0)</f>
        <v>0</v>
      </c>
      <c r="M7368" s="3">
        <f t="shared" si="1038"/>
        <v>0</v>
      </c>
      <c r="N7368" s="3">
        <f t="shared" si="1039"/>
        <v>0</v>
      </c>
      <c r="O7368" s="3">
        <f>IF(H7368="Reg", MIN(Inputs!$B$2, I7368*Inputs!$B$10, (Inputs!$B$8-I7368)/Inputs!$B$9), 0)</f>
        <v>0</v>
      </c>
      <c r="P7368" s="3">
        <f t="shared" si="1040"/>
        <v>0</v>
      </c>
      <c r="Q7368" s="3">
        <f t="shared" si="1041"/>
        <v>0</v>
      </c>
      <c r="R7368" s="3">
        <f>I7368 + M7368*Inputs!$B$9 - N7368/Inputs!$B$10</f>
        <v>158.77939109773115</v>
      </c>
    </row>
    <row r="7369" spans="1:18" x14ac:dyDescent="0.3">
      <c r="A7369" s="4">
        <v>46329.958333333343</v>
      </c>
      <c r="B7369" s="3">
        <v>31.892499999999998</v>
      </c>
      <c r="C7369" s="3">
        <v>0.6</v>
      </c>
      <c r="D7369" s="3">
        <f t="shared" si="1035"/>
        <v>26.169375000000006</v>
      </c>
      <c r="E7369" s="3">
        <f>MAX(B7369 - D7369/Inputs!$B$5, 0)</f>
        <v>2.1545738636363545</v>
      </c>
      <c r="F7369" s="3">
        <f>MAX(D7369*Inputs!$B$5 - B7369, 0)</f>
        <v>0</v>
      </c>
      <c r="G7369" s="3">
        <f t="shared" si="1036"/>
        <v>0.6</v>
      </c>
      <c r="H7369" t="str">
        <f t="shared" si="1037"/>
        <v>Discharge</v>
      </c>
      <c r="I7369" s="3">
        <f t="shared" si="1042"/>
        <v>158.77939109773115</v>
      </c>
      <c r="J7369" s="3">
        <f t="shared" si="1043"/>
        <v>340</v>
      </c>
      <c r="K7369" s="3">
        <f>MIN(Inputs!$B$2, (Inputs!$B$8 - I7369)/Inputs!$B$9)</f>
        <v>170</v>
      </c>
      <c r="L7369" s="3">
        <f>MAX(MIN(Inputs!$B$2, I7369*Inputs!$B$10, Inputs!$B$8*Inputs!$B$4 - J7369), 0)</f>
        <v>0</v>
      </c>
      <c r="M7369" s="3">
        <f t="shared" si="1038"/>
        <v>0</v>
      </c>
      <c r="N7369" s="3">
        <f t="shared" si="1039"/>
        <v>0</v>
      </c>
      <c r="O7369" s="3">
        <f>IF(H7369="Reg", MIN(Inputs!$B$2, I7369*Inputs!$B$10, (Inputs!$B$8-I7369)/Inputs!$B$9), 0)</f>
        <v>0</v>
      </c>
      <c r="P7369" s="3">
        <f t="shared" si="1040"/>
        <v>0</v>
      </c>
      <c r="Q7369" s="3">
        <f t="shared" si="1041"/>
        <v>0</v>
      </c>
      <c r="R7369" s="3">
        <f>I7369 + M7369*Inputs!$B$9 - N7369/Inputs!$B$10</f>
        <v>158.77939109773115</v>
      </c>
    </row>
    <row r="7370" spans="1:18" x14ac:dyDescent="0.3">
      <c r="A7370" s="4">
        <v>46330</v>
      </c>
      <c r="B7370" s="3">
        <v>10.282500000000001</v>
      </c>
      <c r="C7370" s="3">
        <v>0.06</v>
      </c>
      <c r="D7370" s="3">
        <f t="shared" si="1035"/>
        <v>28.646249999999995</v>
      </c>
      <c r="E7370" s="3">
        <f>MAX(B7370 - D7370/Inputs!$B$5, 0)</f>
        <v>0</v>
      </c>
      <c r="F7370" s="3">
        <f>MAX(D7370*Inputs!$B$5 - B7370, 0)</f>
        <v>14.926199999999996</v>
      </c>
      <c r="G7370" s="3">
        <f t="shared" si="1036"/>
        <v>0.06</v>
      </c>
      <c r="H7370" t="str">
        <f t="shared" si="1037"/>
        <v>Charge</v>
      </c>
      <c r="I7370" s="3">
        <f t="shared" si="1042"/>
        <v>158.77939109773115</v>
      </c>
      <c r="J7370" s="3">
        <f t="shared" si="1043"/>
        <v>0</v>
      </c>
      <c r="K7370" s="3">
        <f>MIN(Inputs!$B$2, (Inputs!$B$8 - I7370)/Inputs!$B$9)</f>
        <v>170</v>
      </c>
      <c r="L7370" s="3">
        <f>MAX(MIN(Inputs!$B$2, I7370*Inputs!$B$10, Inputs!$B$8*Inputs!$B$4 - J7370), 0)</f>
        <v>148.94827166799323</v>
      </c>
      <c r="M7370" s="3">
        <f t="shared" si="1038"/>
        <v>170</v>
      </c>
      <c r="N7370" s="3">
        <f t="shared" si="1039"/>
        <v>0</v>
      </c>
      <c r="O7370" s="3">
        <f>IF(H7370="Reg", MIN(Inputs!$B$2, I7370*Inputs!$B$10, (Inputs!$B$8-I7370)/Inputs!$B$9), 0)</f>
        <v>0</v>
      </c>
      <c r="P7370" s="3">
        <f t="shared" si="1040"/>
        <v>-1748.0250000000001</v>
      </c>
      <c r="Q7370" s="3">
        <f t="shared" si="1041"/>
        <v>0</v>
      </c>
      <c r="R7370" s="3">
        <f>I7370 + M7370*Inputs!$B$9 - N7370/Inputs!$B$10</f>
        <v>318.25352693172772</v>
      </c>
    </row>
    <row r="7371" spans="1:18" x14ac:dyDescent="0.3">
      <c r="A7371" s="4">
        <v>46330.041666666657</v>
      </c>
      <c r="B7371" s="3">
        <v>8.3874999999999993</v>
      </c>
      <c r="C7371" s="3">
        <v>0.27</v>
      </c>
      <c r="D7371" s="3">
        <f t="shared" si="1035"/>
        <v>28.646249999999995</v>
      </c>
      <c r="E7371" s="3">
        <f>MAX(B7371 - D7371/Inputs!$B$5, 0)</f>
        <v>0</v>
      </c>
      <c r="F7371" s="3">
        <f>MAX(D7371*Inputs!$B$5 - B7371, 0)</f>
        <v>16.821199999999997</v>
      </c>
      <c r="G7371" s="3">
        <f t="shared" si="1036"/>
        <v>0.27</v>
      </c>
      <c r="H7371" t="str">
        <f t="shared" si="1037"/>
        <v>Charge</v>
      </c>
      <c r="I7371" s="3">
        <f t="shared" si="1042"/>
        <v>318.25352693172772</v>
      </c>
      <c r="J7371" s="3">
        <f t="shared" si="1043"/>
        <v>0</v>
      </c>
      <c r="K7371" s="3">
        <f>MIN(Inputs!$B$2, (Inputs!$B$8 - I7371)/Inputs!$B$9)</f>
        <v>23.181818181818198</v>
      </c>
      <c r="L7371" s="3">
        <f>MAX(MIN(Inputs!$B$2, I7371*Inputs!$B$10, Inputs!$B$8*Inputs!$B$4 - J7371), 0)</f>
        <v>170</v>
      </c>
      <c r="M7371" s="3">
        <f t="shared" si="1038"/>
        <v>23.181818181818198</v>
      </c>
      <c r="N7371" s="3">
        <f t="shared" si="1039"/>
        <v>0</v>
      </c>
      <c r="O7371" s="3">
        <f>IF(H7371="Reg", MIN(Inputs!$B$2, I7371*Inputs!$B$10, (Inputs!$B$8-I7371)/Inputs!$B$9), 0)</f>
        <v>0</v>
      </c>
      <c r="P7371" s="3">
        <f t="shared" si="1040"/>
        <v>-194.43750000000011</v>
      </c>
      <c r="Q7371" s="3">
        <f t="shared" si="1041"/>
        <v>0</v>
      </c>
      <c r="R7371" s="3">
        <f>I7371 + M7371*Inputs!$B$9 - N7371/Inputs!$B$10</f>
        <v>340</v>
      </c>
    </row>
    <row r="7372" spans="1:18" x14ac:dyDescent="0.3">
      <c r="A7372" s="4">
        <v>46330.083333333343</v>
      </c>
      <c r="B7372" s="3">
        <v>11.7425</v>
      </c>
      <c r="C7372" s="3">
        <v>0.25</v>
      </c>
      <c r="D7372" s="3">
        <f t="shared" si="1035"/>
        <v>28.646249999999995</v>
      </c>
      <c r="E7372" s="3">
        <f>MAX(B7372 - D7372/Inputs!$B$5, 0)</f>
        <v>0</v>
      </c>
      <c r="F7372" s="3">
        <f>MAX(D7372*Inputs!$B$5 - B7372, 0)</f>
        <v>13.466199999999997</v>
      </c>
      <c r="G7372" s="3">
        <f t="shared" si="1036"/>
        <v>0.25</v>
      </c>
      <c r="H7372" t="str">
        <f t="shared" si="1037"/>
        <v>Charge</v>
      </c>
      <c r="I7372" s="3">
        <f t="shared" si="1042"/>
        <v>340</v>
      </c>
      <c r="J7372" s="3">
        <f t="shared" si="1043"/>
        <v>0</v>
      </c>
      <c r="K7372" s="3">
        <f>MIN(Inputs!$B$2, (Inputs!$B$8 - I7372)/Inputs!$B$9)</f>
        <v>0</v>
      </c>
      <c r="L7372" s="3">
        <f>MAX(MIN(Inputs!$B$2, I7372*Inputs!$B$10, Inputs!$B$8*Inputs!$B$4 - J7372), 0)</f>
        <v>170</v>
      </c>
      <c r="M7372" s="3">
        <f t="shared" si="1038"/>
        <v>0</v>
      </c>
      <c r="N7372" s="3">
        <f t="shared" si="1039"/>
        <v>0</v>
      </c>
      <c r="O7372" s="3">
        <f>IF(H7372="Reg", MIN(Inputs!$B$2, I7372*Inputs!$B$10, (Inputs!$B$8-I7372)/Inputs!$B$9), 0)</f>
        <v>0</v>
      </c>
      <c r="P7372" s="3">
        <f t="shared" si="1040"/>
        <v>0</v>
      </c>
      <c r="Q7372" s="3">
        <f t="shared" si="1041"/>
        <v>0</v>
      </c>
      <c r="R7372" s="3">
        <f>I7372 + M7372*Inputs!$B$9 - N7372/Inputs!$B$10</f>
        <v>340</v>
      </c>
    </row>
    <row r="7373" spans="1:18" x14ac:dyDescent="0.3">
      <c r="A7373" s="4">
        <v>46330.125</v>
      </c>
      <c r="B7373" s="3">
        <v>14.295</v>
      </c>
      <c r="C7373" s="3">
        <v>0.25</v>
      </c>
      <c r="D7373" s="3">
        <f t="shared" si="1035"/>
        <v>28.646249999999995</v>
      </c>
      <c r="E7373" s="3">
        <f>MAX(B7373 - D7373/Inputs!$B$5, 0)</f>
        <v>0</v>
      </c>
      <c r="F7373" s="3">
        <f>MAX(D7373*Inputs!$B$5 - B7373, 0)</f>
        <v>10.913699999999997</v>
      </c>
      <c r="G7373" s="3">
        <f t="shared" si="1036"/>
        <v>0.25</v>
      </c>
      <c r="H7373" t="str">
        <f t="shared" si="1037"/>
        <v>Charge</v>
      </c>
      <c r="I7373" s="3">
        <f t="shared" si="1042"/>
        <v>340</v>
      </c>
      <c r="J7373" s="3">
        <f t="shared" si="1043"/>
        <v>0</v>
      </c>
      <c r="K7373" s="3">
        <f>MIN(Inputs!$B$2, (Inputs!$B$8 - I7373)/Inputs!$B$9)</f>
        <v>0</v>
      </c>
      <c r="L7373" s="3">
        <f>MAX(MIN(Inputs!$B$2, I7373*Inputs!$B$10, Inputs!$B$8*Inputs!$B$4 - J7373), 0)</f>
        <v>170</v>
      </c>
      <c r="M7373" s="3">
        <f t="shared" si="1038"/>
        <v>0</v>
      </c>
      <c r="N7373" s="3">
        <f t="shared" si="1039"/>
        <v>0</v>
      </c>
      <c r="O7373" s="3">
        <f>IF(H7373="Reg", MIN(Inputs!$B$2, I7373*Inputs!$B$10, (Inputs!$B$8-I7373)/Inputs!$B$9), 0)</f>
        <v>0</v>
      </c>
      <c r="P7373" s="3">
        <f t="shared" si="1040"/>
        <v>0</v>
      </c>
      <c r="Q7373" s="3">
        <f t="shared" si="1041"/>
        <v>0</v>
      </c>
      <c r="R7373" s="3">
        <f>I7373 + M7373*Inputs!$B$9 - N7373/Inputs!$B$10</f>
        <v>340</v>
      </c>
    </row>
    <row r="7374" spans="1:18" x14ac:dyDescent="0.3">
      <c r="A7374" s="4">
        <v>46330.166666666657</v>
      </c>
      <c r="B7374" s="3">
        <v>14.657500000000001</v>
      </c>
      <c r="C7374" s="3">
        <v>0.3</v>
      </c>
      <c r="D7374" s="3">
        <f t="shared" si="1035"/>
        <v>28.646249999999995</v>
      </c>
      <c r="E7374" s="3">
        <f>MAX(B7374 - D7374/Inputs!$B$5, 0)</f>
        <v>0</v>
      </c>
      <c r="F7374" s="3">
        <f>MAX(D7374*Inputs!$B$5 - B7374, 0)</f>
        <v>10.551199999999996</v>
      </c>
      <c r="G7374" s="3">
        <f t="shared" si="1036"/>
        <v>0.3</v>
      </c>
      <c r="H7374" t="str">
        <f t="shared" si="1037"/>
        <v>Charge</v>
      </c>
      <c r="I7374" s="3">
        <f t="shared" si="1042"/>
        <v>340</v>
      </c>
      <c r="J7374" s="3">
        <f t="shared" si="1043"/>
        <v>0</v>
      </c>
      <c r="K7374" s="3">
        <f>MIN(Inputs!$B$2, (Inputs!$B$8 - I7374)/Inputs!$B$9)</f>
        <v>0</v>
      </c>
      <c r="L7374" s="3">
        <f>MAX(MIN(Inputs!$B$2, I7374*Inputs!$B$10, Inputs!$B$8*Inputs!$B$4 - J7374), 0)</f>
        <v>170</v>
      </c>
      <c r="M7374" s="3">
        <f t="shared" si="1038"/>
        <v>0</v>
      </c>
      <c r="N7374" s="3">
        <f t="shared" si="1039"/>
        <v>0</v>
      </c>
      <c r="O7374" s="3">
        <f>IF(H7374="Reg", MIN(Inputs!$B$2, I7374*Inputs!$B$10, (Inputs!$B$8-I7374)/Inputs!$B$9), 0)</f>
        <v>0</v>
      </c>
      <c r="P7374" s="3">
        <f t="shared" si="1040"/>
        <v>0</v>
      </c>
      <c r="Q7374" s="3">
        <f t="shared" si="1041"/>
        <v>0</v>
      </c>
      <c r="R7374" s="3">
        <f>I7374 + M7374*Inputs!$B$9 - N7374/Inputs!$B$10</f>
        <v>340</v>
      </c>
    </row>
    <row r="7375" spans="1:18" x14ac:dyDescent="0.3">
      <c r="A7375" s="4">
        <v>46330.208333333343</v>
      </c>
      <c r="B7375" s="3">
        <v>17.8675</v>
      </c>
      <c r="C7375" s="3">
        <v>0.44</v>
      </c>
      <c r="D7375" s="3">
        <f t="shared" si="1035"/>
        <v>28.646249999999995</v>
      </c>
      <c r="E7375" s="3">
        <f>MAX(B7375 - D7375/Inputs!$B$5, 0)</f>
        <v>0</v>
      </c>
      <c r="F7375" s="3">
        <f>MAX(D7375*Inputs!$B$5 - B7375, 0)</f>
        <v>7.3411999999999971</v>
      </c>
      <c r="G7375" s="3">
        <f t="shared" si="1036"/>
        <v>0.44</v>
      </c>
      <c r="H7375" t="str">
        <f t="shared" si="1037"/>
        <v>Charge</v>
      </c>
      <c r="I7375" s="3">
        <f t="shared" si="1042"/>
        <v>340</v>
      </c>
      <c r="J7375" s="3">
        <f t="shared" si="1043"/>
        <v>0</v>
      </c>
      <c r="K7375" s="3">
        <f>MIN(Inputs!$B$2, (Inputs!$B$8 - I7375)/Inputs!$B$9)</f>
        <v>0</v>
      </c>
      <c r="L7375" s="3">
        <f>MAX(MIN(Inputs!$B$2, I7375*Inputs!$B$10, Inputs!$B$8*Inputs!$B$4 - J7375), 0)</f>
        <v>170</v>
      </c>
      <c r="M7375" s="3">
        <f t="shared" si="1038"/>
        <v>0</v>
      </c>
      <c r="N7375" s="3">
        <f t="shared" si="1039"/>
        <v>0</v>
      </c>
      <c r="O7375" s="3">
        <f>IF(H7375="Reg", MIN(Inputs!$B$2, I7375*Inputs!$B$10, (Inputs!$B$8-I7375)/Inputs!$B$9), 0)</f>
        <v>0</v>
      </c>
      <c r="P7375" s="3">
        <f t="shared" si="1040"/>
        <v>0</v>
      </c>
      <c r="Q7375" s="3">
        <f t="shared" si="1041"/>
        <v>0</v>
      </c>
      <c r="R7375" s="3">
        <f>I7375 + M7375*Inputs!$B$9 - N7375/Inputs!$B$10</f>
        <v>340</v>
      </c>
    </row>
    <row r="7376" spans="1:18" x14ac:dyDescent="0.3">
      <c r="A7376" s="4">
        <v>46330.25</v>
      </c>
      <c r="B7376" s="3">
        <v>21.5625</v>
      </c>
      <c r="C7376" s="3">
        <v>0.8</v>
      </c>
      <c r="D7376" s="3">
        <f t="shared" si="1035"/>
        <v>28.646249999999995</v>
      </c>
      <c r="E7376" s="3">
        <f>MAX(B7376 - D7376/Inputs!$B$5, 0)</f>
        <v>0</v>
      </c>
      <c r="F7376" s="3">
        <f>MAX(D7376*Inputs!$B$5 - B7376, 0)</f>
        <v>3.6461999999999968</v>
      </c>
      <c r="G7376" s="3">
        <f t="shared" si="1036"/>
        <v>0.8</v>
      </c>
      <c r="H7376" t="str">
        <f t="shared" si="1037"/>
        <v>Charge</v>
      </c>
      <c r="I7376" s="3">
        <f t="shared" si="1042"/>
        <v>340</v>
      </c>
      <c r="J7376" s="3">
        <f t="shared" si="1043"/>
        <v>0</v>
      </c>
      <c r="K7376" s="3">
        <f>MIN(Inputs!$B$2, (Inputs!$B$8 - I7376)/Inputs!$B$9)</f>
        <v>0</v>
      </c>
      <c r="L7376" s="3">
        <f>MAX(MIN(Inputs!$B$2, I7376*Inputs!$B$10, Inputs!$B$8*Inputs!$B$4 - J7376), 0)</f>
        <v>170</v>
      </c>
      <c r="M7376" s="3">
        <f t="shared" si="1038"/>
        <v>0</v>
      </c>
      <c r="N7376" s="3">
        <f t="shared" si="1039"/>
        <v>0</v>
      </c>
      <c r="O7376" s="3">
        <f>IF(H7376="Reg", MIN(Inputs!$B$2, I7376*Inputs!$B$10, (Inputs!$B$8-I7376)/Inputs!$B$9), 0)</f>
        <v>0</v>
      </c>
      <c r="P7376" s="3">
        <f t="shared" si="1040"/>
        <v>0</v>
      </c>
      <c r="Q7376" s="3">
        <f t="shared" si="1041"/>
        <v>0</v>
      </c>
      <c r="R7376" s="3">
        <f>I7376 + M7376*Inputs!$B$9 - N7376/Inputs!$B$10</f>
        <v>340</v>
      </c>
    </row>
    <row r="7377" spans="1:18" x14ac:dyDescent="0.3">
      <c r="A7377" s="4">
        <v>46330.291666666657</v>
      </c>
      <c r="B7377" s="3">
        <v>20.412500000000001</v>
      </c>
      <c r="C7377" s="3">
        <v>2.63</v>
      </c>
      <c r="D7377" s="3">
        <f t="shared" si="1035"/>
        <v>28.646249999999995</v>
      </c>
      <c r="E7377" s="3">
        <f>MAX(B7377 - D7377/Inputs!$B$5, 0)</f>
        <v>0</v>
      </c>
      <c r="F7377" s="3">
        <f>MAX(D7377*Inputs!$B$5 - B7377, 0)</f>
        <v>4.7961999999999954</v>
      </c>
      <c r="G7377" s="3">
        <f t="shared" si="1036"/>
        <v>2.63</v>
      </c>
      <c r="H7377" t="str">
        <f t="shared" si="1037"/>
        <v>Charge</v>
      </c>
      <c r="I7377" s="3">
        <f t="shared" si="1042"/>
        <v>340</v>
      </c>
      <c r="J7377" s="3">
        <f t="shared" si="1043"/>
        <v>0</v>
      </c>
      <c r="K7377" s="3">
        <f>MIN(Inputs!$B$2, (Inputs!$B$8 - I7377)/Inputs!$B$9)</f>
        <v>0</v>
      </c>
      <c r="L7377" s="3">
        <f>MAX(MIN(Inputs!$B$2, I7377*Inputs!$B$10, Inputs!$B$8*Inputs!$B$4 - J7377), 0)</f>
        <v>170</v>
      </c>
      <c r="M7377" s="3">
        <f t="shared" si="1038"/>
        <v>0</v>
      </c>
      <c r="N7377" s="3">
        <f t="shared" si="1039"/>
        <v>0</v>
      </c>
      <c r="O7377" s="3">
        <f>IF(H7377="Reg", MIN(Inputs!$B$2, I7377*Inputs!$B$10, (Inputs!$B$8-I7377)/Inputs!$B$9), 0)</f>
        <v>0</v>
      </c>
      <c r="P7377" s="3">
        <f t="shared" si="1040"/>
        <v>0</v>
      </c>
      <c r="Q7377" s="3">
        <f t="shared" si="1041"/>
        <v>0</v>
      </c>
      <c r="R7377" s="3">
        <f>I7377 + M7377*Inputs!$B$9 - N7377/Inputs!$B$10</f>
        <v>340</v>
      </c>
    </row>
    <row r="7378" spans="1:18" x14ac:dyDescent="0.3">
      <c r="A7378" s="4">
        <v>46330.333333333343</v>
      </c>
      <c r="B7378" s="3">
        <v>21.1675</v>
      </c>
      <c r="C7378" s="3">
        <v>5.29</v>
      </c>
      <c r="D7378" s="3">
        <f t="shared" si="1035"/>
        <v>28.646249999999995</v>
      </c>
      <c r="E7378" s="3">
        <f>MAX(B7378 - D7378/Inputs!$B$5, 0)</f>
        <v>0</v>
      </c>
      <c r="F7378" s="3">
        <f>MAX(D7378*Inputs!$B$5 - B7378, 0)</f>
        <v>4.0411999999999964</v>
      </c>
      <c r="G7378" s="3">
        <f t="shared" si="1036"/>
        <v>5.29</v>
      </c>
      <c r="H7378" t="str">
        <f t="shared" si="1037"/>
        <v>Reg</v>
      </c>
      <c r="I7378" s="3">
        <f t="shared" si="1042"/>
        <v>340</v>
      </c>
      <c r="J7378" s="3">
        <f t="shared" si="1043"/>
        <v>0</v>
      </c>
      <c r="K7378" s="3">
        <f>MIN(Inputs!$B$2, (Inputs!$B$8 - I7378)/Inputs!$B$9)</f>
        <v>0</v>
      </c>
      <c r="L7378" s="3">
        <f>MAX(MIN(Inputs!$B$2, I7378*Inputs!$B$10, Inputs!$B$8*Inputs!$B$4 - J7378), 0)</f>
        <v>170</v>
      </c>
      <c r="M7378" s="3">
        <f t="shared" si="1038"/>
        <v>0</v>
      </c>
      <c r="N7378" s="3">
        <f t="shared" si="1039"/>
        <v>0</v>
      </c>
      <c r="O7378" s="3">
        <f>IF(H7378="Reg", MIN(Inputs!$B$2, I7378*Inputs!$B$10, (Inputs!$B$8-I7378)/Inputs!$B$9), 0)</f>
        <v>0</v>
      </c>
      <c r="P7378" s="3">
        <f t="shared" si="1040"/>
        <v>0</v>
      </c>
      <c r="Q7378" s="3">
        <f t="shared" si="1041"/>
        <v>0</v>
      </c>
      <c r="R7378" s="3">
        <f>I7378 + M7378*Inputs!$B$9 - N7378/Inputs!$B$10</f>
        <v>340</v>
      </c>
    </row>
    <row r="7379" spans="1:18" x14ac:dyDescent="0.3">
      <c r="A7379" s="4">
        <v>46330.375</v>
      </c>
      <c r="B7379" s="3">
        <v>18.494999999999997</v>
      </c>
      <c r="C7379" s="3">
        <v>1.34</v>
      </c>
      <c r="D7379" s="3">
        <f t="shared" si="1035"/>
        <v>28.646249999999995</v>
      </c>
      <c r="E7379" s="3">
        <f>MAX(B7379 - D7379/Inputs!$B$5, 0)</f>
        <v>0</v>
      </c>
      <c r="F7379" s="3">
        <f>MAX(D7379*Inputs!$B$5 - B7379, 0)</f>
        <v>6.7136999999999993</v>
      </c>
      <c r="G7379" s="3">
        <f t="shared" si="1036"/>
        <v>1.34</v>
      </c>
      <c r="H7379" t="str">
        <f t="shared" si="1037"/>
        <v>Charge</v>
      </c>
      <c r="I7379" s="3">
        <f t="shared" si="1042"/>
        <v>340</v>
      </c>
      <c r="J7379" s="3">
        <f t="shared" si="1043"/>
        <v>0</v>
      </c>
      <c r="K7379" s="3">
        <f>MIN(Inputs!$B$2, (Inputs!$B$8 - I7379)/Inputs!$B$9)</f>
        <v>0</v>
      </c>
      <c r="L7379" s="3">
        <f>MAX(MIN(Inputs!$B$2, I7379*Inputs!$B$10, Inputs!$B$8*Inputs!$B$4 - J7379), 0)</f>
        <v>170</v>
      </c>
      <c r="M7379" s="3">
        <f t="shared" si="1038"/>
        <v>0</v>
      </c>
      <c r="N7379" s="3">
        <f t="shared" si="1039"/>
        <v>0</v>
      </c>
      <c r="O7379" s="3">
        <f>IF(H7379="Reg", MIN(Inputs!$B$2, I7379*Inputs!$B$10, (Inputs!$B$8-I7379)/Inputs!$B$9), 0)</f>
        <v>0</v>
      </c>
      <c r="P7379" s="3">
        <f t="shared" si="1040"/>
        <v>0</v>
      </c>
      <c r="Q7379" s="3">
        <f t="shared" si="1041"/>
        <v>0</v>
      </c>
      <c r="R7379" s="3">
        <f>I7379 + M7379*Inputs!$B$9 - N7379/Inputs!$B$10</f>
        <v>340</v>
      </c>
    </row>
    <row r="7380" spans="1:18" x14ac:dyDescent="0.3">
      <c r="A7380" s="4">
        <v>46330.416666666657</v>
      </c>
      <c r="B7380" s="3">
        <v>7.5275000000000007</v>
      </c>
      <c r="C7380" s="3">
        <v>1</v>
      </c>
      <c r="D7380" s="3">
        <f t="shared" si="1035"/>
        <v>28.646249999999995</v>
      </c>
      <c r="E7380" s="3">
        <f>MAX(B7380 - D7380/Inputs!$B$5, 0)</f>
        <v>0</v>
      </c>
      <c r="F7380" s="3">
        <f>MAX(D7380*Inputs!$B$5 - B7380, 0)</f>
        <v>17.681199999999997</v>
      </c>
      <c r="G7380" s="3">
        <f t="shared" si="1036"/>
        <v>1</v>
      </c>
      <c r="H7380" t="str">
        <f t="shared" si="1037"/>
        <v>Charge</v>
      </c>
      <c r="I7380" s="3">
        <f t="shared" si="1042"/>
        <v>340</v>
      </c>
      <c r="J7380" s="3">
        <f t="shared" si="1043"/>
        <v>0</v>
      </c>
      <c r="K7380" s="3">
        <f>MIN(Inputs!$B$2, (Inputs!$B$8 - I7380)/Inputs!$B$9)</f>
        <v>0</v>
      </c>
      <c r="L7380" s="3">
        <f>MAX(MIN(Inputs!$B$2, I7380*Inputs!$B$10, Inputs!$B$8*Inputs!$B$4 - J7380), 0)</f>
        <v>170</v>
      </c>
      <c r="M7380" s="3">
        <f t="shared" si="1038"/>
        <v>0</v>
      </c>
      <c r="N7380" s="3">
        <f t="shared" si="1039"/>
        <v>0</v>
      </c>
      <c r="O7380" s="3">
        <f>IF(H7380="Reg", MIN(Inputs!$B$2, I7380*Inputs!$B$10, (Inputs!$B$8-I7380)/Inputs!$B$9), 0)</f>
        <v>0</v>
      </c>
      <c r="P7380" s="3">
        <f t="shared" si="1040"/>
        <v>0</v>
      </c>
      <c r="Q7380" s="3">
        <f t="shared" si="1041"/>
        <v>0</v>
      </c>
      <c r="R7380" s="3">
        <f>I7380 + M7380*Inputs!$B$9 - N7380/Inputs!$B$10</f>
        <v>340</v>
      </c>
    </row>
    <row r="7381" spans="1:18" x14ac:dyDescent="0.3">
      <c r="A7381" s="4">
        <v>46330.458333333343</v>
      </c>
      <c r="B7381" s="3">
        <v>4.8024999999999993</v>
      </c>
      <c r="C7381" s="3">
        <v>0.78</v>
      </c>
      <c r="D7381" s="3">
        <f t="shared" si="1035"/>
        <v>28.646249999999995</v>
      </c>
      <c r="E7381" s="3">
        <f>MAX(B7381 - D7381/Inputs!$B$5, 0)</f>
        <v>0</v>
      </c>
      <c r="F7381" s="3">
        <f>MAX(D7381*Inputs!$B$5 - B7381, 0)</f>
        <v>20.406199999999998</v>
      </c>
      <c r="G7381" s="3">
        <f t="shared" si="1036"/>
        <v>0.78</v>
      </c>
      <c r="H7381" t="str">
        <f t="shared" si="1037"/>
        <v>Charge</v>
      </c>
      <c r="I7381" s="3">
        <f t="shared" si="1042"/>
        <v>340</v>
      </c>
      <c r="J7381" s="3">
        <f t="shared" si="1043"/>
        <v>0</v>
      </c>
      <c r="K7381" s="3">
        <f>MIN(Inputs!$B$2, (Inputs!$B$8 - I7381)/Inputs!$B$9)</f>
        <v>0</v>
      </c>
      <c r="L7381" s="3">
        <f>MAX(MIN(Inputs!$B$2, I7381*Inputs!$B$10, Inputs!$B$8*Inputs!$B$4 - J7381), 0)</f>
        <v>170</v>
      </c>
      <c r="M7381" s="3">
        <f t="shared" si="1038"/>
        <v>0</v>
      </c>
      <c r="N7381" s="3">
        <f t="shared" si="1039"/>
        <v>0</v>
      </c>
      <c r="O7381" s="3">
        <f>IF(H7381="Reg", MIN(Inputs!$B$2, I7381*Inputs!$B$10, (Inputs!$B$8-I7381)/Inputs!$B$9), 0)</f>
        <v>0</v>
      </c>
      <c r="P7381" s="3">
        <f t="shared" si="1040"/>
        <v>0</v>
      </c>
      <c r="Q7381" s="3">
        <f t="shared" si="1041"/>
        <v>0</v>
      </c>
      <c r="R7381" s="3">
        <f>I7381 + M7381*Inputs!$B$9 - N7381/Inputs!$B$10</f>
        <v>340</v>
      </c>
    </row>
    <row r="7382" spans="1:18" x14ac:dyDescent="0.3">
      <c r="A7382" s="4">
        <v>46330.5</v>
      </c>
      <c r="B7382" s="3">
        <v>6.1675000000000004</v>
      </c>
      <c r="C7382" s="3">
        <v>0.65</v>
      </c>
      <c r="D7382" s="3">
        <f t="shared" si="1035"/>
        <v>28.646249999999995</v>
      </c>
      <c r="E7382" s="3">
        <f>MAX(B7382 - D7382/Inputs!$B$5, 0)</f>
        <v>0</v>
      </c>
      <c r="F7382" s="3">
        <f>MAX(D7382*Inputs!$B$5 - B7382, 0)</f>
        <v>19.041199999999996</v>
      </c>
      <c r="G7382" s="3">
        <f t="shared" si="1036"/>
        <v>0.65</v>
      </c>
      <c r="H7382" t="str">
        <f t="shared" si="1037"/>
        <v>Charge</v>
      </c>
      <c r="I7382" s="3">
        <f t="shared" si="1042"/>
        <v>340</v>
      </c>
      <c r="J7382" s="3">
        <f t="shared" si="1043"/>
        <v>0</v>
      </c>
      <c r="K7382" s="3">
        <f>MIN(Inputs!$B$2, (Inputs!$B$8 - I7382)/Inputs!$B$9)</f>
        <v>0</v>
      </c>
      <c r="L7382" s="3">
        <f>MAX(MIN(Inputs!$B$2, I7382*Inputs!$B$10, Inputs!$B$8*Inputs!$B$4 - J7382), 0)</f>
        <v>170</v>
      </c>
      <c r="M7382" s="3">
        <f t="shared" si="1038"/>
        <v>0</v>
      </c>
      <c r="N7382" s="3">
        <f t="shared" si="1039"/>
        <v>0</v>
      </c>
      <c r="O7382" s="3">
        <f>IF(H7382="Reg", MIN(Inputs!$B$2, I7382*Inputs!$B$10, (Inputs!$B$8-I7382)/Inputs!$B$9), 0)</f>
        <v>0</v>
      </c>
      <c r="P7382" s="3">
        <f t="shared" si="1040"/>
        <v>0</v>
      </c>
      <c r="Q7382" s="3">
        <f t="shared" si="1041"/>
        <v>0</v>
      </c>
      <c r="R7382" s="3">
        <f>I7382 + M7382*Inputs!$B$9 - N7382/Inputs!$B$10</f>
        <v>340</v>
      </c>
    </row>
    <row r="7383" spans="1:18" x14ac:dyDescent="0.3">
      <c r="A7383" s="4">
        <v>46330.541666666657</v>
      </c>
      <c r="B7383" s="3">
        <v>17.12</v>
      </c>
      <c r="C7383" s="3">
        <v>0.83</v>
      </c>
      <c r="D7383" s="3">
        <f t="shared" si="1035"/>
        <v>28.646249999999995</v>
      </c>
      <c r="E7383" s="3">
        <f>MAX(B7383 - D7383/Inputs!$B$5, 0)</f>
        <v>0</v>
      </c>
      <c r="F7383" s="3">
        <f>MAX(D7383*Inputs!$B$5 - B7383, 0)</f>
        <v>8.0886999999999958</v>
      </c>
      <c r="G7383" s="3">
        <f t="shared" si="1036"/>
        <v>0.83</v>
      </c>
      <c r="H7383" t="str">
        <f t="shared" si="1037"/>
        <v>Charge</v>
      </c>
      <c r="I7383" s="3">
        <f t="shared" si="1042"/>
        <v>340</v>
      </c>
      <c r="J7383" s="3">
        <f t="shared" si="1043"/>
        <v>0</v>
      </c>
      <c r="K7383" s="3">
        <f>MIN(Inputs!$B$2, (Inputs!$B$8 - I7383)/Inputs!$B$9)</f>
        <v>0</v>
      </c>
      <c r="L7383" s="3">
        <f>MAX(MIN(Inputs!$B$2, I7383*Inputs!$B$10, Inputs!$B$8*Inputs!$B$4 - J7383), 0)</f>
        <v>170</v>
      </c>
      <c r="M7383" s="3">
        <f t="shared" si="1038"/>
        <v>0</v>
      </c>
      <c r="N7383" s="3">
        <f t="shared" si="1039"/>
        <v>0</v>
      </c>
      <c r="O7383" s="3">
        <f>IF(H7383="Reg", MIN(Inputs!$B$2, I7383*Inputs!$B$10, (Inputs!$B$8-I7383)/Inputs!$B$9), 0)</f>
        <v>0</v>
      </c>
      <c r="P7383" s="3">
        <f t="shared" si="1040"/>
        <v>0</v>
      </c>
      <c r="Q7383" s="3">
        <f t="shared" si="1041"/>
        <v>0</v>
      </c>
      <c r="R7383" s="3">
        <f>I7383 + M7383*Inputs!$B$9 - N7383/Inputs!$B$10</f>
        <v>340</v>
      </c>
    </row>
    <row r="7384" spans="1:18" x14ac:dyDescent="0.3">
      <c r="A7384" s="4">
        <v>46330.583333333343</v>
      </c>
      <c r="B7384" s="3">
        <v>18.739999999999998</v>
      </c>
      <c r="C7384" s="3">
        <v>0.5</v>
      </c>
      <c r="D7384" s="3">
        <f t="shared" si="1035"/>
        <v>28.646249999999995</v>
      </c>
      <c r="E7384" s="3">
        <f>MAX(B7384 - D7384/Inputs!$B$5, 0)</f>
        <v>0</v>
      </c>
      <c r="F7384" s="3">
        <f>MAX(D7384*Inputs!$B$5 - B7384, 0)</f>
        <v>6.4686999999999983</v>
      </c>
      <c r="G7384" s="3">
        <f t="shared" si="1036"/>
        <v>0.5</v>
      </c>
      <c r="H7384" t="str">
        <f t="shared" si="1037"/>
        <v>Charge</v>
      </c>
      <c r="I7384" s="3">
        <f t="shared" si="1042"/>
        <v>340</v>
      </c>
      <c r="J7384" s="3">
        <f t="shared" si="1043"/>
        <v>0</v>
      </c>
      <c r="K7384" s="3">
        <f>MIN(Inputs!$B$2, (Inputs!$B$8 - I7384)/Inputs!$B$9)</f>
        <v>0</v>
      </c>
      <c r="L7384" s="3">
        <f>MAX(MIN(Inputs!$B$2, I7384*Inputs!$B$10, Inputs!$B$8*Inputs!$B$4 - J7384), 0)</f>
        <v>170</v>
      </c>
      <c r="M7384" s="3">
        <f t="shared" si="1038"/>
        <v>0</v>
      </c>
      <c r="N7384" s="3">
        <f t="shared" si="1039"/>
        <v>0</v>
      </c>
      <c r="O7384" s="3">
        <f>IF(H7384="Reg", MIN(Inputs!$B$2, I7384*Inputs!$B$10, (Inputs!$B$8-I7384)/Inputs!$B$9), 0)</f>
        <v>0</v>
      </c>
      <c r="P7384" s="3">
        <f t="shared" si="1040"/>
        <v>0</v>
      </c>
      <c r="Q7384" s="3">
        <f t="shared" si="1041"/>
        <v>0</v>
      </c>
      <c r="R7384" s="3">
        <f>I7384 + M7384*Inputs!$B$9 - N7384/Inputs!$B$10</f>
        <v>340</v>
      </c>
    </row>
    <row r="7385" spans="1:18" x14ac:dyDescent="0.3">
      <c r="A7385" s="4">
        <v>46330.625</v>
      </c>
      <c r="B7385" s="3">
        <v>12.0175</v>
      </c>
      <c r="C7385" s="3">
        <v>0.89</v>
      </c>
      <c r="D7385" s="3">
        <f t="shared" si="1035"/>
        <v>28.646249999999995</v>
      </c>
      <c r="E7385" s="3">
        <f>MAX(B7385 - D7385/Inputs!$B$5, 0)</f>
        <v>0</v>
      </c>
      <c r="F7385" s="3">
        <f>MAX(D7385*Inputs!$B$5 - B7385, 0)</f>
        <v>13.191199999999997</v>
      </c>
      <c r="G7385" s="3">
        <f t="shared" si="1036"/>
        <v>0.89</v>
      </c>
      <c r="H7385" t="str">
        <f t="shared" si="1037"/>
        <v>Charge</v>
      </c>
      <c r="I7385" s="3">
        <f t="shared" si="1042"/>
        <v>340</v>
      </c>
      <c r="J7385" s="3">
        <f t="shared" si="1043"/>
        <v>0</v>
      </c>
      <c r="K7385" s="3">
        <f>MIN(Inputs!$B$2, (Inputs!$B$8 - I7385)/Inputs!$B$9)</f>
        <v>0</v>
      </c>
      <c r="L7385" s="3">
        <f>MAX(MIN(Inputs!$B$2, I7385*Inputs!$B$10, Inputs!$B$8*Inputs!$B$4 - J7385), 0)</f>
        <v>170</v>
      </c>
      <c r="M7385" s="3">
        <f t="shared" si="1038"/>
        <v>0</v>
      </c>
      <c r="N7385" s="3">
        <f t="shared" si="1039"/>
        <v>0</v>
      </c>
      <c r="O7385" s="3">
        <f>IF(H7385="Reg", MIN(Inputs!$B$2, I7385*Inputs!$B$10, (Inputs!$B$8-I7385)/Inputs!$B$9), 0)</f>
        <v>0</v>
      </c>
      <c r="P7385" s="3">
        <f t="shared" si="1040"/>
        <v>0</v>
      </c>
      <c r="Q7385" s="3">
        <f t="shared" si="1041"/>
        <v>0</v>
      </c>
      <c r="R7385" s="3">
        <f>I7385 + M7385*Inputs!$B$9 - N7385/Inputs!$B$10</f>
        <v>340</v>
      </c>
    </row>
    <row r="7386" spans="1:18" x14ac:dyDescent="0.3">
      <c r="A7386" s="4">
        <v>46330.666666666657</v>
      </c>
      <c r="B7386" s="3">
        <v>17.637499999999999</v>
      </c>
      <c r="C7386" s="3">
        <v>0.85</v>
      </c>
      <c r="D7386" s="3">
        <f t="shared" si="1035"/>
        <v>28.646249999999995</v>
      </c>
      <c r="E7386" s="3">
        <f>MAX(B7386 - D7386/Inputs!$B$5, 0)</f>
        <v>0</v>
      </c>
      <c r="F7386" s="3">
        <f>MAX(D7386*Inputs!$B$5 - B7386, 0)</f>
        <v>7.5711999999999975</v>
      </c>
      <c r="G7386" s="3">
        <f t="shared" si="1036"/>
        <v>0.85</v>
      </c>
      <c r="H7386" t="str">
        <f t="shared" si="1037"/>
        <v>Charge</v>
      </c>
      <c r="I7386" s="3">
        <f t="shared" si="1042"/>
        <v>340</v>
      </c>
      <c r="J7386" s="3">
        <f t="shared" si="1043"/>
        <v>0</v>
      </c>
      <c r="K7386" s="3">
        <f>MIN(Inputs!$B$2, (Inputs!$B$8 - I7386)/Inputs!$B$9)</f>
        <v>0</v>
      </c>
      <c r="L7386" s="3">
        <f>MAX(MIN(Inputs!$B$2, I7386*Inputs!$B$10, Inputs!$B$8*Inputs!$B$4 - J7386), 0)</f>
        <v>170</v>
      </c>
      <c r="M7386" s="3">
        <f t="shared" si="1038"/>
        <v>0</v>
      </c>
      <c r="N7386" s="3">
        <f t="shared" si="1039"/>
        <v>0</v>
      </c>
      <c r="O7386" s="3">
        <f>IF(H7386="Reg", MIN(Inputs!$B$2, I7386*Inputs!$B$10, (Inputs!$B$8-I7386)/Inputs!$B$9), 0)</f>
        <v>0</v>
      </c>
      <c r="P7386" s="3">
        <f t="shared" si="1040"/>
        <v>0</v>
      </c>
      <c r="Q7386" s="3">
        <f t="shared" si="1041"/>
        <v>0</v>
      </c>
      <c r="R7386" s="3">
        <f>I7386 + M7386*Inputs!$B$9 - N7386/Inputs!$B$10</f>
        <v>340</v>
      </c>
    </row>
    <row r="7387" spans="1:18" x14ac:dyDescent="0.3">
      <c r="A7387" s="4">
        <v>46330.708333333343</v>
      </c>
      <c r="B7387" s="3">
        <v>44.457499999999996</v>
      </c>
      <c r="C7387" s="3">
        <v>11.57</v>
      </c>
      <c r="D7387" s="3">
        <f t="shared" si="1035"/>
        <v>28.646249999999995</v>
      </c>
      <c r="E7387" s="3">
        <f>MAX(B7387 - D7387/Inputs!$B$5, 0)</f>
        <v>11.904943181818183</v>
      </c>
      <c r="F7387" s="3">
        <f>MAX(D7387*Inputs!$B$5 - B7387, 0)</f>
        <v>0</v>
      </c>
      <c r="G7387" s="3">
        <f t="shared" si="1036"/>
        <v>11.57</v>
      </c>
      <c r="H7387" t="str">
        <f t="shared" si="1037"/>
        <v>Discharge</v>
      </c>
      <c r="I7387" s="3">
        <f t="shared" si="1042"/>
        <v>340</v>
      </c>
      <c r="J7387" s="3">
        <f t="shared" si="1043"/>
        <v>0</v>
      </c>
      <c r="K7387" s="3">
        <f>MIN(Inputs!$B$2, (Inputs!$B$8 - I7387)/Inputs!$B$9)</f>
        <v>0</v>
      </c>
      <c r="L7387" s="3">
        <f>MAX(MIN(Inputs!$B$2, I7387*Inputs!$B$10, Inputs!$B$8*Inputs!$B$4 - J7387), 0)</f>
        <v>170</v>
      </c>
      <c r="M7387" s="3">
        <f t="shared" si="1038"/>
        <v>0</v>
      </c>
      <c r="N7387" s="3">
        <f t="shared" si="1039"/>
        <v>170</v>
      </c>
      <c r="O7387" s="3">
        <f>IF(H7387="Reg", MIN(Inputs!$B$2, I7387*Inputs!$B$10, (Inputs!$B$8-I7387)/Inputs!$B$9), 0)</f>
        <v>0</v>
      </c>
      <c r="P7387" s="3">
        <f t="shared" si="1040"/>
        <v>7557.7749999999996</v>
      </c>
      <c r="Q7387" s="3">
        <f t="shared" si="1041"/>
        <v>0</v>
      </c>
      <c r="R7387" s="3">
        <f>I7387 + M7387*Inputs!$B$9 - N7387/Inputs!$B$10</f>
        <v>158.77939109773115</v>
      </c>
    </row>
    <row r="7388" spans="1:18" x14ac:dyDescent="0.3">
      <c r="A7388" s="4">
        <v>46330.75</v>
      </c>
      <c r="B7388" s="3">
        <v>87.42</v>
      </c>
      <c r="C7388" s="3">
        <v>1</v>
      </c>
      <c r="D7388" s="3">
        <f t="shared" si="1035"/>
        <v>28.646249999999995</v>
      </c>
      <c r="E7388" s="3">
        <f>MAX(B7388 - D7388/Inputs!$B$5, 0)</f>
        <v>54.867443181818189</v>
      </c>
      <c r="F7388" s="3">
        <f>MAX(D7388*Inputs!$B$5 - B7388, 0)</f>
        <v>0</v>
      </c>
      <c r="G7388" s="3">
        <f t="shared" si="1036"/>
        <v>1</v>
      </c>
      <c r="H7388" t="str">
        <f t="shared" si="1037"/>
        <v>Discharge</v>
      </c>
      <c r="I7388" s="3">
        <f t="shared" si="1042"/>
        <v>158.77939109773115</v>
      </c>
      <c r="J7388" s="3">
        <f t="shared" si="1043"/>
        <v>170</v>
      </c>
      <c r="K7388" s="3">
        <f>MIN(Inputs!$B$2, (Inputs!$B$8 - I7388)/Inputs!$B$9)</f>
        <v>170</v>
      </c>
      <c r="L7388" s="3">
        <f>MAX(MIN(Inputs!$B$2, I7388*Inputs!$B$10, Inputs!$B$8*Inputs!$B$4 - J7388), 0)</f>
        <v>148.94827166799323</v>
      </c>
      <c r="M7388" s="3">
        <f t="shared" si="1038"/>
        <v>0</v>
      </c>
      <c r="N7388" s="3">
        <f t="shared" si="1039"/>
        <v>148.94827166799323</v>
      </c>
      <c r="O7388" s="3">
        <f>IF(H7388="Reg", MIN(Inputs!$B$2, I7388*Inputs!$B$10, (Inputs!$B$8-I7388)/Inputs!$B$9), 0)</f>
        <v>0</v>
      </c>
      <c r="P7388" s="3">
        <f t="shared" si="1040"/>
        <v>13021.057909215968</v>
      </c>
      <c r="Q7388" s="3">
        <f t="shared" si="1041"/>
        <v>0</v>
      </c>
      <c r="R7388" s="3">
        <f>I7388 + M7388*Inputs!$B$9 - N7388/Inputs!$B$10</f>
        <v>0</v>
      </c>
    </row>
    <row r="7389" spans="1:18" x14ac:dyDescent="0.3">
      <c r="A7389" s="4">
        <v>46330.791666666657</v>
      </c>
      <c r="B7389" s="3">
        <v>92.415000000000006</v>
      </c>
      <c r="C7389" s="3">
        <v>2</v>
      </c>
      <c r="D7389" s="3">
        <f t="shared" si="1035"/>
        <v>28.646249999999995</v>
      </c>
      <c r="E7389" s="3">
        <f>MAX(B7389 - D7389/Inputs!$B$5, 0)</f>
        <v>59.862443181818193</v>
      </c>
      <c r="F7389" s="3">
        <f>MAX(D7389*Inputs!$B$5 - B7389, 0)</f>
        <v>0</v>
      </c>
      <c r="G7389" s="3">
        <f t="shared" si="1036"/>
        <v>2</v>
      </c>
      <c r="H7389" t="str">
        <f t="shared" si="1037"/>
        <v>Discharge</v>
      </c>
      <c r="I7389" s="3">
        <f t="shared" si="1042"/>
        <v>0</v>
      </c>
      <c r="J7389" s="3">
        <f t="shared" si="1043"/>
        <v>318.94827166799325</v>
      </c>
      <c r="K7389" s="3">
        <f>MIN(Inputs!$B$2, (Inputs!$B$8 - I7389)/Inputs!$B$9)</f>
        <v>170</v>
      </c>
      <c r="L7389" s="3">
        <f>MAX(MIN(Inputs!$B$2, I7389*Inputs!$B$10, Inputs!$B$8*Inputs!$B$4 - J7389), 0)</f>
        <v>0</v>
      </c>
      <c r="M7389" s="3">
        <f t="shared" si="1038"/>
        <v>0</v>
      </c>
      <c r="N7389" s="3">
        <f t="shared" si="1039"/>
        <v>0</v>
      </c>
      <c r="O7389" s="3">
        <f>IF(H7389="Reg", MIN(Inputs!$B$2, I7389*Inputs!$B$10, (Inputs!$B$8-I7389)/Inputs!$B$9), 0)</f>
        <v>0</v>
      </c>
      <c r="P7389" s="3">
        <f t="shared" si="1040"/>
        <v>0</v>
      </c>
      <c r="Q7389" s="3">
        <f t="shared" si="1041"/>
        <v>0</v>
      </c>
      <c r="R7389" s="3">
        <f>I7389 + M7389*Inputs!$B$9 - N7389/Inputs!$B$10</f>
        <v>0</v>
      </c>
    </row>
    <row r="7390" spans="1:18" x14ac:dyDescent="0.3">
      <c r="A7390" s="4">
        <v>46330.833333333343</v>
      </c>
      <c r="B7390" s="3">
        <v>96.43</v>
      </c>
      <c r="C7390" s="3">
        <v>1</v>
      </c>
      <c r="D7390" s="3">
        <f t="shared" si="1035"/>
        <v>28.646249999999995</v>
      </c>
      <c r="E7390" s="3">
        <f>MAX(B7390 - D7390/Inputs!$B$5, 0)</f>
        <v>63.877443181818194</v>
      </c>
      <c r="F7390" s="3">
        <f>MAX(D7390*Inputs!$B$5 - B7390, 0)</f>
        <v>0</v>
      </c>
      <c r="G7390" s="3">
        <f t="shared" si="1036"/>
        <v>1</v>
      </c>
      <c r="H7390" t="str">
        <f t="shared" si="1037"/>
        <v>Discharge</v>
      </c>
      <c r="I7390" s="3">
        <f t="shared" si="1042"/>
        <v>0</v>
      </c>
      <c r="J7390" s="3">
        <f t="shared" si="1043"/>
        <v>318.94827166799325</v>
      </c>
      <c r="K7390" s="3">
        <f>MIN(Inputs!$B$2, (Inputs!$B$8 - I7390)/Inputs!$B$9)</f>
        <v>170</v>
      </c>
      <c r="L7390" s="3">
        <f>MAX(MIN(Inputs!$B$2, I7390*Inputs!$B$10, Inputs!$B$8*Inputs!$B$4 - J7390), 0)</f>
        <v>0</v>
      </c>
      <c r="M7390" s="3">
        <f t="shared" si="1038"/>
        <v>0</v>
      </c>
      <c r="N7390" s="3">
        <f t="shared" si="1039"/>
        <v>0</v>
      </c>
      <c r="O7390" s="3">
        <f>IF(H7390="Reg", MIN(Inputs!$B$2, I7390*Inputs!$B$10, (Inputs!$B$8-I7390)/Inputs!$B$9), 0)</f>
        <v>0</v>
      </c>
      <c r="P7390" s="3">
        <f t="shared" si="1040"/>
        <v>0</v>
      </c>
      <c r="Q7390" s="3">
        <f t="shared" si="1041"/>
        <v>0</v>
      </c>
      <c r="R7390" s="3">
        <f>I7390 + M7390*Inputs!$B$9 - N7390/Inputs!$B$10</f>
        <v>0</v>
      </c>
    </row>
    <row r="7391" spans="1:18" x14ac:dyDescent="0.3">
      <c r="A7391" s="4">
        <v>46330.875</v>
      </c>
      <c r="B7391" s="3">
        <v>57.045000000000002</v>
      </c>
      <c r="C7391" s="3">
        <v>1</v>
      </c>
      <c r="D7391" s="3">
        <f t="shared" si="1035"/>
        <v>28.646249999999995</v>
      </c>
      <c r="E7391" s="3">
        <f>MAX(B7391 - D7391/Inputs!$B$5, 0)</f>
        <v>24.492443181818189</v>
      </c>
      <c r="F7391" s="3">
        <f>MAX(D7391*Inputs!$B$5 - B7391, 0)</f>
        <v>0</v>
      </c>
      <c r="G7391" s="3">
        <f t="shared" si="1036"/>
        <v>1</v>
      </c>
      <c r="H7391" t="str">
        <f t="shared" si="1037"/>
        <v>Discharge</v>
      </c>
      <c r="I7391" s="3">
        <f t="shared" si="1042"/>
        <v>0</v>
      </c>
      <c r="J7391" s="3">
        <f t="shared" si="1043"/>
        <v>318.94827166799325</v>
      </c>
      <c r="K7391" s="3">
        <f>MIN(Inputs!$B$2, (Inputs!$B$8 - I7391)/Inputs!$B$9)</f>
        <v>170</v>
      </c>
      <c r="L7391" s="3">
        <f>MAX(MIN(Inputs!$B$2, I7391*Inputs!$B$10, Inputs!$B$8*Inputs!$B$4 - J7391), 0)</f>
        <v>0</v>
      </c>
      <c r="M7391" s="3">
        <f t="shared" si="1038"/>
        <v>0</v>
      </c>
      <c r="N7391" s="3">
        <f t="shared" si="1039"/>
        <v>0</v>
      </c>
      <c r="O7391" s="3">
        <f>IF(H7391="Reg", MIN(Inputs!$B$2, I7391*Inputs!$B$10, (Inputs!$B$8-I7391)/Inputs!$B$9), 0)</f>
        <v>0</v>
      </c>
      <c r="P7391" s="3">
        <f t="shared" si="1040"/>
        <v>0</v>
      </c>
      <c r="Q7391" s="3">
        <f t="shared" si="1041"/>
        <v>0</v>
      </c>
      <c r="R7391" s="3">
        <f>I7391 + M7391*Inputs!$B$9 - N7391/Inputs!$B$10</f>
        <v>0</v>
      </c>
    </row>
    <row r="7392" spans="1:18" x14ac:dyDescent="0.3">
      <c r="A7392" s="4">
        <v>46330.916666666657</v>
      </c>
      <c r="B7392" s="3">
        <v>36.7425</v>
      </c>
      <c r="C7392" s="3">
        <v>1</v>
      </c>
      <c r="D7392" s="3">
        <f t="shared" si="1035"/>
        <v>28.646249999999995</v>
      </c>
      <c r="E7392" s="3">
        <f>MAX(B7392 - D7392/Inputs!$B$5, 0)</f>
        <v>4.1899431818181867</v>
      </c>
      <c r="F7392" s="3">
        <f>MAX(D7392*Inputs!$B$5 - B7392, 0)</f>
        <v>0</v>
      </c>
      <c r="G7392" s="3">
        <f t="shared" si="1036"/>
        <v>1</v>
      </c>
      <c r="H7392" t="str">
        <f t="shared" si="1037"/>
        <v>Discharge</v>
      </c>
      <c r="I7392" s="3">
        <f t="shared" si="1042"/>
        <v>0</v>
      </c>
      <c r="J7392" s="3">
        <f t="shared" si="1043"/>
        <v>318.94827166799325</v>
      </c>
      <c r="K7392" s="3">
        <f>MIN(Inputs!$B$2, (Inputs!$B$8 - I7392)/Inputs!$B$9)</f>
        <v>170</v>
      </c>
      <c r="L7392" s="3">
        <f>MAX(MIN(Inputs!$B$2, I7392*Inputs!$B$10, Inputs!$B$8*Inputs!$B$4 - J7392), 0)</f>
        <v>0</v>
      </c>
      <c r="M7392" s="3">
        <f t="shared" si="1038"/>
        <v>0</v>
      </c>
      <c r="N7392" s="3">
        <f t="shared" si="1039"/>
        <v>0</v>
      </c>
      <c r="O7392" s="3">
        <f>IF(H7392="Reg", MIN(Inputs!$B$2, I7392*Inputs!$B$10, (Inputs!$B$8-I7392)/Inputs!$B$9), 0)</f>
        <v>0</v>
      </c>
      <c r="P7392" s="3">
        <f t="shared" si="1040"/>
        <v>0</v>
      </c>
      <c r="Q7392" s="3">
        <f t="shared" si="1041"/>
        <v>0</v>
      </c>
      <c r="R7392" s="3">
        <f>I7392 + M7392*Inputs!$B$9 - N7392/Inputs!$B$10</f>
        <v>0</v>
      </c>
    </row>
    <row r="7393" spans="1:18" x14ac:dyDescent="0.3">
      <c r="A7393" s="4">
        <v>46330.958333333343</v>
      </c>
      <c r="B7393" s="3">
        <v>30.1175</v>
      </c>
      <c r="C7393" s="3">
        <v>0.5</v>
      </c>
      <c r="D7393" s="3">
        <f t="shared" si="1035"/>
        <v>28.646249999999995</v>
      </c>
      <c r="E7393" s="3">
        <f>MAX(B7393 - D7393/Inputs!$B$5, 0)</f>
        <v>0</v>
      </c>
      <c r="F7393" s="3">
        <f>MAX(D7393*Inputs!$B$5 - B7393, 0)</f>
        <v>0</v>
      </c>
      <c r="G7393" s="3">
        <f t="shared" si="1036"/>
        <v>0.5</v>
      </c>
      <c r="H7393" t="str">
        <f t="shared" si="1037"/>
        <v>Reg</v>
      </c>
      <c r="I7393" s="3">
        <f t="shared" si="1042"/>
        <v>0</v>
      </c>
      <c r="J7393" s="3">
        <f t="shared" si="1043"/>
        <v>318.94827166799325</v>
      </c>
      <c r="K7393" s="3">
        <f>MIN(Inputs!$B$2, (Inputs!$B$8 - I7393)/Inputs!$B$9)</f>
        <v>170</v>
      </c>
      <c r="L7393" s="3">
        <f>MAX(MIN(Inputs!$B$2, I7393*Inputs!$B$10, Inputs!$B$8*Inputs!$B$4 - J7393), 0)</f>
        <v>0</v>
      </c>
      <c r="M7393" s="3">
        <f t="shared" si="1038"/>
        <v>0</v>
      </c>
      <c r="N7393" s="3">
        <f t="shared" si="1039"/>
        <v>0</v>
      </c>
      <c r="O7393" s="3">
        <f>IF(H7393="Reg", MIN(Inputs!$B$2, I7393*Inputs!$B$10, (Inputs!$B$8-I7393)/Inputs!$B$9), 0)</f>
        <v>0</v>
      </c>
      <c r="P7393" s="3">
        <f t="shared" si="1040"/>
        <v>0</v>
      </c>
      <c r="Q7393" s="3">
        <f t="shared" si="1041"/>
        <v>0</v>
      </c>
      <c r="R7393" s="3">
        <f>I7393 + M7393*Inputs!$B$9 - N7393/Inputs!$B$10</f>
        <v>0</v>
      </c>
    </row>
    <row r="7394" spans="1:18" x14ac:dyDescent="0.3">
      <c r="A7394" s="4">
        <v>46331</v>
      </c>
      <c r="B7394" s="3">
        <v>10.765000000000001</v>
      </c>
      <c r="C7394" s="3">
        <v>0.06</v>
      </c>
      <c r="D7394" s="3">
        <f t="shared" si="1035"/>
        <v>8.6787499999999991</v>
      </c>
      <c r="E7394" s="3">
        <f>MAX(B7394 - D7394/Inputs!$B$5, 0)</f>
        <v>0.90278409090909228</v>
      </c>
      <c r="F7394" s="3">
        <f>MAX(D7394*Inputs!$B$5 - B7394, 0)</f>
        <v>0</v>
      </c>
      <c r="G7394" s="3">
        <f t="shared" si="1036"/>
        <v>0.06</v>
      </c>
      <c r="H7394" t="str">
        <f t="shared" si="1037"/>
        <v>Discharge</v>
      </c>
      <c r="I7394" s="3">
        <f t="shared" si="1042"/>
        <v>0</v>
      </c>
      <c r="J7394" s="3">
        <f t="shared" si="1043"/>
        <v>0</v>
      </c>
      <c r="K7394" s="3">
        <f>MIN(Inputs!$B$2, (Inputs!$B$8 - I7394)/Inputs!$B$9)</f>
        <v>170</v>
      </c>
      <c r="L7394" s="3">
        <f>MAX(MIN(Inputs!$B$2, I7394*Inputs!$B$10, Inputs!$B$8*Inputs!$B$4 - J7394), 0)</f>
        <v>0</v>
      </c>
      <c r="M7394" s="3">
        <f t="shared" si="1038"/>
        <v>0</v>
      </c>
      <c r="N7394" s="3">
        <f t="shared" si="1039"/>
        <v>0</v>
      </c>
      <c r="O7394" s="3">
        <f>IF(H7394="Reg", MIN(Inputs!$B$2, I7394*Inputs!$B$10, (Inputs!$B$8-I7394)/Inputs!$B$9), 0)</f>
        <v>0</v>
      </c>
      <c r="P7394" s="3">
        <f t="shared" si="1040"/>
        <v>0</v>
      </c>
      <c r="Q7394" s="3">
        <f t="shared" si="1041"/>
        <v>0</v>
      </c>
      <c r="R7394" s="3">
        <f>I7394 + M7394*Inputs!$B$9 - N7394/Inputs!$B$10</f>
        <v>0</v>
      </c>
    </row>
    <row r="7395" spans="1:18" x14ac:dyDescent="0.3">
      <c r="A7395" s="4">
        <v>46331.041666666657</v>
      </c>
      <c r="B7395" s="3">
        <v>9.8274999999999988</v>
      </c>
      <c r="C7395" s="3">
        <v>0.06</v>
      </c>
      <c r="D7395" s="3">
        <f t="shared" si="1035"/>
        <v>8.6787499999999991</v>
      </c>
      <c r="E7395" s="3">
        <f>MAX(B7395 - D7395/Inputs!$B$5, 0)</f>
        <v>0</v>
      </c>
      <c r="F7395" s="3">
        <f>MAX(D7395*Inputs!$B$5 - B7395, 0)</f>
        <v>0</v>
      </c>
      <c r="G7395" s="3">
        <f t="shared" si="1036"/>
        <v>0.06</v>
      </c>
      <c r="H7395" t="str">
        <f t="shared" si="1037"/>
        <v>Reg</v>
      </c>
      <c r="I7395" s="3">
        <f t="shared" si="1042"/>
        <v>0</v>
      </c>
      <c r="J7395" s="3">
        <f t="shared" si="1043"/>
        <v>0</v>
      </c>
      <c r="K7395" s="3">
        <f>MIN(Inputs!$B$2, (Inputs!$B$8 - I7395)/Inputs!$B$9)</f>
        <v>170</v>
      </c>
      <c r="L7395" s="3">
        <f>MAX(MIN(Inputs!$B$2, I7395*Inputs!$B$10, Inputs!$B$8*Inputs!$B$4 - J7395), 0)</f>
        <v>0</v>
      </c>
      <c r="M7395" s="3">
        <f t="shared" si="1038"/>
        <v>0</v>
      </c>
      <c r="N7395" s="3">
        <f t="shared" si="1039"/>
        <v>0</v>
      </c>
      <c r="O7395" s="3">
        <f>IF(H7395="Reg", MIN(Inputs!$B$2, I7395*Inputs!$B$10, (Inputs!$B$8-I7395)/Inputs!$B$9), 0)</f>
        <v>0</v>
      </c>
      <c r="P7395" s="3">
        <f t="shared" si="1040"/>
        <v>0</v>
      </c>
      <c r="Q7395" s="3">
        <f t="shared" si="1041"/>
        <v>0</v>
      </c>
      <c r="R7395" s="3">
        <f>I7395 + M7395*Inputs!$B$9 - N7395/Inputs!$B$10</f>
        <v>0</v>
      </c>
    </row>
    <row r="7396" spans="1:18" x14ac:dyDescent="0.3">
      <c r="A7396" s="4">
        <v>46331.083333333343</v>
      </c>
      <c r="B7396" s="3">
        <v>4.1450000000000005</v>
      </c>
      <c r="C7396" s="3">
        <v>0.2</v>
      </c>
      <c r="D7396" s="3">
        <f t="shared" si="1035"/>
        <v>8.6787499999999991</v>
      </c>
      <c r="E7396" s="3">
        <f>MAX(B7396 - D7396/Inputs!$B$5, 0)</f>
        <v>0</v>
      </c>
      <c r="F7396" s="3">
        <f>MAX(D7396*Inputs!$B$5 - B7396, 0)</f>
        <v>3.4922999999999984</v>
      </c>
      <c r="G7396" s="3">
        <f t="shared" si="1036"/>
        <v>0.2</v>
      </c>
      <c r="H7396" t="str">
        <f t="shared" si="1037"/>
        <v>Charge</v>
      </c>
      <c r="I7396" s="3">
        <f t="shared" si="1042"/>
        <v>0</v>
      </c>
      <c r="J7396" s="3">
        <f t="shared" si="1043"/>
        <v>0</v>
      </c>
      <c r="K7396" s="3">
        <f>MIN(Inputs!$B$2, (Inputs!$B$8 - I7396)/Inputs!$B$9)</f>
        <v>170</v>
      </c>
      <c r="L7396" s="3">
        <f>MAX(MIN(Inputs!$B$2, I7396*Inputs!$B$10, Inputs!$B$8*Inputs!$B$4 - J7396), 0)</f>
        <v>0</v>
      </c>
      <c r="M7396" s="3">
        <f t="shared" si="1038"/>
        <v>170</v>
      </c>
      <c r="N7396" s="3">
        <f t="shared" si="1039"/>
        <v>0</v>
      </c>
      <c r="O7396" s="3">
        <f>IF(H7396="Reg", MIN(Inputs!$B$2, I7396*Inputs!$B$10, (Inputs!$B$8-I7396)/Inputs!$B$9), 0)</f>
        <v>0</v>
      </c>
      <c r="P7396" s="3">
        <f t="shared" si="1040"/>
        <v>-704.65000000000009</v>
      </c>
      <c r="Q7396" s="3">
        <f t="shared" si="1041"/>
        <v>0</v>
      </c>
      <c r="R7396" s="3">
        <f>I7396 + M7396*Inputs!$B$9 - N7396/Inputs!$B$10</f>
        <v>159.4741358339966</v>
      </c>
    </row>
    <row r="7397" spans="1:18" x14ac:dyDescent="0.3">
      <c r="A7397" s="4">
        <v>46331.125</v>
      </c>
      <c r="B7397" s="3">
        <v>1.44</v>
      </c>
      <c r="C7397" s="3">
        <v>0.2</v>
      </c>
      <c r="D7397" s="3">
        <f t="shared" si="1035"/>
        <v>8.6787499999999991</v>
      </c>
      <c r="E7397" s="3">
        <f>MAX(B7397 - D7397/Inputs!$B$5, 0)</f>
        <v>0</v>
      </c>
      <c r="F7397" s="3">
        <f>MAX(D7397*Inputs!$B$5 - B7397, 0)</f>
        <v>6.1972999999999985</v>
      </c>
      <c r="G7397" s="3">
        <f t="shared" si="1036"/>
        <v>0.2</v>
      </c>
      <c r="H7397" t="str">
        <f t="shared" si="1037"/>
        <v>Charge</v>
      </c>
      <c r="I7397" s="3">
        <f t="shared" si="1042"/>
        <v>159.4741358339966</v>
      </c>
      <c r="J7397" s="3">
        <f t="shared" si="1043"/>
        <v>0</v>
      </c>
      <c r="K7397" s="3">
        <f>MIN(Inputs!$B$2, (Inputs!$B$8 - I7397)/Inputs!$B$9)</f>
        <v>170</v>
      </c>
      <c r="L7397" s="3">
        <f>MAX(MIN(Inputs!$B$2, I7397*Inputs!$B$10, Inputs!$B$8*Inputs!$B$4 - J7397), 0)</f>
        <v>149.6</v>
      </c>
      <c r="M7397" s="3">
        <f t="shared" si="1038"/>
        <v>170</v>
      </c>
      <c r="N7397" s="3">
        <f t="shared" si="1039"/>
        <v>0</v>
      </c>
      <c r="O7397" s="3">
        <f>IF(H7397="Reg", MIN(Inputs!$B$2, I7397*Inputs!$B$10, (Inputs!$B$8-I7397)/Inputs!$B$9), 0)</f>
        <v>0</v>
      </c>
      <c r="P7397" s="3">
        <f t="shared" si="1040"/>
        <v>-244.79999999999998</v>
      </c>
      <c r="Q7397" s="3">
        <f t="shared" si="1041"/>
        <v>0</v>
      </c>
      <c r="R7397" s="3">
        <f>I7397 + M7397*Inputs!$B$9 - N7397/Inputs!$B$10</f>
        <v>318.9482716679932</v>
      </c>
    </row>
    <row r="7398" spans="1:18" x14ac:dyDescent="0.3">
      <c r="A7398" s="4">
        <v>46331.166666666657</v>
      </c>
      <c r="B7398" s="3">
        <v>9.4049999999999994</v>
      </c>
      <c r="C7398" s="3">
        <v>0.28000000000000003</v>
      </c>
      <c r="D7398" s="3">
        <f t="shared" si="1035"/>
        <v>8.6787499999999991</v>
      </c>
      <c r="E7398" s="3">
        <f>MAX(B7398 - D7398/Inputs!$B$5, 0)</f>
        <v>0</v>
      </c>
      <c r="F7398" s="3">
        <f>MAX(D7398*Inputs!$B$5 - B7398, 0)</f>
        <v>0</v>
      </c>
      <c r="G7398" s="3">
        <f t="shared" si="1036"/>
        <v>0.28000000000000003</v>
      </c>
      <c r="H7398" t="str">
        <f t="shared" si="1037"/>
        <v>Reg</v>
      </c>
      <c r="I7398" s="3">
        <f t="shared" si="1042"/>
        <v>318.9482716679932</v>
      </c>
      <c r="J7398" s="3">
        <f t="shared" si="1043"/>
        <v>0</v>
      </c>
      <c r="K7398" s="3">
        <f>MIN(Inputs!$B$2, (Inputs!$B$8 - I7398)/Inputs!$B$9)</f>
        <v>22.44121780453775</v>
      </c>
      <c r="L7398" s="3">
        <f>MAX(MIN(Inputs!$B$2, I7398*Inputs!$B$10, Inputs!$B$8*Inputs!$B$4 - J7398), 0)</f>
        <v>170</v>
      </c>
      <c r="M7398" s="3">
        <f t="shared" si="1038"/>
        <v>0</v>
      </c>
      <c r="N7398" s="3">
        <f t="shared" si="1039"/>
        <v>0</v>
      </c>
      <c r="O7398" s="3">
        <f>IF(H7398="Reg", MIN(Inputs!$B$2, I7398*Inputs!$B$10, (Inputs!$B$8-I7398)/Inputs!$B$9), 0)</f>
        <v>22.44121780453775</v>
      </c>
      <c r="P7398" s="3">
        <f t="shared" si="1040"/>
        <v>0</v>
      </c>
      <c r="Q7398" s="3">
        <f t="shared" si="1041"/>
        <v>6.2835409852705704</v>
      </c>
      <c r="R7398" s="3">
        <f>I7398 + M7398*Inputs!$B$9 - N7398/Inputs!$B$10</f>
        <v>318.9482716679932</v>
      </c>
    </row>
    <row r="7399" spans="1:18" x14ac:dyDescent="0.3">
      <c r="A7399" s="4">
        <v>46331.208333333343</v>
      </c>
      <c r="B7399" s="3">
        <v>16.647500000000001</v>
      </c>
      <c r="C7399" s="3">
        <v>0.1</v>
      </c>
      <c r="D7399" s="3">
        <f t="shared" si="1035"/>
        <v>8.6787499999999991</v>
      </c>
      <c r="E7399" s="3">
        <f>MAX(B7399 - D7399/Inputs!$B$5, 0)</f>
        <v>6.7852840909090926</v>
      </c>
      <c r="F7399" s="3">
        <f>MAX(D7399*Inputs!$B$5 - B7399, 0)</f>
        <v>0</v>
      </c>
      <c r="G7399" s="3">
        <f t="shared" si="1036"/>
        <v>0.1</v>
      </c>
      <c r="H7399" t="str">
        <f t="shared" si="1037"/>
        <v>Discharge</v>
      </c>
      <c r="I7399" s="3">
        <f t="shared" si="1042"/>
        <v>318.9482716679932</v>
      </c>
      <c r="J7399" s="3">
        <f t="shared" si="1043"/>
        <v>0</v>
      </c>
      <c r="K7399" s="3">
        <f>MIN(Inputs!$B$2, (Inputs!$B$8 - I7399)/Inputs!$B$9)</f>
        <v>22.44121780453775</v>
      </c>
      <c r="L7399" s="3">
        <f>MAX(MIN(Inputs!$B$2, I7399*Inputs!$B$10, Inputs!$B$8*Inputs!$B$4 - J7399), 0)</f>
        <v>170</v>
      </c>
      <c r="M7399" s="3">
        <f t="shared" si="1038"/>
        <v>0</v>
      </c>
      <c r="N7399" s="3">
        <f t="shared" si="1039"/>
        <v>170</v>
      </c>
      <c r="O7399" s="3">
        <f>IF(H7399="Reg", MIN(Inputs!$B$2, I7399*Inputs!$B$10, (Inputs!$B$8-I7399)/Inputs!$B$9), 0)</f>
        <v>0</v>
      </c>
      <c r="P7399" s="3">
        <f t="shared" si="1040"/>
        <v>2830.0750000000003</v>
      </c>
      <c r="Q7399" s="3">
        <f t="shared" si="1041"/>
        <v>0</v>
      </c>
      <c r="R7399" s="3">
        <f>I7399 + M7399*Inputs!$B$9 - N7399/Inputs!$B$10</f>
        <v>137.72766276572435</v>
      </c>
    </row>
    <row r="7400" spans="1:18" x14ac:dyDescent="0.3">
      <c r="A7400" s="4">
        <v>46331.25</v>
      </c>
      <c r="B7400" s="3">
        <v>18.48</v>
      </c>
      <c r="C7400" s="3">
        <v>0.49</v>
      </c>
      <c r="D7400" s="3">
        <f t="shared" si="1035"/>
        <v>8.6787499999999991</v>
      </c>
      <c r="E7400" s="3">
        <f>MAX(B7400 - D7400/Inputs!$B$5, 0)</f>
        <v>8.6177840909090921</v>
      </c>
      <c r="F7400" s="3">
        <f>MAX(D7400*Inputs!$B$5 - B7400, 0)</f>
        <v>0</v>
      </c>
      <c r="G7400" s="3">
        <f t="shared" si="1036"/>
        <v>0.49</v>
      </c>
      <c r="H7400" t="str">
        <f t="shared" si="1037"/>
        <v>Discharge</v>
      </c>
      <c r="I7400" s="3">
        <f t="shared" si="1042"/>
        <v>137.72766276572435</v>
      </c>
      <c r="J7400" s="3">
        <f t="shared" si="1043"/>
        <v>170</v>
      </c>
      <c r="K7400" s="3">
        <f>MIN(Inputs!$B$2, (Inputs!$B$8 - I7400)/Inputs!$B$9)</f>
        <v>170</v>
      </c>
      <c r="L7400" s="3">
        <f>MAX(MIN(Inputs!$B$2, I7400*Inputs!$B$10, Inputs!$B$8*Inputs!$B$4 - J7400), 0)</f>
        <v>129.20000000000002</v>
      </c>
      <c r="M7400" s="3">
        <f t="shared" si="1038"/>
        <v>0</v>
      </c>
      <c r="N7400" s="3">
        <f t="shared" si="1039"/>
        <v>129.20000000000002</v>
      </c>
      <c r="O7400" s="3">
        <f>IF(H7400="Reg", MIN(Inputs!$B$2, I7400*Inputs!$B$10, (Inputs!$B$8-I7400)/Inputs!$B$9), 0)</f>
        <v>0</v>
      </c>
      <c r="P7400" s="3">
        <f t="shared" si="1040"/>
        <v>2387.6160000000004</v>
      </c>
      <c r="Q7400" s="3">
        <f t="shared" si="1041"/>
        <v>0</v>
      </c>
      <c r="R7400" s="3">
        <f>I7400 + M7400*Inputs!$B$9 - N7400/Inputs!$B$10</f>
        <v>0</v>
      </c>
    </row>
    <row r="7401" spans="1:18" x14ac:dyDescent="0.3">
      <c r="A7401" s="4">
        <v>46331.291666666657</v>
      </c>
      <c r="B7401" s="3">
        <v>12.42</v>
      </c>
      <c r="C7401" s="3">
        <v>0.94</v>
      </c>
      <c r="D7401" s="3">
        <f t="shared" si="1035"/>
        <v>8.6787499999999991</v>
      </c>
      <c r="E7401" s="3">
        <f>MAX(B7401 - D7401/Inputs!$B$5, 0)</f>
        <v>2.5577840909090916</v>
      </c>
      <c r="F7401" s="3">
        <f>MAX(D7401*Inputs!$B$5 - B7401, 0)</f>
        <v>0</v>
      </c>
      <c r="G7401" s="3">
        <f t="shared" si="1036"/>
        <v>0.94</v>
      </c>
      <c r="H7401" t="str">
        <f t="shared" si="1037"/>
        <v>Discharge</v>
      </c>
      <c r="I7401" s="3">
        <f t="shared" si="1042"/>
        <v>0</v>
      </c>
      <c r="J7401" s="3">
        <f t="shared" si="1043"/>
        <v>299.20000000000005</v>
      </c>
      <c r="K7401" s="3">
        <f>MIN(Inputs!$B$2, (Inputs!$B$8 - I7401)/Inputs!$B$9)</f>
        <v>170</v>
      </c>
      <c r="L7401" s="3">
        <f>MAX(MIN(Inputs!$B$2, I7401*Inputs!$B$10, Inputs!$B$8*Inputs!$B$4 - J7401), 0)</f>
        <v>0</v>
      </c>
      <c r="M7401" s="3">
        <f t="shared" si="1038"/>
        <v>0</v>
      </c>
      <c r="N7401" s="3">
        <f t="shared" si="1039"/>
        <v>0</v>
      </c>
      <c r="O7401" s="3">
        <f>IF(H7401="Reg", MIN(Inputs!$B$2, I7401*Inputs!$B$10, (Inputs!$B$8-I7401)/Inputs!$B$9), 0)</f>
        <v>0</v>
      </c>
      <c r="P7401" s="3">
        <f t="shared" si="1040"/>
        <v>0</v>
      </c>
      <c r="Q7401" s="3">
        <f t="shared" si="1041"/>
        <v>0</v>
      </c>
      <c r="R7401" s="3">
        <f>I7401 + M7401*Inputs!$B$9 - N7401/Inputs!$B$10</f>
        <v>0</v>
      </c>
    </row>
    <row r="7402" spans="1:18" x14ac:dyDescent="0.3">
      <c r="A7402" s="4">
        <v>46331.333333333343</v>
      </c>
      <c r="B7402" s="3">
        <v>0.46750000000000003</v>
      </c>
      <c r="C7402" s="3">
        <v>3.06</v>
      </c>
      <c r="D7402" s="3">
        <f t="shared" si="1035"/>
        <v>8.6787499999999991</v>
      </c>
      <c r="E7402" s="3">
        <f>MAX(B7402 - D7402/Inputs!$B$5, 0)</f>
        <v>0</v>
      </c>
      <c r="F7402" s="3">
        <f>MAX(D7402*Inputs!$B$5 - B7402, 0)</f>
        <v>7.1697999999999986</v>
      </c>
      <c r="G7402" s="3">
        <f t="shared" si="1036"/>
        <v>3.06</v>
      </c>
      <c r="H7402" t="str">
        <f t="shared" si="1037"/>
        <v>Charge</v>
      </c>
      <c r="I7402" s="3">
        <f t="shared" si="1042"/>
        <v>0</v>
      </c>
      <c r="J7402" s="3">
        <f t="shared" si="1043"/>
        <v>299.20000000000005</v>
      </c>
      <c r="K7402" s="3">
        <f>MIN(Inputs!$B$2, (Inputs!$B$8 - I7402)/Inputs!$B$9)</f>
        <v>170</v>
      </c>
      <c r="L7402" s="3">
        <f>MAX(MIN(Inputs!$B$2, I7402*Inputs!$B$10, Inputs!$B$8*Inputs!$B$4 - J7402), 0)</f>
        <v>0</v>
      </c>
      <c r="M7402" s="3">
        <f t="shared" si="1038"/>
        <v>170</v>
      </c>
      <c r="N7402" s="3">
        <f t="shared" si="1039"/>
        <v>0</v>
      </c>
      <c r="O7402" s="3">
        <f>IF(H7402="Reg", MIN(Inputs!$B$2, I7402*Inputs!$B$10, (Inputs!$B$8-I7402)/Inputs!$B$9), 0)</f>
        <v>0</v>
      </c>
      <c r="P7402" s="3">
        <f t="shared" si="1040"/>
        <v>-79.475000000000009</v>
      </c>
      <c r="Q7402" s="3">
        <f t="shared" si="1041"/>
        <v>0</v>
      </c>
      <c r="R7402" s="3">
        <f>I7402 + M7402*Inputs!$B$9 - N7402/Inputs!$B$10</f>
        <v>159.4741358339966</v>
      </c>
    </row>
    <row r="7403" spans="1:18" x14ac:dyDescent="0.3">
      <c r="A7403" s="4">
        <v>46331.375</v>
      </c>
      <c r="B7403" s="3">
        <v>-1.4024999999999999</v>
      </c>
      <c r="C7403" s="3">
        <v>0.89</v>
      </c>
      <c r="D7403" s="3">
        <f t="shared" si="1035"/>
        <v>8.6787499999999991</v>
      </c>
      <c r="E7403" s="3">
        <f>MAX(B7403 - D7403/Inputs!$B$5, 0)</f>
        <v>0</v>
      </c>
      <c r="F7403" s="3">
        <f>MAX(D7403*Inputs!$B$5 - B7403, 0)</f>
        <v>9.0397999999999996</v>
      </c>
      <c r="G7403" s="3">
        <f t="shared" si="1036"/>
        <v>0.89</v>
      </c>
      <c r="H7403" t="str">
        <f t="shared" si="1037"/>
        <v>Charge</v>
      </c>
      <c r="I7403" s="3">
        <f t="shared" si="1042"/>
        <v>159.4741358339966</v>
      </c>
      <c r="J7403" s="3">
        <f t="shared" si="1043"/>
        <v>299.20000000000005</v>
      </c>
      <c r="K7403" s="3">
        <f>MIN(Inputs!$B$2, (Inputs!$B$8 - I7403)/Inputs!$B$9)</f>
        <v>170</v>
      </c>
      <c r="L7403" s="3">
        <f>MAX(MIN(Inputs!$B$2, I7403*Inputs!$B$10, Inputs!$B$8*Inputs!$B$4 - J7403), 0)</f>
        <v>40.799999999999955</v>
      </c>
      <c r="M7403" s="3">
        <f t="shared" si="1038"/>
        <v>170</v>
      </c>
      <c r="N7403" s="3">
        <f t="shared" si="1039"/>
        <v>0</v>
      </c>
      <c r="O7403" s="3">
        <f>IF(H7403="Reg", MIN(Inputs!$B$2, I7403*Inputs!$B$10, (Inputs!$B$8-I7403)/Inputs!$B$9), 0)</f>
        <v>0</v>
      </c>
      <c r="P7403" s="3">
        <f t="shared" si="1040"/>
        <v>238.42499999999998</v>
      </c>
      <c r="Q7403" s="3">
        <f t="shared" si="1041"/>
        <v>0</v>
      </c>
      <c r="R7403" s="3">
        <f>I7403 + M7403*Inputs!$B$9 - N7403/Inputs!$B$10</f>
        <v>318.9482716679932</v>
      </c>
    </row>
    <row r="7404" spans="1:18" x14ac:dyDescent="0.3">
      <c r="A7404" s="4">
        <v>46331.416666666657</v>
      </c>
      <c r="B7404" s="3">
        <v>-2.2225000000000001</v>
      </c>
      <c r="C7404" s="3">
        <v>0.49</v>
      </c>
      <c r="D7404" s="3">
        <f t="shared" si="1035"/>
        <v>8.6787499999999991</v>
      </c>
      <c r="E7404" s="3">
        <f>MAX(B7404 - D7404/Inputs!$B$5, 0)</f>
        <v>0</v>
      </c>
      <c r="F7404" s="3">
        <f>MAX(D7404*Inputs!$B$5 - B7404, 0)</f>
        <v>9.8597999999999999</v>
      </c>
      <c r="G7404" s="3">
        <f t="shared" si="1036"/>
        <v>0.49</v>
      </c>
      <c r="H7404" t="str">
        <f t="shared" si="1037"/>
        <v>Charge</v>
      </c>
      <c r="I7404" s="3">
        <f t="shared" si="1042"/>
        <v>318.9482716679932</v>
      </c>
      <c r="J7404" s="3">
        <f t="shared" si="1043"/>
        <v>299.20000000000005</v>
      </c>
      <c r="K7404" s="3">
        <f>MIN(Inputs!$B$2, (Inputs!$B$8 - I7404)/Inputs!$B$9)</f>
        <v>22.44121780453775</v>
      </c>
      <c r="L7404" s="3">
        <f>MAX(MIN(Inputs!$B$2, I7404*Inputs!$B$10, Inputs!$B$8*Inputs!$B$4 - J7404), 0)</f>
        <v>40.799999999999955</v>
      </c>
      <c r="M7404" s="3">
        <f t="shared" si="1038"/>
        <v>22.44121780453775</v>
      </c>
      <c r="N7404" s="3">
        <f t="shared" si="1039"/>
        <v>0</v>
      </c>
      <c r="O7404" s="3">
        <f>IF(H7404="Reg", MIN(Inputs!$B$2, I7404*Inputs!$B$10, (Inputs!$B$8-I7404)/Inputs!$B$9), 0)</f>
        <v>0</v>
      </c>
      <c r="P7404" s="3">
        <f t="shared" si="1040"/>
        <v>49.875606570585155</v>
      </c>
      <c r="Q7404" s="3">
        <f t="shared" si="1041"/>
        <v>0</v>
      </c>
      <c r="R7404" s="3">
        <f>I7404 + M7404*Inputs!$B$9 - N7404/Inputs!$B$10</f>
        <v>340</v>
      </c>
    </row>
    <row r="7405" spans="1:18" x14ac:dyDescent="0.3">
      <c r="A7405" s="4">
        <v>46331.458333333343</v>
      </c>
      <c r="B7405" s="3">
        <v>-2.3050000000000002</v>
      </c>
      <c r="C7405" s="3">
        <v>0.39</v>
      </c>
      <c r="D7405" s="3">
        <f t="shared" si="1035"/>
        <v>8.6787499999999991</v>
      </c>
      <c r="E7405" s="3">
        <f>MAX(B7405 - D7405/Inputs!$B$5, 0)</f>
        <v>0</v>
      </c>
      <c r="F7405" s="3">
        <f>MAX(D7405*Inputs!$B$5 - B7405, 0)</f>
        <v>9.9422999999999995</v>
      </c>
      <c r="G7405" s="3">
        <f t="shared" si="1036"/>
        <v>0.39</v>
      </c>
      <c r="H7405" t="str">
        <f t="shared" si="1037"/>
        <v>Charge</v>
      </c>
      <c r="I7405" s="3">
        <f t="shared" si="1042"/>
        <v>340</v>
      </c>
      <c r="J7405" s="3">
        <f t="shared" si="1043"/>
        <v>299.20000000000005</v>
      </c>
      <c r="K7405" s="3">
        <f>MIN(Inputs!$B$2, (Inputs!$B$8 - I7405)/Inputs!$B$9)</f>
        <v>0</v>
      </c>
      <c r="L7405" s="3">
        <f>MAX(MIN(Inputs!$B$2, I7405*Inputs!$B$10, Inputs!$B$8*Inputs!$B$4 - J7405), 0)</f>
        <v>40.799999999999955</v>
      </c>
      <c r="M7405" s="3">
        <f t="shared" si="1038"/>
        <v>0</v>
      </c>
      <c r="N7405" s="3">
        <f t="shared" si="1039"/>
        <v>0</v>
      </c>
      <c r="O7405" s="3">
        <f>IF(H7405="Reg", MIN(Inputs!$B$2, I7405*Inputs!$B$10, (Inputs!$B$8-I7405)/Inputs!$B$9), 0)</f>
        <v>0</v>
      </c>
      <c r="P7405" s="3">
        <f t="shared" si="1040"/>
        <v>0</v>
      </c>
      <c r="Q7405" s="3">
        <f t="shared" si="1041"/>
        <v>0</v>
      </c>
      <c r="R7405" s="3">
        <f>I7405 + M7405*Inputs!$B$9 - N7405/Inputs!$B$10</f>
        <v>340</v>
      </c>
    </row>
    <row r="7406" spans="1:18" x14ac:dyDescent="0.3">
      <c r="A7406" s="4">
        <v>46331.5</v>
      </c>
      <c r="B7406" s="3">
        <v>-1.9275</v>
      </c>
      <c r="C7406" s="3">
        <v>0.39</v>
      </c>
      <c r="D7406" s="3">
        <f t="shared" si="1035"/>
        <v>8.6787499999999991</v>
      </c>
      <c r="E7406" s="3">
        <f>MAX(B7406 - D7406/Inputs!$B$5, 0)</f>
        <v>0</v>
      </c>
      <c r="F7406" s="3">
        <f>MAX(D7406*Inputs!$B$5 - B7406, 0)</f>
        <v>9.5647999999999982</v>
      </c>
      <c r="G7406" s="3">
        <f t="shared" si="1036"/>
        <v>0.39</v>
      </c>
      <c r="H7406" t="str">
        <f t="shared" si="1037"/>
        <v>Charge</v>
      </c>
      <c r="I7406" s="3">
        <f t="shared" si="1042"/>
        <v>340</v>
      </c>
      <c r="J7406" s="3">
        <f t="shared" si="1043"/>
        <v>299.20000000000005</v>
      </c>
      <c r="K7406" s="3">
        <f>MIN(Inputs!$B$2, (Inputs!$B$8 - I7406)/Inputs!$B$9)</f>
        <v>0</v>
      </c>
      <c r="L7406" s="3">
        <f>MAX(MIN(Inputs!$B$2, I7406*Inputs!$B$10, Inputs!$B$8*Inputs!$B$4 - J7406), 0)</f>
        <v>40.799999999999955</v>
      </c>
      <c r="M7406" s="3">
        <f t="shared" si="1038"/>
        <v>0</v>
      </c>
      <c r="N7406" s="3">
        <f t="shared" si="1039"/>
        <v>0</v>
      </c>
      <c r="O7406" s="3">
        <f>IF(H7406="Reg", MIN(Inputs!$B$2, I7406*Inputs!$B$10, (Inputs!$B$8-I7406)/Inputs!$B$9), 0)</f>
        <v>0</v>
      </c>
      <c r="P7406" s="3">
        <f t="shared" si="1040"/>
        <v>0</v>
      </c>
      <c r="Q7406" s="3">
        <f t="shared" si="1041"/>
        <v>0</v>
      </c>
      <c r="R7406" s="3">
        <f>I7406 + M7406*Inputs!$B$9 - N7406/Inputs!$B$10</f>
        <v>340</v>
      </c>
    </row>
    <row r="7407" spans="1:18" x14ac:dyDescent="0.3">
      <c r="A7407" s="4">
        <v>46331.541666666657</v>
      </c>
      <c r="B7407" s="3">
        <v>-1.4325000000000001</v>
      </c>
      <c r="C7407" s="3">
        <v>0.46</v>
      </c>
      <c r="D7407" s="3">
        <f t="shared" si="1035"/>
        <v>8.6787499999999991</v>
      </c>
      <c r="E7407" s="3">
        <f>MAX(B7407 - D7407/Inputs!$B$5, 0)</f>
        <v>0</v>
      </c>
      <c r="F7407" s="3">
        <f>MAX(D7407*Inputs!$B$5 - B7407, 0)</f>
        <v>9.069799999999999</v>
      </c>
      <c r="G7407" s="3">
        <f t="shared" si="1036"/>
        <v>0.46</v>
      </c>
      <c r="H7407" t="str">
        <f t="shared" si="1037"/>
        <v>Charge</v>
      </c>
      <c r="I7407" s="3">
        <f t="shared" si="1042"/>
        <v>340</v>
      </c>
      <c r="J7407" s="3">
        <f t="shared" si="1043"/>
        <v>299.20000000000005</v>
      </c>
      <c r="K7407" s="3">
        <f>MIN(Inputs!$B$2, (Inputs!$B$8 - I7407)/Inputs!$B$9)</f>
        <v>0</v>
      </c>
      <c r="L7407" s="3">
        <f>MAX(MIN(Inputs!$B$2, I7407*Inputs!$B$10, Inputs!$B$8*Inputs!$B$4 - J7407), 0)</f>
        <v>40.799999999999955</v>
      </c>
      <c r="M7407" s="3">
        <f t="shared" si="1038"/>
        <v>0</v>
      </c>
      <c r="N7407" s="3">
        <f t="shared" si="1039"/>
        <v>0</v>
      </c>
      <c r="O7407" s="3">
        <f>IF(H7407="Reg", MIN(Inputs!$B$2, I7407*Inputs!$B$10, (Inputs!$B$8-I7407)/Inputs!$B$9), 0)</f>
        <v>0</v>
      </c>
      <c r="P7407" s="3">
        <f t="shared" si="1040"/>
        <v>0</v>
      </c>
      <c r="Q7407" s="3">
        <f t="shared" si="1041"/>
        <v>0</v>
      </c>
      <c r="R7407" s="3">
        <f>I7407 + M7407*Inputs!$B$9 - N7407/Inputs!$B$10</f>
        <v>340</v>
      </c>
    </row>
    <row r="7408" spans="1:18" x14ac:dyDescent="0.3">
      <c r="A7408" s="4">
        <v>46331.583333333343</v>
      </c>
      <c r="B7408" s="3">
        <v>0.76249999999999996</v>
      </c>
      <c r="C7408" s="3">
        <v>0.5</v>
      </c>
      <c r="D7408" s="3">
        <f t="shared" si="1035"/>
        <v>8.6787499999999991</v>
      </c>
      <c r="E7408" s="3">
        <f>MAX(B7408 - D7408/Inputs!$B$5, 0)</f>
        <v>0</v>
      </c>
      <c r="F7408" s="3">
        <f>MAX(D7408*Inputs!$B$5 - B7408, 0)</f>
        <v>6.8747999999999987</v>
      </c>
      <c r="G7408" s="3">
        <f t="shared" si="1036"/>
        <v>0.5</v>
      </c>
      <c r="H7408" t="str">
        <f t="shared" si="1037"/>
        <v>Charge</v>
      </c>
      <c r="I7408" s="3">
        <f t="shared" si="1042"/>
        <v>340</v>
      </c>
      <c r="J7408" s="3">
        <f t="shared" si="1043"/>
        <v>299.20000000000005</v>
      </c>
      <c r="K7408" s="3">
        <f>MIN(Inputs!$B$2, (Inputs!$B$8 - I7408)/Inputs!$B$9)</f>
        <v>0</v>
      </c>
      <c r="L7408" s="3">
        <f>MAX(MIN(Inputs!$B$2, I7408*Inputs!$B$10, Inputs!$B$8*Inputs!$B$4 - J7408), 0)</f>
        <v>40.799999999999955</v>
      </c>
      <c r="M7408" s="3">
        <f t="shared" si="1038"/>
        <v>0</v>
      </c>
      <c r="N7408" s="3">
        <f t="shared" si="1039"/>
        <v>0</v>
      </c>
      <c r="O7408" s="3">
        <f>IF(H7408="Reg", MIN(Inputs!$B$2, I7408*Inputs!$B$10, (Inputs!$B$8-I7408)/Inputs!$B$9), 0)</f>
        <v>0</v>
      </c>
      <c r="P7408" s="3">
        <f t="shared" si="1040"/>
        <v>0</v>
      </c>
      <c r="Q7408" s="3">
        <f t="shared" si="1041"/>
        <v>0</v>
      </c>
      <c r="R7408" s="3">
        <f>I7408 + M7408*Inputs!$B$9 - N7408/Inputs!$B$10</f>
        <v>340</v>
      </c>
    </row>
    <row r="7409" spans="1:18" x14ac:dyDescent="0.3">
      <c r="A7409" s="4">
        <v>46331.625</v>
      </c>
      <c r="B7409" s="3">
        <v>0.16749999999999998</v>
      </c>
      <c r="C7409" s="3">
        <v>0.88</v>
      </c>
      <c r="D7409" s="3">
        <f t="shared" si="1035"/>
        <v>8.6787499999999991</v>
      </c>
      <c r="E7409" s="3">
        <f>MAX(B7409 - D7409/Inputs!$B$5, 0)</f>
        <v>0</v>
      </c>
      <c r="F7409" s="3">
        <f>MAX(D7409*Inputs!$B$5 - B7409, 0)</f>
        <v>7.4697999999999993</v>
      </c>
      <c r="G7409" s="3">
        <f t="shared" si="1036"/>
        <v>0.88</v>
      </c>
      <c r="H7409" t="str">
        <f t="shared" si="1037"/>
        <v>Charge</v>
      </c>
      <c r="I7409" s="3">
        <f t="shared" si="1042"/>
        <v>340</v>
      </c>
      <c r="J7409" s="3">
        <f t="shared" si="1043"/>
        <v>299.20000000000005</v>
      </c>
      <c r="K7409" s="3">
        <f>MIN(Inputs!$B$2, (Inputs!$B$8 - I7409)/Inputs!$B$9)</f>
        <v>0</v>
      </c>
      <c r="L7409" s="3">
        <f>MAX(MIN(Inputs!$B$2, I7409*Inputs!$B$10, Inputs!$B$8*Inputs!$B$4 - J7409), 0)</f>
        <v>40.799999999999955</v>
      </c>
      <c r="M7409" s="3">
        <f t="shared" si="1038"/>
        <v>0</v>
      </c>
      <c r="N7409" s="3">
        <f t="shared" si="1039"/>
        <v>0</v>
      </c>
      <c r="O7409" s="3">
        <f>IF(H7409="Reg", MIN(Inputs!$B$2, I7409*Inputs!$B$10, (Inputs!$B$8-I7409)/Inputs!$B$9), 0)</f>
        <v>0</v>
      </c>
      <c r="P7409" s="3">
        <f t="shared" si="1040"/>
        <v>0</v>
      </c>
      <c r="Q7409" s="3">
        <f t="shared" si="1041"/>
        <v>0</v>
      </c>
      <c r="R7409" s="3">
        <f>I7409 + M7409*Inputs!$B$9 - N7409/Inputs!$B$10</f>
        <v>340</v>
      </c>
    </row>
    <row r="7410" spans="1:18" x14ac:dyDescent="0.3">
      <c r="A7410" s="4">
        <v>46331.666666666657</v>
      </c>
      <c r="B7410" s="3">
        <v>6.9700000000000006</v>
      </c>
      <c r="C7410" s="3">
        <v>1</v>
      </c>
      <c r="D7410" s="3">
        <f t="shared" si="1035"/>
        <v>8.6787499999999991</v>
      </c>
      <c r="E7410" s="3">
        <f>MAX(B7410 - D7410/Inputs!$B$5, 0)</f>
        <v>0</v>
      </c>
      <c r="F7410" s="3">
        <f>MAX(D7410*Inputs!$B$5 - B7410, 0)</f>
        <v>0.66729999999999823</v>
      </c>
      <c r="G7410" s="3">
        <f t="shared" si="1036"/>
        <v>1</v>
      </c>
      <c r="H7410" t="str">
        <f t="shared" si="1037"/>
        <v>Reg</v>
      </c>
      <c r="I7410" s="3">
        <f t="shared" si="1042"/>
        <v>340</v>
      </c>
      <c r="J7410" s="3">
        <f t="shared" si="1043"/>
        <v>299.20000000000005</v>
      </c>
      <c r="K7410" s="3">
        <f>MIN(Inputs!$B$2, (Inputs!$B$8 - I7410)/Inputs!$B$9)</f>
        <v>0</v>
      </c>
      <c r="L7410" s="3">
        <f>MAX(MIN(Inputs!$B$2, I7410*Inputs!$B$10, Inputs!$B$8*Inputs!$B$4 - J7410), 0)</f>
        <v>40.799999999999955</v>
      </c>
      <c r="M7410" s="3">
        <f t="shared" si="1038"/>
        <v>0</v>
      </c>
      <c r="N7410" s="3">
        <f t="shared" si="1039"/>
        <v>0</v>
      </c>
      <c r="O7410" s="3">
        <f>IF(H7410="Reg", MIN(Inputs!$B$2, I7410*Inputs!$B$10, (Inputs!$B$8-I7410)/Inputs!$B$9), 0)</f>
        <v>0</v>
      </c>
      <c r="P7410" s="3">
        <f t="shared" si="1040"/>
        <v>0</v>
      </c>
      <c r="Q7410" s="3">
        <f t="shared" si="1041"/>
        <v>0</v>
      </c>
      <c r="R7410" s="3">
        <f>I7410 + M7410*Inputs!$B$9 - N7410/Inputs!$B$10</f>
        <v>340</v>
      </c>
    </row>
    <row r="7411" spans="1:18" x14ac:dyDescent="0.3">
      <c r="A7411" s="4">
        <v>46331.708333333343</v>
      </c>
      <c r="B7411" s="3">
        <v>19.920000000000002</v>
      </c>
      <c r="C7411" s="3">
        <v>39.979999999999997</v>
      </c>
      <c r="D7411" s="3">
        <f t="shared" si="1035"/>
        <v>8.6787499999999991</v>
      </c>
      <c r="E7411" s="3">
        <f>MAX(B7411 - D7411/Inputs!$B$5, 0)</f>
        <v>10.057784090909093</v>
      </c>
      <c r="F7411" s="3">
        <f>MAX(D7411*Inputs!$B$5 - B7411, 0)</f>
        <v>0</v>
      </c>
      <c r="G7411" s="3">
        <f t="shared" si="1036"/>
        <v>39.979999999999997</v>
      </c>
      <c r="H7411" t="str">
        <f t="shared" si="1037"/>
        <v>Reg</v>
      </c>
      <c r="I7411" s="3">
        <f t="shared" si="1042"/>
        <v>340</v>
      </c>
      <c r="J7411" s="3">
        <f t="shared" si="1043"/>
        <v>299.20000000000005</v>
      </c>
      <c r="K7411" s="3">
        <f>MIN(Inputs!$B$2, (Inputs!$B$8 - I7411)/Inputs!$B$9)</f>
        <v>0</v>
      </c>
      <c r="L7411" s="3">
        <f>MAX(MIN(Inputs!$B$2, I7411*Inputs!$B$10, Inputs!$B$8*Inputs!$B$4 - J7411), 0)</f>
        <v>40.799999999999955</v>
      </c>
      <c r="M7411" s="3">
        <f t="shared" si="1038"/>
        <v>0</v>
      </c>
      <c r="N7411" s="3">
        <f t="shared" si="1039"/>
        <v>0</v>
      </c>
      <c r="O7411" s="3">
        <f>IF(H7411="Reg", MIN(Inputs!$B$2, I7411*Inputs!$B$10, (Inputs!$B$8-I7411)/Inputs!$B$9), 0)</f>
        <v>0</v>
      </c>
      <c r="P7411" s="3">
        <f t="shared" si="1040"/>
        <v>0</v>
      </c>
      <c r="Q7411" s="3">
        <f t="shared" si="1041"/>
        <v>0</v>
      </c>
      <c r="R7411" s="3">
        <f>I7411 + M7411*Inputs!$B$9 - N7411/Inputs!$B$10</f>
        <v>340</v>
      </c>
    </row>
    <row r="7412" spans="1:18" x14ac:dyDescent="0.3">
      <c r="A7412" s="4">
        <v>46331.75</v>
      </c>
      <c r="B7412" s="3">
        <v>20.267499999999998</v>
      </c>
      <c r="C7412" s="3">
        <v>12.39</v>
      </c>
      <c r="D7412" s="3">
        <f t="shared" si="1035"/>
        <v>8.6787499999999991</v>
      </c>
      <c r="E7412" s="3">
        <f>MAX(B7412 - D7412/Inputs!$B$5, 0)</f>
        <v>10.40528409090909</v>
      </c>
      <c r="F7412" s="3">
        <f>MAX(D7412*Inputs!$B$5 - B7412, 0)</f>
        <v>0</v>
      </c>
      <c r="G7412" s="3">
        <f t="shared" si="1036"/>
        <v>12.39</v>
      </c>
      <c r="H7412" t="str">
        <f t="shared" si="1037"/>
        <v>Reg</v>
      </c>
      <c r="I7412" s="3">
        <f t="shared" si="1042"/>
        <v>340</v>
      </c>
      <c r="J7412" s="3">
        <f t="shared" si="1043"/>
        <v>299.20000000000005</v>
      </c>
      <c r="K7412" s="3">
        <f>MIN(Inputs!$B$2, (Inputs!$B$8 - I7412)/Inputs!$B$9)</f>
        <v>0</v>
      </c>
      <c r="L7412" s="3">
        <f>MAX(MIN(Inputs!$B$2, I7412*Inputs!$B$10, Inputs!$B$8*Inputs!$B$4 - J7412), 0)</f>
        <v>40.799999999999955</v>
      </c>
      <c r="M7412" s="3">
        <f t="shared" si="1038"/>
        <v>0</v>
      </c>
      <c r="N7412" s="3">
        <f t="shared" si="1039"/>
        <v>0</v>
      </c>
      <c r="O7412" s="3">
        <f>IF(H7412="Reg", MIN(Inputs!$B$2, I7412*Inputs!$B$10, (Inputs!$B$8-I7412)/Inputs!$B$9), 0)</f>
        <v>0</v>
      </c>
      <c r="P7412" s="3">
        <f t="shared" si="1040"/>
        <v>0</v>
      </c>
      <c r="Q7412" s="3">
        <f t="shared" si="1041"/>
        <v>0</v>
      </c>
      <c r="R7412" s="3">
        <f>I7412 + M7412*Inputs!$B$9 - N7412/Inputs!$B$10</f>
        <v>340</v>
      </c>
    </row>
    <row r="7413" spans="1:18" x14ac:dyDescent="0.3">
      <c r="A7413" s="4">
        <v>46331.791666666657</v>
      </c>
      <c r="B7413" s="3">
        <v>18.23</v>
      </c>
      <c r="C7413" s="3">
        <v>15.57</v>
      </c>
      <c r="D7413" s="3">
        <f t="shared" si="1035"/>
        <v>8.6787499999999991</v>
      </c>
      <c r="E7413" s="3">
        <f>MAX(B7413 - D7413/Inputs!$B$5, 0)</f>
        <v>8.3677840909090921</v>
      </c>
      <c r="F7413" s="3">
        <f>MAX(D7413*Inputs!$B$5 - B7413, 0)</f>
        <v>0</v>
      </c>
      <c r="G7413" s="3">
        <f t="shared" si="1036"/>
        <v>15.57</v>
      </c>
      <c r="H7413" t="str">
        <f t="shared" si="1037"/>
        <v>Reg</v>
      </c>
      <c r="I7413" s="3">
        <f t="shared" si="1042"/>
        <v>340</v>
      </c>
      <c r="J7413" s="3">
        <f t="shared" si="1043"/>
        <v>299.20000000000005</v>
      </c>
      <c r="K7413" s="3">
        <f>MIN(Inputs!$B$2, (Inputs!$B$8 - I7413)/Inputs!$B$9)</f>
        <v>0</v>
      </c>
      <c r="L7413" s="3">
        <f>MAX(MIN(Inputs!$B$2, I7413*Inputs!$B$10, Inputs!$B$8*Inputs!$B$4 - J7413), 0)</f>
        <v>40.799999999999955</v>
      </c>
      <c r="M7413" s="3">
        <f t="shared" si="1038"/>
        <v>0</v>
      </c>
      <c r="N7413" s="3">
        <f t="shared" si="1039"/>
        <v>0</v>
      </c>
      <c r="O7413" s="3">
        <f>IF(H7413="Reg", MIN(Inputs!$B$2, I7413*Inputs!$B$10, (Inputs!$B$8-I7413)/Inputs!$B$9), 0)</f>
        <v>0</v>
      </c>
      <c r="P7413" s="3">
        <f t="shared" si="1040"/>
        <v>0</v>
      </c>
      <c r="Q7413" s="3">
        <f t="shared" si="1041"/>
        <v>0</v>
      </c>
      <c r="R7413" s="3">
        <f>I7413 + M7413*Inputs!$B$9 - N7413/Inputs!$B$10</f>
        <v>340</v>
      </c>
    </row>
    <row r="7414" spans="1:18" x14ac:dyDescent="0.3">
      <c r="A7414" s="4">
        <v>46331.833333333343</v>
      </c>
      <c r="B7414" s="3">
        <v>19.322500000000002</v>
      </c>
      <c r="C7414" s="3">
        <v>10.07</v>
      </c>
      <c r="D7414" s="3">
        <f t="shared" si="1035"/>
        <v>8.6787499999999991</v>
      </c>
      <c r="E7414" s="3">
        <f>MAX(B7414 - D7414/Inputs!$B$5, 0)</f>
        <v>9.4602840909090933</v>
      </c>
      <c r="F7414" s="3">
        <f>MAX(D7414*Inputs!$B$5 - B7414, 0)</f>
        <v>0</v>
      </c>
      <c r="G7414" s="3">
        <f t="shared" si="1036"/>
        <v>10.07</v>
      </c>
      <c r="H7414" t="str">
        <f t="shared" si="1037"/>
        <v>Reg</v>
      </c>
      <c r="I7414" s="3">
        <f t="shared" si="1042"/>
        <v>340</v>
      </c>
      <c r="J7414" s="3">
        <f t="shared" si="1043"/>
        <v>299.20000000000005</v>
      </c>
      <c r="K7414" s="3">
        <f>MIN(Inputs!$B$2, (Inputs!$B$8 - I7414)/Inputs!$B$9)</f>
        <v>0</v>
      </c>
      <c r="L7414" s="3">
        <f>MAX(MIN(Inputs!$B$2, I7414*Inputs!$B$10, Inputs!$B$8*Inputs!$B$4 - J7414), 0)</f>
        <v>40.799999999999955</v>
      </c>
      <c r="M7414" s="3">
        <f t="shared" si="1038"/>
        <v>0</v>
      </c>
      <c r="N7414" s="3">
        <f t="shared" si="1039"/>
        <v>0</v>
      </c>
      <c r="O7414" s="3">
        <f>IF(H7414="Reg", MIN(Inputs!$B$2, I7414*Inputs!$B$10, (Inputs!$B$8-I7414)/Inputs!$B$9), 0)</f>
        <v>0</v>
      </c>
      <c r="P7414" s="3">
        <f t="shared" si="1040"/>
        <v>0</v>
      </c>
      <c r="Q7414" s="3">
        <f t="shared" si="1041"/>
        <v>0</v>
      </c>
      <c r="R7414" s="3">
        <f>I7414 + M7414*Inputs!$B$9 - N7414/Inputs!$B$10</f>
        <v>340</v>
      </c>
    </row>
    <row r="7415" spans="1:18" x14ac:dyDescent="0.3">
      <c r="A7415" s="4">
        <v>46331.875</v>
      </c>
      <c r="B7415" s="3">
        <v>17.64</v>
      </c>
      <c r="C7415" s="3">
        <v>8.19</v>
      </c>
      <c r="D7415" s="3">
        <f t="shared" si="1035"/>
        <v>8.6787499999999991</v>
      </c>
      <c r="E7415" s="3">
        <f>MAX(B7415 - D7415/Inputs!$B$5, 0)</f>
        <v>7.7777840909090923</v>
      </c>
      <c r="F7415" s="3">
        <f>MAX(D7415*Inputs!$B$5 - B7415, 0)</f>
        <v>0</v>
      </c>
      <c r="G7415" s="3">
        <f t="shared" si="1036"/>
        <v>8.19</v>
      </c>
      <c r="H7415" t="str">
        <f t="shared" si="1037"/>
        <v>Reg</v>
      </c>
      <c r="I7415" s="3">
        <f t="shared" si="1042"/>
        <v>340</v>
      </c>
      <c r="J7415" s="3">
        <f t="shared" si="1043"/>
        <v>299.20000000000005</v>
      </c>
      <c r="K7415" s="3">
        <f>MIN(Inputs!$B$2, (Inputs!$B$8 - I7415)/Inputs!$B$9)</f>
        <v>0</v>
      </c>
      <c r="L7415" s="3">
        <f>MAX(MIN(Inputs!$B$2, I7415*Inputs!$B$10, Inputs!$B$8*Inputs!$B$4 - J7415), 0)</f>
        <v>40.799999999999955</v>
      </c>
      <c r="M7415" s="3">
        <f t="shared" si="1038"/>
        <v>0</v>
      </c>
      <c r="N7415" s="3">
        <f t="shared" si="1039"/>
        <v>0</v>
      </c>
      <c r="O7415" s="3">
        <f>IF(H7415="Reg", MIN(Inputs!$B$2, I7415*Inputs!$B$10, (Inputs!$B$8-I7415)/Inputs!$B$9), 0)</f>
        <v>0</v>
      </c>
      <c r="P7415" s="3">
        <f t="shared" si="1040"/>
        <v>0</v>
      </c>
      <c r="Q7415" s="3">
        <f t="shared" si="1041"/>
        <v>0</v>
      </c>
      <c r="R7415" s="3">
        <f>I7415 + M7415*Inputs!$B$9 - N7415/Inputs!$B$10</f>
        <v>340</v>
      </c>
    </row>
    <row r="7416" spans="1:18" x14ac:dyDescent="0.3">
      <c r="A7416" s="4">
        <v>46331.916666666657</v>
      </c>
      <c r="B7416" s="3">
        <v>16.092499999999998</v>
      </c>
      <c r="C7416" s="3">
        <v>1.37</v>
      </c>
      <c r="D7416" s="3">
        <f t="shared" si="1035"/>
        <v>8.6787499999999991</v>
      </c>
      <c r="E7416" s="3">
        <f>MAX(B7416 - D7416/Inputs!$B$5, 0)</f>
        <v>6.2302840909090893</v>
      </c>
      <c r="F7416" s="3">
        <f>MAX(D7416*Inputs!$B$5 - B7416, 0)</f>
        <v>0</v>
      </c>
      <c r="G7416" s="3">
        <f t="shared" si="1036"/>
        <v>1.37</v>
      </c>
      <c r="H7416" t="str">
        <f t="shared" si="1037"/>
        <v>Discharge</v>
      </c>
      <c r="I7416" s="3">
        <f t="shared" si="1042"/>
        <v>340</v>
      </c>
      <c r="J7416" s="3">
        <f t="shared" si="1043"/>
        <v>299.20000000000005</v>
      </c>
      <c r="K7416" s="3">
        <f>MIN(Inputs!$B$2, (Inputs!$B$8 - I7416)/Inputs!$B$9)</f>
        <v>0</v>
      </c>
      <c r="L7416" s="3">
        <f>MAX(MIN(Inputs!$B$2, I7416*Inputs!$B$10, Inputs!$B$8*Inputs!$B$4 - J7416), 0)</f>
        <v>40.799999999999955</v>
      </c>
      <c r="M7416" s="3">
        <f t="shared" si="1038"/>
        <v>0</v>
      </c>
      <c r="N7416" s="3">
        <f t="shared" si="1039"/>
        <v>40.799999999999955</v>
      </c>
      <c r="O7416" s="3">
        <f>IF(H7416="Reg", MIN(Inputs!$B$2, I7416*Inputs!$B$10, (Inputs!$B$8-I7416)/Inputs!$B$9), 0)</f>
        <v>0</v>
      </c>
      <c r="P7416" s="3">
        <f t="shared" si="1040"/>
        <v>656.57399999999916</v>
      </c>
      <c r="Q7416" s="3">
        <f t="shared" si="1041"/>
        <v>0</v>
      </c>
      <c r="R7416" s="3">
        <f>I7416 + M7416*Inputs!$B$9 - N7416/Inputs!$B$10</f>
        <v>296.50705386345555</v>
      </c>
    </row>
    <row r="7417" spans="1:18" x14ac:dyDescent="0.3">
      <c r="A7417" s="4">
        <v>46331.958333333343</v>
      </c>
      <c r="B7417" s="3">
        <v>14.61</v>
      </c>
      <c r="C7417" s="3">
        <v>0.88</v>
      </c>
      <c r="D7417" s="3">
        <f t="shared" si="1035"/>
        <v>8.6787499999999991</v>
      </c>
      <c r="E7417" s="3">
        <f>MAX(B7417 - D7417/Inputs!$B$5, 0)</f>
        <v>4.7477840909090911</v>
      </c>
      <c r="F7417" s="3">
        <f>MAX(D7417*Inputs!$B$5 - B7417, 0)</f>
        <v>0</v>
      </c>
      <c r="G7417" s="3">
        <f t="shared" si="1036"/>
        <v>0.88</v>
      </c>
      <c r="H7417" t="str">
        <f t="shared" si="1037"/>
        <v>Discharge</v>
      </c>
      <c r="I7417" s="3">
        <f t="shared" si="1042"/>
        <v>296.50705386345555</v>
      </c>
      <c r="J7417" s="3">
        <f t="shared" si="1043"/>
        <v>340</v>
      </c>
      <c r="K7417" s="3">
        <f>MIN(Inputs!$B$2, (Inputs!$B$8 - I7417)/Inputs!$B$9)</f>
        <v>46.363636363636274</v>
      </c>
      <c r="L7417" s="3">
        <f>MAX(MIN(Inputs!$B$2, I7417*Inputs!$B$10, Inputs!$B$8*Inputs!$B$4 - J7417), 0)</f>
        <v>0</v>
      </c>
      <c r="M7417" s="3">
        <f t="shared" si="1038"/>
        <v>0</v>
      </c>
      <c r="N7417" s="3">
        <f t="shared" si="1039"/>
        <v>0</v>
      </c>
      <c r="O7417" s="3">
        <f>IF(H7417="Reg", MIN(Inputs!$B$2, I7417*Inputs!$B$10, (Inputs!$B$8-I7417)/Inputs!$B$9), 0)</f>
        <v>0</v>
      </c>
      <c r="P7417" s="3">
        <f t="shared" si="1040"/>
        <v>0</v>
      </c>
      <c r="Q7417" s="3">
        <f t="shared" si="1041"/>
        <v>0</v>
      </c>
      <c r="R7417" s="3">
        <f>I7417 + M7417*Inputs!$B$9 - N7417/Inputs!$B$10</f>
        <v>296.50705386345555</v>
      </c>
    </row>
    <row r="7418" spans="1:18" x14ac:dyDescent="0.3">
      <c r="A7418" s="4">
        <v>46332</v>
      </c>
      <c r="B7418" s="3">
        <v>20.7425</v>
      </c>
      <c r="C7418" s="3">
        <v>0.3</v>
      </c>
      <c r="D7418" s="3">
        <f t="shared" si="1035"/>
        <v>20.603437500000002</v>
      </c>
      <c r="E7418" s="3">
        <f>MAX(B7418 - D7418/Inputs!$B$5, 0)</f>
        <v>0</v>
      </c>
      <c r="F7418" s="3">
        <f>MAX(D7418*Inputs!$B$5 - B7418, 0)</f>
        <v>0</v>
      </c>
      <c r="G7418" s="3">
        <f t="shared" si="1036"/>
        <v>0.3</v>
      </c>
      <c r="H7418" t="str">
        <f t="shared" si="1037"/>
        <v>Reg</v>
      </c>
      <c r="I7418" s="3">
        <f t="shared" si="1042"/>
        <v>296.50705386345555</v>
      </c>
      <c r="J7418" s="3">
        <f t="shared" si="1043"/>
        <v>0</v>
      </c>
      <c r="K7418" s="3">
        <f>MIN(Inputs!$B$2, (Inputs!$B$8 - I7418)/Inputs!$B$9)</f>
        <v>46.363636363636274</v>
      </c>
      <c r="L7418" s="3">
        <f>MAX(MIN(Inputs!$B$2, I7418*Inputs!$B$10, Inputs!$B$8*Inputs!$B$4 - J7418), 0)</f>
        <v>170</v>
      </c>
      <c r="M7418" s="3">
        <f t="shared" si="1038"/>
        <v>0</v>
      </c>
      <c r="N7418" s="3">
        <f t="shared" si="1039"/>
        <v>0</v>
      </c>
      <c r="O7418" s="3">
        <f>IF(H7418="Reg", MIN(Inputs!$B$2, I7418*Inputs!$B$10, (Inputs!$B$8-I7418)/Inputs!$B$9), 0)</f>
        <v>46.363636363636274</v>
      </c>
      <c r="P7418" s="3">
        <f t="shared" si="1040"/>
        <v>0</v>
      </c>
      <c r="Q7418" s="3">
        <f t="shared" si="1041"/>
        <v>13.909090909090882</v>
      </c>
      <c r="R7418" s="3">
        <f>I7418 + M7418*Inputs!$B$9 - N7418/Inputs!$B$10</f>
        <v>296.50705386345555</v>
      </c>
    </row>
    <row r="7419" spans="1:18" x14ac:dyDescent="0.3">
      <c r="A7419" s="4">
        <v>46332.041666666657</v>
      </c>
      <c r="B7419" s="3">
        <v>20.015000000000001</v>
      </c>
      <c r="C7419" s="3">
        <v>0.28999999999999998</v>
      </c>
      <c r="D7419" s="3">
        <f t="shared" si="1035"/>
        <v>20.603437500000002</v>
      </c>
      <c r="E7419" s="3">
        <f>MAX(B7419 - D7419/Inputs!$B$5, 0)</f>
        <v>0</v>
      </c>
      <c r="F7419" s="3">
        <f>MAX(D7419*Inputs!$B$5 - B7419, 0)</f>
        <v>0</v>
      </c>
      <c r="G7419" s="3">
        <f t="shared" si="1036"/>
        <v>0.28999999999999998</v>
      </c>
      <c r="H7419" t="str">
        <f t="shared" si="1037"/>
        <v>Reg</v>
      </c>
      <c r="I7419" s="3">
        <f t="shared" si="1042"/>
        <v>296.50705386345555</v>
      </c>
      <c r="J7419" s="3">
        <f t="shared" si="1043"/>
        <v>0</v>
      </c>
      <c r="K7419" s="3">
        <f>MIN(Inputs!$B$2, (Inputs!$B$8 - I7419)/Inputs!$B$9)</f>
        <v>46.363636363636274</v>
      </c>
      <c r="L7419" s="3">
        <f>MAX(MIN(Inputs!$B$2, I7419*Inputs!$B$10, Inputs!$B$8*Inputs!$B$4 - J7419), 0)</f>
        <v>170</v>
      </c>
      <c r="M7419" s="3">
        <f t="shared" si="1038"/>
        <v>0</v>
      </c>
      <c r="N7419" s="3">
        <f t="shared" si="1039"/>
        <v>0</v>
      </c>
      <c r="O7419" s="3">
        <f>IF(H7419="Reg", MIN(Inputs!$B$2, I7419*Inputs!$B$10, (Inputs!$B$8-I7419)/Inputs!$B$9), 0)</f>
        <v>46.363636363636274</v>
      </c>
      <c r="P7419" s="3">
        <f t="shared" si="1040"/>
        <v>0</v>
      </c>
      <c r="Q7419" s="3">
        <f t="shared" si="1041"/>
        <v>13.445454545454519</v>
      </c>
      <c r="R7419" s="3">
        <f>I7419 + M7419*Inputs!$B$9 - N7419/Inputs!$B$10</f>
        <v>296.50705386345555</v>
      </c>
    </row>
    <row r="7420" spans="1:18" x14ac:dyDescent="0.3">
      <c r="A7420" s="4">
        <v>46332.083333333343</v>
      </c>
      <c r="B7420" s="3">
        <v>20.265000000000001</v>
      </c>
      <c r="C7420" s="3">
        <v>0.3</v>
      </c>
      <c r="D7420" s="3">
        <f t="shared" si="1035"/>
        <v>20.603437500000002</v>
      </c>
      <c r="E7420" s="3">
        <f>MAX(B7420 - D7420/Inputs!$B$5, 0)</f>
        <v>0</v>
      </c>
      <c r="F7420" s="3">
        <f>MAX(D7420*Inputs!$B$5 - B7420, 0)</f>
        <v>0</v>
      </c>
      <c r="G7420" s="3">
        <f t="shared" si="1036"/>
        <v>0.3</v>
      </c>
      <c r="H7420" t="str">
        <f t="shared" si="1037"/>
        <v>Reg</v>
      </c>
      <c r="I7420" s="3">
        <f t="shared" si="1042"/>
        <v>296.50705386345555</v>
      </c>
      <c r="J7420" s="3">
        <f t="shared" si="1043"/>
        <v>0</v>
      </c>
      <c r="K7420" s="3">
        <f>MIN(Inputs!$B$2, (Inputs!$B$8 - I7420)/Inputs!$B$9)</f>
        <v>46.363636363636274</v>
      </c>
      <c r="L7420" s="3">
        <f>MAX(MIN(Inputs!$B$2, I7420*Inputs!$B$10, Inputs!$B$8*Inputs!$B$4 - J7420), 0)</f>
        <v>170</v>
      </c>
      <c r="M7420" s="3">
        <f t="shared" si="1038"/>
        <v>0</v>
      </c>
      <c r="N7420" s="3">
        <f t="shared" si="1039"/>
        <v>0</v>
      </c>
      <c r="O7420" s="3">
        <f>IF(H7420="Reg", MIN(Inputs!$B$2, I7420*Inputs!$B$10, (Inputs!$B$8-I7420)/Inputs!$B$9), 0)</f>
        <v>46.363636363636274</v>
      </c>
      <c r="P7420" s="3">
        <f t="shared" si="1040"/>
        <v>0</v>
      </c>
      <c r="Q7420" s="3">
        <f t="shared" si="1041"/>
        <v>13.909090909090882</v>
      </c>
      <c r="R7420" s="3">
        <f>I7420 + M7420*Inputs!$B$9 - N7420/Inputs!$B$10</f>
        <v>296.50705386345555</v>
      </c>
    </row>
    <row r="7421" spans="1:18" x14ac:dyDescent="0.3">
      <c r="A7421" s="4">
        <v>46332.125</v>
      </c>
      <c r="B7421" s="3">
        <v>22.737500000000001</v>
      </c>
      <c r="C7421" s="3">
        <v>0.3</v>
      </c>
      <c r="D7421" s="3">
        <f t="shared" si="1035"/>
        <v>20.603437500000002</v>
      </c>
      <c r="E7421" s="3">
        <f>MAX(B7421 - D7421/Inputs!$B$5, 0)</f>
        <v>0</v>
      </c>
      <c r="F7421" s="3">
        <f>MAX(D7421*Inputs!$B$5 - B7421, 0)</f>
        <v>0</v>
      </c>
      <c r="G7421" s="3">
        <f t="shared" si="1036"/>
        <v>0.3</v>
      </c>
      <c r="H7421" t="str">
        <f t="shared" si="1037"/>
        <v>Reg</v>
      </c>
      <c r="I7421" s="3">
        <f t="shared" si="1042"/>
        <v>296.50705386345555</v>
      </c>
      <c r="J7421" s="3">
        <f t="shared" si="1043"/>
        <v>0</v>
      </c>
      <c r="K7421" s="3">
        <f>MIN(Inputs!$B$2, (Inputs!$B$8 - I7421)/Inputs!$B$9)</f>
        <v>46.363636363636274</v>
      </c>
      <c r="L7421" s="3">
        <f>MAX(MIN(Inputs!$B$2, I7421*Inputs!$B$10, Inputs!$B$8*Inputs!$B$4 - J7421), 0)</f>
        <v>170</v>
      </c>
      <c r="M7421" s="3">
        <f t="shared" si="1038"/>
        <v>0</v>
      </c>
      <c r="N7421" s="3">
        <f t="shared" si="1039"/>
        <v>0</v>
      </c>
      <c r="O7421" s="3">
        <f>IF(H7421="Reg", MIN(Inputs!$B$2, I7421*Inputs!$B$10, (Inputs!$B$8-I7421)/Inputs!$B$9), 0)</f>
        <v>46.363636363636274</v>
      </c>
      <c r="P7421" s="3">
        <f t="shared" si="1040"/>
        <v>0</v>
      </c>
      <c r="Q7421" s="3">
        <f t="shared" si="1041"/>
        <v>13.909090909090882</v>
      </c>
      <c r="R7421" s="3">
        <f>I7421 + M7421*Inputs!$B$9 - N7421/Inputs!$B$10</f>
        <v>296.50705386345555</v>
      </c>
    </row>
    <row r="7422" spans="1:18" x14ac:dyDescent="0.3">
      <c r="A7422" s="4">
        <v>46332.166666666657</v>
      </c>
      <c r="B7422" s="3">
        <v>28.307499999999997</v>
      </c>
      <c r="C7422" s="3">
        <v>0.3</v>
      </c>
      <c r="D7422" s="3">
        <f t="shared" si="1035"/>
        <v>20.603437500000002</v>
      </c>
      <c r="E7422" s="3">
        <f>MAX(B7422 - D7422/Inputs!$B$5, 0)</f>
        <v>4.8945028409090874</v>
      </c>
      <c r="F7422" s="3">
        <f>MAX(D7422*Inputs!$B$5 - B7422, 0)</f>
        <v>0</v>
      </c>
      <c r="G7422" s="3">
        <f t="shared" si="1036"/>
        <v>0.3</v>
      </c>
      <c r="H7422" t="str">
        <f t="shared" si="1037"/>
        <v>Discharge</v>
      </c>
      <c r="I7422" s="3">
        <f t="shared" si="1042"/>
        <v>296.50705386345555</v>
      </c>
      <c r="J7422" s="3">
        <f t="shared" si="1043"/>
        <v>0</v>
      </c>
      <c r="K7422" s="3">
        <f>MIN(Inputs!$B$2, (Inputs!$B$8 - I7422)/Inputs!$B$9)</f>
        <v>46.363636363636274</v>
      </c>
      <c r="L7422" s="3">
        <f>MAX(MIN(Inputs!$B$2, I7422*Inputs!$B$10, Inputs!$B$8*Inputs!$B$4 - J7422), 0)</f>
        <v>170</v>
      </c>
      <c r="M7422" s="3">
        <f t="shared" si="1038"/>
        <v>0</v>
      </c>
      <c r="N7422" s="3">
        <f t="shared" si="1039"/>
        <v>170</v>
      </c>
      <c r="O7422" s="3">
        <f>IF(H7422="Reg", MIN(Inputs!$B$2, I7422*Inputs!$B$10, (Inputs!$B$8-I7422)/Inputs!$B$9), 0)</f>
        <v>0</v>
      </c>
      <c r="P7422" s="3">
        <f t="shared" si="1040"/>
        <v>4812.2749999999996</v>
      </c>
      <c r="Q7422" s="3">
        <f t="shared" si="1041"/>
        <v>0</v>
      </c>
      <c r="R7422" s="3">
        <f>I7422 + M7422*Inputs!$B$9 - N7422/Inputs!$B$10</f>
        <v>115.2864449611867</v>
      </c>
    </row>
    <row r="7423" spans="1:18" x14ac:dyDescent="0.3">
      <c r="A7423" s="4">
        <v>46332.208333333343</v>
      </c>
      <c r="B7423" s="3">
        <v>38.745000000000005</v>
      </c>
      <c r="C7423" s="3">
        <v>0.4</v>
      </c>
      <c r="D7423" s="3">
        <f t="shared" si="1035"/>
        <v>20.603437500000002</v>
      </c>
      <c r="E7423" s="3">
        <f>MAX(B7423 - D7423/Inputs!$B$5, 0)</f>
        <v>15.332002840909094</v>
      </c>
      <c r="F7423" s="3">
        <f>MAX(D7423*Inputs!$B$5 - B7423, 0)</f>
        <v>0</v>
      </c>
      <c r="G7423" s="3">
        <f t="shared" si="1036"/>
        <v>0.4</v>
      </c>
      <c r="H7423" t="str">
        <f t="shared" si="1037"/>
        <v>Discharge</v>
      </c>
      <c r="I7423" s="3">
        <f t="shared" si="1042"/>
        <v>115.2864449611867</v>
      </c>
      <c r="J7423" s="3">
        <f t="shared" si="1043"/>
        <v>170</v>
      </c>
      <c r="K7423" s="3">
        <f>MIN(Inputs!$B$2, (Inputs!$B$8 - I7423)/Inputs!$B$9)</f>
        <v>170</v>
      </c>
      <c r="L7423" s="3">
        <f>MAX(MIN(Inputs!$B$2, I7423*Inputs!$B$10, Inputs!$B$8*Inputs!$B$4 - J7423), 0)</f>
        <v>108.14827166799331</v>
      </c>
      <c r="M7423" s="3">
        <f t="shared" si="1038"/>
        <v>0</v>
      </c>
      <c r="N7423" s="3">
        <f t="shared" si="1039"/>
        <v>108.14827166799331</v>
      </c>
      <c r="O7423" s="3">
        <f>IF(H7423="Reg", MIN(Inputs!$B$2, I7423*Inputs!$B$10, (Inputs!$B$8-I7423)/Inputs!$B$9), 0)</f>
        <v>0</v>
      </c>
      <c r="P7423" s="3">
        <f t="shared" si="1040"/>
        <v>4190.204785776401</v>
      </c>
      <c r="Q7423" s="3">
        <f t="shared" si="1041"/>
        <v>0</v>
      </c>
      <c r="R7423" s="3">
        <f>I7423 + M7423*Inputs!$B$9 - N7423/Inputs!$B$10</f>
        <v>0</v>
      </c>
    </row>
    <row r="7424" spans="1:18" x14ac:dyDescent="0.3">
      <c r="A7424" s="4">
        <v>46332.25</v>
      </c>
      <c r="B7424" s="3">
        <v>46.62</v>
      </c>
      <c r="C7424" s="3">
        <v>1</v>
      </c>
      <c r="D7424" s="3">
        <f t="shared" si="1035"/>
        <v>20.603437500000002</v>
      </c>
      <c r="E7424" s="3">
        <f>MAX(B7424 - D7424/Inputs!$B$5, 0)</f>
        <v>23.207002840909087</v>
      </c>
      <c r="F7424" s="3">
        <f>MAX(D7424*Inputs!$B$5 - B7424, 0)</f>
        <v>0</v>
      </c>
      <c r="G7424" s="3">
        <f t="shared" si="1036"/>
        <v>1</v>
      </c>
      <c r="H7424" t="str">
        <f t="shared" si="1037"/>
        <v>Discharge</v>
      </c>
      <c r="I7424" s="3">
        <f t="shared" si="1042"/>
        <v>0</v>
      </c>
      <c r="J7424" s="3">
        <f t="shared" si="1043"/>
        <v>278.1482716679933</v>
      </c>
      <c r="K7424" s="3">
        <f>MIN(Inputs!$B$2, (Inputs!$B$8 - I7424)/Inputs!$B$9)</f>
        <v>170</v>
      </c>
      <c r="L7424" s="3">
        <f>MAX(MIN(Inputs!$B$2, I7424*Inputs!$B$10, Inputs!$B$8*Inputs!$B$4 - J7424), 0)</f>
        <v>0</v>
      </c>
      <c r="M7424" s="3">
        <f t="shared" si="1038"/>
        <v>0</v>
      </c>
      <c r="N7424" s="3">
        <f t="shared" si="1039"/>
        <v>0</v>
      </c>
      <c r="O7424" s="3">
        <f>IF(H7424="Reg", MIN(Inputs!$B$2, I7424*Inputs!$B$10, (Inputs!$B$8-I7424)/Inputs!$B$9), 0)</f>
        <v>0</v>
      </c>
      <c r="P7424" s="3">
        <f t="shared" si="1040"/>
        <v>0</v>
      </c>
      <c r="Q7424" s="3">
        <f t="shared" si="1041"/>
        <v>0</v>
      </c>
      <c r="R7424" s="3">
        <f>I7424 + M7424*Inputs!$B$9 - N7424/Inputs!$B$10</f>
        <v>0</v>
      </c>
    </row>
    <row r="7425" spans="1:18" x14ac:dyDescent="0.3">
      <c r="A7425" s="4">
        <v>46332.291666666657</v>
      </c>
      <c r="B7425" s="3">
        <v>31.1525</v>
      </c>
      <c r="C7425" s="3">
        <v>10.039999999999999</v>
      </c>
      <c r="D7425" s="3">
        <f t="shared" si="1035"/>
        <v>20.603437500000002</v>
      </c>
      <c r="E7425" s="3">
        <f>MAX(B7425 - D7425/Inputs!$B$5, 0)</f>
        <v>7.7395028409090898</v>
      </c>
      <c r="F7425" s="3">
        <f>MAX(D7425*Inputs!$B$5 - B7425, 0)</f>
        <v>0</v>
      </c>
      <c r="G7425" s="3">
        <f t="shared" si="1036"/>
        <v>10.039999999999999</v>
      </c>
      <c r="H7425" t="str">
        <f t="shared" si="1037"/>
        <v>Reg</v>
      </c>
      <c r="I7425" s="3">
        <f t="shared" si="1042"/>
        <v>0</v>
      </c>
      <c r="J7425" s="3">
        <f t="shared" si="1043"/>
        <v>278.1482716679933</v>
      </c>
      <c r="K7425" s="3">
        <f>MIN(Inputs!$B$2, (Inputs!$B$8 - I7425)/Inputs!$B$9)</f>
        <v>170</v>
      </c>
      <c r="L7425" s="3">
        <f>MAX(MIN(Inputs!$B$2, I7425*Inputs!$B$10, Inputs!$B$8*Inputs!$B$4 - J7425), 0)</f>
        <v>0</v>
      </c>
      <c r="M7425" s="3">
        <f t="shared" si="1038"/>
        <v>0</v>
      </c>
      <c r="N7425" s="3">
        <f t="shared" si="1039"/>
        <v>0</v>
      </c>
      <c r="O7425" s="3">
        <f>IF(H7425="Reg", MIN(Inputs!$B$2, I7425*Inputs!$B$10, (Inputs!$B$8-I7425)/Inputs!$B$9), 0)</f>
        <v>0</v>
      </c>
      <c r="P7425" s="3">
        <f t="shared" si="1040"/>
        <v>0</v>
      </c>
      <c r="Q7425" s="3">
        <f t="shared" si="1041"/>
        <v>0</v>
      </c>
      <c r="R7425" s="3">
        <f>I7425 + M7425*Inputs!$B$9 - N7425/Inputs!$B$10</f>
        <v>0</v>
      </c>
    </row>
    <row r="7426" spans="1:18" x14ac:dyDescent="0.3">
      <c r="A7426" s="4">
        <v>46332.333333333343</v>
      </c>
      <c r="B7426" s="3">
        <v>16.795000000000002</v>
      </c>
      <c r="C7426" s="3">
        <v>5.05</v>
      </c>
      <c r="D7426" s="3">
        <f t="shared" ref="D7426:D7489" si="1044">AVERAGEIFS(B:B, A:A, "&gt;="&amp;INT(A7426), A:A, "&lt;"&amp;INT(A7426)+1)</f>
        <v>20.603437500000002</v>
      </c>
      <c r="E7426" s="3">
        <f>MAX(B7426 - D7426/Inputs!$B$5, 0)</f>
        <v>0</v>
      </c>
      <c r="F7426" s="3">
        <f>MAX(D7426*Inputs!$B$5 - B7426, 0)</f>
        <v>1.3360249999999994</v>
      </c>
      <c r="G7426" s="3">
        <f t="shared" ref="G7426:G7489" si="1045">C7426</f>
        <v>5.05</v>
      </c>
      <c r="H7426" t="str">
        <f t="shared" ref="H7426:H7489" si="1046">IF(MAX(E7426, F7426, G7426)&lt;=0, "Idle", IF(AND(G7426&gt;=E7426, G7426&gt;=F7426), "Reg", IF(E7426&gt;=F7426, "Discharge", "Charge")))</f>
        <v>Reg</v>
      </c>
      <c r="I7426" s="3">
        <f t="shared" si="1042"/>
        <v>0</v>
      </c>
      <c r="J7426" s="3">
        <f t="shared" si="1043"/>
        <v>278.1482716679933</v>
      </c>
      <c r="K7426" s="3">
        <f>MIN(Inputs!$B$2, (Inputs!$B$8 - I7426)/Inputs!$B$9)</f>
        <v>170</v>
      </c>
      <c r="L7426" s="3">
        <f>MAX(MIN(Inputs!$B$2, I7426*Inputs!$B$10, Inputs!$B$8*Inputs!$B$4 - J7426), 0)</f>
        <v>0</v>
      </c>
      <c r="M7426" s="3">
        <f t="shared" ref="M7426:M7489" si="1047">IF(H7426="Charge", K7426, 0)</f>
        <v>0</v>
      </c>
      <c r="N7426" s="3">
        <f t="shared" ref="N7426:N7489" si="1048">IF(H7426="Discharge", L7426, 0)</f>
        <v>0</v>
      </c>
      <c r="O7426" s="3">
        <f>IF(H7426="Reg", MIN(Inputs!$B$2, I7426*Inputs!$B$10, (Inputs!$B$8-I7426)/Inputs!$B$9), 0)</f>
        <v>0</v>
      </c>
      <c r="P7426" s="3">
        <f t="shared" ref="P7426:P7489" si="1049">(N7426 - M7426) * B7426</f>
        <v>0</v>
      </c>
      <c r="Q7426" s="3">
        <f t="shared" ref="Q7426:Q7489" si="1050">O7426 * C7426</f>
        <v>0</v>
      </c>
      <c r="R7426" s="3">
        <f>I7426 + M7426*Inputs!$B$9 - N7426/Inputs!$B$10</f>
        <v>0</v>
      </c>
    </row>
    <row r="7427" spans="1:18" x14ac:dyDescent="0.3">
      <c r="A7427" s="4">
        <v>46332.375</v>
      </c>
      <c r="B7427" s="3">
        <v>17.082500000000003</v>
      </c>
      <c r="C7427" s="3">
        <v>1</v>
      </c>
      <c r="D7427" s="3">
        <f t="shared" si="1044"/>
        <v>20.603437500000002</v>
      </c>
      <c r="E7427" s="3">
        <f>MAX(B7427 - D7427/Inputs!$B$5, 0)</f>
        <v>0</v>
      </c>
      <c r="F7427" s="3">
        <f>MAX(D7427*Inputs!$B$5 - B7427, 0)</f>
        <v>1.0485249999999979</v>
      </c>
      <c r="G7427" s="3">
        <f t="shared" si="1045"/>
        <v>1</v>
      </c>
      <c r="H7427" t="str">
        <f t="shared" si="1046"/>
        <v>Charge</v>
      </c>
      <c r="I7427" s="3">
        <f t="shared" ref="I7427:I7490" si="1051">R7426</f>
        <v>0</v>
      </c>
      <c r="J7427" s="3">
        <f t="shared" ref="J7427:J7490" si="1052">IF(INT(A7427)=INT(A7426), J7426 + N7426, 0)</f>
        <v>278.1482716679933</v>
      </c>
      <c r="K7427" s="3">
        <f>MIN(Inputs!$B$2, (Inputs!$B$8 - I7427)/Inputs!$B$9)</f>
        <v>170</v>
      </c>
      <c r="L7427" s="3">
        <f>MAX(MIN(Inputs!$B$2, I7427*Inputs!$B$10, Inputs!$B$8*Inputs!$B$4 - J7427), 0)</f>
        <v>0</v>
      </c>
      <c r="M7427" s="3">
        <f t="shared" si="1047"/>
        <v>170</v>
      </c>
      <c r="N7427" s="3">
        <f t="shared" si="1048"/>
        <v>0</v>
      </c>
      <c r="O7427" s="3">
        <f>IF(H7427="Reg", MIN(Inputs!$B$2, I7427*Inputs!$B$10, (Inputs!$B$8-I7427)/Inputs!$B$9), 0)</f>
        <v>0</v>
      </c>
      <c r="P7427" s="3">
        <f t="shared" si="1049"/>
        <v>-2904.0250000000005</v>
      </c>
      <c r="Q7427" s="3">
        <f t="shared" si="1050"/>
        <v>0</v>
      </c>
      <c r="R7427" s="3">
        <f>I7427 + M7427*Inputs!$B$9 - N7427/Inputs!$B$10</f>
        <v>159.4741358339966</v>
      </c>
    </row>
    <row r="7428" spans="1:18" x14ac:dyDescent="0.3">
      <c r="A7428" s="4">
        <v>46332.416666666657</v>
      </c>
      <c r="B7428" s="3">
        <v>10.790000000000001</v>
      </c>
      <c r="C7428" s="3">
        <v>0.97</v>
      </c>
      <c r="D7428" s="3">
        <f t="shared" si="1044"/>
        <v>20.603437500000002</v>
      </c>
      <c r="E7428" s="3">
        <f>MAX(B7428 - D7428/Inputs!$B$5, 0)</f>
        <v>0</v>
      </c>
      <c r="F7428" s="3">
        <f>MAX(D7428*Inputs!$B$5 - B7428, 0)</f>
        <v>7.3410250000000001</v>
      </c>
      <c r="G7428" s="3">
        <f t="shared" si="1045"/>
        <v>0.97</v>
      </c>
      <c r="H7428" t="str">
        <f t="shared" si="1046"/>
        <v>Charge</v>
      </c>
      <c r="I7428" s="3">
        <f t="shared" si="1051"/>
        <v>159.4741358339966</v>
      </c>
      <c r="J7428" s="3">
        <f t="shared" si="1052"/>
        <v>278.1482716679933</v>
      </c>
      <c r="K7428" s="3">
        <f>MIN(Inputs!$B$2, (Inputs!$B$8 - I7428)/Inputs!$B$9)</f>
        <v>170</v>
      </c>
      <c r="L7428" s="3">
        <f>MAX(MIN(Inputs!$B$2, I7428*Inputs!$B$10, Inputs!$B$8*Inputs!$B$4 - J7428), 0)</f>
        <v>61.851728332006701</v>
      </c>
      <c r="M7428" s="3">
        <f t="shared" si="1047"/>
        <v>170</v>
      </c>
      <c r="N7428" s="3">
        <f t="shared" si="1048"/>
        <v>0</v>
      </c>
      <c r="O7428" s="3">
        <f>IF(H7428="Reg", MIN(Inputs!$B$2, I7428*Inputs!$B$10, (Inputs!$B$8-I7428)/Inputs!$B$9), 0)</f>
        <v>0</v>
      </c>
      <c r="P7428" s="3">
        <f t="shared" si="1049"/>
        <v>-1834.3000000000002</v>
      </c>
      <c r="Q7428" s="3">
        <f t="shared" si="1050"/>
        <v>0</v>
      </c>
      <c r="R7428" s="3">
        <f>I7428 + M7428*Inputs!$B$9 - N7428/Inputs!$B$10</f>
        <v>318.9482716679932</v>
      </c>
    </row>
    <row r="7429" spans="1:18" x14ac:dyDescent="0.3">
      <c r="A7429" s="4">
        <v>46332.458333333343</v>
      </c>
      <c r="B7429" s="3">
        <v>11.09</v>
      </c>
      <c r="C7429" s="3">
        <v>0.73</v>
      </c>
      <c r="D7429" s="3">
        <f t="shared" si="1044"/>
        <v>20.603437500000002</v>
      </c>
      <c r="E7429" s="3">
        <f>MAX(B7429 - D7429/Inputs!$B$5, 0)</f>
        <v>0</v>
      </c>
      <c r="F7429" s="3">
        <f>MAX(D7429*Inputs!$B$5 - B7429, 0)</f>
        <v>7.0410250000000012</v>
      </c>
      <c r="G7429" s="3">
        <f t="shared" si="1045"/>
        <v>0.73</v>
      </c>
      <c r="H7429" t="str">
        <f t="shared" si="1046"/>
        <v>Charge</v>
      </c>
      <c r="I7429" s="3">
        <f t="shared" si="1051"/>
        <v>318.9482716679932</v>
      </c>
      <c r="J7429" s="3">
        <f t="shared" si="1052"/>
        <v>278.1482716679933</v>
      </c>
      <c r="K7429" s="3">
        <f>MIN(Inputs!$B$2, (Inputs!$B$8 - I7429)/Inputs!$B$9)</f>
        <v>22.44121780453775</v>
      </c>
      <c r="L7429" s="3">
        <f>MAX(MIN(Inputs!$B$2, I7429*Inputs!$B$10, Inputs!$B$8*Inputs!$B$4 - J7429), 0)</f>
        <v>61.851728332006701</v>
      </c>
      <c r="M7429" s="3">
        <f t="shared" si="1047"/>
        <v>22.44121780453775</v>
      </c>
      <c r="N7429" s="3">
        <f t="shared" si="1048"/>
        <v>0</v>
      </c>
      <c r="O7429" s="3">
        <f>IF(H7429="Reg", MIN(Inputs!$B$2, I7429*Inputs!$B$10, (Inputs!$B$8-I7429)/Inputs!$B$9), 0)</f>
        <v>0</v>
      </c>
      <c r="P7429" s="3">
        <f t="shared" si="1049"/>
        <v>-248.87310545232364</v>
      </c>
      <c r="Q7429" s="3">
        <f t="shared" si="1050"/>
        <v>0</v>
      </c>
      <c r="R7429" s="3">
        <f>I7429 + M7429*Inputs!$B$9 - N7429/Inputs!$B$10</f>
        <v>340</v>
      </c>
    </row>
    <row r="7430" spans="1:18" x14ac:dyDescent="0.3">
      <c r="A7430" s="4">
        <v>46332.5</v>
      </c>
      <c r="B7430" s="3">
        <v>11.077500000000001</v>
      </c>
      <c r="C7430" s="3">
        <v>0.5</v>
      </c>
      <c r="D7430" s="3">
        <f t="shared" si="1044"/>
        <v>20.603437500000002</v>
      </c>
      <c r="E7430" s="3">
        <f>MAX(B7430 - D7430/Inputs!$B$5, 0)</f>
        <v>0</v>
      </c>
      <c r="F7430" s="3">
        <f>MAX(D7430*Inputs!$B$5 - B7430, 0)</f>
        <v>7.0535250000000005</v>
      </c>
      <c r="G7430" s="3">
        <f t="shared" si="1045"/>
        <v>0.5</v>
      </c>
      <c r="H7430" t="str">
        <f t="shared" si="1046"/>
        <v>Charge</v>
      </c>
      <c r="I7430" s="3">
        <f t="shared" si="1051"/>
        <v>340</v>
      </c>
      <c r="J7430" s="3">
        <f t="shared" si="1052"/>
        <v>278.1482716679933</v>
      </c>
      <c r="K7430" s="3">
        <f>MIN(Inputs!$B$2, (Inputs!$B$8 - I7430)/Inputs!$B$9)</f>
        <v>0</v>
      </c>
      <c r="L7430" s="3">
        <f>MAX(MIN(Inputs!$B$2, I7430*Inputs!$B$10, Inputs!$B$8*Inputs!$B$4 - J7430), 0)</f>
        <v>61.851728332006701</v>
      </c>
      <c r="M7430" s="3">
        <f t="shared" si="1047"/>
        <v>0</v>
      </c>
      <c r="N7430" s="3">
        <f t="shared" si="1048"/>
        <v>0</v>
      </c>
      <c r="O7430" s="3">
        <f>IF(H7430="Reg", MIN(Inputs!$B$2, I7430*Inputs!$B$10, (Inputs!$B$8-I7430)/Inputs!$B$9), 0)</f>
        <v>0</v>
      </c>
      <c r="P7430" s="3">
        <f t="shared" si="1049"/>
        <v>0</v>
      </c>
      <c r="Q7430" s="3">
        <f t="shared" si="1050"/>
        <v>0</v>
      </c>
      <c r="R7430" s="3">
        <f>I7430 + M7430*Inputs!$B$9 - N7430/Inputs!$B$10</f>
        <v>340</v>
      </c>
    </row>
    <row r="7431" spans="1:18" x14ac:dyDescent="0.3">
      <c r="A7431" s="4">
        <v>46332.541666666657</v>
      </c>
      <c r="B7431" s="3">
        <v>10.635000000000002</v>
      </c>
      <c r="C7431" s="3">
        <v>0.4</v>
      </c>
      <c r="D7431" s="3">
        <f t="shared" si="1044"/>
        <v>20.603437500000002</v>
      </c>
      <c r="E7431" s="3">
        <f>MAX(B7431 - D7431/Inputs!$B$5, 0)</f>
        <v>0</v>
      </c>
      <c r="F7431" s="3">
        <f>MAX(D7431*Inputs!$B$5 - B7431, 0)</f>
        <v>7.4960249999999995</v>
      </c>
      <c r="G7431" s="3">
        <f t="shared" si="1045"/>
        <v>0.4</v>
      </c>
      <c r="H7431" t="str">
        <f t="shared" si="1046"/>
        <v>Charge</v>
      </c>
      <c r="I7431" s="3">
        <f t="shared" si="1051"/>
        <v>340</v>
      </c>
      <c r="J7431" s="3">
        <f t="shared" si="1052"/>
        <v>278.1482716679933</v>
      </c>
      <c r="K7431" s="3">
        <f>MIN(Inputs!$B$2, (Inputs!$B$8 - I7431)/Inputs!$B$9)</f>
        <v>0</v>
      </c>
      <c r="L7431" s="3">
        <f>MAX(MIN(Inputs!$B$2, I7431*Inputs!$B$10, Inputs!$B$8*Inputs!$B$4 - J7431), 0)</f>
        <v>61.851728332006701</v>
      </c>
      <c r="M7431" s="3">
        <f t="shared" si="1047"/>
        <v>0</v>
      </c>
      <c r="N7431" s="3">
        <f t="shared" si="1048"/>
        <v>0</v>
      </c>
      <c r="O7431" s="3">
        <f>IF(H7431="Reg", MIN(Inputs!$B$2, I7431*Inputs!$B$10, (Inputs!$B$8-I7431)/Inputs!$B$9), 0)</f>
        <v>0</v>
      </c>
      <c r="P7431" s="3">
        <f t="shared" si="1049"/>
        <v>0</v>
      </c>
      <c r="Q7431" s="3">
        <f t="shared" si="1050"/>
        <v>0</v>
      </c>
      <c r="R7431" s="3">
        <f>I7431 + M7431*Inputs!$B$9 - N7431/Inputs!$B$10</f>
        <v>340</v>
      </c>
    </row>
    <row r="7432" spans="1:18" x14ac:dyDescent="0.3">
      <c r="A7432" s="4">
        <v>46332.583333333343</v>
      </c>
      <c r="B7432" s="3">
        <v>10.290000000000001</v>
      </c>
      <c r="C7432" s="3">
        <v>0.49</v>
      </c>
      <c r="D7432" s="3">
        <f t="shared" si="1044"/>
        <v>20.603437500000002</v>
      </c>
      <c r="E7432" s="3">
        <f>MAX(B7432 - D7432/Inputs!$B$5, 0)</f>
        <v>0</v>
      </c>
      <c r="F7432" s="3">
        <f>MAX(D7432*Inputs!$B$5 - B7432, 0)</f>
        <v>7.8410250000000001</v>
      </c>
      <c r="G7432" s="3">
        <f t="shared" si="1045"/>
        <v>0.49</v>
      </c>
      <c r="H7432" t="str">
        <f t="shared" si="1046"/>
        <v>Charge</v>
      </c>
      <c r="I7432" s="3">
        <f t="shared" si="1051"/>
        <v>340</v>
      </c>
      <c r="J7432" s="3">
        <f t="shared" si="1052"/>
        <v>278.1482716679933</v>
      </c>
      <c r="K7432" s="3">
        <f>MIN(Inputs!$B$2, (Inputs!$B$8 - I7432)/Inputs!$B$9)</f>
        <v>0</v>
      </c>
      <c r="L7432" s="3">
        <f>MAX(MIN(Inputs!$B$2, I7432*Inputs!$B$10, Inputs!$B$8*Inputs!$B$4 - J7432), 0)</f>
        <v>61.851728332006701</v>
      </c>
      <c r="M7432" s="3">
        <f t="shared" si="1047"/>
        <v>0</v>
      </c>
      <c r="N7432" s="3">
        <f t="shared" si="1048"/>
        <v>0</v>
      </c>
      <c r="O7432" s="3">
        <f>IF(H7432="Reg", MIN(Inputs!$B$2, I7432*Inputs!$B$10, (Inputs!$B$8-I7432)/Inputs!$B$9), 0)</f>
        <v>0</v>
      </c>
      <c r="P7432" s="3">
        <f t="shared" si="1049"/>
        <v>0</v>
      </c>
      <c r="Q7432" s="3">
        <f t="shared" si="1050"/>
        <v>0</v>
      </c>
      <c r="R7432" s="3">
        <f>I7432 + M7432*Inputs!$B$9 - N7432/Inputs!$B$10</f>
        <v>340</v>
      </c>
    </row>
    <row r="7433" spans="1:18" x14ac:dyDescent="0.3">
      <c r="A7433" s="4">
        <v>46332.625</v>
      </c>
      <c r="B7433" s="3">
        <v>8.8375000000000004</v>
      </c>
      <c r="C7433" s="3">
        <v>0.49</v>
      </c>
      <c r="D7433" s="3">
        <f t="shared" si="1044"/>
        <v>20.603437500000002</v>
      </c>
      <c r="E7433" s="3">
        <f>MAX(B7433 - D7433/Inputs!$B$5, 0)</f>
        <v>0</v>
      </c>
      <c r="F7433" s="3">
        <f>MAX(D7433*Inputs!$B$5 - B7433, 0)</f>
        <v>9.2935250000000007</v>
      </c>
      <c r="G7433" s="3">
        <f t="shared" si="1045"/>
        <v>0.49</v>
      </c>
      <c r="H7433" t="str">
        <f t="shared" si="1046"/>
        <v>Charge</v>
      </c>
      <c r="I7433" s="3">
        <f t="shared" si="1051"/>
        <v>340</v>
      </c>
      <c r="J7433" s="3">
        <f t="shared" si="1052"/>
        <v>278.1482716679933</v>
      </c>
      <c r="K7433" s="3">
        <f>MIN(Inputs!$B$2, (Inputs!$B$8 - I7433)/Inputs!$B$9)</f>
        <v>0</v>
      </c>
      <c r="L7433" s="3">
        <f>MAX(MIN(Inputs!$B$2, I7433*Inputs!$B$10, Inputs!$B$8*Inputs!$B$4 - J7433), 0)</f>
        <v>61.851728332006701</v>
      </c>
      <c r="M7433" s="3">
        <f t="shared" si="1047"/>
        <v>0</v>
      </c>
      <c r="N7433" s="3">
        <f t="shared" si="1048"/>
        <v>0</v>
      </c>
      <c r="O7433" s="3">
        <f>IF(H7433="Reg", MIN(Inputs!$B$2, I7433*Inputs!$B$10, (Inputs!$B$8-I7433)/Inputs!$B$9), 0)</f>
        <v>0</v>
      </c>
      <c r="P7433" s="3">
        <f t="shared" si="1049"/>
        <v>0</v>
      </c>
      <c r="Q7433" s="3">
        <f t="shared" si="1050"/>
        <v>0</v>
      </c>
      <c r="R7433" s="3">
        <f>I7433 + M7433*Inputs!$B$9 - N7433/Inputs!$B$10</f>
        <v>340</v>
      </c>
    </row>
    <row r="7434" spans="1:18" x14ac:dyDescent="0.3">
      <c r="A7434" s="4">
        <v>46332.666666666657</v>
      </c>
      <c r="B7434" s="3">
        <v>4.6875</v>
      </c>
      <c r="C7434" s="3">
        <v>0.53</v>
      </c>
      <c r="D7434" s="3">
        <f t="shared" si="1044"/>
        <v>20.603437500000002</v>
      </c>
      <c r="E7434" s="3">
        <f>MAX(B7434 - D7434/Inputs!$B$5, 0)</f>
        <v>0</v>
      </c>
      <c r="F7434" s="3">
        <f>MAX(D7434*Inputs!$B$5 - B7434, 0)</f>
        <v>13.443525000000001</v>
      </c>
      <c r="G7434" s="3">
        <f t="shared" si="1045"/>
        <v>0.53</v>
      </c>
      <c r="H7434" t="str">
        <f t="shared" si="1046"/>
        <v>Charge</v>
      </c>
      <c r="I7434" s="3">
        <f t="shared" si="1051"/>
        <v>340</v>
      </c>
      <c r="J7434" s="3">
        <f t="shared" si="1052"/>
        <v>278.1482716679933</v>
      </c>
      <c r="K7434" s="3">
        <f>MIN(Inputs!$B$2, (Inputs!$B$8 - I7434)/Inputs!$B$9)</f>
        <v>0</v>
      </c>
      <c r="L7434" s="3">
        <f>MAX(MIN(Inputs!$B$2, I7434*Inputs!$B$10, Inputs!$B$8*Inputs!$B$4 - J7434), 0)</f>
        <v>61.851728332006701</v>
      </c>
      <c r="M7434" s="3">
        <f t="shared" si="1047"/>
        <v>0</v>
      </c>
      <c r="N7434" s="3">
        <f t="shared" si="1048"/>
        <v>0</v>
      </c>
      <c r="O7434" s="3">
        <f>IF(H7434="Reg", MIN(Inputs!$B$2, I7434*Inputs!$B$10, (Inputs!$B$8-I7434)/Inputs!$B$9), 0)</f>
        <v>0</v>
      </c>
      <c r="P7434" s="3">
        <f t="shared" si="1049"/>
        <v>0</v>
      </c>
      <c r="Q7434" s="3">
        <f t="shared" si="1050"/>
        <v>0</v>
      </c>
      <c r="R7434" s="3">
        <f>I7434 + M7434*Inputs!$B$9 - N7434/Inputs!$B$10</f>
        <v>340</v>
      </c>
    </row>
    <row r="7435" spans="1:18" x14ac:dyDescent="0.3">
      <c r="A7435" s="4">
        <v>46332.708333333343</v>
      </c>
      <c r="B7435" s="3">
        <v>35.31</v>
      </c>
      <c r="C7435" s="3">
        <v>29.16</v>
      </c>
      <c r="D7435" s="3">
        <f t="shared" si="1044"/>
        <v>20.603437500000002</v>
      </c>
      <c r="E7435" s="3">
        <f>MAX(B7435 - D7435/Inputs!$B$5, 0)</f>
        <v>11.897002840909092</v>
      </c>
      <c r="F7435" s="3">
        <f>MAX(D7435*Inputs!$B$5 - B7435, 0)</f>
        <v>0</v>
      </c>
      <c r="G7435" s="3">
        <f t="shared" si="1045"/>
        <v>29.16</v>
      </c>
      <c r="H7435" t="str">
        <f t="shared" si="1046"/>
        <v>Reg</v>
      </c>
      <c r="I7435" s="3">
        <f t="shared" si="1051"/>
        <v>340</v>
      </c>
      <c r="J7435" s="3">
        <f t="shared" si="1052"/>
        <v>278.1482716679933</v>
      </c>
      <c r="K7435" s="3">
        <f>MIN(Inputs!$B$2, (Inputs!$B$8 - I7435)/Inputs!$B$9)</f>
        <v>0</v>
      </c>
      <c r="L7435" s="3">
        <f>MAX(MIN(Inputs!$B$2, I7435*Inputs!$B$10, Inputs!$B$8*Inputs!$B$4 - J7435), 0)</f>
        <v>61.851728332006701</v>
      </c>
      <c r="M7435" s="3">
        <f t="shared" si="1047"/>
        <v>0</v>
      </c>
      <c r="N7435" s="3">
        <f t="shared" si="1048"/>
        <v>0</v>
      </c>
      <c r="O7435" s="3">
        <f>IF(H7435="Reg", MIN(Inputs!$B$2, I7435*Inputs!$B$10, (Inputs!$B$8-I7435)/Inputs!$B$9), 0)</f>
        <v>0</v>
      </c>
      <c r="P7435" s="3">
        <f t="shared" si="1049"/>
        <v>0</v>
      </c>
      <c r="Q7435" s="3">
        <f t="shared" si="1050"/>
        <v>0</v>
      </c>
      <c r="R7435" s="3">
        <f>I7435 + M7435*Inputs!$B$9 - N7435/Inputs!$B$10</f>
        <v>340</v>
      </c>
    </row>
    <row r="7436" spans="1:18" x14ac:dyDescent="0.3">
      <c r="A7436" s="4">
        <v>46332.75</v>
      </c>
      <c r="B7436" s="3">
        <v>37.734999999999999</v>
      </c>
      <c r="C7436" s="3">
        <v>2</v>
      </c>
      <c r="D7436" s="3">
        <f t="shared" si="1044"/>
        <v>20.603437500000002</v>
      </c>
      <c r="E7436" s="3">
        <f>MAX(B7436 - D7436/Inputs!$B$5, 0)</f>
        <v>14.322002840909089</v>
      </c>
      <c r="F7436" s="3">
        <f>MAX(D7436*Inputs!$B$5 - B7436, 0)</f>
        <v>0</v>
      </c>
      <c r="G7436" s="3">
        <f t="shared" si="1045"/>
        <v>2</v>
      </c>
      <c r="H7436" t="str">
        <f t="shared" si="1046"/>
        <v>Discharge</v>
      </c>
      <c r="I7436" s="3">
        <f t="shared" si="1051"/>
        <v>340</v>
      </c>
      <c r="J7436" s="3">
        <f t="shared" si="1052"/>
        <v>278.1482716679933</v>
      </c>
      <c r="K7436" s="3">
        <f>MIN(Inputs!$B$2, (Inputs!$B$8 - I7436)/Inputs!$B$9)</f>
        <v>0</v>
      </c>
      <c r="L7436" s="3">
        <f>MAX(MIN(Inputs!$B$2, I7436*Inputs!$B$10, Inputs!$B$8*Inputs!$B$4 - J7436), 0)</f>
        <v>61.851728332006701</v>
      </c>
      <c r="M7436" s="3">
        <f t="shared" si="1047"/>
        <v>0</v>
      </c>
      <c r="N7436" s="3">
        <f t="shared" si="1048"/>
        <v>61.851728332006701</v>
      </c>
      <c r="O7436" s="3">
        <f>IF(H7436="Reg", MIN(Inputs!$B$2, I7436*Inputs!$B$10, (Inputs!$B$8-I7436)/Inputs!$B$9), 0)</f>
        <v>0</v>
      </c>
      <c r="P7436" s="3">
        <f t="shared" si="1049"/>
        <v>2333.9749686082728</v>
      </c>
      <c r="Q7436" s="3">
        <f t="shared" si="1050"/>
        <v>0</v>
      </c>
      <c r="R7436" s="3">
        <f>I7436 + M7436*Inputs!$B$9 - N7436/Inputs!$B$10</f>
        <v>274.06583605891785</v>
      </c>
    </row>
    <row r="7437" spans="1:18" x14ac:dyDescent="0.3">
      <c r="A7437" s="4">
        <v>46332.791666666657</v>
      </c>
      <c r="B7437" s="3">
        <v>27.229999999999997</v>
      </c>
      <c r="C7437" s="3">
        <v>2.34</v>
      </c>
      <c r="D7437" s="3">
        <f t="shared" si="1044"/>
        <v>20.603437500000002</v>
      </c>
      <c r="E7437" s="3">
        <f>MAX(B7437 - D7437/Inputs!$B$5, 0)</f>
        <v>3.8170028409090868</v>
      </c>
      <c r="F7437" s="3">
        <f>MAX(D7437*Inputs!$B$5 - B7437, 0)</f>
        <v>0</v>
      </c>
      <c r="G7437" s="3">
        <f t="shared" si="1045"/>
        <v>2.34</v>
      </c>
      <c r="H7437" t="str">
        <f t="shared" si="1046"/>
        <v>Discharge</v>
      </c>
      <c r="I7437" s="3">
        <f t="shared" si="1051"/>
        <v>274.06583605891785</v>
      </c>
      <c r="J7437" s="3">
        <f t="shared" si="1052"/>
        <v>340</v>
      </c>
      <c r="K7437" s="3">
        <f>MIN(Inputs!$B$2, (Inputs!$B$8 - I7437)/Inputs!$B$9)</f>
        <v>70.286054922734863</v>
      </c>
      <c r="L7437" s="3">
        <f>MAX(MIN(Inputs!$B$2, I7437*Inputs!$B$10, Inputs!$B$8*Inputs!$B$4 - J7437), 0)</f>
        <v>0</v>
      </c>
      <c r="M7437" s="3">
        <f t="shared" si="1047"/>
        <v>0</v>
      </c>
      <c r="N7437" s="3">
        <f t="shared" si="1048"/>
        <v>0</v>
      </c>
      <c r="O7437" s="3">
        <f>IF(H7437="Reg", MIN(Inputs!$B$2, I7437*Inputs!$B$10, (Inputs!$B$8-I7437)/Inputs!$B$9), 0)</f>
        <v>0</v>
      </c>
      <c r="P7437" s="3">
        <f t="shared" si="1049"/>
        <v>0</v>
      </c>
      <c r="Q7437" s="3">
        <f t="shared" si="1050"/>
        <v>0</v>
      </c>
      <c r="R7437" s="3">
        <f>I7437 + M7437*Inputs!$B$9 - N7437/Inputs!$B$10</f>
        <v>274.06583605891785</v>
      </c>
    </row>
    <row r="7438" spans="1:18" x14ac:dyDescent="0.3">
      <c r="A7438" s="4">
        <v>46332.833333333343</v>
      </c>
      <c r="B7438" s="3">
        <v>21.47</v>
      </c>
      <c r="C7438" s="3">
        <v>1</v>
      </c>
      <c r="D7438" s="3">
        <f t="shared" si="1044"/>
        <v>20.603437500000002</v>
      </c>
      <c r="E7438" s="3">
        <f>MAX(B7438 - D7438/Inputs!$B$5, 0)</f>
        <v>0</v>
      </c>
      <c r="F7438" s="3">
        <f>MAX(D7438*Inputs!$B$5 - B7438, 0)</f>
        <v>0</v>
      </c>
      <c r="G7438" s="3">
        <f t="shared" si="1045"/>
        <v>1</v>
      </c>
      <c r="H7438" t="str">
        <f t="shared" si="1046"/>
        <v>Reg</v>
      </c>
      <c r="I7438" s="3">
        <f t="shared" si="1051"/>
        <v>274.06583605891785</v>
      </c>
      <c r="J7438" s="3">
        <f t="shared" si="1052"/>
        <v>340</v>
      </c>
      <c r="K7438" s="3">
        <f>MIN(Inputs!$B$2, (Inputs!$B$8 - I7438)/Inputs!$B$9)</f>
        <v>70.286054922734863</v>
      </c>
      <c r="L7438" s="3">
        <f>MAX(MIN(Inputs!$B$2, I7438*Inputs!$B$10, Inputs!$B$8*Inputs!$B$4 - J7438), 0)</f>
        <v>0</v>
      </c>
      <c r="M7438" s="3">
        <f t="shared" si="1047"/>
        <v>0</v>
      </c>
      <c r="N7438" s="3">
        <f t="shared" si="1048"/>
        <v>0</v>
      </c>
      <c r="O7438" s="3">
        <f>IF(H7438="Reg", MIN(Inputs!$B$2, I7438*Inputs!$B$10, (Inputs!$B$8-I7438)/Inputs!$B$9), 0)</f>
        <v>70.286054922734863</v>
      </c>
      <c r="P7438" s="3">
        <f t="shared" si="1049"/>
        <v>0</v>
      </c>
      <c r="Q7438" s="3">
        <f t="shared" si="1050"/>
        <v>70.286054922734863</v>
      </c>
      <c r="R7438" s="3">
        <f>I7438 + M7438*Inputs!$B$9 - N7438/Inputs!$B$10</f>
        <v>274.06583605891785</v>
      </c>
    </row>
    <row r="7439" spans="1:18" x14ac:dyDescent="0.3">
      <c r="A7439" s="4">
        <v>46332.875</v>
      </c>
      <c r="B7439" s="3">
        <v>14.835000000000001</v>
      </c>
      <c r="C7439" s="3">
        <v>0.88</v>
      </c>
      <c r="D7439" s="3">
        <f t="shared" si="1044"/>
        <v>20.603437500000002</v>
      </c>
      <c r="E7439" s="3">
        <f>MAX(B7439 - D7439/Inputs!$B$5, 0)</f>
        <v>0</v>
      </c>
      <c r="F7439" s="3">
        <f>MAX(D7439*Inputs!$B$5 - B7439, 0)</f>
        <v>3.2960250000000002</v>
      </c>
      <c r="G7439" s="3">
        <f t="shared" si="1045"/>
        <v>0.88</v>
      </c>
      <c r="H7439" t="str">
        <f t="shared" si="1046"/>
        <v>Charge</v>
      </c>
      <c r="I7439" s="3">
        <f t="shared" si="1051"/>
        <v>274.06583605891785</v>
      </c>
      <c r="J7439" s="3">
        <f t="shared" si="1052"/>
        <v>340</v>
      </c>
      <c r="K7439" s="3">
        <f>MIN(Inputs!$B$2, (Inputs!$B$8 - I7439)/Inputs!$B$9)</f>
        <v>70.286054922734863</v>
      </c>
      <c r="L7439" s="3">
        <f>MAX(MIN(Inputs!$B$2, I7439*Inputs!$B$10, Inputs!$B$8*Inputs!$B$4 - J7439), 0)</f>
        <v>0</v>
      </c>
      <c r="M7439" s="3">
        <f t="shared" si="1047"/>
        <v>70.286054922734863</v>
      </c>
      <c r="N7439" s="3">
        <f t="shared" si="1048"/>
        <v>0</v>
      </c>
      <c r="O7439" s="3">
        <f>IF(H7439="Reg", MIN(Inputs!$B$2, I7439*Inputs!$B$10, (Inputs!$B$8-I7439)/Inputs!$B$9), 0)</f>
        <v>0</v>
      </c>
      <c r="P7439" s="3">
        <f t="shared" si="1049"/>
        <v>-1042.6936247787717</v>
      </c>
      <c r="Q7439" s="3">
        <f t="shared" si="1050"/>
        <v>0</v>
      </c>
      <c r="R7439" s="3">
        <f>I7439 + M7439*Inputs!$B$9 - N7439/Inputs!$B$10</f>
        <v>340</v>
      </c>
    </row>
    <row r="7440" spans="1:18" x14ac:dyDescent="0.3">
      <c r="A7440" s="4">
        <v>46332.916666666657</v>
      </c>
      <c r="B7440" s="3">
        <v>10.73</v>
      </c>
      <c r="C7440" s="3">
        <v>0.9</v>
      </c>
      <c r="D7440" s="3">
        <f t="shared" si="1044"/>
        <v>20.603437500000002</v>
      </c>
      <c r="E7440" s="3">
        <f>MAX(B7440 - D7440/Inputs!$B$5, 0)</f>
        <v>0</v>
      </c>
      <c r="F7440" s="3">
        <f>MAX(D7440*Inputs!$B$5 - B7440, 0)</f>
        <v>7.4010250000000006</v>
      </c>
      <c r="G7440" s="3">
        <f t="shared" si="1045"/>
        <v>0.9</v>
      </c>
      <c r="H7440" t="str">
        <f t="shared" si="1046"/>
        <v>Charge</v>
      </c>
      <c r="I7440" s="3">
        <f t="shared" si="1051"/>
        <v>340</v>
      </c>
      <c r="J7440" s="3">
        <f t="shared" si="1052"/>
        <v>340</v>
      </c>
      <c r="K7440" s="3">
        <f>MIN(Inputs!$B$2, (Inputs!$B$8 - I7440)/Inputs!$B$9)</f>
        <v>0</v>
      </c>
      <c r="L7440" s="3">
        <f>MAX(MIN(Inputs!$B$2, I7440*Inputs!$B$10, Inputs!$B$8*Inputs!$B$4 - J7440), 0)</f>
        <v>0</v>
      </c>
      <c r="M7440" s="3">
        <f t="shared" si="1047"/>
        <v>0</v>
      </c>
      <c r="N7440" s="3">
        <f t="shared" si="1048"/>
        <v>0</v>
      </c>
      <c r="O7440" s="3">
        <f>IF(H7440="Reg", MIN(Inputs!$B$2, I7440*Inputs!$B$10, (Inputs!$B$8-I7440)/Inputs!$B$9), 0)</f>
        <v>0</v>
      </c>
      <c r="P7440" s="3">
        <f t="shared" si="1049"/>
        <v>0</v>
      </c>
      <c r="Q7440" s="3">
        <f t="shared" si="1050"/>
        <v>0</v>
      </c>
      <c r="R7440" s="3">
        <f>I7440 + M7440*Inputs!$B$9 - N7440/Inputs!$B$10</f>
        <v>340</v>
      </c>
    </row>
    <row r="7441" spans="1:18" x14ac:dyDescent="0.3">
      <c r="A7441" s="4">
        <v>46332.958333333343</v>
      </c>
      <c r="B7441" s="3">
        <v>17.302500000000002</v>
      </c>
      <c r="C7441" s="3">
        <v>0.5</v>
      </c>
      <c r="D7441" s="3">
        <f t="shared" si="1044"/>
        <v>20.603437500000002</v>
      </c>
      <c r="E7441" s="3">
        <f>MAX(B7441 - D7441/Inputs!$B$5, 0)</f>
        <v>0</v>
      </c>
      <c r="F7441" s="3">
        <f>MAX(D7441*Inputs!$B$5 - B7441, 0)</f>
        <v>0.82852499999999907</v>
      </c>
      <c r="G7441" s="3">
        <f t="shared" si="1045"/>
        <v>0.5</v>
      </c>
      <c r="H7441" t="str">
        <f t="shared" si="1046"/>
        <v>Charge</v>
      </c>
      <c r="I7441" s="3">
        <f t="shared" si="1051"/>
        <v>340</v>
      </c>
      <c r="J7441" s="3">
        <f t="shared" si="1052"/>
        <v>340</v>
      </c>
      <c r="K7441" s="3">
        <f>MIN(Inputs!$B$2, (Inputs!$B$8 - I7441)/Inputs!$B$9)</f>
        <v>0</v>
      </c>
      <c r="L7441" s="3">
        <f>MAX(MIN(Inputs!$B$2, I7441*Inputs!$B$10, Inputs!$B$8*Inputs!$B$4 - J7441), 0)</f>
        <v>0</v>
      </c>
      <c r="M7441" s="3">
        <f t="shared" si="1047"/>
        <v>0</v>
      </c>
      <c r="N7441" s="3">
        <f t="shared" si="1048"/>
        <v>0</v>
      </c>
      <c r="O7441" s="3">
        <f>IF(H7441="Reg", MIN(Inputs!$B$2, I7441*Inputs!$B$10, (Inputs!$B$8-I7441)/Inputs!$B$9), 0)</f>
        <v>0</v>
      </c>
      <c r="P7441" s="3">
        <f t="shared" si="1049"/>
        <v>0</v>
      </c>
      <c r="Q7441" s="3">
        <f t="shared" si="1050"/>
        <v>0</v>
      </c>
      <c r="R7441" s="3">
        <f>I7441 + M7441*Inputs!$B$9 - N7441/Inputs!$B$10</f>
        <v>340</v>
      </c>
    </row>
    <row r="7442" spans="1:18" x14ac:dyDescent="0.3">
      <c r="A7442" s="4">
        <v>46333</v>
      </c>
      <c r="B7442" s="3">
        <v>31.835000000000001</v>
      </c>
      <c r="C7442" s="3">
        <v>0.06</v>
      </c>
      <c r="D7442" s="3">
        <f t="shared" si="1044"/>
        <v>30.14895833333334</v>
      </c>
      <c r="E7442" s="3">
        <f>MAX(B7442 - D7442/Inputs!$B$5, 0)</f>
        <v>0</v>
      </c>
      <c r="F7442" s="3">
        <f>MAX(D7442*Inputs!$B$5 - B7442, 0)</f>
        <v>0</v>
      </c>
      <c r="G7442" s="3">
        <f t="shared" si="1045"/>
        <v>0.06</v>
      </c>
      <c r="H7442" t="str">
        <f t="shared" si="1046"/>
        <v>Reg</v>
      </c>
      <c r="I7442" s="3">
        <f t="shared" si="1051"/>
        <v>340</v>
      </c>
      <c r="J7442" s="3">
        <f t="shared" si="1052"/>
        <v>0</v>
      </c>
      <c r="K7442" s="3">
        <f>MIN(Inputs!$B$2, (Inputs!$B$8 - I7442)/Inputs!$B$9)</f>
        <v>0</v>
      </c>
      <c r="L7442" s="3">
        <f>MAX(MIN(Inputs!$B$2, I7442*Inputs!$B$10, Inputs!$B$8*Inputs!$B$4 - J7442), 0)</f>
        <v>170</v>
      </c>
      <c r="M7442" s="3">
        <f t="shared" si="1047"/>
        <v>0</v>
      </c>
      <c r="N7442" s="3">
        <f t="shared" si="1048"/>
        <v>0</v>
      </c>
      <c r="O7442" s="3">
        <f>IF(H7442="Reg", MIN(Inputs!$B$2, I7442*Inputs!$B$10, (Inputs!$B$8-I7442)/Inputs!$B$9), 0)</f>
        <v>0</v>
      </c>
      <c r="P7442" s="3">
        <f t="shared" si="1049"/>
        <v>0</v>
      </c>
      <c r="Q7442" s="3">
        <f t="shared" si="1050"/>
        <v>0</v>
      </c>
      <c r="R7442" s="3">
        <f>I7442 + M7442*Inputs!$B$9 - N7442/Inputs!$B$10</f>
        <v>340</v>
      </c>
    </row>
    <row r="7443" spans="1:18" x14ac:dyDescent="0.3">
      <c r="A7443" s="4">
        <v>46333.041666666657</v>
      </c>
      <c r="B7443" s="3">
        <v>28.065000000000005</v>
      </c>
      <c r="C7443" s="3">
        <v>7.0000000000000007E-2</v>
      </c>
      <c r="D7443" s="3">
        <f t="shared" si="1044"/>
        <v>30.14895833333334</v>
      </c>
      <c r="E7443" s="3">
        <f>MAX(B7443 - D7443/Inputs!$B$5, 0)</f>
        <v>0</v>
      </c>
      <c r="F7443" s="3">
        <f>MAX(D7443*Inputs!$B$5 - B7443, 0)</f>
        <v>0</v>
      </c>
      <c r="G7443" s="3">
        <f t="shared" si="1045"/>
        <v>7.0000000000000007E-2</v>
      </c>
      <c r="H7443" t="str">
        <f t="shared" si="1046"/>
        <v>Reg</v>
      </c>
      <c r="I7443" s="3">
        <f t="shared" si="1051"/>
        <v>340</v>
      </c>
      <c r="J7443" s="3">
        <f t="shared" si="1052"/>
        <v>0</v>
      </c>
      <c r="K7443" s="3">
        <f>MIN(Inputs!$B$2, (Inputs!$B$8 - I7443)/Inputs!$B$9)</f>
        <v>0</v>
      </c>
      <c r="L7443" s="3">
        <f>MAX(MIN(Inputs!$B$2, I7443*Inputs!$B$10, Inputs!$B$8*Inputs!$B$4 - J7443), 0)</f>
        <v>170</v>
      </c>
      <c r="M7443" s="3">
        <f t="shared" si="1047"/>
        <v>0</v>
      </c>
      <c r="N7443" s="3">
        <f t="shared" si="1048"/>
        <v>0</v>
      </c>
      <c r="O7443" s="3">
        <f>IF(H7443="Reg", MIN(Inputs!$B$2, I7443*Inputs!$B$10, (Inputs!$B$8-I7443)/Inputs!$B$9), 0)</f>
        <v>0</v>
      </c>
      <c r="P7443" s="3">
        <f t="shared" si="1049"/>
        <v>0</v>
      </c>
      <c r="Q7443" s="3">
        <f t="shared" si="1050"/>
        <v>0</v>
      </c>
      <c r="R7443" s="3">
        <f>I7443 + M7443*Inputs!$B$9 - N7443/Inputs!$B$10</f>
        <v>340</v>
      </c>
    </row>
    <row r="7444" spans="1:18" x14ac:dyDescent="0.3">
      <c r="A7444" s="4">
        <v>46333.083333333343</v>
      </c>
      <c r="B7444" s="3">
        <v>28.607499999999998</v>
      </c>
      <c r="C7444" s="3">
        <v>0.3</v>
      </c>
      <c r="D7444" s="3">
        <f t="shared" si="1044"/>
        <v>30.14895833333334</v>
      </c>
      <c r="E7444" s="3">
        <f>MAX(B7444 - D7444/Inputs!$B$5, 0)</f>
        <v>0</v>
      </c>
      <c r="F7444" s="3">
        <f>MAX(D7444*Inputs!$B$5 - B7444, 0)</f>
        <v>0</v>
      </c>
      <c r="G7444" s="3">
        <f t="shared" si="1045"/>
        <v>0.3</v>
      </c>
      <c r="H7444" t="str">
        <f t="shared" si="1046"/>
        <v>Reg</v>
      </c>
      <c r="I7444" s="3">
        <f t="shared" si="1051"/>
        <v>340</v>
      </c>
      <c r="J7444" s="3">
        <f t="shared" si="1052"/>
        <v>0</v>
      </c>
      <c r="K7444" s="3">
        <f>MIN(Inputs!$B$2, (Inputs!$B$8 - I7444)/Inputs!$B$9)</f>
        <v>0</v>
      </c>
      <c r="L7444" s="3">
        <f>MAX(MIN(Inputs!$B$2, I7444*Inputs!$B$10, Inputs!$B$8*Inputs!$B$4 - J7444), 0)</f>
        <v>170</v>
      </c>
      <c r="M7444" s="3">
        <f t="shared" si="1047"/>
        <v>0</v>
      </c>
      <c r="N7444" s="3">
        <f t="shared" si="1048"/>
        <v>0</v>
      </c>
      <c r="O7444" s="3">
        <f>IF(H7444="Reg", MIN(Inputs!$B$2, I7444*Inputs!$B$10, (Inputs!$B$8-I7444)/Inputs!$B$9), 0)</f>
        <v>0</v>
      </c>
      <c r="P7444" s="3">
        <f t="shared" si="1049"/>
        <v>0</v>
      </c>
      <c r="Q7444" s="3">
        <f t="shared" si="1050"/>
        <v>0</v>
      </c>
      <c r="R7444" s="3">
        <f>I7444 + M7444*Inputs!$B$9 - N7444/Inputs!$B$10</f>
        <v>340</v>
      </c>
    </row>
    <row r="7445" spans="1:18" x14ac:dyDescent="0.3">
      <c r="A7445" s="4">
        <v>46333.125</v>
      </c>
      <c r="B7445" s="3">
        <v>28.5</v>
      </c>
      <c r="C7445" s="3">
        <v>0.31</v>
      </c>
      <c r="D7445" s="3">
        <f t="shared" si="1044"/>
        <v>30.14895833333334</v>
      </c>
      <c r="E7445" s="3">
        <f>MAX(B7445 - D7445/Inputs!$B$5, 0)</f>
        <v>0</v>
      </c>
      <c r="F7445" s="3">
        <f>MAX(D7445*Inputs!$B$5 - B7445, 0)</f>
        <v>0</v>
      </c>
      <c r="G7445" s="3">
        <f t="shared" si="1045"/>
        <v>0.31</v>
      </c>
      <c r="H7445" t="str">
        <f t="shared" si="1046"/>
        <v>Reg</v>
      </c>
      <c r="I7445" s="3">
        <f t="shared" si="1051"/>
        <v>340</v>
      </c>
      <c r="J7445" s="3">
        <f t="shared" si="1052"/>
        <v>0</v>
      </c>
      <c r="K7445" s="3">
        <f>MIN(Inputs!$B$2, (Inputs!$B$8 - I7445)/Inputs!$B$9)</f>
        <v>0</v>
      </c>
      <c r="L7445" s="3">
        <f>MAX(MIN(Inputs!$B$2, I7445*Inputs!$B$10, Inputs!$B$8*Inputs!$B$4 - J7445), 0)</f>
        <v>170</v>
      </c>
      <c r="M7445" s="3">
        <f t="shared" si="1047"/>
        <v>0</v>
      </c>
      <c r="N7445" s="3">
        <f t="shared" si="1048"/>
        <v>0</v>
      </c>
      <c r="O7445" s="3">
        <f>IF(H7445="Reg", MIN(Inputs!$B$2, I7445*Inputs!$B$10, (Inputs!$B$8-I7445)/Inputs!$B$9), 0)</f>
        <v>0</v>
      </c>
      <c r="P7445" s="3">
        <f t="shared" si="1049"/>
        <v>0</v>
      </c>
      <c r="Q7445" s="3">
        <f t="shared" si="1050"/>
        <v>0</v>
      </c>
      <c r="R7445" s="3">
        <f>I7445 + M7445*Inputs!$B$9 - N7445/Inputs!$B$10</f>
        <v>340</v>
      </c>
    </row>
    <row r="7446" spans="1:18" x14ac:dyDescent="0.3">
      <c r="A7446" s="4">
        <v>46333.166666666657</v>
      </c>
      <c r="B7446" s="3">
        <v>32.747500000000002</v>
      </c>
      <c r="C7446" s="3">
        <v>0.3</v>
      </c>
      <c r="D7446" s="3">
        <f t="shared" si="1044"/>
        <v>30.14895833333334</v>
      </c>
      <c r="E7446" s="3">
        <f>MAX(B7446 - D7446/Inputs!$B$5, 0)</f>
        <v>0</v>
      </c>
      <c r="F7446" s="3">
        <f>MAX(D7446*Inputs!$B$5 - B7446, 0)</f>
        <v>0</v>
      </c>
      <c r="G7446" s="3">
        <f t="shared" si="1045"/>
        <v>0.3</v>
      </c>
      <c r="H7446" t="str">
        <f t="shared" si="1046"/>
        <v>Reg</v>
      </c>
      <c r="I7446" s="3">
        <f t="shared" si="1051"/>
        <v>340</v>
      </c>
      <c r="J7446" s="3">
        <f t="shared" si="1052"/>
        <v>0</v>
      </c>
      <c r="K7446" s="3">
        <f>MIN(Inputs!$B$2, (Inputs!$B$8 - I7446)/Inputs!$B$9)</f>
        <v>0</v>
      </c>
      <c r="L7446" s="3">
        <f>MAX(MIN(Inputs!$B$2, I7446*Inputs!$B$10, Inputs!$B$8*Inputs!$B$4 - J7446), 0)</f>
        <v>170</v>
      </c>
      <c r="M7446" s="3">
        <f t="shared" si="1047"/>
        <v>0</v>
      </c>
      <c r="N7446" s="3">
        <f t="shared" si="1048"/>
        <v>0</v>
      </c>
      <c r="O7446" s="3">
        <f>IF(H7446="Reg", MIN(Inputs!$B$2, I7446*Inputs!$B$10, (Inputs!$B$8-I7446)/Inputs!$B$9), 0)</f>
        <v>0</v>
      </c>
      <c r="P7446" s="3">
        <f t="shared" si="1049"/>
        <v>0</v>
      </c>
      <c r="Q7446" s="3">
        <f t="shared" si="1050"/>
        <v>0</v>
      </c>
      <c r="R7446" s="3">
        <f>I7446 + M7446*Inputs!$B$9 - N7446/Inputs!$B$10</f>
        <v>340</v>
      </c>
    </row>
    <row r="7447" spans="1:18" x14ac:dyDescent="0.3">
      <c r="A7447" s="4">
        <v>46333.208333333343</v>
      </c>
      <c r="B7447" s="3">
        <v>55.45</v>
      </c>
      <c r="C7447" s="3">
        <v>0.2</v>
      </c>
      <c r="D7447" s="3">
        <f t="shared" si="1044"/>
        <v>30.14895833333334</v>
      </c>
      <c r="E7447" s="3">
        <f>MAX(B7447 - D7447/Inputs!$B$5, 0)</f>
        <v>21.189820075757574</v>
      </c>
      <c r="F7447" s="3">
        <f>MAX(D7447*Inputs!$B$5 - B7447, 0)</f>
        <v>0</v>
      </c>
      <c r="G7447" s="3">
        <f t="shared" si="1045"/>
        <v>0.2</v>
      </c>
      <c r="H7447" t="str">
        <f t="shared" si="1046"/>
        <v>Discharge</v>
      </c>
      <c r="I7447" s="3">
        <f t="shared" si="1051"/>
        <v>340</v>
      </c>
      <c r="J7447" s="3">
        <f t="shared" si="1052"/>
        <v>0</v>
      </c>
      <c r="K7447" s="3">
        <f>MIN(Inputs!$B$2, (Inputs!$B$8 - I7447)/Inputs!$B$9)</f>
        <v>0</v>
      </c>
      <c r="L7447" s="3">
        <f>MAX(MIN(Inputs!$B$2, I7447*Inputs!$B$10, Inputs!$B$8*Inputs!$B$4 - J7447), 0)</f>
        <v>170</v>
      </c>
      <c r="M7447" s="3">
        <f t="shared" si="1047"/>
        <v>0</v>
      </c>
      <c r="N7447" s="3">
        <f t="shared" si="1048"/>
        <v>170</v>
      </c>
      <c r="O7447" s="3">
        <f>IF(H7447="Reg", MIN(Inputs!$B$2, I7447*Inputs!$B$10, (Inputs!$B$8-I7447)/Inputs!$B$9), 0)</f>
        <v>0</v>
      </c>
      <c r="P7447" s="3">
        <f t="shared" si="1049"/>
        <v>9426.5</v>
      </c>
      <c r="Q7447" s="3">
        <f t="shared" si="1050"/>
        <v>0</v>
      </c>
      <c r="R7447" s="3">
        <f>I7447 + M7447*Inputs!$B$9 - N7447/Inputs!$B$10</f>
        <v>158.77939109773115</v>
      </c>
    </row>
    <row r="7448" spans="1:18" x14ac:dyDescent="0.3">
      <c r="A7448" s="4">
        <v>46333.25</v>
      </c>
      <c r="B7448" s="3">
        <v>105.3175</v>
      </c>
      <c r="C7448" s="3">
        <v>7.0000000000000007E-2</v>
      </c>
      <c r="D7448" s="3">
        <f t="shared" si="1044"/>
        <v>30.14895833333334</v>
      </c>
      <c r="E7448" s="3">
        <f>MAX(B7448 - D7448/Inputs!$B$5, 0)</f>
        <v>71.057320075757559</v>
      </c>
      <c r="F7448" s="3">
        <f>MAX(D7448*Inputs!$B$5 - B7448, 0)</f>
        <v>0</v>
      </c>
      <c r="G7448" s="3">
        <f t="shared" si="1045"/>
        <v>7.0000000000000007E-2</v>
      </c>
      <c r="H7448" t="str">
        <f t="shared" si="1046"/>
        <v>Discharge</v>
      </c>
      <c r="I7448" s="3">
        <f t="shared" si="1051"/>
        <v>158.77939109773115</v>
      </c>
      <c r="J7448" s="3">
        <f t="shared" si="1052"/>
        <v>170</v>
      </c>
      <c r="K7448" s="3">
        <f>MIN(Inputs!$B$2, (Inputs!$B$8 - I7448)/Inputs!$B$9)</f>
        <v>170</v>
      </c>
      <c r="L7448" s="3">
        <f>MAX(MIN(Inputs!$B$2, I7448*Inputs!$B$10, Inputs!$B$8*Inputs!$B$4 - J7448), 0)</f>
        <v>148.94827166799323</v>
      </c>
      <c r="M7448" s="3">
        <f t="shared" si="1047"/>
        <v>0</v>
      </c>
      <c r="N7448" s="3">
        <f t="shared" si="1048"/>
        <v>148.94827166799323</v>
      </c>
      <c r="O7448" s="3">
        <f>IF(H7448="Reg", MIN(Inputs!$B$2, I7448*Inputs!$B$10, (Inputs!$B$8-I7448)/Inputs!$B$9), 0)</f>
        <v>0</v>
      </c>
      <c r="P7448" s="3">
        <f t="shared" si="1049"/>
        <v>15686.859601393875</v>
      </c>
      <c r="Q7448" s="3">
        <f t="shared" si="1050"/>
        <v>0</v>
      </c>
      <c r="R7448" s="3">
        <f>I7448 + M7448*Inputs!$B$9 - N7448/Inputs!$B$10</f>
        <v>0</v>
      </c>
    </row>
    <row r="7449" spans="1:18" x14ac:dyDescent="0.3">
      <c r="A7449" s="4">
        <v>46333.291666666657</v>
      </c>
      <c r="B7449" s="3">
        <v>53.864999999999995</v>
      </c>
      <c r="C7449" s="3">
        <v>1</v>
      </c>
      <c r="D7449" s="3">
        <f t="shared" si="1044"/>
        <v>30.14895833333334</v>
      </c>
      <c r="E7449" s="3">
        <f>MAX(B7449 - D7449/Inputs!$B$5, 0)</f>
        <v>19.604820075757566</v>
      </c>
      <c r="F7449" s="3">
        <f>MAX(D7449*Inputs!$B$5 - B7449, 0)</f>
        <v>0</v>
      </c>
      <c r="G7449" s="3">
        <f t="shared" si="1045"/>
        <v>1</v>
      </c>
      <c r="H7449" t="str">
        <f t="shared" si="1046"/>
        <v>Discharge</v>
      </c>
      <c r="I7449" s="3">
        <f t="shared" si="1051"/>
        <v>0</v>
      </c>
      <c r="J7449" s="3">
        <f t="shared" si="1052"/>
        <v>318.94827166799325</v>
      </c>
      <c r="K7449" s="3">
        <f>MIN(Inputs!$B$2, (Inputs!$B$8 - I7449)/Inputs!$B$9)</f>
        <v>170</v>
      </c>
      <c r="L7449" s="3">
        <f>MAX(MIN(Inputs!$B$2, I7449*Inputs!$B$10, Inputs!$B$8*Inputs!$B$4 - J7449), 0)</f>
        <v>0</v>
      </c>
      <c r="M7449" s="3">
        <f t="shared" si="1047"/>
        <v>0</v>
      </c>
      <c r="N7449" s="3">
        <f t="shared" si="1048"/>
        <v>0</v>
      </c>
      <c r="O7449" s="3">
        <f>IF(H7449="Reg", MIN(Inputs!$B$2, I7449*Inputs!$B$10, (Inputs!$B$8-I7449)/Inputs!$B$9), 0)</f>
        <v>0</v>
      </c>
      <c r="P7449" s="3">
        <f t="shared" si="1049"/>
        <v>0</v>
      </c>
      <c r="Q7449" s="3">
        <f t="shared" si="1050"/>
        <v>0</v>
      </c>
      <c r="R7449" s="3">
        <f>I7449 + M7449*Inputs!$B$9 - N7449/Inputs!$B$10</f>
        <v>0</v>
      </c>
    </row>
    <row r="7450" spans="1:18" x14ac:dyDescent="0.3">
      <c r="A7450" s="4">
        <v>46333.333333333343</v>
      </c>
      <c r="B7450" s="3">
        <v>26.04</v>
      </c>
      <c r="C7450" s="3">
        <v>2.99</v>
      </c>
      <c r="D7450" s="3">
        <f t="shared" si="1044"/>
        <v>30.14895833333334</v>
      </c>
      <c r="E7450" s="3">
        <f>MAX(B7450 - D7450/Inputs!$B$5, 0)</f>
        <v>0</v>
      </c>
      <c r="F7450" s="3">
        <f>MAX(D7450*Inputs!$B$5 - B7450, 0)</f>
        <v>0.49108333333333931</v>
      </c>
      <c r="G7450" s="3">
        <f t="shared" si="1045"/>
        <v>2.99</v>
      </c>
      <c r="H7450" t="str">
        <f t="shared" si="1046"/>
        <v>Reg</v>
      </c>
      <c r="I7450" s="3">
        <f t="shared" si="1051"/>
        <v>0</v>
      </c>
      <c r="J7450" s="3">
        <f t="shared" si="1052"/>
        <v>318.94827166799325</v>
      </c>
      <c r="K7450" s="3">
        <f>MIN(Inputs!$B$2, (Inputs!$B$8 - I7450)/Inputs!$B$9)</f>
        <v>170</v>
      </c>
      <c r="L7450" s="3">
        <f>MAX(MIN(Inputs!$B$2, I7450*Inputs!$B$10, Inputs!$B$8*Inputs!$B$4 - J7450), 0)</f>
        <v>0</v>
      </c>
      <c r="M7450" s="3">
        <f t="shared" si="1047"/>
        <v>0</v>
      </c>
      <c r="N7450" s="3">
        <f t="shared" si="1048"/>
        <v>0</v>
      </c>
      <c r="O7450" s="3">
        <f>IF(H7450="Reg", MIN(Inputs!$B$2, I7450*Inputs!$B$10, (Inputs!$B$8-I7450)/Inputs!$B$9), 0)</f>
        <v>0</v>
      </c>
      <c r="P7450" s="3">
        <f t="shared" si="1049"/>
        <v>0</v>
      </c>
      <c r="Q7450" s="3">
        <f t="shared" si="1050"/>
        <v>0</v>
      </c>
      <c r="R7450" s="3">
        <f>I7450 + M7450*Inputs!$B$9 - N7450/Inputs!$B$10</f>
        <v>0</v>
      </c>
    </row>
    <row r="7451" spans="1:18" x14ac:dyDescent="0.3">
      <c r="A7451" s="4">
        <v>46333.375</v>
      </c>
      <c r="B7451" s="3">
        <v>31.064999999999998</v>
      </c>
      <c r="C7451" s="3">
        <v>0.84</v>
      </c>
      <c r="D7451" s="3">
        <f t="shared" si="1044"/>
        <v>30.14895833333334</v>
      </c>
      <c r="E7451" s="3">
        <f>MAX(B7451 - D7451/Inputs!$B$5, 0)</f>
        <v>0</v>
      </c>
      <c r="F7451" s="3">
        <f>MAX(D7451*Inputs!$B$5 - B7451, 0)</f>
        <v>0</v>
      </c>
      <c r="G7451" s="3">
        <f t="shared" si="1045"/>
        <v>0.84</v>
      </c>
      <c r="H7451" t="str">
        <f t="shared" si="1046"/>
        <v>Reg</v>
      </c>
      <c r="I7451" s="3">
        <f t="shared" si="1051"/>
        <v>0</v>
      </c>
      <c r="J7451" s="3">
        <f t="shared" si="1052"/>
        <v>318.94827166799325</v>
      </c>
      <c r="K7451" s="3">
        <f>MIN(Inputs!$B$2, (Inputs!$B$8 - I7451)/Inputs!$B$9)</f>
        <v>170</v>
      </c>
      <c r="L7451" s="3">
        <f>MAX(MIN(Inputs!$B$2, I7451*Inputs!$B$10, Inputs!$B$8*Inputs!$B$4 - J7451), 0)</f>
        <v>0</v>
      </c>
      <c r="M7451" s="3">
        <f t="shared" si="1047"/>
        <v>0</v>
      </c>
      <c r="N7451" s="3">
        <f t="shared" si="1048"/>
        <v>0</v>
      </c>
      <c r="O7451" s="3">
        <f>IF(H7451="Reg", MIN(Inputs!$B$2, I7451*Inputs!$B$10, (Inputs!$B$8-I7451)/Inputs!$B$9), 0)</f>
        <v>0</v>
      </c>
      <c r="P7451" s="3">
        <f t="shared" si="1049"/>
        <v>0</v>
      </c>
      <c r="Q7451" s="3">
        <f t="shared" si="1050"/>
        <v>0</v>
      </c>
      <c r="R7451" s="3">
        <f>I7451 + M7451*Inputs!$B$9 - N7451/Inputs!$B$10</f>
        <v>0</v>
      </c>
    </row>
    <row r="7452" spans="1:18" x14ac:dyDescent="0.3">
      <c r="A7452" s="4">
        <v>46333.416666666657</v>
      </c>
      <c r="B7452" s="3">
        <v>24.262500000000003</v>
      </c>
      <c r="C7452" s="3">
        <v>0.4</v>
      </c>
      <c r="D7452" s="3">
        <f t="shared" si="1044"/>
        <v>30.14895833333334</v>
      </c>
      <c r="E7452" s="3">
        <f>MAX(B7452 - D7452/Inputs!$B$5, 0)</f>
        <v>0</v>
      </c>
      <c r="F7452" s="3">
        <f>MAX(D7452*Inputs!$B$5 - B7452, 0)</f>
        <v>2.2685833333333356</v>
      </c>
      <c r="G7452" s="3">
        <f t="shared" si="1045"/>
        <v>0.4</v>
      </c>
      <c r="H7452" t="str">
        <f t="shared" si="1046"/>
        <v>Charge</v>
      </c>
      <c r="I7452" s="3">
        <f t="shared" si="1051"/>
        <v>0</v>
      </c>
      <c r="J7452" s="3">
        <f t="shared" si="1052"/>
        <v>318.94827166799325</v>
      </c>
      <c r="K7452" s="3">
        <f>MIN(Inputs!$B$2, (Inputs!$B$8 - I7452)/Inputs!$B$9)</f>
        <v>170</v>
      </c>
      <c r="L7452" s="3">
        <f>MAX(MIN(Inputs!$B$2, I7452*Inputs!$B$10, Inputs!$B$8*Inputs!$B$4 - J7452), 0)</f>
        <v>0</v>
      </c>
      <c r="M7452" s="3">
        <f t="shared" si="1047"/>
        <v>170</v>
      </c>
      <c r="N7452" s="3">
        <f t="shared" si="1048"/>
        <v>0</v>
      </c>
      <c r="O7452" s="3">
        <f>IF(H7452="Reg", MIN(Inputs!$B$2, I7452*Inputs!$B$10, (Inputs!$B$8-I7452)/Inputs!$B$9), 0)</f>
        <v>0</v>
      </c>
      <c r="P7452" s="3">
        <f t="shared" si="1049"/>
        <v>-4124.6250000000009</v>
      </c>
      <c r="Q7452" s="3">
        <f t="shared" si="1050"/>
        <v>0</v>
      </c>
      <c r="R7452" s="3">
        <f>I7452 + M7452*Inputs!$B$9 - N7452/Inputs!$B$10</f>
        <v>159.4741358339966</v>
      </c>
    </row>
    <row r="7453" spans="1:18" x14ac:dyDescent="0.3">
      <c r="A7453" s="4">
        <v>46333.458333333343</v>
      </c>
      <c r="B7453" s="3">
        <v>16.93</v>
      </c>
      <c r="C7453" s="3">
        <v>0.3</v>
      </c>
      <c r="D7453" s="3">
        <f t="shared" si="1044"/>
        <v>30.14895833333334</v>
      </c>
      <c r="E7453" s="3">
        <f>MAX(B7453 - D7453/Inputs!$B$5, 0)</f>
        <v>0</v>
      </c>
      <c r="F7453" s="3">
        <f>MAX(D7453*Inputs!$B$5 - B7453, 0)</f>
        <v>9.6010833333333387</v>
      </c>
      <c r="G7453" s="3">
        <f t="shared" si="1045"/>
        <v>0.3</v>
      </c>
      <c r="H7453" t="str">
        <f t="shared" si="1046"/>
        <v>Charge</v>
      </c>
      <c r="I7453" s="3">
        <f t="shared" si="1051"/>
        <v>159.4741358339966</v>
      </c>
      <c r="J7453" s="3">
        <f t="shared" si="1052"/>
        <v>318.94827166799325</v>
      </c>
      <c r="K7453" s="3">
        <f>MIN(Inputs!$B$2, (Inputs!$B$8 - I7453)/Inputs!$B$9)</f>
        <v>170</v>
      </c>
      <c r="L7453" s="3">
        <f>MAX(MIN(Inputs!$B$2, I7453*Inputs!$B$10, Inputs!$B$8*Inputs!$B$4 - J7453), 0)</f>
        <v>21.051728332006746</v>
      </c>
      <c r="M7453" s="3">
        <f t="shared" si="1047"/>
        <v>170</v>
      </c>
      <c r="N7453" s="3">
        <f t="shared" si="1048"/>
        <v>0</v>
      </c>
      <c r="O7453" s="3">
        <f>IF(H7453="Reg", MIN(Inputs!$B$2, I7453*Inputs!$B$10, (Inputs!$B$8-I7453)/Inputs!$B$9), 0)</f>
        <v>0</v>
      </c>
      <c r="P7453" s="3">
        <f t="shared" si="1049"/>
        <v>-2878.1</v>
      </c>
      <c r="Q7453" s="3">
        <f t="shared" si="1050"/>
        <v>0</v>
      </c>
      <c r="R7453" s="3">
        <f>I7453 + M7453*Inputs!$B$9 - N7453/Inputs!$B$10</f>
        <v>318.9482716679932</v>
      </c>
    </row>
    <row r="7454" spans="1:18" x14ac:dyDescent="0.3">
      <c r="A7454" s="4">
        <v>46333.5</v>
      </c>
      <c r="B7454" s="3">
        <v>6.1574999999999998</v>
      </c>
      <c r="C7454" s="3">
        <v>0.28999999999999998</v>
      </c>
      <c r="D7454" s="3">
        <f t="shared" si="1044"/>
        <v>30.14895833333334</v>
      </c>
      <c r="E7454" s="3">
        <f>MAX(B7454 - D7454/Inputs!$B$5, 0)</f>
        <v>0</v>
      </c>
      <c r="F7454" s="3">
        <f>MAX(D7454*Inputs!$B$5 - B7454, 0)</f>
        <v>20.37358333333334</v>
      </c>
      <c r="G7454" s="3">
        <f t="shared" si="1045"/>
        <v>0.28999999999999998</v>
      </c>
      <c r="H7454" t="str">
        <f t="shared" si="1046"/>
        <v>Charge</v>
      </c>
      <c r="I7454" s="3">
        <f t="shared" si="1051"/>
        <v>318.9482716679932</v>
      </c>
      <c r="J7454" s="3">
        <f t="shared" si="1052"/>
        <v>318.94827166799325</v>
      </c>
      <c r="K7454" s="3">
        <f>MIN(Inputs!$B$2, (Inputs!$B$8 - I7454)/Inputs!$B$9)</f>
        <v>22.44121780453775</v>
      </c>
      <c r="L7454" s="3">
        <f>MAX(MIN(Inputs!$B$2, I7454*Inputs!$B$10, Inputs!$B$8*Inputs!$B$4 - J7454), 0)</f>
        <v>21.051728332006746</v>
      </c>
      <c r="M7454" s="3">
        <f t="shared" si="1047"/>
        <v>22.44121780453775</v>
      </c>
      <c r="N7454" s="3">
        <f t="shared" si="1048"/>
        <v>0</v>
      </c>
      <c r="O7454" s="3">
        <f>IF(H7454="Reg", MIN(Inputs!$B$2, I7454*Inputs!$B$10, (Inputs!$B$8-I7454)/Inputs!$B$9), 0)</f>
        <v>0</v>
      </c>
      <c r="P7454" s="3">
        <f t="shared" si="1049"/>
        <v>-138.18179863144118</v>
      </c>
      <c r="Q7454" s="3">
        <f t="shared" si="1050"/>
        <v>0</v>
      </c>
      <c r="R7454" s="3">
        <f>I7454 + M7454*Inputs!$B$9 - N7454/Inputs!$B$10</f>
        <v>340</v>
      </c>
    </row>
    <row r="7455" spans="1:18" x14ac:dyDescent="0.3">
      <c r="A7455" s="4">
        <v>46333.541666666657</v>
      </c>
      <c r="B7455" s="3">
        <v>1.335</v>
      </c>
      <c r="C7455" s="3">
        <v>0.4</v>
      </c>
      <c r="D7455" s="3">
        <f t="shared" si="1044"/>
        <v>30.14895833333334</v>
      </c>
      <c r="E7455" s="3">
        <f>MAX(B7455 - D7455/Inputs!$B$5, 0)</f>
        <v>0</v>
      </c>
      <c r="F7455" s="3">
        <f>MAX(D7455*Inputs!$B$5 - B7455, 0)</f>
        <v>25.196083333333338</v>
      </c>
      <c r="G7455" s="3">
        <f t="shared" si="1045"/>
        <v>0.4</v>
      </c>
      <c r="H7455" t="str">
        <f t="shared" si="1046"/>
        <v>Charge</v>
      </c>
      <c r="I7455" s="3">
        <f t="shared" si="1051"/>
        <v>340</v>
      </c>
      <c r="J7455" s="3">
        <f t="shared" si="1052"/>
        <v>318.94827166799325</v>
      </c>
      <c r="K7455" s="3">
        <f>MIN(Inputs!$B$2, (Inputs!$B$8 - I7455)/Inputs!$B$9)</f>
        <v>0</v>
      </c>
      <c r="L7455" s="3">
        <f>MAX(MIN(Inputs!$B$2, I7455*Inputs!$B$10, Inputs!$B$8*Inputs!$B$4 - J7455), 0)</f>
        <v>21.051728332006746</v>
      </c>
      <c r="M7455" s="3">
        <f t="shared" si="1047"/>
        <v>0</v>
      </c>
      <c r="N7455" s="3">
        <f t="shared" si="1048"/>
        <v>0</v>
      </c>
      <c r="O7455" s="3">
        <f>IF(H7455="Reg", MIN(Inputs!$B$2, I7455*Inputs!$B$10, (Inputs!$B$8-I7455)/Inputs!$B$9), 0)</f>
        <v>0</v>
      </c>
      <c r="P7455" s="3">
        <f t="shared" si="1049"/>
        <v>0</v>
      </c>
      <c r="Q7455" s="3">
        <f t="shared" si="1050"/>
        <v>0</v>
      </c>
      <c r="R7455" s="3">
        <f>I7455 + M7455*Inputs!$B$9 - N7455/Inputs!$B$10</f>
        <v>340</v>
      </c>
    </row>
    <row r="7456" spans="1:18" x14ac:dyDescent="0.3">
      <c r="A7456" s="4">
        <v>46333.583333333343</v>
      </c>
      <c r="B7456" s="3">
        <v>0</v>
      </c>
      <c r="C7456" s="3">
        <v>0.7</v>
      </c>
      <c r="D7456" s="3">
        <f t="shared" si="1044"/>
        <v>30.14895833333334</v>
      </c>
      <c r="E7456" s="3">
        <f>MAX(B7456 - D7456/Inputs!$B$5, 0)</f>
        <v>0</v>
      </c>
      <c r="F7456" s="3">
        <f>MAX(D7456*Inputs!$B$5 - B7456, 0)</f>
        <v>26.531083333333338</v>
      </c>
      <c r="G7456" s="3">
        <f t="shared" si="1045"/>
        <v>0.7</v>
      </c>
      <c r="H7456" t="str">
        <f t="shared" si="1046"/>
        <v>Charge</v>
      </c>
      <c r="I7456" s="3">
        <f t="shared" si="1051"/>
        <v>340</v>
      </c>
      <c r="J7456" s="3">
        <f t="shared" si="1052"/>
        <v>318.94827166799325</v>
      </c>
      <c r="K7456" s="3">
        <f>MIN(Inputs!$B$2, (Inputs!$B$8 - I7456)/Inputs!$B$9)</f>
        <v>0</v>
      </c>
      <c r="L7456" s="3">
        <f>MAX(MIN(Inputs!$B$2, I7456*Inputs!$B$10, Inputs!$B$8*Inputs!$B$4 - J7456), 0)</f>
        <v>21.051728332006746</v>
      </c>
      <c r="M7456" s="3">
        <f t="shared" si="1047"/>
        <v>0</v>
      </c>
      <c r="N7456" s="3">
        <f t="shared" si="1048"/>
        <v>0</v>
      </c>
      <c r="O7456" s="3">
        <f>IF(H7456="Reg", MIN(Inputs!$B$2, I7456*Inputs!$B$10, (Inputs!$B$8-I7456)/Inputs!$B$9), 0)</f>
        <v>0</v>
      </c>
      <c r="P7456" s="3">
        <f t="shared" si="1049"/>
        <v>0</v>
      </c>
      <c r="Q7456" s="3">
        <f t="shared" si="1050"/>
        <v>0</v>
      </c>
      <c r="R7456" s="3">
        <f>I7456 + M7456*Inputs!$B$9 - N7456/Inputs!$B$10</f>
        <v>340</v>
      </c>
    </row>
    <row r="7457" spans="1:18" x14ac:dyDescent="0.3">
      <c r="A7457" s="4">
        <v>46333.625</v>
      </c>
      <c r="B7457" s="3">
        <v>0</v>
      </c>
      <c r="C7457" s="3">
        <v>0.89</v>
      </c>
      <c r="D7457" s="3">
        <f t="shared" si="1044"/>
        <v>30.14895833333334</v>
      </c>
      <c r="E7457" s="3">
        <f>MAX(B7457 - D7457/Inputs!$B$5, 0)</f>
        <v>0</v>
      </c>
      <c r="F7457" s="3">
        <f>MAX(D7457*Inputs!$B$5 - B7457, 0)</f>
        <v>26.531083333333338</v>
      </c>
      <c r="G7457" s="3">
        <f t="shared" si="1045"/>
        <v>0.89</v>
      </c>
      <c r="H7457" t="str">
        <f t="shared" si="1046"/>
        <v>Charge</v>
      </c>
      <c r="I7457" s="3">
        <f t="shared" si="1051"/>
        <v>340</v>
      </c>
      <c r="J7457" s="3">
        <f t="shared" si="1052"/>
        <v>318.94827166799325</v>
      </c>
      <c r="K7457" s="3">
        <f>MIN(Inputs!$B$2, (Inputs!$B$8 - I7457)/Inputs!$B$9)</f>
        <v>0</v>
      </c>
      <c r="L7457" s="3">
        <f>MAX(MIN(Inputs!$B$2, I7457*Inputs!$B$10, Inputs!$B$8*Inputs!$B$4 - J7457), 0)</f>
        <v>21.051728332006746</v>
      </c>
      <c r="M7457" s="3">
        <f t="shared" si="1047"/>
        <v>0</v>
      </c>
      <c r="N7457" s="3">
        <f t="shared" si="1048"/>
        <v>0</v>
      </c>
      <c r="O7457" s="3">
        <f>IF(H7457="Reg", MIN(Inputs!$B$2, I7457*Inputs!$B$10, (Inputs!$B$8-I7457)/Inputs!$B$9), 0)</f>
        <v>0</v>
      </c>
      <c r="P7457" s="3">
        <f t="shared" si="1049"/>
        <v>0</v>
      </c>
      <c r="Q7457" s="3">
        <f t="shared" si="1050"/>
        <v>0</v>
      </c>
      <c r="R7457" s="3">
        <f>I7457 + M7457*Inputs!$B$9 - N7457/Inputs!$B$10</f>
        <v>340</v>
      </c>
    </row>
    <row r="7458" spans="1:18" x14ac:dyDescent="0.3">
      <c r="A7458" s="4">
        <v>46333.666666666657</v>
      </c>
      <c r="B7458" s="3">
        <v>3.875</v>
      </c>
      <c r="C7458" s="3">
        <v>0.9</v>
      </c>
      <c r="D7458" s="3">
        <f t="shared" si="1044"/>
        <v>30.14895833333334</v>
      </c>
      <c r="E7458" s="3">
        <f>MAX(B7458 - D7458/Inputs!$B$5, 0)</f>
        <v>0</v>
      </c>
      <c r="F7458" s="3">
        <f>MAX(D7458*Inputs!$B$5 - B7458, 0)</f>
        <v>22.656083333333338</v>
      </c>
      <c r="G7458" s="3">
        <f t="shared" si="1045"/>
        <v>0.9</v>
      </c>
      <c r="H7458" t="str">
        <f t="shared" si="1046"/>
        <v>Charge</v>
      </c>
      <c r="I7458" s="3">
        <f t="shared" si="1051"/>
        <v>340</v>
      </c>
      <c r="J7458" s="3">
        <f t="shared" si="1052"/>
        <v>318.94827166799325</v>
      </c>
      <c r="K7458" s="3">
        <f>MIN(Inputs!$B$2, (Inputs!$B$8 - I7458)/Inputs!$B$9)</f>
        <v>0</v>
      </c>
      <c r="L7458" s="3">
        <f>MAX(MIN(Inputs!$B$2, I7458*Inputs!$B$10, Inputs!$B$8*Inputs!$B$4 - J7458), 0)</f>
        <v>21.051728332006746</v>
      </c>
      <c r="M7458" s="3">
        <f t="shared" si="1047"/>
        <v>0</v>
      </c>
      <c r="N7458" s="3">
        <f t="shared" si="1048"/>
        <v>0</v>
      </c>
      <c r="O7458" s="3">
        <f>IF(H7458="Reg", MIN(Inputs!$B$2, I7458*Inputs!$B$10, (Inputs!$B$8-I7458)/Inputs!$B$9), 0)</f>
        <v>0</v>
      </c>
      <c r="P7458" s="3">
        <f t="shared" si="1049"/>
        <v>0</v>
      </c>
      <c r="Q7458" s="3">
        <f t="shared" si="1050"/>
        <v>0</v>
      </c>
      <c r="R7458" s="3">
        <f>I7458 + M7458*Inputs!$B$9 - N7458/Inputs!$B$10</f>
        <v>340</v>
      </c>
    </row>
    <row r="7459" spans="1:18" x14ac:dyDescent="0.3">
      <c r="A7459" s="4">
        <v>46333.708333333343</v>
      </c>
      <c r="B7459" s="3">
        <v>51.82</v>
      </c>
      <c r="C7459" s="3">
        <v>103.52</v>
      </c>
      <c r="D7459" s="3">
        <f t="shared" si="1044"/>
        <v>30.14895833333334</v>
      </c>
      <c r="E7459" s="3">
        <f>MAX(B7459 - D7459/Inputs!$B$5, 0)</f>
        <v>17.559820075757571</v>
      </c>
      <c r="F7459" s="3">
        <f>MAX(D7459*Inputs!$B$5 - B7459, 0)</f>
        <v>0</v>
      </c>
      <c r="G7459" s="3">
        <f t="shared" si="1045"/>
        <v>103.52</v>
      </c>
      <c r="H7459" t="str">
        <f t="shared" si="1046"/>
        <v>Reg</v>
      </c>
      <c r="I7459" s="3">
        <f t="shared" si="1051"/>
        <v>340</v>
      </c>
      <c r="J7459" s="3">
        <f t="shared" si="1052"/>
        <v>318.94827166799325</v>
      </c>
      <c r="K7459" s="3">
        <f>MIN(Inputs!$B$2, (Inputs!$B$8 - I7459)/Inputs!$B$9)</f>
        <v>0</v>
      </c>
      <c r="L7459" s="3">
        <f>MAX(MIN(Inputs!$B$2, I7459*Inputs!$B$10, Inputs!$B$8*Inputs!$B$4 - J7459), 0)</f>
        <v>21.051728332006746</v>
      </c>
      <c r="M7459" s="3">
        <f t="shared" si="1047"/>
        <v>0</v>
      </c>
      <c r="N7459" s="3">
        <f t="shared" si="1048"/>
        <v>0</v>
      </c>
      <c r="O7459" s="3">
        <f>IF(H7459="Reg", MIN(Inputs!$B$2, I7459*Inputs!$B$10, (Inputs!$B$8-I7459)/Inputs!$B$9), 0)</f>
        <v>0</v>
      </c>
      <c r="P7459" s="3">
        <f t="shared" si="1049"/>
        <v>0</v>
      </c>
      <c r="Q7459" s="3">
        <f t="shared" si="1050"/>
        <v>0</v>
      </c>
      <c r="R7459" s="3">
        <f>I7459 + M7459*Inputs!$B$9 - N7459/Inputs!$B$10</f>
        <v>340</v>
      </c>
    </row>
    <row r="7460" spans="1:18" x14ac:dyDescent="0.3">
      <c r="A7460" s="4">
        <v>46333.75</v>
      </c>
      <c r="B7460" s="3">
        <v>64.137500000000003</v>
      </c>
      <c r="C7460" s="3">
        <v>16.5</v>
      </c>
      <c r="D7460" s="3">
        <f t="shared" si="1044"/>
        <v>30.14895833333334</v>
      </c>
      <c r="E7460" s="3">
        <f>MAX(B7460 - D7460/Inputs!$B$5, 0)</f>
        <v>29.877320075757574</v>
      </c>
      <c r="F7460" s="3">
        <f>MAX(D7460*Inputs!$B$5 - B7460, 0)</f>
        <v>0</v>
      </c>
      <c r="G7460" s="3">
        <f t="shared" si="1045"/>
        <v>16.5</v>
      </c>
      <c r="H7460" t="str">
        <f t="shared" si="1046"/>
        <v>Discharge</v>
      </c>
      <c r="I7460" s="3">
        <f t="shared" si="1051"/>
        <v>340</v>
      </c>
      <c r="J7460" s="3">
        <f t="shared" si="1052"/>
        <v>318.94827166799325</v>
      </c>
      <c r="K7460" s="3">
        <f>MIN(Inputs!$B$2, (Inputs!$B$8 - I7460)/Inputs!$B$9)</f>
        <v>0</v>
      </c>
      <c r="L7460" s="3">
        <f>MAX(MIN(Inputs!$B$2, I7460*Inputs!$B$10, Inputs!$B$8*Inputs!$B$4 - J7460), 0)</f>
        <v>21.051728332006746</v>
      </c>
      <c r="M7460" s="3">
        <f t="shared" si="1047"/>
        <v>0</v>
      </c>
      <c r="N7460" s="3">
        <f t="shared" si="1048"/>
        <v>21.051728332006746</v>
      </c>
      <c r="O7460" s="3">
        <f>IF(H7460="Reg", MIN(Inputs!$B$2, I7460*Inputs!$B$10, (Inputs!$B$8-I7460)/Inputs!$B$9), 0)</f>
        <v>0</v>
      </c>
      <c r="P7460" s="3">
        <f t="shared" si="1049"/>
        <v>1350.2052258940828</v>
      </c>
      <c r="Q7460" s="3">
        <f t="shared" si="1050"/>
        <v>0</v>
      </c>
      <c r="R7460" s="3">
        <f>I7460 + M7460*Inputs!$B$9 - N7460/Inputs!$B$10</f>
        <v>317.5587821954623</v>
      </c>
    </row>
    <row r="7461" spans="1:18" x14ac:dyDescent="0.3">
      <c r="A7461" s="4">
        <v>46333.791666666657</v>
      </c>
      <c r="B7461" s="3">
        <v>35.392499999999998</v>
      </c>
      <c r="C7461" s="3">
        <v>20.350000000000001</v>
      </c>
      <c r="D7461" s="3">
        <f t="shared" si="1044"/>
        <v>30.14895833333334</v>
      </c>
      <c r="E7461" s="3">
        <f>MAX(B7461 - D7461/Inputs!$B$5, 0)</f>
        <v>1.1323200757575691</v>
      </c>
      <c r="F7461" s="3">
        <f>MAX(D7461*Inputs!$B$5 - B7461, 0)</f>
        <v>0</v>
      </c>
      <c r="G7461" s="3">
        <f t="shared" si="1045"/>
        <v>20.350000000000001</v>
      </c>
      <c r="H7461" t="str">
        <f t="shared" si="1046"/>
        <v>Reg</v>
      </c>
      <c r="I7461" s="3">
        <f t="shared" si="1051"/>
        <v>317.5587821954623</v>
      </c>
      <c r="J7461" s="3">
        <f t="shared" si="1052"/>
        <v>340</v>
      </c>
      <c r="K7461" s="3">
        <f>MIN(Inputs!$B$2, (Inputs!$B$8 - I7461)/Inputs!$B$9)</f>
        <v>23.922418559098585</v>
      </c>
      <c r="L7461" s="3">
        <f>MAX(MIN(Inputs!$B$2, I7461*Inputs!$B$10, Inputs!$B$8*Inputs!$B$4 - J7461), 0)</f>
        <v>0</v>
      </c>
      <c r="M7461" s="3">
        <f t="shared" si="1047"/>
        <v>0</v>
      </c>
      <c r="N7461" s="3">
        <f t="shared" si="1048"/>
        <v>0</v>
      </c>
      <c r="O7461" s="3">
        <f>IF(H7461="Reg", MIN(Inputs!$B$2, I7461*Inputs!$B$10, (Inputs!$B$8-I7461)/Inputs!$B$9), 0)</f>
        <v>23.922418559098585</v>
      </c>
      <c r="P7461" s="3">
        <f t="shared" si="1049"/>
        <v>0</v>
      </c>
      <c r="Q7461" s="3">
        <f t="shared" si="1050"/>
        <v>486.82121767765625</v>
      </c>
      <c r="R7461" s="3">
        <f>I7461 + M7461*Inputs!$B$9 - N7461/Inputs!$B$10</f>
        <v>317.5587821954623</v>
      </c>
    </row>
    <row r="7462" spans="1:18" x14ac:dyDescent="0.3">
      <c r="A7462" s="4">
        <v>46333.833333333343</v>
      </c>
      <c r="B7462" s="3">
        <v>26.86</v>
      </c>
      <c r="C7462" s="3">
        <v>23.68</v>
      </c>
      <c r="D7462" s="3">
        <f t="shared" si="1044"/>
        <v>30.14895833333334</v>
      </c>
      <c r="E7462" s="3">
        <f>MAX(B7462 - D7462/Inputs!$B$5, 0)</f>
        <v>0</v>
      </c>
      <c r="F7462" s="3">
        <f>MAX(D7462*Inputs!$B$5 - B7462, 0)</f>
        <v>0</v>
      </c>
      <c r="G7462" s="3">
        <f t="shared" si="1045"/>
        <v>23.68</v>
      </c>
      <c r="H7462" t="str">
        <f t="shared" si="1046"/>
        <v>Reg</v>
      </c>
      <c r="I7462" s="3">
        <f t="shared" si="1051"/>
        <v>317.5587821954623</v>
      </c>
      <c r="J7462" s="3">
        <f t="shared" si="1052"/>
        <v>340</v>
      </c>
      <c r="K7462" s="3">
        <f>MIN(Inputs!$B$2, (Inputs!$B$8 - I7462)/Inputs!$B$9)</f>
        <v>23.922418559098585</v>
      </c>
      <c r="L7462" s="3">
        <f>MAX(MIN(Inputs!$B$2, I7462*Inputs!$B$10, Inputs!$B$8*Inputs!$B$4 - J7462), 0)</f>
        <v>0</v>
      </c>
      <c r="M7462" s="3">
        <f t="shared" si="1047"/>
        <v>0</v>
      </c>
      <c r="N7462" s="3">
        <f t="shared" si="1048"/>
        <v>0</v>
      </c>
      <c r="O7462" s="3">
        <f>IF(H7462="Reg", MIN(Inputs!$B$2, I7462*Inputs!$B$10, (Inputs!$B$8-I7462)/Inputs!$B$9), 0)</f>
        <v>23.922418559098585</v>
      </c>
      <c r="P7462" s="3">
        <f t="shared" si="1049"/>
        <v>0</v>
      </c>
      <c r="Q7462" s="3">
        <f t="shared" si="1050"/>
        <v>566.4828714794545</v>
      </c>
      <c r="R7462" s="3">
        <f>I7462 + M7462*Inputs!$B$9 - N7462/Inputs!$B$10</f>
        <v>317.5587821954623</v>
      </c>
    </row>
    <row r="7463" spans="1:18" x14ac:dyDescent="0.3">
      <c r="A7463" s="4">
        <v>46333.875</v>
      </c>
      <c r="B7463" s="3">
        <v>23.422499999999999</v>
      </c>
      <c r="C7463" s="3">
        <v>10.01</v>
      </c>
      <c r="D7463" s="3">
        <f t="shared" si="1044"/>
        <v>30.14895833333334</v>
      </c>
      <c r="E7463" s="3">
        <f>MAX(B7463 - D7463/Inputs!$B$5, 0)</f>
        <v>0</v>
      </c>
      <c r="F7463" s="3">
        <f>MAX(D7463*Inputs!$B$5 - B7463, 0)</f>
        <v>3.108583333333339</v>
      </c>
      <c r="G7463" s="3">
        <f t="shared" si="1045"/>
        <v>10.01</v>
      </c>
      <c r="H7463" t="str">
        <f t="shared" si="1046"/>
        <v>Reg</v>
      </c>
      <c r="I7463" s="3">
        <f t="shared" si="1051"/>
        <v>317.5587821954623</v>
      </c>
      <c r="J7463" s="3">
        <f t="shared" si="1052"/>
        <v>340</v>
      </c>
      <c r="K7463" s="3">
        <f>MIN(Inputs!$B$2, (Inputs!$B$8 - I7463)/Inputs!$B$9)</f>
        <v>23.922418559098585</v>
      </c>
      <c r="L7463" s="3">
        <f>MAX(MIN(Inputs!$B$2, I7463*Inputs!$B$10, Inputs!$B$8*Inputs!$B$4 - J7463), 0)</f>
        <v>0</v>
      </c>
      <c r="M7463" s="3">
        <f t="shared" si="1047"/>
        <v>0</v>
      </c>
      <c r="N7463" s="3">
        <f t="shared" si="1048"/>
        <v>0</v>
      </c>
      <c r="O7463" s="3">
        <f>IF(H7463="Reg", MIN(Inputs!$B$2, I7463*Inputs!$B$10, (Inputs!$B$8-I7463)/Inputs!$B$9), 0)</f>
        <v>23.922418559098585</v>
      </c>
      <c r="P7463" s="3">
        <f t="shared" si="1049"/>
        <v>0</v>
      </c>
      <c r="Q7463" s="3">
        <f t="shared" si="1050"/>
        <v>239.46340977657684</v>
      </c>
      <c r="R7463" s="3">
        <f>I7463 + M7463*Inputs!$B$9 - N7463/Inputs!$B$10</f>
        <v>317.5587821954623</v>
      </c>
    </row>
    <row r="7464" spans="1:18" x14ac:dyDescent="0.3">
      <c r="A7464" s="4">
        <v>46333.916666666657</v>
      </c>
      <c r="B7464" s="3">
        <v>21.905000000000001</v>
      </c>
      <c r="C7464" s="3">
        <v>6.77</v>
      </c>
      <c r="D7464" s="3">
        <f t="shared" si="1044"/>
        <v>30.14895833333334</v>
      </c>
      <c r="E7464" s="3">
        <f>MAX(B7464 - D7464/Inputs!$B$5, 0)</f>
        <v>0</v>
      </c>
      <c r="F7464" s="3">
        <f>MAX(D7464*Inputs!$B$5 - B7464, 0)</f>
        <v>4.6260833333333373</v>
      </c>
      <c r="G7464" s="3">
        <f t="shared" si="1045"/>
        <v>6.77</v>
      </c>
      <c r="H7464" t="str">
        <f t="shared" si="1046"/>
        <v>Reg</v>
      </c>
      <c r="I7464" s="3">
        <f t="shared" si="1051"/>
        <v>317.5587821954623</v>
      </c>
      <c r="J7464" s="3">
        <f t="shared" si="1052"/>
        <v>340</v>
      </c>
      <c r="K7464" s="3">
        <f>MIN(Inputs!$B$2, (Inputs!$B$8 - I7464)/Inputs!$B$9)</f>
        <v>23.922418559098585</v>
      </c>
      <c r="L7464" s="3">
        <f>MAX(MIN(Inputs!$B$2, I7464*Inputs!$B$10, Inputs!$B$8*Inputs!$B$4 - J7464), 0)</f>
        <v>0</v>
      </c>
      <c r="M7464" s="3">
        <f t="shared" si="1047"/>
        <v>0</v>
      </c>
      <c r="N7464" s="3">
        <f t="shared" si="1048"/>
        <v>0</v>
      </c>
      <c r="O7464" s="3">
        <f>IF(H7464="Reg", MIN(Inputs!$B$2, I7464*Inputs!$B$10, (Inputs!$B$8-I7464)/Inputs!$B$9), 0)</f>
        <v>23.922418559098585</v>
      </c>
      <c r="P7464" s="3">
        <f t="shared" si="1049"/>
        <v>0</v>
      </c>
      <c r="Q7464" s="3">
        <f t="shared" si="1050"/>
        <v>161.95477364509742</v>
      </c>
      <c r="R7464" s="3">
        <f>I7464 + M7464*Inputs!$B$9 - N7464/Inputs!$B$10</f>
        <v>317.5587821954623</v>
      </c>
    </row>
    <row r="7465" spans="1:18" x14ac:dyDescent="0.3">
      <c r="A7465" s="4">
        <v>46333.958333333343</v>
      </c>
      <c r="B7465" s="3">
        <v>25.984999999999999</v>
      </c>
      <c r="C7465" s="3">
        <v>4.63</v>
      </c>
      <c r="D7465" s="3">
        <f t="shared" si="1044"/>
        <v>30.14895833333334</v>
      </c>
      <c r="E7465" s="3">
        <f>MAX(B7465 - D7465/Inputs!$B$5, 0)</f>
        <v>0</v>
      </c>
      <c r="F7465" s="3">
        <f>MAX(D7465*Inputs!$B$5 - B7465, 0)</f>
        <v>0.54608333333333903</v>
      </c>
      <c r="G7465" s="3">
        <f t="shared" si="1045"/>
        <v>4.63</v>
      </c>
      <c r="H7465" t="str">
        <f t="shared" si="1046"/>
        <v>Reg</v>
      </c>
      <c r="I7465" s="3">
        <f t="shared" si="1051"/>
        <v>317.5587821954623</v>
      </c>
      <c r="J7465" s="3">
        <f t="shared" si="1052"/>
        <v>340</v>
      </c>
      <c r="K7465" s="3">
        <f>MIN(Inputs!$B$2, (Inputs!$B$8 - I7465)/Inputs!$B$9)</f>
        <v>23.922418559098585</v>
      </c>
      <c r="L7465" s="3">
        <f>MAX(MIN(Inputs!$B$2, I7465*Inputs!$B$10, Inputs!$B$8*Inputs!$B$4 - J7465), 0)</f>
        <v>0</v>
      </c>
      <c r="M7465" s="3">
        <f t="shared" si="1047"/>
        <v>0</v>
      </c>
      <c r="N7465" s="3">
        <f t="shared" si="1048"/>
        <v>0</v>
      </c>
      <c r="O7465" s="3">
        <f>IF(H7465="Reg", MIN(Inputs!$B$2, I7465*Inputs!$B$10, (Inputs!$B$8-I7465)/Inputs!$B$9), 0)</f>
        <v>23.922418559098585</v>
      </c>
      <c r="P7465" s="3">
        <f t="shared" si="1049"/>
        <v>0</v>
      </c>
      <c r="Q7465" s="3">
        <f t="shared" si="1050"/>
        <v>110.76079792862645</v>
      </c>
      <c r="R7465" s="3">
        <f>I7465 + M7465*Inputs!$B$9 - N7465/Inputs!$B$10</f>
        <v>317.5587821954623</v>
      </c>
    </row>
    <row r="7466" spans="1:18" x14ac:dyDescent="0.3">
      <c r="A7466" s="4">
        <v>46334</v>
      </c>
      <c r="B7466" s="3">
        <v>38.137499999999996</v>
      </c>
      <c r="C7466" s="3">
        <v>1</v>
      </c>
      <c r="D7466" s="3">
        <f t="shared" si="1044"/>
        <v>34.183437500000004</v>
      </c>
      <c r="E7466" s="3">
        <f>MAX(B7466 - D7466/Inputs!$B$5, 0)</f>
        <v>0</v>
      </c>
      <c r="F7466" s="3">
        <f>MAX(D7466*Inputs!$B$5 - B7466, 0)</f>
        <v>0</v>
      </c>
      <c r="G7466" s="3">
        <f t="shared" si="1045"/>
        <v>1</v>
      </c>
      <c r="H7466" t="str">
        <f t="shared" si="1046"/>
        <v>Reg</v>
      </c>
      <c r="I7466" s="3">
        <f t="shared" si="1051"/>
        <v>317.5587821954623</v>
      </c>
      <c r="J7466" s="3">
        <f t="shared" si="1052"/>
        <v>0</v>
      </c>
      <c r="K7466" s="3">
        <f>MIN(Inputs!$B$2, (Inputs!$B$8 - I7466)/Inputs!$B$9)</f>
        <v>23.922418559098585</v>
      </c>
      <c r="L7466" s="3">
        <f>MAX(MIN(Inputs!$B$2, I7466*Inputs!$B$10, Inputs!$B$8*Inputs!$B$4 - J7466), 0)</f>
        <v>170</v>
      </c>
      <c r="M7466" s="3">
        <f t="shared" si="1047"/>
        <v>0</v>
      </c>
      <c r="N7466" s="3">
        <f t="shared" si="1048"/>
        <v>0</v>
      </c>
      <c r="O7466" s="3">
        <f>IF(H7466="Reg", MIN(Inputs!$B$2, I7466*Inputs!$B$10, (Inputs!$B$8-I7466)/Inputs!$B$9), 0)</f>
        <v>23.922418559098585</v>
      </c>
      <c r="P7466" s="3">
        <f t="shared" si="1049"/>
        <v>0</v>
      </c>
      <c r="Q7466" s="3">
        <f t="shared" si="1050"/>
        <v>23.922418559098585</v>
      </c>
      <c r="R7466" s="3">
        <f>I7466 + M7466*Inputs!$B$9 - N7466/Inputs!$B$10</f>
        <v>317.5587821954623</v>
      </c>
    </row>
    <row r="7467" spans="1:18" x14ac:dyDescent="0.3">
      <c r="A7467" s="4">
        <v>46334.041666666657</v>
      </c>
      <c r="B7467" s="3">
        <v>35.2575</v>
      </c>
      <c r="C7467" s="3">
        <v>0.64</v>
      </c>
      <c r="D7467" s="3">
        <f t="shared" si="1044"/>
        <v>34.183437500000004</v>
      </c>
      <c r="E7467" s="3">
        <f>MAX(B7467 - D7467/Inputs!$B$5, 0)</f>
        <v>0</v>
      </c>
      <c r="F7467" s="3">
        <f>MAX(D7467*Inputs!$B$5 - B7467, 0)</f>
        <v>0</v>
      </c>
      <c r="G7467" s="3">
        <f t="shared" si="1045"/>
        <v>0.64</v>
      </c>
      <c r="H7467" t="str">
        <f t="shared" si="1046"/>
        <v>Reg</v>
      </c>
      <c r="I7467" s="3">
        <f t="shared" si="1051"/>
        <v>317.5587821954623</v>
      </c>
      <c r="J7467" s="3">
        <f t="shared" si="1052"/>
        <v>0</v>
      </c>
      <c r="K7467" s="3">
        <f>MIN(Inputs!$B$2, (Inputs!$B$8 - I7467)/Inputs!$B$9)</f>
        <v>23.922418559098585</v>
      </c>
      <c r="L7467" s="3">
        <f>MAX(MIN(Inputs!$B$2, I7467*Inputs!$B$10, Inputs!$B$8*Inputs!$B$4 - J7467), 0)</f>
        <v>170</v>
      </c>
      <c r="M7467" s="3">
        <f t="shared" si="1047"/>
        <v>0</v>
      </c>
      <c r="N7467" s="3">
        <f t="shared" si="1048"/>
        <v>0</v>
      </c>
      <c r="O7467" s="3">
        <f>IF(H7467="Reg", MIN(Inputs!$B$2, I7467*Inputs!$B$10, (Inputs!$B$8-I7467)/Inputs!$B$9), 0)</f>
        <v>23.922418559098585</v>
      </c>
      <c r="P7467" s="3">
        <f t="shared" si="1049"/>
        <v>0</v>
      </c>
      <c r="Q7467" s="3">
        <f t="shared" si="1050"/>
        <v>15.310347877823094</v>
      </c>
      <c r="R7467" s="3">
        <f>I7467 + M7467*Inputs!$B$9 - N7467/Inputs!$B$10</f>
        <v>317.5587821954623</v>
      </c>
    </row>
    <row r="7468" spans="1:18" x14ac:dyDescent="0.3">
      <c r="A7468" s="4">
        <v>46334.083333333343</v>
      </c>
      <c r="B7468" s="3">
        <v>34.447499999999998</v>
      </c>
      <c r="C7468" s="3">
        <v>0.84</v>
      </c>
      <c r="D7468" s="3">
        <f t="shared" si="1044"/>
        <v>34.183437500000004</v>
      </c>
      <c r="E7468" s="3">
        <f>MAX(B7468 - D7468/Inputs!$B$5, 0)</f>
        <v>0</v>
      </c>
      <c r="F7468" s="3">
        <f>MAX(D7468*Inputs!$B$5 - B7468, 0)</f>
        <v>0</v>
      </c>
      <c r="G7468" s="3">
        <f t="shared" si="1045"/>
        <v>0.84</v>
      </c>
      <c r="H7468" t="str">
        <f t="shared" si="1046"/>
        <v>Reg</v>
      </c>
      <c r="I7468" s="3">
        <f t="shared" si="1051"/>
        <v>317.5587821954623</v>
      </c>
      <c r="J7468" s="3">
        <f t="shared" si="1052"/>
        <v>0</v>
      </c>
      <c r="K7468" s="3">
        <f>MIN(Inputs!$B$2, (Inputs!$B$8 - I7468)/Inputs!$B$9)</f>
        <v>23.922418559098585</v>
      </c>
      <c r="L7468" s="3">
        <f>MAX(MIN(Inputs!$B$2, I7468*Inputs!$B$10, Inputs!$B$8*Inputs!$B$4 - J7468), 0)</f>
        <v>170</v>
      </c>
      <c r="M7468" s="3">
        <f t="shared" si="1047"/>
        <v>0</v>
      </c>
      <c r="N7468" s="3">
        <f t="shared" si="1048"/>
        <v>0</v>
      </c>
      <c r="O7468" s="3">
        <f>IF(H7468="Reg", MIN(Inputs!$B$2, I7468*Inputs!$B$10, (Inputs!$B$8-I7468)/Inputs!$B$9), 0)</f>
        <v>23.922418559098585</v>
      </c>
      <c r="P7468" s="3">
        <f t="shared" si="1049"/>
        <v>0</v>
      </c>
      <c r="Q7468" s="3">
        <f t="shared" si="1050"/>
        <v>20.094831589642812</v>
      </c>
      <c r="R7468" s="3">
        <f>I7468 + M7468*Inputs!$B$9 - N7468/Inputs!$B$10</f>
        <v>317.5587821954623</v>
      </c>
    </row>
    <row r="7469" spans="1:18" x14ac:dyDescent="0.3">
      <c r="A7469" s="4">
        <v>46334.125</v>
      </c>
      <c r="B7469" s="3">
        <v>35.194999999999993</v>
      </c>
      <c r="C7469" s="3">
        <v>0.84</v>
      </c>
      <c r="D7469" s="3">
        <f t="shared" si="1044"/>
        <v>34.183437500000004</v>
      </c>
      <c r="E7469" s="3">
        <f>MAX(B7469 - D7469/Inputs!$B$5, 0)</f>
        <v>0</v>
      </c>
      <c r="F7469" s="3">
        <f>MAX(D7469*Inputs!$B$5 - B7469, 0)</f>
        <v>0</v>
      </c>
      <c r="G7469" s="3">
        <f t="shared" si="1045"/>
        <v>0.84</v>
      </c>
      <c r="H7469" t="str">
        <f t="shared" si="1046"/>
        <v>Reg</v>
      </c>
      <c r="I7469" s="3">
        <f t="shared" si="1051"/>
        <v>317.5587821954623</v>
      </c>
      <c r="J7469" s="3">
        <f t="shared" si="1052"/>
        <v>0</v>
      </c>
      <c r="K7469" s="3">
        <f>MIN(Inputs!$B$2, (Inputs!$B$8 - I7469)/Inputs!$B$9)</f>
        <v>23.922418559098585</v>
      </c>
      <c r="L7469" s="3">
        <f>MAX(MIN(Inputs!$B$2, I7469*Inputs!$B$10, Inputs!$B$8*Inputs!$B$4 - J7469), 0)</f>
        <v>170</v>
      </c>
      <c r="M7469" s="3">
        <f t="shared" si="1047"/>
        <v>0</v>
      </c>
      <c r="N7469" s="3">
        <f t="shared" si="1048"/>
        <v>0</v>
      </c>
      <c r="O7469" s="3">
        <f>IF(H7469="Reg", MIN(Inputs!$B$2, I7469*Inputs!$B$10, (Inputs!$B$8-I7469)/Inputs!$B$9), 0)</f>
        <v>23.922418559098585</v>
      </c>
      <c r="P7469" s="3">
        <f t="shared" si="1049"/>
        <v>0</v>
      </c>
      <c r="Q7469" s="3">
        <f t="shared" si="1050"/>
        <v>20.094831589642812</v>
      </c>
      <c r="R7469" s="3">
        <f>I7469 + M7469*Inputs!$B$9 - N7469/Inputs!$B$10</f>
        <v>317.5587821954623</v>
      </c>
    </row>
    <row r="7470" spans="1:18" x14ac:dyDescent="0.3">
      <c r="A7470" s="4">
        <v>46334.166666666657</v>
      </c>
      <c r="B7470" s="3">
        <v>35.932499999999997</v>
      </c>
      <c r="C7470" s="3">
        <v>0.86</v>
      </c>
      <c r="D7470" s="3">
        <f t="shared" si="1044"/>
        <v>34.183437500000004</v>
      </c>
      <c r="E7470" s="3">
        <f>MAX(B7470 - D7470/Inputs!$B$5, 0)</f>
        <v>0</v>
      </c>
      <c r="F7470" s="3">
        <f>MAX(D7470*Inputs!$B$5 - B7470, 0)</f>
        <v>0</v>
      </c>
      <c r="G7470" s="3">
        <f t="shared" si="1045"/>
        <v>0.86</v>
      </c>
      <c r="H7470" t="str">
        <f t="shared" si="1046"/>
        <v>Reg</v>
      </c>
      <c r="I7470" s="3">
        <f t="shared" si="1051"/>
        <v>317.5587821954623</v>
      </c>
      <c r="J7470" s="3">
        <f t="shared" si="1052"/>
        <v>0</v>
      </c>
      <c r="K7470" s="3">
        <f>MIN(Inputs!$B$2, (Inputs!$B$8 - I7470)/Inputs!$B$9)</f>
        <v>23.922418559098585</v>
      </c>
      <c r="L7470" s="3">
        <f>MAX(MIN(Inputs!$B$2, I7470*Inputs!$B$10, Inputs!$B$8*Inputs!$B$4 - J7470), 0)</f>
        <v>170</v>
      </c>
      <c r="M7470" s="3">
        <f t="shared" si="1047"/>
        <v>0</v>
      </c>
      <c r="N7470" s="3">
        <f t="shared" si="1048"/>
        <v>0</v>
      </c>
      <c r="O7470" s="3">
        <f>IF(H7470="Reg", MIN(Inputs!$B$2, I7470*Inputs!$B$10, (Inputs!$B$8-I7470)/Inputs!$B$9), 0)</f>
        <v>23.922418559098585</v>
      </c>
      <c r="P7470" s="3">
        <f t="shared" si="1049"/>
        <v>0</v>
      </c>
      <c r="Q7470" s="3">
        <f t="shared" si="1050"/>
        <v>20.573279960824781</v>
      </c>
      <c r="R7470" s="3">
        <f>I7470 + M7470*Inputs!$B$9 - N7470/Inputs!$B$10</f>
        <v>317.5587821954623</v>
      </c>
    </row>
    <row r="7471" spans="1:18" x14ac:dyDescent="0.3">
      <c r="A7471" s="4">
        <v>46334.208333333343</v>
      </c>
      <c r="B7471" s="3">
        <v>41.647500000000001</v>
      </c>
      <c r="C7471" s="3">
        <v>0.73</v>
      </c>
      <c r="D7471" s="3">
        <f t="shared" si="1044"/>
        <v>34.183437500000004</v>
      </c>
      <c r="E7471" s="3">
        <f>MAX(B7471 - D7471/Inputs!$B$5, 0)</f>
        <v>2.8026846590909074</v>
      </c>
      <c r="F7471" s="3">
        <f>MAX(D7471*Inputs!$B$5 - B7471, 0)</f>
        <v>0</v>
      </c>
      <c r="G7471" s="3">
        <f t="shared" si="1045"/>
        <v>0.73</v>
      </c>
      <c r="H7471" t="str">
        <f t="shared" si="1046"/>
        <v>Discharge</v>
      </c>
      <c r="I7471" s="3">
        <f t="shared" si="1051"/>
        <v>317.5587821954623</v>
      </c>
      <c r="J7471" s="3">
        <f t="shared" si="1052"/>
        <v>0</v>
      </c>
      <c r="K7471" s="3">
        <f>MIN(Inputs!$B$2, (Inputs!$B$8 - I7471)/Inputs!$B$9)</f>
        <v>23.922418559098585</v>
      </c>
      <c r="L7471" s="3">
        <f>MAX(MIN(Inputs!$B$2, I7471*Inputs!$B$10, Inputs!$B$8*Inputs!$B$4 - J7471), 0)</f>
        <v>170</v>
      </c>
      <c r="M7471" s="3">
        <f t="shared" si="1047"/>
        <v>0</v>
      </c>
      <c r="N7471" s="3">
        <f t="shared" si="1048"/>
        <v>170</v>
      </c>
      <c r="O7471" s="3">
        <f>IF(H7471="Reg", MIN(Inputs!$B$2, I7471*Inputs!$B$10, (Inputs!$B$8-I7471)/Inputs!$B$9), 0)</f>
        <v>0</v>
      </c>
      <c r="P7471" s="3">
        <f t="shared" si="1049"/>
        <v>7080.0749999999998</v>
      </c>
      <c r="Q7471" s="3">
        <f t="shared" si="1050"/>
        <v>0</v>
      </c>
      <c r="R7471" s="3">
        <f>I7471 + M7471*Inputs!$B$9 - N7471/Inputs!$B$10</f>
        <v>136.33817329319345</v>
      </c>
    </row>
    <row r="7472" spans="1:18" x14ac:dyDescent="0.3">
      <c r="A7472" s="4">
        <v>46334.25</v>
      </c>
      <c r="B7472" s="3">
        <v>45.672499999999999</v>
      </c>
      <c r="C7472" s="3">
        <v>0.85</v>
      </c>
      <c r="D7472" s="3">
        <f t="shared" si="1044"/>
        <v>34.183437500000004</v>
      </c>
      <c r="E7472" s="3">
        <f>MAX(B7472 - D7472/Inputs!$B$5, 0)</f>
        <v>6.8276846590909059</v>
      </c>
      <c r="F7472" s="3">
        <f>MAX(D7472*Inputs!$B$5 - B7472, 0)</f>
        <v>0</v>
      </c>
      <c r="G7472" s="3">
        <f t="shared" si="1045"/>
        <v>0.85</v>
      </c>
      <c r="H7472" t="str">
        <f t="shared" si="1046"/>
        <v>Discharge</v>
      </c>
      <c r="I7472" s="3">
        <f t="shared" si="1051"/>
        <v>136.33817329319345</v>
      </c>
      <c r="J7472" s="3">
        <f t="shared" si="1052"/>
        <v>170</v>
      </c>
      <c r="K7472" s="3">
        <f>MIN(Inputs!$B$2, (Inputs!$B$8 - I7472)/Inputs!$B$9)</f>
        <v>170</v>
      </c>
      <c r="L7472" s="3">
        <f>MAX(MIN(Inputs!$B$2, I7472*Inputs!$B$10, Inputs!$B$8*Inputs!$B$4 - J7472), 0)</f>
        <v>127.89654333598648</v>
      </c>
      <c r="M7472" s="3">
        <f t="shared" si="1047"/>
        <v>0</v>
      </c>
      <c r="N7472" s="3">
        <f t="shared" si="1048"/>
        <v>127.89654333598648</v>
      </c>
      <c r="O7472" s="3">
        <f>IF(H7472="Reg", MIN(Inputs!$B$2, I7472*Inputs!$B$10, (Inputs!$B$8-I7472)/Inputs!$B$9), 0)</f>
        <v>0</v>
      </c>
      <c r="P7472" s="3">
        <f t="shared" si="1049"/>
        <v>5841.3548755128422</v>
      </c>
      <c r="Q7472" s="3">
        <f t="shared" si="1050"/>
        <v>0</v>
      </c>
      <c r="R7472" s="3">
        <f>I7472 + M7472*Inputs!$B$9 - N7472/Inputs!$B$10</f>
        <v>0</v>
      </c>
    </row>
    <row r="7473" spans="1:18" x14ac:dyDescent="0.3">
      <c r="A7473" s="4">
        <v>46334.291666666657</v>
      </c>
      <c r="B7473" s="3">
        <v>40.9375</v>
      </c>
      <c r="C7473" s="3">
        <v>4.2300000000000004</v>
      </c>
      <c r="D7473" s="3">
        <f t="shared" si="1044"/>
        <v>34.183437500000004</v>
      </c>
      <c r="E7473" s="3">
        <f>MAX(B7473 - D7473/Inputs!$B$5, 0)</f>
        <v>2.0926846590909065</v>
      </c>
      <c r="F7473" s="3">
        <f>MAX(D7473*Inputs!$B$5 - B7473, 0)</f>
        <v>0</v>
      </c>
      <c r="G7473" s="3">
        <f t="shared" si="1045"/>
        <v>4.2300000000000004</v>
      </c>
      <c r="H7473" t="str">
        <f t="shared" si="1046"/>
        <v>Reg</v>
      </c>
      <c r="I7473" s="3">
        <f t="shared" si="1051"/>
        <v>0</v>
      </c>
      <c r="J7473" s="3">
        <f t="shared" si="1052"/>
        <v>297.89654333598651</v>
      </c>
      <c r="K7473" s="3">
        <f>MIN(Inputs!$B$2, (Inputs!$B$8 - I7473)/Inputs!$B$9)</f>
        <v>170</v>
      </c>
      <c r="L7473" s="3">
        <f>MAX(MIN(Inputs!$B$2, I7473*Inputs!$B$10, Inputs!$B$8*Inputs!$B$4 - J7473), 0)</f>
        <v>0</v>
      </c>
      <c r="M7473" s="3">
        <f t="shared" si="1047"/>
        <v>0</v>
      </c>
      <c r="N7473" s="3">
        <f t="shared" si="1048"/>
        <v>0</v>
      </c>
      <c r="O7473" s="3">
        <f>IF(H7473="Reg", MIN(Inputs!$B$2, I7473*Inputs!$B$10, (Inputs!$B$8-I7473)/Inputs!$B$9), 0)</f>
        <v>0</v>
      </c>
      <c r="P7473" s="3">
        <f t="shared" si="1049"/>
        <v>0</v>
      </c>
      <c r="Q7473" s="3">
        <f t="shared" si="1050"/>
        <v>0</v>
      </c>
      <c r="R7473" s="3">
        <f>I7473 + M7473*Inputs!$B$9 - N7473/Inputs!$B$10</f>
        <v>0</v>
      </c>
    </row>
    <row r="7474" spans="1:18" x14ac:dyDescent="0.3">
      <c r="A7474" s="4">
        <v>46334.333333333343</v>
      </c>
      <c r="B7474" s="3">
        <v>34.024999999999999</v>
      </c>
      <c r="C7474" s="3">
        <v>3</v>
      </c>
      <c r="D7474" s="3">
        <f t="shared" si="1044"/>
        <v>34.183437500000004</v>
      </c>
      <c r="E7474" s="3">
        <f>MAX(B7474 - D7474/Inputs!$B$5, 0)</f>
        <v>0</v>
      </c>
      <c r="F7474" s="3">
        <f>MAX(D7474*Inputs!$B$5 - B7474, 0)</f>
        <v>0</v>
      </c>
      <c r="G7474" s="3">
        <f t="shared" si="1045"/>
        <v>3</v>
      </c>
      <c r="H7474" t="str">
        <f t="shared" si="1046"/>
        <v>Reg</v>
      </c>
      <c r="I7474" s="3">
        <f t="shared" si="1051"/>
        <v>0</v>
      </c>
      <c r="J7474" s="3">
        <f t="shared" si="1052"/>
        <v>297.89654333598651</v>
      </c>
      <c r="K7474" s="3">
        <f>MIN(Inputs!$B$2, (Inputs!$B$8 - I7474)/Inputs!$B$9)</f>
        <v>170</v>
      </c>
      <c r="L7474" s="3">
        <f>MAX(MIN(Inputs!$B$2, I7474*Inputs!$B$10, Inputs!$B$8*Inputs!$B$4 - J7474), 0)</f>
        <v>0</v>
      </c>
      <c r="M7474" s="3">
        <f t="shared" si="1047"/>
        <v>0</v>
      </c>
      <c r="N7474" s="3">
        <f t="shared" si="1048"/>
        <v>0</v>
      </c>
      <c r="O7474" s="3">
        <f>IF(H7474="Reg", MIN(Inputs!$B$2, I7474*Inputs!$B$10, (Inputs!$B$8-I7474)/Inputs!$B$9), 0)</f>
        <v>0</v>
      </c>
      <c r="P7474" s="3">
        <f t="shared" si="1049"/>
        <v>0</v>
      </c>
      <c r="Q7474" s="3">
        <f t="shared" si="1050"/>
        <v>0</v>
      </c>
      <c r="R7474" s="3">
        <f>I7474 + M7474*Inputs!$B$9 - N7474/Inputs!$B$10</f>
        <v>0</v>
      </c>
    </row>
    <row r="7475" spans="1:18" x14ac:dyDescent="0.3">
      <c r="A7475" s="4">
        <v>46334.375</v>
      </c>
      <c r="B7475" s="3">
        <v>33.847499999999997</v>
      </c>
      <c r="C7475" s="3">
        <v>0.8</v>
      </c>
      <c r="D7475" s="3">
        <f t="shared" si="1044"/>
        <v>34.183437500000004</v>
      </c>
      <c r="E7475" s="3">
        <f>MAX(B7475 - D7475/Inputs!$B$5, 0)</f>
        <v>0</v>
      </c>
      <c r="F7475" s="3">
        <f>MAX(D7475*Inputs!$B$5 - B7475, 0)</f>
        <v>0</v>
      </c>
      <c r="G7475" s="3">
        <f t="shared" si="1045"/>
        <v>0.8</v>
      </c>
      <c r="H7475" t="str">
        <f t="shared" si="1046"/>
        <v>Reg</v>
      </c>
      <c r="I7475" s="3">
        <f t="shared" si="1051"/>
        <v>0</v>
      </c>
      <c r="J7475" s="3">
        <f t="shared" si="1052"/>
        <v>297.89654333598651</v>
      </c>
      <c r="K7475" s="3">
        <f>MIN(Inputs!$B$2, (Inputs!$B$8 - I7475)/Inputs!$B$9)</f>
        <v>170</v>
      </c>
      <c r="L7475" s="3">
        <f>MAX(MIN(Inputs!$B$2, I7475*Inputs!$B$10, Inputs!$B$8*Inputs!$B$4 - J7475), 0)</f>
        <v>0</v>
      </c>
      <c r="M7475" s="3">
        <f t="shared" si="1047"/>
        <v>0</v>
      </c>
      <c r="N7475" s="3">
        <f t="shared" si="1048"/>
        <v>0</v>
      </c>
      <c r="O7475" s="3">
        <f>IF(H7475="Reg", MIN(Inputs!$B$2, I7475*Inputs!$B$10, (Inputs!$B$8-I7475)/Inputs!$B$9), 0)</f>
        <v>0</v>
      </c>
      <c r="P7475" s="3">
        <f t="shared" si="1049"/>
        <v>0</v>
      </c>
      <c r="Q7475" s="3">
        <f t="shared" si="1050"/>
        <v>0</v>
      </c>
      <c r="R7475" s="3">
        <f>I7475 + M7475*Inputs!$B$9 - N7475/Inputs!$B$10</f>
        <v>0</v>
      </c>
    </row>
    <row r="7476" spans="1:18" x14ac:dyDescent="0.3">
      <c r="A7476" s="4">
        <v>46334.416666666657</v>
      </c>
      <c r="B7476" s="3">
        <v>25.495000000000001</v>
      </c>
      <c r="C7476" s="3">
        <v>0.5</v>
      </c>
      <c r="D7476" s="3">
        <f t="shared" si="1044"/>
        <v>34.183437500000004</v>
      </c>
      <c r="E7476" s="3">
        <f>MAX(B7476 - D7476/Inputs!$B$5, 0)</f>
        <v>0</v>
      </c>
      <c r="F7476" s="3">
        <f>MAX(D7476*Inputs!$B$5 - B7476, 0)</f>
        <v>4.586425000000002</v>
      </c>
      <c r="G7476" s="3">
        <f t="shared" si="1045"/>
        <v>0.5</v>
      </c>
      <c r="H7476" t="str">
        <f t="shared" si="1046"/>
        <v>Charge</v>
      </c>
      <c r="I7476" s="3">
        <f t="shared" si="1051"/>
        <v>0</v>
      </c>
      <c r="J7476" s="3">
        <f t="shared" si="1052"/>
        <v>297.89654333598651</v>
      </c>
      <c r="K7476" s="3">
        <f>MIN(Inputs!$B$2, (Inputs!$B$8 - I7476)/Inputs!$B$9)</f>
        <v>170</v>
      </c>
      <c r="L7476" s="3">
        <f>MAX(MIN(Inputs!$B$2, I7476*Inputs!$B$10, Inputs!$B$8*Inputs!$B$4 - J7476), 0)</f>
        <v>0</v>
      </c>
      <c r="M7476" s="3">
        <f t="shared" si="1047"/>
        <v>170</v>
      </c>
      <c r="N7476" s="3">
        <f t="shared" si="1048"/>
        <v>0</v>
      </c>
      <c r="O7476" s="3">
        <f>IF(H7476="Reg", MIN(Inputs!$B$2, I7476*Inputs!$B$10, (Inputs!$B$8-I7476)/Inputs!$B$9), 0)</f>
        <v>0</v>
      </c>
      <c r="P7476" s="3">
        <f t="shared" si="1049"/>
        <v>-4334.1500000000005</v>
      </c>
      <c r="Q7476" s="3">
        <f t="shared" si="1050"/>
        <v>0</v>
      </c>
      <c r="R7476" s="3">
        <f>I7476 + M7476*Inputs!$B$9 - N7476/Inputs!$B$10</f>
        <v>159.4741358339966</v>
      </c>
    </row>
    <row r="7477" spans="1:18" x14ac:dyDescent="0.3">
      <c r="A7477" s="4">
        <v>46334.458333333343</v>
      </c>
      <c r="B7477" s="3">
        <v>21.97</v>
      </c>
      <c r="C7477" s="3">
        <v>0.3</v>
      </c>
      <c r="D7477" s="3">
        <f t="shared" si="1044"/>
        <v>34.183437500000004</v>
      </c>
      <c r="E7477" s="3">
        <f>MAX(B7477 - D7477/Inputs!$B$5, 0)</f>
        <v>0</v>
      </c>
      <c r="F7477" s="3">
        <f>MAX(D7477*Inputs!$B$5 - B7477, 0)</f>
        <v>8.1114250000000041</v>
      </c>
      <c r="G7477" s="3">
        <f t="shared" si="1045"/>
        <v>0.3</v>
      </c>
      <c r="H7477" t="str">
        <f t="shared" si="1046"/>
        <v>Charge</v>
      </c>
      <c r="I7477" s="3">
        <f t="shared" si="1051"/>
        <v>159.4741358339966</v>
      </c>
      <c r="J7477" s="3">
        <f t="shared" si="1052"/>
        <v>297.89654333598651</v>
      </c>
      <c r="K7477" s="3">
        <f>MIN(Inputs!$B$2, (Inputs!$B$8 - I7477)/Inputs!$B$9)</f>
        <v>170</v>
      </c>
      <c r="L7477" s="3">
        <f>MAX(MIN(Inputs!$B$2, I7477*Inputs!$B$10, Inputs!$B$8*Inputs!$B$4 - J7477), 0)</f>
        <v>42.103456664013493</v>
      </c>
      <c r="M7477" s="3">
        <f t="shared" si="1047"/>
        <v>170</v>
      </c>
      <c r="N7477" s="3">
        <f t="shared" si="1048"/>
        <v>0</v>
      </c>
      <c r="O7477" s="3">
        <f>IF(H7477="Reg", MIN(Inputs!$B$2, I7477*Inputs!$B$10, (Inputs!$B$8-I7477)/Inputs!$B$9), 0)</f>
        <v>0</v>
      </c>
      <c r="P7477" s="3">
        <f t="shared" si="1049"/>
        <v>-3734.8999999999996</v>
      </c>
      <c r="Q7477" s="3">
        <f t="shared" si="1050"/>
        <v>0</v>
      </c>
      <c r="R7477" s="3">
        <f>I7477 + M7477*Inputs!$B$9 - N7477/Inputs!$B$10</f>
        <v>318.9482716679932</v>
      </c>
    </row>
    <row r="7478" spans="1:18" x14ac:dyDescent="0.3">
      <c r="A7478" s="4">
        <v>46334.5</v>
      </c>
      <c r="B7478" s="3">
        <v>20.1525</v>
      </c>
      <c r="C7478" s="3">
        <v>0.25</v>
      </c>
      <c r="D7478" s="3">
        <f t="shared" si="1044"/>
        <v>34.183437500000004</v>
      </c>
      <c r="E7478" s="3">
        <f>MAX(B7478 - D7478/Inputs!$B$5, 0)</f>
        <v>0</v>
      </c>
      <c r="F7478" s="3">
        <f>MAX(D7478*Inputs!$B$5 - B7478, 0)</f>
        <v>9.9289250000000031</v>
      </c>
      <c r="G7478" s="3">
        <f t="shared" si="1045"/>
        <v>0.25</v>
      </c>
      <c r="H7478" t="str">
        <f t="shared" si="1046"/>
        <v>Charge</v>
      </c>
      <c r="I7478" s="3">
        <f t="shared" si="1051"/>
        <v>318.9482716679932</v>
      </c>
      <c r="J7478" s="3">
        <f t="shared" si="1052"/>
        <v>297.89654333598651</v>
      </c>
      <c r="K7478" s="3">
        <f>MIN(Inputs!$B$2, (Inputs!$B$8 - I7478)/Inputs!$B$9)</f>
        <v>22.44121780453775</v>
      </c>
      <c r="L7478" s="3">
        <f>MAX(MIN(Inputs!$B$2, I7478*Inputs!$B$10, Inputs!$B$8*Inputs!$B$4 - J7478), 0)</f>
        <v>42.103456664013493</v>
      </c>
      <c r="M7478" s="3">
        <f t="shared" si="1047"/>
        <v>22.44121780453775</v>
      </c>
      <c r="N7478" s="3">
        <f t="shared" si="1048"/>
        <v>0</v>
      </c>
      <c r="O7478" s="3">
        <f>IF(H7478="Reg", MIN(Inputs!$B$2, I7478*Inputs!$B$10, (Inputs!$B$8-I7478)/Inputs!$B$9), 0)</f>
        <v>0</v>
      </c>
      <c r="P7478" s="3">
        <f t="shared" si="1049"/>
        <v>-452.24664180594698</v>
      </c>
      <c r="Q7478" s="3">
        <f t="shared" si="1050"/>
        <v>0</v>
      </c>
      <c r="R7478" s="3">
        <f>I7478 + M7478*Inputs!$B$9 - N7478/Inputs!$B$10</f>
        <v>340</v>
      </c>
    </row>
    <row r="7479" spans="1:18" x14ac:dyDescent="0.3">
      <c r="A7479" s="4">
        <v>46334.541666666657</v>
      </c>
      <c r="B7479" s="3">
        <v>20.505000000000003</v>
      </c>
      <c r="C7479" s="3">
        <v>0.38</v>
      </c>
      <c r="D7479" s="3">
        <f t="shared" si="1044"/>
        <v>34.183437500000004</v>
      </c>
      <c r="E7479" s="3">
        <f>MAX(B7479 - D7479/Inputs!$B$5, 0)</f>
        <v>0</v>
      </c>
      <c r="F7479" s="3">
        <f>MAX(D7479*Inputs!$B$5 - B7479, 0)</f>
        <v>9.5764250000000004</v>
      </c>
      <c r="G7479" s="3">
        <f t="shared" si="1045"/>
        <v>0.38</v>
      </c>
      <c r="H7479" t="str">
        <f t="shared" si="1046"/>
        <v>Charge</v>
      </c>
      <c r="I7479" s="3">
        <f t="shared" si="1051"/>
        <v>340</v>
      </c>
      <c r="J7479" s="3">
        <f t="shared" si="1052"/>
        <v>297.89654333598651</v>
      </c>
      <c r="K7479" s="3">
        <f>MIN(Inputs!$B$2, (Inputs!$B$8 - I7479)/Inputs!$B$9)</f>
        <v>0</v>
      </c>
      <c r="L7479" s="3">
        <f>MAX(MIN(Inputs!$B$2, I7479*Inputs!$B$10, Inputs!$B$8*Inputs!$B$4 - J7479), 0)</f>
        <v>42.103456664013493</v>
      </c>
      <c r="M7479" s="3">
        <f t="shared" si="1047"/>
        <v>0</v>
      </c>
      <c r="N7479" s="3">
        <f t="shared" si="1048"/>
        <v>0</v>
      </c>
      <c r="O7479" s="3">
        <f>IF(H7479="Reg", MIN(Inputs!$B$2, I7479*Inputs!$B$10, (Inputs!$B$8-I7479)/Inputs!$B$9), 0)</f>
        <v>0</v>
      </c>
      <c r="P7479" s="3">
        <f t="shared" si="1049"/>
        <v>0</v>
      </c>
      <c r="Q7479" s="3">
        <f t="shared" si="1050"/>
        <v>0</v>
      </c>
      <c r="R7479" s="3">
        <f>I7479 + M7479*Inputs!$B$9 - N7479/Inputs!$B$10</f>
        <v>340</v>
      </c>
    </row>
    <row r="7480" spans="1:18" x14ac:dyDescent="0.3">
      <c r="A7480" s="4">
        <v>46334.583333333343</v>
      </c>
      <c r="B7480" s="3">
        <v>20.642499999999998</v>
      </c>
      <c r="C7480" s="3">
        <v>0.5</v>
      </c>
      <c r="D7480" s="3">
        <f t="shared" si="1044"/>
        <v>34.183437500000004</v>
      </c>
      <c r="E7480" s="3">
        <f>MAX(B7480 - D7480/Inputs!$B$5, 0)</f>
        <v>0</v>
      </c>
      <c r="F7480" s="3">
        <f>MAX(D7480*Inputs!$B$5 - B7480, 0)</f>
        <v>9.4389250000000047</v>
      </c>
      <c r="G7480" s="3">
        <f t="shared" si="1045"/>
        <v>0.5</v>
      </c>
      <c r="H7480" t="str">
        <f t="shared" si="1046"/>
        <v>Charge</v>
      </c>
      <c r="I7480" s="3">
        <f t="shared" si="1051"/>
        <v>340</v>
      </c>
      <c r="J7480" s="3">
        <f t="shared" si="1052"/>
        <v>297.89654333598651</v>
      </c>
      <c r="K7480" s="3">
        <f>MIN(Inputs!$B$2, (Inputs!$B$8 - I7480)/Inputs!$B$9)</f>
        <v>0</v>
      </c>
      <c r="L7480" s="3">
        <f>MAX(MIN(Inputs!$B$2, I7480*Inputs!$B$10, Inputs!$B$8*Inputs!$B$4 - J7480), 0)</f>
        <v>42.103456664013493</v>
      </c>
      <c r="M7480" s="3">
        <f t="shared" si="1047"/>
        <v>0</v>
      </c>
      <c r="N7480" s="3">
        <f t="shared" si="1048"/>
        <v>0</v>
      </c>
      <c r="O7480" s="3">
        <f>IF(H7480="Reg", MIN(Inputs!$B$2, I7480*Inputs!$B$10, (Inputs!$B$8-I7480)/Inputs!$B$9), 0)</f>
        <v>0</v>
      </c>
      <c r="P7480" s="3">
        <f t="shared" si="1049"/>
        <v>0</v>
      </c>
      <c r="Q7480" s="3">
        <f t="shared" si="1050"/>
        <v>0</v>
      </c>
      <c r="R7480" s="3">
        <f>I7480 + M7480*Inputs!$B$9 - N7480/Inputs!$B$10</f>
        <v>340</v>
      </c>
    </row>
    <row r="7481" spans="1:18" x14ac:dyDescent="0.3">
      <c r="A7481" s="4">
        <v>46334.625</v>
      </c>
      <c r="B7481" s="3">
        <v>18.239999999999998</v>
      </c>
      <c r="C7481" s="3">
        <v>0.5</v>
      </c>
      <c r="D7481" s="3">
        <f t="shared" si="1044"/>
        <v>34.183437500000004</v>
      </c>
      <c r="E7481" s="3">
        <f>MAX(B7481 - D7481/Inputs!$B$5, 0)</f>
        <v>0</v>
      </c>
      <c r="F7481" s="3">
        <f>MAX(D7481*Inputs!$B$5 - B7481, 0)</f>
        <v>11.841425000000005</v>
      </c>
      <c r="G7481" s="3">
        <f t="shared" si="1045"/>
        <v>0.5</v>
      </c>
      <c r="H7481" t="str">
        <f t="shared" si="1046"/>
        <v>Charge</v>
      </c>
      <c r="I7481" s="3">
        <f t="shared" si="1051"/>
        <v>340</v>
      </c>
      <c r="J7481" s="3">
        <f t="shared" si="1052"/>
        <v>297.89654333598651</v>
      </c>
      <c r="K7481" s="3">
        <f>MIN(Inputs!$B$2, (Inputs!$B$8 - I7481)/Inputs!$B$9)</f>
        <v>0</v>
      </c>
      <c r="L7481" s="3">
        <f>MAX(MIN(Inputs!$B$2, I7481*Inputs!$B$10, Inputs!$B$8*Inputs!$B$4 - J7481), 0)</f>
        <v>42.103456664013493</v>
      </c>
      <c r="M7481" s="3">
        <f t="shared" si="1047"/>
        <v>0</v>
      </c>
      <c r="N7481" s="3">
        <f t="shared" si="1048"/>
        <v>0</v>
      </c>
      <c r="O7481" s="3">
        <f>IF(H7481="Reg", MIN(Inputs!$B$2, I7481*Inputs!$B$10, (Inputs!$B$8-I7481)/Inputs!$B$9), 0)</f>
        <v>0</v>
      </c>
      <c r="P7481" s="3">
        <f t="shared" si="1049"/>
        <v>0</v>
      </c>
      <c r="Q7481" s="3">
        <f t="shared" si="1050"/>
        <v>0</v>
      </c>
      <c r="R7481" s="3">
        <f>I7481 + M7481*Inputs!$B$9 - N7481/Inputs!$B$10</f>
        <v>340</v>
      </c>
    </row>
    <row r="7482" spans="1:18" x14ac:dyDescent="0.3">
      <c r="A7482" s="4">
        <v>46334.666666666657</v>
      </c>
      <c r="B7482" s="3">
        <v>16.754999999999999</v>
      </c>
      <c r="C7482" s="3">
        <v>0.84</v>
      </c>
      <c r="D7482" s="3">
        <f t="shared" si="1044"/>
        <v>34.183437500000004</v>
      </c>
      <c r="E7482" s="3">
        <f>MAX(B7482 - D7482/Inputs!$B$5, 0)</f>
        <v>0</v>
      </c>
      <c r="F7482" s="3">
        <f>MAX(D7482*Inputs!$B$5 - B7482, 0)</f>
        <v>13.326425000000004</v>
      </c>
      <c r="G7482" s="3">
        <f t="shared" si="1045"/>
        <v>0.84</v>
      </c>
      <c r="H7482" t="str">
        <f t="shared" si="1046"/>
        <v>Charge</v>
      </c>
      <c r="I7482" s="3">
        <f t="shared" si="1051"/>
        <v>340</v>
      </c>
      <c r="J7482" s="3">
        <f t="shared" si="1052"/>
        <v>297.89654333598651</v>
      </c>
      <c r="K7482" s="3">
        <f>MIN(Inputs!$B$2, (Inputs!$B$8 - I7482)/Inputs!$B$9)</f>
        <v>0</v>
      </c>
      <c r="L7482" s="3">
        <f>MAX(MIN(Inputs!$B$2, I7482*Inputs!$B$10, Inputs!$B$8*Inputs!$B$4 - J7482), 0)</f>
        <v>42.103456664013493</v>
      </c>
      <c r="M7482" s="3">
        <f t="shared" si="1047"/>
        <v>0</v>
      </c>
      <c r="N7482" s="3">
        <f t="shared" si="1048"/>
        <v>0</v>
      </c>
      <c r="O7482" s="3">
        <f>IF(H7482="Reg", MIN(Inputs!$B$2, I7482*Inputs!$B$10, (Inputs!$B$8-I7482)/Inputs!$B$9), 0)</f>
        <v>0</v>
      </c>
      <c r="P7482" s="3">
        <f t="shared" si="1049"/>
        <v>0</v>
      </c>
      <c r="Q7482" s="3">
        <f t="shared" si="1050"/>
        <v>0</v>
      </c>
      <c r="R7482" s="3">
        <f>I7482 + M7482*Inputs!$B$9 - N7482/Inputs!$B$10</f>
        <v>340</v>
      </c>
    </row>
    <row r="7483" spans="1:18" x14ac:dyDescent="0.3">
      <c r="A7483" s="4">
        <v>46334.708333333343</v>
      </c>
      <c r="B7483" s="3">
        <v>45.185000000000002</v>
      </c>
      <c r="C7483" s="3">
        <v>20.64</v>
      </c>
      <c r="D7483" s="3">
        <f t="shared" si="1044"/>
        <v>34.183437500000004</v>
      </c>
      <c r="E7483" s="3">
        <f>MAX(B7483 - D7483/Inputs!$B$5, 0)</f>
        <v>6.3401846590909088</v>
      </c>
      <c r="F7483" s="3">
        <f>MAX(D7483*Inputs!$B$5 - B7483, 0)</f>
        <v>0</v>
      </c>
      <c r="G7483" s="3">
        <f t="shared" si="1045"/>
        <v>20.64</v>
      </c>
      <c r="H7483" t="str">
        <f t="shared" si="1046"/>
        <v>Reg</v>
      </c>
      <c r="I7483" s="3">
        <f t="shared" si="1051"/>
        <v>340</v>
      </c>
      <c r="J7483" s="3">
        <f t="shared" si="1052"/>
        <v>297.89654333598651</v>
      </c>
      <c r="K7483" s="3">
        <f>MIN(Inputs!$B$2, (Inputs!$B$8 - I7483)/Inputs!$B$9)</f>
        <v>0</v>
      </c>
      <c r="L7483" s="3">
        <f>MAX(MIN(Inputs!$B$2, I7483*Inputs!$B$10, Inputs!$B$8*Inputs!$B$4 - J7483), 0)</f>
        <v>42.103456664013493</v>
      </c>
      <c r="M7483" s="3">
        <f t="shared" si="1047"/>
        <v>0</v>
      </c>
      <c r="N7483" s="3">
        <f t="shared" si="1048"/>
        <v>0</v>
      </c>
      <c r="O7483" s="3">
        <f>IF(H7483="Reg", MIN(Inputs!$B$2, I7483*Inputs!$B$10, (Inputs!$B$8-I7483)/Inputs!$B$9), 0)</f>
        <v>0</v>
      </c>
      <c r="P7483" s="3">
        <f t="shared" si="1049"/>
        <v>0</v>
      </c>
      <c r="Q7483" s="3">
        <f t="shared" si="1050"/>
        <v>0</v>
      </c>
      <c r="R7483" s="3">
        <f>I7483 + M7483*Inputs!$B$9 - N7483/Inputs!$B$10</f>
        <v>340</v>
      </c>
    </row>
    <row r="7484" spans="1:18" x14ac:dyDescent="0.3">
      <c r="A7484" s="4">
        <v>46334.75</v>
      </c>
      <c r="B7484" s="3">
        <v>52.657499999999999</v>
      </c>
      <c r="C7484" s="3">
        <v>2</v>
      </c>
      <c r="D7484" s="3">
        <f t="shared" si="1044"/>
        <v>34.183437500000004</v>
      </c>
      <c r="E7484" s="3">
        <f>MAX(B7484 - D7484/Inputs!$B$5, 0)</f>
        <v>13.812684659090905</v>
      </c>
      <c r="F7484" s="3">
        <f>MAX(D7484*Inputs!$B$5 - B7484, 0)</f>
        <v>0</v>
      </c>
      <c r="G7484" s="3">
        <f t="shared" si="1045"/>
        <v>2</v>
      </c>
      <c r="H7484" t="str">
        <f t="shared" si="1046"/>
        <v>Discharge</v>
      </c>
      <c r="I7484" s="3">
        <f t="shared" si="1051"/>
        <v>340</v>
      </c>
      <c r="J7484" s="3">
        <f t="shared" si="1052"/>
        <v>297.89654333598651</v>
      </c>
      <c r="K7484" s="3">
        <f>MIN(Inputs!$B$2, (Inputs!$B$8 - I7484)/Inputs!$B$9)</f>
        <v>0</v>
      </c>
      <c r="L7484" s="3">
        <f>MAX(MIN(Inputs!$B$2, I7484*Inputs!$B$10, Inputs!$B$8*Inputs!$B$4 - J7484), 0)</f>
        <v>42.103456664013493</v>
      </c>
      <c r="M7484" s="3">
        <f t="shared" si="1047"/>
        <v>0</v>
      </c>
      <c r="N7484" s="3">
        <f t="shared" si="1048"/>
        <v>42.103456664013493</v>
      </c>
      <c r="O7484" s="3">
        <f>IF(H7484="Reg", MIN(Inputs!$B$2, I7484*Inputs!$B$10, (Inputs!$B$8-I7484)/Inputs!$B$9), 0)</f>
        <v>0</v>
      </c>
      <c r="P7484" s="3">
        <f t="shared" si="1049"/>
        <v>2217.0627692852904</v>
      </c>
      <c r="Q7484" s="3">
        <f t="shared" si="1050"/>
        <v>0</v>
      </c>
      <c r="R7484" s="3">
        <f>I7484 + M7484*Inputs!$B$9 - N7484/Inputs!$B$10</f>
        <v>295.1175643909246</v>
      </c>
    </row>
    <row r="7485" spans="1:18" x14ac:dyDescent="0.3">
      <c r="A7485" s="4">
        <v>46334.791666666657</v>
      </c>
      <c r="B7485" s="3">
        <v>49.057499999999997</v>
      </c>
      <c r="C7485" s="3">
        <v>0.88</v>
      </c>
      <c r="D7485" s="3">
        <f t="shared" si="1044"/>
        <v>34.183437500000004</v>
      </c>
      <c r="E7485" s="3">
        <f>MAX(B7485 - D7485/Inputs!$B$5, 0)</f>
        <v>10.212684659090904</v>
      </c>
      <c r="F7485" s="3">
        <f>MAX(D7485*Inputs!$B$5 - B7485, 0)</f>
        <v>0</v>
      </c>
      <c r="G7485" s="3">
        <f t="shared" si="1045"/>
        <v>0.88</v>
      </c>
      <c r="H7485" t="str">
        <f t="shared" si="1046"/>
        <v>Discharge</v>
      </c>
      <c r="I7485" s="3">
        <f t="shared" si="1051"/>
        <v>295.1175643909246</v>
      </c>
      <c r="J7485" s="3">
        <f t="shared" si="1052"/>
        <v>340</v>
      </c>
      <c r="K7485" s="3">
        <f>MIN(Inputs!$B$2, (Inputs!$B$8 - I7485)/Inputs!$B$9)</f>
        <v>47.844837118197169</v>
      </c>
      <c r="L7485" s="3">
        <f>MAX(MIN(Inputs!$B$2, I7485*Inputs!$B$10, Inputs!$B$8*Inputs!$B$4 - J7485), 0)</f>
        <v>0</v>
      </c>
      <c r="M7485" s="3">
        <f t="shared" si="1047"/>
        <v>0</v>
      </c>
      <c r="N7485" s="3">
        <f t="shared" si="1048"/>
        <v>0</v>
      </c>
      <c r="O7485" s="3">
        <f>IF(H7485="Reg", MIN(Inputs!$B$2, I7485*Inputs!$B$10, (Inputs!$B$8-I7485)/Inputs!$B$9), 0)</f>
        <v>0</v>
      </c>
      <c r="P7485" s="3">
        <f t="shared" si="1049"/>
        <v>0</v>
      </c>
      <c r="Q7485" s="3">
        <f t="shared" si="1050"/>
        <v>0</v>
      </c>
      <c r="R7485" s="3">
        <f>I7485 + M7485*Inputs!$B$9 - N7485/Inputs!$B$10</f>
        <v>295.1175643909246</v>
      </c>
    </row>
    <row r="7486" spans="1:18" x14ac:dyDescent="0.3">
      <c r="A7486" s="4">
        <v>46334.833333333343</v>
      </c>
      <c r="B7486" s="3">
        <v>43.295000000000002</v>
      </c>
      <c r="C7486" s="3">
        <v>1</v>
      </c>
      <c r="D7486" s="3">
        <f t="shared" si="1044"/>
        <v>34.183437500000004</v>
      </c>
      <c r="E7486" s="3">
        <f>MAX(B7486 - D7486/Inputs!$B$5, 0)</f>
        <v>4.4501846590909082</v>
      </c>
      <c r="F7486" s="3">
        <f>MAX(D7486*Inputs!$B$5 - B7486, 0)</f>
        <v>0</v>
      </c>
      <c r="G7486" s="3">
        <f t="shared" si="1045"/>
        <v>1</v>
      </c>
      <c r="H7486" t="str">
        <f t="shared" si="1046"/>
        <v>Discharge</v>
      </c>
      <c r="I7486" s="3">
        <f t="shared" si="1051"/>
        <v>295.1175643909246</v>
      </c>
      <c r="J7486" s="3">
        <f t="shared" si="1052"/>
        <v>340</v>
      </c>
      <c r="K7486" s="3">
        <f>MIN(Inputs!$B$2, (Inputs!$B$8 - I7486)/Inputs!$B$9)</f>
        <v>47.844837118197169</v>
      </c>
      <c r="L7486" s="3">
        <f>MAX(MIN(Inputs!$B$2, I7486*Inputs!$B$10, Inputs!$B$8*Inputs!$B$4 - J7486), 0)</f>
        <v>0</v>
      </c>
      <c r="M7486" s="3">
        <f t="shared" si="1047"/>
        <v>0</v>
      </c>
      <c r="N7486" s="3">
        <f t="shared" si="1048"/>
        <v>0</v>
      </c>
      <c r="O7486" s="3">
        <f>IF(H7486="Reg", MIN(Inputs!$B$2, I7486*Inputs!$B$10, (Inputs!$B$8-I7486)/Inputs!$B$9), 0)</f>
        <v>0</v>
      </c>
      <c r="P7486" s="3">
        <f t="shared" si="1049"/>
        <v>0</v>
      </c>
      <c r="Q7486" s="3">
        <f t="shared" si="1050"/>
        <v>0</v>
      </c>
      <c r="R7486" s="3">
        <f>I7486 + M7486*Inputs!$B$9 - N7486/Inputs!$B$10</f>
        <v>295.1175643909246</v>
      </c>
    </row>
    <row r="7487" spans="1:18" x14ac:dyDescent="0.3">
      <c r="A7487" s="4">
        <v>46334.875</v>
      </c>
      <c r="B7487" s="3">
        <v>39.652500000000003</v>
      </c>
      <c r="C7487" s="3">
        <v>0.7</v>
      </c>
      <c r="D7487" s="3">
        <f t="shared" si="1044"/>
        <v>34.183437500000004</v>
      </c>
      <c r="E7487" s="3">
        <f>MAX(B7487 - D7487/Inputs!$B$5, 0)</f>
        <v>0.80768465909090992</v>
      </c>
      <c r="F7487" s="3">
        <f>MAX(D7487*Inputs!$B$5 - B7487, 0)</f>
        <v>0</v>
      </c>
      <c r="G7487" s="3">
        <f t="shared" si="1045"/>
        <v>0.7</v>
      </c>
      <c r="H7487" t="str">
        <f t="shared" si="1046"/>
        <v>Discharge</v>
      </c>
      <c r="I7487" s="3">
        <f t="shared" si="1051"/>
        <v>295.1175643909246</v>
      </c>
      <c r="J7487" s="3">
        <f t="shared" si="1052"/>
        <v>340</v>
      </c>
      <c r="K7487" s="3">
        <f>MIN(Inputs!$B$2, (Inputs!$B$8 - I7487)/Inputs!$B$9)</f>
        <v>47.844837118197169</v>
      </c>
      <c r="L7487" s="3">
        <f>MAX(MIN(Inputs!$B$2, I7487*Inputs!$B$10, Inputs!$B$8*Inputs!$B$4 - J7487), 0)</f>
        <v>0</v>
      </c>
      <c r="M7487" s="3">
        <f t="shared" si="1047"/>
        <v>0</v>
      </c>
      <c r="N7487" s="3">
        <f t="shared" si="1048"/>
        <v>0</v>
      </c>
      <c r="O7487" s="3">
        <f>IF(H7487="Reg", MIN(Inputs!$B$2, I7487*Inputs!$B$10, (Inputs!$B$8-I7487)/Inputs!$B$9), 0)</f>
        <v>0</v>
      </c>
      <c r="P7487" s="3">
        <f t="shared" si="1049"/>
        <v>0</v>
      </c>
      <c r="Q7487" s="3">
        <f t="shared" si="1050"/>
        <v>0</v>
      </c>
      <c r="R7487" s="3">
        <f>I7487 + M7487*Inputs!$B$9 - N7487/Inputs!$B$10</f>
        <v>295.1175643909246</v>
      </c>
    </row>
    <row r="7488" spans="1:18" x14ac:dyDescent="0.3">
      <c r="A7488" s="4">
        <v>46334.916666666657</v>
      </c>
      <c r="B7488" s="3">
        <v>35.39</v>
      </c>
      <c r="C7488" s="3">
        <v>0.1</v>
      </c>
      <c r="D7488" s="3">
        <f t="shared" si="1044"/>
        <v>34.183437500000004</v>
      </c>
      <c r="E7488" s="3">
        <f>MAX(B7488 - D7488/Inputs!$B$5, 0)</f>
        <v>0</v>
      </c>
      <c r="F7488" s="3">
        <f>MAX(D7488*Inputs!$B$5 - B7488, 0)</f>
        <v>0</v>
      </c>
      <c r="G7488" s="3">
        <f t="shared" si="1045"/>
        <v>0.1</v>
      </c>
      <c r="H7488" t="str">
        <f t="shared" si="1046"/>
        <v>Reg</v>
      </c>
      <c r="I7488" s="3">
        <f t="shared" si="1051"/>
        <v>295.1175643909246</v>
      </c>
      <c r="J7488" s="3">
        <f t="shared" si="1052"/>
        <v>340</v>
      </c>
      <c r="K7488" s="3">
        <f>MIN(Inputs!$B$2, (Inputs!$B$8 - I7488)/Inputs!$B$9)</f>
        <v>47.844837118197169</v>
      </c>
      <c r="L7488" s="3">
        <f>MAX(MIN(Inputs!$B$2, I7488*Inputs!$B$10, Inputs!$B$8*Inputs!$B$4 - J7488), 0)</f>
        <v>0</v>
      </c>
      <c r="M7488" s="3">
        <f t="shared" si="1047"/>
        <v>0</v>
      </c>
      <c r="N7488" s="3">
        <f t="shared" si="1048"/>
        <v>0</v>
      </c>
      <c r="O7488" s="3">
        <f>IF(H7488="Reg", MIN(Inputs!$B$2, I7488*Inputs!$B$10, (Inputs!$B$8-I7488)/Inputs!$B$9), 0)</f>
        <v>47.844837118197169</v>
      </c>
      <c r="P7488" s="3">
        <f t="shared" si="1049"/>
        <v>0</v>
      </c>
      <c r="Q7488" s="3">
        <f t="shared" si="1050"/>
        <v>4.7844837118197168</v>
      </c>
      <c r="R7488" s="3">
        <f>I7488 + M7488*Inputs!$B$9 - N7488/Inputs!$B$10</f>
        <v>295.1175643909246</v>
      </c>
    </row>
    <row r="7489" spans="1:18" x14ac:dyDescent="0.3">
      <c r="A7489" s="4">
        <v>46334.958333333343</v>
      </c>
      <c r="B7489" s="3">
        <v>36.305</v>
      </c>
      <c r="C7489" s="3">
        <v>0.1</v>
      </c>
      <c r="D7489" s="3">
        <f t="shared" si="1044"/>
        <v>34.183437500000004</v>
      </c>
      <c r="E7489" s="3">
        <f>MAX(B7489 - D7489/Inputs!$B$5, 0)</f>
        <v>0</v>
      </c>
      <c r="F7489" s="3">
        <f>MAX(D7489*Inputs!$B$5 - B7489, 0)</f>
        <v>0</v>
      </c>
      <c r="G7489" s="3">
        <f t="shared" si="1045"/>
        <v>0.1</v>
      </c>
      <c r="H7489" t="str">
        <f t="shared" si="1046"/>
        <v>Reg</v>
      </c>
      <c r="I7489" s="3">
        <f t="shared" si="1051"/>
        <v>295.1175643909246</v>
      </c>
      <c r="J7489" s="3">
        <f t="shared" si="1052"/>
        <v>340</v>
      </c>
      <c r="K7489" s="3">
        <f>MIN(Inputs!$B$2, (Inputs!$B$8 - I7489)/Inputs!$B$9)</f>
        <v>47.844837118197169</v>
      </c>
      <c r="L7489" s="3">
        <f>MAX(MIN(Inputs!$B$2, I7489*Inputs!$B$10, Inputs!$B$8*Inputs!$B$4 - J7489), 0)</f>
        <v>0</v>
      </c>
      <c r="M7489" s="3">
        <f t="shared" si="1047"/>
        <v>0</v>
      </c>
      <c r="N7489" s="3">
        <f t="shared" si="1048"/>
        <v>0</v>
      </c>
      <c r="O7489" s="3">
        <f>IF(H7489="Reg", MIN(Inputs!$B$2, I7489*Inputs!$B$10, (Inputs!$B$8-I7489)/Inputs!$B$9), 0)</f>
        <v>47.844837118197169</v>
      </c>
      <c r="P7489" s="3">
        <f t="shared" si="1049"/>
        <v>0</v>
      </c>
      <c r="Q7489" s="3">
        <f t="shared" si="1050"/>
        <v>4.7844837118197168</v>
      </c>
      <c r="R7489" s="3">
        <f>I7489 + M7489*Inputs!$B$9 - N7489/Inputs!$B$10</f>
        <v>295.1175643909246</v>
      </c>
    </row>
    <row r="7490" spans="1:18" x14ac:dyDescent="0.3">
      <c r="A7490" s="4">
        <v>46335</v>
      </c>
      <c r="B7490" s="3">
        <v>47.017499999999998</v>
      </c>
      <c r="C7490" s="3">
        <v>0.06</v>
      </c>
      <c r="D7490" s="3">
        <f t="shared" ref="D7490:D7553" si="1053">AVERAGEIFS(B:B, A:A, "&gt;="&amp;INT(A7490), A:A, "&lt;"&amp;INT(A7490)+1)</f>
        <v>43.86739583333334</v>
      </c>
      <c r="E7490" s="3">
        <f>MAX(B7490 - D7490/Inputs!$B$5, 0)</f>
        <v>0</v>
      </c>
      <c r="F7490" s="3">
        <f>MAX(D7490*Inputs!$B$5 - B7490, 0)</f>
        <v>0</v>
      </c>
      <c r="G7490" s="3">
        <f t="shared" ref="G7490:G7553" si="1054">C7490</f>
        <v>0.06</v>
      </c>
      <c r="H7490" t="str">
        <f t="shared" ref="H7490:H7553" si="1055">IF(MAX(E7490, F7490, G7490)&lt;=0, "Idle", IF(AND(G7490&gt;=E7490, G7490&gt;=F7490), "Reg", IF(E7490&gt;=F7490, "Discharge", "Charge")))</f>
        <v>Reg</v>
      </c>
      <c r="I7490" s="3">
        <f t="shared" si="1051"/>
        <v>295.1175643909246</v>
      </c>
      <c r="J7490" s="3">
        <f t="shared" si="1052"/>
        <v>0</v>
      </c>
      <c r="K7490" s="3">
        <f>MIN(Inputs!$B$2, (Inputs!$B$8 - I7490)/Inputs!$B$9)</f>
        <v>47.844837118197169</v>
      </c>
      <c r="L7490" s="3">
        <f>MAX(MIN(Inputs!$B$2, I7490*Inputs!$B$10, Inputs!$B$8*Inputs!$B$4 - J7490), 0)</f>
        <v>170</v>
      </c>
      <c r="M7490" s="3">
        <f t="shared" ref="M7490:M7553" si="1056">IF(H7490="Charge", K7490, 0)</f>
        <v>0</v>
      </c>
      <c r="N7490" s="3">
        <f t="shared" ref="N7490:N7553" si="1057">IF(H7490="Discharge", L7490, 0)</f>
        <v>0</v>
      </c>
      <c r="O7490" s="3">
        <f>IF(H7490="Reg", MIN(Inputs!$B$2, I7490*Inputs!$B$10, (Inputs!$B$8-I7490)/Inputs!$B$9), 0)</f>
        <v>47.844837118197169</v>
      </c>
      <c r="P7490" s="3">
        <f t="shared" ref="P7490:P7553" si="1058">(N7490 - M7490) * B7490</f>
        <v>0</v>
      </c>
      <c r="Q7490" s="3">
        <f t="shared" ref="Q7490:Q7553" si="1059">O7490 * C7490</f>
        <v>2.87069022709183</v>
      </c>
      <c r="R7490" s="3">
        <f>I7490 + M7490*Inputs!$B$9 - N7490/Inputs!$B$10</f>
        <v>295.1175643909246</v>
      </c>
    </row>
    <row r="7491" spans="1:18" x14ac:dyDescent="0.3">
      <c r="A7491" s="4">
        <v>46335.041666666657</v>
      </c>
      <c r="B7491" s="3">
        <v>42.582499999999996</v>
      </c>
      <c r="C7491" s="3">
        <v>0.06</v>
      </c>
      <c r="D7491" s="3">
        <f t="shared" si="1053"/>
        <v>43.86739583333334</v>
      </c>
      <c r="E7491" s="3">
        <f>MAX(B7491 - D7491/Inputs!$B$5, 0)</f>
        <v>0</v>
      </c>
      <c r="F7491" s="3">
        <f>MAX(D7491*Inputs!$B$5 - B7491, 0)</f>
        <v>0</v>
      </c>
      <c r="G7491" s="3">
        <f t="shared" si="1054"/>
        <v>0.06</v>
      </c>
      <c r="H7491" t="str">
        <f t="shared" si="1055"/>
        <v>Reg</v>
      </c>
      <c r="I7491" s="3">
        <f t="shared" ref="I7491:I7554" si="1060">R7490</f>
        <v>295.1175643909246</v>
      </c>
      <c r="J7491" s="3">
        <f t="shared" ref="J7491:J7554" si="1061">IF(INT(A7491)=INT(A7490), J7490 + N7490, 0)</f>
        <v>0</v>
      </c>
      <c r="K7491" s="3">
        <f>MIN(Inputs!$B$2, (Inputs!$B$8 - I7491)/Inputs!$B$9)</f>
        <v>47.844837118197169</v>
      </c>
      <c r="L7491" s="3">
        <f>MAX(MIN(Inputs!$B$2, I7491*Inputs!$B$10, Inputs!$B$8*Inputs!$B$4 - J7491), 0)</f>
        <v>170</v>
      </c>
      <c r="M7491" s="3">
        <f t="shared" si="1056"/>
        <v>0</v>
      </c>
      <c r="N7491" s="3">
        <f t="shared" si="1057"/>
        <v>0</v>
      </c>
      <c r="O7491" s="3">
        <f>IF(H7491="Reg", MIN(Inputs!$B$2, I7491*Inputs!$B$10, (Inputs!$B$8-I7491)/Inputs!$B$9), 0)</f>
        <v>47.844837118197169</v>
      </c>
      <c r="P7491" s="3">
        <f t="shared" si="1058"/>
        <v>0</v>
      </c>
      <c r="Q7491" s="3">
        <f t="shared" si="1059"/>
        <v>2.87069022709183</v>
      </c>
      <c r="R7491" s="3">
        <f>I7491 + M7491*Inputs!$B$9 - N7491/Inputs!$B$10</f>
        <v>295.1175643909246</v>
      </c>
    </row>
    <row r="7492" spans="1:18" x14ac:dyDescent="0.3">
      <c r="A7492" s="4">
        <v>46335.083333333343</v>
      </c>
      <c r="B7492" s="3">
        <v>40.6875</v>
      </c>
      <c r="C7492" s="3">
        <v>7.0000000000000007E-2</v>
      </c>
      <c r="D7492" s="3">
        <f t="shared" si="1053"/>
        <v>43.86739583333334</v>
      </c>
      <c r="E7492" s="3">
        <f>MAX(B7492 - D7492/Inputs!$B$5, 0)</f>
        <v>0</v>
      </c>
      <c r="F7492" s="3">
        <f>MAX(D7492*Inputs!$B$5 - B7492, 0)</f>
        <v>0</v>
      </c>
      <c r="G7492" s="3">
        <f t="shared" si="1054"/>
        <v>7.0000000000000007E-2</v>
      </c>
      <c r="H7492" t="str">
        <f t="shared" si="1055"/>
        <v>Reg</v>
      </c>
      <c r="I7492" s="3">
        <f t="shared" si="1060"/>
        <v>295.1175643909246</v>
      </c>
      <c r="J7492" s="3">
        <f t="shared" si="1061"/>
        <v>0</v>
      </c>
      <c r="K7492" s="3">
        <f>MIN(Inputs!$B$2, (Inputs!$B$8 - I7492)/Inputs!$B$9)</f>
        <v>47.844837118197169</v>
      </c>
      <c r="L7492" s="3">
        <f>MAX(MIN(Inputs!$B$2, I7492*Inputs!$B$10, Inputs!$B$8*Inputs!$B$4 - J7492), 0)</f>
        <v>170</v>
      </c>
      <c r="M7492" s="3">
        <f t="shared" si="1056"/>
        <v>0</v>
      </c>
      <c r="N7492" s="3">
        <f t="shared" si="1057"/>
        <v>0</v>
      </c>
      <c r="O7492" s="3">
        <f>IF(H7492="Reg", MIN(Inputs!$B$2, I7492*Inputs!$B$10, (Inputs!$B$8-I7492)/Inputs!$B$9), 0)</f>
        <v>47.844837118197169</v>
      </c>
      <c r="P7492" s="3">
        <f t="shared" si="1058"/>
        <v>0</v>
      </c>
      <c r="Q7492" s="3">
        <f t="shared" si="1059"/>
        <v>3.349138598273802</v>
      </c>
      <c r="R7492" s="3">
        <f>I7492 + M7492*Inputs!$B$9 - N7492/Inputs!$B$10</f>
        <v>295.1175643909246</v>
      </c>
    </row>
    <row r="7493" spans="1:18" x14ac:dyDescent="0.3">
      <c r="A7493" s="4">
        <v>46335.125</v>
      </c>
      <c r="B7493" s="3">
        <v>45.552499999999995</v>
      </c>
      <c r="C7493" s="3">
        <v>0.08</v>
      </c>
      <c r="D7493" s="3">
        <f t="shared" si="1053"/>
        <v>43.86739583333334</v>
      </c>
      <c r="E7493" s="3">
        <f>MAX(B7493 - D7493/Inputs!$B$5, 0)</f>
        <v>0</v>
      </c>
      <c r="F7493" s="3">
        <f>MAX(D7493*Inputs!$B$5 - B7493, 0)</f>
        <v>0</v>
      </c>
      <c r="G7493" s="3">
        <f t="shared" si="1054"/>
        <v>0.08</v>
      </c>
      <c r="H7493" t="str">
        <f t="shared" si="1055"/>
        <v>Reg</v>
      </c>
      <c r="I7493" s="3">
        <f t="shared" si="1060"/>
        <v>295.1175643909246</v>
      </c>
      <c r="J7493" s="3">
        <f t="shared" si="1061"/>
        <v>0</v>
      </c>
      <c r="K7493" s="3">
        <f>MIN(Inputs!$B$2, (Inputs!$B$8 - I7493)/Inputs!$B$9)</f>
        <v>47.844837118197169</v>
      </c>
      <c r="L7493" s="3">
        <f>MAX(MIN(Inputs!$B$2, I7493*Inputs!$B$10, Inputs!$B$8*Inputs!$B$4 - J7493), 0)</f>
        <v>170</v>
      </c>
      <c r="M7493" s="3">
        <f t="shared" si="1056"/>
        <v>0</v>
      </c>
      <c r="N7493" s="3">
        <f t="shared" si="1057"/>
        <v>0</v>
      </c>
      <c r="O7493" s="3">
        <f>IF(H7493="Reg", MIN(Inputs!$B$2, I7493*Inputs!$B$10, (Inputs!$B$8-I7493)/Inputs!$B$9), 0)</f>
        <v>47.844837118197169</v>
      </c>
      <c r="P7493" s="3">
        <f t="shared" si="1058"/>
        <v>0</v>
      </c>
      <c r="Q7493" s="3">
        <f t="shared" si="1059"/>
        <v>3.8275869694557736</v>
      </c>
      <c r="R7493" s="3">
        <f>I7493 + M7493*Inputs!$B$9 - N7493/Inputs!$B$10</f>
        <v>295.1175643909246</v>
      </c>
    </row>
    <row r="7494" spans="1:18" x14ac:dyDescent="0.3">
      <c r="A7494" s="4">
        <v>46335.166666666657</v>
      </c>
      <c r="B7494" s="3">
        <v>54.32</v>
      </c>
      <c r="C7494" s="3">
        <v>0.1</v>
      </c>
      <c r="D7494" s="3">
        <f t="shared" si="1053"/>
        <v>43.86739583333334</v>
      </c>
      <c r="E7494" s="3">
        <f>MAX(B7494 - D7494/Inputs!$B$5, 0)</f>
        <v>4.4706865530302977</v>
      </c>
      <c r="F7494" s="3">
        <f>MAX(D7494*Inputs!$B$5 - B7494, 0)</f>
        <v>0</v>
      </c>
      <c r="G7494" s="3">
        <f t="shared" si="1054"/>
        <v>0.1</v>
      </c>
      <c r="H7494" t="str">
        <f t="shared" si="1055"/>
        <v>Discharge</v>
      </c>
      <c r="I7494" s="3">
        <f t="shared" si="1060"/>
        <v>295.1175643909246</v>
      </c>
      <c r="J7494" s="3">
        <f t="shared" si="1061"/>
        <v>0</v>
      </c>
      <c r="K7494" s="3">
        <f>MIN(Inputs!$B$2, (Inputs!$B$8 - I7494)/Inputs!$B$9)</f>
        <v>47.844837118197169</v>
      </c>
      <c r="L7494" s="3">
        <f>MAX(MIN(Inputs!$B$2, I7494*Inputs!$B$10, Inputs!$B$8*Inputs!$B$4 - J7494), 0)</f>
        <v>170</v>
      </c>
      <c r="M7494" s="3">
        <f t="shared" si="1056"/>
        <v>0</v>
      </c>
      <c r="N7494" s="3">
        <f t="shared" si="1057"/>
        <v>170</v>
      </c>
      <c r="O7494" s="3">
        <f>IF(H7494="Reg", MIN(Inputs!$B$2, I7494*Inputs!$B$10, (Inputs!$B$8-I7494)/Inputs!$B$9), 0)</f>
        <v>0</v>
      </c>
      <c r="P7494" s="3">
        <f t="shared" si="1058"/>
        <v>9234.4</v>
      </c>
      <c r="Q7494" s="3">
        <f t="shared" si="1059"/>
        <v>0</v>
      </c>
      <c r="R7494" s="3">
        <f>I7494 + M7494*Inputs!$B$9 - N7494/Inputs!$B$10</f>
        <v>113.89695548865575</v>
      </c>
    </row>
    <row r="7495" spans="1:18" x14ac:dyDescent="0.3">
      <c r="A7495" s="4">
        <v>46335.208333333343</v>
      </c>
      <c r="B7495" s="3">
        <v>66.97</v>
      </c>
      <c r="C7495" s="3">
        <v>0.08</v>
      </c>
      <c r="D7495" s="3">
        <f t="shared" si="1053"/>
        <v>43.86739583333334</v>
      </c>
      <c r="E7495" s="3">
        <f>MAX(B7495 - D7495/Inputs!$B$5, 0)</f>
        <v>17.120686553030296</v>
      </c>
      <c r="F7495" s="3">
        <f>MAX(D7495*Inputs!$B$5 - B7495, 0)</f>
        <v>0</v>
      </c>
      <c r="G7495" s="3">
        <f t="shared" si="1054"/>
        <v>0.08</v>
      </c>
      <c r="H7495" t="str">
        <f t="shared" si="1055"/>
        <v>Discharge</v>
      </c>
      <c r="I7495" s="3">
        <f t="shared" si="1060"/>
        <v>113.89695548865575</v>
      </c>
      <c r="J7495" s="3">
        <f t="shared" si="1061"/>
        <v>170</v>
      </c>
      <c r="K7495" s="3">
        <f>MIN(Inputs!$B$2, (Inputs!$B$8 - I7495)/Inputs!$B$9)</f>
        <v>170</v>
      </c>
      <c r="L7495" s="3">
        <f>MAX(MIN(Inputs!$B$2, I7495*Inputs!$B$10, Inputs!$B$8*Inputs!$B$4 - J7495), 0)</f>
        <v>106.84481500397972</v>
      </c>
      <c r="M7495" s="3">
        <f t="shared" si="1056"/>
        <v>0</v>
      </c>
      <c r="N7495" s="3">
        <f t="shared" si="1057"/>
        <v>106.84481500397972</v>
      </c>
      <c r="O7495" s="3">
        <f>IF(H7495="Reg", MIN(Inputs!$B$2, I7495*Inputs!$B$10, (Inputs!$B$8-I7495)/Inputs!$B$9), 0)</f>
        <v>0</v>
      </c>
      <c r="P7495" s="3">
        <f t="shared" si="1058"/>
        <v>7155.3972608165213</v>
      </c>
      <c r="Q7495" s="3">
        <f t="shared" si="1059"/>
        <v>0</v>
      </c>
      <c r="R7495" s="3">
        <f>I7495 + M7495*Inputs!$B$9 - N7495/Inputs!$B$10</f>
        <v>0</v>
      </c>
    </row>
    <row r="7496" spans="1:18" x14ac:dyDescent="0.3">
      <c r="A7496" s="4">
        <v>46335.25</v>
      </c>
      <c r="B7496" s="3">
        <v>64.460000000000008</v>
      </c>
      <c r="C7496" s="3">
        <v>0.1</v>
      </c>
      <c r="D7496" s="3">
        <f t="shared" si="1053"/>
        <v>43.86739583333334</v>
      </c>
      <c r="E7496" s="3">
        <f>MAX(B7496 - D7496/Inputs!$B$5, 0)</f>
        <v>14.610686553030305</v>
      </c>
      <c r="F7496" s="3">
        <f>MAX(D7496*Inputs!$B$5 - B7496, 0)</f>
        <v>0</v>
      </c>
      <c r="G7496" s="3">
        <f t="shared" si="1054"/>
        <v>0.1</v>
      </c>
      <c r="H7496" t="str">
        <f t="shared" si="1055"/>
        <v>Discharge</v>
      </c>
      <c r="I7496" s="3">
        <f t="shared" si="1060"/>
        <v>0</v>
      </c>
      <c r="J7496" s="3">
        <f t="shared" si="1061"/>
        <v>276.8448150039797</v>
      </c>
      <c r="K7496" s="3">
        <f>MIN(Inputs!$B$2, (Inputs!$B$8 - I7496)/Inputs!$B$9)</f>
        <v>170</v>
      </c>
      <c r="L7496" s="3">
        <f>MAX(MIN(Inputs!$B$2, I7496*Inputs!$B$10, Inputs!$B$8*Inputs!$B$4 - J7496), 0)</f>
        <v>0</v>
      </c>
      <c r="M7496" s="3">
        <f t="shared" si="1056"/>
        <v>0</v>
      </c>
      <c r="N7496" s="3">
        <f t="shared" si="1057"/>
        <v>0</v>
      </c>
      <c r="O7496" s="3">
        <f>IF(H7496="Reg", MIN(Inputs!$B$2, I7496*Inputs!$B$10, (Inputs!$B$8-I7496)/Inputs!$B$9), 0)</f>
        <v>0</v>
      </c>
      <c r="P7496" s="3">
        <f t="shared" si="1058"/>
        <v>0</v>
      </c>
      <c r="Q7496" s="3">
        <f t="shared" si="1059"/>
        <v>0</v>
      </c>
      <c r="R7496" s="3">
        <f>I7496 + M7496*Inputs!$B$9 - N7496/Inputs!$B$10</f>
        <v>0</v>
      </c>
    </row>
    <row r="7497" spans="1:18" x14ac:dyDescent="0.3">
      <c r="A7497" s="4">
        <v>46335.291666666657</v>
      </c>
      <c r="B7497" s="3">
        <v>58.089999999999996</v>
      </c>
      <c r="C7497" s="3">
        <v>0.9</v>
      </c>
      <c r="D7497" s="3">
        <f t="shared" si="1053"/>
        <v>43.86739583333334</v>
      </c>
      <c r="E7497" s="3">
        <f>MAX(B7497 - D7497/Inputs!$B$5, 0)</f>
        <v>8.2406865530302937</v>
      </c>
      <c r="F7497" s="3">
        <f>MAX(D7497*Inputs!$B$5 - B7497, 0)</f>
        <v>0</v>
      </c>
      <c r="G7497" s="3">
        <f t="shared" si="1054"/>
        <v>0.9</v>
      </c>
      <c r="H7497" t="str">
        <f t="shared" si="1055"/>
        <v>Discharge</v>
      </c>
      <c r="I7497" s="3">
        <f t="shared" si="1060"/>
        <v>0</v>
      </c>
      <c r="J7497" s="3">
        <f t="shared" si="1061"/>
        <v>276.8448150039797</v>
      </c>
      <c r="K7497" s="3">
        <f>MIN(Inputs!$B$2, (Inputs!$B$8 - I7497)/Inputs!$B$9)</f>
        <v>170</v>
      </c>
      <c r="L7497" s="3">
        <f>MAX(MIN(Inputs!$B$2, I7497*Inputs!$B$10, Inputs!$B$8*Inputs!$B$4 - J7497), 0)</f>
        <v>0</v>
      </c>
      <c r="M7497" s="3">
        <f t="shared" si="1056"/>
        <v>0</v>
      </c>
      <c r="N7497" s="3">
        <f t="shared" si="1057"/>
        <v>0</v>
      </c>
      <c r="O7497" s="3">
        <f>IF(H7497="Reg", MIN(Inputs!$B$2, I7497*Inputs!$B$10, (Inputs!$B$8-I7497)/Inputs!$B$9), 0)</f>
        <v>0</v>
      </c>
      <c r="P7497" s="3">
        <f t="shared" si="1058"/>
        <v>0</v>
      </c>
      <c r="Q7497" s="3">
        <f t="shared" si="1059"/>
        <v>0</v>
      </c>
      <c r="R7497" s="3">
        <f>I7497 + M7497*Inputs!$B$9 - N7497/Inputs!$B$10</f>
        <v>0</v>
      </c>
    </row>
    <row r="7498" spans="1:18" x14ac:dyDescent="0.3">
      <c r="A7498" s="4">
        <v>46335.333333333343</v>
      </c>
      <c r="B7498" s="3">
        <v>37.712499999999999</v>
      </c>
      <c r="C7498" s="3">
        <v>3.87</v>
      </c>
      <c r="D7498" s="3">
        <f t="shared" si="1053"/>
        <v>43.86739583333334</v>
      </c>
      <c r="E7498" s="3">
        <f>MAX(B7498 - D7498/Inputs!$B$5, 0)</f>
        <v>0</v>
      </c>
      <c r="F7498" s="3">
        <f>MAX(D7498*Inputs!$B$5 - B7498, 0)</f>
        <v>0.89080833333333942</v>
      </c>
      <c r="G7498" s="3">
        <f t="shared" si="1054"/>
        <v>3.87</v>
      </c>
      <c r="H7498" t="str">
        <f t="shared" si="1055"/>
        <v>Reg</v>
      </c>
      <c r="I7498" s="3">
        <f t="shared" si="1060"/>
        <v>0</v>
      </c>
      <c r="J7498" s="3">
        <f t="shared" si="1061"/>
        <v>276.8448150039797</v>
      </c>
      <c r="K7498" s="3">
        <f>MIN(Inputs!$B$2, (Inputs!$B$8 - I7498)/Inputs!$B$9)</f>
        <v>170</v>
      </c>
      <c r="L7498" s="3">
        <f>MAX(MIN(Inputs!$B$2, I7498*Inputs!$B$10, Inputs!$B$8*Inputs!$B$4 - J7498), 0)</f>
        <v>0</v>
      </c>
      <c r="M7498" s="3">
        <f t="shared" si="1056"/>
        <v>0</v>
      </c>
      <c r="N7498" s="3">
        <f t="shared" si="1057"/>
        <v>0</v>
      </c>
      <c r="O7498" s="3">
        <f>IF(H7498="Reg", MIN(Inputs!$B$2, I7498*Inputs!$B$10, (Inputs!$B$8-I7498)/Inputs!$B$9), 0)</f>
        <v>0</v>
      </c>
      <c r="P7498" s="3">
        <f t="shared" si="1058"/>
        <v>0</v>
      </c>
      <c r="Q7498" s="3">
        <f t="shared" si="1059"/>
        <v>0</v>
      </c>
      <c r="R7498" s="3">
        <f>I7498 + M7498*Inputs!$B$9 - N7498/Inputs!$B$10</f>
        <v>0</v>
      </c>
    </row>
    <row r="7499" spans="1:18" x14ac:dyDescent="0.3">
      <c r="A7499" s="4">
        <v>46335.375</v>
      </c>
      <c r="B7499" s="3">
        <v>32.150000000000006</v>
      </c>
      <c r="C7499" s="3">
        <v>1.01</v>
      </c>
      <c r="D7499" s="3">
        <f t="shared" si="1053"/>
        <v>43.86739583333334</v>
      </c>
      <c r="E7499" s="3">
        <f>MAX(B7499 - D7499/Inputs!$B$5, 0)</f>
        <v>0</v>
      </c>
      <c r="F7499" s="3">
        <f>MAX(D7499*Inputs!$B$5 - B7499, 0)</f>
        <v>6.4533083333333323</v>
      </c>
      <c r="G7499" s="3">
        <f t="shared" si="1054"/>
        <v>1.01</v>
      </c>
      <c r="H7499" t="str">
        <f t="shared" si="1055"/>
        <v>Charge</v>
      </c>
      <c r="I7499" s="3">
        <f t="shared" si="1060"/>
        <v>0</v>
      </c>
      <c r="J7499" s="3">
        <f t="shared" si="1061"/>
        <v>276.8448150039797</v>
      </c>
      <c r="K7499" s="3">
        <f>MIN(Inputs!$B$2, (Inputs!$B$8 - I7499)/Inputs!$B$9)</f>
        <v>170</v>
      </c>
      <c r="L7499" s="3">
        <f>MAX(MIN(Inputs!$B$2, I7499*Inputs!$B$10, Inputs!$B$8*Inputs!$B$4 - J7499), 0)</f>
        <v>0</v>
      </c>
      <c r="M7499" s="3">
        <f t="shared" si="1056"/>
        <v>170</v>
      </c>
      <c r="N7499" s="3">
        <f t="shared" si="1057"/>
        <v>0</v>
      </c>
      <c r="O7499" s="3">
        <f>IF(H7499="Reg", MIN(Inputs!$B$2, I7499*Inputs!$B$10, (Inputs!$B$8-I7499)/Inputs!$B$9), 0)</f>
        <v>0</v>
      </c>
      <c r="P7499" s="3">
        <f t="shared" si="1058"/>
        <v>-5465.5000000000009</v>
      </c>
      <c r="Q7499" s="3">
        <f t="shared" si="1059"/>
        <v>0</v>
      </c>
      <c r="R7499" s="3">
        <f>I7499 + M7499*Inputs!$B$9 - N7499/Inputs!$B$10</f>
        <v>159.4741358339966</v>
      </c>
    </row>
    <row r="7500" spans="1:18" x14ac:dyDescent="0.3">
      <c r="A7500" s="4">
        <v>46335.416666666657</v>
      </c>
      <c r="B7500" s="3">
        <v>28.725000000000001</v>
      </c>
      <c r="C7500" s="3">
        <v>0.88</v>
      </c>
      <c r="D7500" s="3">
        <f t="shared" si="1053"/>
        <v>43.86739583333334</v>
      </c>
      <c r="E7500" s="3">
        <f>MAX(B7500 - D7500/Inputs!$B$5, 0)</f>
        <v>0</v>
      </c>
      <c r="F7500" s="3">
        <f>MAX(D7500*Inputs!$B$5 - B7500, 0)</f>
        <v>9.8783083333333366</v>
      </c>
      <c r="G7500" s="3">
        <f t="shared" si="1054"/>
        <v>0.88</v>
      </c>
      <c r="H7500" t="str">
        <f t="shared" si="1055"/>
        <v>Charge</v>
      </c>
      <c r="I7500" s="3">
        <f t="shared" si="1060"/>
        <v>159.4741358339966</v>
      </c>
      <c r="J7500" s="3">
        <f t="shared" si="1061"/>
        <v>276.8448150039797</v>
      </c>
      <c r="K7500" s="3">
        <f>MIN(Inputs!$B$2, (Inputs!$B$8 - I7500)/Inputs!$B$9)</f>
        <v>170</v>
      </c>
      <c r="L7500" s="3">
        <f>MAX(MIN(Inputs!$B$2, I7500*Inputs!$B$10, Inputs!$B$8*Inputs!$B$4 - J7500), 0)</f>
        <v>63.155184996020296</v>
      </c>
      <c r="M7500" s="3">
        <f t="shared" si="1056"/>
        <v>170</v>
      </c>
      <c r="N7500" s="3">
        <f t="shared" si="1057"/>
        <v>0</v>
      </c>
      <c r="O7500" s="3">
        <f>IF(H7500="Reg", MIN(Inputs!$B$2, I7500*Inputs!$B$10, (Inputs!$B$8-I7500)/Inputs!$B$9), 0)</f>
        <v>0</v>
      </c>
      <c r="P7500" s="3">
        <f t="shared" si="1058"/>
        <v>-4883.25</v>
      </c>
      <c r="Q7500" s="3">
        <f t="shared" si="1059"/>
        <v>0</v>
      </c>
      <c r="R7500" s="3">
        <f>I7500 + M7500*Inputs!$B$9 - N7500/Inputs!$B$10</f>
        <v>318.9482716679932</v>
      </c>
    </row>
    <row r="7501" spans="1:18" x14ac:dyDescent="0.3">
      <c r="A7501" s="4">
        <v>46335.458333333343</v>
      </c>
      <c r="B7501" s="3">
        <v>27.365000000000002</v>
      </c>
      <c r="C7501" s="3">
        <v>0.4</v>
      </c>
      <c r="D7501" s="3">
        <f t="shared" si="1053"/>
        <v>43.86739583333334</v>
      </c>
      <c r="E7501" s="3">
        <f>MAX(B7501 - D7501/Inputs!$B$5, 0)</f>
        <v>0</v>
      </c>
      <c r="F7501" s="3">
        <f>MAX(D7501*Inputs!$B$5 - B7501, 0)</f>
        <v>11.238308333333336</v>
      </c>
      <c r="G7501" s="3">
        <f t="shared" si="1054"/>
        <v>0.4</v>
      </c>
      <c r="H7501" t="str">
        <f t="shared" si="1055"/>
        <v>Charge</v>
      </c>
      <c r="I7501" s="3">
        <f t="shared" si="1060"/>
        <v>318.9482716679932</v>
      </c>
      <c r="J7501" s="3">
        <f t="shared" si="1061"/>
        <v>276.8448150039797</v>
      </c>
      <c r="K7501" s="3">
        <f>MIN(Inputs!$B$2, (Inputs!$B$8 - I7501)/Inputs!$B$9)</f>
        <v>22.44121780453775</v>
      </c>
      <c r="L7501" s="3">
        <f>MAX(MIN(Inputs!$B$2, I7501*Inputs!$B$10, Inputs!$B$8*Inputs!$B$4 - J7501), 0)</f>
        <v>63.155184996020296</v>
      </c>
      <c r="M7501" s="3">
        <f t="shared" si="1056"/>
        <v>22.44121780453775</v>
      </c>
      <c r="N7501" s="3">
        <f t="shared" si="1057"/>
        <v>0</v>
      </c>
      <c r="O7501" s="3">
        <f>IF(H7501="Reg", MIN(Inputs!$B$2, I7501*Inputs!$B$10, (Inputs!$B$8-I7501)/Inputs!$B$9), 0)</f>
        <v>0</v>
      </c>
      <c r="P7501" s="3">
        <f t="shared" si="1058"/>
        <v>-614.10392522117559</v>
      </c>
      <c r="Q7501" s="3">
        <f t="shared" si="1059"/>
        <v>0</v>
      </c>
      <c r="R7501" s="3">
        <f>I7501 + M7501*Inputs!$B$9 - N7501/Inputs!$B$10</f>
        <v>340</v>
      </c>
    </row>
    <row r="7502" spans="1:18" x14ac:dyDescent="0.3">
      <c r="A7502" s="4">
        <v>46335.5</v>
      </c>
      <c r="B7502" s="3">
        <v>26.747500000000002</v>
      </c>
      <c r="C7502" s="3">
        <v>0.38</v>
      </c>
      <c r="D7502" s="3">
        <f t="shared" si="1053"/>
        <v>43.86739583333334</v>
      </c>
      <c r="E7502" s="3">
        <f>MAX(B7502 - D7502/Inputs!$B$5, 0)</f>
        <v>0</v>
      </c>
      <c r="F7502" s="3">
        <f>MAX(D7502*Inputs!$B$5 - B7502, 0)</f>
        <v>11.855808333333336</v>
      </c>
      <c r="G7502" s="3">
        <f t="shared" si="1054"/>
        <v>0.38</v>
      </c>
      <c r="H7502" t="str">
        <f t="shared" si="1055"/>
        <v>Charge</v>
      </c>
      <c r="I7502" s="3">
        <f t="shared" si="1060"/>
        <v>340</v>
      </c>
      <c r="J7502" s="3">
        <f t="shared" si="1061"/>
        <v>276.8448150039797</v>
      </c>
      <c r="K7502" s="3">
        <f>MIN(Inputs!$B$2, (Inputs!$B$8 - I7502)/Inputs!$B$9)</f>
        <v>0</v>
      </c>
      <c r="L7502" s="3">
        <f>MAX(MIN(Inputs!$B$2, I7502*Inputs!$B$10, Inputs!$B$8*Inputs!$B$4 - J7502), 0)</f>
        <v>63.155184996020296</v>
      </c>
      <c r="M7502" s="3">
        <f t="shared" si="1056"/>
        <v>0</v>
      </c>
      <c r="N7502" s="3">
        <f t="shared" si="1057"/>
        <v>0</v>
      </c>
      <c r="O7502" s="3">
        <f>IF(H7502="Reg", MIN(Inputs!$B$2, I7502*Inputs!$B$10, (Inputs!$B$8-I7502)/Inputs!$B$9), 0)</f>
        <v>0</v>
      </c>
      <c r="P7502" s="3">
        <f t="shared" si="1058"/>
        <v>0</v>
      </c>
      <c r="Q7502" s="3">
        <f t="shared" si="1059"/>
        <v>0</v>
      </c>
      <c r="R7502" s="3">
        <f>I7502 + M7502*Inputs!$B$9 - N7502/Inputs!$B$10</f>
        <v>340</v>
      </c>
    </row>
    <row r="7503" spans="1:18" x14ac:dyDescent="0.3">
      <c r="A7503" s="4">
        <v>46335.541666666657</v>
      </c>
      <c r="B7503" s="3">
        <v>26.35</v>
      </c>
      <c r="C7503" s="3">
        <v>0.38</v>
      </c>
      <c r="D7503" s="3">
        <f t="shared" si="1053"/>
        <v>43.86739583333334</v>
      </c>
      <c r="E7503" s="3">
        <f>MAX(B7503 - D7503/Inputs!$B$5, 0)</f>
        <v>0</v>
      </c>
      <c r="F7503" s="3">
        <f>MAX(D7503*Inputs!$B$5 - B7503, 0)</f>
        <v>12.253308333333337</v>
      </c>
      <c r="G7503" s="3">
        <f t="shared" si="1054"/>
        <v>0.38</v>
      </c>
      <c r="H7503" t="str">
        <f t="shared" si="1055"/>
        <v>Charge</v>
      </c>
      <c r="I7503" s="3">
        <f t="shared" si="1060"/>
        <v>340</v>
      </c>
      <c r="J7503" s="3">
        <f t="shared" si="1061"/>
        <v>276.8448150039797</v>
      </c>
      <c r="K7503" s="3">
        <f>MIN(Inputs!$B$2, (Inputs!$B$8 - I7503)/Inputs!$B$9)</f>
        <v>0</v>
      </c>
      <c r="L7503" s="3">
        <f>MAX(MIN(Inputs!$B$2, I7503*Inputs!$B$10, Inputs!$B$8*Inputs!$B$4 - J7503), 0)</f>
        <v>63.155184996020296</v>
      </c>
      <c r="M7503" s="3">
        <f t="shared" si="1056"/>
        <v>0</v>
      </c>
      <c r="N7503" s="3">
        <f t="shared" si="1057"/>
        <v>0</v>
      </c>
      <c r="O7503" s="3">
        <f>IF(H7503="Reg", MIN(Inputs!$B$2, I7503*Inputs!$B$10, (Inputs!$B$8-I7503)/Inputs!$B$9), 0)</f>
        <v>0</v>
      </c>
      <c r="P7503" s="3">
        <f t="shared" si="1058"/>
        <v>0</v>
      </c>
      <c r="Q7503" s="3">
        <f t="shared" si="1059"/>
        <v>0</v>
      </c>
      <c r="R7503" s="3">
        <f>I7503 + M7503*Inputs!$B$9 - N7503/Inputs!$B$10</f>
        <v>340</v>
      </c>
    </row>
    <row r="7504" spans="1:18" x14ac:dyDescent="0.3">
      <c r="A7504" s="4">
        <v>46335.583333333343</v>
      </c>
      <c r="B7504" s="3">
        <v>25.5075</v>
      </c>
      <c r="C7504" s="3">
        <v>0.49</v>
      </c>
      <c r="D7504" s="3">
        <f t="shared" si="1053"/>
        <v>43.86739583333334</v>
      </c>
      <c r="E7504" s="3">
        <f>MAX(B7504 - D7504/Inputs!$B$5, 0)</f>
        <v>0</v>
      </c>
      <c r="F7504" s="3">
        <f>MAX(D7504*Inputs!$B$5 - B7504, 0)</f>
        <v>13.095808333333338</v>
      </c>
      <c r="G7504" s="3">
        <f t="shared" si="1054"/>
        <v>0.49</v>
      </c>
      <c r="H7504" t="str">
        <f t="shared" si="1055"/>
        <v>Charge</v>
      </c>
      <c r="I7504" s="3">
        <f t="shared" si="1060"/>
        <v>340</v>
      </c>
      <c r="J7504" s="3">
        <f t="shared" si="1061"/>
        <v>276.8448150039797</v>
      </c>
      <c r="K7504" s="3">
        <f>MIN(Inputs!$B$2, (Inputs!$B$8 - I7504)/Inputs!$B$9)</f>
        <v>0</v>
      </c>
      <c r="L7504" s="3">
        <f>MAX(MIN(Inputs!$B$2, I7504*Inputs!$B$10, Inputs!$B$8*Inputs!$B$4 - J7504), 0)</f>
        <v>63.155184996020296</v>
      </c>
      <c r="M7504" s="3">
        <f t="shared" si="1056"/>
        <v>0</v>
      </c>
      <c r="N7504" s="3">
        <f t="shared" si="1057"/>
        <v>0</v>
      </c>
      <c r="O7504" s="3">
        <f>IF(H7504="Reg", MIN(Inputs!$B$2, I7504*Inputs!$B$10, (Inputs!$B$8-I7504)/Inputs!$B$9), 0)</f>
        <v>0</v>
      </c>
      <c r="P7504" s="3">
        <f t="shared" si="1058"/>
        <v>0</v>
      </c>
      <c r="Q7504" s="3">
        <f t="shared" si="1059"/>
        <v>0</v>
      </c>
      <c r="R7504" s="3">
        <f>I7504 + M7504*Inputs!$B$9 - N7504/Inputs!$B$10</f>
        <v>340</v>
      </c>
    </row>
    <row r="7505" spans="1:18" x14ac:dyDescent="0.3">
      <c r="A7505" s="4">
        <v>46335.625</v>
      </c>
      <c r="B7505" s="3">
        <v>26.08</v>
      </c>
      <c r="C7505" s="3">
        <v>0.49</v>
      </c>
      <c r="D7505" s="3">
        <f t="shared" si="1053"/>
        <v>43.86739583333334</v>
      </c>
      <c r="E7505" s="3">
        <f>MAX(B7505 - D7505/Inputs!$B$5, 0)</f>
        <v>0</v>
      </c>
      <c r="F7505" s="3">
        <f>MAX(D7505*Inputs!$B$5 - B7505, 0)</f>
        <v>12.52330833333334</v>
      </c>
      <c r="G7505" s="3">
        <f t="shared" si="1054"/>
        <v>0.49</v>
      </c>
      <c r="H7505" t="str">
        <f t="shared" si="1055"/>
        <v>Charge</v>
      </c>
      <c r="I7505" s="3">
        <f t="shared" si="1060"/>
        <v>340</v>
      </c>
      <c r="J7505" s="3">
        <f t="shared" si="1061"/>
        <v>276.8448150039797</v>
      </c>
      <c r="K7505" s="3">
        <f>MIN(Inputs!$B$2, (Inputs!$B$8 - I7505)/Inputs!$B$9)</f>
        <v>0</v>
      </c>
      <c r="L7505" s="3">
        <f>MAX(MIN(Inputs!$B$2, I7505*Inputs!$B$10, Inputs!$B$8*Inputs!$B$4 - J7505), 0)</f>
        <v>63.155184996020296</v>
      </c>
      <c r="M7505" s="3">
        <f t="shared" si="1056"/>
        <v>0</v>
      </c>
      <c r="N7505" s="3">
        <f t="shared" si="1057"/>
        <v>0</v>
      </c>
      <c r="O7505" s="3">
        <f>IF(H7505="Reg", MIN(Inputs!$B$2, I7505*Inputs!$B$10, (Inputs!$B$8-I7505)/Inputs!$B$9), 0)</f>
        <v>0</v>
      </c>
      <c r="P7505" s="3">
        <f t="shared" si="1058"/>
        <v>0</v>
      </c>
      <c r="Q7505" s="3">
        <f t="shared" si="1059"/>
        <v>0</v>
      </c>
      <c r="R7505" s="3">
        <f>I7505 + M7505*Inputs!$B$9 - N7505/Inputs!$B$10</f>
        <v>340</v>
      </c>
    </row>
    <row r="7506" spans="1:18" x14ac:dyDescent="0.3">
      <c r="A7506" s="4">
        <v>46335.666666666657</v>
      </c>
      <c r="B7506" s="3">
        <v>33.8125</v>
      </c>
      <c r="C7506" s="3">
        <v>0.49</v>
      </c>
      <c r="D7506" s="3">
        <f t="shared" si="1053"/>
        <v>43.86739583333334</v>
      </c>
      <c r="E7506" s="3">
        <f>MAX(B7506 - D7506/Inputs!$B$5, 0)</f>
        <v>0</v>
      </c>
      <c r="F7506" s="3">
        <f>MAX(D7506*Inputs!$B$5 - B7506, 0)</f>
        <v>4.790808333333338</v>
      </c>
      <c r="G7506" s="3">
        <f t="shared" si="1054"/>
        <v>0.49</v>
      </c>
      <c r="H7506" t="str">
        <f t="shared" si="1055"/>
        <v>Charge</v>
      </c>
      <c r="I7506" s="3">
        <f t="shared" si="1060"/>
        <v>340</v>
      </c>
      <c r="J7506" s="3">
        <f t="shared" si="1061"/>
        <v>276.8448150039797</v>
      </c>
      <c r="K7506" s="3">
        <f>MIN(Inputs!$B$2, (Inputs!$B$8 - I7506)/Inputs!$B$9)</f>
        <v>0</v>
      </c>
      <c r="L7506" s="3">
        <f>MAX(MIN(Inputs!$B$2, I7506*Inputs!$B$10, Inputs!$B$8*Inputs!$B$4 - J7506), 0)</f>
        <v>63.155184996020296</v>
      </c>
      <c r="M7506" s="3">
        <f t="shared" si="1056"/>
        <v>0</v>
      </c>
      <c r="N7506" s="3">
        <f t="shared" si="1057"/>
        <v>0</v>
      </c>
      <c r="O7506" s="3">
        <f>IF(H7506="Reg", MIN(Inputs!$B$2, I7506*Inputs!$B$10, (Inputs!$B$8-I7506)/Inputs!$B$9), 0)</f>
        <v>0</v>
      </c>
      <c r="P7506" s="3">
        <f t="shared" si="1058"/>
        <v>0</v>
      </c>
      <c r="Q7506" s="3">
        <f t="shared" si="1059"/>
        <v>0</v>
      </c>
      <c r="R7506" s="3">
        <f>I7506 + M7506*Inputs!$B$9 - N7506/Inputs!$B$10</f>
        <v>340</v>
      </c>
    </row>
    <row r="7507" spans="1:18" x14ac:dyDescent="0.3">
      <c r="A7507" s="4">
        <v>46335.708333333343</v>
      </c>
      <c r="B7507" s="3">
        <v>67.307500000000005</v>
      </c>
      <c r="C7507" s="3">
        <v>1</v>
      </c>
      <c r="D7507" s="3">
        <f t="shared" si="1053"/>
        <v>43.86739583333334</v>
      </c>
      <c r="E7507" s="3">
        <f>MAX(B7507 - D7507/Inputs!$B$5, 0)</f>
        <v>17.458186553030302</v>
      </c>
      <c r="F7507" s="3">
        <f>MAX(D7507*Inputs!$B$5 - B7507, 0)</f>
        <v>0</v>
      </c>
      <c r="G7507" s="3">
        <f t="shared" si="1054"/>
        <v>1</v>
      </c>
      <c r="H7507" t="str">
        <f t="shared" si="1055"/>
        <v>Discharge</v>
      </c>
      <c r="I7507" s="3">
        <f t="shared" si="1060"/>
        <v>340</v>
      </c>
      <c r="J7507" s="3">
        <f t="shared" si="1061"/>
        <v>276.8448150039797</v>
      </c>
      <c r="K7507" s="3">
        <f>MIN(Inputs!$B$2, (Inputs!$B$8 - I7507)/Inputs!$B$9)</f>
        <v>0</v>
      </c>
      <c r="L7507" s="3">
        <f>MAX(MIN(Inputs!$B$2, I7507*Inputs!$B$10, Inputs!$B$8*Inputs!$B$4 - J7507), 0)</f>
        <v>63.155184996020296</v>
      </c>
      <c r="M7507" s="3">
        <f t="shared" si="1056"/>
        <v>0</v>
      </c>
      <c r="N7507" s="3">
        <f t="shared" si="1057"/>
        <v>63.155184996020296</v>
      </c>
      <c r="O7507" s="3">
        <f>IF(H7507="Reg", MIN(Inputs!$B$2, I7507*Inputs!$B$10, (Inputs!$B$8-I7507)/Inputs!$B$9), 0)</f>
        <v>0</v>
      </c>
      <c r="P7507" s="3">
        <f t="shared" si="1058"/>
        <v>4250.8176141196363</v>
      </c>
      <c r="Q7507" s="3">
        <f t="shared" si="1059"/>
        <v>0</v>
      </c>
      <c r="R7507" s="3">
        <f>I7507 + M7507*Inputs!$B$9 - N7507/Inputs!$B$10</f>
        <v>272.6763465863869</v>
      </c>
    </row>
    <row r="7508" spans="1:18" x14ac:dyDescent="0.3">
      <c r="A7508" s="4">
        <v>46335.75</v>
      </c>
      <c r="B7508" s="3">
        <v>52.344999999999999</v>
      </c>
      <c r="C7508" s="3">
        <v>0.97</v>
      </c>
      <c r="D7508" s="3">
        <f t="shared" si="1053"/>
        <v>43.86739583333334</v>
      </c>
      <c r="E7508" s="3">
        <f>MAX(B7508 - D7508/Inputs!$B$5, 0)</f>
        <v>2.4956865530302963</v>
      </c>
      <c r="F7508" s="3">
        <f>MAX(D7508*Inputs!$B$5 - B7508, 0)</f>
        <v>0</v>
      </c>
      <c r="G7508" s="3">
        <f t="shared" si="1054"/>
        <v>0.97</v>
      </c>
      <c r="H7508" t="str">
        <f t="shared" si="1055"/>
        <v>Discharge</v>
      </c>
      <c r="I7508" s="3">
        <f t="shared" si="1060"/>
        <v>272.6763465863869</v>
      </c>
      <c r="J7508" s="3">
        <f t="shared" si="1061"/>
        <v>340</v>
      </c>
      <c r="K7508" s="3">
        <f>MIN(Inputs!$B$2, (Inputs!$B$8 - I7508)/Inputs!$B$9)</f>
        <v>71.767255677295751</v>
      </c>
      <c r="L7508" s="3">
        <f>MAX(MIN(Inputs!$B$2, I7508*Inputs!$B$10, Inputs!$B$8*Inputs!$B$4 - J7508), 0)</f>
        <v>0</v>
      </c>
      <c r="M7508" s="3">
        <f t="shared" si="1056"/>
        <v>0</v>
      </c>
      <c r="N7508" s="3">
        <f t="shared" si="1057"/>
        <v>0</v>
      </c>
      <c r="O7508" s="3">
        <f>IF(H7508="Reg", MIN(Inputs!$B$2, I7508*Inputs!$B$10, (Inputs!$B$8-I7508)/Inputs!$B$9), 0)</f>
        <v>0</v>
      </c>
      <c r="P7508" s="3">
        <f t="shared" si="1058"/>
        <v>0</v>
      </c>
      <c r="Q7508" s="3">
        <f t="shared" si="1059"/>
        <v>0</v>
      </c>
      <c r="R7508" s="3">
        <f>I7508 + M7508*Inputs!$B$9 - N7508/Inputs!$B$10</f>
        <v>272.6763465863869</v>
      </c>
    </row>
    <row r="7509" spans="1:18" x14ac:dyDescent="0.3">
      <c r="A7509" s="4">
        <v>46335.791666666657</v>
      </c>
      <c r="B7509" s="3">
        <v>46.984999999999999</v>
      </c>
      <c r="C7509" s="3">
        <v>1</v>
      </c>
      <c r="D7509" s="3">
        <f t="shared" si="1053"/>
        <v>43.86739583333334</v>
      </c>
      <c r="E7509" s="3">
        <f>MAX(B7509 - D7509/Inputs!$B$5, 0)</f>
        <v>0</v>
      </c>
      <c r="F7509" s="3">
        <f>MAX(D7509*Inputs!$B$5 - B7509, 0)</f>
        <v>0</v>
      </c>
      <c r="G7509" s="3">
        <f t="shared" si="1054"/>
        <v>1</v>
      </c>
      <c r="H7509" t="str">
        <f t="shared" si="1055"/>
        <v>Reg</v>
      </c>
      <c r="I7509" s="3">
        <f t="shared" si="1060"/>
        <v>272.6763465863869</v>
      </c>
      <c r="J7509" s="3">
        <f t="shared" si="1061"/>
        <v>340</v>
      </c>
      <c r="K7509" s="3">
        <f>MIN(Inputs!$B$2, (Inputs!$B$8 - I7509)/Inputs!$B$9)</f>
        <v>71.767255677295751</v>
      </c>
      <c r="L7509" s="3">
        <f>MAX(MIN(Inputs!$B$2, I7509*Inputs!$B$10, Inputs!$B$8*Inputs!$B$4 - J7509), 0)</f>
        <v>0</v>
      </c>
      <c r="M7509" s="3">
        <f t="shared" si="1056"/>
        <v>0</v>
      </c>
      <c r="N7509" s="3">
        <f t="shared" si="1057"/>
        <v>0</v>
      </c>
      <c r="O7509" s="3">
        <f>IF(H7509="Reg", MIN(Inputs!$B$2, I7509*Inputs!$B$10, (Inputs!$B$8-I7509)/Inputs!$B$9), 0)</f>
        <v>71.767255677295751</v>
      </c>
      <c r="P7509" s="3">
        <f t="shared" si="1058"/>
        <v>0</v>
      </c>
      <c r="Q7509" s="3">
        <f t="shared" si="1059"/>
        <v>71.767255677295751</v>
      </c>
      <c r="R7509" s="3">
        <f>I7509 + M7509*Inputs!$B$9 - N7509/Inputs!$B$10</f>
        <v>272.6763465863869</v>
      </c>
    </row>
    <row r="7510" spans="1:18" x14ac:dyDescent="0.3">
      <c r="A7510" s="4">
        <v>46335.833333333343</v>
      </c>
      <c r="B7510" s="3">
        <v>47.9925</v>
      </c>
      <c r="C7510" s="3">
        <v>1</v>
      </c>
      <c r="D7510" s="3">
        <f t="shared" si="1053"/>
        <v>43.86739583333334</v>
      </c>
      <c r="E7510" s="3">
        <f>MAX(B7510 - D7510/Inputs!$B$5, 0)</f>
        <v>0</v>
      </c>
      <c r="F7510" s="3">
        <f>MAX(D7510*Inputs!$B$5 - B7510, 0)</f>
        <v>0</v>
      </c>
      <c r="G7510" s="3">
        <f t="shared" si="1054"/>
        <v>1</v>
      </c>
      <c r="H7510" t="str">
        <f t="shared" si="1055"/>
        <v>Reg</v>
      </c>
      <c r="I7510" s="3">
        <f t="shared" si="1060"/>
        <v>272.6763465863869</v>
      </c>
      <c r="J7510" s="3">
        <f t="shared" si="1061"/>
        <v>340</v>
      </c>
      <c r="K7510" s="3">
        <f>MIN(Inputs!$B$2, (Inputs!$B$8 - I7510)/Inputs!$B$9)</f>
        <v>71.767255677295751</v>
      </c>
      <c r="L7510" s="3">
        <f>MAX(MIN(Inputs!$B$2, I7510*Inputs!$B$10, Inputs!$B$8*Inputs!$B$4 - J7510), 0)</f>
        <v>0</v>
      </c>
      <c r="M7510" s="3">
        <f t="shared" si="1056"/>
        <v>0</v>
      </c>
      <c r="N7510" s="3">
        <f t="shared" si="1057"/>
        <v>0</v>
      </c>
      <c r="O7510" s="3">
        <f>IF(H7510="Reg", MIN(Inputs!$B$2, I7510*Inputs!$B$10, (Inputs!$B$8-I7510)/Inputs!$B$9), 0)</f>
        <v>71.767255677295751</v>
      </c>
      <c r="P7510" s="3">
        <f t="shared" si="1058"/>
        <v>0</v>
      </c>
      <c r="Q7510" s="3">
        <f t="shared" si="1059"/>
        <v>71.767255677295751</v>
      </c>
      <c r="R7510" s="3">
        <f>I7510 + M7510*Inputs!$B$9 - N7510/Inputs!$B$10</f>
        <v>272.6763465863869</v>
      </c>
    </row>
    <row r="7511" spans="1:18" x14ac:dyDescent="0.3">
      <c r="A7511" s="4">
        <v>46335.875</v>
      </c>
      <c r="B7511" s="3">
        <v>47.144999999999996</v>
      </c>
      <c r="C7511" s="3">
        <v>0.76</v>
      </c>
      <c r="D7511" s="3">
        <f t="shared" si="1053"/>
        <v>43.86739583333334</v>
      </c>
      <c r="E7511" s="3">
        <f>MAX(B7511 - D7511/Inputs!$B$5, 0)</f>
        <v>0</v>
      </c>
      <c r="F7511" s="3">
        <f>MAX(D7511*Inputs!$B$5 - B7511, 0)</f>
        <v>0</v>
      </c>
      <c r="G7511" s="3">
        <f t="shared" si="1054"/>
        <v>0.76</v>
      </c>
      <c r="H7511" t="str">
        <f t="shared" si="1055"/>
        <v>Reg</v>
      </c>
      <c r="I7511" s="3">
        <f t="shared" si="1060"/>
        <v>272.6763465863869</v>
      </c>
      <c r="J7511" s="3">
        <f t="shared" si="1061"/>
        <v>340</v>
      </c>
      <c r="K7511" s="3">
        <f>MIN(Inputs!$B$2, (Inputs!$B$8 - I7511)/Inputs!$B$9)</f>
        <v>71.767255677295751</v>
      </c>
      <c r="L7511" s="3">
        <f>MAX(MIN(Inputs!$B$2, I7511*Inputs!$B$10, Inputs!$B$8*Inputs!$B$4 - J7511), 0)</f>
        <v>0</v>
      </c>
      <c r="M7511" s="3">
        <f t="shared" si="1056"/>
        <v>0</v>
      </c>
      <c r="N7511" s="3">
        <f t="shared" si="1057"/>
        <v>0</v>
      </c>
      <c r="O7511" s="3">
        <f>IF(H7511="Reg", MIN(Inputs!$B$2, I7511*Inputs!$B$10, (Inputs!$B$8-I7511)/Inputs!$B$9), 0)</f>
        <v>71.767255677295751</v>
      </c>
      <c r="P7511" s="3">
        <f t="shared" si="1058"/>
        <v>0</v>
      </c>
      <c r="Q7511" s="3">
        <f t="shared" si="1059"/>
        <v>54.54311431474477</v>
      </c>
      <c r="R7511" s="3">
        <f>I7511 + M7511*Inputs!$B$9 - N7511/Inputs!$B$10</f>
        <v>272.6763465863869</v>
      </c>
    </row>
    <row r="7512" spans="1:18" x14ac:dyDescent="0.3">
      <c r="A7512" s="4">
        <v>46335.916666666657</v>
      </c>
      <c r="B7512" s="3">
        <v>48.39</v>
      </c>
      <c r="C7512" s="3">
        <v>0.78</v>
      </c>
      <c r="D7512" s="3">
        <f t="shared" si="1053"/>
        <v>43.86739583333334</v>
      </c>
      <c r="E7512" s="3">
        <f>MAX(B7512 - D7512/Inputs!$B$5, 0)</f>
        <v>0</v>
      </c>
      <c r="F7512" s="3">
        <f>MAX(D7512*Inputs!$B$5 - B7512, 0)</f>
        <v>0</v>
      </c>
      <c r="G7512" s="3">
        <f t="shared" si="1054"/>
        <v>0.78</v>
      </c>
      <c r="H7512" t="str">
        <f t="shared" si="1055"/>
        <v>Reg</v>
      </c>
      <c r="I7512" s="3">
        <f t="shared" si="1060"/>
        <v>272.6763465863869</v>
      </c>
      <c r="J7512" s="3">
        <f t="shared" si="1061"/>
        <v>340</v>
      </c>
      <c r="K7512" s="3">
        <f>MIN(Inputs!$B$2, (Inputs!$B$8 - I7512)/Inputs!$B$9)</f>
        <v>71.767255677295751</v>
      </c>
      <c r="L7512" s="3">
        <f>MAX(MIN(Inputs!$B$2, I7512*Inputs!$B$10, Inputs!$B$8*Inputs!$B$4 - J7512), 0)</f>
        <v>0</v>
      </c>
      <c r="M7512" s="3">
        <f t="shared" si="1056"/>
        <v>0</v>
      </c>
      <c r="N7512" s="3">
        <f t="shared" si="1057"/>
        <v>0</v>
      </c>
      <c r="O7512" s="3">
        <f>IF(H7512="Reg", MIN(Inputs!$B$2, I7512*Inputs!$B$10, (Inputs!$B$8-I7512)/Inputs!$B$9), 0)</f>
        <v>71.767255677295751</v>
      </c>
      <c r="P7512" s="3">
        <f t="shared" si="1058"/>
        <v>0</v>
      </c>
      <c r="Q7512" s="3">
        <f t="shared" si="1059"/>
        <v>55.978459428290691</v>
      </c>
      <c r="R7512" s="3">
        <f>I7512 + M7512*Inputs!$B$9 - N7512/Inputs!$B$10</f>
        <v>272.6763465863869</v>
      </c>
    </row>
    <row r="7513" spans="1:18" x14ac:dyDescent="0.3">
      <c r="A7513" s="4">
        <v>46335.958333333343</v>
      </c>
      <c r="B7513" s="3">
        <v>58.522500000000001</v>
      </c>
      <c r="C7513" s="3">
        <v>0.49</v>
      </c>
      <c r="D7513" s="3">
        <f t="shared" si="1053"/>
        <v>43.86739583333334</v>
      </c>
      <c r="E7513" s="3">
        <f>MAX(B7513 - D7513/Inputs!$B$5, 0)</f>
        <v>8.6731865530302983</v>
      </c>
      <c r="F7513" s="3">
        <f>MAX(D7513*Inputs!$B$5 - B7513, 0)</f>
        <v>0</v>
      </c>
      <c r="G7513" s="3">
        <f t="shared" si="1054"/>
        <v>0.49</v>
      </c>
      <c r="H7513" t="str">
        <f t="shared" si="1055"/>
        <v>Discharge</v>
      </c>
      <c r="I7513" s="3">
        <f t="shared" si="1060"/>
        <v>272.6763465863869</v>
      </c>
      <c r="J7513" s="3">
        <f t="shared" si="1061"/>
        <v>340</v>
      </c>
      <c r="K7513" s="3">
        <f>MIN(Inputs!$B$2, (Inputs!$B$8 - I7513)/Inputs!$B$9)</f>
        <v>71.767255677295751</v>
      </c>
      <c r="L7513" s="3">
        <f>MAX(MIN(Inputs!$B$2, I7513*Inputs!$B$10, Inputs!$B$8*Inputs!$B$4 - J7513), 0)</f>
        <v>0</v>
      </c>
      <c r="M7513" s="3">
        <f t="shared" si="1056"/>
        <v>0</v>
      </c>
      <c r="N7513" s="3">
        <f t="shared" si="1057"/>
        <v>0</v>
      </c>
      <c r="O7513" s="3">
        <f>IF(H7513="Reg", MIN(Inputs!$B$2, I7513*Inputs!$B$10, (Inputs!$B$8-I7513)/Inputs!$B$9), 0)</f>
        <v>0</v>
      </c>
      <c r="P7513" s="3">
        <f t="shared" si="1058"/>
        <v>0</v>
      </c>
      <c r="Q7513" s="3">
        <f t="shared" si="1059"/>
        <v>0</v>
      </c>
      <c r="R7513" s="3">
        <f>I7513 + M7513*Inputs!$B$9 - N7513/Inputs!$B$10</f>
        <v>272.6763465863869</v>
      </c>
    </row>
    <row r="7514" spans="1:18" x14ac:dyDescent="0.3">
      <c r="A7514" s="4">
        <v>46336</v>
      </c>
      <c r="B7514" s="3">
        <v>93.702499999999986</v>
      </c>
      <c r="C7514" s="3">
        <v>0.19</v>
      </c>
      <c r="D7514" s="3">
        <f t="shared" si="1053"/>
        <v>73.406145833333341</v>
      </c>
      <c r="E7514" s="3">
        <f>MAX(B7514 - D7514/Inputs!$B$5, 0)</f>
        <v>10.286425189393924</v>
      </c>
      <c r="F7514" s="3">
        <f>MAX(D7514*Inputs!$B$5 - B7514, 0)</f>
        <v>0</v>
      </c>
      <c r="G7514" s="3">
        <f t="shared" si="1054"/>
        <v>0.19</v>
      </c>
      <c r="H7514" t="str">
        <f t="shared" si="1055"/>
        <v>Discharge</v>
      </c>
      <c r="I7514" s="3">
        <f t="shared" si="1060"/>
        <v>272.6763465863869</v>
      </c>
      <c r="J7514" s="3">
        <f t="shared" si="1061"/>
        <v>0</v>
      </c>
      <c r="K7514" s="3">
        <f>MIN(Inputs!$B$2, (Inputs!$B$8 - I7514)/Inputs!$B$9)</f>
        <v>71.767255677295751</v>
      </c>
      <c r="L7514" s="3">
        <f>MAX(MIN(Inputs!$B$2, I7514*Inputs!$B$10, Inputs!$B$8*Inputs!$B$4 - J7514), 0)</f>
        <v>170</v>
      </c>
      <c r="M7514" s="3">
        <f t="shared" si="1056"/>
        <v>0</v>
      </c>
      <c r="N7514" s="3">
        <f t="shared" si="1057"/>
        <v>170</v>
      </c>
      <c r="O7514" s="3">
        <f>IF(H7514="Reg", MIN(Inputs!$B$2, I7514*Inputs!$B$10, (Inputs!$B$8-I7514)/Inputs!$B$9), 0)</f>
        <v>0</v>
      </c>
      <c r="P7514" s="3">
        <f t="shared" si="1058"/>
        <v>15929.424999999997</v>
      </c>
      <c r="Q7514" s="3">
        <f t="shared" si="1059"/>
        <v>0</v>
      </c>
      <c r="R7514" s="3">
        <f>I7514 + M7514*Inputs!$B$9 - N7514/Inputs!$B$10</f>
        <v>91.455737684118048</v>
      </c>
    </row>
    <row r="7515" spans="1:18" x14ac:dyDescent="0.3">
      <c r="A7515" s="4">
        <v>46336.041666666657</v>
      </c>
      <c r="B7515" s="3">
        <v>76.412499999999994</v>
      </c>
      <c r="C7515" s="3">
        <v>0.22</v>
      </c>
      <c r="D7515" s="3">
        <f t="shared" si="1053"/>
        <v>73.406145833333341</v>
      </c>
      <c r="E7515" s="3">
        <f>MAX(B7515 - D7515/Inputs!$B$5, 0)</f>
        <v>0</v>
      </c>
      <c r="F7515" s="3">
        <f>MAX(D7515*Inputs!$B$5 - B7515, 0)</f>
        <v>0</v>
      </c>
      <c r="G7515" s="3">
        <f t="shared" si="1054"/>
        <v>0.22</v>
      </c>
      <c r="H7515" t="str">
        <f t="shared" si="1055"/>
        <v>Reg</v>
      </c>
      <c r="I7515" s="3">
        <f t="shared" si="1060"/>
        <v>91.455737684118048</v>
      </c>
      <c r="J7515" s="3">
        <f t="shared" si="1061"/>
        <v>170</v>
      </c>
      <c r="K7515" s="3">
        <f>MIN(Inputs!$B$2, (Inputs!$B$8 - I7515)/Inputs!$B$9)</f>
        <v>170</v>
      </c>
      <c r="L7515" s="3">
        <f>MAX(MIN(Inputs!$B$2, I7515*Inputs!$B$10, Inputs!$B$8*Inputs!$B$4 - J7515), 0)</f>
        <v>85.793086671972972</v>
      </c>
      <c r="M7515" s="3">
        <f t="shared" si="1056"/>
        <v>0</v>
      </c>
      <c r="N7515" s="3">
        <f t="shared" si="1057"/>
        <v>0</v>
      </c>
      <c r="O7515" s="3">
        <f>IF(H7515="Reg", MIN(Inputs!$B$2, I7515*Inputs!$B$10, (Inputs!$B$8-I7515)/Inputs!$B$9), 0)</f>
        <v>85.793086671972972</v>
      </c>
      <c r="P7515" s="3">
        <f t="shared" si="1058"/>
        <v>0</v>
      </c>
      <c r="Q7515" s="3">
        <f t="shared" si="1059"/>
        <v>18.874479067834056</v>
      </c>
      <c r="R7515" s="3">
        <f>I7515 + M7515*Inputs!$B$9 - N7515/Inputs!$B$10</f>
        <v>91.455737684118048</v>
      </c>
    </row>
    <row r="7516" spans="1:18" x14ac:dyDescent="0.3">
      <c r="A7516" s="4">
        <v>46336.083333333343</v>
      </c>
      <c r="B7516" s="3">
        <v>78.147500000000008</v>
      </c>
      <c r="C7516" s="3">
        <v>0.22</v>
      </c>
      <c r="D7516" s="3">
        <f t="shared" si="1053"/>
        <v>73.406145833333341</v>
      </c>
      <c r="E7516" s="3">
        <f>MAX(B7516 - D7516/Inputs!$B$5, 0)</f>
        <v>0</v>
      </c>
      <c r="F7516" s="3">
        <f>MAX(D7516*Inputs!$B$5 - B7516, 0)</f>
        <v>0</v>
      </c>
      <c r="G7516" s="3">
        <f t="shared" si="1054"/>
        <v>0.22</v>
      </c>
      <c r="H7516" t="str">
        <f t="shared" si="1055"/>
        <v>Reg</v>
      </c>
      <c r="I7516" s="3">
        <f t="shared" si="1060"/>
        <v>91.455737684118048</v>
      </c>
      <c r="J7516" s="3">
        <f t="shared" si="1061"/>
        <v>170</v>
      </c>
      <c r="K7516" s="3">
        <f>MIN(Inputs!$B$2, (Inputs!$B$8 - I7516)/Inputs!$B$9)</f>
        <v>170</v>
      </c>
      <c r="L7516" s="3">
        <f>MAX(MIN(Inputs!$B$2, I7516*Inputs!$B$10, Inputs!$B$8*Inputs!$B$4 - J7516), 0)</f>
        <v>85.793086671972972</v>
      </c>
      <c r="M7516" s="3">
        <f t="shared" si="1056"/>
        <v>0</v>
      </c>
      <c r="N7516" s="3">
        <f t="shared" si="1057"/>
        <v>0</v>
      </c>
      <c r="O7516" s="3">
        <f>IF(H7516="Reg", MIN(Inputs!$B$2, I7516*Inputs!$B$10, (Inputs!$B$8-I7516)/Inputs!$B$9), 0)</f>
        <v>85.793086671972972</v>
      </c>
      <c r="P7516" s="3">
        <f t="shared" si="1058"/>
        <v>0</v>
      </c>
      <c r="Q7516" s="3">
        <f t="shared" si="1059"/>
        <v>18.874479067834056</v>
      </c>
      <c r="R7516" s="3">
        <f>I7516 + M7516*Inputs!$B$9 - N7516/Inputs!$B$10</f>
        <v>91.455737684118048</v>
      </c>
    </row>
    <row r="7517" spans="1:18" x14ac:dyDescent="0.3">
      <c r="A7517" s="4">
        <v>46336.125</v>
      </c>
      <c r="B7517" s="3">
        <v>76.474999999999994</v>
      </c>
      <c r="C7517" s="3">
        <v>0.24</v>
      </c>
      <c r="D7517" s="3">
        <f t="shared" si="1053"/>
        <v>73.406145833333341</v>
      </c>
      <c r="E7517" s="3">
        <f>MAX(B7517 - D7517/Inputs!$B$5, 0)</f>
        <v>0</v>
      </c>
      <c r="F7517" s="3">
        <f>MAX(D7517*Inputs!$B$5 - B7517, 0)</f>
        <v>0</v>
      </c>
      <c r="G7517" s="3">
        <f t="shared" si="1054"/>
        <v>0.24</v>
      </c>
      <c r="H7517" t="str">
        <f t="shared" si="1055"/>
        <v>Reg</v>
      </c>
      <c r="I7517" s="3">
        <f t="shared" si="1060"/>
        <v>91.455737684118048</v>
      </c>
      <c r="J7517" s="3">
        <f t="shared" si="1061"/>
        <v>170</v>
      </c>
      <c r="K7517" s="3">
        <f>MIN(Inputs!$B$2, (Inputs!$B$8 - I7517)/Inputs!$B$9)</f>
        <v>170</v>
      </c>
      <c r="L7517" s="3">
        <f>MAX(MIN(Inputs!$B$2, I7517*Inputs!$B$10, Inputs!$B$8*Inputs!$B$4 - J7517), 0)</f>
        <v>85.793086671972972</v>
      </c>
      <c r="M7517" s="3">
        <f t="shared" si="1056"/>
        <v>0</v>
      </c>
      <c r="N7517" s="3">
        <f t="shared" si="1057"/>
        <v>0</v>
      </c>
      <c r="O7517" s="3">
        <f>IF(H7517="Reg", MIN(Inputs!$B$2, I7517*Inputs!$B$10, (Inputs!$B$8-I7517)/Inputs!$B$9), 0)</f>
        <v>85.793086671972972</v>
      </c>
      <c r="P7517" s="3">
        <f t="shared" si="1058"/>
        <v>0</v>
      </c>
      <c r="Q7517" s="3">
        <f t="shared" si="1059"/>
        <v>20.590340801273513</v>
      </c>
      <c r="R7517" s="3">
        <f>I7517 + M7517*Inputs!$B$9 - N7517/Inputs!$B$10</f>
        <v>91.455737684118048</v>
      </c>
    </row>
    <row r="7518" spans="1:18" x14ac:dyDescent="0.3">
      <c r="A7518" s="4">
        <v>46336.166666666657</v>
      </c>
      <c r="B7518" s="3">
        <v>97.407499999999999</v>
      </c>
      <c r="C7518" s="3">
        <v>0.24</v>
      </c>
      <c r="D7518" s="3">
        <f t="shared" si="1053"/>
        <v>73.406145833333341</v>
      </c>
      <c r="E7518" s="3">
        <f>MAX(B7518 - D7518/Inputs!$B$5, 0)</f>
        <v>13.991425189393937</v>
      </c>
      <c r="F7518" s="3">
        <f>MAX(D7518*Inputs!$B$5 - B7518, 0)</f>
        <v>0</v>
      </c>
      <c r="G7518" s="3">
        <f t="shared" si="1054"/>
        <v>0.24</v>
      </c>
      <c r="H7518" t="str">
        <f t="shared" si="1055"/>
        <v>Discharge</v>
      </c>
      <c r="I7518" s="3">
        <f t="shared" si="1060"/>
        <v>91.455737684118048</v>
      </c>
      <c r="J7518" s="3">
        <f t="shared" si="1061"/>
        <v>170</v>
      </c>
      <c r="K7518" s="3">
        <f>MIN(Inputs!$B$2, (Inputs!$B$8 - I7518)/Inputs!$B$9)</f>
        <v>170</v>
      </c>
      <c r="L7518" s="3">
        <f>MAX(MIN(Inputs!$B$2, I7518*Inputs!$B$10, Inputs!$B$8*Inputs!$B$4 - J7518), 0)</f>
        <v>85.793086671972972</v>
      </c>
      <c r="M7518" s="3">
        <f t="shared" si="1056"/>
        <v>0</v>
      </c>
      <c r="N7518" s="3">
        <f t="shared" si="1057"/>
        <v>85.793086671972972</v>
      </c>
      <c r="O7518" s="3">
        <f>IF(H7518="Reg", MIN(Inputs!$B$2, I7518*Inputs!$B$10, (Inputs!$B$8-I7518)/Inputs!$B$9), 0)</f>
        <v>0</v>
      </c>
      <c r="P7518" s="3">
        <f t="shared" si="1058"/>
        <v>8356.8900900002063</v>
      </c>
      <c r="Q7518" s="3">
        <f t="shared" si="1059"/>
        <v>0</v>
      </c>
      <c r="R7518" s="3">
        <f>I7518 + M7518*Inputs!$B$9 - N7518/Inputs!$B$10</f>
        <v>0</v>
      </c>
    </row>
    <row r="7519" spans="1:18" x14ac:dyDescent="0.3">
      <c r="A7519" s="4">
        <v>46336.208333333343</v>
      </c>
      <c r="B7519" s="3">
        <v>139.12</v>
      </c>
      <c r="C7519" s="3">
        <v>0.4</v>
      </c>
      <c r="D7519" s="3">
        <f t="shared" si="1053"/>
        <v>73.406145833333341</v>
      </c>
      <c r="E7519" s="3">
        <f>MAX(B7519 - D7519/Inputs!$B$5, 0)</f>
        <v>55.703925189393942</v>
      </c>
      <c r="F7519" s="3">
        <f>MAX(D7519*Inputs!$B$5 - B7519, 0)</f>
        <v>0</v>
      </c>
      <c r="G7519" s="3">
        <f t="shared" si="1054"/>
        <v>0.4</v>
      </c>
      <c r="H7519" t="str">
        <f t="shared" si="1055"/>
        <v>Discharge</v>
      </c>
      <c r="I7519" s="3">
        <f t="shared" si="1060"/>
        <v>0</v>
      </c>
      <c r="J7519" s="3">
        <f t="shared" si="1061"/>
        <v>255.79308667197296</v>
      </c>
      <c r="K7519" s="3">
        <f>MIN(Inputs!$B$2, (Inputs!$B$8 - I7519)/Inputs!$B$9)</f>
        <v>170</v>
      </c>
      <c r="L7519" s="3">
        <f>MAX(MIN(Inputs!$B$2, I7519*Inputs!$B$10, Inputs!$B$8*Inputs!$B$4 - J7519), 0)</f>
        <v>0</v>
      </c>
      <c r="M7519" s="3">
        <f t="shared" si="1056"/>
        <v>0</v>
      </c>
      <c r="N7519" s="3">
        <f t="shared" si="1057"/>
        <v>0</v>
      </c>
      <c r="O7519" s="3">
        <f>IF(H7519="Reg", MIN(Inputs!$B$2, I7519*Inputs!$B$10, (Inputs!$B$8-I7519)/Inputs!$B$9), 0)</f>
        <v>0</v>
      </c>
      <c r="P7519" s="3">
        <f t="shared" si="1058"/>
        <v>0</v>
      </c>
      <c r="Q7519" s="3">
        <f t="shared" si="1059"/>
        <v>0</v>
      </c>
      <c r="R7519" s="3">
        <f>I7519 + M7519*Inputs!$B$9 - N7519/Inputs!$B$10</f>
        <v>0</v>
      </c>
    </row>
    <row r="7520" spans="1:18" x14ac:dyDescent="0.3">
      <c r="A7520" s="4">
        <v>46336.25</v>
      </c>
      <c r="B7520" s="3">
        <v>127.905</v>
      </c>
      <c r="C7520" s="3">
        <v>8.92</v>
      </c>
      <c r="D7520" s="3">
        <f t="shared" si="1053"/>
        <v>73.406145833333341</v>
      </c>
      <c r="E7520" s="3">
        <f>MAX(B7520 - D7520/Inputs!$B$5, 0)</f>
        <v>44.488925189393939</v>
      </c>
      <c r="F7520" s="3">
        <f>MAX(D7520*Inputs!$B$5 - B7520, 0)</f>
        <v>0</v>
      </c>
      <c r="G7520" s="3">
        <f t="shared" si="1054"/>
        <v>8.92</v>
      </c>
      <c r="H7520" t="str">
        <f t="shared" si="1055"/>
        <v>Discharge</v>
      </c>
      <c r="I7520" s="3">
        <f t="shared" si="1060"/>
        <v>0</v>
      </c>
      <c r="J7520" s="3">
        <f t="shared" si="1061"/>
        <v>255.79308667197296</v>
      </c>
      <c r="K7520" s="3">
        <f>MIN(Inputs!$B$2, (Inputs!$B$8 - I7520)/Inputs!$B$9)</f>
        <v>170</v>
      </c>
      <c r="L7520" s="3">
        <f>MAX(MIN(Inputs!$B$2, I7520*Inputs!$B$10, Inputs!$B$8*Inputs!$B$4 - J7520), 0)</f>
        <v>0</v>
      </c>
      <c r="M7520" s="3">
        <f t="shared" si="1056"/>
        <v>0</v>
      </c>
      <c r="N7520" s="3">
        <f t="shared" si="1057"/>
        <v>0</v>
      </c>
      <c r="O7520" s="3">
        <f>IF(H7520="Reg", MIN(Inputs!$B$2, I7520*Inputs!$B$10, (Inputs!$B$8-I7520)/Inputs!$B$9), 0)</f>
        <v>0</v>
      </c>
      <c r="P7520" s="3">
        <f t="shared" si="1058"/>
        <v>0</v>
      </c>
      <c r="Q7520" s="3">
        <f t="shared" si="1059"/>
        <v>0</v>
      </c>
      <c r="R7520" s="3">
        <f>I7520 + M7520*Inputs!$B$9 - N7520/Inputs!$B$10</f>
        <v>0</v>
      </c>
    </row>
    <row r="7521" spans="1:18" x14ac:dyDescent="0.3">
      <c r="A7521" s="4">
        <v>46336.291666666657</v>
      </c>
      <c r="B7521" s="3">
        <v>112.3725</v>
      </c>
      <c r="C7521" s="3">
        <v>19.14</v>
      </c>
      <c r="D7521" s="3">
        <f t="shared" si="1053"/>
        <v>73.406145833333341</v>
      </c>
      <c r="E7521" s="3">
        <f>MAX(B7521 - D7521/Inputs!$B$5, 0)</f>
        <v>28.95642518939394</v>
      </c>
      <c r="F7521" s="3">
        <f>MAX(D7521*Inputs!$B$5 - B7521, 0)</f>
        <v>0</v>
      </c>
      <c r="G7521" s="3">
        <f t="shared" si="1054"/>
        <v>19.14</v>
      </c>
      <c r="H7521" t="str">
        <f t="shared" si="1055"/>
        <v>Discharge</v>
      </c>
      <c r="I7521" s="3">
        <f t="shared" si="1060"/>
        <v>0</v>
      </c>
      <c r="J7521" s="3">
        <f t="shared" si="1061"/>
        <v>255.79308667197296</v>
      </c>
      <c r="K7521" s="3">
        <f>MIN(Inputs!$B$2, (Inputs!$B$8 - I7521)/Inputs!$B$9)</f>
        <v>170</v>
      </c>
      <c r="L7521" s="3">
        <f>MAX(MIN(Inputs!$B$2, I7521*Inputs!$B$10, Inputs!$B$8*Inputs!$B$4 - J7521), 0)</f>
        <v>0</v>
      </c>
      <c r="M7521" s="3">
        <f t="shared" si="1056"/>
        <v>0</v>
      </c>
      <c r="N7521" s="3">
        <f t="shared" si="1057"/>
        <v>0</v>
      </c>
      <c r="O7521" s="3">
        <f>IF(H7521="Reg", MIN(Inputs!$B$2, I7521*Inputs!$B$10, (Inputs!$B$8-I7521)/Inputs!$B$9), 0)</f>
        <v>0</v>
      </c>
      <c r="P7521" s="3">
        <f t="shared" si="1058"/>
        <v>0</v>
      </c>
      <c r="Q7521" s="3">
        <f t="shared" si="1059"/>
        <v>0</v>
      </c>
      <c r="R7521" s="3">
        <f>I7521 + M7521*Inputs!$B$9 - N7521/Inputs!$B$10</f>
        <v>0</v>
      </c>
    </row>
    <row r="7522" spans="1:18" x14ac:dyDescent="0.3">
      <c r="A7522" s="4">
        <v>46336.333333333343</v>
      </c>
      <c r="B7522" s="3">
        <v>79.52</v>
      </c>
      <c r="C7522" s="3">
        <v>12.13</v>
      </c>
      <c r="D7522" s="3">
        <f t="shared" si="1053"/>
        <v>73.406145833333341</v>
      </c>
      <c r="E7522" s="3">
        <f>MAX(B7522 - D7522/Inputs!$B$5, 0)</f>
        <v>0</v>
      </c>
      <c r="F7522" s="3">
        <f>MAX(D7522*Inputs!$B$5 - B7522, 0)</f>
        <v>0</v>
      </c>
      <c r="G7522" s="3">
        <f t="shared" si="1054"/>
        <v>12.13</v>
      </c>
      <c r="H7522" t="str">
        <f t="shared" si="1055"/>
        <v>Reg</v>
      </c>
      <c r="I7522" s="3">
        <f t="shared" si="1060"/>
        <v>0</v>
      </c>
      <c r="J7522" s="3">
        <f t="shared" si="1061"/>
        <v>255.79308667197296</v>
      </c>
      <c r="K7522" s="3">
        <f>MIN(Inputs!$B$2, (Inputs!$B$8 - I7522)/Inputs!$B$9)</f>
        <v>170</v>
      </c>
      <c r="L7522" s="3">
        <f>MAX(MIN(Inputs!$B$2, I7522*Inputs!$B$10, Inputs!$B$8*Inputs!$B$4 - J7522), 0)</f>
        <v>0</v>
      </c>
      <c r="M7522" s="3">
        <f t="shared" si="1056"/>
        <v>0</v>
      </c>
      <c r="N7522" s="3">
        <f t="shared" si="1057"/>
        <v>0</v>
      </c>
      <c r="O7522" s="3">
        <f>IF(H7522="Reg", MIN(Inputs!$B$2, I7522*Inputs!$B$10, (Inputs!$B$8-I7522)/Inputs!$B$9), 0)</f>
        <v>0</v>
      </c>
      <c r="P7522" s="3">
        <f t="shared" si="1058"/>
        <v>0</v>
      </c>
      <c r="Q7522" s="3">
        <f t="shared" si="1059"/>
        <v>0</v>
      </c>
      <c r="R7522" s="3">
        <f>I7522 + M7522*Inputs!$B$9 - N7522/Inputs!$B$10</f>
        <v>0</v>
      </c>
    </row>
    <row r="7523" spans="1:18" x14ac:dyDescent="0.3">
      <c r="A7523" s="4">
        <v>46336.375</v>
      </c>
      <c r="B7523" s="3">
        <v>56.537499999999994</v>
      </c>
      <c r="C7523" s="3">
        <v>2.8</v>
      </c>
      <c r="D7523" s="3">
        <f t="shared" si="1053"/>
        <v>73.406145833333341</v>
      </c>
      <c r="E7523" s="3">
        <f>MAX(B7523 - D7523/Inputs!$B$5, 0)</f>
        <v>0</v>
      </c>
      <c r="F7523" s="3">
        <f>MAX(D7523*Inputs!$B$5 - B7523, 0)</f>
        <v>8.0599083333333397</v>
      </c>
      <c r="G7523" s="3">
        <f t="shared" si="1054"/>
        <v>2.8</v>
      </c>
      <c r="H7523" t="str">
        <f t="shared" si="1055"/>
        <v>Charge</v>
      </c>
      <c r="I7523" s="3">
        <f t="shared" si="1060"/>
        <v>0</v>
      </c>
      <c r="J7523" s="3">
        <f t="shared" si="1061"/>
        <v>255.79308667197296</v>
      </c>
      <c r="K7523" s="3">
        <f>MIN(Inputs!$B$2, (Inputs!$B$8 - I7523)/Inputs!$B$9)</f>
        <v>170</v>
      </c>
      <c r="L7523" s="3">
        <f>MAX(MIN(Inputs!$B$2, I7523*Inputs!$B$10, Inputs!$B$8*Inputs!$B$4 - J7523), 0)</f>
        <v>0</v>
      </c>
      <c r="M7523" s="3">
        <f t="shared" si="1056"/>
        <v>170</v>
      </c>
      <c r="N7523" s="3">
        <f t="shared" si="1057"/>
        <v>0</v>
      </c>
      <c r="O7523" s="3">
        <f>IF(H7523="Reg", MIN(Inputs!$B$2, I7523*Inputs!$B$10, (Inputs!$B$8-I7523)/Inputs!$B$9), 0)</f>
        <v>0</v>
      </c>
      <c r="P7523" s="3">
        <f t="shared" si="1058"/>
        <v>-9611.3749999999982</v>
      </c>
      <c r="Q7523" s="3">
        <f t="shared" si="1059"/>
        <v>0</v>
      </c>
      <c r="R7523" s="3">
        <f>I7523 + M7523*Inputs!$B$9 - N7523/Inputs!$B$10</f>
        <v>159.4741358339966</v>
      </c>
    </row>
    <row r="7524" spans="1:18" x14ac:dyDescent="0.3">
      <c r="A7524" s="4">
        <v>46336.416666666657</v>
      </c>
      <c r="B7524" s="3">
        <v>44.382500000000007</v>
      </c>
      <c r="C7524" s="3">
        <v>1.3</v>
      </c>
      <c r="D7524" s="3">
        <f t="shared" si="1053"/>
        <v>73.406145833333341</v>
      </c>
      <c r="E7524" s="3">
        <f>MAX(B7524 - D7524/Inputs!$B$5, 0)</f>
        <v>0</v>
      </c>
      <c r="F7524" s="3">
        <f>MAX(D7524*Inputs!$B$5 - B7524, 0)</f>
        <v>20.214908333333327</v>
      </c>
      <c r="G7524" s="3">
        <f t="shared" si="1054"/>
        <v>1.3</v>
      </c>
      <c r="H7524" t="str">
        <f t="shared" si="1055"/>
        <v>Charge</v>
      </c>
      <c r="I7524" s="3">
        <f t="shared" si="1060"/>
        <v>159.4741358339966</v>
      </c>
      <c r="J7524" s="3">
        <f t="shared" si="1061"/>
        <v>255.79308667197296</v>
      </c>
      <c r="K7524" s="3">
        <f>MIN(Inputs!$B$2, (Inputs!$B$8 - I7524)/Inputs!$B$9)</f>
        <v>170</v>
      </c>
      <c r="L7524" s="3">
        <f>MAX(MIN(Inputs!$B$2, I7524*Inputs!$B$10, Inputs!$B$8*Inputs!$B$4 - J7524), 0)</f>
        <v>84.206913328027042</v>
      </c>
      <c r="M7524" s="3">
        <f t="shared" si="1056"/>
        <v>170</v>
      </c>
      <c r="N7524" s="3">
        <f t="shared" si="1057"/>
        <v>0</v>
      </c>
      <c r="O7524" s="3">
        <f>IF(H7524="Reg", MIN(Inputs!$B$2, I7524*Inputs!$B$10, (Inputs!$B$8-I7524)/Inputs!$B$9), 0)</f>
        <v>0</v>
      </c>
      <c r="P7524" s="3">
        <f t="shared" si="1058"/>
        <v>-7545.0250000000015</v>
      </c>
      <c r="Q7524" s="3">
        <f t="shared" si="1059"/>
        <v>0</v>
      </c>
      <c r="R7524" s="3">
        <f>I7524 + M7524*Inputs!$B$9 - N7524/Inputs!$B$10</f>
        <v>318.9482716679932</v>
      </c>
    </row>
    <row r="7525" spans="1:18" x14ac:dyDescent="0.3">
      <c r="A7525" s="4">
        <v>46336.458333333343</v>
      </c>
      <c r="B7525" s="3">
        <v>41.574999999999996</v>
      </c>
      <c r="C7525" s="3">
        <v>0.5</v>
      </c>
      <c r="D7525" s="3">
        <f t="shared" si="1053"/>
        <v>73.406145833333341</v>
      </c>
      <c r="E7525" s="3">
        <f>MAX(B7525 - D7525/Inputs!$B$5, 0)</f>
        <v>0</v>
      </c>
      <c r="F7525" s="3">
        <f>MAX(D7525*Inputs!$B$5 - B7525, 0)</f>
        <v>23.022408333333338</v>
      </c>
      <c r="G7525" s="3">
        <f t="shared" si="1054"/>
        <v>0.5</v>
      </c>
      <c r="H7525" t="str">
        <f t="shared" si="1055"/>
        <v>Charge</v>
      </c>
      <c r="I7525" s="3">
        <f t="shared" si="1060"/>
        <v>318.9482716679932</v>
      </c>
      <c r="J7525" s="3">
        <f t="shared" si="1061"/>
        <v>255.79308667197296</v>
      </c>
      <c r="K7525" s="3">
        <f>MIN(Inputs!$B$2, (Inputs!$B$8 - I7525)/Inputs!$B$9)</f>
        <v>22.44121780453775</v>
      </c>
      <c r="L7525" s="3">
        <f>MAX(MIN(Inputs!$B$2, I7525*Inputs!$B$10, Inputs!$B$8*Inputs!$B$4 - J7525), 0)</f>
        <v>84.206913328027042</v>
      </c>
      <c r="M7525" s="3">
        <f t="shared" si="1056"/>
        <v>22.44121780453775</v>
      </c>
      <c r="N7525" s="3">
        <f t="shared" si="1057"/>
        <v>0</v>
      </c>
      <c r="O7525" s="3">
        <f>IF(H7525="Reg", MIN(Inputs!$B$2, I7525*Inputs!$B$10, (Inputs!$B$8-I7525)/Inputs!$B$9), 0)</f>
        <v>0</v>
      </c>
      <c r="P7525" s="3">
        <f t="shared" si="1058"/>
        <v>-932.99363022365685</v>
      </c>
      <c r="Q7525" s="3">
        <f t="shared" si="1059"/>
        <v>0</v>
      </c>
      <c r="R7525" s="3">
        <f>I7525 + M7525*Inputs!$B$9 - N7525/Inputs!$B$10</f>
        <v>340</v>
      </c>
    </row>
    <row r="7526" spans="1:18" x14ac:dyDescent="0.3">
      <c r="A7526" s="4">
        <v>46336.5</v>
      </c>
      <c r="B7526" s="3">
        <v>43.637500000000003</v>
      </c>
      <c r="C7526" s="3">
        <v>0.4</v>
      </c>
      <c r="D7526" s="3">
        <f t="shared" si="1053"/>
        <v>73.406145833333341</v>
      </c>
      <c r="E7526" s="3">
        <f>MAX(B7526 - D7526/Inputs!$B$5, 0)</f>
        <v>0</v>
      </c>
      <c r="F7526" s="3">
        <f>MAX(D7526*Inputs!$B$5 - B7526, 0)</f>
        <v>20.959908333333331</v>
      </c>
      <c r="G7526" s="3">
        <f t="shared" si="1054"/>
        <v>0.4</v>
      </c>
      <c r="H7526" t="str">
        <f t="shared" si="1055"/>
        <v>Charge</v>
      </c>
      <c r="I7526" s="3">
        <f t="shared" si="1060"/>
        <v>340</v>
      </c>
      <c r="J7526" s="3">
        <f t="shared" si="1061"/>
        <v>255.79308667197296</v>
      </c>
      <c r="K7526" s="3">
        <f>MIN(Inputs!$B$2, (Inputs!$B$8 - I7526)/Inputs!$B$9)</f>
        <v>0</v>
      </c>
      <c r="L7526" s="3">
        <f>MAX(MIN(Inputs!$B$2, I7526*Inputs!$B$10, Inputs!$B$8*Inputs!$B$4 - J7526), 0)</f>
        <v>84.206913328027042</v>
      </c>
      <c r="M7526" s="3">
        <f t="shared" si="1056"/>
        <v>0</v>
      </c>
      <c r="N7526" s="3">
        <f t="shared" si="1057"/>
        <v>0</v>
      </c>
      <c r="O7526" s="3">
        <f>IF(H7526="Reg", MIN(Inputs!$B$2, I7526*Inputs!$B$10, (Inputs!$B$8-I7526)/Inputs!$B$9), 0)</f>
        <v>0</v>
      </c>
      <c r="P7526" s="3">
        <f t="shared" si="1058"/>
        <v>0</v>
      </c>
      <c r="Q7526" s="3">
        <f t="shared" si="1059"/>
        <v>0</v>
      </c>
      <c r="R7526" s="3">
        <f>I7526 + M7526*Inputs!$B$9 - N7526/Inputs!$B$10</f>
        <v>340</v>
      </c>
    </row>
    <row r="7527" spans="1:18" x14ac:dyDescent="0.3">
      <c r="A7527" s="4">
        <v>46336.541666666657</v>
      </c>
      <c r="B7527" s="3">
        <v>45.67</v>
      </c>
      <c r="C7527" s="3">
        <v>0.4</v>
      </c>
      <c r="D7527" s="3">
        <f t="shared" si="1053"/>
        <v>73.406145833333341</v>
      </c>
      <c r="E7527" s="3">
        <f>MAX(B7527 - D7527/Inputs!$B$5, 0)</f>
        <v>0</v>
      </c>
      <c r="F7527" s="3">
        <f>MAX(D7527*Inputs!$B$5 - B7527, 0)</f>
        <v>18.927408333333332</v>
      </c>
      <c r="G7527" s="3">
        <f t="shared" si="1054"/>
        <v>0.4</v>
      </c>
      <c r="H7527" t="str">
        <f t="shared" si="1055"/>
        <v>Charge</v>
      </c>
      <c r="I7527" s="3">
        <f t="shared" si="1060"/>
        <v>340</v>
      </c>
      <c r="J7527" s="3">
        <f t="shared" si="1061"/>
        <v>255.79308667197296</v>
      </c>
      <c r="K7527" s="3">
        <f>MIN(Inputs!$B$2, (Inputs!$B$8 - I7527)/Inputs!$B$9)</f>
        <v>0</v>
      </c>
      <c r="L7527" s="3">
        <f>MAX(MIN(Inputs!$B$2, I7527*Inputs!$B$10, Inputs!$B$8*Inputs!$B$4 - J7527), 0)</f>
        <v>84.206913328027042</v>
      </c>
      <c r="M7527" s="3">
        <f t="shared" si="1056"/>
        <v>0</v>
      </c>
      <c r="N7527" s="3">
        <f t="shared" si="1057"/>
        <v>0</v>
      </c>
      <c r="O7527" s="3">
        <f>IF(H7527="Reg", MIN(Inputs!$B$2, I7527*Inputs!$B$10, (Inputs!$B$8-I7527)/Inputs!$B$9), 0)</f>
        <v>0</v>
      </c>
      <c r="P7527" s="3">
        <f t="shared" si="1058"/>
        <v>0</v>
      </c>
      <c r="Q7527" s="3">
        <f t="shared" si="1059"/>
        <v>0</v>
      </c>
      <c r="R7527" s="3">
        <f>I7527 + M7527*Inputs!$B$9 - N7527/Inputs!$B$10</f>
        <v>340</v>
      </c>
    </row>
    <row r="7528" spans="1:18" x14ac:dyDescent="0.3">
      <c r="A7528" s="4">
        <v>46336.583333333343</v>
      </c>
      <c r="B7528" s="3">
        <v>49.752500000000005</v>
      </c>
      <c r="C7528" s="3">
        <v>0.49</v>
      </c>
      <c r="D7528" s="3">
        <f t="shared" si="1053"/>
        <v>73.406145833333341</v>
      </c>
      <c r="E7528" s="3">
        <f>MAX(B7528 - D7528/Inputs!$B$5, 0)</f>
        <v>0</v>
      </c>
      <c r="F7528" s="3">
        <f>MAX(D7528*Inputs!$B$5 - B7528, 0)</f>
        <v>14.844908333333329</v>
      </c>
      <c r="G7528" s="3">
        <f t="shared" si="1054"/>
        <v>0.49</v>
      </c>
      <c r="H7528" t="str">
        <f t="shared" si="1055"/>
        <v>Charge</v>
      </c>
      <c r="I7528" s="3">
        <f t="shared" si="1060"/>
        <v>340</v>
      </c>
      <c r="J7528" s="3">
        <f t="shared" si="1061"/>
        <v>255.79308667197296</v>
      </c>
      <c r="K7528" s="3">
        <f>MIN(Inputs!$B$2, (Inputs!$B$8 - I7528)/Inputs!$B$9)</f>
        <v>0</v>
      </c>
      <c r="L7528" s="3">
        <f>MAX(MIN(Inputs!$B$2, I7528*Inputs!$B$10, Inputs!$B$8*Inputs!$B$4 - J7528), 0)</f>
        <v>84.206913328027042</v>
      </c>
      <c r="M7528" s="3">
        <f t="shared" si="1056"/>
        <v>0</v>
      </c>
      <c r="N7528" s="3">
        <f t="shared" si="1057"/>
        <v>0</v>
      </c>
      <c r="O7528" s="3">
        <f>IF(H7528="Reg", MIN(Inputs!$B$2, I7528*Inputs!$B$10, (Inputs!$B$8-I7528)/Inputs!$B$9), 0)</f>
        <v>0</v>
      </c>
      <c r="P7528" s="3">
        <f t="shared" si="1058"/>
        <v>0</v>
      </c>
      <c r="Q7528" s="3">
        <f t="shared" si="1059"/>
        <v>0</v>
      </c>
      <c r="R7528" s="3">
        <f>I7528 + M7528*Inputs!$B$9 - N7528/Inputs!$B$10</f>
        <v>340</v>
      </c>
    </row>
    <row r="7529" spans="1:18" x14ac:dyDescent="0.3">
      <c r="A7529" s="4">
        <v>46336.625</v>
      </c>
      <c r="B7529" s="3">
        <v>51.672499999999999</v>
      </c>
      <c r="C7529" s="3">
        <v>0.4</v>
      </c>
      <c r="D7529" s="3">
        <f t="shared" si="1053"/>
        <v>73.406145833333341</v>
      </c>
      <c r="E7529" s="3">
        <f>MAX(B7529 - D7529/Inputs!$B$5, 0)</f>
        <v>0</v>
      </c>
      <c r="F7529" s="3">
        <f>MAX(D7529*Inputs!$B$5 - B7529, 0)</f>
        <v>12.924908333333335</v>
      </c>
      <c r="G7529" s="3">
        <f t="shared" si="1054"/>
        <v>0.4</v>
      </c>
      <c r="H7529" t="str">
        <f t="shared" si="1055"/>
        <v>Charge</v>
      </c>
      <c r="I7529" s="3">
        <f t="shared" si="1060"/>
        <v>340</v>
      </c>
      <c r="J7529" s="3">
        <f t="shared" si="1061"/>
        <v>255.79308667197296</v>
      </c>
      <c r="K7529" s="3">
        <f>MIN(Inputs!$B$2, (Inputs!$B$8 - I7529)/Inputs!$B$9)</f>
        <v>0</v>
      </c>
      <c r="L7529" s="3">
        <f>MAX(MIN(Inputs!$B$2, I7529*Inputs!$B$10, Inputs!$B$8*Inputs!$B$4 - J7529), 0)</f>
        <v>84.206913328027042</v>
      </c>
      <c r="M7529" s="3">
        <f t="shared" si="1056"/>
        <v>0</v>
      </c>
      <c r="N7529" s="3">
        <f t="shared" si="1057"/>
        <v>0</v>
      </c>
      <c r="O7529" s="3">
        <f>IF(H7529="Reg", MIN(Inputs!$B$2, I7529*Inputs!$B$10, (Inputs!$B$8-I7529)/Inputs!$B$9), 0)</f>
        <v>0</v>
      </c>
      <c r="P7529" s="3">
        <f t="shared" si="1058"/>
        <v>0</v>
      </c>
      <c r="Q7529" s="3">
        <f t="shared" si="1059"/>
        <v>0</v>
      </c>
      <c r="R7529" s="3">
        <f>I7529 + M7529*Inputs!$B$9 - N7529/Inputs!$B$10</f>
        <v>340</v>
      </c>
    </row>
    <row r="7530" spans="1:18" x14ac:dyDescent="0.3">
      <c r="A7530" s="4">
        <v>46336.666666666657</v>
      </c>
      <c r="B7530" s="3">
        <v>65.204999999999998</v>
      </c>
      <c r="C7530" s="3">
        <v>0.86</v>
      </c>
      <c r="D7530" s="3">
        <f t="shared" si="1053"/>
        <v>73.406145833333341</v>
      </c>
      <c r="E7530" s="3">
        <f>MAX(B7530 - D7530/Inputs!$B$5, 0)</f>
        <v>0</v>
      </c>
      <c r="F7530" s="3">
        <f>MAX(D7530*Inputs!$B$5 - B7530, 0)</f>
        <v>0</v>
      </c>
      <c r="G7530" s="3">
        <f t="shared" si="1054"/>
        <v>0.86</v>
      </c>
      <c r="H7530" t="str">
        <f t="shared" si="1055"/>
        <v>Reg</v>
      </c>
      <c r="I7530" s="3">
        <f t="shared" si="1060"/>
        <v>340</v>
      </c>
      <c r="J7530" s="3">
        <f t="shared" si="1061"/>
        <v>255.79308667197296</v>
      </c>
      <c r="K7530" s="3">
        <f>MIN(Inputs!$B$2, (Inputs!$B$8 - I7530)/Inputs!$B$9)</f>
        <v>0</v>
      </c>
      <c r="L7530" s="3">
        <f>MAX(MIN(Inputs!$B$2, I7530*Inputs!$B$10, Inputs!$B$8*Inputs!$B$4 - J7530), 0)</f>
        <v>84.206913328027042</v>
      </c>
      <c r="M7530" s="3">
        <f t="shared" si="1056"/>
        <v>0</v>
      </c>
      <c r="N7530" s="3">
        <f t="shared" si="1057"/>
        <v>0</v>
      </c>
      <c r="O7530" s="3">
        <f>IF(H7530="Reg", MIN(Inputs!$B$2, I7530*Inputs!$B$10, (Inputs!$B$8-I7530)/Inputs!$B$9), 0)</f>
        <v>0</v>
      </c>
      <c r="P7530" s="3">
        <f t="shared" si="1058"/>
        <v>0</v>
      </c>
      <c r="Q7530" s="3">
        <f t="shared" si="1059"/>
        <v>0</v>
      </c>
      <c r="R7530" s="3">
        <f>I7530 + M7530*Inputs!$B$9 - N7530/Inputs!$B$10</f>
        <v>340</v>
      </c>
    </row>
    <row r="7531" spans="1:18" x14ac:dyDescent="0.3">
      <c r="A7531" s="4">
        <v>46336.708333333343</v>
      </c>
      <c r="B7531" s="3">
        <v>102.63249999999999</v>
      </c>
      <c r="C7531" s="3">
        <v>7.5</v>
      </c>
      <c r="D7531" s="3">
        <f t="shared" si="1053"/>
        <v>73.406145833333341</v>
      </c>
      <c r="E7531" s="3">
        <f>MAX(B7531 - D7531/Inputs!$B$5, 0)</f>
        <v>19.216425189393931</v>
      </c>
      <c r="F7531" s="3">
        <f>MAX(D7531*Inputs!$B$5 - B7531, 0)</f>
        <v>0</v>
      </c>
      <c r="G7531" s="3">
        <f t="shared" si="1054"/>
        <v>7.5</v>
      </c>
      <c r="H7531" t="str">
        <f t="shared" si="1055"/>
        <v>Discharge</v>
      </c>
      <c r="I7531" s="3">
        <f t="shared" si="1060"/>
        <v>340</v>
      </c>
      <c r="J7531" s="3">
        <f t="shared" si="1061"/>
        <v>255.79308667197296</v>
      </c>
      <c r="K7531" s="3">
        <f>MIN(Inputs!$B$2, (Inputs!$B$8 - I7531)/Inputs!$B$9)</f>
        <v>0</v>
      </c>
      <c r="L7531" s="3">
        <f>MAX(MIN(Inputs!$B$2, I7531*Inputs!$B$10, Inputs!$B$8*Inputs!$B$4 - J7531), 0)</f>
        <v>84.206913328027042</v>
      </c>
      <c r="M7531" s="3">
        <f t="shared" si="1056"/>
        <v>0</v>
      </c>
      <c r="N7531" s="3">
        <f t="shared" si="1057"/>
        <v>84.206913328027042</v>
      </c>
      <c r="O7531" s="3">
        <f>IF(H7531="Reg", MIN(Inputs!$B$2, I7531*Inputs!$B$10, (Inputs!$B$8-I7531)/Inputs!$B$9), 0)</f>
        <v>0</v>
      </c>
      <c r="P7531" s="3">
        <f t="shared" si="1058"/>
        <v>8642.3660321387342</v>
      </c>
      <c r="Q7531" s="3">
        <f t="shared" si="1059"/>
        <v>0</v>
      </c>
      <c r="R7531" s="3">
        <f>I7531 + M7531*Inputs!$B$9 - N7531/Inputs!$B$10</f>
        <v>250.2351287818492</v>
      </c>
    </row>
    <row r="7532" spans="1:18" x14ac:dyDescent="0.3">
      <c r="A7532" s="4">
        <v>46336.75</v>
      </c>
      <c r="B7532" s="3">
        <v>92.004999999999995</v>
      </c>
      <c r="C7532" s="3">
        <v>0.64</v>
      </c>
      <c r="D7532" s="3">
        <f t="shared" si="1053"/>
        <v>73.406145833333341</v>
      </c>
      <c r="E7532" s="3">
        <f>MAX(B7532 - D7532/Inputs!$B$5, 0)</f>
        <v>8.5889251893939331</v>
      </c>
      <c r="F7532" s="3">
        <f>MAX(D7532*Inputs!$B$5 - B7532, 0)</f>
        <v>0</v>
      </c>
      <c r="G7532" s="3">
        <f t="shared" si="1054"/>
        <v>0.64</v>
      </c>
      <c r="H7532" t="str">
        <f t="shared" si="1055"/>
        <v>Discharge</v>
      </c>
      <c r="I7532" s="3">
        <f t="shared" si="1060"/>
        <v>250.2351287818492</v>
      </c>
      <c r="J7532" s="3">
        <f t="shared" si="1061"/>
        <v>340</v>
      </c>
      <c r="K7532" s="3">
        <f>MIN(Inputs!$B$2, (Inputs!$B$8 - I7532)/Inputs!$B$9)</f>
        <v>95.689674236394339</v>
      </c>
      <c r="L7532" s="3">
        <f>MAX(MIN(Inputs!$B$2, I7532*Inputs!$B$10, Inputs!$B$8*Inputs!$B$4 - J7532), 0)</f>
        <v>0</v>
      </c>
      <c r="M7532" s="3">
        <f t="shared" si="1056"/>
        <v>0</v>
      </c>
      <c r="N7532" s="3">
        <f t="shared" si="1057"/>
        <v>0</v>
      </c>
      <c r="O7532" s="3">
        <f>IF(H7532="Reg", MIN(Inputs!$B$2, I7532*Inputs!$B$10, (Inputs!$B$8-I7532)/Inputs!$B$9), 0)</f>
        <v>0</v>
      </c>
      <c r="P7532" s="3">
        <f t="shared" si="1058"/>
        <v>0</v>
      </c>
      <c r="Q7532" s="3">
        <f t="shared" si="1059"/>
        <v>0</v>
      </c>
      <c r="R7532" s="3">
        <f>I7532 + M7532*Inputs!$B$9 - N7532/Inputs!$B$10</f>
        <v>250.2351287818492</v>
      </c>
    </row>
    <row r="7533" spans="1:18" x14ac:dyDescent="0.3">
      <c r="A7533" s="4">
        <v>46336.791666666657</v>
      </c>
      <c r="B7533" s="3">
        <v>64.54249999999999</v>
      </c>
      <c r="C7533" s="3">
        <v>1.5</v>
      </c>
      <c r="D7533" s="3">
        <f t="shared" si="1053"/>
        <v>73.406145833333341</v>
      </c>
      <c r="E7533" s="3">
        <f>MAX(B7533 - D7533/Inputs!$B$5, 0)</f>
        <v>0</v>
      </c>
      <c r="F7533" s="3">
        <f>MAX(D7533*Inputs!$B$5 - B7533, 0)</f>
        <v>5.4908333333344217E-2</v>
      </c>
      <c r="G7533" s="3">
        <f t="shared" si="1054"/>
        <v>1.5</v>
      </c>
      <c r="H7533" t="str">
        <f t="shared" si="1055"/>
        <v>Reg</v>
      </c>
      <c r="I7533" s="3">
        <f t="shared" si="1060"/>
        <v>250.2351287818492</v>
      </c>
      <c r="J7533" s="3">
        <f t="shared" si="1061"/>
        <v>340</v>
      </c>
      <c r="K7533" s="3">
        <f>MIN(Inputs!$B$2, (Inputs!$B$8 - I7533)/Inputs!$B$9)</f>
        <v>95.689674236394339</v>
      </c>
      <c r="L7533" s="3">
        <f>MAX(MIN(Inputs!$B$2, I7533*Inputs!$B$10, Inputs!$B$8*Inputs!$B$4 - J7533), 0)</f>
        <v>0</v>
      </c>
      <c r="M7533" s="3">
        <f t="shared" si="1056"/>
        <v>0</v>
      </c>
      <c r="N7533" s="3">
        <f t="shared" si="1057"/>
        <v>0</v>
      </c>
      <c r="O7533" s="3">
        <f>IF(H7533="Reg", MIN(Inputs!$B$2, I7533*Inputs!$B$10, (Inputs!$B$8-I7533)/Inputs!$B$9), 0)</f>
        <v>95.689674236394339</v>
      </c>
      <c r="P7533" s="3">
        <f t="shared" si="1058"/>
        <v>0</v>
      </c>
      <c r="Q7533" s="3">
        <f t="shared" si="1059"/>
        <v>143.5345113545915</v>
      </c>
      <c r="R7533" s="3">
        <f>I7533 + M7533*Inputs!$B$9 - N7533/Inputs!$B$10</f>
        <v>250.2351287818492</v>
      </c>
    </row>
    <row r="7534" spans="1:18" x14ac:dyDescent="0.3">
      <c r="A7534" s="4">
        <v>46336.833333333343</v>
      </c>
      <c r="B7534" s="3">
        <v>58.967500000000001</v>
      </c>
      <c r="C7534" s="3">
        <v>1</v>
      </c>
      <c r="D7534" s="3">
        <f t="shared" si="1053"/>
        <v>73.406145833333341</v>
      </c>
      <c r="E7534" s="3">
        <f>MAX(B7534 - D7534/Inputs!$B$5, 0)</f>
        <v>0</v>
      </c>
      <c r="F7534" s="3">
        <f>MAX(D7534*Inputs!$B$5 - B7534, 0)</f>
        <v>5.6299083333333328</v>
      </c>
      <c r="G7534" s="3">
        <f t="shared" si="1054"/>
        <v>1</v>
      </c>
      <c r="H7534" t="str">
        <f t="shared" si="1055"/>
        <v>Charge</v>
      </c>
      <c r="I7534" s="3">
        <f t="shared" si="1060"/>
        <v>250.2351287818492</v>
      </c>
      <c r="J7534" s="3">
        <f t="shared" si="1061"/>
        <v>340</v>
      </c>
      <c r="K7534" s="3">
        <f>MIN(Inputs!$B$2, (Inputs!$B$8 - I7534)/Inputs!$B$9)</f>
        <v>95.689674236394339</v>
      </c>
      <c r="L7534" s="3">
        <f>MAX(MIN(Inputs!$B$2, I7534*Inputs!$B$10, Inputs!$B$8*Inputs!$B$4 - J7534), 0)</f>
        <v>0</v>
      </c>
      <c r="M7534" s="3">
        <f t="shared" si="1056"/>
        <v>95.689674236394339</v>
      </c>
      <c r="N7534" s="3">
        <f t="shared" si="1057"/>
        <v>0</v>
      </c>
      <c r="O7534" s="3">
        <f>IF(H7534="Reg", MIN(Inputs!$B$2, I7534*Inputs!$B$10, (Inputs!$B$8-I7534)/Inputs!$B$9), 0)</f>
        <v>0</v>
      </c>
      <c r="P7534" s="3">
        <f t="shared" si="1058"/>
        <v>-5642.5808655345836</v>
      </c>
      <c r="Q7534" s="3">
        <f t="shared" si="1059"/>
        <v>0</v>
      </c>
      <c r="R7534" s="3">
        <f>I7534 + M7534*Inputs!$B$9 - N7534/Inputs!$B$10</f>
        <v>340</v>
      </c>
    </row>
    <row r="7535" spans="1:18" x14ac:dyDescent="0.3">
      <c r="A7535" s="4">
        <v>46336.875</v>
      </c>
      <c r="B7535" s="3">
        <v>53.8675</v>
      </c>
      <c r="C7535" s="3">
        <v>0.8</v>
      </c>
      <c r="D7535" s="3">
        <f t="shared" si="1053"/>
        <v>73.406145833333341</v>
      </c>
      <c r="E7535" s="3">
        <f>MAX(B7535 - D7535/Inputs!$B$5, 0)</f>
        <v>0</v>
      </c>
      <c r="F7535" s="3">
        <f>MAX(D7535*Inputs!$B$5 - B7535, 0)</f>
        <v>10.729908333333334</v>
      </c>
      <c r="G7535" s="3">
        <f t="shared" si="1054"/>
        <v>0.8</v>
      </c>
      <c r="H7535" t="str">
        <f t="shared" si="1055"/>
        <v>Charge</v>
      </c>
      <c r="I7535" s="3">
        <f t="shared" si="1060"/>
        <v>340</v>
      </c>
      <c r="J7535" s="3">
        <f t="shared" si="1061"/>
        <v>340</v>
      </c>
      <c r="K7535" s="3">
        <f>MIN(Inputs!$B$2, (Inputs!$B$8 - I7535)/Inputs!$B$9)</f>
        <v>0</v>
      </c>
      <c r="L7535" s="3">
        <f>MAX(MIN(Inputs!$B$2, I7535*Inputs!$B$10, Inputs!$B$8*Inputs!$B$4 - J7535), 0)</f>
        <v>0</v>
      </c>
      <c r="M7535" s="3">
        <f t="shared" si="1056"/>
        <v>0</v>
      </c>
      <c r="N7535" s="3">
        <f t="shared" si="1057"/>
        <v>0</v>
      </c>
      <c r="O7535" s="3">
        <f>IF(H7535="Reg", MIN(Inputs!$B$2, I7535*Inputs!$B$10, (Inputs!$B$8-I7535)/Inputs!$B$9), 0)</f>
        <v>0</v>
      </c>
      <c r="P7535" s="3">
        <f t="shared" si="1058"/>
        <v>0</v>
      </c>
      <c r="Q7535" s="3">
        <f t="shared" si="1059"/>
        <v>0</v>
      </c>
      <c r="R7535" s="3">
        <f>I7535 + M7535*Inputs!$B$9 - N7535/Inputs!$B$10</f>
        <v>340</v>
      </c>
    </row>
    <row r="7536" spans="1:18" x14ac:dyDescent="0.3">
      <c r="A7536" s="4">
        <v>46336.916666666657</v>
      </c>
      <c r="B7536" s="3">
        <v>47.144999999999996</v>
      </c>
      <c r="C7536" s="3">
        <v>0.78</v>
      </c>
      <c r="D7536" s="3">
        <f t="shared" si="1053"/>
        <v>73.406145833333341</v>
      </c>
      <c r="E7536" s="3">
        <f>MAX(B7536 - D7536/Inputs!$B$5, 0)</f>
        <v>0</v>
      </c>
      <c r="F7536" s="3">
        <f>MAX(D7536*Inputs!$B$5 - B7536, 0)</f>
        <v>17.452408333333338</v>
      </c>
      <c r="G7536" s="3">
        <f t="shared" si="1054"/>
        <v>0.78</v>
      </c>
      <c r="H7536" t="str">
        <f t="shared" si="1055"/>
        <v>Charge</v>
      </c>
      <c r="I7536" s="3">
        <f t="shared" si="1060"/>
        <v>340</v>
      </c>
      <c r="J7536" s="3">
        <f t="shared" si="1061"/>
        <v>340</v>
      </c>
      <c r="K7536" s="3">
        <f>MIN(Inputs!$B$2, (Inputs!$B$8 - I7536)/Inputs!$B$9)</f>
        <v>0</v>
      </c>
      <c r="L7536" s="3">
        <f>MAX(MIN(Inputs!$B$2, I7536*Inputs!$B$10, Inputs!$B$8*Inputs!$B$4 - J7536), 0)</f>
        <v>0</v>
      </c>
      <c r="M7536" s="3">
        <f t="shared" si="1056"/>
        <v>0</v>
      </c>
      <c r="N7536" s="3">
        <f t="shared" si="1057"/>
        <v>0</v>
      </c>
      <c r="O7536" s="3">
        <f>IF(H7536="Reg", MIN(Inputs!$B$2, I7536*Inputs!$B$10, (Inputs!$B$8-I7536)/Inputs!$B$9), 0)</f>
        <v>0</v>
      </c>
      <c r="P7536" s="3">
        <f t="shared" si="1058"/>
        <v>0</v>
      </c>
      <c r="Q7536" s="3">
        <f t="shared" si="1059"/>
        <v>0</v>
      </c>
      <c r="R7536" s="3">
        <f>I7536 + M7536*Inputs!$B$9 - N7536/Inputs!$B$10</f>
        <v>340</v>
      </c>
    </row>
    <row r="7537" spans="1:18" x14ac:dyDescent="0.3">
      <c r="A7537" s="4">
        <v>46336.958333333343</v>
      </c>
      <c r="B7537" s="3">
        <v>63.092500000000001</v>
      </c>
      <c r="C7537" s="3">
        <v>0.37</v>
      </c>
      <c r="D7537" s="3">
        <f t="shared" si="1053"/>
        <v>73.406145833333341</v>
      </c>
      <c r="E7537" s="3">
        <f>MAX(B7537 - D7537/Inputs!$B$5, 0)</f>
        <v>0</v>
      </c>
      <c r="F7537" s="3">
        <f>MAX(D7537*Inputs!$B$5 - B7537, 0)</f>
        <v>1.5049083333333328</v>
      </c>
      <c r="G7537" s="3">
        <f t="shared" si="1054"/>
        <v>0.37</v>
      </c>
      <c r="H7537" t="str">
        <f t="shared" si="1055"/>
        <v>Charge</v>
      </c>
      <c r="I7537" s="3">
        <f t="shared" si="1060"/>
        <v>340</v>
      </c>
      <c r="J7537" s="3">
        <f t="shared" si="1061"/>
        <v>340</v>
      </c>
      <c r="K7537" s="3">
        <f>MIN(Inputs!$B$2, (Inputs!$B$8 - I7537)/Inputs!$B$9)</f>
        <v>0</v>
      </c>
      <c r="L7537" s="3">
        <f>MAX(MIN(Inputs!$B$2, I7537*Inputs!$B$10, Inputs!$B$8*Inputs!$B$4 - J7537), 0)</f>
        <v>0</v>
      </c>
      <c r="M7537" s="3">
        <f t="shared" si="1056"/>
        <v>0</v>
      </c>
      <c r="N7537" s="3">
        <f t="shared" si="1057"/>
        <v>0</v>
      </c>
      <c r="O7537" s="3">
        <f>IF(H7537="Reg", MIN(Inputs!$B$2, I7537*Inputs!$B$10, (Inputs!$B$8-I7537)/Inputs!$B$9), 0)</f>
        <v>0</v>
      </c>
      <c r="P7537" s="3">
        <f t="shared" si="1058"/>
        <v>0</v>
      </c>
      <c r="Q7537" s="3">
        <f t="shared" si="1059"/>
        <v>0</v>
      </c>
      <c r="R7537" s="3">
        <f>I7537 + M7537*Inputs!$B$9 - N7537/Inputs!$B$10</f>
        <v>340</v>
      </c>
    </row>
    <row r="7538" spans="1:18" x14ac:dyDescent="0.3">
      <c r="A7538" s="4">
        <v>46337</v>
      </c>
      <c r="B7538" s="3">
        <v>135.94</v>
      </c>
      <c r="C7538" s="3">
        <v>7.0000000000000007E-2</v>
      </c>
      <c r="D7538" s="3">
        <f t="shared" si="1053"/>
        <v>96.097812499999989</v>
      </c>
      <c r="E7538" s="3">
        <f>MAX(B7538 - D7538/Inputs!$B$5, 0)</f>
        <v>26.737940340909105</v>
      </c>
      <c r="F7538" s="3">
        <f>MAX(D7538*Inputs!$B$5 - B7538, 0)</f>
        <v>0</v>
      </c>
      <c r="G7538" s="3">
        <f t="shared" si="1054"/>
        <v>7.0000000000000007E-2</v>
      </c>
      <c r="H7538" t="str">
        <f t="shared" si="1055"/>
        <v>Discharge</v>
      </c>
      <c r="I7538" s="3">
        <f t="shared" si="1060"/>
        <v>340</v>
      </c>
      <c r="J7538" s="3">
        <f t="shared" si="1061"/>
        <v>0</v>
      </c>
      <c r="K7538" s="3">
        <f>MIN(Inputs!$B$2, (Inputs!$B$8 - I7538)/Inputs!$B$9)</f>
        <v>0</v>
      </c>
      <c r="L7538" s="3">
        <f>MAX(MIN(Inputs!$B$2, I7538*Inputs!$B$10, Inputs!$B$8*Inputs!$B$4 - J7538), 0)</f>
        <v>170</v>
      </c>
      <c r="M7538" s="3">
        <f t="shared" si="1056"/>
        <v>0</v>
      </c>
      <c r="N7538" s="3">
        <f t="shared" si="1057"/>
        <v>170</v>
      </c>
      <c r="O7538" s="3">
        <f>IF(H7538="Reg", MIN(Inputs!$B$2, I7538*Inputs!$B$10, (Inputs!$B$8-I7538)/Inputs!$B$9), 0)</f>
        <v>0</v>
      </c>
      <c r="P7538" s="3">
        <f t="shared" si="1058"/>
        <v>23109.8</v>
      </c>
      <c r="Q7538" s="3">
        <f t="shared" si="1059"/>
        <v>0</v>
      </c>
      <c r="R7538" s="3">
        <f>I7538 + M7538*Inputs!$B$9 - N7538/Inputs!$B$10</f>
        <v>158.77939109773115</v>
      </c>
    </row>
    <row r="7539" spans="1:18" x14ac:dyDescent="0.3">
      <c r="A7539" s="4">
        <v>46337.041666666657</v>
      </c>
      <c r="B7539" s="3">
        <v>96.552499999999995</v>
      </c>
      <c r="C7539" s="3">
        <v>0.08</v>
      </c>
      <c r="D7539" s="3">
        <f t="shared" si="1053"/>
        <v>96.097812499999989</v>
      </c>
      <c r="E7539" s="3">
        <f>MAX(B7539 - D7539/Inputs!$B$5, 0)</f>
        <v>0</v>
      </c>
      <c r="F7539" s="3">
        <f>MAX(D7539*Inputs!$B$5 - B7539, 0)</f>
        <v>0</v>
      </c>
      <c r="G7539" s="3">
        <f t="shared" si="1054"/>
        <v>0.08</v>
      </c>
      <c r="H7539" t="str">
        <f t="shared" si="1055"/>
        <v>Reg</v>
      </c>
      <c r="I7539" s="3">
        <f t="shared" si="1060"/>
        <v>158.77939109773115</v>
      </c>
      <c r="J7539" s="3">
        <f t="shared" si="1061"/>
        <v>170</v>
      </c>
      <c r="K7539" s="3">
        <f>MIN(Inputs!$B$2, (Inputs!$B$8 - I7539)/Inputs!$B$9)</f>
        <v>170</v>
      </c>
      <c r="L7539" s="3">
        <f>MAX(MIN(Inputs!$B$2, I7539*Inputs!$B$10, Inputs!$B$8*Inputs!$B$4 - J7539), 0)</f>
        <v>148.94827166799323</v>
      </c>
      <c r="M7539" s="3">
        <f t="shared" si="1056"/>
        <v>0</v>
      </c>
      <c r="N7539" s="3">
        <f t="shared" si="1057"/>
        <v>0</v>
      </c>
      <c r="O7539" s="3">
        <f>IF(H7539="Reg", MIN(Inputs!$B$2, I7539*Inputs!$B$10, (Inputs!$B$8-I7539)/Inputs!$B$9), 0)</f>
        <v>148.94827166799323</v>
      </c>
      <c r="P7539" s="3">
        <f t="shared" si="1058"/>
        <v>0</v>
      </c>
      <c r="Q7539" s="3">
        <f t="shared" si="1059"/>
        <v>11.915861733439458</v>
      </c>
      <c r="R7539" s="3">
        <f>I7539 + M7539*Inputs!$B$9 - N7539/Inputs!$B$10</f>
        <v>158.77939109773115</v>
      </c>
    </row>
    <row r="7540" spans="1:18" x14ac:dyDescent="0.3">
      <c r="A7540" s="4">
        <v>46337.083333333343</v>
      </c>
      <c r="B7540" s="3">
        <v>79.61</v>
      </c>
      <c r="C7540" s="3">
        <v>0.22</v>
      </c>
      <c r="D7540" s="3">
        <f t="shared" si="1053"/>
        <v>96.097812499999989</v>
      </c>
      <c r="E7540" s="3">
        <f>MAX(B7540 - D7540/Inputs!$B$5, 0)</f>
        <v>0</v>
      </c>
      <c r="F7540" s="3">
        <f>MAX(D7540*Inputs!$B$5 - B7540, 0)</f>
        <v>4.9560749999999985</v>
      </c>
      <c r="G7540" s="3">
        <f t="shared" si="1054"/>
        <v>0.22</v>
      </c>
      <c r="H7540" t="str">
        <f t="shared" si="1055"/>
        <v>Charge</v>
      </c>
      <c r="I7540" s="3">
        <f t="shared" si="1060"/>
        <v>158.77939109773115</v>
      </c>
      <c r="J7540" s="3">
        <f t="shared" si="1061"/>
        <v>170</v>
      </c>
      <c r="K7540" s="3">
        <f>MIN(Inputs!$B$2, (Inputs!$B$8 - I7540)/Inputs!$B$9)</f>
        <v>170</v>
      </c>
      <c r="L7540" s="3">
        <f>MAX(MIN(Inputs!$B$2, I7540*Inputs!$B$10, Inputs!$B$8*Inputs!$B$4 - J7540), 0)</f>
        <v>148.94827166799323</v>
      </c>
      <c r="M7540" s="3">
        <f t="shared" si="1056"/>
        <v>170</v>
      </c>
      <c r="N7540" s="3">
        <f t="shared" si="1057"/>
        <v>0</v>
      </c>
      <c r="O7540" s="3">
        <f>IF(H7540="Reg", MIN(Inputs!$B$2, I7540*Inputs!$B$10, (Inputs!$B$8-I7540)/Inputs!$B$9), 0)</f>
        <v>0</v>
      </c>
      <c r="P7540" s="3">
        <f t="shared" si="1058"/>
        <v>-13533.7</v>
      </c>
      <c r="Q7540" s="3">
        <f t="shared" si="1059"/>
        <v>0</v>
      </c>
      <c r="R7540" s="3">
        <f>I7540 + M7540*Inputs!$B$9 - N7540/Inputs!$B$10</f>
        <v>318.25352693172772</v>
      </c>
    </row>
    <row r="7541" spans="1:18" x14ac:dyDescent="0.3">
      <c r="A7541" s="4">
        <v>46337.125</v>
      </c>
      <c r="B7541" s="3">
        <v>80.115000000000009</v>
      </c>
      <c r="C7541" s="3">
        <v>0.24</v>
      </c>
      <c r="D7541" s="3">
        <f t="shared" si="1053"/>
        <v>96.097812499999989</v>
      </c>
      <c r="E7541" s="3">
        <f>MAX(B7541 - D7541/Inputs!$B$5, 0)</f>
        <v>0</v>
      </c>
      <c r="F7541" s="3">
        <f>MAX(D7541*Inputs!$B$5 - B7541, 0)</f>
        <v>4.4510749999999888</v>
      </c>
      <c r="G7541" s="3">
        <f t="shared" si="1054"/>
        <v>0.24</v>
      </c>
      <c r="H7541" t="str">
        <f t="shared" si="1055"/>
        <v>Charge</v>
      </c>
      <c r="I7541" s="3">
        <f t="shared" si="1060"/>
        <v>318.25352693172772</v>
      </c>
      <c r="J7541" s="3">
        <f t="shared" si="1061"/>
        <v>170</v>
      </c>
      <c r="K7541" s="3">
        <f>MIN(Inputs!$B$2, (Inputs!$B$8 - I7541)/Inputs!$B$9)</f>
        <v>23.181818181818198</v>
      </c>
      <c r="L7541" s="3">
        <f>MAX(MIN(Inputs!$B$2, I7541*Inputs!$B$10, Inputs!$B$8*Inputs!$B$4 - J7541), 0)</f>
        <v>170</v>
      </c>
      <c r="M7541" s="3">
        <f t="shared" si="1056"/>
        <v>23.181818181818198</v>
      </c>
      <c r="N7541" s="3">
        <f t="shared" si="1057"/>
        <v>0</v>
      </c>
      <c r="O7541" s="3">
        <f>IF(H7541="Reg", MIN(Inputs!$B$2, I7541*Inputs!$B$10, (Inputs!$B$8-I7541)/Inputs!$B$9), 0)</f>
        <v>0</v>
      </c>
      <c r="P7541" s="3">
        <f t="shared" si="1058"/>
        <v>-1857.2113636363651</v>
      </c>
      <c r="Q7541" s="3">
        <f t="shared" si="1059"/>
        <v>0</v>
      </c>
      <c r="R7541" s="3">
        <f>I7541 + M7541*Inputs!$B$9 - N7541/Inputs!$B$10</f>
        <v>340</v>
      </c>
    </row>
    <row r="7542" spans="1:18" x14ac:dyDescent="0.3">
      <c r="A7542" s="4">
        <v>46337.166666666657</v>
      </c>
      <c r="B7542" s="3">
        <v>143.22</v>
      </c>
      <c r="C7542" s="3">
        <v>0.24</v>
      </c>
      <c r="D7542" s="3">
        <f t="shared" si="1053"/>
        <v>96.097812499999989</v>
      </c>
      <c r="E7542" s="3">
        <f>MAX(B7542 - D7542/Inputs!$B$5, 0)</f>
        <v>34.017940340909107</v>
      </c>
      <c r="F7542" s="3">
        <f>MAX(D7542*Inputs!$B$5 - B7542, 0)</f>
        <v>0</v>
      </c>
      <c r="G7542" s="3">
        <f t="shared" si="1054"/>
        <v>0.24</v>
      </c>
      <c r="H7542" t="str">
        <f t="shared" si="1055"/>
        <v>Discharge</v>
      </c>
      <c r="I7542" s="3">
        <f t="shared" si="1060"/>
        <v>340</v>
      </c>
      <c r="J7542" s="3">
        <f t="shared" si="1061"/>
        <v>170</v>
      </c>
      <c r="K7542" s="3">
        <f>MIN(Inputs!$B$2, (Inputs!$B$8 - I7542)/Inputs!$B$9)</f>
        <v>0</v>
      </c>
      <c r="L7542" s="3">
        <f>MAX(MIN(Inputs!$B$2, I7542*Inputs!$B$10, Inputs!$B$8*Inputs!$B$4 - J7542), 0)</f>
        <v>170</v>
      </c>
      <c r="M7542" s="3">
        <f t="shared" si="1056"/>
        <v>0</v>
      </c>
      <c r="N7542" s="3">
        <f t="shared" si="1057"/>
        <v>170</v>
      </c>
      <c r="O7542" s="3">
        <f>IF(H7542="Reg", MIN(Inputs!$B$2, I7542*Inputs!$B$10, (Inputs!$B$8-I7542)/Inputs!$B$9), 0)</f>
        <v>0</v>
      </c>
      <c r="P7542" s="3">
        <f t="shared" si="1058"/>
        <v>24347.4</v>
      </c>
      <c r="Q7542" s="3">
        <f t="shared" si="1059"/>
        <v>0</v>
      </c>
      <c r="R7542" s="3">
        <f>I7542 + M7542*Inputs!$B$9 - N7542/Inputs!$B$10</f>
        <v>158.77939109773115</v>
      </c>
    </row>
    <row r="7543" spans="1:18" x14ac:dyDescent="0.3">
      <c r="A7543" s="4">
        <v>46337.208333333343</v>
      </c>
      <c r="B7543" s="3">
        <v>298.5</v>
      </c>
      <c r="C7543" s="3">
        <v>0.33</v>
      </c>
      <c r="D7543" s="3">
        <f t="shared" si="1053"/>
        <v>96.097812499999989</v>
      </c>
      <c r="E7543" s="3">
        <f>MAX(B7543 - D7543/Inputs!$B$5, 0)</f>
        <v>189.29794034090912</v>
      </c>
      <c r="F7543" s="3">
        <f>MAX(D7543*Inputs!$B$5 - B7543, 0)</f>
        <v>0</v>
      </c>
      <c r="G7543" s="3">
        <f t="shared" si="1054"/>
        <v>0.33</v>
      </c>
      <c r="H7543" t="str">
        <f t="shared" si="1055"/>
        <v>Discharge</v>
      </c>
      <c r="I7543" s="3">
        <f t="shared" si="1060"/>
        <v>158.77939109773115</v>
      </c>
      <c r="J7543" s="3">
        <f t="shared" si="1061"/>
        <v>340</v>
      </c>
      <c r="K7543" s="3">
        <f>MIN(Inputs!$B$2, (Inputs!$B$8 - I7543)/Inputs!$B$9)</f>
        <v>170</v>
      </c>
      <c r="L7543" s="3">
        <f>MAX(MIN(Inputs!$B$2, I7543*Inputs!$B$10, Inputs!$B$8*Inputs!$B$4 - J7543), 0)</f>
        <v>0</v>
      </c>
      <c r="M7543" s="3">
        <f t="shared" si="1056"/>
        <v>0</v>
      </c>
      <c r="N7543" s="3">
        <f t="shared" si="1057"/>
        <v>0</v>
      </c>
      <c r="O7543" s="3">
        <f>IF(H7543="Reg", MIN(Inputs!$B$2, I7543*Inputs!$B$10, (Inputs!$B$8-I7543)/Inputs!$B$9), 0)</f>
        <v>0</v>
      </c>
      <c r="P7543" s="3">
        <f t="shared" si="1058"/>
        <v>0</v>
      </c>
      <c r="Q7543" s="3">
        <f t="shared" si="1059"/>
        <v>0</v>
      </c>
      <c r="R7543" s="3">
        <f>I7543 + M7543*Inputs!$B$9 - N7543/Inputs!$B$10</f>
        <v>158.77939109773115</v>
      </c>
    </row>
    <row r="7544" spans="1:18" x14ac:dyDescent="0.3">
      <c r="A7544" s="4">
        <v>46337.25</v>
      </c>
      <c r="B7544" s="3">
        <v>343.46249999999998</v>
      </c>
      <c r="C7544" s="3">
        <v>0.1</v>
      </c>
      <c r="D7544" s="3">
        <f t="shared" si="1053"/>
        <v>96.097812499999989</v>
      </c>
      <c r="E7544" s="3">
        <f>MAX(B7544 - D7544/Inputs!$B$5, 0)</f>
        <v>234.2604403409091</v>
      </c>
      <c r="F7544" s="3">
        <f>MAX(D7544*Inputs!$B$5 - B7544, 0)</f>
        <v>0</v>
      </c>
      <c r="G7544" s="3">
        <f t="shared" si="1054"/>
        <v>0.1</v>
      </c>
      <c r="H7544" t="str">
        <f t="shared" si="1055"/>
        <v>Discharge</v>
      </c>
      <c r="I7544" s="3">
        <f t="shared" si="1060"/>
        <v>158.77939109773115</v>
      </c>
      <c r="J7544" s="3">
        <f t="shared" si="1061"/>
        <v>340</v>
      </c>
      <c r="K7544" s="3">
        <f>MIN(Inputs!$B$2, (Inputs!$B$8 - I7544)/Inputs!$B$9)</f>
        <v>170</v>
      </c>
      <c r="L7544" s="3">
        <f>MAX(MIN(Inputs!$B$2, I7544*Inputs!$B$10, Inputs!$B$8*Inputs!$B$4 - J7544), 0)</f>
        <v>0</v>
      </c>
      <c r="M7544" s="3">
        <f t="shared" si="1056"/>
        <v>0</v>
      </c>
      <c r="N7544" s="3">
        <f t="shared" si="1057"/>
        <v>0</v>
      </c>
      <c r="O7544" s="3">
        <f>IF(H7544="Reg", MIN(Inputs!$B$2, I7544*Inputs!$B$10, (Inputs!$B$8-I7544)/Inputs!$B$9), 0)</f>
        <v>0</v>
      </c>
      <c r="P7544" s="3">
        <f t="shared" si="1058"/>
        <v>0</v>
      </c>
      <c r="Q7544" s="3">
        <f t="shared" si="1059"/>
        <v>0</v>
      </c>
      <c r="R7544" s="3">
        <f>I7544 + M7544*Inputs!$B$9 - N7544/Inputs!$B$10</f>
        <v>158.77939109773115</v>
      </c>
    </row>
    <row r="7545" spans="1:18" x14ac:dyDescent="0.3">
      <c r="A7545" s="4">
        <v>46337.291666666657</v>
      </c>
      <c r="B7545" s="3">
        <v>191.38499999999999</v>
      </c>
      <c r="C7545" s="3">
        <v>0.9</v>
      </c>
      <c r="D7545" s="3">
        <f t="shared" si="1053"/>
        <v>96.097812499999989</v>
      </c>
      <c r="E7545" s="3">
        <f>MAX(B7545 - D7545/Inputs!$B$5, 0)</f>
        <v>82.182940340909099</v>
      </c>
      <c r="F7545" s="3">
        <f>MAX(D7545*Inputs!$B$5 - B7545, 0)</f>
        <v>0</v>
      </c>
      <c r="G7545" s="3">
        <f t="shared" si="1054"/>
        <v>0.9</v>
      </c>
      <c r="H7545" t="str">
        <f t="shared" si="1055"/>
        <v>Discharge</v>
      </c>
      <c r="I7545" s="3">
        <f t="shared" si="1060"/>
        <v>158.77939109773115</v>
      </c>
      <c r="J7545" s="3">
        <f t="shared" si="1061"/>
        <v>340</v>
      </c>
      <c r="K7545" s="3">
        <f>MIN(Inputs!$B$2, (Inputs!$B$8 - I7545)/Inputs!$B$9)</f>
        <v>170</v>
      </c>
      <c r="L7545" s="3">
        <f>MAX(MIN(Inputs!$B$2, I7545*Inputs!$B$10, Inputs!$B$8*Inputs!$B$4 - J7545), 0)</f>
        <v>0</v>
      </c>
      <c r="M7545" s="3">
        <f t="shared" si="1056"/>
        <v>0</v>
      </c>
      <c r="N7545" s="3">
        <f t="shared" si="1057"/>
        <v>0</v>
      </c>
      <c r="O7545" s="3">
        <f>IF(H7545="Reg", MIN(Inputs!$B$2, I7545*Inputs!$B$10, (Inputs!$B$8-I7545)/Inputs!$B$9), 0)</f>
        <v>0</v>
      </c>
      <c r="P7545" s="3">
        <f t="shared" si="1058"/>
        <v>0</v>
      </c>
      <c r="Q7545" s="3">
        <f t="shared" si="1059"/>
        <v>0</v>
      </c>
      <c r="R7545" s="3">
        <f>I7545 + M7545*Inputs!$B$9 - N7545/Inputs!$B$10</f>
        <v>158.77939109773115</v>
      </c>
    </row>
    <row r="7546" spans="1:18" x14ac:dyDescent="0.3">
      <c r="A7546" s="4">
        <v>46337.333333333343</v>
      </c>
      <c r="B7546" s="3">
        <v>54.152500000000003</v>
      </c>
      <c r="C7546" s="3">
        <v>6.43</v>
      </c>
      <c r="D7546" s="3">
        <f t="shared" si="1053"/>
        <v>96.097812499999989</v>
      </c>
      <c r="E7546" s="3">
        <f>MAX(B7546 - D7546/Inputs!$B$5, 0)</f>
        <v>0</v>
      </c>
      <c r="F7546" s="3">
        <f>MAX(D7546*Inputs!$B$5 - B7546, 0)</f>
        <v>30.413574999999994</v>
      </c>
      <c r="G7546" s="3">
        <f t="shared" si="1054"/>
        <v>6.43</v>
      </c>
      <c r="H7546" t="str">
        <f t="shared" si="1055"/>
        <v>Charge</v>
      </c>
      <c r="I7546" s="3">
        <f t="shared" si="1060"/>
        <v>158.77939109773115</v>
      </c>
      <c r="J7546" s="3">
        <f t="shared" si="1061"/>
        <v>340</v>
      </c>
      <c r="K7546" s="3">
        <f>MIN(Inputs!$B$2, (Inputs!$B$8 - I7546)/Inputs!$B$9)</f>
        <v>170</v>
      </c>
      <c r="L7546" s="3">
        <f>MAX(MIN(Inputs!$B$2, I7546*Inputs!$B$10, Inputs!$B$8*Inputs!$B$4 - J7546), 0)</f>
        <v>0</v>
      </c>
      <c r="M7546" s="3">
        <f t="shared" si="1056"/>
        <v>170</v>
      </c>
      <c r="N7546" s="3">
        <f t="shared" si="1057"/>
        <v>0</v>
      </c>
      <c r="O7546" s="3">
        <f>IF(H7546="Reg", MIN(Inputs!$B$2, I7546*Inputs!$B$10, (Inputs!$B$8-I7546)/Inputs!$B$9), 0)</f>
        <v>0</v>
      </c>
      <c r="P7546" s="3">
        <f t="shared" si="1058"/>
        <v>-9205.9250000000011</v>
      </c>
      <c r="Q7546" s="3">
        <f t="shared" si="1059"/>
        <v>0</v>
      </c>
      <c r="R7546" s="3">
        <f>I7546 + M7546*Inputs!$B$9 - N7546/Inputs!$B$10</f>
        <v>318.25352693172772</v>
      </c>
    </row>
    <row r="7547" spans="1:18" x14ac:dyDescent="0.3">
      <c r="A7547" s="4">
        <v>46337.375</v>
      </c>
      <c r="B7547" s="3">
        <v>49.475000000000001</v>
      </c>
      <c r="C7547" s="3">
        <v>1.47</v>
      </c>
      <c r="D7547" s="3">
        <f t="shared" si="1053"/>
        <v>96.097812499999989</v>
      </c>
      <c r="E7547" s="3">
        <f>MAX(B7547 - D7547/Inputs!$B$5, 0)</f>
        <v>0</v>
      </c>
      <c r="F7547" s="3">
        <f>MAX(D7547*Inputs!$B$5 - B7547, 0)</f>
        <v>35.091074999999996</v>
      </c>
      <c r="G7547" s="3">
        <f t="shared" si="1054"/>
        <v>1.47</v>
      </c>
      <c r="H7547" t="str">
        <f t="shared" si="1055"/>
        <v>Charge</v>
      </c>
      <c r="I7547" s="3">
        <f t="shared" si="1060"/>
        <v>318.25352693172772</v>
      </c>
      <c r="J7547" s="3">
        <f t="shared" si="1061"/>
        <v>340</v>
      </c>
      <c r="K7547" s="3">
        <f>MIN(Inputs!$B$2, (Inputs!$B$8 - I7547)/Inputs!$B$9)</f>
        <v>23.181818181818198</v>
      </c>
      <c r="L7547" s="3">
        <f>MAX(MIN(Inputs!$B$2, I7547*Inputs!$B$10, Inputs!$B$8*Inputs!$B$4 - J7547), 0)</f>
        <v>0</v>
      </c>
      <c r="M7547" s="3">
        <f t="shared" si="1056"/>
        <v>23.181818181818198</v>
      </c>
      <c r="N7547" s="3">
        <f t="shared" si="1057"/>
        <v>0</v>
      </c>
      <c r="O7547" s="3">
        <f>IF(H7547="Reg", MIN(Inputs!$B$2, I7547*Inputs!$B$10, (Inputs!$B$8-I7547)/Inputs!$B$9), 0)</f>
        <v>0</v>
      </c>
      <c r="P7547" s="3">
        <f t="shared" si="1058"/>
        <v>-1146.9204545454554</v>
      </c>
      <c r="Q7547" s="3">
        <f t="shared" si="1059"/>
        <v>0</v>
      </c>
      <c r="R7547" s="3">
        <f>I7547 + M7547*Inputs!$B$9 - N7547/Inputs!$B$10</f>
        <v>340</v>
      </c>
    </row>
    <row r="7548" spans="1:18" x14ac:dyDescent="0.3">
      <c r="A7548" s="4">
        <v>46337.416666666657</v>
      </c>
      <c r="B7548" s="3">
        <v>39.847499999999997</v>
      </c>
      <c r="C7548" s="3">
        <v>0.89</v>
      </c>
      <c r="D7548" s="3">
        <f t="shared" si="1053"/>
        <v>96.097812499999989</v>
      </c>
      <c r="E7548" s="3">
        <f>MAX(B7548 - D7548/Inputs!$B$5, 0)</f>
        <v>0</v>
      </c>
      <c r="F7548" s="3">
        <f>MAX(D7548*Inputs!$B$5 - B7548, 0)</f>
        <v>44.718575000000001</v>
      </c>
      <c r="G7548" s="3">
        <f t="shared" si="1054"/>
        <v>0.89</v>
      </c>
      <c r="H7548" t="str">
        <f t="shared" si="1055"/>
        <v>Charge</v>
      </c>
      <c r="I7548" s="3">
        <f t="shared" si="1060"/>
        <v>340</v>
      </c>
      <c r="J7548" s="3">
        <f t="shared" si="1061"/>
        <v>340</v>
      </c>
      <c r="K7548" s="3">
        <f>MIN(Inputs!$B$2, (Inputs!$B$8 - I7548)/Inputs!$B$9)</f>
        <v>0</v>
      </c>
      <c r="L7548" s="3">
        <f>MAX(MIN(Inputs!$B$2, I7548*Inputs!$B$10, Inputs!$B$8*Inputs!$B$4 - J7548), 0)</f>
        <v>0</v>
      </c>
      <c r="M7548" s="3">
        <f t="shared" si="1056"/>
        <v>0</v>
      </c>
      <c r="N7548" s="3">
        <f t="shared" si="1057"/>
        <v>0</v>
      </c>
      <c r="O7548" s="3">
        <f>IF(H7548="Reg", MIN(Inputs!$B$2, I7548*Inputs!$B$10, (Inputs!$B$8-I7548)/Inputs!$B$9), 0)</f>
        <v>0</v>
      </c>
      <c r="P7548" s="3">
        <f t="shared" si="1058"/>
        <v>0</v>
      </c>
      <c r="Q7548" s="3">
        <f t="shared" si="1059"/>
        <v>0</v>
      </c>
      <c r="R7548" s="3">
        <f>I7548 + M7548*Inputs!$B$9 - N7548/Inputs!$B$10</f>
        <v>340</v>
      </c>
    </row>
    <row r="7549" spans="1:18" x14ac:dyDescent="0.3">
      <c r="A7549" s="4">
        <v>46337.458333333343</v>
      </c>
      <c r="B7549" s="3">
        <v>36.699999999999996</v>
      </c>
      <c r="C7549" s="3">
        <v>0.5</v>
      </c>
      <c r="D7549" s="3">
        <f t="shared" si="1053"/>
        <v>96.097812499999989</v>
      </c>
      <c r="E7549" s="3">
        <f>MAX(B7549 - D7549/Inputs!$B$5, 0)</f>
        <v>0</v>
      </c>
      <c r="F7549" s="3">
        <f>MAX(D7549*Inputs!$B$5 - B7549, 0)</f>
        <v>47.866075000000002</v>
      </c>
      <c r="G7549" s="3">
        <f t="shared" si="1054"/>
        <v>0.5</v>
      </c>
      <c r="H7549" t="str">
        <f t="shared" si="1055"/>
        <v>Charge</v>
      </c>
      <c r="I7549" s="3">
        <f t="shared" si="1060"/>
        <v>340</v>
      </c>
      <c r="J7549" s="3">
        <f t="shared" si="1061"/>
        <v>340</v>
      </c>
      <c r="K7549" s="3">
        <f>MIN(Inputs!$B$2, (Inputs!$B$8 - I7549)/Inputs!$B$9)</f>
        <v>0</v>
      </c>
      <c r="L7549" s="3">
        <f>MAX(MIN(Inputs!$B$2, I7549*Inputs!$B$10, Inputs!$B$8*Inputs!$B$4 - J7549), 0)</f>
        <v>0</v>
      </c>
      <c r="M7549" s="3">
        <f t="shared" si="1056"/>
        <v>0</v>
      </c>
      <c r="N7549" s="3">
        <f t="shared" si="1057"/>
        <v>0</v>
      </c>
      <c r="O7549" s="3">
        <f>IF(H7549="Reg", MIN(Inputs!$B$2, I7549*Inputs!$B$10, (Inputs!$B$8-I7549)/Inputs!$B$9), 0)</f>
        <v>0</v>
      </c>
      <c r="P7549" s="3">
        <f t="shared" si="1058"/>
        <v>0</v>
      </c>
      <c r="Q7549" s="3">
        <f t="shared" si="1059"/>
        <v>0</v>
      </c>
      <c r="R7549" s="3">
        <f>I7549 + M7549*Inputs!$B$9 - N7549/Inputs!$B$10</f>
        <v>340</v>
      </c>
    </row>
    <row r="7550" spans="1:18" x14ac:dyDescent="0.3">
      <c r="A7550" s="4">
        <v>46337.5</v>
      </c>
      <c r="B7550" s="3">
        <v>29.762500000000003</v>
      </c>
      <c r="C7550" s="3">
        <v>0.3</v>
      </c>
      <c r="D7550" s="3">
        <f t="shared" si="1053"/>
        <v>96.097812499999989</v>
      </c>
      <c r="E7550" s="3">
        <f>MAX(B7550 - D7550/Inputs!$B$5, 0)</f>
        <v>0</v>
      </c>
      <c r="F7550" s="3">
        <f>MAX(D7550*Inputs!$B$5 - B7550, 0)</f>
        <v>54.803574999999995</v>
      </c>
      <c r="G7550" s="3">
        <f t="shared" si="1054"/>
        <v>0.3</v>
      </c>
      <c r="H7550" t="str">
        <f t="shared" si="1055"/>
        <v>Charge</v>
      </c>
      <c r="I7550" s="3">
        <f t="shared" si="1060"/>
        <v>340</v>
      </c>
      <c r="J7550" s="3">
        <f t="shared" si="1061"/>
        <v>340</v>
      </c>
      <c r="K7550" s="3">
        <f>MIN(Inputs!$B$2, (Inputs!$B$8 - I7550)/Inputs!$B$9)</f>
        <v>0</v>
      </c>
      <c r="L7550" s="3">
        <f>MAX(MIN(Inputs!$B$2, I7550*Inputs!$B$10, Inputs!$B$8*Inputs!$B$4 - J7550), 0)</f>
        <v>0</v>
      </c>
      <c r="M7550" s="3">
        <f t="shared" si="1056"/>
        <v>0</v>
      </c>
      <c r="N7550" s="3">
        <f t="shared" si="1057"/>
        <v>0</v>
      </c>
      <c r="O7550" s="3">
        <f>IF(H7550="Reg", MIN(Inputs!$B$2, I7550*Inputs!$B$10, (Inputs!$B$8-I7550)/Inputs!$B$9), 0)</f>
        <v>0</v>
      </c>
      <c r="P7550" s="3">
        <f t="shared" si="1058"/>
        <v>0</v>
      </c>
      <c r="Q7550" s="3">
        <f t="shared" si="1059"/>
        <v>0</v>
      </c>
      <c r="R7550" s="3">
        <f>I7550 + M7550*Inputs!$B$9 - N7550/Inputs!$B$10</f>
        <v>340</v>
      </c>
    </row>
    <row r="7551" spans="1:18" x14ac:dyDescent="0.3">
      <c r="A7551" s="4">
        <v>46337.541666666657</v>
      </c>
      <c r="B7551" s="3">
        <v>24.540000000000003</v>
      </c>
      <c r="C7551" s="3">
        <v>0.49</v>
      </c>
      <c r="D7551" s="3">
        <f t="shared" si="1053"/>
        <v>96.097812499999989</v>
      </c>
      <c r="E7551" s="3">
        <f>MAX(B7551 - D7551/Inputs!$B$5, 0)</f>
        <v>0</v>
      </c>
      <c r="F7551" s="3">
        <f>MAX(D7551*Inputs!$B$5 - B7551, 0)</f>
        <v>60.026074999999992</v>
      </c>
      <c r="G7551" s="3">
        <f t="shared" si="1054"/>
        <v>0.49</v>
      </c>
      <c r="H7551" t="str">
        <f t="shared" si="1055"/>
        <v>Charge</v>
      </c>
      <c r="I7551" s="3">
        <f t="shared" si="1060"/>
        <v>340</v>
      </c>
      <c r="J7551" s="3">
        <f t="shared" si="1061"/>
        <v>340</v>
      </c>
      <c r="K7551" s="3">
        <f>MIN(Inputs!$B$2, (Inputs!$B$8 - I7551)/Inputs!$B$9)</f>
        <v>0</v>
      </c>
      <c r="L7551" s="3">
        <f>MAX(MIN(Inputs!$B$2, I7551*Inputs!$B$10, Inputs!$B$8*Inputs!$B$4 - J7551), 0)</f>
        <v>0</v>
      </c>
      <c r="M7551" s="3">
        <f t="shared" si="1056"/>
        <v>0</v>
      </c>
      <c r="N7551" s="3">
        <f t="shared" si="1057"/>
        <v>0</v>
      </c>
      <c r="O7551" s="3">
        <f>IF(H7551="Reg", MIN(Inputs!$B$2, I7551*Inputs!$B$10, (Inputs!$B$8-I7551)/Inputs!$B$9), 0)</f>
        <v>0</v>
      </c>
      <c r="P7551" s="3">
        <f t="shared" si="1058"/>
        <v>0</v>
      </c>
      <c r="Q7551" s="3">
        <f t="shared" si="1059"/>
        <v>0</v>
      </c>
      <c r="R7551" s="3">
        <f>I7551 + M7551*Inputs!$B$9 - N7551/Inputs!$B$10</f>
        <v>340</v>
      </c>
    </row>
    <row r="7552" spans="1:18" x14ac:dyDescent="0.3">
      <c r="A7552" s="4">
        <v>46337.583333333343</v>
      </c>
      <c r="B7552" s="3">
        <v>19.925000000000001</v>
      </c>
      <c r="C7552" s="3">
        <v>0.5</v>
      </c>
      <c r="D7552" s="3">
        <f t="shared" si="1053"/>
        <v>96.097812499999989</v>
      </c>
      <c r="E7552" s="3">
        <f>MAX(B7552 - D7552/Inputs!$B$5, 0)</f>
        <v>0</v>
      </c>
      <c r="F7552" s="3">
        <f>MAX(D7552*Inputs!$B$5 - B7552, 0)</f>
        <v>64.641075000000001</v>
      </c>
      <c r="G7552" s="3">
        <f t="shared" si="1054"/>
        <v>0.5</v>
      </c>
      <c r="H7552" t="str">
        <f t="shared" si="1055"/>
        <v>Charge</v>
      </c>
      <c r="I7552" s="3">
        <f t="shared" si="1060"/>
        <v>340</v>
      </c>
      <c r="J7552" s="3">
        <f t="shared" si="1061"/>
        <v>340</v>
      </c>
      <c r="K7552" s="3">
        <f>MIN(Inputs!$B$2, (Inputs!$B$8 - I7552)/Inputs!$B$9)</f>
        <v>0</v>
      </c>
      <c r="L7552" s="3">
        <f>MAX(MIN(Inputs!$B$2, I7552*Inputs!$B$10, Inputs!$B$8*Inputs!$B$4 - J7552), 0)</f>
        <v>0</v>
      </c>
      <c r="M7552" s="3">
        <f t="shared" si="1056"/>
        <v>0</v>
      </c>
      <c r="N7552" s="3">
        <f t="shared" si="1057"/>
        <v>0</v>
      </c>
      <c r="O7552" s="3">
        <f>IF(H7552="Reg", MIN(Inputs!$B$2, I7552*Inputs!$B$10, (Inputs!$B$8-I7552)/Inputs!$B$9), 0)</f>
        <v>0</v>
      </c>
      <c r="P7552" s="3">
        <f t="shared" si="1058"/>
        <v>0</v>
      </c>
      <c r="Q7552" s="3">
        <f t="shared" si="1059"/>
        <v>0</v>
      </c>
      <c r="R7552" s="3">
        <f>I7552 + M7552*Inputs!$B$9 - N7552/Inputs!$B$10</f>
        <v>340</v>
      </c>
    </row>
    <row r="7553" spans="1:18" x14ac:dyDescent="0.3">
      <c r="A7553" s="4">
        <v>46337.625</v>
      </c>
      <c r="B7553" s="3">
        <v>19.060000000000002</v>
      </c>
      <c r="C7553" s="3">
        <v>0.5</v>
      </c>
      <c r="D7553" s="3">
        <f t="shared" si="1053"/>
        <v>96.097812499999989</v>
      </c>
      <c r="E7553" s="3">
        <f>MAX(B7553 - D7553/Inputs!$B$5, 0)</f>
        <v>0</v>
      </c>
      <c r="F7553" s="3">
        <f>MAX(D7553*Inputs!$B$5 - B7553, 0)</f>
        <v>65.506074999999996</v>
      </c>
      <c r="G7553" s="3">
        <f t="shared" si="1054"/>
        <v>0.5</v>
      </c>
      <c r="H7553" t="str">
        <f t="shared" si="1055"/>
        <v>Charge</v>
      </c>
      <c r="I7553" s="3">
        <f t="shared" si="1060"/>
        <v>340</v>
      </c>
      <c r="J7553" s="3">
        <f t="shared" si="1061"/>
        <v>340</v>
      </c>
      <c r="K7553" s="3">
        <f>MIN(Inputs!$B$2, (Inputs!$B$8 - I7553)/Inputs!$B$9)</f>
        <v>0</v>
      </c>
      <c r="L7553" s="3">
        <f>MAX(MIN(Inputs!$B$2, I7553*Inputs!$B$10, Inputs!$B$8*Inputs!$B$4 - J7553), 0)</f>
        <v>0</v>
      </c>
      <c r="M7553" s="3">
        <f t="shared" si="1056"/>
        <v>0</v>
      </c>
      <c r="N7553" s="3">
        <f t="shared" si="1057"/>
        <v>0</v>
      </c>
      <c r="O7553" s="3">
        <f>IF(H7553="Reg", MIN(Inputs!$B$2, I7553*Inputs!$B$10, (Inputs!$B$8-I7553)/Inputs!$B$9), 0)</f>
        <v>0</v>
      </c>
      <c r="P7553" s="3">
        <f t="shared" si="1058"/>
        <v>0</v>
      </c>
      <c r="Q7553" s="3">
        <f t="shared" si="1059"/>
        <v>0</v>
      </c>
      <c r="R7553" s="3">
        <f>I7553 + M7553*Inputs!$B$9 - N7553/Inputs!$B$10</f>
        <v>340</v>
      </c>
    </row>
    <row r="7554" spans="1:18" x14ac:dyDescent="0.3">
      <c r="A7554" s="4">
        <v>46337.666666666657</v>
      </c>
      <c r="B7554" s="3">
        <v>32.375</v>
      </c>
      <c r="C7554" s="3">
        <v>0.64</v>
      </c>
      <c r="D7554" s="3">
        <f t="shared" ref="D7554:D7617" si="1062">AVERAGEIFS(B:B, A:A, "&gt;="&amp;INT(A7554), A:A, "&lt;"&amp;INT(A7554)+1)</f>
        <v>96.097812499999989</v>
      </c>
      <c r="E7554" s="3">
        <f>MAX(B7554 - D7554/Inputs!$B$5, 0)</f>
        <v>0</v>
      </c>
      <c r="F7554" s="3">
        <f>MAX(D7554*Inputs!$B$5 - B7554, 0)</f>
        <v>52.191074999999998</v>
      </c>
      <c r="G7554" s="3">
        <f t="shared" ref="G7554:G7617" si="1063">C7554</f>
        <v>0.64</v>
      </c>
      <c r="H7554" t="str">
        <f t="shared" ref="H7554:H7617" si="1064">IF(MAX(E7554, F7554, G7554)&lt;=0, "Idle", IF(AND(G7554&gt;=E7554, G7554&gt;=F7554), "Reg", IF(E7554&gt;=F7554, "Discharge", "Charge")))</f>
        <v>Charge</v>
      </c>
      <c r="I7554" s="3">
        <f t="shared" si="1060"/>
        <v>340</v>
      </c>
      <c r="J7554" s="3">
        <f t="shared" si="1061"/>
        <v>340</v>
      </c>
      <c r="K7554" s="3">
        <f>MIN(Inputs!$B$2, (Inputs!$B$8 - I7554)/Inputs!$B$9)</f>
        <v>0</v>
      </c>
      <c r="L7554" s="3">
        <f>MAX(MIN(Inputs!$B$2, I7554*Inputs!$B$10, Inputs!$B$8*Inputs!$B$4 - J7554), 0)</f>
        <v>0</v>
      </c>
      <c r="M7554" s="3">
        <f t="shared" ref="M7554:M7617" si="1065">IF(H7554="Charge", K7554, 0)</f>
        <v>0</v>
      </c>
      <c r="N7554" s="3">
        <f t="shared" ref="N7554:N7617" si="1066">IF(H7554="Discharge", L7554, 0)</f>
        <v>0</v>
      </c>
      <c r="O7554" s="3">
        <f>IF(H7554="Reg", MIN(Inputs!$B$2, I7554*Inputs!$B$10, (Inputs!$B$8-I7554)/Inputs!$B$9), 0)</f>
        <v>0</v>
      </c>
      <c r="P7554" s="3">
        <f t="shared" ref="P7554:P7617" si="1067">(N7554 - M7554) * B7554</f>
        <v>0</v>
      </c>
      <c r="Q7554" s="3">
        <f t="shared" ref="Q7554:Q7617" si="1068">O7554 * C7554</f>
        <v>0</v>
      </c>
      <c r="R7554" s="3">
        <f>I7554 + M7554*Inputs!$B$9 - N7554/Inputs!$B$10</f>
        <v>340</v>
      </c>
    </row>
    <row r="7555" spans="1:18" x14ac:dyDescent="0.3">
      <c r="A7555" s="4">
        <v>46337.708333333343</v>
      </c>
      <c r="B7555" s="3">
        <v>69.172499999999999</v>
      </c>
      <c r="C7555" s="3">
        <v>3.87</v>
      </c>
      <c r="D7555" s="3">
        <f t="shared" si="1062"/>
        <v>96.097812499999989</v>
      </c>
      <c r="E7555" s="3">
        <f>MAX(B7555 - D7555/Inputs!$B$5, 0)</f>
        <v>0</v>
      </c>
      <c r="F7555" s="3">
        <f>MAX(D7555*Inputs!$B$5 - B7555, 0)</f>
        <v>15.393574999999998</v>
      </c>
      <c r="G7555" s="3">
        <f t="shared" si="1063"/>
        <v>3.87</v>
      </c>
      <c r="H7555" t="str">
        <f t="shared" si="1064"/>
        <v>Charge</v>
      </c>
      <c r="I7555" s="3">
        <f t="shared" ref="I7555:I7618" si="1069">R7554</f>
        <v>340</v>
      </c>
      <c r="J7555" s="3">
        <f t="shared" ref="J7555:J7618" si="1070">IF(INT(A7555)=INT(A7554), J7554 + N7554, 0)</f>
        <v>340</v>
      </c>
      <c r="K7555" s="3">
        <f>MIN(Inputs!$B$2, (Inputs!$B$8 - I7555)/Inputs!$B$9)</f>
        <v>0</v>
      </c>
      <c r="L7555" s="3">
        <f>MAX(MIN(Inputs!$B$2, I7555*Inputs!$B$10, Inputs!$B$8*Inputs!$B$4 - J7555), 0)</f>
        <v>0</v>
      </c>
      <c r="M7555" s="3">
        <f t="shared" si="1065"/>
        <v>0</v>
      </c>
      <c r="N7555" s="3">
        <f t="shared" si="1066"/>
        <v>0</v>
      </c>
      <c r="O7555" s="3">
        <f>IF(H7555="Reg", MIN(Inputs!$B$2, I7555*Inputs!$B$10, (Inputs!$B$8-I7555)/Inputs!$B$9), 0)</f>
        <v>0</v>
      </c>
      <c r="P7555" s="3">
        <f t="shared" si="1067"/>
        <v>0</v>
      </c>
      <c r="Q7555" s="3">
        <f t="shared" si="1068"/>
        <v>0</v>
      </c>
      <c r="R7555" s="3">
        <f>I7555 + M7555*Inputs!$B$9 - N7555/Inputs!$B$10</f>
        <v>340</v>
      </c>
    </row>
    <row r="7556" spans="1:18" x14ac:dyDescent="0.3">
      <c r="A7556" s="4">
        <v>46337.75</v>
      </c>
      <c r="B7556" s="3">
        <v>101.77250000000001</v>
      </c>
      <c r="C7556" s="3">
        <v>0.85</v>
      </c>
      <c r="D7556" s="3">
        <f t="shared" si="1062"/>
        <v>96.097812499999989</v>
      </c>
      <c r="E7556" s="3">
        <f>MAX(B7556 - D7556/Inputs!$B$5, 0)</f>
        <v>0</v>
      </c>
      <c r="F7556" s="3">
        <f>MAX(D7556*Inputs!$B$5 - B7556, 0)</f>
        <v>0</v>
      </c>
      <c r="G7556" s="3">
        <f t="shared" si="1063"/>
        <v>0.85</v>
      </c>
      <c r="H7556" t="str">
        <f t="shared" si="1064"/>
        <v>Reg</v>
      </c>
      <c r="I7556" s="3">
        <f t="shared" si="1069"/>
        <v>340</v>
      </c>
      <c r="J7556" s="3">
        <f t="shared" si="1070"/>
        <v>340</v>
      </c>
      <c r="K7556" s="3">
        <f>MIN(Inputs!$B$2, (Inputs!$B$8 - I7556)/Inputs!$B$9)</f>
        <v>0</v>
      </c>
      <c r="L7556" s="3">
        <f>MAX(MIN(Inputs!$B$2, I7556*Inputs!$B$10, Inputs!$B$8*Inputs!$B$4 - J7556), 0)</f>
        <v>0</v>
      </c>
      <c r="M7556" s="3">
        <f t="shared" si="1065"/>
        <v>0</v>
      </c>
      <c r="N7556" s="3">
        <f t="shared" si="1066"/>
        <v>0</v>
      </c>
      <c r="O7556" s="3">
        <f>IF(H7556="Reg", MIN(Inputs!$B$2, I7556*Inputs!$B$10, (Inputs!$B$8-I7556)/Inputs!$B$9), 0)</f>
        <v>0</v>
      </c>
      <c r="P7556" s="3">
        <f t="shared" si="1067"/>
        <v>0</v>
      </c>
      <c r="Q7556" s="3">
        <f t="shared" si="1068"/>
        <v>0</v>
      </c>
      <c r="R7556" s="3">
        <f>I7556 + M7556*Inputs!$B$9 - N7556/Inputs!$B$10</f>
        <v>340</v>
      </c>
    </row>
    <row r="7557" spans="1:18" x14ac:dyDescent="0.3">
      <c r="A7557" s="4">
        <v>46337.791666666657</v>
      </c>
      <c r="B7557" s="3">
        <v>107.27249999999999</v>
      </c>
      <c r="C7557" s="3">
        <v>0.64</v>
      </c>
      <c r="D7557" s="3">
        <f t="shared" si="1062"/>
        <v>96.097812499999989</v>
      </c>
      <c r="E7557" s="3">
        <f>MAX(B7557 - D7557/Inputs!$B$5, 0)</f>
        <v>0</v>
      </c>
      <c r="F7557" s="3">
        <f>MAX(D7557*Inputs!$B$5 - B7557, 0)</f>
        <v>0</v>
      </c>
      <c r="G7557" s="3">
        <f t="shared" si="1063"/>
        <v>0.64</v>
      </c>
      <c r="H7557" t="str">
        <f t="shared" si="1064"/>
        <v>Reg</v>
      </c>
      <c r="I7557" s="3">
        <f t="shared" si="1069"/>
        <v>340</v>
      </c>
      <c r="J7557" s="3">
        <f t="shared" si="1070"/>
        <v>340</v>
      </c>
      <c r="K7557" s="3">
        <f>MIN(Inputs!$B$2, (Inputs!$B$8 - I7557)/Inputs!$B$9)</f>
        <v>0</v>
      </c>
      <c r="L7557" s="3">
        <f>MAX(MIN(Inputs!$B$2, I7557*Inputs!$B$10, Inputs!$B$8*Inputs!$B$4 - J7557), 0)</f>
        <v>0</v>
      </c>
      <c r="M7557" s="3">
        <f t="shared" si="1065"/>
        <v>0</v>
      </c>
      <c r="N7557" s="3">
        <f t="shared" si="1066"/>
        <v>0</v>
      </c>
      <c r="O7557" s="3">
        <f>IF(H7557="Reg", MIN(Inputs!$B$2, I7557*Inputs!$B$10, (Inputs!$B$8-I7557)/Inputs!$B$9), 0)</f>
        <v>0</v>
      </c>
      <c r="P7557" s="3">
        <f t="shared" si="1067"/>
        <v>0</v>
      </c>
      <c r="Q7557" s="3">
        <f t="shared" si="1068"/>
        <v>0</v>
      </c>
      <c r="R7557" s="3">
        <f>I7557 + M7557*Inputs!$B$9 - N7557/Inputs!$B$10</f>
        <v>340</v>
      </c>
    </row>
    <row r="7558" spans="1:18" x14ac:dyDescent="0.3">
      <c r="A7558" s="4">
        <v>46337.833333333343</v>
      </c>
      <c r="B7558" s="3">
        <v>111.9875</v>
      </c>
      <c r="C7558" s="3">
        <v>0.64</v>
      </c>
      <c r="D7558" s="3">
        <f t="shared" si="1062"/>
        <v>96.097812499999989</v>
      </c>
      <c r="E7558" s="3">
        <f>MAX(B7558 - D7558/Inputs!$B$5, 0)</f>
        <v>2.7854403409091049</v>
      </c>
      <c r="F7558" s="3">
        <f>MAX(D7558*Inputs!$B$5 - B7558, 0)</f>
        <v>0</v>
      </c>
      <c r="G7558" s="3">
        <f t="shared" si="1063"/>
        <v>0.64</v>
      </c>
      <c r="H7558" t="str">
        <f t="shared" si="1064"/>
        <v>Discharge</v>
      </c>
      <c r="I7558" s="3">
        <f t="shared" si="1069"/>
        <v>340</v>
      </c>
      <c r="J7558" s="3">
        <f t="shared" si="1070"/>
        <v>340</v>
      </c>
      <c r="K7558" s="3">
        <f>MIN(Inputs!$B$2, (Inputs!$B$8 - I7558)/Inputs!$B$9)</f>
        <v>0</v>
      </c>
      <c r="L7558" s="3">
        <f>MAX(MIN(Inputs!$B$2, I7558*Inputs!$B$10, Inputs!$B$8*Inputs!$B$4 - J7558), 0)</f>
        <v>0</v>
      </c>
      <c r="M7558" s="3">
        <f t="shared" si="1065"/>
        <v>0</v>
      </c>
      <c r="N7558" s="3">
        <f t="shared" si="1066"/>
        <v>0</v>
      </c>
      <c r="O7558" s="3">
        <f>IF(H7558="Reg", MIN(Inputs!$B$2, I7558*Inputs!$B$10, (Inputs!$B$8-I7558)/Inputs!$B$9), 0)</f>
        <v>0</v>
      </c>
      <c r="P7558" s="3">
        <f t="shared" si="1067"/>
        <v>0</v>
      </c>
      <c r="Q7558" s="3">
        <f t="shared" si="1068"/>
        <v>0</v>
      </c>
      <c r="R7558" s="3">
        <f>I7558 + M7558*Inputs!$B$9 - N7558/Inputs!$B$10</f>
        <v>340</v>
      </c>
    </row>
    <row r="7559" spans="1:18" x14ac:dyDescent="0.3">
      <c r="A7559" s="4">
        <v>46337.875</v>
      </c>
      <c r="B7559" s="3">
        <v>95.877499999999998</v>
      </c>
      <c r="C7559" s="3">
        <v>0.25</v>
      </c>
      <c r="D7559" s="3">
        <f t="shared" si="1062"/>
        <v>96.097812499999989</v>
      </c>
      <c r="E7559" s="3">
        <f>MAX(B7559 - D7559/Inputs!$B$5, 0)</f>
        <v>0</v>
      </c>
      <c r="F7559" s="3">
        <f>MAX(D7559*Inputs!$B$5 - B7559, 0)</f>
        <v>0</v>
      </c>
      <c r="G7559" s="3">
        <f t="shared" si="1063"/>
        <v>0.25</v>
      </c>
      <c r="H7559" t="str">
        <f t="shared" si="1064"/>
        <v>Reg</v>
      </c>
      <c r="I7559" s="3">
        <f t="shared" si="1069"/>
        <v>340</v>
      </c>
      <c r="J7559" s="3">
        <f t="shared" si="1070"/>
        <v>340</v>
      </c>
      <c r="K7559" s="3">
        <f>MIN(Inputs!$B$2, (Inputs!$B$8 - I7559)/Inputs!$B$9)</f>
        <v>0</v>
      </c>
      <c r="L7559" s="3">
        <f>MAX(MIN(Inputs!$B$2, I7559*Inputs!$B$10, Inputs!$B$8*Inputs!$B$4 - J7559), 0)</f>
        <v>0</v>
      </c>
      <c r="M7559" s="3">
        <f t="shared" si="1065"/>
        <v>0</v>
      </c>
      <c r="N7559" s="3">
        <f t="shared" si="1066"/>
        <v>0</v>
      </c>
      <c r="O7559" s="3">
        <f>IF(H7559="Reg", MIN(Inputs!$B$2, I7559*Inputs!$B$10, (Inputs!$B$8-I7559)/Inputs!$B$9), 0)</f>
        <v>0</v>
      </c>
      <c r="P7559" s="3">
        <f t="shared" si="1067"/>
        <v>0</v>
      </c>
      <c r="Q7559" s="3">
        <f t="shared" si="1068"/>
        <v>0</v>
      </c>
      <c r="R7559" s="3">
        <f>I7559 + M7559*Inputs!$B$9 - N7559/Inputs!$B$10</f>
        <v>340</v>
      </c>
    </row>
    <row r="7560" spans="1:18" x14ac:dyDescent="0.3">
      <c r="A7560" s="4">
        <v>46337.916666666657</v>
      </c>
      <c r="B7560" s="3">
        <v>76.555000000000007</v>
      </c>
      <c r="C7560" s="3">
        <v>0.25</v>
      </c>
      <c r="D7560" s="3">
        <f t="shared" si="1062"/>
        <v>96.097812499999989</v>
      </c>
      <c r="E7560" s="3">
        <f>MAX(B7560 - D7560/Inputs!$B$5, 0)</f>
        <v>0</v>
      </c>
      <c r="F7560" s="3">
        <f>MAX(D7560*Inputs!$B$5 - B7560, 0)</f>
        <v>8.0110749999999911</v>
      </c>
      <c r="G7560" s="3">
        <f t="shared" si="1063"/>
        <v>0.25</v>
      </c>
      <c r="H7560" t="str">
        <f t="shared" si="1064"/>
        <v>Charge</v>
      </c>
      <c r="I7560" s="3">
        <f t="shared" si="1069"/>
        <v>340</v>
      </c>
      <c r="J7560" s="3">
        <f t="shared" si="1070"/>
        <v>340</v>
      </c>
      <c r="K7560" s="3">
        <f>MIN(Inputs!$B$2, (Inputs!$B$8 - I7560)/Inputs!$B$9)</f>
        <v>0</v>
      </c>
      <c r="L7560" s="3">
        <f>MAX(MIN(Inputs!$B$2, I7560*Inputs!$B$10, Inputs!$B$8*Inputs!$B$4 - J7560), 0)</f>
        <v>0</v>
      </c>
      <c r="M7560" s="3">
        <f t="shared" si="1065"/>
        <v>0</v>
      </c>
      <c r="N7560" s="3">
        <f t="shared" si="1066"/>
        <v>0</v>
      </c>
      <c r="O7560" s="3">
        <f>IF(H7560="Reg", MIN(Inputs!$B$2, I7560*Inputs!$B$10, (Inputs!$B$8-I7560)/Inputs!$B$9), 0)</f>
        <v>0</v>
      </c>
      <c r="P7560" s="3">
        <f t="shared" si="1067"/>
        <v>0</v>
      </c>
      <c r="Q7560" s="3">
        <f t="shared" si="1068"/>
        <v>0</v>
      </c>
      <c r="R7560" s="3">
        <f>I7560 + M7560*Inputs!$B$9 - N7560/Inputs!$B$10</f>
        <v>340</v>
      </c>
    </row>
    <row r="7561" spans="1:18" x14ac:dyDescent="0.3">
      <c r="A7561" s="4">
        <v>46337.958333333343</v>
      </c>
      <c r="B7561" s="3">
        <v>69.087500000000006</v>
      </c>
      <c r="C7561" s="3">
        <v>0.64</v>
      </c>
      <c r="D7561" s="3">
        <f t="shared" si="1062"/>
        <v>96.097812499999989</v>
      </c>
      <c r="E7561" s="3">
        <f>MAX(B7561 - D7561/Inputs!$B$5, 0)</f>
        <v>0</v>
      </c>
      <c r="F7561" s="3">
        <f>MAX(D7561*Inputs!$B$5 - B7561, 0)</f>
        <v>15.478574999999992</v>
      </c>
      <c r="G7561" s="3">
        <f t="shared" si="1063"/>
        <v>0.64</v>
      </c>
      <c r="H7561" t="str">
        <f t="shared" si="1064"/>
        <v>Charge</v>
      </c>
      <c r="I7561" s="3">
        <f t="shared" si="1069"/>
        <v>340</v>
      </c>
      <c r="J7561" s="3">
        <f t="shared" si="1070"/>
        <v>340</v>
      </c>
      <c r="K7561" s="3">
        <f>MIN(Inputs!$B$2, (Inputs!$B$8 - I7561)/Inputs!$B$9)</f>
        <v>0</v>
      </c>
      <c r="L7561" s="3">
        <f>MAX(MIN(Inputs!$B$2, I7561*Inputs!$B$10, Inputs!$B$8*Inputs!$B$4 - J7561), 0)</f>
        <v>0</v>
      </c>
      <c r="M7561" s="3">
        <f t="shared" si="1065"/>
        <v>0</v>
      </c>
      <c r="N7561" s="3">
        <f t="shared" si="1066"/>
        <v>0</v>
      </c>
      <c r="O7561" s="3">
        <f>IF(H7561="Reg", MIN(Inputs!$B$2, I7561*Inputs!$B$10, (Inputs!$B$8-I7561)/Inputs!$B$9), 0)</f>
        <v>0</v>
      </c>
      <c r="P7561" s="3">
        <f t="shared" si="1067"/>
        <v>0</v>
      </c>
      <c r="Q7561" s="3">
        <f t="shared" si="1068"/>
        <v>0</v>
      </c>
      <c r="R7561" s="3">
        <f>I7561 + M7561*Inputs!$B$9 - N7561/Inputs!$B$10</f>
        <v>340</v>
      </c>
    </row>
    <row r="7562" spans="1:18" x14ac:dyDescent="0.3">
      <c r="A7562" s="4">
        <v>46338</v>
      </c>
      <c r="B7562" s="3">
        <v>25.917499999999997</v>
      </c>
      <c r="C7562" s="3">
        <v>7.0000000000000007E-2</v>
      </c>
      <c r="D7562" s="3">
        <f t="shared" si="1062"/>
        <v>222.03562500000001</v>
      </c>
      <c r="E7562" s="3">
        <f>MAX(B7562 - D7562/Inputs!$B$5, 0)</f>
        <v>0</v>
      </c>
      <c r="F7562" s="3">
        <f>MAX(D7562*Inputs!$B$5 - B7562, 0)</f>
        <v>169.47385000000003</v>
      </c>
      <c r="G7562" s="3">
        <f t="shared" si="1063"/>
        <v>7.0000000000000007E-2</v>
      </c>
      <c r="H7562" t="str">
        <f t="shared" si="1064"/>
        <v>Charge</v>
      </c>
      <c r="I7562" s="3">
        <f t="shared" si="1069"/>
        <v>340</v>
      </c>
      <c r="J7562" s="3">
        <f t="shared" si="1070"/>
        <v>0</v>
      </c>
      <c r="K7562" s="3">
        <f>MIN(Inputs!$B$2, (Inputs!$B$8 - I7562)/Inputs!$B$9)</f>
        <v>0</v>
      </c>
      <c r="L7562" s="3">
        <f>MAX(MIN(Inputs!$B$2, I7562*Inputs!$B$10, Inputs!$B$8*Inputs!$B$4 - J7562), 0)</f>
        <v>170</v>
      </c>
      <c r="M7562" s="3">
        <f t="shared" si="1065"/>
        <v>0</v>
      </c>
      <c r="N7562" s="3">
        <f t="shared" si="1066"/>
        <v>0</v>
      </c>
      <c r="O7562" s="3">
        <f>IF(H7562="Reg", MIN(Inputs!$B$2, I7562*Inputs!$B$10, (Inputs!$B$8-I7562)/Inputs!$B$9), 0)</f>
        <v>0</v>
      </c>
      <c r="P7562" s="3">
        <f t="shared" si="1067"/>
        <v>0</v>
      </c>
      <c r="Q7562" s="3">
        <f t="shared" si="1068"/>
        <v>0</v>
      </c>
      <c r="R7562" s="3">
        <f>I7562 + M7562*Inputs!$B$9 - N7562/Inputs!$B$10</f>
        <v>340</v>
      </c>
    </row>
    <row r="7563" spans="1:18" x14ac:dyDescent="0.3">
      <c r="A7563" s="4">
        <v>46338.041666666657</v>
      </c>
      <c r="B7563" s="3">
        <v>28.5625</v>
      </c>
      <c r="C7563" s="3">
        <v>0.08</v>
      </c>
      <c r="D7563" s="3">
        <f t="shared" si="1062"/>
        <v>222.03562500000001</v>
      </c>
      <c r="E7563" s="3">
        <f>MAX(B7563 - D7563/Inputs!$B$5, 0)</f>
        <v>0</v>
      </c>
      <c r="F7563" s="3">
        <f>MAX(D7563*Inputs!$B$5 - B7563, 0)</f>
        <v>166.82885000000002</v>
      </c>
      <c r="G7563" s="3">
        <f t="shared" si="1063"/>
        <v>0.08</v>
      </c>
      <c r="H7563" t="str">
        <f t="shared" si="1064"/>
        <v>Charge</v>
      </c>
      <c r="I7563" s="3">
        <f t="shared" si="1069"/>
        <v>340</v>
      </c>
      <c r="J7563" s="3">
        <f t="shared" si="1070"/>
        <v>0</v>
      </c>
      <c r="K7563" s="3">
        <f>MIN(Inputs!$B$2, (Inputs!$B$8 - I7563)/Inputs!$B$9)</f>
        <v>0</v>
      </c>
      <c r="L7563" s="3">
        <f>MAX(MIN(Inputs!$B$2, I7563*Inputs!$B$10, Inputs!$B$8*Inputs!$B$4 - J7563), 0)</f>
        <v>170</v>
      </c>
      <c r="M7563" s="3">
        <f t="shared" si="1065"/>
        <v>0</v>
      </c>
      <c r="N7563" s="3">
        <f t="shared" si="1066"/>
        <v>0</v>
      </c>
      <c r="O7563" s="3">
        <f>IF(H7563="Reg", MIN(Inputs!$B$2, I7563*Inputs!$B$10, (Inputs!$B$8-I7563)/Inputs!$B$9), 0)</f>
        <v>0</v>
      </c>
      <c r="P7563" s="3">
        <f t="shared" si="1067"/>
        <v>0</v>
      </c>
      <c r="Q7563" s="3">
        <f t="shared" si="1068"/>
        <v>0</v>
      </c>
      <c r="R7563" s="3">
        <f>I7563 + M7563*Inputs!$B$9 - N7563/Inputs!$B$10</f>
        <v>340</v>
      </c>
    </row>
    <row r="7564" spans="1:18" x14ac:dyDescent="0.3">
      <c r="A7564" s="4">
        <v>46338.083333333343</v>
      </c>
      <c r="B7564" s="3">
        <v>47.692499999999995</v>
      </c>
      <c r="C7564" s="3">
        <v>0.22</v>
      </c>
      <c r="D7564" s="3">
        <f t="shared" si="1062"/>
        <v>222.03562500000001</v>
      </c>
      <c r="E7564" s="3">
        <f>MAX(B7564 - D7564/Inputs!$B$5, 0)</f>
        <v>0</v>
      </c>
      <c r="F7564" s="3">
        <f>MAX(D7564*Inputs!$B$5 - B7564, 0)</f>
        <v>147.69885000000002</v>
      </c>
      <c r="G7564" s="3">
        <f t="shared" si="1063"/>
        <v>0.22</v>
      </c>
      <c r="H7564" t="str">
        <f t="shared" si="1064"/>
        <v>Charge</v>
      </c>
      <c r="I7564" s="3">
        <f t="shared" si="1069"/>
        <v>340</v>
      </c>
      <c r="J7564" s="3">
        <f t="shared" si="1070"/>
        <v>0</v>
      </c>
      <c r="K7564" s="3">
        <f>MIN(Inputs!$B$2, (Inputs!$B$8 - I7564)/Inputs!$B$9)</f>
        <v>0</v>
      </c>
      <c r="L7564" s="3">
        <f>MAX(MIN(Inputs!$B$2, I7564*Inputs!$B$10, Inputs!$B$8*Inputs!$B$4 - J7564), 0)</f>
        <v>170</v>
      </c>
      <c r="M7564" s="3">
        <f t="shared" si="1065"/>
        <v>0</v>
      </c>
      <c r="N7564" s="3">
        <f t="shared" si="1066"/>
        <v>0</v>
      </c>
      <c r="O7564" s="3">
        <f>IF(H7564="Reg", MIN(Inputs!$B$2, I7564*Inputs!$B$10, (Inputs!$B$8-I7564)/Inputs!$B$9), 0)</f>
        <v>0</v>
      </c>
      <c r="P7564" s="3">
        <f t="shared" si="1067"/>
        <v>0</v>
      </c>
      <c r="Q7564" s="3">
        <f t="shared" si="1068"/>
        <v>0</v>
      </c>
      <c r="R7564" s="3">
        <f>I7564 + M7564*Inputs!$B$9 - N7564/Inputs!$B$10</f>
        <v>340</v>
      </c>
    </row>
    <row r="7565" spans="1:18" x14ac:dyDescent="0.3">
      <c r="A7565" s="4">
        <v>46338.125</v>
      </c>
      <c r="B7565" s="3">
        <v>72.760000000000005</v>
      </c>
      <c r="C7565" s="3">
        <v>0.24</v>
      </c>
      <c r="D7565" s="3">
        <f t="shared" si="1062"/>
        <v>222.03562500000001</v>
      </c>
      <c r="E7565" s="3">
        <f>MAX(B7565 - D7565/Inputs!$B$5, 0)</f>
        <v>0</v>
      </c>
      <c r="F7565" s="3">
        <f>MAX(D7565*Inputs!$B$5 - B7565, 0)</f>
        <v>122.63135000000001</v>
      </c>
      <c r="G7565" s="3">
        <f t="shared" si="1063"/>
        <v>0.24</v>
      </c>
      <c r="H7565" t="str">
        <f t="shared" si="1064"/>
        <v>Charge</v>
      </c>
      <c r="I7565" s="3">
        <f t="shared" si="1069"/>
        <v>340</v>
      </c>
      <c r="J7565" s="3">
        <f t="shared" si="1070"/>
        <v>0</v>
      </c>
      <c r="K7565" s="3">
        <f>MIN(Inputs!$B$2, (Inputs!$B$8 - I7565)/Inputs!$B$9)</f>
        <v>0</v>
      </c>
      <c r="L7565" s="3">
        <f>MAX(MIN(Inputs!$B$2, I7565*Inputs!$B$10, Inputs!$B$8*Inputs!$B$4 - J7565), 0)</f>
        <v>170</v>
      </c>
      <c r="M7565" s="3">
        <f t="shared" si="1065"/>
        <v>0</v>
      </c>
      <c r="N7565" s="3">
        <f t="shared" si="1066"/>
        <v>0</v>
      </c>
      <c r="O7565" s="3">
        <f>IF(H7565="Reg", MIN(Inputs!$B$2, I7565*Inputs!$B$10, (Inputs!$B$8-I7565)/Inputs!$B$9), 0)</f>
        <v>0</v>
      </c>
      <c r="P7565" s="3">
        <f t="shared" si="1067"/>
        <v>0</v>
      </c>
      <c r="Q7565" s="3">
        <f t="shared" si="1068"/>
        <v>0</v>
      </c>
      <c r="R7565" s="3">
        <f>I7565 + M7565*Inputs!$B$9 - N7565/Inputs!$B$10</f>
        <v>340</v>
      </c>
    </row>
    <row r="7566" spans="1:18" x14ac:dyDescent="0.3">
      <c r="A7566" s="4">
        <v>46338.166666666657</v>
      </c>
      <c r="B7566" s="3">
        <v>124.25</v>
      </c>
      <c r="C7566" s="3">
        <v>0.24</v>
      </c>
      <c r="D7566" s="3">
        <f t="shared" si="1062"/>
        <v>222.03562500000001</v>
      </c>
      <c r="E7566" s="3">
        <f>MAX(B7566 - D7566/Inputs!$B$5, 0)</f>
        <v>0</v>
      </c>
      <c r="F7566" s="3">
        <f>MAX(D7566*Inputs!$B$5 - B7566, 0)</f>
        <v>71.141350000000017</v>
      </c>
      <c r="G7566" s="3">
        <f t="shared" si="1063"/>
        <v>0.24</v>
      </c>
      <c r="H7566" t="str">
        <f t="shared" si="1064"/>
        <v>Charge</v>
      </c>
      <c r="I7566" s="3">
        <f t="shared" si="1069"/>
        <v>340</v>
      </c>
      <c r="J7566" s="3">
        <f t="shared" si="1070"/>
        <v>0</v>
      </c>
      <c r="K7566" s="3">
        <f>MIN(Inputs!$B$2, (Inputs!$B$8 - I7566)/Inputs!$B$9)</f>
        <v>0</v>
      </c>
      <c r="L7566" s="3">
        <f>MAX(MIN(Inputs!$B$2, I7566*Inputs!$B$10, Inputs!$B$8*Inputs!$B$4 - J7566), 0)</f>
        <v>170</v>
      </c>
      <c r="M7566" s="3">
        <f t="shared" si="1065"/>
        <v>0</v>
      </c>
      <c r="N7566" s="3">
        <f t="shared" si="1066"/>
        <v>0</v>
      </c>
      <c r="O7566" s="3">
        <f>IF(H7566="Reg", MIN(Inputs!$B$2, I7566*Inputs!$B$10, (Inputs!$B$8-I7566)/Inputs!$B$9), 0)</f>
        <v>0</v>
      </c>
      <c r="P7566" s="3">
        <f t="shared" si="1067"/>
        <v>0</v>
      </c>
      <c r="Q7566" s="3">
        <f t="shared" si="1068"/>
        <v>0</v>
      </c>
      <c r="R7566" s="3">
        <f>I7566 + M7566*Inputs!$B$9 - N7566/Inputs!$B$10</f>
        <v>340</v>
      </c>
    </row>
    <row r="7567" spans="1:18" x14ac:dyDescent="0.3">
      <c r="A7567" s="4">
        <v>46338.208333333343</v>
      </c>
      <c r="B7567" s="3">
        <v>334.86749999999995</v>
      </c>
      <c r="C7567" s="3">
        <v>0.19</v>
      </c>
      <c r="D7567" s="3">
        <f t="shared" si="1062"/>
        <v>222.03562500000001</v>
      </c>
      <c r="E7567" s="3">
        <f>MAX(B7567 - D7567/Inputs!$B$5, 0)</f>
        <v>82.554289772727202</v>
      </c>
      <c r="F7567" s="3">
        <f>MAX(D7567*Inputs!$B$5 - B7567, 0)</f>
        <v>0</v>
      </c>
      <c r="G7567" s="3">
        <f t="shared" si="1063"/>
        <v>0.19</v>
      </c>
      <c r="H7567" t="str">
        <f t="shared" si="1064"/>
        <v>Discharge</v>
      </c>
      <c r="I7567" s="3">
        <f t="shared" si="1069"/>
        <v>340</v>
      </c>
      <c r="J7567" s="3">
        <f t="shared" si="1070"/>
        <v>0</v>
      </c>
      <c r="K7567" s="3">
        <f>MIN(Inputs!$B$2, (Inputs!$B$8 - I7567)/Inputs!$B$9)</f>
        <v>0</v>
      </c>
      <c r="L7567" s="3">
        <f>MAX(MIN(Inputs!$B$2, I7567*Inputs!$B$10, Inputs!$B$8*Inputs!$B$4 - J7567), 0)</f>
        <v>170</v>
      </c>
      <c r="M7567" s="3">
        <f t="shared" si="1065"/>
        <v>0</v>
      </c>
      <c r="N7567" s="3">
        <f t="shared" si="1066"/>
        <v>170</v>
      </c>
      <c r="O7567" s="3">
        <f>IF(H7567="Reg", MIN(Inputs!$B$2, I7567*Inputs!$B$10, (Inputs!$B$8-I7567)/Inputs!$B$9), 0)</f>
        <v>0</v>
      </c>
      <c r="P7567" s="3">
        <f t="shared" si="1067"/>
        <v>56927.474999999991</v>
      </c>
      <c r="Q7567" s="3">
        <f t="shared" si="1068"/>
        <v>0</v>
      </c>
      <c r="R7567" s="3">
        <f>I7567 + M7567*Inputs!$B$9 - N7567/Inputs!$B$10</f>
        <v>158.77939109773115</v>
      </c>
    </row>
    <row r="7568" spans="1:18" x14ac:dyDescent="0.3">
      <c r="A7568" s="4">
        <v>46338.25</v>
      </c>
      <c r="B7568" s="3">
        <v>535.67250000000001</v>
      </c>
      <c r="C7568" s="3">
        <v>0.64</v>
      </c>
      <c r="D7568" s="3">
        <f t="shared" si="1062"/>
        <v>222.03562500000001</v>
      </c>
      <c r="E7568" s="3">
        <f>MAX(B7568 - D7568/Inputs!$B$5, 0)</f>
        <v>283.35928977272727</v>
      </c>
      <c r="F7568" s="3">
        <f>MAX(D7568*Inputs!$B$5 - B7568, 0)</f>
        <v>0</v>
      </c>
      <c r="G7568" s="3">
        <f t="shared" si="1063"/>
        <v>0.64</v>
      </c>
      <c r="H7568" t="str">
        <f t="shared" si="1064"/>
        <v>Discharge</v>
      </c>
      <c r="I7568" s="3">
        <f t="shared" si="1069"/>
        <v>158.77939109773115</v>
      </c>
      <c r="J7568" s="3">
        <f t="shared" si="1070"/>
        <v>170</v>
      </c>
      <c r="K7568" s="3">
        <f>MIN(Inputs!$B$2, (Inputs!$B$8 - I7568)/Inputs!$B$9)</f>
        <v>170</v>
      </c>
      <c r="L7568" s="3">
        <f>MAX(MIN(Inputs!$B$2, I7568*Inputs!$B$10, Inputs!$B$8*Inputs!$B$4 - J7568), 0)</f>
        <v>148.94827166799323</v>
      </c>
      <c r="M7568" s="3">
        <f t="shared" si="1065"/>
        <v>0</v>
      </c>
      <c r="N7568" s="3">
        <f t="shared" si="1066"/>
        <v>148.94827166799323</v>
      </c>
      <c r="O7568" s="3">
        <f>IF(H7568="Reg", MIN(Inputs!$B$2, I7568*Inputs!$B$10, (Inputs!$B$8-I7568)/Inputs!$B$9), 0)</f>
        <v>0</v>
      </c>
      <c r="P7568" s="3">
        <f t="shared" si="1067"/>
        <v>79787.493055073108</v>
      </c>
      <c r="Q7568" s="3">
        <f t="shared" si="1068"/>
        <v>0</v>
      </c>
      <c r="R7568" s="3">
        <f>I7568 + M7568*Inputs!$B$9 - N7568/Inputs!$B$10</f>
        <v>0</v>
      </c>
    </row>
    <row r="7569" spans="1:18" x14ac:dyDescent="0.3">
      <c r="A7569" s="4">
        <v>46338.291666666657</v>
      </c>
      <c r="B7569" s="3">
        <v>617.59500000000003</v>
      </c>
      <c r="C7569" s="3">
        <v>2</v>
      </c>
      <c r="D7569" s="3">
        <f t="shared" si="1062"/>
        <v>222.03562500000001</v>
      </c>
      <c r="E7569" s="3">
        <f>MAX(B7569 - D7569/Inputs!$B$5, 0)</f>
        <v>365.28178977272728</v>
      </c>
      <c r="F7569" s="3">
        <f>MAX(D7569*Inputs!$B$5 - B7569, 0)</f>
        <v>0</v>
      </c>
      <c r="G7569" s="3">
        <f t="shared" si="1063"/>
        <v>2</v>
      </c>
      <c r="H7569" t="str">
        <f t="shared" si="1064"/>
        <v>Discharge</v>
      </c>
      <c r="I7569" s="3">
        <f t="shared" si="1069"/>
        <v>0</v>
      </c>
      <c r="J7569" s="3">
        <f t="shared" si="1070"/>
        <v>318.94827166799325</v>
      </c>
      <c r="K7569" s="3">
        <f>MIN(Inputs!$B$2, (Inputs!$B$8 - I7569)/Inputs!$B$9)</f>
        <v>170</v>
      </c>
      <c r="L7569" s="3">
        <f>MAX(MIN(Inputs!$B$2, I7569*Inputs!$B$10, Inputs!$B$8*Inputs!$B$4 - J7569), 0)</f>
        <v>0</v>
      </c>
      <c r="M7569" s="3">
        <f t="shared" si="1065"/>
        <v>0</v>
      </c>
      <c r="N7569" s="3">
        <f t="shared" si="1066"/>
        <v>0</v>
      </c>
      <c r="O7569" s="3">
        <f>IF(H7569="Reg", MIN(Inputs!$B$2, I7569*Inputs!$B$10, (Inputs!$B$8-I7569)/Inputs!$B$9), 0)</f>
        <v>0</v>
      </c>
      <c r="P7569" s="3">
        <f t="shared" si="1067"/>
        <v>0</v>
      </c>
      <c r="Q7569" s="3">
        <f t="shared" si="1068"/>
        <v>0</v>
      </c>
      <c r="R7569" s="3">
        <f>I7569 + M7569*Inputs!$B$9 - N7569/Inputs!$B$10</f>
        <v>0</v>
      </c>
    </row>
    <row r="7570" spans="1:18" x14ac:dyDescent="0.3">
      <c r="A7570" s="4">
        <v>46338.333333333343</v>
      </c>
      <c r="B7570" s="3">
        <v>574.48249999999996</v>
      </c>
      <c r="C7570" s="3">
        <v>7.52</v>
      </c>
      <c r="D7570" s="3">
        <f t="shared" si="1062"/>
        <v>222.03562500000001</v>
      </c>
      <c r="E7570" s="3">
        <f>MAX(B7570 - D7570/Inputs!$B$5, 0)</f>
        <v>322.16928977272721</v>
      </c>
      <c r="F7570" s="3">
        <f>MAX(D7570*Inputs!$B$5 - B7570, 0)</f>
        <v>0</v>
      </c>
      <c r="G7570" s="3">
        <f t="shared" si="1063"/>
        <v>7.52</v>
      </c>
      <c r="H7570" t="str">
        <f t="shared" si="1064"/>
        <v>Discharge</v>
      </c>
      <c r="I7570" s="3">
        <f t="shared" si="1069"/>
        <v>0</v>
      </c>
      <c r="J7570" s="3">
        <f t="shared" si="1070"/>
        <v>318.94827166799325</v>
      </c>
      <c r="K7570" s="3">
        <f>MIN(Inputs!$B$2, (Inputs!$B$8 - I7570)/Inputs!$B$9)</f>
        <v>170</v>
      </c>
      <c r="L7570" s="3">
        <f>MAX(MIN(Inputs!$B$2, I7570*Inputs!$B$10, Inputs!$B$8*Inputs!$B$4 - J7570), 0)</f>
        <v>0</v>
      </c>
      <c r="M7570" s="3">
        <f t="shared" si="1065"/>
        <v>0</v>
      </c>
      <c r="N7570" s="3">
        <f t="shared" si="1066"/>
        <v>0</v>
      </c>
      <c r="O7570" s="3">
        <f>IF(H7570="Reg", MIN(Inputs!$B$2, I7570*Inputs!$B$10, (Inputs!$B$8-I7570)/Inputs!$B$9), 0)</f>
        <v>0</v>
      </c>
      <c r="P7570" s="3">
        <f t="shared" si="1067"/>
        <v>0</v>
      </c>
      <c r="Q7570" s="3">
        <f t="shared" si="1068"/>
        <v>0</v>
      </c>
      <c r="R7570" s="3">
        <f>I7570 + M7570*Inputs!$B$9 - N7570/Inputs!$B$10</f>
        <v>0</v>
      </c>
    </row>
    <row r="7571" spans="1:18" x14ac:dyDescent="0.3">
      <c r="A7571" s="4">
        <v>46338.375</v>
      </c>
      <c r="B7571" s="3">
        <v>524.87250000000006</v>
      </c>
      <c r="C7571" s="3">
        <v>0.88</v>
      </c>
      <c r="D7571" s="3">
        <f t="shared" si="1062"/>
        <v>222.03562500000001</v>
      </c>
      <c r="E7571" s="3">
        <f>MAX(B7571 - D7571/Inputs!$B$5, 0)</f>
        <v>272.55928977272731</v>
      </c>
      <c r="F7571" s="3">
        <f>MAX(D7571*Inputs!$B$5 - B7571, 0)</f>
        <v>0</v>
      </c>
      <c r="G7571" s="3">
        <f t="shared" si="1063"/>
        <v>0.88</v>
      </c>
      <c r="H7571" t="str">
        <f t="shared" si="1064"/>
        <v>Discharge</v>
      </c>
      <c r="I7571" s="3">
        <f t="shared" si="1069"/>
        <v>0</v>
      </c>
      <c r="J7571" s="3">
        <f t="shared" si="1070"/>
        <v>318.94827166799325</v>
      </c>
      <c r="K7571" s="3">
        <f>MIN(Inputs!$B$2, (Inputs!$B$8 - I7571)/Inputs!$B$9)</f>
        <v>170</v>
      </c>
      <c r="L7571" s="3">
        <f>MAX(MIN(Inputs!$B$2, I7571*Inputs!$B$10, Inputs!$B$8*Inputs!$B$4 - J7571), 0)</f>
        <v>0</v>
      </c>
      <c r="M7571" s="3">
        <f t="shared" si="1065"/>
        <v>0</v>
      </c>
      <c r="N7571" s="3">
        <f t="shared" si="1066"/>
        <v>0</v>
      </c>
      <c r="O7571" s="3">
        <f>IF(H7571="Reg", MIN(Inputs!$B$2, I7571*Inputs!$B$10, (Inputs!$B$8-I7571)/Inputs!$B$9), 0)</f>
        <v>0</v>
      </c>
      <c r="P7571" s="3">
        <f t="shared" si="1067"/>
        <v>0</v>
      </c>
      <c r="Q7571" s="3">
        <f t="shared" si="1068"/>
        <v>0</v>
      </c>
      <c r="R7571" s="3">
        <f>I7571 + M7571*Inputs!$B$9 - N7571/Inputs!$B$10</f>
        <v>0</v>
      </c>
    </row>
    <row r="7572" spans="1:18" x14ac:dyDescent="0.3">
      <c r="A7572" s="4">
        <v>46338.416666666657</v>
      </c>
      <c r="B7572" s="3">
        <v>319.86750000000001</v>
      </c>
      <c r="C7572" s="3">
        <v>0.49</v>
      </c>
      <c r="D7572" s="3">
        <f t="shared" si="1062"/>
        <v>222.03562500000001</v>
      </c>
      <c r="E7572" s="3">
        <f>MAX(B7572 - D7572/Inputs!$B$5, 0)</f>
        <v>67.554289772727259</v>
      </c>
      <c r="F7572" s="3">
        <f>MAX(D7572*Inputs!$B$5 - B7572, 0)</f>
        <v>0</v>
      </c>
      <c r="G7572" s="3">
        <f t="shared" si="1063"/>
        <v>0.49</v>
      </c>
      <c r="H7572" t="str">
        <f t="shared" si="1064"/>
        <v>Discharge</v>
      </c>
      <c r="I7572" s="3">
        <f t="shared" si="1069"/>
        <v>0</v>
      </c>
      <c r="J7572" s="3">
        <f t="shared" si="1070"/>
        <v>318.94827166799325</v>
      </c>
      <c r="K7572" s="3">
        <f>MIN(Inputs!$B$2, (Inputs!$B$8 - I7572)/Inputs!$B$9)</f>
        <v>170</v>
      </c>
      <c r="L7572" s="3">
        <f>MAX(MIN(Inputs!$B$2, I7572*Inputs!$B$10, Inputs!$B$8*Inputs!$B$4 - J7572), 0)</f>
        <v>0</v>
      </c>
      <c r="M7572" s="3">
        <f t="shared" si="1065"/>
        <v>0</v>
      </c>
      <c r="N7572" s="3">
        <f t="shared" si="1066"/>
        <v>0</v>
      </c>
      <c r="O7572" s="3">
        <f>IF(H7572="Reg", MIN(Inputs!$B$2, I7572*Inputs!$B$10, (Inputs!$B$8-I7572)/Inputs!$B$9), 0)</f>
        <v>0</v>
      </c>
      <c r="P7572" s="3">
        <f t="shared" si="1067"/>
        <v>0</v>
      </c>
      <c r="Q7572" s="3">
        <f t="shared" si="1068"/>
        <v>0</v>
      </c>
      <c r="R7572" s="3">
        <f>I7572 + M7572*Inputs!$B$9 - N7572/Inputs!$B$10</f>
        <v>0</v>
      </c>
    </row>
    <row r="7573" spans="1:18" x14ac:dyDescent="0.3">
      <c r="A7573" s="4">
        <v>46338.458333333343</v>
      </c>
      <c r="B7573" s="3">
        <v>183.67749999999998</v>
      </c>
      <c r="C7573" s="3">
        <v>0.37</v>
      </c>
      <c r="D7573" s="3">
        <f t="shared" si="1062"/>
        <v>222.03562500000001</v>
      </c>
      <c r="E7573" s="3">
        <f>MAX(B7573 - D7573/Inputs!$B$5, 0)</f>
        <v>0</v>
      </c>
      <c r="F7573" s="3">
        <f>MAX(D7573*Inputs!$B$5 - B7573, 0)</f>
        <v>11.713850000000036</v>
      </c>
      <c r="G7573" s="3">
        <f t="shared" si="1063"/>
        <v>0.37</v>
      </c>
      <c r="H7573" t="str">
        <f t="shared" si="1064"/>
        <v>Charge</v>
      </c>
      <c r="I7573" s="3">
        <f t="shared" si="1069"/>
        <v>0</v>
      </c>
      <c r="J7573" s="3">
        <f t="shared" si="1070"/>
        <v>318.94827166799325</v>
      </c>
      <c r="K7573" s="3">
        <f>MIN(Inputs!$B$2, (Inputs!$B$8 - I7573)/Inputs!$B$9)</f>
        <v>170</v>
      </c>
      <c r="L7573" s="3">
        <f>MAX(MIN(Inputs!$B$2, I7573*Inputs!$B$10, Inputs!$B$8*Inputs!$B$4 - J7573), 0)</f>
        <v>0</v>
      </c>
      <c r="M7573" s="3">
        <f t="shared" si="1065"/>
        <v>170</v>
      </c>
      <c r="N7573" s="3">
        <f t="shared" si="1066"/>
        <v>0</v>
      </c>
      <c r="O7573" s="3">
        <f>IF(H7573="Reg", MIN(Inputs!$B$2, I7573*Inputs!$B$10, (Inputs!$B$8-I7573)/Inputs!$B$9), 0)</f>
        <v>0</v>
      </c>
      <c r="P7573" s="3">
        <f t="shared" si="1067"/>
        <v>-31225.174999999996</v>
      </c>
      <c r="Q7573" s="3">
        <f t="shared" si="1068"/>
        <v>0</v>
      </c>
      <c r="R7573" s="3">
        <f>I7573 + M7573*Inputs!$B$9 - N7573/Inputs!$B$10</f>
        <v>159.4741358339966</v>
      </c>
    </row>
    <row r="7574" spans="1:18" x14ac:dyDescent="0.3">
      <c r="A7574" s="4">
        <v>46338.5</v>
      </c>
      <c r="B7574" s="3">
        <v>109.97999999999999</v>
      </c>
      <c r="C7574" s="3">
        <v>0.25</v>
      </c>
      <c r="D7574" s="3">
        <f t="shared" si="1062"/>
        <v>222.03562500000001</v>
      </c>
      <c r="E7574" s="3">
        <f>MAX(B7574 - D7574/Inputs!$B$5, 0)</f>
        <v>0</v>
      </c>
      <c r="F7574" s="3">
        <f>MAX(D7574*Inputs!$B$5 - B7574, 0)</f>
        <v>85.411350000000027</v>
      </c>
      <c r="G7574" s="3">
        <f t="shared" si="1063"/>
        <v>0.25</v>
      </c>
      <c r="H7574" t="str">
        <f t="shared" si="1064"/>
        <v>Charge</v>
      </c>
      <c r="I7574" s="3">
        <f t="shared" si="1069"/>
        <v>159.4741358339966</v>
      </c>
      <c r="J7574" s="3">
        <f t="shared" si="1070"/>
        <v>318.94827166799325</v>
      </c>
      <c r="K7574" s="3">
        <f>MIN(Inputs!$B$2, (Inputs!$B$8 - I7574)/Inputs!$B$9)</f>
        <v>170</v>
      </c>
      <c r="L7574" s="3">
        <f>MAX(MIN(Inputs!$B$2, I7574*Inputs!$B$10, Inputs!$B$8*Inputs!$B$4 - J7574), 0)</f>
        <v>21.051728332006746</v>
      </c>
      <c r="M7574" s="3">
        <f t="shared" si="1065"/>
        <v>170</v>
      </c>
      <c r="N7574" s="3">
        <f t="shared" si="1066"/>
        <v>0</v>
      </c>
      <c r="O7574" s="3">
        <f>IF(H7574="Reg", MIN(Inputs!$B$2, I7574*Inputs!$B$10, (Inputs!$B$8-I7574)/Inputs!$B$9), 0)</f>
        <v>0</v>
      </c>
      <c r="P7574" s="3">
        <f t="shared" si="1067"/>
        <v>-18696.599999999999</v>
      </c>
      <c r="Q7574" s="3">
        <f t="shared" si="1068"/>
        <v>0</v>
      </c>
      <c r="R7574" s="3">
        <f>I7574 + M7574*Inputs!$B$9 - N7574/Inputs!$B$10</f>
        <v>318.9482716679932</v>
      </c>
    </row>
    <row r="7575" spans="1:18" x14ac:dyDescent="0.3">
      <c r="A7575" s="4">
        <v>46338.541666666657</v>
      </c>
      <c r="B7575" s="3">
        <v>86.405000000000001</v>
      </c>
      <c r="C7575" s="3">
        <v>0.38</v>
      </c>
      <c r="D7575" s="3">
        <f t="shared" si="1062"/>
        <v>222.03562500000001</v>
      </c>
      <c r="E7575" s="3">
        <f>MAX(B7575 - D7575/Inputs!$B$5, 0)</f>
        <v>0</v>
      </c>
      <c r="F7575" s="3">
        <f>MAX(D7575*Inputs!$B$5 - B7575, 0)</f>
        <v>108.98635000000002</v>
      </c>
      <c r="G7575" s="3">
        <f t="shared" si="1063"/>
        <v>0.38</v>
      </c>
      <c r="H7575" t="str">
        <f t="shared" si="1064"/>
        <v>Charge</v>
      </c>
      <c r="I7575" s="3">
        <f t="shared" si="1069"/>
        <v>318.9482716679932</v>
      </c>
      <c r="J7575" s="3">
        <f t="shared" si="1070"/>
        <v>318.94827166799325</v>
      </c>
      <c r="K7575" s="3">
        <f>MIN(Inputs!$B$2, (Inputs!$B$8 - I7575)/Inputs!$B$9)</f>
        <v>22.44121780453775</v>
      </c>
      <c r="L7575" s="3">
        <f>MAX(MIN(Inputs!$B$2, I7575*Inputs!$B$10, Inputs!$B$8*Inputs!$B$4 - J7575), 0)</f>
        <v>21.051728332006746</v>
      </c>
      <c r="M7575" s="3">
        <f t="shared" si="1065"/>
        <v>22.44121780453775</v>
      </c>
      <c r="N7575" s="3">
        <f t="shared" si="1066"/>
        <v>0</v>
      </c>
      <c r="O7575" s="3">
        <f>IF(H7575="Reg", MIN(Inputs!$B$2, I7575*Inputs!$B$10, (Inputs!$B$8-I7575)/Inputs!$B$9), 0)</f>
        <v>0</v>
      </c>
      <c r="P7575" s="3">
        <f t="shared" si="1067"/>
        <v>-1939.0334244010844</v>
      </c>
      <c r="Q7575" s="3">
        <f t="shared" si="1068"/>
        <v>0</v>
      </c>
      <c r="R7575" s="3">
        <f>I7575 + M7575*Inputs!$B$9 - N7575/Inputs!$B$10</f>
        <v>340</v>
      </c>
    </row>
    <row r="7576" spans="1:18" x14ac:dyDescent="0.3">
      <c r="A7576" s="4">
        <v>46338.583333333343</v>
      </c>
      <c r="B7576" s="3">
        <v>46.067499999999995</v>
      </c>
      <c r="C7576" s="3">
        <v>0.5</v>
      </c>
      <c r="D7576" s="3">
        <f t="shared" si="1062"/>
        <v>222.03562500000001</v>
      </c>
      <c r="E7576" s="3">
        <f>MAX(B7576 - D7576/Inputs!$B$5, 0)</f>
        <v>0</v>
      </c>
      <c r="F7576" s="3">
        <f>MAX(D7576*Inputs!$B$5 - B7576, 0)</f>
        <v>149.32385000000002</v>
      </c>
      <c r="G7576" s="3">
        <f t="shared" si="1063"/>
        <v>0.5</v>
      </c>
      <c r="H7576" t="str">
        <f t="shared" si="1064"/>
        <v>Charge</v>
      </c>
      <c r="I7576" s="3">
        <f t="shared" si="1069"/>
        <v>340</v>
      </c>
      <c r="J7576" s="3">
        <f t="shared" si="1070"/>
        <v>318.94827166799325</v>
      </c>
      <c r="K7576" s="3">
        <f>MIN(Inputs!$B$2, (Inputs!$B$8 - I7576)/Inputs!$B$9)</f>
        <v>0</v>
      </c>
      <c r="L7576" s="3">
        <f>MAX(MIN(Inputs!$B$2, I7576*Inputs!$B$10, Inputs!$B$8*Inputs!$B$4 - J7576), 0)</f>
        <v>21.051728332006746</v>
      </c>
      <c r="M7576" s="3">
        <f t="shared" si="1065"/>
        <v>0</v>
      </c>
      <c r="N7576" s="3">
        <f t="shared" si="1066"/>
        <v>0</v>
      </c>
      <c r="O7576" s="3">
        <f>IF(H7576="Reg", MIN(Inputs!$B$2, I7576*Inputs!$B$10, (Inputs!$B$8-I7576)/Inputs!$B$9), 0)</f>
        <v>0</v>
      </c>
      <c r="P7576" s="3">
        <f t="shared" si="1067"/>
        <v>0</v>
      </c>
      <c r="Q7576" s="3">
        <f t="shared" si="1068"/>
        <v>0</v>
      </c>
      <c r="R7576" s="3">
        <f>I7576 + M7576*Inputs!$B$9 - N7576/Inputs!$B$10</f>
        <v>340</v>
      </c>
    </row>
    <row r="7577" spans="1:18" x14ac:dyDescent="0.3">
      <c r="A7577" s="4">
        <v>46338.625</v>
      </c>
      <c r="B7577" s="3">
        <v>46.044999999999995</v>
      </c>
      <c r="C7577" s="3">
        <v>0.8</v>
      </c>
      <c r="D7577" s="3">
        <f t="shared" si="1062"/>
        <v>222.03562500000001</v>
      </c>
      <c r="E7577" s="3">
        <f>MAX(B7577 - D7577/Inputs!$B$5, 0)</f>
        <v>0</v>
      </c>
      <c r="F7577" s="3">
        <f>MAX(D7577*Inputs!$B$5 - B7577, 0)</f>
        <v>149.34635000000003</v>
      </c>
      <c r="G7577" s="3">
        <f t="shared" si="1063"/>
        <v>0.8</v>
      </c>
      <c r="H7577" t="str">
        <f t="shared" si="1064"/>
        <v>Charge</v>
      </c>
      <c r="I7577" s="3">
        <f t="shared" si="1069"/>
        <v>340</v>
      </c>
      <c r="J7577" s="3">
        <f t="shared" si="1070"/>
        <v>318.94827166799325</v>
      </c>
      <c r="K7577" s="3">
        <f>MIN(Inputs!$B$2, (Inputs!$B$8 - I7577)/Inputs!$B$9)</f>
        <v>0</v>
      </c>
      <c r="L7577" s="3">
        <f>MAX(MIN(Inputs!$B$2, I7577*Inputs!$B$10, Inputs!$B$8*Inputs!$B$4 - J7577), 0)</f>
        <v>21.051728332006746</v>
      </c>
      <c r="M7577" s="3">
        <f t="shared" si="1065"/>
        <v>0</v>
      </c>
      <c r="N7577" s="3">
        <f t="shared" si="1066"/>
        <v>0</v>
      </c>
      <c r="O7577" s="3">
        <f>IF(H7577="Reg", MIN(Inputs!$B$2, I7577*Inputs!$B$10, (Inputs!$B$8-I7577)/Inputs!$B$9), 0)</f>
        <v>0</v>
      </c>
      <c r="P7577" s="3">
        <f t="shared" si="1067"/>
        <v>0</v>
      </c>
      <c r="Q7577" s="3">
        <f t="shared" si="1068"/>
        <v>0</v>
      </c>
      <c r="R7577" s="3">
        <f>I7577 + M7577*Inputs!$B$9 - N7577/Inputs!$B$10</f>
        <v>340</v>
      </c>
    </row>
    <row r="7578" spans="1:18" x14ac:dyDescent="0.3">
      <c r="A7578" s="4">
        <v>46338.666666666657</v>
      </c>
      <c r="B7578" s="3">
        <v>53.53</v>
      </c>
      <c r="C7578" s="3">
        <v>1.81</v>
      </c>
      <c r="D7578" s="3">
        <f t="shared" si="1062"/>
        <v>222.03562500000001</v>
      </c>
      <c r="E7578" s="3">
        <f>MAX(B7578 - D7578/Inputs!$B$5, 0)</f>
        <v>0</v>
      </c>
      <c r="F7578" s="3">
        <f>MAX(D7578*Inputs!$B$5 - B7578, 0)</f>
        <v>141.86135000000002</v>
      </c>
      <c r="G7578" s="3">
        <f t="shared" si="1063"/>
        <v>1.81</v>
      </c>
      <c r="H7578" t="str">
        <f t="shared" si="1064"/>
        <v>Charge</v>
      </c>
      <c r="I7578" s="3">
        <f t="shared" si="1069"/>
        <v>340</v>
      </c>
      <c r="J7578" s="3">
        <f t="shared" si="1070"/>
        <v>318.94827166799325</v>
      </c>
      <c r="K7578" s="3">
        <f>MIN(Inputs!$B$2, (Inputs!$B$8 - I7578)/Inputs!$B$9)</f>
        <v>0</v>
      </c>
      <c r="L7578" s="3">
        <f>MAX(MIN(Inputs!$B$2, I7578*Inputs!$B$10, Inputs!$B$8*Inputs!$B$4 - J7578), 0)</f>
        <v>21.051728332006746</v>
      </c>
      <c r="M7578" s="3">
        <f t="shared" si="1065"/>
        <v>0</v>
      </c>
      <c r="N7578" s="3">
        <f t="shared" si="1066"/>
        <v>0</v>
      </c>
      <c r="O7578" s="3">
        <f>IF(H7578="Reg", MIN(Inputs!$B$2, I7578*Inputs!$B$10, (Inputs!$B$8-I7578)/Inputs!$B$9), 0)</f>
        <v>0</v>
      </c>
      <c r="P7578" s="3">
        <f t="shared" si="1067"/>
        <v>0</v>
      </c>
      <c r="Q7578" s="3">
        <f t="shared" si="1068"/>
        <v>0</v>
      </c>
      <c r="R7578" s="3">
        <f>I7578 + M7578*Inputs!$B$9 - N7578/Inputs!$B$10</f>
        <v>340</v>
      </c>
    </row>
    <row r="7579" spans="1:18" x14ac:dyDescent="0.3">
      <c r="A7579" s="4">
        <v>46338.708333333343</v>
      </c>
      <c r="B7579" s="3">
        <v>147.42000000000002</v>
      </c>
      <c r="C7579" s="3">
        <v>30.83</v>
      </c>
      <c r="D7579" s="3">
        <f t="shared" si="1062"/>
        <v>222.03562500000001</v>
      </c>
      <c r="E7579" s="3">
        <f>MAX(B7579 - D7579/Inputs!$B$5, 0)</f>
        <v>0</v>
      </c>
      <c r="F7579" s="3">
        <f>MAX(D7579*Inputs!$B$5 - B7579, 0)</f>
        <v>47.971350000000001</v>
      </c>
      <c r="G7579" s="3">
        <f t="shared" si="1063"/>
        <v>30.83</v>
      </c>
      <c r="H7579" t="str">
        <f t="shared" si="1064"/>
        <v>Charge</v>
      </c>
      <c r="I7579" s="3">
        <f t="shared" si="1069"/>
        <v>340</v>
      </c>
      <c r="J7579" s="3">
        <f t="shared" si="1070"/>
        <v>318.94827166799325</v>
      </c>
      <c r="K7579" s="3">
        <f>MIN(Inputs!$B$2, (Inputs!$B$8 - I7579)/Inputs!$B$9)</f>
        <v>0</v>
      </c>
      <c r="L7579" s="3">
        <f>MAX(MIN(Inputs!$B$2, I7579*Inputs!$B$10, Inputs!$B$8*Inputs!$B$4 - J7579), 0)</f>
        <v>21.051728332006746</v>
      </c>
      <c r="M7579" s="3">
        <f t="shared" si="1065"/>
        <v>0</v>
      </c>
      <c r="N7579" s="3">
        <f t="shared" si="1066"/>
        <v>0</v>
      </c>
      <c r="O7579" s="3">
        <f>IF(H7579="Reg", MIN(Inputs!$B$2, I7579*Inputs!$B$10, (Inputs!$B$8-I7579)/Inputs!$B$9), 0)</f>
        <v>0</v>
      </c>
      <c r="P7579" s="3">
        <f t="shared" si="1067"/>
        <v>0</v>
      </c>
      <c r="Q7579" s="3">
        <f t="shared" si="1068"/>
        <v>0</v>
      </c>
      <c r="R7579" s="3">
        <f>I7579 + M7579*Inputs!$B$9 - N7579/Inputs!$B$10</f>
        <v>340</v>
      </c>
    </row>
    <row r="7580" spans="1:18" x14ac:dyDescent="0.3">
      <c r="A7580" s="4">
        <v>46338.75</v>
      </c>
      <c r="B7580" s="3">
        <v>310.46500000000003</v>
      </c>
      <c r="C7580" s="3">
        <v>9.9600000000000009</v>
      </c>
      <c r="D7580" s="3">
        <f t="shared" si="1062"/>
        <v>222.03562500000001</v>
      </c>
      <c r="E7580" s="3">
        <f>MAX(B7580 - D7580/Inputs!$B$5, 0)</f>
        <v>58.151789772727284</v>
      </c>
      <c r="F7580" s="3">
        <f>MAX(D7580*Inputs!$B$5 - B7580, 0)</f>
        <v>0</v>
      </c>
      <c r="G7580" s="3">
        <f t="shared" si="1063"/>
        <v>9.9600000000000009</v>
      </c>
      <c r="H7580" t="str">
        <f t="shared" si="1064"/>
        <v>Discharge</v>
      </c>
      <c r="I7580" s="3">
        <f t="shared" si="1069"/>
        <v>340</v>
      </c>
      <c r="J7580" s="3">
        <f t="shared" si="1070"/>
        <v>318.94827166799325</v>
      </c>
      <c r="K7580" s="3">
        <f>MIN(Inputs!$B$2, (Inputs!$B$8 - I7580)/Inputs!$B$9)</f>
        <v>0</v>
      </c>
      <c r="L7580" s="3">
        <f>MAX(MIN(Inputs!$B$2, I7580*Inputs!$B$10, Inputs!$B$8*Inputs!$B$4 - J7580), 0)</f>
        <v>21.051728332006746</v>
      </c>
      <c r="M7580" s="3">
        <f t="shared" si="1065"/>
        <v>0</v>
      </c>
      <c r="N7580" s="3">
        <f t="shared" si="1066"/>
        <v>21.051728332006746</v>
      </c>
      <c r="O7580" s="3">
        <f>IF(H7580="Reg", MIN(Inputs!$B$2, I7580*Inputs!$B$10, (Inputs!$B$8-I7580)/Inputs!$B$9), 0)</f>
        <v>0</v>
      </c>
      <c r="P7580" s="3">
        <f t="shared" si="1067"/>
        <v>6535.8248365964755</v>
      </c>
      <c r="Q7580" s="3">
        <f t="shared" si="1068"/>
        <v>0</v>
      </c>
      <c r="R7580" s="3">
        <f>I7580 + M7580*Inputs!$B$9 - N7580/Inputs!$B$10</f>
        <v>317.5587821954623</v>
      </c>
    </row>
    <row r="7581" spans="1:18" x14ac:dyDescent="0.3">
      <c r="A7581" s="4">
        <v>46338.791666666657</v>
      </c>
      <c r="B7581" s="3">
        <v>276.3075</v>
      </c>
      <c r="C7581" s="3">
        <v>10.35</v>
      </c>
      <c r="D7581" s="3">
        <f t="shared" si="1062"/>
        <v>222.03562500000001</v>
      </c>
      <c r="E7581" s="3">
        <f>MAX(B7581 - D7581/Inputs!$B$5, 0)</f>
        <v>23.994289772727257</v>
      </c>
      <c r="F7581" s="3">
        <f>MAX(D7581*Inputs!$B$5 - B7581, 0)</f>
        <v>0</v>
      </c>
      <c r="G7581" s="3">
        <f t="shared" si="1063"/>
        <v>10.35</v>
      </c>
      <c r="H7581" t="str">
        <f t="shared" si="1064"/>
        <v>Discharge</v>
      </c>
      <c r="I7581" s="3">
        <f t="shared" si="1069"/>
        <v>317.5587821954623</v>
      </c>
      <c r="J7581" s="3">
        <f t="shared" si="1070"/>
        <v>340</v>
      </c>
      <c r="K7581" s="3">
        <f>MIN(Inputs!$B$2, (Inputs!$B$8 - I7581)/Inputs!$B$9)</f>
        <v>23.922418559098585</v>
      </c>
      <c r="L7581" s="3">
        <f>MAX(MIN(Inputs!$B$2, I7581*Inputs!$B$10, Inputs!$B$8*Inputs!$B$4 - J7581), 0)</f>
        <v>0</v>
      </c>
      <c r="M7581" s="3">
        <f t="shared" si="1065"/>
        <v>0</v>
      </c>
      <c r="N7581" s="3">
        <f t="shared" si="1066"/>
        <v>0</v>
      </c>
      <c r="O7581" s="3">
        <f>IF(H7581="Reg", MIN(Inputs!$B$2, I7581*Inputs!$B$10, (Inputs!$B$8-I7581)/Inputs!$B$9), 0)</f>
        <v>0</v>
      </c>
      <c r="P7581" s="3">
        <f t="shared" si="1067"/>
        <v>0</v>
      </c>
      <c r="Q7581" s="3">
        <f t="shared" si="1068"/>
        <v>0</v>
      </c>
      <c r="R7581" s="3">
        <f>I7581 + M7581*Inputs!$B$9 - N7581/Inputs!$B$10</f>
        <v>317.5587821954623</v>
      </c>
    </row>
    <row r="7582" spans="1:18" x14ac:dyDescent="0.3">
      <c r="A7582" s="4">
        <v>46338.833333333343</v>
      </c>
      <c r="B7582" s="3">
        <v>421.79499999999996</v>
      </c>
      <c r="C7582" s="3">
        <v>10.94</v>
      </c>
      <c r="D7582" s="3">
        <f t="shared" si="1062"/>
        <v>222.03562500000001</v>
      </c>
      <c r="E7582" s="3">
        <f>MAX(B7582 - D7582/Inputs!$B$5, 0)</f>
        <v>169.48178977272721</v>
      </c>
      <c r="F7582" s="3">
        <f>MAX(D7582*Inputs!$B$5 - B7582, 0)</f>
        <v>0</v>
      </c>
      <c r="G7582" s="3">
        <f t="shared" si="1063"/>
        <v>10.94</v>
      </c>
      <c r="H7582" t="str">
        <f t="shared" si="1064"/>
        <v>Discharge</v>
      </c>
      <c r="I7582" s="3">
        <f t="shared" si="1069"/>
        <v>317.5587821954623</v>
      </c>
      <c r="J7582" s="3">
        <f t="shared" si="1070"/>
        <v>340</v>
      </c>
      <c r="K7582" s="3">
        <f>MIN(Inputs!$B$2, (Inputs!$B$8 - I7582)/Inputs!$B$9)</f>
        <v>23.922418559098585</v>
      </c>
      <c r="L7582" s="3">
        <f>MAX(MIN(Inputs!$B$2, I7582*Inputs!$B$10, Inputs!$B$8*Inputs!$B$4 - J7582), 0)</f>
        <v>0</v>
      </c>
      <c r="M7582" s="3">
        <f t="shared" si="1065"/>
        <v>0</v>
      </c>
      <c r="N7582" s="3">
        <f t="shared" si="1066"/>
        <v>0</v>
      </c>
      <c r="O7582" s="3">
        <f>IF(H7582="Reg", MIN(Inputs!$B$2, I7582*Inputs!$B$10, (Inputs!$B$8-I7582)/Inputs!$B$9), 0)</f>
        <v>0</v>
      </c>
      <c r="P7582" s="3">
        <f t="shared" si="1067"/>
        <v>0</v>
      </c>
      <c r="Q7582" s="3">
        <f t="shared" si="1068"/>
        <v>0</v>
      </c>
      <c r="R7582" s="3">
        <f>I7582 + M7582*Inputs!$B$9 - N7582/Inputs!$B$10</f>
        <v>317.5587821954623</v>
      </c>
    </row>
    <row r="7583" spans="1:18" x14ac:dyDescent="0.3">
      <c r="A7583" s="4">
        <v>46338.875</v>
      </c>
      <c r="B7583" s="3">
        <v>235.13249999999999</v>
      </c>
      <c r="C7583" s="3">
        <v>1</v>
      </c>
      <c r="D7583" s="3">
        <f t="shared" si="1062"/>
        <v>222.03562500000001</v>
      </c>
      <c r="E7583" s="3">
        <f>MAX(B7583 - D7583/Inputs!$B$5, 0)</f>
        <v>0</v>
      </c>
      <c r="F7583" s="3">
        <f>MAX(D7583*Inputs!$B$5 - B7583, 0)</f>
        <v>0</v>
      </c>
      <c r="G7583" s="3">
        <f t="shared" si="1063"/>
        <v>1</v>
      </c>
      <c r="H7583" t="str">
        <f t="shared" si="1064"/>
        <v>Reg</v>
      </c>
      <c r="I7583" s="3">
        <f t="shared" si="1069"/>
        <v>317.5587821954623</v>
      </c>
      <c r="J7583" s="3">
        <f t="shared" si="1070"/>
        <v>340</v>
      </c>
      <c r="K7583" s="3">
        <f>MIN(Inputs!$B$2, (Inputs!$B$8 - I7583)/Inputs!$B$9)</f>
        <v>23.922418559098585</v>
      </c>
      <c r="L7583" s="3">
        <f>MAX(MIN(Inputs!$B$2, I7583*Inputs!$B$10, Inputs!$B$8*Inputs!$B$4 - J7583), 0)</f>
        <v>0</v>
      </c>
      <c r="M7583" s="3">
        <f t="shared" si="1065"/>
        <v>0</v>
      </c>
      <c r="N7583" s="3">
        <f t="shared" si="1066"/>
        <v>0</v>
      </c>
      <c r="O7583" s="3">
        <f>IF(H7583="Reg", MIN(Inputs!$B$2, I7583*Inputs!$B$10, (Inputs!$B$8-I7583)/Inputs!$B$9), 0)</f>
        <v>23.922418559098585</v>
      </c>
      <c r="P7583" s="3">
        <f t="shared" si="1067"/>
        <v>0</v>
      </c>
      <c r="Q7583" s="3">
        <f t="shared" si="1068"/>
        <v>23.922418559098585</v>
      </c>
      <c r="R7583" s="3">
        <f>I7583 + M7583*Inputs!$B$9 - N7583/Inputs!$B$10</f>
        <v>317.5587821954623</v>
      </c>
    </row>
    <row r="7584" spans="1:18" x14ac:dyDescent="0.3">
      <c r="A7584" s="4">
        <v>46338.916666666657</v>
      </c>
      <c r="B7584" s="3">
        <v>129.4075</v>
      </c>
      <c r="C7584" s="3">
        <v>0.7</v>
      </c>
      <c r="D7584" s="3">
        <f t="shared" si="1062"/>
        <v>222.03562500000001</v>
      </c>
      <c r="E7584" s="3">
        <f>MAX(B7584 - D7584/Inputs!$B$5, 0)</f>
        <v>0</v>
      </c>
      <c r="F7584" s="3">
        <f>MAX(D7584*Inputs!$B$5 - B7584, 0)</f>
        <v>65.983850000000018</v>
      </c>
      <c r="G7584" s="3">
        <f t="shared" si="1063"/>
        <v>0.7</v>
      </c>
      <c r="H7584" t="str">
        <f t="shared" si="1064"/>
        <v>Charge</v>
      </c>
      <c r="I7584" s="3">
        <f t="shared" si="1069"/>
        <v>317.5587821954623</v>
      </c>
      <c r="J7584" s="3">
        <f t="shared" si="1070"/>
        <v>340</v>
      </c>
      <c r="K7584" s="3">
        <f>MIN(Inputs!$B$2, (Inputs!$B$8 - I7584)/Inputs!$B$9)</f>
        <v>23.922418559098585</v>
      </c>
      <c r="L7584" s="3">
        <f>MAX(MIN(Inputs!$B$2, I7584*Inputs!$B$10, Inputs!$B$8*Inputs!$B$4 - J7584), 0)</f>
        <v>0</v>
      </c>
      <c r="M7584" s="3">
        <f t="shared" si="1065"/>
        <v>23.922418559098585</v>
      </c>
      <c r="N7584" s="3">
        <f t="shared" si="1066"/>
        <v>0</v>
      </c>
      <c r="O7584" s="3">
        <f>IF(H7584="Reg", MIN(Inputs!$B$2, I7584*Inputs!$B$10, (Inputs!$B$8-I7584)/Inputs!$B$9), 0)</f>
        <v>0</v>
      </c>
      <c r="P7584" s="3">
        <f t="shared" si="1067"/>
        <v>-3095.7403796865501</v>
      </c>
      <c r="Q7584" s="3">
        <f t="shared" si="1068"/>
        <v>0</v>
      </c>
      <c r="R7584" s="3">
        <f>I7584 + M7584*Inputs!$B$9 - N7584/Inputs!$B$10</f>
        <v>340</v>
      </c>
    </row>
    <row r="7585" spans="1:18" x14ac:dyDescent="0.3">
      <c r="A7585" s="4">
        <v>46338.958333333343</v>
      </c>
      <c r="B7585" s="3">
        <v>76.082499999999996</v>
      </c>
      <c r="C7585" s="3">
        <v>0.37</v>
      </c>
      <c r="D7585" s="3">
        <f t="shared" si="1062"/>
        <v>222.03562500000001</v>
      </c>
      <c r="E7585" s="3">
        <f>MAX(B7585 - D7585/Inputs!$B$5, 0)</f>
        <v>0</v>
      </c>
      <c r="F7585" s="3">
        <f>MAX(D7585*Inputs!$B$5 - B7585, 0)</f>
        <v>119.30885000000002</v>
      </c>
      <c r="G7585" s="3">
        <f t="shared" si="1063"/>
        <v>0.37</v>
      </c>
      <c r="H7585" t="str">
        <f t="shared" si="1064"/>
        <v>Charge</v>
      </c>
      <c r="I7585" s="3">
        <f t="shared" si="1069"/>
        <v>340</v>
      </c>
      <c r="J7585" s="3">
        <f t="shared" si="1070"/>
        <v>340</v>
      </c>
      <c r="K7585" s="3">
        <f>MIN(Inputs!$B$2, (Inputs!$B$8 - I7585)/Inputs!$B$9)</f>
        <v>0</v>
      </c>
      <c r="L7585" s="3">
        <f>MAX(MIN(Inputs!$B$2, I7585*Inputs!$B$10, Inputs!$B$8*Inputs!$B$4 - J7585), 0)</f>
        <v>0</v>
      </c>
      <c r="M7585" s="3">
        <f t="shared" si="1065"/>
        <v>0</v>
      </c>
      <c r="N7585" s="3">
        <f t="shared" si="1066"/>
        <v>0</v>
      </c>
      <c r="O7585" s="3">
        <f>IF(H7585="Reg", MIN(Inputs!$B$2, I7585*Inputs!$B$10, (Inputs!$B$8-I7585)/Inputs!$B$9), 0)</f>
        <v>0</v>
      </c>
      <c r="P7585" s="3">
        <f t="shared" si="1067"/>
        <v>0</v>
      </c>
      <c r="Q7585" s="3">
        <f t="shared" si="1068"/>
        <v>0</v>
      </c>
      <c r="R7585" s="3">
        <f>I7585 + M7585*Inputs!$B$9 - N7585/Inputs!$B$10</f>
        <v>340</v>
      </c>
    </row>
    <row r="7586" spans="1:18" x14ac:dyDescent="0.3">
      <c r="A7586" s="4">
        <v>46339</v>
      </c>
      <c r="B7586" s="3">
        <v>17.66</v>
      </c>
      <c r="C7586" s="3">
        <v>7.0000000000000007E-2</v>
      </c>
      <c r="D7586" s="3">
        <f t="shared" si="1062"/>
        <v>25.477500000000003</v>
      </c>
      <c r="E7586" s="3">
        <f>MAX(B7586 - D7586/Inputs!$B$5, 0)</f>
        <v>0</v>
      </c>
      <c r="F7586" s="3">
        <f>MAX(D7586*Inputs!$B$5 - B7586, 0)</f>
        <v>4.7602000000000011</v>
      </c>
      <c r="G7586" s="3">
        <f t="shared" si="1063"/>
        <v>7.0000000000000007E-2</v>
      </c>
      <c r="H7586" t="str">
        <f t="shared" si="1064"/>
        <v>Charge</v>
      </c>
      <c r="I7586" s="3">
        <f t="shared" si="1069"/>
        <v>340</v>
      </c>
      <c r="J7586" s="3">
        <f t="shared" si="1070"/>
        <v>0</v>
      </c>
      <c r="K7586" s="3">
        <f>MIN(Inputs!$B$2, (Inputs!$B$8 - I7586)/Inputs!$B$9)</f>
        <v>0</v>
      </c>
      <c r="L7586" s="3">
        <f>MAX(MIN(Inputs!$B$2, I7586*Inputs!$B$10, Inputs!$B$8*Inputs!$B$4 - J7586), 0)</f>
        <v>170</v>
      </c>
      <c r="M7586" s="3">
        <f t="shared" si="1065"/>
        <v>0</v>
      </c>
      <c r="N7586" s="3">
        <f t="shared" si="1066"/>
        <v>0</v>
      </c>
      <c r="O7586" s="3">
        <f>IF(H7586="Reg", MIN(Inputs!$B$2, I7586*Inputs!$B$10, (Inputs!$B$8-I7586)/Inputs!$B$9), 0)</f>
        <v>0</v>
      </c>
      <c r="P7586" s="3">
        <f t="shared" si="1067"/>
        <v>0</v>
      </c>
      <c r="Q7586" s="3">
        <f t="shared" si="1068"/>
        <v>0</v>
      </c>
      <c r="R7586" s="3">
        <f>I7586 + M7586*Inputs!$B$9 - N7586/Inputs!$B$10</f>
        <v>340</v>
      </c>
    </row>
    <row r="7587" spans="1:18" x14ac:dyDescent="0.3">
      <c r="A7587" s="4">
        <v>46339.041666666657</v>
      </c>
      <c r="B7587" s="3">
        <v>11.395</v>
      </c>
      <c r="C7587" s="3">
        <v>0.3</v>
      </c>
      <c r="D7587" s="3">
        <f t="shared" si="1062"/>
        <v>25.477500000000003</v>
      </c>
      <c r="E7587" s="3">
        <f>MAX(B7587 - D7587/Inputs!$B$5, 0)</f>
        <v>0</v>
      </c>
      <c r="F7587" s="3">
        <f>MAX(D7587*Inputs!$B$5 - B7587, 0)</f>
        <v>11.025200000000002</v>
      </c>
      <c r="G7587" s="3">
        <f t="shared" si="1063"/>
        <v>0.3</v>
      </c>
      <c r="H7587" t="str">
        <f t="shared" si="1064"/>
        <v>Charge</v>
      </c>
      <c r="I7587" s="3">
        <f t="shared" si="1069"/>
        <v>340</v>
      </c>
      <c r="J7587" s="3">
        <f t="shared" si="1070"/>
        <v>0</v>
      </c>
      <c r="K7587" s="3">
        <f>MIN(Inputs!$B$2, (Inputs!$B$8 - I7587)/Inputs!$B$9)</f>
        <v>0</v>
      </c>
      <c r="L7587" s="3">
        <f>MAX(MIN(Inputs!$B$2, I7587*Inputs!$B$10, Inputs!$B$8*Inputs!$B$4 - J7587), 0)</f>
        <v>170</v>
      </c>
      <c r="M7587" s="3">
        <f t="shared" si="1065"/>
        <v>0</v>
      </c>
      <c r="N7587" s="3">
        <f t="shared" si="1066"/>
        <v>0</v>
      </c>
      <c r="O7587" s="3">
        <f>IF(H7587="Reg", MIN(Inputs!$B$2, I7587*Inputs!$B$10, (Inputs!$B$8-I7587)/Inputs!$B$9), 0)</f>
        <v>0</v>
      </c>
      <c r="P7587" s="3">
        <f t="shared" si="1067"/>
        <v>0</v>
      </c>
      <c r="Q7587" s="3">
        <f t="shared" si="1068"/>
        <v>0</v>
      </c>
      <c r="R7587" s="3">
        <f>I7587 + M7587*Inputs!$B$9 - N7587/Inputs!$B$10</f>
        <v>340</v>
      </c>
    </row>
    <row r="7588" spans="1:18" x14ac:dyDescent="0.3">
      <c r="A7588" s="4">
        <v>46339.083333333343</v>
      </c>
      <c r="B7588" s="3">
        <v>12.487500000000001</v>
      </c>
      <c r="C7588" s="3">
        <v>0.38</v>
      </c>
      <c r="D7588" s="3">
        <f t="shared" si="1062"/>
        <v>25.477500000000003</v>
      </c>
      <c r="E7588" s="3">
        <f>MAX(B7588 - D7588/Inputs!$B$5, 0)</f>
        <v>0</v>
      </c>
      <c r="F7588" s="3">
        <f>MAX(D7588*Inputs!$B$5 - B7588, 0)</f>
        <v>9.9327000000000005</v>
      </c>
      <c r="G7588" s="3">
        <f t="shared" si="1063"/>
        <v>0.38</v>
      </c>
      <c r="H7588" t="str">
        <f t="shared" si="1064"/>
        <v>Charge</v>
      </c>
      <c r="I7588" s="3">
        <f t="shared" si="1069"/>
        <v>340</v>
      </c>
      <c r="J7588" s="3">
        <f t="shared" si="1070"/>
        <v>0</v>
      </c>
      <c r="K7588" s="3">
        <f>MIN(Inputs!$B$2, (Inputs!$B$8 - I7588)/Inputs!$B$9)</f>
        <v>0</v>
      </c>
      <c r="L7588" s="3">
        <f>MAX(MIN(Inputs!$B$2, I7588*Inputs!$B$10, Inputs!$B$8*Inputs!$B$4 - J7588), 0)</f>
        <v>170</v>
      </c>
      <c r="M7588" s="3">
        <f t="shared" si="1065"/>
        <v>0</v>
      </c>
      <c r="N7588" s="3">
        <f t="shared" si="1066"/>
        <v>0</v>
      </c>
      <c r="O7588" s="3">
        <f>IF(H7588="Reg", MIN(Inputs!$B$2, I7588*Inputs!$B$10, (Inputs!$B$8-I7588)/Inputs!$B$9), 0)</f>
        <v>0</v>
      </c>
      <c r="P7588" s="3">
        <f t="shared" si="1067"/>
        <v>0</v>
      </c>
      <c r="Q7588" s="3">
        <f t="shared" si="1068"/>
        <v>0</v>
      </c>
      <c r="R7588" s="3">
        <f>I7588 + M7588*Inputs!$B$9 - N7588/Inputs!$B$10</f>
        <v>340</v>
      </c>
    </row>
    <row r="7589" spans="1:18" x14ac:dyDescent="0.3">
      <c r="A7589" s="4">
        <v>46339.125</v>
      </c>
      <c r="B7589" s="3">
        <v>17.037500000000001</v>
      </c>
      <c r="C7589" s="3">
        <v>0.3</v>
      </c>
      <c r="D7589" s="3">
        <f t="shared" si="1062"/>
        <v>25.477500000000003</v>
      </c>
      <c r="E7589" s="3">
        <f>MAX(B7589 - D7589/Inputs!$B$5, 0)</f>
        <v>0</v>
      </c>
      <c r="F7589" s="3">
        <f>MAX(D7589*Inputs!$B$5 - B7589, 0)</f>
        <v>5.3826999999999998</v>
      </c>
      <c r="G7589" s="3">
        <f t="shared" si="1063"/>
        <v>0.3</v>
      </c>
      <c r="H7589" t="str">
        <f t="shared" si="1064"/>
        <v>Charge</v>
      </c>
      <c r="I7589" s="3">
        <f t="shared" si="1069"/>
        <v>340</v>
      </c>
      <c r="J7589" s="3">
        <f t="shared" si="1070"/>
        <v>0</v>
      </c>
      <c r="K7589" s="3">
        <f>MIN(Inputs!$B$2, (Inputs!$B$8 - I7589)/Inputs!$B$9)</f>
        <v>0</v>
      </c>
      <c r="L7589" s="3">
        <f>MAX(MIN(Inputs!$B$2, I7589*Inputs!$B$10, Inputs!$B$8*Inputs!$B$4 - J7589), 0)</f>
        <v>170</v>
      </c>
      <c r="M7589" s="3">
        <f t="shared" si="1065"/>
        <v>0</v>
      </c>
      <c r="N7589" s="3">
        <f t="shared" si="1066"/>
        <v>0</v>
      </c>
      <c r="O7589" s="3">
        <f>IF(H7589="Reg", MIN(Inputs!$B$2, I7589*Inputs!$B$10, (Inputs!$B$8-I7589)/Inputs!$B$9), 0)</f>
        <v>0</v>
      </c>
      <c r="P7589" s="3">
        <f t="shared" si="1067"/>
        <v>0</v>
      </c>
      <c r="Q7589" s="3">
        <f t="shared" si="1068"/>
        <v>0</v>
      </c>
      <c r="R7589" s="3">
        <f>I7589 + M7589*Inputs!$B$9 - N7589/Inputs!$B$10</f>
        <v>340</v>
      </c>
    </row>
    <row r="7590" spans="1:18" x14ac:dyDescent="0.3">
      <c r="A7590" s="4">
        <v>46339.166666666657</v>
      </c>
      <c r="B7590" s="3">
        <v>17.642499999999998</v>
      </c>
      <c r="C7590" s="3">
        <v>0.08</v>
      </c>
      <c r="D7590" s="3">
        <f t="shared" si="1062"/>
        <v>25.477500000000003</v>
      </c>
      <c r="E7590" s="3">
        <f>MAX(B7590 - D7590/Inputs!$B$5, 0)</f>
        <v>0</v>
      </c>
      <c r="F7590" s="3">
        <f>MAX(D7590*Inputs!$B$5 - B7590, 0)</f>
        <v>4.7777000000000029</v>
      </c>
      <c r="G7590" s="3">
        <f t="shared" si="1063"/>
        <v>0.08</v>
      </c>
      <c r="H7590" t="str">
        <f t="shared" si="1064"/>
        <v>Charge</v>
      </c>
      <c r="I7590" s="3">
        <f t="shared" si="1069"/>
        <v>340</v>
      </c>
      <c r="J7590" s="3">
        <f t="shared" si="1070"/>
        <v>0</v>
      </c>
      <c r="K7590" s="3">
        <f>MIN(Inputs!$B$2, (Inputs!$B$8 - I7590)/Inputs!$B$9)</f>
        <v>0</v>
      </c>
      <c r="L7590" s="3">
        <f>MAX(MIN(Inputs!$B$2, I7590*Inputs!$B$10, Inputs!$B$8*Inputs!$B$4 - J7590), 0)</f>
        <v>170</v>
      </c>
      <c r="M7590" s="3">
        <f t="shared" si="1065"/>
        <v>0</v>
      </c>
      <c r="N7590" s="3">
        <f t="shared" si="1066"/>
        <v>0</v>
      </c>
      <c r="O7590" s="3">
        <f>IF(H7590="Reg", MIN(Inputs!$B$2, I7590*Inputs!$B$10, (Inputs!$B$8-I7590)/Inputs!$B$9), 0)</f>
        <v>0</v>
      </c>
      <c r="P7590" s="3">
        <f t="shared" si="1067"/>
        <v>0</v>
      </c>
      <c r="Q7590" s="3">
        <f t="shared" si="1068"/>
        <v>0</v>
      </c>
      <c r="R7590" s="3">
        <f>I7590 + M7590*Inputs!$B$9 - N7590/Inputs!$B$10</f>
        <v>340</v>
      </c>
    </row>
    <row r="7591" spans="1:18" x14ac:dyDescent="0.3">
      <c r="A7591" s="4">
        <v>46339.208333333343</v>
      </c>
      <c r="B7591" s="3">
        <v>20.094999999999999</v>
      </c>
      <c r="C7591" s="3">
        <v>0.37</v>
      </c>
      <c r="D7591" s="3">
        <f t="shared" si="1062"/>
        <v>25.477500000000003</v>
      </c>
      <c r="E7591" s="3">
        <f>MAX(B7591 - D7591/Inputs!$B$5, 0)</f>
        <v>0</v>
      </c>
      <c r="F7591" s="3">
        <f>MAX(D7591*Inputs!$B$5 - B7591, 0)</f>
        <v>2.3252000000000024</v>
      </c>
      <c r="G7591" s="3">
        <f t="shared" si="1063"/>
        <v>0.37</v>
      </c>
      <c r="H7591" t="str">
        <f t="shared" si="1064"/>
        <v>Charge</v>
      </c>
      <c r="I7591" s="3">
        <f t="shared" si="1069"/>
        <v>340</v>
      </c>
      <c r="J7591" s="3">
        <f t="shared" si="1070"/>
        <v>0</v>
      </c>
      <c r="K7591" s="3">
        <f>MIN(Inputs!$B$2, (Inputs!$B$8 - I7591)/Inputs!$B$9)</f>
        <v>0</v>
      </c>
      <c r="L7591" s="3">
        <f>MAX(MIN(Inputs!$B$2, I7591*Inputs!$B$10, Inputs!$B$8*Inputs!$B$4 - J7591), 0)</f>
        <v>170</v>
      </c>
      <c r="M7591" s="3">
        <f t="shared" si="1065"/>
        <v>0</v>
      </c>
      <c r="N7591" s="3">
        <f t="shared" si="1066"/>
        <v>0</v>
      </c>
      <c r="O7591" s="3">
        <f>IF(H7591="Reg", MIN(Inputs!$B$2, I7591*Inputs!$B$10, (Inputs!$B$8-I7591)/Inputs!$B$9), 0)</f>
        <v>0</v>
      </c>
      <c r="P7591" s="3">
        <f t="shared" si="1067"/>
        <v>0</v>
      </c>
      <c r="Q7591" s="3">
        <f t="shared" si="1068"/>
        <v>0</v>
      </c>
      <c r="R7591" s="3">
        <f>I7591 + M7591*Inputs!$B$9 - N7591/Inputs!$B$10</f>
        <v>340</v>
      </c>
    </row>
    <row r="7592" spans="1:18" x14ac:dyDescent="0.3">
      <c r="A7592" s="4">
        <v>46339.25</v>
      </c>
      <c r="B7592" s="3">
        <v>23.86</v>
      </c>
      <c r="C7592" s="3">
        <v>0.37</v>
      </c>
      <c r="D7592" s="3">
        <f t="shared" si="1062"/>
        <v>25.477500000000003</v>
      </c>
      <c r="E7592" s="3">
        <f>MAX(B7592 - D7592/Inputs!$B$5, 0)</f>
        <v>0</v>
      </c>
      <c r="F7592" s="3">
        <f>MAX(D7592*Inputs!$B$5 - B7592, 0)</f>
        <v>0</v>
      </c>
      <c r="G7592" s="3">
        <f t="shared" si="1063"/>
        <v>0.37</v>
      </c>
      <c r="H7592" t="str">
        <f t="shared" si="1064"/>
        <v>Reg</v>
      </c>
      <c r="I7592" s="3">
        <f t="shared" si="1069"/>
        <v>340</v>
      </c>
      <c r="J7592" s="3">
        <f t="shared" si="1070"/>
        <v>0</v>
      </c>
      <c r="K7592" s="3">
        <f>MIN(Inputs!$B$2, (Inputs!$B$8 - I7592)/Inputs!$B$9)</f>
        <v>0</v>
      </c>
      <c r="L7592" s="3">
        <f>MAX(MIN(Inputs!$B$2, I7592*Inputs!$B$10, Inputs!$B$8*Inputs!$B$4 - J7592), 0)</f>
        <v>170</v>
      </c>
      <c r="M7592" s="3">
        <f t="shared" si="1065"/>
        <v>0</v>
      </c>
      <c r="N7592" s="3">
        <f t="shared" si="1066"/>
        <v>0</v>
      </c>
      <c r="O7592" s="3">
        <f>IF(H7592="Reg", MIN(Inputs!$B$2, I7592*Inputs!$B$10, (Inputs!$B$8-I7592)/Inputs!$B$9), 0)</f>
        <v>0</v>
      </c>
      <c r="P7592" s="3">
        <f t="shared" si="1067"/>
        <v>0</v>
      </c>
      <c r="Q7592" s="3">
        <f t="shared" si="1068"/>
        <v>0</v>
      </c>
      <c r="R7592" s="3">
        <f>I7592 + M7592*Inputs!$B$9 - N7592/Inputs!$B$10</f>
        <v>340</v>
      </c>
    </row>
    <row r="7593" spans="1:18" x14ac:dyDescent="0.3">
      <c r="A7593" s="4">
        <v>46339.291666666657</v>
      </c>
      <c r="B7593" s="3">
        <v>20.912500000000001</v>
      </c>
      <c r="C7593" s="3">
        <v>1</v>
      </c>
      <c r="D7593" s="3">
        <f t="shared" si="1062"/>
        <v>25.477500000000003</v>
      </c>
      <c r="E7593" s="3">
        <f>MAX(B7593 - D7593/Inputs!$B$5, 0)</f>
        <v>0</v>
      </c>
      <c r="F7593" s="3">
        <f>MAX(D7593*Inputs!$B$5 - B7593, 0)</f>
        <v>1.5076999999999998</v>
      </c>
      <c r="G7593" s="3">
        <f t="shared" si="1063"/>
        <v>1</v>
      </c>
      <c r="H7593" t="str">
        <f t="shared" si="1064"/>
        <v>Charge</v>
      </c>
      <c r="I7593" s="3">
        <f t="shared" si="1069"/>
        <v>340</v>
      </c>
      <c r="J7593" s="3">
        <f t="shared" si="1070"/>
        <v>0</v>
      </c>
      <c r="K7593" s="3">
        <f>MIN(Inputs!$B$2, (Inputs!$B$8 - I7593)/Inputs!$B$9)</f>
        <v>0</v>
      </c>
      <c r="L7593" s="3">
        <f>MAX(MIN(Inputs!$B$2, I7593*Inputs!$B$10, Inputs!$B$8*Inputs!$B$4 - J7593), 0)</f>
        <v>170</v>
      </c>
      <c r="M7593" s="3">
        <f t="shared" si="1065"/>
        <v>0</v>
      </c>
      <c r="N7593" s="3">
        <f t="shared" si="1066"/>
        <v>0</v>
      </c>
      <c r="O7593" s="3">
        <f>IF(H7593="Reg", MIN(Inputs!$B$2, I7593*Inputs!$B$10, (Inputs!$B$8-I7593)/Inputs!$B$9), 0)</f>
        <v>0</v>
      </c>
      <c r="P7593" s="3">
        <f t="shared" si="1067"/>
        <v>0</v>
      </c>
      <c r="Q7593" s="3">
        <f t="shared" si="1068"/>
        <v>0</v>
      </c>
      <c r="R7593" s="3">
        <f>I7593 + M7593*Inputs!$B$9 - N7593/Inputs!$B$10</f>
        <v>340</v>
      </c>
    </row>
    <row r="7594" spans="1:18" x14ac:dyDescent="0.3">
      <c r="A7594" s="4">
        <v>46339.333333333343</v>
      </c>
      <c r="B7594" s="3">
        <v>18.585000000000001</v>
      </c>
      <c r="C7594" s="3">
        <v>2.16</v>
      </c>
      <c r="D7594" s="3">
        <f t="shared" si="1062"/>
        <v>25.477500000000003</v>
      </c>
      <c r="E7594" s="3">
        <f>MAX(B7594 - D7594/Inputs!$B$5, 0)</f>
        <v>0</v>
      </c>
      <c r="F7594" s="3">
        <f>MAX(D7594*Inputs!$B$5 - B7594, 0)</f>
        <v>3.8352000000000004</v>
      </c>
      <c r="G7594" s="3">
        <f t="shared" si="1063"/>
        <v>2.16</v>
      </c>
      <c r="H7594" t="str">
        <f t="shared" si="1064"/>
        <v>Charge</v>
      </c>
      <c r="I7594" s="3">
        <f t="shared" si="1069"/>
        <v>340</v>
      </c>
      <c r="J7594" s="3">
        <f t="shared" si="1070"/>
        <v>0</v>
      </c>
      <c r="K7594" s="3">
        <f>MIN(Inputs!$B$2, (Inputs!$B$8 - I7594)/Inputs!$B$9)</f>
        <v>0</v>
      </c>
      <c r="L7594" s="3">
        <f>MAX(MIN(Inputs!$B$2, I7594*Inputs!$B$10, Inputs!$B$8*Inputs!$B$4 - J7594), 0)</f>
        <v>170</v>
      </c>
      <c r="M7594" s="3">
        <f t="shared" si="1065"/>
        <v>0</v>
      </c>
      <c r="N7594" s="3">
        <f t="shared" si="1066"/>
        <v>0</v>
      </c>
      <c r="O7594" s="3">
        <f>IF(H7594="Reg", MIN(Inputs!$B$2, I7594*Inputs!$B$10, (Inputs!$B$8-I7594)/Inputs!$B$9), 0)</f>
        <v>0</v>
      </c>
      <c r="P7594" s="3">
        <f t="shared" si="1067"/>
        <v>0</v>
      </c>
      <c r="Q7594" s="3">
        <f t="shared" si="1068"/>
        <v>0</v>
      </c>
      <c r="R7594" s="3">
        <f>I7594 + M7594*Inputs!$B$9 - N7594/Inputs!$B$10</f>
        <v>340</v>
      </c>
    </row>
    <row r="7595" spans="1:18" x14ac:dyDescent="0.3">
      <c r="A7595" s="4">
        <v>46339.375</v>
      </c>
      <c r="B7595" s="3">
        <v>18.862500000000001</v>
      </c>
      <c r="C7595" s="3">
        <v>0.7</v>
      </c>
      <c r="D7595" s="3">
        <f t="shared" si="1062"/>
        <v>25.477500000000003</v>
      </c>
      <c r="E7595" s="3">
        <f>MAX(B7595 - D7595/Inputs!$B$5, 0)</f>
        <v>0</v>
      </c>
      <c r="F7595" s="3">
        <f>MAX(D7595*Inputs!$B$5 - B7595, 0)</f>
        <v>3.5577000000000005</v>
      </c>
      <c r="G7595" s="3">
        <f t="shared" si="1063"/>
        <v>0.7</v>
      </c>
      <c r="H7595" t="str">
        <f t="shared" si="1064"/>
        <v>Charge</v>
      </c>
      <c r="I7595" s="3">
        <f t="shared" si="1069"/>
        <v>340</v>
      </c>
      <c r="J7595" s="3">
        <f t="shared" si="1070"/>
        <v>0</v>
      </c>
      <c r="K7595" s="3">
        <f>MIN(Inputs!$B$2, (Inputs!$B$8 - I7595)/Inputs!$B$9)</f>
        <v>0</v>
      </c>
      <c r="L7595" s="3">
        <f>MAX(MIN(Inputs!$B$2, I7595*Inputs!$B$10, Inputs!$B$8*Inputs!$B$4 - J7595), 0)</f>
        <v>170</v>
      </c>
      <c r="M7595" s="3">
        <f t="shared" si="1065"/>
        <v>0</v>
      </c>
      <c r="N7595" s="3">
        <f t="shared" si="1066"/>
        <v>0</v>
      </c>
      <c r="O7595" s="3">
        <f>IF(H7595="Reg", MIN(Inputs!$B$2, I7595*Inputs!$B$10, (Inputs!$B$8-I7595)/Inputs!$B$9), 0)</f>
        <v>0</v>
      </c>
      <c r="P7595" s="3">
        <f t="shared" si="1067"/>
        <v>0</v>
      </c>
      <c r="Q7595" s="3">
        <f t="shared" si="1068"/>
        <v>0</v>
      </c>
      <c r="R7595" s="3">
        <f>I7595 + M7595*Inputs!$B$9 - N7595/Inputs!$B$10</f>
        <v>340</v>
      </c>
    </row>
    <row r="7596" spans="1:18" x14ac:dyDescent="0.3">
      <c r="A7596" s="4">
        <v>46339.416666666657</v>
      </c>
      <c r="B7596" s="3">
        <v>20.432499999999997</v>
      </c>
      <c r="C7596" s="3">
        <v>0.5</v>
      </c>
      <c r="D7596" s="3">
        <f t="shared" si="1062"/>
        <v>25.477500000000003</v>
      </c>
      <c r="E7596" s="3">
        <f>MAX(B7596 - D7596/Inputs!$B$5, 0)</f>
        <v>0</v>
      </c>
      <c r="F7596" s="3">
        <f>MAX(D7596*Inputs!$B$5 - B7596, 0)</f>
        <v>1.9877000000000038</v>
      </c>
      <c r="G7596" s="3">
        <f t="shared" si="1063"/>
        <v>0.5</v>
      </c>
      <c r="H7596" t="str">
        <f t="shared" si="1064"/>
        <v>Charge</v>
      </c>
      <c r="I7596" s="3">
        <f t="shared" si="1069"/>
        <v>340</v>
      </c>
      <c r="J7596" s="3">
        <f t="shared" si="1070"/>
        <v>0</v>
      </c>
      <c r="K7596" s="3">
        <f>MIN(Inputs!$B$2, (Inputs!$B$8 - I7596)/Inputs!$B$9)</f>
        <v>0</v>
      </c>
      <c r="L7596" s="3">
        <f>MAX(MIN(Inputs!$B$2, I7596*Inputs!$B$10, Inputs!$B$8*Inputs!$B$4 - J7596), 0)</f>
        <v>170</v>
      </c>
      <c r="M7596" s="3">
        <f t="shared" si="1065"/>
        <v>0</v>
      </c>
      <c r="N7596" s="3">
        <f t="shared" si="1066"/>
        <v>0</v>
      </c>
      <c r="O7596" s="3">
        <f>IF(H7596="Reg", MIN(Inputs!$B$2, I7596*Inputs!$B$10, (Inputs!$B$8-I7596)/Inputs!$B$9), 0)</f>
        <v>0</v>
      </c>
      <c r="P7596" s="3">
        <f t="shared" si="1067"/>
        <v>0</v>
      </c>
      <c r="Q7596" s="3">
        <f t="shared" si="1068"/>
        <v>0</v>
      </c>
      <c r="R7596" s="3">
        <f>I7596 + M7596*Inputs!$B$9 - N7596/Inputs!$B$10</f>
        <v>340</v>
      </c>
    </row>
    <row r="7597" spans="1:18" x14ac:dyDescent="0.3">
      <c r="A7597" s="4">
        <v>46339.458333333343</v>
      </c>
      <c r="B7597" s="3">
        <v>20.68</v>
      </c>
      <c r="C7597" s="3">
        <v>0.43</v>
      </c>
      <c r="D7597" s="3">
        <f t="shared" si="1062"/>
        <v>25.477500000000003</v>
      </c>
      <c r="E7597" s="3">
        <f>MAX(B7597 - D7597/Inputs!$B$5, 0)</f>
        <v>0</v>
      </c>
      <c r="F7597" s="3">
        <f>MAX(D7597*Inputs!$B$5 - B7597, 0)</f>
        <v>1.7402000000000015</v>
      </c>
      <c r="G7597" s="3">
        <f t="shared" si="1063"/>
        <v>0.43</v>
      </c>
      <c r="H7597" t="str">
        <f t="shared" si="1064"/>
        <v>Charge</v>
      </c>
      <c r="I7597" s="3">
        <f t="shared" si="1069"/>
        <v>340</v>
      </c>
      <c r="J7597" s="3">
        <f t="shared" si="1070"/>
        <v>0</v>
      </c>
      <c r="K7597" s="3">
        <f>MIN(Inputs!$B$2, (Inputs!$B$8 - I7597)/Inputs!$B$9)</f>
        <v>0</v>
      </c>
      <c r="L7597" s="3">
        <f>MAX(MIN(Inputs!$B$2, I7597*Inputs!$B$10, Inputs!$B$8*Inputs!$B$4 - J7597), 0)</f>
        <v>170</v>
      </c>
      <c r="M7597" s="3">
        <f t="shared" si="1065"/>
        <v>0</v>
      </c>
      <c r="N7597" s="3">
        <f t="shared" si="1066"/>
        <v>0</v>
      </c>
      <c r="O7597" s="3">
        <f>IF(H7597="Reg", MIN(Inputs!$B$2, I7597*Inputs!$B$10, (Inputs!$B$8-I7597)/Inputs!$B$9), 0)</f>
        <v>0</v>
      </c>
      <c r="P7597" s="3">
        <f t="shared" si="1067"/>
        <v>0</v>
      </c>
      <c r="Q7597" s="3">
        <f t="shared" si="1068"/>
        <v>0</v>
      </c>
      <c r="R7597" s="3">
        <f>I7597 + M7597*Inputs!$B$9 - N7597/Inputs!$B$10</f>
        <v>340</v>
      </c>
    </row>
    <row r="7598" spans="1:18" x14ac:dyDescent="0.3">
      <c r="A7598" s="4">
        <v>46339.5</v>
      </c>
      <c r="B7598" s="3">
        <v>23.677500000000002</v>
      </c>
      <c r="C7598" s="3">
        <v>0.3</v>
      </c>
      <c r="D7598" s="3">
        <f t="shared" si="1062"/>
        <v>25.477500000000003</v>
      </c>
      <c r="E7598" s="3">
        <f>MAX(B7598 - D7598/Inputs!$B$5, 0)</f>
        <v>0</v>
      </c>
      <c r="F7598" s="3">
        <f>MAX(D7598*Inputs!$B$5 - B7598, 0)</f>
        <v>0</v>
      </c>
      <c r="G7598" s="3">
        <f t="shared" si="1063"/>
        <v>0.3</v>
      </c>
      <c r="H7598" t="str">
        <f t="shared" si="1064"/>
        <v>Reg</v>
      </c>
      <c r="I7598" s="3">
        <f t="shared" si="1069"/>
        <v>340</v>
      </c>
      <c r="J7598" s="3">
        <f t="shared" si="1070"/>
        <v>0</v>
      </c>
      <c r="K7598" s="3">
        <f>MIN(Inputs!$B$2, (Inputs!$B$8 - I7598)/Inputs!$B$9)</f>
        <v>0</v>
      </c>
      <c r="L7598" s="3">
        <f>MAX(MIN(Inputs!$B$2, I7598*Inputs!$B$10, Inputs!$B$8*Inputs!$B$4 - J7598), 0)</f>
        <v>170</v>
      </c>
      <c r="M7598" s="3">
        <f t="shared" si="1065"/>
        <v>0</v>
      </c>
      <c r="N7598" s="3">
        <f t="shared" si="1066"/>
        <v>0</v>
      </c>
      <c r="O7598" s="3">
        <f>IF(H7598="Reg", MIN(Inputs!$B$2, I7598*Inputs!$B$10, (Inputs!$B$8-I7598)/Inputs!$B$9), 0)</f>
        <v>0</v>
      </c>
      <c r="P7598" s="3">
        <f t="shared" si="1067"/>
        <v>0</v>
      </c>
      <c r="Q7598" s="3">
        <f t="shared" si="1068"/>
        <v>0</v>
      </c>
      <c r="R7598" s="3">
        <f>I7598 + M7598*Inputs!$B$9 - N7598/Inputs!$B$10</f>
        <v>340</v>
      </c>
    </row>
    <row r="7599" spans="1:18" x14ac:dyDescent="0.3">
      <c r="A7599" s="4">
        <v>46339.541666666657</v>
      </c>
      <c r="B7599" s="3">
        <v>27.37</v>
      </c>
      <c r="C7599" s="3">
        <v>0.4</v>
      </c>
      <c r="D7599" s="3">
        <f t="shared" si="1062"/>
        <v>25.477500000000003</v>
      </c>
      <c r="E7599" s="3">
        <f>MAX(B7599 - D7599/Inputs!$B$5, 0)</f>
        <v>0</v>
      </c>
      <c r="F7599" s="3">
        <f>MAX(D7599*Inputs!$B$5 - B7599, 0)</f>
        <v>0</v>
      </c>
      <c r="G7599" s="3">
        <f t="shared" si="1063"/>
        <v>0.4</v>
      </c>
      <c r="H7599" t="str">
        <f t="shared" si="1064"/>
        <v>Reg</v>
      </c>
      <c r="I7599" s="3">
        <f t="shared" si="1069"/>
        <v>340</v>
      </c>
      <c r="J7599" s="3">
        <f t="shared" si="1070"/>
        <v>0</v>
      </c>
      <c r="K7599" s="3">
        <f>MIN(Inputs!$B$2, (Inputs!$B$8 - I7599)/Inputs!$B$9)</f>
        <v>0</v>
      </c>
      <c r="L7599" s="3">
        <f>MAX(MIN(Inputs!$B$2, I7599*Inputs!$B$10, Inputs!$B$8*Inputs!$B$4 - J7599), 0)</f>
        <v>170</v>
      </c>
      <c r="M7599" s="3">
        <f t="shared" si="1065"/>
        <v>0</v>
      </c>
      <c r="N7599" s="3">
        <f t="shared" si="1066"/>
        <v>0</v>
      </c>
      <c r="O7599" s="3">
        <f>IF(H7599="Reg", MIN(Inputs!$B$2, I7599*Inputs!$B$10, (Inputs!$B$8-I7599)/Inputs!$B$9), 0)</f>
        <v>0</v>
      </c>
      <c r="P7599" s="3">
        <f t="shared" si="1067"/>
        <v>0</v>
      </c>
      <c r="Q7599" s="3">
        <f t="shared" si="1068"/>
        <v>0</v>
      </c>
      <c r="R7599" s="3">
        <f>I7599 + M7599*Inputs!$B$9 - N7599/Inputs!$B$10</f>
        <v>340</v>
      </c>
    </row>
    <row r="7600" spans="1:18" x14ac:dyDescent="0.3">
      <c r="A7600" s="4">
        <v>46339.583333333343</v>
      </c>
      <c r="B7600" s="3">
        <v>31.6</v>
      </c>
      <c r="C7600" s="3">
        <v>0.5</v>
      </c>
      <c r="D7600" s="3">
        <f t="shared" si="1062"/>
        <v>25.477500000000003</v>
      </c>
      <c r="E7600" s="3">
        <f>MAX(B7600 - D7600/Inputs!$B$5, 0)</f>
        <v>2.6482954545454547</v>
      </c>
      <c r="F7600" s="3">
        <f>MAX(D7600*Inputs!$B$5 - B7600, 0)</f>
        <v>0</v>
      </c>
      <c r="G7600" s="3">
        <f t="shared" si="1063"/>
        <v>0.5</v>
      </c>
      <c r="H7600" t="str">
        <f t="shared" si="1064"/>
        <v>Discharge</v>
      </c>
      <c r="I7600" s="3">
        <f t="shared" si="1069"/>
        <v>340</v>
      </c>
      <c r="J7600" s="3">
        <f t="shared" si="1070"/>
        <v>0</v>
      </c>
      <c r="K7600" s="3">
        <f>MIN(Inputs!$B$2, (Inputs!$B$8 - I7600)/Inputs!$B$9)</f>
        <v>0</v>
      </c>
      <c r="L7600" s="3">
        <f>MAX(MIN(Inputs!$B$2, I7600*Inputs!$B$10, Inputs!$B$8*Inputs!$B$4 - J7600), 0)</f>
        <v>170</v>
      </c>
      <c r="M7600" s="3">
        <f t="shared" si="1065"/>
        <v>0</v>
      </c>
      <c r="N7600" s="3">
        <f t="shared" si="1066"/>
        <v>170</v>
      </c>
      <c r="O7600" s="3">
        <f>IF(H7600="Reg", MIN(Inputs!$B$2, I7600*Inputs!$B$10, (Inputs!$B$8-I7600)/Inputs!$B$9), 0)</f>
        <v>0</v>
      </c>
      <c r="P7600" s="3">
        <f t="shared" si="1067"/>
        <v>5372</v>
      </c>
      <c r="Q7600" s="3">
        <f t="shared" si="1068"/>
        <v>0</v>
      </c>
      <c r="R7600" s="3">
        <f>I7600 + M7600*Inputs!$B$9 - N7600/Inputs!$B$10</f>
        <v>158.77939109773115</v>
      </c>
    </row>
    <row r="7601" spans="1:18" x14ac:dyDescent="0.3">
      <c r="A7601" s="4">
        <v>46339.625</v>
      </c>
      <c r="B7601" s="3">
        <v>28.735000000000003</v>
      </c>
      <c r="C7601" s="3">
        <v>0.67</v>
      </c>
      <c r="D7601" s="3">
        <f t="shared" si="1062"/>
        <v>25.477500000000003</v>
      </c>
      <c r="E7601" s="3">
        <f>MAX(B7601 - D7601/Inputs!$B$5, 0)</f>
        <v>0</v>
      </c>
      <c r="F7601" s="3">
        <f>MAX(D7601*Inputs!$B$5 - B7601, 0)</f>
        <v>0</v>
      </c>
      <c r="G7601" s="3">
        <f t="shared" si="1063"/>
        <v>0.67</v>
      </c>
      <c r="H7601" t="str">
        <f t="shared" si="1064"/>
        <v>Reg</v>
      </c>
      <c r="I7601" s="3">
        <f t="shared" si="1069"/>
        <v>158.77939109773115</v>
      </c>
      <c r="J7601" s="3">
        <f t="shared" si="1070"/>
        <v>170</v>
      </c>
      <c r="K7601" s="3">
        <f>MIN(Inputs!$B$2, (Inputs!$B$8 - I7601)/Inputs!$B$9)</f>
        <v>170</v>
      </c>
      <c r="L7601" s="3">
        <f>MAX(MIN(Inputs!$B$2, I7601*Inputs!$B$10, Inputs!$B$8*Inputs!$B$4 - J7601), 0)</f>
        <v>148.94827166799323</v>
      </c>
      <c r="M7601" s="3">
        <f t="shared" si="1065"/>
        <v>0</v>
      </c>
      <c r="N7601" s="3">
        <f t="shared" si="1066"/>
        <v>0</v>
      </c>
      <c r="O7601" s="3">
        <f>IF(H7601="Reg", MIN(Inputs!$B$2, I7601*Inputs!$B$10, (Inputs!$B$8-I7601)/Inputs!$B$9), 0)</f>
        <v>148.94827166799323</v>
      </c>
      <c r="P7601" s="3">
        <f t="shared" si="1067"/>
        <v>0</v>
      </c>
      <c r="Q7601" s="3">
        <f t="shared" si="1068"/>
        <v>99.79534201755547</v>
      </c>
      <c r="R7601" s="3">
        <f>I7601 + M7601*Inputs!$B$9 - N7601/Inputs!$B$10</f>
        <v>158.77939109773115</v>
      </c>
    </row>
    <row r="7602" spans="1:18" x14ac:dyDescent="0.3">
      <c r="A7602" s="4">
        <v>46339.666666666657</v>
      </c>
      <c r="B7602" s="3">
        <v>25.939999999999998</v>
      </c>
      <c r="C7602" s="3">
        <v>1.43</v>
      </c>
      <c r="D7602" s="3">
        <f t="shared" si="1062"/>
        <v>25.477500000000003</v>
      </c>
      <c r="E7602" s="3">
        <f>MAX(B7602 - D7602/Inputs!$B$5, 0)</f>
        <v>0</v>
      </c>
      <c r="F7602" s="3">
        <f>MAX(D7602*Inputs!$B$5 - B7602, 0)</f>
        <v>0</v>
      </c>
      <c r="G7602" s="3">
        <f t="shared" si="1063"/>
        <v>1.43</v>
      </c>
      <c r="H7602" t="str">
        <f t="shared" si="1064"/>
        <v>Reg</v>
      </c>
      <c r="I7602" s="3">
        <f t="shared" si="1069"/>
        <v>158.77939109773115</v>
      </c>
      <c r="J7602" s="3">
        <f t="shared" si="1070"/>
        <v>170</v>
      </c>
      <c r="K7602" s="3">
        <f>MIN(Inputs!$B$2, (Inputs!$B$8 - I7602)/Inputs!$B$9)</f>
        <v>170</v>
      </c>
      <c r="L7602" s="3">
        <f>MAX(MIN(Inputs!$B$2, I7602*Inputs!$B$10, Inputs!$B$8*Inputs!$B$4 - J7602), 0)</f>
        <v>148.94827166799323</v>
      </c>
      <c r="M7602" s="3">
        <f t="shared" si="1065"/>
        <v>0</v>
      </c>
      <c r="N7602" s="3">
        <f t="shared" si="1066"/>
        <v>0</v>
      </c>
      <c r="O7602" s="3">
        <f>IF(H7602="Reg", MIN(Inputs!$B$2, I7602*Inputs!$B$10, (Inputs!$B$8-I7602)/Inputs!$B$9), 0)</f>
        <v>148.94827166799323</v>
      </c>
      <c r="P7602" s="3">
        <f t="shared" si="1067"/>
        <v>0</v>
      </c>
      <c r="Q7602" s="3">
        <f t="shared" si="1068"/>
        <v>212.99602848523031</v>
      </c>
      <c r="R7602" s="3">
        <f>I7602 + M7602*Inputs!$B$9 - N7602/Inputs!$B$10</f>
        <v>158.77939109773115</v>
      </c>
    </row>
    <row r="7603" spans="1:18" x14ac:dyDescent="0.3">
      <c r="A7603" s="4">
        <v>46339.708333333343</v>
      </c>
      <c r="B7603" s="3">
        <v>29.015000000000001</v>
      </c>
      <c r="C7603" s="3">
        <v>20</v>
      </c>
      <c r="D7603" s="3">
        <f t="shared" si="1062"/>
        <v>25.477500000000003</v>
      </c>
      <c r="E7603" s="3">
        <f>MAX(B7603 - D7603/Inputs!$B$5, 0)</f>
        <v>6.3295454545453822E-2</v>
      </c>
      <c r="F7603" s="3">
        <f>MAX(D7603*Inputs!$B$5 - B7603, 0)</f>
        <v>0</v>
      </c>
      <c r="G7603" s="3">
        <f t="shared" si="1063"/>
        <v>20</v>
      </c>
      <c r="H7603" t="str">
        <f t="shared" si="1064"/>
        <v>Reg</v>
      </c>
      <c r="I7603" s="3">
        <f t="shared" si="1069"/>
        <v>158.77939109773115</v>
      </c>
      <c r="J7603" s="3">
        <f t="shared" si="1070"/>
        <v>170</v>
      </c>
      <c r="K7603" s="3">
        <f>MIN(Inputs!$B$2, (Inputs!$B$8 - I7603)/Inputs!$B$9)</f>
        <v>170</v>
      </c>
      <c r="L7603" s="3">
        <f>MAX(MIN(Inputs!$B$2, I7603*Inputs!$B$10, Inputs!$B$8*Inputs!$B$4 - J7603), 0)</f>
        <v>148.94827166799323</v>
      </c>
      <c r="M7603" s="3">
        <f t="shared" si="1065"/>
        <v>0</v>
      </c>
      <c r="N7603" s="3">
        <f t="shared" si="1066"/>
        <v>0</v>
      </c>
      <c r="O7603" s="3">
        <f>IF(H7603="Reg", MIN(Inputs!$B$2, I7603*Inputs!$B$10, (Inputs!$B$8-I7603)/Inputs!$B$9), 0)</f>
        <v>148.94827166799323</v>
      </c>
      <c r="P7603" s="3">
        <f t="shared" si="1067"/>
        <v>0</v>
      </c>
      <c r="Q7603" s="3">
        <f t="shared" si="1068"/>
        <v>2978.9654333598646</v>
      </c>
      <c r="R7603" s="3">
        <f>I7603 + M7603*Inputs!$B$9 - N7603/Inputs!$B$10</f>
        <v>158.77939109773115</v>
      </c>
    </row>
    <row r="7604" spans="1:18" x14ac:dyDescent="0.3">
      <c r="A7604" s="4">
        <v>46339.75</v>
      </c>
      <c r="B7604" s="3">
        <v>32.42</v>
      </c>
      <c r="C7604" s="3">
        <v>2.08</v>
      </c>
      <c r="D7604" s="3">
        <f t="shared" si="1062"/>
        <v>25.477500000000003</v>
      </c>
      <c r="E7604" s="3">
        <f>MAX(B7604 - D7604/Inputs!$B$5, 0)</f>
        <v>3.468295454545455</v>
      </c>
      <c r="F7604" s="3">
        <f>MAX(D7604*Inputs!$B$5 - B7604, 0)</f>
        <v>0</v>
      </c>
      <c r="G7604" s="3">
        <f t="shared" si="1063"/>
        <v>2.08</v>
      </c>
      <c r="H7604" t="str">
        <f t="shared" si="1064"/>
        <v>Discharge</v>
      </c>
      <c r="I7604" s="3">
        <f t="shared" si="1069"/>
        <v>158.77939109773115</v>
      </c>
      <c r="J7604" s="3">
        <f t="shared" si="1070"/>
        <v>170</v>
      </c>
      <c r="K7604" s="3">
        <f>MIN(Inputs!$B$2, (Inputs!$B$8 - I7604)/Inputs!$B$9)</f>
        <v>170</v>
      </c>
      <c r="L7604" s="3">
        <f>MAX(MIN(Inputs!$B$2, I7604*Inputs!$B$10, Inputs!$B$8*Inputs!$B$4 - J7604), 0)</f>
        <v>148.94827166799323</v>
      </c>
      <c r="M7604" s="3">
        <f t="shared" si="1065"/>
        <v>0</v>
      </c>
      <c r="N7604" s="3">
        <f t="shared" si="1066"/>
        <v>148.94827166799323</v>
      </c>
      <c r="O7604" s="3">
        <f>IF(H7604="Reg", MIN(Inputs!$B$2, I7604*Inputs!$B$10, (Inputs!$B$8-I7604)/Inputs!$B$9), 0)</f>
        <v>0</v>
      </c>
      <c r="P7604" s="3">
        <f t="shared" si="1067"/>
        <v>4828.9029674763406</v>
      </c>
      <c r="Q7604" s="3">
        <f t="shared" si="1068"/>
        <v>0</v>
      </c>
      <c r="R7604" s="3">
        <f>I7604 + M7604*Inputs!$B$9 - N7604/Inputs!$B$10</f>
        <v>0</v>
      </c>
    </row>
    <row r="7605" spans="1:18" x14ac:dyDescent="0.3">
      <c r="A7605" s="4">
        <v>46339.791666666657</v>
      </c>
      <c r="B7605" s="3">
        <v>44.215000000000003</v>
      </c>
      <c r="C7605" s="3">
        <v>1.2</v>
      </c>
      <c r="D7605" s="3">
        <f t="shared" si="1062"/>
        <v>25.477500000000003</v>
      </c>
      <c r="E7605" s="3">
        <f>MAX(B7605 - D7605/Inputs!$B$5, 0)</f>
        <v>15.263295454545457</v>
      </c>
      <c r="F7605" s="3">
        <f>MAX(D7605*Inputs!$B$5 - B7605, 0)</f>
        <v>0</v>
      </c>
      <c r="G7605" s="3">
        <f t="shared" si="1063"/>
        <v>1.2</v>
      </c>
      <c r="H7605" t="str">
        <f t="shared" si="1064"/>
        <v>Discharge</v>
      </c>
      <c r="I7605" s="3">
        <f t="shared" si="1069"/>
        <v>0</v>
      </c>
      <c r="J7605" s="3">
        <f t="shared" si="1070"/>
        <v>318.94827166799325</v>
      </c>
      <c r="K7605" s="3">
        <f>MIN(Inputs!$B$2, (Inputs!$B$8 - I7605)/Inputs!$B$9)</f>
        <v>170</v>
      </c>
      <c r="L7605" s="3">
        <f>MAX(MIN(Inputs!$B$2, I7605*Inputs!$B$10, Inputs!$B$8*Inputs!$B$4 - J7605), 0)</f>
        <v>0</v>
      </c>
      <c r="M7605" s="3">
        <f t="shared" si="1065"/>
        <v>0</v>
      </c>
      <c r="N7605" s="3">
        <f t="shared" si="1066"/>
        <v>0</v>
      </c>
      <c r="O7605" s="3">
        <f>IF(H7605="Reg", MIN(Inputs!$B$2, I7605*Inputs!$B$10, (Inputs!$B$8-I7605)/Inputs!$B$9), 0)</f>
        <v>0</v>
      </c>
      <c r="P7605" s="3">
        <f t="shared" si="1067"/>
        <v>0</v>
      </c>
      <c r="Q7605" s="3">
        <f t="shared" si="1068"/>
        <v>0</v>
      </c>
      <c r="R7605" s="3">
        <f>I7605 + M7605*Inputs!$B$9 - N7605/Inputs!$B$10</f>
        <v>0</v>
      </c>
    </row>
    <row r="7606" spans="1:18" x14ac:dyDescent="0.3">
      <c r="A7606" s="4">
        <v>46339.833333333343</v>
      </c>
      <c r="B7606" s="3">
        <v>45.737499999999997</v>
      </c>
      <c r="C7606" s="3">
        <v>1</v>
      </c>
      <c r="D7606" s="3">
        <f t="shared" si="1062"/>
        <v>25.477500000000003</v>
      </c>
      <c r="E7606" s="3">
        <f>MAX(B7606 - D7606/Inputs!$B$5, 0)</f>
        <v>16.78579545454545</v>
      </c>
      <c r="F7606" s="3">
        <f>MAX(D7606*Inputs!$B$5 - B7606, 0)</f>
        <v>0</v>
      </c>
      <c r="G7606" s="3">
        <f t="shared" si="1063"/>
        <v>1</v>
      </c>
      <c r="H7606" t="str">
        <f t="shared" si="1064"/>
        <v>Discharge</v>
      </c>
      <c r="I7606" s="3">
        <f t="shared" si="1069"/>
        <v>0</v>
      </c>
      <c r="J7606" s="3">
        <f t="shared" si="1070"/>
        <v>318.94827166799325</v>
      </c>
      <c r="K7606" s="3">
        <f>MIN(Inputs!$B$2, (Inputs!$B$8 - I7606)/Inputs!$B$9)</f>
        <v>170</v>
      </c>
      <c r="L7606" s="3">
        <f>MAX(MIN(Inputs!$B$2, I7606*Inputs!$B$10, Inputs!$B$8*Inputs!$B$4 - J7606), 0)</f>
        <v>0</v>
      </c>
      <c r="M7606" s="3">
        <f t="shared" si="1065"/>
        <v>0</v>
      </c>
      <c r="N7606" s="3">
        <f t="shared" si="1066"/>
        <v>0</v>
      </c>
      <c r="O7606" s="3">
        <f>IF(H7606="Reg", MIN(Inputs!$B$2, I7606*Inputs!$B$10, (Inputs!$B$8-I7606)/Inputs!$B$9), 0)</f>
        <v>0</v>
      </c>
      <c r="P7606" s="3">
        <f t="shared" si="1067"/>
        <v>0</v>
      </c>
      <c r="Q7606" s="3">
        <f t="shared" si="1068"/>
        <v>0</v>
      </c>
      <c r="R7606" s="3">
        <f>I7606 + M7606*Inputs!$B$9 - N7606/Inputs!$B$10</f>
        <v>0</v>
      </c>
    </row>
    <row r="7607" spans="1:18" x14ac:dyDescent="0.3">
      <c r="A7607" s="4">
        <v>46339.875</v>
      </c>
      <c r="B7607" s="3">
        <v>44.565000000000005</v>
      </c>
      <c r="C7607" s="3">
        <v>0.41</v>
      </c>
      <c r="D7607" s="3">
        <f t="shared" si="1062"/>
        <v>25.477500000000003</v>
      </c>
      <c r="E7607" s="3">
        <f>MAX(B7607 - D7607/Inputs!$B$5, 0)</f>
        <v>15.613295454545458</v>
      </c>
      <c r="F7607" s="3">
        <f>MAX(D7607*Inputs!$B$5 - B7607, 0)</f>
        <v>0</v>
      </c>
      <c r="G7607" s="3">
        <f t="shared" si="1063"/>
        <v>0.41</v>
      </c>
      <c r="H7607" t="str">
        <f t="shared" si="1064"/>
        <v>Discharge</v>
      </c>
      <c r="I7607" s="3">
        <f t="shared" si="1069"/>
        <v>0</v>
      </c>
      <c r="J7607" s="3">
        <f t="shared" si="1070"/>
        <v>318.94827166799325</v>
      </c>
      <c r="K7607" s="3">
        <f>MIN(Inputs!$B$2, (Inputs!$B$8 - I7607)/Inputs!$B$9)</f>
        <v>170</v>
      </c>
      <c r="L7607" s="3">
        <f>MAX(MIN(Inputs!$B$2, I7607*Inputs!$B$10, Inputs!$B$8*Inputs!$B$4 - J7607), 0)</f>
        <v>0</v>
      </c>
      <c r="M7607" s="3">
        <f t="shared" si="1065"/>
        <v>0</v>
      </c>
      <c r="N7607" s="3">
        <f t="shared" si="1066"/>
        <v>0</v>
      </c>
      <c r="O7607" s="3">
        <f>IF(H7607="Reg", MIN(Inputs!$B$2, I7607*Inputs!$B$10, (Inputs!$B$8-I7607)/Inputs!$B$9), 0)</f>
        <v>0</v>
      </c>
      <c r="P7607" s="3">
        <f t="shared" si="1067"/>
        <v>0</v>
      </c>
      <c r="Q7607" s="3">
        <f t="shared" si="1068"/>
        <v>0</v>
      </c>
      <c r="R7607" s="3">
        <f>I7607 + M7607*Inputs!$B$9 - N7607/Inputs!$B$10</f>
        <v>0</v>
      </c>
    </row>
    <row r="7608" spans="1:18" x14ac:dyDescent="0.3">
      <c r="A7608" s="4">
        <v>46339.916666666657</v>
      </c>
      <c r="B7608" s="3">
        <v>30.962499999999999</v>
      </c>
      <c r="C7608" s="3">
        <v>0.37</v>
      </c>
      <c r="D7608" s="3">
        <f t="shared" si="1062"/>
        <v>25.477500000000003</v>
      </c>
      <c r="E7608" s="3">
        <f>MAX(B7608 - D7608/Inputs!$B$5, 0)</f>
        <v>2.0107954545454518</v>
      </c>
      <c r="F7608" s="3">
        <f>MAX(D7608*Inputs!$B$5 - B7608, 0)</f>
        <v>0</v>
      </c>
      <c r="G7608" s="3">
        <f t="shared" si="1063"/>
        <v>0.37</v>
      </c>
      <c r="H7608" t="str">
        <f t="shared" si="1064"/>
        <v>Discharge</v>
      </c>
      <c r="I7608" s="3">
        <f t="shared" si="1069"/>
        <v>0</v>
      </c>
      <c r="J7608" s="3">
        <f t="shared" si="1070"/>
        <v>318.94827166799325</v>
      </c>
      <c r="K7608" s="3">
        <f>MIN(Inputs!$B$2, (Inputs!$B$8 - I7608)/Inputs!$B$9)</f>
        <v>170</v>
      </c>
      <c r="L7608" s="3">
        <f>MAX(MIN(Inputs!$B$2, I7608*Inputs!$B$10, Inputs!$B$8*Inputs!$B$4 - J7608), 0)</f>
        <v>0</v>
      </c>
      <c r="M7608" s="3">
        <f t="shared" si="1065"/>
        <v>0</v>
      </c>
      <c r="N7608" s="3">
        <f t="shared" si="1066"/>
        <v>0</v>
      </c>
      <c r="O7608" s="3">
        <f>IF(H7608="Reg", MIN(Inputs!$B$2, I7608*Inputs!$B$10, (Inputs!$B$8-I7608)/Inputs!$B$9), 0)</f>
        <v>0</v>
      </c>
      <c r="P7608" s="3">
        <f t="shared" si="1067"/>
        <v>0</v>
      </c>
      <c r="Q7608" s="3">
        <f t="shared" si="1068"/>
        <v>0</v>
      </c>
      <c r="R7608" s="3">
        <f>I7608 + M7608*Inputs!$B$9 - N7608/Inputs!$B$10</f>
        <v>0</v>
      </c>
    </row>
    <row r="7609" spans="1:18" x14ac:dyDescent="0.3">
      <c r="A7609" s="4">
        <v>46339.958333333343</v>
      </c>
      <c r="B7609" s="3">
        <v>27.572499999999998</v>
      </c>
      <c r="C7609" s="3">
        <v>0.25</v>
      </c>
      <c r="D7609" s="3">
        <f t="shared" si="1062"/>
        <v>25.477500000000003</v>
      </c>
      <c r="E7609" s="3">
        <f>MAX(B7609 - D7609/Inputs!$B$5, 0)</f>
        <v>0</v>
      </c>
      <c r="F7609" s="3">
        <f>MAX(D7609*Inputs!$B$5 - B7609, 0)</f>
        <v>0</v>
      </c>
      <c r="G7609" s="3">
        <f t="shared" si="1063"/>
        <v>0.25</v>
      </c>
      <c r="H7609" t="str">
        <f t="shared" si="1064"/>
        <v>Reg</v>
      </c>
      <c r="I7609" s="3">
        <f t="shared" si="1069"/>
        <v>0</v>
      </c>
      <c r="J7609" s="3">
        <f t="shared" si="1070"/>
        <v>318.94827166799325</v>
      </c>
      <c r="K7609" s="3">
        <f>MIN(Inputs!$B$2, (Inputs!$B$8 - I7609)/Inputs!$B$9)</f>
        <v>170</v>
      </c>
      <c r="L7609" s="3">
        <f>MAX(MIN(Inputs!$B$2, I7609*Inputs!$B$10, Inputs!$B$8*Inputs!$B$4 - J7609), 0)</f>
        <v>0</v>
      </c>
      <c r="M7609" s="3">
        <f t="shared" si="1065"/>
        <v>0</v>
      </c>
      <c r="N7609" s="3">
        <f t="shared" si="1066"/>
        <v>0</v>
      </c>
      <c r="O7609" s="3">
        <f>IF(H7609="Reg", MIN(Inputs!$B$2, I7609*Inputs!$B$10, (Inputs!$B$8-I7609)/Inputs!$B$9), 0)</f>
        <v>0</v>
      </c>
      <c r="P7609" s="3">
        <f t="shared" si="1067"/>
        <v>0</v>
      </c>
      <c r="Q7609" s="3">
        <f t="shared" si="1068"/>
        <v>0</v>
      </c>
      <c r="R7609" s="3">
        <f>I7609 + M7609*Inputs!$B$9 - N7609/Inputs!$B$10</f>
        <v>0</v>
      </c>
    </row>
    <row r="7610" spans="1:18" x14ac:dyDescent="0.3">
      <c r="A7610" s="4">
        <v>46340</v>
      </c>
      <c r="B7610" s="3">
        <v>20.927500000000002</v>
      </c>
      <c r="C7610" s="3">
        <v>7.0000000000000007E-2</v>
      </c>
      <c r="D7610" s="3">
        <f t="shared" si="1062"/>
        <v>13.19</v>
      </c>
      <c r="E7610" s="3">
        <f>MAX(B7610 - D7610/Inputs!$B$5, 0)</f>
        <v>5.9388636363636387</v>
      </c>
      <c r="F7610" s="3">
        <f>MAX(D7610*Inputs!$B$5 - B7610, 0)</f>
        <v>0</v>
      </c>
      <c r="G7610" s="3">
        <f t="shared" si="1063"/>
        <v>7.0000000000000007E-2</v>
      </c>
      <c r="H7610" t="str">
        <f t="shared" si="1064"/>
        <v>Discharge</v>
      </c>
      <c r="I7610" s="3">
        <f t="shared" si="1069"/>
        <v>0</v>
      </c>
      <c r="J7610" s="3">
        <f t="shared" si="1070"/>
        <v>0</v>
      </c>
      <c r="K7610" s="3">
        <f>MIN(Inputs!$B$2, (Inputs!$B$8 - I7610)/Inputs!$B$9)</f>
        <v>170</v>
      </c>
      <c r="L7610" s="3">
        <f>MAX(MIN(Inputs!$B$2, I7610*Inputs!$B$10, Inputs!$B$8*Inputs!$B$4 - J7610), 0)</f>
        <v>0</v>
      </c>
      <c r="M7610" s="3">
        <f t="shared" si="1065"/>
        <v>0</v>
      </c>
      <c r="N7610" s="3">
        <f t="shared" si="1066"/>
        <v>0</v>
      </c>
      <c r="O7610" s="3">
        <f>IF(H7610="Reg", MIN(Inputs!$B$2, I7610*Inputs!$B$10, (Inputs!$B$8-I7610)/Inputs!$B$9), 0)</f>
        <v>0</v>
      </c>
      <c r="P7610" s="3">
        <f t="shared" si="1067"/>
        <v>0</v>
      </c>
      <c r="Q7610" s="3">
        <f t="shared" si="1068"/>
        <v>0</v>
      </c>
      <c r="R7610" s="3">
        <f>I7610 + M7610*Inputs!$B$9 - N7610/Inputs!$B$10</f>
        <v>0</v>
      </c>
    </row>
    <row r="7611" spans="1:18" x14ac:dyDescent="0.3">
      <c r="A7611" s="4">
        <v>46340.041666666657</v>
      </c>
      <c r="B7611" s="3">
        <v>19.89</v>
      </c>
      <c r="C7611" s="3">
        <v>0.27</v>
      </c>
      <c r="D7611" s="3">
        <f t="shared" si="1062"/>
        <v>13.19</v>
      </c>
      <c r="E7611" s="3">
        <f>MAX(B7611 - D7611/Inputs!$B$5, 0)</f>
        <v>4.9013636363636373</v>
      </c>
      <c r="F7611" s="3">
        <f>MAX(D7611*Inputs!$B$5 - B7611, 0)</f>
        <v>0</v>
      </c>
      <c r="G7611" s="3">
        <f t="shared" si="1063"/>
        <v>0.27</v>
      </c>
      <c r="H7611" t="str">
        <f t="shared" si="1064"/>
        <v>Discharge</v>
      </c>
      <c r="I7611" s="3">
        <f t="shared" si="1069"/>
        <v>0</v>
      </c>
      <c r="J7611" s="3">
        <f t="shared" si="1070"/>
        <v>0</v>
      </c>
      <c r="K7611" s="3">
        <f>MIN(Inputs!$B$2, (Inputs!$B$8 - I7611)/Inputs!$B$9)</f>
        <v>170</v>
      </c>
      <c r="L7611" s="3">
        <f>MAX(MIN(Inputs!$B$2, I7611*Inputs!$B$10, Inputs!$B$8*Inputs!$B$4 - J7611), 0)</f>
        <v>0</v>
      </c>
      <c r="M7611" s="3">
        <f t="shared" si="1065"/>
        <v>0</v>
      </c>
      <c r="N7611" s="3">
        <f t="shared" si="1066"/>
        <v>0</v>
      </c>
      <c r="O7611" s="3">
        <f>IF(H7611="Reg", MIN(Inputs!$B$2, I7611*Inputs!$B$10, (Inputs!$B$8-I7611)/Inputs!$B$9), 0)</f>
        <v>0</v>
      </c>
      <c r="P7611" s="3">
        <f t="shared" si="1067"/>
        <v>0</v>
      </c>
      <c r="Q7611" s="3">
        <f t="shared" si="1068"/>
        <v>0</v>
      </c>
      <c r="R7611" s="3">
        <f>I7611 + M7611*Inputs!$B$9 - N7611/Inputs!$B$10</f>
        <v>0</v>
      </c>
    </row>
    <row r="7612" spans="1:18" x14ac:dyDescent="0.3">
      <c r="A7612" s="4">
        <v>46340.083333333343</v>
      </c>
      <c r="B7612" s="3">
        <v>19.582500000000003</v>
      </c>
      <c r="C7612" s="3">
        <v>0.33</v>
      </c>
      <c r="D7612" s="3">
        <f t="shared" si="1062"/>
        <v>13.19</v>
      </c>
      <c r="E7612" s="3">
        <f>MAX(B7612 - D7612/Inputs!$B$5, 0)</f>
        <v>4.5938636363636398</v>
      </c>
      <c r="F7612" s="3">
        <f>MAX(D7612*Inputs!$B$5 - B7612, 0)</f>
        <v>0</v>
      </c>
      <c r="G7612" s="3">
        <f t="shared" si="1063"/>
        <v>0.33</v>
      </c>
      <c r="H7612" t="str">
        <f t="shared" si="1064"/>
        <v>Discharge</v>
      </c>
      <c r="I7612" s="3">
        <f t="shared" si="1069"/>
        <v>0</v>
      </c>
      <c r="J7612" s="3">
        <f t="shared" si="1070"/>
        <v>0</v>
      </c>
      <c r="K7612" s="3">
        <f>MIN(Inputs!$B$2, (Inputs!$B$8 - I7612)/Inputs!$B$9)</f>
        <v>170</v>
      </c>
      <c r="L7612" s="3">
        <f>MAX(MIN(Inputs!$B$2, I7612*Inputs!$B$10, Inputs!$B$8*Inputs!$B$4 - J7612), 0)</f>
        <v>0</v>
      </c>
      <c r="M7612" s="3">
        <f t="shared" si="1065"/>
        <v>0</v>
      </c>
      <c r="N7612" s="3">
        <f t="shared" si="1066"/>
        <v>0</v>
      </c>
      <c r="O7612" s="3">
        <f>IF(H7612="Reg", MIN(Inputs!$B$2, I7612*Inputs!$B$10, (Inputs!$B$8-I7612)/Inputs!$B$9), 0)</f>
        <v>0</v>
      </c>
      <c r="P7612" s="3">
        <f t="shared" si="1067"/>
        <v>0</v>
      </c>
      <c r="Q7612" s="3">
        <f t="shared" si="1068"/>
        <v>0</v>
      </c>
      <c r="R7612" s="3">
        <f>I7612 + M7612*Inputs!$B$9 - N7612/Inputs!$B$10</f>
        <v>0</v>
      </c>
    </row>
    <row r="7613" spans="1:18" x14ac:dyDescent="0.3">
      <c r="A7613" s="4">
        <v>46340.125</v>
      </c>
      <c r="B7613" s="3">
        <v>19.984999999999999</v>
      </c>
      <c r="C7613" s="3">
        <v>0.43</v>
      </c>
      <c r="D7613" s="3">
        <f t="shared" si="1062"/>
        <v>13.19</v>
      </c>
      <c r="E7613" s="3">
        <f>MAX(B7613 - D7613/Inputs!$B$5, 0)</f>
        <v>4.9963636363636361</v>
      </c>
      <c r="F7613" s="3">
        <f>MAX(D7613*Inputs!$B$5 - B7613, 0)</f>
        <v>0</v>
      </c>
      <c r="G7613" s="3">
        <f t="shared" si="1063"/>
        <v>0.43</v>
      </c>
      <c r="H7613" t="str">
        <f t="shared" si="1064"/>
        <v>Discharge</v>
      </c>
      <c r="I7613" s="3">
        <f t="shared" si="1069"/>
        <v>0</v>
      </c>
      <c r="J7613" s="3">
        <f t="shared" si="1070"/>
        <v>0</v>
      </c>
      <c r="K7613" s="3">
        <f>MIN(Inputs!$B$2, (Inputs!$B$8 - I7613)/Inputs!$B$9)</f>
        <v>170</v>
      </c>
      <c r="L7613" s="3">
        <f>MAX(MIN(Inputs!$B$2, I7613*Inputs!$B$10, Inputs!$B$8*Inputs!$B$4 - J7613), 0)</f>
        <v>0</v>
      </c>
      <c r="M7613" s="3">
        <f t="shared" si="1065"/>
        <v>0</v>
      </c>
      <c r="N7613" s="3">
        <f t="shared" si="1066"/>
        <v>0</v>
      </c>
      <c r="O7613" s="3">
        <f>IF(H7613="Reg", MIN(Inputs!$B$2, I7613*Inputs!$B$10, (Inputs!$B$8-I7613)/Inputs!$B$9), 0)</f>
        <v>0</v>
      </c>
      <c r="P7613" s="3">
        <f t="shared" si="1067"/>
        <v>0</v>
      </c>
      <c r="Q7613" s="3">
        <f t="shared" si="1068"/>
        <v>0</v>
      </c>
      <c r="R7613" s="3">
        <f>I7613 + M7613*Inputs!$B$9 - N7613/Inputs!$B$10</f>
        <v>0</v>
      </c>
    </row>
    <row r="7614" spans="1:18" x14ac:dyDescent="0.3">
      <c r="A7614" s="4">
        <v>46340.166666666657</v>
      </c>
      <c r="B7614" s="3">
        <v>20.967500000000001</v>
      </c>
      <c r="C7614" s="3">
        <v>0.37</v>
      </c>
      <c r="D7614" s="3">
        <f t="shared" si="1062"/>
        <v>13.19</v>
      </c>
      <c r="E7614" s="3">
        <f>MAX(B7614 - D7614/Inputs!$B$5, 0)</f>
        <v>5.9788636363636378</v>
      </c>
      <c r="F7614" s="3">
        <f>MAX(D7614*Inputs!$B$5 - B7614, 0)</f>
        <v>0</v>
      </c>
      <c r="G7614" s="3">
        <f t="shared" si="1063"/>
        <v>0.37</v>
      </c>
      <c r="H7614" t="str">
        <f t="shared" si="1064"/>
        <v>Discharge</v>
      </c>
      <c r="I7614" s="3">
        <f t="shared" si="1069"/>
        <v>0</v>
      </c>
      <c r="J7614" s="3">
        <f t="shared" si="1070"/>
        <v>0</v>
      </c>
      <c r="K7614" s="3">
        <f>MIN(Inputs!$B$2, (Inputs!$B$8 - I7614)/Inputs!$B$9)</f>
        <v>170</v>
      </c>
      <c r="L7614" s="3">
        <f>MAX(MIN(Inputs!$B$2, I7614*Inputs!$B$10, Inputs!$B$8*Inputs!$B$4 - J7614), 0)</f>
        <v>0</v>
      </c>
      <c r="M7614" s="3">
        <f t="shared" si="1065"/>
        <v>0</v>
      </c>
      <c r="N7614" s="3">
        <f t="shared" si="1066"/>
        <v>0</v>
      </c>
      <c r="O7614" s="3">
        <f>IF(H7614="Reg", MIN(Inputs!$B$2, I7614*Inputs!$B$10, (Inputs!$B$8-I7614)/Inputs!$B$9), 0)</f>
        <v>0</v>
      </c>
      <c r="P7614" s="3">
        <f t="shared" si="1067"/>
        <v>0</v>
      </c>
      <c r="Q7614" s="3">
        <f t="shared" si="1068"/>
        <v>0</v>
      </c>
      <c r="R7614" s="3">
        <f>I7614 + M7614*Inputs!$B$9 - N7614/Inputs!$B$10</f>
        <v>0</v>
      </c>
    </row>
    <row r="7615" spans="1:18" x14ac:dyDescent="0.3">
      <c r="A7615" s="4">
        <v>46340.208333333343</v>
      </c>
      <c r="B7615" s="3">
        <v>22.372499999999999</v>
      </c>
      <c r="C7615" s="3">
        <v>0.3</v>
      </c>
      <c r="D7615" s="3">
        <f t="shared" si="1062"/>
        <v>13.19</v>
      </c>
      <c r="E7615" s="3">
        <f>MAX(B7615 - D7615/Inputs!$B$5, 0)</f>
        <v>7.3838636363636354</v>
      </c>
      <c r="F7615" s="3">
        <f>MAX(D7615*Inputs!$B$5 - B7615, 0)</f>
        <v>0</v>
      </c>
      <c r="G7615" s="3">
        <f t="shared" si="1063"/>
        <v>0.3</v>
      </c>
      <c r="H7615" t="str">
        <f t="shared" si="1064"/>
        <v>Discharge</v>
      </c>
      <c r="I7615" s="3">
        <f t="shared" si="1069"/>
        <v>0</v>
      </c>
      <c r="J7615" s="3">
        <f t="shared" si="1070"/>
        <v>0</v>
      </c>
      <c r="K7615" s="3">
        <f>MIN(Inputs!$B$2, (Inputs!$B$8 - I7615)/Inputs!$B$9)</f>
        <v>170</v>
      </c>
      <c r="L7615" s="3">
        <f>MAX(MIN(Inputs!$B$2, I7615*Inputs!$B$10, Inputs!$B$8*Inputs!$B$4 - J7615), 0)</f>
        <v>0</v>
      </c>
      <c r="M7615" s="3">
        <f t="shared" si="1065"/>
        <v>0</v>
      </c>
      <c r="N7615" s="3">
        <f t="shared" si="1066"/>
        <v>0</v>
      </c>
      <c r="O7615" s="3">
        <f>IF(H7615="Reg", MIN(Inputs!$B$2, I7615*Inputs!$B$10, (Inputs!$B$8-I7615)/Inputs!$B$9), 0)</f>
        <v>0</v>
      </c>
      <c r="P7615" s="3">
        <f t="shared" si="1067"/>
        <v>0</v>
      </c>
      <c r="Q7615" s="3">
        <f t="shared" si="1068"/>
        <v>0</v>
      </c>
      <c r="R7615" s="3">
        <f>I7615 + M7615*Inputs!$B$9 - N7615/Inputs!$B$10</f>
        <v>0</v>
      </c>
    </row>
    <row r="7616" spans="1:18" x14ac:dyDescent="0.3">
      <c r="A7616" s="4">
        <v>46340.25</v>
      </c>
      <c r="B7616" s="3">
        <v>26.767499999999998</v>
      </c>
      <c r="C7616" s="3">
        <v>0.84</v>
      </c>
      <c r="D7616" s="3">
        <f t="shared" si="1062"/>
        <v>13.19</v>
      </c>
      <c r="E7616" s="3">
        <f>MAX(B7616 - D7616/Inputs!$B$5, 0)</f>
        <v>11.778863636363635</v>
      </c>
      <c r="F7616" s="3">
        <f>MAX(D7616*Inputs!$B$5 - B7616, 0)</f>
        <v>0</v>
      </c>
      <c r="G7616" s="3">
        <f t="shared" si="1063"/>
        <v>0.84</v>
      </c>
      <c r="H7616" t="str">
        <f t="shared" si="1064"/>
        <v>Discharge</v>
      </c>
      <c r="I7616" s="3">
        <f t="shared" si="1069"/>
        <v>0</v>
      </c>
      <c r="J7616" s="3">
        <f t="shared" si="1070"/>
        <v>0</v>
      </c>
      <c r="K7616" s="3">
        <f>MIN(Inputs!$B$2, (Inputs!$B$8 - I7616)/Inputs!$B$9)</f>
        <v>170</v>
      </c>
      <c r="L7616" s="3">
        <f>MAX(MIN(Inputs!$B$2, I7616*Inputs!$B$10, Inputs!$B$8*Inputs!$B$4 - J7616), 0)</f>
        <v>0</v>
      </c>
      <c r="M7616" s="3">
        <f t="shared" si="1065"/>
        <v>0</v>
      </c>
      <c r="N7616" s="3">
        <f t="shared" si="1066"/>
        <v>0</v>
      </c>
      <c r="O7616" s="3">
        <f>IF(H7616="Reg", MIN(Inputs!$B$2, I7616*Inputs!$B$10, (Inputs!$B$8-I7616)/Inputs!$B$9), 0)</f>
        <v>0</v>
      </c>
      <c r="P7616" s="3">
        <f t="shared" si="1067"/>
        <v>0</v>
      </c>
      <c r="Q7616" s="3">
        <f t="shared" si="1068"/>
        <v>0</v>
      </c>
      <c r="R7616" s="3">
        <f>I7616 + M7616*Inputs!$B$9 - N7616/Inputs!$B$10</f>
        <v>0</v>
      </c>
    </row>
    <row r="7617" spans="1:18" x14ac:dyDescent="0.3">
      <c r="A7617" s="4">
        <v>46340.291666666657</v>
      </c>
      <c r="B7617" s="3">
        <v>21.9175</v>
      </c>
      <c r="C7617" s="3">
        <v>1.94</v>
      </c>
      <c r="D7617" s="3">
        <f t="shared" si="1062"/>
        <v>13.19</v>
      </c>
      <c r="E7617" s="3">
        <f>MAX(B7617 - D7617/Inputs!$B$5, 0)</f>
        <v>6.9288636363636371</v>
      </c>
      <c r="F7617" s="3">
        <f>MAX(D7617*Inputs!$B$5 - B7617, 0)</f>
        <v>0</v>
      </c>
      <c r="G7617" s="3">
        <f t="shared" si="1063"/>
        <v>1.94</v>
      </c>
      <c r="H7617" t="str">
        <f t="shared" si="1064"/>
        <v>Discharge</v>
      </c>
      <c r="I7617" s="3">
        <f t="shared" si="1069"/>
        <v>0</v>
      </c>
      <c r="J7617" s="3">
        <f t="shared" si="1070"/>
        <v>0</v>
      </c>
      <c r="K7617" s="3">
        <f>MIN(Inputs!$B$2, (Inputs!$B$8 - I7617)/Inputs!$B$9)</f>
        <v>170</v>
      </c>
      <c r="L7617" s="3">
        <f>MAX(MIN(Inputs!$B$2, I7617*Inputs!$B$10, Inputs!$B$8*Inputs!$B$4 - J7617), 0)</f>
        <v>0</v>
      </c>
      <c r="M7617" s="3">
        <f t="shared" si="1065"/>
        <v>0</v>
      </c>
      <c r="N7617" s="3">
        <f t="shared" si="1066"/>
        <v>0</v>
      </c>
      <c r="O7617" s="3">
        <f>IF(H7617="Reg", MIN(Inputs!$B$2, I7617*Inputs!$B$10, (Inputs!$B$8-I7617)/Inputs!$B$9), 0)</f>
        <v>0</v>
      </c>
      <c r="P7617" s="3">
        <f t="shared" si="1067"/>
        <v>0</v>
      </c>
      <c r="Q7617" s="3">
        <f t="shared" si="1068"/>
        <v>0</v>
      </c>
      <c r="R7617" s="3">
        <f>I7617 + M7617*Inputs!$B$9 - N7617/Inputs!$B$10</f>
        <v>0</v>
      </c>
    </row>
    <row r="7618" spans="1:18" x14ac:dyDescent="0.3">
      <c r="A7618" s="4">
        <v>46340.333333333343</v>
      </c>
      <c r="B7618" s="3">
        <v>9.5274999999999999</v>
      </c>
      <c r="C7618" s="3">
        <v>1.51</v>
      </c>
      <c r="D7618" s="3">
        <f t="shared" ref="D7618:D7681" si="1071">AVERAGEIFS(B:B, A:A, "&gt;="&amp;INT(A7618), A:A, "&lt;"&amp;INT(A7618)+1)</f>
        <v>13.19</v>
      </c>
      <c r="E7618" s="3">
        <f>MAX(B7618 - D7618/Inputs!$B$5, 0)</f>
        <v>0</v>
      </c>
      <c r="F7618" s="3">
        <f>MAX(D7618*Inputs!$B$5 - B7618, 0)</f>
        <v>2.079699999999999</v>
      </c>
      <c r="G7618" s="3">
        <f t="shared" ref="G7618:G7681" si="1072">C7618</f>
        <v>1.51</v>
      </c>
      <c r="H7618" t="str">
        <f t="shared" ref="H7618:H7681" si="1073">IF(MAX(E7618, F7618, G7618)&lt;=0, "Idle", IF(AND(G7618&gt;=E7618, G7618&gt;=F7618), "Reg", IF(E7618&gt;=F7618, "Discharge", "Charge")))</f>
        <v>Charge</v>
      </c>
      <c r="I7618" s="3">
        <f t="shared" si="1069"/>
        <v>0</v>
      </c>
      <c r="J7618" s="3">
        <f t="shared" si="1070"/>
        <v>0</v>
      </c>
      <c r="K7618" s="3">
        <f>MIN(Inputs!$B$2, (Inputs!$B$8 - I7618)/Inputs!$B$9)</f>
        <v>170</v>
      </c>
      <c r="L7618" s="3">
        <f>MAX(MIN(Inputs!$B$2, I7618*Inputs!$B$10, Inputs!$B$8*Inputs!$B$4 - J7618), 0)</f>
        <v>0</v>
      </c>
      <c r="M7618" s="3">
        <f t="shared" ref="M7618:M7681" si="1074">IF(H7618="Charge", K7618, 0)</f>
        <v>170</v>
      </c>
      <c r="N7618" s="3">
        <f t="shared" ref="N7618:N7681" si="1075">IF(H7618="Discharge", L7618, 0)</f>
        <v>0</v>
      </c>
      <c r="O7618" s="3">
        <f>IF(H7618="Reg", MIN(Inputs!$B$2, I7618*Inputs!$B$10, (Inputs!$B$8-I7618)/Inputs!$B$9), 0)</f>
        <v>0</v>
      </c>
      <c r="P7618" s="3">
        <f t="shared" ref="P7618:P7681" si="1076">(N7618 - M7618) * B7618</f>
        <v>-1619.675</v>
      </c>
      <c r="Q7618" s="3">
        <f t="shared" ref="Q7618:Q7681" si="1077">O7618 * C7618</f>
        <v>0</v>
      </c>
      <c r="R7618" s="3">
        <f>I7618 + M7618*Inputs!$B$9 - N7618/Inputs!$B$10</f>
        <v>159.4741358339966</v>
      </c>
    </row>
    <row r="7619" spans="1:18" x14ac:dyDescent="0.3">
      <c r="A7619" s="4">
        <v>46340.375</v>
      </c>
      <c r="B7619" s="3">
        <v>15.7225</v>
      </c>
      <c r="C7619" s="3">
        <v>1</v>
      </c>
      <c r="D7619" s="3">
        <f t="shared" si="1071"/>
        <v>13.19</v>
      </c>
      <c r="E7619" s="3">
        <f>MAX(B7619 - D7619/Inputs!$B$5, 0)</f>
        <v>0.73386363636363683</v>
      </c>
      <c r="F7619" s="3">
        <f>MAX(D7619*Inputs!$B$5 - B7619, 0)</f>
        <v>0</v>
      </c>
      <c r="G7619" s="3">
        <f t="shared" si="1072"/>
        <v>1</v>
      </c>
      <c r="H7619" t="str">
        <f t="shared" si="1073"/>
        <v>Reg</v>
      </c>
      <c r="I7619" s="3">
        <f t="shared" ref="I7619:I7682" si="1078">R7618</f>
        <v>159.4741358339966</v>
      </c>
      <c r="J7619" s="3">
        <f t="shared" ref="J7619:J7682" si="1079">IF(INT(A7619)=INT(A7618), J7618 + N7618, 0)</f>
        <v>0</v>
      </c>
      <c r="K7619" s="3">
        <f>MIN(Inputs!$B$2, (Inputs!$B$8 - I7619)/Inputs!$B$9)</f>
        <v>170</v>
      </c>
      <c r="L7619" s="3">
        <f>MAX(MIN(Inputs!$B$2, I7619*Inputs!$B$10, Inputs!$B$8*Inputs!$B$4 - J7619), 0)</f>
        <v>149.6</v>
      </c>
      <c r="M7619" s="3">
        <f t="shared" si="1074"/>
        <v>0</v>
      </c>
      <c r="N7619" s="3">
        <f t="shared" si="1075"/>
        <v>0</v>
      </c>
      <c r="O7619" s="3">
        <f>IF(H7619="Reg", MIN(Inputs!$B$2, I7619*Inputs!$B$10, (Inputs!$B$8-I7619)/Inputs!$B$9), 0)</f>
        <v>149.6</v>
      </c>
      <c r="P7619" s="3">
        <f t="shared" si="1076"/>
        <v>0</v>
      </c>
      <c r="Q7619" s="3">
        <f t="shared" si="1077"/>
        <v>149.6</v>
      </c>
      <c r="R7619" s="3">
        <f>I7619 + M7619*Inputs!$B$9 - N7619/Inputs!$B$10</f>
        <v>159.4741358339966</v>
      </c>
    </row>
    <row r="7620" spans="1:18" x14ac:dyDescent="0.3">
      <c r="A7620" s="4">
        <v>46340.416666666657</v>
      </c>
      <c r="B7620" s="3">
        <v>6.2175000000000002</v>
      </c>
      <c r="C7620" s="3">
        <v>0.54</v>
      </c>
      <c r="D7620" s="3">
        <f t="shared" si="1071"/>
        <v>13.19</v>
      </c>
      <c r="E7620" s="3">
        <f>MAX(B7620 - D7620/Inputs!$B$5, 0)</f>
        <v>0</v>
      </c>
      <c r="F7620" s="3">
        <f>MAX(D7620*Inputs!$B$5 - B7620, 0)</f>
        <v>5.3896999999999986</v>
      </c>
      <c r="G7620" s="3">
        <f t="shared" si="1072"/>
        <v>0.54</v>
      </c>
      <c r="H7620" t="str">
        <f t="shared" si="1073"/>
        <v>Charge</v>
      </c>
      <c r="I7620" s="3">
        <f t="shared" si="1078"/>
        <v>159.4741358339966</v>
      </c>
      <c r="J7620" s="3">
        <f t="shared" si="1079"/>
        <v>0</v>
      </c>
      <c r="K7620" s="3">
        <f>MIN(Inputs!$B$2, (Inputs!$B$8 - I7620)/Inputs!$B$9)</f>
        <v>170</v>
      </c>
      <c r="L7620" s="3">
        <f>MAX(MIN(Inputs!$B$2, I7620*Inputs!$B$10, Inputs!$B$8*Inputs!$B$4 - J7620), 0)</f>
        <v>149.6</v>
      </c>
      <c r="M7620" s="3">
        <f t="shared" si="1074"/>
        <v>170</v>
      </c>
      <c r="N7620" s="3">
        <f t="shared" si="1075"/>
        <v>0</v>
      </c>
      <c r="O7620" s="3">
        <f>IF(H7620="Reg", MIN(Inputs!$B$2, I7620*Inputs!$B$10, (Inputs!$B$8-I7620)/Inputs!$B$9), 0)</f>
        <v>0</v>
      </c>
      <c r="P7620" s="3">
        <f t="shared" si="1076"/>
        <v>-1056.9750000000001</v>
      </c>
      <c r="Q7620" s="3">
        <f t="shared" si="1077"/>
        <v>0</v>
      </c>
      <c r="R7620" s="3">
        <f>I7620 + M7620*Inputs!$B$9 - N7620/Inputs!$B$10</f>
        <v>318.9482716679932</v>
      </c>
    </row>
    <row r="7621" spans="1:18" x14ac:dyDescent="0.3">
      <c r="A7621" s="4">
        <v>46340.458333333343</v>
      </c>
      <c r="B7621" s="3">
        <v>0.60250000000000004</v>
      </c>
      <c r="C7621" s="3">
        <v>0.5</v>
      </c>
      <c r="D7621" s="3">
        <f t="shared" si="1071"/>
        <v>13.19</v>
      </c>
      <c r="E7621" s="3">
        <f>MAX(B7621 - D7621/Inputs!$B$5, 0)</f>
        <v>0</v>
      </c>
      <c r="F7621" s="3">
        <f>MAX(D7621*Inputs!$B$5 - B7621, 0)</f>
        <v>11.0047</v>
      </c>
      <c r="G7621" s="3">
        <f t="shared" si="1072"/>
        <v>0.5</v>
      </c>
      <c r="H7621" t="str">
        <f t="shared" si="1073"/>
        <v>Charge</v>
      </c>
      <c r="I7621" s="3">
        <f t="shared" si="1078"/>
        <v>318.9482716679932</v>
      </c>
      <c r="J7621" s="3">
        <f t="shared" si="1079"/>
        <v>0</v>
      </c>
      <c r="K7621" s="3">
        <f>MIN(Inputs!$B$2, (Inputs!$B$8 - I7621)/Inputs!$B$9)</f>
        <v>22.44121780453775</v>
      </c>
      <c r="L7621" s="3">
        <f>MAX(MIN(Inputs!$B$2, I7621*Inputs!$B$10, Inputs!$B$8*Inputs!$B$4 - J7621), 0)</f>
        <v>170</v>
      </c>
      <c r="M7621" s="3">
        <f t="shared" si="1074"/>
        <v>22.44121780453775</v>
      </c>
      <c r="N7621" s="3">
        <f t="shared" si="1075"/>
        <v>0</v>
      </c>
      <c r="O7621" s="3">
        <f>IF(H7621="Reg", MIN(Inputs!$B$2, I7621*Inputs!$B$10, (Inputs!$B$8-I7621)/Inputs!$B$9), 0)</f>
        <v>0</v>
      </c>
      <c r="P7621" s="3">
        <f t="shared" si="1076"/>
        <v>-13.520833727233995</v>
      </c>
      <c r="Q7621" s="3">
        <f t="shared" si="1077"/>
        <v>0</v>
      </c>
      <c r="R7621" s="3">
        <f>I7621 + M7621*Inputs!$B$9 - N7621/Inputs!$B$10</f>
        <v>340</v>
      </c>
    </row>
    <row r="7622" spans="1:18" x14ac:dyDescent="0.3">
      <c r="A7622" s="4">
        <v>46340.5</v>
      </c>
      <c r="B7622" s="3">
        <v>-1.03</v>
      </c>
      <c r="C7622" s="3">
        <v>0.31</v>
      </c>
      <c r="D7622" s="3">
        <f t="shared" si="1071"/>
        <v>13.19</v>
      </c>
      <c r="E7622" s="3">
        <f>MAX(B7622 - D7622/Inputs!$B$5, 0)</f>
        <v>0</v>
      </c>
      <c r="F7622" s="3">
        <f>MAX(D7622*Inputs!$B$5 - B7622, 0)</f>
        <v>12.637199999999998</v>
      </c>
      <c r="G7622" s="3">
        <f t="shared" si="1072"/>
        <v>0.31</v>
      </c>
      <c r="H7622" t="str">
        <f t="shared" si="1073"/>
        <v>Charge</v>
      </c>
      <c r="I7622" s="3">
        <f t="shared" si="1078"/>
        <v>340</v>
      </c>
      <c r="J7622" s="3">
        <f t="shared" si="1079"/>
        <v>0</v>
      </c>
      <c r="K7622" s="3">
        <f>MIN(Inputs!$B$2, (Inputs!$B$8 - I7622)/Inputs!$B$9)</f>
        <v>0</v>
      </c>
      <c r="L7622" s="3">
        <f>MAX(MIN(Inputs!$B$2, I7622*Inputs!$B$10, Inputs!$B$8*Inputs!$B$4 - J7622), 0)</f>
        <v>170</v>
      </c>
      <c r="M7622" s="3">
        <f t="shared" si="1074"/>
        <v>0</v>
      </c>
      <c r="N7622" s="3">
        <f t="shared" si="1075"/>
        <v>0</v>
      </c>
      <c r="O7622" s="3">
        <f>IF(H7622="Reg", MIN(Inputs!$B$2, I7622*Inputs!$B$10, (Inputs!$B$8-I7622)/Inputs!$B$9), 0)</f>
        <v>0</v>
      </c>
      <c r="P7622" s="3">
        <f t="shared" si="1076"/>
        <v>0</v>
      </c>
      <c r="Q7622" s="3">
        <f t="shared" si="1077"/>
        <v>0</v>
      </c>
      <c r="R7622" s="3">
        <f>I7622 + M7622*Inputs!$B$9 - N7622/Inputs!$B$10</f>
        <v>340</v>
      </c>
    </row>
    <row r="7623" spans="1:18" x14ac:dyDescent="0.3">
      <c r="A7623" s="4">
        <v>46340.541666666657</v>
      </c>
      <c r="B7623" s="3">
        <v>-2.0300000000000002</v>
      </c>
      <c r="C7623" s="3">
        <v>0.49</v>
      </c>
      <c r="D7623" s="3">
        <f t="shared" si="1071"/>
        <v>13.19</v>
      </c>
      <c r="E7623" s="3">
        <f>MAX(B7623 - D7623/Inputs!$B$5, 0)</f>
        <v>0</v>
      </c>
      <c r="F7623" s="3">
        <f>MAX(D7623*Inputs!$B$5 - B7623, 0)</f>
        <v>13.6372</v>
      </c>
      <c r="G7623" s="3">
        <f t="shared" si="1072"/>
        <v>0.49</v>
      </c>
      <c r="H7623" t="str">
        <f t="shared" si="1073"/>
        <v>Charge</v>
      </c>
      <c r="I7623" s="3">
        <f t="shared" si="1078"/>
        <v>340</v>
      </c>
      <c r="J7623" s="3">
        <f t="shared" si="1079"/>
        <v>0</v>
      </c>
      <c r="K7623" s="3">
        <f>MIN(Inputs!$B$2, (Inputs!$B$8 - I7623)/Inputs!$B$9)</f>
        <v>0</v>
      </c>
      <c r="L7623" s="3">
        <f>MAX(MIN(Inputs!$B$2, I7623*Inputs!$B$10, Inputs!$B$8*Inputs!$B$4 - J7623), 0)</f>
        <v>170</v>
      </c>
      <c r="M7623" s="3">
        <f t="shared" si="1074"/>
        <v>0</v>
      </c>
      <c r="N7623" s="3">
        <f t="shared" si="1075"/>
        <v>0</v>
      </c>
      <c r="O7623" s="3">
        <f>IF(H7623="Reg", MIN(Inputs!$B$2, I7623*Inputs!$B$10, (Inputs!$B$8-I7623)/Inputs!$B$9), 0)</f>
        <v>0</v>
      </c>
      <c r="P7623" s="3">
        <f t="shared" si="1076"/>
        <v>0</v>
      </c>
      <c r="Q7623" s="3">
        <f t="shared" si="1077"/>
        <v>0</v>
      </c>
      <c r="R7623" s="3">
        <f>I7623 + M7623*Inputs!$B$9 - N7623/Inputs!$B$10</f>
        <v>340</v>
      </c>
    </row>
    <row r="7624" spans="1:18" x14ac:dyDescent="0.3">
      <c r="A7624" s="4">
        <v>46340.583333333343</v>
      </c>
      <c r="B7624" s="3">
        <v>-3.1475</v>
      </c>
      <c r="C7624" s="3">
        <v>0.64</v>
      </c>
      <c r="D7624" s="3">
        <f t="shared" si="1071"/>
        <v>13.19</v>
      </c>
      <c r="E7624" s="3">
        <f>MAX(B7624 - D7624/Inputs!$B$5, 0)</f>
        <v>0</v>
      </c>
      <c r="F7624" s="3">
        <f>MAX(D7624*Inputs!$B$5 - B7624, 0)</f>
        <v>14.7547</v>
      </c>
      <c r="G7624" s="3">
        <f t="shared" si="1072"/>
        <v>0.64</v>
      </c>
      <c r="H7624" t="str">
        <f t="shared" si="1073"/>
        <v>Charge</v>
      </c>
      <c r="I7624" s="3">
        <f t="shared" si="1078"/>
        <v>340</v>
      </c>
      <c r="J7624" s="3">
        <f t="shared" si="1079"/>
        <v>0</v>
      </c>
      <c r="K7624" s="3">
        <f>MIN(Inputs!$B$2, (Inputs!$B$8 - I7624)/Inputs!$B$9)</f>
        <v>0</v>
      </c>
      <c r="L7624" s="3">
        <f>MAX(MIN(Inputs!$B$2, I7624*Inputs!$B$10, Inputs!$B$8*Inputs!$B$4 - J7624), 0)</f>
        <v>170</v>
      </c>
      <c r="M7624" s="3">
        <f t="shared" si="1074"/>
        <v>0</v>
      </c>
      <c r="N7624" s="3">
        <f t="shared" si="1075"/>
        <v>0</v>
      </c>
      <c r="O7624" s="3">
        <f>IF(H7624="Reg", MIN(Inputs!$B$2, I7624*Inputs!$B$10, (Inputs!$B$8-I7624)/Inputs!$B$9), 0)</f>
        <v>0</v>
      </c>
      <c r="P7624" s="3">
        <f t="shared" si="1076"/>
        <v>0</v>
      </c>
      <c r="Q7624" s="3">
        <f t="shared" si="1077"/>
        <v>0</v>
      </c>
      <c r="R7624" s="3">
        <f>I7624 + M7624*Inputs!$B$9 - N7624/Inputs!$B$10</f>
        <v>340</v>
      </c>
    </row>
    <row r="7625" spans="1:18" x14ac:dyDescent="0.3">
      <c r="A7625" s="4">
        <v>46340.625</v>
      </c>
      <c r="B7625" s="3">
        <v>-3.8975</v>
      </c>
      <c r="C7625" s="3">
        <v>0.7</v>
      </c>
      <c r="D7625" s="3">
        <f t="shared" si="1071"/>
        <v>13.19</v>
      </c>
      <c r="E7625" s="3">
        <f>MAX(B7625 - D7625/Inputs!$B$5, 0)</f>
        <v>0</v>
      </c>
      <c r="F7625" s="3">
        <f>MAX(D7625*Inputs!$B$5 - B7625, 0)</f>
        <v>15.5047</v>
      </c>
      <c r="G7625" s="3">
        <f t="shared" si="1072"/>
        <v>0.7</v>
      </c>
      <c r="H7625" t="str">
        <f t="shared" si="1073"/>
        <v>Charge</v>
      </c>
      <c r="I7625" s="3">
        <f t="shared" si="1078"/>
        <v>340</v>
      </c>
      <c r="J7625" s="3">
        <f t="shared" si="1079"/>
        <v>0</v>
      </c>
      <c r="K7625" s="3">
        <f>MIN(Inputs!$B$2, (Inputs!$B$8 - I7625)/Inputs!$B$9)</f>
        <v>0</v>
      </c>
      <c r="L7625" s="3">
        <f>MAX(MIN(Inputs!$B$2, I7625*Inputs!$B$10, Inputs!$B$8*Inputs!$B$4 - J7625), 0)</f>
        <v>170</v>
      </c>
      <c r="M7625" s="3">
        <f t="shared" si="1074"/>
        <v>0</v>
      </c>
      <c r="N7625" s="3">
        <f t="shared" si="1075"/>
        <v>0</v>
      </c>
      <c r="O7625" s="3">
        <f>IF(H7625="Reg", MIN(Inputs!$B$2, I7625*Inputs!$B$10, (Inputs!$B$8-I7625)/Inputs!$B$9), 0)</f>
        <v>0</v>
      </c>
      <c r="P7625" s="3">
        <f t="shared" si="1076"/>
        <v>0</v>
      </c>
      <c r="Q7625" s="3">
        <f t="shared" si="1077"/>
        <v>0</v>
      </c>
      <c r="R7625" s="3">
        <f>I7625 + M7625*Inputs!$B$9 - N7625/Inputs!$B$10</f>
        <v>340</v>
      </c>
    </row>
    <row r="7626" spans="1:18" x14ac:dyDescent="0.3">
      <c r="A7626" s="4">
        <v>46340.666666666657</v>
      </c>
      <c r="B7626" s="3">
        <v>-2.9849999999999999</v>
      </c>
      <c r="C7626" s="3">
        <v>2</v>
      </c>
      <c r="D7626" s="3">
        <f t="shared" si="1071"/>
        <v>13.19</v>
      </c>
      <c r="E7626" s="3">
        <f>MAX(B7626 - D7626/Inputs!$B$5, 0)</f>
        <v>0</v>
      </c>
      <c r="F7626" s="3">
        <f>MAX(D7626*Inputs!$B$5 - B7626, 0)</f>
        <v>14.592199999999998</v>
      </c>
      <c r="G7626" s="3">
        <f t="shared" si="1072"/>
        <v>2</v>
      </c>
      <c r="H7626" t="str">
        <f t="shared" si="1073"/>
        <v>Charge</v>
      </c>
      <c r="I7626" s="3">
        <f t="shared" si="1078"/>
        <v>340</v>
      </c>
      <c r="J7626" s="3">
        <f t="shared" si="1079"/>
        <v>0</v>
      </c>
      <c r="K7626" s="3">
        <f>MIN(Inputs!$B$2, (Inputs!$B$8 - I7626)/Inputs!$B$9)</f>
        <v>0</v>
      </c>
      <c r="L7626" s="3">
        <f>MAX(MIN(Inputs!$B$2, I7626*Inputs!$B$10, Inputs!$B$8*Inputs!$B$4 - J7626), 0)</f>
        <v>170</v>
      </c>
      <c r="M7626" s="3">
        <f t="shared" si="1074"/>
        <v>0</v>
      </c>
      <c r="N7626" s="3">
        <f t="shared" si="1075"/>
        <v>0</v>
      </c>
      <c r="O7626" s="3">
        <f>IF(H7626="Reg", MIN(Inputs!$B$2, I7626*Inputs!$B$10, (Inputs!$B$8-I7626)/Inputs!$B$9), 0)</f>
        <v>0</v>
      </c>
      <c r="P7626" s="3">
        <f t="shared" si="1076"/>
        <v>0</v>
      </c>
      <c r="Q7626" s="3">
        <f t="shared" si="1077"/>
        <v>0</v>
      </c>
      <c r="R7626" s="3">
        <f>I7626 + M7626*Inputs!$B$9 - N7626/Inputs!$B$10</f>
        <v>340</v>
      </c>
    </row>
    <row r="7627" spans="1:18" x14ac:dyDescent="0.3">
      <c r="A7627" s="4">
        <v>46340.708333333343</v>
      </c>
      <c r="B7627" s="3">
        <v>15.3475</v>
      </c>
      <c r="C7627" s="3">
        <v>19.399999999999999</v>
      </c>
      <c r="D7627" s="3">
        <f t="shared" si="1071"/>
        <v>13.19</v>
      </c>
      <c r="E7627" s="3">
        <f>MAX(B7627 - D7627/Inputs!$B$5, 0)</f>
        <v>0.35886363636363683</v>
      </c>
      <c r="F7627" s="3">
        <f>MAX(D7627*Inputs!$B$5 - B7627, 0)</f>
        <v>0</v>
      </c>
      <c r="G7627" s="3">
        <f t="shared" si="1072"/>
        <v>19.399999999999999</v>
      </c>
      <c r="H7627" t="str">
        <f t="shared" si="1073"/>
        <v>Reg</v>
      </c>
      <c r="I7627" s="3">
        <f t="shared" si="1078"/>
        <v>340</v>
      </c>
      <c r="J7627" s="3">
        <f t="shared" si="1079"/>
        <v>0</v>
      </c>
      <c r="K7627" s="3">
        <f>MIN(Inputs!$B$2, (Inputs!$B$8 - I7627)/Inputs!$B$9)</f>
        <v>0</v>
      </c>
      <c r="L7627" s="3">
        <f>MAX(MIN(Inputs!$B$2, I7627*Inputs!$B$10, Inputs!$B$8*Inputs!$B$4 - J7627), 0)</f>
        <v>170</v>
      </c>
      <c r="M7627" s="3">
        <f t="shared" si="1074"/>
        <v>0</v>
      </c>
      <c r="N7627" s="3">
        <f t="shared" si="1075"/>
        <v>0</v>
      </c>
      <c r="O7627" s="3">
        <f>IF(H7627="Reg", MIN(Inputs!$B$2, I7627*Inputs!$B$10, (Inputs!$B$8-I7627)/Inputs!$B$9), 0)</f>
        <v>0</v>
      </c>
      <c r="P7627" s="3">
        <f t="shared" si="1076"/>
        <v>0</v>
      </c>
      <c r="Q7627" s="3">
        <f t="shared" si="1077"/>
        <v>0</v>
      </c>
      <c r="R7627" s="3">
        <f>I7627 + M7627*Inputs!$B$9 - N7627/Inputs!$B$10</f>
        <v>340</v>
      </c>
    </row>
    <row r="7628" spans="1:18" x14ac:dyDescent="0.3">
      <c r="A7628" s="4">
        <v>46340.75</v>
      </c>
      <c r="B7628" s="3">
        <v>20.5975</v>
      </c>
      <c r="C7628" s="3">
        <v>2</v>
      </c>
      <c r="D7628" s="3">
        <f t="shared" si="1071"/>
        <v>13.19</v>
      </c>
      <c r="E7628" s="3">
        <f>MAX(B7628 - D7628/Inputs!$B$5, 0)</f>
        <v>5.6088636363636368</v>
      </c>
      <c r="F7628" s="3">
        <f>MAX(D7628*Inputs!$B$5 - B7628, 0)</f>
        <v>0</v>
      </c>
      <c r="G7628" s="3">
        <f t="shared" si="1072"/>
        <v>2</v>
      </c>
      <c r="H7628" t="str">
        <f t="shared" si="1073"/>
        <v>Discharge</v>
      </c>
      <c r="I7628" s="3">
        <f t="shared" si="1078"/>
        <v>340</v>
      </c>
      <c r="J7628" s="3">
        <f t="shared" si="1079"/>
        <v>0</v>
      </c>
      <c r="K7628" s="3">
        <f>MIN(Inputs!$B$2, (Inputs!$B$8 - I7628)/Inputs!$B$9)</f>
        <v>0</v>
      </c>
      <c r="L7628" s="3">
        <f>MAX(MIN(Inputs!$B$2, I7628*Inputs!$B$10, Inputs!$B$8*Inputs!$B$4 - J7628), 0)</f>
        <v>170</v>
      </c>
      <c r="M7628" s="3">
        <f t="shared" si="1074"/>
        <v>0</v>
      </c>
      <c r="N7628" s="3">
        <f t="shared" si="1075"/>
        <v>170</v>
      </c>
      <c r="O7628" s="3">
        <f>IF(H7628="Reg", MIN(Inputs!$B$2, I7628*Inputs!$B$10, (Inputs!$B$8-I7628)/Inputs!$B$9), 0)</f>
        <v>0</v>
      </c>
      <c r="P7628" s="3">
        <f t="shared" si="1076"/>
        <v>3501.5749999999998</v>
      </c>
      <c r="Q7628" s="3">
        <f t="shared" si="1077"/>
        <v>0</v>
      </c>
      <c r="R7628" s="3">
        <f>I7628 + M7628*Inputs!$B$9 - N7628/Inputs!$B$10</f>
        <v>158.77939109773115</v>
      </c>
    </row>
    <row r="7629" spans="1:18" x14ac:dyDescent="0.3">
      <c r="A7629" s="4">
        <v>46340.791666666657</v>
      </c>
      <c r="B7629" s="3">
        <v>20.475000000000001</v>
      </c>
      <c r="C7629" s="3">
        <v>1</v>
      </c>
      <c r="D7629" s="3">
        <f t="shared" si="1071"/>
        <v>13.19</v>
      </c>
      <c r="E7629" s="3">
        <f>MAX(B7629 - D7629/Inputs!$B$5, 0)</f>
        <v>5.4863636363636381</v>
      </c>
      <c r="F7629" s="3">
        <f>MAX(D7629*Inputs!$B$5 - B7629, 0)</f>
        <v>0</v>
      </c>
      <c r="G7629" s="3">
        <f t="shared" si="1072"/>
        <v>1</v>
      </c>
      <c r="H7629" t="str">
        <f t="shared" si="1073"/>
        <v>Discharge</v>
      </c>
      <c r="I7629" s="3">
        <f t="shared" si="1078"/>
        <v>158.77939109773115</v>
      </c>
      <c r="J7629" s="3">
        <f t="shared" si="1079"/>
        <v>170</v>
      </c>
      <c r="K7629" s="3">
        <f>MIN(Inputs!$B$2, (Inputs!$B$8 - I7629)/Inputs!$B$9)</f>
        <v>170</v>
      </c>
      <c r="L7629" s="3">
        <f>MAX(MIN(Inputs!$B$2, I7629*Inputs!$B$10, Inputs!$B$8*Inputs!$B$4 - J7629), 0)</f>
        <v>148.94827166799323</v>
      </c>
      <c r="M7629" s="3">
        <f t="shared" si="1074"/>
        <v>0</v>
      </c>
      <c r="N7629" s="3">
        <f t="shared" si="1075"/>
        <v>148.94827166799323</v>
      </c>
      <c r="O7629" s="3">
        <f>IF(H7629="Reg", MIN(Inputs!$B$2, I7629*Inputs!$B$10, (Inputs!$B$8-I7629)/Inputs!$B$9), 0)</f>
        <v>0</v>
      </c>
      <c r="P7629" s="3">
        <f t="shared" si="1076"/>
        <v>3049.7158624021613</v>
      </c>
      <c r="Q7629" s="3">
        <f t="shared" si="1077"/>
        <v>0</v>
      </c>
      <c r="R7629" s="3">
        <f>I7629 + M7629*Inputs!$B$9 - N7629/Inputs!$B$10</f>
        <v>0</v>
      </c>
    </row>
    <row r="7630" spans="1:18" x14ac:dyDescent="0.3">
      <c r="A7630" s="4">
        <v>46340.833333333343</v>
      </c>
      <c r="B7630" s="3">
        <v>20.225000000000001</v>
      </c>
      <c r="C7630" s="3">
        <v>0.64</v>
      </c>
      <c r="D7630" s="3">
        <f t="shared" si="1071"/>
        <v>13.19</v>
      </c>
      <c r="E7630" s="3">
        <f>MAX(B7630 - D7630/Inputs!$B$5, 0)</f>
        <v>5.2363636363636381</v>
      </c>
      <c r="F7630" s="3">
        <f>MAX(D7630*Inputs!$B$5 - B7630, 0)</f>
        <v>0</v>
      </c>
      <c r="G7630" s="3">
        <f t="shared" si="1072"/>
        <v>0.64</v>
      </c>
      <c r="H7630" t="str">
        <f t="shared" si="1073"/>
        <v>Discharge</v>
      </c>
      <c r="I7630" s="3">
        <f t="shared" si="1078"/>
        <v>0</v>
      </c>
      <c r="J7630" s="3">
        <f t="shared" si="1079"/>
        <v>318.94827166799325</v>
      </c>
      <c r="K7630" s="3">
        <f>MIN(Inputs!$B$2, (Inputs!$B$8 - I7630)/Inputs!$B$9)</f>
        <v>170</v>
      </c>
      <c r="L7630" s="3">
        <f>MAX(MIN(Inputs!$B$2, I7630*Inputs!$B$10, Inputs!$B$8*Inputs!$B$4 - J7630), 0)</f>
        <v>0</v>
      </c>
      <c r="M7630" s="3">
        <f t="shared" si="1074"/>
        <v>0</v>
      </c>
      <c r="N7630" s="3">
        <f t="shared" si="1075"/>
        <v>0</v>
      </c>
      <c r="O7630" s="3">
        <f>IF(H7630="Reg", MIN(Inputs!$B$2, I7630*Inputs!$B$10, (Inputs!$B$8-I7630)/Inputs!$B$9), 0)</f>
        <v>0</v>
      </c>
      <c r="P7630" s="3">
        <f t="shared" si="1076"/>
        <v>0</v>
      </c>
      <c r="Q7630" s="3">
        <f t="shared" si="1077"/>
        <v>0</v>
      </c>
      <c r="R7630" s="3">
        <f>I7630 + M7630*Inputs!$B$9 - N7630/Inputs!$B$10</f>
        <v>0</v>
      </c>
    </row>
    <row r="7631" spans="1:18" x14ac:dyDescent="0.3">
      <c r="A7631" s="4">
        <v>46340.875</v>
      </c>
      <c r="B7631" s="3">
        <v>18.0975</v>
      </c>
      <c r="C7631" s="3">
        <v>0.25</v>
      </c>
      <c r="D7631" s="3">
        <f t="shared" si="1071"/>
        <v>13.19</v>
      </c>
      <c r="E7631" s="3">
        <f>MAX(B7631 - D7631/Inputs!$B$5, 0)</f>
        <v>3.1088636363636368</v>
      </c>
      <c r="F7631" s="3">
        <f>MAX(D7631*Inputs!$B$5 - B7631, 0)</f>
        <v>0</v>
      </c>
      <c r="G7631" s="3">
        <f t="shared" si="1072"/>
        <v>0.25</v>
      </c>
      <c r="H7631" t="str">
        <f t="shared" si="1073"/>
        <v>Discharge</v>
      </c>
      <c r="I7631" s="3">
        <f t="shared" si="1078"/>
        <v>0</v>
      </c>
      <c r="J7631" s="3">
        <f t="shared" si="1079"/>
        <v>318.94827166799325</v>
      </c>
      <c r="K7631" s="3">
        <f>MIN(Inputs!$B$2, (Inputs!$B$8 - I7631)/Inputs!$B$9)</f>
        <v>170</v>
      </c>
      <c r="L7631" s="3">
        <f>MAX(MIN(Inputs!$B$2, I7631*Inputs!$B$10, Inputs!$B$8*Inputs!$B$4 - J7631), 0)</f>
        <v>0</v>
      </c>
      <c r="M7631" s="3">
        <f t="shared" si="1074"/>
        <v>0</v>
      </c>
      <c r="N7631" s="3">
        <f t="shared" si="1075"/>
        <v>0</v>
      </c>
      <c r="O7631" s="3">
        <f>IF(H7631="Reg", MIN(Inputs!$B$2, I7631*Inputs!$B$10, (Inputs!$B$8-I7631)/Inputs!$B$9), 0)</f>
        <v>0</v>
      </c>
      <c r="P7631" s="3">
        <f t="shared" si="1076"/>
        <v>0</v>
      </c>
      <c r="Q7631" s="3">
        <f t="shared" si="1077"/>
        <v>0</v>
      </c>
      <c r="R7631" s="3">
        <f>I7631 + M7631*Inputs!$B$9 - N7631/Inputs!$B$10</f>
        <v>0</v>
      </c>
    </row>
    <row r="7632" spans="1:18" x14ac:dyDescent="0.3">
      <c r="A7632" s="4">
        <v>46340.916666666657</v>
      </c>
      <c r="B7632" s="3">
        <v>15.4375</v>
      </c>
      <c r="C7632" s="3">
        <v>0.64</v>
      </c>
      <c r="D7632" s="3">
        <f t="shared" si="1071"/>
        <v>13.19</v>
      </c>
      <c r="E7632" s="3">
        <f>MAX(B7632 - D7632/Inputs!$B$5, 0)</f>
        <v>0.44886363636363669</v>
      </c>
      <c r="F7632" s="3">
        <f>MAX(D7632*Inputs!$B$5 - B7632, 0)</f>
        <v>0</v>
      </c>
      <c r="G7632" s="3">
        <f t="shared" si="1072"/>
        <v>0.64</v>
      </c>
      <c r="H7632" t="str">
        <f t="shared" si="1073"/>
        <v>Reg</v>
      </c>
      <c r="I7632" s="3">
        <f t="shared" si="1078"/>
        <v>0</v>
      </c>
      <c r="J7632" s="3">
        <f t="shared" si="1079"/>
        <v>318.94827166799325</v>
      </c>
      <c r="K7632" s="3">
        <f>MIN(Inputs!$B$2, (Inputs!$B$8 - I7632)/Inputs!$B$9)</f>
        <v>170</v>
      </c>
      <c r="L7632" s="3">
        <f>MAX(MIN(Inputs!$B$2, I7632*Inputs!$B$10, Inputs!$B$8*Inputs!$B$4 - J7632), 0)</f>
        <v>0</v>
      </c>
      <c r="M7632" s="3">
        <f t="shared" si="1074"/>
        <v>0</v>
      </c>
      <c r="N7632" s="3">
        <f t="shared" si="1075"/>
        <v>0</v>
      </c>
      <c r="O7632" s="3">
        <f>IF(H7632="Reg", MIN(Inputs!$B$2, I7632*Inputs!$B$10, (Inputs!$B$8-I7632)/Inputs!$B$9), 0)</f>
        <v>0</v>
      </c>
      <c r="P7632" s="3">
        <f t="shared" si="1076"/>
        <v>0</v>
      </c>
      <c r="Q7632" s="3">
        <f t="shared" si="1077"/>
        <v>0</v>
      </c>
      <c r="R7632" s="3">
        <f>I7632 + M7632*Inputs!$B$9 - N7632/Inputs!$B$10</f>
        <v>0</v>
      </c>
    </row>
    <row r="7633" spans="1:18" x14ac:dyDescent="0.3">
      <c r="A7633" s="4">
        <v>46340.958333333343</v>
      </c>
      <c r="B7633" s="3">
        <v>14.99</v>
      </c>
      <c r="C7633" s="3">
        <v>0.25</v>
      </c>
      <c r="D7633" s="3">
        <f t="shared" si="1071"/>
        <v>13.19</v>
      </c>
      <c r="E7633" s="3">
        <f>MAX(B7633 - D7633/Inputs!$B$5, 0)</f>
        <v>1.3636363636368998E-3</v>
      </c>
      <c r="F7633" s="3">
        <f>MAX(D7633*Inputs!$B$5 - B7633, 0)</f>
        <v>0</v>
      </c>
      <c r="G7633" s="3">
        <f t="shared" si="1072"/>
        <v>0.25</v>
      </c>
      <c r="H7633" t="str">
        <f t="shared" si="1073"/>
        <v>Reg</v>
      </c>
      <c r="I7633" s="3">
        <f t="shared" si="1078"/>
        <v>0</v>
      </c>
      <c r="J7633" s="3">
        <f t="shared" si="1079"/>
        <v>318.94827166799325</v>
      </c>
      <c r="K7633" s="3">
        <f>MIN(Inputs!$B$2, (Inputs!$B$8 - I7633)/Inputs!$B$9)</f>
        <v>170</v>
      </c>
      <c r="L7633" s="3">
        <f>MAX(MIN(Inputs!$B$2, I7633*Inputs!$B$10, Inputs!$B$8*Inputs!$B$4 - J7633), 0)</f>
        <v>0</v>
      </c>
      <c r="M7633" s="3">
        <f t="shared" si="1074"/>
        <v>0</v>
      </c>
      <c r="N7633" s="3">
        <f t="shared" si="1075"/>
        <v>0</v>
      </c>
      <c r="O7633" s="3">
        <f>IF(H7633="Reg", MIN(Inputs!$B$2, I7633*Inputs!$B$10, (Inputs!$B$8-I7633)/Inputs!$B$9), 0)</f>
        <v>0</v>
      </c>
      <c r="P7633" s="3">
        <f t="shared" si="1076"/>
        <v>0</v>
      </c>
      <c r="Q7633" s="3">
        <f t="shared" si="1077"/>
        <v>0</v>
      </c>
      <c r="R7633" s="3">
        <f>I7633 + M7633*Inputs!$B$9 - N7633/Inputs!$B$10</f>
        <v>0</v>
      </c>
    </row>
    <row r="7634" spans="1:18" x14ac:dyDescent="0.3">
      <c r="A7634" s="4">
        <v>46341</v>
      </c>
      <c r="B7634" s="3">
        <v>19.8675</v>
      </c>
      <c r="C7634" s="3">
        <v>7.0000000000000007E-2</v>
      </c>
      <c r="D7634" s="3">
        <f t="shared" si="1071"/>
        <v>24.928229166666668</v>
      </c>
      <c r="E7634" s="3">
        <f>MAX(B7634 - D7634/Inputs!$B$5, 0)</f>
        <v>0</v>
      </c>
      <c r="F7634" s="3">
        <f>MAX(D7634*Inputs!$B$5 - B7634, 0)</f>
        <v>2.06934166666667</v>
      </c>
      <c r="G7634" s="3">
        <f t="shared" si="1072"/>
        <v>7.0000000000000007E-2</v>
      </c>
      <c r="H7634" t="str">
        <f t="shared" si="1073"/>
        <v>Charge</v>
      </c>
      <c r="I7634" s="3">
        <f t="shared" si="1078"/>
        <v>0</v>
      </c>
      <c r="J7634" s="3">
        <f t="shared" si="1079"/>
        <v>0</v>
      </c>
      <c r="K7634" s="3">
        <f>MIN(Inputs!$B$2, (Inputs!$B$8 - I7634)/Inputs!$B$9)</f>
        <v>170</v>
      </c>
      <c r="L7634" s="3">
        <f>MAX(MIN(Inputs!$B$2, I7634*Inputs!$B$10, Inputs!$B$8*Inputs!$B$4 - J7634), 0)</f>
        <v>0</v>
      </c>
      <c r="M7634" s="3">
        <f t="shared" si="1074"/>
        <v>170</v>
      </c>
      <c r="N7634" s="3">
        <f t="shared" si="1075"/>
        <v>0</v>
      </c>
      <c r="O7634" s="3">
        <f>IF(H7634="Reg", MIN(Inputs!$B$2, I7634*Inputs!$B$10, (Inputs!$B$8-I7634)/Inputs!$B$9), 0)</f>
        <v>0</v>
      </c>
      <c r="P7634" s="3">
        <f t="shared" si="1076"/>
        <v>-3377.4749999999999</v>
      </c>
      <c r="Q7634" s="3">
        <f t="shared" si="1077"/>
        <v>0</v>
      </c>
      <c r="R7634" s="3">
        <f>I7634 + M7634*Inputs!$B$9 - N7634/Inputs!$B$10</f>
        <v>159.4741358339966</v>
      </c>
    </row>
    <row r="7635" spans="1:18" x14ac:dyDescent="0.3">
      <c r="A7635" s="4">
        <v>46341.041666666657</v>
      </c>
      <c r="B7635" s="3">
        <v>20.137500000000003</v>
      </c>
      <c r="C7635" s="3">
        <v>0.28000000000000003</v>
      </c>
      <c r="D7635" s="3">
        <f t="shared" si="1071"/>
        <v>24.928229166666668</v>
      </c>
      <c r="E7635" s="3">
        <f>MAX(B7635 - D7635/Inputs!$B$5, 0)</f>
        <v>0</v>
      </c>
      <c r="F7635" s="3">
        <f>MAX(D7635*Inputs!$B$5 - B7635, 0)</f>
        <v>1.7993416666666668</v>
      </c>
      <c r="G7635" s="3">
        <f t="shared" si="1072"/>
        <v>0.28000000000000003</v>
      </c>
      <c r="H7635" t="str">
        <f t="shared" si="1073"/>
        <v>Charge</v>
      </c>
      <c r="I7635" s="3">
        <f t="shared" si="1078"/>
        <v>159.4741358339966</v>
      </c>
      <c r="J7635" s="3">
        <f t="shared" si="1079"/>
        <v>0</v>
      </c>
      <c r="K7635" s="3">
        <f>MIN(Inputs!$B$2, (Inputs!$B$8 - I7635)/Inputs!$B$9)</f>
        <v>170</v>
      </c>
      <c r="L7635" s="3">
        <f>MAX(MIN(Inputs!$B$2, I7635*Inputs!$B$10, Inputs!$B$8*Inputs!$B$4 - J7635), 0)</f>
        <v>149.6</v>
      </c>
      <c r="M7635" s="3">
        <f t="shared" si="1074"/>
        <v>170</v>
      </c>
      <c r="N7635" s="3">
        <f t="shared" si="1075"/>
        <v>0</v>
      </c>
      <c r="O7635" s="3">
        <f>IF(H7635="Reg", MIN(Inputs!$B$2, I7635*Inputs!$B$10, (Inputs!$B$8-I7635)/Inputs!$B$9), 0)</f>
        <v>0</v>
      </c>
      <c r="P7635" s="3">
        <f t="shared" si="1076"/>
        <v>-3423.3750000000005</v>
      </c>
      <c r="Q7635" s="3">
        <f t="shared" si="1077"/>
        <v>0</v>
      </c>
      <c r="R7635" s="3">
        <f>I7635 + M7635*Inputs!$B$9 - N7635/Inputs!$B$10</f>
        <v>318.9482716679932</v>
      </c>
    </row>
    <row r="7636" spans="1:18" x14ac:dyDescent="0.3">
      <c r="A7636" s="4">
        <v>46341.083333333343</v>
      </c>
      <c r="B7636" s="3">
        <v>22.0975</v>
      </c>
      <c r="C7636" s="3">
        <v>0.21</v>
      </c>
      <c r="D7636" s="3">
        <f t="shared" si="1071"/>
        <v>24.928229166666668</v>
      </c>
      <c r="E7636" s="3">
        <f>MAX(B7636 - D7636/Inputs!$B$5, 0)</f>
        <v>0</v>
      </c>
      <c r="F7636" s="3">
        <f>MAX(D7636*Inputs!$B$5 - B7636, 0)</f>
        <v>0</v>
      </c>
      <c r="G7636" s="3">
        <f t="shared" si="1072"/>
        <v>0.21</v>
      </c>
      <c r="H7636" t="str">
        <f t="shared" si="1073"/>
        <v>Reg</v>
      </c>
      <c r="I7636" s="3">
        <f t="shared" si="1078"/>
        <v>318.9482716679932</v>
      </c>
      <c r="J7636" s="3">
        <f t="shared" si="1079"/>
        <v>0</v>
      </c>
      <c r="K7636" s="3">
        <f>MIN(Inputs!$B$2, (Inputs!$B$8 - I7636)/Inputs!$B$9)</f>
        <v>22.44121780453775</v>
      </c>
      <c r="L7636" s="3">
        <f>MAX(MIN(Inputs!$B$2, I7636*Inputs!$B$10, Inputs!$B$8*Inputs!$B$4 - J7636), 0)</f>
        <v>170</v>
      </c>
      <c r="M7636" s="3">
        <f t="shared" si="1074"/>
        <v>0</v>
      </c>
      <c r="N7636" s="3">
        <f t="shared" si="1075"/>
        <v>0</v>
      </c>
      <c r="O7636" s="3">
        <f>IF(H7636="Reg", MIN(Inputs!$B$2, I7636*Inputs!$B$10, (Inputs!$B$8-I7636)/Inputs!$B$9), 0)</f>
        <v>22.44121780453775</v>
      </c>
      <c r="P7636" s="3">
        <f t="shared" si="1076"/>
        <v>0</v>
      </c>
      <c r="Q7636" s="3">
        <f t="shared" si="1077"/>
        <v>4.7126557389529271</v>
      </c>
      <c r="R7636" s="3">
        <f>I7636 + M7636*Inputs!$B$9 - N7636/Inputs!$B$10</f>
        <v>318.9482716679932</v>
      </c>
    </row>
    <row r="7637" spans="1:18" x14ac:dyDescent="0.3">
      <c r="A7637" s="4">
        <v>46341.125</v>
      </c>
      <c r="B7637" s="3">
        <v>23.234999999999999</v>
      </c>
      <c r="C7637" s="3">
        <v>0.22</v>
      </c>
      <c r="D7637" s="3">
        <f t="shared" si="1071"/>
        <v>24.928229166666668</v>
      </c>
      <c r="E7637" s="3">
        <f>MAX(B7637 - D7637/Inputs!$B$5, 0)</f>
        <v>0</v>
      </c>
      <c r="F7637" s="3">
        <f>MAX(D7637*Inputs!$B$5 - B7637, 0)</f>
        <v>0</v>
      </c>
      <c r="G7637" s="3">
        <f t="shared" si="1072"/>
        <v>0.22</v>
      </c>
      <c r="H7637" t="str">
        <f t="shared" si="1073"/>
        <v>Reg</v>
      </c>
      <c r="I7637" s="3">
        <f t="shared" si="1078"/>
        <v>318.9482716679932</v>
      </c>
      <c r="J7637" s="3">
        <f t="shared" si="1079"/>
        <v>0</v>
      </c>
      <c r="K7637" s="3">
        <f>MIN(Inputs!$B$2, (Inputs!$B$8 - I7637)/Inputs!$B$9)</f>
        <v>22.44121780453775</v>
      </c>
      <c r="L7637" s="3">
        <f>MAX(MIN(Inputs!$B$2, I7637*Inputs!$B$10, Inputs!$B$8*Inputs!$B$4 - J7637), 0)</f>
        <v>170</v>
      </c>
      <c r="M7637" s="3">
        <f t="shared" si="1074"/>
        <v>0</v>
      </c>
      <c r="N7637" s="3">
        <f t="shared" si="1075"/>
        <v>0</v>
      </c>
      <c r="O7637" s="3">
        <f>IF(H7637="Reg", MIN(Inputs!$B$2, I7637*Inputs!$B$10, (Inputs!$B$8-I7637)/Inputs!$B$9), 0)</f>
        <v>22.44121780453775</v>
      </c>
      <c r="P7637" s="3">
        <f t="shared" si="1076"/>
        <v>0</v>
      </c>
      <c r="Q7637" s="3">
        <f t="shared" si="1077"/>
        <v>4.9370679169983047</v>
      </c>
      <c r="R7637" s="3">
        <f>I7637 + M7637*Inputs!$B$9 - N7637/Inputs!$B$10</f>
        <v>318.9482716679932</v>
      </c>
    </row>
    <row r="7638" spans="1:18" x14ac:dyDescent="0.3">
      <c r="A7638" s="4">
        <v>46341.166666666657</v>
      </c>
      <c r="B7638" s="3">
        <v>25.85</v>
      </c>
      <c r="C7638" s="3">
        <v>0.23</v>
      </c>
      <c r="D7638" s="3">
        <f t="shared" si="1071"/>
        <v>24.928229166666668</v>
      </c>
      <c r="E7638" s="3">
        <f>MAX(B7638 - D7638/Inputs!$B$5, 0)</f>
        <v>0</v>
      </c>
      <c r="F7638" s="3">
        <f>MAX(D7638*Inputs!$B$5 - B7638, 0)</f>
        <v>0</v>
      </c>
      <c r="G7638" s="3">
        <f t="shared" si="1072"/>
        <v>0.23</v>
      </c>
      <c r="H7638" t="str">
        <f t="shared" si="1073"/>
        <v>Reg</v>
      </c>
      <c r="I7638" s="3">
        <f t="shared" si="1078"/>
        <v>318.9482716679932</v>
      </c>
      <c r="J7638" s="3">
        <f t="shared" si="1079"/>
        <v>0</v>
      </c>
      <c r="K7638" s="3">
        <f>MIN(Inputs!$B$2, (Inputs!$B$8 - I7638)/Inputs!$B$9)</f>
        <v>22.44121780453775</v>
      </c>
      <c r="L7638" s="3">
        <f>MAX(MIN(Inputs!$B$2, I7638*Inputs!$B$10, Inputs!$B$8*Inputs!$B$4 - J7638), 0)</f>
        <v>170</v>
      </c>
      <c r="M7638" s="3">
        <f t="shared" si="1074"/>
        <v>0</v>
      </c>
      <c r="N7638" s="3">
        <f t="shared" si="1075"/>
        <v>0</v>
      </c>
      <c r="O7638" s="3">
        <f>IF(H7638="Reg", MIN(Inputs!$B$2, I7638*Inputs!$B$10, (Inputs!$B$8-I7638)/Inputs!$B$9), 0)</f>
        <v>22.44121780453775</v>
      </c>
      <c r="P7638" s="3">
        <f t="shared" si="1076"/>
        <v>0</v>
      </c>
      <c r="Q7638" s="3">
        <f t="shared" si="1077"/>
        <v>5.1614800950436823</v>
      </c>
      <c r="R7638" s="3">
        <f>I7638 + M7638*Inputs!$B$9 - N7638/Inputs!$B$10</f>
        <v>318.9482716679932</v>
      </c>
    </row>
    <row r="7639" spans="1:18" x14ac:dyDescent="0.3">
      <c r="A7639" s="4">
        <v>46341.208333333343</v>
      </c>
      <c r="B7639" s="3">
        <v>28.53</v>
      </c>
      <c r="C7639" s="3">
        <v>0.08</v>
      </c>
      <c r="D7639" s="3">
        <f t="shared" si="1071"/>
        <v>24.928229166666668</v>
      </c>
      <c r="E7639" s="3">
        <f>MAX(B7639 - D7639/Inputs!$B$5, 0)</f>
        <v>0.20246685606060666</v>
      </c>
      <c r="F7639" s="3">
        <f>MAX(D7639*Inputs!$B$5 - B7639, 0)</f>
        <v>0</v>
      </c>
      <c r="G7639" s="3">
        <f t="shared" si="1072"/>
        <v>0.08</v>
      </c>
      <c r="H7639" t="str">
        <f t="shared" si="1073"/>
        <v>Discharge</v>
      </c>
      <c r="I7639" s="3">
        <f t="shared" si="1078"/>
        <v>318.9482716679932</v>
      </c>
      <c r="J7639" s="3">
        <f t="shared" si="1079"/>
        <v>0</v>
      </c>
      <c r="K7639" s="3">
        <f>MIN(Inputs!$B$2, (Inputs!$B$8 - I7639)/Inputs!$B$9)</f>
        <v>22.44121780453775</v>
      </c>
      <c r="L7639" s="3">
        <f>MAX(MIN(Inputs!$B$2, I7639*Inputs!$B$10, Inputs!$B$8*Inputs!$B$4 - J7639), 0)</f>
        <v>170</v>
      </c>
      <c r="M7639" s="3">
        <f t="shared" si="1074"/>
        <v>0</v>
      </c>
      <c r="N7639" s="3">
        <f t="shared" si="1075"/>
        <v>170</v>
      </c>
      <c r="O7639" s="3">
        <f>IF(H7639="Reg", MIN(Inputs!$B$2, I7639*Inputs!$B$10, (Inputs!$B$8-I7639)/Inputs!$B$9), 0)</f>
        <v>0</v>
      </c>
      <c r="P7639" s="3">
        <f t="shared" si="1076"/>
        <v>4850.1000000000004</v>
      </c>
      <c r="Q7639" s="3">
        <f t="shared" si="1077"/>
        <v>0</v>
      </c>
      <c r="R7639" s="3">
        <f>I7639 + M7639*Inputs!$B$9 - N7639/Inputs!$B$10</f>
        <v>137.72766276572435</v>
      </c>
    </row>
    <row r="7640" spans="1:18" x14ac:dyDescent="0.3">
      <c r="A7640" s="4">
        <v>46341.25</v>
      </c>
      <c r="B7640" s="3">
        <v>34.21</v>
      </c>
      <c r="C7640" s="3">
        <v>0.12</v>
      </c>
      <c r="D7640" s="3">
        <f t="shared" si="1071"/>
        <v>24.928229166666668</v>
      </c>
      <c r="E7640" s="3">
        <f>MAX(B7640 - D7640/Inputs!$B$5, 0)</f>
        <v>5.8824668560606064</v>
      </c>
      <c r="F7640" s="3">
        <f>MAX(D7640*Inputs!$B$5 - B7640, 0)</f>
        <v>0</v>
      </c>
      <c r="G7640" s="3">
        <f t="shared" si="1072"/>
        <v>0.12</v>
      </c>
      <c r="H7640" t="str">
        <f t="shared" si="1073"/>
        <v>Discharge</v>
      </c>
      <c r="I7640" s="3">
        <f t="shared" si="1078"/>
        <v>137.72766276572435</v>
      </c>
      <c r="J7640" s="3">
        <f t="shared" si="1079"/>
        <v>170</v>
      </c>
      <c r="K7640" s="3">
        <f>MIN(Inputs!$B$2, (Inputs!$B$8 - I7640)/Inputs!$B$9)</f>
        <v>170</v>
      </c>
      <c r="L7640" s="3">
        <f>MAX(MIN(Inputs!$B$2, I7640*Inputs!$B$10, Inputs!$B$8*Inputs!$B$4 - J7640), 0)</f>
        <v>129.20000000000002</v>
      </c>
      <c r="M7640" s="3">
        <f t="shared" si="1074"/>
        <v>0</v>
      </c>
      <c r="N7640" s="3">
        <f t="shared" si="1075"/>
        <v>129.20000000000002</v>
      </c>
      <c r="O7640" s="3">
        <f>IF(H7640="Reg", MIN(Inputs!$B$2, I7640*Inputs!$B$10, (Inputs!$B$8-I7640)/Inputs!$B$9), 0)</f>
        <v>0</v>
      </c>
      <c r="P7640" s="3">
        <f t="shared" si="1076"/>
        <v>4419.9320000000007</v>
      </c>
      <c r="Q7640" s="3">
        <f t="shared" si="1077"/>
        <v>0</v>
      </c>
      <c r="R7640" s="3">
        <f>I7640 + M7640*Inputs!$B$9 - N7640/Inputs!$B$10</f>
        <v>0</v>
      </c>
    </row>
    <row r="7641" spans="1:18" x14ac:dyDescent="0.3">
      <c r="A7641" s="4">
        <v>46341.291666666657</v>
      </c>
      <c r="B7641" s="3">
        <v>38.037500000000001</v>
      </c>
      <c r="C7641" s="3">
        <v>0.88</v>
      </c>
      <c r="D7641" s="3">
        <f t="shared" si="1071"/>
        <v>24.928229166666668</v>
      </c>
      <c r="E7641" s="3">
        <f>MAX(B7641 - D7641/Inputs!$B$5, 0)</f>
        <v>9.7099668560606069</v>
      </c>
      <c r="F7641" s="3">
        <f>MAX(D7641*Inputs!$B$5 - B7641, 0)</f>
        <v>0</v>
      </c>
      <c r="G7641" s="3">
        <f t="shared" si="1072"/>
        <v>0.88</v>
      </c>
      <c r="H7641" t="str">
        <f t="shared" si="1073"/>
        <v>Discharge</v>
      </c>
      <c r="I7641" s="3">
        <f t="shared" si="1078"/>
        <v>0</v>
      </c>
      <c r="J7641" s="3">
        <f t="shared" si="1079"/>
        <v>299.20000000000005</v>
      </c>
      <c r="K7641" s="3">
        <f>MIN(Inputs!$B$2, (Inputs!$B$8 - I7641)/Inputs!$B$9)</f>
        <v>170</v>
      </c>
      <c r="L7641" s="3">
        <f>MAX(MIN(Inputs!$B$2, I7641*Inputs!$B$10, Inputs!$B$8*Inputs!$B$4 - J7641), 0)</f>
        <v>0</v>
      </c>
      <c r="M7641" s="3">
        <f t="shared" si="1074"/>
        <v>0</v>
      </c>
      <c r="N7641" s="3">
        <f t="shared" si="1075"/>
        <v>0</v>
      </c>
      <c r="O7641" s="3">
        <f>IF(H7641="Reg", MIN(Inputs!$B$2, I7641*Inputs!$B$10, (Inputs!$B$8-I7641)/Inputs!$B$9), 0)</f>
        <v>0</v>
      </c>
      <c r="P7641" s="3">
        <f t="shared" si="1076"/>
        <v>0</v>
      </c>
      <c r="Q7641" s="3">
        <f t="shared" si="1077"/>
        <v>0</v>
      </c>
      <c r="R7641" s="3">
        <f>I7641 + M7641*Inputs!$B$9 - N7641/Inputs!$B$10</f>
        <v>0</v>
      </c>
    </row>
    <row r="7642" spans="1:18" x14ac:dyDescent="0.3">
      <c r="A7642" s="4">
        <v>46341.333333333343</v>
      </c>
      <c r="B7642" s="3">
        <v>21.984999999999999</v>
      </c>
      <c r="C7642" s="3">
        <v>2.56</v>
      </c>
      <c r="D7642" s="3">
        <f t="shared" si="1071"/>
        <v>24.928229166666668</v>
      </c>
      <c r="E7642" s="3">
        <f>MAX(B7642 - D7642/Inputs!$B$5, 0)</f>
        <v>0</v>
      </c>
      <c r="F7642" s="3">
        <f>MAX(D7642*Inputs!$B$5 - B7642, 0)</f>
        <v>0</v>
      </c>
      <c r="G7642" s="3">
        <f t="shared" si="1072"/>
        <v>2.56</v>
      </c>
      <c r="H7642" t="str">
        <f t="shared" si="1073"/>
        <v>Reg</v>
      </c>
      <c r="I7642" s="3">
        <f t="shared" si="1078"/>
        <v>0</v>
      </c>
      <c r="J7642" s="3">
        <f t="shared" si="1079"/>
        <v>299.20000000000005</v>
      </c>
      <c r="K7642" s="3">
        <f>MIN(Inputs!$B$2, (Inputs!$B$8 - I7642)/Inputs!$B$9)</f>
        <v>170</v>
      </c>
      <c r="L7642" s="3">
        <f>MAX(MIN(Inputs!$B$2, I7642*Inputs!$B$10, Inputs!$B$8*Inputs!$B$4 - J7642), 0)</f>
        <v>0</v>
      </c>
      <c r="M7642" s="3">
        <f t="shared" si="1074"/>
        <v>0</v>
      </c>
      <c r="N7642" s="3">
        <f t="shared" si="1075"/>
        <v>0</v>
      </c>
      <c r="O7642" s="3">
        <f>IF(H7642="Reg", MIN(Inputs!$B$2, I7642*Inputs!$B$10, (Inputs!$B$8-I7642)/Inputs!$B$9), 0)</f>
        <v>0</v>
      </c>
      <c r="P7642" s="3">
        <f t="shared" si="1076"/>
        <v>0</v>
      </c>
      <c r="Q7642" s="3">
        <f t="shared" si="1077"/>
        <v>0</v>
      </c>
      <c r="R7642" s="3">
        <f>I7642 + M7642*Inputs!$B$9 - N7642/Inputs!$B$10</f>
        <v>0</v>
      </c>
    </row>
    <row r="7643" spans="1:18" x14ac:dyDescent="0.3">
      <c r="A7643" s="4">
        <v>46341.375</v>
      </c>
      <c r="B7643" s="3">
        <v>17.2575</v>
      </c>
      <c r="C7643" s="3">
        <v>0.5</v>
      </c>
      <c r="D7643" s="3">
        <f t="shared" si="1071"/>
        <v>24.928229166666668</v>
      </c>
      <c r="E7643" s="3">
        <f>MAX(B7643 - D7643/Inputs!$B$5, 0)</f>
        <v>0</v>
      </c>
      <c r="F7643" s="3">
        <f>MAX(D7643*Inputs!$B$5 - B7643, 0)</f>
        <v>4.6793416666666694</v>
      </c>
      <c r="G7643" s="3">
        <f t="shared" si="1072"/>
        <v>0.5</v>
      </c>
      <c r="H7643" t="str">
        <f t="shared" si="1073"/>
        <v>Charge</v>
      </c>
      <c r="I7643" s="3">
        <f t="shared" si="1078"/>
        <v>0</v>
      </c>
      <c r="J7643" s="3">
        <f t="shared" si="1079"/>
        <v>299.20000000000005</v>
      </c>
      <c r="K7643" s="3">
        <f>MIN(Inputs!$B$2, (Inputs!$B$8 - I7643)/Inputs!$B$9)</f>
        <v>170</v>
      </c>
      <c r="L7643" s="3">
        <f>MAX(MIN(Inputs!$B$2, I7643*Inputs!$B$10, Inputs!$B$8*Inputs!$B$4 - J7643), 0)</f>
        <v>0</v>
      </c>
      <c r="M7643" s="3">
        <f t="shared" si="1074"/>
        <v>170</v>
      </c>
      <c r="N7643" s="3">
        <f t="shared" si="1075"/>
        <v>0</v>
      </c>
      <c r="O7643" s="3">
        <f>IF(H7643="Reg", MIN(Inputs!$B$2, I7643*Inputs!$B$10, (Inputs!$B$8-I7643)/Inputs!$B$9), 0)</f>
        <v>0</v>
      </c>
      <c r="P7643" s="3">
        <f t="shared" si="1076"/>
        <v>-2933.7750000000001</v>
      </c>
      <c r="Q7643" s="3">
        <f t="shared" si="1077"/>
        <v>0</v>
      </c>
      <c r="R7643" s="3">
        <f>I7643 + M7643*Inputs!$B$9 - N7643/Inputs!$B$10</f>
        <v>159.4741358339966</v>
      </c>
    </row>
    <row r="7644" spans="1:18" x14ac:dyDescent="0.3">
      <c r="A7644" s="4">
        <v>46341.416666666657</v>
      </c>
      <c r="B7644" s="3">
        <v>16.350000000000001</v>
      </c>
      <c r="C7644" s="3">
        <v>0.49</v>
      </c>
      <c r="D7644" s="3">
        <f t="shared" si="1071"/>
        <v>24.928229166666668</v>
      </c>
      <c r="E7644" s="3">
        <f>MAX(B7644 - D7644/Inputs!$B$5, 0)</f>
        <v>0</v>
      </c>
      <c r="F7644" s="3">
        <f>MAX(D7644*Inputs!$B$5 - B7644, 0)</f>
        <v>5.5868416666666683</v>
      </c>
      <c r="G7644" s="3">
        <f t="shared" si="1072"/>
        <v>0.49</v>
      </c>
      <c r="H7644" t="str">
        <f t="shared" si="1073"/>
        <v>Charge</v>
      </c>
      <c r="I7644" s="3">
        <f t="shared" si="1078"/>
        <v>159.4741358339966</v>
      </c>
      <c r="J7644" s="3">
        <f t="shared" si="1079"/>
        <v>299.20000000000005</v>
      </c>
      <c r="K7644" s="3">
        <f>MIN(Inputs!$B$2, (Inputs!$B$8 - I7644)/Inputs!$B$9)</f>
        <v>170</v>
      </c>
      <c r="L7644" s="3">
        <f>MAX(MIN(Inputs!$B$2, I7644*Inputs!$B$10, Inputs!$B$8*Inputs!$B$4 - J7644), 0)</f>
        <v>40.799999999999955</v>
      </c>
      <c r="M7644" s="3">
        <f t="shared" si="1074"/>
        <v>170</v>
      </c>
      <c r="N7644" s="3">
        <f t="shared" si="1075"/>
        <v>0</v>
      </c>
      <c r="O7644" s="3">
        <f>IF(H7644="Reg", MIN(Inputs!$B$2, I7644*Inputs!$B$10, (Inputs!$B$8-I7644)/Inputs!$B$9), 0)</f>
        <v>0</v>
      </c>
      <c r="P7644" s="3">
        <f t="shared" si="1076"/>
        <v>-2779.5000000000005</v>
      </c>
      <c r="Q7644" s="3">
        <f t="shared" si="1077"/>
        <v>0</v>
      </c>
      <c r="R7644" s="3">
        <f>I7644 + M7644*Inputs!$B$9 - N7644/Inputs!$B$10</f>
        <v>318.9482716679932</v>
      </c>
    </row>
    <row r="7645" spans="1:18" x14ac:dyDescent="0.3">
      <c r="A7645" s="4">
        <v>46341.458333333343</v>
      </c>
      <c r="B7645" s="3">
        <v>16.272500000000001</v>
      </c>
      <c r="C7645" s="3">
        <v>0.4</v>
      </c>
      <c r="D7645" s="3">
        <f t="shared" si="1071"/>
        <v>24.928229166666668</v>
      </c>
      <c r="E7645" s="3">
        <f>MAX(B7645 - D7645/Inputs!$B$5, 0)</f>
        <v>0</v>
      </c>
      <c r="F7645" s="3">
        <f>MAX(D7645*Inputs!$B$5 - B7645, 0)</f>
        <v>5.6643416666666688</v>
      </c>
      <c r="G7645" s="3">
        <f t="shared" si="1072"/>
        <v>0.4</v>
      </c>
      <c r="H7645" t="str">
        <f t="shared" si="1073"/>
        <v>Charge</v>
      </c>
      <c r="I7645" s="3">
        <f t="shared" si="1078"/>
        <v>318.9482716679932</v>
      </c>
      <c r="J7645" s="3">
        <f t="shared" si="1079"/>
        <v>299.20000000000005</v>
      </c>
      <c r="K7645" s="3">
        <f>MIN(Inputs!$B$2, (Inputs!$B$8 - I7645)/Inputs!$B$9)</f>
        <v>22.44121780453775</v>
      </c>
      <c r="L7645" s="3">
        <f>MAX(MIN(Inputs!$B$2, I7645*Inputs!$B$10, Inputs!$B$8*Inputs!$B$4 - J7645), 0)</f>
        <v>40.799999999999955</v>
      </c>
      <c r="M7645" s="3">
        <f t="shared" si="1074"/>
        <v>22.44121780453775</v>
      </c>
      <c r="N7645" s="3">
        <f t="shared" si="1075"/>
        <v>0</v>
      </c>
      <c r="O7645" s="3">
        <f>IF(H7645="Reg", MIN(Inputs!$B$2, I7645*Inputs!$B$10, (Inputs!$B$8-I7645)/Inputs!$B$9), 0)</f>
        <v>0</v>
      </c>
      <c r="P7645" s="3">
        <f t="shared" si="1076"/>
        <v>-365.17471672434056</v>
      </c>
      <c r="Q7645" s="3">
        <f t="shared" si="1077"/>
        <v>0</v>
      </c>
      <c r="R7645" s="3">
        <f>I7645 + M7645*Inputs!$B$9 - N7645/Inputs!$B$10</f>
        <v>340</v>
      </c>
    </row>
    <row r="7646" spans="1:18" x14ac:dyDescent="0.3">
      <c r="A7646" s="4">
        <v>46341.5</v>
      </c>
      <c r="B7646" s="3">
        <v>19.305</v>
      </c>
      <c r="C7646" s="3">
        <v>0.3</v>
      </c>
      <c r="D7646" s="3">
        <f t="shared" si="1071"/>
        <v>24.928229166666668</v>
      </c>
      <c r="E7646" s="3">
        <f>MAX(B7646 - D7646/Inputs!$B$5, 0)</f>
        <v>0</v>
      </c>
      <c r="F7646" s="3">
        <f>MAX(D7646*Inputs!$B$5 - B7646, 0)</f>
        <v>2.63184166666667</v>
      </c>
      <c r="G7646" s="3">
        <f t="shared" si="1072"/>
        <v>0.3</v>
      </c>
      <c r="H7646" t="str">
        <f t="shared" si="1073"/>
        <v>Charge</v>
      </c>
      <c r="I7646" s="3">
        <f t="shared" si="1078"/>
        <v>340</v>
      </c>
      <c r="J7646" s="3">
        <f t="shared" si="1079"/>
        <v>299.20000000000005</v>
      </c>
      <c r="K7646" s="3">
        <f>MIN(Inputs!$B$2, (Inputs!$B$8 - I7646)/Inputs!$B$9)</f>
        <v>0</v>
      </c>
      <c r="L7646" s="3">
        <f>MAX(MIN(Inputs!$B$2, I7646*Inputs!$B$10, Inputs!$B$8*Inputs!$B$4 - J7646), 0)</f>
        <v>40.799999999999955</v>
      </c>
      <c r="M7646" s="3">
        <f t="shared" si="1074"/>
        <v>0</v>
      </c>
      <c r="N7646" s="3">
        <f t="shared" si="1075"/>
        <v>0</v>
      </c>
      <c r="O7646" s="3">
        <f>IF(H7646="Reg", MIN(Inputs!$B$2, I7646*Inputs!$B$10, (Inputs!$B$8-I7646)/Inputs!$B$9), 0)</f>
        <v>0</v>
      </c>
      <c r="P7646" s="3">
        <f t="shared" si="1076"/>
        <v>0</v>
      </c>
      <c r="Q7646" s="3">
        <f t="shared" si="1077"/>
        <v>0</v>
      </c>
      <c r="R7646" s="3">
        <f>I7646 + M7646*Inputs!$B$9 - N7646/Inputs!$B$10</f>
        <v>340</v>
      </c>
    </row>
    <row r="7647" spans="1:18" x14ac:dyDescent="0.3">
      <c r="A7647" s="4">
        <v>46341.541666666657</v>
      </c>
      <c r="B7647" s="3">
        <v>18.920000000000002</v>
      </c>
      <c r="C7647" s="3">
        <v>0.4</v>
      </c>
      <c r="D7647" s="3">
        <f t="shared" si="1071"/>
        <v>24.928229166666668</v>
      </c>
      <c r="E7647" s="3">
        <f>MAX(B7647 - D7647/Inputs!$B$5, 0)</f>
        <v>0</v>
      </c>
      <c r="F7647" s="3">
        <f>MAX(D7647*Inputs!$B$5 - B7647, 0)</f>
        <v>3.016841666666668</v>
      </c>
      <c r="G7647" s="3">
        <f t="shared" si="1072"/>
        <v>0.4</v>
      </c>
      <c r="H7647" t="str">
        <f t="shared" si="1073"/>
        <v>Charge</v>
      </c>
      <c r="I7647" s="3">
        <f t="shared" si="1078"/>
        <v>340</v>
      </c>
      <c r="J7647" s="3">
        <f t="shared" si="1079"/>
        <v>299.20000000000005</v>
      </c>
      <c r="K7647" s="3">
        <f>MIN(Inputs!$B$2, (Inputs!$B$8 - I7647)/Inputs!$B$9)</f>
        <v>0</v>
      </c>
      <c r="L7647" s="3">
        <f>MAX(MIN(Inputs!$B$2, I7647*Inputs!$B$10, Inputs!$B$8*Inputs!$B$4 - J7647), 0)</f>
        <v>40.799999999999955</v>
      </c>
      <c r="M7647" s="3">
        <f t="shared" si="1074"/>
        <v>0</v>
      </c>
      <c r="N7647" s="3">
        <f t="shared" si="1075"/>
        <v>0</v>
      </c>
      <c r="O7647" s="3">
        <f>IF(H7647="Reg", MIN(Inputs!$B$2, I7647*Inputs!$B$10, (Inputs!$B$8-I7647)/Inputs!$B$9), 0)</f>
        <v>0</v>
      </c>
      <c r="P7647" s="3">
        <f t="shared" si="1076"/>
        <v>0</v>
      </c>
      <c r="Q7647" s="3">
        <f t="shared" si="1077"/>
        <v>0</v>
      </c>
      <c r="R7647" s="3">
        <f>I7647 + M7647*Inputs!$B$9 - N7647/Inputs!$B$10</f>
        <v>340</v>
      </c>
    </row>
    <row r="7648" spans="1:18" x14ac:dyDescent="0.3">
      <c r="A7648" s="4">
        <v>46341.583333333343</v>
      </c>
      <c r="B7648" s="3">
        <v>16.067500000000003</v>
      </c>
      <c r="C7648" s="3">
        <v>0.5</v>
      </c>
      <c r="D7648" s="3">
        <f t="shared" si="1071"/>
        <v>24.928229166666668</v>
      </c>
      <c r="E7648" s="3">
        <f>MAX(B7648 - D7648/Inputs!$B$5, 0)</f>
        <v>0</v>
      </c>
      <c r="F7648" s="3">
        <f>MAX(D7648*Inputs!$B$5 - B7648, 0)</f>
        <v>5.8693416666666671</v>
      </c>
      <c r="G7648" s="3">
        <f t="shared" si="1072"/>
        <v>0.5</v>
      </c>
      <c r="H7648" t="str">
        <f t="shared" si="1073"/>
        <v>Charge</v>
      </c>
      <c r="I7648" s="3">
        <f t="shared" si="1078"/>
        <v>340</v>
      </c>
      <c r="J7648" s="3">
        <f t="shared" si="1079"/>
        <v>299.20000000000005</v>
      </c>
      <c r="K7648" s="3">
        <f>MIN(Inputs!$B$2, (Inputs!$B$8 - I7648)/Inputs!$B$9)</f>
        <v>0</v>
      </c>
      <c r="L7648" s="3">
        <f>MAX(MIN(Inputs!$B$2, I7648*Inputs!$B$10, Inputs!$B$8*Inputs!$B$4 - J7648), 0)</f>
        <v>40.799999999999955</v>
      </c>
      <c r="M7648" s="3">
        <f t="shared" si="1074"/>
        <v>0</v>
      </c>
      <c r="N7648" s="3">
        <f t="shared" si="1075"/>
        <v>0</v>
      </c>
      <c r="O7648" s="3">
        <f>IF(H7648="Reg", MIN(Inputs!$B$2, I7648*Inputs!$B$10, (Inputs!$B$8-I7648)/Inputs!$B$9), 0)</f>
        <v>0</v>
      </c>
      <c r="P7648" s="3">
        <f t="shared" si="1076"/>
        <v>0</v>
      </c>
      <c r="Q7648" s="3">
        <f t="shared" si="1077"/>
        <v>0</v>
      </c>
      <c r="R7648" s="3">
        <f>I7648 + M7648*Inputs!$B$9 - N7648/Inputs!$B$10</f>
        <v>340</v>
      </c>
    </row>
    <row r="7649" spans="1:18" x14ac:dyDescent="0.3">
      <c r="A7649" s="4">
        <v>46341.625</v>
      </c>
      <c r="B7649" s="3">
        <v>12.297499999999999</v>
      </c>
      <c r="C7649" s="3">
        <v>0.64</v>
      </c>
      <c r="D7649" s="3">
        <f t="shared" si="1071"/>
        <v>24.928229166666668</v>
      </c>
      <c r="E7649" s="3">
        <f>MAX(B7649 - D7649/Inputs!$B$5, 0)</f>
        <v>0</v>
      </c>
      <c r="F7649" s="3">
        <f>MAX(D7649*Inputs!$B$5 - B7649, 0)</f>
        <v>9.6393416666666702</v>
      </c>
      <c r="G7649" s="3">
        <f t="shared" si="1072"/>
        <v>0.64</v>
      </c>
      <c r="H7649" t="str">
        <f t="shared" si="1073"/>
        <v>Charge</v>
      </c>
      <c r="I7649" s="3">
        <f t="shared" si="1078"/>
        <v>340</v>
      </c>
      <c r="J7649" s="3">
        <f t="shared" si="1079"/>
        <v>299.20000000000005</v>
      </c>
      <c r="K7649" s="3">
        <f>MIN(Inputs!$B$2, (Inputs!$B$8 - I7649)/Inputs!$B$9)</f>
        <v>0</v>
      </c>
      <c r="L7649" s="3">
        <f>MAX(MIN(Inputs!$B$2, I7649*Inputs!$B$10, Inputs!$B$8*Inputs!$B$4 - J7649), 0)</f>
        <v>40.799999999999955</v>
      </c>
      <c r="M7649" s="3">
        <f t="shared" si="1074"/>
        <v>0</v>
      </c>
      <c r="N7649" s="3">
        <f t="shared" si="1075"/>
        <v>0</v>
      </c>
      <c r="O7649" s="3">
        <f>IF(H7649="Reg", MIN(Inputs!$B$2, I7649*Inputs!$B$10, (Inputs!$B$8-I7649)/Inputs!$B$9), 0)</f>
        <v>0</v>
      </c>
      <c r="P7649" s="3">
        <f t="shared" si="1076"/>
        <v>0</v>
      </c>
      <c r="Q7649" s="3">
        <f t="shared" si="1077"/>
        <v>0</v>
      </c>
      <c r="R7649" s="3">
        <f>I7649 + M7649*Inputs!$B$9 - N7649/Inputs!$B$10</f>
        <v>340</v>
      </c>
    </row>
    <row r="7650" spans="1:18" x14ac:dyDescent="0.3">
      <c r="A7650" s="4">
        <v>46341.666666666657</v>
      </c>
      <c r="B7650" s="3">
        <v>17.55</v>
      </c>
      <c r="C7650" s="3">
        <v>0.9</v>
      </c>
      <c r="D7650" s="3">
        <f t="shared" si="1071"/>
        <v>24.928229166666668</v>
      </c>
      <c r="E7650" s="3">
        <f>MAX(B7650 - D7650/Inputs!$B$5, 0)</f>
        <v>0</v>
      </c>
      <c r="F7650" s="3">
        <f>MAX(D7650*Inputs!$B$5 - B7650, 0)</f>
        <v>4.386841666666669</v>
      </c>
      <c r="G7650" s="3">
        <f t="shared" si="1072"/>
        <v>0.9</v>
      </c>
      <c r="H7650" t="str">
        <f t="shared" si="1073"/>
        <v>Charge</v>
      </c>
      <c r="I7650" s="3">
        <f t="shared" si="1078"/>
        <v>340</v>
      </c>
      <c r="J7650" s="3">
        <f t="shared" si="1079"/>
        <v>299.20000000000005</v>
      </c>
      <c r="K7650" s="3">
        <f>MIN(Inputs!$B$2, (Inputs!$B$8 - I7650)/Inputs!$B$9)</f>
        <v>0</v>
      </c>
      <c r="L7650" s="3">
        <f>MAX(MIN(Inputs!$B$2, I7650*Inputs!$B$10, Inputs!$B$8*Inputs!$B$4 - J7650), 0)</f>
        <v>40.799999999999955</v>
      </c>
      <c r="M7650" s="3">
        <f t="shared" si="1074"/>
        <v>0</v>
      </c>
      <c r="N7650" s="3">
        <f t="shared" si="1075"/>
        <v>0</v>
      </c>
      <c r="O7650" s="3">
        <f>IF(H7650="Reg", MIN(Inputs!$B$2, I7650*Inputs!$B$10, (Inputs!$B$8-I7650)/Inputs!$B$9), 0)</f>
        <v>0</v>
      </c>
      <c r="P7650" s="3">
        <f t="shared" si="1076"/>
        <v>0</v>
      </c>
      <c r="Q7650" s="3">
        <f t="shared" si="1077"/>
        <v>0</v>
      </c>
      <c r="R7650" s="3">
        <f>I7650 + M7650*Inputs!$B$9 - N7650/Inputs!$B$10</f>
        <v>340</v>
      </c>
    </row>
    <row r="7651" spans="1:18" x14ac:dyDescent="0.3">
      <c r="A7651" s="4">
        <v>46341.708333333343</v>
      </c>
      <c r="B7651" s="3">
        <v>42.474999999999994</v>
      </c>
      <c r="C7651" s="3">
        <v>26.14</v>
      </c>
      <c r="D7651" s="3">
        <f t="shared" si="1071"/>
        <v>24.928229166666668</v>
      </c>
      <c r="E7651" s="3">
        <f>MAX(B7651 - D7651/Inputs!$B$5, 0)</f>
        <v>14.1474668560606</v>
      </c>
      <c r="F7651" s="3">
        <f>MAX(D7651*Inputs!$B$5 - B7651, 0)</f>
        <v>0</v>
      </c>
      <c r="G7651" s="3">
        <f t="shared" si="1072"/>
        <v>26.14</v>
      </c>
      <c r="H7651" t="str">
        <f t="shared" si="1073"/>
        <v>Reg</v>
      </c>
      <c r="I7651" s="3">
        <f t="shared" si="1078"/>
        <v>340</v>
      </c>
      <c r="J7651" s="3">
        <f t="shared" si="1079"/>
        <v>299.20000000000005</v>
      </c>
      <c r="K7651" s="3">
        <f>MIN(Inputs!$B$2, (Inputs!$B$8 - I7651)/Inputs!$B$9)</f>
        <v>0</v>
      </c>
      <c r="L7651" s="3">
        <f>MAX(MIN(Inputs!$B$2, I7651*Inputs!$B$10, Inputs!$B$8*Inputs!$B$4 - J7651), 0)</f>
        <v>40.799999999999955</v>
      </c>
      <c r="M7651" s="3">
        <f t="shared" si="1074"/>
        <v>0</v>
      </c>
      <c r="N7651" s="3">
        <f t="shared" si="1075"/>
        <v>0</v>
      </c>
      <c r="O7651" s="3">
        <f>IF(H7651="Reg", MIN(Inputs!$B$2, I7651*Inputs!$B$10, (Inputs!$B$8-I7651)/Inputs!$B$9), 0)</f>
        <v>0</v>
      </c>
      <c r="P7651" s="3">
        <f t="shared" si="1076"/>
        <v>0</v>
      </c>
      <c r="Q7651" s="3">
        <f t="shared" si="1077"/>
        <v>0</v>
      </c>
      <c r="R7651" s="3">
        <f>I7651 + M7651*Inputs!$B$9 - N7651/Inputs!$B$10</f>
        <v>340</v>
      </c>
    </row>
    <row r="7652" spans="1:18" x14ac:dyDescent="0.3">
      <c r="A7652" s="4">
        <v>46341.75</v>
      </c>
      <c r="B7652" s="3">
        <v>51.275000000000006</v>
      </c>
      <c r="C7652" s="3">
        <v>3.72</v>
      </c>
      <c r="D7652" s="3">
        <f t="shared" si="1071"/>
        <v>24.928229166666668</v>
      </c>
      <c r="E7652" s="3">
        <f>MAX(B7652 - D7652/Inputs!$B$5, 0)</f>
        <v>22.947466856060611</v>
      </c>
      <c r="F7652" s="3">
        <f>MAX(D7652*Inputs!$B$5 - B7652, 0)</f>
        <v>0</v>
      </c>
      <c r="G7652" s="3">
        <f t="shared" si="1072"/>
        <v>3.72</v>
      </c>
      <c r="H7652" t="str">
        <f t="shared" si="1073"/>
        <v>Discharge</v>
      </c>
      <c r="I7652" s="3">
        <f t="shared" si="1078"/>
        <v>340</v>
      </c>
      <c r="J7652" s="3">
        <f t="shared" si="1079"/>
        <v>299.20000000000005</v>
      </c>
      <c r="K7652" s="3">
        <f>MIN(Inputs!$B$2, (Inputs!$B$8 - I7652)/Inputs!$B$9)</f>
        <v>0</v>
      </c>
      <c r="L7652" s="3">
        <f>MAX(MIN(Inputs!$B$2, I7652*Inputs!$B$10, Inputs!$B$8*Inputs!$B$4 - J7652), 0)</f>
        <v>40.799999999999955</v>
      </c>
      <c r="M7652" s="3">
        <f t="shared" si="1074"/>
        <v>0</v>
      </c>
      <c r="N7652" s="3">
        <f t="shared" si="1075"/>
        <v>40.799999999999955</v>
      </c>
      <c r="O7652" s="3">
        <f>IF(H7652="Reg", MIN(Inputs!$B$2, I7652*Inputs!$B$10, (Inputs!$B$8-I7652)/Inputs!$B$9), 0)</f>
        <v>0</v>
      </c>
      <c r="P7652" s="3">
        <f t="shared" si="1076"/>
        <v>2092.0199999999977</v>
      </c>
      <c r="Q7652" s="3">
        <f t="shared" si="1077"/>
        <v>0</v>
      </c>
      <c r="R7652" s="3">
        <f>I7652 + M7652*Inputs!$B$9 - N7652/Inputs!$B$10</f>
        <v>296.50705386345555</v>
      </c>
    </row>
    <row r="7653" spans="1:18" x14ac:dyDescent="0.3">
      <c r="A7653" s="4">
        <v>46341.791666666657</v>
      </c>
      <c r="B7653" s="3">
        <v>34.217500000000001</v>
      </c>
      <c r="C7653" s="3">
        <v>2</v>
      </c>
      <c r="D7653" s="3">
        <f t="shared" si="1071"/>
        <v>24.928229166666668</v>
      </c>
      <c r="E7653" s="3">
        <f>MAX(B7653 - D7653/Inputs!$B$5, 0)</f>
        <v>5.8899668560606067</v>
      </c>
      <c r="F7653" s="3">
        <f>MAX(D7653*Inputs!$B$5 - B7653, 0)</f>
        <v>0</v>
      </c>
      <c r="G7653" s="3">
        <f t="shared" si="1072"/>
        <v>2</v>
      </c>
      <c r="H7653" t="str">
        <f t="shared" si="1073"/>
        <v>Discharge</v>
      </c>
      <c r="I7653" s="3">
        <f t="shared" si="1078"/>
        <v>296.50705386345555</v>
      </c>
      <c r="J7653" s="3">
        <f t="shared" si="1079"/>
        <v>340</v>
      </c>
      <c r="K7653" s="3">
        <f>MIN(Inputs!$B$2, (Inputs!$B$8 - I7653)/Inputs!$B$9)</f>
        <v>46.363636363636274</v>
      </c>
      <c r="L7653" s="3">
        <f>MAX(MIN(Inputs!$B$2, I7653*Inputs!$B$10, Inputs!$B$8*Inputs!$B$4 - J7653), 0)</f>
        <v>0</v>
      </c>
      <c r="M7653" s="3">
        <f t="shared" si="1074"/>
        <v>0</v>
      </c>
      <c r="N7653" s="3">
        <f t="shared" si="1075"/>
        <v>0</v>
      </c>
      <c r="O7653" s="3">
        <f>IF(H7653="Reg", MIN(Inputs!$B$2, I7653*Inputs!$B$10, (Inputs!$B$8-I7653)/Inputs!$B$9), 0)</f>
        <v>0</v>
      </c>
      <c r="P7653" s="3">
        <f t="shared" si="1076"/>
        <v>0</v>
      </c>
      <c r="Q7653" s="3">
        <f t="shared" si="1077"/>
        <v>0</v>
      </c>
      <c r="R7653" s="3">
        <f>I7653 + M7653*Inputs!$B$9 - N7653/Inputs!$B$10</f>
        <v>296.50705386345555</v>
      </c>
    </row>
    <row r="7654" spans="1:18" x14ac:dyDescent="0.3">
      <c r="A7654" s="4">
        <v>46341.833333333343</v>
      </c>
      <c r="B7654" s="3">
        <v>29.8475</v>
      </c>
      <c r="C7654" s="3">
        <v>1</v>
      </c>
      <c r="D7654" s="3">
        <f t="shared" si="1071"/>
        <v>24.928229166666668</v>
      </c>
      <c r="E7654" s="3">
        <f>MAX(B7654 - D7654/Inputs!$B$5, 0)</f>
        <v>1.5199668560606057</v>
      </c>
      <c r="F7654" s="3">
        <f>MAX(D7654*Inputs!$B$5 - B7654, 0)</f>
        <v>0</v>
      </c>
      <c r="G7654" s="3">
        <f t="shared" si="1072"/>
        <v>1</v>
      </c>
      <c r="H7654" t="str">
        <f t="shared" si="1073"/>
        <v>Discharge</v>
      </c>
      <c r="I7654" s="3">
        <f t="shared" si="1078"/>
        <v>296.50705386345555</v>
      </c>
      <c r="J7654" s="3">
        <f t="shared" si="1079"/>
        <v>340</v>
      </c>
      <c r="K7654" s="3">
        <f>MIN(Inputs!$B$2, (Inputs!$B$8 - I7654)/Inputs!$B$9)</f>
        <v>46.363636363636274</v>
      </c>
      <c r="L7654" s="3">
        <f>MAX(MIN(Inputs!$B$2, I7654*Inputs!$B$10, Inputs!$B$8*Inputs!$B$4 - J7654), 0)</f>
        <v>0</v>
      </c>
      <c r="M7654" s="3">
        <f t="shared" si="1074"/>
        <v>0</v>
      </c>
      <c r="N7654" s="3">
        <f t="shared" si="1075"/>
        <v>0</v>
      </c>
      <c r="O7654" s="3">
        <f>IF(H7654="Reg", MIN(Inputs!$B$2, I7654*Inputs!$B$10, (Inputs!$B$8-I7654)/Inputs!$B$9), 0)</f>
        <v>0</v>
      </c>
      <c r="P7654" s="3">
        <f t="shared" si="1076"/>
        <v>0</v>
      </c>
      <c r="Q7654" s="3">
        <f t="shared" si="1077"/>
        <v>0</v>
      </c>
      <c r="R7654" s="3">
        <f>I7654 + M7654*Inputs!$B$9 - N7654/Inputs!$B$10</f>
        <v>296.50705386345555</v>
      </c>
    </row>
    <row r="7655" spans="1:18" x14ac:dyDescent="0.3">
      <c r="A7655" s="4">
        <v>46341.875</v>
      </c>
      <c r="B7655" s="3">
        <v>27.067500000000003</v>
      </c>
      <c r="C7655" s="3">
        <v>0.88</v>
      </c>
      <c r="D7655" s="3">
        <f t="shared" si="1071"/>
        <v>24.928229166666668</v>
      </c>
      <c r="E7655" s="3">
        <f>MAX(B7655 - D7655/Inputs!$B$5, 0)</f>
        <v>0</v>
      </c>
      <c r="F7655" s="3">
        <f>MAX(D7655*Inputs!$B$5 - B7655, 0)</f>
        <v>0</v>
      </c>
      <c r="G7655" s="3">
        <f t="shared" si="1072"/>
        <v>0.88</v>
      </c>
      <c r="H7655" t="str">
        <f t="shared" si="1073"/>
        <v>Reg</v>
      </c>
      <c r="I7655" s="3">
        <f t="shared" si="1078"/>
        <v>296.50705386345555</v>
      </c>
      <c r="J7655" s="3">
        <f t="shared" si="1079"/>
        <v>340</v>
      </c>
      <c r="K7655" s="3">
        <f>MIN(Inputs!$B$2, (Inputs!$B$8 - I7655)/Inputs!$B$9)</f>
        <v>46.363636363636274</v>
      </c>
      <c r="L7655" s="3">
        <f>MAX(MIN(Inputs!$B$2, I7655*Inputs!$B$10, Inputs!$B$8*Inputs!$B$4 - J7655), 0)</f>
        <v>0</v>
      </c>
      <c r="M7655" s="3">
        <f t="shared" si="1074"/>
        <v>0</v>
      </c>
      <c r="N7655" s="3">
        <f t="shared" si="1075"/>
        <v>0</v>
      </c>
      <c r="O7655" s="3">
        <f>IF(H7655="Reg", MIN(Inputs!$B$2, I7655*Inputs!$B$10, (Inputs!$B$8-I7655)/Inputs!$B$9), 0)</f>
        <v>46.363636363636274</v>
      </c>
      <c r="P7655" s="3">
        <f t="shared" si="1076"/>
        <v>0</v>
      </c>
      <c r="Q7655" s="3">
        <f t="shared" si="1077"/>
        <v>40.799999999999919</v>
      </c>
      <c r="R7655" s="3">
        <f>I7655 + M7655*Inputs!$B$9 - N7655/Inputs!$B$10</f>
        <v>296.50705386345555</v>
      </c>
    </row>
    <row r="7656" spans="1:18" x14ac:dyDescent="0.3">
      <c r="A7656" s="4">
        <v>46341.916666666657</v>
      </c>
      <c r="B7656" s="3">
        <v>23.22</v>
      </c>
      <c r="C7656" s="3">
        <v>0.88</v>
      </c>
      <c r="D7656" s="3">
        <f t="shared" si="1071"/>
        <v>24.928229166666668</v>
      </c>
      <c r="E7656" s="3">
        <f>MAX(B7656 - D7656/Inputs!$B$5, 0)</f>
        <v>0</v>
      </c>
      <c r="F7656" s="3">
        <f>MAX(D7656*Inputs!$B$5 - B7656, 0)</f>
        <v>0</v>
      </c>
      <c r="G7656" s="3">
        <f t="shared" si="1072"/>
        <v>0.88</v>
      </c>
      <c r="H7656" t="str">
        <f t="shared" si="1073"/>
        <v>Reg</v>
      </c>
      <c r="I7656" s="3">
        <f t="shared" si="1078"/>
        <v>296.50705386345555</v>
      </c>
      <c r="J7656" s="3">
        <f t="shared" si="1079"/>
        <v>340</v>
      </c>
      <c r="K7656" s="3">
        <f>MIN(Inputs!$B$2, (Inputs!$B$8 - I7656)/Inputs!$B$9)</f>
        <v>46.363636363636274</v>
      </c>
      <c r="L7656" s="3">
        <f>MAX(MIN(Inputs!$B$2, I7656*Inputs!$B$10, Inputs!$B$8*Inputs!$B$4 - J7656), 0)</f>
        <v>0</v>
      </c>
      <c r="M7656" s="3">
        <f t="shared" si="1074"/>
        <v>0</v>
      </c>
      <c r="N7656" s="3">
        <f t="shared" si="1075"/>
        <v>0</v>
      </c>
      <c r="O7656" s="3">
        <f>IF(H7656="Reg", MIN(Inputs!$B$2, I7656*Inputs!$B$10, (Inputs!$B$8-I7656)/Inputs!$B$9), 0)</f>
        <v>46.363636363636274</v>
      </c>
      <c r="P7656" s="3">
        <f t="shared" si="1076"/>
        <v>0</v>
      </c>
      <c r="Q7656" s="3">
        <f t="shared" si="1077"/>
        <v>40.799999999999919</v>
      </c>
      <c r="R7656" s="3">
        <f>I7656 + M7656*Inputs!$B$9 - N7656/Inputs!$B$10</f>
        <v>296.50705386345555</v>
      </c>
    </row>
    <row r="7657" spans="1:18" x14ac:dyDescent="0.3">
      <c r="A7657" s="4">
        <v>46341.958333333343</v>
      </c>
      <c r="B7657" s="3">
        <v>22.204999999999998</v>
      </c>
      <c r="C7657" s="3">
        <v>0.64</v>
      </c>
      <c r="D7657" s="3">
        <f t="shared" si="1071"/>
        <v>24.928229166666668</v>
      </c>
      <c r="E7657" s="3">
        <f>MAX(B7657 - D7657/Inputs!$B$5, 0)</f>
        <v>0</v>
      </c>
      <c r="F7657" s="3">
        <f>MAX(D7657*Inputs!$B$5 - B7657, 0)</f>
        <v>0</v>
      </c>
      <c r="G7657" s="3">
        <f t="shared" si="1072"/>
        <v>0.64</v>
      </c>
      <c r="H7657" t="str">
        <f t="shared" si="1073"/>
        <v>Reg</v>
      </c>
      <c r="I7657" s="3">
        <f t="shared" si="1078"/>
        <v>296.50705386345555</v>
      </c>
      <c r="J7657" s="3">
        <f t="shared" si="1079"/>
        <v>340</v>
      </c>
      <c r="K7657" s="3">
        <f>MIN(Inputs!$B$2, (Inputs!$B$8 - I7657)/Inputs!$B$9)</f>
        <v>46.363636363636274</v>
      </c>
      <c r="L7657" s="3">
        <f>MAX(MIN(Inputs!$B$2, I7657*Inputs!$B$10, Inputs!$B$8*Inputs!$B$4 - J7657), 0)</f>
        <v>0</v>
      </c>
      <c r="M7657" s="3">
        <f t="shared" si="1074"/>
        <v>0</v>
      </c>
      <c r="N7657" s="3">
        <f t="shared" si="1075"/>
        <v>0</v>
      </c>
      <c r="O7657" s="3">
        <f>IF(H7657="Reg", MIN(Inputs!$B$2, I7657*Inputs!$B$10, (Inputs!$B$8-I7657)/Inputs!$B$9), 0)</f>
        <v>46.363636363636274</v>
      </c>
      <c r="P7657" s="3">
        <f t="shared" si="1076"/>
        <v>0</v>
      </c>
      <c r="Q7657" s="3">
        <f t="shared" si="1077"/>
        <v>29.672727272727215</v>
      </c>
      <c r="R7657" s="3">
        <f>I7657 + M7657*Inputs!$B$9 - N7657/Inputs!$B$10</f>
        <v>296.50705386345555</v>
      </c>
    </row>
    <row r="7658" spans="1:18" x14ac:dyDescent="0.3">
      <c r="A7658" s="4">
        <v>46342</v>
      </c>
      <c r="B7658" s="3">
        <v>22.134999999999998</v>
      </c>
      <c r="C7658" s="3">
        <v>0.08</v>
      </c>
      <c r="D7658" s="3">
        <f t="shared" si="1071"/>
        <v>20.954166666666662</v>
      </c>
      <c r="E7658" s="3">
        <f>MAX(B7658 - D7658/Inputs!$B$5, 0)</f>
        <v>0</v>
      </c>
      <c r="F7658" s="3">
        <f>MAX(D7658*Inputs!$B$5 - B7658, 0)</f>
        <v>0</v>
      </c>
      <c r="G7658" s="3">
        <f t="shared" si="1072"/>
        <v>0.08</v>
      </c>
      <c r="H7658" t="str">
        <f t="shared" si="1073"/>
        <v>Reg</v>
      </c>
      <c r="I7658" s="3">
        <f t="shared" si="1078"/>
        <v>296.50705386345555</v>
      </c>
      <c r="J7658" s="3">
        <f t="shared" si="1079"/>
        <v>0</v>
      </c>
      <c r="K7658" s="3">
        <f>MIN(Inputs!$B$2, (Inputs!$B$8 - I7658)/Inputs!$B$9)</f>
        <v>46.363636363636274</v>
      </c>
      <c r="L7658" s="3">
        <f>MAX(MIN(Inputs!$B$2, I7658*Inputs!$B$10, Inputs!$B$8*Inputs!$B$4 - J7658), 0)</f>
        <v>170</v>
      </c>
      <c r="M7658" s="3">
        <f t="shared" si="1074"/>
        <v>0</v>
      </c>
      <c r="N7658" s="3">
        <f t="shared" si="1075"/>
        <v>0</v>
      </c>
      <c r="O7658" s="3">
        <f>IF(H7658="Reg", MIN(Inputs!$B$2, I7658*Inputs!$B$10, (Inputs!$B$8-I7658)/Inputs!$B$9), 0)</f>
        <v>46.363636363636274</v>
      </c>
      <c r="P7658" s="3">
        <f t="shared" si="1076"/>
        <v>0</v>
      </c>
      <c r="Q7658" s="3">
        <f t="shared" si="1077"/>
        <v>3.7090909090909019</v>
      </c>
      <c r="R7658" s="3">
        <f>I7658 + M7658*Inputs!$B$9 - N7658/Inputs!$B$10</f>
        <v>296.50705386345555</v>
      </c>
    </row>
    <row r="7659" spans="1:18" x14ac:dyDescent="0.3">
      <c r="A7659" s="4">
        <v>46342.041666666657</v>
      </c>
      <c r="B7659" s="3">
        <v>22.4375</v>
      </c>
      <c r="C7659" s="3">
        <v>0.25</v>
      </c>
      <c r="D7659" s="3">
        <f t="shared" si="1071"/>
        <v>20.954166666666662</v>
      </c>
      <c r="E7659" s="3">
        <f>MAX(B7659 - D7659/Inputs!$B$5, 0)</f>
        <v>0</v>
      </c>
      <c r="F7659" s="3">
        <f>MAX(D7659*Inputs!$B$5 - B7659, 0)</f>
        <v>0</v>
      </c>
      <c r="G7659" s="3">
        <f t="shared" si="1072"/>
        <v>0.25</v>
      </c>
      <c r="H7659" t="str">
        <f t="shared" si="1073"/>
        <v>Reg</v>
      </c>
      <c r="I7659" s="3">
        <f t="shared" si="1078"/>
        <v>296.50705386345555</v>
      </c>
      <c r="J7659" s="3">
        <f t="shared" si="1079"/>
        <v>0</v>
      </c>
      <c r="K7659" s="3">
        <f>MIN(Inputs!$B$2, (Inputs!$B$8 - I7659)/Inputs!$B$9)</f>
        <v>46.363636363636274</v>
      </c>
      <c r="L7659" s="3">
        <f>MAX(MIN(Inputs!$B$2, I7659*Inputs!$B$10, Inputs!$B$8*Inputs!$B$4 - J7659), 0)</f>
        <v>170</v>
      </c>
      <c r="M7659" s="3">
        <f t="shared" si="1074"/>
        <v>0</v>
      </c>
      <c r="N7659" s="3">
        <f t="shared" si="1075"/>
        <v>0</v>
      </c>
      <c r="O7659" s="3">
        <f>IF(H7659="Reg", MIN(Inputs!$B$2, I7659*Inputs!$B$10, (Inputs!$B$8-I7659)/Inputs!$B$9), 0)</f>
        <v>46.363636363636274</v>
      </c>
      <c r="P7659" s="3">
        <f t="shared" si="1076"/>
        <v>0</v>
      </c>
      <c r="Q7659" s="3">
        <f t="shared" si="1077"/>
        <v>11.590909090909069</v>
      </c>
      <c r="R7659" s="3">
        <f>I7659 + M7659*Inputs!$B$9 - N7659/Inputs!$B$10</f>
        <v>296.50705386345555</v>
      </c>
    </row>
    <row r="7660" spans="1:18" x14ac:dyDescent="0.3">
      <c r="A7660" s="4">
        <v>46342.083333333343</v>
      </c>
      <c r="B7660" s="3">
        <v>24.035</v>
      </c>
      <c r="C7660" s="3">
        <v>0.22</v>
      </c>
      <c r="D7660" s="3">
        <f t="shared" si="1071"/>
        <v>20.954166666666662</v>
      </c>
      <c r="E7660" s="3">
        <f>MAX(B7660 - D7660/Inputs!$B$5, 0)</f>
        <v>0.22344696969697608</v>
      </c>
      <c r="F7660" s="3">
        <f>MAX(D7660*Inputs!$B$5 - B7660, 0)</f>
        <v>0</v>
      </c>
      <c r="G7660" s="3">
        <f t="shared" si="1072"/>
        <v>0.22</v>
      </c>
      <c r="H7660" t="str">
        <f t="shared" si="1073"/>
        <v>Discharge</v>
      </c>
      <c r="I7660" s="3">
        <f t="shared" si="1078"/>
        <v>296.50705386345555</v>
      </c>
      <c r="J7660" s="3">
        <f t="shared" si="1079"/>
        <v>0</v>
      </c>
      <c r="K7660" s="3">
        <f>MIN(Inputs!$B$2, (Inputs!$B$8 - I7660)/Inputs!$B$9)</f>
        <v>46.363636363636274</v>
      </c>
      <c r="L7660" s="3">
        <f>MAX(MIN(Inputs!$B$2, I7660*Inputs!$B$10, Inputs!$B$8*Inputs!$B$4 - J7660), 0)</f>
        <v>170</v>
      </c>
      <c r="M7660" s="3">
        <f t="shared" si="1074"/>
        <v>0</v>
      </c>
      <c r="N7660" s="3">
        <f t="shared" si="1075"/>
        <v>170</v>
      </c>
      <c r="O7660" s="3">
        <f>IF(H7660="Reg", MIN(Inputs!$B$2, I7660*Inputs!$B$10, (Inputs!$B$8-I7660)/Inputs!$B$9), 0)</f>
        <v>0</v>
      </c>
      <c r="P7660" s="3">
        <f t="shared" si="1076"/>
        <v>4085.95</v>
      </c>
      <c r="Q7660" s="3">
        <f t="shared" si="1077"/>
        <v>0</v>
      </c>
      <c r="R7660" s="3">
        <f>I7660 + M7660*Inputs!$B$9 - N7660/Inputs!$B$10</f>
        <v>115.2864449611867</v>
      </c>
    </row>
    <row r="7661" spans="1:18" x14ac:dyDescent="0.3">
      <c r="A7661" s="4">
        <v>46342.125</v>
      </c>
      <c r="B7661" s="3">
        <v>25.712499999999999</v>
      </c>
      <c r="C7661" s="3">
        <v>0.23</v>
      </c>
      <c r="D7661" s="3">
        <f t="shared" si="1071"/>
        <v>20.954166666666662</v>
      </c>
      <c r="E7661" s="3">
        <f>MAX(B7661 - D7661/Inputs!$B$5, 0)</f>
        <v>1.9009469696969745</v>
      </c>
      <c r="F7661" s="3">
        <f>MAX(D7661*Inputs!$B$5 - B7661, 0)</f>
        <v>0</v>
      </c>
      <c r="G7661" s="3">
        <f t="shared" si="1072"/>
        <v>0.23</v>
      </c>
      <c r="H7661" t="str">
        <f t="shared" si="1073"/>
        <v>Discharge</v>
      </c>
      <c r="I7661" s="3">
        <f t="shared" si="1078"/>
        <v>115.2864449611867</v>
      </c>
      <c r="J7661" s="3">
        <f t="shared" si="1079"/>
        <v>170</v>
      </c>
      <c r="K7661" s="3">
        <f>MIN(Inputs!$B$2, (Inputs!$B$8 - I7661)/Inputs!$B$9)</f>
        <v>170</v>
      </c>
      <c r="L7661" s="3">
        <f>MAX(MIN(Inputs!$B$2, I7661*Inputs!$B$10, Inputs!$B$8*Inputs!$B$4 - J7661), 0)</f>
        <v>108.14827166799331</v>
      </c>
      <c r="M7661" s="3">
        <f t="shared" si="1074"/>
        <v>0</v>
      </c>
      <c r="N7661" s="3">
        <f t="shared" si="1075"/>
        <v>108.14827166799331</v>
      </c>
      <c r="O7661" s="3">
        <f>IF(H7661="Reg", MIN(Inputs!$B$2, I7661*Inputs!$B$10, (Inputs!$B$8-I7661)/Inputs!$B$9), 0)</f>
        <v>0</v>
      </c>
      <c r="P7661" s="3">
        <f t="shared" si="1076"/>
        <v>2780.7624352632779</v>
      </c>
      <c r="Q7661" s="3">
        <f t="shared" si="1077"/>
        <v>0</v>
      </c>
      <c r="R7661" s="3">
        <f>I7661 + M7661*Inputs!$B$9 - N7661/Inputs!$B$10</f>
        <v>0</v>
      </c>
    </row>
    <row r="7662" spans="1:18" x14ac:dyDescent="0.3">
      <c r="A7662" s="4">
        <v>46342.166666666657</v>
      </c>
      <c r="B7662" s="3">
        <v>27.167499999999997</v>
      </c>
      <c r="C7662" s="3">
        <v>0.23</v>
      </c>
      <c r="D7662" s="3">
        <f t="shared" si="1071"/>
        <v>20.954166666666662</v>
      </c>
      <c r="E7662" s="3">
        <f>MAX(B7662 - D7662/Inputs!$B$5, 0)</f>
        <v>3.3559469696969728</v>
      </c>
      <c r="F7662" s="3">
        <f>MAX(D7662*Inputs!$B$5 - B7662, 0)</f>
        <v>0</v>
      </c>
      <c r="G7662" s="3">
        <f t="shared" si="1072"/>
        <v>0.23</v>
      </c>
      <c r="H7662" t="str">
        <f t="shared" si="1073"/>
        <v>Discharge</v>
      </c>
      <c r="I7662" s="3">
        <f t="shared" si="1078"/>
        <v>0</v>
      </c>
      <c r="J7662" s="3">
        <f t="shared" si="1079"/>
        <v>278.1482716679933</v>
      </c>
      <c r="K7662" s="3">
        <f>MIN(Inputs!$B$2, (Inputs!$B$8 - I7662)/Inputs!$B$9)</f>
        <v>170</v>
      </c>
      <c r="L7662" s="3">
        <f>MAX(MIN(Inputs!$B$2, I7662*Inputs!$B$10, Inputs!$B$8*Inputs!$B$4 - J7662), 0)</f>
        <v>0</v>
      </c>
      <c r="M7662" s="3">
        <f t="shared" si="1074"/>
        <v>0</v>
      </c>
      <c r="N7662" s="3">
        <f t="shared" si="1075"/>
        <v>0</v>
      </c>
      <c r="O7662" s="3">
        <f>IF(H7662="Reg", MIN(Inputs!$B$2, I7662*Inputs!$B$10, (Inputs!$B$8-I7662)/Inputs!$B$9), 0)</f>
        <v>0</v>
      </c>
      <c r="P7662" s="3">
        <f t="shared" si="1076"/>
        <v>0</v>
      </c>
      <c r="Q7662" s="3">
        <f t="shared" si="1077"/>
        <v>0</v>
      </c>
      <c r="R7662" s="3">
        <f>I7662 + M7662*Inputs!$B$9 - N7662/Inputs!$B$10</f>
        <v>0</v>
      </c>
    </row>
    <row r="7663" spans="1:18" x14ac:dyDescent="0.3">
      <c r="A7663" s="4">
        <v>46342.208333333343</v>
      </c>
      <c r="B7663" s="3">
        <v>32.465000000000003</v>
      </c>
      <c r="C7663" s="3">
        <v>0.19</v>
      </c>
      <c r="D7663" s="3">
        <f t="shared" si="1071"/>
        <v>20.954166666666662</v>
      </c>
      <c r="E7663" s="3">
        <f>MAX(B7663 - D7663/Inputs!$B$5, 0)</f>
        <v>8.6534469696969794</v>
      </c>
      <c r="F7663" s="3">
        <f>MAX(D7663*Inputs!$B$5 - B7663, 0)</f>
        <v>0</v>
      </c>
      <c r="G7663" s="3">
        <f t="shared" si="1072"/>
        <v>0.19</v>
      </c>
      <c r="H7663" t="str">
        <f t="shared" si="1073"/>
        <v>Discharge</v>
      </c>
      <c r="I7663" s="3">
        <f t="shared" si="1078"/>
        <v>0</v>
      </c>
      <c r="J7663" s="3">
        <f t="shared" si="1079"/>
        <v>278.1482716679933</v>
      </c>
      <c r="K7663" s="3">
        <f>MIN(Inputs!$B$2, (Inputs!$B$8 - I7663)/Inputs!$B$9)</f>
        <v>170</v>
      </c>
      <c r="L7663" s="3">
        <f>MAX(MIN(Inputs!$B$2, I7663*Inputs!$B$10, Inputs!$B$8*Inputs!$B$4 - J7663), 0)</f>
        <v>0</v>
      </c>
      <c r="M7663" s="3">
        <f t="shared" si="1074"/>
        <v>0</v>
      </c>
      <c r="N7663" s="3">
        <f t="shared" si="1075"/>
        <v>0</v>
      </c>
      <c r="O7663" s="3">
        <f>IF(H7663="Reg", MIN(Inputs!$B$2, I7663*Inputs!$B$10, (Inputs!$B$8-I7663)/Inputs!$B$9), 0)</f>
        <v>0</v>
      </c>
      <c r="P7663" s="3">
        <f t="shared" si="1076"/>
        <v>0</v>
      </c>
      <c r="Q7663" s="3">
        <f t="shared" si="1077"/>
        <v>0</v>
      </c>
      <c r="R7663" s="3">
        <f>I7663 + M7663*Inputs!$B$9 - N7663/Inputs!$B$10</f>
        <v>0</v>
      </c>
    </row>
    <row r="7664" spans="1:18" x14ac:dyDescent="0.3">
      <c r="A7664" s="4">
        <v>46342.25</v>
      </c>
      <c r="B7664" s="3">
        <v>33.089999999999996</v>
      </c>
      <c r="C7664" s="3">
        <v>0.37</v>
      </c>
      <c r="D7664" s="3">
        <f t="shared" si="1071"/>
        <v>20.954166666666662</v>
      </c>
      <c r="E7664" s="3">
        <f>MAX(B7664 - D7664/Inputs!$B$5, 0)</f>
        <v>9.2784469696969722</v>
      </c>
      <c r="F7664" s="3">
        <f>MAX(D7664*Inputs!$B$5 - B7664, 0)</f>
        <v>0</v>
      </c>
      <c r="G7664" s="3">
        <f t="shared" si="1072"/>
        <v>0.37</v>
      </c>
      <c r="H7664" t="str">
        <f t="shared" si="1073"/>
        <v>Discharge</v>
      </c>
      <c r="I7664" s="3">
        <f t="shared" si="1078"/>
        <v>0</v>
      </c>
      <c r="J7664" s="3">
        <f t="shared" si="1079"/>
        <v>278.1482716679933</v>
      </c>
      <c r="K7664" s="3">
        <f>MIN(Inputs!$B$2, (Inputs!$B$8 - I7664)/Inputs!$B$9)</f>
        <v>170</v>
      </c>
      <c r="L7664" s="3">
        <f>MAX(MIN(Inputs!$B$2, I7664*Inputs!$B$10, Inputs!$B$8*Inputs!$B$4 - J7664), 0)</f>
        <v>0</v>
      </c>
      <c r="M7664" s="3">
        <f t="shared" si="1074"/>
        <v>0</v>
      </c>
      <c r="N7664" s="3">
        <f t="shared" si="1075"/>
        <v>0</v>
      </c>
      <c r="O7664" s="3">
        <f>IF(H7664="Reg", MIN(Inputs!$B$2, I7664*Inputs!$B$10, (Inputs!$B$8-I7664)/Inputs!$B$9), 0)</f>
        <v>0</v>
      </c>
      <c r="P7664" s="3">
        <f t="shared" si="1076"/>
        <v>0</v>
      </c>
      <c r="Q7664" s="3">
        <f t="shared" si="1077"/>
        <v>0</v>
      </c>
      <c r="R7664" s="3">
        <f>I7664 + M7664*Inputs!$B$9 - N7664/Inputs!$B$10</f>
        <v>0</v>
      </c>
    </row>
    <row r="7665" spans="1:18" x14ac:dyDescent="0.3">
      <c r="A7665" s="4">
        <v>46342.291666666657</v>
      </c>
      <c r="B7665" s="3">
        <v>29.315000000000001</v>
      </c>
      <c r="C7665" s="3">
        <v>0.88</v>
      </c>
      <c r="D7665" s="3">
        <f t="shared" si="1071"/>
        <v>20.954166666666662</v>
      </c>
      <c r="E7665" s="3">
        <f>MAX(B7665 - D7665/Inputs!$B$5, 0)</f>
        <v>5.5034469696969772</v>
      </c>
      <c r="F7665" s="3">
        <f>MAX(D7665*Inputs!$B$5 - B7665, 0)</f>
        <v>0</v>
      </c>
      <c r="G7665" s="3">
        <f t="shared" si="1072"/>
        <v>0.88</v>
      </c>
      <c r="H7665" t="str">
        <f t="shared" si="1073"/>
        <v>Discharge</v>
      </c>
      <c r="I7665" s="3">
        <f t="shared" si="1078"/>
        <v>0</v>
      </c>
      <c r="J7665" s="3">
        <f t="shared" si="1079"/>
        <v>278.1482716679933</v>
      </c>
      <c r="K7665" s="3">
        <f>MIN(Inputs!$B$2, (Inputs!$B$8 - I7665)/Inputs!$B$9)</f>
        <v>170</v>
      </c>
      <c r="L7665" s="3">
        <f>MAX(MIN(Inputs!$B$2, I7665*Inputs!$B$10, Inputs!$B$8*Inputs!$B$4 - J7665), 0)</f>
        <v>0</v>
      </c>
      <c r="M7665" s="3">
        <f t="shared" si="1074"/>
        <v>0</v>
      </c>
      <c r="N7665" s="3">
        <f t="shared" si="1075"/>
        <v>0</v>
      </c>
      <c r="O7665" s="3">
        <f>IF(H7665="Reg", MIN(Inputs!$B$2, I7665*Inputs!$B$10, (Inputs!$B$8-I7665)/Inputs!$B$9), 0)</f>
        <v>0</v>
      </c>
      <c r="P7665" s="3">
        <f t="shared" si="1076"/>
        <v>0</v>
      </c>
      <c r="Q7665" s="3">
        <f t="shared" si="1077"/>
        <v>0</v>
      </c>
      <c r="R7665" s="3">
        <f>I7665 + M7665*Inputs!$B$9 - N7665/Inputs!$B$10</f>
        <v>0</v>
      </c>
    </row>
    <row r="7666" spans="1:18" x14ac:dyDescent="0.3">
      <c r="A7666" s="4">
        <v>46342.333333333343</v>
      </c>
      <c r="B7666" s="3">
        <v>26.087499999999999</v>
      </c>
      <c r="C7666" s="3">
        <v>1.83</v>
      </c>
      <c r="D7666" s="3">
        <f t="shared" si="1071"/>
        <v>20.954166666666662</v>
      </c>
      <c r="E7666" s="3">
        <f>MAX(B7666 - D7666/Inputs!$B$5, 0)</f>
        <v>2.2759469696969745</v>
      </c>
      <c r="F7666" s="3">
        <f>MAX(D7666*Inputs!$B$5 - B7666, 0)</f>
        <v>0</v>
      </c>
      <c r="G7666" s="3">
        <f t="shared" si="1072"/>
        <v>1.83</v>
      </c>
      <c r="H7666" t="str">
        <f t="shared" si="1073"/>
        <v>Discharge</v>
      </c>
      <c r="I7666" s="3">
        <f t="shared" si="1078"/>
        <v>0</v>
      </c>
      <c r="J7666" s="3">
        <f t="shared" si="1079"/>
        <v>278.1482716679933</v>
      </c>
      <c r="K7666" s="3">
        <f>MIN(Inputs!$B$2, (Inputs!$B$8 - I7666)/Inputs!$B$9)</f>
        <v>170</v>
      </c>
      <c r="L7666" s="3">
        <f>MAX(MIN(Inputs!$B$2, I7666*Inputs!$B$10, Inputs!$B$8*Inputs!$B$4 - J7666), 0)</f>
        <v>0</v>
      </c>
      <c r="M7666" s="3">
        <f t="shared" si="1074"/>
        <v>0</v>
      </c>
      <c r="N7666" s="3">
        <f t="shared" si="1075"/>
        <v>0</v>
      </c>
      <c r="O7666" s="3">
        <f>IF(H7666="Reg", MIN(Inputs!$B$2, I7666*Inputs!$B$10, (Inputs!$B$8-I7666)/Inputs!$B$9), 0)</f>
        <v>0</v>
      </c>
      <c r="P7666" s="3">
        <f t="shared" si="1076"/>
        <v>0</v>
      </c>
      <c r="Q7666" s="3">
        <f t="shared" si="1077"/>
        <v>0</v>
      </c>
      <c r="R7666" s="3">
        <f>I7666 + M7666*Inputs!$B$9 - N7666/Inputs!$B$10</f>
        <v>0</v>
      </c>
    </row>
    <row r="7667" spans="1:18" x14ac:dyDescent="0.3">
      <c r="A7667" s="4">
        <v>46342.375</v>
      </c>
      <c r="B7667" s="3">
        <v>24.514999999999997</v>
      </c>
      <c r="C7667" s="3">
        <v>0.49</v>
      </c>
      <c r="D7667" s="3">
        <f t="shared" si="1071"/>
        <v>20.954166666666662</v>
      </c>
      <c r="E7667" s="3">
        <f>MAX(B7667 - D7667/Inputs!$B$5, 0)</f>
        <v>0.70344696969697296</v>
      </c>
      <c r="F7667" s="3">
        <f>MAX(D7667*Inputs!$B$5 - B7667, 0)</f>
        <v>0</v>
      </c>
      <c r="G7667" s="3">
        <f t="shared" si="1072"/>
        <v>0.49</v>
      </c>
      <c r="H7667" t="str">
        <f t="shared" si="1073"/>
        <v>Discharge</v>
      </c>
      <c r="I7667" s="3">
        <f t="shared" si="1078"/>
        <v>0</v>
      </c>
      <c r="J7667" s="3">
        <f t="shared" si="1079"/>
        <v>278.1482716679933</v>
      </c>
      <c r="K7667" s="3">
        <f>MIN(Inputs!$B$2, (Inputs!$B$8 - I7667)/Inputs!$B$9)</f>
        <v>170</v>
      </c>
      <c r="L7667" s="3">
        <f>MAX(MIN(Inputs!$B$2, I7667*Inputs!$B$10, Inputs!$B$8*Inputs!$B$4 - J7667), 0)</f>
        <v>0</v>
      </c>
      <c r="M7667" s="3">
        <f t="shared" si="1074"/>
        <v>0</v>
      </c>
      <c r="N7667" s="3">
        <f t="shared" si="1075"/>
        <v>0</v>
      </c>
      <c r="O7667" s="3">
        <f>IF(H7667="Reg", MIN(Inputs!$B$2, I7667*Inputs!$B$10, (Inputs!$B$8-I7667)/Inputs!$B$9), 0)</f>
        <v>0</v>
      </c>
      <c r="P7667" s="3">
        <f t="shared" si="1076"/>
        <v>0</v>
      </c>
      <c r="Q7667" s="3">
        <f t="shared" si="1077"/>
        <v>0</v>
      </c>
      <c r="R7667" s="3">
        <f>I7667 + M7667*Inputs!$B$9 - N7667/Inputs!$B$10</f>
        <v>0</v>
      </c>
    </row>
    <row r="7668" spans="1:18" x14ac:dyDescent="0.3">
      <c r="A7668" s="4">
        <v>46342.416666666657</v>
      </c>
      <c r="B7668" s="3">
        <v>21.902500000000003</v>
      </c>
      <c r="C7668" s="3">
        <v>0.4</v>
      </c>
      <c r="D7668" s="3">
        <f t="shared" si="1071"/>
        <v>20.954166666666662</v>
      </c>
      <c r="E7668" s="3">
        <f>MAX(B7668 - D7668/Inputs!$B$5, 0)</f>
        <v>0</v>
      </c>
      <c r="F7668" s="3">
        <f>MAX(D7668*Inputs!$B$5 - B7668, 0)</f>
        <v>0</v>
      </c>
      <c r="G7668" s="3">
        <f t="shared" si="1072"/>
        <v>0.4</v>
      </c>
      <c r="H7668" t="str">
        <f t="shared" si="1073"/>
        <v>Reg</v>
      </c>
      <c r="I7668" s="3">
        <f t="shared" si="1078"/>
        <v>0</v>
      </c>
      <c r="J7668" s="3">
        <f t="shared" si="1079"/>
        <v>278.1482716679933</v>
      </c>
      <c r="K7668" s="3">
        <f>MIN(Inputs!$B$2, (Inputs!$B$8 - I7668)/Inputs!$B$9)</f>
        <v>170</v>
      </c>
      <c r="L7668" s="3">
        <f>MAX(MIN(Inputs!$B$2, I7668*Inputs!$B$10, Inputs!$B$8*Inputs!$B$4 - J7668), 0)</f>
        <v>0</v>
      </c>
      <c r="M7668" s="3">
        <f t="shared" si="1074"/>
        <v>0</v>
      </c>
      <c r="N7668" s="3">
        <f t="shared" si="1075"/>
        <v>0</v>
      </c>
      <c r="O7668" s="3">
        <f>IF(H7668="Reg", MIN(Inputs!$B$2, I7668*Inputs!$B$10, (Inputs!$B$8-I7668)/Inputs!$B$9), 0)</f>
        <v>0</v>
      </c>
      <c r="P7668" s="3">
        <f t="shared" si="1076"/>
        <v>0</v>
      </c>
      <c r="Q7668" s="3">
        <f t="shared" si="1077"/>
        <v>0</v>
      </c>
      <c r="R7668" s="3">
        <f>I7668 + M7668*Inputs!$B$9 - N7668/Inputs!$B$10</f>
        <v>0</v>
      </c>
    </row>
    <row r="7669" spans="1:18" x14ac:dyDescent="0.3">
      <c r="A7669" s="4">
        <v>46342.458333333343</v>
      </c>
      <c r="B7669" s="3">
        <v>21.322499999999998</v>
      </c>
      <c r="C7669" s="3">
        <v>0.4</v>
      </c>
      <c r="D7669" s="3">
        <f t="shared" si="1071"/>
        <v>20.954166666666662</v>
      </c>
      <c r="E7669" s="3">
        <f>MAX(B7669 - D7669/Inputs!$B$5, 0)</f>
        <v>0</v>
      </c>
      <c r="F7669" s="3">
        <f>MAX(D7669*Inputs!$B$5 - B7669, 0)</f>
        <v>0</v>
      </c>
      <c r="G7669" s="3">
        <f t="shared" si="1072"/>
        <v>0.4</v>
      </c>
      <c r="H7669" t="str">
        <f t="shared" si="1073"/>
        <v>Reg</v>
      </c>
      <c r="I7669" s="3">
        <f t="shared" si="1078"/>
        <v>0</v>
      </c>
      <c r="J7669" s="3">
        <f t="shared" si="1079"/>
        <v>278.1482716679933</v>
      </c>
      <c r="K7669" s="3">
        <f>MIN(Inputs!$B$2, (Inputs!$B$8 - I7669)/Inputs!$B$9)</f>
        <v>170</v>
      </c>
      <c r="L7669" s="3">
        <f>MAX(MIN(Inputs!$B$2, I7669*Inputs!$B$10, Inputs!$B$8*Inputs!$B$4 - J7669), 0)</f>
        <v>0</v>
      </c>
      <c r="M7669" s="3">
        <f t="shared" si="1074"/>
        <v>0</v>
      </c>
      <c r="N7669" s="3">
        <f t="shared" si="1075"/>
        <v>0</v>
      </c>
      <c r="O7669" s="3">
        <f>IF(H7669="Reg", MIN(Inputs!$B$2, I7669*Inputs!$B$10, (Inputs!$B$8-I7669)/Inputs!$B$9), 0)</f>
        <v>0</v>
      </c>
      <c r="P7669" s="3">
        <f t="shared" si="1076"/>
        <v>0</v>
      </c>
      <c r="Q7669" s="3">
        <f t="shared" si="1077"/>
        <v>0</v>
      </c>
      <c r="R7669" s="3">
        <f>I7669 + M7669*Inputs!$B$9 - N7669/Inputs!$B$10</f>
        <v>0</v>
      </c>
    </row>
    <row r="7670" spans="1:18" x14ac:dyDescent="0.3">
      <c r="A7670" s="4">
        <v>46342.5</v>
      </c>
      <c r="B7670" s="3">
        <v>11.0025</v>
      </c>
      <c r="C7670" s="3">
        <v>0.28000000000000003</v>
      </c>
      <c r="D7670" s="3">
        <f t="shared" si="1071"/>
        <v>20.954166666666662</v>
      </c>
      <c r="E7670" s="3">
        <f>MAX(B7670 - D7670/Inputs!$B$5, 0)</f>
        <v>0</v>
      </c>
      <c r="F7670" s="3">
        <f>MAX(D7670*Inputs!$B$5 - B7670, 0)</f>
        <v>7.4371666666666645</v>
      </c>
      <c r="G7670" s="3">
        <f t="shared" si="1072"/>
        <v>0.28000000000000003</v>
      </c>
      <c r="H7670" t="str">
        <f t="shared" si="1073"/>
        <v>Charge</v>
      </c>
      <c r="I7670" s="3">
        <f t="shared" si="1078"/>
        <v>0</v>
      </c>
      <c r="J7670" s="3">
        <f t="shared" si="1079"/>
        <v>278.1482716679933</v>
      </c>
      <c r="K7670" s="3">
        <f>MIN(Inputs!$B$2, (Inputs!$B$8 - I7670)/Inputs!$B$9)</f>
        <v>170</v>
      </c>
      <c r="L7670" s="3">
        <f>MAX(MIN(Inputs!$B$2, I7670*Inputs!$B$10, Inputs!$B$8*Inputs!$B$4 - J7670), 0)</f>
        <v>0</v>
      </c>
      <c r="M7670" s="3">
        <f t="shared" si="1074"/>
        <v>170</v>
      </c>
      <c r="N7670" s="3">
        <f t="shared" si="1075"/>
        <v>0</v>
      </c>
      <c r="O7670" s="3">
        <f>IF(H7670="Reg", MIN(Inputs!$B$2, I7670*Inputs!$B$10, (Inputs!$B$8-I7670)/Inputs!$B$9), 0)</f>
        <v>0</v>
      </c>
      <c r="P7670" s="3">
        <f t="shared" si="1076"/>
        <v>-1870.425</v>
      </c>
      <c r="Q7670" s="3">
        <f t="shared" si="1077"/>
        <v>0</v>
      </c>
      <c r="R7670" s="3">
        <f>I7670 + M7670*Inputs!$B$9 - N7670/Inputs!$B$10</f>
        <v>159.4741358339966</v>
      </c>
    </row>
    <row r="7671" spans="1:18" x14ac:dyDescent="0.3">
      <c r="A7671" s="4">
        <v>46342.541666666657</v>
      </c>
      <c r="B7671" s="3">
        <v>-0.47750000000000004</v>
      </c>
      <c r="C7671" s="3">
        <v>0.4</v>
      </c>
      <c r="D7671" s="3">
        <f t="shared" si="1071"/>
        <v>20.954166666666662</v>
      </c>
      <c r="E7671" s="3">
        <f>MAX(B7671 - D7671/Inputs!$B$5, 0)</f>
        <v>0</v>
      </c>
      <c r="F7671" s="3">
        <f>MAX(D7671*Inputs!$B$5 - B7671, 0)</f>
        <v>18.917166666666663</v>
      </c>
      <c r="G7671" s="3">
        <f t="shared" si="1072"/>
        <v>0.4</v>
      </c>
      <c r="H7671" t="str">
        <f t="shared" si="1073"/>
        <v>Charge</v>
      </c>
      <c r="I7671" s="3">
        <f t="shared" si="1078"/>
        <v>159.4741358339966</v>
      </c>
      <c r="J7671" s="3">
        <f t="shared" si="1079"/>
        <v>278.1482716679933</v>
      </c>
      <c r="K7671" s="3">
        <f>MIN(Inputs!$B$2, (Inputs!$B$8 - I7671)/Inputs!$B$9)</f>
        <v>170</v>
      </c>
      <c r="L7671" s="3">
        <f>MAX(MIN(Inputs!$B$2, I7671*Inputs!$B$10, Inputs!$B$8*Inputs!$B$4 - J7671), 0)</f>
        <v>61.851728332006701</v>
      </c>
      <c r="M7671" s="3">
        <f t="shared" si="1074"/>
        <v>170</v>
      </c>
      <c r="N7671" s="3">
        <f t="shared" si="1075"/>
        <v>0</v>
      </c>
      <c r="O7671" s="3">
        <f>IF(H7671="Reg", MIN(Inputs!$B$2, I7671*Inputs!$B$10, (Inputs!$B$8-I7671)/Inputs!$B$9), 0)</f>
        <v>0</v>
      </c>
      <c r="P7671" s="3">
        <f t="shared" si="1076"/>
        <v>81.175000000000011</v>
      </c>
      <c r="Q7671" s="3">
        <f t="shared" si="1077"/>
        <v>0</v>
      </c>
      <c r="R7671" s="3">
        <f>I7671 + M7671*Inputs!$B$9 - N7671/Inputs!$B$10</f>
        <v>318.9482716679932</v>
      </c>
    </row>
    <row r="7672" spans="1:18" x14ac:dyDescent="0.3">
      <c r="A7672" s="4">
        <v>46342.583333333343</v>
      </c>
      <c r="B7672" s="3">
        <v>-2.5024999999999999</v>
      </c>
      <c r="C7672" s="3">
        <v>0.5</v>
      </c>
      <c r="D7672" s="3">
        <f t="shared" si="1071"/>
        <v>20.954166666666662</v>
      </c>
      <c r="E7672" s="3">
        <f>MAX(B7672 - D7672/Inputs!$B$5, 0)</f>
        <v>0</v>
      </c>
      <c r="F7672" s="3">
        <f>MAX(D7672*Inputs!$B$5 - B7672, 0)</f>
        <v>20.942166666666665</v>
      </c>
      <c r="G7672" s="3">
        <f t="shared" si="1072"/>
        <v>0.5</v>
      </c>
      <c r="H7672" t="str">
        <f t="shared" si="1073"/>
        <v>Charge</v>
      </c>
      <c r="I7672" s="3">
        <f t="shared" si="1078"/>
        <v>318.9482716679932</v>
      </c>
      <c r="J7672" s="3">
        <f t="shared" si="1079"/>
        <v>278.1482716679933</v>
      </c>
      <c r="K7672" s="3">
        <f>MIN(Inputs!$B$2, (Inputs!$B$8 - I7672)/Inputs!$B$9)</f>
        <v>22.44121780453775</v>
      </c>
      <c r="L7672" s="3">
        <f>MAX(MIN(Inputs!$B$2, I7672*Inputs!$B$10, Inputs!$B$8*Inputs!$B$4 - J7672), 0)</f>
        <v>61.851728332006701</v>
      </c>
      <c r="M7672" s="3">
        <f t="shared" si="1074"/>
        <v>22.44121780453775</v>
      </c>
      <c r="N7672" s="3">
        <f t="shared" si="1075"/>
        <v>0</v>
      </c>
      <c r="O7672" s="3">
        <f>IF(H7672="Reg", MIN(Inputs!$B$2, I7672*Inputs!$B$10, (Inputs!$B$8-I7672)/Inputs!$B$9), 0)</f>
        <v>0</v>
      </c>
      <c r="P7672" s="3">
        <f t="shared" si="1076"/>
        <v>56.159147555855718</v>
      </c>
      <c r="Q7672" s="3">
        <f t="shared" si="1077"/>
        <v>0</v>
      </c>
      <c r="R7672" s="3">
        <f>I7672 + M7672*Inputs!$B$9 - N7672/Inputs!$B$10</f>
        <v>340</v>
      </c>
    </row>
    <row r="7673" spans="1:18" x14ac:dyDescent="0.3">
      <c r="A7673" s="4">
        <v>46342.625</v>
      </c>
      <c r="B7673" s="3">
        <v>-2.0125000000000002</v>
      </c>
      <c r="C7673" s="3">
        <v>0.73</v>
      </c>
      <c r="D7673" s="3">
        <f t="shared" si="1071"/>
        <v>20.954166666666662</v>
      </c>
      <c r="E7673" s="3">
        <f>MAX(B7673 - D7673/Inputs!$B$5, 0)</f>
        <v>0</v>
      </c>
      <c r="F7673" s="3">
        <f>MAX(D7673*Inputs!$B$5 - B7673, 0)</f>
        <v>20.452166666666663</v>
      </c>
      <c r="G7673" s="3">
        <f t="shared" si="1072"/>
        <v>0.73</v>
      </c>
      <c r="H7673" t="str">
        <f t="shared" si="1073"/>
        <v>Charge</v>
      </c>
      <c r="I7673" s="3">
        <f t="shared" si="1078"/>
        <v>340</v>
      </c>
      <c r="J7673" s="3">
        <f t="shared" si="1079"/>
        <v>278.1482716679933</v>
      </c>
      <c r="K7673" s="3">
        <f>MIN(Inputs!$B$2, (Inputs!$B$8 - I7673)/Inputs!$B$9)</f>
        <v>0</v>
      </c>
      <c r="L7673" s="3">
        <f>MAX(MIN(Inputs!$B$2, I7673*Inputs!$B$10, Inputs!$B$8*Inputs!$B$4 - J7673), 0)</f>
        <v>61.851728332006701</v>
      </c>
      <c r="M7673" s="3">
        <f t="shared" si="1074"/>
        <v>0</v>
      </c>
      <c r="N7673" s="3">
        <f t="shared" si="1075"/>
        <v>0</v>
      </c>
      <c r="O7673" s="3">
        <f>IF(H7673="Reg", MIN(Inputs!$B$2, I7673*Inputs!$B$10, (Inputs!$B$8-I7673)/Inputs!$B$9), 0)</f>
        <v>0</v>
      </c>
      <c r="P7673" s="3">
        <f t="shared" si="1076"/>
        <v>0</v>
      </c>
      <c r="Q7673" s="3">
        <f t="shared" si="1077"/>
        <v>0</v>
      </c>
      <c r="R7673" s="3">
        <f>I7673 + M7673*Inputs!$B$9 - N7673/Inputs!$B$10</f>
        <v>340</v>
      </c>
    </row>
    <row r="7674" spans="1:18" x14ac:dyDescent="0.3">
      <c r="A7674" s="4">
        <v>46342.666666666657</v>
      </c>
      <c r="B7674" s="3">
        <v>-0.72249999999999992</v>
      </c>
      <c r="C7674" s="3">
        <v>1.0900000000000001</v>
      </c>
      <c r="D7674" s="3">
        <f t="shared" si="1071"/>
        <v>20.954166666666662</v>
      </c>
      <c r="E7674" s="3">
        <f>MAX(B7674 - D7674/Inputs!$B$5, 0)</f>
        <v>0</v>
      </c>
      <c r="F7674" s="3">
        <f>MAX(D7674*Inputs!$B$5 - B7674, 0)</f>
        <v>19.162166666666664</v>
      </c>
      <c r="G7674" s="3">
        <f t="shared" si="1072"/>
        <v>1.0900000000000001</v>
      </c>
      <c r="H7674" t="str">
        <f t="shared" si="1073"/>
        <v>Charge</v>
      </c>
      <c r="I7674" s="3">
        <f t="shared" si="1078"/>
        <v>340</v>
      </c>
      <c r="J7674" s="3">
        <f t="shared" si="1079"/>
        <v>278.1482716679933</v>
      </c>
      <c r="K7674" s="3">
        <f>MIN(Inputs!$B$2, (Inputs!$B$8 - I7674)/Inputs!$B$9)</f>
        <v>0</v>
      </c>
      <c r="L7674" s="3">
        <f>MAX(MIN(Inputs!$B$2, I7674*Inputs!$B$10, Inputs!$B$8*Inputs!$B$4 - J7674), 0)</f>
        <v>61.851728332006701</v>
      </c>
      <c r="M7674" s="3">
        <f t="shared" si="1074"/>
        <v>0</v>
      </c>
      <c r="N7674" s="3">
        <f t="shared" si="1075"/>
        <v>0</v>
      </c>
      <c r="O7674" s="3">
        <f>IF(H7674="Reg", MIN(Inputs!$B$2, I7674*Inputs!$B$10, (Inputs!$B$8-I7674)/Inputs!$B$9), 0)</f>
        <v>0</v>
      </c>
      <c r="P7674" s="3">
        <f t="shared" si="1076"/>
        <v>0</v>
      </c>
      <c r="Q7674" s="3">
        <f t="shared" si="1077"/>
        <v>0</v>
      </c>
      <c r="R7674" s="3">
        <f>I7674 + M7674*Inputs!$B$9 - N7674/Inputs!$B$10</f>
        <v>340</v>
      </c>
    </row>
    <row r="7675" spans="1:18" x14ac:dyDescent="0.3">
      <c r="A7675" s="4">
        <v>46342.708333333343</v>
      </c>
      <c r="B7675" s="3">
        <v>20.8675</v>
      </c>
      <c r="C7675" s="3">
        <v>18.420000000000002</v>
      </c>
      <c r="D7675" s="3">
        <f t="shared" si="1071"/>
        <v>20.954166666666662</v>
      </c>
      <c r="E7675" s="3">
        <f>MAX(B7675 - D7675/Inputs!$B$5, 0)</f>
        <v>0</v>
      </c>
      <c r="F7675" s="3">
        <f>MAX(D7675*Inputs!$B$5 - B7675, 0)</f>
        <v>0</v>
      </c>
      <c r="G7675" s="3">
        <f t="shared" si="1072"/>
        <v>18.420000000000002</v>
      </c>
      <c r="H7675" t="str">
        <f t="shared" si="1073"/>
        <v>Reg</v>
      </c>
      <c r="I7675" s="3">
        <f t="shared" si="1078"/>
        <v>340</v>
      </c>
      <c r="J7675" s="3">
        <f t="shared" si="1079"/>
        <v>278.1482716679933</v>
      </c>
      <c r="K7675" s="3">
        <f>MIN(Inputs!$B$2, (Inputs!$B$8 - I7675)/Inputs!$B$9)</f>
        <v>0</v>
      </c>
      <c r="L7675" s="3">
        <f>MAX(MIN(Inputs!$B$2, I7675*Inputs!$B$10, Inputs!$B$8*Inputs!$B$4 - J7675), 0)</f>
        <v>61.851728332006701</v>
      </c>
      <c r="M7675" s="3">
        <f t="shared" si="1074"/>
        <v>0</v>
      </c>
      <c r="N7675" s="3">
        <f t="shared" si="1075"/>
        <v>0</v>
      </c>
      <c r="O7675" s="3">
        <f>IF(H7675="Reg", MIN(Inputs!$B$2, I7675*Inputs!$B$10, (Inputs!$B$8-I7675)/Inputs!$B$9), 0)</f>
        <v>0</v>
      </c>
      <c r="P7675" s="3">
        <f t="shared" si="1076"/>
        <v>0</v>
      </c>
      <c r="Q7675" s="3">
        <f t="shared" si="1077"/>
        <v>0</v>
      </c>
      <c r="R7675" s="3">
        <f>I7675 + M7675*Inputs!$B$9 - N7675/Inputs!$B$10</f>
        <v>340</v>
      </c>
    </row>
    <row r="7676" spans="1:18" x14ac:dyDescent="0.3">
      <c r="A7676" s="4">
        <v>46342.75</v>
      </c>
      <c r="B7676" s="3">
        <v>29.332499999999996</v>
      </c>
      <c r="C7676" s="3">
        <v>19</v>
      </c>
      <c r="D7676" s="3">
        <f t="shared" si="1071"/>
        <v>20.954166666666662</v>
      </c>
      <c r="E7676" s="3">
        <f>MAX(B7676 - D7676/Inputs!$B$5, 0)</f>
        <v>5.520946969696972</v>
      </c>
      <c r="F7676" s="3">
        <f>MAX(D7676*Inputs!$B$5 - B7676, 0)</f>
        <v>0</v>
      </c>
      <c r="G7676" s="3">
        <f t="shared" si="1072"/>
        <v>19</v>
      </c>
      <c r="H7676" t="str">
        <f t="shared" si="1073"/>
        <v>Reg</v>
      </c>
      <c r="I7676" s="3">
        <f t="shared" si="1078"/>
        <v>340</v>
      </c>
      <c r="J7676" s="3">
        <f t="shared" si="1079"/>
        <v>278.1482716679933</v>
      </c>
      <c r="K7676" s="3">
        <f>MIN(Inputs!$B$2, (Inputs!$B$8 - I7676)/Inputs!$B$9)</f>
        <v>0</v>
      </c>
      <c r="L7676" s="3">
        <f>MAX(MIN(Inputs!$B$2, I7676*Inputs!$B$10, Inputs!$B$8*Inputs!$B$4 - J7676), 0)</f>
        <v>61.851728332006701</v>
      </c>
      <c r="M7676" s="3">
        <f t="shared" si="1074"/>
        <v>0</v>
      </c>
      <c r="N7676" s="3">
        <f t="shared" si="1075"/>
        <v>0</v>
      </c>
      <c r="O7676" s="3">
        <f>IF(H7676="Reg", MIN(Inputs!$B$2, I7676*Inputs!$B$10, (Inputs!$B$8-I7676)/Inputs!$B$9), 0)</f>
        <v>0</v>
      </c>
      <c r="P7676" s="3">
        <f t="shared" si="1076"/>
        <v>0</v>
      </c>
      <c r="Q7676" s="3">
        <f t="shared" si="1077"/>
        <v>0</v>
      </c>
      <c r="R7676" s="3">
        <f>I7676 + M7676*Inputs!$B$9 - N7676/Inputs!$B$10</f>
        <v>340</v>
      </c>
    </row>
    <row r="7677" spans="1:18" x14ac:dyDescent="0.3">
      <c r="A7677" s="4">
        <v>46342.791666666657</v>
      </c>
      <c r="B7677" s="3">
        <v>30.8675</v>
      </c>
      <c r="C7677" s="3">
        <v>33.56</v>
      </c>
      <c r="D7677" s="3">
        <f t="shared" si="1071"/>
        <v>20.954166666666662</v>
      </c>
      <c r="E7677" s="3">
        <f>MAX(B7677 - D7677/Inputs!$B$5, 0)</f>
        <v>7.0559469696969757</v>
      </c>
      <c r="F7677" s="3">
        <f>MAX(D7677*Inputs!$B$5 - B7677, 0)</f>
        <v>0</v>
      </c>
      <c r="G7677" s="3">
        <f t="shared" si="1072"/>
        <v>33.56</v>
      </c>
      <c r="H7677" t="str">
        <f t="shared" si="1073"/>
        <v>Reg</v>
      </c>
      <c r="I7677" s="3">
        <f t="shared" si="1078"/>
        <v>340</v>
      </c>
      <c r="J7677" s="3">
        <f t="shared" si="1079"/>
        <v>278.1482716679933</v>
      </c>
      <c r="K7677" s="3">
        <f>MIN(Inputs!$B$2, (Inputs!$B$8 - I7677)/Inputs!$B$9)</f>
        <v>0</v>
      </c>
      <c r="L7677" s="3">
        <f>MAX(MIN(Inputs!$B$2, I7677*Inputs!$B$10, Inputs!$B$8*Inputs!$B$4 - J7677), 0)</f>
        <v>61.851728332006701</v>
      </c>
      <c r="M7677" s="3">
        <f t="shared" si="1074"/>
        <v>0</v>
      </c>
      <c r="N7677" s="3">
        <f t="shared" si="1075"/>
        <v>0</v>
      </c>
      <c r="O7677" s="3">
        <f>IF(H7677="Reg", MIN(Inputs!$B$2, I7677*Inputs!$B$10, (Inputs!$B$8-I7677)/Inputs!$B$9), 0)</f>
        <v>0</v>
      </c>
      <c r="P7677" s="3">
        <f t="shared" si="1076"/>
        <v>0</v>
      </c>
      <c r="Q7677" s="3">
        <f t="shared" si="1077"/>
        <v>0</v>
      </c>
      <c r="R7677" s="3">
        <f>I7677 + M7677*Inputs!$B$9 - N7677/Inputs!$B$10</f>
        <v>340</v>
      </c>
    </row>
    <row r="7678" spans="1:18" x14ac:dyDescent="0.3">
      <c r="A7678" s="4">
        <v>46342.833333333343</v>
      </c>
      <c r="B7678" s="3">
        <v>28.372499999999999</v>
      </c>
      <c r="C7678" s="3">
        <v>22.88</v>
      </c>
      <c r="D7678" s="3">
        <f t="shared" si="1071"/>
        <v>20.954166666666662</v>
      </c>
      <c r="E7678" s="3">
        <f>MAX(B7678 - D7678/Inputs!$B$5, 0)</f>
        <v>4.5609469696969747</v>
      </c>
      <c r="F7678" s="3">
        <f>MAX(D7678*Inputs!$B$5 - B7678, 0)</f>
        <v>0</v>
      </c>
      <c r="G7678" s="3">
        <f t="shared" si="1072"/>
        <v>22.88</v>
      </c>
      <c r="H7678" t="str">
        <f t="shared" si="1073"/>
        <v>Reg</v>
      </c>
      <c r="I7678" s="3">
        <f t="shared" si="1078"/>
        <v>340</v>
      </c>
      <c r="J7678" s="3">
        <f t="shared" si="1079"/>
        <v>278.1482716679933</v>
      </c>
      <c r="K7678" s="3">
        <f>MIN(Inputs!$B$2, (Inputs!$B$8 - I7678)/Inputs!$B$9)</f>
        <v>0</v>
      </c>
      <c r="L7678" s="3">
        <f>MAX(MIN(Inputs!$B$2, I7678*Inputs!$B$10, Inputs!$B$8*Inputs!$B$4 - J7678), 0)</f>
        <v>61.851728332006701</v>
      </c>
      <c r="M7678" s="3">
        <f t="shared" si="1074"/>
        <v>0</v>
      </c>
      <c r="N7678" s="3">
        <f t="shared" si="1075"/>
        <v>0</v>
      </c>
      <c r="O7678" s="3">
        <f>IF(H7678="Reg", MIN(Inputs!$B$2, I7678*Inputs!$B$10, (Inputs!$B$8-I7678)/Inputs!$B$9), 0)</f>
        <v>0</v>
      </c>
      <c r="P7678" s="3">
        <f t="shared" si="1076"/>
        <v>0</v>
      </c>
      <c r="Q7678" s="3">
        <f t="shared" si="1077"/>
        <v>0</v>
      </c>
      <c r="R7678" s="3">
        <f>I7678 + M7678*Inputs!$B$9 - N7678/Inputs!$B$10</f>
        <v>340</v>
      </c>
    </row>
    <row r="7679" spans="1:18" x14ac:dyDescent="0.3">
      <c r="A7679" s="4">
        <v>46342.875</v>
      </c>
      <c r="B7679" s="3">
        <v>27.97</v>
      </c>
      <c r="C7679" s="3">
        <v>10.73</v>
      </c>
      <c r="D7679" s="3">
        <f t="shared" si="1071"/>
        <v>20.954166666666662</v>
      </c>
      <c r="E7679" s="3">
        <f>MAX(B7679 - D7679/Inputs!$B$5, 0)</f>
        <v>4.1584469696969748</v>
      </c>
      <c r="F7679" s="3">
        <f>MAX(D7679*Inputs!$B$5 - B7679, 0)</f>
        <v>0</v>
      </c>
      <c r="G7679" s="3">
        <f t="shared" si="1072"/>
        <v>10.73</v>
      </c>
      <c r="H7679" t="str">
        <f t="shared" si="1073"/>
        <v>Reg</v>
      </c>
      <c r="I7679" s="3">
        <f t="shared" si="1078"/>
        <v>340</v>
      </c>
      <c r="J7679" s="3">
        <f t="shared" si="1079"/>
        <v>278.1482716679933</v>
      </c>
      <c r="K7679" s="3">
        <f>MIN(Inputs!$B$2, (Inputs!$B$8 - I7679)/Inputs!$B$9)</f>
        <v>0</v>
      </c>
      <c r="L7679" s="3">
        <f>MAX(MIN(Inputs!$B$2, I7679*Inputs!$B$10, Inputs!$B$8*Inputs!$B$4 - J7679), 0)</f>
        <v>61.851728332006701</v>
      </c>
      <c r="M7679" s="3">
        <f t="shared" si="1074"/>
        <v>0</v>
      </c>
      <c r="N7679" s="3">
        <f t="shared" si="1075"/>
        <v>0</v>
      </c>
      <c r="O7679" s="3">
        <f>IF(H7679="Reg", MIN(Inputs!$B$2, I7679*Inputs!$B$10, (Inputs!$B$8-I7679)/Inputs!$B$9), 0)</f>
        <v>0</v>
      </c>
      <c r="P7679" s="3">
        <f t="shared" si="1076"/>
        <v>0</v>
      </c>
      <c r="Q7679" s="3">
        <f t="shared" si="1077"/>
        <v>0</v>
      </c>
      <c r="R7679" s="3">
        <f>I7679 + M7679*Inputs!$B$9 - N7679/Inputs!$B$10</f>
        <v>340</v>
      </c>
    </row>
    <row r="7680" spans="1:18" x14ac:dyDescent="0.3">
      <c r="A7680" s="4">
        <v>46342.916666666657</v>
      </c>
      <c r="B7680" s="3">
        <v>28.240000000000002</v>
      </c>
      <c r="C7680" s="3">
        <v>5.07</v>
      </c>
      <c r="D7680" s="3">
        <f t="shared" si="1071"/>
        <v>20.954166666666662</v>
      </c>
      <c r="E7680" s="3">
        <f>MAX(B7680 - D7680/Inputs!$B$5, 0)</f>
        <v>4.4284469696969779</v>
      </c>
      <c r="F7680" s="3">
        <f>MAX(D7680*Inputs!$B$5 - B7680, 0)</f>
        <v>0</v>
      </c>
      <c r="G7680" s="3">
        <f t="shared" si="1072"/>
        <v>5.07</v>
      </c>
      <c r="H7680" t="str">
        <f t="shared" si="1073"/>
        <v>Reg</v>
      </c>
      <c r="I7680" s="3">
        <f t="shared" si="1078"/>
        <v>340</v>
      </c>
      <c r="J7680" s="3">
        <f t="shared" si="1079"/>
        <v>278.1482716679933</v>
      </c>
      <c r="K7680" s="3">
        <f>MIN(Inputs!$B$2, (Inputs!$B$8 - I7680)/Inputs!$B$9)</f>
        <v>0</v>
      </c>
      <c r="L7680" s="3">
        <f>MAX(MIN(Inputs!$B$2, I7680*Inputs!$B$10, Inputs!$B$8*Inputs!$B$4 - J7680), 0)</f>
        <v>61.851728332006701</v>
      </c>
      <c r="M7680" s="3">
        <f t="shared" si="1074"/>
        <v>0</v>
      </c>
      <c r="N7680" s="3">
        <f t="shared" si="1075"/>
        <v>0</v>
      </c>
      <c r="O7680" s="3">
        <f>IF(H7680="Reg", MIN(Inputs!$B$2, I7680*Inputs!$B$10, (Inputs!$B$8-I7680)/Inputs!$B$9), 0)</f>
        <v>0</v>
      </c>
      <c r="P7680" s="3">
        <f t="shared" si="1076"/>
        <v>0</v>
      </c>
      <c r="Q7680" s="3">
        <f t="shared" si="1077"/>
        <v>0</v>
      </c>
      <c r="R7680" s="3">
        <f>I7680 + M7680*Inputs!$B$9 - N7680/Inputs!$B$10</f>
        <v>340</v>
      </c>
    </row>
    <row r="7681" spans="1:18" x14ac:dyDescent="0.3">
      <c r="A7681" s="4">
        <v>46342.958333333343</v>
      </c>
      <c r="B7681" s="3">
        <v>21.777499999999996</v>
      </c>
      <c r="C7681" s="3">
        <v>0.37</v>
      </c>
      <c r="D7681" s="3">
        <f t="shared" si="1071"/>
        <v>20.954166666666662</v>
      </c>
      <c r="E7681" s="3">
        <f>MAX(B7681 - D7681/Inputs!$B$5, 0)</f>
        <v>0</v>
      </c>
      <c r="F7681" s="3">
        <f>MAX(D7681*Inputs!$B$5 - B7681, 0)</f>
        <v>0</v>
      </c>
      <c r="G7681" s="3">
        <f t="shared" si="1072"/>
        <v>0.37</v>
      </c>
      <c r="H7681" t="str">
        <f t="shared" si="1073"/>
        <v>Reg</v>
      </c>
      <c r="I7681" s="3">
        <f t="shared" si="1078"/>
        <v>340</v>
      </c>
      <c r="J7681" s="3">
        <f t="shared" si="1079"/>
        <v>278.1482716679933</v>
      </c>
      <c r="K7681" s="3">
        <f>MIN(Inputs!$B$2, (Inputs!$B$8 - I7681)/Inputs!$B$9)</f>
        <v>0</v>
      </c>
      <c r="L7681" s="3">
        <f>MAX(MIN(Inputs!$B$2, I7681*Inputs!$B$10, Inputs!$B$8*Inputs!$B$4 - J7681), 0)</f>
        <v>61.851728332006701</v>
      </c>
      <c r="M7681" s="3">
        <f t="shared" si="1074"/>
        <v>0</v>
      </c>
      <c r="N7681" s="3">
        <f t="shared" si="1075"/>
        <v>0</v>
      </c>
      <c r="O7681" s="3">
        <f>IF(H7681="Reg", MIN(Inputs!$B$2, I7681*Inputs!$B$10, (Inputs!$B$8-I7681)/Inputs!$B$9), 0)</f>
        <v>0</v>
      </c>
      <c r="P7681" s="3">
        <f t="shared" si="1076"/>
        <v>0</v>
      </c>
      <c r="Q7681" s="3">
        <f t="shared" si="1077"/>
        <v>0</v>
      </c>
      <c r="R7681" s="3">
        <f>I7681 + M7681*Inputs!$B$9 - N7681/Inputs!$B$10</f>
        <v>340</v>
      </c>
    </row>
    <row r="7682" spans="1:18" x14ac:dyDescent="0.3">
      <c r="A7682" s="4">
        <v>46343</v>
      </c>
      <c r="B7682" s="3">
        <v>21.645</v>
      </c>
      <c r="C7682" s="3">
        <v>0.08</v>
      </c>
      <c r="D7682" s="3">
        <f t="shared" ref="D7682:D7745" si="1080">AVERAGEIFS(B:B, A:A, "&gt;="&amp;INT(A7682), A:A, "&lt;"&amp;INT(A7682)+1)</f>
        <v>21.340104166666663</v>
      </c>
      <c r="E7682" s="3">
        <f>MAX(B7682 - D7682/Inputs!$B$5, 0)</f>
        <v>0</v>
      </c>
      <c r="F7682" s="3">
        <f>MAX(D7682*Inputs!$B$5 - B7682, 0)</f>
        <v>0</v>
      </c>
      <c r="G7682" s="3">
        <f t="shared" ref="G7682:G7745" si="1081">C7682</f>
        <v>0.08</v>
      </c>
      <c r="H7682" t="str">
        <f t="shared" ref="H7682:H7745" si="1082">IF(MAX(E7682, F7682, G7682)&lt;=0, "Idle", IF(AND(G7682&gt;=E7682, G7682&gt;=F7682), "Reg", IF(E7682&gt;=F7682, "Discharge", "Charge")))</f>
        <v>Reg</v>
      </c>
      <c r="I7682" s="3">
        <f t="shared" si="1078"/>
        <v>340</v>
      </c>
      <c r="J7682" s="3">
        <f t="shared" si="1079"/>
        <v>0</v>
      </c>
      <c r="K7682" s="3">
        <f>MIN(Inputs!$B$2, (Inputs!$B$8 - I7682)/Inputs!$B$9)</f>
        <v>0</v>
      </c>
      <c r="L7682" s="3">
        <f>MAX(MIN(Inputs!$B$2, I7682*Inputs!$B$10, Inputs!$B$8*Inputs!$B$4 - J7682), 0)</f>
        <v>170</v>
      </c>
      <c r="M7682" s="3">
        <f t="shared" ref="M7682:M7745" si="1083">IF(H7682="Charge", K7682, 0)</f>
        <v>0</v>
      </c>
      <c r="N7682" s="3">
        <f t="shared" ref="N7682:N7745" si="1084">IF(H7682="Discharge", L7682, 0)</f>
        <v>0</v>
      </c>
      <c r="O7682" s="3">
        <f>IF(H7682="Reg", MIN(Inputs!$B$2, I7682*Inputs!$B$10, (Inputs!$B$8-I7682)/Inputs!$B$9), 0)</f>
        <v>0</v>
      </c>
      <c r="P7682" s="3">
        <f t="shared" ref="P7682:P7745" si="1085">(N7682 - M7682) * B7682</f>
        <v>0</v>
      </c>
      <c r="Q7682" s="3">
        <f t="shared" ref="Q7682:Q7745" si="1086">O7682 * C7682</f>
        <v>0</v>
      </c>
      <c r="R7682" s="3">
        <f>I7682 + M7682*Inputs!$B$9 - N7682/Inputs!$B$10</f>
        <v>340</v>
      </c>
    </row>
    <row r="7683" spans="1:18" x14ac:dyDescent="0.3">
      <c r="A7683" s="4">
        <v>46343.041666666657</v>
      </c>
      <c r="B7683" s="3">
        <v>21.6525</v>
      </c>
      <c r="C7683" s="3">
        <v>0.25</v>
      </c>
      <c r="D7683" s="3">
        <f t="shared" si="1080"/>
        <v>21.340104166666663</v>
      </c>
      <c r="E7683" s="3">
        <f>MAX(B7683 - D7683/Inputs!$B$5, 0)</f>
        <v>0</v>
      </c>
      <c r="F7683" s="3">
        <f>MAX(D7683*Inputs!$B$5 - B7683, 0)</f>
        <v>0</v>
      </c>
      <c r="G7683" s="3">
        <f t="shared" si="1081"/>
        <v>0.25</v>
      </c>
      <c r="H7683" t="str">
        <f t="shared" si="1082"/>
        <v>Reg</v>
      </c>
      <c r="I7683" s="3">
        <f t="shared" ref="I7683:I7746" si="1087">R7682</f>
        <v>340</v>
      </c>
      <c r="J7683" s="3">
        <f t="shared" ref="J7683:J7746" si="1088">IF(INT(A7683)=INT(A7682), J7682 + N7682, 0)</f>
        <v>0</v>
      </c>
      <c r="K7683" s="3">
        <f>MIN(Inputs!$B$2, (Inputs!$B$8 - I7683)/Inputs!$B$9)</f>
        <v>0</v>
      </c>
      <c r="L7683" s="3">
        <f>MAX(MIN(Inputs!$B$2, I7683*Inputs!$B$10, Inputs!$B$8*Inputs!$B$4 - J7683), 0)</f>
        <v>170</v>
      </c>
      <c r="M7683" s="3">
        <f t="shared" si="1083"/>
        <v>0</v>
      </c>
      <c r="N7683" s="3">
        <f t="shared" si="1084"/>
        <v>0</v>
      </c>
      <c r="O7683" s="3">
        <f>IF(H7683="Reg", MIN(Inputs!$B$2, I7683*Inputs!$B$10, (Inputs!$B$8-I7683)/Inputs!$B$9), 0)</f>
        <v>0</v>
      </c>
      <c r="P7683" s="3">
        <f t="shared" si="1085"/>
        <v>0</v>
      </c>
      <c r="Q7683" s="3">
        <f t="shared" si="1086"/>
        <v>0</v>
      </c>
      <c r="R7683" s="3">
        <f>I7683 + M7683*Inputs!$B$9 - N7683/Inputs!$B$10</f>
        <v>340</v>
      </c>
    </row>
    <row r="7684" spans="1:18" x14ac:dyDescent="0.3">
      <c r="A7684" s="4">
        <v>46343.083333333343</v>
      </c>
      <c r="B7684" s="3">
        <v>21.770000000000003</v>
      </c>
      <c r="C7684" s="3">
        <v>0.22</v>
      </c>
      <c r="D7684" s="3">
        <f t="shared" si="1080"/>
        <v>21.340104166666663</v>
      </c>
      <c r="E7684" s="3">
        <f>MAX(B7684 - D7684/Inputs!$B$5, 0)</f>
        <v>0</v>
      </c>
      <c r="F7684" s="3">
        <f>MAX(D7684*Inputs!$B$5 - B7684, 0)</f>
        <v>0</v>
      </c>
      <c r="G7684" s="3">
        <f t="shared" si="1081"/>
        <v>0.22</v>
      </c>
      <c r="H7684" t="str">
        <f t="shared" si="1082"/>
        <v>Reg</v>
      </c>
      <c r="I7684" s="3">
        <f t="shared" si="1087"/>
        <v>340</v>
      </c>
      <c r="J7684" s="3">
        <f t="shared" si="1088"/>
        <v>0</v>
      </c>
      <c r="K7684" s="3">
        <f>MIN(Inputs!$B$2, (Inputs!$B$8 - I7684)/Inputs!$B$9)</f>
        <v>0</v>
      </c>
      <c r="L7684" s="3">
        <f>MAX(MIN(Inputs!$B$2, I7684*Inputs!$B$10, Inputs!$B$8*Inputs!$B$4 - J7684), 0)</f>
        <v>170</v>
      </c>
      <c r="M7684" s="3">
        <f t="shared" si="1083"/>
        <v>0</v>
      </c>
      <c r="N7684" s="3">
        <f t="shared" si="1084"/>
        <v>0</v>
      </c>
      <c r="O7684" s="3">
        <f>IF(H7684="Reg", MIN(Inputs!$B$2, I7684*Inputs!$B$10, (Inputs!$B$8-I7684)/Inputs!$B$9), 0)</f>
        <v>0</v>
      </c>
      <c r="P7684" s="3">
        <f t="shared" si="1085"/>
        <v>0</v>
      </c>
      <c r="Q7684" s="3">
        <f t="shared" si="1086"/>
        <v>0</v>
      </c>
      <c r="R7684" s="3">
        <f>I7684 + M7684*Inputs!$B$9 - N7684/Inputs!$B$10</f>
        <v>340</v>
      </c>
    </row>
    <row r="7685" spans="1:18" x14ac:dyDescent="0.3">
      <c r="A7685" s="4">
        <v>46343.125</v>
      </c>
      <c r="B7685" s="3">
        <v>21.504999999999999</v>
      </c>
      <c r="C7685" s="3">
        <v>0.24</v>
      </c>
      <c r="D7685" s="3">
        <f t="shared" si="1080"/>
        <v>21.340104166666663</v>
      </c>
      <c r="E7685" s="3">
        <f>MAX(B7685 - D7685/Inputs!$B$5, 0)</f>
        <v>0</v>
      </c>
      <c r="F7685" s="3">
        <f>MAX(D7685*Inputs!$B$5 - B7685, 0)</f>
        <v>0</v>
      </c>
      <c r="G7685" s="3">
        <f t="shared" si="1081"/>
        <v>0.24</v>
      </c>
      <c r="H7685" t="str">
        <f t="shared" si="1082"/>
        <v>Reg</v>
      </c>
      <c r="I7685" s="3">
        <f t="shared" si="1087"/>
        <v>340</v>
      </c>
      <c r="J7685" s="3">
        <f t="shared" si="1088"/>
        <v>0</v>
      </c>
      <c r="K7685" s="3">
        <f>MIN(Inputs!$B$2, (Inputs!$B$8 - I7685)/Inputs!$B$9)</f>
        <v>0</v>
      </c>
      <c r="L7685" s="3">
        <f>MAX(MIN(Inputs!$B$2, I7685*Inputs!$B$10, Inputs!$B$8*Inputs!$B$4 - J7685), 0)</f>
        <v>170</v>
      </c>
      <c r="M7685" s="3">
        <f t="shared" si="1083"/>
        <v>0</v>
      </c>
      <c r="N7685" s="3">
        <f t="shared" si="1084"/>
        <v>0</v>
      </c>
      <c r="O7685" s="3">
        <f>IF(H7685="Reg", MIN(Inputs!$B$2, I7685*Inputs!$B$10, (Inputs!$B$8-I7685)/Inputs!$B$9), 0)</f>
        <v>0</v>
      </c>
      <c r="P7685" s="3">
        <f t="shared" si="1085"/>
        <v>0</v>
      </c>
      <c r="Q7685" s="3">
        <f t="shared" si="1086"/>
        <v>0</v>
      </c>
      <c r="R7685" s="3">
        <f>I7685 + M7685*Inputs!$B$9 - N7685/Inputs!$B$10</f>
        <v>340</v>
      </c>
    </row>
    <row r="7686" spans="1:18" x14ac:dyDescent="0.3">
      <c r="A7686" s="4">
        <v>46343.166666666657</v>
      </c>
      <c r="B7686" s="3">
        <v>21.699999999999996</v>
      </c>
      <c r="C7686" s="3">
        <v>0.24</v>
      </c>
      <c r="D7686" s="3">
        <f t="shared" si="1080"/>
        <v>21.340104166666663</v>
      </c>
      <c r="E7686" s="3">
        <f>MAX(B7686 - D7686/Inputs!$B$5, 0)</f>
        <v>0</v>
      </c>
      <c r="F7686" s="3">
        <f>MAX(D7686*Inputs!$B$5 - B7686, 0)</f>
        <v>0</v>
      </c>
      <c r="G7686" s="3">
        <f t="shared" si="1081"/>
        <v>0.24</v>
      </c>
      <c r="H7686" t="str">
        <f t="shared" si="1082"/>
        <v>Reg</v>
      </c>
      <c r="I7686" s="3">
        <f t="shared" si="1087"/>
        <v>340</v>
      </c>
      <c r="J7686" s="3">
        <f t="shared" si="1088"/>
        <v>0</v>
      </c>
      <c r="K7686" s="3">
        <f>MIN(Inputs!$B$2, (Inputs!$B$8 - I7686)/Inputs!$B$9)</f>
        <v>0</v>
      </c>
      <c r="L7686" s="3">
        <f>MAX(MIN(Inputs!$B$2, I7686*Inputs!$B$10, Inputs!$B$8*Inputs!$B$4 - J7686), 0)</f>
        <v>170</v>
      </c>
      <c r="M7686" s="3">
        <f t="shared" si="1083"/>
        <v>0</v>
      </c>
      <c r="N7686" s="3">
        <f t="shared" si="1084"/>
        <v>0</v>
      </c>
      <c r="O7686" s="3">
        <f>IF(H7686="Reg", MIN(Inputs!$B$2, I7686*Inputs!$B$10, (Inputs!$B$8-I7686)/Inputs!$B$9), 0)</f>
        <v>0</v>
      </c>
      <c r="P7686" s="3">
        <f t="shared" si="1085"/>
        <v>0</v>
      </c>
      <c r="Q7686" s="3">
        <f t="shared" si="1086"/>
        <v>0</v>
      </c>
      <c r="R7686" s="3">
        <f>I7686 + M7686*Inputs!$B$9 - N7686/Inputs!$B$10</f>
        <v>340</v>
      </c>
    </row>
    <row r="7687" spans="1:18" x14ac:dyDescent="0.3">
      <c r="A7687" s="4">
        <v>46343.208333333343</v>
      </c>
      <c r="B7687" s="3">
        <v>21.7775</v>
      </c>
      <c r="C7687" s="3">
        <v>0.2</v>
      </c>
      <c r="D7687" s="3">
        <f t="shared" si="1080"/>
        <v>21.340104166666663</v>
      </c>
      <c r="E7687" s="3">
        <f>MAX(B7687 - D7687/Inputs!$B$5, 0)</f>
        <v>0</v>
      </c>
      <c r="F7687" s="3">
        <f>MAX(D7687*Inputs!$B$5 - B7687, 0)</f>
        <v>0</v>
      </c>
      <c r="G7687" s="3">
        <f t="shared" si="1081"/>
        <v>0.2</v>
      </c>
      <c r="H7687" t="str">
        <f t="shared" si="1082"/>
        <v>Reg</v>
      </c>
      <c r="I7687" s="3">
        <f t="shared" si="1087"/>
        <v>340</v>
      </c>
      <c r="J7687" s="3">
        <f t="shared" si="1088"/>
        <v>0</v>
      </c>
      <c r="K7687" s="3">
        <f>MIN(Inputs!$B$2, (Inputs!$B$8 - I7687)/Inputs!$B$9)</f>
        <v>0</v>
      </c>
      <c r="L7687" s="3">
        <f>MAX(MIN(Inputs!$B$2, I7687*Inputs!$B$10, Inputs!$B$8*Inputs!$B$4 - J7687), 0)</f>
        <v>170</v>
      </c>
      <c r="M7687" s="3">
        <f t="shared" si="1083"/>
        <v>0</v>
      </c>
      <c r="N7687" s="3">
        <f t="shared" si="1084"/>
        <v>0</v>
      </c>
      <c r="O7687" s="3">
        <f>IF(H7687="Reg", MIN(Inputs!$B$2, I7687*Inputs!$B$10, (Inputs!$B$8-I7687)/Inputs!$B$9), 0)</f>
        <v>0</v>
      </c>
      <c r="P7687" s="3">
        <f t="shared" si="1085"/>
        <v>0</v>
      </c>
      <c r="Q7687" s="3">
        <f t="shared" si="1086"/>
        <v>0</v>
      </c>
      <c r="R7687" s="3">
        <f>I7687 + M7687*Inputs!$B$9 - N7687/Inputs!$B$10</f>
        <v>340</v>
      </c>
    </row>
    <row r="7688" spans="1:18" x14ac:dyDescent="0.3">
      <c r="A7688" s="4">
        <v>46343.25</v>
      </c>
      <c r="B7688" s="3">
        <v>22.077500000000001</v>
      </c>
      <c r="C7688" s="3">
        <v>0.37</v>
      </c>
      <c r="D7688" s="3">
        <f t="shared" si="1080"/>
        <v>21.340104166666663</v>
      </c>
      <c r="E7688" s="3">
        <f>MAX(B7688 - D7688/Inputs!$B$5, 0)</f>
        <v>0</v>
      </c>
      <c r="F7688" s="3">
        <f>MAX(D7688*Inputs!$B$5 - B7688, 0)</f>
        <v>0</v>
      </c>
      <c r="G7688" s="3">
        <f t="shared" si="1081"/>
        <v>0.37</v>
      </c>
      <c r="H7688" t="str">
        <f t="shared" si="1082"/>
        <v>Reg</v>
      </c>
      <c r="I7688" s="3">
        <f t="shared" si="1087"/>
        <v>340</v>
      </c>
      <c r="J7688" s="3">
        <f t="shared" si="1088"/>
        <v>0</v>
      </c>
      <c r="K7688" s="3">
        <f>MIN(Inputs!$B$2, (Inputs!$B$8 - I7688)/Inputs!$B$9)</f>
        <v>0</v>
      </c>
      <c r="L7688" s="3">
        <f>MAX(MIN(Inputs!$B$2, I7688*Inputs!$B$10, Inputs!$B$8*Inputs!$B$4 - J7688), 0)</f>
        <v>170</v>
      </c>
      <c r="M7688" s="3">
        <f t="shared" si="1083"/>
        <v>0</v>
      </c>
      <c r="N7688" s="3">
        <f t="shared" si="1084"/>
        <v>0</v>
      </c>
      <c r="O7688" s="3">
        <f>IF(H7688="Reg", MIN(Inputs!$B$2, I7688*Inputs!$B$10, (Inputs!$B$8-I7688)/Inputs!$B$9), 0)</f>
        <v>0</v>
      </c>
      <c r="P7688" s="3">
        <f t="shared" si="1085"/>
        <v>0</v>
      </c>
      <c r="Q7688" s="3">
        <f t="shared" si="1086"/>
        <v>0</v>
      </c>
      <c r="R7688" s="3">
        <f>I7688 + M7688*Inputs!$B$9 - N7688/Inputs!$B$10</f>
        <v>340</v>
      </c>
    </row>
    <row r="7689" spans="1:18" x14ac:dyDescent="0.3">
      <c r="A7689" s="4">
        <v>46343.291666666657</v>
      </c>
      <c r="B7689" s="3">
        <v>21.467500000000001</v>
      </c>
      <c r="C7689" s="3">
        <v>1</v>
      </c>
      <c r="D7689" s="3">
        <f t="shared" si="1080"/>
        <v>21.340104166666663</v>
      </c>
      <c r="E7689" s="3">
        <f>MAX(B7689 - D7689/Inputs!$B$5, 0)</f>
        <v>0</v>
      </c>
      <c r="F7689" s="3">
        <f>MAX(D7689*Inputs!$B$5 - B7689, 0)</f>
        <v>0</v>
      </c>
      <c r="G7689" s="3">
        <f t="shared" si="1081"/>
        <v>1</v>
      </c>
      <c r="H7689" t="str">
        <f t="shared" si="1082"/>
        <v>Reg</v>
      </c>
      <c r="I7689" s="3">
        <f t="shared" si="1087"/>
        <v>340</v>
      </c>
      <c r="J7689" s="3">
        <f t="shared" si="1088"/>
        <v>0</v>
      </c>
      <c r="K7689" s="3">
        <f>MIN(Inputs!$B$2, (Inputs!$B$8 - I7689)/Inputs!$B$9)</f>
        <v>0</v>
      </c>
      <c r="L7689" s="3">
        <f>MAX(MIN(Inputs!$B$2, I7689*Inputs!$B$10, Inputs!$B$8*Inputs!$B$4 - J7689), 0)</f>
        <v>170</v>
      </c>
      <c r="M7689" s="3">
        <f t="shared" si="1083"/>
        <v>0</v>
      </c>
      <c r="N7689" s="3">
        <f t="shared" si="1084"/>
        <v>0</v>
      </c>
      <c r="O7689" s="3">
        <f>IF(H7689="Reg", MIN(Inputs!$B$2, I7689*Inputs!$B$10, (Inputs!$B$8-I7689)/Inputs!$B$9), 0)</f>
        <v>0</v>
      </c>
      <c r="P7689" s="3">
        <f t="shared" si="1085"/>
        <v>0</v>
      </c>
      <c r="Q7689" s="3">
        <f t="shared" si="1086"/>
        <v>0</v>
      </c>
      <c r="R7689" s="3">
        <f>I7689 + M7689*Inputs!$B$9 - N7689/Inputs!$B$10</f>
        <v>340</v>
      </c>
    </row>
    <row r="7690" spans="1:18" x14ac:dyDescent="0.3">
      <c r="A7690" s="4">
        <v>46343.333333333343</v>
      </c>
      <c r="B7690" s="3">
        <v>19.544999999999998</v>
      </c>
      <c r="C7690" s="3">
        <v>3</v>
      </c>
      <c r="D7690" s="3">
        <f t="shared" si="1080"/>
        <v>21.340104166666663</v>
      </c>
      <c r="E7690" s="3">
        <f>MAX(B7690 - D7690/Inputs!$B$5, 0)</f>
        <v>0</v>
      </c>
      <c r="F7690" s="3">
        <f>MAX(D7690*Inputs!$B$5 - B7690, 0)</f>
        <v>0</v>
      </c>
      <c r="G7690" s="3">
        <f t="shared" si="1081"/>
        <v>3</v>
      </c>
      <c r="H7690" t="str">
        <f t="shared" si="1082"/>
        <v>Reg</v>
      </c>
      <c r="I7690" s="3">
        <f t="shared" si="1087"/>
        <v>340</v>
      </c>
      <c r="J7690" s="3">
        <f t="shared" si="1088"/>
        <v>0</v>
      </c>
      <c r="K7690" s="3">
        <f>MIN(Inputs!$B$2, (Inputs!$B$8 - I7690)/Inputs!$B$9)</f>
        <v>0</v>
      </c>
      <c r="L7690" s="3">
        <f>MAX(MIN(Inputs!$B$2, I7690*Inputs!$B$10, Inputs!$B$8*Inputs!$B$4 - J7690), 0)</f>
        <v>170</v>
      </c>
      <c r="M7690" s="3">
        <f t="shared" si="1083"/>
        <v>0</v>
      </c>
      <c r="N7690" s="3">
        <f t="shared" si="1084"/>
        <v>0</v>
      </c>
      <c r="O7690" s="3">
        <f>IF(H7690="Reg", MIN(Inputs!$B$2, I7690*Inputs!$B$10, (Inputs!$B$8-I7690)/Inputs!$B$9), 0)</f>
        <v>0</v>
      </c>
      <c r="P7690" s="3">
        <f t="shared" si="1085"/>
        <v>0</v>
      </c>
      <c r="Q7690" s="3">
        <f t="shared" si="1086"/>
        <v>0</v>
      </c>
      <c r="R7690" s="3">
        <f>I7690 + M7690*Inputs!$B$9 - N7690/Inputs!$B$10</f>
        <v>340</v>
      </c>
    </row>
    <row r="7691" spans="1:18" x14ac:dyDescent="0.3">
      <c r="A7691" s="4">
        <v>46343.375</v>
      </c>
      <c r="B7691" s="3">
        <v>20.605</v>
      </c>
      <c r="C7691" s="3">
        <v>0.88</v>
      </c>
      <c r="D7691" s="3">
        <f t="shared" si="1080"/>
        <v>21.340104166666663</v>
      </c>
      <c r="E7691" s="3">
        <f>MAX(B7691 - D7691/Inputs!$B$5, 0)</f>
        <v>0</v>
      </c>
      <c r="F7691" s="3">
        <f>MAX(D7691*Inputs!$B$5 - B7691, 0)</f>
        <v>0</v>
      </c>
      <c r="G7691" s="3">
        <f t="shared" si="1081"/>
        <v>0.88</v>
      </c>
      <c r="H7691" t="str">
        <f t="shared" si="1082"/>
        <v>Reg</v>
      </c>
      <c r="I7691" s="3">
        <f t="shared" si="1087"/>
        <v>340</v>
      </c>
      <c r="J7691" s="3">
        <f t="shared" si="1088"/>
        <v>0</v>
      </c>
      <c r="K7691" s="3">
        <f>MIN(Inputs!$B$2, (Inputs!$B$8 - I7691)/Inputs!$B$9)</f>
        <v>0</v>
      </c>
      <c r="L7691" s="3">
        <f>MAX(MIN(Inputs!$B$2, I7691*Inputs!$B$10, Inputs!$B$8*Inputs!$B$4 - J7691), 0)</f>
        <v>170</v>
      </c>
      <c r="M7691" s="3">
        <f t="shared" si="1083"/>
        <v>0</v>
      </c>
      <c r="N7691" s="3">
        <f t="shared" si="1084"/>
        <v>0</v>
      </c>
      <c r="O7691" s="3">
        <f>IF(H7691="Reg", MIN(Inputs!$B$2, I7691*Inputs!$B$10, (Inputs!$B$8-I7691)/Inputs!$B$9), 0)</f>
        <v>0</v>
      </c>
      <c r="P7691" s="3">
        <f t="shared" si="1085"/>
        <v>0</v>
      </c>
      <c r="Q7691" s="3">
        <f t="shared" si="1086"/>
        <v>0</v>
      </c>
      <c r="R7691" s="3">
        <f>I7691 + M7691*Inputs!$B$9 - N7691/Inputs!$B$10</f>
        <v>340</v>
      </c>
    </row>
    <row r="7692" spans="1:18" x14ac:dyDescent="0.3">
      <c r="A7692" s="4">
        <v>46343.416666666657</v>
      </c>
      <c r="B7692" s="3">
        <v>19.267499999999998</v>
      </c>
      <c r="C7692" s="3">
        <v>0.49</v>
      </c>
      <c r="D7692" s="3">
        <f t="shared" si="1080"/>
        <v>21.340104166666663</v>
      </c>
      <c r="E7692" s="3">
        <f>MAX(B7692 - D7692/Inputs!$B$5, 0)</f>
        <v>0</v>
      </c>
      <c r="F7692" s="3">
        <f>MAX(D7692*Inputs!$B$5 - B7692, 0)</f>
        <v>0</v>
      </c>
      <c r="G7692" s="3">
        <f t="shared" si="1081"/>
        <v>0.49</v>
      </c>
      <c r="H7692" t="str">
        <f t="shared" si="1082"/>
        <v>Reg</v>
      </c>
      <c r="I7692" s="3">
        <f t="shared" si="1087"/>
        <v>340</v>
      </c>
      <c r="J7692" s="3">
        <f t="shared" si="1088"/>
        <v>0</v>
      </c>
      <c r="K7692" s="3">
        <f>MIN(Inputs!$B$2, (Inputs!$B$8 - I7692)/Inputs!$B$9)</f>
        <v>0</v>
      </c>
      <c r="L7692" s="3">
        <f>MAX(MIN(Inputs!$B$2, I7692*Inputs!$B$10, Inputs!$B$8*Inputs!$B$4 - J7692), 0)</f>
        <v>170</v>
      </c>
      <c r="M7692" s="3">
        <f t="shared" si="1083"/>
        <v>0</v>
      </c>
      <c r="N7692" s="3">
        <f t="shared" si="1084"/>
        <v>0</v>
      </c>
      <c r="O7692" s="3">
        <f>IF(H7692="Reg", MIN(Inputs!$B$2, I7692*Inputs!$B$10, (Inputs!$B$8-I7692)/Inputs!$B$9), 0)</f>
        <v>0</v>
      </c>
      <c r="P7692" s="3">
        <f t="shared" si="1085"/>
        <v>0</v>
      </c>
      <c r="Q7692" s="3">
        <f t="shared" si="1086"/>
        <v>0</v>
      </c>
      <c r="R7692" s="3">
        <f>I7692 + M7692*Inputs!$B$9 - N7692/Inputs!$B$10</f>
        <v>340</v>
      </c>
    </row>
    <row r="7693" spans="1:18" x14ac:dyDescent="0.3">
      <c r="A7693" s="4">
        <v>46343.458333333343</v>
      </c>
      <c r="B7693" s="3">
        <v>20.605</v>
      </c>
      <c r="C7693" s="3">
        <v>0.37</v>
      </c>
      <c r="D7693" s="3">
        <f t="shared" si="1080"/>
        <v>21.340104166666663</v>
      </c>
      <c r="E7693" s="3">
        <f>MAX(B7693 - D7693/Inputs!$B$5, 0)</f>
        <v>0</v>
      </c>
      <c r="F7693" s="3">
        <f>MAX(D7693*Inputs!$B$5 - B7693, 0)</f>
        <v>0</v>
      </c>
      <c r="G7693" s="3">
        <f t="shared" si="1081"/>
        <v>0.37</v>
      </c>
      <c r="H7693" t="str">
        <f t="shared" si="1082"/>
        <v>Reg</v>
      </c>
      <c r="I7693" s="3">
        <f t="shared" si="1087"/>
        <v>340</v>
      </c>
      <c r="J7693" s="3">
        <f t="shared" si="1088"/>
        <v>0</v>
      </c>
      <c r="K7693" s="3">
        <f>MIN(Inputs!$B$2, (Inputs!$B$8 - I7693)/Inputs!$B$9)</f>
        <v>0</v>
      </c>
      <c r="L7693" s="3">
        <f>MAX(MIN(Inputs!$B$2, I7693*Inputs!$B$10, Inputs!$B$8*Inputs!$B$4 - J7693), 0)</f>
        <v>170</v>
      </c>
      <c r="M7693" s="3">
        <f t="shared" si="1083"/>
        <v>0</v>
      </c>
      <c r="N7693" s="3">
        <f t="shared" si="1084"/>
        <v>0</v>
      </c>
      <c r="O7693" s="3">
        <f>IF(H7693="Reg", MIN(Inputs!$B$2, I7693*Inputs!$B$10, (Inputs!$B$8-I7693)/Inputs!$B$9), 0)</f>
        <v>0</v>
      </c>
      <c r="P7693" s="3">
        <f t="shared" si="1085"/>
        <v>0</v>
      </c>
      <c r="Q7693" s="3">
        <f t="shared" si="1086"/>
        <v>0</v>
      </c>
      <c r="R7693" s="3">
        <f>I7693 + M7693*Inputs!$B$9 - N7693/Inputs!$B$10</f>
        <v>340</v>
      </c>
    </row>
    <row r="7694" spans="1:18" x14ac:dyDescent="0.3">
      <c r="A7694" s="4">
        <v>46343.5</v>
      </c>
      <c r="B7694" s="3">
        <v>19.260000000000002</v>
      </c>
      <c r="C7694" s="3">
        <v>0.25</v>
      </c>
      <c r="D7694" s="3">
        <f t="shared" si="1080"/>
        <v>21.340104166666663</v>
      </c>
      <c r="E7694" s="3">
        <f>MAX(B7694 - D7694/Inputs!$B$5, 0)</f>
        <v>0</v>
      </c>
      <c r="F7694" s="3">
        <f>MAX(D7694*Inputs!$B$5 - B7694, 0)</f>
        <v>0</v>
      </c>
      <c r="G7694" s="3">
        <f t="shared" si="1081"/>
        <v>0.25</v>
      </c>
      <c r="H7694" t="str">
        <f t="shared" si="1082"/>
        <v>Reg</v>
      </c>
      <c r="I7694" s="3">
        <f t="shared" si="1087"/>
        <v>340</v>
      </c>
      <c r="J7694" s="3">
        <f t="shared" si="1088"/>
        <v>0</v>
      </c>
      <c r="K7694" s="3">
        <f>MIN(Inputs!$B$2, (Inputs!$B$8 - I7694)/Inputs!$B$9)</f>
        <v>0</v>
      </c>
      <c r="L7694" s="3">
        <f>MAX(MIN(Inputs!$B$2, I7694*Inputs!$B$10, Inputs!$B$8*Inputs!$B$4 - J7694), 0)</f>
        <v>170</v>
      </c>
      <c r="M7694" s="3">
        <f t="shared" si="1083"/>
        <v>0</v>
      </c>
      <c r="N7694" s="3">
        <f t="shared" si="1084"/>
        <v>0</v>
      </c>
      <c r="O7694" s="3">
        <f>IF(H7694="Reg", MIN(Inputs!$B$2, I7694*Inputs!$B$10, (Inputs!$B$8-I7694)/Inputs!$B$9), 0)</f>
        <v>0</v>
      </c>
      <c r="P7694" s="3">
        <f t="shared" si="1085"/>
        <v>0</v>
      </c>
      <c r="Q7694" s="3">
        <f t="shared" si="1086"/>
        <v>0</v>
      </c>
      <c r="R7694" s="3">
        <f>I7694 + M7694*Inputs!$B$9 - N7694/Inputs!$B$10</f>
        <v>340</v>
      </c>
    </row>
    <row r="7695" spans="1:18" x14ac:dyDescent="0.3">
      <c r="A7695" s="4">
        <v>46343.541666666657</v>
      </c>
      <c r="B7695" s="3">
        <v>19.585000000000001</v>
      </c>
      <c r="C7695" s="3">
        <v>0.37</v>
      </c>
      <c r="D7695" s="3">
        <f t="shared" si="1080"/>
        <v>21.340104166666663</v>
      </c>
      <c r="E7695" s="3">
        <f>MAX(B7695 - D7695/Inputs!$B$5, 0)</f>
        <v>0</v>
      </c>
      <c r="F7695" s="3">
        <f>MAX(D7695*Inputs!$B$5 - B7695, 0)</f>
        <v>0</v>
      </c>
      <c r="G7695" s="3">
        <f t="shared" si="1081"/>
        <v>0.37</v>
      </c>
      <c r="H7695" t="str">
        <f t="shared" si="1082"/>
        <v>Reg</v>
      </c>
      <c r="I7695" s="3">
        <f t="shared" si="1087"/>
        <v>340</v>
      </c>
      <c r="J7695" s="3">
        <f t="shared" si="1088"/>
        <v>0</v>
      </c>
      <c r="K7695" s="3">
        <f>MIN(Inputs!$B$2, (Inputs!$B$8 - I7695)/Inputs!$B$9)</f>
        <v>0</v>
      </c>
      <c r="L7695" s="3">
        <f>MAX(MIN(Inputs!$B$2, I7695*Inputs!$B$10, Inputs!$B$8*Inputs!$B$4 - J7695), 0)</f>
        <v>170</v>
      </c>
      <c r="M7695" s="3">
        <f t="shared" si="1083"/>
        <v>0</v>
      </c>
      <c r="N7695" s="3">
        <f t="shared" si="1084"/>
        <v>0</v>
      </c>
      <c r="O7695" s="3">
        <f>IF(H7695="Reg", MIN(Inputs!$B$2, I7695*Inputs!$B$10, (Inputs!$B$8-I7695)/Inputs!$B$9), 0)</f>
        <v>0</v>
      </c>
      <c r="P7695" s="3">
        <f t="shared" si="1085"/>
        <v>0</v>
      </c>
      <c r="Q7695" s="3">
        <f t="shared" si="1086"/>
        <v>0</v>
      </c>
      <c r="R7695" s="3">
        <f>I7695 + M7695*Inputs!$B$9 - N7695/Inputs!$B$10</f>
        <v>340</v>
      </c>
    </row>
    <row r="7696" spans="1:18" x14ac:dyDescent="0.3">
      <c r="A7696" s="4">
        <v>46343.583333333343</v>
      </c>
      <c r="B7696" s="3">
        <v>20.87</v>
      </c>
      <c r="C7696" s="3">
        <v>0.49</v>
      </c>
      <c r="D7696" s="3">
        <f t="shared" si="1080"/>
        <v>21.340104166666663</v>
      </c>
      <c r="E7696" s="3">
        <f>MAX(B7696 - D7696/Inputs!$B$5, 0)</f>
        <v>0</v>
      </c>
      <c r="F7696" s="3">
        <f>MAX(D7696*Inputs!$B$5 - B7696, 0)</f>
        <v>0</v>
      </c>
      <c r="G7696" s="3">
        <f t="shared" si="1081"/>
        <v>0.49</v>
      </c>
      <c r="H7696" t="str">
        <f t="shared" si="1082"/>
        <v>Reg</v>
      </c>
      <c r="I7696" s="3">
        <f t="shared" si="1087"/>
        <v>340</v>
      </c>
      <c r="J7696" s="3">
        <f t="shared" si="1088"/>
        <v>0</v>
      </c>
      <c r="K7696" s="3">
        <f>MIN(Inputs!$B$2, (Inputs!$B$8 - I7696)/Inputs!$B$9)</f>
        <v>0</v>
      </c>
      <c r="L7696" s="3">
        <f>MAX(MIN(Inputs!$B$2, I7696*Inputs!$B$10, Inputs!$B$8*Inputs!$B$4 - J7696), 0)</f>
        <v>170</v>
      </c>
      <c r="M7696" s="3">
        <f t="shared" si="1083"/>
        <v>0</v>
      </c>
      <c r="N7696" s="3">
        <f t="shared" si="1084"/>
        <v>0</v>
      </c>
      <c r="O7696" s="3">
        <f>IF(H7696="Reg", MIN(Inputs!$B$2, I7696*Inputs!$B$10, (Inputs!$B$8-I7696)/Inputs!$B$9), 0)</f>
        <v>0</v>
      </c>
      <c r="P7696" s="3">
        <f t="shared" si="1085"/>
        <v>0</v>
      </c>
      <c r="Q7696" s="3">
        <f t="shared" si="1086"/>
        <v>0</v>
      </c>
      <c r="R7696" s="3">
        <f>I7696 + M7696*Inputs!$B$9 - N7696/Inputs!$B$10</f>
        <v>340</v>
      </c>
    </row>
    <row r="7697" spans="1:18" x14ac:dyDescent="0.3">
      <c r="A7697" s="4">
        <v>46343.625</v>
      </c>
      <c r="B7697" s="3">
        <v>22.362500000000001</v>
      </c>
      <c r="C7697" s="3">
        <v>0.5</v>
      </c>
      <c r="D7697" s="3">
        <f t="shared" si="1080"/>
        <v>21.340104166666663</v>
      </c>
      <c r="E7697" s="3">
        <f>MAX(B7697 - D7697/Inputs!$B$5, 0)</f>
        <v>0</v>
      </c>
      <c r="F7697" s="3">
        <f>MAX(D7697*Inputs!$B$5 - B7697, 0)</f>
        <v>0</v>
      </c>
      <c r="G7697" s="3">
        <f t="shared" si="1081"/>
        <v>0.5</v>
      </c>
      <c r="H7697" t="str">
        <f t="shared" si="1082"/>
        <v>Reg</v>
      </c>
      <c r="I7697" s="3">
        <f t="shared" si="1087"/>
        <v>340</v>
      </c>
      <c r="J7697" s="3">
        <f t="shared" si="1088"/>
        <v>0</v>
      </c>
      <c r="K7697" s="3">
        <f>MIN(Inputs!$B$2, (Inputs!$B$8 - I7697)/Inputs!$B$9)</f>
        <v>0</v>
      </c>
      <c r="L7697" s="3">
        <f>MAX(MIN(Inputs!$B$2, I7697*Inputs!$B$10, Inputs!$B$8*Inputs!$B$4 - J7697), 0)</f>
        <v>170</v>
      </c>
      <c r="M7697" s="3">
        <f t="shared" si="1083"/>
        <v>0</v>
      </c>
      <c r="N7697" s="3">
        <f t="shared" si="1084"/>
        <v>0</v>
      </c>
      <c r="O7697" s="3">
        <f>IF(H7697="Reg", MIN(Inputs!$B$2, I7697*Inputs!$B$10, (Inputs!$B$8-I7697)/Inputs!$B$9), 0)</f>
        <v>0</v>
      </c>
      <c r="P7697" s="3">
        <f t="shared" si="1085"/>
        <v>0</v>
      </c>
      <c r="Q7697" s="3">
        <f t="shared" si="1086"/>
        <v>0</v>
      </c>
      <c r="R7697" s="3">
        <f>I7697 + M7697*Inputs!$B$9 - N7697/Inputs!$B$10</f>
        <v>340</v>
      </c>
    </row>
    <row r="7698" spans="1:18" x14ac:dyDescent="0.3">
      <c r="A7698" s="4">
        <v>46343.666666666657</v>
      </c>
      <c r="B7698" s="3">
        <v>22.184999999999999</v>
      </c>
      <c r="C7698" s="3">
        <v>0.89</v>
      </c>
      <c r="D7698" s="3">
        <f t="shared" si="1080"/>
        <v>21.340104166666663</v>
      </c>
      <c r="E7698" s="3">
        <f>MAX(B7698 - D7698/Inputs!$B$5, 0)</f>
        <v>0</v>
      </c>
      <c r="F7698" s="3">
        <f>MAX(D7698*Inputs!$B$5 - B7698, 0)</f>
        <v>0</v>
      </c>
      <c r="G7698" s="3">
        <f t="shared" si="1081"/>
        <v>0.89</v>
      </c>
      <c r="H7698" t="str">
        <f t="shared" si="1082"/>
        <v>Reg</v>
      </c>
      <c r="I7698" s="3">
        <f t="shared" si="1087"/>
        <v>340</v>
      </c>
      <c r="J7698" s="3">
        <f t="shared" si="1088"/>
        <v>0</v>
      </c>
      <c r="K7698" s="3">
        <f>MIN(Inputs!$B$2, (Inputs!$B$8 - I7698)/Inputs!$B$9)</f>
        <v>0</v>
      </c>
      <c r="L7698" s="3">
        <f>MAX(MIN(Inputs!$B$2, I7698*Inputs!$B$10, Inputs!$B$8*Inputs!$B$4 - J7698), 0)</f>
        <v>170</v>
      </c>
      <c r="M7698" s="3">
        <f t="shared" si="1083"/>
        <v>0</v>
      </c>
      <c r="N7698" s="3">
        <f t="shared" si="1084"/>
        <v>0</v>
      </c>
      <c r="O7698" s="3">
        <f>IF(H7698="Reg", MIN(Inputs!$B$2, I7698*Inputs!$B$10, (Inputs!$B$8-I7698)/Inputs!$B$9), 0)</f>
        <v>0</v>
      </c>
      <c r="P7698" s="3">
        <f t="shared" si="1085"/>
        <v>0</v>
      </c>
      <c r="Q7698" s="3">
        <f t="shared" si="1086"/>
        <v>0</v>
      </c>
      <c r="R7698" s="3">
        <f>I7698 + M7698*Inputs!$B$9 - N7698/Inputs!$B$10</f>
        <v>340</v>
      </c>
    </row>
    <row r="7699" spans="1:18" x14ac:dyDescent="0.3">
      <c r="A7699" s="4">
        <v>46343.708333333343</v>
      </c>
      <c r="B7699" s="3">
        <v>22.47</v>
      </c>
      <c r="C7699" s="3">
        <v>22.24</v>
      </c>
      <c r="D7699" s="3">
        <f t="shared" si="1080"/>
        <v>21.340104166666663</v>
      </c>
      <c r="E7699" s="3">
        <f>MAX(B7699 - D7699/Inputs!$B$5, 0)</f>
        <v>0</v>
      </c>
      <c r="F7699" s="3">
        <f>MAX(D7699*Inputs!$B$5 - B7699, 0)</f>
        <v>0</v>
      </c>
      <c r="G7699" s="3">
        <f t="shared" si="1081"/>
        <v>22.24</v>
      </c>
      <c r="H7699" t="str">
        <f t="shared" si="1082"/>
        <v>Reg</v>
      </c>
      <c r="I7699" s="3">
        <f t="shared" si="1087"/>
        <v>340</v>
      </c>
      <c r="J7699" s="3">
        <f t="shared" si="1088"/>
        <v>0</v>
      </c>
      <c r="K7699" s="3">
        <f>MIN(Inputs!$B$2, (Inputs!$B$8 - I7699)/Inputs!$B$9)</f>
        <v>0</v>
      </c>
      <c r="L7699" s="3">
        <f>MAX(MIN(Inputs!$B$2, I7699*Inputs!$B$10, Inputs!$B$8*Inputs!$B$4 - J7699), 0)</f>
        <v>170</v>
      </c>
      <c r="M7699" s="3">
        <f t="shared" si="1083"/>
        <v>0</v>
      </c>
      <c r="N7699" s="3">
        <f t="shared" si="1084"/>
        <v>0</v>
      </c>
      <c r="O7699" s="3">
        <f>IF(H7699="Reg", MIN(Inputs!$B$2, I7699*Inputs!$B$10, (Inputs!$B$8-I7699)/Inputs!$B$9), 0)</f>
        <v>0</v>
      </c>
      <c r="P7699" s="3">
        <f t="shared" si="1085"/>
        <v>0</v>
      </c>
      <c r="Q7699" s="3">
        <f t="shared" si="1086"/>
        <v>0</v>
      </c>
      <c r="R7699" s="3">
        <f>I7699 + M7699*Inputs!$B$9 - N7699/Inputs!$B$10</f>
        <v>340</v>
      </c>
    </row>
    <row r="7700" spans="1:18" x14ac:dyDescent="0.3">
      <c r="A7700" s="4">
        <v>46343.75</v>
      </c>
      <c r="B7700" s="3">
        <v>22.267499999999998</v>
      </c>
      <c r="C7700" s="3">
        <v>2</v>
      </c>
      <c r="D7700" s="3">
        <f t="shared" si="1080"/>
        <v>21.340104166666663</v>
      </c>
      <c r="E7700" s="3">
        <f>MAX(B7700 - D7700/Inputs!$B$5, 0)</f>
        <v>0</v>
      </c>
      <c r="F7700" s="3">
        <f>MAX(D7700*Inputs!$B$5 - B7700, 0)</f>
        <v>0</v>
      </c>
      <c r="G7700" s="3">
        <f t="shared" si="1081"/>
        <v>2</v>
      </c>
      <c r="H7700" t="str">
        <f t="shared" si="1082"/>
        <v>Reg</v>
      </c>
      <c r="I7700" s="3">
        <f t="shared" si="1087"/>
        <v>340</v>
      </c>
      <c r="J7700" s="3">
        <f t="shared" si="1088"/>
        <v>0</v>
      </c>
      <c r="K7700" s="3">
        <f>MIN(Inputs!$B$2, (Inputs!$B$8 - I7700)/Inputs!$B$9)</f>
        <v>0</v>
      </c>
      <c r="L7700" s="3">
        <f>MAX(MIN(Inputs!$B$2, I7700*Inputs!$B$10, Inputs!$B$8*Inputs!$B$4 - J7700), 0)</f>
        <v>170</v>
      </c>
      <c r="M7700" s="3">
        <f t="shared" si="1083"/>
        <v>0</v>
      </c>
      <c r="N7700" s="3">
        <f t="shared" si="1084"/>
        <v>0</v>
      </c>
      <c r="O7700" s="3">
        <f>IF(H7700="Reg", MIN(Inputs!$B$2, I7700*Inputs!$B$10, (Inputs!$B$8-I7700)/Inputs!$B$9), 0)</f>
        <v>0</v>
      </c>
      <c r="P7700" s="3">
        <f t="shared" si="1085"/>
        <v>0</v>
      </c>
      <c r="Q7700" s="3">
        <f t="shared" si="1086"/>
        <v>0</v>
      </c>
      <c r="R7700" s="3">
        <f>I7700 + M7700*Inputs!$B$9 - N7700/Inputs!$B$10</f>
        <v>340</v>
      </c>
    </row>
    <row r="7701" spans="1:18" x14ac:dyDescent="0.3">
      <c r="A7701" s="4">
        <v>46343.791666666657</v>
      </c>
      <c r="B7701" s="3">
        <v>22.220000000000002</v>
      </c>
      <c r="C7701" s="3">
        <v>6.1</v>
      </c>
      <c r="D7701" s="3">
        <f t="shared" si="1080"/>
        <v>21.340104166666663</v>
      </c>
      <c r="E7701" s="3">
        <f>MAX(B7701 - D7701/Inputs!$B$5, 0)</f>
        <v>0</v>
      </c>
      <c r="F7701" s="3">
        <f>MAX(D7701*Inputs!$B$5 - B7701, 0)</f>
        <v>0</v>
      </c>
      <c r="G7701" s="3">
        <f t="shared" si="1081"/>
        <v>6.1</v>
      </c>
      <c r="H7701" t="str">
        <f t="shared" si="1082"/>
        <v>Reg</v>
      </c>
      <c r="I7701" s="3">
        <f t="shared" si="1087"/>
        <v>340</v>
      </c>
      <c r="J7701" s="3">
        <f t="shared" si="1088"/>
        <v>0</v>
      </c>
      <c r="K7701" s="3">
        <f>MIN(Inputs!$B$2, (Inputs!$B$8 - I7701)/Inputs!$B$9)</f>
        <v>0</v>
      </c>
      <c r="L7701" s="3">
        <f>MAX(MIN(Inputs!$B$2, I7701*Inputs!$B$10, Inputs!$B$8*Inputs!$B$4 - J7701), 0)</f>
        <v>170</v>
      </c>
      <c r="M7701" s="3">
        <f t="shared" si="1083"/>
        <v>0</v>
      </c>
      <c r="N7701" s="3">
        <f t="shared" si="1084"/>
        <v>0</v>
      </c>
      <c r="O7701" s="3">
        <f>IF(H7701="Reg", MIN(Inputs!$B$2, I7701*Inputs!$B$10, (Inputs!$B$8-I7701)/Inputs!$B$9), 0)</f>
        <v>0</v>
      </c>
      <c r="P7701" s="3">
        <f t="shared" si="1085"/>
        <v>0</v>
      </c>
      <c r="Q7701" s="3">
        <f t="shared" si="1086"/>
        <v>0</v>
      </c>
      <c r="R7701" s="3">
        <f>I7701 + M7701*Inputs!$B$9 - N7701/Inputs!$B$10</f>
        <v>340</v>
      </c>
    </row>
    <row r="7702" spans="1:18" x14ac:dyDescent="0.3">
      <c r="A7702" s="4">
        <v>46343.833333333343</v>
      </c>
      <c r="B7702" s="3">
        <v>22.452500000000001</v>
      </c>
      <c r="C7702" s="3">
        <v>5.84</v>
      </c>
      <c r="D7702" s="3">
        <f t="shared" si="1080"/>
        <v>21.340104166666663</v>
      </c>
      <c r="E7702" s="3">
        <f>MAX(B7702 - D7702/Inputs!$B$5, 0)</f>
        <v>0</v>
      </c>
      <c r="F7702" s="3">
        <f>MAX(D7702*Inputs!$B$5 - B7702, 0)</f>
        <v>0</v>
      </c>
      <c r="G7702" s="3">
        <f t="shared" si="1081"/>
        <v>5.84</v>
      </c>
      <c r="H7702" t="str">
        <f t="shared" si="1082"/>
        <v>Reg</v>
      </c>
      <c r="I7702" s="3">
        <f t="shared" si="1087"/>
        <v>340</v>
      </c>
      <c r="J7702" s="3">
        <f t="shared" si="1088"/>
        <v>0</v>
      </c>
      <c r="K7702" s="3">
        <f>MIN(Inputs!$B$2, (Inputs!$B$8 - I7702)/Inputs!$B$9)</f>
        <v>0</v>
      </c>
      <c r="L7702" s="3">
        <f>MAX(MIN(Inputs!$B$2, I7702*Inputs!$B$10, Inputs!$B$8*Inputs!$B$4 - J7702), 0)</f>
        <v>170</v>
      </c>
      <c r="M7702" s="3">
        <f t="shared" si="1083"/>
        <v>0</v>
      </c>
      <c r="N7702" s="3">
        <f t="shared" si="1084"/>
        <v>0</v>
      </c>
      <c r="O7702" s="3">
        <f>IF(H7702="Reg", MIN(Inputs!$B$2, I7702*Inputs!$B$10, (Inputs!$B$8-I7702)/Inputs!$B$9), 0)</f>
        <v>0</v>
      </c>
      <c r="P7702" s="3">
        <f t="shared" si="1085"/>
        <v>0</v>
      </c>
      <c r="Q7702" s="3">
        <f t="shared" si="1086"/>
        <v>0</v>
      </c>
      <c r="R7702" s="3">
        <f>I7702 + M7702*Inputs!$B$9 - N7702/Inputs!$B$10</f>
        <v>340</v>
      </c>
    </row>
    <row r="7703" spans="1:18" x14ac:dyDescent="0.3">
      <c r="A7703" s="4">
        <v>46343.875</v>
      </c>
      <c r="B7703" s="3">
        <v>21.402500000000003</v>
      </c>
      <c r="C7703" s="3">
        <v>0.88</v>
      </c>
      <c r="D7703" s="3">
        <f t="shared" si="1080"/>
        <v>21.340104166666663</v>
      </c>
      <c r="E7703" s="3">
        <f>MAX(B7703 - D7703/Inputs!$B$5, 0)</f>
        <v>0</v>
      </c>
      <c r="F7703" s="3">
        <f>MAX(D7703*Inputs!$B$5 - B7703, 0)</f>
        <v>0</v>
      </c>
      <c r="G7703" s="3">
        <f t="shared" si="1081"/>
        <v>0.88</v>
      </c>
      <c r="H7703" t="str">
        <f t="shared" si="1082"/>
        <v>Reg</v>
      </c>
      <c r="I7703" s="3">
        <f t="shared" si="1087"/>
        <v>340</v>
      </c>
      <c r="J7703" s="3">
        <f t="shared" si="1088"/>
        <v>0</v>
      </c>
      <c r="K7703" s="3">
        <f>MIN(Inputs!$B$2, (Inputs!$B$8 - I7703)/Inputs!$B$9)</f>
        <v>0</v>
      </c>
      <c r="L7703" s="3">
        <f>MAX(MIN(Inputs!$B$2, I7703*Inputs!$B$10, Inputs!$B$8*Inputs!$B$4 - J7703), 0)</f>
        <v>170</v>
      </c>
      <c r="M7703" s="3">
        <f t="shared" si="1083"/>
        <v>0</v>
      </c>
      <c r="N7703" s="3">
        <f t="shared" si="1084"/>
        <v>0</v>
      </c>
      <c r="O7703" s="3">
        <f>IF(H7703="Reg", MIN(Inputs!$B$2, I7703*Inputs!$B$10, (Inputs!$B$8-I7703)/Inputs!$B$9), 0)</f>
        <v>0</v>
      </c>
      <c r="P7703" s="3">
        <f t="shared" si="1085"/>
        <v>0</v>
      </c>
      <c r="Q7703" s="3">
        <f t="shared" si="1086"/>
        <v>0</v>
      </c>
      <c r="R7703" s="3">
        <f>I7703 + M7703*Inputs!$B$9 - N7703/Inputs!$B$10</f>
        <v>340</v>
      </c>
    </row>
    <row r="7704" spans="1:18" x14ac:dyDescent="0.3">
      <c r="A7704" s="4">
        <v>46343.916666666657</v>
      </c>
      <c r="B7704" s="3">
        <v>21.217499999999998</v>
      </c>
      <c r="C7704" s="3">
        <v>0.88</v>
      </c>
      <c r="D7704" s="3">
        <f t="shared" si="1080"/>
        <v>21.340104166666663</v>
      </c>
      <c r="E7704" s="3">
        <f>MAX(B7704 - D7704/Inputs!$B$5, 0)</f>
        <v>0</v>
      </c>
      <c r="F7704" s="3">
        <f>MAX(D7704*Inputs!$B$5 - B7704, 0)</f>
        <v>0</v>
      </c>
      <c r="G7704" s="3">
        <f t="shared" si="1081"/>
        <v>0.88</v>
      </c>
      <c r="H7704" t="str">
        <f t="shared" si="1082"/>
        <v>Reg</v>
      </c>
      <c r="I7704" s="3">
        <f t="shared" si="1087"/>
        <v>340</v>
      </c>
      <c r="J7704" s="3">
        <f t="shared" si="1088"/>
        <v>0</v>
      </c>
      <c r="K7704" s="3">
        <f>MIN(Inputs!$B$2, (Inputs!$B$8 - I7704)/Inputs!$B$9)</f>
        <v>0</v>
      </c>
      <c r="L7704" s="3">
        <f>MAX(MIN(Inputs!$B$2, I7704*Inputs!$B$10, Inputs!$B$8*Inputs!$B$4 - J7704), 0)</f>
        <v>170</v>
      </c>
      <c r="M7704" s="3">
        <f t="shared" si="1083"/>
        <v>0</v>
      </c>
      <c r="N7704" s="3">
        <f t="shared" si="1084"/>
        <v>0</v>
      </c>
      <c r="O7704" s="3">
        <f>IF(H7704="Reg", MIN(Inputs!$B$2, I7704*Inputs!$B$10, (Inputs!$B$8-I7704)/Inputs!$B$9), 0)</f>
        <v>0</v>
      </c>
      <c r="P7704" s="3">
        <f t="shared" si="1085"/>
        <v>0</v>
      </c>
      <c r="Q7704" s="3">
        <f t="shared" si="1086"/>
        <v>0</v>
      </c>
      <c r="R7704" s="3">
        <f>I7704 + M7704*Inputs!$B$9 - N7704/Inputs!$B$10</f>
        <v>340</v>
      </c>
    </row>
    <row r="7705" spans="1:18" x14ac:dyDescent="0.3">
      <c r="A7705" s="4">
        <v>46343.958333333343</v>
      </c>
      <c r="B7705" s="3">
        <v>22.252499999999998</v>
      </c>
      <c r="C7705" s="3">
        <v>0.37</v>
      </c>
      <c r="D7705" s="3">
        <f t="shared" si="1080"/>
        <v>21.340104166666663</v>
      </c>
      <c r="E7705" s="3">
        <f>MAX(B7705 - D7705/Inputs!$B$5, 0)</f>
        <v>0</v>
      </c>
      <c r="F7705" s="3">
        <f>MAX(D7705*Inputs!$B$5 - B7705, 0)</f>
        <v>0</v>
      </c>
      <c r="G7705" s="3">
        <f t="shared" si="1081"/>
        <v>0.37</v>
      </c>
      <c r="H7705" t="str">
        <f t="shared" si="1082"/>
        <v>Reg</v>
      </c>
      <c r="I7705" s="3">
        <f t="shared" si="1087"/>
        <v>340</v>
      </c>
      <c r="J7705" s="3">
        <f t="shared" si="1088"/>
        <v>0</v>
      </c>
      <c r="K7705" s="3">
        <f>MIN(Inputs!$B$2, (Inputs!$B$8 - I7705)/Inputs!$B$9)</f>
        <v>0</v>
      </c>
      <c r="L7705" s="3">
        <f>MAX(MIN(Inputs!$B$2, I7705*Inputs!$B$10, Inputs!$B$8*Inputs!$B$4 - J7705), 0)</f>
        <v>170</v>
      </c>
      <c r="M7705" s="3">
        <f t="shared" si="1083"/>
        <v>0</v>
      </c>
      <c r="N7705" s="3">
        <f t="shared" si="1084"/>
        <v>0</v>
      </c>
      <c r="O7705" s="3">
        <f>IF(H7705="Reg", MIN(Inputs!$B$2, I7705*Inputs!$B$10, (Inputs!$B$8-I7705)/Inputs!$B$9), 0)</f>
        <v>0</v>
      </c>
      <c r="P7705" s="3">
        <f t="shared" si="1085"/>
        <v>0</v>
      </c>
      <c r="Q7705" s="3">
        <f t="shared" si="1086"/>
        <v>0</v>
      </c>
      <c r="R7705" s="3">
        <f>I7705 + M7705*Inputs!$B$9 - N7705/Inputs!$B$10</f>
        <v>340</v>
      </c>
    </row>
    <row r="7706" spans="1:18" x14ac:dyDescent="0.3">
      <c r="A7706" s="4">
        <v>46344</v>
      </c>
      <c r="B7706" s="3">
        <v>23.645</v>
      </c>
      <c r="C7706" s="3">
        <v>7.0000000000000007E-2</v>
      </c>
      <c r="D7706" s="3">
        <f t="shared" si="1080"/>
        <v>33.143437500000005</v>
      </c>
      <c r="E7706" s="3">
        <f>MAX(B7706 - D7706/Inputs!$B$5, 0)</f>
        <v>0</v>
      </c>
      <c r="F7706" s="3">
        <f>MAX(D7706*Inputs!$B$5 - B7706, 0)</f>
        <v>5.5212250000000047</v>
      </c>
      <c r="G7706" s="3">
        <f t="shared" si="1081"/>
        <v>7.0000000000000007E-2</v>
      </c>
      <c r="H7706" t="str">
        <f t="shared" si="1082"/>
        <v>Charge</v>
      </c>
      <c r="I7706" s="3">
        <f t="shared" si="1087"/>
        <v>340</v>
      </c>
      <c r="J7706" s="3">
        <f t="shared" si="1088"/>
        <v>0</v>
      </c>
      <c r="K7706" s="3">
        <f>MIN(Inputs!$B$2, (Inputs!$B$8 - I7706)/Inputs!$B$9)</f>
        <v>0</v>
      </c>
      <c r="L7706" s="3">
        <f>MAX(MIN(Inputs!$B$2, I7706*Inputs!$B$10, Inputs!$B$8*Inputs!$B$4 - J7706), 0)</f>
        <v>170</v>
      </c>
      <c r="M7706" s="3">
        <f t="shared" si="1083"/>
        <v>0</v>
      </c>
      <c r="N7706" s="3">
        <f t="shared" si="1084"/>
        <v>0</v>
      </c>
      <c r="O7706" s="3">
        <f>IF(H7706="Reg", MIN(Inputs!$B$2, I7706*Inputs!$B$10, (Inputs!$B$8-I7706)/Inputs!$B$9), 0)</f>
        <v>0</v>
      </c>
      <c r="P7706" s="3">
        <f t="shared" si="1085"/>
        <v>0</v>
      </c>
      <c r="Q7706" s="3">
        <f t="shared" si="1086"/>
        <v>0</v>
      </c>
      <c r="R7706" s="3">
        <f>I7706 + M7706*Inputs!$B$9 - N7706/Inputs!$B$10</f>
        <v>340</v>
      </c>
    </row>
    <row r="7707" spans="1:18" x14ac:dyDescent="0.3">
      <c r="A7707" s="4">
        <v>46344.041666666657</v>
      </c>
      <c r="B7707" s="3">
        <v>21.64</v>
      </c>
      <c r="C7707" s="3">
        <v>0.08</v>
      </c>
      <c r="D7707" s="3">
        <f t="shared" si="1080"/>
        <v>33.143437500000005</v>
      </c>
      <c r="E7707" s="3">
        <f>MAX(B7707 - D7707/Inputs!$B$5, 0)</f>
        <v>0</v>
      </c>
      <c r="F7707" s="3">
        <f>MAX(D7707*Inputs!$B$5 - B7707, 0)</f>
        <v>7.5262250000000037</v>
      </c>
      <c r="G7707" s="3">
        <f t="shared" si="1081"/>
        <v>0.08</v>
      </c>
      <c r="H7707" t="str">
        <f t="shared" si="1082"/>
        <v>Charge</v>
      </c>
      <c r="I7707" s="3">
        <f t="shared" si="1087"/>
        <v>340</v>
      </c>
      <c r="J7707" s="3">
        <f t="shared" si="1088"/>
        <v>0</v>
      </c>
      <c r="K7707" s="3">
        <f>MIN(Inputs!$B$2, (Inputs!$B$8 - I7707)/Inputs!$B$9)</f>
        <v>0</v>
      </c>
      <c r="L7707" s="3">
        <f>MAX(MIN(Inputs!$B$2, I7707*Inputs!$B$10, Inputs!$B$8*Inputs!$B$4 - J7707), 0)</f>
        <v>170</v>
      </c>
      <c r="M7707" s="3">
        <f t="shared" si="1083"/>
        <v>0</v>
      </c>
      <c r="N7707" s="3">
        <f t="shared" si="1084"/>
        <v>0</v>
      </c>
      <c r="O7707" s="3">
        <f>IF(H7707="Reg", MIN(Inputs!$B$2, I7707*Inputs!$B$10, (Inputs!$B$8-I7707)/Inputs!$B$9), 0)</f>
        <v>0</v>
      </c>
      <c r="P7707" s="3">
        <f t="shared" si="1085"/>
        <v>0</v>
      </c>
      <c r="Q7707" s="3">
        <f t="shared" si="1086"/>
        <v>0</v>
      </c>
      <c r="R7707" s="3">
        <f>I7707 + M7707*Inputs!$B$9 - N7707/Inputs!$B$10</f>
        <v>340</v>
      </c>
    </row>
    <row r="7708" spans="1:18" x14ac:dyDescent="0.3">
      <c r="A7708" s="4">
        <v>46344.083333333343</v>
      </c>
      <c r="B7708" s="3">
        <v>21.317499999999999</v>
      </c>
      <c r="C7708" s="3">
        <v>0.21</v>
      </c>
      <c r="D7708" s="3">
        <f t="shared" si="1080"/>
        <v>33.143437500000005</v>
      </c>
      <c r="E7708" s="3">
        <f>MAX(B7708 - D7708/Inputs!$B$5, 0)</f>
        <v>0</v>
      </c>
      <c r="F7708" s="3">
        <f>MAX(D7708*Inputs!$B$5 - B7708, 0)</f>
        <v>7.8487250000000053</v>
      </c>
      <c r="G7708" s="3">
        <f t="shared" si="1081"/>
        <v>0.21</v>
      </c>
      <c r="H7708" t="str">
        <f t="shared" si="1082"/>
        <v>Charge</v>
      </c>
      <c r="I7708" s="3">
        <f t="shared" si="1087"/>
        <v>340</v>
      </c>
      <c r="J7708" s="3">
        <f t="shared" si="1088"/>
        <v>0</v>
      </c>
      <c r="K7708" s="3">
        <f>MIN(Inputs!$B$2, (Inputs!$B$8 - I7708)/Inputs!$B$9)</f>
        <v>0</v>
      </c>
      <c r="L7708" s="3">
        <f>MAX(MIN(Inputs!$B$2, I7708*Inputs!$B$10, Inputs!$B$8*Inputs!$B$4 - J7708), 0)</f>
        <v>170</v>
      </c>
      <c r="M7708" s="3">
        <f t="shared" si="1083"/>
        <v>0</v>
      </c>
      <c r="N7708" s="3">
        <f t="shared" si="1084"/>
        <v>0</v>
      </c>
      <c r="O7708" s="3">
        <f>IF(H7708="Reg", MIN(Inputs!$B$2, I7708*Inputs!$B$10, (Inputs!$B$8-I7708)/Inputs!$B$9), 0)</f>
        <v>0</v>
      </c>
      <c r="P7708" s="3">
        <f t="shared" si="1085"/>
        <v>0</v>
      </c>
      <c r="Q7708" s="3">
        <f t="shared" si="1086"/>
        <v>0</v>
      </c>
      <c r="R7708" s="3">
        <f>I7708 + M7708*Inputs!$B$9 - N7708/Inputs!$B$10</f>
        <v>340</v>
      </c>
    </row>
    <row r="7709" spans="1:18" x14ac:dyDescent="0.3">
      <c r="A7709" s="4">
        <v>46344.125</v>
      </c>
      <c r="B7709" s="3">
        <v>21.472500000000004</v>
      </c>
      <c r="C7709" s="3">
        <v>0.22</v>
      </c>
      <c r="D7709" s="3">
        <f t="shared" si="1080"/>
        <v>33.143437500000005</v>
      </c>
      <c r="E7709" s="3">
        <f>MAX(B7709 - D7709/Inputs!$B$5, 0)</f>
        <v>0</v>
      </c>
      <c r="F7709" s="3">
        <f>MAX(D7709*Inputs!$B$5 - B7709, 0)</f>
        <v>7.6937250000000006</v>
      </c>
      <c r="G7709" s="3">
        <f t="shared" si="1081"/>
        <v>0.22</v>
      </c>
      <c r="H7709" t="str">
        <f t="shared" si="1082"/>
        <v>Charge</v>
      </c>
      <c r="I7709" s="3">
        <f t="shared" si="1087"/>
        <v>340</v>
      </c>
      <c r="J7709" s="3">
        <f t="shared" si="1088"/>
        <v>0</v>
      </c>
      <c r="K7709" s="3">
        <f>MIN(Inputs!$B$2, (Inputs!$B$8 - I7709)/Inputs!$B$9)</f>
        <v>0</v>
      </c>
      <c r="L7709" s="3">
        <f>MAX(MIN(Inputs!$B$2, I7709*Inputs!$B$10, Inputs!$B$8*Inputs!$B$4 - J7709), 0)</f>
        <v>170</v>
      </c>
      <c r="M7709" s="3">
        <f t="shared" si="1083"/>
        <v>0</v>
      </c>
      <c r="N7709" s="3">
        <f t="shared" si="1084"/>
        <v>0</v>
      </c>
      <c r="O7709" s="3">
        <f>IF(H7709="Reg", MIN(Inputs!$B$2, I7709*Inputs!$B$10, (Inputs!$B$8-I7709)/Inputs!$B$9), 0)</f>
        <v>0</v>
      </c>
      <c r="P7709" s="3">
        <f t="shared" si="1085"/>
        <v>0</v>
      </c>
      <c r="Q7709" s="3">
        <f t="shared" si="1086"/>
        <v>0</v>
      </c>
      <c r="R7709" s="3">
        <f>I7709 + M7709*Inputs!$B$9 - N7709/Inputs!$B$10</f>
        <v>340</v>
      </c>
    </row>
    <row r="7710" spans="1:18" x14ac:dyDescent="0.3">
      <c r="A7710" s="4">
        <v>46344.166666666657</v>
      </c>
      <c r="B7710" s="3">
        <v>23.487500000000001</v>
      </c>
      <c r="C7710" s="3">
        <v>0.22</v>
      </c>
      <c r="D7710" s="3">
        <f t="shared" si="1080"/>
        <v>33.143437500000005</v>
      </c>
      <c r="E7710" s="3">
        <f>MAX(B7710 - D7710/Inputs!$B$5, 0)</f>
        <v>0</v>
      </c>
      <c r="F7710" s="3">
        <f>MAX(D7710*Inputs!$B$5 - B7710, 0)</f>
        <v>5.6787250000000036</v>
      </c>
      <c r="G7710" s="3">
        <f t="shared" si="1081"/>
        <v>0.22</v>
      </c>
      <c r="H7710" t="str">
        <f t="shared" si="1082"/>
        <v>Charge</v>
      </c>
      <c r="I7710" s="3">
        <f t="shared" si="1087"/>
        <v>340</v>
      </c>
      <c r="J7710" s="3">
        <f t="shared" si="1088"/>
        <v>0</v>
      </c>
      <c r="K7710" s="3">
        <f>MIN(Inputs!$B$2, (Inputs!$B$8 - I7710)/Inputs!$B$9)</f>
        <v>0</v>
      </c>
      <c r="L7710" s="3">
        <f>MAX(MIN(Inputs!$B$2, I7710*Inputs!$B$10, Inputs!$B$8*Inputs!$B$4 - J7710), 0)</f>
        <v>170</v>
      </c>
      <c r="M7710" s="3">
        <f t="shared" si="1083"/>
        <v>0</v>
      </c>
      <c r="N7710" s="3">
        <f t="shared" si="1084"/>
        <v>0</v>
      </c>
      <c r="O7710" s="3">
        <f>IF(H7710="Reg", MIN(Inputs!$B$2, I7710*Inputs!$B$10, (Inputs!$B$8-I7710)/Inputs!$B$9), 0)</f>
        <v>0</v>
      </c>
      <c r="P7710" s="3">
        <f t="shared" si="1085"/>
        <v>0</v>
      </c>
      <c r="Q7710" s="3">
        <f t="shared" si="1086"/>
        <v>0</v>
      </c>
      <c r="R7710" s="3">
        <f>I7710 + M7710*Inputs!$B$9 - N7710/Inputs!$B$10</f>
        <v>340</v>
      </c>
    </row>
    <row r="7711" spans="1:18" x14ac:dyDescent="0.3">
      <c r="A7711" s="4">
        <v>46344.208333333343</v>
      </c>
      <c r="B7711" s="3">
        <v>39.7425</v>
      </c>
      <c r="C7711" s="3">
        <v>0.2</v>
      </c>
      <c r="D7711" s="3">
        <f t="shared" si="1080"/>
        <v>33.143437500000005</v>
      </c>
      <c r="E7711" s="3">
        <f>MAX(B7711 - D7711/Inputs!$B$5, 0)</f>
        <v>2.0795028409090861</v>
      </c>
      <c r="F7711" s="3">
        <f>MAX(D7711*Inputs!$B$5 - B7711, 0)</f>
        <v>0</v>
      </c>
      <c r="G7711" s="3">
        <f t="shared" si="1081"/>
        <v>0.2</v>
      </c>
      <c r="H7711" t="str">
        <f t="shared" si="1082"/>
        <v>Discharge</v>
      </c>
      <c r="I7711" s="3">
        <f t="shared" si="1087"/>
        <v>340</v>
      </c>
      <c r="J7711" s="3">
        <f t="shared" si="1088"/>
        <v>0</v>
      </c>
      <c r="K7711" s="3">
        <f>MIN(Inputs!$B$2, (Inputs!$B$8 - I7711)/Inputs!$B$9)</f>
        <v>0</v>
      </c>
      <c r="L7711" s="3">
        <f>MAX(MIN(Inputs!$B$2, I7711*Inputs!$B$10, Inputs!$B$8*Inputs!$B$4 - J7711), 0)</f>
        <v>170</v>
      </c>
      <c r="M7711" s="3">
        <f t="shared" si="1083"/>
        <v>0</v>
      </c>
      <c r="N7711" s="3">
        <f t="shared" si="1084"/>
        <v>170</v>
      </c>
      <c r="O7711" s="3">
        <f>IF(H7711="Reg", MIN(Inputs!$B$2, I7711*Inputs!$B$10, (Inputs!$B$8-I7711)/Inputs!$B$9), 0)</f>
        <v>0</v>
      </c>
      <c r="P7711" s="3">
        <f t="shared" si="1085"/>
        <v>6756.2250000000004</v>
      </c>
      <c r="Q7711" s="3">
        <f t="shared" si="1086"/>
        <v>0</v>
      </c>
      <c r="R7711" s="3">
        <f>I7711 + M7711*Inputs!$B$9 - N7711/Inputs!$B$10</f>
        <v>158.77939109773115</v>
      </c>
    </row>
    <row r="7712" spans="1:18" x14ac:dyDescent="0.3">
      <c r="A7712" s="4">
        <v>46344.25</v>
      </c>
      <c r="B7712" s="3">
        <v>81.304999999999993</v>
      </c>
      <c r="C7712" s="3">
        <v>0.49</v>
      </c>
      <c r="D7712" s="3">
        <f t="shared" si="1080"/>
        <v>33.143437500000005</v>
      </c>
      <c r="E7712" s="3">
        <f>MAX(B7712 - D7712/Inputs!$B$5, 0)</f>
        <v>43.642002840909079</v>
      </c>
      <c r="F7712" s="3">
        <f>MAX(D7712*Inputs!$B$5 - B7712, 0)</f>
        <v>0</v>
      </c>
      <c r="G7712" s="3">
        <f t="shared" si="1081"/>
        <v>0.49</v>
      </c>
      <c r="H7712" t="str">
        <f t="shared" si="1082"/>
        <v>Discharge</v>
      </c>
      <c r="I7712" s="3">
        <f t="shared" si="1087"/>
        <v>158.77939109773115</v>
      </c>
      <c r="J7712" s="3">
        <f t="shared" si="1088"/>
        <v>170</v>
      </c>
      <c r="K7712" s="3">
        <f>MIN(Inputs!$B$2, (Inputs!$B$8 - I7712)/Inputs!$B$9)</f>
        <v>170</v>
      </c>
      <c r="L7712" s="3">
        <f>MAX(MIN(Inputs!$B$2, I7712*Inputs!$B$10, Inputs!$B$8*Inputs!$B$4 - J7712), 0)</f>
        <v>148.94827166799323</v>
      </c>
      <c r="M7712" s="3">
        <f t="shared" si="1083"/>
        <v>0</v>
      </c>
      <c r="N7712" s="3">
        <f t="shared" si="1084"/>
        <v>148.94827166799323</v>
      </c>
      <c r="O7712" s="3">
        <f>IF(H7712="Reg", MIN(Inputs!$B$2, I7712*Inputs!$B$10, (Inputs!$B$8-I7712)/Inputs!$B$9), 0)</f>
        <v>0</v>
      </c>
      <c r="P7712" s="3">
        <f t="shared" si="1085"/>
        <v>12110.239227966187</v>
      </c>
      <c r="Q7712" s="3">
        <f t="shared" si="1086"/>
        <v>0</v>
      </c>
      <c r="R7712" s="3">
        <f>I7712 + M7712*Inputs!$B$9 - N7712/Inputs!$B$10</f>
        <v>0</v>
      </c>
    </row>
    <row r="7713" spans="1:18" x14ac:dyDescent="0.3">
      <c r="A7713" s="4">
        <v>46344.291666666657</v>
      </c>
      <c r="B7713" s="3">
        <v>67.547499999999999</v>
      </c>
      <c r="C7713" s="3">
        <v>1</v>
      </c>
      <c r="D7713" s="3">
        <f t="shared" si="1080"/>
        <v>33.143437500000005</v>
      </c>
      <c r="E7713" s="3">
        <f>MAX(B7713 - D7713/Inputs!$B$5, 0)</f>
        <v>29.884502840909086</v>
      </c>
      <c r="F7713" s="3">
        <f>MAX(D7713*Inputs!$B$5 - B7713, 0)</f>
        <v>0</v>
      </c>
      <c r="G7713" s="3">
        <f t="shared" si="1081"/>
        <v>1</v>
      </c>
      <c r="H7713" t="str">
        <f t="shared" si="1082"/>
        <v>Discharge</v>
      </c>
      <c r="I7713" s="3">
        <f t="shared" si="1087"/>
        <v>0</v>
      </c>
      <c r="J7713" s="3">
        <f t="shared" si="1088"/>
        <v>318.94827166799325</v>
      </c>
      <c r="K7713" s="3">
        <f>MIN(Inputs!$B$2, (Inputs!$B$8 - I7713)/Inputs!$B$9)</f>
        <v>170</v>
      </c>
      <c r="L7713" s="3">
        <f>MAX(MIN(Inputs!$B$2, I7713*Inputs!$B$10, Inputs!$B$8*Inputs!$B$4 - J7713), 0)</f>
        <v>0</v>
      </c>
      <c r="M7713" s="3">
        <f t="shared" si="1083"/>
        <v>0</v>
      </c>
      <c r="N7713" s="3">
        <f t="shared" si="1084"/>
        <v>0</v>
      </c>
      <c r="O7713" s="3">
        <f>IF(H7713="Reg", MIN(Inputs!$B$2, I7713*Inputs!$B$10, (Inputs!$B$8-I7713)/Inputs!$B$9), 0)</f>
        <v>0</v>
      </c>
      <c r="P7713" s="3">
        <f t="shared" si="1085"/>
        <v>0</v>
      </c>
      <c r="Q7713" s="3">
        <f t="shared" si="1086"/>
        <v>0</v>
      </c>
      <c r="R7713" s="3">
        <f>I7713 + M7713*Inputs!$B$9 - N7713/Inputs!$B$10</f>
        <v>0</v>
      </c>
    </row>
    <row r="7714" spans="1:18" x14ac:dyDescent="0.3">
      <c r="A7714" s="4">
        <v>46344.333333333343</v>
      </c>
      <c r="B7714" s="3">
        <v>45.11</v>
      </c>
      <c r="C7714" s="3">
        <v>2</v>
      </c>
      <c r="D7714" s="3">
        <f t="shared" si="1080"/>
        <v>33.143437500000005</v>
      </c>
      <c r="E7714" s="3">
        <f>MAX(B7714 - D7714/Inputs!$B$5, 0)</f>
        <v>7.4470028409090858</v>
      </c>
      <c r="F7714" s="3">
        <f>MAX(D7714*Inputs!$B$5 - B7714, 0)</f>
        <v>0</v>
      </c>
      <c r="G7714" s="3">
        <f t="shared" si="1081"/>
        <v>2</v>
      </c>
      <c r="H7714" t="str">
        <f t="shared" si="1082"/>
        <v>Discharge</v>
      </c>
      <c r="I7714" s="3">
        <f t="shared" si="1087"/>
        <v>0</v>
      </c>
      <c r="J7714" s="3">
        <f t="shared" si="1088"/>
        <v>318.94827166799325</v>
      </c>
      <c r="K7714" s="3">
        <f>MIN(Inputs!$B$2, (Inputs!$B$8 - I7714)/Inputs!$B$9)</f>
        <v>170</v>
      </c>
      <c r="L7714" s="3">
        <f>MAX(MIN(Inputs!$B$2, I7714*Inputs!$B$10, Inputs!$B$8*Inputs!$B$4 - J7714), 0)</f>
        <v>0</v>
      </c>
      <c r="M7714" s="3">
        <f t="shared" si="1083"/>
        <v>0</v>
      </c>
      <c r="N7714" s="3">
        <f t="shared" si="1084"/>
        <v>0</v>
      </c>
      <c r="O7714" s="3">
        <f>IF(H7714="Reg", MIN(Inputs!$B$2, I7714*Inputs!$B$10, (Inputs!$B$8-I7714)/Inputs!$B$9), 0)</f>
        <v>0</v>
      </c>
      <c r="P7714" s="3">
        <f t="shared" si="1085"/>
        <v>0</v>
      </c>
      <c r="Q7714" s="3">
        <f t="shared" si="1086"/>
        <v>0</v>
      </c>
      <c r="R7714" s="3">
        <f>I7714 + M7714*Inputs!$B$9 - N7714/Inputs!$B$10</f>
        <v>0</v>
      </c>
    </row>
    <row r="7715" spans="1:18" x14ac:dyDescent="0.3">
      <c r="A7715" s="4">
        <v>46344.375</v>
      </c>
      <c r="B7715" s="3">
        <v>30.377499999999998</v>
      </c>
      <c r="C7715" s="3">
        <v>0.78</v>
      </c>
      <c r="D7715" s="3">
        <f t="shared" si="1080"/>
        <v>33.143437500000005</v>
      </c>
      <c r="E7715" s="3">
        <f>MAX(B7715 - D7715/Inputs!$B$5, 0)</f>
        <v>0</v>
      </c>
      <c r="F7715" s="3">
        <f>MAX(D7715*Inputs!$B$5 - B7715, 0)</f>
        <v>0</v>
      </c>
      <c r="G7715" s="3">
        <f t="shared" si="1081"/>
        <v>0.78</v>
      </c>
      <c r="H7715" t="str">
        <f t="shared" si="1082"/>
        <v>Reg</v>
      </c>
      <c r="I7715" s="3">
        <f t="shared" si="1087"/>
        <v>0</v>
      </c>
      <c r="J7715" s="3">
        <f t="shared" si="1088"/>
        <v>318.94827166799325</v>
      </c>
      <c r="K7715" s="3">
        <f>MIN(Inputs!$B$2, (Inputs!$B$8 - I7715)/Inputs!$B$9)</f>
        <v>170</v>
      </c>
      <c r="L7715" s="3">
        <f>MAX(MIN(Inputs!$B$2, I7715*Inputs!$B$10, Inputs!$B$8*Inputs!$B$4 - J7715), 0)</f>
        <v>0</v>
      </c>
      <c r="M7715" s="3">
        <f t="shared" si="1083"/>
        <v>0</v>
      </c>
      <c r="N7715" s="3">
        <f t="shared" si="1084"/>
        <v>0</v>
      </c>
      <c r="O7715" s="3">
        <f>IF(H7715="Reg", MIN(Inputs!$B$2, I7715*Inputs!$B$10, (Inputs!$B$8-I7715)/Inputs!$B$9), 0)</f>
        <v>0</v>
      </c>
      <c r="P7715" s="3">
        <f t="shared" si="1085"/>
        <v>0</v>
      </c>
      <c r="Q7715" s="3">
        <f t="shared" si="1086"/>
        <v>0</v>
      </c>
      <c r="R7715" s="3">
        <f>I7715 + M7715*Inputs!$B$9 - N7715/Inputs!$B$10</f>
        <v>0</v>
      </c>
    </row>
    <row r="7716" spans="1:18" x14ac:dyDescent="0.3">
      <c r="A7716" s="4">
        <v>46344.416666666657</v>
      </c>
      <c r="B7716" s="3">
        <v>22.61</v>
      </c>
      <c r="C7716" s="3">
        <v>0.64</v>
      </c>
      <c r="D7716" s="3">
        <f t="shared" si="1080"/>
        <v>33.143437500000005</v>
      </c>
      <c r="E7716" s="3">
        <f>MAX(B7716 - D7716/Inputs!$B$5, 0)</f>
        <v>0</v>
      </c>
      <c r="F7716" s="3">
        <f>MAX(D7716*Inputs!$B$5 - B7716, 0)</f>
        <v>6.5562250000000049</v>
      </c>
      <c r="G7716" s="3">
        <f t="shared" si="1081"/>
        <v>0.64</v>
      </c>
      <c r="H7716" t="str">
        <f t="shared" si="1082"/>
        <v>Charge</v>
      </c>
      <c r="I7716" s="3">
        <f t="shared" si="1087"/>
        <v>0</v>
      </c>
      <c r="J7716" s="3">
        <f t="shared" si="1088"/>
        <v>318.94827166799325</v>
      </c>
      <c r="K7716" s="3">
        <f>MIN(Inputs!$B$2, (Inputs!$B$8 - I7716)/Inputs!$B$9)</f>
        <v>170</v>
      </c>
      <c r="L7716" s="3">
        <f>MAX(MIN(Inputs!$B$2, I7716*Inputs!$B$10, Inputs!$B$8*Inputs!$B$4 - J7716), 0)</f>
        <v>0</v>
      </c>
      <c r="M7716" s="3">
        <f t="shared" si="1083"/>
        <v>170</v>
      </c>
      <c r="N7716" s="3">
        <f t="shared" si="1084"/>
        <v>0</v>
      </c>
      <c r="O7716" s="3">
        <f>IF(H7716="Reg", MIN(Inputs!$B$2, I7716*Inputs!$B$10, (Inputs!$B$8-I7716)/Inputs!$B$9), 0)</f>
        <v>0</v>
      </c>
      <c r="P7716" s="3">
        <f t="shared" si="1085"/>
        <v>-3843.7</v>
      </c>
      <c r="Q7716" s="3">
        <f t="shared" si="1086"/>
        <v>0</v>
      </c>
      <c r="R7716" s="3">
        <f>I7716 + M7716*Inputs!$B$9 - N7716/Inputs!$B$10</f>
        <v>159.4741358339966</v>
      </c>
    </row>
    <row r="7717" spans="1:18" x14ac:dyDescent="0.3">
      <c r="A7717" s="4">
        <v>46344.458333333343</v>
      </c>
      <c r="B7717" s="3">
        <v>20.817500000000003</v>
      </c>
      <c r="C7717" s="3">
        <v>0.5</v>
      </c>
      <c r="D7717" s="3">
        <f t="shared" si="1080"/>
        <v>33.143437500000005</v>
      </c>
      <c r="E7717" s="3">
        <f>MAX(B7717 - D7717/Inputs!$B$5, 0)</f>
        <v>0</v>
      </c>
      <c r="F7717" s="3">
        <f>MAX(D7717*Inputs!$B$5 - B7717, 0)</f>
        <v>8.3487250000000017</v>
      </c>
      <c r="G7717" s="3">
        <f t="shared" si="1081"/>
        <v>0.5</v>
      </c>
      <c r="H7717" t="str">
        <f t="shared" si="1082"/>
        <v>Charge</v>
      </c>
      <c r="I7717" s="3">
        <f t="shared" si="1087"/>
        <v>159.4741358339966</v>
      </c>
      <c r="J7717" s="3">
        <f t="shared" si="1088"/>
        <v>318.94827166799325</v>
      </c>
      <c r="K7717" s="3">
        <f>MIN(Inputs!$B$2, (Inputs!$B$8 - I7717)/Inputs!$B$9)</f>
        <v>170</v>
      </c>
      <c r="L7717" s="3">
        <f>MAX(MIN(Inputs!$B$2, I7717*Inputs!$B$10, Inputs!$B$8*Inputs!$B$4 - J7717), 0)</f>
        <v>21.051728332006746</v>
      </c>
      <c r="M7717" s="3">
        <f t="shared" si="1083"/>
        <v>170</v>
      </c>
      <c r="N7717" s="3">
        <f t="shared" si="1084"/>
        <v>0</v>
      </c>
      <c r="O7717" s="3">
        <f>IF(H7717="Reg", MIN(Inputs!$B$2, I7717*Inputs!$B$10, (Inputs!$B$8-I7717)/Inputs!$B$9), 0)</f>
        <v>0</v>
      </c>
      <c r="P7717" s="3">
        <f t="shared" si="1085"/>
        <v>-3538.9750000000004</v>
      </c>
      <c r="Q7717" s="3">
        <f t="shared" si="1086"/>
        <v>0</v>
      </c>
      <c r="R7717" s="3">
        <f>I7717 + M7717*Inputs!$B$9 - N7717/Inputs!$B$10</f>
        <v>318.9482716679932</v>
      </c>
    </row>
    <row r="7718" spans="1:18" x14ac:dyDescent="0.3">
      <c r="A7718" s="4">
        <v>46344.5</v>
      </c>
      <c r="B7718" s="3">
        <v>18.917499999999997</v>
      </c>
      <c r="C7718" s="3">
        <v>0.37</v>
      </c>
      <c r="D7718" s="3">
        <f t="shared" si="1080"/>
        <v>33.143437500000005</v>
      </c>
      <c r="E7718" s="3">
        <f>MAX(B7718 - D7718/Inputs!$B$5, 0)</f>
        <v>0</v>
      </c>
      <c r="F7718" s="3">
        <f>MAX(D7718*Inputs!$B$5 - B7718, 0)</f>
        <v>10.248725000000007</v>
      </c>
      <c r="G7718" s="3">
        <f t="shared" si="1081"/>
        <v>0.37</v>
      </c>
      <c r="H7718" t="str">
        <f t="shared" si="1082"/>
        <v>Charge</v>
      </c>
      <c r="I7718" s="3">
        <f t="shared" si="1087"/>
        <v>318.9482716679932</v>
      </c>
      <c r="J7718" s="3">
        <f t="shared" si="1088"/>
        <v>318.94827166799325</v>
      </c>
      <c r="K7718" s="3">
        <f>MIN(Inputs!$B$2, (Inputs!$B$8 - I7718)/Inputs!$B$9)</f>
        <v>22.44121780453775</v>
      </c>
      <c r="L7718" s="3">
        <f>MAX(MIN(Inputs!$B$2, I7718*Inputs!$B$10, Inputs!$B$8*Inputs!$B$4 - J7718), 0)</f>
        <v>21.051728332006746</v>
      </c>
      <c r="M7718" s="3">
        <f t="shared" si="1083"/>
        <v>22.44121780453775</v>
      </c>
      <c r="N7718" s="3">
        <f t="shared" si="1084"/>
        <v>0</v>
      </c>
      <c r="O7718" s="3">
        <f>IF(H7718="Reg", MIN(Inputs!$B$2, I7718*Inputs!$B$10, (Inputs!$B$8-I7718)/Inputs!$B$9), 0)</f>
        <v>0</v>
      </c>
      <c r="P7718" s="3">
        <f t="shared" si="1085"/>
        <v>-424.53173781734284</v>
      </c>
      <c r="Q7718" s="3">
        <f t="shared" si="1086"/>
        <v>0</v>
      </c>
      <c r="R7718" s="3">
        <f>I7718 + M7718*Inputs!$B$9 - N7718/Inputs!$B$10</f>
        <v>340</v>
      </c>
    </row>
    <row r="7719" spans="1:18" x14ac:dyDescent="0.3">
      <c r="A7719" s="4">
        <v>46344.541666666657</v>
      </c>
      <c r="B7719" s="3">
        <v>17.484999999999999</v>
      </c>
      <c r="C7719" s="3">
        <v>0.46</v>
      </c>
      <c r="D7719" s="3">
        <f t="shared" si="1080"/>
        <v>33.143437500000005</v>
      </c>
      <c r="E7719" s="3">
        <f>MAX(B7719 - D7719/Inputs!$B$5, 0)</f>
        <v>0</v>
      </c>
      <c r="F7719" s="3">
        <f>MAX(D7719*Inputs!$B$5 - B7719, 0)</f>
        <v>11.681225000000005</v>
      </c>
      <c r="G7719" s="3">
        <f t="shared" si="1081"/>
        <v>0.46</v>
      </c>
      <c r="H7719" t="str">
        <f t="shared" si="1082"/>
        <v>Charge</v>
      </c>
      <c r="I7719" s="3">
        <f t="shared" si="1087"/>
        <v>340</v>
      </c>
      <c r="J7719" s="3">
        <f t="shared" si="1088"/>
        <v>318.94827166799325</v>
      </c>
      <c r="K7719" s="3">
        <f>MIN(Inputs!$B$2, (Inputs!$B$8 - I7719)/Inputs!$B$9)</f>
        <v>0</v>
      </c>
      <c r="L7719" s="3">
        <f>MAX(MIN(Inputs!$B$2, I7719*Inputs!$B$10, Inputs!$B$8*Inputs!$B$4 - J7719), 0)</f>
        <v>21.051728332006746</v>
      </c>
      <c r="M7719" s="3">
        <f t="shared" si="1083"/>
        <v>0</v>
      </c>
      <c r="N7719" s="3">
        <f t="shared" si="1084"/>
        <v>0</v>
      </c>
      <c r="O7719" s="3">
        <f>IF(H7719="Reg", MIN(Inputs!$B$2, I7719*Inputs!$B$10, (Inputs!$B$8-I7719)/Inputs!$B$9), 0)</f>
        <v>0</v>
      </c>
      <c r="P7719" s="3">
        <f t="shared" si="1085"/>
        <v>0</v>
      </c>
      <c r="Q7719" s="3">
        <f t="shared" si="1086"/>
        <v>0</v>
      </c>
      <c r="R7719" s="3">
        <f>I7719 + M7719*Inputs!$B$9 - N7719/Inputs!$B$10</f>
        <v>340</v>
      </c>
    </row>
    <row r="7720" spans="1:18" x14ac:dyDescent="0.3">
      <c r="A7720" s="4">
        <v>46344.583333333343</v>
      </c>
      <c r="B7720" s="3">
        <v>18.79</v>
      </c>
      <c r="C7720" s="3">
        <v>0.87</v>
      </c>
      <c r="D7720" s="3">
        <f t="shared" si="1080"/>
        <v>33.143437500000005</v>
      </c>
      <c r="E7720" s="3">
        <f>MAX(B7720 - D7720/Inputs!$B$5, 0)</f>
        <v>0</v>
      </c>
      <c r="F7720" s="3">
        <f>MAX(D7720*Inputs!$B$5 - B7720, 0)</f>
        <v>10.376225000000005</v>
      </c>
      <c r="G7720" s="3">
        <f t="shared" si="1081"/>
        <v>0.87</v>
      </c>
      <c r="H7720" t="str">
        <f t="shared" si="1082"/>
        <v>Charge</v>
      </c>
      <c r="I7720" s="3">
        <f t="shared" si="1087"/>
        <v>340</v>
      </c>
      <c r="J7720" s="3">
        <f t="shared" si="1088"/>
        <v>318.94827166799325</v>
      </c>
      <c r="K7720" s="3">
        <f>MIN(Inputs!$B$2, (Inputs!$B$8 - I7720)/Inputs!$B$9)</f>
        <v>0</v>
      </c>
      <c r="L7720" s="3">
        <f>MAX(MIN(Inputs!$B$2, I7720*Inputs!$B$10, Inputs!$B$8*Inputs!$B$4 - J7720), 0)</f>
        <v>21.051728332006746</v>
      </c>
      <c r="M7720" s="3">
        <f t="shared" si="1083"/>
        <v>0</v>
      </c>
      <c r="N7720" s="3">
        <f t="shared" si="1084"/>
        <v>0</v>
      </c>
      <c r="O7720" s="3">
        <f>IF(H7720="Reg", MIN(Inputs!$B$2, I7720*Inputs!$B$10, (Inputs!$B$8-I7720)/Inputs!$B$9), 0)</f>
        <v>0</v>
      </c>
      <c r="P7720" s="3">
        <f t="shared" si="1085"/>
        <v>0</v>
      </c>
      <c r="Q7720" s="3">
        <f t="shared" si="1086"/>
        <v>0</v>
      </c>
      <c r="R7720" s="3">
        <f>I7720 + M7720*Inputs!$B$9 - N7720/Inputs!$B$10</f>
        <v>340</v>
      </c>
    </row>
    <row r="7721" spans="1:18" x14ac:dyDescent="0.3">
      <c r="A7721" s="4">
        <v>46344.625</v>
      </c>
      <c r="B7721" s="3">
        <v>22.817499999999999</v>
      </c>
      <c r="C7721" s="3">
        <v>1</v>
      </c>
      <c r="D7721" s="3">
        <f t="shared" si="1080"/>
        <v>33.143437500000005</v>
      </c>
      <c r="E7721" s="3">
        <f>MAX(B7721 - D7721/Inputs!$B$5, 0)</f>
        <v>0</v>
      </c>
      <c r="F7721" s="3">
        <f>MAX(D7721*Inputs!$B$5 - B7721, 0)</f>
        <v>6.3487250000000053</v>
      </c>
      <c r="G7721" s="3">
        <f t="shared" si="1081"/>
        <v>1</v>
      </c>
      <c r="H7721" t="str">
        <f t="shared" si="1082"/>
        <v>Charge</v>
      </c>
      <c r="I7721" s="3">
        <f t="shared" si="1087"/>
        <v>340</v>
      </c>
      <c r="J7721" s="3">
        <f t="shared" si="1088"/>
        <v>318.94827166799325</v>
      </c>
      <c r="K7721" s="3">
        <f>MIN(Inputs!$B$2, (Inputs!$B$8 - I7721)/Inputs!$B$9)</f>
        <v>0</v>
      </c>
      <c r="L7721" s="3">
        <f>MAX(MIN(Inputs!$B$2, I7721*Inputs!$B$10, Inputs!$B$8*Inputs!$B$4 - J7721), 0)</f>
        <v>21.051728332006746</v>
      </c>
      <c r="M7721" s="3">
        <f t="shared" si="1083"/>
        <v>0</v>
      </c>
      <c r="N7721" s="3">
        <f t="shared" si="1084"/>
        <v>0</v>
      </c>
      <c r="O7721" s="3">
        <f>IF(H7721="Reg", MIN(Inputs!$B$2, I7721*Inputs!$B$10, (Inputs!$B$8-I7721)/Inputs!$B$9), 0)</f>
        <v>0</v>
      </c>
      <c r="P7721" s="3">
        <f t="shared" si="1085"/>
        <v>0</v>
      </c>
      <c r="Q7721" s="3">
        <f t="shared" si="1086"/>
        <v>0</v>
      </c>
      <c r="R7721" s="3">
        <f>I7721 + M7721*Inputs!$B$9 - N7721/Inputs!$B$10</f>
        <v>340</v>
      </c>
    </row>
    <row r="7722" spans="1:18" x14ac:dyDescent="0.3">
      <c r="A7722" s="4">
        <v>46344.666666666657</v>
      </c>
      <c r="B7722" s="3">
        <v>32.912500000000001</v>
      </c>
      <c r="C7722" s="3">
        <v>3.81</v>
      </c>
      <c r="D7722" s="3">
        <f t="shared" si="1080"/>
        <v>33.143437500000005</v>
      </c>
      <c r="E7722" s="3">
        <f>MAX(B7722 - D7722/Inputs!$B$5, 0)</f>
        <v>0</v>
      </c>
      <c r="F7722" s="3">
        <f>MAX(D7722*Inputs!$B$5 - B7722, 0)</f>
        <v>0</v>
      </c>
      <c r="G7722" s="3">
        <f t="shared" si="1081"/>
        <v>3.81</v>
      </c>
      <c r="H7722" t="str">
        <f t="shared" si="1082"/>
        <v>Reg</v>
      </c>
      <c r="I7722" s="3">
        <f t="shared" si="1087"/>
        <v>340</v>
      </c>
      <c r="J7722" s="3">
        <f t="shared" si="1088"/>
        <v>318.94827166799325</v>
      </c>
      <c r="K7722" s="3">
        <f>MIN(Inputs!$B$2, (Inputs!$B$8 - I7722)/Inputs!$B$9)</f>
        <v>0</v>
      </c>
      <c r="L7722" s="3">
        <f>MAX(MIN(Inputs!$B$2, I7722*Inputs!$B$10, Inputs!$B$8*Inputs!$B$4 - J7722), 0)</f>
        <v>21.051728332006746</v>
      </c>
      <c r="M7722" s="3">
        <f t="shared" si="1083"/>
        <v>0</v>
      </c>
      <c r="N7722" s="3">
        <f t="shared" si="1084"/>
        <v>0</v>
      </c>
      <c r="O7722" s="3">
        <f>IF(H7722="Reg", MIN(Inputs!$B$2, I7722*Inputs!$B$10, (Inputs!$B$8-I7722)/Inputs!$B$9), 0)</f>
        <v>0</v>
      </c>
      <c r="P7722" s="3">
        <f t="shared" si="1085"/>
        <v>0</v>
      </c>
      <c r="Q7722" s="3">
        <f t="shared" si="1086"/>
        <v>0</v>
      </c>
      <c r="R7722" s="3">
        <f>I7722 + M7722*Inputs!$B$9 - N7722/Inputs!$B$10</f>
        <v>340</v>
      </c>
    </row>
    <row r="7723" spans="1:18" x14ac:dyDescent="0.3">
      <c r="A7723" s="4">
        <v>46344.708333333343</v>
      </c>
      <c r="B7723" s="3">
        <v>51.702500000000001</v>
      </c>
      <c r="C7723" s="3">
        <v>35.659999999999997</v>
      </c>
      <c r="D7723" s="3">
        <f t="shared" si="1080"/>
        <v>33.143437500000005</v>
      </c>
      <c r="E7723" s="3">
        <f>MAX(B7723 - D7723/Inputs!$B$5, 0)</f>
        <v>14.039502840909087</v>
      </c>
      <c r="F7723" s="3">
        <f>MAX(D7723*Inputs!$B$5 - B7723, 0)</f>
        <v>0</v>
      </c>
      <c r="G7723" s="3">
        <f t="shared" si="1081"/>
        <v>35.659999999999997</v>
      </c>
      <c r="H7723" t="str">
        <f t="shared" si="1082"/>
        <v>Reg</v>
      </c>
      <c r="I7723" s="3">
        <f t="shared" si="1087"/>
        <v>340</v>
      </c>
      <c r="J7723" s="3">
        <f t="shared" si="1088"/>
        <v>318.94827166799325</v>
      </c>
      <c r="K7723" s="3">
        <f>MIN(Inputs!$B$2, (Inputs!$B$8 - I7723)/Inputs!$B$9)</f>
        <v>0</v>
      </c>
      <c r="L7723" s="3">
        <f>MAX(MIN(Inputs!$B$2, I7723*Inputs!$B$10, Inputs!$B$8*Inputs!$B$4 - J7723), 0)</f>
        <v>21.051728332006746</v>
      </c>
      <c r="M7723" s="3">
        <f t="shared" si="1083"/>
        <v>0</v>
      </c>
      <c r="N7723" s="3">
        <f t="shared" si="1084"/>
        <v>0</v>
      </c>
      <c r="O7723" s="3">
        <f>IF(H7723="Reg", MIN(Inputs!$B$2, I7723*Inputs!$B$10, (Inputs!$B$8-I7723)/Inputs!$B$9), 0)</f>
        <v>0</v>
      </c>
      <c r="P7723" s="3">
        <f t="shared" si="1085"/>
        <v>0</v>
      </c>
      <c r="Q7723" s="3">
        <f t="shared" si="1086"/>
        <v>0</v>
      </c>
      <c r="R7723" s="3">
        <f>I7723 + M7723*Inputs!$B$9 - N7723/Inputs!$B$10</f>
        <v>340</v>
      </c>
    </row>
    <row r="7724" spans="1:18" x14ac:dyDescent="0.3">
      <c r="A7724" s="4">
        <v>46344.75</v>
      </c>
      <c r="B7724" s="3">
        <v>47.137500000000003</v>
      </c>
      <c r="C7724" s="3">
        <v>14.99</v>
      </c>
      <c r="D7724" s="3">
        <f t="shared" si="1080"/>
        <v>33.143437500000005</v>
      </c>
      <c r="E7724" s="3">
        <f>MAX(B7724 - D7724/Inputs!$B$5, 0)</f>
        <v>9.4745028409090892</v>
      </c>
      <c r="F7724" s="3">
        <f>MAX(D7724*Inputs!$B$5 - B7724, 0)</f>
        <v>0</v>
      </c>
      <c r="G7724" s="3">
        <f t="shared" si="1081"/>
        <v>14.99</v>
      </c>
      <c r="H7724" t="str">
        <f t="shared" si="1082"/>
        <v>Reg</v>
      </c>
      <c r="I7724" s="3">
        <f t="shared" si="1087"/>
        <v>340</v>
      </c>
      <c r="J7724" s="3">
        <f t="shared" si="1088"/>
        <v>318.94827166799325</v>
      </c>
      <c r="K7724" s="3">
        <f>MIN(Inputs!$B$2, (Inputs!$B$8 - I7724)/Inputs!$B$9)</f>
        <v>0</v>
      </c>
      <c r="L7724" s="3">
        <f>MAX(MIN(Inputs!$B$2, I7724*Inputs!$B$10, Inputs!$B$8*Inputs!$B$4 - J7724), 0)</f>
        <v>21.051728332006746</v>
      </c>
      <c r="M7724" s="3">
        <f t="shared" si="1083"/>
        <v>0</v>
      </c>
      <c r="N7724" s="3">
        <f t="shared" si="1084"/>
        <v>0</v>
      </c>
      <c r="O7724" s="3">
        <f>IF(H7724="Reg", MIN(Inputs!$B$2, I7724*Inputs!$B$10, (Inputs!$B$8-I7724)/Inputs!$B$9), 0)</f>
        <v>0</v>
      </c>
      <c r="P7724" s="3">
        <f t="shared" si="1085"/>
        <v>0</v>
      </c>
      <c r="Q7724" s="3">
        <f t="shared" si="1086"/>
        <v>0</v>
      </c>
      <c r="R7724" s="3">
        <f>I7724 + M7724*Inputs!$B$9 - N7724/Inputs!$B$10</f>
        <v>340</v>
      </c>
    </row>
    <row r="7725" spans="1:18" x14ac:dyDescent="0.3">
      <c r="A7725" s="4">
        <v>46344.791666666657</v>
      </c>
      <c r="B7725" s="3">
        <v>44.335000000000001</v>
      </c>
      <c r="C7725" s="3">
        <v>27.85</v>
      </c>
      <c r="D7725" s="3">
        <f t="shared" si="1080"/>
        <v>33.143437500000005</v>
      </c>
      <c r="E7725" s="3">
        <f>MAX(B7725 - D7725/Inputs!$B$5, 0)</f>
        <v>6.6720028409090872</v>
      </c>
      <c r="F7725" s="3">
        <f>MAX(D7725*Inputs!$B$5 - B7725, 0)</f>
        <v>0</v>
      </c>
      <c r="G7725" s="3">
        <f t="shared" si="1081"/>
        <v>27.85</v>
      </c>
      <c r="H7725" t="str">
        <f t="shared" si="1082"/>
        <v>Reg</v>
      </c>
      <c r="I7725" s="3">
        <f t="shared" si="1087"/>
        <v>340</v>
      </c>
      <c r="J7725" s="3">
        <f t="shared" si="1088"/>
        <v>318.94827166799325</v>
      </c>
      <c r="K7725" s="3">
        <f>MIN(Inputs!$B$2, (Inputs!$B$8 - I7725)/Inputs!$B$9)</f>
        <v>0</v>
      </c>
      <c r="L7725" s="3">
        <f>MAX(MIN(Inputs!$B$2, I7725*Inputs!$B$10, Inputs!$B$8*Inputs!$B$4 - J7725), 0)</f>
        <v>21.051728332006746</v>
      </c>
      <c r="M7725" s="3">
        <f t="shared" si="1083"/>
        <v>0</v>
      </c>
      <c r="N7725" s="3">
        <f t="shared" si="1084"/>
        <v>0</v>
      </c>
      <c r="O7725" s="3">
        <f>IF(H7725="Reg", MIN(Inputs!$B$2, I7725*Inputs!$B$10, (Inputs!$B$8-I7725)/Inputs!$B$9), 0)</f>
        <v>0</v>
      </c>
      <c r="P7725" s="3">
        <f t="shared" si="1085"/>
        <v>0</v>
      </c>
      <c r="Q7725" s="3">
        <f t="shared" si="1086"/>
        <v>0</v>
      </c>
      <c r="R7725" s="3">
        <f>I7725 + M7725*Inputs!$B$9 - N7725/Inputs!$B$10</f>
        <v>340</v>
      </c>
    </row>
    <row r="7726" spans="1:18" x14ac:dyDescent="0.3">
      <c r="A7726" s="4">
        <v>46344.833333333343</v>
      </c>
      <c r="B7726" s="3">
        <v>39.19</v>
      </c>
      <c r="C7726" s="3">
        <v>19.329999999999998</v>
      </c>
      <c r="D7726" s="3">
        <f t="shared" si="1080"/>
        <v>33.143437500000005</v>
      </c>
      <c r="E7726" s="3">
        <f>MAX(B7726 - D7726/Inputs!$B$5, 0)</f>
        <v>1.5270028409090841</v>
      </c>
      <c r="F7726" s="3">
        <f>MAX(D7726*Inputs!$B$5 - B7726, 0)</f>
        <v>0</v>
      </c>
      <c r="G7726" s="3">
        <f t="shared" si="1081"/>
        <v>19.329999999999998</v>
      </c>
      <c r="H7726" t="str">
        <f t="shared" si="1082"/>
        <v>Reg</v>
      </c>
      <c r="I7726" s="3">
        <f t="shared" si="1087"/>
        <v>340</v>
      </c>
      <c r="J7726" s="3">
        <f t="shared" si="1088"/>
        <v>318.94827166799325</v>
      </c>
      <c r="K7726" s="3">
        <f>MIN(Inputs!$B$2, (Inputs!$B$8 - I7726)/Inputs!$B$9)</f>
        <v>0</v>
      </c>
      <c r="L7726" s="3">
        <f>MAX(MIN(Inputs!$B$2, I7726*Inputs!$B$10, Inputs!$B$8*Inputs!$B$4 - J7726), 0)</f>
        <v>21.051728332006746</v>
      </c>
      <c r="M7726" s="3">
        <f t="shared" si="1083"/>
        <v>0</v>
      </c>
      <c r="N7726" s="3">
        <f t="shared" si="1084"/>
        <v>0</v>
      </c>
      <c r="O7726" s="3">
        <f>IF(H7726="Reg", MIN(Inputs!$B$2, I7726*Inputs!$B$10, (Inputs!$B$8-I7726)/Inputs!$B$9), 0)</f>
        <v>0</v>
      </c>
      <c r="P7726" s="3">
        <f t="shared" si="1085"/>
        <v>0</v>
      </c>
      <c r="Q7726" s="3">
        <f t="shared" si="1086"/>
        <v>0</v>
      </c>
      <c r="R7726" s="3">
        <f>I7726 + M7726*Inputs!$B$9 - N7726/Inputs!$B$10</f>
        <v>340</v>
      </c>
    </row>
    <row r="7727" spans="1:18" x14ac:dyDescent="0.3">
      <c r="A7727" s="4">
        <v>46344.875</v>
      </c>
      <c r="B7727" s="3">
        <v>28.412500000000001</v>
      </c>
      <c r="C7727" s="3">
        <v>4.9800000000000004</v>
      </c>
      <c r="D7727" s="3">
        <f t="shared" si="1080"/>
        <v>33.143437500000005</v>
      </c>
      <c r="E7727" s="3">
        <f>MAX(B7727 - D7727/Inputs!$B$5, 0)</f>
        <v>0</v>
      </c>
      <c r="F7727" s="3">
        <f>MAX(D7727*Inputs!$B$5 - B7727, 0)</f>
        <v>0.75372500000000286</v>
      </c>
      <c r="G7727" s="3">
        <f t="shared" si="1081"/>
        <v>4.9800000000000004</v>
      </c>
      <c r="H7727" t="str">
        <f t="shared" si="1082"/>
        <v>Reg</v>
      </c>
      <c r="I7727" s="3">
        <f t="shared" si="1087"/>
        <v>340</v>
      </c>
      <c r="J7727" s="3">
        <f t="shared" si="1088"/>
        <v>318.94827166799325</v>
      </c>
      <c r="K7727" s="3">
        <f>MIN(Inputs!$B$2, (Inputs!$B$8 - I7727)/Inputs!$B$9)</f>
        <v>0</v>
      </c>
      <c r="L7727" s="3">
        <f>MAX(MIN(Inputs!$B$2, I7727*Inputs!$B$10, Inputs!$B$8*Inputs!$B$4 - J7727), 0)</f>
        <v>21.051728332006746</v>
      </c>
      <c r="M7727" s="3">
        <f t="shared" si="1083"/>
        <v>0</v>
      </c>
      <c r="N7727" s="3">
        <f t="shared" si="1084"/>
        <v>0</v>
      </c>
      <c r="O7727" s="3">
        <f>IF(H7727="Reg", MIN(Inputs!$B$2, I7727*Inputs!$B$10, (Inputs!$B$8-I7727)/Inputs!$B$9), 0)</f>
        <v>0</v>
      </c>
      <c r="P7727" s="3">
        <f t="shared" si="1085"/>
        <v>0</v>
      </c>
      <c r="Q7727" s="3">
        <f t="shared" si="1086"/>
        <v>0</v>
      </c>
      <c r="R7727" s="3">
        <f>I7727 + M7727*Inputs!$B$9 - N7727/Inputs!$B$10</f>
        <v>340</v>
      </c>
    </row>
    <row r="7728" spans="1:18" x14ac:dyDescent="0.3">
      <c r="A7728" s="4">
        <v>46344.916666666657</v>
      </c>
      <c r="B7728" s="3">
        <v>25.4375</v>
      </c>
      <c r="C7728" s="3">
        <v>1</v>
      </c>
      <c r="D7728" s="3">
        <f t="shared" si="1080"/>
        <v>33.143437500000005</v>
      </c>
      <c r="E7728" s="3">
        <f>MAX(B7728 - D7728/Inputs!$B$5, 0)</f>
        <v>0</v>
      </c>
      <c r="F7728" s="3">
        <f>MAX(D7728*Inputs!$B$5 - B7728, 0)</f>
        <v>3.7287250000000043</v>
      </c>
      <c r="G7728" s="3">
        <f t="shared" si="1081"/>
        <v>1</v>
      </c>
      <c r="H7728" t="str">
        <f t="shared" si="1082"/>
        <v>Charge</v>
      </c>
      <c r="I7728" s="3">
        <f t="shared" si="1087"/>
        <v>340</v>
      </c>
      <c r="J7728" s="3">
        <f t="shared" si="1088"/>
        <v>318.94827166799325</v>
      </c>
      <c r="K7728" s="3">
        <f>MIN(Inputs!$B$2, (Inputs!$B$8 - I7728)/Inputs!$B$9)</f>
        <v>0</v>
      </c>
      <c r="L7728" s="3">
        <f>MAX(MIN(Inputs!$B$2, I7728*Inputs!$B$10, Inputs!$B$8*Inputs!$B$4 - J7728), 0)</f>
        <v>21.051728332006746</v>
      </c>
      <c r="M7728" s="3">
        <f t="shared" si="1083"/>
        <v>0</v>
      </c>
      <c r="N7728" s="3">
        <f t="shared" si="1084"/>
        <v>0</v>
      </c>
      <c r="O7728" s="3">
        <f>IF(H7728="Reg", MIN(Inputs!$B$2, I7728*Inputs!$B$10, (Inputs!$B$8-I7728)/Inputs!$B$9), 0)</f>
        <v>0</v>
      </c>
      <c r="P7728" s="3">
        <f t="shared" si="1085"/>
        <v>0</v>
      </c>
      <c r="Q7728" s="3">
        <f t="shared" si="1086"/>
        <v>0</v>
      </c>
      <c r="R7728" s="3">
        <f>I7728 + M7728*Inputs!$B$9 - N7728/Inputs!$B$10</f>
        <v>340</v>
      </c>
    </row>
    <row r="7729" spans="1:18" x14ac:dyDescent="0.3">
      <c r="A7729" s="4">
        <v>46344.958333333343</v>
      </c>
      <c r="B7729" s="3">
        <v>29.232500000000002</v>
      </c>
      <c r="C7729" s="3">
        <v>0.84</v>
      </c>
      <c r="D7729" s="3">
        <f t="shared" si="1080"/>
        <v>33.143437500000005</v>
      </c>
      <c r="E7729" s="3">
        <f>MAX(B7729 - D7729/Inputs!$B$5, 0)</f>
        <v>0</v>
      </c>
      <c r="F7729" s="3">
        <f>MAX(D7729*Inputs!$B$5 - B7729, 0)</f>
        <v>0</v>
      </c>
      <c r="G7729" s="3">
        <f t="shared" si="1081"/>
        <v>0.84</v>
      </c>
      <c r="H7729" t="str">
        <f t="shared" si="1082"/>
        <v>Reg</v>
      </c>
      <c r="I7729" s="3">
        <f t="shared" si="1087"/>
        <v>340</v>
      </c>
      <c r="J7729" s="3">
        <f t="shared" si="1088"/>
        <v>318.94827166799325</v>
      </c>
      <c r="K7729" s="3">
        <f>MIN(Inputs!$B$2, (Inputs!$B$8 - I7729)/Inputs!$B$9)</f>
        <v>0</v>
      </c>
      <c r="L7729" s="3">
        <f>MAX(MIN(Inputs!$B$2, I7729*Inputs!$B$10, Inputs!$B$8*Inputs!$B$4 - J7729), 0)</f>
        <v>21.051728332006746</v>
      </c>
      <c r="M7729" s="3">
        <f t="shared" si="1083"/>
        <v>0</v>
      </c>
      <c r="N7729" s="3">
        <f t="shared" si="1084"/>
        <v>0</v>
      </c>
      <c r="O7729" s="3">
        <f>IF(H7729="Reg", MIN(Inputs!$B$2, I7729*Inputs!$B$10, (Inputs!$B$8-I7729)/Inputs!$B$9), 0)</f>
        <v>0</v>
      </c>
      <c r="P7729" s="3">
        <f t="shared" si="1085"/>
        <v>0</v>
      </c>
      <c r="Q7729" s="3">
        <f t="shared" si="1086"/>
        <v>0</v>
      </c>
      <c r="R7729" s="3">
        <f>I7729 + M7729*Inputs!$B$9 - N7729/Inputs!$B$10</f>
        <v>340</v>
      </c>
    </row>
    <row r="7730" spans="1:18" x14ac:dyDescent="0.3">
      <c r="A7730" s="4">
        <v>46345</v>
      </c>
      <c r="B7730" s="3">
        <v>55.522500000000001</v>
      </c>
      <c r="C7730" s="3">
        <v>7.0000000000000007E-2</v>
      </c>
      <c r="D7730" s="3">
        <f t="shared" si="1080"/>
        <v>49.148333333333341</v>
      </c>
      <c r="E7730" s="3">
        <f>MAX(B7730 - D7730/Inputs!$B$5, 0)</f>
        <v>0</v>
      </c>
      <c r="F7730" s="3">
        <f>MAX(D7730*Inputs!$B$5 - B7730, 0)</f>
        <v>0</v>
      </c>
      <c r="G7730" s="3">
        <f t="shared" si="1081"/>
        <v>7.0000000000000007E-2</v>
      </c>
      <c r="H7730" t="str">
        <f t="shared" si="1082"/>
        <v>Reg</v>
      </c>
      <c r="I7730" s="3">
        <f t="shared" si="1087"/>
        <v>340</v>
      </c>
      <c r="J7730" s="3">
        <f t="shared" si="1088"/>
        <v>0</v>
      </c>
      <c r="K7730" s="3">
        <f>MIN(Inputs!$B$2, (Inputs!$B$8 - I7730)/Inputs!$B$9)</f>
        <v>0</v>
      </c>
      <c r="L7730" s="3">
        <f>MAX(MIN(Inputs!$B$2, I7730*Inputs!$B$10, Inputs!$B$8*Inputs!$B$4 - J7730), 0)</f>
        <v>170</v>
      </c>
      <c r="M7730" s="3">
        <f t="shared" si="1083"/>
        <v>0</v>
      </c>
      <c r="N7730" s="3">
        <f t="shared" si="1084"/>
        <v>0</v>
      </c>
      <c r="O7730" s="3">
        <f>IF(H7730="Reg", MIN(Inputs!$B$2, I7730*Inputs!$B$10, (Inputs!$B$8-I7730)/Inputs!$B$9), 0)</f>
        <v>0</v>
      </c>
      <c r="P7730" s="3">
        <f t="shared" si="1085"/>
        <v>0</v>
      </c>
      <c r="Q7730" s="3">
        <f t="shared" si="1086"/>
        <v>0</v>
      </c>
      <c r="R7730" s="3">
        <f>I7730 + M7730*Inputs!$B$9 - N7730/Inputs!$B$10</f>
        <v>340</v>
      </c>
    </row>
    <row r="7731" spans="1:18" x14ac:dyDescent="0.3">
      <c r="A7731" s="4">
        <v>46345.041666666657</v>
      </c>
      <c r="B7731" s="3">
        <v>48.787500000000001</v>
      </c>
      <c r="C7731" s="3">
        <v>0.09</v>
      </c>
      <c r="D7731" s="3">
        <f t="shared" si="1080"/>
        <v>49.148333333333341</v>
      </c>
      <c r="E7731" s="3">
        <f>MAX(B7731 - D7731/Inputs!$B$5, 0)</f>
        <v>0</v>
      </c>
      <c r="F7731" s="3">
        <f>MAX(D7731*Inputs!$B$5 - B7731, 0)</f>
        <v>0</v>
      </c>
      <c r="G7731" s="3">
        <f t="shared" si="1081"/>
        <v>0.09</v>
      </c>
      <c r="H7731" t="str">
        <f t="shared" si="1082"/>
        <v>Reg</v>
      </c>
      <c r="I7731" s="3">
        <f t="shared" si="1087"/>
        <v>340</v>
      </c>
      <c r="J7731" s="3">
        <f t="shared" si="1088"/>
        <v>0</v>
      </c>
      <c r="K7731" s="3">
        <f>MIN(Inputs!$B$2, (Inputs!$B$8 - I7731)/Inputs!$B$9)</f>
        <v>0</v>
      </c>
      <c r="L7731" s="3">
        <f>MAX(MIN(Inputs!$B$2, I7731*Inputs!$B$10, Inputs!$B$8*Inputs!$B$4 - J7731), 0)</f>
        <v>170</v>
      </c>
      <c r="M7731" s="3">
        <f t="shared" si="1083"/>
        <v>0</v>
      </c>
      <c r="N7731" s="3">
        <f t="shared" si="1084"/>
        <v>0</v>
      </c>
      <c r="O7731" s="3">
        <f>IF(H7731="Reg", MIN(Inputs!$B$2, I7731*Inputs!$B$10, (Inputs!$B$8-I7731)/Inputs!$B$9), 0)</f>
        <v>0</v>
      </c>
      <c r="P7731" s="3">
        <f t="shared" si="1085"/>
        <v>0</v>
      </c>
      <c r="Q7731" s="3">
        <f t="shared" si="1086"/>
        <v>0</v>
      </c>
      <c r="R7731" s="3">
        <f>I7731 + M7731*Inputs!$B$9 - N7731/Inputs!$B$10</f>
        <v>340</v>
      </c>
    </row>
    <row r="7732" spans="1:18" x14ac:dyDescent="0.3">
      <c r="A7732" s="4">
        <v>46345.083333333343</v>
      </c>
      <c r="B7732" s="3">
        <v>62.564999999999998</v>
      </c>
      <c r="C7732" s="3">
        <v>0.34</v>
      </c>
      <c r="D7732" s="3">
        <f t="shared" si="1080"/>
        <v>49.148333333333341</v>
      </c>
      <c r="E7732" s="3">
        <f>MAX(B7732 - D7732/Inputs!$B$5, 0)</f>
        <v>6.7146212121212017</v>
      </c>
      <c r="F7732" s="3">
        <f>MAX(D7732*Inputs!$B$5 - B7732, 0)</f>
        <v>0</v>
      </c>
      <c r="G7732" s="3">
        <f t="shared" si="1081"/>
        <v>0.34</v>
      </c>
      <c r="H7732" t="str">
        <f t="shared" si="1082"/>
        <v>Discharge</v>
      </c>
      <c r="I7732" s="3">
        <f t="shared" si="1087"/>
        <v>340</v>
      </c>
      <c r="J7732" s="3">
        <f t="shared" si="1088"/>
        <v>0</v>
      </c>
      <c r="K7732" s="3">
        <f>MIN(Inputs!$B$2, (Inputs!$B$8 - I7732)/Inputs!$B$9)</f>
        <v>0</v>
      </c>
      <c r="L7732" s="3">
        <f>MAX(MIN(Inputs!$B$2, I7732*Inputs!$B$10, Inputs!$B$8*Inputs!$B$4 - J7732), 0)</f>
        <v>170</v>
      </c>
      <c r="M7732" s="3">
        <f t="shared" si="1083"/>
        <v>0</v>
      </c>
      <c r="N7732" s="3">
        <f t="shared" si="1084"/>
        <v>170</v>
      </c>
      <c r="O7732" s="3">
        <f>IF(H7732="Reg", MIN(Inputs!$B$2, I7732*Inputs!$B$10, (Inputs!$B$8-I7732)/Inputs!$B$9), 0)</f>
        <v>0</v>
      </c>
      <c r="P7732" s="3">
        <f t="shared" si="1085"/>
        <v>10636.05</v>
      </c>
      <c r="Q7732" s="3">
        <f t="shared" si="1086"/>
        <v>0</v>
      </c>
      <c r="R7732" s="3">
        <f>I7732 + M7732*Inputs!$B$9 - N7732/Inputs!$B$10</f>
        <v>158.77939109773115</v>
      </c>
    </row>
    <row r="7733" spans="1:18" x14ac:dyDescent="0.3">
      <c r="A7733" s="4">
        <v>46345.125</v>
      </c>
      <c r="B7733" s="3">
        <v>73.492500000000007</v>
      </c>
      <c r="C7733" s="3">
        <v>0.34</v>
      </c>
      <c r="D7733" s="3">
        <f t="shared" si="1080"/>
        <v>49.148333333333341</v>
      </c>
      <c r="E7733" s="3">
        <f>MAX(B7733 - D7733/Inputs!$B$5, 0)</f>
        <v>17.642121212121211</v>
      </c>
      <c r="F7733" s="3">
        <f>MAX(D7733*Inputs!$B$5 - B7733, 0)</f>
        <v>0</v>
      </c>
      <c r="G7733" s="3">
        <f t="shared" si="1081"/>
        <v>0.34</v>
      </c>
      <c r="H7733" t="str">
        <f t="shared" si="1082"/>
        <v>Discharge</v>
      </c>
      <c r="I7733" s="3">
        <f t="shared" si="1087"/>
        <v>158.77939109773115</v>
      </c>
      <c r="J7733" s="3">
        <f t="shared" si="1088"/>
        <v>170</v>
      </c>
      <c r="K7733" s="3">
        <f>MIN(Inputs!$B$2, (Inputs!$B$8 - I7733)/Inputs!$B$9)</f>
        <v>170</v>
      </c>
      <c r="L7733" s="3">
        <f>MAX(MIN(Inputs!$B$2, I7733*Inputs!$B$10, Inputs!$B$8*Inputs!$B$4 - J7733), 0)</f>
        <v>148.94827166799323</v>
      </c>
      <c r="M7733" s="3">
        <f t="shared" si="1083"/>
        <v>0</v>
      </c>
      <c r="N7733" s="3">
        <f t="shared" si="1084"/>
        <v>148.94827166799323</v>
      </c>
      <c r="O7733" s="3">
        <f>IF(H7733="Reg", MIN(Inputs!$B$2, I7733*Inputs!$B$10, (Inputs!$B$8-I7733)/Inputs!$B$9), 0)</f>
        <v>0</v>
      </c>
      <c r="P7733" s="3">
        <f t="shared" si="1085"/>
        <v>10946.580855559992</v>
      </c>
      <c r="Q7733" s="3">
        <f t="shared" si="1086"/>
        <v>0</v>
      </c>
      <c r="R7733" s="3">
        <f>I7733 + M7733*Inputs!$B$9 - N7733/Inputs!$B$10</f>
        <v>0</v>
      </c>
    </row>
    <row r="7734" spans="1:18" x14ac:dyDescent="0.3">
      <c r="A7734" s="4">
        <v>46345.166666666657</v>
      </c>
      <c r="B7734" s="3">
        <v>87.387500000000003</v>
      </c>
      <c r="C7734" s="3">
        <v>0.33</v>
      </c>
      <c r="D7734" s="3">
        <f t="shared" si="1080"/>
        <v>49.148333333333341</v>
      </c>
      <c r="E7734" s="3">
        <f>MAX(B7734 - D7734/Inputs!$B$5, 0)</f>
        <v>31.537121212121207</v>
      </c>
      <c r="F7734" s="3">
        <f>MAX(D7734*Inputs!$B$5 - B7734, 0)</f>
        <v>0</v>
      </c>
      <c r="G7734" s="3">
        <f t="shared" si="1081"/>
        <v>0.33</v>
      </c>
      <c r="H7734" t="str">
        <f t="shared" si="1082"/>
        <v>Discharge</v>
      </c>
      <c r="I7734" s="3">
        <f t="shared" si="1087"/>
        <v>0</v>
      </c>
      <c r="J7734" s="3">
        <f t="shared" si="1088"/>
        <v>318.94827166799325</v>
      </c>
      <c r="K7734" s="3">
        <f>MIN(Inputs!$B$2, (Inputs!$B$8 - I7734)/Inputs!$B$9)</f>
        <v>170</v>
      </c>
      <c r="L7734" s="3">
        <f>MAX(MIN(Inputs!$B$2, I7734*Inputs!$B$10, Inputs!$B$8*Inputs!$B$4 - J7734), 0)</f>
        <v>0</v>
      </c>
      <c r="M7734" s="3">
        <f t="shared" si="1083"/>
        <v>0</v>
      </c>
      <c r="N7734" s="3">
        <f t="shared" si="1084"/>
        <v>0</v>
      </c>
      <c r="O7734" s="3">
        <f>IF(H7734="Reg", MIN(Inputs!$B$2, I7734*Inputs!$B$10, (Inputs!$B$8-I7734)/Inputs!$B$9), 0)</f>
        <v>0</v>
      </c>
      <c r="P7734" s="3">
        <f t="shared" si="1085"/>
        <v>0</v>
      </c>
      <c r="Q7734" s="3">
        <f t="shared" si="1086"/>
        <v>0</v>
      </c>
      <c r="R7734" s="3">
        <f>I7734 + M7734*Inputs!$B$9 - N7734/Inputs!$B$10</f>
        <v>0</v>
      </c>
    </row>
    <row r="7735" spans="1:18" x14ac:dyDescent="0.3">
      <c r="A7735" s="4">
        <v>46345.208333333343</v>
      </c>
      <c r="B7735" s="3">
        <v>88.789999999999992</v>
      </c>
      <c r="C7735" s="3">
        <v>0.19</v>
      </c>
      <c r="D7735" s="3">
        <f t="shared" si="1080"/>
        <v>49.148333333333341</v>
      </c>
      <c r="E7735" s="3">
        <f>MAX(B7735 - D7735/Inputs!$B$5, 0)</f>
        <v>32.939621212121196</v>
      </c>
      <c r="F7735" s="3">
        <f>MAX(D7735*Inputs!$B$5 - B7735, 0)</f>
        <v>0</v>
      </c>
      <c r="G7735" s="3">
        <f t="shared" si="1081"/>
        <v>0.19</v>
      </c>
      <c r="H7735" t="str">
        <f t="shared" si="1082"/>
        <v>Discharge</v>
      </c>
      <c r="I7735" s="3">
        <f t="shared" si="1087"/>
        <v>0</v>
      </c>
      <c r="J7735" s="3">
        <f t="shared" si="1088"/>
        <v>318.94827166799325</v>
      </c>
      <c r="K7735" s="3">
        <f>MIN(Inputs!$B$2, (Inputs!$B$8 - I7735)/Inputs!$B$9)</f>
        <v>170</v>
      </c>
      <c r="L7735" s="3">
        <f>MAX(MIN(Inputs!$B$2, I7735*Inputs!$B$10, Inputs!$B$8*Inputs!$B$4 - J7735), 0)</f>
        <v>0</v>
      </c>
      <c r="M7735" s="3">
        <f t="shared" si="1083"/>
        <v>0</v>
      </c>
      <c r="N7735" s="3">
        <f t="shared" si="1084"/>
        <v>0</v>
      </c>
      <c r="O7735" s="3">
        <f>IF(H7735="Reg", MIN(Inputs!$B$2, I7735*Inputs!$B$10, (Inputs!$B$8-I7735)/Inputs!$B$9), 0)</f>
        <v>0</v>
      </c>
      <c r="P7735" s="3">
        <f t="shared" si="1085"/>
        <v>0</v>
      </c>
      <c r="Q7735" s="3">
        <f t="shared" si="1086"/>
        <v>0</v>
      </c>
      <c r="R7735" s="3">
        <f>I7735 + M7735*Inputs!$B$9 - N7735/Inputs!$B$10</f>
        <v>0</v>
      </c>
    </row>
    <row r="7736" spans="1:18" x14ac:dyDescent="0.3">
      <c r="A7736" s="4">
        <v>46345.25</v>
      </c>
      <c r="B7736" s="3">
        <v>100.82250000000001</v>
      </c>
      <c r="C7736" s="3">
        <v>0.37</v>
      </c>
      <c r="D7736" s="3">
        <f t="shared" si="1080"/>
        <v>49.148333333333341</v>
      </c>
      <c r="E7736" s="3">
        <f>MAX(B7736 - D7736/Inputs!$B$5, 0)</f>
        <v>44.972121212121209</v>
      </c>
      <c r="F7736" s="3">
        <f>MAX(D7736*Inputs!$B$5 - B7736, 0)</f>
        <v>0</v>
      </c>
      <c r="G7736" s="3">
        <f t="shared" si="1081"/>
        <v>0.37</v>
      </c>
      <c r="H7736" t="str">
        <f t="shared" si="1082"/>
        <v>Discharge</v>
      </c>
      <c r="I7736" s="3">
        <f t="shared" si="1087"/>
        <v>0</v>
      </c>
      <c r="J7736" s="3">
        <f t="shared" si="1088"/>
        <v>318.94827166799325</v>
      </c>
      <c r="K7736" s="3">
        <f>MIN(Inputs!$B$2, (Inputs!$B$8 - I7736)/Inputs!$B$9)</f>
        <v>170</v>
      </c>
      <c r="L7736" s="3">
        <f>MAX(MIN(Inputs!$B$2, I7736*Inputs!$B$10, Inputs!$B$8*Inputs!$B$4 - J7736), 0)</f>
        <v>0</v>
      </c>
      <c r="M7736" s="3">
        <f t="shared" si="1083"/>
        <v>0</v>
      </c>
      <c r="N7736" s="3">
        <f t="shared" si="1084"/>
        <v>0</v>
      </c>
      <c r="O7736" s="3">
        <f>IF(H7736="Reg", MIN(Inputs!$B$2, I7736*Inputs!$B$10, (Inputs!$B$8-I7736)/Inputs!$B$9), 0)</f>
        <v>0</v>
      </c>
      <c r="P7736" s="3">
        <f t="shared" si="1085"/>
        <v>0</v>
      </c>
      <c r="Q7736" s="3">
        <f t="shared" si="1086"/>
        <v>0</v>
      </c>
      <c r="R7736" s="3">
        <f>I7736 + M7736*Inputs!$B$9 - N7736/Inputs!$B$10</f>
        <v>0</v>
      </c>
    </row>
    <row r="7737" spans="1:18" x14ac:dyDescent="0.3">
      <c r="A7737" s="4">
        <v>46345.291666666657</v>
      </c>
      <c r="B7737" s="3">
        <v>68.44</v>
      </c>
      <c r="C7737" s="3">
        <v>1.2</v>
      </c>
      <c r="D7737" s="3">
        <f t="shared" si="1080"/>
        <v>49.148333333333341</v>
      </c>
      <c r="E7737" s="3">
        <f>MAX(B7737 - D7737/Inputs!$B$5, 0)</f>
        <v>12.589621212121202</v>
      </c>
      <c r="F7737" s="3">
        <f>MAX(D7737*Inputs!$B$5 - B7737, 0)</f>
        <v>0</v>
      </c>
      <c r="G7737" s="3">
        <f t="shared" si="1081"/>
        <v>1.2</v>
      </c>
      <c r="H7737" t="str">
        <f t="shared" si="1082"/>
        <v>Discharge</v>
      </c>
      <c r="I7737" s="3">
        <f t="shared" si="1087"/>
        <v>0</v>
      </c>
      <c r="J7737" s="3">
        <f t="shared" si="1088"/>
        <v>318.94827166799325</v>
      </c>
      <c r="K7737" s="3">
        <f>MIN(Inputs!$B$2, (Inputs!$B$8 - I7737)/Inputs!$B$9)</f>
        <v>170</v>
      </c>
      <c r="L7737" s="3">
        <f>MAX(MIN(Inputs!$B$2, I7737*Inputs!$B$10, Inputs!$B$8*Inputs!$B$4 - J7737), 0)</f>
        <v>0</v>
      </c>
      <c r="M7737" s="3">
        <f t="shared" si="1083"/>
        <v>0</v>
      </c>
      <c r="N7737" s="3">
        <f t="shared" si="1084"/>
        <v>0</v>
      </c>
      <c r="O7737" s="3">
        <f>IF(H7737="Reg", MIN(Inputs!$B$2, I7737*Inputs!$B$10, (Inputs!$B$8-I7737)/Inputs!$B$9), 0)</f>
        <v>0</v>
      </c>
      <c r="P7737" s="3">
        <f t="shared" si="1085"/>
        <v>0</v>
      </c>
      <c r="Q7737" s="3">
        <f t="shared" si="1086"/>
        <v>0</v>
      </c>
      <c r="R7737" s="3">
        <f>I7737 + M7737*Inputs!$B$9 - N7737/Inputs!$B$10</f>
        <v>0</v>
      </c>
    </row>
    <row r="7738" spans="1:18" x14ac:dyDescent="0.3">
      <c r="A7738" s="4">
        <v>46345.333333333343</v>
      </c>
      <c r="B7738" s="3">
        <v>45.372500000000002</v>
      </c>
      <c r="C7738" s="3">
        <v>8.32</v>
      </c>
      <c r="D7738" s="3">
        <f t="shared" si="1080"/>
        <v>49.148333333333341</v>
      </c>
      <c r="E7738" s="3">
        <f>MAX(B7738 - D7738/Inputs!$B$5, 0)</f>
        <v>0</v>
      </c>
      <c r="F7738" s="3">
        <f>MAX(D7738*Inputs!$B$5 - B7738, 0)</f>
        <v>0</v>
      </c>
      <c r="G7738" s="3">
        <f t="shared" si="1081"/>
        <v>8.32</v>
      </c>
      <c r="H7738" t="str">
        <f t="shared" si="1082"/>
        <v>Reg</v>
      </c>
      <c r="I7738" s="3">
        <f t="shared" si="1087"/>
        <v>0</v>
      </c>
      <c r="J7738" s="3">
        <f t="shared" si="1088"/>
        <v>318.94827166799325</v>
      </c>
      <c r="K7738" s="3">
        <f>MIN(Inputs!$B$2, (Inputs!$B$8 - I7738)/Inputs!$B$9)</f>
        <v>170</v>
      </c>
      <c r="L7738" s="3">
        <f>MAX(MIN(Inputs!$B$2, I7738*Inputs!$B$10, Inputs!$B$8*Inputs!$B$4 - J7738), 0)</f>
        <v>0</v>
      </c>
      <c r="M7738" s="3">
        <f t="shared" si="1083"/>
        <v>0</v>
      </c>
      <c r="N7738" s="3">
        <f t="shared" si="1084"/>
        <v>0</v>
      </c>
      <c r="O7738" s="3">
        <f>IF(H7738="Reg", MIN(Inputs!$B$2, I7738*Inputs!$B$10, (Inputs!$B$8-I7738)/Inputs!$B$9), 0)</f>
        <v>0</v>
      </c>
      <c r="P7738" s="3">
        <f t="shared" si="1085"/>
        <v>0</v>
      </c>
      <c r="Q7738" s="3">
        <f t="shared" si="1086"/>
        <v>0</v>
      </c>
      <c r="R7738" s="3">
        <f>I7738 + M7738*Inputs!$B$9 - N7738/Inputs!$B$10</f>
        <v>0</v>
      </c>
    </row>
    <row r="7739" spans="1:18" x14ac:dyDescent="0.3">
      <c r="A7739" s="4">
        <v>46345.375</v>
      </c>
      <c r="B7739" s="3">
        <v>43.682500000000005</v>
      </c>
      <c r="C7739" s="3">
        <v>1</v>
      </c>
      <c r="D7739" s="3">
        <f t="shared" si="1080"/>
        <v>49.148333333333341</v>
      </c>
      <c r="E7739" s="3">
        <f>MAX(B7739 - D7739/Inputs!$B$5, 0)</f>
        <v>0</v>
      </c>
      <c r="F7739" s="3">
        <f>MAX(D7739*Inputs!$B$5 - B7739, 0)</f>
        <v>0</v>
      </c>
      <c r="G7739" s="3">
        <f t="shared" si="1081"/>
        <v>1</v>
      </c>
      <c r="H7739" t="str">
        <f t="shared" si="1082"/>
        <v>Reg</v>
      </c>
      <c r="I7739" s="3">
        <f t="shared" si="1087"/>
        <v>0</v>
      </c>
      <c r="J7739" s="3">
        <f t="shared" si="1088"/>
        <v>318.94827166799325</v>
      </c>
      <c r="K7739" s="3">
        <f>MIN(Inputs!$B$2, (Inputs!$B$8 - I7739)/Inputs!$B$9)</f>
        <v>170</v>
      </c>
      <c r="L7739" s="3">
        <f>MAX(MIN(Inputs!$B$2, I7739*Inputs!$B$10, Inputs!$B$8*Inputs!$B$4 - J7739), 0)</f>
        <v>0</v>
      </c>
      <c r="M7739" s="3">
        <f t="shared" si="1083"/>
        <v>0</v>
      </c>
      <c r="N7739" s="3">
        <f t="shared" si="1084"/>
        <v>0</v>
      </c>
      <c r="O7739" s="3">
        <f>IF(H7739="Reg", MIN(Inputs!$B$2, I7739*Inputs!$B$10, (Inputs!$B$8-I7739)/Inputs!$B$9), 0)</f>
        <v>0</v>
      </c>
      <c r="P7739" s="3">
        <f t="shared" si="1085"/>
        <v>0</v>
      </c>
      <c r="Q7739" s="3">
        <f t="shared" si="1086"/>
        <v>0</v>
      </c>
      <c r="R7739" s="3">
        <f>I7739 + M7739*Inputs!$B$9 - N7739/Inputs!$B$10</f>
        <v>0</v>
      </c>
    </row>
    <row r="7740" spans="1:18" x14ac:dyDescent="0.3">
      <c r="A7740" s="4">
        <v>46345.416666666657</v>
      </c>
      <c r="B7740" s="3">
        <v>51.7575</v>
      </c>
      <c r="C7740" s="3">
        <v>0.89</v>
      </c>
      <c r="D7740" s="3">
        <f t="shared" si="1080"/>
        <v>49.148333333333341</v>
      </c>
      <c r="E7740" s="3">
        <f>MAX(B7740 - D7740/Inputs!$B$5, 0)</f>
        <v>0</v>
      </c>
      <c r="F7740" s="3">
        <f>MAX(D7740*Inputs!$B$5 - B7740, 0)</f>
        <v>0</v>
      </c>
      <c r="G7740" s="3">
        <f t="shared" si="1081"/>
        <v>0.89</v>
      </c>
      <c r="H7740" t="str">
        <f t="shared" si="1082"/>
        <v>Reg</v>
      </c>
      <c r="I7740" s="3">
        <f t="shared" si="1087"/>
        <v>0</v>
      </c>
      <c r="J7740" s="3">
        <f t="shared" si="1088"/>
        <v>318.94827166799325</v>
      </c>
      <c r="K7740" s="3">
        <f>MIN(Inputs!$B$2, (Inputs!$B$8 - I7740)/Inputs!$B$9)</f>
        <v>170</v>
      </c>
      <c r="L7740" s="3">
        <f>MAX(MIN(Inputs!$B$2, I7740*Inputs!$B$10, Inputs!$B$8*Inputs!$B$4 - J7740), 0)</f>
        <v>0</v>
      </c>
      <c r="M7740" s="3">
        <f t="shared" si="1083"/>
        <v>0</v>
      </c>
      <c r="N7740" s="3">
        <f t="shared" si="1084"/>
        <v>0</v>
      </c>
      <c r="O7740" s="3">
        <f>IF(H7740="Reg", MIN(Inputs!$B$2, I7740*Inputs!$B$10, (Inputs!$B$8-I7740)/Inputs!$B$9), 0)</f>
        <v>0</v>
      </c>
      <c r="P7740" s="3">
        <f t="shared" si="1085"/>
        <v>0</v>
      </c>
      <c r="Q7740" s="3">
        <f t="shared" si="1086"/>
        <v>0</v>
      </c>
      <c r="R7740" s="3">
        <f>I7740 + M7740*Inputs!$B$9 - N7740/Inputs!$B$10</f>
        <v>0</v>
      </c>
    </row>
    <row r="7741" spans="1:18" x14ac:dyDescent="0.3">
      <c r="A7741" s="4">
        <v>46345.458333333343</v>
      </c>
      <c r="B7741" s="3">
        <v>32.127499999999998</v>
      </c>
      <c r="C7741" s="3">
        <v>0.7</v>
      </c>
      <c r="D7741" s="3">
        <f t="shared" si="1080"/>
        <v>49.148333333333341</v>
      </c>
      <c r="E7741" s="3">
        <f>MAX(B7741 - D7741/Inputs!$B$5, 0)</f>
        <v>0</v>
      </c>
      <c r="F7741" s="3">
        <f>MAX(D7741*Inputs!$B$5 - B7741, 0)</f>
        <v>11.123033333333339</v>
      </c>
      <c r="G7741" s="3">
        <f t="shared" si="1081"/>
        <v>0.7</v>
      </c>
      <c r="H7741" t="str">
        <f t="shared" si="1082"/>
        <v>Charge</v>
      </c>
      <c r="I7741" s="3">
        <f t="shared" si="1087"/>
        <v>0</v>
      </c>
      <c r="J7741" s="3">
        <f t="shared" si="1088"/>
        <v>318.94827166799325</v>
      </c>
      <c r="K7741" s="3">
        <f>MIN(Inputs!$B$2, (Inputs!$B$8 - I7741)/Inputs!$B$9)</f>
        <v>170</v>
      </c>
      <c r="L7741" s="3">
        <f>MAX(MIN(Inputs!$B$2, I7741*Inputs!$B$10, Inputs!$B$8*Inputs!$B$4 - J7741), 0)</f>
        <v>0</v>
      </c>
      <c r="M7741" s="3">
        <f t="shared" si="1083"/>
        <v>170</v>
      </c>
      <c r="N7741" s="3">
        <f t="shared" si="1084"/>
        <v>0</v>
      </c>
      <c r="O7741" s="3">
        <f>IF(H7741="Reg", MIN(Inputs!$B$2, I7741*Inputs!$B$10, (Inputs!$B$8-I7741)/Inputs!$B$9), 0)</f>
        <v>0</v>
      </c>
      <c r="P7741" s="3">
        <f t="shared" si="1085"/>
        <v>-5461.6749999999993</v>
      </c>
      <c r="Q7741" s="3">
        <f t="shared" si="1086"/>
        <v>0</v>
      </c>
      <c r="R7741" s="3">
        <f>I7741 + M7741*Inputs!$B$9 - N7741/Inputs!$B$10</f>
        <v>159.4741358339966</v>
      </c>
    </row>
    <row r="7742" spans="1:18" x14ac:dyDescent="0.3">
      <c r="A7742" s="4">
        <v>46345.5</v>
      </c>
      <c r="B7742" s="3">
        <v>25.62</v>
      </c>
      <c r="C7742" s="3">
        <v>0.45</v>
      </c>
      <c r="D7742" s="3">
        <f t="shared" si="1080"/>
        <v>49.148333333333341</v>
      </c>
      <c r="E7742" s="3">
        <f>MAX(B7742 - D7742/Inputs!$B$5, 0)</f>
        <v>0</v>
      </c>
      <c r="F7742" s="3">
        <f>MAX(D7742*Inputs!$B$5 - B7742, 0)</f>
        <v>17.630533333333336</v>
      </c>
      <c r="G7742" s="3">
        <f t="shared" si="1081"/>
        <v>0.45</v>
      </c>
      <c r="H7742" t="str">
        <f t="shared" si="1082"/>
        <v>Charge</v>
      </c>
      <c r="I7742" s="3">
        <f t="shared" si="1087"/>
        <v>159.4741358339966</v>
      </c>
      <c r="J7742" s="3">
        <f t="shared" si="1088"/>
        <v>318.94827166799325</v>
      </c>
      <c r="K7742" s="3">
        <f>MIN(Inputs!$B$2, (Inputs!$B$8 - I7742)/Inputs!$B$9)</f>
        <v>170</v>
      </c>
      <c r="L7742" s="3">
        <f>MAX(MIN(Inputs!$B$2, I7742*Inputs!$B$10, Inputs!$B$8*Inputs!$B$4 - J7742), 0)</f>
        <v>21.051728332006746</v>
      </c>
      <c r="M7742" s="3">
        <f t="shared" si="1083"/>
        <v>170</v>
      </c>
      <c r="N7742" s="3">
        <f t="shared" si="1084"/>
        <v>0</v>
      </c>
      <c r="O7742" s="3">
        <f>IF(H7742="Reg", MIN(Inputs!$B$2, I7742*Inputs!$B$10, (Inputs!$B$8-I7742)/Inputs!$B$9), 0)</f>
        <v>0</v>
      </c>
      <c r="P7742" s="3">
        <f t="shared" si="1085"/>
        <v>-4355.4000000000005</v>
      </c>
      <c r="Q7742" s="3">
        <f t="shared" si="1086"/>
        <v>0</v>
      </c>
      <c r="R7742" s="3">
        <f>I7742 + M7742*Inputs!$B$9 - N7742/Inputs!$B$10</f>
        <v>318.9482716679932</v>
      </c>
    </row>
    <row r="7743" spans="1:18" x14ac:dyDescent="0.3">
      <c r="A7743" s="4">
        <v>46345.541666666657</v>
      </c>
      <c r="B7743" s="3">
        <v>23.774999999999999</v>
      </c>
      <c r="C7743" s="3">
        <v>0.65</v>
      </c>
      <c r="D7743" s="3">
        <f t="shared" si="1080"/>
        <v>49.148333333333341</v>
      </c>
      <c r="E7743" s="3">
        <f>MAX(B7743 - D7743/Inputs!$B$5, 0)</f>
        <v>0</v>
      </c>
      <c r="F7743" s="3">
        <f>MAX(D7743*Inputs!$B$5 - B7743, 0)</f>
        <v>19.475533333333338</v>
      </c>
      <c r="G7743" s="3">
        <f t="shared" si="1081"/>
        <v>0.65</v>
      </c>
      <c r="H7743" t="str">
        <f t="shared" si="1082"/>
        <v>Charge</v>
      </c>
      <c r="I7743" s="3">
        <f t="shared" si="1087"/>
        <v>318.9482716679932</v>
      </c>
      <c r="J7743" s="3">
        <f t="shared" si="1088"/>
        <v>318.94827166799325</v>
      </c>
      <c r="K7743" s="3">
        <f>MIN(Inputs!$B$2, (Inputs!$B$8 - I7743)/Inputs!$B$9)</f>
        <v>22.44121780453775</v>
      </c>
      <c r="L7743" s="3">
        <f>MAX(MIN(Inputs!$B$2, I7743*Inputs!$B$10, Inputs!$B$8*Inputs!$B$4 - J7743), 0)</f>
        <v>21.051728332006746</v>
      </c>
      <c r="M7743" s="3">
        <f t="shared" si="1083"/>
        <v>22.44121780453775</v>
      </c>
      <c r="N7743" s="3">
        <f t="shared" si="1084"/>
        <v>0</v>
      </c>
      <c r="O7743" s="3">
        <f>IF(H7743="Reg", MIN(Inputs!$B$2, I7743*Inputs!$B$10, (Inputs!$B$8-I7743)/Inputs!$B$9), 0)</f>
        <v>0</v>
      </c>
      <c r="P7743" s="3">
        <f t="shared" si="1085"/>
        <v>-533.53995330288501</v>
      </c>
      <c r="Q7743" s="3">
        <f t="shared" si="1086"/>
        <v>0</v>
      </c>
      <c r="R7743" s="3">
        <f>I7743 + M7743*Inputs!$B$9 - N7743/Inputs!$B$10</f>
        <v>340</v>
      </c>
    </row>
    <row r="7744" spans="1:18" x14ac:dyDescent="0.3">
      <c r="A7744" s="4">
        <v>46345.583333333343</v>
      </c>
      <c r="B7744" s="3">
        <v>27.740000000000002</v>
      </c>
      <c r="C7744" s="3">
        <v>1</v>
      </c>
      <c r="D7744" s="3">
        <f t="shared" si="1080"/>
        <v>49.148333333333341</v>
      </c>
      <c r="E7744" s="3">
        <f>MAX(B7744 - D7744/Inputs!$B$5, 0)</f>
        <v>0</v>
      </c>
      <c r="F7744" s="3">
        <f>MAX(D7744*Inputs!$B$5 - B7744, 0)</f>
        <v>15.510533333333335</v>
      </c>
      <c r="G7744" s="3">
        <f t="shared" si="1081"/>
        <v>1</v>
      </c>
      <c r="H7744" t="str">
        <f t="shared" si="1082"/>
        <v>Charge</v>
      </c>
      <c r="I7744" s="3">
        <f t="shared" si="1087"/>
        <v>340</v>
      </c>
      <c r="J7744" s="3">
        <f t="shared" si="1088"/>
        <v>318.94827166799325</v>
      </c>
      <c r="K7744" s="3">
        <f>MIN(Inputs!$B$2, (Inputs!$B$8 - I7744)/Inputs!$B$9)</f>
        <v>0</v>
      </c>
      <c r="L7744" s="3">
        <f>MAX(MIN(Inputs!$B$2, I7744*Inputs!$B$10, Inputs!$B$8*Inputs!$B$4 - J7744), 0)</f>
        <v>21.051728332006746</v>
      </c>
      <c r="M7744" s="3">
        <f t="shared" si="1083"/>
        <v>0</v>
      </c>
      <c r="N7744" s="3">
        <f t="shared" si="1084"/>
        <v>0</v>
      </c>
      <c r="O7744" s="3">
        <f>IF(H7744="Reg", MIN(Inputs!$B$2, I7744*Inputs!$B$10, (Inputs!$B$8-I7744)/Inputs!$B$9), 0)</f>
        <v>0</v>
      </c>
      <c r="P7744" s="3">
        <f t="shared" si="1085"/>
        <v>0</v>
      </c>
      <c r="Q7744" s="3">
        <f t="shared" si="1086"/>
        <v>0</v>
      </c>
      <c r="R7744" s="3">
        <f>I7744 + M7744*Inputs!$B$9 - N7744/Inputs!$B$10</f>
        <v>340</v>
      </c>
    </row>
    <row r="7745" spans="1:18" x14ac:dyDescent="0.3">
      <c r="A7745" s="4">
        <v>46345.625</v>
      </c>
      <c r="B7745" s="3">
        <v>31.502500000000005</v>
      </c>
      <c r="C7745" s="3">
        <v>1.1100000000000001</v>
      </c>
      <c r="D7745" s="3">
        <f t="shared" si="1080"/>
        <v>49.148333333333341</v>
      </c>
      <c r="E7745" s="3">
        <f>MAX(B7745 - D7745/Inputs!$B$5, 0)</f>
        <v>0</v>
      </c>
      <c r="F7745" s="3">
        <f>MAX(D7745*Inputs!$B$5 - B7745, 0)</f>
        <v>11.748033333333332</v>
      </c>
      <c r="G7745" s="3">
        <f t="shared" si="1081"/>
        <v>1.1100000000000001</v>
      </c>
      <c r="H7745" t="str">
        <f t="shared" si="1082"/>
        <v>Charge</v>
      </c>
      <c r="I7745" s="3">
        <f t="shared" si="1087"/>
        <v>340</v>
      </c>
      <c r="J7745" s="3">
        <f t="shared" si="1088"/>
        <v>318.94827166799325</v>
      </c>
      <c r="K7745" s="3">
        <f>MIN(Inputs!$B$2, (Inputs!$B$8 - I7745)/Inputs!$B$9)</f>
        <v>0</v>
      </c>
      <c r="L7745" s="3">
        <f>MAX(MIN(Inputs!$B$2, I7745*Inputs!$B$10, Inputs!$B$8*Inputs!$B$4 - J7745), 0)</f>
        <v>21.051728332006746</v>
      </c>
      <c r="M7745" s="3">
        <f t="shared" si="1083"/>
        <v>0</v>
      </c>
      <c r="N7745" s="3">
        <f t="shared" si="1084"/>
        <v>0</v>
      </c>
      <c r="O7745" s="3">
        <f>IF(H7745="Reg", MIN(Inputs!$B$2, I7745*Inputs!$B$10, (Inputs!$B$8-I7745)/Inputs!$B$9), 0)</f>
        <v>0</v>
      </c>
      <c r="P7745" s="3">
        <f t="shared" si="1085"/>
        <v>0</v>
      </c>
      <c r="Q7745" s="3">
        <f t="shared" si="1086"/>
        <v>0</v>
      </c>
      <c r="R7745" s="3">
        <f>I7745 + M7745*Inputs!$B$9 - N7745/Inputs!$B$10</f>
        <v>340</v>
      </c>
    </row>
    <row r="7746" spans="1:18" x14ac:dyDescent="0.3">
      <c r="A7746" s="4">
        <v>46345.666666666657</v>
      </c>
      <c r="B7746" s="3">
        <v>26.877499999999998</v>
      </c>
      <c r="C7746" s="3">
        <v>2.94</v>
      </c>
      <c r="D7746" s="3">
        <f t="shared" ref="D7746:D7809" si="1089">AVERAGEIFS(B:B, A:A, "&gt;="&amp;INT(A7746), A:A, "&lt;"&amp;INT(A7746)+1)</f>
        <v>49.148333333333341</v>
      </c>
      <c r="E7746" s="3">
        <f>MAX(B7746 - D7746/Inputs!$B$5, 0)</f>
        <v>0</v>
      </c>
      <c r="F7746" s="3">
        <f>MAX(D7746*Inputs!$B$5 - B7746, 0)</f>
        <v>16.373033333333339</v>
      </c>
      <c r="G7746" s="3">
        <f t="shared" ref="G7746:G7809" si="1090">C7746</f>
        <v>2.94</v>
      </c>
      <c r="H7746" t="str">
        <f t="shared" ref="H7746:H7809" si="1091">IF(MAX(E7746, F7746, G7746)&lt;=0, "Idle", IF(AND(G7746&gt;=E7746, G7746&gt;=F7746), "Reg", IF(E7746&gt;=F7746, "Discharge", "Charge")))</f>
        <v>Charge</v>
      </c>
      <c r="I7746" s="3">
        <f t="shared" si="1087"/>
        <v>340</v>
      </c>
      <c r="J7746" s="3">
        <f t="shared" si="1088"/>
        <v>318.94827166799325</v>
      </c>
      <c r="K7746" s="3">
        <f>MIN(Inputs!$B$2, (Inputs!$B$8 - I7746)/Inputs!$B$9)</f>
        <v>0</v>
      </c>
      <c r="L7746" s="3">
        <f>MAX(MIN(Inputs!$B$2, I7746*Inputs!$B$10, Inputs!$B$8*Inputs!$B$4 - J7746), 0)</f>
        <v>21.051728332006746</v>
      </c>
      <c r="M7746" s="3">
        <f t="shared" ref="M7746:M7809" si="1092">IF(H7746="Charge", K7746, 0)</f>
        <v>0</v>
      </c>
      <c r="N7746" s="3">
        <f t="shared" ref="N7746:N7809" si="1093">IF(H7746="Discharge", L7746, 0)</f>
        <v>0</v>
      </c>
      <c r="O7746" s="3">
        <f>IF(H7746="Reg", MIN(Inputs!$B$2, I7746*Inputs!$B$10, (Inputs!$B$8-I7746)/Inputs!$B$9), 0)</f>
        <v>0</v>
      </c>
      <c r="P7746" s="3">
        <f t="shared" ref="P7746:P7809" si="1094">(N7746 - M7746) * B7746</f>
        <v>0</v>
      </c>
      <c r="Q7746" s="3">
        <f t="shared" ref="Q7746:Q7809" si="1095">O7746 * C7746</f>
        <v>0</v>
      </c>
      <c r="R7746" s="3">
        <f>I7746 + M7746*Inputs!$B$9 - N7746/Inputs!$B$10</f>
        <v>340</v>
      </c>
    </row>
    <row r="7747" spans="1:18" x14ac:dyDescent="0.3">
      <c r="A7747" s="4">
        <v>46345.708333333343</v>
      </c>
      <c r="B7747" s="3">
        <v>28.887499999999999</v>
      </c>
      <c r="C7747" s="3">
        <v>8.15</v>
      </c>
      <c r="D7747" s="3">
        <f t="shared" si="1089"/>
        <v>49.148333333333341</v>
      </c>
      <c r="E7747" s="3">
        <f>MAX(B7747 - D7747/Inputs!$B$5, 0)</f>
        <v>0</v>
      </c>
      <c r="F7747" s="3">
        <f>MAX(D7747*Inputs!$B$5 - B7747, 0)</f>
        <v>14.363033333333338</v>
      </c>
      <c r="G7747" s="3">
        <f t="shared" si="1090"/>
        <v>8.15</v>
      </c>
      <c r="H7747" t="str">
        <f t="shared" si="1091"/>
        <v>Charge</v>
      </c>
      <c r="I7747" s="3">
        <f t="shared" ref="I7747:I7810" si="1096">R7746</f>
        <v>340</v>
      </c>
      <c r="J7747" s="3">
        <f t="shared" ref="J7747:J7810" si="1097">IF(INT(A7747)=INT(A7746), J7746 + N7746, 0)</f>
        <v>318.94827166799325</v>
      </c>
      <c r="K7747" s="3">
        <f>MIN(Inputs!$B$2, (Inputs!$B$8 - I7747)/Inputs!$B$9)</f>
        <v>0</v>
      </c>
      <c r="L7747" s="3">
        <f>MAX(MIN(Inputs!$B$2, I7747*Inputs!$B$10, Inputs!$B$8*Inputs!$B$4 - J7747), 0)</f>
        <v>21.051728332006746</v>
      </c>
      <c r="M7747" s="3">
        <f t="shared" si="1092"/>
        <v>0</v>
      </c>
      <c r="N7747" s="3">
        <f t="shared" si="1093"/>
        <v>0</v>
      </c>
      <c r="O7747" s="3">
        <f>IF(H7747="Reg", MIN(Inputs!$B$2, I7747*Inputs!$B$10, (Inputs!$B$8-I7747)/Inputs!$B$9), 0)</f>
        <v>0</v>
      </c>
      <c r="P7747" s="3">
        <f t="shared" si="1094"/>
        <v>0</v>
      </c>
      <c r="Q7747" s="3">
        <f t="shared" si="1095"/>
        <v>0</v>
      </c>
      <c r="R7747" s="3">
        <f>I7747 + M7747*Inputs!$B$9 - N7747/Inputs!$B$10</f>
        <v>340</v>
      </c>
    </row>
    <row r="7748" spans="1:18" x14ac:dyDescent="0.3">
      <c r="A7748" s="4">
        <v>46345.75</v>
      </c>
      <c r="B7748" s="3">
        <v>28.7575</v>
      </c>
      <c r="C7748" s="3">
        <v>9</v>
      </c>
      <c r="D7748" s="3">
        <f t="shared" si="1089"/>
        <v>49.148333333333341</v>
      </c>
      <c r="E7748" s="3">
        <f>MAX(B7748 - D7748/Inputs!$B$5, 0)</f>
        <v>0</v>
      </c>
      <c r="F7748" s="3">
        <f>MAX(D7748*Inputs!$B$5 - B7748, 0)</f>
        <v>14.493033333333337</v>
      </c>
      <c r="G7748" s="3">
        <f t="shared" si="1090"/>
        <v>9</v>
      </c>
      <c r="H7748" t="str">
        <f t="shared" si="1091"/>
        <v>Charge</v>
      </c>
      <c r="I7748" s="3">
        <f t="shared" si="1096"/>
        <v>340</v>
      </c>
      <c r="J7748" s="3">
        <f t="shared" si="1097"/>
        <v>318.94827166799325</v>
      </c>
      <c r="K7748" s="3">
        <f>MIN(Inputs!$B$2, (Inputs!$B$8 - I7748)/Inputs!$B$9)</f>
        <v>0</v>
      </c>
      <c r="L7748" s="3">
        <f>MAX(MIN(Inputs!$B$2, I7748*Inputs!$B$10, Inputs!$B$8*Inputs!$B$4 - J7748), 0)</f>
        <v>21.051728332006746</v>
      </c>
      <c r="M7748" s="3">
        <f t="shared" si="1092"/>
        <v>0</v>
      </c>
      <c r="N7748" s="3">
        <f t="shared" si="1093"/>
        <v>0</v>
      </c>
      <c r="O7748" s="3">
        <f>IF(H7748="Reg", MIN(Inputs!$B$2, I7748*Inputs!$B$10, (Inputs!$B$8-I7748)/Inputs!$B$9), 0)</f>
        <v>0</v>
      </c>
      <c r="P7748" s="3">
        <f t="shared" si="1094"/>
        <v>0</v>
      </c>
      <c r="Q7748" s="3">
        <f t="shared" si="1095"/>
        <v>0</v>
      </c>
      <c r="R7748" s="3">
        <f>I7748 + M7748*Inputs!$B$9 - N7748/Inputs!$B$10</f>
        <v>340</v>
      </c>
    </row>
    <row r="7749" spans="1:18" x14ac:dyDescent="0.3">
      <c r="A7749" s="4">
        <v>46345.791666666657</v>
      </c>
      <c r="B7749" s="3">
        <v>35.01</v>
      </c>
      <c r="C7749" s="3">
        <v>13.39</v>
      </c>
      <c r="D7749" s="3">
        <f t="shared" si="1089"/>
        <v>49.148333333333341</v>
      </c>
      <c r="E7749" s="3">
        <f>MAX(B7749 - D7749/Inputs!$B$5, 0)</f>
        <v>0</v>
      </c>
      <c r="F7749" s="3">
        <f>MAX(D7749*Inputs!$B$5 - B7749, 0)</f>
        <v>8.2405333333333388</v>
      </c>
      <c r="G7749" s="3">
        <f t="shared" si="1090"/>
        <v>13.39</v>
      </c>
      <c r="H7749" t="str">
        <f t="shared" si="1091"/>
        <v>Reg</v>
      </c>
      <c r="I7749" s="3">
        <f t="shared" si="1096"/>
        <v>340</v>
      </c>
      <c r="J7749" s="3">
        <f t="shared" si="1097"/>
        <v>318.94827166799325</v>
      </c>
      <c r="K7749" s="3">
        <f>MIN(Inputs!$B$2, (Inputs!$B$8 - I7749)/Inputs!$B$9)</f>
        <v>0</v>
      </c>
      <c r="L7749" s="3">
        <f>MAX(MIN(Inputs!$B$2, I7749*Inputs!$B$10, Inputs!$B$8*Inputs!$B$4 - J7749), 0)</f>
        <v>21.051728332006746</v>
      </c>
      <c r="M7749" s="3">
        <f t="shared" si="1092"/>
        <v>0</v>
      </c>
      <c r="N7749" s="3">
        <f t="shared" si="1093"/>
        <v>0</v>
      </c>
      <c r="O7749" s="3">
        <f>IF(H7749="Reg", MIN(Inputs!$B$2, I7749*Inputs!$B$10, (Inputs!$B$8-I7749)/Inputs!$B$9), 0)</f>
        <v>0</v>
      </c>
      <c r="P7749" s="3">
        <f t="shared" si="1094"/>
        <v>0</v>
      </c>
      <c r="Q7749" s="3">
        <f t="shared" si="1095"/>
        <v>0</v>
      </c>
      <c r="R7749" s="3">
        <f>I7749 + M7749*Inputs!$B$9 - N7749/Inputs!$B$10</f>
        <v>340</v>
      </c>
    </row>
    <row r="7750" spans="1:18" x14ac:dyDescent="0.3">
      <c r="A7750" s="4">
        <v>46345.833333333343</v>
      </c>
      <c r="B7750" s="3">
        <v>51.332500000000003</v>
      </c>
      <c r="C7750" s="3">
        <v>11.01</v>
      </c>
      <c r="D7750" s="3">
        <f t="shared" si="1089"/>
        <v>49.148333333333341</v>
      </c>
      <c r="E7750" s="3">
        <f>MAX(B7750 - D7750/Inputs!$B$5, 0)</f>
        <v>0</v>
      </c>
      <c r="F7750" s="3">
        <f>MAX(D7750*Inputs!$B$5 - B7750, 0)</f>
        <v>0</v>
      </c>
      <c r="G7750" s="3">
        <f t="shared" si="1090"/>
        <v>11.01</v>
      </c>
      <c r="H7750" t="str">
        <f t="shared" si="1091"/>
        <v>Reg</v>
      </c>
      <c r="I7750" s="3">
        <f t="shared" si="1096"/>
        <v>340</v>
      </c>
      <c r="J7750" s="3">
        <f t="shared" si="1097"/>
        <v>318.94827166799325</v>
      </c>
      <c r="K7750" s="3">
        <f>MIN(Inputs!$B$2, (Inputs!$B$8 - I7750)/Inputs!$B$9)</f>
        <v>0</v>
      </c>
      <c r="L7750" s="3">
        <f>MAX(MIN(Inputs!$B$2, I7750*Inputs!$B$10, Inputs!$B$8*Inputs!$B$4 - J7750), 0)</f>
        <v>21.051728332006746</v>
      </c>
      <c r="M7750" s="3">
        <f t="shared" si="1092"/>
        <v>0</v>
      </c>
      <c r="N7750" s="3">
        <f t="shared" si="1093"/>
        <v>0</v>
      </c>
      <c r="O7750" s="3">
        <f>IF(H7750="Reg", MIN(Inputs!$B$2, I7750*Inputs!$B$10, (Inputs!$B$8-I7750)/Inputs!$B$9), 0)</f>
        <v>0</v>
      </c>
      <c r="P7750" s="3">
        <f t="shared" si="1094"/>
        <v>0</v>
      </c>
      <c r="Q7750" s="3">
        <f t="shared" si="1095"/>
        <v>0</v>
      </c>
      <c r="R7750" s="3">
        <f>I7750 + M7750*Inputs!$B$9 - N7750/Inputs!$B$10</f>
        <v>340</v>
      </c>
    </row>
    <row r="7751" spans="1:18" x14ac:dyDescent="0.3">
      <c r="A7751" s="4">
        <v>46345.875</v>
      </c>
      <c r="B7751" s="3">
        <v>76.03</v>
      </c>
      <c r="C7751" s="3">
        <v>8.0500000000000007</v>
      </c>
      <c r="D7751" s="3">
        <f t="shared" si="1089"/>
        <v>49.148333333333341</v>
      </c>
      <c r="E7751" s="3">
        <f>MAX(B7751 - D7751/Inputs!$B$5, 0)</f>
        <v>20.179621212121205</v>
      </c>
      <c r="F7751" s="3">
        <f>MAX(D7751*Inputs!$B$5 - B7751, 0)</f>
        <v>0</v>
      </c>
      <c r="G7751" s="3">
        <f t="shared" si="1090"/>
        <v>8.0500000000000007</v>
      </c>
      <c r="H7751" t="str">
        <f t="shared" si="1091"/>
        <v>Discharge</v>
      </c>
      <c r="I7751" s="3">
        <f t="shared" si="1096"/>
        <v>340</v>
      </c>
      <c r="J7751" s="3">
        <f t="shared" si="1097"/>
        <v>318.94827166799325</v>
      </c>
      <c r="K7751" s="3">
        <f>MIN(Inputs!$B$2, (Inputs!$B$8 - I7751)/Inputs!$B$9)</f>
        <v>0</v>
      </c>
      <c r="L7751" s="3">
        <f>MAX(MIN(Inputs!$B$2, I7751*Inputs!$B$10, Inputs!$B$8*Inputs!$B$4 - J7751), 0)</f>
        <v>21.051728332006746</v>
      </c>
      <c r="M7751" s="3">
        <f t="shared" si="1092"/>
        <v>0</v>
      </c>
      <c r="N7751" s="3">
        <f t="shared" si="1093"/>
        <v>21.051728332006746</v>
      </c>
      <c r="O7751" s="3">
        <f>IF(H7751="Reg", MIN(Inputs!$B$2, I7751*Inputs!$B$10, (Inputs!$B$8-I7751)/Inputs!$B$9), 0)</f>
        <v>0</v>
      </c>
      <c r="P7751" s="3">
        <f t="shared" si="1094"/>
        <v>1600.562905082473</v>
      </c>
      <c r="Q7751" s="3">
        <f t="shared" si="1095"/>
        <v>0</v>
      </c>
      <c r="R7751" s="3">
        <f>I7751 + M7751*Inputs!$B$9 - N7751/Inputs!$B$10</f>
        <v>317.5587821954623</v>
      </c>
    </row>
    <row r="7752" spans="1:18" x14ac:dyDescent="0.3">
      <c r="A7752" s="4">
        <v>46345.916666666657</v>
      </c>
      <c r="B7752" s="3">
        <v>38.1175</v>
      </c>
      <c r="C7752" s="3">
        <v>1</v>
      </c>
      <c r="D7752" s="3">
        <f t="shared" si="1089"/>
        <v>49.148333333333341</v>
      </c>
      <c r="E7752" s="3">
        <f>MAX(B7752 - D7752/Inputs!$B$5, 0)</f>
        <v>0</v>
      </c>
      <c r="F7752" s="3">
        <f>MAX(D7752*Inputs!$B$5 - B7752, 0)</f>
        <v>5.1330333333333371</v>
      </c>
      <c r="G7752" s="3">
        <f t="shared" si="1090"/>
        <v>1</v>
      </c>
      <c r="H7752" t="str">
        <f t="shared" si="1091"/>
        <v>Charge</v>
      </c>
      <c r="I7752" s="3">
        <f t="shared" si="1096"/>
        <v>317.5587821954623</v>
      </c>
      <c r="J7752" s="3">
        <f t="shared" si="1097"/>
        <v>340</v>
      </c>
      <c r="K7752" s="3">
        <f>MIN(Inputs!$B$2, (Inputs!$B$8 - I7752)/Inputs!$B$9)</f>
        <v>23.922418559098585</v>
      </c>
      <c r="L7752" s="3">
        <f>MAX(MIN(Inputs!$B$2, I7752*Inputs!$B$10, Inputs!$B$8*Inputs!$B$4 - J7752), 0)</f>
        <v>0</v>
      </c>
      <c r="M7752" s="3">
        <f t="shared" si="1092"/>
        <v>23.922418559098585</v>
      </c>
      <c r="N7752" s="3">
        <f t="shared" si="1093"/>
        <v>0</v>
      </c>
      <c r="O7752" s="3">
        <f>IF(H7752="Reg", MIN(Inputs!$B$2, I7752*Inputs!$B$10, (Inputs!$B$8-I7752)/Inputs!$B$9), 0)</f>
        <v>0</v>
      </c>
      <c r="P7752" s="3">
        <f t="shared" si="1094"/>
        <v>-911.86278942644026</v>
      </c>
      <c r="Q7752" s="3">
        <f t="shared" si="1095"/>
        <v>0</v>
      </c>
      <c r="R7752" s="3">
        <f>I7752 + M7752*Inputs!$B$9 - N7752/Inputs!$B$10</f>
        <v>340</v>
      </c>
    </row>
    <row r="7753" spans="1:18" x14ac:dyDescent="0.3">
      <c r="A7753" s="4">
        <v>46345.958333333343</v>
      </c>
      <c r="B7753" s="3">
        <v>27.162500000000001</v>
      </c>
      <c r="C7753" s="3">
        <v>0.78</v>
      </c>
      <c r="D7753" s="3">
        <f t="shared" si="1089"/>
        <v>49.148333333333341</v>
      </c>
      <c r="E7753" s="3">
        <f>MAX(B7753 - D7753/Inputs!$B$5, 0)</f>
        <v>0</v>
      </c>
      <c r="F7753" s="3">
        <f>MAX(D7753*Inputs!$B$5 - B7753, 0)</f>
        <v>16.088033333333335</v>
      </c>
      <c r="G7753" s="3">
        <f t="shared" si="1090"/>
        <v>0.78</v>
      </c>
      <c r="H7753" t="str">
        <f t="shared" si="1091"/>
        <v>Charge</v>
      </c>
      <c r="I7753" s="3">
        <f t="shared" si="1096"/>
        <v>340</v>
      </c>
      <c r="J7753" s="3">
        <f t="shared" si="1097"/>
        <v>340</v>
      </c>
      <c r="K7753" s="3">
        <f>MIN(Inputs!$B$2, (Inputs!$B$8 - I7753)/Inputs!$B$9)</f>
        <v>0</v>
      </c>
      <c r="L7753" s="3">
        <f>MAX(MIN(Inputs!$B$2, I7753*Inputs!$B$10, Inputs!$B$8*Inputs!$B$4 - J7753), 0)</f>
        <v>0</v>
      </c>
      <c r="M7753" s="3">
        <f t="shared" si="1092"/>
        <v>0</v>
      </c>
      <c r="N7753" s="3">
        <f t="shared" si="1093"/>
        <v>0</v>
      </c>
      <c r="O7753" s="3">
        <f>IF(H7753="Reg", MIN(Inputs!$B$2, I7753*Inputs!$B$10, (Inputs!$B$8-I7753)/Inputs!$B$9), 0)</f>
        <v>0</v>
      </c>
      <c r="P7753" s="3">
        <f t="shared" si="1094"/>
        <v>0</v>
      </c>
      <c r="Q7753" s="3">
        <f t="shared" si="1095"/>
        <v>0</v>
      </c>
      <c r="R7753" s="3">
        <f>I7753 + M7753*Inputs!$B$9 - N7753/Inputs!$B$10</f>
        <v>340</v>
      </c>
    </row>
    <row r="7754" spans="1:18" x14ac:dyDescent="0.3">
      <c r="A7754" s="4">
        <v>46346</v>
      </c>
      <c r="B7754" s="3">
        <v>25.994999999999997</v>
      </c>
      <c r="C7754" s="3">
        <v>0.37</v>
      </c>
      <c r="D7754" s="3">
        <f t="shared" si="1089"/>
        <v>29.391250000000003</v>
      </c>
      <c r="E7754" s="3">
        <f>MAX(B7754 - D7754/Inputs!$B$5, 0)</f>
        <v>0</v>
      </c>
      <c r="F7754" s="3">
        <f>MAX(D7754*Inputs!$B$5 - B7754, 0)</f>
        <v>0</v>
      </c>
      <c r="G7754" s="3">
        <f t="shared" si="1090"/>
        <v>0.37</v>
      </c>
      <c r="H7754" t="str">
        <f t="shared" si="1091"/>
        <v>Reg</v>
      </c>
      <c r="I7754" s="3">
        <f t="shared" si="1096"/>
        <v>340</v>
      </c>
      <c r="J7754" s="3">
        <f t="shared" si="1097"/>
        <v>0</v>
      </c>
      <c r="K7754" s="3">
        <f>MIN(Inputs!$B$2, (Inputs!$B$8 - I7754)/Inputs!$B$9)</f>
        <v>0</v>
      </c>
      <c r="L7754" s="3">
        <f>MAX(MIN(Inputs!$B$2, I7754*Inputs!$B$10, Inputs!$B$8*Inputs!$B$4 - J7754), 0)</f>
        <v>170</v>
      </c>
      <c r="M7754" s="3">
        <f t="shared" si="1092"/>
        <v>0</v>
      </c>
      <c r="N7754" s="3">
        <f t="shared" si="1093"/>
        <v>0</v>
      </c>
      <c r="O7754" s="3">
        <f>IF(H7754="Reg", MIN(Inputs!$B$2, I7754*Inputs!$B$10, (Inputs!$B$8-I7754)/Inputs!$B$9), 0)</f>
        <v>0</v>
      </c>
      <c r="P7754" s="3">
        <f t="shared" si="1094"/>
        <v>0</v>
      </c>
      <c r="Q7754" s="3">
        <f t="shared" si="1095"/>
        <v>0</v>
      </c>
      <c r="R7754" s="3">
        <f>I7754 + M7754*Inputs!$B$9 - N7754/Inputs!$B$10</f>
        <v>340</v>
      </c>
    </row>
    <row r="7755" spans="1:18" x14ac:dyDescent="0.3">
      <c r="A7755" s="4">
        <v>46346.041666666657</v>
      </c>
      <c r="B7755" s="3">
        <v>23.425000000000001</v>
      </c>
      <c r="C7755" s="3">
        <v>0.49</v>
      </c>
      <c r="D7755" s="3">
        <f t="shared" si="1089"/>
        <v>29.391250000000003</v>
      </c>
      <c r="E7755" s="3">
        <f>MAX(B7755 - D7755/Inputs!$B$5, 0)</f>
        <v>0</v>
      </c>
      <c r="F7755" s="3">
        <f>MAX(D7755*Inputs!$B$5 - B7755, 0)</f>
        <v>2.4393000000000029</v>
      </c>
      <c r="G7755" s="3">
        <f t="shared" si="1090"/>
        <v>0.49</v>
      </c>
      <c r="H7755" t="str">
        <f t="shared" si="1091"/>
        <v>Charge</v>
      </c>
      <c r="I7755" s="3">
        <f t="shared" si="1096"/>
        <v>340</v>
      </c>
      <c r="J7755" s="3">
        <f t="shared" si="1097"/>
        <v>0</v>
      </c>
      <c r="K7755" s="3">
        <f>MIN(Inputs!$B$2, (Inputs!$B$8 - I7755)/Inputs!$B$9)</f>
        <v>0</v>
      </c>
      <c r="L7755" s="3">
        <f>MAX(MIN(Inputs!$B$2, I7755*Inputs!$B$10, Inputs!$B$8*Inputs!$B$4 - J7755), 0)</f>
        <v>170</v>
      </c>
      <c r="M7755" s="3">
        <f t="shared" si="1092"/>
        <v>0</v>
      </c>
      <c r="N7755" s="3">
        <f t="shared" si="1093"/>
        <v>0</v>
      </c>
      <c r="O7755" s="3">
        <f>IF(H7755="Reg", MIN(Inputs!$B$2, I7755*Inputs!$B$10, (Inputs!$B$8-I7755)/Inputs!$B$9), 0)</f>
        <v>0</v>
      </c>
      <c r="P7755" s="3">
        <f t="shared" si="1094"/>
        <v>0</v>
      </c>
      <c r="Q7755" s="3">
        <f t="shared" si="1095"/>
        <v>0</v>
      </c>
      <c r="R7755" s="3">
        <f>I7755 + M7755*Inputs!$B$9 - N7755/Inputs!$B$10</f>
        <v>340</v>
      </c>
    </row>
    <row r="7756" spans="1:18" x14ac:dyDescent="0.3">
      <c r="A7756" s="4">
        <v>46346.083333333343</v>
      </c>
      <c r="B7756" s="3">
        <v>24.285</v>
      </c>
      <c r="C7756" s="3">
        <v>0.5</v>
      </c>
      <c r="D7756" s="3">
        <f t="shared" si="1089"/>
        <v>29.391250000000003</v>
      </c>
      <c r="E7756" s="3">
        <f>MAX(B7756 - D7756/Inputs!$B$5, 0)</f>
        <v>0</v>
      </c>
      <c r="F7756" s="3">
        <f>MAX(D7756*Inputs!$B$5 - B7756, 0)</f>
        <v>1.5793000000000035</v>
      </c>
      <c r="G7756" s="3">
        <f t="shared" si="1090"/>
        <v>0.5</v>
      </c>
      <c r="H7756" t="str">
        <f t="shared" si="1091"/>
        <v>Charge</v>
      </c>
      <c r="I7756" s="3">
        <f t="shared" si="1096"/>
        <v>340</v>
      </c>
      <c r="J7756" s="3">
        <f t="shared" si="1097"/>
        <v>0</v>
      </c>
      <c r="K7756" s="3">
        <f>MIN(Inputs!$B$2, (Inputs!$B$8 - I7756)/Inputs!$B$9)</f>
        <v>0</v>
      </c>
      <c r="L7756" s="3">
        <f>MAX(MIN(Inputs!$B$2, I7756*Inputs!$B$10, Inputs!$B$8*Inputs!$B$4 - J7756), 0)</f>
        <v>170</v>
      </c>
      <c r="M7756" s="3">
        <f t="shared" si="1092"/>
        <v>0</v>
      </c>
      <c r="N7756" s="3">
        <f t="shared" si="1093"/>
        <v>0</v>
      </c>
      <c r="O7756" s="3">
        <f>IF(H7756="Reg", MIN(Inputs!$B$2, I7756*Inputs!$B$10, (Inputs!$B$8-I7756)/Inputs!$B$9), 0)</f>
        <v>0</v>
      </c>
      <c r="P7756" s="3">
        <f t="shared" si="1094"/>
        <v>0</v>
      </c>
      <c r="Q7756" s="3">
        <f t="shared" si="1095"/>
        <v>0</v>
      </c>
      <c r="R7756" s="3">
        <f>I7756 + M7756*Inputs!$B$9 - N7756/Inputs!$B$10</f>
        <v>340</v>
      </c>
    </row>
    <row r="7757" spans="1:18" x14ac:dyDescent="0.3">
      <c r="A7757" s="4">
        <v>46346.125</v>
      </c>
      <c r="B7757" s="3">
        <v>22.952500000000001</v>
      </c>
      <c r="C7757" s="3">
        <v>0.37</v>
      </c>
      <c r="D7757" s="3">
        <f t="shared" si="1089"/>
        <v>29.391250000000003</v>
      </c>
      <c r="E7757" s="3">
        <f>MAX(B7757 - D7757/Inputs!$B$5, 0)</f>
        <v>0</v>
      </c>
      <c r="F7757" s="3">
        <f>MAX(D7757*Inputs!$B$5 - B7757, 0)</f>
        <v>2.9118000000000031</v>
      </c>
      <c r="G7757" s="3">
        <f t="shared" si="1090"/>
        <v>0.37</v>
      </c>
      <c r="H7757" t="str">
        <f t="shared" si="1091"/>
        <v>Charge</v>
      </c>
      <c r="I7757" s="3">
        <f t="shared" si="1096"/>
        <v>340</v>
      </c>
      <c r="J7757" s="3">
        <f t="shared" si="1097"/>
        <v>0</v>
      </c>
      <c r="K7757" s="3">
        <f>MIN(Inputs!$B$2, (Inputs!$B$8 - I7757)/Inputs!$B$9)</f>
        <v>0</v>
      </c>
      <c r="L7757" s="3">
        <f>MAX(MIN(Inputs!$B$2, I7757*Inputs!$B$10, Inputs!$B$8*Inputs!$B$4 - J7757), 0)</f>
        <v>170</v>
      </c>
      <c r="M7757" s="3">
        <f t="shared" si="1092"/>
        <v>0</v>
      </c>
      <c r="N7757" s="3">
        <f t="shared" si="1093"/>
        <v>0</v>
      </c>
      <c r="O7757" s="3">
        <f>IF(H7757="Reg", MIN(Inputs!$B$2, I7757*Inputs!$B$10, (Inputs!$B$8-I7757)/Inputs!$B$9), 0)</f>
        <v>0</v>
      </c>
      <c r="P7757" s="3">
        <f t="shared" si="1094"/>
        <v>0</v>
      </c>
      <c r="Q7757" s="3">
        <f t="shared" si="1095"/>
        <v>0</v>
      </c>
      <c r="R7757" s="3">
        <f>I7757 + M7757*Inputs!$B$9 - N7757/Inputs!$B$10</f>
        <v>340</v>
      </c>
    </row>
    <row r="7758" spans="1:18" x14ac:dyDescent="0.3">
      <c r="A7758" s="4">
        <v>46346.166666666657</v>
      </c>
      <c r="B7758" s="3">
        <v>23.412500000000001</v>
      </c>
      <c r="C7758" s="3">
        <v>0.28999999999999998</v>
      </c>
      <c r="D7758" s="3">
        <f t="shared" si="1089"/>
        <v>29.391250000000003</v>
      </c>
      <c r="E7758" s="3">
        <f>MAX(B7758 - D7758/Inputs!$B$5, 0)</f>
        <v>0</v>
      </c>
      <c r="F7758" s="3">
        <f>MAX(D7758*Inputs!$B$5 - B7758, 0)</f>
        <v>2.4518000000000022</v>
      </c>
      <c r="G7758" s="3">
        <f t="shared" si="1090"/>
        <v>0.28999999999999998</v>
      </c>
      <c r="H7758" t="str">
        <f t="shared" si="1091"/>
        <v>Charge</v>
      </c>
      <c r="I7758" s="3">
        <f t="shared" si="1096"/>
        <v>340</v>
      </c>
      <c r="J7758" s="3">
        <f t="shared" si="1097"/>
        <v>0</v>
      </c>
      <c r="K7758" s="3">
        <f>MIN(Inputs!$B$2, (Inputs!$B$8 - I7758)/Inputs!$B$9)</f>
        <v>0</v>
      </c>
      <c r="L7758" s="3">
        <f>MAX(MIN(Inputs!$B$2, I7758*Inputs!$B$10, Inputs!$B$8*Inputs!$B$4 - J7758), 0)</f>
        <v>170</v>
      </c>
      <c r="M7758" s="3">
        <f t="shared" si="1092"/>
        <v>0</v>
      </c>
      <c r="N7758" s="3">
        <f t="shared" si="1093"/>
        <v>0</v>
      </c>
      <c r="O7758" s="3">
        <f>IF(H7758="Reg", MIN(Inputs!$B$2, I7758*Inputs!$B$10, (Inputs!$B$8-I7758)/Inputs!$B$9), 0)</f>
        <v>0</v>
      </c>
      <c r="P7758" s="3">
        <f t="shared" si="1094"/>
        <v>0</v>
      </c>
      <c r="Q7758" s="3">
        <f t="shared" si="1095"/>
        <v>0</v>
      </c>
      <c r="R7758" s="3">
        <f>I7758 + M7758*Inputs!$B$9 - N7758/Inputs!$B$10</f>
        <v>340</v>
      </c>
    </row>
    <row r="7759" spans="1:18" x14ac:dyDescent="0.3">
      <c r="A7759" s="4">
        <v>46346.208333333343</v>
      </c>
      <c r="B7759" s="3">
        <v>27.855000000000004</v>
      </c>
      <c r="C7759" s="3">
        <v>0.3</v>
      </c>
      <c r="D7759" s="3">
        <f t="shared" si="1089"/>
        <v>29.391250000000003</v>
      </c>
      <c r="E7759" s="3">
        <f>MAX(B7759 - D7759/Inputs!$B$5, 0)</f>
        <v>0</v>
      </c>
      <c r="F7759" s="3">
        <f>MAX(D7759*Inputs!$B$5 - B7759, 0)</f>
        <v>0</v>
      </c>
      <c r="G7759" s="3">
        <f t="shared" si="1090"/>
        <v>0.3</v>
      </c>
      <c r="H7759" t="str">
        <f t="shared" si="1091"/>
        <v>Reg</v>
      </c>
      <c r="I7759" s="3">
        <f t="shared" si="1096"/>
        <v>340</v>
      </c>
      <c r="J7759" s="3">
        <f t="shared" si="1097"/>
        <v>0</v>
      </c>
      <c r="K7759" s="3">
        <f>MIN(Inputs!$B$2, (Inputs!$B$8 - I7759)/Inputs!$B$9)</f>
        <v>0</v>
      </c>
      <c r="L7759" s="3">
        <f>MAX(MIN(Inputs!$B$2, I7759*Inputs!$B$10, Inputs!$B$8*Inputs!$B$4 - J7759), 0)</f>
        <v>170</v>
      </c>
      <c r="M7759" s="3">
        <f t="shared" si="1092"/>
        <v>0</v>
      </c>
      <c r="N7759" s="3">
        <f t="shared" si="1093"/>
        <v>0</v>
      </c>
      <c r="O7759" s="3">
        <f>IF(H7759="Reg", MIN(Inputs!$B$2, I7759*Inputs!$B$10, (Inputs!$B$8-I7759)/Inputs!$B$9), 0)</f>
        <v>0</v>
      </c>
      <c r="P7759" s="3">
        <f t="shared" si="1094"/>
        <v>0</v>
      </c>
      <c r="Q7759" s="3">
        <f t="shared" si="1095"/>
        <v>0</v>
      </c>
      <c r="R7759" s="3">
        <f>I7759 + M7759*Inputs!$B$9 - N7759/Inputs!$B$10</f>
        <v>340</v>
      </c>
    </row>
    <row r="7760" spans="1:18" x14ac:dyDescent="0.3">
      <c r="A7760" s="4">
        <v>46346.25</v>
      </c>
      <c r="B7760" s="3">
        <v>36.4925</v>
      </c>
      <c r="C7760" s="3">
        <v>0.8</v>
      </c>
      <c r="D7760" s="3">
        <f t="shared" si="1089"/>
        <v>29.391250000000003</v>
      </c>
      <c r="E7760" s="3">
        <f>MAX(B7760 - D7760/Inputs!$B$5, 0)</f>
        <v>3.093352272727266</v>
      </c>
      <c r="F7760" s="3">
        <f>MAX(D7760*Inputs!$B$5 - B7760, 0)</f>
        <v>0</v>
      </c>
      <c r="G7760" s="3">
        <f t="shared" si="1090"/>
        <v>0.8</v>
      </c>
      <c r="H7760" t="str">
        <f t="shared" si="1091"/>
        <v>Discharge</v>
      </c>
      <c r="I7760" s="3">
        <f t="shared" si="1096"/>
        <v>340</v>
      </c>
      <c r="J7760" s="3">
        <f t="shared" si="1097"/>
        <v>0</v>
      </c>
      <c r="K7760" s="3">
        <f>MIN(Inputs!$B$2, (Inputs!$B$8 - I7760)/Inputs!$B$9)</f>
        <v>0</v>
      </c>
      <c r="L7760" s="3">
        <f>MAX(MIN(Inputs!$B$2, I7760*Inputs!$B$10, Inputs!$B$8*Inputs!$B$4 - J7760), 0)</f>
        <v>170</v>
      </c>
      <c r="M7760" s="3">
        <f t="shared" si="1092"/>
        <v>0</v>
      </c>
      <c r="N7760" s="3">
        <f t="shared" si="1093"/>
        <v>170</v>
      </c>
      <c r="O7760" s="3">
        <f>IF(H7760="Reg", MIN(Inputs!$B$2, I7760*Inputs!$B$10, (Inputs!$B$8-I7760)/Inputs!$B$9), 0)</f>
        <v>0</v>
      </c>
      <c r="P7760" s="3">
        <f t="shared" si="1094"/>
        <v>6203.7250000000004</v>
      </c>
      <c r="Q7760" s="3">
        <f t="shared" si="1095"/>
        <v>0</v>
      </c>
      <c r="R7760" s="3">
        <f>I7760 + M7760*Inputs!$B$9 - N7760/Inputs!$B$10</f>
        <v>158.77939109773115</v>
      </c>
    </row>
    <row r="7761" spans="1:18" x14ac:dyDescent="0.3">
      <c r="A7761" s="4">
        <v>46346.291666666657</v>
      </c>
      <c r="B7761" s="3">
        <v>36.094999999999999</v>
      </c>
      <c r="C7761" s="3">
        <v>2</v>
      </c>
      <c r="D7761" s="3">
        <f t="shared" si="1089"/>
        <v>29.391250000000003</v>
      </c>
      <c r="E7761" s="3">
        <f>MAX(B7761 - D7761/Inputs!$B$5, 0)</f>
        <v>2.6958522727272651</v>
      </c>
      <c r="F7761" s="3">
        <f>MAX(D7761*Inputs!$B$5 - B7761, 0)</f>
        <v>0</v>
      </c>
      <c r="G7761" s="3">
        <f t="shared" si="1090"/>
        <v>2</v>
      </c>
      <c r="H7761" t="str">
        <f t="shared" si="1091"/>
        <v>Discharge</v>
      </c>
      <c r="I7761" s="3">
        <f t="shared" si="1096"/>
        <v>158.77939109773115</v>
      </c>
      <c r="J7761" s="3">
        <f t="shared" si="1097"/>
        <v>170</v>
      </c>
      <c r="K7761" s="3">
        <f>MIN(Inputs!$B$2, (Inputs!$B$8 - I7761)/Inputs!$B$9)</f>
        <v>170</v>
      </c>
      <c r="L7761" s="3">
        <f>MAX(MIN(Inputs!$B$2, I7761*Inputs!$B$10, Inputs!$B$8*Inputs!$B$4 - J7761), 0)</f>
        <v>148.94827166799323</v>
      </c>
      <c r="M7761" s="3">
        <f t="shared" si="1092"/>
        <v>0</v>
      </c>
      <c r="N7761" s="3">
        <f t="shared" si="1093"/>
        <v>148.94827166799323</v>
      </c>
      <c r="O7761" s="3">
        <f>IF(H7761="Reg", MIN(Inputs!$B$2, I7761*Inputs!$B$10, (Inputs!$B$8-I7761)/Inputs!$B$9), 0)</f>
        <v>0</v>
      </c>
      <c r="P7761" s="3">
        <f t="shared" si="1094"/>
        <v>5376.2878658562149</v>
      </c>
      <c r="Q7761" s="3">
        <f t="shared" si="1095"/>
        <v>0</v>
      </c>
      <c r="R7761" s="3">
        <f>I7761 + M7761*Inputs!$B$9 - N7761/Inputs!$B$10</f>
        <v>0</v>
      </c>
    </row>
    <row r="7762" spans="1:18" x14ac:dyDescent="0.3">
      <c r="A7762" s="4">
        <v>46346.333333333343</v>
      </c>
      <c r="B7762" s="3">
        <v>30.345000000000002</v>
      </c>
      <c r="C7762" s="3">
        <v>2.66</v>
      </c>
      <c r="D7762" s="3">
        <f t="shared" si="1089"/>
        <v>29.391250000000003</v>
      </c>
      <c r="E7762" s="3">
        <f>MAX(B7762 - D7762/Inputs!$B$5, 0)</f>
        <v>0</v>
      </c>
      <c r="F7762" s="3">
        <f>MAX(D7762*Inputs!$B$5 - B7762, 0)</f>
        <v>0</v>
      </c>
      <c r="G7762" s="3">
        <f t="shared" si="1090"/>
        <v>2.66</v>
      </c>
      <c r="H7762" t="str">
        <f t="shared" si="1091"/>
        <v>Reg</v>
      </c>
      <c r="I7762" s="3">
        <f t="shared" si="1096"/>
        <v>0</v>
      </c>
      <c r="J7762" s="3">
        <f t="shared" si="1097"/>
        <v>318.94827166799325</v>
      </c>
      <c r="K7762" s="3">
        <f>MIN(Inputs!$B$2, (Inputs!$B$8 - I7762)/Inputs!$B$9)</f>
        <v>170</v>
      </c>
      <c r="L7762" s="3">
        <f>MAX(MIN(Inputs!$B$2, I7762*Inputs!$B$10, Inputs!$B$8*Inputs!$B$4 - J7762), 0)</f>
        <v>0</v>
      </c>
      <c r="M7762" s="3">
        <f t="shared" si="1092"/>
        <v>0</v>
      </c>
      <c r="N7762" s="3">
        <f t="shared" si="1093"/>
        <v>0</v>
      </c>
      <c r="O7762" s="3">
        <f>IF(H7762="Reg", MIN(Inputs!$B$2, I7762*Inputs!$B$10, (Inputs!$B$8-I7762)/Inputs!$B$9), 0)</f>
        <v>0</v>
      </c>
      <c r="P7762" s="3">
        <f t="shared" si="1094"/>
        <v>0</v>
      </c>
      <c r="Q7762" s="3">
        <f t="shared" si="1095"/>
        <v>0</v>
      </c>
      <c r="R7762" s="3">
        <f>I7762 + M7762*Inputs!$B$9 - N7762/Inputs!$B$10</f>
        <v>0</v>
      </c>
    </row>
    <row r="7763" spans="1:18" x14ac:dyDescent="0.3">
      <c r="A7763" s="4">
        <v>46346.375</v>
      </c>
      <c r="B7763" s="3">
        <v>25.537500000000001</v>
      </c>
      <c r="C7763" s="3">
        <v>0.78</v>
      </c>
      <c r="D7763" s="3">
        <f t="shared" si="1089"/>
        <v>29.391250000000003</v>
      </c>
      <c r="E7763" s="3">
        <f>MAX(B7763 - D7763/Inputs!$B$5, 0)</f>
        <v>0</v>
      </c>
      <c r="F7763" s="3">
        <f>MAX(D7763*Inputs!$B$5 - B7763, 0)</f>
        <v>0.3268000000000022</v>
      </c>
      <c r="G7763" s="3">
        <f t="shared" si="1090"/>
        <v>0.78</v>
      </c>
      <c r="H7763" t="str">
        <f t="shared" si="1091"/>
        <v>Reg</v>
      </c>
      <c r="I7763" s="3">
        <f t="shared" si="1096"/>
        <v>0</v>
      </c>
      <c r="J7763" s="3">
        <f t="shared" si="1097"/>
        <v>318.94827166799325</v>
      </c>
      <c r="K7763" s="3">
        <f>MIN(Inputs!$B$2, (Inputs!$B$8 - I7763)/Inputs!$B$9)</f>
        <v>170</v>
      </c>
      <c r="L7763" s="3">
        <f>MAX(MIN(Inputs!$B$2, I7763*Inputs!$B$10, Inputs!$B$8*Inputs!$B$4 - J7763), 0)</f>
        <v>0</v>
      </c>
      <c r="M7763" s="3">
        <f t="shared" si="1092"/>
        <v>0</v>
      </c>
      <c r="N7763" s="3">
        <f t="shared" si="1093"/>
        <v>0</v>
      </c>
      <c r="O7763" s="3">
        <f>IF(H7763="Reg", MIN(Inputs!$B$2, I7763*Inputs!$B$10, (Inputs!$B$8-I7763)/Inputs!$B$9), 0)</f>
        <v>0</v>
      </c>
      <c r="P7763" s="3">
        <f t="shared" si="1094"/>
        <v>0</v>
      </c>
      <c r="Q7763" s="3">
        <f t="shared" si="1095"/>
        <v>0</v>
      </c>
      <c r="R7763" s="3">
        <f>I7763 + M7763*Inputs!$B$9 - N7763/Inputs!$B$10</f>
        <v>0</v>
      </c>
    </row>
    <row r="7764" spans="1:18" x14ac:dyDescent="0.3">
      <c r="A7764" s="4">
        <v>46346.416666666657</v>
      </c>
      <c r="B7764" s="3">
        <v>25.7575</v>
      </c>
      <c r="C7764" s="3">
        <v>0.5</v>
      </c>
      <c r="D7764" s="3">
        <f t="shared" si="1089"/>
        <v>29.391250000000003</v>
      </c>
      <c r="E7764" s="3">
        <f>MAX(B7764 - D7764/Inputs!$B$5, 0)</f>
        <v>0</v>
      </c>
      <c r="F7764" s="3">
        <f>MAX(D7764*Inputs!$B$5 - B7764, 0)</f>
        <v>0.10680000000000334</v>
      </c>
      <c r="G7764" s="3">
        <f t="shared" si="1090"/>
        <v>0.5</v>
      </c>
      <c r="H7764" t="str">
        <f t="shared" si="1091"/>
        <v>Reg</v>
      </c>
      <c r="I7764" s="3">
        <f t="shared" si="1096"/>
        <v>0</v>
      </c>
      <c r="J7764" s="3">
        <f t="shared" si="1097"/>
        <v>318.94827166799325</v>
      </c>
      <c r="K7764" s="3">
        <f>MIN(Inputs!$B$2, (Inputs!$B$8 - I7764)/Inputs!$B$9)</f>
        <v>170</v>
      </c>
      <c r="L7764" s="3">
        <f>MAX(MIN(Inputs!$B$2, I7764*Inputs!$B$10, Inputs!$B$8*Inputs!$B$4 - J7764), 0)</f>
        <v>0</v>
      </c>
      <c r="M7764" s="3">
        <f t="shared" si="1092"/>
        <v>0</v>
      </c>
      <c r="N7764" s="3">
        <f t="shared" si="1093"/>
        <v>0</v>
      </c>
      <c r="O7764" s="3">
        <f>IF(H7764="Reg", MIN(Inputs!$B$2, I7764*Inputs!$B$10, (Inputs!$B$8-I7764)/Inputs!$B$9), 0)</f>
        <v>0</v>
      </c>
      <c r="P7764" s="3">
        <f t="shared" si="1094"/>
        <v>0</v>
      </c>
      <c r="Q7764" s="3">
        <f t="shared" si="1095"/>
        <v>0</v>
      </c>
      <c r="R7764" s="3">
        <f>I7764 + M7764*Inputs!$B$9 - N7764/Inputs!$B$10</f>
        <v>0</v>
      </c>
    </row>
    <row r="7765" spans="1:18" x14ac:dyDescent="0.3">
      <c r="A7765" s="4">
        <v>46346.458333333343</v>
      </c>
      <c r="B7765" s="3">
        <v>25.73</v>
      </c>
      <c r="C7765" s="3">
        <v>0.4</v>
      </c>
      <c r="D7765" s="3">
        <f t="shared" si="1089"/>
        <v>29.391250000000003</v>
      </c>
      <c r="E7765" s="3">
        <f>MAX(B7765 - D7765/Inputs!$B$5, 0)</f>
        <v>0</v>
      </c>
      <c r="F7765" s="3">
        <f>MAX(D7765*Inputs!$B$5 - B7765, 0)</f>
        <v>0.13430000000000319</v>
      </c>
      <c r="G7765" s="3">
        <f t="shared" si="1090"/>
        <v>0.4</v>
      </c>
      <c r="H7765" t="str">
        <f t="shared" si="1091"/>
        <v>Reg</v>
      </c>
      <c r="I7765" s="3">
        <f t="shared" si="1096"/>
        <v>0</v>
      </c>
      <c r="J7765" s="3">
        <f t="shared" si="1097"/>
        <v>318.94827166799325</v>
      </c>
      <c r="K7765" s="3">
        <f>MIN(Inputs!$B$2, (Inputs!$B$8 - I7765)/Inputs!$B$9)</f>
        <v>170</v>
      </c>
      <c r="L7765" s="3">
        <f>MAX(MIN(Inputs!$B$2, I7765*Inputs!$B$10, Inputs!$B$8*Inputs!$B$4 - J7765), 0)</f>
        <v>0</v>
      </c>
      <c r="M7765" s="3">
        <f t="shared" si="1092"/>
        <v>0</v>
      </c>
      <c r="N7765" s="3">
        <f t="shared" si="1093"/>
        <v>0</v>
      </c>
      <c r="O7765" s="3">
        <f>IF(H7765="Reg", MIN(Inputs!$B$2, I7765*Inputs!$B$10, (Inputs!$B$8-I7765)/Inputs!$B$9), 0)</f>
        <v>0</v>
      </c>
      <c r="P7765" s="3">
        <f t="shared" si="1094"/>
        <v>0</v>
      </c>
      <c r="Q7765" s="3">
        <f t="shared" si="1095"/>
        <v>0</v>
      </c>
      <c r="R7765" s="3">
        <f>I7765 + M7765*Inputs!$B$9 - N7765/Inputs!$B$10</f>
        <v>0</v>
      </c>
    </row>
    <row r="7766" spans="1:18" x14ac:dyDescent="0.3">
      <c r="A7766" s="4">
        <v>46346.5</v>
      </c>
      <c r="B7766" s="3">
        <v>24.725000000000001</v>
      </c>
      <c r="C7766" s="3">
        <v>0.3</v>
      </c>
      <c r="D7766" s="3">
        <f t="shared" si="1089"/>
        <v>29.391250000000003</v>
      </c>
      <c r="E7766" s="3">
        <f>MAX(B7766 - D7766/Inputs!$B$5, 0)</f>
        <v>0</v>
      </c>
      <c r="F7766" s="3">
        <f>MAX(D7766*Inputs!$B$5 - B7766, 0)</f>
        <v>1.1393000000000022</v>
      </c>
      <c r="G7766" s="3">
        <f t="shared" si="1090"/>
        <v>0.3</v>
      </c>
      <c r="H7766" t="str">
        <f t="shared" si="1091"/>
        <v>Charge</v>
      </c>
      <c r="I7766" s="3">
        <f t="shared" si="1096"/>
        <v>0</v>
      </c>
      <c r="J7766" s="3">
        <f t="shared" si="1097"/>
        <v>318.94827166799325</v>
      </c>
      <c r="K7766" s="3">
        <f>MIN(Inputs!$B$2, (Inputs!$B$8 - I7766)/Inputs!$B$9)</f>
        <v>170</v>
      </c>
      <c r="L7766" s="3">
        <f>MAX(MIN(Inputs!$B$2, I7766*Inputs!$B$10, Inputs!$B$8*Inputs!$B$4 - J7766), 0)</f>
        <v>0</v>
      </c>
      <c r="M7766" s="3">
        <f t="shared" si="1092"/>
        <v>170</v>
      </c>
      <c r="N7766" s="3">
        <f t="shared" si="1093"/>
        <v>0</v>
      </c>
      <c r="O7766" s="3">
        <f>IF(H7766="Reg", MIN(Inputs!$B$2, I7766*Inputs!$B$10, (Inputs!$B$8-I7766)/Inputs!$B$9), 0)</f>
        <v>0</v>
      </c>
      <c r="P7766" s="3">
        <f t="shared" si="1094"/>
        <v>-4203.25</v>
      </c>
      <c r="Q7766" s="3">
        <f t="shared" si="1095"/>
        <v>0</v>
      </c>
      <c r="R7766" s="3">
        <f>I7766 + M7766*Inputs!$B$9 - N7766/Inputs!$B$10</f>
        <v>159.4741358339966</v>
      </c>
    </row>
    <row r="7767" spans="1:18" x14ac:dyDescent="0.3">
      <c r="A7767" s="4">
        <v>46346.541666666657</v>
      </c>
      <c r="B7767" s="3">
        <v>24.967500000000001</v>
      </c>
      <c r="C7767" s="3">
        <v>0.38</v>
      </c>
      <c r="D7767" s="3">
        <f t="shared" si="1089"/>
        <v>29.391250000000003</v>
      </c>
      <c r="E7767" s="3">
        <f>MAX(B7767 - D7767/Inputs!$B$5, 0)</f>
        <v>0</v>
      </c>
      <c r="F7767" s="3">
        <f>MAX(D7767*Inputs!$B$5 - B7767, 0)</f>
        <v>0.89680000000000248</v>
      </c>
      <c r="G7767" s="3">
        <f t="shared" si="1090"/>
        <v>0.38</v>
      </c>
      <c r="H7767" t="str">
        <f t="shared" si="1091"/>
        <v>Charge</v>
      </c>
      <c r="I7767" s="3">
        <f t="shared" si="1096"/>
        <v>159.4741358339966</v>
      </c>
      <c r="J7767" s="3">
        <f t="shared" si="1097"/>
        <v>318.94827166799325</v>
      </c>
      <c r="K7767" s="3">
        <f>MIN(Inputs!$B$2, (Inputs!$B$8 - I7767)/Inputs!$B$9)</f>
        <v>170</v>
      </c>
      <c r="L7767" s="3">
        <f>MAX(MIN(Inputs!$B$2, I7767*Inputs!$B$10, Inputs!$B$8*Inputs!$B$4 - J7767), 0)</f>
        <v>21.051728332006746</v>
      </c>
      <c r="M7767" s="3">
        <f t="shared" si="1092"/>
        <v>170</v>
      </c>
      <c r="N7767" s="3">
        <f t="shared" si="1093"/>
        <v>0</v>
      </c>
      <c r="O7767" s="3">
        <f>IF(H7767="Reg", MIN(Inputs!$B$2, I7767*Inputs!$B$10, (Inputs!$B$8-I7767)/Inputs!$B$9), 0)</f>
        <v>0</v>
      </c>
      <c r="P7767" s="3">
        <f t="shared" si="1094"/>
        <v>-4244.4750000000004</v>
      </c>
      <c r="Q7767" s="3">
        <f t="shared" si="1095"/>
        <v>0</v>
      </c>
      <c r="R7767" s="3">
        <f>I7767 + M7767*Inputs!$B$9 - N7767/Inputs!$B$10</f>
        <v>318.9482716679932</v>
      </c>
    </row>
    <row r="7768" spans="1:18" x14ac:dyDescent="0.3">
      <c r="A7768" s="4">
        <v>46346.583333333343</v>
      </c>
      <c r="B7768" s="3">
        <v>26.232499999999998</v>
      </c>
      <c r="C7768" s="3">
        <v>0.49</v>
      </c>
      <c r="D7768" s="3">
        <f t="shared" si="1089"/>
        <v>29.391250000000003</v>
      </c>
      <c r="E7768" s="3">
        <f>MAX(B7768 - D7768/Inputs!$B$5, 0)</f>
        <v>0</v>
      </c>
      <c r="F7768" s="3">
        <f>MAX(D7768*Inputs!$B$5 - B7768, 0)</f>
        <v>0</v>
      </c>
      <c r="G7768" s="3">
        <f t="shared" si="1090"/>
        <v>0.49</v>
      </c>
      <c r="H7768" t="str">
        <f t="shared" si="1091"/>
        <v>Reg</v>
      </c>
      <c r="I7768" s="3">
        <f t="shared" si="1096"/>
        <v>318.9482716679932</v>
      </c>
      <c r="J7768" s="3">
        <f t="shared" si="1097"/>
        <v>318.94827166799325</v>
      </c>
      <c r="K7768" s="3">
        <f>MIN(Inputs!$B$2, (Inputs!$B$8 - I7768)/Inputs!$B$9)</f>
        <v>22.44121780453775</v>
      </c>
      <c r="L7768" s="3">
        <f>MAX(MIN(Inputs!$B$2, I7768*Inputs!$B$10, Inputs!$B$8*Inputs!$B$4 - J7768), 0)</f>
        <v>21.051728332006746</v>
      </c>
      <c r="M7768" s="3">
        <f t="shared" si="1092"/>
        <v>0</v>
      </c>
      <c r="N7768" s="3">
        <f t="shared" si="1093"/>
        <v>0</v>
      </c>
      <c r="O7768" s="3">
        <f>IF(H7768="Reg", MIN(Inputs!$B$2, I7768*Inputs!$B$10, (Inputs!$B$8-I7768)/Inputs!$B$9), 0)</f>
        <v>22.44121780453775</v>
      </c>
      <c r="P7768" s="3">
        <f t="shared" si="1094"/>
        <v>0</v>
      </c>
      <c r="Q7768" s="3">
        <f t="shared" si="1095"/>
        <v>10.996196724223497</v>
      </c>
      <c r="R7768" s="3">
        <f>I7768 + M7768*Inputs!$B$9 - N7768/Inputs!$B$10</f>
        <v>318.9482716679932</v>
      </c>
    </row>
    <row r="7769" spans="1:18" x14ac:dyDescent="0.3">
      <c r="A7769" s="4">
        <v>46346.625</v>
      </c>
      <c r="B7769" s="3">
        <v>24.855</v>
      </c>
      <c r="C7769" s="3">
        <v>0.8</v>
      </c>
      <c r="D7769" s="3">
        <f t="shared" si="1089"/>
        <v>29.391250000000003</v>
      </c>
      <c r="E7769" s="3">
        <f>MAX(B7769 - D7769/Inputs!$B$5, 0)</f>
        <v>0</v>
      </c>
      <c r="F7769" s="3">
        <f>MAX(D7769*Inputs!$B$5 - B7769, 0)</f>
        <v>1.0093000000000032</v>
      </c>
      <c r="G7769" s="3">
        <f t="shared" si="1090"/>
        <v>0.8</v>
      </c>
      <c r="H7769" t="str">
        <f t="shared" si="1091"/>
        <v>Charge</v>
      </c>
      <c r="I7769" s="3">
        <f t="shared" si="1096"/>
        <v>318.9482716679932</v>
      </c>
      <c r="J7769" s="3">
        <f t="shared" si="1097"/>
        <v>318.94827166799325</v>
      </c>
      <c r="K7769" s="3">
        <f>MIN(Inputs!$B$2, (Inputs!$B$8 - I7769)/Inputs!$B$9)</f>
        <v>22.44121780453775</v>
      </c>
      <c r="L7769" s="3">
        <f>MAX(MIN(Inputs!$B$2, I7769*Inputs!$B$10, Inputs!$B$8*Inputs!$B$4 - J7769), 0)</f>
        <v>21.051728332006746</v>
      </c>
      <c r="M7769" s="3">
        <f t="shared" si="1092"/>
        <v>22.44121780453775</v>
      </c>
      <c r="N7769" s="3">
        <f t="shared" si="1093"/>
        <v>0</v>
      </c>
      <c r="O7769" s="3">
        <f>IF(H7769="Reg", MIN(Inputs!$B$2, I7769*Inputs!$B$10, (Inputs!$B$8-I7769)/Inputs!$B$9), 0)</f>
        <v>0</v>
      </c>
      <c r="P7769" s="3">
        <f t="shared" si="1094"/>
        <v>-557.77646853178578</v>
      </c>
      <c r="Q7769" s="3">
        <f t="shared" si="1095"/>
        <v>0</v>
      </c>
      <c r="R7769" s="3">
        <f>I7769 + M7769*Inputs!$B$9 - N7769/Inputs!$B$10</f>
        <v>340</v>
      </c>
    </row>
    <row r="7770" spans="1:18" x14ac:dyDescent="0.3">
      <c r="A7770" s="4">
        <v>46346.666666666657</v>
      </c>
      <c r="B7770" s="3">
        <v>28.844999999999999</v>
      </c>
      <c r="C7770" s="3">
        <v>1</v>
      </c>
      <c r="D7770" s="3">
        <f t="shared" si="1089"/>
        <v>29.391250000000003</v>
      </c>
      <c r="E7770" s="3">
        <f>MAX(B7770 - D7770/Inputs!$B$5, 0)</f>
        <v>0</v>
      </c>
      <c r="F7770" s="3">
        <f>MAX(D7770*Inputs!$B$5 - B7770, 0)</f>
        <v>0</v>
      </c>
      <c r="G7770" s="3">
        <f t="shared" si="1090"/>
        <v>1</v>
      </c>
      <c r="H7770" t="str">
        <f t="shared" si="1091"/>
        <v>Reg</v>
      </c>
      <c r="I7770" s="3">
        <f t="shared" si="1096"/>
        <v>340</v>
      </c>
      <c r="J7770" s="3">
        <f t="shared" si="1097"/>
        <v>318.94827166799325</v>
      </c>
      <c r="K7770" s="3">
        <f>MIN(Inputs!$B$2, (Inputs!$B$8 - I7770)/Inputs!$B$9)</f>
        <v>0</v>
      </c>
      <c r="L7770" s="3">
        <f>MAX(MIN(Inputs!$B$2, I7770*Inputs!$B$10, Inputs!$B$8*Inputs!$B$4 - J7770), 0)</f>
        <v>21.051728332006746</v>
      </c>
      <c r="M7770" s="3">
        <f t="shared" si="1092"/>
        <v>0</v>
      </c>
      <c r="N7770" s="3">
        <f t="shared" si="1093"/>
        <v>0</v>
      </c>
      <c r="O7770" s="3">
        <f>IF(H7770="Reg", MIN(Inputs!$B$2, I7770*Inputs!$B$10, (Inputs!$B$8-I7770)/Inputs!$B$9), 0)</f>
        <v>0</v>
      </c>
      <c r="P7770" s="3">
        <f t="shared" si="1094"/>
        <v>0</v>
      </c>
      <c r="Q7770" s="3">
        <f t="shared" si="1095"/>
        <v>0</v>
      </c>
      <c r="R7770" s="3">
        <f>I7770 + M7770*Inputs!$B$9 - N7770/Inputs!$B$10</f>
        <v>340</v>
      </c>
    </row>
    <row r="7771" spans="1:18" x14ac:dyDescent="0.3">
      <c r="A7771" s="4">
        <v>46346.708333333343</v>
      </c>
      <c r="B7771" s="3">
        <v>34.672499999999999</v>
      </c>
      <c r="C7771" s="3">
        <v>5</v>
      </c>
      <c r="D7771" s="3">
        <f t="shared" si="1089"/>
        <v>29.391250000000003</v>
      </c>
      <c r="E7771" s="3">
        <f>MAX(B7771 - D7771/Inputs!$B$5, 0)</f>
        <v>1.2733522727272657</v>
      </c>
      <c r="F7771" s="3">
        <f>MAX(D7771*Inputs!$B$5 - B7771, 0)</f>
        <v>0</v>
      </c>
      <c r="G7771" s="3">
        <f t="shared" si="1090"/>
        <v>5</v>
      </c>
      <c r="H7771" t="str">
        <f t="shared" si="1091"/>
        <v>Reg</v>
      </c>
      <c r="I7771" s="3">
        <f t="shared" si="1096"/>
        <v>340</v>
      </c>
      <c r="J7771" s="3">
        <f t="shared" si="1097"/>
        <v>318.94827166799325</v>
      </c>
      <c r="K7771" s="3">
        <f>MIN(Inputs!$B$2, (Inputs!$B$8 - I7771)/Inputs!$B$9)</f>
        <v>0</v>
      </c>
      <c r="L7771" s="3">
        <f>MAX(MIN(Inputs!$B$2, I7771*Inputs!$B$10, Inputs!$B$8*Inputs!$B$4 - J7771), 0)</f>
        <v>21.051728332006746</v>
      </c>
      <c r="M7771" s="3">
        <f t="shared" si="1092"/>
        <v>0</v>
      </c>
      <c r="N7771" s="3">
        <f t="shared" si="1093"/>
        <v>0</v>
      </c>
      <c r="O7771" s="3">
        <f>IF(H7771="Reg", MIN(Inputs!$B$2, I7771*Inputs!$B$10, (Inputs!$B$8-I7771)/Inputs!$B$9), 0)</f>
        <v>0</v>
      </c>
      <c r="P7771" s="3">
        <f t="shared" si="1094"/>
        <v>0</v>
      </c>
      <c r="Q7771" s="3">
        <f t="shared" si="1095"/>
        <v>0</v>
      </c>
      <c r="R7771" s="3">
        <f>I7771 + M7771*Inputs!$B$9 - N7771/Inputs!$B$10</f>
        <v>340</v>
      </c>
    </row>
    <row r="7772" spans="1:18" x14ac:dyDescent="0.3">
      <c r="A7772" s="4">
        <v>46346.75</v>
      </c>
      <c r="B7772" s="3">
        <v>33.532499999999999</v>
      </c>
      <c r="C7772" s="3">
        <v>0.86</v>
      </c>
      <c r="D7772" s="3">
        <f t="shared" si="1089"/>
        <v>29.391250000000003</v>
      </c>
      <c r="E7772" s="3">
        <f>MAX(B7772 - D7772/Inputs!$B$5, 0)</f>
        <v>0.13335227272726513</v>
      </c>
      <c r="F7772" s="3">
        <f>MAX(D7772*Inputs!$B$5 - B7772, 0)</f>
        <v>0</v>
      </c>
      <c r="G7772" s="3">
        <f t="shared" si="1090"/>
        <v>0.86</v>
      </c>
      <c r="H7772" t="str">
        <f t="shared" si="1091"/>
        <v>Reg</v>
      </c>
      <c r="I7772" s="3">
        <f t="shared" si="1096"/>
        <v>340</v>
      </c>
      <c r="J7772" s="3">
        <f t="shared" si="1097"/>
        <v>318.94827166799325</v>
      </c>
      <c r="K7772" s="3">
        <f>MIN(Inputs!$B$2, (Inputs!$B$8 - I7772)/Inputs!$B$9)</f>
        <v>0</v>
      </c>
      <c r="L7772" s="3">
        <f>MAX(MIN(Inputs!$B$2, I7772*Inputs!$B$10, Inputs!$B$8*Inputs!$B$4 - J7772), 0)</f>
        <v>21.051728332006746</v>
      </c>
      <c r="M7772" s="3">
        <f t="shared" si="1092"/>
        <v>0</v>
      </c>
      <c r="N7772" s="3">
        <f t="shared" si="1093"/>
        <v>0</v>
      </c>
      <c r="O7772" s="3">
        <f>IF(H7772="Reg", MIN(Inputs!$B$2, I7772*Inputs!$B$10, (Inputs!$B$8-I7772)/Inputs!$B$9), 0)</f>
        <v>0</v>
      </c>
      <c r="P7772" s="3">
        <f t="shared" si="1094"/>
        <v>0</v>
      </c>
      <c r="Q7772" s="3">
        <f t="shared" si="1095"/>
        <v>0</v>
      </c>
      <c r="R7772" s="3">
        <f>I7772 + M7772*Inputs!$B$9 - N7772/Inputs!$B$10</f>
        <v>340</v>
      </c>
    </row>
    <row r="7773" spans="1:18" x14ac:dyDescent="0.3">
      <c r="A7773" s="4">
        <v>46346.791666666657</v>
      </c>
      <c r="B7773" s="3">
        <v>35.2425</v>
      </c>
      <c r="C7773" s="3">
        <v>10.75</v>
      </c>
      <c r="D7773" s="3">
        <f t="shared" si="1089"/>
        <v>29.391250000000003</v>
      </c>
      <c r="E7773" s="3">
        <f>MAX(B7773 - D7773/Inputs!$B$5, 0)</f>
        <v>1.843352272727266</v>
      </c>
      <c r="F7773" s="3">
        <f>MAX(D7773*Inputs!$B$5 - B7773, 0)</f>
        <v>0</v>
      </c>
      <c r="G7773" s="3">
        <f t="shared" si="1090"/>
        <v>10.75</v>
      </c>
      <c r="H7773" t="str">
        <f t="shared" si="1091"/>
        <v>Reg</v>
      </c>
      <c r="I7773" s="3">
        <f t="shared" si="1096"/>
        <v>340</v>
      </c>
      <c r="J7773" s="3">
        <f t="shared" si="1097"/>
        <v>318.94827166799325</v>
      </c>
      <c r="K7773" s="3">
        <f>MIN(Inputs!$B$2, (Inputs!$B$8 - I7773)/Inputs!$B$9)</f>
        <v>0</v>
      </c>
      <c r="L7773" s="3">
        <f>MAX(MIN(Inputs!$B$2, I7773*Inputs!$B$10, Inputs!$B$8*Inputs!$B$4 - J7773), 0)</f>
        <v>21.051728332006746</v>
      </c>
      <c r="M7773" s="3">
        <f t="shared" si="1092"/>
        <v>0</v>
      </c>
      <c r="N7773" s="3">
        <f t="shared" si="1093"/>
        <v>0</v>
      </c>
      <c r="O7773" s="3">
        <f>IF(H7773="Reg", MIN(Inputs!$B$2, I7773*Inputs!$B$10, (Inputs!$B$8-I7773)/Inputs!$B$9), 0)</f>
        <v>0</v>
      </c>
      <c r="P7773" s="3">
        <f t="shared" si="1094"/>
        <v>0</v>
      </c>
      <c r="Q7773" s="3">
        <f t="shared" si="1095"/>
        <v>0</v>
      </c>
      <c r="R7773" s="3">
        <f>I7773 + M7773*Inputs!$B$9 - N7773/Inputs!$B$10</f>
        <v>340</v>
      </c>
    </row>
    <row r="7774" spans="1:18" x14ac:dyDescent="0.3">
      <c r="A7774" s="4">
        <v>46346.833333333343</v>
      </c>
      <c r="B7774" s="3">
        <v>33.967500000000001</v>
      </c>
      <c r="C7774" s="3">
        <v>10.91</v>
      </c>
      <c r="D7774" s="3">
        <f t="shared" si="1089"/>
        <v>29.391250000000003</v>
      </c>
      <c r="E7774" s="3">
        <f>MAX(B7774 - D7774/Inputs!$B$5, 0)</f>
        <v>0.5683522727272674</v>
      </c>
      <c r="F7774" s="3">
        <f>MAX(D7774*Inputs!$B$5 - B7774, 0)</f>
        <v>0</v>
      </c>
      <c r="G7774" s="3">
        <f t="shared" si="1090"/>
        <v>10.91</v>
      </c>
      <c r="H7774" t="str">
        <f t="shared" si="1091"/>
        <v>Reg</v>
      </c>
      <c r="I7774" s="3">
        <f t="shared" si="1096"/>
        <v>340</v>
      </c>
      <c r="J7774" s="3">
        <f t="shared" si="1097"/>
        <v>318.94827166799325</v>
      </c>
      <c r="K7774" s="3">
        <f>MIN(Inputs!$B$2, (Inputs!$B$8 - I7774)/Inputs!$B$9)</f>
        <v>0</v>
      </c>
      <c r="L7774" s="3">
        <f>MAX(MIN(Inputs!$B$2, I7774*Inputs!$B$10, Inputs!$B$8*Inputs!$B$4 - J7774), 0)</f>
        <v>21.051728332006746</v>
      </c>
      <c r="M7774" s="3">
        <f t="shared" si="1092"/>
        <v>0</v>
      </c>
      <c r="N7774" s="3">
        <f t="shared" si="1093"/>
        <v>0</v>
      </c>
      <c r="O7774" s="3">
        <f>IF(H7774="Reg", MIN(Inputs!$B$2, I7774*Inputs!$B$10, (Inputs!$B$8-I7774)/Inputs!$B$9), 0)</f>
        <v>0</v>
      </c>
      <c r="P7774" s="3">
        <f t="shared" si="1094"/>
        <v>0</v>
      </c>
      <c r="Q7774" s="3">
        <f t="shared" si="1095"/>
        <v>0</v>
      </c>
      <c r="R7774" s="3">
        <f>I7774 + M7774*Inputs!$B$9 - N7774/Inputs!$B$10</f>
        <v>340</v>
      </c>
    </row>
    <row r="7775" spans="1:18" x14ac:dyDescent="0.3">
      <c r="A7775" s="4">
        <v>46346.875</v>
      </c>
      <c r="B7775" s="3">
        <v>33.152499999999996</v>
      </c>
      <c r="C7775" s="3">
        <v>1</v>
      </c>
      <c r="D7775" s="3">
        <f t="shared" si="1089"/>
        <v>29.391250000000003</v>
      </c>
      <c r="E7775" s="3">
        <f>MAX(B7775 - D7775/Inputs!$B$5, 0)</f>
        <v>0</v>
      </c>
      <c r="F7775" s="3">
        <f>MAX(D7775*Inputs!$B$5 - B7775, 0)</f>
        <v>0</v>
      </c>
      <c r="G7775" s="3">
        <f t="shared" si="1090"/>
        <v>1</v>
      </c>
      <c r="H7775" t="str">
        <f t="shared" si="1091"/>
        <v>Reg</v>
      </c>
      <c r="I7775" s="3">
        <f t="shared" si="1096"/>
        <v>340</v>
      </c>
      <c r="J7775" s="3">
        <f t="shared" si="1097"/>
        <v>318.94827166799325</v>
      </c>
      <c r="K7775" s="3">
        <f>MIN(Inputs!$B$2, (Inputs!$B$8 - I7775)/Inputs!$B$9)</f>
        <v>0</v>
      </c>
      <c r="L7775" s="3">
        <f>MAX(MIN(Inputs!$B$2, I7775*Inputs!$B$10, Inputs!$B$8*Inputs!$B$4 - J7775), 0)</f>
        <v>21.051728332006746</v>
      </c>
      <c r="M7775" s="3">
        <f t="shared" si="1092"/>
        <v>0</v>
      </c>
      <c r="N7775" s="3">
        <f t="shared" si="1093"/>
        <v>0</v>
      </c>
      <c r="O7775" s="3">
        <f>IF(H7775="Reg", MIN(Inputs!$B$2, I7775*Inputs!$B$10, (Inputs!$B$8-I7775)/Inputs!$B$9), 0)</f>
        <v>0</v>
      </c>
      <c r="P7775" s="3">
        <f t="shared" si="1094"/>
        <v>0</v>
      </c>
      <c r="Q7775" s="3">
        <f t="shared" si="1095"/>
        <v>0</v>
      </c>
      <c r="R7775" s="3">
        <f>I7775 + M7775*Inputs!$B$9 - N7775/Inputs!$B$10</f>
        <v>340</v>
      </c>
    </row>
    <row r="7776" spans="1:18" x14ac:dyDescent="0.3">
      <c r="A7776" s="4">
        <v>46346.916666666657</v>
      </c>
      <c r="B7776" s="3">
        <v>37.589999999999996</v>
      </c>
      <c r="C7776" s="3">
        <v>1</v>
      </c>
      <c r="D7776" s="3">
        <f t="shared" si="1089"/>
        <v>29.391250000000003</v>
      </c>
      <c r="E7776" s="3">
        <f>MAX(B7776 - D7776/Inputs!$B$5, 0)</f>
        <v>4.1908522727272626</v>
      </c>
      <c r="F7776" s="3">
        <f>MAX(D7776*Inputs!$B$5 - B7776, 0)</f>
        <v>0</v>
      </c>
      <c r="G7776" s="3">
        <f t="shared" si="1090"/>
        <v>1</v>
      </c>
      <c r="H7776" t="str">
        <f t="shared" si="1091"/>
        <v>Discharge</v>
      </c>
      <c r="I7776" s="3">
        <f t="shared" si="1096"/>
        <v>340</v>
      </c>
      <c r="J7776" s="3">
        <f t="shared" si="1097"/>
        <v>318.94827166799325</v>
      </c>
      <c r="K7776" s="3">
        <f>MIN(Inputs!$B$2, (Inputs!$B$8 - I7776)/Inputs!$B$9)</f>
        <v>0</v>
      </c>
      <c r="L7776" s="3">
        <f>MAX(MIN(Inputs!$B$2, I7776*Inputs!$B$10, Inputs!$B$8*Inputs!$B$4 - J7776), 0)</f>
        <v>21.051728332006746</v>
      </c>
      <c r="M7776" s="3">
        <f t="shared" si="1092"/>
        <v>0</v>
      </c>
      <c r="N7776" s="3">
        <f t="shared" si="1093"/>
        <v>21.051728332006746</v>
      </c>
      <c r="O7776" s="3">
        <f>IF(H7776="Reg", MIN(Inputs!$B$2, I7776*Inputs!$B$10, (Inputs!$B$8-I7776)/Inputs!$B$9), 0)</f>
        <v>0</v>
      </c>
      <c r="P7776" s="3">
        <f t="shared" si="1094"/>
        <v>791.33446800013348</v>
      </c>
      <c r="Q7776" s="3">
        <f t="shared" si="1095"/>
        <v>0</v>
      </c>
      <c r="R7776" s="3">
        <f>I7776 + M7776*Inputs!$B$9 - N7776/Inputs!$B$10</f>
        <v>317.5587821954623</v>
      </c>
    </row>
    <row r="7777" spans="1:18" x14ac:dyDescent="0.3">
      <c r="A7777" s="4">
        <v>46346.958333333343</v>
      </c>
      <c r="B7777" s="3">
        <v>39.724999999999994</v>
      </c>
      <c r="C7777" s="3">
        <v>0.8</v>
      </c>
      <c r="D7777" s="3">
        <f t="shared" si="1089"/>
        <v>29.391250000000003</v>
      </c>
      <c r="E7777" s="3">
        <f>MAX(B7777 - D7777/Inputs!$B$5, 0)</f>
        <v>6.3258522727272606</v>
      </c>
      <c r="F7777" s="3">
        <f>MAX(D7777*Inputs!$B$5 - B7777, 0)</f>
        <v>0</v>
      </c>
      <c r="G7777" s="3">
        <f t="shared" si="1090"/>
        <v>0.8</v>
      </c>
      <c r="H7777" t="str">
        <f t="shared" si="1091"/>
        <v>Discharge</v>
      </c>
      <c r="I7777" s="3">
        <f t="shared" si="1096"/>
        <v>317.5587821954623</v>
      </c>
      <c r="J7777" s="3">
        <f t="shared" si="1097"/>
        <v>340</v>
      </c>
      <c r="K7777" s="3">
        <f>MIN(Inputs!$B$2, (Inputs!$B$8 - I7777)/Inputs!$B$9)</f>
        <v>23.922418559098585</v>
      </c>
      <c r="L7777" s="3">
        <f>MAX(MIN(Inputs!$B$2, I7777*Inputs!$B$10, Inputs!$B$8*Inputs!$B$4 - J7777), 0)</f>
        <v>0</v>
      </c>
      <c r="M7777" s="3">
        <f t="shared" si="1092"/>
        <v>0</v>
      </c>
      <c r="N7777" s="3">
        <f t="shared" si="1093"/>
        <v>0</v>
      </c>
      <c r="O7777" s="3">
        <f>IF(H7777="Reg", MIN(Inputs!$B$2, I7777*Inputs!$B$10, (Inputs!$B$8-I7777)/Inputs!$B$9), 0)</f>
        <v>0</v>
      </c>
      <c r="P7777" s="3">
        <f t="shared" si="1094"/>
        <v>0</v>
      </c>
      <c r="Q7777" s="3">
        <f t="shared" si="1095"/>
        <v>0</v>
      </c>
      <c r="R7777" s="3">
        <f>I7777 + M7777*Inputs!$B$9 - N7777/Inputs!$B$10</f>
        <v>317.5587821954623</v>
      </c>
    </row>
    <row r="7778" spans="1:18" x14ac:dyDescent="0.3">
      <c r="A7778" s="4">
        <v>46347</v>
      </c>
      <c r="B7778" s="3">
        <v>26.275000000000002</v>
      </c>
      <c r="C7778" s="3">
        <v>0.19</v>
      </c>
      <c r="D7778" s="3">
        <f t="shared" si="1089"/>
        <v>32.635833333333331</v>
      </c>
      <c r="E7778" s="3">
        <f>MAX(B7778 - D7778/Inputs!$B$5, 0)</f>
        <v>0</v>
      </c>
      <c r="F7778" s="3">
        <f>MAX(D7778*Inputs!$B$5 - B7778, 0)</f>
        <v>2.4445333333333288</v>
      </c>
      <c r="G7778" s="3">
        <f t="shared" si="1090"/>
        <v>0.19</v>
      </c>
      <c r="H7778" t="str">
        <f t="shared" si="1091"/>
        <v>Charge</v>
      </c>
      <c r="I7778" s="3">
        <f t="shared" si="1096"/>
        <v>317.5587821954623</v>
      </c>
      <c r="J7778" s="3">
        <f t="shared" si="1097"/>
        <v>0</v>
      </c>
      <c r="K7778" s="3">
        <f>MIN(Inputs!$B$2, (Inputs!$B$8 - I7778)/Inputs!$B$9)</f>
        <v>23.922418559098585</v>
      </c>
      <c r="L7778" s="3">
        <f>MAX(MIN(Inputs!$B$2, I7778*Inputs!$B$10, Inputs!$B$8*Inputs!$B$4 - J7778), 0)</f>
        <v>170</v>
      </c>
      <c r="M7778" s="3">
        <f t="shared" si="1092"/>
        <v>23.922418559098585</v>
      </c>
      <c r="N7778" s="3">
        <f t="shared" si="1093"/>
        <v>0</v>
      </c>
      <c r="O7778" s="3">
        <f>IF(H7778="Reg", MIN(Inputs!$B$2, I7778*Inputs!$B$10, (Inputs!$B$8-I7778)/Inputs!$B$9), 0)</f>
        <v>0</v>
      </c>
      <c r="P7778" s="3">
        <f t="shared" si="1094"/>
        <v>-628.56154764031533</v>
      </c>
      <c r="Q7778" s="3">
        <f t="shared" si="1095"/>
        <v>0</v>
      </c>
      <c r="R7778" s="3">
        <f>I7778 + M7778*Inputs!$B$9 - N7778/Inputs!$B$10</f>
        <v>340</v>
      </c>
    </row>
    <row r="7779" spans="1:18" x14ac:dyDescent="0.3">
      <c r="A7779" s="4">
        <v>46347.041666666657</v>
      </c>
      <c r="B7779" s="3">
        <v>24.102499999999999</v>
      </c>
      <c r="C7779" s="3">
        <v>0.3</v>
      </c>
      <c r="D7779" s="3">
        <f t="shared" si="1089"/>
        <v>32.635833333333331</v>
      </c>
      <c r="E7779" s="3">
        <f>MAX(B7779 - D7779/Inputs!$B$5, 0)</f>
        <v>0</v>
      </c>
      <c r="F7779" s="3">
        <f>MAX(D7779*Inputs!$B$5 - B7779, 0)</f>
        <v>4.6170333333333318</v>
      </c>
      <c r="G7779" s="3">
        <f t="shared" si="1090"/>
        <v>0.3</v>
      </c>
      <c r="H7779" t="str">
        <f t="shared" si="1091"/>
        <v>Charge</v>
      </c>
      <c r="I7779" s="3">
        <f t="shared" si="1096"/>
        <v>340</v>
      </c>
      <c r="J7779" s="3">
        <f t="shared" si="1097"/>
        <v>0</v>
      </c>
      <c r="K7779" s="3">
        <f>MIN(Inputs!$B$2, (Inputs!$B$8 - I7779)/Inputs!$B$9)</f>
        <v>0</v>
      </c>
      <c r="L7779" s="3">
        <f>MAX(MIN(Inputs!$B$2, I7779*Inputs!$B$10, Inputs!$B$8*Inputs!$B$4 - J7779), 0)</f>
        <v>170</v>
      </c>
      <c r="M7779" s="3">
        <f t="shared" si="1092"/>
        <v>0</v>
      </c>
      <c r="N7779" s="3">
        <f t="shared" si="1093"/>
        <v>0</v>
      </c>
      <c r="O7779" s="3">
        <f>IF(H7779="Reg", MIN(Inputs!$B$2, I7779*Inputs!$B$10, (Inputs!$B$8-I7779)/Inputs!$B$9), 0)</f>
        <v>0</v>
      </c>
      <c r="P7779" s="3">
        <f t="shared" si="1094"/>
        <v>0</v>
      </c>
      <c r="Q7779" s="3">
        <f t="shared" si="1095"/>
        <v>0</v>
      </c>
      <c r="R7779" s="3">
        <f>I7779 + M7779*Inputs!$B$9 - N7779/Inputs!$B$10</f>
        <v>340</v>
      </c>
    </row>
    <row r="7780" spans="1:18" x14ac:dyDescent="0.3">
      <c r="A7780" s="4">
        <v>46347.083333333343</v>
      </c>
      <c r="B7780" s="3">
        <v>24.247499999999999</v>
      </c>
      <c r="C7780" s="3">
        <v>0.31</v>
      </c>
      <c r="D7780" s="3">
        <f t="shared" si="1089"/>
        <v>32.635833333333331</v>
      </c>
      <c r="E7780" s="3">
        <f>MAX(B7780 - D7780/Inputs!$B$5, 0)</f>
        <v>0</v>
      </c>
      <c r="F7780" s="3">
        <f>MAX(D7780*Inputs!$B$5 - B7780, 0)</f>
        <v>4.4720333333333322</v>
      </c>
      <c r="G7780" s="3">
        <f t="shared" si="1090"/>
        <v>0.31</v>
      </c>
      <c r="H7780" t="str">
        <f t="shared" si="1091"/>
        <v>Charge</v>
      </c>
      <c r="I7780" s="3">
        <f t="shared" si="1096"/>
        <v>340</v>
      </c>
      <c r="J7780" s="3">
        <f t="shared" si="1097"/>
        <v>0</v>
      </c>
      <c r="K7780" s="3">
        <f>MIN(Inputs!$B$2, (Inputs!$B$8 - I7780)/Inputs!$B$9)</f>
        <v>0</v>
      </c>
      <c r="L7780" s="3">
        <f>MAX(MIN(Inputs!$B$2, I7780*Inputs!$B$10, Inputs!$B$8*Inputs!$B$4 - J7780), 0)</f>
        <v>170</v>
      </c>
      <c r="M7780" s="3">
        <f t="shared" si="1092"/>
        <v>0</v>
      </c>
      <c r="N7780" s="3">
        <f t="shared" si="1093"/>
        <v>0</v>
      </c>
      <c r="O7780" s="3">
        <f>IF(H7780="Reg", MIN(Inputs!$B$2, I7780*Inputs!$B$10, (Inputs!$B$8-I7780)/Inputs!$B$9), 0)</f>
        <v>0</v>
      </c>
      <c r="P7780" s="3">
        <f t="shared" si="1094"/>
        <v>0</v>
      </c>
      <c r="Q7780" s="3">
        <f t="shared" si="1095"/>
        <v>0</v>
      </c>
      <c r="R7780" s="3">
        <f>I7780 + M7780*Inputs!$B$9 - N7780/Inputs!$B$10</f>
        <v>340</v>
      </c>
    </row>
    <row r="7781" spans="1:18" x14ac:dyDescent="0.3">
      <c r="A7781" s="4">
        <v>46347.125</v>
      </c>
      <c r="B7781" s="3">
        <v>22.184999999999999</v>
      </c>
      <c r="C7781" s="3">
        <v>0.37</v>
      </c>
      <c r="D7781" s="3">
        <f t="shared" si="1089"/>
        <v>32.635833333333331</v>
      </c>
      <c r="E7781" s="3">
        <f>MAX(B7781 - D7781/Inputs!$B$5, 0)</f>
        <v>0</v>
      </c>
      <c r="F7781" s="3">
        <f>MAX(D7781*Inputs!$B$5 - B7781, 0)</f>
        <v>6.5345333333333322</v>
      </c>
      <c r="G7781" s="3">
        <f t="shared" si="1090"/>
        <v>0.37</v>
      </c>
      <c r="H7781" t="str">
        <f t="shared" si="1091"/>
        <v>Charge</v>
      </c>
      <c r="I7781" s="3">
        <f t="shared" si="1096"/>
        <v>340</v>
      </c>
      <c r="J7781" s="3">
        <f t="shared" si="1097"/>
        <v>0</v>
      </c>
      <c r="K7781" s="3">
        <f>MIN(Inputs!$B$2, (Inputs!$B$8 - I7781)/Inputs!$B$9)</f>
        <v>0</v>
      </c>
      <c r="L7781" s="3">
        <f>MAX(MIN(Inputs!$B$2, I7781*Inputs!$B$10, Inputs!$B$8*Inputs!$B$4 - J7781), 0)</f>
        <v>170</v>
      </c>
      <c r="M7781" s="3">
        <f t="shared" si="1092"/>
        <v>0</v>
      </c>
      <c r="N7781" s="3">
        <f t="shared" si="1093"/>
        <v>0</v>
      </c>
      <c r="O7781" s="3">
        <f>IF(H7781="Reg", MIN(Inputs!$B$2, I7781*Inputs!$B$10, (Inputs!$B$8-I7781)/Inputs!$B$9), 0)</f>
        <v>0</v>
      </c>
      <c r="P7781" s="3">
        <f t="shared" si="1094"/>
        <v>0</v>
      </c>
      <c r="Q7781" s="3">
        <f t="shared" si="1095"/>
        <v>0</v>
      </c>
      <c r="R7781" s="3">
        <f>I7781 + M7781*Inputs!$B$9 - N7781/Inputs!$B$10</f>
        <v>340</v>
      </c>
    </row>
    <row r="7782" spans="1:18" x14ac:dyDescent="0.3">
      <c r="A7782" s="4">
        <v>46347.166666666657</v>
      </c>
      <c r="B7782" s="3">
        <v>21.824999999999999</v>
      </c>
      <c r="C7782" s="3">
        <v>0.49</v>
      </c>
      <c r="D7782" s="3">
        <f t="shared" si="1089"/>
        <v>32.635833333333331</v>
      </c>
      <c r="E7782" s="3">
        <f>MAX(B7782 - D7782/Inputs!$B$5, 0)</f>
        <v>0</v>
      </c>
      <c r="F7782" s="3">
        <f>MAX(D7782*Inputs!$B$5 - B7782, 0)</f>
        <v>6.8945333333333316</v>
      </c>
      <c r="G7782" s="3">
        <f t="shared" si="1090"/>
        <v>0.49</v>
      </c>
      <c r="H7782" t="str">
        <f t="shared" si="1091"/>
        <v>Charge</v>
      </c>
      <c r="I7782" s="3">
        <f t="shared" si="1096"/>
        <v>340</v>
      </c>
      <c r="J7782" s="3">
        <f t="shared" si="1097"/>
        <v>0</v>
      </c>
      <c r="K7782" s="3">
        <f>MIN(Inputs!$B$2, (Inputs!$B$8 - I7782)/Inputs!$B$9)</f>
        <v>0</v>
      </c>
      <c r="L7782" s="3">
        <f>MAX(MIN(Inputs!$B$2, I7782*Inputs!$B$10, Inputs!$B$8*Inputs!$B$4 - J7782), 0)</f>
        <v>170</v>
      </c>
      <c r="M7782" s="3">
        <f t="shared" si="1092"/>
        <v>0</v>
      </c>
      <c r="N7782" s="3">
        <f t="shared" si="1093"/>
        <v>0</v>
      </c>
      <c r="O7782" s="3">
        <f>IF(H7782="Reg", MIN(Inputs!$B$2, I7782*Inputs!$B$10, (Inputs!$B$8-I7782)/Inputs!$B$9), 0)</f>
        <v>0</v>
      </c>
      <c r="P7782" s="3">
        <f t="shared" si="1094"/>
        <v>0</v>
      </c>
      <c r="Q7782" s="3">
        <f t="shared" si="1095"/>
        <v>0</v>
      </c>
      <c r="R7782" s="3">
        <f>I7782 + M7782*Inputs!$B$9 - N7782/Inputs!$B$10</f>
        <v>340</v>
      </c>
    </row>
    <row r="7783" spans="1:18" x14ac:dyDescent="0.3">
      <c r="A7783" s="4">
        <v>46347.208333333343</v>
      </c>
      <c r="B7783" s="3">
        <v>23.342500000000001</v>
      </c>
      <c r="C7783" s="3">
        <v>0.39</v>
      </c>
      <c r="D7783" s="3">
        <f t="shared" si="1089"/>
        <v>32.635833333333331</v>
      </c>
      <c r="E7783" s="3">
        <f>MAX(B7783 - D7783/Inputs!$B$5, 0)</f>
        <v>0</v>
      </c>
      <c r="F7783" s="3">
        <f>MAX(D7783*Inputs!$B$5 - B7783, 0)</f>
        <v>5.3770333333333298</v>
      </c>
      <c r="G7783" s="3">
        <f t="shared" si="1090"/>
        <v>0.39</v>
      </c>
      <c r="H7783" t="str">
        <f t="shared" si="1091"/>
        <v>Charge</v>
      </c>
      <c r="I7783" s="3">
        <f t="shared" si="1096"/>
        <v>340</v>
      </c>
      <c r="J7783" s="3">
        <f t="shared" si="1097"/>
        <v>0</v>
      </c>
      <c r="K7783" s="3">
        <f>MIN(Inputs!$B$2, (Inputs!$B$8 - I7783)/Inputs!$B$9)</f>
        <v>0</v>
      </c>
      <c r="L7783" s="3">
        <f>MAX(MIN(Inputs!$B$2, I7783*Inputs!$B$10, Inputs!$B$8*Inputs!$B$4 - J7783), 0)</f>
        <v>170</v>
      </c>
      <c r="M7783" s="3">
        <f t="shared" si="1092"/>
        <v>0</v>
      </c>
      <c r="N7783" s="3">
        <f t="shared" si="1093"/>
        <v>0</v>
      </c>
      <c r="O7783" s="3">
        <f>IF(H7783="Reg", MIN(Inputs!$B$2, I7783*Inputs!$B$10, (Inputs!$B$8-I7783)/Inputs!$B$9), 0)</f>
        <v>0</v>
      </c>
      <c r="P7783" s="3">
        <f t="shared" si="1094"/>
        <v>0</v>
      </c>
      <c r="Q7783" s="3">
        <f t="shared" si="1095"/>
        <v>0</v>
      </c>
      <c r="R7783" s="3">
        <f>I7783 + M7783*Inputs!$B$9 - N7783/Inputs!$B$10</f>
        <v>340</v>
      </c>
    </row>
    <row r="7784" spans="1:18" x14ac:dyDescent="0.3">
      <c r="A7784" s="4">
        <v>46347.25</v>
      </c>
      <c r="B7784" s="3">
        <v>25.957499999999996</v>
      </c>
      <c r="C7784" s="3">
        <v>0.64</v>
      </c>
      <c r="D7784" s="3">
        <f t="shared" si="1089"/>
        <v>32.635833333333331</v>
      </c>
      <c r="E7784" s="3">
        <f>MAX(B7784 - D7784/Inputs!$B$5, 0)</f>
        <v>0</v>
      </c>
      <c r="F7784" s="3">
        <f>MAX(D7784*Inputs!$B$5 - B7784, 0)</f>
        <v>2.7620333333333349</v>
      </c>
      <c r="G7784" s="3">
        <f t="shared" si="1090"/>
        <v>0.64</v>
      </c>
      <c r="H7784" t="str">
        <f t="shared" si="1091"/>
        <v>Charge</v>
      </c>
      <c r="I7784" s="3">
        <f t="shared" si="1096"/>
        <v>340</v>
      </c>
      <c r="J7784" s="3">
        <f t="shared" si="1097"/>
        <v>0</v>
      </c>
      <c r="K7784" s="3">
        <f>MIN(Inputs!$B$2, (Inputs!$B$8 - I7784)/Inputs!$B$9)</f>
        <v>0</v>
      </c>
      <c r="L7784" s="3">
        <f>MAX(MIN(Inputs!$B$2, I7784*Inputs!$B$10, Inputs!$B$8*Inputs!$B$4 - J7784), 0)</f>
        <v>170</v>
      </c>
      <c r="M7784" s="3">
        <f t="shared" si="1092"/>
        <v>0</v>
      </c>
      <c r="N7784" s="3">
        <f t="shared" si="1093"/>
        <v>0</v>
      </c>
      <c r="O7784" s="3">
        <f>IF(H7784="Reg", MIN(Inputs!$B$2, I7784*Inputs!$B$10, (Inputs!$B$8-I7784)/Inputs!$B$9), 0)</f>
        <v>0</v>
      </c>
      <c r="P7784" s="3">
        <f t="shared" si="1094"/>
        <v>0</v>
      </c>
      <c r="Q7784" s="3">
        <f t="shared" si="1095"/>
        <v>0</v>
      </c>
      <c r="R7784" s="3">
        <f>I7784 + M7784*Inputs!$B$9 - N7784/Inputs!$B$10</f>
        <v>340</v>
      </c>
    </row>
    <row r="7785" spans="1:18" x14ac:dyDescent="0.3">
      <c r="A7785" s="4">
        <v>46347.291666666657</v>
      </c>
      <c r="B7785" s="3">
        <v>31.65</v>
      </c>
      <c r="C7785" s="3">
        <v>1.45</v>
      </c>
      <c r="D7785" s="3">
        <f t="shared" si="1089"/>
        <v>32.635833333333331</v>
      </c>
      <c r="E7785" s="3">
        <f>MAX(B7785 - D7785/Inputs!$B$5, 0)</f>
        <v>0</v>
      </c>
      <c r="F7785" s="3">
        <f>MAX(D7785*Inputs!$B$5 - B7785, 0)</f>
        <v>0</v>
      </c>
      <c r="G7785" s="3">
        <f t="shared" si="1090"/>
        <v>1.45</v>
      </c>
      <c r="H7785" t="str">
        <f t="shared" si="1091"/>
        <v>Reg</v>
      </c>
      <c r="I7785" s="3">
        <f t="shared" si="1096"/>
        <v>340</v>
      </c>
      <c r="J7785" s="3">
        <f t="shared" si="1097"/>
        <v>0</v>
      </c>
      <c r="K7785" s="3">
        <f>MIN(Inputs!$B$2, (Inputs!$B$8 - I7785)/Inputs!$B$9)</f>
        <v>0</v>
      </c>
      <c r="L7785" s="3">
        <f>MAX(MIN(Inputs!$B$2, I7785*Inputs!$B$10, Inputs!$B$8*Inputs!$B$4 - J7785), 0)</f>
        <v>170</v>
      </c>
      <c r="M7785" s="3">
        <f t="shared" si="1092"/>
        <v>0</v>
      </c>
      <c r="N7785" s="3">
        <f t="shared" si="1093"/>
        <v>0</v>
      </c>
      <c r="O7785" s="3">
        <f>IF(H7785="Reg", MIN(Inputs!$B$2, I7785*Inputs!$B$10, (Inputs!$B$8-I7785)/Inputs!$B$9), 0)</f>
        <v>0</v>
      </c>
      <c r="P7785" s="3">
        <f t="shared" si="1094"/>
        <v>0</v>
      </c>
      <c r="Q7785" s="3">
        <f t="shared" si="1095"/>
        <v>0</v>
      </c>
      <c r="R7785" s="3">
        <f>I7785 + M7785*Inputs!$B$9 - N7785/Inputs!$B$10</f>
        <v>340</v>
      </c>
    </row>
    <row r="7786" spans="1:18" x14ac:dyDescent="0.3">
      <c r="A7786" s="4">
        <v>46347.333333333343</v>
      </c>
      <c r="B7786" s="3">
        <v>39.0625</v>
      </c>
      <c r="C7786" s="3">
        <v>2</v>
      </c>
      <c r="D7786" s="3">
        <f t="shared" si="1089"/>
        <v>32.635833333333331</v>
      </c>
      <c r="E7786" s="3">
        <f>MAX(B7786 - D7786/Inputs!$B$5, 0)</f>
        <v>1.9763257575757578</v>
      </c>
      <c r="F7786" s="3">
        <f>MAX(D7786*Inputs!$B$5 - B7786, 0)</f>
        <v>0</v>
      </c>
      <c r="G7786" s="3">
        <f t="shared" si="1090"/>
        <v>2</v>
      </c>
      <c r="H7786" t="str">
        <f t="shared" si="1091"/>
        <v>Reg</v>
      </c>
      <c r="I7786" s="3">
        <f t="shared" si="1096"/>
        <v>340</v>
      </c>
      <c r="J7786" s="3">
        <f t="shared" si="1097"/>
        <v>0</v>
      </c>
      <c r="K7786" s="3">
        <f>MIN(Inputs!$B$2, (Inputs!$B$8 - I7786)/Inputs!$B$9)</f>
        <v>0</v>
      </c>
      <c r="L7786" s="3">
        <f>MAX(MIN(Inputs!$B$2, I7786*Inputs!$B$10, Inputs!$B$8*Inputs!$B$4 - J7786), 0)</f>
        <v>170</v>
      </c>
      <c r="M7786" s="3">
        <f t="shared" si="1092"/>
        <v>0</v>
      </c>
      <c r="N7786" s="3">
        <f t="shared" si="1093"/>
        <v>0</v>
      </c>
      <c r="O7786" s="3">
        <f>IF(H7786="Reg", MIN(Inputs!$B$2, I7786*Inputs!$B$10, (Inputs!$B$8-I7786)/Inputs!$B$9), 0)</f>
        <v>0</v>
      </c>
      <c r="P7786" s="3">
        <f t="shared" si="1094"/>
        <v>0</v>
      </c>
      <c r="Q7786" s="3">
        <f t="shared" si="1095"/>
        <v>0</v>
      </c>
      <c r="R7786" s="3">
        <f>I7786 + M7786*Inputs!$B$9 - N7786/Inputs!$B$10</f>
        <v>340</v>
      </c>
    </row>
    <row r="7787" spans="1:18" x14ac:dyDescent="0.3">
      <c r="A7787" s="4">
        <v>46347.375</v>
      </c>
      <c r="B7787" s="3">
        <v>37.229999999999997</v>
      </c>
      <c r="C7787" s="3">
        <v>0.5</v>
      </c>
      <c r="D7787" s="3">
        <f t="shared" si="1089"/>
        <v>32.635833333333331</v>
      </c>
      <c r="E7787" s="3">
        <f>MAX(B7787 - D7787/Inputs!$B$5, 0)</f>
        <v>0.14382575757575466</v>
      </c>
      <c r="F7787" s="3">
        <f>MAX(D7787*Inputs!$B$5 - B7787, 0)</f>
        <v>0</v>
      </c>
      <c r="G7787" s="3">
        <f t="shared" si="1090"/>
        <v>0.5</v>
      </c>
      <c r="H7787" t="str">
        <f t="shared" si="1091"/>
        <v>Reg</v>
      </c>
      <c r="I7787" s="3">
        <f t="shared" si="1096"/>
        <v>340</v>
      </c>
      <c r="J7787" s="3">
        <f t="shared" si="1097"/>
        <v>0</v>
      </c>
      <c r="K7787" s="3">
        <f>MIN(Inputs!$B$2, (Inputs!$B$8 - I7787)/Inputs!$B$9)</f>
        <v>0</v>
      </c>
      <c r="L7787" s="3">
        <f>MAX(MIN(Inputs!$B$2, I7787*Inputs!$B$10, Inputs!$B$8*Inputs!$B$4 - J7787), 0)</f>
        <v>170</v>
      </c>
      <c r="M7787" s="3">
        <f t="shared" si="1092"/>
        <v>0</v>
      </c>
      <c r="N7787" s="3">
        <f t="shared" si="1093"/>
        <v>0</v>
      </c>
      <c r="O7787" s="3">
        <f>IF(H7787="Reg", MIN(Inputs!$B$2, I7787*Inputs!$B$10, (Inputs!$B$8-I7787)/Inputs!$B$9), 0)</f>
        <v>0</v>
      </c>
      <c r="P7787" s="3">
        <f t="shared" si="1094"/>
        <v>0</v>
      </c>
      <c r="Q7787" s="3">
        <f t="shared" si="1095"/>
        <v>0</v>
      </c>
      <c r="R7787" s="3">
        <f>I7787 + M7787*Inputs!$B$9 - N7787/Inputs!$B$10</f>
        <v>340</v>
      </c>
    </row>
    <row r="7788" spans="1:18" x14ac:dyDescent="0.3">
      <c r="A7788" s="4">
        <v>46347.416666666657</v>
      </c>
      <c r="B7788" s="3">
        <v>43.547499999999999</v>
      </c>
      <c r="C7788" s="3">
        <v>0.64</v>
      </c>
      <c r="D7788" s="3">
        <f t="shared" si="1089"/>
        <v>32.635833333333331</v>
      </c>
      <c r="E7788" s="3">
        <f>MAX(B7788 - D7788/Inputs!$B$5, 0)</f>
        <v>6.4613257575757572</v>
      </c>
      <c r="F7788" s="3">
        <f>MAX(D7788*Inputs!$B$5 - B7788, 0)</f>
        <v>0</v>
      </c>
      <c r="G7788" s="3">
        <f t="shared" si="1090"/>
        <v>0.64</v>
      </c>
      <c r="H7788" t="str">
        <f t="shared" si="1091"/>
        <v>Discharge</v>
      </c>
      <c r="I7788" s="3">
        <f t="shared" si="1096"/>
        <v>340</v>
      </c>
      <c r="J7788" s="3">
        <f t="shared" si="1097"/>
        <v>0</v>
      </c>
      <c r="K7788" s="3">
        <f>MIN(Inputs!$B$2, (Inputs!$B$8 - I7788)/Inputs!$B$9)</f>
        <v>0</v>
      </c>
      <c r="L7788" s="3">
        <f>MAX(MIN(Inputs!$B$2, I7788*Inputs!$B$10, Inputs!$B$8*Inputs!$B$4 - J7788), 0)</f>
        <v>170</v>
      </c>
      <c r="M7788" s="3">
        <f t="shared" si="1092"/>
        <v>0</v>
      </c>
      <c r="N7788" s="3">
        <f t="shared" si="1093"/>
        <v>170</v>
      </c>
      <c r="O7788" s="3">
        <f>IF(H7788="Reg", MIN(Inputs!$B$2, I7788*Inputs!$B$10, (Inputs!$B$8-I7788)/Inputs!$B$9), 0)</f>
        <v>0</v>
      </c>
      <c r="P7788" s="3">
        <f t="shared" si="1094"/>
        <v>7403.0749999999998</v>
      </c>
      <c r="Q7788" s="3">
        <f t="shared" si="1095"/>
        <v>0</v>
      </c>
      <c r="R7788" s="3">
        <f>I7788 + M7788*Inputs!$B$9 - N7788/Inputs!$B$10</f>
        <v>158.77939109773115</v>
      </c>
    </row>
    <row r="7789" spans="1:18" x14ac:dyDescent="0.3">
      <c r="A7789" s="4">
        <v>46347.458333333343</v>
      </c>
      <c r="B7789" s="3">
        <v>38.532499999999999</v>
      </c>
      <c r="C7789" s="3">
        <v>0.5</v>
      </c>
      <c r="D7789" s="3">
        <f t="shared" si="1089"/>
        <v>32.635833333333331</v>
      </c>
      <c r="E7789" s="3">
        <f>MAX(B7789 - D7789/Inputs!$B$5, 0)</f>
        <v>1.4463257575757567</v>
      </c>
      <c r="F7789" s="3">
        <f>MAX(D7789*Inputs!$B$5 - B7789, 0)</f>
        <v>0</v>
      </c>
      <c r="G7789" s="3">
        <f t="shared" si="1090"/>
        <v>0.5</v>
      </c>
      <c r="H7789" t="str">
        <f t="shared" si="1091"/>
        <v>Discharge</v>
      </c>
      <c r="I7789" s="3">
        <f t="shared" si="1096"/>
        <v>158.77939109773115</v>
      </c>
      <c r="J7789" s="3">
        <f t="shared" si="1097"/>
        <v>170</v>
      </c>
      <c r="K7789" s="3">
        <f>MIN(Inputs!$B$2, (Inputs!$B$8 - I7789)/Inputs!$B$9)</f>
        <v>170</v>
      </c>
      <c r="L7789" s="3">
        <f>MAX(MIN(Inputs!$B$2, I7789*Inputs!$B$10, Inputs!$B$8*Inputs!$B$4 - J7789), 0)</f>
        <v>148.94827166799323</v>
      </c>
      <c r="M7789" s="3">
        <f t="shared" si="1092"/>
        <v>0</v>
      </c>
      <c r="N7789" s="3">
        <f t="shared" si="1093"/>
        <v>148.94827166799323</v>
      </c>
      <c r="O7789" s="3">
        <f>IF(H7789="Reg", MIN(Inputs!$B$2, I7789*Inputs!$B$10, (Inputs!$B$8-I7789)/Inputs!$B$9), 0)</f>
        <v>0</v>
      </c>
      <c r="P7789" s="3">
        <f t="shared" si="1094"/>
        <v>5739.3492780469487</v>
      </c>
      <c r="Q7789" s="3">
        <f t="shared" si="1095"/>
        <v>0</v>
      </c>
      <c r="R7789" s="3">
        <f>I7789 + M7789*Inputs!$B$9 - N7789/Inputs!$B$10</f>
        <v>0</v>
      </c>
    </row>
    <row r="7790" spans="1:18" x14ac:dyDescent="0.3">
      <c r="A7790" s="4">
        <v>46347.5</v>
      </c>
      <c r="B7790" s="3">
        <v>34.327500000000001</v>
      </c>
      <c r="C7790" s="3">
        <v>0.38</v>
      </c>
      <c r="D7790" s="3">
        <f t="shared" si="1089"/>
        <v>32.635833333333331</v>
      </c>
      <c r="E7790" s="3">
        <f>MAX(B7790 - D7790/Inputs!$B$5, 0)</f>
        <v>0</v>
      </c>
      <c r="F7790" s="3">
        <f>MAX(D7790*Inputs!$B$5 - B7790, 0)</f>
        <v>0</v>
      </c>
      <c r="G7790" s="3">
        <f t="shared" si="1090"/>
        <v>0.38</v>
      </c>
      <c r="H7790" t="str">
        <f t="shared" si="1091"/>
        <v>Reg</v>
      </c>
      <c r="I7790" s="3">
        <f t="shared" si="1096"/>
        <v>0</v>
      </c>
      <c r="J7790" s="3">
        <f t="shared" si="1097"/>
        <v>318.94827166799325</v>
      </c>
      <c r="K7790" s="3">
        <f>MIN(Inputs!$B$2, (Inputs!$B$8 - I7790)/Inputs!$B$9)</f>
        <v>170</v>
      </c>
      <c r="L7790" s="3">
        <f>MAX(MIN(Inputs!$B$2, I7790*Inputs!$B$10, Inputs!$B$8*Inputs!$B$4 - J7790), 0)</f>
        <v>0</v>
      </c>
      <c r="M7790" s="3">
        <f t="shared" si="1092"/>
        <v>0</v>
      </c>
      <c r="N7790" s="3">
        <f t="shared" si="1093"/>
        <v>0</v>
      </c>
      <c r="O7790" s="3">
        <f>IF(H7790="Reg", MIN(Inputs!$B$2, I7790*Inputs!$B$10, (Inputs!$B$8-I7790)/Inputs!$B$9), 0)</f>
        <v>0</v>
      </c>
      <c r="P7790" s="3">
        <f t="shared" si="1094"/>
        <v>0</v>
      </c>
      <c r="Q7790" s="3">
        <f t="shared" si="1095"/>
        <v>0</v>
      </c>
      <c r="R7790" s="3">
        <f>I7790 + M7790*Inputs!$B$9 - N7790/Inputs!$B$10</f>
        <v>0</v>
      </c>
    </row>
    <row r="7791" spans="1:18" x14ac:dyDescent="0.3">
      <c r="A7791" s="4">
        <v>46347.541666666657</v>
      </c>
      <c r="B7791" s="3">
        <v>34.247499999999995</v>
      </c>
      <c r="C7791" s="3">
        <v>0.49</v>
      </c>
      <c r="D7791" s="3">
        <f t="shared" si="1089"/>
        <v>32.635833333333331</v>
      </c>
      <c r="E7791" s="3">
        <f>MAX(B7791 - D7791/Inputs!$B$5, 0)</f>
        <v>0</v>
      </c>
      <c r="F7791" s="3">
        <f>MAX(D7791*Inputs!$B$5 - B7791, 0)</f>
        <v>0</v>
      </c>
      <c r="G7791" s="3">
        <f t="shared" si="1090"/>
        <v>0.49</v>
      </c>
      <c r="H7791" t="str">
        <f t="shared" si="1091"/>
        <v>Reg</v>
      </c>
      <c r="I7791" s="3">
        <f t="shared" si="1096"/>
        <v>0</v>
      </c>
      <c r="J7791" s="3">
        <f t="shared" si="1097"/>
        <v>318.94827166799325</v>
      </c>
      <c r="K7791" s="3">
        <f>MIN(Inputs!$B$2, (Inputs!$B$8 - I7791)/Inputs!$B$9)</f>
        <v>170</v>
      </c>
      <c r="L7791" s="3">
        <f>MAX(MIN(Inputs!$B$2, I7791*Inputs!$B$10, Inputs!$B$8*Inputs!$B$4 - J7791), 0)</f>
        <v>0</v>
      </c>
      <c r="M7791" s="3">
        <f t="shared" si="1092"/>
        <v>0</v>
      </c>
      <c r="N7791" s="3">
        <f t="shared" si="1093"/>
        <v>0</v>
      </c>
      <c r="O7791" s="3">
        <f>IF(H7791="Reg", MIN(Inputs!$B$2, I7791*Inputs!$B$10, (Inputs!$B$8-I7791)/Inputs!$B$9), 0)</f>
        <v>0</v>
      </c>
      <c r="P7791" s="3">
        <f t="shared" si="1094"/>
        <v>0</v>
      </c>
      <c r="Q7791" s="3">
        <f t="shared" si="1095"/>
        <v>0</v>
      </c>
      <c r="R7791" s="3">
        <f>I7791 + M7791*Inputs!$B$9 - N7791/Inputs!$B$10</f>
        <v>0</v>
      </c>
    </row>
    <row r="7792" spans="1:18" x14ac:dyDescent="0.3">
      <c r="A7792" s="4">
        <v>46347.583333333343</v>
      </c>
      <c r="B7792" s="3">
        <v>32.832500000000003</v>
      </c>
      <c r="C7792" s="3">
        <v>0.57999999999999996</v>
      </c>
      <c r="D7792" s="3">
        <f t="shared" si="1089"/>
        <v>32.635833333333331</v>
      </c>
      <c r="E7792" s="3">
        <f>MAX(B7792 - D7792/Inputs!$B$5, 0)</f>
        <v>0</v>
      </c>
      <c r="F7792" s="3">
        <f>MAX(D7792*Inputs!$B$5 - B7792, 0)</f>
        <v>0</v>
      </c>
      <c r="G7792" s="3">
        <f t="shared" si="1090"/>
        <v>0.57999999999999996</v>
      </c>
      <c r="H7792" t="str">
        <f t="shared" si="1091"/>
        <v>Reg</v>
      </c>
      <c r="I7792" s="3">
        <f t="shared" si="1096"/>
        <v>0</v>
      </c>
      <c r="J7792" s="3">
        <f t="shared" si="1097"/>
        <v>318.94827166799325</v>
      </c>
      <c r="K7792" s="3">
        <f>MIN(Inputs!$B$2, (Inputs!$B$8 - I7792)/Inputs!$B$9)</f>
        <v>170</v>
      </c>
      <c r="L7792" s="3">
        <f>MAX(MIN(Inputs!$B$2, I7792*Inputs!$B$10, Inputs!$B$8*Inputs!$B$4 - J7792), 0)</f>
        <v>0</v>
      </c>
      <c r="M7792" s="3">
        <f t="shared" si="1092"/>
        <v>0</v>
      </c>
      <c r="N7792" s="3">
        <f t="shared" si="1093"/>
        <v>0</v>
      </c>
      <c r="O7792" s="3">
        <f>IF(H7792="Reg", MIN(Inputs!$B$2, I7792*Inputs!$B$10, (Inputs!$B$8-I7792)/Inputs!$B$9), 0)</f>
        <v>0</v>
      </c>
      <c r="P7792" s="3">
        <f t="shared" si="1094"/>
        <v>0</v>
      </c>
      <c r="Q7792" s="3">
        <f t="shared" si="1095"/>
        <v>0</v>
      </c>
      <c r="R7792" s="3">
        <f>I7792 + M7792*Inputs!$B$9 - N7792/Inputs!$B$10</f>
        <v>0</v>
      </c>
    </row>
    <row r="7793" spans="1:18" x14ac:dyDescent="0.3">
      <c r="A7793" s="4">
        <v>46347.625</v>
      </c>
      <c r="B7793" s="3">
        <v>35.907499999999999</v>
      </c>
      <c r="C7793" s="3">
        <v>0.89</v>
      </c>
      <c r="D7793" s="3">
        <f t="shared" si="1089"/>
        <v>32.635833333333331</v>
      </c>
      <c r="E7793" s="3">
        <f>MAX(B7793 - D7793/Inputs!$B$5, 0)</f>
        <v>0</v>
      </c>
      <c r="F7793" s="3">
        <f>MAX(D7793*Inputs!$B$5 - B7793, 0)</f>
        <v>0</v>
      </c>
      <c r="G7793" s="3">
        <f t="shared" si="1090"/>
        <v>0.89</v>
      </c>
      <c r="H7793" t="str">
        <f t="shared" si="1091"/>
        <v>Reg</v>
      </c>
      <c r="I7793" s="3">
        <f t="shared" si="1096"/>
        <v>0</v>
      </c>
      <c r="J7793" s="3">
        <f t="shared" si="1097"/>
        <v>318.94827166799325</v>
      </c>
      <c r="K7793" s="3">
        <f>MIN(Inputs!$B$2, (Inputs!$B$8 - I7793)/Inputs!$B$9)</f>
        <v>170</v>
      </c>
      <c r="L7793" s="3">
        <f>MAX(MIN(Inputs!$B$2, I7793*Inputs!$B$10, Inputs!$B$8*Inputs!$B$4 - J7793), 0)</f>
        <v>0</v>
      </c>
      <c r="M7793" s="3">
        <f t="shared" si="1092"/>
        <v>0</v>
      </c>
      <c r="N7793" s="3">
        <f t="shared" si="1093"/>
        <v>0</v>
      </c>
      <c r="O7793" s="3">
        <f>IF(H7793="Reg", MIN(Inputs!$B$2, I7793*Inputs!$B$10, (Inputs!$B$8-I7793)/Inputs!$B$9), 0)</f>
        <v>0</v>
      </c>
      <c r="P7793" s="3">
        <f t="shared" si="1094"/>
        <v>0</v>
      </c>
      <c r="Q7793" s="3">
        <f t="shared" si="1095"/>
        <v>0</v>
      </c>
      <c r="R7793" s="3">
        <f>I7793 + M7793*Inputs!$B$9 - N7793/Inputs!$B$10</f>
        <v>0</v>
      </c>
    </row>
    <row r="7794" spans="1:18" x14ac:dyDescent="0.3">
      <c r="A7794" s="4">
        <v>46347.666666666657</v>
      </c>
      <c r="B7794" s="3">
        <v>36.722499999999997</v>
      </c>
      <c r="C7794" s="3">
        <v>2</v>
      </c>
      <c r="D7794" s="3">
        <f t="shared" si="1089"/>
        <v>32.635833333333331</v>
      </c>
      <c r="E7794" s="3">
        <f>MAX(B7794 - D7794/Inputs!$B$5, 0)</f>
        <v>0</v>
      </c>
      <c r="F7794" s="3">
        <f>MAX(D7794*Inputs!$B$5 - B7794, 0)</f>
        <v>0</v>
      </c>
      <c r="G7794" s="3">
        <f t="shared" si="1090"/>
        <v>2</v>
      </c>
      <c r="H7794" t="str">
        <f t="shared" si="1091"/>
        <v>Reg</v>
      </c>
      <c r="I7794" s="3">
        <f t="shared" si="1096"/>
        <v>0</v>
      </c>
      <c r="J7794" s="3">
        <f t="shared" si="1097"/>
        <v>318.94827166799325</v>
      </c>
      <c r="K7794" s="3">
        <f>MIN(Inputs!$B$2, (Inputs!$B$8 - I7794)/Inputs!$B$9)</f>
        <v>170</v>
      </c>
      <c r="L7794" s="3">
        <f>MAX(MIN(Inputs!$B$2, I7794*Inputs!$B$10, Inputs!$B$8*Inputs!$B$4 - J7794), 0)</f>
        <v>0</v>
      </c>
      <c r="M7794" s="3">
        <f t="shared" si="1092"/>
        <v>0</v>
      </c>
      <c r="N7794" s="3">
        <f t="shared" si="1093"/>
        <v>0</v>
      </c>
      <c r="O7794" s="3">
        <f>IF(H7794="Reg", MIN(Inputs!$B$2, I7794*Inputs!$B$10, (Inputs!$B$8-I7794)/Inputs!$B$9), 0)</f>
        <v>0</v>
      </c>
      <c r="P7794" s="3">
        <f t="shared" si="1094"/>
        <v>0</v>
      </c>
      <c r="Q7794" s="3">
        <f t="shared" si="1095"/>
        <v>0</v>
      </c>
      <c r="R7794" s="3">
        <f>I7794 + M7794*Inputs!$B$9 - N7794/Inputs!$B$10</f>
        <v>0</v>
      </c>
    </row>
    <row r="7795" spans="1:18" x14ac:dyDescent="0.3">
      <c r="A7795" s="4">
        <v>46347.708333333343</v>
      </c>
      <c r="B7795" s="3">
        <v>37.702500000000001</v>
      </c>
      <c r="C7795" s="3">
        <v>14</v>
      </c>
      <c r="D7795" s="3">
        <f t="shared" si="1089"/>
        <v>32.635833333333331</v>
      </c>
      <c r="E7795" s="3">
        <f>MAX(B7795 - D7795/Inputs!$B$5, 0)</f>
        <v>0.61632575757575836</v>
      </c>
      <c r="F7795" s="3">
        <f>MAX(D7795*Inputs!$B$5 - B7795, 0)</f>
        <v>0</v>
      </c>
      <c r="G7795" s="3">
        <f t="shared" si="1090"/>
        <v>14</v>
      </c>
      <c r="H7795" t="str">
        <f t="shared" si="1091"/>
        <v>Reg</v>
      </c>
      <c r="I7795" s="3">
        <f t="shared" si="1096"/>
        <v>0</v>
      </c>
      <c r="J7795" s="3">
        <f t="shared" si="1097"/>
        <v>318.94827166799325</v>
      </c>
      <c r="K7795" s="3">
        <f>MIN(Inputs!$B$2, (Inputs!$B$8 - I7795)/Inputs!$B$9)</f>
        <v>170</v>
      </c>
      <c r="L7795" s="3">
        <f>MAX(MIN(Inputs!$B$2, I7795*Inputs!$B$10, Inputs!$B$8*Inputs!$B$4 - J7795), 0)</f>
        <v>0</v>
      </c>
      <c r="M7795" s="3">
        <f t="shared" si="1092"/>
        <v>0</v>
      </c>
      <c r="N7795" s="3">
        <f t="shared" si="1093"/>
        <v>0</v>
      </c>
      <c r="O7795" s="3">
        <f>IF(H7795="Reg", MIN(Inputs!$B$2, I7795*Inputs!$B$10, (Inputs!$B$8-I7795)/Inputs!$B$9), 0)</f>
        <v>0</v>
      </c>
      <c r="P7795" s="3">
        <f t="shared" si="1094"/>
        <v>0</v>
      </c>
      <c r="Q7795" s="3">
        <f t="shared" si="1095"/>
        <v>0</v>
      </c>
      <c r="R7795" s="3">
        <f>I7795 + M7795*Inputs!$B$9 - N7795/Inputs!$B$10</f>
        <v>0</v>
      </c>
    </row>
    <row r="7796" spans="1:18" x14ac:dyDescent="0.3">
      <c r="A7796" s="4">
        <v>46347.75</v>
      </c>
      <c r="B7796" s="3">
        <v>40.1875</v>
      </c>
      <c r="C7796" s="3">
        <v>5</v>
      </c>
      <c r="D7796" s="3">
        <f t="shared" si="1089"/>
        <v>32.635833333333331</v>
      </c>
      <c r="E7796" s="3">
        <f>MAX(B7796 - D7796/Inputs!$B$5, 0)</f>
        <v>3.1013257575757578</v>
      </c>
      <c r="F7796" s="3">
        <f>MAX(D7796*Inputs!$B$5 - B7796, 0)</f>
        <v>0</v>
      </c>
      <c r="G7796" s="3">
        <f t="shared" si="1090"/>
        <v>5</v>
      </c>
      <c r="H7796" t="str">
        <f t="shared" si="1091"/>
        <v>Reg</v>
      </c>
      <c r="I7796" s="3">
        <f t="shared" si="1096"/>
        <v>0</v>
      </c>
      <c r="J7796" s="3">
        <f t="shared" si="1097"/>
        <v>318.94827166799325</v>
      </c>
      <c r="K7796" s="3">
        <f>MIN(Inputs!$B$2, (Inputs!$B$8 - I7796)/Inputs!$B$9)</f>
        <v>170</v>
      </c>
      <c r="L7796" s="3">
        <f>MAX(MIN(Inputs!$B$2, I7796*Inputs!$B$10, Inputs!$B$8*Inputs!$B$4 - J7796), 0)</f>
        <v>0</v>
      </c>
      <c r="M7796" s="3">
        <f t="shared" si="1092"/>
        <v>0</v>
      </c>
      <c r="N7796" s="3">
        <f t="shared" si="1093"/>
        <v>0</v>
      </c>
      <c r="O7796" s="3">
        <f>IF(H7796="Reg", MIN(Inputs!$B$2, I7796*Inputs!$B$10, (Inputs!$B$8-I7796)/Inputs!$B$9), 0)</f>
        <v>0</v>
      </c>
      <c r="P7796" s="3">
        <f t="shared" si="1094"/>
        <v>0</v>
      </c>
      <c r="Q7796" s="3">
        <f t="shared" si="1095"/>
        <v>0</v>
      </c>
      <c r="R7796" s="3">
        <f>I7796 + M7796*Inputs!$B$9 - N7796/Inputs!$B$10</f>
        <v>0</v>
      </c>
    </row>
    <row r="7797" spans="1:18" x14ac:dyDescent="0.3">
      <c r="A7797" s="4">
        <v>46347.791666666657</v>
      </c>
      <c r="B7797" s="3">
        <v>39.17</v>
      </c>
      <c r="C7797" s="3">
        <v>19.27</v>
      </c>
      <c r="D7797" s="3">
        <f t="shared" si="1089"/>
        <v>32.635833333333331</v>
      </c>
      <c r="E7797" s="3">
        <f>MAX(B7797 - D7797/Inputs!$B$5, 0)</f>
        <v>2.0838257575757595</v>
      </c>
      <c r="F7797" s="3">
        <f>MAX(D7797*Inputs!$B$5 - B7797, 0)</f>
        <v>0</v>
      </c>
      <c r="G7797" s="3">
        <f t="shared" si="1090"/>
        <v>19.27</v>
      </c>
      <c r="H7797" t="str">
        <f t="shared" si="1091"/>
        <v>Reg</v>
      </c>
      <c r="I7797" s="3">
        <f t="shared" si="1096"/>
        <v>0</v>
      </c>
      <c r="J7797" s="3">
        <f t="shared" si="1097"/>
        <v>318.94827166799325</v>
      </c>
      <c r="K7797" s="3">
        <f>MIN(Inputs!$B$2, (Inputs!$B$8 - I7797)/Inputs!$B$9)</f>
        <v>170</v>
      </c>
      <c r="L7797" s="3">
        <f>MAX(MIN(Inputs!$B$2, I7797*Inputs!$B$10, Inputs!$B$8*Inputs!$B$4 - J7797), 0)</f>
        <v>0</v>
      </c>
      <c r="M7797" s="3">
        <f t="shared" si="1092"/>
        <v>0</v>
      </c>
      <c r="N7797" s="3">
        <f t="shared" si="1093"/>
        <v>0</v>
      </c>
      <c r="O7797" s="3">
        <f>IF(H7797="Reg", MIN(Inputs!$B$2, I7797*Inputs!$B$10, (Inputs!$B$8-I7797)/Inputs!$B$9), 0)</f>
        <v>0</v>
      </c>
      <c r="P7797" s="3">
        <f t="shared" si="1094"/>
        <v>0</v>
      </c>
      <c r="Q7797" s="3">
        <f t="shared" si="1095"/>
        <v>0</v>
      </c>
      <c r="R7797" s="3">
        <f>I7797 + M7797*Inputs!$B$9 - N7797/Inputs!$B$10</f>
        <v>0</v>
      </c>
    </row>
    <row r="7798" spans="1:18" x14ac:dyDescent="0.3">
      <c r="A7798" s="4">
        <v>46347.833333333343</v>
      </c>
      <c r="B7798" s="3">
        <v>41.28</v>
      </c>
      <c r="C7798" s="3">
        <v>13.24</v>
      </c>
      <c r="D7798" s="3">
        <f t="shared" si="1089"/>
        <v>32.635833333333331</v>
      </c>
      <c r="E7798" s="3">
        <f>MAX(B7798 - D7798/Inputs!$B$5, 0)</f>
        <v>4.1938257575757589</v>
      </c>
      <c r="F7798" s="3">
        <f>MAX(D7798*Inputs!$B$5 - B7798, 0)</f>
        <v>0</v>
      </c>
      <c r="G7798" s="3">
        <f t="shared" si="1090"/>
        <v>13.24</v>
      </c>
      <c r="H7798" t="str">
        <f t="shared" si="1091"/>
        <v>Reg</v>
      </c>
      <c r="I7798" s="3">
        <f t="shared" si="1096"/>
        <v>0</v>
      </c>
      <c r="J7798" s="3">
        <f t="shared" si="1097"/>
        <v>318.94827166799325</v>
      </c>
      <c r="K7798" s="3">
        <f>MIN(Inputs!$B$2, (Inputs!$B$8 - I7798)/Inputs!$B$9)</f>
        <v>170</v>
      </c>
      <c r="L7798" s="3">
        <f>MAX(MIN(Inputs!$B$2, I7798*Inputs!$B$10, Inputs!$B$8*Inputs!$B$4 - J7798), 0)</f>
        <v>0</v>
      </c>
      <c r="M7798" s="3">
        <f t="shared" si="1092"/>
        <v>0</v>
      </c>
      <c r="N7798" s="3">
        <f t="shared" si="1093"/>
        <v>0</v>
      </c>
      <c r="O7798" s="3">
        <f>IF(H7798="Reg", MIN(Inputs!$B$2, I7798*Inputs!$B$10, (Inputs!$B$8-I7798)/Inputs!$B$9), 0)</f>
        <v>0</v>
      </c>
      <c r="P7798" s="3">
        <f t="shared" si="1094"/>
        <v>0</v>
      </c>
      <c r="Q7798" s="3">
        <f t="shared" si="1095"/>
        <v>0</v>
      </c>
      <c r="R7798" s="3">
        <f>I7798 + M7798*Inputs!$B$9 - N7798/Inputs!$B$10</f>
        <v>0</v>
      </c>
    </row>
    <row r="7799" spans="1:18" x14ac:dyDescent="0.3">
      <c r="A7799" s="4">
        <v>46347.875</v>
      </c>
      <c r="B7799" s="3">
        <v>31.022500000000001</v>
      </c>
      <c r="C7799" s="3">
        <v>7.6</v>
      </c>
      <c r="D7799" s="3">
        <f t="shared" si="1089"/>
        <v>32.635833333333331</v>
      </c>
      <c r="E7799" s="3">
        <f>MAX(B7799 - D7799/Inputs!$B$5, 0)</f>
        <v>0</v>
      </c>
      <c r="F7799" s="3">
        <f>MAX(D7799*Inputs!$B$5 - B7799, 0)</f>
        <v>0</v>
      </c>
      <c r="G7799" s="3">
        <f t="shared" si="1090"/>
        <v>7.6</v>
      </c>
      <c r="H7799" t="str">
        <f t="shared" si="1091"/>
        <v>Reg</v>
      </c>
      <c r="I7799" s="3">
        <f t="shared" si="1096"/>
        <v>0</v>
      </c>
      <c r="J7799" s="3">
        <f t="shared" si="1097"/>
        <v>318.94827166799325</v>
      </c>
      <c r="K7799" s="3">
        <f>MIN(Inputs!$B$2, (Inputs!$B$8 - I7799)/Inputs!$B$9)</f>
        <v>170</v>
      </c>
      <c r="L7799" s="3">
        <f>MAX(MIN(Inputs!$B$2, I7799*Inputs!$B$10, Inputs!$B$8*Inputs!$B$4 - J7799), 0)</f>
        <v>0</v>
      </c>
      <c r="M7799" s="3">
        <f t="shared" si="1092"/>
        <v>0</v>
      </c>
      <c r="N7799" s="3">
        <f t="shared" si="1093"/>
        <v>0</v>
      </c>
      <c r="O7799" s="3">
        <f>IF(H7799="Reg", MIN(Inputs!$B$2, I7799*Inputs!$B$10, (Inputs!$B$8-I7799)/Inputs!$B$9), 0)</f>
        <v>0</v>
      </c>
      <c r="P7799" s="3">
        <f t="shared" si="1094"/>
        <v>0</v>
      </c>
      <c r="Q7799" s="3">
        <f t="shared" si="1095"/>
        <v>0</v>
      </c>
      <c r="R7799" s="3">
        <f>I7799 + M7799*Inputs!$B$9 - N7799/Inputs!$B$10</f>
        <v>0</v>
      </c>
    </row>
    <row r="7800" spans="1:18" x14ac:dyDescent="0.3">
      <c r="A7800" s="4">
        <v>46347.916666666657</v>
      </c>
      <c r="B7800" s="3">
        <v>29.192500000000003</v>
      </c>
      <c r="C7800" s="3">
        <v>4.8499999999999996</v>
      </c>
      <c r="D7800" s="3">
        <f t="shared" si="1089"/>
        <v>32.635833333333331</v>
      </c>
      <c r="E7800" s="3">
        <f>MAX(B7800 - D7800/Inputs!$B$5, 0)</f>
        <v>0</v>
      </c>
      <c r="F7800" s="3">
        <f>MAX(D7800*Inputs!$B$5 - B7800, 0)</f>
        <v>0</v>
      </c>
      <c r="G7800" s="3">
        <f t="shared" si="1090"/>
        <v>4.8499999999999996</v>
      </c>
      <c r="H7800" t="str">
        <f t="shared" si="1091"/>
        <v>Reg</v>
      </c>
      <c r="I7800" s="3">
        <f t="shared" si="1096"/>
        <v>0</v>
      </c>
      <c r="J7800" s="3">
        <f t="shared" si="1097"/>
        <v>318.94827166799325</v>
      </c>
      <c r="K7800" s="3">
        <f>MIN(Inputs!$B$2, (Inputs!$B$8 - I7800)/Inputs!$B$9)</f>
        <v>170</v>
      </c>
      <c r="L7800" s="3">
        <f>MAX(MIN(Inputs!$B$2, I7800*Inputs!$B$10, Inputs!$B$8*Inputs!$B$4 - J7800), 0)</f>
        <v>0</v>
      </c>
      <c r="M7800" s="3">
        <f t="shared" si="1092"/>
        <v>0</v>
      </c>
      <c r="N7800" s="3">
        <f t="shared" si="1093"/>
        <v>0</v>
      </c>
      <c r="O7800" s="3">
        <f>IF(H7800="Reg", MIN(Inputs!$B$2, I7800*Inputs!$B$10, (Inputs!$B$8-I7800)/Inputs!$B$9), 0)</f>
        <v>0</v>
      </c>
      <c r="P7800" s="3">
        <f t="shared" si="1094"/>
        <v>0</v>
      </c>
      <c r="Q7800" s="3">
        <f t="shared" si="1095"/>
        <v>0</v>
      </c>
      <c r="R7800" s="3">
        <f>I7800 + M7800*Inputs!$B$9 - N7800/Inputs!$B$10</f>
        <v>0</v>
      </c>
    </row>
    <row r="7801" spans="1:18" x14ac:dyDescent="0.3">
      <c r="A7801" s="4">
        <v>46347.958333333343</v>
      </c>
      <c r="B7801" s="3">
        <v>32.71</v>
      </c>
      <c r="C7801" s="3">
        <v>0.86</v>
      </c>
      <c r="D7801" s="3">
        <f t="shared" si="1089"/>
        <v>32.635833333333331</v>
      </c>
      <c r="E7801" s="3">
        <f>MAX(B7801 - D7801/Inputs!$B$5, 0)</f>
        <v>0</v>
      </c>
      <c r="F7801" s="3">
        <f>MAX(D7801*Inputs!$B$5 - B7801, 0)</f>
        <v>0</v>
      </c>
      <c r="G7801" s="3">
        <f t="shared" si="1090"/>
        <v>0.86</v>
      </c>
      <c r="H7801" t="str">
        <f t="shared" si="1091"/>
        <v>Reg</v>
      </c>
      <c r="I7801" s="3">
        <f t="shared" si="1096"/>
        <v>0</v>
      </c>
      <c r="J7801" s="3">
        <f t="shared" si="1097"/>
        <v>318.94827166799325</v>
      </c>
      <c r="K7801" s="3">
        <f>MIN(Inputs!$B$2, (Inputs!$B$8 - I7801)/Inputs!$B$9)</f>
        <v>170</v>
      </c>
      <c r="L7801" s="3">
        <f>MAX(MIN(Inputs!$B$2, I7801*Inputs!$B$10, Inputs!$B$8*Inputs!$B$4 - J7801), 0)</f>
        <v>0</v>
      </c>
      <c r="M7801" s="3">
        <f t="shared" si="1092"/>
        <v>0</v>
      </c>
      <c r="N7801" s="3">
        <f t="shared" si="1093"/>
        <v>0</v>
      </c>
      <c r="O7801" s="3">
        <f>IF(H7801="Reg", MIN(Inputs!$B$2, I7801*Inputs!$B$10, (Inputs!$B$8-I7801)/Inputs!$B$9), 0)</f>
        <v>0</v>
      </c>
      <c r="P7801" s="3">
        <f t="shared" si="1094"/>
        <v>0</v>
      </c>
      <c r="Q7801" s="3">
        <f t="shared" si="1095"/>
        <v>0</v>
      </c>
      <c r="R7801" s="3">
        <f>I7801 + M7801*Inputs!$B$9 - N7801/Inputs!$B$10</f>
        <v>0</v>
      </c>
    </row>
    <row r="7802" spans="1:18" x14ac:dyDescent="0.3">
      <c r="A7802" s="4">
        <v>46348</v>
      </c>
      <c r="B7802" s="3">
        <v>20.215</v>
      </c>
      <c r="C7802" s="3">
        <v>0.6</v>
      </c>
      <c r="D7802" s="3">
        <f t="shared" si="1089"/>
        <v>21.786041666666662</v>
      </c>
      <c r="E7802" s="3">
        <f>MAX(B7802 - D7802/Inputs!$B$5, 0)</f>
        <v>0</v>
      </c>
      <c r="F7802" s="3">
        <f>MAX(D7802*Inputs!$B$5 - B7802, 0)</f>
        <v>0</v>
      </c>
      <c r="G7802" s="3">
        <f t="shared" si="1090"/>
        <v>0.6</v>
      </c>
      <c r="H7802" t="str">
        <f t="shared" si="1091"/>
        <v>Reg</v>
      </c>
      <c r="I7802" s="3">
        <f t="shared" si="1096"/>
        <v>0</v>
      </c>
      <c r="J7802" s="3">
        <f t="shared" si="1097"/>
        <v>0</v>
      </c>
      <c r="K7802" s="3">
        <f>MIN(Inputs!$B$2, (Inputs!$B$8 - I7802)/Inputs!$B$9)</f>
        <v>170</v>
      </c>
      <c r="L7802" s="3">
        <f>MAX(MIN(Inputs!$B$2, I7802*Inputs!$B$10, Inputs!$B$8*Inputs!$B$4 - J7802), 0)</f>
        <v>0</v>
      </c>
      <c r="M7802" s="3">
        <f t="shared" si="1092"/>
        <v>0</v>
      </c>
      <c r="N7802" s="3">
        <f t="shared" si="1093"/>
        <v>0</v>
      </c>
      <c r="O7802" s="3">
        <f>IF(H7802="Reg", MIN(Inputs!$B$2, I7802*Inputs!$B$10, (Inputs!$B$8-I7802)/Inputs!$B$9), 0)</f>
        <v>0</v>
      </c>
      <c r="P7802" s="3">
        <f t="shared" si="1094"/>
        <v>0</v>
      </c>
      <c r="Q7802" s="3">
        <f t="shared" si="1095"/>
        <v>0</v>
      </c>
      <c r="R7802" s="3">
        <f>I7802 + M7802*Inputs!$B$9 - N7802/Inputs!$B$10</f>
        <v>0</v>
      </c>
    </row>
    <row r="7803" spans="1:18" x14ac:dyDescent="0.3">
      <c r="A7803" s="4">
        <v>46348.041666666657</v>
      </c>
      <c r="B7803" s="3">
        <v>19</v>
      </c>
      <c r="C7803" s="3">
        <v>0.35</v>
      </c>
      <c r="D7803" s="3">
        <f t="shared" si="1089"/>
        <v>21.786041666666662</v>
      </c>
      <c r="E7803" s="3">
        <f>MAX(B7803 - D7803/Inputs!$B$5, 0)</f>
        <v>0</v>
      </c>
      <c r="F7803" s="3">
        <f>MAX(D7803*Inputs!$B$5 - B7803, 0)</f>
        <v>0.17171666666666141</v>
      </c>
      <c r="G7803" s="3">
        <f t="shared" si="1090"/>
        <v>0.35</v>
      </c>
      <c r="H7803" t="str">
        <f t="shared" si="1091"/>
        <v>Reg</v>
      </c>
      <c r="I7803" s="3">
        <f t="shared" si="1096"/>
        <v>0</v>
      </c>
      <c r="J7803" s="3">
        <f t="shared" si="1097"/>
        <v>0</v>
      </c>
      <c r="K7803" s="3">
        <f>MIN(Inputs!$B$2, (Inputs!$B$8 - I7803)/Inputs!$B$9)</f>
        <v>170</v>
      </c>
      <c r="L7803" s="3">
        <f>MAX(MIN(Inputs!$B$2, I7803*Inputs!$B$10, Inputs!$B$8*Inputs!$B$4 - J7803), 0)</f>
        <v>0</v>
      </c>
      <c r="M7803" s="3">
        <f t="shared" si="1092"/>
        <v>0</v>
      </c>
      <c r="N7803" s="3">
        <f t="shared" si="1093"/>
        <v>0</v>
      </c>
      <c r="O7803" s="3">
        <f>IF(H7803="Reg", MIN(Inputs!$B$2, I7803*Inputs!$B$10, (Inputs!$B$8-I7803)/Inputs!$B$9), 0)</f>
        <v>0</v>
      </c>
      <c r="P7803" s="3">
        <f t="shared" si="1094"/>
        <v>0</v>
      </c>
      <c r="Q7803" s="3">
        <f t="shared" si="1095"/>
        <v>0</v>
      </c>
      <c r="R7803" s="3">
        <f>I7803 + M7803*Inputs!$B$9 - N7803/Inputs!$B$10</f>
        <v>0</v>
      </c>
    </row>
    <row r="7804" spans="1:18" x14ac:dyDescent="0.3">
      <c r="A7804" s="4">
        <v>46348.083333333343</v>
      </c>
      <c r="B7804" s="3">
        <v>17.420000000000002</v>
      </c>
      <c r="C7804" s="3">
        <v>0.49</v>
      </c>
      <c r="D7804" s="3">
        <f t="shared" si="1089"/>
        <v>21.786041666666662</v>
      </c>
      <c r="E7804" s="3">
        <f>MAX(B7804 - D7804/Inputs!$B$5, 0)</f>
        <v>0</v>
      </c>
      <c r="F7804" s="3">
        <f>MAX(D7804*Inputs!$B$5 - B7804, 0)</f>
        <v>1.7517166666666597</v>
      </c>
      <c r="G7804" s="3">
        <f t="shared" si="1090"/>
        <v>0.49</v>
      </c>
      <c r="H7804" t="str">
        <f t="shared" si="1091"/>
        <v>Charge</v>
      </c>
      <c r="I7804" s="3">
        <f t="shared" si="1096"/>
        <v>0</v>
      </c>
      <c r="J7804" s="3">
        <f t="shared" si="1097"/>
        <v>0</v>
      </c>
      <c r="K7804" s="3">
        <f>MIN(Inputs!$B$2, (Inputs!$B$8 - I7804)/Inputs!$B$9)</f>
        <v>170</v>
      </c>
      <c r="L7804" s="3">
        <f>MAX(MIN(Inputs!$B$2, I7804*Inputs!$B$10, Inputs!$B$8*Inputs!$B$4 - J7804), 0)</f>
        <v>0</v>
      </c>
      <c r="M7804" s="3">
        <f t="shared" si="1092"/>
        <v>170</v>
      </c>
      <c r="N7804" s="3">
        <f t="shared" si="1093"/>
        <v>0</v>
      </c>
      <c r="O7804" s="3">
        <f>IF(H7804="Reg", MIN(Inputs!$B$2, I7804*Inputs!$B$10, (Inputs!$B$8-I7804)/Inputs!$B$9), 0)</f>
        <v>0</v>
      </c>
      <c r="P7804" s="3">
        <f t="shared" si="1094"/>
        <v>-2961.4</v>
      </c>
      <c r="Q7804" s="3">
        <f t="shared" si="1095"/>
        <v>0</v>
      </c>
      <c r="R7804" s="3">
        <f>I7804 + M7804*Inputs!$B$9 - N7804/Inputs!$B$10</f>
        <v>159.4741358339966</v>
      </c>
    </row>
    <row r="7805" spans="1:18" x14ac:dyDescent="0.3">
      <c r="A7805" s="4">
        <v>46348.125</v>
      </c>
      <c r="B7805" s="3">
        <v>15.71</v>
      </c>
      <c r="C7805" s="3">
        <v>0.49</v>
      </c>
      <c r="D7805" s="3">
        <f t="shared" si="1089"/>
        <v>21.786041666666662</v>
      </c>
      <c r="E7805" s="3">
        <f>MAX(B7805 - D7805/Inputs!$B$5, 0)</f>
        <v>0</v>
      </c>
      <c r="F7805" s="3">
        <f>MAX(D7805*Inputs!$B$5 - B7805, 0)</f>
        <v>3.4617166666666606</v>
      </c>
      <c r="G7805" s="3">
        <f t="shared" si="1090"/>
        <v>0.49</v>
      </c>
      <c r="H7805" t="str">
        <f t="shared" si="1091"/>
        <v>Charge</v>
      </c>
      <c r="I7805" s="3">
        <f t="shared" si="1096"/>
        <v>159.4741358339966</v>
      </c>
      <c r="J7805" s="3">
        <f t="shared" si="1097"/>
        <v>0</v>
      </c>
      <c r="K7805" s="3">
        <f>MIN(Inputs!$B$2, (Inputs!$B$8 - I7805)/Inputs!$B$9)</f>
        <v>170</v>
      </c>
      <c r="L7805" s="3">
        <f>MAX(MIN(Inputs!$B$2, I7805*Inputs!$B$10, Inputs!$B$8*Inputs!$B$4 - J7805), 0)</f>
        <v>149.6</v>
      </c>
      <c r="M7805" s="3">
        <f t="shared" si="1092"/>
        <v>170</v>
      </c>
      <c r="N7805" s="3">
        <f t="shared" si="1093"/>
        <v>0</v>
      </c>
      <c r="O7805" s="3">
        <f>IF(H7805="Reg", MIN(Inputs!$B$2, I7805*Inputs!$B$10, (Inputs!$B$8-I7805)/Inputs!$B$9), 0)</f>
        <v>0</v>
      </c>
      <c r="P7805" s="3">
        <f t="shared" si="1094"/>
        <v>-2670.7000000000003</v>
      </c>
      <c r="Q7805" s="3">
        <f t="shared" si="1095"/>
        <v>0</v>
      </c>
      <c r="R7805" s="3">
        <f>I7805 + M7805*Inputs!$B$9 - N7805/Inputs!$B$10</f>
        <v>318.9482716679932</v>
      </c>
    </row>
    <row r="7806" spans="1:18" x14ac:dyDescent="0.3">
      <c r="A7806" s="4">
        <v>46348.166666666657</v>
      </c>
      <c r="B7806" s="3">
        <v>14.442500000000001</v>
      </c>
      <c r="C7806" s="3">
        <v>0.49</v>
      </c>
      <c r="D7806" s="3">
        <f t="shared" si="1089"/>
        <v>21.786041666666662</v>
      </c>
      <c r="E7806" s="3">
        <f>MAX(B7806 - D7806/Inputs!$B$5, 0)</f>
        <v>0</v>
      </c>
      <c r="F7806" s="3">
        <f>MAX(D7806*Inputs!$B$5 - B7806, 0)</f>
        <v>4.7292166666666606</v>
      </c>
      <c r="G7806" s="3">
        <f t="shared" si="1090"/>
        <v>0.49</v>
      </c>
      <c r="H7806" t="str">
        <f t="shared" si="1091"/>
        <v>Charge</v>
      </c>
      <c r="I7806" s="3">
        <f t="shared" si="1096"/>
        <v>318.9482716679932</v>
      </c>
      <c r="J7806" s="3">
        <f t="shared" si="1097"/>
        <v>0</v>
      </c>
      <c r="K7806" s="3">
        <f>MIN(Inputs!$B$2, (Inputs!$B$8 - I7806)/Inputs!$B$9)</f>
        <v>22.44121780453775</v>
      </c>
      <c r="L7806" s="3">
        <f>MAX(MIN(Inputs!$B$2, I7806*Inputs!$B$10, Inputs!$B$8*Inputs!$B$4 - J7806), 0)</f>
        <v>170</v>
      </c>
      <c r="M7806" s="3">
        <f t="shared" si="1092"/>
        <v>22.44121780453775</v>
      </c>
      <c r="N7806" s="3">
        <f t="shared" si="1093"/>
        <v>0</v>
      </c>
      <c r="O7806" s="3">
        <f>IF(H7806="Reg", MIN(Inputs!$B$2, I7806*Inputs!$B$10, (Inputs!$B$8-I7806)/Inputs!$B$9), 0)</f>
        <v>0</v>
      </c>
      <c r="P7806" s="3">
        <f t="shared" si="1094"/>
        <v>-324.10728814203645</v>
      </c>
      <c r="Q7806" s="3">
        <f t="shared" si="1095"/>
        <v>0</v>
      </c>
      <c r="R7806" s="3">
        <f>I7806 + M7806*Inputs!$B$9 - N7806/Inputs!$B$10</f>
        <v>340</v>
      </c>
    </row>
    <row r="7807" spans="1:18" x14ac:dyDescent="0.3">
      <c r="A7807" s="4">
        <v>46348.208333333343</v>
      </c>
      <c r="B7807" s="3">
        <v>13.967499999999999</v>
      </c>
      <c r="C7807" s="3">
        <v>0.54</v>
      </c>
      <c r="D7807" s="3">
        <f t="shared" si="1089"/>
        <v>21.786041666666662</v>
      </c>
      <c r="E7807" s="3">
        <f>MAX(B7807 - D7807/Inputs!$B$5, 0)</f>
        <v>0</v>
      </c>
      <c r="F7807" s="3">
        <f>MAX(D7807*Inputs!$B$5 - B7807, 0)</f>
        <v>5.2042166666666621</v>
      </c>
      <c r="G7807" s="3">
        <f t="shared" si="1090"/>
        <v>0.54</v>
      </c>
      <c r="H7807" t="str">
        <f t="shared" si="1091"/>
        <v>Charge</v>
      </c>
      <c r="I7807" s="3">
        <f t="shared" si="1096"/>
        <v>340</v>
      </c>
      <c r="J7807" s="3">
        <f t="shared" si="1097"/>
        <v>0</v>
      </c>
      <c r="K7807" s="3">
        <f>MIN(Inputs!$B$2, (Inputs!$B$8 - I7807)/Inputs!$B$9)</f>
        <v>0</v>
      </c>
      <c r="L7807" s="3">
        <f>MAX(MIN(Inputs!$B$2, I7807*Inputs!$B$10, Inputs!$B$8*Inputs!$B$4 - J7807), 0)</f>
        <v>170</v>
      </c>
      <c r="M7807" s="3">
        <f t="shared" si="1092"/>
        <v>0</v>
      </c>
      <c r="N7807" s="3">
        <f t="shared" si="1093"/>
        <v>0</v>
      </c>
      <c r="O7807" s="3">
        <f>IF(H7807="Reg", MIN(Inputs!$B$2, I7807*Inputs!$B$10, (Inputs!$B$8-I7807)/Inputs!$B$9), 0)</f>
        <v>0</v>
      </c>
      <c r="P7807" s="3">
        <f t="shared" si="1094"/>
        <v>0</v>
      </c>
      <c r="Q7807" s="3">
        <f t="shared" si="1095"/>
        <v>0</v>
      </c>
      <c r="R7807" s="3">
        <f>I7807 + M7807*Inputs!$B$9 - N7807/Inputs!$B$10</f>
        <v>340</v>
      </c>
    </row>
    <row r="7808" spans="1:18" x14ac:dyDescent="0.3">
      <c r="A7808" s="4">
        <v>46348.25</v>
      </c>
      <c r="B7808" s="3">
        <v>17.0825</v>
      </c>
      <c r="C7808" s="3">
        <v>0.78</v>
      </c>
      <c r="D7808" s="3">
        <f t="shared" si="1089"/>
        <v>21.786041666666662</v>
      </c>
      <c r="E7808" s="3">
        <f>MAX(B7808 - D7808/Inputs!$B$5, 0)</f>
        <v>0</v>
      </c>
      <c r="F7808" s="3">
        <f>MAX(D7808*Inputs!$B$5 - B7808, 0)</f>
        <v>2.0892166666666618</v>
      </c>
      <c r="G7808" s="3">
        <f t="shared" si="1090"/>
        <v>0.78</v>
      </c>
      <c r="H7808" t="str">
        <f t="shared" si="1091"/>
        <v>Charge</v>
      </c>
      <c r="I7808" s="3">
        <f t="shared" si="1096"/>
        <v>340</v>
      </c>
      <c r="J7808" s="3">
        <f t="shared" si="1097"/>
        <v>0</v>
      </c>
      <c r="K7808" s="3">
        <f>MIN(Inputs!$B$2, (Inputs!$B$8 - I7808)/Inputs!$B$9)</f>
        <v>0</v>
      </c>
      <c r="L7808" s="3">
        <f>MAX(MIN(Inputs!$B$2, I7808*Inputs!$B$10, Inputs!$B$8*Inputs!$B$4 - J7808), 0)</f>
        <v>170</v>
      </c>
      <c r="M7808" s="3">
        <f t="shared" si="1092"/>
        <v>0</v>
      </c>
      <c r="N7808" s="3">
        <f t="shared" si="1093"/>
        <v>0</v>
      </c>
      <c r="O7808" s="3">
        <f>IF(H7808="Reg", MIN(Inputs!$B$2, I7808*Inputs!$B$10, (Inputs!$B$8-I7808)/Inputs!$B$9), 0)</f>
        <v>0</v>
      </c>
      <c r="P7808" s="3">
        <f t="shared" si="1094"/>
        <v>0</v>
      </c>
      <c r="Q7808" s="3">
        <f t="shared" si="1095"/>
        <v>0</v>
      </c>
      <c r="R7808" s="3">
        <f>I7808 + M7808*Inputs!$B$9 - N7808/Inputs!$B$10</f>
        <v>340</v>
      </c>
    </row>
    <row r="7809" spans="1:18" x14ac:dyDescent="0.3">
      <c r="A7809" s="4">
        <v>46348.291666666657</v>
      </c>
      <c r="B7809" s="3">
        <v>18.649999999999999</v>
      </c>
      <c r="C7809" s="3">
        <v>2.5</v>
      </c>
      <c r="D7809" s="3">
        <f t="shared" si="1089"/>
        <v>21.786041666666662</v>
      </c>
      <c r="E7809" s="3">
        <f>MAX(B7809 - D7809/Inputs!$B$5, 0)</f>
        <v>0</v>
      </c>
      <c r="F7809" s="3">
        <f>MAX(D7809*Inputs!$B$5 - B7809, 0)</f>
        <v>0.52171666666666283</v>
      </c>
      <c r="G7809" s="3">
        <f t="shared" si="1090"/>
        <v>2.5</v>
      </c>
      <c r="H7809" t="str">
        <f t="shared" si="1091"/>
        <v>Reg</v>
      </c>
      <c r="I7809" s="3">
        <f t="shared" si="1096"/>
        <v>340</v>
      </c>
      <c r="J7809" s="3">
        <f t="shared" si="1097"/>
        <v>0</v>
      </c>
      <c r="K7809" s="3">
        <f>MIN(Inputs!$B$2, (Inputs!$B$8 - I7809)/Inputs!$B$9)</f>
        <v>0</v>
      </c>
      <c r="L7809" s="3">
        <f>MAX(MIN(Inputs!$B$2, I7809*Inputs!$B$10, Inputs!$B$8*Inputs!$B$4 - J7809), 0)</f>
        <v>170</v>
      </c>
      <c r="M7809" s="3">
        <f t="shared" si="1092"/>
        <v>0</v>
      </c>
      <c r="N7809" s="3">
        <f t="shared" si="1093"/>
        <v>0</v>
      </c>
      <c r="O7809" s="3">
        <f>IF(H7809="Reg", MIN(Inputs!$B$2, I7809*Inputs!$B$10, (Inputs!$B$8-I7809)/Inputs!$B$9), 0)</f>
        <v>0</v>
      </c>
      <c r="P7809" s="3">
        <f t="shared" si="1094"/>
        <v>0</v>
      </c>
      <c r="Q7809" s="3">
        <f t="shared" si="1095"/>
        <v>0</v>
      </c>
      <c r="R7809" s="3">
        <f>I7809 + M7809*Inputs!$B$9 - N7809/Inputs!$B$10</f>
        <v>340</v>
      </c>
    </row>
    <row r="7810" spans="1:18" x14ac:dyDescent="0.3">
      <c r="A7810" s="4">
        <v>46348.333333333343</v>
      </c>
      <c r="B7810" s="3">
        <v>19.04</v>
      </c>
      <c r="C7810" s="3">
        <v>5.5</v>
      </c>
      <c r="D7810" s="3">
        <f t="shared" ref="D7810:D7873" si="1098">AVERAGEIFS(B:B, A:A, "&gt;="&amp;INT(A7810), A:A, "&lt;"&amp;INT(A7810)+1)</f>
        <v>21.786041666666662</v>
      </c>
      <c r="E7810" s="3">
        <f>MAX(B7810 - D7810/Inputs!$B$5, 0)</f>
        <v>0</v>
      </c>
      <c r="F7810" s="3">
        <f>MAX(D7810*Inputs!$B$5 - B7810, 0)</f>
        <v>0.13171666666666226</v>
      </c>
      <c r="G7810" s="3">
        <f t="shared" ref="G7810:G7873" si="1099">C7810</f>
        <v>5.5</v>
      </c>
      <c r="H7810" t="str">
        <f t="shared" ref="H7810:H7873" si="1100">IF(MAX(E7810, F7810, G7810)&lt;=0, "Idle", IF(AND(G7810&gt;=E7810, G7810&gt;=F7810), "Reg", IF(E7810&gt;=F7810, "Discharge", "Charge")))</f>
        <v>Reg</v>
      </c>
      <c r="I7810" s="3">
        <f t="shared" si="1096"/>
        <v>340</v>
      </c>
      <c r="J7810" s="3">
        <f t="shared" si="1097"/>
        <v>0</v>
      </c>
      <c r="K7810" s="3">
        <f>MIN(Inputs!$B$2, (Inputs!$B$8 - I7810)/Inputs!$B$9)</f>
        <v>0</v>
      </c>
      <c r="L7810" s="3">
        <f>MAX(MIN(Inputs!$B$2, I7810*Inputs!$B$10, Inputs!$B$8*Inputs!$B$4 - J7810), 0)</f>
        <v>170</v>
      </c>
      <c r="M7810" s="3">
        <f t="shared" ref="M7810:M7873" si="1101">IF(H7810="Charge", K7810, 0)</f>
        <v>0</v>
      </c>
      <c r="N7810" s="3">
        <f t="shared" ref="N7810:N7873" si="1102">IF(H7810="Discharge", L7810, 0)</f>
        <v>0</v>
      </c>
      <c r="O7810" s="3">
        <f>IF(H7810="Reg", MIN(Inputs!$B$2, I7810*Inputs!$B$10, (Inputs!$B$8-I7810)/Inputs!$B$9), 0)</f>
        <v>0</v>
      </c>
      <c r="P7810" s="3">
        <f t="shared" ref="P7810:P7873" si="1103">(N7810 - M7810) * B7810</f>
        <v>0</v>
      </c>
      <c r="Q7810" s="3">
        <f t="shared" ref="Q7810:Q7873" si="1104">O7810 * C7810</f>
        <v>0</v>
      </c>
      <c r="R7810" s="3">
        <f>I7810 + M7810*Inputs!$B$9 - N7810/Inputs!$B$10</f>
        <v>340</v>
      </c>
    </row>
    <row r="7811" spans="1:18" x14ac:dyDescent="0.3">
      <c r="A7811" s="4">
        <v>46348.375</v>
      </c>
      <c r="B7811" s="3">
        <v>18.824999999999996</v>
      </c>
      <c r="C7811" s="3">
        <v>0.64</v>
      </c>
      <c r="D7811" s="3">
        <f t="shared" si="1098"/>
        <v>21.786041666666662</v>
      </c>
      <c r="E7811" s="3">
        <f>MAX(B7811 - D7811/Inputs!$B$5, 0)</f>
        <v>0</v>
      </c>
      <c r="F7811" s="3">
        <f>MAX(D7811*Inputs!$B$5 - B7811, 0)</f>
        <v>0.34671666666666567</v>
      </c>
      <c r="G7811" s="3">
        <f t="shared" si="1099"/>
        <v>0.64</v>
      </c>
      <c r="H7811" t="str">
        <f t="shared" si="1100"/>
        <v>Reg</v>
      </c>
      <c r="I7811" s="3">
        <f t="shared" ref="I7811:I7874" si="1105">R7810</f>
        <v>340</v>
      </c>
      <c r="J7811" s="3">
        <f t="shared" ref="J7811:J7874" si="1106">IF(INT(A7811)=INT(A7810), J7810 + N7810, 0)</f>
        <v>0</v>
      </c>
      <c r="K7811" s="3">
        <f>MIN(Inputs!$B$2, (Inputs!$B$8 - I7811)/Inputs!$B$9)</f>
        <v>0</v>
      </c>
      <c r="L7811" s="3">
        <f>MAX(MIN(Inputs!$B$2, I7811*Inputs!$B$10, Inputs!$B$8*Inputs!$B$4 - J7811), 0)</f>
        <v>170</v>
      </c>
      <c r="M7811" s="3">
        <f t="shared" si="1101"/>
        <v>0</v>
      </c>
      <c r="N7811" s="3">
        <f t="shared" si="1102"/>
        <v>0</v>
      </c>
      <c r="O7811" s="3">
        <f>IF(H7811="Reg", MIN(Inputs!$B$2, I7811*Inputs!$B$10, (Inputs!$B$8-I7811)/Inputs!$B$9), 0)</f>
        <v>0</v>
      </c>
      <c r="P7811" s="3">
        <f t="shared" si="1103"/>
        <v>0</v>
      </c>
      <c r="Q7811" s="3">
        <f t="shared" si="1104"/>
        <v>0</v>
      </c>
      <c r="R7811" s="3">
        <f>I7811 + M7811*Inputs!$B$9 - N7811/Inputs!$B$10</f>
        <v>340</v>
      </c>
    </row>
    <row r="7812" spans="1:18" x14ac:dyDescent="0.3">
      <c r="A7812" s="4">
        <v>46348.416666666657</v>
      </c>
      <c r="B7812" s="3">
        <v>19.987500000000004</v>
      </c>
      <c r="C7812" s="3">
        <v>0.49</v>
      </c>
      <c r="D7812" s="3">
        <f t="shared" si="1098"/>
        <v>21.786041666666662</v>
      </c>
      <c r="E7812" s="3">
        <f>MAX(B7812 - D7812/Inputs!$B$5, 0)</f>
        <v>0</v>
      </c>
      <c r="F7812" s="3">
        <f>MAX(D7812*Inputs!$B$5 - B7812, 0)</f>
        <v>0</v>
      </c>
      <c r="G7812" s="3">
        <f t="shared" si="1099"/>
        <v>0.49</v>
      </c>
      <c r="H7812" t="str">
        <f t="shared" si="1100"/>
        <v>Reg</v>
      </c>
      <c r="I7812" s="3">
        <f t="shared" si="1105"/>
        <v>340</v>
      </c>
      <c r="J7812" s="3">
        <f t="shared" si="1106"/>
        <v>0</v>
      </c>
      <c r="K7812" s="3">
        <f>MIN(Inputs!$B$2, (Inputs!$B$8 - I7812)/Inputs!$B$9)</f>
        <v>0</v>
      </c>
      <c r="L7812" s="3">
        <f>MAX(MIN(Inputs!$B$2, I7812*Inputs!$B$10, Inputs!$B$8*Inputs!$B$4 - J7812), 0)</f>
        <v>170</v>
      </c>
      <c r="M7812" s="3">
        <f t="shared" si="1101"/>
        <v>0</v>
      </c>
      <c r="N7812" s="3">
        <f t="shared" si="1102"/>
        <v>0</v>
      </c>
      <c r="O7812" s="3">
        <f>IF(H7812="Reg", MIN(Inputs!$B$2, I7812*Inputs!$B$10, (Inputs!$B$8-I7812)/Inputs!$B$9), 0)</f>
        <v>0</v>
      </c>
      <c r="P7812" s="3">
        <f t="shared" si="1103"/>
        <v>0</v>
      </c>
      <c r="Q7812" s="3">
        <f t="shared" si="1104"/>
        <v>0</v>
      </c>
      <c r="R7812" s="3">
        <f>I7812 + M7812*Inputs!$B$9 - N7812/Inputs!$B$10</f>
        <v>340</v>
      </c>
    </row>
    <row r="7813" spans="1:18" x14ac:dyDescent="0.3">
      <c r="A7813" s="4">
        <v>46348.458333333343</v>
      </c>
      <c r="B7813" s="3">
        <v>21.279999999999998</v>
      </c>
      <c r="C7813" s="3">
        <v>0.4</v>
      </c>
      <c r="D7813" s="3">
        <f t="shared" si="1098"/>
        <v>21.786041666666662</v>
      </c>
      <c r="E7813" s="3">
        <f>MAX(B7813 - D7813/Inputs!$B$5, 0)</f>
        <v>0</v>
      </c>
      <c r="F7813" s="3">
        <f>MAX(D7813*Inputs!$B$5 - B7813, 0)</f>
        <v>0</v>
      </c>
      <c r="G7813" s="3">
        <f t="shared" si="1099"/>
        <v>0.4</v>
      </c>
      <c r="H7813" t="str">
        <f t="shared" si="1100"/>
        <v>Reg</v>
      </c>
      <c r="I7813" s="3">
        <f t="shared" si="1105"/>
        <v>340</v>
      </c>
      <c r="J7813" s="3">
        <f t="shared" si="1106"/>
        <v>0</v>
      </c>
      <c r="K7813" s="3">
        <f>MIN(Inputs!$B$2, (Inputs!$B$8 - I7813)/Inputs!$B$9)</f>
        <v>0</v>
      </c>
      <c r="L7813" s="3">
        <f>MAX(MIN(Inputs!$B$2, I7813*Inputs!$B$10, Inputs!$B$8*Inputs!$B$4 - J7813), 0)</f>
        <v>170</v>
      </c>
      <c r="M7813" s="3">
        <f t="shared" si="1101"/>
        <v>0</v>
      </c>
      <c r="N7813" s="3">
        <f t="shared" si="1102"/>
        <v>0</v>
      </c>
      <c r="O7813" s="3">
        <f>IF(H7813="Reg", MIN(Inputs!$B$2, I7813*Inputs!$B$10, (Inputs!$B$8-I7813)/Inputs!$B$9), 0)</f>
        <v>0</v>
      </c>
      <c r="P7813" s="3">
        <f t="shared" si="1103"/>
        <v>0</v>
      </c>
      <c r="Q7813" s="3">
        <f t="shared" si="1104"/>
        <v>0</v>
      </c>
      <c r="R7813" s="3">
        <f>I7813 + M7813*Inputs!$B$9 - N7813/Inputs!$B$10</f>
        <v>340</v>
      </c>
    </row>
    <row r="7814" spans="1:18" x14ac:dyDescent="0.3">
      <c r="A7814" s="4">
        <v>46348.5</v>
      </c>
      <c r="B7814" s="3">
        <v>21.48</v>
      </c>
      <c r="C7814" s="3">
        <v>0.3</v>
      </c>
      <c r="D7814" s="3">
        <f t="shared" si="1098"/>
        <v>21.786041666666662</v>
      </c>
      <c r="E7814" s="3">
        <f>MAX(B7814 - D7814/Inputs!$B$5, 0)</f>
        <v>0</v>
      </c>
      <c r="F7814" s="3">
        <f>MAX(D7814*Inputs!$B$5 - B7814, 0)</f>
        <v>0</v>
      </c>
      <c r="G7814" s="3">
        <f t="shared" si="1099"/>
        <v>0.3</v>
      </c>
      <c r="H7814" t="str">
        <f t="shared" si="1100"/>
        <v>Reg</v>
      </c>
      <c r="I7814" s="3">
        <f t="shared" si="1105"/>
        <v>340</v>
      </c>
      <c r="J7814" s="3">
        <f t="shared" si="1106"/>
        <v>0</v>
      </c>
      <c r="K7814" s="3">
        <f>MIN(Inputs!$B$2, (Inputs!$B$8 - I7814)/Inputs!$B$9)</f>
        <v>0</v>
      </c>
      <c r="L7814" s="3">
        <f>MAX(MIN(Inputs!$B$2, I7814*Inputs!$B$10, Inputs!$B$8*Inputs!$B$4 - J7814), 0)</f>
        <v>170</v>
      </c>
      <c r="M7814" s="3">
        <f t="shared" si="1101"/>
        <v>0</v>
      </c>
      <c r="N7814" s="3">
        <f t="shared" si="1102"/>
        <v>0</v>
      </c>
      <c r="O7814" s="3">
        <f>IF(H7814="Reg", MIN(Inputs!$B$2, I7814*Inputs!$B$10, (Inputs!$B$8-I7814)/Inputs!$B$9), 0)</f>
        <v>0</v>
      </c>
      <c r="P7814" s="3">
        <f t="shared" si="1103"/>
        <v>0</v>
      </c>
      <c r="Q7814" s="3">
        <f t="shared" si="1104"/>
        <v>0</v>
      </c>
      <c r="R7814" s="3">
        <f>I7814 + M7814*Inputs!$B$9 - N7814/Inputs!$B$10</f>
        <v>340</v>
      </c>
    </row>
    <row r="7815" spans="1:18" x14ac:dyDescent="0.3">
      <c r="A7815" s="4">
        <v>46348.541666666657</v>
      </c>
      <c r="B7815" s="3">
        <v>21.765000000000001</v>
      </c>
      <c r="C7815" s="3">
        <v>0.38</v>
      </c>
      <c r="D7815" s="3">
        <f t="shared" si="1098"/>
        <v>21.786041666666662</v>
      </c>
      <c r="E7815" s="3">
        <f>MAX(B7815 - D7815/Inputs!$B$5, 0)</f>
        <v>0</v>
      </c>
      <c r="F7815" s="3">
        <f>MAX(D7815*Inputs!$B$5 - B7815, 0)</f>
        <v>0</v>
      </c>
      <c r="G7815" s="3">
        <f t="shared" si="1099"/>
        <v>0.38</v>
      </c>
      <c r="H7815" t="str">
        <f t="shared" si="1100"/>
        <v>Reg</v>
      </c>
      <c r="I7815" s="3">
        <f t="shared" si="1105"/>
        <v>340</v>
      </c>
      <c r="J7815" s="3">
        <f t="shared" si="1106"/>
        <v>0</v>
      </c>
      <c r="K7815" s="3">
        <f>MIN(Inputs!$B$2, (Inputs!$B$8 - I7815)/Inputs!$B$9)</f>
        <v>0</v>
      </c>
      <c r="L7815" s="3">
        <f>MAX(MIN(Inputs!$B$2, I7815*Inputs!$B$10, Inputs!$B$8*Inputs!$B$4 - J7815), 0)</f>
        <v>170</v>
      </c>
      <c r="M7815" s="3">
        <f t="shared" si="1101"/>
        <v>0</v>
      </c>
      <c r="N7815" s="3">
        <f t="shared" si="1102"/>
        <v>0</v>
      </c>
      <c r="O7815" s="3">
        <f>IF(H7815="Reg", MIN(Inputs!$B$2, I7815*Inputs!$B$10, (Inputs!$B$8-I7815)/Inputs!$B$9), 0)</f>
        <v>0</v>
      </c>
      <c r="P7815" s="3">
        <f t="shared" si="1103"/>
        <v>0</v>
      </c>
      <c r="Q7815" s="3">
        <f t="shared" si="1104"/>
        <v>0</v>
      </c>
      <c r="R7815" s="3">
        <f>I7815 + M7815*Inputs!$B$9 - N7815/Inputs!$B$10</f>
        <v>340</v>
      </c>
    </row>
    <row r="7816" spans="1:18" x14ac:dyDescent="0.3">
      <c r="A7816" s="4">
        <v>46348.583333333343</v>
      </c>
      <c r="B7816" s="3">
        <v>21.8325</v>
      </c>
      <c r="C7816" s="3">
        <v>0.5</v>
      </c>
      <c r="D7816" s="3">
        <f t="shared" si="1098"/>
        <v>21.786041666666662</v>
      </c>
      <c r="E7816" s="3">
        <f>MAX(B7816 - D7816/Inputs!$B$5, 0)</f>
        <v>0</v>
      </c>
      <c r="F7816" s="3">
        <f>MAX(D7816*Inputs!$B$5 - B7816, 0)</f>
        <v>0</v>
      </c>
      <c r="G7816" s="3">
        <f t="shared" si="1099"/>
        <v>0.5</v>
      </c>
      <c r="H7816" t="str">
        <f t="shared" si="1100"/>
        <v>Reg</v>
      </c>
      <c r="I7816" s="3">
        <f t="shared" si="1105"/>
        <v>340</v>
      </c>
      <c r="J7816" s="3">
        <f t="shared" si="1106"/>
        <v>0</v>
      </c>
      <c r="K7816" s="3">
        <f>MIN(Inputs!$B$2, (Inputs!$B$8 - I7816)/Inputs!$B$9)</f>
        <v>0</v>
      </c>
      <c r="L7816" s="3">
        <f>MAX(MIN(Inputs!$B$2, I7816*Inputs!$B$10, Inputs!$B$8*Inputs!$B$4 - J7816), 0)</f>
        <v>170</v>
      </c>
      <c r="M7816" s="3">
        <f t="shared" si="1101"/>
        <v>0</v>
      </c>
      <c r="N7816" s="3">
        <f t="shared" si="1102"/>
        <v>0</v>
      </c>
      <c r="O7816" s="3">
        <f>IF(H7816="Reg", MIN(Inputs!$B$2, I7816*Inputs!$B$10, (Inputs!$B$8-I7816)/Inputs!$B$9), 0)</f>
        <v>0</v>
      </c>
      <c r="P7816" s="3">
        <f t="shared" si="1103"/>
        <v>0</v>
      </c>
      <c r="Q7816" s="3">
        <f t="shared" si="1104"/>
        <v>0</v>
      </c>
      <c r="R7816" s="3">
        <f>I7816 + M7816*Inputs!$B$9 - N7816/Inputs!$B$10</f>
        <v>340</v>
      </c>
    </row>
    <row r="7817" spans="1:18" x14ac:dyDescent="0.3">
      <c r="A7817" s="4">
        <v>46348.625</v>
      </c>
      <c r="B7817" s="3">
        <v>23.504999999999999</v>
      </c>
      <c r="C7817" s="3">
        <v>0.89</v>
      </c>
      <c r="D7817" s="3">
        <f t="shared" si="1098"/>
        <v>21.786041666666662</v>
      </c>
      <c r="E7817" s="3">
        <f>MAX(B7817 - D7817/Inputs!$B$5, 0)</f>
        <v>0</v>
      </c>
      <c r="F7817" s="3">
        <f>MAX(D7817*Inputs!$B$5 - B7817, 0)</f>
        <v>0</v>
      </c>
      <c r="G7817" s="3">
        <f t="shared" si="1099"/>
        <v>0.89</v>
      </c>
      <c r="H7817" t="str">
        <f t="shared" si="1100"/>
        <v>Reg</v>
      </c>
      <c r="I7817" s="3">
        <f t="shared" si="1105"/>
        <v>340</v>
      </c>
      <c r="J7817" s="3">
        <f t="shared" si="1106"/>
        <v>0</v>
      </c>
      <c r="K7817" s="3">
        <f>MIN(Inputs!$B$2, (Inputs!$B$8 - I7817)/Inputs!$B$9)</f>
        <v>0</v>
      </c>
      <c r="L7817" s="3">
        <f>MAX(MIN(Inputs!$B$2, I7817*Inputs!$B$10, Inputs!$B$8*Inputs!$B$4 - J7817), 0)</f>
        <v>170</v>
      </c>
      <c r="M7817" s="3">
        <f t="shared" si="1101"/>
        <v>0</v>
      </c>
      <c r="N7817" s="3">
        <f t="shared" si="1102"/>
        <v>0</v>
      </c>
      <c r="O7817" s="3">
        <f>IF(H7817="Reg", MIN(Inputs!$B$2, I7817*Inputs!$B$10, (Inputs!$B$8-I7817)/Inputs!$B$9), 0)</f>
        <v>0</v>
      </c>
      <c r="P7817" s="3">
        <f t="shared" si="1103"/>
        <v>0</v>
      </c>
      <c r="Q7817" s="3">
        <f t="shared" si="1104"/>
        <v>0</v>
      </c>
      <c r="R7817" s="3">
        <f>I7817 + M7817*Inputs!$B$9 - N7817/Inputs!$B$10</f>
        <v>340</v>
      </c>
    </row>
    <row r="7818" spans="1:18" x14ac:dyDescent="0.3">
      <c r="A7818" s="4">
        <v>46348.666666666657</v>
      </c>
      <c r="B7818" s="3">
        <v>24.249999999999996</v>
      </c>
      <c r="C7818" s="3">
        <v>1.3</v>
      </c>
      <c r="D7818" s="3">
        <f t="shared" si="1098"/>
        <v>21.786041666666662</v>
      </c>
      <c r="E7818" s="3">
        <f>MAX(B7818 - D7818/Inputs!$B$5, 0)</f>
        <v>0</v>
      </c>
      <c r="F7818" s="3">
        <f>MAX(D7818*Inputs!$B$5 - B7818, 0)</f>
        <v>0</v>
      </c>
      <c r="G7818" s="3">
        <f t="shared" si="1099"/>
        <v>1.3</v>
      </c>
      <c r="H7818" t="str">
        <f t="shared" si="1100"/>
        <v>Reg</v>
      </c>
      <c r="I7818" s="3">
        <f t="shared" si="1105"/>
        <v>340</v>
      </c>
      <c r="J7818" s="3">
        <f t="shared" si="1106"/>
        <v>0</v>
      </c>
      <c r="K7818" s="3">
        <f>MIN(Inputs!$B$2, (Inputs!$B$8 - I7818)/Inputs!$B$9)</f>
        <v>0</v>
      </c>
      <c r="L7818" s="3">
        <f>MAX(MIN(Inputs!$B$2, I7818*Inputs!$B$10, Inputs!$B$8*Inputs!$B$4 - J7818), 0)</f>
        <v>170</v>
      </c>
      <c r="M7818" s="3">
        <f t="shared" si="1101"/>
        <v>0</v>
      </c>
      <c r="N7818" s="3">
        <f t="shared" si="1102"/>
        <v>0</v>
      </c>
      <c r="O7818" s="3">
        <f>IF(H7818="Reg", MIN(Inputs!$B$2, I7818*Inputs!$B$10, (Inputs!$B$8-I7818)/Inputs!$B$9), 0)</f>
        <v>0</v>
      </c>
      <c r="P7818" s="3">
        <f t="shared" si="1103"/>
        <v>0</v>
      </c>
      <c r="Q7818" s="3">
        <f t="shared" si="1104"/>
        <v>0</v>
      </c>
      <c r="R7818" s="3">
        <f>I7818 + M7818*Inputs!$B$9 - N7818/Inputs!$B$10</f>
        <v>340</v>
      </c>
    </row>
    <row r="7819" spans="1:18" x14ac:dyDescent="0.3">
      <c r="A7819" s="4">
        <v>46348.708333333343</v>
      </c>
      <c r="B7819" s="3">
        <v>31.477499999999999</v>
      </c>
      <c r="C7819" s="3">
        <v>7.13</v>
      </c>
      <c r="D7819" s="3">
        <f t="shared" si="1098"/>
        <v>21.786041666666662</v>
      </c>
      <c r="E7819" s="3">
        <f>MAX(B7819 - D7819/Inputs!$B$5, 0)</f>
        <v>6.7206344696969751</v>
      </c>
      <c r="F7819" s="3">
        <f>MAX(D7819*Inputs!$B$5 - B7819, 0)</f>
        <v>0</v>
      </c>
      <c r="G7819" s="3">
        <f t="shared" si="1099"/>
        <v>7.13</v>
      </c>
      <c r="H7819" t="str">
        <f t="shared" si="1100"/>
        <v>Reg</v>
      </c>
      <c r="I7819" s="3">
        <f t="shared" si="1105"/>
        <v>340</v>
      </c>
      <c r="J7819" s="3">
        <f t="shared" si="1106"/>
        <v>0</v>
      </c>
      <c r="K7819" s="3">
        <f>MIN(Inputs!$B$2, (Inputs!$B$8 - I7819)/Inputs!$B$9)</f>
        <v>0</v>
      </c>
      <c r="L7819" s="3">
        <f>MAX(MIN(Inputs!$B$2, I7819*Inputs!$B$10, Inputs!$B$8*Inputs!$B$4 - J7819), 0)</f>
        <v>170</v>
      </c>
      <c r="M7819" s="3">
        <f t="shared" si="1101"/>
        <v>0</v>
      </c>
      <c r="N7819" s="3">
        <f t="shared" si="1102"/>
        <v>0</v>
      </c>
      <c r="O7819" s="3">
        <f>IF(H7819="Reg", MIN(Inputs!$B$2, I7819*Inputs!$B$10, (Inputs!$B$8-I7819)/Inputs!$B$9), 0)</f>
        <v>0</v>
      </c>
      <c r="P7819" s="3">
        <f t="shared" si="1103"/>
        <v>0</v>
      </c>
      <c r="Q7819" s="3">
        <f t="shared" si="1104"/>
        <v>0</v>
      </c>
      <c r="R7819" s="3">
        <f>I7819 + M7819*Inputs!$B$9 - N7819/Inputs!$B$10</f>
        <v>340</v>
      </c>
    </row>
    <row r="7820" spans="1:18" x14ac:dyDescent="0.3">
      <c r="A7820" s="4">
        <v>46348.75</v>
      </c>
      <c r="B7820" s="3">
        <v>29</v>
      </c>
      <c r="C7820" s="3">
        <v>2</v>
      </c>
      <c r="D7820" s="3">
        <f t="shared" si="1098"/>
        <v>21.786041666666662</v>
      </c>
      <c r="E7820" s="3">
        <f>MAX(B7820 - D7820/Inputs!$B$5, 0)</f>
        <v>4.2431344696969759</v>
      </c>
      <c r="F7820" s="3">
        <f>MAX(D7820*Inputs!$B$5 - B7820, 0)</f>
        <v>0</v>
      </c>
      <c r="G7820" s="3">
        <f t="shared" si="1099"/>
        <v>2</v>
      </c>
      <c r="H7820" t="str">
        <f t="shared" si="1100"/>
        <v>Discharge</v>
      </c>
      <c r="I7820" s="3">
        <f t="shared" si="1105"/>
        <v>340</v>
      </c>
      <c r="J7820" s="3">
        <f t="shared" si="1106"/>
        <v>0</v>
      </c>
      <c r="K7820" s="3">
        <f>MIN(Inputs!$B$2, (Inputs!$B$8 - I7820)/Inputs!$B$9)</f>
        <v>0</v>
      </c>
      <c r="L7820" s="3">
        <f>MAX(MIN(Inputs!$B$2, I7820*Inputs!$B$10, Inputs!$B$8*Inputs!$B$4 - J7820), 0)</f>
        <v>170</v>
      </c>
      <c r="M7820" s="3">
        <f t="shared" si="1101"/>
        <v>0</v>
      </c>
      <c r="N7820" s="3">
        <f t="shared" si="1102"/>
        <v>170</v>
      </c>
      <c r="O7820" s="3">
        <f>IF(H7820="Reg", MIN(Inputs!$B$2, I7820*Inputs!$B$10, (Inputs!$B$8-I7820)/Inputs!$B$9), 0)</f>
        <v>0</v>
      </c>
      <c r="P7820" s="3">
        <f t="shared" si="1103"/>
        <v>4930</v>
      </c>
      <c r="Q7820" s="3">
        <f t="shared" si="1104"/>
        <v>0</v>
      </c>
      <c r="R7820" s="3">
        <f>I7820 + M7820*Inputs!$B$9 - N7820/Inputs!$B$10</f>
        <v>158.77939109773115</v>
      </c>
    </row>
    <row r="7821" spans="1:18" x14ac:dyDescent="0.3">
      <c r="A7821" s="4">
        <v>46348.791666666657</v>
      </c>
      <c r="B7821" s="3">
        <v>25.622499999999999</v>
      </c>
      <c r="C7821" s="3">
        <v>8.32</v>
      </c>
      <c r="D7821" s="3">
        <f t="shared" si="1098"/>
        <v>21.786041666666662</v>
      </c>
      <c r="E7821" s="3">
        <f>MAX(B7821 - D7821/Inputs!$B$5, 0)</f>
        <v>0.86563446969697466</v>
      </c>
      <c r="F7821" s="3">
        <f>MAX(D7821*Inputs!$B$5 - B7821, 0)</f>
        <v>0</v>
      </c>
      <c r="G7821" s="3">
        <f t="shared" si="1099"/>
        <v>8.32</v>
      </c>
      <c r="H7821" t="str">
        <f t="shared" si="1100"/>
        <v>Reg</v>
      </c>
      <c r="I7821" s="3">
        <f t="shared" si="1105"/>
        <v>158.77939109773115</v>
      </c>
      <c r="J7821" s="3">
        <f t="shared" si="1106"/>
        <v>170</v>
      </c>
      <c r="K7821" s="3">
        <f>MIN(Inputs!$B$2, (Inputs!$B$8 - I7821)/Inputs!$B$9)</f>
        <v>170</v>
      </c>
      <c r="L7821" s="3">
        <f>MAX(MIN(Inputs!$B$2, I7821*Inputs!$B$10, Inputs!$B$8*Inputs!$B$4 - J7821), 0)</f>
        <v>148.94827166799323</v>
      </c>
      <c r="M7821" s="3">
        <f t="shared" si="1101"/>
        <v>0</v>
      </c>
      <c r="N7821" s="3">
        <f t="shared" si="1102"/>
        <v>0</v>
      </c>
      <c r="O7821" s="3">
        <f>IF(H7821="Reg", MIN(Inputs!$B$2, I7821*Inputs!$B$10, (Inputs!$B$8-I7821)/Inputs!$B$9), 0)</f>
        <v>148.94827166799323</v>
      </c>
      <c r="P7821" s="3">
        <f t="shared" si="1103"/>
        <v>0</v>
      </c>
      <c r="Q7821" s="3">
        <f t="shared" si="1104"/>
        <v>1239.2496202777036</v>
      </c>
      <c r="R7821" s="3">
        <f>I7821 + M7821*Inputs!$B$9 - N7821/Inputs!$B$10</f>
        <v>158.77939109773115</v>
      </c>
    </row>
    <row r="7822" spans="1:18" x14ac:dyDescent="0.3">
      <c r="A7822" s="4">
        <v>46348.833333333343</v>
      </c>
      <c r="B7822" s="3">
        <v>30.58</v>
      </c>
      <c r="C7822" s="3">
        <v>1</v>
      </c>
      <c r="D7822" s="3">
        <f t="shared" si="1098"/>
        <v>21.786041666666662</v>
      </c>
      <c r="E7822" s="3">
        <f>MAX(B7822 - D7822/Inputs!$B$5, 0)</f>
        <v>5.8231344696969742</v>
      </c>
      <c r="F7822" s="3">
        <f>MAX(D7822*Inputs!$B$5 - B7822, 0)</f>
        <v>0</v>
      </c>
      <c r="G7822" s="3">
        <f t="shared" si="1099"/>
        <v>1</v>
      </c>
      <c r="H7822" t="str">
        <f t="shared" si="1100"/>
        <v>Discharge</v>
      </c>
      <c r="I7822" s="3">
        <f t="shared" si="1105"/>
        <v>158.77939109773115</v>
      </c>
      <c r="J7822" s="3">
        <f t="shared" si="1106"/>
        <v>170</v>
      </c>
      <c r="K7822" s="3">
        <f>MIN(Inputs!$B$2, (Inputs!$B$8 - I7822)/Inputs!$B$9)</f>
        <v>170</v>
      </c>
      <c r="L7822" s="3">
        <f>MAX(MIN(Inputs!$B$2, I7822*Inputs!$B$10, Inputs!$B$8*Inputs!$B$4 - J7822), 0)</f>
        <v>148.94827166799323</v>
      </c>
      <c r="M7822" s="3">
        <f t="shared" si="1101"/>
        <v>0</v>
      </c>
      <c r="N7822" s="3">
        <f t="shared" si="1102"/>
        <v>148.94827166799323</v>
      </c>
      <c r="O7822" s="3">
        <f>IF(H7822="Reg", MIN(Inputs!$B$2, I7822*Inputs!$B$10, (Inputs!$B$8-I7822)/Inputs!$B$9), 0)</f>
        <v>0</v>
      </c>
      <c r="P7822" s="3">
        <f t="shared" si="1103"/>
        <v>4554.8381476072327</v>
      </c>
      <c r="Q7822" s="3">
        <f t="shared" si="1104"/>
        <v>0</v>
      </c>
      <c r="R7822" s="3">
        <f>I7822 + M7822*Inputs!$B$9 - N7822/Inputs!$B$10</f>
        <v>0</v>
      </c>
    </row>
    <row r="7823" spans="1:18" x14ac:dyDescent="0.3">
      <c r="A7823" s="4">
        <v>46348.875</v>
      </c>
      <c r="B7823" s="3">
        <v>29.814999999999998</v>
      </c>
      <c r="C7823" s="3">
        <v>0.9</v>
      </c>
      <c r="D7823" s="3">
        <f t="shared" si="1098"/>
        <v>21.786041666666662</v>
      </c>
      <c r="E7823" s="3">
        <f>MAX(B7823 - D7823/Inputs!$B$5, 0)</f>
        <v>5.0581344696969737</v>
      </c>
      <c r="F7823" s="3">
        <f>MAX(D7823*Inputs!$B$5 - B7823, 0)</f>
        <v>0</v>
      </c>
      <c r="G7823" s="3">
        <f t="shared" si="1099"/>
        <v>0.9</v>
      </c>
      <c r="H7823" t="str">
        <f t="shared" si="1100"/>
        <v>Discharge</v>
      </c>
      <c r="I7823" s="3">
        <f t="shared" si="1105"/>
        <v>0</v>
      </c>
      <c r="J7823" s="3">
        <f t="shared" si="1106"/>
        <v>318.94827166799325</v>
      </c>
      <c r="K7823" s="3">
        <f>MIN(Inputs!$B$2, (Inputs!$B$8 - I7823)/Inputs!$B$9)</f>
        <v>170</v>
      </c>
      <c r="L7823" s="3">
        <f>MAX(MIN(Inputs!$B$2, I7823*Inputs!$B$10, Inputs!$B$8*Inputs!$B$4 - J7823), 0)</f>
        <v>0</v>
      </c>
      <c r="M7823" s="3">
        <f t="shared" si="1101"/>
        <v>0</v>
      </c>
      <c r="N7823" s="3">
        <f t="shared" si="1102"/>
        <v>0</v>
      </c>
      <c r="O7823" s="3">
        <f>IF(H7823="Reg", MIN(Inputs!$B$2, I7823*Inputs!$B$10, (Inputs!$B$8-I7823)/Inputs!$B$9), 0)</f>
        <v>0</v>
      </c>
      <c r="P7823" s="3">
        <f t="shared" si="1103"/>
        <v>0</v>
      </c>
      <c r="Q7823" s="3">
        <f t="shared" si="1104"/>
        <v>0</v>
      </c>
      <c r="R7823" s="3">
        <f>I7823 + M7823*Inputs!$B$9 - N7823/Inputs!$B$10</f>
        <v>0</v>
      </c>
    </row>
    <row r="7824" spans="1:18" x14ac:dyDescent="0.3">
      <c r="A7824" s="4">
        <v>46348.916666666657</v>
      </c>
      <c r="B7824" s="3">
        <v>27.022500000000001</v>
      </c>
      <c r="C7824" s="3">
        <v>0.84</v>
      </c>
      <c r="D7824" s="3">
        <f t="shared" si="1098"/>
        <v>21.786041666666662</v>
      </c>
      <c r="E7824" s="3">
        <f>MAX(B7824 - D7824/Inputs!$B$5, 0)</f>
        <v>2.2656344696969768</v>
      </c>
      <c r="F7824" s="3">
        <f>MAX(D7824*Inputs!$B$5 - B7824, 0)</f>
        <v>0</v>
      </c>
      <c r="G7824" s="3">
        <f t="shared" si="1099"/>
        <v>0.84</v>
      </c>
      <c r="H7824" t="str">
        <f t="shared" si="1100"/>
        <v>Discharge</v>
      </c>
      <c r="I7824" s="3">
        <f t="shared" si="1105"/>
        <v>0</v>
      </c>
      <c r="J7824" s="3">
        <f t="shared" si="1106"/>
        <v>318.94827166799325</v>
      </c>
      <c r="K7824" s="3">
        <f>MIN(Inputs!$B$2, (Inputs!$B$8 - I7824)/Inputs!$B$9)</f>
        <v>170</v>
      </c>
      <c r="L7824" s="3">
        <f>MAX(MIN(Inputs!$B$2, I7824*Inputs!$B$10, Inputs!$B$8*Inputs!$B$4 - J7824), 0)</f>
        <v>0</v>
      </c>
      <c r="M7824" s="3">
        <f t="shared" si="1101"/>
        <v>0</v>
      </c>
      <c r="N7824" s="3">
        <f t="shared" si="1102"/>
        <v>0</v>
      </c>
      <c r="O7824" s="3">
        <f>IF(H7824="Reg", MIN(Inputs!$B$2, I7824*Inputs!$B$10, (Inputs!$B$8-I7824)/Inputs!$B$9), 0)</f>
        <v>0</v>
      </c>
      <c r="P7824" s="3">
        <f t="shared" si="1103"/>
        <v>0</v>
      </c>
      <c r="Q7824" s="3">
        <f t="shared" si="1104"/>
        <v>0</v>
      </c>
      <c r="R7824" s="3">
        <f>I7824 + M7824*Inputs!$B$9 - N7824/Inputs!$B$10</f>
        <v>0</v>
      </c>
    </row>
    <row r="7825" spans="1:18" x14ac:dyDescent="0.3">
      <c r="A7825" s="4">
        <v>46348.958333333343</v>
      </c>
      <c r="B7825" s="3">
        <v>20.895</v>
      </c>
      <c r="C7825" s="3">
        <v>0.64</v>
      </c>
      <c r="D7825" s="3">
        <f t="shared" si="1098"/>
        <v>21.786041666666662</v>
      </c>
      <c r="E7825" s="3">
        <f>MAX(B7825 - D7825/Inputs!$B$5, 0)</f>
        <v>0</v>
      </c>
      <c r="F7825" s="3">
        <f>MAX(D7825*Inputs!$B$5 - B7825, 0)</f>
        <v>0</v>
      </c>
      <c r="G7825" s="3">
        <f t="shared" si="1099"/>
        <v>0.64</v>
      </c>
      <c r="H7825" t="str">
        <f t="shared" si="1100"/>
        <v>Reg</v>
      </c>
      <c r="I7825" s="3">
        <f t="shared" si="1105"/>
        <v>0</v>
      </c>
      <c r="J7825" s="3">
        <f t="shared" si="1106"/>
        <v>318.94827166799325</v>
      </c>
      <c r="K7825" s="3">
        <f>MIN(Inputs!$B$2, (Inputs!$B$8 - I7825)/Inputs!$B$9)</f>
        <v>170</v>
      </c>
      <c r="L7825" s="3">
        <f>MAX(MIN(Inputs!$B$2, I7825*Inputs!$B$10, Inputs!$B$8*Inputs!$B$4 - J7825), 0)</f>
        <v>0</v>
      </c>
      <c r="M7825" s="3">
        <f t="shared" si="1101"/>
        <v>0</v>
      </c>
      <c r="N7825" s="3">
        <f t="shared" si="1102"/>
        <v>0</v>
      </c>
      <c r="O7825" s="3">
        <f>IF(H7825="Reg", MIN(Inputs!$B$2, I7825*Inputs!$B$10, (Inputs!$B$8-I7825)/Inputs!$B$9), 0)</f>
        <v>0</v>
      </c>
      <c r="P7825" s="3">
        <f t="shared" si="1103"/>
        <v>0</v>
      </c>
      <c r="Q7825" s="3">
        <f t="shared" si="1104"/>
        <v>0</v>
      </c>
      <c r="R7825" s="3">
        <f>I7825 + M7825*Inputs!$B$9 - N7825/Inputs!$B$10</f>
        <v>0</v>
      </c>
    </row>
    <row r="7826" spans="1:18" x14ac:dyDescent="0.3">
      <c r="A7826" s="4">
        <v>46349</v>
      </c>
      <c r="B7826" s="3">
        <v>11.705</v>
      </c>
      <c r="C7826" s="3">
        <v>0.64</v>
      </c>
      <c r="D7826" s="3">
        <f t="shared" si="1098"/>
        <v>12.460520833333332</v>
      </c>
      <c r="E7826" s="3">
        <f>MAX(B7826 - D7826/Inputs!$B$5, 0)</f>
        <v>0</v>
      </c>
      <c r="F7826" s="3">
        <f>MAX(D7826*Inputs!$B$5 - B7826, 0)</f>
        <v>0</v>
      </c>
      <c r="G7826" s="3">
        <f t="shared" si="1099"/>
        <v>0.64</v>
      </c>
      <c r="H7826" t="str">
        <f t="shared" si="1100"/>
        <v>Reg</v>
      </c>
      <c r="I7826" s="3">
        <f t="shared" si="1105"/>
        <v>0</v>
      </c>
      <c r="J7826" s="3">
        <f t="shared" si="1106"/>
        <v>0</v>
      </c>
      <c r="K7826" s="3">
        <f>MIN(Inputs!$B$2, (Inputs!$B$8 - I7826)/Inputs!$B$9)</f>
        <v>170</v>
      </c>
      <c r="L7826" s="3">
        <f>MAX(MIN(Inputs!$B$2, I7826*Inputs!$B$10, Inputs!$B$8*Inputs!$B$4 - J7826), 0)</f>
        <v>0</v>
      </c>
      <c r="M7826" s="3">
        <f t="shared" si="1101"/>
        <v>0</v>
      </c>
      <c r="N7826" s="3">
        <f t="shared" si="1102"/>
        <v>0</v>
      </c>
      <c r="O7826" s="3">
        <f>IF(H7826="Reg", MIN(Inputs!$B$2, I7826*Inputs!$B$10, (Inputs!$B$8-I7826)/Inputs!$B$9), 0)</f>
        <v>0</v>
      </c>
      <c r="P7826" s="3">
        <f t="shared" si="1103"/>
        <v>0</v>
      </c>
      <c r="Q7826" s="3">
        <f t="shared" si="1104"/>
        <v>0</v>
      </c>
      <c r="R7826" s="3">
        <f>I7826 + M7826*Inputs!$B$9 - N7826/Inputs!$B$10</f>
        <v>0</v>
      </c>
    </row>
    <row r="7827" spans="1:18" x14ac:dyDescent="0.3">
      <c r="A7827" s="4">
        <v>46349.041666666657</v>
      </c>
      <c r="B7827" s="3">
        <v>9.620000000000001</v>
      </c>
      <c r="C7827" s="3">
        <v>0.64</v>
      </c>
      <c r="D7827" s="3">
        <f t="shared" si="1098"/>
        <v>12.460520833333332</v>
      </c>
      <c r="E7827" s="3">
        <f>MAX(B7827 - D7827/Inputs!$B$5, 0)</f>
        <v>0</v>
      </c>
      <c r="F7827" s="3">
        <f>MAX(D7827*Inputs!$B$5 - B7827, 0)</f>
        <v>1.3452583333333319</v>
      </c>
      <c r="G7827" s="3">
        <f t="shared" si="1099"/>
        <v>0.64</v>
      </c>
      <c r="H7827" t="str">
        <f t="shared" si="1100"/>
        <v>Charge</v>
      </c>
      <c r="I7827" s="3">
        <f t="shared" si="1105"/>
        <v>0</v>
      </c>
      <c r="J7827" s="3">
        <f t="shared" si="1106"/>
        <v>0</v>
      </c>
      <c r="K7827" s="3">
        <f>MIN(Inputs!$B$2, (Inputs!$B$8 - I7827)/Inputs!$B$9)</f>
        <v>170</v>
      </c>
      <c r="L7827" s="3">
        <f>MAX(MIN(Inputs!$B$2, I7827*Inputs!$B$10, Inputs!$B$8*Inputs!$B$4 - J7827), 0)</f>
        <v>0</v>
      </c>
      <c r="M7827" s="3">
        <f t="shared" si="1101"/>
        <v>170</v>
      </c>
      <c r="N7827" s="3">
        <f t="shared" si="1102"/>
        <v>0</v>
      </c>
      <c r="O7827" s="3">
        <f>IF(H7827="Reg", MIN(Inputs!$B$2, I7827*Inputs!$B$10, (Inputs!$B$8-I7827)/Inputs!$B$9), 0)</f>
        <v>0</v>
      </c>
      <c r="P7827" s="3">
        <f t="shared" si="1103"/>
        <v>-1635.4</v>
      </c>
      <c r="Q7827" s="3">
        <f t="shared" si="1104"/>
        <v>0</v>
      </c>
      <c r="R7827" s="3">
        <f>I7827 + M7827*Inputs!$B$9 - N7827/Inputs!$B$10</f>
        <v>159.4741358339966</v>
      </c>
    </row>
    <row r="7828" spans="1:18" x14ac:dyDescent="0.3">
      <c r="A7828" s="4">
        <v>46349.083333333343</v>
      </c>
      <c r="B7828" s="3">
        <v>7.6950000000000003</v>
      </c>
      <c r="C7828" s="3">
        <v>0.64</v>
      </c>
      <c r="D7828" s="3">
        <f t="shared" si="1098"/>
        <v>12.460520833333332</v>
      </c>
      <c r="E7828" s="3">
        <f>MAX(B7828 - D7828/Inputs!$B$5, 0)</f>
        <v>0</v>
      </c>
      <c r="F7828" s="3">
        <f>MAX(D7828*Inputs!$B$5 - B7828, 0)</f>
        <v>3.2702583333333326</v>
      </c>
      <c r="G7828" s="3">
        <f t="shared" si="1099"/>
        <v>0.64</v>
      </c>
      <c r="H7828" t="str">
        <f t="shared" si="1100"/>
        <v>Charge</v>
      </c>
      <c r="I7828" s="3">
        <f t="shared" si="1105"/>
        <v>159.4741358339966</v>
      </c>
      <c r="J7828" s="3">
        <f t="shared" si="1106"/>
        <v>0</v>
      </c>
      <c r="K7828" s="3">
        <f>MIN(Inputs!$B$2, (Inputs!$B$8 - I7828)/Inputs!$B$9)</f>
        <v>170</v>
      </c>
      <c r="L7828" s="3">
        <f>MAX(MIN(Inputs!$B$2, I7828*Inputs!$B$10, Inputs!$B$8*Inputs!$B$4 - J7828), 0)</f>
        <v>149.6</v>
      </c>
      <c r="M7828" s="3">
        <f t="shared" si="1101"/>
        <v>170</v>
      </c>
      <c r="N7828" s="3">
        <f t="shared" si="1102"/>
        <v>0</v>
      </c>
      <c r="O7828" s="3">
        <f>IF(H7828="Reg", MIN(Inputs!$B$2, I7828*Inputs!$B$10, (Inputs!$B$8-I7828)/Inputs!$B$9), 0)</f>
        <v>0</v>
      </c>
      <c r="P7828" s="3">
        <f t="shared" si="1103"/>
        <v>-1308.1500000000001</v>
      </c>
      <c r="Q7828" s="3">
        <f t="shared" si="1104"/>
        <v>0</v>
      </c>
      <c r="R7828" s="3">
        <f>I7828 + M7828*Inputs!$B$9 - N7828/Inputs!$B$10</f>
        <v>318.9482716679932</v>
      </c>
    </row>
    <row r="7829" spans="1:18" x14ac:dyDescent="0.3">
      <c r="A7829" s="4">
        <v>46349.125</v>
      </c>
      <c r="B7829" s="3">
        <v>6.3049999999999997</v>
      </c>
      <c r="C7829" s="3">
        <v>0.5</v>
      </c>
      <c r="D7829" s="3">
        <f t="shared" si="1098"/>
        <v>12.460520833333332</v>
      </c>
      <c r="E7829" s="3">
        <f>MAX(B7829 - D7829/Inputs!$B$5, 0)</f>
        <v>0</v>
      </c>
      <c r="F7829" s="3">
        <f>MAX(D7829*Inputs!$B$5 - B7829, 0)</f>
        <v>4.6602583333333332</v>
      </c>
      <c r="G7829" s="3">
        <f t="shared" si="1099"/>
        <v>0.5</v>
      </c>
      <c r="H7829" t="str">
        <f t="shared" si="1100"/>
        <v>Charge</v>
      </c>
      <c r="I7829" s="3">
        <f t="shared" si="1105"/>
        <v>318.9482716679932</v>
      </c>
      <c r="J7829" s="3">
        <f t="shared" si="1106"/>
        <v>0</v>
      </c>
      <c r="K7829" s="3">
        <f>MIN(Inputs!$B$2, (Inputs!$B$8 - I7829)/Inputs!$B$9)</f>
        <v>22.44121780453775</v>
      </c>
      <c r="L7829" s="3">
        <f>MAX(MIN(Inputs!$B$2, I7829*Inputs!$B$10, Inputs!$B$8*Inputs!$B$4 - J7829), 0)</f>
        <v>170</v>
      </c>
      <c r="M7829" s="3">
        <f t="shared" si="1101"/>
        <v>22.44121780453775</v>
      </c>
      <c r="N7829" s="3">
        <f t="shared" si="1102"/>
        <v>0</v>
      </c>
      <c r="O7829" s="3">
        <f>IF(H7829="Reg", MIN(Inputs!$B$2, I7829*Inputs!$B$10, (Inputs!$B$8-I7829)/Inputs!$B$9), 0)</f>
        <v>0</v>
      </c>
      <c r="P7829" s="3">
        <f t="shared" si="1103"/>
        <v>-141.49187825761049</v>
      </c>
      <c r="Q7829" s="3">
        <f t="shared" si="1104"/>
        <v>0</v>
      </c>
      <c r="R7829" s="3">
        <f>I7829 + M7829*Inputs!$B$9 - N7829/Inputs!$B$10</f>
        <v>340</v>
      </c>
    </row>
    <row r="7830" spans="1:18" x14ac:dyDescent="0.3">
      <c r="A7830" s="4">
        <v>46349.166666666657</v>
      </c>
      <c r="B7830" s="3">
        <v>6.3150000000000004</v>
      </c>
      <c r="C7830" s="3">
        <v>0.7</v>
      </c>
      <c r="D7830" s="3">
        <f t="shared" si="1098"/>
        <v>12.460520833333332</v>
      </c>
      <c r="E7830" s="3">
        <f>MAX(B7830 - D7830/Inputs!$B$5, 0)</f>
        <v>0</v>
      </c>
      <c r="F7830" s="3">
        <f>MAX(D7830*Inputs!$B$5 - B7830, 0)</f>
        <v>4.6502583333333325</v>
      </c>
      <c r="G7830" s="3">
        <f t="shared" si="1099"/>
        <v>0.7</v>
      </c>
      <c r="H7830" t="str">
        <f t="shared" si="1100"/>
        <v>Charge</v>
      </c>
      <c r="I7830" s="3">
        <f t="shared" si="1105"/>
        <v>340</v>
      </c>
      <c r="J7830" s="3">
        <f t="shared" si="1106"/>
        <v>0</v>
      </c>
      <c r="K7830" s="3">
        <f>MIN(Inputs!$B$2, (Inputs!$B$8 - I7830)/Inputs!$B$9)</f>
        <v>0</v>
      </c>
      <c r="L7830" s="3">
        <f>MAX(MIN(Inputs!$B$2, I7830*Inputs!$B$10, Inputs!$B$8*Inputs!$B$4 - J7830), 0)</f>
        <v>170</v>
      </c>
      <c r="M7830" s="3">
        <f t="shared" si="1101"/>
        <v>0</v>
      </c>
      <c r="N7830" s="3">
        <f t="shared" si="1102"/>
        <v>0</v>
      </c>
      <c r="O7830" s="3">
        <f>IF(H7830="Reg", MIN(Inputs!$B$2, I7830*Inputs!$B$10, (Inputs!$B$8-I7830)/Inputs!$B$9), 0)</f>
        <v>0</v>
      </c>
      <c r="P7830" s="3">
        <f t="shared" si="1103"/>
        <v>0</v>
      </c>
      <c r="Q7830" s="3">
        <f t="shared" si="1104"/>
        <v>0</v>
      </c>
      <c r="R7830" s="3">
        <f>I7830 + M7830*Inputs!$B$9 - N7830/Inputs!$B$10</f>
        <v>340</v>
      </c>
    </row>
    <row r="7831" spans="1:18" x14ac:dyDescent="0.3">
      <c r="A7831" s="4">
        <v>46349.208333333343</v>
      </c>
      <c r="B7831" s="3">
        <v>7.75</v>
      </c>
      <c r="C7831" s="3">
        <v>0.67</v>
      </c>
      <c r="D7831" s="3">
        <f t="shared" si="1098"/>
        <v>12.460520833333332</v>
      </c>
      <c r="E7831" s="3">
        <f>MAX(B7831 - D7831/Inputs!$B$5, 0)</f>
        <v>0</v>
      </c>
      <c r="F7831" s="3">
        <f>MAX(D7831*Inputs!$B$5 - B7831, 0)</f>
        <v>3.2152583333333329</v>
      </c>
      <c r="G7831" s="3">
        <f t="shared" si="1099"/>
        <v>0.67</v>
      </c>
      <c r="H7831" t="str">
        <f t="shared" si="1100"/>
        <v>Charge</v>
      </c>
      <c r="I7831" s="3">
        <f t="shared" si="1105"/>
        <v>340</v>
      </c>
      <c r="J7831" s="3">
        <f t="shared" si="1106"/>
        <v>0</v>
      </c>
      <c r="K7831" s="3">
        <f>MIN(Inputs!$B$2, (Inputs!$B$8 - I7831)/Inputs!$B$9)</f>
        <v>0</v>
      </c>
      <c r="L7831" s="3">
        <f>MAX(MIN(Inputs!$B$2, I7831*Inputs!$B$10, Inputs!$B$8*Inputs!$B$4 - J7831), 0)</f>
        <v>170</v>
      </c>
      <c r="M7831" s="3">
        <f t="shared" si="1101"/>
        <v>0</v>
      </c>
      <c r="N7831" s="3">
        <f t="shared" si="1102"/>
        <v>0</v>
      </c>
      <c r="O7831" s="3">
        <f>IF(H7831="Reg", MIN(Inputs!$B$2, I7831*Inputs!$B$10, (Inputs!$B$8-I7831)/Inputs!$B$9), 0)</f>
        <v>0</v>
      </c>
      <c r="P7831" s="3">
        <f t="shared" si="1103"/>
        <v>0</v>
      </c>
      <c r="Q7831" s="3">
        <f t="shared" si="1104"/>
        <v>0</v>
      </c>
      <c r="R7831" s="3">
        <f>I7831 + M7831*Inputs!$B$9 - N7831/Inputs!$B$10</f>
        <v>340</v>
      </c>
    </row>
    <row r="7832" spans="1:18" x14ac:dyDescent="0.3">
      <c r="A7832" s="4">
        <v>46349.25</v>
      </c>
      <c r="B7832" s="3">
        <v>8.8699999999999992</v>
      </c>
      <c r="C7832" s="3">
        <v>0.7</v>
      </c>
      <c r="D7832" s="3">
        <f t="shared" si="1098"/>
        <v>12.460520833333332</v>
      </c>
      <c r="E7832" s="3">
        <f>MAX(B7832 - D7832/Inputs!$B$5, 0)</f>
        <v>0</v>
      </c>
      <c r="F7832" s="3">
        <f>MAX(D7832*Inputs!$B$5 - B7832, 0)</f>
        <v>2.0952583333333337</v>
      </c>
      <c r="G7832" s="3">
        <f t="shared" si="1099"/>
        <v>0.7</v>
      </c>
      <c r="H7832" t="str">
        <f t="shared" si="1100"/>
        <v>Charge</v>
      </c>
      <c r="I7832" s="3">
        <f t="shared" si="1105"/>
        <v>340</v>
      </c>
      <c r="J7832" s="3">
        <f t="shared" si="1106"/>
        <v>0</v>
      </c>
      <c r="K7832" s="3">
        <f>MIN(Inputs!$B$2, (Inputs!$B$8 - I7832)/Inputs!$B$9)</f>
        <v>0</v>
      </c>
      <c r="L7832" s="3">
        <f>MAX(MIN(Inputs!$B$2, I7832*Inputs!$B$10, Inputs!$B$8*Inputs!$B$4 - J7832), 0)</f>
        <v>170</v>
      </c>
      <c r="M7832" s="3">
        <f t="shared" si="1101"/>
        <v>0</v>
      </c>
      <c r="N7832" s="3">
        <f t="shared" si="1102"/>
        <v>0</v>
      </c>
      <c r="O7832" s="3">
        <f>IF(H7832="Reg", MIN(Inputs!$B$2, I7832*Inputs!$B$10, (Inputs!$B$8-I7832)/Inputs!$B$9), 0)</f>
        <v>0</v>
      </c>
      <c r="P7832" s="3">
        <f t="shared" si="1103"/>
        <v>0</v>
      </c>
      <c r="Q7832" s="3">
        <f t="shared" si="1104"/>
        <v>0</v>
      </c>
      <c r="R7832" s="3">
        <f>I7832 + M7832*Inputs!$B$9 - N7832/Inputs!$B$10</f>
        <v>340</v>
      </c>
    </row>
    <row r="7833" spans="1:18" x14ac:dyDescent="0.3">
      <c r="A7833" s="4">
        <v>46349.291666666657</v>
      </c>
      <c r="B7833" s="3">
        <v>9.5849999999999991</v>
      </c>
      <c r="C7833" s="3">
        <v>1.55</v>
      </c>
      <c r="D7833" s="3">
        <f t="shared" si="1098"/>
        <v>12.460520833333332</v>
      </c>
      <c r="E7833" s="3">
        <f>MAX(B7833 - D7833/Inputs!$B$5, 0)</f>
        <v>0</v>
      </c>
      <c r="F7833" s="3">
        <f>MAX(D7833*Inputs!$B$5 - B7833, 0)</f>
        <v>1.3802583333333338</v>
      </c>
      <c r="G7833" s="3">
        <f t="shared" si="1099"/>
        <v>1.55</v>
      </c>
      <c r="H7833" t="str">
        <f t="shared" si="1100"/>
        <v>Reg</v>
      </c>
      <c r="I7833" s="3">
        <f t="shared" si="1105"/>
        <v>340</v>
      </c>
      <c r="J7833" s="3">
        <f t="shared" si="1106"/>
        <v>0</v>
      </c>
      <c r="K7833" s="3">
        <f>MIN(Inputs!$B$2, (Inputs!$B$8 - I7833)/Inputs!$B$9)</f>
        <v>0</v>
      </c>
      <c r="L7833" s="3">
        <f>MAX(MIN(Inputs!$B$2, I7833*Inputs!$B$10, Inputs!$B$8*Inputs!$B$4 - J7833), 0)</f>
        <v>170</v>
      </c>
      <c r="M7833" s="3">
        <f t="shared" si="1101"/>
        <v>0</v>
      </c>
      <c r="N7833" s="3">
        <f t="shared" si="1102"/>
        <v>0</v>
      </c>
      <c r="O7833" s="3">
        <f>IF(H7833="Reg", MIN(Inputs!$B$2, I7833*Inputs!$B$10, (Inputs!$B$8-I7833)/Inputs!$B$9), 0)</f>
        <v>0</v>
      </c>
      <c r="P7833" s="3">
        <f t="shared" si="1103"/>
        <v>0</v>
      </c>
      <c r="Q7833" s="3">
        <f t="shared" si="1104"/>
        <v>0</v>
      </c>
      <c r="R7833" s="3">
        <f>I7833 + M7833*Inputs!$B$9 - N7833/Inputs!$B$10</f>
        <v>340</v>
      </c>
    </row>
    <row r="7834" spans="1:18" x14ac:dyDescent="0.3">
      <c r="A7834" s="4">
        <v>46349.333333333343</v>
      </c>
      <c r="B7834" s="3">
        <v>9.4725000000000001</v>
      </c>
      <c r="C7834" s="3">
        <v>4.46</v>
      </c>
      <c r="D7834" s="3">
        <f t="shared" si="1098"/>
        <v>12.460520833333332</v>
      </c>
      <c r="E7834" s="3">
        <f>MAX(B7834 - D7834/Inputs!$B$5, 0)</f>
        <v>0</v>
      </c>
      <c r="F7834" s="3">
        <f>MAX(D7834*Inputs!$B$5 - B7834, 0)</f>
        <v>1.4927583333333327</v>
      </c>
      <c r="G7834" s="3">
        <f t="shared" si="1099"/>
        <v>4.46</v>
      </c>
      <c r="H7834" t="str">
        <f t="shared" si="1100"/>
        <v>Reg</v>
      </c>
      <c r="I7834" s="3">
        <f t="shared" si="1105"/>
        <v>340</v>
      </c>
      <c r="J7834" s="3">
        <f t="shared" si="1106"/>
        <v>0</v>
      </c>
      <c r="K7834" s="3">
        <f>MIN(Inputs!$B$2, (Inputs!$B$8 - I7834)/Inputs!$B$9)</f>
        <v>0</v>
      </c>
      <c r="L7834" s="3">
        <f>MAX(MIN(Inputs!$B$2, I7834*Inputs!$B$10, Inputs!$B$8*Inputs!$B$4 - J7834), 0)</f>
        <v>170</v>
      </c>
      <c r="M7834" s="3">
        <f t="shared" si="1101"/>
        <v>0</v>
      </c>
      <c r="N7834" s="3">
        <f t="shared" si="1102"/>
        <v>0</v>
      </c>
      <c r="O7834" s="3">
        <f>IF(H7834="Reg", MIN(Inputs!$B$2, I7834*Inputs!$B$10, (Inputs!$B$8-I7834)/Inputs!$B$9), 0)</f>
        <v>0</v>
      </c>
      <c r="P7834" s="3">
        <f t="shared" si="1103"/>
        <v>0</v>
      </c>
      <c r="Q7834" s="3">
        <f t="shared" si="1104"/>
        <v>0</v>
      </c>
      <c r="R7834" s="3">
        <f>I7834 + M7834*Inputs!$B$9 - N7834/Inputs!$B$10</f>
        <v>340</v>
      </c>
    </row>
    <row r="7835" spans="1:18" x14ac:dyDescent="0.3">
      <c r="A7835" s="4">
        <v>46349.375</v>
      </c>
      <c r="B7835" s="3">
        <v>5.7225000000000001</v>
      </c>
      <c r="C7835" s="3">
        <v>1</v>
      </c>
      <c r="D7835" s="3">
        <f t="shared" si="1098"/>
        <v>12.460520833333332</v>
      </c>
      <c r="E7835" s="3">
        <f>MAX(B7835 - D7835/Inputs!$B$5, 0)</f>
        <v>0</v>
      </c>
      <c r="F7835" s="3">
        <f>MAX(D7835*Inputs!$B$5 - B7835, 0)</f>
        <v>5.2427583333333327</v>
      </c>
      <c r="G7835" s="3">
        <f t="shared" si="1099"/>
        <v>1</v>
      </c>
      <c r="H7835" t="str">
        <f t="shared" si="1100"/>
        <v>Charge</v>
      </c>
      <c r="I7835" s="3">
        <f t="shared" si="1105"/>
        <v>340</v>
      </c>
      <c r="J7835" s="3">
        <f t="shared" si="1106"/>
        <v>0</v>
      </c>
      <c r="K7835" s="3">
        <f>MIN(Inputs!$B$2, (Inputs!$B$8 - I7835)/Inputs!$B$9)</f>
        <v>0</v>
      </c>
      <c r="L7835" s="3">
        <f>MAX(MIN(Inputs!$B$2, I7835*Inputs!$B$10, Inputs!$B$8*Inputs!$B$4 - J7835), 0)</f>
        <v>170</v>
      </c>
      <c r="M7835" s="3">
        <f t="shared" si="1101"/>
        <v>0</v>
      </c>
      <c r="N7835" s="3">
        <f t="shared" si="1102"/>
        <v>0</v>
      </c>
      <c r="O7835" s="3">
        <f>IF(H7835="Reg", MIN(Inputs!$B$2, I7835*Inputs!$B$10, (Inputs!$B$8-I7835)/Inputs!$B$9), 0)</f>
        <v>0</v>
      </c>
      <c r="P7835" s="3">
        <f t="shared" si="1103"/>
        <v>0</v>
      </c>
      <c r="Q7835" s="3">
        <f t="shared" si="1104"/>
        <v>0</v>
      </c>
      <c r="R7835" s="3">
        <f>I7835 + M7835*Inputs!$B$9 - N7835/Inputs!$B$10</f>
        <v>340</v>
      </c>
    </row>
    <row r="7836" spans="1:18" x14ac:dyDescent="0.3">
      <c r="A7836" s="4">
        <v>46349.416666666657</v>
      </c>
      <c r="B7836" s="3">
        <v>1.7774999999999999</v>
      </c>
      <c r="C7836" s="3">
        <v>0.96</v>
      </c>
      <c r="D7836" s="3">
        <f t="shared" si="1098"/>
        <v>12.460520833333332</v>
      </c>
      <c r="E7836" s="3">
        <f>MAX(B7836 - D7836/Inputs!$B$5, 0)</f>
        <v>0</v>
      </c>
      <c r="F7836" s="3">
        <f>MAX(D7836*Inputs!$B$5 - B7836, 0)</f>
        <v>9.187758333333333</v>
      </c>
      <c r="G7836" s="3">
        <f t="shared" si="1099"/>
        <v>0.96</v>
      </c>
      <c r="H7836" t="str">
        <f t="shared" si="1100"/>
        <v>Charge</v>
      </c>
      <c r="I7836" s="3">
        <f t="shared" si="1105"/>
        <v>340</v>
      </c>
      <c r="J7836" s="3">
        <f t="shared" si="1106"/>
        <v>0</v>
      </c>
      <c r="K7836" s="3">
        <f>MIN(Inputs!$B$2, (Inputs!$B$8 - I7836)/Inputs!$B$9)</f>
        <v>0</v>
      </c>
      <c r="L7836" s="3">
        <f>MAX(MIN(Inputs!$B$2, I7836*Inputs!$B$10, Inputs!$B$8*Inputs!$B$4 - J7836), 0)</f>
        <v>170</v>
      </c>
      <c r="M7836" s="3">
        <f t="shared" si="1101"/>
        <v>0</v>
      </c>
      <c r="N7836" s="3">
        <f t="shared" si="1102"/>
        <v>0</v>
      </c>
      <c r="O7836" s="3">
        <f>IF(H7836="Reg", MIN(Inputs!$B$2, I7836*Inputs!$B$10, (Inputs!$B$8-I7836)/Inputs!$B$9), 0)</f>
        <v>0</v>
      </c>
      <c r="P7836" s="3">
        <f t="shared" si="1103"/>
        <v>0</v>
      </c>
      <c r="Q7836" s="3">
        <f t="shared" si="1104"/>
        <v>0</v>
      </c>
      <c r="R7836" s="3">
        <f>I7836 + M7836*Inputs!$B$9 - N7836/Inputs!$B$10</f>
        <v>340</v>
      </c>
    </row>
    <row r="7837" spans="1:18" x14ac:dyDescent="0.3">
      <c r="A7837" s="4">
        <v>46349.458333333343</v>
      </c>
      <c r="B7837" s="3">
        <v>3.1325000000000003</v>
      </c>
      <c r="C7837" s="3">
        <v>0.8</v>
      </c>
      <c r="D7837" s="3">
        <f t="shared" si="1098"/>
        <v>12.460520833333332</v>
      </c>
      <c r="E7837" s="3">
        <f>MAX(B7837 - D7837/Inputs!$B$5, 0)</f>
        <v>0</v>
      </c>
      <c r="F7837" s="3">
        <f>MAX(D7837*Inputs!$B$5 - B7837, 0)</f>
        <v>7.8327583333333326</v>
      </c>
      <c r="G7837" s="3">
        <f t="shared" si="1099"/>
        <v>0.8</v>
      </c>
      <c r="H7837" t="str">
        <f t="shared" si="1100"/>
        <v>Charge</v>
      </c>
      <c r="I7837" s="3">
        <f t="shared" si="1105"/>
        <v>340</v>
      </c>
      <c r="J7837" s="3">
        <f t="shared" si="1106"/>
        <v>0</v>
      </c>
      <c r="K7837" s="3">
        <f>MIN(Inputs!$B$2, (Inputs!$B$8 - I7837)/Inputs!$B$9)</f>
        <v>0</v>
      </c>
      <c r="L7837" s="3">
        <f>MAX(MIN(Inputs!$B$2, I7837*Inputs!$B$10, Inputs!$B$8*Inputs!$B$4 - J7837), 0)</f>
        <v>170</v>
      </c>
      <c r="M7837" s="3">
        <f t="shared" si="1101"/>
        <v>0</v>
      </c>
      <c r="N7837" s="3">
        <f t="shared" si="1102"/>
        <v>0</v>
      </c>
      <c r="O7837" s="3">
        <f>IF(H7837="Reg", MIN(Inputs!$B$2, I7837*Inputs!$B$10, (Inputs!$B$8-I7837)/Inputs!$B$9), 0)</f>
        <v>0</v>
      </c>
      <c r="P7837" s="3">
        <f t="shared" si="1103"/>
        <v>0</v>
      </c>
      <c r="Q7837" s="3">
        <f t="shared" si="1104"/>
        <v>0</v>
      </c>
      <c r="R7837" s="3">
        <f>I7837 + M7837*Inputs!$B$9 - N7837/Inputs!$B$10</f>
        <v>340</v>
      </c>
    </row>
    <row r="7838" spans="1:18" x14ac:dyDescent="0.3">
      <c r="A7838" s="4">
        <v>46349.5</v>
      </c>
      <c r="B7838" s="3">
        <v>7.1774999999999993</v>
      </c>
      <c r="C7838" s="3">
        <v>0.4</v>
      </c>
      <c r="D7838" s="3">
        <f t="shared" si="1098"/>
        <v>12.460520833333332</v>
      </c>
      <c r="E7838" s="3">
        <f>MAX(B7838 - D7838/Inputs!$B$5, 0)</f>
        <v>0</v>
      </c>
      <c r="F7838" s="3">
        <f>MAX(D7838*Inputs!$B$5 - B7838, 0)</f>
        <v>3.7877583333333336</v>
      </c>
      <c r="G7838" s="3">
        <f t="shared" si="1099"/>
        <v>0.4</v>
      </c>
      <c r="H7838" t="str">
        <f t="shared" si="1100"/>
        <v>Charge</v>
      </c>
      <c r="I7838" s="3">
        <f t="shared" si="1105"/>
        <v>340</v>
      </c>
      <c r="J7838" s="3">
        <f t="shared" si="1106"/>
        <v>0</v>
      </c>
      <c r="K7838" s="3">
        <f>MIN(Inputs!$B$2, (Inputs!$B$8 - I7838)/Inputs!$B$9)</f>
        <v>0</v>
      </c>
      <c r="L7838" s="3">
        <f>MAX(MIN(Inputs!$B$2, I7838*Inputs!$B$10, Inputs!$B$8*Inputs!$B$4 - J7838), 0)</f>
        <v>170</v>
      </c>
      <c r="M7838" s="3">
        <f t="shared" si="1101"/>
        <v>0</v>
      </c>
      <c r="N7838" s="3">
        <f t="shared" si="1102"/>
        <v>0</v>
      </c>
      <c r="O7838" s="3">
        <f>IF(H7838="Reg", MIN(Inputs!$B$2, I7838*Inputs!$B$10, (Inputs!$B$8-I7838)/Inputs!$B$9), 0)</f>
        <v>0</v>
      </c>
      <c r="P7838" s="3">
        <f t="shared" si="1103"/>
        <v>0</v>
      </c>
      <c r="Q7838" s="3">
        <f t="shared" si="1104"/>
        <v>0</v>
      </c>
      <c r="R7838" s="3">
        <f>I7838 + M7838*Inputs!$B$9 - N7838/Inputs!$B$10</f>
        <v>340</v>
      </c>
    </row>
    <row r="7839" spans="1:18" x14ac:dyDescent="0.3">
      <c r="A7839" s="4">
        <v>46349.541666666657</v>
      </c>
      <c r="B7839" s="3">
        <v>6.1449999999999996</v>
      </c>
      <c r="C7839" s="3">
        <v>0.64</v>
      </c>
      <c r="D7839" s="3">
        <f t="shared" si="1098"/>
        <v>12.460520833333332</v>
      </c>
      <c r="E7839" s="3">
        <f>MAX(B7839 - D7839/Inputs!$B$5, 0)</f>
        <v>0</v>
      </c>
      <c r="F7839" s="3">
        <f>MAX(D7839*Inputs!$B$5 - B7839, 0)</f>
        <v>4.8202583333333333</v>
      </c>
      <c r="G7839" s="3">
        <f t="shared" si="1099"/>
        <v>0.64</v>
      </c>
      <c r="H7839" t="str">
        <f t="shared" si="1100"/>
        <v>Charge</v>
      </c>
      <c r="I7839" s="3">
        <f t="shared" si="1105"/>
        <v>340</v>
      </c>
      <c r="J7839" s="3">
        <f t="shared" si="1106"/>
        <v>0</v>
      </c>
      <c r="K7839" s="3">
        <f>MIN(Inputs!$B$2, (Inputs!$B$8 - I7839)/Inputs!$B$9)</f>
        <v>0</v>
      </c>
      <c r="L7839" s="3">
        <f>MAX(MIN(Inputs!$B$2, I7839*Inputs!$B$10, Inputs!$B$8*Inputs!$B$4 - J7839), 0)</f>
        <v>170</v>
      </c>
      <c r="M7839" s="3">
        <f t="shared" si="1101"/>
        <v>0</v>
      </c>
      <c r="N7839" s="3">
        <f t="shared" si="1102"/>
        <v>0</v>
      </c>
      <c r="O7839" s="3">
        <f>IF(H7839="Reg", MIN(Inputs!$B$2, I7839*Inputs!$B$10, (Inputs!$B$8-I7839)/Inputs!$B$9), 0)</f>
        <v>0</v>
      </c>
      <c r="P7839" s="3">
        <f t="shared" si="1103"/>
        <v>0</v>
      </c>
      <c r="Q7839" s="3">
        <f t="shared" si="1104"/>
        <v>0</v>
      </c>
      <c r="R7839" s="3">
        <f>I7839 + M7839*Inputs!$B$9 - N7839/Inputs!$B$10</f>
        <v>340</v>
      </c>
    </row>
    <row r="7840" spans="1:18" x14ac:dyDescent="0.3">
      <c r="A7840" s="4">
        <v>46349.583333333343</v>
      </c>
      <c r="B7840" s="3">
        <v>7.1625000000000005</v>
      </c>
      <c r="C7840" s="3">
        <v>0.89</v>
      </c>
      <c r="D7840" s="3">
        <f t="shared" si="1098"/>
        <v>12.460520833333332</v>
      </c>
      <c r="E7840" s="3">
        <f>MAX(B7840 - D7840/Inputs!$B$5, 0)</f>
        <v>0</v>
      </c>
      <c r="F7840" s="3">
        <f>MAX(D7840*Inputs!$B$5 - B7840, 0)</f>
        <v>3.8027583333333324</v>
      </c>
      <c r="G7840" s="3">
        <f t="shared" si="1099"/>
        <v>0.89</v>
      </c>
      <c r="H7840" t="str">
        <f t="shared" si="1100"/>
        <v>Charge</v>
      </c>
      <c r="I7840" s="3">
        <f t="shared" si="1105"/>
        <v>340</v>
      </c>
      <c r="J7840" s="3">
        <f t="shared" si="1106"/>
        <v>0</v>
      </c>
      <c r="K7840" s="3">
        <f>MIN(Inputs!$B$2, (Inputs!$B$8 - I7840)/Inputs!$B$9)</f>
        <v>0</v>
      </c>
      <c r="L7840" s="3">
        <f>MAX(MIN(Inputs!$B$2, I7840*Inputs!$B$10, Inputs!$B$8*Inputs!$B$4 - J7840), 0)</f>
        <v>170</v>
      </c>
      <c r="M7840" s="3">
        <f t="shared" si="1101"/>
        <v>0</v>
      </c>
      <c r="N7840" s="3">
        <f t="shared" si="1102"/>
        <v>0</v>
      </c>
      <c r="O7840" s="3">
        <f>IF(H7840="Reg", MIN(Inputs!$B$2, I7840*Inputs!$B$10, (Inputs!$B$8-I7840)/Inputs!$B$9), 0)</f>
        <v>0</v>
      </c>
      <c r="P7840" s="3">
        <f t="shared" si="1103"/>
        <v>0</v>
      </c>
      <c r="Q7840" s="3">
        <f t="shared" si="1104"/>
        <v>0</v>
      </c>
      <c r="R7840" s="3">
        <f>I7840 + M7840*Inputs!$B$9 - N7840/Inputs!$B$10</f>
        <v>340</v>
      </c>
    </row>
    <row r="7841" spans="1:18" x14ac:dyDescent="0.3">
      <c r="A7841" s="4">
        <v>46349.625</v>
      </c>
      <c r="B7841" s="3">
        <v>5.0075000000000003</v>
      </c>
      <c r="C7841" s="3">
        <v>1</v>
      </c>
      <c r="D7841" s="3">
        <f t="shared" si="1098"/>
        <v>12.460520833333332</v>
      </c>
      <c r="E7841" s="3">
        <f>MAX(B7841 - D7841/Inputs!$B$5, 0)</f>
        <v>0</v>
      </c>
      <c r="F7841" s="3">
        <f>MAX(D7841*Inputs!$B$5 - B7841, 0)</f>
        <v>5.9577583333333326</v>
      </c>
      <c r="G7841" s="3">
        <f t="shared" si="1099"/>
        <v>1</v>
      </c>
      <c r="H7841" t="str">
        <f t="shared" si="1100"/>
        <v>Charge</v>
      </c>
      <c r="I7841" s="3">
        <f t="shared" si="1105"/>
        <v>340</v>
      </c>
      <c r="J7841" s="3">
        <f t="shared" si="1106"/>
        <v>0</v>
      </c>
      <c r="K7841" s="3">
        <f>MIN(Inputs!$B$2, (Inputs!$B$8 - I7841)/Inputs!$B$9)</f>
        <v>0</v>
      </c>
      <c r="L7841" s="3">
        <f>MAX(MIN(Inputs!$B$2, I7841*Inputs!$B$10, Inputs!$B$8*Inputs!$B$4 - J7841), 0)</f>
        <v>170</v>
      </c>
      <c r="M7841" s="3">
        <f t="shared" si="1101"/>
        <v>0</v>
      </c>
      <c r="N7841" s="3">
        <f t="shared" si="1102"/>
        <v>0</v>
      </c>
      <c r="O7841" s="3">
        <f>IF(H7841="Reg", MIN(Inputs!$B$2, I7841*Inputs!$B$10, (Inputs!$B$8-I7841)/Inputs!$B$9), 0)</f>
        <v>0</v>
      </c>
      <c r="P7841" s="3">
        <f t="shared" si="1103"/>
        <v>0</v>
      </c>
      <c r="Q7841" s="3">
        <f t="shared" si="1104"/>
        <v>0</v>
      </c>
      <c r="R7841" s="3">
        <f>I7841 + M7841*Inputs!$B$9 - N7841/Inputs!$B$10</f>
        <v>340</v>
      </c>
    </row>
    <row r="7842" spans="1:18" x14ac:dyDescent="0.3">
      <c r="A7842" s="4">
        <v>46349.666666666657</v>
      </c>
      <c r="B7842" s="3">
        <v>11.285000000000002</v>
      </c>
      <c r="C7842" s="3">
        <v>1</v>
      </c>
      <c r="D7842" s="3">
        <f t="shared" si="1098"/>
        <v>12.460520833333332</v>
      </c>
      <c r="E7842" s="3">
        <f>MAX(B7842 - D7842/Inputs!$B$5, 0)</f>
        <v>0</v>
      </c>
      <c r="F7842" s="3">
        <f>MAX(D7842*Inputs!$B$5 - B7842, 0)</f>
        <v>0</v>
      </c>
      <c r="G7842" s="3">
        <f t="shared" si="1099"/>
        <v>1</v>
      </c>
      <c r="H7842" t="str">
        <f t="shared" si="1100"/>
        <v>Reg</v>
      </c>
      <c r="I7842" s="3">
        <f t="shared" si="1105"/>
        <v>340</v>
      </c>
      <c r="J7842" s="3">
        <f t="shared" si="1106"/>
        <v>0</v>
      </c>
      <c r="K7842" s="3">
        <f>MIN(Inputs!$B$2, (Inputs!$B$8 - I7842)/Inputs!$B$9)</f>
        <v>0</v>
      </c>
      <c r="L7842" s="3">
        <f>MAX(MIN(Inputs!$B$2, I7842*Inputs!$B$10, Inputs!$B$8*Inputs!$B$4 - J7842), 0)</f>
        <v>170</v>
      </c>
      <c r="M7842" s="3">
        <f t="shared" si="1101"/>
        <v>0</v>
      </c>
      <c r="N7842" s="3">
        <f t="shared" si="1102"/>
        <v>0</v>
      </c>
      <c r="O7842" s="3">
        <f>IF(H7842="Reg", MIN(Inputs!$B$2, I7842*Inputs!$B$10, (Inputs!$B$8-I7842)/Inputs!$B$9), 0)</f>
        <v>0</v>
      </c>
      <c r="P7842" s="3">
        <f t="shared" si="1103"/>
        <v>0</v>
      </c>
      <c r="Q7842" s="3">
        <f t="shared" si="1104"/>
        <v>0</v>
      </c>
      <c r="R7842" s="3">
        <f>I7842 + M7842*Inputs!$B$9 - N7842/Inputs!$B$10</f>
        <v>340</v>
      </c>
    </row>
    <row r="7843" spans="1:18" x14ac:dyDescent="0.3">
      <c r="A7843" s="4">
        <v>46349.708333333343</v>
      </c>
      <c r="B7843" s="3">
        <v>25.077500000000001</v>
      </c>
      <c r="C7843" s="3">
        <v>9.19</v>
      </c>
      <c r="D7843" s="3">
        <f t="shared" si="1098"/>
        <v>12.460520833333332</v>
      </c>
      <c r="E7843" s="3">
        <f>MAX(B7843 - D7843/Inputs!$B$5, 0)</f>
        <v>10.917817234848487</v>
      </c>
      <c r="F7843" s="3">
        <f>MAX(D7843*Inputs!$B$5 - B7843, 0)</f>
        <v>0</v>
      </c>
      <c r="G7843" s="3">
        <f t="shared" si="1099"/>
        <v>9.19</v>
      </c>
      <c r="H7843" t="str">
        <f t="shared" si="1100"/>
        <v>Discharge</v>
      </c>
      <c r="I7843" s="3">
        <f t="shared" si="1105"/>
        <v>340</v>
      </c>
      <c r="J7843" s="3">
        <f t="shared" si="1106"/>
        <v>0</v>
      </c>
      <c r="K7843" s="3">
        <f>MIN(Inputs!$B$2, (Inputs!$B$8 - I7843)/Inputs!$B$9)</f>
        <v>0</v>
      </c>
      <c r="L7843" s="3">
        <f>MAX(MIN(Inputs!$B$2, I7843*Inputs!$B$10, Inputs!$B$8*Inputs!$B$4 - J7843), 0)</f>
        <v>170</v>
      </c>
      <c r="M7843" s="3">
        <f t="shared" si="1101"/>
        <v>0</v>
      </c>
      <c r="N7843" s="3">
        <f t="shared" si="1102"/>
        <v>170</v>
      </c>
      <c r="O7843" s="3">
        <f>IF(H7843="Reg", MIN(Inputs!$B$2, I7843*Inputs!$B$10, (Inputs!$B$8-I7843)/Inputs!$B$9), 0)</f>
        <v>0</v>
      </c>
      <c r="P7843" s="3">
        <f t="shared" si="1103"/>
        <v>4263.1750000000002</v>
      </c>
      <c r="Q7843" s="3">
        <f t="shared" si="1104"/>
        <v>0</v>
      </c>
      <c r="R7843" s="3">
        <f>I7843 + M7843*Inputs!$B$9 - N7843/Inputs!$B$10</f>
        <v>158.77939109773115</v>
      </c>
    </row>
    <row r="7844" spans="1:18" x14ac:dyDescent="0.3">
      <c r="A7844" s="4">
        <v>46349.75</v>
      </c>
      <c r="B7844" s="3">
        <v>26.212500000000002</v>
      </c>
      <c r="C7844" s="3">
        <v>0.88</v>
      </c>
      <c r="D7844" s="3">
        <f t="shared" si="1098"/>
        <v>12.460520833333332</v>
      </c>
      <c r="E7844" s="3">
        <f>MAX(B7844 - D7844/Inputs!$B$5, 0)</f>
        <v>12.052817234848488</v>
      </c>
      <c r="F7844" s="3">
        <f>MAX(D7844*Inputs!$B$5 - B7844, 0)</f>
        <v>0</v>
      </c>
      <c r="G7844" s="3">
        <f t="shared" si="1099"/>
        <v>0.88</v>
      </c>
      <c r="H7844" t="str">
        <f t="shared" si="1100"/>
        <v>Discharge</v>
      </c>
      <c r="I7844" s="3">
        <f t="shared" si="1105"/>
        <v>158.77939109773115</v>
      </c>
      <c r="J7844" s="3">
        <f t="shared" si="1106"/>
        <v>170</v>
      </c>
      <c r="K7844" s="3">
        <f>MIN(Inputs!$B$2, (Inputs!$B$8 - I7844)/Inputs!$B$9)</f>
        <v>170</v>
      </c>
      <c r="L7844" s="3">
        <f>MAX(MIN(Inputs!$B$2, I7844*Inputs!$B$10, Inputs!$B$8*Inputs!$B$4 - J7844), 0)</f>
        <v>148.94827166799323</v>
      </c>
      <c r="M7844" s="3">
        <f t="shared" si="1101"/>
        <v>0</v>
      </c>
      <c r="N7844" s="3">
        <f t="shared" si="1102"/>
        <v>148.94827166799323</v>
      </c>
      <c r="O7844" s="3">
        <f>IF(H7844="Reg", MIN(Inputs!$B$2, I7844*Inputs!$B$10, (Inputs!$B$8-I7844)/Inputs!$B$9), 0)</f>
        <v>0</v>
      </c>
      <c r="P7844" s="3">
        <f t="shared" si="1103"/>
        <v>3904.3065710972728</v>
      </c>
      <c r="Q7844" s="3">
        <f t="shared" si="1104"/>
        <v>0</v>
      </c>
      <c r="R7844" s="3">
        <f>I7844 + M7844*Inputs!$B$9 - N7844/Inputs!$B$10</f>
        <v>0</v>
      </c>
    </row>
    <row r="7845" spans="1:18" x14ac:dyDescent="0.3">
      <c r="A7845" s="4">
        <v>46349.791666666657</v>
      </c>
      <c r="B7845" s="3">
        <v>23.1525</v>
      </c>
      <c r="C7845" s="3">
        <v>2</v>
      </c>
      <c r="D7845" s="3">
        <f t="shared" si="1098"/>
        <v>12.460520833333332</v>
      </c>
      <c r="E7845" s="3">
        <f>MAX(B7845 - D7845/Inputs!$B$5, 0)</f>
        <v>8.9928172348484861</v>
      </c>
      <c r="F7845" s="3">
        <f>MAX(D7845*Inputs!$B$5 - B7845, 0)</f>
        <v>0</v>
      </c>
      <c r="G7845" s="3">
        <f t="shared" si="1099"/>
        <v>2</v>
      </c>
      <c r="H7845" t="str">
        <f t="shared" si="1100"/>
        <v>Discharge</v>
      </c>
      <c r="I7845" s="3">
        <f t="shared" si="1105"/>
        <v>0</v>
      </c>
      <c r="J7845" s="3">
        <f t="shared" si="1106"/>
        <v>318.94827166799325</v>
      </c>
      <c r="K7845" s="3">
        <f>MIN(Inputs!$B$2, (Inputs!$B$8 - I7845)/Inputs!$B$9)</f>
        <v>170</v>
      </c>
      <c r="L7845" s="3">
        <f>MAX(MIN(Inputs!$B$2, I7845*Inputs!$B$10, Inputs!$B$8*Inputs!$B$4 - J7845), 0)</f>
        <v>0</v>
      </c>
      <c r="M7845" s="3">
        <f t="shared" si="1101"/>
        <v>0</v>
      </c>
      <c r="N7845" s="3">
        <f t="shared" si="1102"/>
        <v>0</v>
      </c>
      <c r="O7845" s="3">
        <f>IF(H7845="Reg", MIN(Inputs!$B$2, I7845*Inputs!$B$10, (Inputs!$B$8-I7845)/Inputs!$B$9), 0)</f>
        <v>0</v>
      </c>
      <c r="P7845" s="3">
        <f t="shared" si="1103"/>
        <v>0</v>
      </c>
      <c r="Q7845" s="3">
        <f t="shared" si="1104"/>
        <v>0</v>
      </c>
      <c r="R7845" s="3">
        <f>I7845 + M7845*Inputs!$B$9 - N7845/Inputs!$B$10</f>
        <v>0</v>
      </c>
    </row>
    <row r="7846" spans="1:18" x14ac:dyDescent="0.3">
      <c r="A7846" s="4">
        <v>46349.833333333343</v>
      </c>
      <c r="B7846" s="3">
        <v>23.085000000000001</v>
      </c>
      <c r="C7846" s="3">
        <v>2</v>
      </c>
      <c r="D7846" s="3">
        <f t="shared" si="1098"/>
        <v>12.460520833333332</v>
      </c>
      <c r="E7846" s="3">
        <f>MAX(B7846 - D7846/Inputs!$B$5, 0)</f>
        <v>8.925317234848487</v>
      </c>
      <c r="F7846" s="3">
        <f>MAX(D7846*Inputs!$B$5 - B7846, 0)</f>
        <v>0</v>
      </c>
      <c r="G7846" s="3">
        <f t="shared" si="1099"/>
        <v>2</v>
      </c>
      <c r="H7846" t="str">
        <f t="shared" si="1100"/>
        <v>Discharge</v>
      </c>
      <c r="I7846" s="3">
        <f t="shared" si="1105"/>
        <v>0</v>
      </c>
      <c r="J7846" s="3">
        <f t="shared" si="1106"/>
        <v>318.94827166799325</v>
      </c>
      <c r="K7846" s="3">
        <f>MIN(Inputs!$B$2, (Inputs!$B$8 - I7846)/Inputs!$B$9)</f>
        <v>170</v>
      </c>
      <c r="L7846" s="3">
        <f>MAX(MIN(Inputs!$B$2, I7846*Inputs!$B$10, Inputs!$B$8*Inputs!$B$4 - J7846), 0)</f>
        <v>0</v>
      </c>
      <c r="M7846" s="3">
        <f t="shared" si="1101"/>
        <v>0</v>
      </c>
      <c r="N7846" s="3">
        <f t="shared" si="1102"/>
        <v>0</v>
      </c>
      <c r="O7846" s="3">
        <f>IF(H7846="Reg", MIN(Inputs!$B$2, I7846*Inputs!$B$10, (Inputs!$B$8-I7846)/Inputs!$B$9), 0)</f>
        <v>0</v>
      </c>
      <c r="P7846" s="3">
        <f t="shared" si="1103"/>
        <v>0</v>
      </c>
      <c r="Q7846" s="3">
        <f t="shared" si="1104"/>
        <v>0</v>
      </c>
      <c r="R7846" s="3">
        <f>I7846 + M7846*Inputs!$B$9 - N7846/Inputs!$B$10</f>
        <v>0</v>
      </c>
    </row>
    <row r="7847" spans="1:18" x14ac:dyDescent="0.3">
      <c r="A7847" s="4">
        <v>46349.875</v>
      </c>
      <c r="B7847" s="3">
        <v>26.4375</v>
      </c>
      <c r="C7847" s="3">
        <v>0.84</v>
      </c>
      <c r="D7847" s="3">
        <f t="shared" si="1098"/>
        <v>12.460520833333332</v>
      </c>
      <c r="E7847" s="3">
        <f>MAX(B7847 - D7847/Inputs!$B$5, 0)</f>
        <v>12.277817234848486</v>
      </c>
      <c r="F7847" s="3">
        <f>MAX(D7847*Inputs!$B$5 - B7847, 0)</f>
        <v>0</v>
      </c>
      <c r="G7847" s="3">
        <f t="shared" si="1099"/>
        <v>0.84</v>
      </c>
      <c r="H7847" t="str">
        <f t="shared" si="1100"/>
        <v>Discharge</v>
      </c>
      <c r="I7847" s="3">
        <f t="shared" si="1105"/>
        <v>0</v>
      </c>
      <c r="J7847" s="3">
        <f t="shared" si="1106"/>
        <v>318.94827166799325</v>
      </c>
      <c r="K7847" s="3">
        <f>MIN(Inputs!$B$2, (Inputs!$B$8 - I7847)/Inputs!$B$9)</f>
        <v>170</v>
      </c>
      <c r="L7847" s="3">
        <f>MAX(MIN(Inputs!$B$2, I7847*Inputs!$B$10, Inputs!$B$8*Inputs!$B$4 - J7847), 0)</f>
        <v>0</v>
      </c>
      <c r="M7847" s="3">
        <f t="shared" si="1101"/>
        <v>0</v>
      </c>
      <c r="N7847" s="3">
        <f t="shared" si="1102"/>
        <v>0</v>
      </c>
      <c r="O7847" s="3">
        <f>IF(H7847="Reg", MIN(Inputs!$B$2, I7847*Inputs!$B$10, (Inputs!$B$8-I7847)/Inputs!$B$9), 0)</f>
        <v>0</v>
      </c>
      <c r="P7847" s="3">
        <f t="shared" si="1103"/>
        <v>0</v>
      </c>
      <c r="Q7847" s="3">
        <f t="shared" si="1104"/>
        <v>0</v>
      </c>
      <c r="R7847" s="3">
        <f>I7847 + M7847*Inputs!$B$9 - N7847/Inputs!$B$10</f>
        <v>0</v>
      </c>
    </row>
    <row r="7848" spans="1:18" x14ac:dyDescent="0.3">
      <c r="A7848" s="4">
        <v>46349.916666666657</v>
      </c>
      <c r="B7848" s="3">
        <v>26.310000000000002</v>
      </c>
      <c r="C7848" s="3">
        <v>0.84</v>
      </c>
      <c r="D7848" s="3">
        <f t="shared" si="1098"/>
        <v>12.460520833333332</v>
      </c>
      <c r="E7848" s="3">
        <f>MAX(B7848 - D7848/Inputs!$B$5, 0)</f>
        <v>12.150317234848488</v>
      </c>
      <c r="F7848" s="3">
        <f>MAX(D7848*Inputs!$B$5 - B7848, 0)</f>
        <v>0</v>
      </c>
      <c r="G7848" s="3">
        <f t="shared" si="1099"/>
        <v>0.84</v>
      </c>
      <c r="H7848" t="str">
        <f t="shared" si="1100"/>
        <v>Discharge</v>
      </c>
      <c r="I7848" s="3">
        <f t="shared" si="1105"/>
        <v>0</v>
      </c>
      <c r="J7848" s="3">
        <f t="shared" si="1106"/>
        <v>318.94827166799325</v>
      </c>
      <c r="K7848" s="3">
        <f>MIN(Inputs!$B$2, (Inputs!$B$8 - I7848)/Inputs!$B$9)</f>
        <v>170</v>
      </c>
      <c r="L7848" s="3">
        <f>MAX(MIN(Inputs!$B$2, I7848*Inputs!$B$10, Inputs!$B$8*Inputs!$B$4 - J7848), 0)</f>
        <v>0</v>
      </c>
      <c r="M7848" s="3">
        <f t="shared" si="1101"/>
        <v>0</v>
      </c>
      <c r="N7848" s="3">
        <f t="shared" si="1102"/>
        <v>0</v>
      </c>
      <c r="O7848" s="3">
        <f>IF(H7848="Reg", MIN(Inputs!$B$2, I7848*Inputs!$B$10, (Inputs!$B$8-I7848)/Inputs!$B$9), 0)</f>
        <v>0</v>
      </c>
      <c r="P7848" s="3">
        <f t="shared" si="1103"/>
        <v>0</v>
      </c>
      <c r="Q7848" s="3">
        <f t="shared" si="1104"/>
        <v>0</v>
      </c>
      <c r="R7848" s="3">
        <f>I7848 + M7848*Inputs!$B$9 - N7848/Inputs!$B$10</f>
        <v>0</v>
      </c>
    </row>
    <row r="7849" spans="1:18" x14ac:dyDescent="0.3">
      <c r="A7849" s="4">
        <v>46349.958333333343</v>
      </c>
      <c r="B7849" s="3">
        <v>24.05</v>
      </c>
      <c r="C7849" s="3">
        <v>0.64</v>
      </c>
      <c r="D7849" s="3">
        <f t="shared" si="1098"/>
        <v>12.460520833333332</v>
      </c>
      <c r="E7849" s="3">
        <f>MAX(B7849 - D7849/Inputs!$B$5, 0)</f>
        <v>9.8903172348484869</v>
      </c>
      <c r="F7849" s="3">
        <f>MAX(D7849*Inputs!$B$5 - B7849, 0)</f>
        <v>0</v>
      </c>
      <c r="G7849" s="3">
        <f t="shared" si="1099"/>
        <v>0.64</v>
      </c>
      <c r="H7849" t="str">
        <f t="shared" si="1100"/>
        <v>Discharge</v>
      </c>
      <c r="I7849" s="3">
        <f t="shared" si="1105"/>
        <v>0</v>
      </c>
      <c r="J7849" s="3">
        <f t="shared" si="1106"/>
        <v>318.94827166799325</v>
      </c>
      <c r="K7849" s="3">
        <f>MIN(Inputs!$B$2, (Inputs!$B$8 - I7849)/Inputs!$B$9)</f>
        <v>170</v>
      </c>
      <c r="L7849" s="3">
        <f>MAX(MIN(Inputs!$B$2, I7849*Inputs!$B$10, Inputs!$B$8*Inputs!$B$4 - J7849), 0)</f>
        <v>0</v>
      </c>
      <c r="M7849" s="3">
        <f t="shared" si="1101"/>
        <v>0</v>
      </c>
      <c r="N7849" s="3">
        <f t="shared" si="1102"/>
        <v>0</v>
      </c>
      <c r="O7849" s="3">
        <f>IF(H7849="Reg", MIN(Inputs!$B$2, I7849*Inputs!$B$10, (Inputs!$B$8-I7849)/Inputs!$B$9), 0)</f>
        <v>0</v>
      </c>
      <c r="P7849" s="3">
        <f t="shared" si="1103"/>
        <v>0</v>
      </c>
      <c r="Q7849" s="3">
        <f t="shared" si="1104"/>
        <v>0</v>
      </c>
      <c r="R7849" s="3">
        <f>I7849 + M7849*Inputs!$B$9 - N7849/Inputs!$B$10</f>
        <v>0</v>
      </c>
    </row>
    <row r="7850" spans="1:18" x14ac:dyDescent="0.3">
      <c r="A7850" s="4">
        <v>46350</v>
      </c>
      <c r="B7850" s="3">
        <v>25.552500000000002</v>
      </c>
      <c r="C7850" s="3">
        <v>0.67</v>
      </c>
      <c r="D7850" s="3">
        <f t="shared" si="1098"/>
        <v>22.329062499999996</v>
      </c>
      <c r="E7850" s="3">
        <f>MAX(B7850 - D7850/Inputs!$B$5, 0)</f>
        <v>0.17856534090909904</v>
      </c>
      <c r="F7850" s="3">
        <f>MAX(D7850*Inputs!$B$5 - B7850, 0)</f>
        <v>0</v>
      </c>
      <c r="G7850" s="3">
        <f t="shared" si="1099"/>
        <v>0.67</v>
      </c>
      <c r="H7850" t="str">
        <f t="shared" si="1100"/>
        <v>Reg</v>
      </c>
      <c r="I7850" s="3">
        <f t="shared" si="1105"/>
        <v>0</v>
      </c>
      <c r="J7850" s="3">
        <f t="shared" si="1106"/>
        <v>0</v>
      </c>
      <c r="K7850" s="3">
        <f>MIN(Inputs!$B$2, (Inputs!$B$8 - I7850)/Inputs!$B$9)</f>
        <v>170</v>
      </c>
      <c r="L7850" s="3">
        <f>MAX(MIN(Inputs!$B$2, I7850*Inputs!$B$10, Inputs!$B$8*Inputs!$B$4 - J7850), 0)</f>
        <v>0</v>
      </c>
      <c r="M7850" s="3">
        <f t="shared" si="1101"/>
        <v>0</v>
      </c>
      <c r="N7850" s="3">
        <f t="shared" si="1102"/>
        <v>0</v>
      </c>
      <c r="O7850" s="3">
        <f>IF(H7850="Reg", MIN(Inputs!$B$2, I7850*Inputs!$B$10, (Inputs!$B$8-I7850)/Inputs!$B$9), 0)</f>
        <v>0</v>
      </c>
      <c r="P7850" s="3">
        <f t="shared" si="1103"/>
        <v>0</v>
      </c>
      <c r="Q7850" s="3">
        <f t="shared" si="1104"/>
        <v>0</v>
      </c>
      <c r="R7850" s="3">
        <f>I7850 + M7850*Inputs!$B$9 - N7850/Inputs!$B$10</f>
        <v>0</v>
      </c>
    </row>
    <row r="7851" spans="1:18" x14ac:dyDescent="0.3">
      <c r="A7851" s="4">
        <v>46350.041666666657</v>
      </c>
      <c r="B7851" s="3">
        <v>27.945</v>
      </c>
      <c r="C7851" s="3">
        <v>0.5</v>
      </c>
      <c r="D7851" s="3">
        <f t="shared" si="1098"/>
        <v>22.329062499999996</v>
      </c>
      <c r="E7851" s="3">
        <f>MAX(B7851 - D7851/Inputs!$B$5, 0)</f>
        <v>2.5710653409090973</v>
      </c>
      <c r="F7851" s="3">
        <f>MAX(D7851*Inputs!$B$5 - B7851, 0)</f>
        <v>0</v>
      </c>
      <c r="G7851" s="3">
        <f t="shared" si="1099"/>
        <v>0.5</v>
      </c>
      <c r="H7851" t="str">
        <f t="shared" si="1100"/>
        <v>Discharge</v>
      </c>
      <c r="I7851" s="3">
        <f t="shared" si="1105"/>
        <v>0</v>
      </c>
      <c r="J7851" s="3">
        <f t="shared" si="1106"/>
        <v>0</v>
      </c>
      <c r="K7851" s="3">
        <f>MIN(Inputs!$B$2, (Inputs!$B$8 - I7851)/Inputs!$B$9)</f>
        <v>170</v>
      </c>
      <c r="L7851" s="3">
        <f>MAX(MIN(Inputs!$B$2, I7851*Inputs!$B$10, Inputs!$B$8*Inputs!$B$4 - J7851), 0)</f>
        <v>0</v>
      </c>
      <c r="M7851" s="3">
        <f t="shared" si="1101"/>
        <v>0</v>
      </c>
      <c r="N7851" s="3">
        <f t="shared" si="1102"/>
        <v>0</v>
      </c>
      <c r="O7851" s="3">
        <f>IF(H7851="Reg", MIN(Inputs!$B$2, I7851*Inputs!$B$10, (Inputs!$B$8-I7851)/Inputs!$B$9), 0)</f>
        <v>0</v>
      </c>
      <c r="P7851" s="3">
        <f t="shared" si="1103"/>
        <v>0</v>
      </c>
      <c r="Q7851" s="3">
        <f t="shared" si="1104"/>
        <v>0</v>
      </c>
      <c r="R7851" s="3">
        <f>I7851 + M7851*Inputs!$B$9 - N7851/Inputs!$B$10</f>
        <v>0</v>
      </c>
    </row>
    <row r="7852" spans="1:18" x14ac:dyDescent="0.3">
      <c r="A7852" s="4">
        <v>46350.083333333343</v>
      </c>
      <c r="B7852" s="3">
        <v>29.369999999999997</v>
      </c>
      <c r="C7852" s="3">
        <v>0.37</v>
      </c>
      <c r="D7852" s="3">
        <f t="shared" si="1098"/>
        <v>22.329062499999996</v>
      </c>
      <c r="E7852" s="3">
        <f>MAX(B7852 - D7852/Inputs!$B$5, 0)</f>
        <v>3.9960653409090945</v>
      </c>
      <c r="F7852" s="3">
        <f>MAX(D7852*Inputs!$B$5 - B7852, 0)</f>
        <v>0</v>
      </c>
      <c r="G7852" s="3">
        <f t="shared" si="1099"/>
        <v>0.37</v>
      </c>
      <c r="H7852" t="str">
        <f t="shared" si="1100"/>
        <v>Discharge</v>
      </c>
      <c r="I7852" s="3">
        <f t="shared" si="1105"/>
        <v>0</v>
      </c>
      <c r="J7852" s="3">
        <f t="shared" si="1106"/>
        <v>0</v>
      </c>
      <c r="K7852" s="3">
        <f>MIN(Inputs!$B$2, (Inputs!$B$8 - I7852)/Inputs!$B$9)</f>
        <v>170</v>
      </c>
      <c r="L7852" s="3">
        <f>MAX(MIN(Inputs!$B$2, I7852*Inputs!$B$10, Inputs!$B$8*Inputs!$B$4 - J7852), 0)</f>
        <v>0</v>
      </c>
      <c r="M7852" s="3">
        <f t="shared" si="1101"/>
        <v>0</v>
      </c>
      <c r="N7852" s="3">
        <f t="shared" si="1102"/>
        <v>0</v>
      </c>
      <c r="O7852" s="3">
        <f>IF(H7852="Reg", MIN(Inputs!$B$2, I7852*Inputs!$B$10, (Inputs!$B$8-I7852)/Inputs!$B$9), 0)</f>
        <v>0</v>
      </c>
      <c r="P7852" s="3">
        <f t="shared" si="1103"/>
        <v>0</v>
      </c>
      <c r="Q7852" s="3">
        <f t="shared" si="1104"/>
        <v>0</v>
      </c>
      <c r="R7852" s="3">
        <f>I7852 + M7852*Inputs!$B$9 - N7852/Inputs!$B$10</f>
        <v>0</v>
      </c>
    </row>
    <row r="7853" spans="1:18" x14ac:dyDescent="0.3">
      <c r="A7853" s="4">
        <v>46350.125</v>
      </c>
      <c r="B7853" s="3">
        <v>28.357499999999998</v>
      </c>
      <c r="C7853" s="3">
        <v>0.49</v>
      </c>
      <c r="D7853" s="3">
        <f t="shared" si="1098"/>
        <v>22.329062499999996</v>
      </c>
      <c r="E7853" s="3">
        <f>MAX(B7853 - D7853/Inputs!$B$5, 0)</f>
        <v>2.9835653409090952</v>
      </c>
      <c r="F7853" s="3">
        <f>MAX(D7853*Inputs!$B$5 - B7853, 0)</f>
        <v>0</v>
      </c>
      <c r="G7853" s="3">
        <f t="shared" si="1099"/>
        <v>0.49</v>
      </c>
      <c r="H7853" t="str">
        <f t="shared" si="1100"/>
        <v>Discharge</v>
      </c>
      <c r="I7853" s="3">
        <f t="shared" si="1105"/>
        <v>0</v>
      </c>
      <c r="J7853" s="3">
        <f t="shared" si="1106"/>
        <v>0</v>
      </c>
      <c r="K7853" s="3">
        <f>MIN(Inputs!$B$2, (Inputs!$B$8 - I7853)/Inputs!$B$9)</f>
        <v>170</v>
      </c>
      <c r="L7853" s="3">
        <f>MAX(MIN(Inputs!$B$2, I7853*Inputs!$B$10, Inputs!$B$8*Inputs!$B$4 - J7853), 0)</f>
        <v>0</v>
      </c>
      <c r="M7853" s="3">
        <f t="shared" si="1101"/>
        <v>0</v>
      </c>
      <c r="N7853" s="3">
        <f t="shared" si="1102"/>
        <v>0</v>
      </c>
      <c r="O7853" s="3">
        <f>IF(H7853="Reg", MIN(Inputs!$B$2, I7853*Inputs!$B$10, (Inputs!$B$8-I7853)/Inputs!$B$9), 0)</f>
        <v>0</v>
      </c>
      <c r="P7853" s="3">
        <f t="shared" si="1103"/>
        <v>0</v>
      </c>
      <c r="Q7853" s="3">
        <f t="shared" si="1104"/>
        <v>0</v>
      </c>
      <c r="R7853" s="3">
        <f>I7853 + M7853*Inputs!$B$9 - N7853/Inputs!$B$10</f>
        <v>0</v>
      </c>
    </row>
    <row r="7854" spans="1:18" x14ac:dyDescent="0.3">
      <c r="A7854" s="4">
        <v>46350.166666666657</v>
      </c>
      <c r="B7854" s="3">
        <v>28.12</v>
      </c>
      <c r="C7854" s="3">
        <v>0.49</v>
      </c>
      <c r="D7854" s="3">
        <f t="shared" si="1098"/>
        <v>22.329062499999996</v>
      </c>
      <c r="E7854" s="3">
        <f>MAX(B7854 - D7854/Inputs!$B$5, 0)</f>
        <v>2.746065340909098</v>
      </c>
      <c r="F7854" s="3">
        <f>MAX(D7854*Inputs!$B$5 - B7854, 0)</f>
        <v>0</v>
      </c>
      <c r="G7854" s="3">
        <f t="shared" si="1099"/>
        <v>0.49</v>
      </c>
      <c r="H7854" t="str">
        <f t="shared" si="1100"/>
        <v>Discharge</v>
      </c>
      <c r="I7854" s="3">
        <f t="shared" si="1105"/>
        <v>0</v>
      </c>
      <c r="J7854" s="3">
        <f t="shared" si="1106"/>
        <v>0</v>
      </c>
      <c r="K7854" s="3">
        <f>MIN(Inputs!$B$2, (Inputs!$B$8 - I7854)/Inputs!$B$9)</f>
        <v>170</v>
      </c>
      <c r="L7854" s="3">
        <f>MAX(MIN(Inputs!$B$2, I7854*Inputs!$B$10, Inputs!$B$8*Inputs!$B$4 - J7854), 0)</f>
        <v>0</v>
      </c>
      <c r="M7854" s="3">
        <f t="shared" si="1101"/>
        <v>0</v>
      </c>
      <c r="N7854" s="3">
        <f t="shared" si="1102"/>
        <v>0</v>
      </c>
      <c r="O7854" s="3">
        <f>IF(H7854="Reg", MIN(Inputs!$B$2, I7854*Inputs!$B$10, (Inputs!$B$8-I7854)/Inputs!$B$9), 0)</f>
        <v>0</v>
      </c>
      <c r="P7854" s="3">
        <f t="shared" si="1103"/>
        <v>0</v>
      </c>
      <c r="Q7854" s="3">
        <f t="shared" si="1104"/>
        <v>0</v>
      </c>
      <c r="R7854" s="3">
        <f>I7854 + M7854*Inputs!$B$9 - N7854/Inputs!$B$10</f>
        <v>0</v>
      </c>
    </row>
    <row r="7855" spans="1:18" x14ac:dyDescent="0.3">
      <c r="A7855" s="4">
        <v>46350.208333333343</v>
      </c>
      <c r="B7855" s="3">
        <v>29.885000000000002</v>
      </c>
      <c r="C7855" s="3">
        <v>0.36</v>
      </c>
      <c r="D7855" s="3">
        <f t="shared" si="1098"/>
        <v>22.329062499999996</v>
      </c>
      <c r="E7855" s="3">
        <f>MAX(B7855 - D7855/Inputs!$B$5, 0)</f>
        <v>4.5110653409090986</v>
      </c>
      <c r="F7855" s="3">
        <f>MAX(D7855*Inputs!$B$5 - B7855, 0)</f>
        <v>0</v>
      </c>
      <c r="G7855" s="3">
        <f t="shared" si="1099"/>
        <v>0.36</v>
      </c>
      <c r="H7855" t="str">
        <f t="shared" si="1100"/>
        <v>Discharge</v>
      </c>
      <c r="I7855" s="3">
        <f t="shared" si="1105"/>
        <v>0</v>
      </c>
      <c r="J7855" s="3">
        <f t="shared" si="1106"/>
        <v>0</v>
      </c>
      <c r="K7855" s="3">
        <f>MIN(Inputs!$B$2, (Inputs!$B$8 - I7855)/Inputs!$B$9)</f>
        <v>170</v>
      </c>
      <c r="L7855" s="3">
        <f>MAX(MIN(Inputs!$B$2, I7855*Inputs!$B$10, Inputs!$B$8*Inputs!$B$4 - J7855), 0)</f>
        <v>0</v>
      </c>
      <c r="M7855" s="3">
        <f t="shared" si="1101"/>
        <v>0</v>
      </c>
      <c r="N7855" s="3">
        <f t="shared" si="1102"/>
        <v>0</v>
      </c>
      <c r="O7855" s="3">
        <f>IF(H7855="Reg", MIN(Inputs!$B$2, I7855*Inputs!$B$10, (Inputs!$B$8-I7855)/Inputs!$B$9), 0)</f>
        <v>0</v>
      </c>
      <c r="P7855" s="3">
        <f t="shared" si="1103"/>
        <v>0</v>
      </c>
      <c r="Q7855" s="3">
        <f t="shared" si="1104"/>
        <v>0</v>
      </c>
      <c r="R7855" s="3">
        <f>I7855 + M7855*Inputs!$B$9 - N7855/Inputs!$B$10</f>
        <v>0</v>
      </c>
    </row>
    <row r="7856" spans="1:18" x14ac:dyDescent="0.3">
      <c r="A7856" s="4">
        <v>46350.25</v>
      </c>
      <c r="B7856" s="3">
        <v>33.817499999999995</v>
      </c>
      <c r="C7856" s="3">
        <v>0.49</v>
      </c>
      <c r="D7856" s="3">
        <f t="shared" si="1098"/>
        <v>22.329062499999996</v>
      </c>
      <c r="E7856" s="3">
        <f>MAX(B7856 - D7856/Inputs!$B$5, 0)</f>
        <v>8.4435653409090925</v>
      </c>
      <c r="F7856" s="3">
        <f>MAX(D7856*Inputs!$B$5 - B7856, 0)</f>
        <v>0</v>
      </c>
      <c r="G7856" s="3">
        <f t="shared" si="1099"/>
        <v>0.49</v>
      </c>
      <c r="H7856" t="str">
        <f t="shared" si="1100"/>
        <v>Discharge</v>
      </c>
      <c r="I7856" s="3">
        <f t="shared" si="1105"/>
        <v>0</v>
      </c>
      <c r="J7856" s="3">
        <f t="shared" si="1106"/>
        <v>0</v>
      </c>
      <c r="K7856" s="3">
        <f>MIN(Inputs!$B$2, (Inputs!$B$8 - I7856)/Inputs!$B$9)</f>
        <v>170</v>
      </c>
      <c r="L7856" s="3">
        <f>MAX(MIN(Inputs!$B$2, I7856*Inputs!$B$10, Inputs!$B$8*Inputs!$B$4 - J7856), 0)</f>
        <v>0</v>
      </c>
      <c r="M7856" s="3">
        <f t="shared" si="1101"/>
        <v>0</v>
      </c>
      <c r="N7856" s="3">
        <f t="shared" si="1102"/>
        <v>0</v>
      </c>
      <c r="O7856" s="3">
        <f>IF(H7856="Reg", MIN(Inputs!$B$2, I7856*Inputs!$B$10, (Inputs!$B$8-I7856)/Inputs!$B$9), 0)</f>
        <v>0</v>
      </c>
      <c r="P7856" s="3">
        <f t="shared" si="1103"/>
        <v>0</v>
      </c>
      <c r="Q7856" s="3">
        <f t="shared" si="1104"/>
        <v>0</v>
      </c>
      <c r="R7856" s="3">
        <f>I7856 + M7856*Inputs!$B$9 - N7856/Inputs!$B$10</f>
        <v>0</v>
      </c>
    </row>
    <row r="7857" spans="1:18" x14ac:dyDescent="0.3">
      <c r="A7857" s="4">
        <v>46350.291666666657</v>
      </c>
      <c r="B7857" s="3">
        <v>30.715</v>
      </c>
      <c r="C7857" s="3">
        <v>1.2</v>
      </c>
      <c r="D7857" s="3">
        <f t="shared" si="1098"/>
        <v>22.329062499999996</v>
      </c>
      <c r="E7857" s="3">
        <f>MAX(B7857 - D7857/Inputs!$B$5, 0)</f>
        <v>5.3410653409090969</v>
      </c>
      <c r="F7857" s="3">
        <f>MAX(D7857*Inputs!$B$5 - B7857, 0)</f>
        <v>0</v>
      </c>
      <c r="G7857" s="3">
        <f t="shared" si="1099"/>
        <v>1.2</v>
      </c>
      <c r="H7857" t="str">
        <f t="shared" si="1100"/>
        <v>Discharge</v>
      </c>
      <c r="I7857" s="3">
        <f t="shared" si="1105"/>
        <v>0</v>
      </c>
      <c r="J7857" s="3">
        <f t="shared" si="1106"/>
        <v>0</v>
      </c>
      <c r="K7857" s="3">
        <f>MIN(Inputs!$B$2, (Inputs!$B$8 - I7857)/Inputs!$B$9)</f>
        <v>170</v>
      </c>
      <c r="L7857" s="3">
        <f>MAX(MIN(Inputs!$B$2, I7857*Inputs!$B$10, Inputs!$B$8*Inputs!$B$4 - J7857), 0)</f>
        <v>0</v>
      </c>
      <c r="M7857" s="3">
        <f t="shared" si="1101"/>
        <v>0</v>
      </c>
      <c r="N7857" s="3">
        <f t="shared" si="1102"/>
        <v>0</v>
      </c>
      <c r="O7857" s="3">
        <f>IF(H7857="Reg", MIN(Inputs!$B$2, I7857*Inputs!$B$10, (Inputs!$B$8-I7857)/Inputs!$B$9), 0)</f>
        <v>0</v>
      </c>
      <c r="P7857" s="3">
        <f t="shared" si="1103"/>
        <v>0</v>
      </c>
      <c r="Q7857" s="3">
        <f t="shared" si="1104"/>
        <v>0</v>
      </c>
      <c r="R7857" s="3">
        <f>I7857 + M7857*Inputs!$B$9 - N7857/Inputs!$B$10</f>
        <v>0</v>
      </c>
    </row>
    <row r="7858" spans="1:18" x14ac:dyDescent="0.3">
      <c r="A7858" s="4">
        <v>46350.333333333343</v>
      </c>
      <c r="B7858" s="3">
        <v>27.1</v>
      </c>
      <c r="C7858" s="3">
        <v>3.6</v>
      </c>
      <c r="D7858" s="3">
        <f t="shared" si="1098"/>
        <v>22.329062499999996</v>
      </c>
      <c r="E7858" s="3">
        <f>MAX(B7858 - D7858/Inputs!$B$5, 0)</f>
        <v>1.7260653409090985</v>
      </c>
      <c r="F7858" s="3">
        <f>MAX(D7858*Inputs!$B$5 - B7858, 0)</f>
        <v>0</v>
      </c>
      <c r="G7858" s="3">
        <f t="shared" si="1099"/>
        <v>3.6</v>
      </c>
      <c r="H7858" t="str">
        <f t="shared" si="1100"/>
        <v>Reg</v>
      </c>
      <c r="I7858" s="3">
        <f t="shared" si="1105"/>
        <v>0</v>
      </c>
      <c r="J7858" s="3">
        <f t="shared" si="1106"/>
        <v>0</v>
      </c>
      <c r="K7858" s="3">
        <f>MIN(Inputs!$B$2, (Inputs!$B$8 - I7858)/Inputs!$B$9)</f>
        <v>170</v>
      </c>
      <c r="L7858" s="3">
        <f>MAX(MIN(Inputs!$B$2, I7858*Inputs!$B$10, Inputs!$B$8*Inputs!$B$4 - J7858), 0)</f>
        <v>0</v>
      </c>
      <c r="M7858" s="3">
        <f t="shared" si="1101"/>
        <v>0</v>
      </c>
      <c r="N7858" s="3">
        <f t="shared" si="1102"/>
        <v>0</v>
      </c>
      <c r="O7858" s="3">
        <f>IF(H7858="Reg", MIN(Inputs!$B$2, I7858*Inputs!$B$10, (Inputs!$B$8-I7858)/Inputs!$B$9), 0)</f>
        <v>0</v>
      </c>
      <c r="P7858" s="3">
        <f t="shared" si="1103"/>
        <v>0</v>
      </c>
      <c r="Q7858" s="3">
        <f t="shared" si="1104"/>
        <v>0</v>
      </c>
      <c r="R7858" s="3">
        <f>I7858 + M7858*Inputs!$B$9 - N7858/Inputs!$B$10</f>
        <v>0</v>
      </c>
    </row>
    <row r="7859" spans="1:18" x14ac:dyDescent="0.3">
      <c r="A7859" s="4">
        <v>46350.375</v>
      </c>
      <c r="B7859" s="3">
        <v>28.875</v>
      </c>
      <c r="C7859" s="3">
        <v>1</v>
      </c>
      <c r="D7859" s="3">
        <f t="shared" si="1098"/>
        <v>22.329062499999996</v>
      </c>
      <c r="E7859" s="3">
        <f>MAX(B7859 - D7859/Inputs!$B$5, 0)</f>
        <v>3.501065340909097</v>
      </c>
      <c r="F7859" s="3">
        <f>MAX(D7859*Inputs!$B$5 - B7859, 0)</f>
        <v>0</v>
      </c>
      <c r="G7859" s="3">
        <f t="shared" si="1099"/>
        <v>1</v>
      </c>
      <c r="H7859" t="str">
        <f t="shared" si="1100"/>
        <v>Discharge</v>
      </c>
      <c r="I7859" s="3">
        <f t="shared" si="1105"/>
        <v>0</v>
      </c>
      <c r="J7859" s="3">
        <f t="shared" si="1106"/>
        <v>0</v>
      </c>
      <c r="K7859" s="3">
        <f>MIN(Inputs!$B$2, (Inputs!$B$8 - I7859)/Inputs!$B$9)</f>
        <v>170</v>
      </c>
      <c r="L7859" s="3">
        <f>MAX(MIN(Inputs!$B$2, I7859*Inputs!$B$10, Inputs!$B$8*Inputs!$B$4 - J7859), 0)</f>
        <v>0</v>
      </c>
      <c r="M7859" s="3">
        <f t="shared" si="1101"/>
        <v>0</v>
      </c>
      <c r="N7859" s="3">
        <f t="shared" si="1102"/>
        <v>0</v>
      </c>
      <c r="O7859" s="3">
        <f>IF(H7859="Reg", MIN(Inputs!$B$2, I7859*Inputs!$B$10, (Inputs!$B$8-I7859)/Inputs!$B$9), 0)</f>
        <v>0</v>
      </c>
      <c r="P7859" s="3">
        <f t="shared" si="1103"/>
        <v>0</v>
      </c>
      <c r="Q7859" s="3">
        <f t="shared" si="1104"/>
        <v>0</v>
      </c>
      <c r="R7859" s="3">
        <f>I7859 + M7859*Inputs!$B$9 - N7859/Inputs!$B$10</f>
        <v>0</v>
      </c>
    </row>
    <row r="7860" spans="1:18" x14ac:dyDescent="0.3">
      <c r="A7860" s="4">
        <v>46350.416666666657</v>
      </c>
      <c r="B7860" s="3">
        <v>26.7075</v>
      </c>
      <c r="C7860" s="3">
        <v>1</v>
      </c>
      <c r="D7860" s="3">
        <f t="shared" si="1098"/>
        <v>22.329062499999996</v>
      </c>
      <c r="E7860" s="3">
        <f>MAX(B7860 - D7860/Inputs!$B$5, 0)</f>
        <v>1.3335653409090966</v>
      </c>
      <c r="F7860" s="3">
        <f>MAX(D7860*Inputs!$B$5 - B7860, 0)</f>
        <v>0</v>
      </c>
      <c r="G7860" s="3">
        <f t="shared" si="1099"/>
        <v>1</v>
      </c>
      <c r="H7860" t="str">
        <f t="shared" si="1100"/>
        <v>Discharge</v>
      </c>
      <c r="I7860" s="3">
        <f t="shared" si="1105"/>
        <v>0</v>
      </c>
      <c r="J7860" s="3">
        <f t="shared" si="1106"/>
        <v>0</v>
      </c>
      <c r="K7860" s="3">
        <f>MIN(Inputs!$B$2, (Inputs!$B$8 - I7860)/Inputs!$B$9)</f>
        <v>170</v>
      </c>
      <c r="L7860" s="3">
        <f>MAX(MIN(Inputs!$B$2, I7860*Inputs!$B$10, Inputs!$B$8*Inputs!$B$4 - J7860), 0)</f>
        <v>0</v>
      </c>
      <c r="M7860" s="3">
        <f t="shared" si="1101"/>
        <v>0</v>
      </c>
      <c r="N7860" s="3">
        <f t="shared" si="1102"/>
        <v>0</v>
      </c>
      <c r="O7860" s="3">
        <f>IF(H7860="Reg", MIN(Inputs!$B$2, I7860*Inputs!$B$10, (Inputs!$B$8-I7860)/Inputs!$B$9), 0)</f>
        <v>0</v>
      </c>
      <c r="P7860" s="3">
        <f t="shared" si="1103"/>
        <v>0</v>
      </c>
      <c r="Q7860" s="3">
        <f t="shared" si="1104"/>
        <v>0</v>
      </c>
      <c r="R7860" s="3">
        <f>I7860 + M7860*Inputs!$B$9 - N7860/Inputs!$B$10</f>
        <v>0</v>
      </c>
    </row>
    <row r="7861" spans="1:18" x14ac:dyDescent="0.3">
      <c r="A7861" s="4">
        <v>46350.458333333343</v>
      </c>
      <c r="B7861" s="3">
        <v>21.310000000000002</v>
      </c>
      <c r="C7861" s="3">
        <v>0.89</v>
      </c>
      <c r="D7861" s="3">
        <f t="shared" si="1098"/>
        <v>22.329062499999996</v>
      </c>
      <c r="E7861" s="3">
        <f>MAX(B7861 - D7861/Inputs!$B$5, 0)</f>
        <v>0</v>
      </c>
      <c r="F7861" s="3">
        <f>MAX(D7861*Inputs!$B$5 - B7861, 0)</f>
        <v>0</v>
      </c>
      <c r="G7861" s="3">
        <f t="shared" si="1099"/>
        <v>0.89</v>
      </c>
      <c r="H7861" t="str">
        <f t="shared" si="1100"/>
        <v>Reg</v>
      </c>
      <c r="I7861" s="3">
        <f t="shared" si="1105"/>
        <v>0</v>
      </c>
      <c r="J7861" s="3">
        <f t="shared" si="1106"/>
        <v>0</v>
      </c>
      <c r="K7861" s="3">
        <f>MIN(Inputs!$B$2, (Inputs!$B$8 - I7861)/Inputs!$B$9)</f>
        <v>170</v>
      </c>
      <c r="L7861" s="3">
        <f>MAX(MIN(Inputs!$B$2, I7861*Inputs!$B$10, Inputs!$B$8*Inputs!$B$4 - J7861), 0)</f>
        <v>0</v>
      </c>
      <c r="M7861" s="3">
        <f t="shared" si="1101"/>
        <v>0</v>
      </c>
      <c r="N7861" s="3">
        <f t="shared" si="1102"/>
        <v>0</v>
      </c>
      <c r="O7861" s="3">
        <f>IF(H7861="Reg", MIN(Inputs!$B$2, I7861*Inputs!$B$10, (Inputs!$B$8-I7861)/Inputs!$B$9), 0)</f>
        <v>0</v>
      </c>
      <c r="P7861" s="3">
        <f t="shared" si="1103"/>
        <v>0</v>
      </c>
      <c r="Q7861" s="3">
        <f t="shared" si="1104"/>
        <v>0</v>
      </c>
      <c r="R7861" s="3">
        <f>I7861 + M7861*Inputs!$B$9 - N7861/Inputs!$B$10</f>
        <v>0</v>
      </c>
    </row>
    <row r="7862" spans="1:18" x14ac:dyDescent="0.3">
      <c r="A7862" s="4">
        <v>46350.5</v>
      </c>
      <c r="B7862" s="3">
        <v>19.545000000000002</v>
      </c>
      <c r="C7862" s="3">
        <v>0.4</v>
      </c>
      <c r="D7862" s="3">
        <f t="shared" si="1098"/>
        <v>22.329062499999996</v>
      </c>
      <c r="E7862" s="3">
        <f>MAX(B7862 - D7862/Inputs!$B$5, 0)</f>
        <v>0</v>
      </c>
      <c r="F7862" s="3">
        <f>MAX(D7862*Inputs!$B$5 - B7862, 0)</f>
        <v>0.10457499999999342</v>
      </c>
      <c r="G7862" s="3">
        <f t="shared" si="1099"/>
        <v>0.4</v>
      </c>
      <c r="H7862" t="str">
        <f t="shared" si="1100"/>
        <v>Reg</v>
      </c>
      <c r="I7862" s="3">
        <f t="shared" si="1105"/>
        <v>0</v>
      </c>
      <c r="J7862" s="3">
        <f t="shared" si="1106"/>
        <v>0</v>
      </c>
      <c r="K7862" s="3">
        <f>MIN(Inputs!$B$2, (Inputs!$B$8 - I7862)/Inputs!$B$9)</f>
        <v>170</v>
      </c>
      <c r="L7862" s="3">
        <f>MAX(MIN(Inputs!$B$2, I7862*Inputs!$B$10, Inputs!$B$8*Inputs!$B$4 - J7862), 0)</f>
        <v>0</v>
      </c>
      <c r="M7862" s="3">
        <f t="shared" si="1101"/>
        <v>0</v>
      </c>
      <c r="N7862" s="3">
        <f t="shared" si="1102"/>
        <v>0</v>
      </c>
      <c r="O7862" s="3">
        <f>IF(H7862="Reg", MIN(Inputs!$B$2, I7862*Inputs!$B$10, (Inputs!$B$8-I7862)/Inputs!$B$9), 0)</f>
        <v>0</v>
      </c>
      <c r="P7862" s="3">
        <f t="shared" si="1103"/>
        <v>0</v>
      </c>
      <c r="Q7862" s="3">
        <f t="shared" si="1104"/>
        <v>0</v>
      </c>
      <c r="R7862" s="3">
        <f>I7862 + M7862*Inputs!$B$9 - N7862/Inputs!$B$10</f>
        <v>0</v>
      </c>
    </row>
    <row r="7863" spans="1:18" x14ac:dyDescent="0.3">
      <c r="A7863" s="4">
        <v>46350.541666666657</v>
      </c>
      <c r="B7863" s="3">
        <v>17.355</v>
      </c>
      <c r="C7863" s="3">
        <v>0.5</v>
      </c>
      <c r="D7863" s="3">
        <f t="shared" si="1098"/>
        <v>22.329062499999996</v>
      </c>
      <c r="E7863" s="3">
        <f>MAX(B7863 - D7863/Inputs!$B$5, 0)</f>
        <v>0</v>
      </c>
      <c r="F7863" s="3">
        <f>MAX(D7863*Inputs!$B$5 - B7863, 0)</f>
        <v>2.2945749999999947</v>
      </c>
      <c r="G7863" s="3">
        <f t="shared" si="1099"/>
        <v>0.5</v>
      </c>
      <c r="H7863" t="str">
        <f t="shared" si="1100"/>
        <v>Charge</v>
      </c>
      <c r="I7863" s="3">
        <f t="shared" si="1105"/>
        <v>0</v>
      </c>
      <c r="J7863" s="3">
        <f t="shared" si="1106"/>
        <v>0</v>
      </c>
      <c r="K7863" s="3">
        <f>MIN(Inputs!$B$2, (Inputs!$B$8 - I7863)/Inputs!$B$9)</f>
        <v>170</v>
      </c>
      <c r="L7863" s="3">
        <f>MAX(MIN(Inputs!$B$2, I7863*Inputs!$B$10, Inputs!$B$8*Inputs!$B$4 - J7863), 0)</f>
        <v>0</v>
      </c>
      <c r="M7863" s="3">
        <f t="shared" si="1101"/>
        <v>170</v>
      </c>
      <c r="N7863" s="3">
        <f t="shared" si="1102"/>
        <v>0</v>
      </c>
      <c r="O7863" s="3">
        <f>IF(H7863="Reg", MIN(Inputs!$B$2, I7863*Inputs!$B$10, (Inputs!$B$8-I7863)/Inputs!$B$9), 0)</f>
        <v>0</v>
      </c>
      <c r="P7863" s="3">
        <f t="shared" si="1103"/>
        <v>-2950.35</v>
      </c>
      <c r="Q7863" s="3">
        <f t="shared" si="1104"/>
        <v>0</v>
      </c>
      <c r="R7863" s="3">
        <f>I7863 + M7863*Inputs!$B$9 - N7863/Inputs!$B$10</f>
        <v>159.4741358339966</v>
      </c>
    </row>
    <row r="7864" spans="1:18" x14ac:dyDescent="0.3">
      <c r="A7864" s="4">
        <v>46350.583333333343</v>
      </c>
      <c r="B7864" s="3">
        <v>14.52</v>
      </c>
      <c r="C7864" s="3">
        <v>0.81</v>
      </c>
      <c r="D7864" s="3">
        <f t="shared" si="1098"/>
        <v>22.329062499999996</v>
      </c>
      <c r="E7864" s="3">
        <f>MAX(B7864 - D7864/Inputs!$B$5, 0)</f>
        <v>0</v>
      </c>
      <c r="F7864" s="3">
        <f>MAX(D7864*Inputs!$B$5 - B7864, 0)</f>
        <v>5.1295749999999956</v>
      </c>
      <c r="G7864" s="3">
        <f t="shared" si="1099"/>
        <v>0.81</v>
      </c>
      <c r="H7864" t="str">
        <f t="shared" si="1100"/>
        <v>Charge</v>
      </c>
      <c r="I7864" s="3">
        <f t="shared" si="1105"/>
        <v>159.4741358339966</v>
      </c>
      <c r="J7864" s="3">
        <f t="shared" si="1106"/>
        <v>0</v>
      </c>
      <c r="K7864" s="3">
        <f>MIN(Inputs!$B$2, (Inputs!$B$8 - I7864)/Inputs!$B$9)</f>
        <v>170</v>
      </c>
      <c r="L7864" s="3">
        <f>MAX(MIN(Inputs!$B$2, I7864*Inputs!$B$10, Inputs!$B$8*Inputs!$B$4 - J7864), 0)</f>
        <v>149.6</v>
      </c>
      <c r="M7864" s="3">
        <f t="shared" si="1101"/>
        <v>170</v>
      </c>
      <c r="N7864" s="3">
        <f t="shared" si="1102"/>
        <v>0</v>
      </c>
      <c r="O7864" s="3">
        <f>IF(H7864="Reg", MIN(Inputs!$B$2, I7864*Inputs!$B$10, (Inputs!$B$8-I7864)/Inputs!$B$9), 0)</f>
        <v>0</v>
      </c>
      <c r="P7864" s="3">
        <f t="shared" si="1103"/>
        <v>-2468.4</v>
      </c>
      <c r="Q7864" s="3">
        <f t="shared" si="1104"/>
        <v>0</v>
      </c>
      <c r="R7864" s="3">
        <f>I7864 + M7864*Inputs!$B$9 - N7864/Inputs!$B$10</f>
        <v>318.9482716679932</v>
      </c>
    </row>
    <row r="7865" spans="1:18" x14ac:dyDescent="0.3">
      <c r="A7865" s="4">
        <v>46350.625</v>
      </c>
      <c r="B7865" s="3">
        <v>10.427499999999998</v>
      </c>
      <c r="C7865" s="3">
        <v>0.89</v>
      </c>
      <c r="D7865" s="3">
        <f t="shared" si="1098"/>
        <v>22.329062499999996</v>
      </c>
      <c r="E7865" s="3">
        <f>MAX(B7865 - D7865/Inputs!$B$5, 0)</f>
        <v>0</v>
      </c>
      <c r="F7865" s="3">
        <f>MAX(D7865*Inputs!$B$5 - B7865, 0)</f>
        <v>9.2220749999999967</v>
      </c>
      <c r="G7865" s="3">
        <f t="shared" si="1099"/>
        <v>0.89</v>
      </c>
      <c r="H7865" t="str">
        <f t="shared" si="1100"/>
        <v>Charge</v>
      </c>
      <c r="I7865" s="3">
        <f t="shared" si="1105"/>
        <v>318.9482716679932</v>
      </c>
      <c r="J7865" s="3">
        <f t="shared" si="1106"/>
        <v>0</v>
      </c>
      <c r="K7865" s="3">
        <f>MIN(Inputs!$B$2, (Inputs!$B$8 - I7865)/Inputs!$B$9)</f>
        <v>22.44121780453775</v>
      </c>
      <c r="L7865" s="3">
        <f>MAX(MIN(Inputs!$B$2, I7865*Inputs!$B$10, Inputs!$B$8*Inputs!$B$4 - J7865), 0)</f>
        <v>170</v>
      </c>
      <c r="M7865" s="3">
        <f t="shared" si="1101"/>
        <v>22.44121780453775</v>
      </c>
      <c r="N7865" s="3">
        <f t="shared" si="1102"/>
        <v>0</v>
      </c>
      <c r="O7865" s="3">
        <f>IF(H7865="Reg", MIN(Inputs!$B$2, I7865*Inputs!$B$10, (Inputs!$B$8-I7865)/Inputs!$B$9), 0)</f>
        <v>0</v>
      </c>
      <c r="P7865" s="3">
        <f t="shared" si="1103"/>
        <v>-234.00579865681735</v>
      </c>
      <c r="Q7865" s="3">
        <f t="shared" si="1104"/>
        <v>0</v>
      </c>
      <c r="R7865" s="3">
        <f>I7865 + M7865*Inputs!$B$9 - N7865/Inputs!$B$10</f>
        <v>340</v>
      </c>
    </row>
    <row r="7866" spans="1:18" x14ac:dyDescent="0.3">
      <c r="A7866" s="4">
        <v>46350.666666666657</v>
      </c>
      <c r="B7866" s="3">
        <v>12.75</v>
      </c>
      <c r="C7866" s="3">
        <v>0.99</v>
      </c>
      <c r="D7866" s="3">
        <f t="shared" si="1098"/>
        <v>22.329062499999996</v>
      </c>
      <c r="E7866" s="3">
        <f>MAX(B7866 - D7866/Inputs!$B$5, 0)</f>
        <v>0</v>
      </c>
      <c r="F7866" s="3">
        <f>MAX(D7866*Inputs!$B$5 - B7866, 0)</f>
        <v>6.8995749999999951</v>
      </c>
      <c r="G7866" s="3">
        <f t="shared" si="1099"/>
        <v>0.99</v>
      </c>
      <c r="H7866" t="str">
        <f t="shared" si="1100"/>
        <v>Charge</v>
      </c>
      <c r="I7866" s="3">
        <f t="shared" si="1105"/>
        <v>340</v>
      </c>
      <c r="J7866" s="3">
        <f t="shared" si="1106"/>
        <v>0</v>
      </c>
      <c r="K7866" s="3">
        <f>MIN(Inputs!$B$2, (Inputs!$B$8 - I7866)/Inputs!$B$9)</f>
        <v>0</v>
      </c>
      <c r="L7866" s="3">
        <f>MAX(MIN(Inputs!$B$2, I7866*Inputs!$B$10, Inputs!$B$8*Inputs!$B$4 - J7866), 0)</f>
        <v>170</v>
      </c>
      <c r="M7866" s="3">
        <f t="shared" si="1101"/>
        <v>0</v>
      </c>
      <c r="N7866" s="3">
        <f t="shared" si="1102"/>
        <v>0</v>
      </c>
      <c r="O7866" s="3">
        <f>IF(H7866="Reg", MIN(Inputs!$B$2, I7866*Inputs!$B$10, (Inputs!$B$8-I7866)/Inputs!$B$9), 0)</f>
        <v>0</v>
      </c>
      <c r="P7866" s="3">
        <f t="shared" si="1103"/>
        <v>0</v>
      </c>
      <c r="Q7866" s="3">
        <f t="shared" si="1104"/>
        <v>0</v>
      </c>
      <c r="R7866" s="3">
        <f>I7866 + M7866*Inputs!$B$9 - N7866/Inputs!$B$10</f>
        <v>340</v>
      </c>
    </row>
    <row r="7867" spans="1:18" x14ac:dyDescent="0.3">
      <c r="A7867" s="4">
        <v>46350.708333333343</v>
      </c>
      <c r="B7867" s="3">
        <v>28.197499999999998</v>
      </c>
      <c r="C7867" s="3">
        <v>16.37</v>
      </c>
      <c r="D7867" s="3">
        <f t="shared" si="1098"/>
        <v>22.329062499999996</v>
      </c>
      <c r="E7867" s="3">
        <f>MAX(B7867 - D7867/Inputs!$B$5, 0)</f>
        <v>2.8235653409090951</v>
      </c>
      <c r="F7867" s="3">
        <f>MAX(D7867*Inputs!$B$5 - B7867, 0)</f>
        <v>0</v>
      </c>
      <c r="G7867" s="3">
        <f t="shared" si="1099"/>
        <v>16.37</v>
      </c>
      <c r="H7867" t="str">
        <f t="shared" si="1100"/>
        <v>Reg</v>
      </c>
      <c r="I7867" s="3">
        <f t="shared" si="1105"/>
        <v>340</v>
      </c>
      <c r="J7867" s="3">
        <f t="shared" si="1106"/>
        <v>0</v>
      </c>
      <c r="K7867" s="3">
        <f>MIN(Inputs!$B$2, (Inputs!$B$8 - I7867)/Inputs!$B$9)</f>
        <v>0</v>
      </c>
      <c r="L7867" s="3">
        <f>MAX(MIN(Inputs!$B$2, I7867*Inputs!$B$10, Inputs!$B$8*Inputs!$B$4 - J7867), 0)</f>
        <v>170</v>
      </c>
      <c r="M7867" s="3">
        <f t="shared" si="1101"/>
        <v>0</v>
      </c>
      <c r="N7867" s="3">
        <f t="shared" si="1102"/>
        <v>0</v>
      </c>
      <c r="O7867" s="3">
        <f>IF(H7867="Reg", MIN(Inputs!$B$2, I7867*Inputs!$B$10, (Inputs!$B$8-I7867)/Inputs!$B$9), 0)</f>
        <v>0</v>
      </c>
      <c r="P7867" s="3">
        <f t="shared" si="1103"/>
        <v>0</v>
      </c>
      <c r="Q7867" s="3">
        <f t="shared" si="1104"/>
        <v>0</v>
      </c>
      <c r="R7867" s="3">
        <f>I7867 + M7867*Inputs!$B$9 - N7867/Inputs!$B$10</f>
        <v>340</v>
      </c>
    </row>
    <row r="7868" spans="1:18" x14ac:dyDescent="0.3">
      <c r="A7868" s="4">
        <v>46350.75</v>
      </c>
      <c r="B7868" s="3">
        <v>23.344999999999999</v>
      </c>
      <c r="C7868" s="3">
        <v>2</v>
      </c>
      <c r="D7868" s="3">
        <f t="shared" si="1098"/>
        <v>22.329062499999996</v>
      </c>
      <c r="E7868" s="3">
        <f>MAX(B7868 - D7868/Inputs!$B$5, 0)</f>
        <v>0</v>
      </c>
      <c r="F7868" s="3">
        <f>MAX(D7868*Inputs!$B$5 - B7868, 0)</f>
        <v>0</v>
      </c>
      <c r="G7868" s="3">
        <f t="shared" si="1099"/>
        <v>2</v>
      </c>
      <c r="H7868" t="str">
        <f t="shared" si="1100"/>
        <v>Reg</v>
      </c>
      <c r="I7868" s="3">
        <f t="shared" si="1105"/>
        <v>340</v>
      </c>
      <c r="J7868" s="3">
        <f t="shared" si="1106"/>
        <v>0</v>
      </c>
      <c r="K7868" s="3">
        <f>MIN(Inputs!$B$2, (Inputs!$B$8 - I7868)/Inputs!$B$9)</f>
        <v>0</v>
      </c>
      <c r="L7868" s="3">
        <f>MAX(MIN(Inputs!$B$2, I7868*Inputs!$B$10, Inputs!$B$8*Inputs!$B$4 - J7868), 0)</f>
        <v>170</v>
      </c>
      <c r="M7868" s="3">
        <f t="shared" si="1101"/>
        <v>0</v>
      </c>
      <c r="N7868" s="3">
        <f t="shared" si="1102"/>
        <v>0</v>
      </c>
      <c r="O7868" s="3">
        <f>IF(H7868="Reg", MIN(Inputs!$B$2, I7868*Inputs!$B$10, (Inputs!$B$8-I7868)/Inputs!$B$9), 0)</f>
        <v>0</v>
      </c>
      <c r="P7868" s="3">
        <f t="shared" si="1103"/>
        <v>0</v>
      </c>
      <c r="Q7868" s="3">
        <f t="shared" si="1104"/>
        <v>0</v>
      </c>
      <c r="R7868" s="3">
        <f>I7868 + M7868*Inputs!$B$9 - N7868/Inputs!$B$10</f>
        <v>340</v>
      </c>
    </row>
    <row r="7869" spans="1:18" x14ac:dyDescent="0.3">
      <c r="A7869" s="4">
        <v>46350.791666666657</v>
      </c>
      <c r="B7869" s="3">
        <v>15.3775</v>
      </c>
      <c r="C7869" s="3">
        <v>3.04</v>
      </c>
      <c r="D7869" s="3">
        <f t="shared" si="1098"/>
        <v>22.329062499999996</v>
      </c>
      <c r="E7869" s="3">
        <f>MAX(B7869 - D7869/Inputs!$B$5, 0)</f>
        <v>0</v>
      </c>
      <c r="F7869" s="3">
        <f>MAX(D7869*Inputs!$B$5 - B7869, 0)</f>
        <v>4.2720749999999956</v>
      </c>
      <c r="G7869" s="3">
        <f t="shared" si="1099"/>
        <v>3.04</v>
      </c>
      <c r="H7869" t="str">
        <f t="shared" si="1100"/>
        <v>Charge</v>
      </c>
      <c r="I7869" s="3">
        <f t="shared" si="1105"/>
        <v>340</v>
      </c>
      <c r="J7869" s="3">
        <f t="shared" si="1106"/>
        <v>0</v>
      </c>
      <c r="K7869" s="3">
        <f>MIN(Inputs!$B$2, (Inputs!$B$8 - I7869)/Inputs!$B$9)</f>
        <v>0</v>
      </c>
      <c r="L7869" s="3">
        <f>MAX(MIN(Inputs!$B$2, I7869*Inputs!$B$10, Inputs!$B$8*Inputs!$B$4 - J7869), 0)</f>
        <v>170</v>
      </c>
      <c r="M7869" s="3">
        <f t="shared" si="1101"/>
        <v>0</v>
      </c>
      <c r="N7869" s="3">
        <f t="shared" si="1102"/>
        <v>0</v>
      </c>
      <c r="O7869" s="3">
        <f>IF(H7869="Reg", MIN(Inputs!$B$2, I7869*Inputs!$B$10, (Inputs!$B$8-I7869)/Inputs!$B$9), 0)</f>
        <v>0</v>
      </c>
      <c r="P7869" s="3">
        <f t="shared" si="1103"/>
        <v>0</v>
      </c>
      <c r="Q7869" s="3">
        <f t="shared" si="1104"/>
        <v>0</v>
      </c>
      <c r="R7869" s="3">
        <f>I7869 + M7869*Inputs!$B$9 - N7869/Inputs!$B$10</f>
        <v>340</v>
      </c>
    </row>
    <row r="7870" spans="1:18" x14ac:dyDescent="0.3">
      <c r="A7870" s="4">
        <v>46350.833333333343</v>
      </c>
      <c r="B7870" s="3">
        <v>13.1875</v>
      </c>
      <c r="C7870" s="3">
        <v>7.64</v>
      </c>
      <c r="D7870" s="3">
        <f t="shared" si="1098"/>
        <v>22.329062499999996</v>
      </c>
      <c r="E7870" s="3">
        <f>MAX(B7870 - D7870/Inputs!$B$5, 0)</f>
        <v>0</v>
      </c>
      <c r="F7870" s="3">
        <f>MAX(D7870*Inputs!$B$5 - B7870, 0)</f>
        <v>6.4620749999999951</v>
      </c>
      <c r="G7870" s="3">
        <f t="shared" si="1099"/>
        <v>7.64</v>
      </c>
      <c r="H7870" t="str">
        <f t="shared" si="1100"/>
        <v>Reg</v>
      </c>
      <c r="I7870" s="3">
        <f t="shared" si="1105"/>
        <v>340</v>
      </c>
      <c r="J7870" s="3">
        <f t="shared" si="1106"/>
        <v>0</v>
      </c>
      <c r="K7870" s="3">
        <f>MIN(Inputs!$B$2, (Inputs!$B$8 - I7870)/Inputs!$B$9)</f>
        <v>0</v>
      </c>
      <c r="L7870" s="3">
        <f>MAX(MIN(Inputs!$B$2, I7870*Inputs!$B$10, Inputs!$B$8*Inputs!$B$4 - J7870), 0)</f>
        <v>170</v>
      </c>
      <c r="M7870" s="3">
        <f t="shared" si="1101"/>
        <v>0</v>
      </c>
      <c r="N7870" s="3">
        <f t="shared" si="1102"/>
        <v>0</v>
      </c>
      <c r="O7870" s="3">
        <f>IF(H7870="Reg", MIN(Inputs!$B$2, I7870*Inputs!$B$10, (Inputs!$B$8-I7870)/Inputs!$B$9), 0)</f>
        <v>0</v>
      </c>
      <c r="P7870" s="3">
        <f t="shared" si="1103"/>
        <v>0</v>
      </c>
      <c r="Q7870" s="3">
        <f t="shared" si="1104"/>
        <v>0</v>
      </c>
      <c r="R7870" s="3">
        <f>I7870 + M7870*Inputs!$B$9 - N7870/Inputs!$B$10</f>
        <v>340</v>
      </c>
    </row>
    <row r="7871" spans="1:18" x14ac:dyDescent="0.3">
      <c r="A7871" s="4">
        <v>46350.875</v>
      </c>
      <c r="B7871" s="3">
        <v>16.5275</v>
      </c>
      <c r="C7871" s="3">
        <v>14.73</v>
      </c>
      <c r="D7871" s="3">
        <f t="shared" si="1098"/>
        <v>22.329062499999996</v>
      </c>
      <c r="E7871" s="3">
        <f>MAX(B7871 - D7871/Inputs!$B$5, 0)</f>
        <v>0</v>
      </c>
      <c r="F7871" s="3">
        <f>MAX(D7871*Inputs!$B$5 - B7871, 0)</f>
        <v>3.1220749999999953</v>
      </c>
      <c r="G7871" s="3">
        <f t="shared" si="1099"/>
        <v>14.73</v>
      </c>
      <c r="H7871" t="str">
        <f t="shared" si="1100"/>
        <v>Reg</v>
      </c>
      <c r="I7871" s="3">
        <f t="shared" si="1105"/>
        <v>340</v>
      </c>
      <c r="J7871" s="3">
        <f t="shared" si="1106"/>
        <v>0</v>
      </c>
      <c r="K7871" s="3">
        <f>MIN(Inputs!$B$2, (Inputs!$B$8 - I7871)/Inputs!$B$9)</f>
        <v>0</v>
      </c>
      <c r="L7871" s="3">
        <f>MAX(MIN(Inputs!$B$2, I7871*Inputs!$B$10, Inputs!$B$8*Inputs!$B$4 - J7871), 0)</f>
        <v>170</v>
      </c>
      <c r="M7871" s="3">
        <f t="shared" si="1101"/>
        <v>0</v>
      </c>
      <c r="N7871" s="3">
        <f t="shared" si="1102"/>
        <v>0</v>
      </c>
      <c r="O7871" s="3">
        <f>IF(H7871="Reg", MIN(Inputs!$B$2, I7871*Inputs!$B$10, (Inputs!$B$8-I7871)/Inputs!$B$9), 0)</f>
        <v>0</v>
      </c>
      <c r="P7871" s="3">
        <f t="shared" si="1103"/>
        <v>0</v>
      </c>
      <c r="Q7871" s="3">
        <f t="shared" si="1104"/>
        <v>0</v>
      </c>
      <c r="R7871" s="3">
        <f>I7871 + M7871*Inputs!$B$9 - N7871/Inputs!$B$10</f>
        <v>340</v>
      </c>
    </row>
    <row r="7872" spans="1:18" x14ac:dyDescent="0.3">
      <c r="A7872" s="4">
        <v>46350.916666666657</v>
      </c>
      <c r="B7872" s="3">
        <v>14.662500000000001</v>
      </c>
      <c r="C7872" s="3">
        <v>4.82</v>
      </c>
      <c r="D7872" s="3">
        <f t="shared" si="1098"/>
        <v>22.329062499999996</v>
      </c>
      <c r="E7872" s="3">
        <f>MAX(B7872 - D7872/Inputs!$B$5, 0)</f>
        <v>0</v>
      </c>
      <c r="F7872" s="3">
        <f>MAX(D7872*Inputs!$B$5 - B7872, 0)</f>
        <v>4.9870749999999937</v>
      </c>
      <c r="G7872" s="3">
        <f t="shared" si="1099"/>
        <v>4.82</v>
      </c>
      <c r="H7872" t="str">
        <f t="shared" si="1100"/>
        <v>Charge</v>
      </c>
      <c r="I7872" s="3">
        <f t="shared" si="1105"/>
        <v>340</v>
      </c>
      <c r="J7872" s="3">
        <f t="shared" si="1106"/>
        <v>0</v>
      </c>
      <c r="K7872" s="3">
        <f>MIN(Inputs!$B$2, (Inputs!$B$8 - I7872)/Inputs!$B$9)</f>
        <v>0</v>
      </c>
      <c r="L7872" s="3">
        <f>MAX(MIN(Inputs!$B$2, I7872*Inputs!$B$10, Inputs!$B$8*Inputs!$B$4 - J7872), 0)</f>
        <v>170</v>
      </c>
      <c r="M7872" s="3">
        <f t="shared" si="1101"/>
        <v>0</v>
      </c>
      <c r="N7872" s="3">
        <f t="shared" si="1102"/>
        <v>0</v>
      </c>
      <c r="O7872" s="3">
        <f>IF(H7872="Reg", MIN(Inputs!$B$2, I7872*Inputs!$B$10, (Inputs!$B$8-I7872)/Inputs!$B$9), 0)</f>
        <v>0</v>
      </c>
      <c r="P7872" s="3">
        <f t="shared" si="1103"/>
        <v>0</v>
      </c>
      <c r="Q7872" s="3">
        <f t="shared" si="1104"/>
        <v>0</v>
      </c>
      <c r="R7872" s="3">
        <f>I7872 + M7872*Inputs!$B$9 - N7872/Inputs!$B$10</f>
        <v>340</v>
      </c>
    </row>
    <row r="7873" spans="1:18" x14ac:dyDescent="0.3">
      <c r="A7873" s="4">
        <v>46350.958333333343</v>
      </c>
      <c r="B7873" s="3">
        <v>12.2475</v>
      </c>
      <c r="C7873" s="3">
        <v>1</v>
      </c>
      <c r="D7873" s="3">
        <f t="shared" si="1098"/>
        <v>22.329062499999996</v>
      </c>
      <c r="E7873" s="3">
        <f>MAX(B7873 - D7873/Inputs!$B$5, 0)</f>
        <v>0</v>
      </c>
      <c r="F7873" s="3">
        <f>MAX(D7873*Inputs!$B$5 - B7873, 0)</f>
        <v>7.4020749999999946</v>
      </c>
      <c r="G7873" s="3">
        <f t="shared" si="1099"/>
        <v>1</v>
      </c>
      <c r="H7873" t="str">
        <f t="shared" si="1100"/>
        <v>Charge</v>
      </c>
      <c r="I7873" s="3">
        <f t="shared" si="1105"/>
        <v>340</v>
      </c>
      <c r="J7873" s="3">
        <f t="shared" si="1106"/>
        <v>0</v>
      </c>
      <c r="K7873" s="3">
        <f>MIN(Inputs!$B$2, (Inputs!$B$8 - I7873)/Inputs!$B$9)</f>
        <v>0</v>
      </c>
      <c r="L7873" s="3">
        <f>MAX(MIN(Inputs!$B$2, I7873*Inputs!$B$10, Inputs!$B$8*Inputs!$B$4 - J7873), 0)</f>
        <v>170</v>
      </c>
      <c r="M7873" s="3">
        <f t="shared" si="1101"/>
        <v>0</v>
      </c>
      <c r="N7873" s="3">
        <f t="shared" si="1102"/>
        <v>0</v>
      </c>
      <c r="O7873" s="3">
        <f>IF(H7873="Reg", MIN(Inputs!$B$2, I7873*Inputs!$B$10, (Inputs!$B$8-I7873)/Inputs!$B$9), 0)</f>
        <v>0</v>
      </c>
      <c r="P7873" s="3">
        <f t="shared" si="1103"/>
        <v>0</v>
      </c>
      <c r="Q7873" s="3">
        <f t="shared" si="1104"/>
        <v>0</v>
      </c>
      <c r="R7873" s="3">
        <f>I7873 + M7873*Inputs!$B$9 - N7873/Inputs!$B$10</f>
        <v>340</v>
      </c>
    </row>
    <row r="7874" spans="1:18" x14ac:dyDescent="0.3">
      <c r="A7874" s="4">
        <v>46351</v>
      </c>
      <c r="B7874" s="3">
        <v>7.6375000000000011</v>
      </c>
      <c r="C7874" s="3">
        <v>0.8</v>
      </c>
      <c r="D7874" s="3">
        <f t="shared" ref="D7874:D7937" si="1107">AVERAGEIFS(B:B, A:A, "&gt;="&amp;INT(A7874), A:A, "&lt;"&amp;INT(A7874)+1)</f>
        <v>15.266875000000004</v>
      </c>
      <c r="E7874" s="3">
        <f>MAX(B7874 - D7874/Inputs!$B$5, 0)</f>
        <v>0</v>
      </c>
      <c r="F7874" s="3">
        <f>MAX(D7874*Inputs!$B$5 - B7874, 0)</f>
        <v>5.7973500000000033</v>
      </c>
      <c r="G7874" s="3">
        <f t="shared" ref="G7874:G7937" si="1108">C7874</f>
        <v>0.8</v>
      </c>
      <c r="H7874" t="str">
        <f t="shared" ref="H7874:H7937" si="1109">IF(MAX(E7874, F7874, G7874)&lt;=0, "Idle", IF(AND(G7874&gt;=E7874, G7874&gt;=F7874), "Reg", IF(E7874&gt;=F7874, "Discharge", "Charge")))</f>
        <v>Charge</v>
      </c>
      <c r="I7874" s="3">
        <f t="shared" si="1105"/>
        <v>340</v>
      </c>
      <c r="J7874" s="3">
        <f t="shared" si="1106"/>
        <v>0</v>
      </c>
      <c r="K7874" s="3">
        <f>MIN(Inputs!$B$2, (Inputs!$B$8 - I7874)/Inputs!$B$9)</f>
        <v>0</v>
      </c>
      <c r="L7874" s="3">
        <f>MAX(MIN(Inputs!$B$2, I7874*Inputs!$B$10, Inputs!$B$8*Inputs!$B$4 - J7874), 0)</f>
        <v>170</v>
      </c>
      <c r="M7874" s="3">
        <f t="shared" ref="M7874:M7937" si="1110">IF(H7874="Charge", K7874, 0)</f>
        <v>0</v>
      </c>
      <c r="N7874" s="3">
        <f t="shared" ref="N7874:N7937" si="1111">IF(H7874="Discharge", L7874, 0)</f>
        <v>0</v>
      </c>
      <c r="O7874" s="3">
        <f>IF(H7874="Reg", MIN(Inputs!$B$2, I7874*Inputs!$B$10, (Inputs!$B$8-I7874)/Inputs!$B$9), 0)</f>
        <v>0</v>
      </c>
      <c r="P7874" s="3">
        <f t="shared" ref="P7874:P7937" si="1112">(N7874 - M7874) * B7874</f>
        <v>0</v>
      </c>
      <c r="Q7874" s="3">
        <f t="shared" ref="Q7874:Q7937" si="1113">O7874 * C7874</f>
        <v>0</v>
      </c>
      <c r="R7874" s="3">
        <f>I7874 + M7874*Inputs!$B$9 - N7874/Inputs!$B$10</f>
        <v>340</v>
      </c>
    </row>
    <row r="7875" spans="1:18" x14ac:dyDescent="0.3">
      <c r="A7875" s="4">
        <v>46351.041666666657</v>
      </c>
      <c r="B7875" s="3">
        <v>6.98</v>
      </c>
      <c r="C7875" s="3">
        <v>0.5</v>
      </c>
      <c r="D7875" s="3">
        <f t="shared" si="1107"/>
        <v>15.266875000000004</v>
      </c>
      <c r="E7875" s="3">
        <f>MAX(B7875 - D7875/Inputs!$B$5, 0)</f>
        <v>0</v>
      </c>
      <c r="F7875" s="3">
        <f>MAX(D7875*Inputs!$B$5 - B7875, 0)</f>
        <v>6.454850000000004</v>
      </c>
      <c r="G7875" s="3">
        <f t="shared" si="1108"/>
        <v>0.5</v>
      </c>
      <c r="H7875" t="str">
        <f t="shared" si="1109"/>
        <v>Charge</v>
      </c>
      <c r="I7875" s="3">
        <f t="shared" ref="I7875:I7938" si="1114">R7874</f>
        <v>340</v>
      </c>
      <c r="J7875" s="3">
        <f t="shared" ref="J7875:J7938" si="1115">IF(INT(A7875)=INT(A7874), J7874 + N7874, 0)</f>
        <v>0</v>
      </c>
      <c r="K7875" s="3">
        <f>MIN(Inputs!$B$2, (Inputs!$B$8 - I7875)/Inputs!$B$9)</f>
        <v>0</v>
      </c>
      <c r="L7875" s="3">
        <f>MAX(MIN(Inputs!$B$2, I7875*Inputs!$B$10, Inputs!$B$8*Inputs!$B$4 - J7875), 0)</f>
        <v>170</v>
      </c>
      <c r="M7875" s="3">
        <f t="shared" si="1110"/>
        <v>0</v>
      </c>
      <c r="N7875" s="3">
        <f t="shared" si="1111"/>
        <v>0</v>
      </c>
      <c r="O7875" s="3">
        <f>IF(H7875="Reg", MIN(Inputs!$B$2, I7875*Inputs!$B$10, (Inputs!$B$8-I7875)/Inputs!$B$9), 0)</f>
        <v>0</v>
      </c>
      <c r="P7875" s="3">
        <f t="shared" si="1112"/>
        <v>0</v>
      </c>
      <c r="Q7875" s="3">
        <f t="shared" si="1113"/>
        <v>0</v>
      </c>
      <c r="R7875" s="3">
        <f>I7875 + M7875*Inputs!$B$9 - N7875/Inputs!$B$10</f>
        <v>340</v>
      </c>
    </row>
    <row r="7876" spans="1:18" x14ac:dyDescent="0.3">
      <c r="A7876" s="4">
        <v>46351.083333333343</v>
      </c>
      <c r="B7876" s="3">
        <v>4.8525</v>
      </c>
      <c r="C7876" s="3">
        <v>0.7</v>
      </c>
      <c r="D7876" s="3">
        <f t="shared" si="1107"/>
        <v>15.266875000000004</v>
      </c>
      <c r="E7876" s="3">
        <f>MAX(B7876 - D7876/Inputs!$B$5, 0)</f>
        <v>0</v>
      </c>
      <c r="F7876" s="3">
        <f>MAX(D7876*Inputs!$B$5 - B7876, 0)</f>
        <v>8.5823500000000053</v>
      </c>
      <c r="G7876" s="3">
        <f t="shared" si="1108"/>
        <v>0.7</v>
      </c>
      <c r="H7876" t="str">
        <f t="shared" si="1109"/>
        <v>Charge</v>
      </c>
      <c r="I7876" s="3">
        <f t="shared" si="1114"/>
        <v>340</v>
      </c>
      <c r="J7876" s="3">
        <f t="shared" si="1115"/>
        <v>0</v>
      </c>
      <c r="K7876" s="3">
        <f>MIN(Inputs!$B$2, (Inputs!$B$8 - I7876)/Inputs!$B$9)</f>
        <v>0</v>
      </c>
      <c r="L7876" s="3">
        <f>MAX(MIN(Inputs!$B$2, I7876*Inputs!$B$10, Inputs!$B$8*Inputs!$B$4 - J7876), 0)</f>
        <v>170</v>
      </c>
      <c r="M7876" s="3">
        <f t="shared" si="1110"/>
        <v>0</v>
      </c>
      <c r="N7876" s="3">
        <f t="shared" si="1111"/>
        <v>0</v>
      </c>
      <c r="O7876" s="3">
        <f>IF(H7876="Reg", MIN(Inputs!$B$2, I7876*Inputs!$B$10, (Inputs!$B$8-I7876)/Inputs!$B$9), 0)</f>
        <v>0</v>
      </c>
      <c r="P7876" s="3">
        <f t="shared" si="1112"/>
        <v>0</v>
      </c>
      <c r="Q7876" s="3">
        <f t="shared" si="1113"/>
        <v>0</v>
      </c>
      <c r="R7876" s="3">
        <f>I7876 + M7876*Inputs!$B$9 - N7876/Inputs!$B$10</f>
        <v>340</v>
      </c>
    </row>
    <row r="7877" spans="1:18" x14ac:dyDescent="0.3">
      <c r="A7877" s="4">
        <v>46351.125</v>
      </c>
      <c r="B7877" s="3">
        <v>4.0125000000000002</v>
      </c>
      <c r="C7877" s="3">
        <v>0.64</v>
      </c>
      <c r="D7877" s="3">
        <f t="shared" si="1107"/>
        <v>15.266875000000004</v>
      </c>
      <c r="E7877" s="3">
        <f>MAX(B7877 - D7877/Inputs!$B$5, 0)</f>
        <v>0</v>
      </c>
      <c r="F7877" s="3">
        <f>MAX(D7877*Inputs!$B$5 - B7877, 0)</f>
        <v>9.4223500000000051</v>
      </c>
      <c r="G7877" s="3">
        <f t="shared" si="1108"/>
        <v>0.64</v>
      </c>
      <c r="H7877" t="str">
        <f t="shared" si="1109"/>
        <v>Charge</v>
      </c>
      <c r="I7877" s="3">
        <f t="shared" si="1114"/>
        <v>340</v>
      </c>
      <c r="J7877" s="3">
        <f t="shared" si="1115"/>
        <v>0</v>
      </c>
      <c r="K7877" s="3">
        <f>MIN(Inputs!$B$2, (Inputs!$B$8 - I7877)/Inputs!$B$9)</f>
        <v>0</v>
      </c>
      <c r="L7877" s="3">
        <f>MAX(MIN(Inputs!$B$2, I7877*Inputs!$B$10, Inputs!$B$8*Inputs!$B$4 - J7877), 0)</f>
        <v>170</v>
      </c>
      <c r="M7877" s="3">
        <f t="shared" si="1110"/>
        <v>0</v>
      </c>
      <c r="N7877" s="3">
        <f t="shared" si="1111"/>
        <v>0</v>
      </c>
      <c r="O7877" s="3">
        <f>IF(H7877="Reg", MIN(Inputs!$B$2, I7877*Inputs!$B$10, (Inputs!$B$8-I7877)/Inputs!$B$9), 0)</f>
        <v>0</v>
      </c>
      <c r="P7877" s="3">
        <f t="shared" si="1112"/>
        <v>0</v>
      </c>
      <c r="Q7877" s="3">
        <f t="shared" si="1113"/>
        <v>0</v>
      </c>
      <c r="R7877" s="3">
        <f>I7877 + M7877*Inputs!$B$9 - N7877/Inputs!$B$10</f>
        <v>340</v>
      </c>
    </row>
    <row r="7878" spans="1:18" x14ac:dyDescent="0.3">
      <c r="A7878" s="4">
        <v>46351.166666666657</v>
      </c>
      <c r="B7878" s="3">
        <v>7.67</v>
      </c>
      <c r="C7878" s="3">
        <v>0.56999999999999995</v>
      </c>
      <c r="D7878" s="3">
        <f t="shared" si="1107"/>
        <v>15.266875000000004</v>
      </c>
      <c r="E7878" s="3">
        <f>MAX(B7878 - D7878/Inputs!$B$5, 0)</f>
        <v>0</v>
      </c>
      <c r="F7878" s="3">
        <f>MAX(D7878*Inputs!$B$5 - B7878, 0)</f>
        <v>5.7648500000000045</v>
      </c>
      <c r="G7878" s="3">
        <f t="shared" si="1108"/>
        <v>0.56999999999999995</v>
      </c>
      <c r="H7878" t="str">
        <f t="shared" si="1109"/>
        <v>Charge</v>
      </c>
      <c r="I7878" s="3">
        <f t="shared" si="1114"/>
        <v>340</v>
      </c>
      <c r="J7878" s="3">
        <f t="shared" si="1115"/>
        <v>0</v>
      </c>
      <c r="K7878" s="3">
        <f>MIN(Inputs!$B$2, (Inputs!$B$8 - I7878)/Inputs!$B$9)</f>
        <v>0</v>
      </c>
      <c r="L7878" s="3">
        <f>MAX(MIN(Inputs!$B$2, I7878*Inputs!$B$10, Inputs!$B$8*Inputs!$B$4 - J7878), 0)</f>
        <v>170</v>
      </c>
      <c r="M7878" s="3">
        <f t="shared" si="1110"/>
        <v>0</v>
      </c>
      <c r="N7878" s="3">
        <f t="shared" si="1111"/>
        <v>0</v>
      </c>
      <c r="O7878" s="3">
        <f>IF(H7878="Reg", MIN(Inputs!$B$2, I7878*Inputs!$B$10, (Inputs!$B$8-I7878)/Inputs!$B$9), 0)</f>
        <v>0</v>
      </c>
      <c r="P7878" s="3">
        <f t="shared" si="1112"/>
        <v>0</v>
      </c>
      <c r="Q7878" s="3">
        <f t="shared" si="1113"/>
        <v>0</v>
      </c>
      <c r="R7878" s="3">
        <f>I7878 + M7878*Inputs!$B$9 - N7878/Inputs!$B$10</f>
        <v>340</v>
      </c>
    </row>
    <row r="7879" spans="1:18" x14ac:dyDescent="0.3">
      <c r="A7879" s="4">
        <v>46351.208333333343</v>
      </c>
      <c r="B7879" s="3">
        <v>11.094999999999999</v>
      </c>
      <c r="C7879" s="3">
        <v>0.5</v>
      </c>
      <c r="D7879" s="3">
        <f t="shared" si="1107"/>
        <v>15.266875000000004</v>
      </c>
      <c r="E7879" s="3">
        <f>MAX(B7879 - D7879/Inputs!$B$5, 0)</f>
        <v>0</v>
      </c>
      <c r="F7879" s="3">
        <f>MAX(D7879*Inputs!$B$5 - B7879, 0)</f>
        <v>2.3398500000000055</v>
      </c>
      <c r="G7879" s="3">
        <f t="shared" si="1108"/>
        <v>0.5</v>
      </c>
      <c r="H7879" t="str">
        <f t="shared" si="1109"/>
        <v>Charge</v>
      </c>
      <c r="I7879" s="3">
        <f t="shared" si="1114"/>
        <v>340</v>
      </c>
      <c r="J7879" s="3">
        <f t="shared" si="1115"/>
        <v>0</v>
      </c>
      <c r="K7879" s="3">
        <f>MIN(Inputs!$B$2, (Inputs!$B$8 - I7879)/Inputs!$B$9)</f>
        <v>0</v>
      </c>
      <c r="L7879" s="3">
        <f>MAX(MIN(Inputs!$B$2, I7879*Inputs!$B$10, Inputs!$B$8*Inputs!$B$4 - J7879), 0)</f>
        <v>170</v>
      </c>
      <c r="M7879" s="3">
        <f t="shared" si="1110"/>
        <v>0</v>
      </c>
      <c r="N7879" s="3">
        <f t="shared" si="1111"/>
        <v>0</v>
      </c>
      <c r="O7879" s="3">
        <f>IF(H7879="Reg", MIN(Inputs!$B$2, I7879*Inputs!$B$10, (Inputs!$B$8-I7879)/Inputs!$B$9), 0)</f>
        <v>0</v>
      </c>
      <c r="P7879" s="3">
        <f t="shared" si="1112"/>
        <v>0</v>
      </c>
      <c r="Q7879" s="3">
        <f t="shared" si="1113"/>
        <v>0</v>
      </c>
      <c r="R7879" s="3">
        <f>I7879 + M7879*Inputs!$B$9 - N7879/Inputs!$B$10</f>
        <v>340</v>
      </c>
    </row>
    <row r="7880" spans="1:18" x14ac:dyDescent="0.3">
      <c r="A7880" s="4">
        <v>46351.25</v>
      </c>
      <c r="B7880" s="3">
        <v>10.129999999999999</v>
      </c>
      <c r="C7880" s="3">
        <v>0.88</v>
      </c>
      <c r="D7880" s="3">
        <f t="shared" si="1107"/>
        <v>15.266875000000004</v>
      </c>
      <c r="E7880" s="3">
        <f>MAX(B7880 - D7880/Inputs!$B$5, 0)</f>
        <v>0</v>
      </c>
      <c r="F7880" s="3">
        <f>MAX(D7880*Inputs!$B$5 - B7880, 0)</f>
        <v>3.3048500000000054</v>
      </c>
      <c r="G7880" s="3">
        <f t="shared" si="1108"/>
        <v>0.88</v>
      </c>
      <c r="H7880" t="str">
        <f t="shared" si="1109"/>
        <v>Charge</v>
      </c>
      <c r="I7880" s="3">
        <f t="shared" si="1114"/>
        <v>340</v>
      </c>
      <c r="J7880" s="3">
        <f t="shared" si="1115"/>
        <v>0</v>
      </c>
      <c r="K7880" s="3">
        <f>MIN(Inputs!$B$2, (Inputs!$B$8 - I7880)/Inputs!$B$9)</f>
        <v>0</v>
      </c>
      <c r="L7880" s="3">
        <f>MAX(MIN(Inputs!$B$2, I7880*Inputs!$B$10, Inputs!$B$8*Inputs!$B$4 - J7880), 0)</f>
        <v>170</v>
      </c>
      <c r="M7880" s="3">
        <f t="shared" si="1110"/>
        <v>0</v>
      </c>
      <c r="N7880" s="3">
        <f t="shared" si="1111"/>
        <v>0</v>
      </c>
      <c r="O7880" s="3">
        <f>IF(H7880="Reg", MIN(Inputs!$B$2, I7880*Inputs!$B$10, (Inputs!$B$8-I7880)/Inputs!$B$9), 0)</f>
        <v>0</v>
      </c>
      <c r="P7880" s="3">
        <f t="shared" si="1112"/>
        <v>0</v>
      </c>
      <c r="Q7880" s="3">
        <f t="shared" si="1113"/>
        <v>0</v>
      </c>
      <c r="R7880" s="3">
        <f>I7880 + M7880*Inputs!$B$9 - N7880/Inputs!$B$10</f>
        <v>340</v>
      </c>
    </row>
    <row r="7881" spans="1:18" x14ac:dyDescent="0.3">
      <c r="A7881" s="4">
        <v>46351.291666666657</v>
      </c>
      <c r="B7881" s="3">
        <v>11.354999999999999</v>
      </c>
      <c r="C7881" s="3">
        <v>20.18</v>
      </c>
      <c r="D7881" s="3">
        <f t="shared" si="1107"/>
        <v>15.266875000000004</v>
      </c>
      <c r="E7881" s="3">
        <f>MAX(B7881 - D7881/Inputs!$B$5, 0)</f>
        <v>0</v>
      </c>
      <c r="F7881" s="3">
        <f>MAX(D7881*Inputs!$B$5 - B7881, 0)</f>
        <v>2.0798500000000057</v>
      </c>
      <c r="G7881" s="3">
        <f t="shared" si="1108"/>
        <v>20.18</v>
      </c>
      <c r="H7881" t="str">
        <f t="shared" si="1109"/>
        <v>Reg</v>
      </c>
      <c r="I7881" s="3">
        <f t="shared" si="1114"/>
        <v>340</v>
      </c>
      <c r="J7881" s="3">
        <f t="shared" si="1115"/>
        <v>0</v>
      </c>
      <c r="K7881" s="3">
        <f>MIN(Inputs!$B$2, (Inputs!$B$8 - I7881)/Inputs!$B$9)</f>
        <v>0</v>
      </c>
      <c r="L7881" s="3">
        <f>MAX(MIN(Inputs!$B$2, I7881*Inputs!$B$10, Inputs!$B$8*Inputs!$B$4 - J7881), 0)</f>
        <v>170</v>
      </c>
      <c r="M7881" s="3">
        <f t="shared" si="1110"/>
        <v>0</v>
      </c>
      <c r="N7881" s="3">
        <f t="shared" si="1111"/>
        <v>0</v>
      </c>
      <c r="O7881" s="3">
        <f>IF(H7881="Reg", MIN(Inputs!$B$2, I7881*Inputs!$B$10, (Inputs!$B$8-I7881)/Inputs!$B$9), 0)</f>
        <v>0</v>
      </c>
      <c r="P7881" s="3">
        <f t="shared" si="1112"/>
        <v>0</v>
      </c>
      <c r="Q7881" s="3">
        <f t="shared" si="1113"/>
        <v>0</v>
      </c>
      <c r="R7881" s="3">
        <f>I7881 + M7881*Inputs!$B$9 - N7881/Inputs!$B$10</f>
        <v>340</v>
      </c>
    </row>
    <row r="7882" spans="1:18" x14ac:dyDescent="0.3">
      <c r="A7882" s="4">
        <v>46351.333333333343</v>
      </c>
      <c r="B7882" s="3">
        <v>11.7775</v>
      </c>
      <c r="C7882" s="3">
        <v>16.14</v>
      </c>
      <c r="D7882" s="3">
        <f t="shared" si="1107"/>
        <v>15.266875000000004</v>
      </c>
      <c r="E7882" s="3">
        <f>MAX(B7882 - D7882/Inputs!$B$5, 0)</f>
        <v>0</v>
      </c>
      <c r="F7882" s="3">
        <f>MAX(D7882*Inputs!$B$5 - B7882, 0)</f>
        <v>1.6573500000000045</v>
      </c>
      <c r="G7882" s="3">
        <f t="shared" si="1108"/>
        <v>16.14</v>
      </c>
      <c r="H7882" t="str">
        <f t="shared" si="1109"/>
        <v>Reg</v>
      </c>
      <c r="I7882" s="3">
        <f t="shared" si="1114"/>
        <v>340</v>
      </c>
      <c r="J7882" s="3">
        <f t="shared" si="1115"/>
        <v>0</v>
      </c>
      <c r="K7882" s="3">
        <f>MIN(Inputs!$B$2, (Inputs!$B$8 - I7882)/Inputs!$B$9)</f>
        <v>0</v>
      </c>
      <c r="L7882" s="3">
        <f>MAX(MIN(Inputs!$B$2, I7882*Inputs!$B$10, Inputs!$B$8*Inputs!$B$4 - J7882), 0)</f>
        <v>170</v>
      </c>
      <c r="M7882" s="3">
        <f t="shared" si="1110"/>
        <v>0</v>
      </c>
      <c r="N7882" s="3">
        <f t="shared" si="1111"/>
        <v>0</v>
      </c>
      <c r="O7882" s="3">
        <f>IF(H7882="Reg", MIN(Inputs!$B$2, I7882*Inputs!$B$10, (Inputs!$B$8-I7882)/Inputs!$B$9), 0)</f>
        <v>0</v>
      </c>
      <c r="P7882" s="3">
        <f t="shared" si="1112"/>
        <v>0</v>
      </c>
      <c r="Q7882" s="3">
        <f t="shared" si="1113"/>
        <v>0</v>
      </c>
      <c r="R7882" s="3">
        <f>I7882 + M7882*Inputs!$B$9 - N7882/Inputs!$B$10</f>
        <v>340</v>
      </c>
    </row>
    <row r="7883" spans="1:18" x14ac:dyDescent="0.3">
      <c r="A7883" s="4">
        <v>46351.375</v>
      </c>
      <c r="B7883" s="3">
        <v>13.14</v>
      </c>
      <c r="C7883" s="3">
        <v>2</v>
      </c>
      <c r="D7883" s="3">
        <f t="shared" si="1107"/>
        <v>15.266875000000004</v>
      </c>
      <c r="E7883" s="3">
        <f>MAX(B7883 - D7883/Inputs!$B$5, 0)</f>
        <v>0</v>
      </c>
      <c r="F7883" s="3">
        <f>MAX(D7883*Inputs!$B$5 - B7883, 0)</f>
        <v>0.29485000000000383</v>
      </c>
      <c r="G7883" s="3">
        <f t="shared" si="1108"/>
        <v>2</v>
      </c>
      <c r="H7883" t="str">
        <f t="shared" si="1109"/>
        <v>Reg</v>
      </c>
      <c r="I7883" s="3">
        <f t="shared" si="1114"/>
        <v>340</v>
      </c>
      <c r="J7883" s="3">
        <f t="shared" si="1115"/>
        <v>0</v>
      </c>
      <c r="K7883" s="3">
        <f>MIN(Inputs!$B$2, (Inputs!$B$8 - I7883)/Inputs!$B$9)</f>
        <v>0</v>
      </c>
      <c r="L7883" s="3">
        <f>MAX(MIN(Inputs!$B$2, I7883*Inputs!$B$10, Inputs!$B$8*Inputs!$B$4 - J7883), 0)</f>
        <v>170</v>
      </c>
      <c r="M7883" s="3">
        <f t="shared" si="1110"/>
        <v>0</v>
      </c>
      <c r="N7883" s="3">
        <f t="shared" si="1111"/>
        <v>0</v>
      </c>
      <c r="O7883" s="3">
        <f>IF(H7883="Reg", MIN(Inputs!$B$2, I7883*Inputs!$B$10, (Inputs!$B$8-I7883)/Inputs!$B$9), 0)</f>
        <v>0</v>
      </c>
      <c r="P7883" s="3">
        <f t="shared" si="1112"/>
        <v>0</v>
      </c>
      <c r="Q7883" s="3">
        <f t="shared" si="1113"/>
        <v>0</v>
      </c>
      <c r="R7883" s="3">
        <f>I7883 + M7883*Inputs!$B$9 - N7883/Inputs!$B$10</f>
        <v>340</v>
      </c>
    </row>
    <row r="7884" spans="1:18" x14ac:dyDescent="0.3">
      <c r="A7884" s="4">
        <v>46351.416666666657</v>
      </c>
      <c r="B7884" s="3">
        <v>14.5975</v>
      </c>
      <c r="C7884" s="3">
        <v>1.06</v>
      </c>
      <c r="D7884" s="3">
        <f t="shared" si="1107"/>
        <v>15.266875000000004</v>
      </c>
      <c r="E7884" s="3">
        <f>MAX(B7884 - D7884/Inputs!$B$5, 0)</f>
        <v>0</v>
      </c>
      <c r="F7884" s="3">
        <f>MAX(D7884*Inputs!$B$5 - B7884, 0)</f>
        <v>0</v>
      </c>
      <c r="G7884" s="3">
        <f t="shared" si="1108"/>
        <v>1.06</v>
      </c>
      <c r="H7884" t="str">
        <f t="shared" si="1109"/>
        <v>Reg</v>
      </c>
      <c r="I7884" s="3">
        <f t="shared" si="1114"/>
        <v>340</v>
      </c>
      <c r="J7884" s="3">
        <f t="shared" si="1115"/>
        <v>0</v>
      </c>
      <c r="K7884" s="3">
        <f>MIN(Inputs!$B$2, (Inputs!$B$8 - I7884)/Inputs!$B$9)</f>
        <v>0</v>
      </c>
      <c r="L7884" s="3">
        <f>MAX(MIN(Inputs!$B$2, I7884*Inputs!$B$10, Inputs!$B$8*Inputs!$B$4 - J7884), 0)</f>
        <v>170</v>
      </c>
      <c r="M7884" s="3">
        <f t="shared" si="1110"/>
        <v>0</v>
      </c>
      <c r="N7884" s="3">
        <f t="shared" si="1111"/>
        <v>0</v>
      </c>
      <c r="O7884" s="3">
        <f>IF(H7884="Reg", MIN(Inputs!$B$2, I7884*Inputs!$B$10, (Inputs!$B$8-I7884)/Inputs!$B$9), 0)</f>
        <v>0</v>
      </c>
      <c r="P7884" s="3">
        <f t="shared" si="1112"/>
        <v>0</v>
      </c>
      <c r="Q7884" s="3">
        <f t="shared" si="1113"/>
        <v>0</v>
      </c>
      <c r="R7884" s="3">
        <f>I7884 + M7884*Inputs!$B$9 - N7884/Inputs!$B$10</f>
        <v>340</v>
      </c>
    </row>
    <row r="7885" spans="1:18" x14ac:dyDescent="0.3">
      <c r="A7885" s="4">
        <v>46351.458333333343</v>
      </c>
      <c r="B7885" s="3">
        <v>14.952500000000001</v>
      </c>
      <c r="C7885" s="3">
        <v>1</v>
      </c>
      <c r="D7885" s="3">
        <f t="shared" si="1107"/>
        <v>15.266875000000004</v>
      </c>
      <c r="E7885" s="3">
        <f>MAX(B7885 - D7885/Inputs!$B$5, 0)</f>
        <v>0</v>
      </c>
      <c r="F7885" s="3">
        <f>MAX(D7885*Inputs!$B$5 - B7885, 0)</f>
        <v>0</v>
      </c>
      <c r="G7885" s="3">
        <f t="shared" si="1108"/>
        <v>1</v>
      </c>
      <c r="H7885" t="str">
        <f t="shared" si="1109"/>
        <v>Reg</v>
      </c>
      <c r="I7885" s="3">
        <f t="shared" si="1114"/>
        <v>340</v>
      </c>
      <c r="J7885" s="3">
        <f t="shared" si="1115"/>
        <v>0</v>
      </c>
      <c r="K7885" s="3">
        <f>MIN(Inputs!$B$2, (Inputs!$B$8 - I7885)/Inputs!$B$9)</f>
        <v>0</v>
      </c>
      <c r="L7885" s="3">
        <f>MAX(MIN(Inputs!$B$2, I7885*Inputs!$B$10, Inputs!$B$8*Inputs!$B$4 - J7885), 0)</f>
        <v>170</v>
      </c>
      <c r="M7885" s="3">
        <f t="shared" si="1110"/>
        <v>0</v>
      </c>
      <c r="N7885" s="3">
        <f t="shared" si="1111"/>
        <v>0</v>
      </c>
      <c r="O7885" s="3">
        <f>IF(H7885="Reg", MIN(Inputs!$B$2, I7885*Inputs!$B$10, (Inputs!$B$8-I7885)/Inputs!$B$9), 0)</f>
        <v>0</v>
      </c>
      <c r="P7885" s="3">
        <f t="shared" si="1112"/>
        <v>0</v>
      </c>
      <c r="Q7885" s="3">
        <f t="shared" si="1113"/>
        <v>0</v>
      </c>
      <c r="R7885" s="3">
        <f>I7885 + M7885*Inputs!$B$9 - N7885/Inputs!$B$10</f>
        <v>340</v>
      </c>
    </row>
    <row r="7886" spans="1:18" x14ac:dyDescent="0.3">
      <c r="A7886" s="4">
        <v>46351.5</v>
      </c>
      <c r="B7886" s="3">
        <v>17.282499999999999</v>
      </c>
      <c r="C7886" s="3">
        <v>0.72</v>
      </c>
      <c r="D7886" s="3">
        <f t="shared" si="1107"/>
        <v>15.266875000000004</v>
      </c>
      <c r="E7886" s="3">
        <f>MAX(B7886 - D7886/Inputs!$B$5, 0)</f>
        <v>0</v>
      </c>
      <c r="F7886" s="3">
        <f>MAX(D7886*Inputs!$B$5 - B7886, 0)</f>
        <v>0</v>
      </c>
      <c r="G7886" s="3">
        <f t="shared" si="1108"/>
        <v>0.72</v>
      </c>
      <c r="H7886" t="str">
        <f t="shared" si="1109"/>
        <v>Reg</v>
      </c>
      <c r="I7886" s="3">
        <f t="shared" si="1114"/>
        <v>340</v>
      </c>
      <c r="J7886" s="3">
        <f t="shared" si="1115"/>
        <v>0</v>
      </c>
      <c r="K7886" s="3">
        <f>MIN(Inputs!$B$2, (Inputs!$B$8 - I7886)/Inputs!$B$9)</f>
        <v>0</v>
      </c>
      <c r="L7886" s="3">
        <f>MAX(MIN(Inputs!$B$2, I7886*Inputs!$B$10, Inputs!$B$8*Inputs!$B$4 - J7886), 0)</f>
        <v>170</v>
      </c>
      <c r="M7886" s="3">
        <f t="shared" si="1110"/>
        <v>0</v>
      </c>
      <c r="N7886" s="3">
        <f t="shared" si="1111"/>
        <v>0</v>
      </c>
      <c r="O7886" s="3">
        <f>IF(H7886="Reg", MIN(Inputs!$B$2, I7886*Inputs!$B$10, (Inputs!$B$8-I7886)/Inputs!$B$9), 0)</f>
        <v>0</v>
      </c>
      <c r="P7886" s="3">
        <f t="shared" si="1112"/>
        <v>0</v>
      </c>
      <c r="Q7886" s="3">
        <f t="shared" si="1113"/>
        <v>0</v>
      </c>
      <c r="R7886" s="3">
        <f>I7886 + M7886*Inputs!$B$9 - N7886/Inputs!$B$10</f>
        <v>340</v>
      </c>
    </row>
    <row r="7887" spans="1:18" x14ac:dyDescent="0.3">
      <c r="A7887" s="4">
        <v>46351.541666666657</v>
      </c>
      <c r="B7887" s="3">
        <v>18.04</v>
      </c>
      <c r="C7887" s="3">
        <v>0.5</v>
      </c>
      <c r="D7887" s="3">
        <f t="shared" si="1107"/>
        <v>15.266875000000004</v>
      </c>
      <c r="E7887" s="3">
        <f>MAX(B7887 - D7887/Inputs!$B$5, 0)</f>
        <v>0.6912784090909021</v>
      </c>
      <c r="F7887" s="3">
        <f>MAX(D7887*Inputs!$B$5 - B7887, 0)</f>
        <v>0</v>
      </c>
      <c r="G7887" s="3">
        <f t="shared" si="1108"/>
        <v>0.5</v>
      </c>
      <c r="H7887" t="str">
        <f t="shared" si="1109"/>
        <v>Discharge</v>
      </c>
      <c r="I7887" s="3">
        <f t="shared" si="1114"/>
        <v>340</v>
      </c>
      <c r="J7887" s="3">
        <f t="shared" si="1115"/>
        <v>0</v>
      </c>
      <c r="K7887" s="3">
        <f>MIN(Inputs!$B$2, (Inputs!$B$8 - I7887)/Inputs!$B$9)</f>
        <v>0</v>
      </c>
      <c r="L7887" s="3">
        <f>MAX(MIN(Inputs!$B$2, I7887*Inputs!$B$10, Inputs!$B$8*Inputs!$B$4 - J7887), 0)</f>
        <v>170</v>
      </c>
      <c r="M7887" s="3">
        <f t="shared" si="1110"/>
        <v>0</v>
      </c>
      <c r="N7887" s="3">
        <f t="shared" si="1111"/>
        <v>170</v>
      </c>
      <c r="O7887" s="3">
        <f>IF(H7887="Reg", MIN(Inputs!$B$2, I7887*Inputs!$B$10, (Inputs!$B$8-I7887)/Inputs!$B$9), 0)</f>
        <v>0</v>
      </c>
      <c r="P7887" s="3">
        <f t="shared" si="1112"/>
        <v>3066.7999999999997</v>
      </c>
      <c r="Q7887" s="3">
        <f t="shared" si="1113"/>
        <v>0</v>
      </c>
      <c r="R7887" s="3">
        <f>I7887 + M7887*Inputs!$B$9 - N7887/Inputs!$B$10</f>
        <v>158.77939109773115</v>
      </c>
    </row>
    <row r="7888" spans="1:18" x14ac:dyDescent="0.3">
      <c r="A7888" s="4">
        <v>46351.583333333343</v>
      </c>
      <c r="B7888" s="3">
        <v>18.824999999999999</v>
      </c>
      <c r="C7888" s="3">
        <v>0.89</v>
      </c>
      <c r="D7888" s="3">
        <f t="shared" si="1107"/>
        <v>15.266875000000004</v>
      </c>
      <c r="E7888" s="3">
        <f>MAX(B7888 - D7888/Inputs!$B$5, 0)</f>
        <v>1.4762784090909022</v>
      </c>
      <c r="F7888" s="3">
        <f>MAX(D7888*Inputs!$B$5 - B7888, 0)</f>
        <v>0</v>
      </c>
      <c r="G7888" s="3">
        <f t="shared" si="1108"/>
        <v>0.89</v>
      </c>
      <c r="H7888" t="str">
        <f t="shared" si="1109"/>
        <v>Discharge</v>
      </c>
      <c r="I7888" s="3">
        <f t="shared" si="1114"/>
        <v>158.77939109773115</v>
      </c>
      <c r="J7888" s="3">
        <f t="shared" si="1115"/>
        <v>170</v>
      </c>
      <c r="K7888" s="3">
        <f>MIN(Inputs!$B$2, (Inputs!$B$8 - I7888)/Inputs!$B$9)</f>
        <v>170</v>
      </c>
      <c r="L7888" s="3">
        <f>MAX(MIN(Inputs!$B$2, I7888*Inputs!$B$10, Inputs!$B$8*Inputs!$B$4 - J7888), 0)</f>
        <v>148.94827166799323</v>
      </c>
      <c r="M7888" s="3">
        <f t="shared" si="1110"/>
        <v>0</v>
      </c>
      <c r="N7888" s="3">
        <f t="shared" si="1111"/>
        <v>148.94827166799323</v>
      </c>
      <c r="O7888" s="3">
        <f>IF(H7888="Reg", MIN(Inputs!$B$2, I7888*Inputs!$B$10, (Inputs!$B$8-I7888)/Inputs!$B$9), 0)</f>
        <v>0</v>
      </c>
      <c r="P7888" s="3">
        <f t="shared" si="1112"/>
        <v>2803.9512141499722</v>
      </c>
      <c r="Q7888" s="3">
        <f t="shared" si="1113"/>
        <v>0</v>
      </c>
      <c r="R7888" s="3">
        <f>I7888 + M7888*Inputs!$B$9 - N7888/Inputs!$B$10</f>
        <v>0</v>
      </c>
    </row>
    <row r="7889" spans="1:18" x14ac:dyDescent="0.3">
      <c r="A7889" s="4">
        <v>46351.625</v>
      </c>
      <c r="B7889" s="3">
        <v>16.740000000000002</v>
      </c>
      <c r="C7889" s="3">
        <v>1</v>
      </c>
      <c r="D7889" s="3">
        <f t="shared" si="1107"/>
        <v>15.266875000000004</v>
      </c>
      <c r="E7889" s="3">
        <f>MAX(B7889 - D7889/Inputs!$B$5, 0)</f>
        <v>0</v>
      </c>
      <c r="F7889" s="3">
        <f>MAX(D7889*Inputs!$B$5 - B7889, 0)</f>
        <v>0</v>
      </c>
      <c r="G7889" s="3">
        <f t="shared" si="1108"/>
        <v>1</v>
      </c>
      <c r="H7889" t="str">
        <f t="shared" si="1109"/>
        <v>Reg</v>
      </c>
      <c r="I7889" s="3">
        <f t="shared" si="1114"/>
        <v>0</v>
      </c>
      <c r="J7889" s="3">
        <f t="shared" si="1115"/>
        <v>318.94827166799325</v>
      </c>
      <c r="K7889" s="3">
        <f>MIN(Inputs!$B$2, (Inputs!$B$8 - I7889)/Inputs!$B$9)</f>
        <v>170</v>
      </c>
      <c r="L7889" s="3">
        <f>MAX(MIN(Inputs!$B$2, I7889*Inputs!$B$10, Inputs!$B$8*Inputs!$B$4 - J7889), 0)</f>
        <v>0</v>
      </c>
      <c r="M7889" s="3">
        <f t="shared" si="1110"/>
        <v>0</v>
      </c>
      <c r="N7889" s="3">
        <f t="shared" si="1111"/>
        <v>0</v>
      </c>
      <c r="O7889" s="3">
        <f>IF(H7889="Reg", MIN(Inputs!$B$2, I7889*Inputs!$B$10, (Inputs!$B$8-I7889)/Inputs!$B$9), 0)</f>
        <v>0</v>
      </c>
      <c r="P7889" s="3">
        <f t="shared" si="1112"/>
        <v>0</v>
      </c>
      <c r="Q7889" s="3">
        <f t="shared" si="1113"/>
        <v>0</v>
      </c>
      <c r="R7889" s="3">
        <f>I7889 + M7889*Inputs!$B$9 - N7889/Inputs!$B$10</f>
        <v>0</v>
      </c>
    </row>
    <row r="7890" spans="1:18" x14ac:dyDescent="0.3">
      <c r="A7890" s="4">
        <v>46351.666666666657</v>
      </c>
      <c r="B7890" s="3">
        <v>21.395</v>
      </c>
      <c r="C7890" s="3">
        <v>1.37</v>
      </c>
      <c r="D7890" s="3">
        <f t="shared" si="1107"/>
        <v>15.266875000000004</v>
      </c>
      <c r="E7890" s="3">
        <f>MAX(B7890 - D7890/Inputs!$B$5, 0)</f>
        <v>4.0462784090909025</v>
      </c>
      <c r="F7890" s="3">
        <f>MAX(D7890*Inputs!$B$5 - B7890, 0)</f>
        <v>0</v>
      </c>
      <c r="G7890" s="3">
        <f t="shared" si="1108"/>
        <v>1.37</v>
      </c>
      <c r="H7890" t="str">
        <f t="shared" si="1109"/>
        <v>Discharge</v>
      </c>
      <c r="I7890" s="3">
        <f t="shared" si="1114"/>
        <v>0</v>
      </c>
      <c r="J7890" s="3">
        <f t="shared" si="1115"/>
        <v>318.94827166799325</v>
      </c>
      <c r="K7890" s="3">
        <f>MIN(Inputs!$B$2, (Inputs!$B$8 - I7890)/Inputs!$B$9)</f>
        <v>170</v>
      </c>
      <c r="L7890" s="3">
        <f>MAX(MIN(Inputs!$B$2, I7890*Inputs!$B$10, Inputs!$B$8*Inputs!$B$4 - J7890), 0)</f>
        <v>0</v>
      </c>
      <c r="M7890" s="3">
        <f t="shared" si="1110"/>
        <v>0</v>
      </c>
      <c r="N7890" s="3">
        <f t="shared" si="1111"/>
        <v>0</v>
      </c>
      <c r="O7890" s="3">
        <f>IF(H7890="Reg", MIN(Inputs!$B$2, I7890*Inputs!$B$10, (Inputs!$B$8-I7890)/Inputs!$B$9), 0)</f>
        <v>0</v>
      </c>
      <c r="P7890" s="3">
        <f t="shared" si="1112"/>
        <v>0</v>
      </c>
      <c r="Q7890" s="3">
        <f t="shared" si="1113"/>
        <v>0</v>
      </c>
      <c r="R7890" s="3">
        <f>I7890 + M7890*Inputs!$B$9 - N7890/Inputs!$B$10</f>
        <v>0</v>
      </c>
    </row>
    <row r="7891" spans="1:18" x14ac:dyDescent="0.3">
      <c r="A7891" s="4">
        <v>46351.708333333343</v>
      </c>
      <c r="B7891" s="3">
        <v>23.244999999999997</v>
      </c>
      <c r="C7891" s="3">
        <v>12.55</v>
      </c>
      <c r="D7891" s="3">
        <f t="shared" si="1107"/>
        <v>15.266875000000004</v>
      </c>
      <c r="E7891" s="3">
        <f>MAX(B7891 - D7891/Inputs!$B$5, 0)</f>
        <v>5.8962784090909004</v>
      </c>
      <c r="F7891" s="3">
        <f>MAX(D7891*Inputs!$B$5 - B7891, 0)</f>
        <v>0</v>
      </c>
      <c r="G7891" s="3">
        <f t="shared" si="1108"/>
        <v>12.55</v>
      </c>
      <c r="H7891" t="str">
        <f t="shared" si="1109"/>
        <v>Reg</v>
      </c>
      <c r="I7891" s="3">
        <f t="shared" si="1114"/>
        <v>0</v>
      </c>
      <c r="J7891" s="3">
        <f t="shared" si="1115"/>
        <v>318.94827166799325</v>
      </c>
      <c r="K7891" s="3">
        <f>MIN(Inputs!$B$2, (Inputs!$B$8 - I7891)/Inputs!$B$9)</f>
        <v>170</v>
      </c>
      <c r="L7891" s="3">
        <f>MAX(MIN(Inputs!$B$2, I7891*Inputs!$B$10, Inputs!$B$8*Inputs!$B$4 - J7891), 0)</f>
        <v>0</v>
      </c>
      <c r="M7891" s="3">
        <f t="shared" si="1110"/>
        <v>0</v>
      </c>
      <c r="N7891" s="3">
        <f t="shared" si="1111"/>
        <v>0</v>
      </c>
      <c r="O7891" s="3">
        <f>IF(H7891="Reg", MIN(Inputs!$B$2, I7891*Inputs!$B$10, (Inputs!$B$8-I7891)/Inputs!$B$9), 0)</f>
        <v>0</v>
      </c>
      <c r="P7891" s="3">
        <f t="shared" si="1112"/>
        <v>0</v>
      </c>
      <c r="Q7891" s="3">
        <f t="shared" si="1113"/>
        <v>0</v>
      </c>
      <c r="R7891" s="3">
        <f>I7891 + M7891*Inputs!$B$9 - N7891/Inputs!$B$10</f>
        <v>0</v>
      </c>
    </row>
    <row r="7892" spans="1:18" x14ac:dyDescent="0.3">
      <c r="A7892" s="4">
        <v>46351.75</v>
      </c>
      <c r="B7892" s="3">
        <v>20.192499999999999</v>
      </c>
      <c r="C7892" s="3">
        <v>2</v>
      </c>
      <c r="D7892" s="3">
        <f t="shared" si="1107"/>
        <v>15.266875000000004</v>
      </c>
      <c r="E7892" s="3">
        <f>MAX(B7892 - D7892/Inputs!$B$5, 0)</f>
        <v>2.843778409090902</v>
      </c>
      <c r="F7892" s="3">
        <f>MAX(D7892*Inputs!$B$5 - B7892, 0)</f>
        <v>0</v>
      </c>
      <c r="G7892" s="3">
        <f t="shared" si="1108"/>
        <v>2</v>
      </c>
      <c r="H7892" t="str">
        <f t="shared" si="1109"/>
        <v>Discharge</v>
      </c>
      <c r="I7892" s="3">
        <f t="shared" si="1114"/>
        <v>0</v>
      </c>
      <c r="J7892" s="3">
        <f t="shared" si="1115"/>
        <v>318.94827166799325</v>
      </c>
      <c r="K7892" s="3">
        <f>MIN(Inputs!$B$2, (Inputs!$B$8 - I7892)/Inputs!$B$9)</f>
        <v>170</v>
      </c>
      <c r="L7892" s="3">
        <f>MAX(MIN(Inputs!$B$2, I7892*Inputs!$B$10, Inputs!$B$8*Inputs!$B$4 - J7892), 0)</f>
        <v>0</v>
      </c>
      <c r="M7892" s="3">
        <f t="shared" si="1110"/>
        <v>0</v>
      </c>
      <c r="N7892" s="3">
        <f t="shared" si="1111"/>
        <v>0</v>
      </c>
      <c r="O7892" s="3">
        <f>IF(H7892="Reg", MIN(Inputs!$B$2, I7892*Inputs!$B$10, (Inputs!$B$8-I7892)/Inputs!$B$9), 0)</f>
        <v>0</v>
      </c>
      <c r="P7892" s="3">
        <f t="shared" si="1112"/>
        <v>0</v>
      </c>
      <c r="Q7892" s="3">
        <f t="shared" si="1113"/>
        <v>0</v>
      </c>
      <c r="R7892" s="3">
        <f>I7892 + M7892*Inputs!$B$9 - N7892/Inputs!$B$10</f>
        <v>0</v>
      </c>
    </row>
    <row r="7893" spans="1:18" x14ac:dyDescent="0.3">
      <c r="A7893" s="4">
        <v>46351.791666666657</v>
      </c>
      <c r="B7893" s="3">
        <v>18.192499999999999</v>
      </c>
      <c r="C7893" s="3">
        <v>2</v>
      </c>
      <c r="D7893" s="3">
        <f t="shared" si="1107"/>
        <v>15.266875000000004</v>
      </c>
      <c r="E7893" s="3">
        <f>MAX(B7893 - D7893/Inputs!$B$5, 0)</f>
        <v>0.84377840909090196</v>
      </c>
      <c r="F7893" s="3">
        <f>MAX(D7893*Inputs!$B$5 - B7893, 0)</f>
        <v>0</v>
      </c>
      <c r="G7893" s="3">
        <f t="shared" si="1108"/>
        <v>2</v>
      </c>
      <c r="H7893" t="str">
        <f t="shared" si="1109"/>
        <v>Reg</v>
      </c>
      <c r="I7893" s="3">
        <f t="shared" si="1114"/>
        <v>0</v>
      </c>
      <c r="J7893" s="3">
        <f t="shared" si="1115"/>
        <v>318.94827166799325</v>
      </c>
      <c r="K7893" s="3">
        <f>MIN(Inputs!$B$2, (Inputs!$B$8 - I7893)/Inputs!$B$9)</f>
        <v>170</v>
      </c>
      <c r="L7893" s="3">
        <f>MAX(MIN(Inputs!$B$2, I7893*Inputs!$B$10, Inputs!$B$8*Inputs!$B$4 - J7893), 0)</f>
        <v>0</v>
      </c>
      <c r="M7893" s="3">
        <f t="shared" si="1110"/>
        <v>0</v>
      </c>
      <c r="N7893" s="3">
        <f t="shared" si="1111"/>
        <v>0</v>
      </c>
      <c r="O7893" s="3">
        <f>IF(H7893="Reg", MIN(Inputs!$B$2, I7893*Inputs!$B$10, (Inputs!$B$8-I7893)/Inputs!$B$9), 0)</f>
        <v>0</v>
      </c>
      <c r="P7893" s="3">
        <f t="shared" si="1112"/>
        <v>0</v>
      </c>
      <c r="Q7893" s="3">
        <f t="shared" si="1113"/>
        <v>0</v>
      </c>
      <c r="R7893" s="3">
        <f>I7893 + M7893*Inputs!$B$9 - N7893/Inputs!$B$10</f>
        <v>0</v>
      </c>
    </row>
    <row r="7894" spans="1:18" x14ac:dyDescent="0.3">
      <c r="A7894" s="4">
        <v>46351.833333333343</v>
      </c>
      <c r="B7894" s="3">
        <v>20.7925</v>
      </c>
      <c r="C7894" s="3">
        <v>1.06</v>
      </c>
      <c r="D7894" s="3">
        <f t="shared" si="1107"/>
        <v>15.266875000000004</v>
      </c>
      <c r="E7894" s="3">
        <f>MAX(B7894 - D7894/Inputs!$B$5, 0)</f>
        <v>3.4437784090909034</v>
      </c>
      <c r="F7894" s="3">
        <f>MAX(D7894*Inputs!$B$5 - B7894, 0)</f>
        <v>0</v>
      </c>
      <c r="G7894" s="3">
        <f t="shared" si="1108"/>
        <v>1.06</v>
      </c>
      <c r="H7894" t="str">
        <f t="shared" si="1109"/>
        <v>Discharge</v>
      </c>
      <c r="I7894" s="3">
        <f t="shared" si="1114"/>
        <v>0</v>
      </c>
      <c r="J7894" s="3">
        <f t="shared" si="1115"/>
        <v>318.94827166799325</v>
      </c>
      <c r="K7894" s="3">
        <f>MIN(Inputs!$B$2, (Inputs!$B$8 - I7894)/Inputs!$B$9)</f>
        <v>170</v>
      </c>
      <c r="L7894" s="3">
        <f>MAX(MIN(Inputs!$B$2, I7894*Inputs!$B$10, Inputs!$B$8*Inputs!$B$4 - J7894), 0)</f>
        <v>0</v>
      </c>
      <c r="M7894" s="3">
        <f t="shared" si="1110"/>
        <v>0</v>
      </c>
      <c r="N7894" s="3">
        <f t="shared" si="1111"/>
        <v>0</v>
      </c>
      <c r="O7894" s="3">
        <f>IF(H7894="Reg", MIN(Inputs!$B$2, I7894*Inputs!$B$10, (Inputs!$B$8-I7894)/Inputs!$B$9), 0)</f>
        <v>0</v>
      </c>
      <c r="P7894" s="3">
        <f t="shared" si="1112"/>
        <v>0</v>
      </c>
      <c r="Q7894" s="3">
        <f t="shared" si="1113"/>
        <v>0</v>
      </c>
      <c r="R7894" s="3">
        <f>I7894 + M7894*Inputs!$B$9 - N7894/Inputs!$B$10</f>
        <v>0</v>
      </c>
    </row>
    <row r="7895" spans="1:18" x14ac:dyDescent="0.3">
      <c r="A7895" s="4">
        <v>46351.875</v>
      </c>
      <c r="B7895" s="3">
        <v>21.737500000000001</v>
      </c>
      <c r="C7895" s="3">
        <v>0.84</v>
      </c>
      <c r="D7895" s="3">
        <f t="shared" si="1107"/>
        <v>15.266875000000004</v>
      </c>
      <c r="E7895" s="3">
        <f>MAX(B7895 - D7895/Inputs!$B$5, 0)</f>
        <v>4.3887784090909037</v>
      </c>
      <c r="F7895" s="3">
        <f>MAX(D7895*Inputs!$B$5 - B7895, 0)</f>
        <v>0</v>
      </c>
      <c r="G7895" s="3">
        <f t="shared" si="1108"/>
        <v>0.84</v>
      </c>
      <c r="H7895" t="str">
        <f t="shared" si="1109"/>
        <v>Discharge</v>
      </c>
      <c r="I7895" s="3">
        <f t="shared" si="1114"/>
        <v>0</v>
      </c>
      <c r="J7895" s="3">
        <f t="shared" si="1115"/>
        <v>318.94827166799325</v>
      </c>
      <c r="K7895" s="3">
        <f>MIN(Inputs!$B$2, (Inputs!$B$8 - I7895)/Inputs!$B$9)</f>
        <v>170</v>
      </c>
      <c r="L7895" s="3">
        <f>MAX(MIN(Inputs!$B$2, I7895*Inputs!$B$10, Inputs!$B$8*Inputs!$B$4 - J7895), 0)</f>
        <v>0</v>
      </c>
      <c r="M7895" s="3">
        <f t="shared" si="1110"/>
        <v>0</v>
      </c>
      <c r="N7895" s="3">
        <f t="shared" si="1111"/>
        <v>0</v>
      </c>
      <c r="O7895" s="3">
        <f>IF(H7895="Reg", MIN(Inputs!$B$2, I7895*Inputs!$B$10, (Inputs!$B$8-I7895)/Inputs!$B$9), 0)</f>
        <v>0</v>
      </c>
      <c r="P7895" s="3">
        <f t="shared" si="1112"/>
        <v>0</v>
      </c>
      <c r="Q7895" s="3">
        <f t="shared" si="1113"/>
        <v>0</v>
      </c>
      <c r="R7895" s="3">
        <f>I7895 + M7895*Inputs!$B$9 - N7895/Inputs!$B$10</f>
        <v>0</v>
      </c>
    </row>
    <row r="7896" spans="1:18" x14ac:dyDescent="0.3">
      <c r="A7896" s="4">
        <v>46351.916666666657</v>
      </c>
      <c r="B7896" s="3">
        <v>21.412500000000001</v>
      </c>
      <c r="C7896" s="3">
        <v>0.8</v>
      </c>
      <c r="D7896" s="3">
        <f t="shared" si="1107"/>
        <v>15.266875000000004</v>
      </c>
      <c r="E7896" s="3">
        <f>MAX(B7896 - D7896/Inputs!$B$5, 0)</f>
        <v>4.0637784090909044</v>
      </c>
      <c r="F7896" s="3">
        <f>MAX(D7896*Inputs!$B$5 - B7896, 0)</f>
        <v>0</v>
      </c>
      <c r="G7896" s="3">
        <f t="shared" si="1108"/>
        <v>0.8</v>
      </c>
      <c r="H7896" t="str">
        <f t="shared" si="1109"/>
        <v>Discharge</v>
      </c>
      <c r="I7896" s="3">
        <f t="shared" si="1114"/>
        <v>0</v>
      </c>
      <c r="J7896" s="3">
        <f t="shared" si="1115"/>
        <v>318.94827166799325</v>
      </c>
      <c r="K7896" s="3">
        <f>MIN(Inputs!$B$2, (Inputs!$B$8 - I7896)/Inputs!$B$9)</f>
        <v>170</v>
      </c>
      <c r="L7896" s="3">
        <f>MAX(MIN(Inputs!$B$2, I7896*Inputs!$B$10, Inputs!$B$8*Inputs!$B$4 - J7896), 0)</f>
        <v>0</v>
      </c>
      <c r="M7896" s="3">
        <f t="shared" si="1110"/>
        <v>0</v>
      </c>
      <c r="N7896" s="3">
        <f t="shared" si="1111"/>
        <v>0</v>
      </c>
      <c r="O7896" s="3">
        <f>IF(H7896="Reg", MIN(Inputs!$B$2, I7896*Inputs!$B$10, (Inputs!$B$8-I7896)/Inputs!$B$9), 0)</f>
        <v>0</v>
      </c>
      <c r="P7896" s="3">
        <f t="shared" si="1112"/>
        <v>0</v>
      </c>
      <c r="Q7896" s="3">
        <f t="shared" si="1113"/>
        <v>0</v>
      </c>
      <c r="R7896" s="3">
        <f>I7896 + M7896*Inputs!$B$9 - N7896/Inputs!$B$10</f>
        <v>0</v>
      </c>
    </row>
    <row r="7897" spans="1:18" x14ac:dyDescent="0.3">
      <c r="A7897" s="4">
        <v>46351.958333333343</v>
      </c>
      <c r="B7897" s="3">
        <v>30.35</v>
      </c>
      <c r="C7897" s="3">
        <v>0.68</v>
      </c>
      <c r="D7897" s="3">
        <f t="shared" si="1107"/>
        <v>15.266875000000004</v>
      </c>
      <c r="E7897" s="3">
        <f>MAX(B7897 - D7897/Inputs!$B$5, 0)</f>
        <v>13.001278409090904</v>
      </c>
      <c r="F7897" s="3">
        <f>MAX(D7897*Inputs!$B$5 - B7897, 0)</f>
        <v>0</v>
      </c>
      <c r="G7897" s="3">
        <f t="shared" si="1108"/>
        <v>0.68</v>
      </c>
      <c r="H7897" t="str">
        <f t="shared" si="1109"/>
        <v>Discharge</v>
      </c>
      <c r="I7897" s="3">
        <f t="shared" si="1114"/>
        <v>0</v>
      </c>
      <c r="J7897" s="3">
        <f t="shared" si="1115"/>
        <v>318.94827166799325</v>
      </c>
      <c r="K7897" s="3">
        <f>MIN(Inputs!$B$2, (Inputs!$B$8 - I7897)/Inputs!$B$9)</f>
        <v>170</v>
      </c>
      <c r="L7897" s="3">
        <f>MAX(MIN(Inputs!$B$2, I7897*Inputs!$B$10, Inputs!$B$8*Inputs!$B$4 - J7897), 0)</f>
        <v>0</v>
      </c>
      <c r="M7897" s="3">
        <f t="shared" si="1110"/>
        <v>0</v>
      </c>
      <c r="N7897" s="3">
        <f t="shared" si="1111"/>
        <v>0</v>
      </c>
      <c r="O7897" s="3">
        <f>IF(H7897="Reg", MIN(Inputs!$B$2, I7897*Inputs!$B$10, (Inputs!$B$8-I7897)/Inputs!$B$9), 0)</f>
        <v>0</v>
      </c>
      <c r="P7897" s="3">
        <f t="shared" si="1112"/>
        <v>0</v>
      </c>
      <c r="Q7897" s="3">
        <f t="shared" si="1113"/>
        <v>0</v>
      </c>
      <c r="R7897" s="3">
        <f>I7897 + M7897*Inputs!$B$9 - N7897/Inputs!$B$10</f>
        <v>0</v>
      </c>
    </row>
    <row r="7898" spans="1:18" x14ac:dyDescent="0.3">
      <c r="A7898" s="4">
        <v>46352</v>
      </c>
      <c r="B7898" s="3">
        <v>34.834999999999994</v>
      </c>
      <c r="C7898" s="3">
        <v>0.2</v>
      </c>
      <c r="D7898" s="3">
        <f t="shared" si="1107"/>
        <v>33.522187499999994</v>
      </c>
      <c r="E7898" s="3">
        <f>MAX(B7898 - D7898/Inputs!$B$5, 0)</f>
        <v>0</v>
      </c>
      <c r="F7898" s="3">
        <f>MAX(D7898*Inputs!$B$5 - B7898, 0)</f>
        <v>0</v>
      </c>
      <c r="G7898" s="3">
        <f t="shared" si="1108"/>
        <v>0.2</v>
      </c>
      <c r="H7898" t="str">
        <f t="shared" si="1109"/>
        <v>Reg</v>
      </c>
      <c r="I7898" s="3">
        <f t="shared" si="1114"/>
        <v>0</v>
      </c>
      <c r="J7898" s="3">
        <f t="shared" si="1115"/>
        <v>0</v>
      </c>
      <c r="K7898" s="3">
        <f>MIN(Inputs!$B$2, (Inputs!$B$8 - I7898)/Inputs!$B$9)</f>
        <v>170</v>
      </c>
      <c r="L7898" s="3">
        <f>MAX(MIN(Inputs!$B$2, I7898*Inputs!$B$10, Inputs!$B$8*Inputs!$B$4 - J7898), 0)</f>
        <v>0</v>
      </c>
      <c r="M7898" s="3">
        <f t="shared" si="1110"/>
        <v>0</v>
      </c>
      <c r="N7898" s="3">
        <f t="shared" si="1111"/>
        <v>0</v>
      </c>
      <c r="O7898" s="3">
        <f>IF(H7898="Reg", MIN(Inputs!$B$2, I7898*Inputs!$B$10, (Inputs!$B$8-I7898)/Inputs!$B$9), 0)</f>
        <v>0</v>
      </c>
      <c r="P7898" s="3">
        <f t="shared" si="1112"/>
        <v>0</v>
      </c>
      <c r="Q7898" s="3">
        <f t="shared" si="1113"/>
        <v>0</v>
      </c>
      <c r="R7898" s="3">
        <f>I7898 + M7898*Inputs!$B$9 - N7898/Inputs!$B$10</f>
        <v>0</v>
      </c>
    </row>
    <row r="7899" spans="1:18" x14ac:dyDescent="0.3">
      <c r="A7899" s="4">
        <v>46352.041666666657</v>
      </c>
      <c r="B7899" s="3">
        <v>59.664999999999992</v>
      </c>
      <c r="C7899" s="3">
        <v>0.19</v>
      </c>
      <c r="D7899" s="3">
        <f t="shared" si="1107"/>
        <v>33.522187499999994</v>
      </c>
      <c r="E7899" s="3">
        <f>MAX(B7899 - D7899/Inputs!$B$5, 0)</f>
        <v>21.571605113636366</v>
      </c>
      <c r="F7899" s="3">
        <f>MAX(D7899*Inputs!$B$5 - B7899, 0)</f>
        <v>0</v>
      </c>
      <c r="G7899" s="3">
        <f t="shared" si="1108"/>
        <v>0.19</v>
      </c>
      <c r="H7899" t="str">
        <f t="shared" si="1109"/>
        <v>Discharge</v>
      </c>
      <c r="I7899" s="3">
        <f t="shared" si="1114"/>
        <v>0</v>
      </c>
      <c r="J7899" s="3">
        <f t="shared" si="1115"/>
        <v>0</v>
      </c>
      <c r="K7899" s="3">
        <f>MIN(Inputs!$B$2, (Inputs!$B$8 - I7899)/Inputs!$B$9)</f>
        <v>170</v>
      </c>
      <c r="L7899" s="3">
        <f>MAX(MIN(Inputs!$B$2, I7899*Inputs!$B$10, Inputs!$B$8*Inputs!$B$4 - J7899), 0)</f>
        <v>0</v>
      </c>
      <c r="M7899" s="3">
        <f t="shared" si="1110"/>
        <v>0</v>
      </c>
      <c r="N7899" s="3">
        <f t="shared" si="1111"/>
        <v>0</v>
      </c>
      <c r="O7899" s="3">
        <f>IF(H7899="Reg", MIN(Inputs!$B$2, I7899*Inputs!$B$10, (Inputs!$B$8-I7899)/Inputs!$B$9), 0)</f>
        <v>0</v>
      </c>
      <c r="P7899" s="3">
        <f t="shared" si="1112"/>
        <v>0</v>
      </c>
      <c r="Q7899" s="3">
        <f t="shared" si="1113"/>
        <v>0</v>
      </c>
      <c r="R7899" s="3">
        <f>I7899 + M7899*Inputs!$B$9 - N7899/Inputs!$B$10</f>
        <v>0</v>
      </c>
    </row>
    <row r="7900" spans="1:18" x14ac:dyDescent="0.3">
      <c r="A7900" s="4">
        <v>46352.083333333343</v>
      </c>
      <c r="B7900" s="3">
        <v>77.77</v>
      </c>
      <c r="C7900" s="3">
        <v>0.2</v>
      </c>
      <c r="D7900" s="3">
        <f t="shared" si="1107"/>
        <v>33.522187499999994</v>
      </c>
      <c r="E7900" s="3">
        <f>MAX(B7900 - D7900/Inputs!$B$5, 0)</f>
        <v>39.67660511363637</v>
      </c>
      <c r="F7900" s="3">
        <f>MAX(D7900*Inputs!$B$5 - B7900, 0)</f>
        <v>0</v>
      </c>
      <c r="G7900" s="3">
        <f t="shared" si="1108"/>
        <v>0.2</v>
      </c>
      <c r="H7900" t="str">
        <f t="shared" si="1109"/>
        <v>Discharge</v>
      </c>
      <c r="I7900" s="3">
        <f t="shared" si="1114"/>
        <v>0</v>
      </c>
      <c r="J7900" s="3">
        <f t="shared" si="1115"/>
        <v>0</v>
      </c>
      <c r="K7900" s="3">
        <f>MIN(Inputs!$B$2, (Inputs!$B$8 - I7900)/Inputs!$B$9)</f>
        <v>170</v>
      </c>
      <c r="L7900" s="3">
        <f>MAX(MIN(Inputs!$B$2, I7900*Inputs!$B$10, Inputs!$B$8*Inputs!$B$4 - J7900), 0)</f>
        <v>0</v>
      </c>
      <c r="M7900" s="3">
        <f t="shared" si="1110"/>
        <v>0</v>
      </c>
      <c r="N7900" s="3">
        <f t="shared" si="1111"/>
        <v>0</v>
      </c>
      <c r="O7900" s="3">
        <f>IF(H7900="Reg", MIN(Inputs!$B$2, I7900*Inputs!$B$10, (Inputs!$B$8-I7900)/Inputs!$B$9), 0)</f>
        <v>0</v>
      </c>
      <c r="P7900" s="3">
        <f t="shared" si="1112"/>
        <v>0</v>
      </c>
      <c r="Q7900" s="3">
        <f t="shared" si="1113"/>
        <v>0</v>
      </c>
      <c r="R7900" s="3">
        <f>I7900 + M7900*Inputs!$B$9 - N7900/Inputs!$B$10</f>
        <v>0</v>
      </c>
    </row>
    <row r="7901" spans="1:18" x14ac:dyDescent="0.3">
      <c r="A7901" s="4">
        <v>46352.125</v>
      </c>
      <c r="B7901" s="3">
        <v>59.094999999999999</v>
      </c>
      <c r="C7901" s="3">
        <v>0.21</v>
      </c>
      <c r="D7901" s="3">
        <f t="shared" si="1107"/>
        <v>33.522187499999994</v>
      </c>
      <c r="E7901" s="3">
        <f>MAX(B7901 - D7901/Inputs!$B$5, 0)</f>
        <v>21.001605113636373</v>
      </c>
      <c r="F7901" s="3">
        <f>MAX(D7901*Inputs!$B$5 - B7901, 0)</f>
        <v>0</v>
      </c>
      <c r="G7901" s="3">
        <f t="shared" si="1108"/>
        <v>0.21</v>
      </c>
      <c r="H7901" t="str">
        <f t="shared" si="1109"/>
        <v>Discharge</v>
      </c>
      <c r="I7901" s="3">
        <f t="shared" si="1114"/>
        <v>0</v>
      </c>
      <c r="J7901" s="3">
        <f t="shared" si="1115"/>
        <v>0</v>
      </c>
      <c r="K7901" s="3">
        <f>MIN(Inputs!$B$2, (Inputs!$B$8 - I7901)/Inputs!$B$9)</f>
        <v>170</v>
      </c>
      <c r="L7901" s="3">
        <f>MAX(MIN(Inputs!$B$2, I7901*Inputs!$B$10, Inputs!$B$8*Inputs!$B$4 - J7901), 0)</f>
        <v>0</v>
      </c>
      <c r="M7901" s="3">
        <f t="shared" si="1110"/>
        <v>0</v>
      </c>
      <c r="N7901" s="3">
        <f t="shared" si="1111"/>
        <v>0</v>
      </c>
      <c r="O7901" s="3">
        <f>IF(H7901="Reg", MIN(Inputs!$B$2, I7901*Inputs!$B$10, (Inputs!$B$8-I7901)/Inputs!$B$9), 0)</f>
        <v>0</v>
      </c>
      <c r="P7901" s="3">
        <f t="shared" si="1112"/>
        <v>0</v>
      </c>
      <c r="Q7901" s="3">
        <f t="shared" si="1113"/>
        <v>0</v>
      </c>
      <c r="R7901" s="3">
        <f>I7901 + M7901*Inputs!$B$9 - N7901/Inputs!$B$10</f>
        <v>0</v>
      </c>
    </row>
    <row r="7902" spans="1:18" x14ac:dyDescent="0.3">
      <c r="A7902" s="4">
        <v>46352.166666666657</v>
      </c>
      <c r="B7902" s="3">
        <v>43.9375</v>
      </c>
      <c r="C7902" s="3">
        <v>0.2</v>
      </c>
      <c r="D7902" s="3">
        <f t="shared" si="1107"/>
        <v>33.522187499999994</v>
      </c>
      <c r="E7902" s="3">
        <f>MAX(B7902 - D7902/Inputs!$B$5, 0)</f>
        <v>5.844105113636374</v>
      </c>
      <c r="F7902" s="3">
        <f>MAX(D7902*Inputs!$B$5 - B7902, 0)</f>
        <v>0</v>
      </c>
      <c r="G7902" s="3">
        <f t="shared" si="1108"/>
        <v>0.2</v>
      </c>
      <c r="H7902" t="str">
        <f t="shared" si="1109"/>
        <v>Discharge</v>
      </c>
      <c r="I7902" s="3">
        <f t="shared" si="1114"/>
        <v>0</v>
      </c>
      <c r="J7902" s="3">
        <f t="shared" si="1115"/>
        <v>0</v>
      </c>
      <c r="K7902" s="3">
        <f>MIN(Inputs!$B$2, (Inputs!$B$8 - I7902)/Inputs!$B$9)</f>
        <v>170</v>
      </c>
      <c r="L7902" s="3">
        <f>MAX(MIN(Inputs!$B$2, I7902*Inputs!$B$10, Inputs!$B$8*Inputs!$B$4 - J7902), 0)</f>
        <v>0</v>
      </c>
      <c r="M7902" s="3">
        <f t="shared" si="1110"/>
        <v>0</v>
      </c>
      <c r="N7902" s="3">
        <f t="shared" si="1111"/>
        <v>0</v>
      </c>
      <c r="O7902" s="3">
        <f>IF(H7902="Reg", MIN(Inputs!$B$2, I7902*Inputs!$B$10, (Inputs!$B$8-I7902)/Inputs!$B$9), 0)</f>
        <v>0</v>
      </c>
      <c r="P7902" s="3">
        <f t="shared" si="1112"/>
        <v>0</v>
      </c>
      <c r="Q7902" s="3">
        <f t="shared" si="1113"/>
        <v>0</v>
      </c>
      <c r="R7902" s="3">
        <f>I7902 + M7902*Inputs!$B$9 - N7902/Inputs!$B$10</f>
        <v>0</v>
      </c>
    </row>
    <row r="7903" spans="1:18" x14ac:dyDescent="0.3">
      <c r="A7903" s="4">
        <v>46352.208333333343</v>
      </c>
      <c r="B7903" s="3">
        <v>51.802499999999995</v>
      </c>
      <c r="C7903" s="3">
        <v>0.19</v>
      </c>
      <c r="D7903" s="3">
        <f t="shared" si="1107"/>
        <v>33.522187499999994</v>
      </c>
      <c r="E7903" s="3">
        <f>MAX(B7903 - D7903/Inputs!$B$5, 0)</f>
        <v>13.709105113636369</v>
      </c>
      <c r="F7903" s="3">
        <f>MAX(D7903*Inputs!$B$5 - B7903, 0)</f>
        <v>0</v>
      </c>
      <c r="G7903" s="3">
        <f t="shared" si="1108"/>
        <v>0.19</v>
      </c>
      <c r="H7903" t="str">
        <f t="shared" si="1109"/>
        <v>Discharge</v>
      </c>
      <c r="I7903" s="3">
        <f t="shared" si="1114"/>
        <v>0</v>
      </c>
      <c r="J7903" s="3">
        <f t="shared" si="1115"/>
        <v>0</v>
      </c>
      <c r="K7903" s="3">
        <f>MIN(Inputs!$B$2, (Inputs!$B$8 - I7903)/Inputs!$B$9)</f>
        <v>170</v>
      </c>
      <c r="L7903" s="3">
        <f>MAX(MIN(Inputs!$B$2, I7903*Inputs!$B$10, Inputs!$B$8*Inputs!$B$4 - J7903), 0)</f>
        <v>0</v>
      </c>
      <c r="M7903" s="3">
        <f t="shared" si="1110"/>
        <v>0</v>
      </c>
      <c r="N7903" s="3">
        <f t="shared" si="1111"/>
        <v>0</v>
      </c>
      <c r="O7903" s="3">
        <f>IF(H7903="Reg", MIN(Inputs!$B$2, I7903*Inputs!$B$10, (Inputs!$B$8-I7903)/Inputs!$B$9), 0)</f>
        <v>0</v>
      </c>
      <c r="P7903" s="3">
        <f t="shared" si="1112"/>
        <v>0</v>
      </c>
      <c r="Q7903" s="3">
        <f t="shared" si="1113"/>
        <v>0</v>
      </c>
      <c r="R7903" s="3">
        <f>I7903 + M7903*Inputs!$B$9 - N7903/Inputs!$B$10</f>
        <v>0</v>
      </c>
    </row>
    <row r="7904" spans="1:18" x14ac:dyDescent="0.3">
      <c r="A7904" s="4">
        <v>46352.25</v>
      </c>
      <c r="B7904" s="3">
        <v>107.955</v>
      </c>
      <c r="C7904" s="3">
        <v>0.8</v>
      </c>
      <c r="D7904" s="3">
        <f t="shared" si="1107"/>
        <v>33.522187499999994</v>
      </c>
      <c r="E7904" s="3">
        <f>MAX(B7904 - D7904/Inputs!$B$5, 0)</f>
        <v>69.861605113636372</v>
      </c>
      <c r="F7904" s="3">
        <f>MAX(D7904*Inputs!$B$5 - B7904, 0)</f>
        <v>0</v>
      </c>
      <c r="G7904" s="3">
        <f t="shared" si="1108"/>
        <v>0.8</v>
      </c>
      <c r="H7904" t="str">
        <f t="shared" si="1109"/>
        <v>Discharge</v>
      </c>
      <c r="I7904" s="3">
        <f t="shared" si="1114"/>
        <v>0</v>
      </c>
      <c r="J7904" s="3">
        <f t="shared" si="1115"/>
        <v>0</v>
      </c>
      <c r="K7904" s="3">
        <f>MIN(Inputs!$B$2, (Inputs!$B$8 - I7904)/Inputs!$B$9)</f>
        <v>170</v>
      </c>
      <c r="L7904" s="3">
        <f>MAX(MIN(Inputs!$B$2, I7904*Inputs!$B$10, Inputs!$B$8*Inputs!$B$4 - J7904), 0)</f>
        <v>0</v>
      </c>
      <c r="M7904" s="3">
        <f t="shared" si="1110"/>
        <v>0</v>
      </c>
      <c r="N7904" s="3">
        <f t="shared" si="1111"/>
        <v>0</v>
      </c>
      <c r="O7904" s="3">
        <f>IF(H7904="Reg", MIN(Inputs!$B$2, I7904*Inputs!$B$10, (Inputs!$B$8-I7904)/Inputs!$B$9), 0)</f>
        <v>0</v>
      </c>
      <c r="P7904" s="3">
        <f t="shared" si="1112"/>
        <v>0</v>
      </c>
      <c r="Q7904" s="3">
        <f t="shared" si="1113"/>
        <v>0</v>
      </c>
      <c r="R7904" s="3">
        <f>I7904 + M7904*Inputs!$B$9 - N7904/Inputs!$B$10</f>
        <v>0</v>
      </c>
    </row>
    <row r="7905" spans="1:18" x14ac:dyDescent="0.3">
      <c r="A7905" s="4">
        <v>46352.291666666657</v>
      </c>
      <c r="B7905" s="3">
        <v>86.482500000000002</v>
      </c>
      <c r="C7905" s="3">
        <v>2</v>
      </c>
      <c r="D7905" s="3">
        <f t="shared" si="1107"/>
        <v>33.522187499999994</v>
      </c>
      <c r="E7905" s="3">
        <f>MAX(B7905 - D7905/Inputs!$B$5, 0)</f>
        <v>48.389105113636376</v>
      </c>
      <c r="F7905" s="3">
        <f>MAX(D7905*Inputs!$B$5 - B7905, 0)</f>
        <v>0</v>
      </c>
      <c r="G7905" s="3">
        <f t="shared" si="1108"/>
        <v>2</v>
      </c>
      <c r="H7905" t="str">
        <f t="shared" si="1109"/>
        <v>Discharge</v>
      </c>
      <c r="I7905" s="3">
        <f t="shared" si="1114"/>
        <v>0</v>
      </c>
      <c r="J7905" s="3">
        <f t="shared" si="1115"/>
        <v>0</v>
      </c>
      <c r="K7905" s="3">
        <f>MIN(Inputs!$B$2, (Inputs!$B$8 - I7905)/Inputs!$B$9)</f>
        <v>170</v>
      </c>
      <c r="L7905" s="3">
        <f>MAX(MIN(Inputs!$B$2, I7905*Inputs!$B$10, Inputs!$B$8*Inputs!$B$4 - J7905), 0)</f>
        <v>0</v>
      </c>
      <c r="M7905" s="3">
        <f t="shared" si="1110"/>
        <v>0</v>
      </c>
      <c r="N7905" s="3">
        <f t="shared" si="1111"/>
        <v>0</v>
      </c>
      <c r="O7905" s="3">
        <f>IF(H7905="Reg", MIN(Inputs!$B$2, I7905*Inputs!$B$10, (Inputs!$B$8-I7905)/Inputs!$B$9), 0)</f>
        <v>0</v>
      </c>
      <c r="P7905" s="3">
        <f t="shared" si="1112"/>
        <v>0</v>
      </c>
      <c r="Q7905" s="3">
        <f t="shared" si="1113"/>
        <v>0</v>
      </c>
      <c r="R7905" s="3">
        <f>I7905 + M7905*Inputs!$B$9 - N7905/Inputs!$B$10</f>
        <v>0</v>
      </c>
    </row>
    <row r="7906" spans="1:18" x14ac:dyDescent="0.3">
      <c r="A7906" s="4">
        <v>46352.333333333343</v>
      </c>
      <c r="B7906" s="3">
        <v>33.534999999999997</v>
      </c>
      <c r="C7906" s="3">
        <v>1.71</v>
      </c>
      <c r="D7906" s="3">
        <f t="shared" si="1107"/>
        <v>33.522187499999994</v>
      </c>
      <c r="E7906" s="3">
        <f>MAX(B7906 - D7906/Inputs!$B$5, 0)</f>
        <v>0</v>
      </c>
      <c r="F7906" s="3">
        <f>MAX(D7906*Inputs!$B$5 - B7906, 0)</f>
        <v>0</v>
      </c>
      <c r="G7906" s="3">
        <f t="shared" si="1108"/>
        <v>1.71</v>
      </c>
      <c r="H7906" t="str">
        <f t="shared" si="1109"/>
        <v>Reg</v>
      </c>
      <c r="I7906" s="3">
        <f t="shared" si="1114"/>
        <v>0</v>
      </c>
      <c r="J7906" s="3">
        <f t="shared" si="1115"/>
        <v>0</v>
      </c>
      <c r="K7906" s="3">
        <f>MIN(Inputs!$B$2, (Inputs!$B$8 - I7906)/Inputs!$B$9)</f>
        <v>170</v>
      </c>
      <c r="L7906" s="3">
        <f>MAX(MIN(Inputs!$B$2, I7906*Inputs!$B$10, Inputs!$B$8*Inputs!$B$4 - J7906), 0)</f>
        <v>0</v>
      </c>
      <c r="M7906" s="3">
        <f t="shared" si="1110"/>
        <v>0</v>
      </c>
      <c r="N7906" s="3">
        <f t="shared" si="1111"/>
        <v>0</v>
      </c>
      <c r="O7906" s="3">
        <f>IF(H7906="Reg", MIN(Inputs!$B$2, I7906*Inputs!$B$10, (Inputs!$B$8-I7906)/Inputs!$B$9), 0)</f>
        <v>0</v>
      </c>
      <c r="P7906" s="3">
        <f t="shared" si="1112"/>
        <v>0</v>
      </c>
      <c r="Q7906" s="3">
        <f t="shared" si="1113"/>
        <v>0</v>
      </c>
      <c r="R7906" s="3">
        <f>I7906 + M7906*Inputs!$B$9 - N7906/Inputs!$B$10</f>
        <v>0</v>
      </c>
    </row>
    <row r="7907" spans="1:18" x14ac:dyDescent="0.3">
      <c r="A7907" s="4">
        <v>46352.375</v>
      </c>
      <c r="B7907" s="3">
        <v>25.274999999999999</v>
      </c>
      <c r="C7907" s="3">
        <v>0.64</v>
      </c>
      <c r="D7907" s="3">
        <f t="shared" si="1107"/>
        <v>33.522187499999994</v>
      </c>
      <c r="E7907" s="3">
        <f>MAX(B7907 - D7907/Inputs!$B$5, 0)</f>
        <v>0</v>
      </c>
      <c r="F7907" s="3">
        <f>MAX(D7907*Inputs!$B$5 - B7907, 0)</f>
        <v>4.2245249999999963</v>
      </c>
      <c r="G7907" s="3">
        <f t="shared" si="1108"/>
        <v>0.64</v>
      </c>
      <c r="H7907" t="str">
        <f t="shared" si="1109"/>
        <v>Charge</v>
      </c>
      <c r="I7907" s="3">
        <f t="shared" si="1114"/>
        <v>0</v>
      </c>
      <c r="J7907" s="3">
        <f t="shared" si="1115"/>
        <v>0</v>
      </c>
      <c r="K7907" s="3">
        <f>MIN(Inputs!$B$2, (Inputs!$B$8 - I7907)/Inputs!$B$9)</f>
        <v>170</v>
      </c>
      <c r="L7907" s="3">
        <f>MAX(MIN(Inputs!$B$2, I7907*Inputs!$B$10, Inputs!$B$8*Inputs!$B$4 - J7907), 0)</f>
        <v>0</v>
      </c>
      <c r="M7907" s="3">
        <f t="shared" si="1110"/>
        <v>170</v>
      </c>
      <c r="N7907" s="3">
        <f t="shared" si="1111"/>
        <v>0</v>
      </c>
      <c r="O7907" s="3">
        <f>IF(H7907="Reg", MIN(Inputs!$B$2, I7907*Inputs!$B$10, (Inputs!$B$8-I7907)/Inputs!$B$9), 0)</f>
        <v>0</v>
      </c>
      <c r="P7907" s="3">
        <f t="shared" si="1112"/>
        <v>-4296.75</v>
      </c>
      <c r="Q7907" s="3">
        <f t="shared" si="1113"/>
        <v>0</v>
      </c>
      <c r="R7907" s="3">
        <f>I7907 + M7907*Inputs!$B$9 - N7907/Inputs!$B$10</f>
        <v>159.4741358339966</v>
      </c>
    </row>
    <row r="7908" spans="1:18" x14ac:dyDescent="0.3">
      <c r="A7908" s="4">
        <v>46352.416666666657</v>
      </c>
      <c r="B7908" s="3">
        <v>22.1</v>
      </c>
      <c r="C7908" s="3">
        <v>0.49</v>
      </c>
      <c r="D7908" s="3">
        <f t="shared" si="1107"/>
        <v>33.522187499999994</v>
      </c>
      <c r="E7908" s="3">
        <f>MAX(B7908 - D7908/Inputs!$B$5, 0)</f>
        <v>0</v>
      </c>
      <c r="F7908" s="3">
        <f>MAX(D7908*Inputs!$B$5 - B7908, 0)</f>
        <v>7.3995249999999935</v>
      </c>
      <c r="G7908" s="3">
        <f t="shared" si="1108"/>
        <v>0.49</v>
      </c>
      <c r="H7908" t="str">
        <f t="shared" si="1109"/>
        <v>Charge</v>
      </c>
      <c r="I7908" s="3">
        <f t="shared" si="1114"/>
        <v>159.4741358339966</v>
      </c>
      <c r="J7908" s="3">
        <f t="shared" si="1115"/>
        <v>0</v>
      </c>
      <c r="K7908" s="3">
        <f>MIN(Inputs!$B$2, (Inputs!$B$8 - I7908)/Inputs!$B$9)</f>
        <v>170</v>
      </c>
      <c r="L7908" s="3">
        <f>MAX(MIN(Inputs!$B$2, I7908*Inputs!$B$10, Inputs!$B$8*Inputs!$B$4 - J7908), 0)</f>
        <v>149.6</v>
      </c>
      <c r="M7908" s="3">
        <f t="shared" si="1110"/>
        <v>170</v>
      </c>
      <c r="N7908" s="3">
        <f t="shared" si="1111"/>
        <v>0</v>
      </c>
      <c r="O7908" s="3">
        <f>IF(H7908="Reg", MIN(Inputs!$B$2, I7908*Inputs!$B$10, (Inputs!$B$8-I7908)/Inputs!$B$9), 0)</f>
        <v>0</v>
      </c>
      <c r="P7908" s="3">
        <f t="shared" si="1112"/>
        <v>-3757.0000000000005</v>
      </c>
      <c r="Q7908" s="3">
        <f t="shared" si="1113"/>
        <v>0</v>
      </c>
      <c r="R7908" s="3">
        <f>I7908 + M7908*Inputs!$B$9 - N7908/Inputs!$B$10</f>
        <v>318.9482716679932</v>
      </c>
    </row>
    <row r="7909" spans="1:18" x14ac:dyDescent="0.3">
      <c r="A7909" s="4">
        <v>46352.458333333343</v>
      </c>
      <c r="B7909" s="3">
        <v>15.24</v>
      </c>
      <c r="C7909" s="3">
        <v>0.38</v>
      </c>
      <c r="D7909" s="3">
        <f t="shared" si="1107"/>
        <v>33.522187499999994</v>
      </c>
      <c r="E7909" s="3">
        <f>MAX(B7909 - D7909/Inputs!$B$5, 0)</f>
        <v>0</v>
      </c>
      <c r="F7909" s="3">
        <f>MAX(D7909*Inputs!$B$5 - B7909, 0)</f>
        <v>14.259524999999995</v>
      </c>
      <c r="G7909" s="3">
        <f t="shared" si="1108"/>
        <v>0.38</v>
      </c>
      <c r="H7909" t="str">
        <f t="shared" si="1109"/>
        <v>Charge</v>
      </c>
      <c r="I7909" s="3">
        <f t="shared" si="1114"/>
        <v>318.9482716679932</v>
      </c>
      <c r="J7909" s="3">
        <f t="shared" si="1115"/>
        <v>0</v>
      </c>
      <c r="K7909" s="3">
        <f>MIN(Inputs!$B$2, (Inputs!$B$8 - I7909)/Inputs!$B$9)</f>
        <v>22.44121780453775</v>
      </c>
      <c r="L7909" s="3">
        <f>MAX(MIN(Inputs!$B$2, I7909*Inputs!$B$10, Inputs!$B$8*Inputs!$B$4 - J7909), 0)</f>
        <v>170</v>
      </c>
      <c r="M7909" s="3">
        <f t="shared" si="1110"/>
        <v>22.44121780453775</v>
      </c>
      <c r="N7909" s="3">
        <f t="shared" si="1111"/>
        <v>0</v>
      </c>
      <c r="O7909" s="3">
        <f>IF(H7909="Reg", MIN(Inputs!$B$2, I7909*Inputs!$B$10, (Inputs!$B$8-I7909)/Inputs!$B$9), 0)</f>
        <v>0</v>
      </c>
      <c r="P7909" s="3">
        <f t="shared" si="1112"/>
        <v>-342.00415934115534</v>
      </c>
      <c r="Q7909" s="3">
        <f t="shared" si="1113"/>
        <v>0</v>
      </c>
      <c r="R7909" s="3">
        <f>I7909 + M7909*Inputs!$B$9 - N7909/Inputs!$B$10</f>
        <v>340</v>
      </c>
    </row>
    <row r="7910" spans="1:18" x14ac:dyDescent="0.3">
      <c r="A7910" s="4">
        <v>46352.5</v>
      </c>
      <c r="B7910" s="3">
        <v>12.5175</v>
      </c>
      <c r="C7910" s="3">
        <v>0.38</v>
      </c>
      <c r="D7910" s="3">
        <f t="shared" si="1107"/>
        <v>33.522187499999994</v>
      </c>
      <c r="E7910" s="3">
        <f>MAX(B7910 - D7910/Inputs!$B$5, 0)</f>
        <v>0</v>
      </c>
      <c r="F7910" s="3">
        <f>MAX(D7910*Inputs!$B$5 - B7910, 0)</f>
        <v>16.982024999999993</v>
      </c>
      <c r="G7910" s="3">
        <f t="shared" si="1108"/>
        <v>0.38</v>
      </c>
      <c r="H7910" t="str">
        <f t="shared" si="1109"/>
        <v>Charge</v>
      </c>
      <c r="I7910" s="3">
        <f t="shared" si="1114"/>
        <v>340</v>
      </c>
      <c r="J7910" s="3">
        <f t="shared" si="1115"/>
        <v>0</v>
      </c>
      <c r="K7910" s="3">
        <f>MIN(Inputs!$B$2, (Inputs!$B$8 - I7910)/Inputs!$B$9)</f>
        <v>0</v>
      </c>
      <c r="L7910" s="3">
        <f>MAX(MIN(Inputs!$B$2, I7910*Inputs!$B$10, Inputs!$B$8*Inputs!$B$4 - J7910), 0)</f>
        <v>170</v>
      </c>
      <c r="M7910" s="3">
        <f t="shared" si="1110"/>
        <v>0</v>
      </c>
      <c r="N7910" s="3">
        <f t="shared" si="1111"/>
        <v>0</v>
      </c>
      <c r="O7910" s="3">
        <f>IF(H7910="Reg", MIN(Inputs!$B$2, I7910*Inputs!$B$10, (Inputs!$B$8-I7910)/Inputs!$B$9), 0)</f>
        <v>0</v>
      </c>
      <c r="P7910" s="3">
        <f t="shared" si="1112"/>
        <v>0</v>
      </c>
      <c r="Q7910" s="3">
        <f t="shared" si="1113"/>
        <v>0</v>
      </c>
      <c r="R7910" s="3">
        <f>I7910 + M7910*Inputs!$B$9 - N7910/Inputs!$B$10</f>
        <v>340</v>
      </c>
    </row>
    <row r="7911" spans="1:18" x14ac:dyDescent="0.3">
      <c r="A7911" s="4">
        <v>46352.541666666657</v>
      </c>
      <c r="B7911" s="3">
        <v>14.3325</v>
      </c>
      <c r="C7911" s="3">
        <v>0.47</v>
      </c>
      <c r="D7911" s="3">
        <f t="shared" si="1107"/>
        <v>33.522187499999994</v>
      </c>
      <c r="E7911" s="3">
        <f>MAX(B7911 - D7911/Inputs!$B$5, 0)</f>
        <v>0</v>
      </c>
      <c r="F7911" s="3">
        <f>MAX(D7911*Inputs!$B$5 - B7911, 0)</f>
        <v>15.167024999999995</v>
      </c>
      <c r="G7911" s="3">
        <f t="shared" si="1108"/>
        <v>0.47</v>
      </c>
      <c r="H7911" t="str">
        <f t="shared" si="1109"/>
        <v>Charge</v>
      </c>
      <c r="I7911" s="3">
        <f t="shared" si="1114"/>
        <v>340</v>
      </c>
      <c r="J7911" s="3">
        <f t="shared" si="1115"/>
        <v>0</v>
      </c>
      <c r="K7911" s="3">
        <f>MIN(Inputs!$B$2, (Inputs!$B$8 - I7911)/Inputs!$B$9)</f>
        <v>0</v>
      </c>
      <c r="L7911" s="3">
        <f>MAX(MIN(Inputs!$B$2, I7911*Inputs!$B$10, Inputs!$B$8*Inputs!$B$4 - J7911), 0)</f>
        <v>170</v>
      </c>
      <c r="M7911" s="3">
        <f t="shared" si="1110"/>
        <v>0</v>
      </c>
      <c r="N7911" s="3">
        <f t="shared" si="1111"/>
        <v>0</v>
      </c>
      <c r="O7911" s="3">
        <f>IF(H7911="Reg", MIN(Inputs!$B$2, I7911*Inputs!$B$10, (Inputs!$B$8-I7911)/Inputs!$B$9), 0)</f>
        <v>0</v>
      </c>
      <c r="P7911" s="3">
        <f t="shared" si="1112"/>
        <v>0</v>
      </c>
      <c r="Q7911" s="3">
        <f t="shared" si="1113"/>
        <v>0</v>
      </c>
      <c r="R7911" s="3">
        <f>I7911 + M7911*Inputs!$B$9 - N7911/Inputs!$B$10</f>
        <v>340</v>
      </c>
    </row>
    <row r="7912" spans="1:18" x14ac:dyDescent="0.3">
      <c r="A7912" s="4">
        <v>46352.583333333343</v>
      </c>
      <c r="B7912" s="3">
        <v>12.98</v>
      </c>
      <c r="C7912" s="3">
        <v>0.5</v>
      </c>
      <c r="D7912" s="3">
        <f t="shared" si="1107"/>
        <v>33.522187499999994</v>
      </c>
      <c r="E7912" s="3">
        <f>MAX(B7912 - D7912/Inputs!$B$5, 0)</f>
        <v>0</v>
      </c>
      <c r="F7912" s="3">
        <f>MAX(D7912*Inputs!$B$5 - B7912, 0)</f>
        <v>16.519524999999994</v>
      </c>
      <c r="G7912" s="3">
        <f t="shared" si="1108"/>
        <v>0.5</v>
      </c>
      <c r="H7912" t="str">
        <f t="shared" si="1109"/>
        <v>Charge</v>
      </c>
      <c r="I7912" s="3">
        <f t="shared" si="1114"/>
        <v>340</v>
      </c>
      <c r="J7912" s="3">
        <f t="shared" si="1115"/>
        <v>0</v>
      </c>
      <c r="K7912" s="3">
        <f>MIN(Inputs!$B$2, (Inputs!$B$8 - I7912)/Inputs!$B$9)</f>
        <v>0</v>
      </c>
      <c r="L7912" s="3">
        <f>MAX(MIN(Inputs!$B$2, I7912*Inputs!$B$10, Inputs!$B$8*Inputs!$B$4 - J7912), 0)</f>
        <v>170</v>
      </c>
      <c r="M7912" s="3">
        <f t="shared" si="1110"/>
        <v>0</v>
      </c>
      <c r="N7912" s="3">
        <f t="shared" si="1111"/>
        <v>0</v>
      </c>
      <c r="O7912" s="3">
        <f>IF(H7912="Reg", MIN(Inputs!$B$2, I7912*Inputs!$B$10, (Inputs!$B$8-I7912)/Inputs!$B$9), 0)</f>
        <v>0</v>
      </c>
      <c r="P7912" s="3">
        <f t="shared" si="1112"/>
        <v>0</v>
      </c>
      <c r="Q7912" s="3">
        <f t="shared" si="1113"/>
        <v>0</v>
      </c>
      <c r="R7912" s="3">
        <f>I7912 + M7912*Inputs!$B$9 - N7912/Inputs!$B$10</f>
        <v>340</v>
      </c>
    </row>
    <row r="7913" spans="1:18" x14ac:dyDescent="0.3">
      <c r="A7913" s="4">
        <v>46352.625</v>
      </c>
      <c r="B7913" s="3">
        <v>10.8</v>
      </c>
      <c r="C7913" s="3">
        <v>0.5</v>
      </c>
      <c r="D7913" s="3">
        <f t="shared" si="1107"/>
        <v>33.522187499999994</v>
      </c>
      <c r="E7913" s="3">
        <f>MAX(B7913 - D7913/Inputs!$B$5, 0)</f>
        <v>0</v>
      </c>
      <c r="F7913" s="3">
        <f>MAX(D7913*Inputs!$B$5 - B7913, 0)</f>
        <v>18.699524999999994</v>
      </c>
      <c r="G7913" s="3">
        <f t="shared" si="1108"/>
        <v>0.5</v>
      </c>
      <c r="H7913" t="str">
        <f t="shared" si="1109"/>
        <v>Charge</v>
      </c>
      <c r="I7913" s="3">
        <f t="shared" si="1114"/>
        <v>340</v>
      </c>
      <c r="J7913" s="3">
        <f t="shared" si="1115"/>
        <v>0</v>
      </c>
      <c r="K7913" s="3">
        <f>MIN(Inputs!$B$2, (Inputs!$B$8 - I7913)/Inputs!$B$9)</f>
        <v>0</v>
      </c>
      <c r="L7913" s="3">
        <f>MAX(MIN(Inputs!$B$2, I7913*Inputs!$B$10, Inputs!$B$8*Inputs!$B$4 - J7913), 0)</f>
        <v>170</v>
      </c>
      <c r="M7913" s="3">
        <f t="shared" si="1110"/>
        <v>0</v>
      </c>
      <c r="N7913" s="3">
        <f t="shared" si="1111"/>
        <v>0</v>
      </c>
      <c r="O7913" s="3">
        <f>IF(H7913="Reg", MIN(Inputs!$B$2, I7913*Inputs!$B$10, (Inputs!$B$8-I7913)/Inputs!$B$9), 0)</f>
        <v>0</v>
      </c>
      <c r="P7913" s="3">
        <f t="shared" si="1112"/>
        <v>0</v>
      </c>
      <c r="Q7913" s="3">
        <f t="shared" si="1113"/>
        <v>0</v>
      </c>
      <c r="R7913" s="3">
        <f>I7913 + M7913*Inputs!$B$9 - N7913/Inputs!$B$10</f>
        <v>340</v>
      </c>
    </row>
    <row r="7914" spans="1:18" x14ac:dyDescent="0.3">
      <c r="A7914" s="4">
        <v>46352.666666666657</v>
      </c>
      <c r="B7914" s="3">
        <v>15.4</v>
      </c>
      <c r="C7914" s="3">
        <v>1</v>
      </c>
      <c r="D7914" s="3">
        <f t="shared" si="1107"/>
        <v>33.522187499999994</v>
      </c>
      <c r="E7914" s="3">
        <f>MAX(B7914 - D7914/Inputs!$B$5, 0)</f>
        <v>0</v>
      </c>
      <c r="F7914" s="3">
        <f>MAX(D7914*Inputs!$B$5 - B7914, 0)</f>
        <v>14.099524999999995</v>
      </c>
      <c r="G7914" s="3">
        <f t="shared" si="1108"/>
        <v>1</v>
      </c>
      <c r="H7914" t="str">
        <f t="shared" si="1109"/>
        <v>Charge</v>
      </c>
      <c r="I7914" s="3">
        <f t="shared" si="1114"/>
        <v>340</v>
      </c>
      <c r="J7914" s="3">
        <f t="shared" si="1115"/>
        <v>0</v>
      </c>
      <c r="K7914" s="3">
        <f>MIN(Inputs!$B$2, (Inputs!$B$8 - I7914)/Inputs!$B$9)</f>
        <v>0</v>
      </c>
      <c r="L7914" s="3">
        <f>MAX(MIN(Inputs!$B$2, I7914*Inputs!$B$10, Inputs!$B$8*Inputs!$B$4 - J7914), 0)</f>
        <v>170</v>
      </c>
      <c r="M7914" s="3">
        <f t="shared" si="1110"/>
        <v>0</v>
      </c>
      <c r="N7914" s="3">
        <f t="shared" si="1111"/>
        <v>0</v>
      </c>
      <c r="O7914" s="3">
        <f>IF(H7914="Reg", MIN(Inputs!$B$2, I7914*Inputs!$B$10, (Inputs!$B$8-I7914)/Inputs!$B$9), 0)</f>
        <v>0</v>
      </c>
      <c r="P7914" s="3">
        <f t="shared" si="1112"/>
        <v>0</v>
      </c>
      <c r="Q7914" s="3">
        <f t="shared" si="1113"/>
        <v>0</v>
      </c>
      <c r="R7914" s="3">
        <f>I7914 + M7914*Inputs!$B$9 - N7914/Inputs!$B$10</f>
        <v>340</v>
      </c>
    </row>
    <row r="7915" spans="1:18" x14ac:dyDescent="0.3">
      <c r="A7915" s="4">
        <v>46352.708333333343</v>
      </c>
      <c r="B7915" s="3">
        <v>29.414999999999999</v>
      </c>
      <c r="C7915" s="3">
        <v>19.63</v>
      </c>
      <c r="D7915" s="3">
        <f t="shared" si="1107"/>
        <v>33.522187499999994</v>
      </c>
      <c r="E7915" s="3">
        <f>MAX(B7915 - D7915/Inputs!$B$5, 0)</f>
        <v>0</v>
      </c>
      <c r="F7915" s="3">
        <f>MAX(D7915*Inputs!$B$5 - B7915, 0)</f>
        <v>8.4524999999995742E-2</v>
      </c>
      <c r="G7915" s="3">
        <f t="shared" si="1108"/>
        <v>19.63</v>
      </c>
      <c r="H7915" t="str">
        <f t="shared" si="1109"/>
        <v>Reg</v>
      </c>
      <c r="I7915" s="3">
        <f t="shared" si="1114"/>
        <v>340</v>
      </c>
      <c r="J7915" s="3">
        <f t="shared" si="1115"/>
        <v>0</v>
      </c>
      <c r="K7915" s="3">
        <f>MIN(Inputs!$B$2, (Inputs!$B$8 - I7915)/Inputs!$B$9)</f>
        <v>0</v>
      </c>
      <c r="L7915" s="3">
        <f>MAX(MIN(Inputs!$B$2, I7915*Inputs!$B$10, Inputs!$B$8*Inputs!$B$4 - J7915), 0)</f>
        <v>170</v>
      </c>
      <c r="M7915" s="3">
        <f t="shared" si="1110"/>
        <v>0</v>
      </c>
      <c r="N7915" s="3">
        <f t="shared" si="1111"/>
        <v>0</v>
      </c>
      <c r="O7915" s="3">
        <f>IF(H7915="Reg", MIN(Inputs!$B$2, I7915*Inputs!$B$10, (Inputs!$B$8-I7915)/Inputs!$B$9), 0)</f>
        <v>0</v>
      </c>
      <c r="P7915" s="3">
        <f t="shared" si="1112"/>
        <v>0</v>
      </c>
      <c r="Q7915" s="3">
        <f t="shared" si="1113"/>
        <v>0</v>
      </c>
      <c r="R7915" s="3">
        <f>I7915 + M7915*Inputs!$B$9 - N7915/Inputs!$B$10</f>
        <v>340</v>
      </c>
    </row>
    <row r="7916" spans="1:18" x14ac:dyDescent="0.3">
      <c r="A7916" s="4">
        <v>46352.75</v>
      </c>
      <c r="B7916" s="3">
        <v>23.267499999999998</v>
      </c>
      <c r="C7916" s="3">
        <v>2.5</v>
      </c>
      <c r="D7916" s="3">
        <f t="shared" si="1107"/>
        <v>33.522187499999994</v>
      </c>
      <c r="E7916" s="3">
        <f>MAX(B7916 - D7916/Inputs!$B$5, 0)</f>
        <v>0</v>
      </c>
      <c r="F7916" s="3">
        <f>MAX(D7916*Inputs!$B$5 - B7916, 0)</f>
        <v>6.2320249999999966</v>
      </c>
      <c r="G7916" s="3">
        <f t="shared" si="1108"/>
        <v>2.5</v>
      </c>
      <c r="H7916" t="str">
        <f t="shared" si="1109"/>
        <v>Charge</v>
      </c>
      <c r="I7916" s="3">
        <f t="shared" si="1114"/>
        <v>340</v>
      </c>
      <c r="J7916" s="3">
        <f t="shared" si="1115"/>
        <v>0</v>
      </c>
      <c r="K7916" s="3">
        <f>MIN(Inputs!$B$2, (Inputs!$B$8 - I7916)/Inputs!$B$9)</f>
        <v>0</v>
      </c>
      <c r="L7916" s="3">
        <f>MAX(MIN(Inputs!$B$2, I7916*Inputs!$B$10, Inputs!$B$8*Inputs!$B$4 - J7916), 0)</f>
        <v>170</v>
      </c>
      <c r="M7916" s="3">
        <f t="shared" si="1110"/>
        <v>0</v>
      </c>
      <c r="N7916" s="3">
        <f t="shared" si="1111"/>
        <v>0</v>
      </c>
      <c r="O7916" s="3">
        <f>IF(H7916="Reg", MIN(Inputs!$B$2, I7916*Inputs!$B$10, (Inputs!$B$8-I7916)/Inputs!$B$9), 0)</f>
        <v>0</v>
      </c>
      <c r="P7916" s="3">
        <f t="shared" si="1112"/>
        <v>0</v>
      </c>
      <c r="Q7916" s="3">
        <f t="shared" si="1113"/>
        <v>0</v>
      </c>
      <c r="R7916" s="3">
        <f>I7916 + M7916*Inputs!$B$9 - N7916/Inputs!$B$10</f>
        <v>340</v>
      </c>
    </row>
    <row r="7917" spans="1:18" x14ac:dyDescent="0.3">
      <c r="A7917" s="4">
        <v>46352.791666666657</v>
      </c>
      <c r="B7917" s="3">
        <v>18.657499999999999</v>
      </c>
      <c r="C7917" s="3">
        <v>1.2</v>
      </c>
      <c r="D7917" s="3">
        <f t="shared" si="1107"/>
        <v>33.522187499999994</v>
      </c>
      <c r="E7917" s="3">
        <f>MAX(B7917 - D7917/Inputs!$B$5, 0)</f>
        <v>0</v>
      </c>
      <c r="F7917" s="3">
        <f>MAX(D7917*Inputs!$B$5 - B7917, 0)</f>
        <v>10.842024999999996</v>
      </c>
      <c r="G7917" s="3">
        <f t="shared" si="1108"/>
        <v>1.2</v>
      </c>
      <c r="H7917" t="str">
        <f t="shared" si="1109"/>
        <v>Charge</v>
      </c>
      <c r="I7917" s="3">
        <f t="shared" si="1114"/>
        <v>340</v>
      </c>
      <c r="J7917" s="3">
        <f t="shared" si="1115"/>
        <v>0</v>
      </c>
      <c r="K7917" s="3">
        <f>MIN(Inputs!$B$2, (Inputs!$B$8 - I7917)/Inputs!$B$9)</f>
        <v>0</v>
      </c>
      <c r="L7917" s="3">
        <f>MAX(MIN(Inputs!$B$2, I7917*Inputs!$B$10, Inputs!$B$8*Inputs!$B$4 - J7917), 0)</f>
        <v>170</v>
      </c>
      <c r="M7917" s="3">
        <f t="shared" si="1110"/>
        <v>0</v>
      </c>
      <c r="N7917" s="3">
        <f t="shared" si="1111"/>
        <v>0</v>
      </c>
      <c r="O7917" s="3">
        <f>IF(H7917="Reg", MIN(Inputs!$B$2, I7917*Inputs!$B$10, (Inputs!$B$8-I7917)/Inputs!$B$9), 0)</f>
        <v>0</v>
      </c>
      <c r="P7917" s="3">
        <f t="shared" si="1112"/>
        <v>0</v>
      </c>
      <c r="Q7917" s="3">
        <f t="shared" si="1113"/>
        <v>0</v>
      </c>
      <c r="R7917" s="3">
        <f>I7917 + M7917*Inputs!$B$9 - N7917/Inputs!$B$10</f>
        <v>340</v>
      </c>
    </row>
    <row r="7918" spans="1:18" x14ac:dyDescent="0.3">
      <c r="A7918" s="4">
        <v>46352.833333333343</v>
      </c>
      <c r="B7918" s="3">
        <v>14.8675</v>
      </c>
      <c r="C7918" s="3">
        <v>1</v>
      </c>
      <c r="D7918" s="3">
        <f t="shared" si="1107"/>
        <v>33.522187499999994</v>
      </c>
      <c r="E7918" s="3">
        <f>MAX(B7918 - D7918/Inputs!$B$5, 0)</f>
        <v>0</v>
      </c>
      <c r="F7918" s="3">
        <f>MAX(D7918*Inputs!$B$5 - B7918, 0)</f>
        <v>14.632024999999995</v>
      </c>
      <c r="G7918" s="3">
        <f t="shared" si="1108"/>
        <v>1</v>
      </c>
      <c r="H7918" t="str">
        <f t="shared" si="1109"/>
        <v>Charge</v>
      </c>
      <c r="I7918" s="3">
        <f t="shared" si="1114"/>
        <v>340</v>
      </c>
      <c r="J7918" s="3">
        <f t="shared" si="1115"/>
        <v>0</v>
      </c>
      <c r="K7918" s="3">
        <f>MIN(Inputs!$B$2, (Inputs!$B$8 - I7918)/Inputs!$B$9)</f>
        <v>0</v>
      </c>
      <c r="L7918" s="3">
        <f>MAX(MIN(Inputs!$B$2, I7918*Inputs!$B$10, Inputs!$B$8*Inputs!$B$4 - J7918), 0)</f>
        <v>170</v>
      </c>
      <c r="M7918" s="3">
        <f t="shared" si="1110"/>
        <v>0</v>
      </c>
      <c r="N7918" s="3">
        <f t="shared" si="1111"/>
        <v>0</v>
      </c>
      <c r="O7918" s="3">
        <f>IF(H7918="Reg", MIN(Inputs!$B$2, I7918*Inputs!$B$10, (Inputs!$B$8-I7918)/Inputs!$B$9), 0)</f>
        <v>0</v>
      </c>
      <c r="P7918" s="3">
        <f t="shared" si="1112"/>
        <v>0</v>
      </c>
      <c r="Q7918" s="3">
        <f t="shared" si="1113"/>
        <v>0</v>
      </c>
      <c r="R7918" s="3">
        <f>I7918 + M7918*Inputs!$B$9 - N7918/Inputs!$B$10</f>
        <v>340</v>
      </c>
    </row>
    <row r="7919" spans="1:18" x14ac:dyDescent="0.3">
      <c r="A7919" s="4">
        <v>46352.875</v>
      </c>
      <c r="B7919" s="3">
        <v>12.607499999999998</v>
      </c>
      <c r="C7919" s="3">
        <v>0.88</v>
      </c>
      <c r="D7919" s="3">
        <f t="shared" si="1107"/>
        <v>33.522187499999994</v>
      </c>
      <c r="E7919" s="3">
        <f>MAX(B7919 - D7919/Inputs!$B$5, 0)</f>
        <v>0</v>
      </c>
      <c r="F7919" s="3">
        <f>MAX(D7919*Inputs!$B$5 - B7919, 0)</f>
        <v>16.892024999999997</v>
      </c>
      <c r="G7919" s="3">
        <f t="shared" si="1108"/>
        <v>0.88</v>
      </c>
      <c r="H7919" t="str">
        <f t="shared" si="1109"/>
        <v>Charge</v>
      </c>
      <c r="I7919" s="3">
        <f t="shared" si="1114"/>
        <v>340</v>
      </c>
      <c r="J7919" s="3">
        <f t="shared" si="1115"/>
        <v>0</v>
      </c>
      <c r="K7919" s="3">
        <f>MIN(Inputs!$B$2, (Inputs!$B$8 - I7919)/Inputs!$B$9)</f>
        <v>0</v>
      </c>
      <c r="L7919" s="3">
        <f>MAX(MIN(Inputs!$B$2, I7919*Inputs!$B$10, Inputs!$B$8*Inputs!$B$4 - J7919), 0)</f>
        <v>170</v>
      </c>
      <c r="M7919" s="3">
        <f t="shared" si="1110"/>
        <v>0</v>
      </c>
      <c r="N7919" s="3">
        <f t="shared" si="1111"/>
        <v>0</v>
      </c>
      <c r="O7919" s="3">
        <f>IF(H7919="Reg", MIN(Inputs!$B$2, I7919*Inputs!$B$10, (Inputs!$B$8-I7919)/Inputs!$B$9), 0)</f>
        <v>0</v>
      </c>
      <c r="P7919" s="3">
        <f t="shared" si="1112"/>
        <v>0</v>
      </c>
      <c r="Q7919" s="3">
        <f t="shared" si="1113"/>
        <v>0</v>
      </c>
      <c r="R7919" s="3">
        <f>I7919 + M7919*Inputs!$B$9 - N7919/Inputs!$B$10</f>
        <v>340</v>
      </c>
    </row>
    <row r="7920" spans="1:18" x14ac:dyDescent="0.3">
      <c r="A7920" s="4">
        <v>46352.916666666657</v>
      </c>
      <c r="B7920" s="3">
        <v>10.857499999999998</v>
      </c>
      <c r="C7920" s="3">
        <v>0.88</v>
      </c>
      <c r="D7920" s="3">
        <f t="shared" si="1107"/>
        <v>33.522187499999994</v>
      </c>
      <c r="E7920" s="3">
        <f>MAX(B7920 - D7920/Inputs!$B$5, 0)</f>
        <v>0</v>
      </c>
      <c r="F7920" s="3">
        <f>MAX(D7920*Inputs!$B$5 - B7920, 0)</f>
        <v>18.642024999999997</v>
      </c>
      <c r="G7920" s="3">
        <f t="shared" si="1108"/>
        <v>0.88</v>
      </c>
      <c r="H7920" t="str">
        <f t="shared" si="1109"/>
        <v>Charge</v>
      </c>
      <c r="I7920" s="3">
        <f t="shared" si="1114"/>
        <v>340</v>
      </c>
      <c r="J7920" s="3">
        <f t="shared" si="1115"/>
        <v>0</v>
      </c>
      <c r="K7920" s="3">
        <f>MIN(Inputs!$B$2, (Inputs!$B$8 - I7920)/Inputs!$B$9)</f>
        <v>0</v>
      </c>
      <c r="L7920" s="3">
        <f>MAX(MIN(Inputs!$B$2, I7920*Inputs!$B$10, Inputs!$B$8*Inputs!$B$4 - J7920), 0)</f>
        <v>170</v>
      </c>
      <c r="M7920" s="3">
        <f t="shared" si="1110"/>
        <v>0</v>
      </c>
      <c r="N7920" s="3">
        <f t="shared" si="1111"/>
        <v>0</v>
      </c>
      <c r="O7920" s="3">
        <f>IF(H7920="Reg", MIN(Inputs!$B$2, I7920*Inputs!$B$10, (Inputs!$B$8-I7920)/Inputs!$B$9), 0)</f>
        <v>0</v>
      </c>
      <c r="P7920" s="3">
        <f t="shared" si="1112"/>
        <v>0</v>
      </c>
      <c r="Q7920" s="3">
        <f t="shared" si="1113"/>
        <v>0</v>
      </c>
      <c r="R7920" s="3">
        <f>I7920 + M7920*Inputs!$B$9 - N7920/Inputs!$B$10</f>
        <v>340</v>
      </c>
    </row>
    <row r="7921" spans="1:18" x14ac:dyDescent="0.3">
      <c r="A7921" s="4">
        <v>46352.958333333343</v>
      </c>
      <c r="B7921" s="3">
        <v>11.137499999999999</v>
      </c>
      <c r="C7921" s="3">
        <v>0.84</v>
      </c>
      <c r="D7921" s="3">
        <f t="shared" si="1107"/>
        <v>33.522187499999994</v>
      </c>
      <c r="E7921" s="3">
        <f>MAX(B7921 - D7921/Inputs!$B$5, 0)</f>
        <v>0</v>
      </c>
      <c r="F7921" s="3">
        <f>MAX(D7921*Inputs!$B$5 - B7921, 0)</f>
        <v>18.362024999999996</v>
      </c>
      <c r="G7921" s="3">
        <f t="shared" si="1108"/>
        <v>0.84</v>
      </c>
      <c r="H7921" t="str">
        <f t="shared" si="1109"/>
        <v>Charge</v>
      </c>
      <c r="I7921" s="3">
        <f t="shared" si="1114"/>
        <v>340</v>
      </c>
      <c r="J7921" s="3">
        <f t="shared" si="1115"/>
        <v>0</v>
      </c>
      <c r="K7921" s="3">
        <f>MIN(Inputs!$B$2, (Inputs!$B$8 - I7921)/Inputs!$B$9)</f>
        <v>0</v>
      </c>
      <c r="L7921" s="3">
        <f>MAX(MIN(Inputs!$B$2, I7921*Inputs!$B$10, Inputs!$B$8*Inputs!$B$4 - J7921), 0)</f>
        <v>170</v>
      </c>
      <c r="M7921" s="3">
        <f t="shared" si="1110"/>
        <v>0</v>
      </c>
      <c r="N7921" s="3">
        <f t="shared" si="1111"/>
        <v>0</v>
      </c>
      <c r="O7921" s="3">
        <f>IF(H7921="Reg", MIN(Inputs!$B$2, I7921*Inputs!$B$10, (Inputs!$B$8-I7921)/Inputs!$B$9), 0)</f>
        <v>0</v>
      </c>
      <c r="P7921" s="3">
        <f t="shared" si="1112"/>
        <v>0</v>
      </c>
      <c r="Q7921" s="3">
        <f t="shared" si="1113"/>
        <v>0</v>
      </c>
      <c r="R7921" s="3">
        <f>I7921 + M7921*Inputs!$B$9 - N7921/Inputs!$B$10</f>
        <v>340</v>
      </c>
    </row>
    <row r="7922" spans="1:18" x14ac:dyDescent="0.3">
      <c r="A7922" s="4">
        <v>46353</v>
      </c>
      <c r="B7922" s="3">
        <v>14.870000000000001</v>
      </c>
      <c r="C7922" s="3">
        <v>0.36</v>
      </c>
      <c r="D7922" s="3">
        <f t="shared" si="1107"/>
        <v>40.123541666666661</v>
      </c>
      <c r="E7922" s="3">
        <f>MAX(B7922 - D7922/Inputs!$B$5, 0)</f>
        <v>0</v>
      </c>
      <c r="F7922" s="3">
        <f>MAX(D7922*Inputs!$B$5 - B7922, 0)</f>
        <v>20.438716666666661</v>
      </c>
      <c r="G7922" s="3">
        <f t="shared" si="1108"/>
        <v>0.36</v>
      </c>
      <c r="H7922" t="str">
        <f t="shared" si="1109"/>
        <v>Charge</v>
      </c>
      <c r="I7922" s="3">
        <f t="shared" si="1114"/>
        <v>340</v>
      </c>
      <c r="J7922" s="3">
        <f t="shared" si="1115"/>
        <v>0</v>
      </c>
      <c r="K7922" s="3">
        <f>MIN(Inputs!$B$2, (Inputs!$B$8 - I7922)/Inputs!$B$9)</f>
        <v>0</v>
      </c>
      <c r="L7922" s="3">
        <f>MAX(MIN(Inputs!$B$2, I7922*Inputs!$B$10, Inputs!$B$8*Inputs!$B$4 - J7922), 0)</f>
        <v>170</v>
      </c>
      <c r="M7922" s="3">
        <f t="shared" si="1110"/>
        <v>0</v>
      </c>
      <c r="N7922" s="3">
        <f t="shared" si="1111"/>
        <v>0</v>
      </c>
      <c r="O7922" s="3">
        <f>IF(H7922="Reg", MIN(Inputs!$B$2, I7922*Inputs!$B$10, (Inputs!$B$8-I7922)/Inputs!$B$9), 0)</f>
        <v>0</v>
      </c>
      <c r="P7922" s="3">
        <f t="shared" si="1112"/>
        <v>0</v>
      </c>
      <c r="Q7922" s="3">
        <f t="shared" si="1113"/>
        <v>0</v>
      </c>
      <c r="R7922" s="3">
        <f>I7922 + M7922*Inputs!$B$9 - N7922/Inputs!$B$10</f>
        <v>340</v>
      </c>
    </row>
    <row r="7923" spans="1:18" x14ac:dyDescent="0.3">
      <c r="A7923" s="4">
        <v>46353.041666666657</v>
      </c>
      <c r="B7923" s="3">
        <v>14.385</v>
      </c>
      <c r="C7923" s="3">
        <v>0.25</v>
      </c>
      <c r="D7923" s="3">
        <f t="shared" si="1107"/>
        <v>40.123541666666661</v>
      </c>
      <c r="E7923" s="3">
        <f>MAX(B7923 - D7923/Inputs!$B$5, 0)</f>
        <v>0</v>
      </c>
      <c r="F7923" s="3">
        <f>MAX(D7923*Inputs!$B$5 - B7923, 0)</f>
        <v>20.923716666666664</v>
      </c>
      <c r="G7923" s="3">
        <f t="shared" si="1108"/>
        <v>0.25</v>
      </c>
      <c r="H7923" t="str">
        <f t="shared" si="1109"/>
        <v>Charge</v>
      </c>
      <c r="I7923" s="3">
        <f t="shared" si="1114"/>
        <v>340</v>
      </c>
      <c r="J7923" s="3">
        <f t="shared" si="1115"/>
        <v>0</v>
      </c>
      <c r="K7923" s="3">
        <f>MIN(Inputs!$B$2, (Inputs!$B$8 - I7923)/Inputs!$B$9)</f>
        <v>0</v>
      </c>
      <c r="L7923" s="3">
        <f>MAX(MIN(Inputs!$B$2, I7923*Inputs!$B$10, Inputs!$B$8*Inputs!$B$4 - J7923), 0)</f>
        <v>170</v>
      </c>
      <c r="M7923" s="3">
        <f t="shared" si="1110"/>
        <v>0</v>
      </c>
      <c r="N7923" s="3">
        <f t="shared" si="1111"/>
        <v>0</v>
      </c>
      <c r="O7923" s="3">
        <f>IF(H7923="Reg", MIN(Inputs!$B$2, I7923*Inputs!$B$10, (Inputs!$B$8-I7923)/Inputs!$B$9), 0)</f>
        <v>0</v>
      </c>
      <c r="P7923" s="3">
        <f t="shared" si="1112"/>
        <v>0</v>
      </c>
      <c r="Q7923" s="3">
        <f t="shared" si="1113"/>
        <v>0</v>
      </c>
      <c r="R7923" s="3">
        <f>I7923 + M7923*Inputs!$B$9 - N7923/Inputs!$B$10</f>
        <v>340</v>
      </c>
    </row>
    <row r="7924" spans="1:18" x14ac:dyDescent="0.3">
      <c r="A7924" s="4">
        <v>46353.083333333343</v>
      </c>
      <c r="B7924" s="3">
        <v>15.877500000000001</v>
      </c>
      <c r="C7924" s="3">
        <v>0.3</v>
      </c>
      <c r="D7924" s="3">
        <f t="shared" si="1107"/>
        <v>40.123541666666661</v>
      </c>
      <c r="E7924" s="3">
        <f>MAX(B7924 - D7924/Inputs!$B$5, 0)</f>
        <v>0</v>
      </c>
      <c r="F7924" s="3">
        <f>MAX(D7924*Inputs!$B$5 - B7924, 0)</f>
        <v>19.431216666666661</v>
      </c>
      <c r="G7924" s="3">
        <f t="shared" si="1108"/>
        <v>0.3</v>
      </c>
      <c r="H7924" t="str">
        <f t="shared" si="1109"/>
        <v>Charge</v>
      </c>
      <c r="I7924" s="3">
        <f t="shared" si="1114"/>
        <v>340</v>
      </c>
      <c r="J7924" s="3">
        <f t="shared" si="1115"/>
        <v>0</v>
      </c>
      <c r="K7924" s="3">
        <f>MIN(Inputs!$B$2, (Inputs!$B$8 - I7924)/Inputs!$B$9)</f>
        <v>0</v>
      </c>
      <c r="L7924" s="3">
        <f>MAX(MIN(Inputs!$B$2, I7924*Inputs!$B$10, Inputs!$B$8*Inputs!$B$4 - J7924), 0)</f>
        <v>170</v>
      </c>
      <c r="M7924" s="3">
        <f t="shared" si="1110"/>
        <v>0</v>
      </c>
      <c r="N7924" s="3">
        <f t="shared" si="1111"/>
        <v>0</v>
      </c>
      <c r="O7924" s="3">
        <f>IF(H7924="Reg", MIN(Inputs!$B$2, I7924*Inputs!$B$10, (Inputs!$B$8-I7924)/Inputs!$B$9), 0)</f>
        <v>0</v>
      </c>
      <c r="P7924" s="3">
        <f t="shared" si="1112"/>
        <v>0</v>
      </c>
      <c r="Q7924" s="3">
        <f t="shared" si="1113"/>
        <v>0</v>
      </c>
      <c r="R7924" s="3">
        <f>I7924 + M7924*Inputs!$B$9 - N7924/Inputs!$B$10</f>
        <v>340</v>
      </c>
    </row>
    <row r="7925" spans="1:18" x14ac:dyDescent="0.3">
      <c r="A7925" s="4">
        <v>46353.125</v>
      </c>
      <c r="B7925" s="3">
        <v>18.364999999999998</v>
      </c>
      <c r="C7925" s="3">
        <v>0.3</v>
      </c>
      <c r="D7925" s="3">
        <f t="shared" si="1107"/>
        <v>40.123541666666661</v>
      </c>
      <c r="E7925" s="3">
        <f>MAX(B7925 - D7925/Inputs!$B$5, 0)</f>
        <v>0</v>
      </c>
      <c r="F7925" s="3">
        <f>MAX(D7925*Inputs!$B$5 - B7925, 0)</f>
        <v>16.943716666666663</v>
      </c>
      <c r="G7925" s="3">
        <f t="shared" si="1108"/>
        <v>0.3</v>
      </c>
      <c r="H7925" t="str">
        <f t="shared" si="1109"/>
        <v>Charge</v>
      </c>
      <c r="I7925" s="3">
        <f t="shared" si="1114"/>
        <v>340</v>
      </c>
      <c r="J7925" s="3">
        <f t="shared" si="1115"/>
        <v>0</v>
      </c>
      <c r="K7925" s="3">
        <f>MIN(Inputs!$B$2, (Inputs!$B$8 - I7925)/Inputs!$B$9)</f>
        <v>0</v>
      </c>
      <c r="L7925" s="3">
        <f>MAX(MIN(Inputs!$B$2, I7925*Inputs!$B$10, Inputs!$B$8*Inputs!$B$4 - J7925), 0)</f>
        <v>170</v>
      </c>
      <c r="M7925" s="3">
        <f t="shared" si="1110"/>
        <v>0</v>
      </c>
      <c r="N7925" s="3">
        <f t="shared" si="1111"/>
        <v>0</v>
      </c>
      <c r="O7925" s="3">
        <f>IF(H7925="Reg", MIN(Inputs!$B$2, I7925*Inputs!$B$10, (Inputs!$B$8-I7925)/Inputs!$B$9), 0)</f>
        <v>0</v>
      </c>
      <c r="P7925" s="3">
        <f t="shared" si="1112"/>
        <v>0</v>
      </c>
      <c r="Q7925" s="3">
        <f t="shared" si="1113"/>
        <v>0</v>
      </c>
      <c r="R7925" s="3">
        <f>I7925 + M7925*Inputs!$B$9 - N7925/Inputs!$B$10</f>
        <v>340</v>
      </c>
    </row>
    <row r="7926" spans="1:18" x14ac:dyDescent="0.3">
      <c r="A7926" s="4">
        <v>46353.166666666657</v>
      </c>
      <c r="B7926" s="3">
        <v>19.16</v>
      </c>
      <c r="C7926" s="3">
        <v>0.43</v>
      </c>
      <c r="D7926" s="3">
        <f t="shared" si="1107"/>
        <v>40.123541666666661</v>
      </c>
      <c r="E7926" s="3">
        <f>MAX(B7926 - D7926/Inputs!$B$5, 0)</f>
        <v>0</v>
      </c>
      <c r="F7926" s="3">
        <f>MAX(D7926*Inputs!$B$5 - B7926, 0)</f>
        <v>16.148716666666662</v>
      </c>
      <c r="G7926" s="3">
        <f t="shared" si="1108"/>
        <v>0.43</v>
      </c>
      <c r="H7926" t="str">
        <f t="shared" si="1109"/>
        <v>Charge</v>
      </c>
      <c r="I7926" s="3">
        <f t="shared" si="1114"/>
        <v>340</v>
      </c>
      <c r="J7926" s="3">
        <f t="shared" si="1115"/>
        <v>0</v>
      </c>
      <c r="K7926" s="3">
        <f>MIN(Inputs!$B$2, (Inputs!$B$8 - I7926)/Inputs!$B$9)</f>
        <v>0</v>
      </c>
      <c r="L7926" s="3">
        <f>MAX(MIN(Inputs!$B$2, I7926*Inputs!$B$10, Inputs!$B$8*Inputs!$B$4 - J7926), 0)</f>
        <v>170</v>
      </c>
      <c r="M7926" s="3">
        <f t="shared" si="1110"/>
        <v>0</v>
      </c>
      <c r="N7926" s="3">
        <f t="shared" si="1111"/>
        <v>0</v>
      </c>
      <c r="O7926" s="3">
        <f>IF(H7926="Reg", MIN(Inputs!$B$2, I7926*Inputs!$B$10, (Inputs!$B$8-I7926)/Inputs!$B$9), 0)</f>
        <v>0</v>
      </c>
      <c r="P7926" s="3">
        <f t="shared" si="1112"/>
        <v>0</v>
      </c>
      <c r="Q7926" s="3">
        <f t="shared" si="1113"/>
        <v>0</v>
      </c>
      <c r="R7926" s="3">
        <f>I7926 + M7926*Inputs!$B$9 - N7926/Inputs!$B$10</f>
        <v>340</v>
      </c>
    </row>
    <row r="7927" spans="1:18" x14ac:dyDescent="0.3">
      <c r="A7927" s="4">
        <v>46353.208333333343</v>
      </c>
      <c r="B7927" s="3">
        <v>21.83</v>
      </c>
      <c r="C7927" s="3">
        <v>0.46</v>
      </c>
      <c r="D7927" s="3">
        <f t="shared" si="1107"/>
        <v>40.123541666666661</v>
      </c>
      <c r="E7927" s="3">
        <f>MAX(B7927 - D7927/Inputs!$B$5, 0)</f>
        <v>0</v>
      </c>
      <c r="F7927" s="3">
        <f>MAX(D7927*Inputs!$B$5 - B7927, 0)</f>
        <v>13.478716666666664</v>
      </c>
      <c r="G7927" s="3">
        <f t="shared" si="1108"/>
        <v>0.46</v>
      </c>
      <c r="H7927" t="str">
        <f t="shared" si="1109"/>
        <v>Charge</v>
      </c>
      <c r="I7927" s="3">
        <f t="shared" si="1114"/>
        <v>340</v>
      </c>
      <c r="J7927" s="3">
        <f t="shared" si="1115"/>
        <v>0</v>
      </c>
      <c r="K7927" s="3">
        <f>MIN(Inputs!$B$2, (Inputs!$B$8 - I7927)/Inputs!$B$9)</f>
        <v>0</v>
      </c>
      <c r="L7927" s="3">
        <f>MAX(MIN(Inputs!$B$2, I7927*Inputs!$B$10, Inputs!$B$8*Inputs!$B$4 - J7927), 0)</f>
        <v>170</v>
      </c>
      <c r="M7927" s="3">
        <f t="shared" si="1110"/>
        <v>0</v>
      </c>
      <c r="N7927" s="3">
        <f t="shared" si="1111"/>
        <v>0</v>
      </c>
      <c r="O7927" s="3">
        <f>IF(H7927="Reg", MIN(Inputs!$B$2, I7927*Inputs!$B$10, (Inputs!$B$8-I7927)/Inputs!$B$9), 0)</f>
        <v>0</v>
      </c>
      <c r="P7927" s="3">
        <f t="shared" si="1112"/>
        <v>0</v>
      </c>
      <c r="Q7927" s="3">
        <f t="shared" si="1113"/>
        <v>0</v>
      </c>
      <c r="R7927" s="3">
        <f>I7927 + M7927*Inputs!$B$9 - N7927/Inputs!$B$10</f>
        <v>340</v>
      </c>
    </row>
    <row r="7928" spans="1:18" x14ac:dyDescent="0.3">
      <c r="A7928" s="4">
        <v>46353.25</v>
      </c>
      <c r="B7928" s="3">
        <v>24.6875</v>
      </c>
      <c r="C7928" s="3">
        <v>0.84</v>
      </c>
      <c r="D7928" s="3">
        <f t="shared" si="1107"/>
        <v>40.123541666666661</v>
      </c>
      <c r="E7928" s="3">
        <f>MAX(B7928 - D7928/Inputs!$B$5, 0)</f>
        <v>0</v>
      </c>
      <c r="F7928" s="3">
        <f>MAX(D7928*Inputs!$B$5 - B7928, 0)</f>
        <v>10.621216666666662</v>
      </c>
      <c r="G7928" s="3">
        <f t="shared" si="1108"/>
        <v>0.84</v>
      </c>
      <c r="H7928" t="str">
        <f t="shared" si="1109"/>
        <v>Charge</v>
      </c>
      <c r="I7928" s="3">
        <f t="shared" si="1114"/>
        <v>340</v>
      </c>
      <c r="J7928" s="3">
        <f t="shared" si="1115"/>
        <v>0</v>
      </c>
      <c r="K7928" s="3">
        <f>MIN(Inputs!$B$2, (Inputs!$B$8 - I7928)/Inputs!$B$9)</f>
        <v>0</v>
      </c>
      <c r="L7928" s="3">
        <f>MAX(MIN(Inputs!$B$2, I7928*Inputs!$B$10, Inputs!$B$8*Inputs!$B$4 - J7928), 0)</f>
        <v>170</v>
      </c>
      <c r="M7928" s="3">
        <f t="shared" si="1110"/>
        <v>0</v>
      </c>
      <c r="N7928" s="3">
        <f t="shared" si="1111"/>
        <v>0</v>
      </c>
      <c r="O7928" s="3">
        <f>IF(H7928="Reg", MIN(Inputs!$B$2, I7928*Inputs!$B$10, (Inputs!$B$8-I7928)/Inputs!$B$9), 0)</f>
        <v>0</v>
      </c>
      <c r="P7928" s="3">
        <f t="shared" si="1112"/>
        <v>0</v>
      </c>
      <c r="Q7928" s="3">
        <f t="shared" si="1113"/>
        <v>0</v>
      </c>
      <c r="R7928" s="3">
        <f>I7928 + M7928*Inputs!$B$9 - N7928/Inputs!$B$10</f>
        <v>340</v>
      </c>
    </row>
    <row r="7929" spans="1:18" x14ac:dyDescent="0.3">
      <c r="A7929" s="4">
        <v>46353.291666666657</v>
      </c>
      <c r="B7929" s="3">
        <v>23.967500000000001</v>
      </c>
      <c r="C7929" s="3">
        <v>6.61</v>
      </c>
      <c r="D7929" s="3">
        <f t="shared" si="1107"/>
        <v>40.123541666666661</v>
      </c>
      <c r="E7929" s="3">
        <f>MAX(B7929 - D7929/Inputs!$B$5, 0)</f>
        <v>0</v>
      </c>
      <c r="F7929" s="3">
        <f>MAX(D7929*Inputs!$B$5 - B7929, 0)</f>
        <v>11.341216666666661</v>
      </c>
      <c r="G7929" s="3">
        <f t="shared" si="1108"/>
        <v>6.61</v>
      </c>
      <c r="H7929" t="str">
        <f t="shared" si="1109"/>
        <v>Charge</v>
      </c>
      <c r="I7929" s="3">
        <f t="shared" si="1114"/>
        <v>340</v>
      </c>
      <c r="J7929" s="3">
        <f t="shared" si="1115"/>
        <v>0</v>
      </c>
      <c r="K7929" s="3">
        <f>MIN(Inputs!$B$2, (Inputs!$B$8 - I7929)/Inputs!$B$9)</f>
        <v>0</v>
      </c>
      <c r="L7929" s="3">
        <f>MAX(MIN(Inputs!$B$2, I7929*Inputs!$B$10, Inputs!$B$8*Inputs!$B$4 - J7929), 0)</f>
        <v>170</v>
      </c>
      <c r="M7929" s="3">
        <f t="shared" si="1110"/>
        <v>0</v>
      </c>
      <c r="N7929" s="3">
        <f t="shared" si="1111"/>
        <v>0</v>
      </c>
      <c r="O7929" s="3">
        <f>IF(H7929="Reg", MIN(Inputs!$B$2, I7929*Inputs!$B$10, (Inputs!$B$8-I7929)/Inputs!$B$9), 0)</f>
        <v>0</v>
      </c>
      <c r="P7929" s="3">
        <f t="shared" si="1112"/>
        <v>0</v>
      </c>
      <c r="Q7929" s="3">
        <f t="shared" si="1113"/>
        <v>0</v>
      </c>
      <c r="R7929" s="3">
        <f>I7929 + M7929*Inputs!$B$9 - N7929/Inputs!$B$10</f>
        <v>340</v>
      </c>
    </row>
    <row r="7930" spans="1:18" x14ac:dyDescent="0.3">
      <c r="A7930" s="4">
        <v>46353.333333333343</v>
      </c>
      <c r="B7930" s="3">
        <v>22.7425</v>
      </c>
      <c r="C7930" s="3">
        <v>6.04</v>
      </c>
      <c r="D7930" s="3">
        <f t="shared" si="1107"/>
        <v>40.123541666666661</v>
      </c>
      <c r="E7930" s="3">
        <f>MAX(B7930 - D7930/Inputs!$B$5, 0)</f>
        <v>0</v>
      </c>
      <c r="F7930" s="3">
        <f>MAX(D7930*Inputs!$B$5 - B7930, 0)</f>
        <v>12.566216666666662</v>
      </c>
      <c r="G7930" s="3">
        <f t="shared" si="1108"/>
        <v>6.04</v>
      </c>
      <c r="H7930" t="str">
        <f t="shared" si="1109"/>
        <v>Charge</v>
      </c>
      <c r="I7930" s="3">
        <f t="shared" si="1114"/>
        <v>340</v>
      </c>
      <c r="J7930" s="3">
        <f t="shared" si="1115"/>
        <v>0</v>
      </c>
      <c r="K7930" s="3">
        <f>MIN(Inputs!$B$2, (Inputs!$B$8 - I7930)/Inputs!$B$9)</f>
        <v>0</v>
      </c>
      <c r="L7930" s="3">
        <f>MAX(MIN(Inputs!$B$2, I7930*Inputs!$B$10, Inputs!$B$8*Inputs!$B$4 - J7930), 0)</f>
        <v>170</v>
      </c>
      <c r="M7930" s="3">
        <f t="shared" si="1110"/>
        <v>0</v>
      </c>
      <c r="N7930" s="3">
        <f t="shared" si="1111"/>
        <v>0</v>
      </c>
      <c r="O7930" s="3">
        <f>IF(H7930="Reg", MIN(Inputs!$B$2, I7930*Inputs!$B$10, (Inputs!$B$8-I7930)/Inputs!$B$9), 0)</f>
        <v>0</v>
      </c>
      <c r="P7930" s="3">
        <f t="shared" si="1112"/>
        <v>0</v>
      </c>
      <c r="Q7930" s="3">
        <f t="shared" si="1113"/>
        <v>0</v>
      </c>
      <c r="R7930" s="3">
        <f>I7930 + M7930*Inputs!$B$9 - N7930/Inputs!$B$10</f>
        <v>340</v>
      </c>
    </row>
    <row r="7931" spans="1:18" x14ac:dyDescent="0.3">
      <c r="A7931" s="4">
        <v>46353.375</v>
      </c>
      <c r="B7931" s="3">
        <v>23.432500000000001</v>
      </c>
      <c r="C7931" s="3">
        <v>1.24</v>
      </c>
      <c r="D7931" s="3">
        <f t="shared" si="1107"/>
        <v>40.123541666666661</v>
      </c>
      <c r="E7931" s="3">
        <f>MAX(B7931 - D7931/Inputs!$B$5, 0)</f>
        <v>0</v>
      </c>
      <c r="F7931" s="3">
        <f>MAX(D7931*Inputs!$B$5 - B7931, 0)</f>
        <v>11.876216666666661</v>
      </c>
      <c r="G7931" s="3">
        <f t="shared" si="1108"/>
        <v>1.24</v>
      </c>
      <c r="H7931" t="str">
        <f t="shared" si="1109"/>
        <v>Charge</v>
      </c>
      <c r="I7931" s="3">
        <f t="shared" si="1114"/>
        <v>340</v>
      </c>
      <c r="J7931" s="3">
        <f t="shared" si="1115"/>
        <v>0</v>
      </c>
      <c r="K7931" s="3">
        <f>MIN(Inputs!$B$2, (Inputs!$B$8 - I7931)/Inputs!$B$9)</f>
        <v>0</v>
      </c>
      <c r="L7931" s="3">
        <f>MAX(MIN(Inputs!$B$2, I7931*Inputs!$B$10, Inputs!$B$8*Inputs!$B$4 - J7931), 0)</f>
        <v>170</v>
      </c>
      <c r="M7931" s="3">
        <f t="shared" si="1110"/>
        <v>0</v>
      </c>
      <c r="N7931" s="3">
        <f t="shared" si="1111"/>
        <v>0</v>
      </c>
      <c r="O7931" s="3">
        <f>IF(H7931="Reg", MIN(Inputs!$B$2, I7931*Inputs!$B$10, (Inputs!$B$8-I7931)/Inputs!$B$9), 0)</f>
        <v>0</v>
      </c>
      <c r="P7931" s="3">
        <f t="shared" si="1112"/>
        <v>0</v>
      </c>
      <c r="Q7931" s="3">
        <f t="shared" si="1113"/>
        <v>0</v>
      </c>
      <c r="R7931" s="3">
        <f>I7931 + M7931*Inputs!$B$9 - N7931/Inputs!$B$10</f>
        <v>340</v>
      </c>
    </row>
    <row r="7932" spans="1:18" x14ac:dyDescent="0.3">
      <c r="A7932" s="4">
        <v>46353.416666666657</v>
      </c>
      <c r="B7932" s="3">
        <v>25.372500000000002</v>
      </c>
      <c r="C7932" s="3">
        <v>1</v>
      </c>
      <c r="D7932" s="3">
        <f t="shared" si="1107"/>
        <v>40.123541666666661</v>
      </c>
      <c r="E7932" s="3">
        <f>MAX(B7932 - D7932/Inputs!$B$5, 0)</f>
        <v>0</v>
      </c>
      <c r="F7932" s="3">
        <f>MAX(D7932*Inputs!$B$5 - B7932, 0)</f>
        <v>9.9362166666666596</v>
      </c>
      <c r="G7932" s="3">
        <f t="shared" si="1108"/>
        <v>1</v>
      </c>
      <c r="H7932" t="str">
        <f t="shared" si="1109"/>
        <v>Charge</v>
      </c>
      <c r="I7932" s="3">
        <f t="shared" si="1114"/>
        <v>340</v>
      </c>
      <c r="J7932" s="3">
        <f t="shared" si="1115"/>
        <v>0</v>
      </c>
      <c r="K7932" s="3">
        <f>MIN(Inputs!$B$2, (Inputs!$B$8 - I7932)/Inputs!$B$9)</f>
        <v>0</v>
      </c>
      <c r="L7932" s="3">
        <f>MAX(MIN(Inputs!$B$2, I7932*Inputs!$B$10, Inputs!$B$8*Inputs!$B$4 - J7932), 0)</f>
        <v>170</v>
      </c>
      <c r="M7932" s="3">
        <f t="shared" si="1110"/>
        <v>0</v>
      </c>
      <c r="N7932" s="3">
        <f t="shared" si="1111"/>
        <v>0</v>
      </c>
      <c r="O7932" s="3">
        <f>IF(H7932="Reg", MIN(Inputs!$B$2, I7932*Inputs!$B$10, (Inputs!$B$8-I7932)/Inputs!$B$9), 0)</f>
        <v>0</v>
      </c>
      <c r="P7932" s="3">
        <f t="shared" si="1112"/>
        <v>0</v>
      </c>
      <c r="Q7932" s="3">
        <f t="shared" si="1113"/>
        <v>0</v>
      </c>
      <c r="R7932" s="3">
        <f>I7932 + M7932*Inputs!$B$9 - N7932/Inputs!$B$10</f>
        <v>340</v>
      </c>
    </row>
    <row r="7933" spans="1:18" x14ac:dyDescent="0.3">
      <c r="A7933" s="4">
        <v>46353.458333333343</v>
      </c>
      <c r="B7933" s="3">
        <v>22.955000000000002</v>
      </c>
      <c r="C7933" s="3">
        <v>0.9</v>
      </c>
      <c r="D7933" s="3">
        <f t="shared" si="1107"/>
        <v>40.123541666666661</v>
      </c>
      <c r="E7933" s="3">
        <f>MAX(B7933 - D7933/Inputs!$B$5, 0)</f>
        <v>0</v>
      </c>
      <c r="F7933" s="3">
        <f>MAX(D7933*Inputs!$B$5 - B7933, 0)</f>
        <v>12.35371666666666</v>
      </c>
      <c r="G7933" s="3">
        <f t="shared" si="1108"/>
        <v>0.9</v>
      </c>
      <c r="H7933" t="str">
        <f t="shared" si="1109"/>
        <v>Charge</v>
      </c>
      <c r="I7933" s="3">
        <f t="shared" si="1114"/>
        <v>340</v>
      </c>
      <c r="J7933" s="3">
        <f t="shared" si="1115"/>
        <v>0</v>
      </c>
      <c r="K7933" s="3">
        <f>MIN(Inputs!$B$2, (Inputs!$B$8 - I7933)/Inputs!$B$9)</f>
        <v>0</v>
      </c>
      <c r="L7933" s="3">
        <f>MAX(MIN(Inputs!$B$2, I7933*Inputs!$B$10, Inputs!$B$8*Inputs!$B$4 - J7933), 0)</f>
        <v>170</v>
      </c>
      <c r="M7933" s="3">
        <f t="shared" si="1110"/>
        <v>0</v>
      </c>
      <c r="N7933" s="3">
        <f t="shared" si="1111"/>
        <v>0</v>
      </c>
      <c r="O7933" s="3">
        <f>IF(H7933="Reg", MIN(Inputs!$B$2, I7933*Inputs!$B$10, (Inputs!$B$8-I7933)/Inputs!$B$9), 0)</f>
        <v>0</v>
      </c>
      <c r="P7933" s="3">
        <f t="shared" si="1112"/>
        <v>0</v>
      </c>
      <c r="Q7933" s="3">
        <f t="shared" si="1113"/>
        <v>0</v>
      </c>
      <c r="R7933" s="3">
        <f>I7933 + M7933*Inputs!$B$9 - N7933/Inputs!$B$10</f>
        <v>340</v>
      </c>
    </row>
    <row r="7934" spans="1:18" x14ac:dyDescent="0.3">
      <c r="A7934" s="4">
        <v>46353.5</v>
      </c>
      <c r="B7934" s="3">
        <v>24.197499999999998</v>
      </c>
      <c r="C7934" s="3">
        <v>0.37</v>
      </c>
      <c r="D7934" s="3">
        <f t="shared" si="1107"/>
        <v>40.123541666666661</v>
      </c>
      <c r="E7934" s="3">
        <f>MAX(B7934 - D7934/Inputs!$B$5, 0)</f>
        <v>0</v>
      </c>
      <c r="F7934" s="3">
        <f>MAX(D7934*Inputs!$B$5 - B7934, 0)</f>
        <v>11.111216666666664</v>
      </c>
      <c r="G7934" s="3">
        <f t="shared" si="1108"/>
        <v>0.37</v>
      </c>
      <c r="H7934" t="str">
        <f t="shared" si="1109"/>
        <v>Charge</v>
      </c>
      <c r="I7934" s="3">
        <f t="shared" si="1114"/>
        <v>340</v>
      </c>
      <c r="J7934" s="3">
        <f t="shared" si="1115"/>
        <v>0</v>
      </c>
      <c r="K7934" s="3">
        <f>MIN(Inputs!$B$2, (Inputs!$B$8 - I7934)/Inputs!$B$9)</f>
        <v>0</v>
      </c>
      <c r="L7934" s="3">
        <f>MAX(MIN(Inputs!$B$2, I7934*Inputs!$B$10, Inputs!$B$8*Inputs!$B$4 - J7934), 0)</f>
        <v>170</v>
      </c>
      <c r="M7934" s="3">
        <f t="shared" si="1110"/>
        <v>0</v>
      </c>
      <c r="N7934" s="3">
        <f t="shared" si="1111"/>
        <v>0</v>
      </c>
      <c r="O7934" s="3">
        <f>IF(H7934="Reg", MIN(Inputs!$B$2, I7934*Inputs!$B$10, (Inputs!$B$8-I7934)/Inputs!$B$9), 0)</f>
        <v>0</v>
      </c>
      <c r="P7934" s="3">
        <f t="shared" si="1112"/>
        <v>0</v>
      </c>
      <c r="Q7934" s="3">
        <f t="shared" si="1113"/>
        <v>0</v>
      </c>
      <c r="R7934" s="3">
        <f>I7934 + M7934*Inputs!$B$9 - N7934/Inputs!$B$10</f>
        <v>340</v>
      </c>
    </row>
    <row r="7935" spans="1:18" x14ac:dyDescent="0.3">
      <c r="A7935" s="4">
        <v>46353.541666666657</v>
      </c>
      <c r="B7935" s="3">
        <v>29.717500000000001</v>
      </c>
      <c r="C7935" s="3">
        <v>0.37</v>
      </c>
      <c r="D7935" s="3">
        <f t="shared" si="1107"/>
        <v>40.123541666666661</v>
      </c>
      <c r="E7935" s="3">
        <f>MAX(B7935 - D7935/Inputs!$B$5, 0)</f>
        <v>0</v>
      </c>
      <c r="F7935" s="3">
        <f>MAX(D7935*Inputs!$B$5 - B7935, 0)</f>
        <v>5.5912166666666607</v>
      </c>
      <c r="G7935" s="3">
        <f t="shared" si="1108"/>
        <v>0.37</v>
      </c>
      <c r="H7935" t="str">
        <f t="shared" si="1109"/>
        <v>Charge</v>
      </c>
      <c r="I7935" s="3">
        <f t="shared" si="1114"/>
        <v>340</v>
      </c>
      <c r="J7935" s="3">
        <f t="shared" si="1115"/>
        <v>0</v>
      </c>
      <c r="K7935" s="3">
        <f>MIN(Inputs!$B$2, (Inputs!$B$8 - I7935)/Inputs!$B$9)</f>
        <v>0</v>
      </c>
      <c r="L7935" s="3">
        <f>MAX(MIN(Inputs!$B$2, I7935*Inputs!$B$10, Inputs!$B$8*Inputs!$B$4 - J7935), 0)</f>
        <v>170</v>
      </c>
      <c r="M7935" s="3">
        <f t="shared" si="1110"/>
        <v>0</v>
      </c>
      <c r="N7935" s="3">
        <f t="shared" si="1111"/>
        <v>0</v>
      </c>
      <c r="O7935" s="3">
        <f>IF(H7935="Reg", MIN(Inputs!$B$2, I7935*Inputs!$B$10, (Inputs!$B$8-I7935)/Inputs!$B$9), 0)</f>
        <v>0</v>
      </c>
      <c r="P7935" s="3">
        <f t="shared" si="1112"/>
        <v>0</v>
      </c>
      <c r="Q7935" s="3">
        <f t="shared" si="1113"/>
        <v>0</v>
      </c>
      <c r="R7935" s="3">
        <f>I7935 + M7935*Inputs!$B$9 - N7935/Inputs!$B$10</f>
        <v>340</v>
      </c>
    </row>
    <row r="7936" spans="1:18" x14ac:dyDescent="0.3">
      <c r="A7936" s="4">
        <v>46353.583333333343</v>
      </c>
      <c r="B7936" s="3">
        <v>33.409999999999997</v>
      </c>
      <c r="C7936" s="3">
        <v>0.49</v>
      </c>
      <c r="D7936" s="3">
        <f t="shared" si="1107"/>
        <v>40.123541666666661</v>
      </c>
      <c r="E7936" s="3">
        <f>MAX(B7936 - D7936/Inputs!$B$5, 0)</f>
        <v>0</v>
      </c>
      <c r="F7936" s="3">
        <f>MAX(D7936*Inputs!$B$5 - B7936, 0)</f>
        <v>1.8987166666666653</v>
      </c>
      <c r="G7936" s="3">
        <f t="shared" si="1108"/>
        <v>0.49</v>
      </c>
      <c r="H7936" t="str">
        <f t="shared" si="1109"/>
        <v>Charge</v>
      </c>
      <c r="I7936" s="3">
        <f t="shared" si="1114"/>
        <v>340</v>
      </c>
      <c r="J7936" s="3">
        <f t="shared" si="1115"/>
        <v>0</v>
      </c>
      <c r="K7936" s="3">
        <f>MIN(Inputs!$B$2, (Inputs!$B$8 - I7936)/Inputs!$B$9)</f>
        <v>0</v>
      </c>
      <c r="L7936" s="3">
        <f>MAX(MIN(Inputs!$B$2, I7936*Inputs!$B$10, Inputs!$B$8*Inputs!$B$4 - J7936), 0)</f>
        <v>170</v>
      </c>
      <c r="M7936" s="3">
        <f t="shared" si="1110"/>
        <v>0</v>
      </c>
      <c r="N7936" s="3">
        <f t="shared" si="1111"/>
        <v>0</v>
      </c>
      <c r="O7936" s="3">
        <f>IF(H7936="Reg", MIN(Inputs!$B$2, I7936*Inputs!$B$10, (Inputs!$B$8-I7936)/Inputs!$B$9), 0)</f>
        <v>0</v>
      </c>
      <c r="P7936" s="3">
        <f t="shared" si="1112"/>
        <v>0</v>
      </c>
      <c r="Q7936" s="3">
        <f t="shared" si="1113"/>
        <v>0</v>
      </c>
      <c r="R7936" s="3">
        <f>I7936 + M7936*Inputs!$B$9 - N7936/Inputs!$B$10</f>
        <v>340</v>
      </c>
    </row>
    <row r="7937" spans="1:18" x14ac:dyDescent="0.3">
      <c r="A7937" s="4">
        <v>46353.625</v>
      </c>
      <c r="B7937" s="3">
        <v>28.5625</v>
      </c>
      <c r="C7937" s="3">
        <v>0.5</v>
      </c>
      <c r="D7937" s="3">
        <f t="shared" si="1107"/>
        <v>40.123541666666661</v>
      </c>
      <c r="E7937" s="3">
        <f>MAX(B7937 - D7937/Inputs!$B$5, 0)</f>
        <v>0</v>
      </c>
      <c r="F7937" s="3">
        <f>MAX(D7937*Inputs!$B$5 - B7937, 0)</f>
        <v>6.7462166666666619</v>
      </c>
      <c r="G7937" s="3">
        <f t="shared" si="1108"/>
        <v>0.5</v>
      </c>
      <c r="H7937" t="str">
        <f t="shared" si="1109"/>
        <v>Charge</v>
      </c>
      <c r="I7937" s="3">
        <f t="shared" si="1114"/>
        <v>340</v>
      </c>
      <c r="J7937" s="3">
        <f t="shared" si="1115"/>
        <v>0</v>
      </c>
      <c r="K7937" s="3">
        <f>MIN(Inputs!$B$2, (Inputs!$B$8 - I7937)/Inputs!$B$9)</f>
        <v>0</v>
      </c>
      <c r="L7937" s="3">
        <f>MAX(MIN(Inputs!$B$2, I7937*Inputs!$B$10, Inputs!$B$8*Inputs!$B$4 - J7937), 0)</f>
        <v>170</v>
      </c>
      <c r="M7937" s="3">
        <f t="shared" si="1110"/>
        <v>0</v>
      </c>
      <c r="N7937" s="3">
        <f t="shared" si="1111"/>
        <v>0</v>
      </c>
      <c r="O7937" s="3">
        <f>IF(H7937="Reg", MIN(Inputs!$B$2, I7937*Inputs!$B$10, (Inputs!$B$8-I7937)/Inputs!$B$9), 0)</f>
        <v>0</v>
      </c>
      <c r="P7937" s="3">
        <f t="shared" si="1112"/>
        <v>0</v>
      </c>
      <c r="Q7937" s="3">
        <f t="shared" si="1113"/>
        <v>0</v>
      </c>
      <c r="R7937" s="3">
        <f>I7937 + M7937*Inputs!$B$9 - N7937/Inputs!$B$10</f>
        <v>340</v>
      </c>
    </row>
    <row r="7938" spans="1:18" x14ac:dyDescent="0.3">
      <c r="A7938" s="4">
        <v>46353.666666666657</v>
      </c>
      <c r="B7938" s="3">
        <v>25.1325</v>
      </c>
      <c r="C7938" s="3">
        <v>0.97</v>
      </c>
      <c r="D7938" s="3">
        <f t="shared" ref="D7938:D8001" si="1116">AVERAGEIFS(B:B, A:A, "&gt;="&amp;INT(A7938), A:A, "&lt;"&amp;INT(A7938)+1)</f>
        <v>40.123541666666661</v>
      </c>
      <c r="E7938" s="3">
        <f>MAX(B7938 - D7938/Inputs!$B$5, 0)</f>
        <v>0</v>
      </c>
      <c r="F7938" s="3">
        <f>MAX(D7938*Inputs!$B$5 - B7938, 0)</f>
        <v>10.176216666666662</v>
      </c>
      <c r="G7938" s="3">
        <f t="shared" ref="G7938:G8001" si="1117">C7938</f>
        <v>0.97</v>
      </c>
      <c r="H7938" t="str">
        <f t="shared" ref="H7938:H8001" si="1118">IF(MAX(E7938, F7938, G7938)&lt;=0, "Idle", IF(AND(G7938&gt;=E7938, G7938&gt;=F7938), "Reg", IF(E7938&gt;=F7938, "Discharge", "Charge")))</f>
        <v>Charge</v>
      </c>
      <c r="I7938" s="3">
        <f t="shared" si="1114"/>
        <v>340</v>
      </c>
      <c r="J7938" s="3">
        <f t="shared" si="1115"/>
        <v>0</v>
      </c>
      <c r="K7938" s="3">
        <f>MIN(Inputs!$B$2, (Inputs!$B$8 - I7938)/Inputs!$B$9)</f>
        <v>0</v>
      </c>
      <c r="L7938" s="3">
        <f>MAX(MIN(Inputs!$B$2, I7938*Inputs!$B$10, Inputs!$B$8*Inputs!$B$4 - J7938), 0)</f>
        <v>170</v>
      </c>
      <c r="M7938" s="3">
        <f t="shared" ref="M7938:M8001" si="1119">IF(H7938="Charge", K7938, 0)</f>
        <v>0</v>
      </c>
      <c r="N7938" s="3">
        <f t="shared" ref="N7938:N8001" si="1120">IF(H7938="Discharge", L7938, 0)</f>
        <v>0</v>
      </c>
      <c r="O7938" s="3">
        <f>IF(H7938="Reg", MIN(Inputs!$B$2, I7938*Inputs!$B$10, (Inputs!$B$8-I7938)/Inputs!$B$9), 0)</f>
        <v>0</v>
      </c>
      <c r="P7938" s="3">
        <f t="shared" ref="P7938:P8001" si="1121">(N7938 - M7938) * B7938</f>
        <v>0</v>
      </c>
      <c r="Q7938" s="3">
        <f t="shared" ref="Q7938:Q8001" si="1122">O7938 * C7938</f>
        <v>0</v>
      </c>
      <c r="R7938" s="3">
        <f>I7938 + M7938*Inputs!$B$9 - N7938/Inputs!$B$10</f>
        <v>340</v>
      </c>
    </row>
    <row r="7939" spans="1:18" x14ac:dyDescent="0.3">
      <c r="A7939" s="4">
        <v>46353.708333333343</v>
      </c>
      <c r="B7939" s="3">
        <v>69.844999999999999</v>
      </c>
      <c r="C7939" s="3">
        <v>11.11</v>
      </c>
      <c r="D7939" s="3">
        <f t="shared" si="1116"/>
        <v>40.123541666666661</v>
      </c>
      <c r="E7939" s="3">
        <f>MAX(B7939 - D7939/Inputs!$B$5, 0)</f>
        <v>24.250066287878795</v>
      </c>
      <c r="F7939" s="3">
        <f>MAX(D7939*Inputs!$B$5 - B7939, 0)</f>
        <v>0</v>
      </c>
      <c r="G7939" s="3">
        <f t="shared" si="1117"/>
        <v>11.11</v>
      </c>
      <c r="H7939" t="str">
        <f t="shared" si="1118"/>
        <v>Discharge</v>
      </c>
      <c r="I7939" s="3">
        <f t="shared" ref="I7939:I8002" si="1123">R7938</f>
        <v>340</v>
      </c>
      <c r="J7939" s="3">
        <f t="shared" ref="J7939:J8002" si="1124">IF(INT(A7939)=INT(A7938), J7938 + N7938, 0)</f>
        <v>0</v>
      </c>
      <c r="K7939" s="3">
        <f>MIN(Inputs!$B$2, (Inputs!$B$8 - I7939)/Inputs!$B$9)</f>
        <v>0</v>
      </c>
      <c r="L7939" s="3">
        <f>MAX(MIN(Inputs!$B$2, I7939*Inputs!$B$10, Inputs!$B$8*Inputs!$B$4 - J7939), 0)</f>
        <v>170</v>
      </c>
      <c r="M7939" s="3">
        <f t="shared" si="1119"/>
        <v>0</v>
      </c>
      <c r="N7939" s="3">
        <f t="shared" si="1120"/>
        <v>170</v>
      </c>
      <c r="O7939" s="3">
        <f>IF(H7939="Reg", MIN(Inputs!$B$2, I7939*Inputs!$B$10, (Inputs!$B$8-I7939)/Inputs!$B$9), 0)</f>
        <v>0</v>
      </c>
      <c r="P7939" s="3">
        <f t="shared" si="1121"/>
        <v>11873.65</v>
      </c>
      <c r="Q7939" s="3">
        <f t="shared" si="1122"/>
        <v>0</v>
      </c>
      <c r="R7939" s="3">
        <f>I7939 + M7939*Inputs!$B$9 - N7939/Inputs!$B$10</f>
        <v>158.77939109773115</v>
      </c>
    </row>
    <row r="7940" spans="1:18" x14ac:dyDescent="0.3">
      <c r="A7940" s="4">
        <v>46353.75</v>
      </c>
      <c r="B7940" s="3">
        <v>83.294999999999987</v>
      </c>
      <c r="C7940" s="3">
        <v>0.88</v>
      </c>
      <c r="D7940" s="3">
        <f t="shared" si="1116"/>
        <v>40.123541666666661</v>
      </c>
      <c r="E7940" s="3">
        <f>MAX(B7940 - D7940/Inputs!$B$5, 0)</f>
        <v>37.700066287878784</v>
      </c>
      <c r="F7940" s="3">
        <f>MAX(D7940*Inputs!$B$5 - B7940, 0)</f>
        <v>0</v>
      </c>
      <c r="G7940" s="3">
        <f t="shared" si="1117"/>
        <v>0.88</v>
      </c>
      <c r="H7940" t="str">
        <f t="shared" si="1118"/>
        <v>Discharge</v>
      </c>
      <c r="I7940" s="3">
        <f t="shared" si="1123"/>
        <v>158.77939109773115</v>
      </c>
      <c r="J7940" s="3">
        <f t="shared" si="1124"/>
        <v>170</v>
      </c>
      <c r="K7940" s="3">
        <f>MIN(Inputs!$B$2, (Inputs!$B$8 - I7940)/Inputs!$B$9)</f>
        <v>170</v>
      </c>
      <c r="L7940" s="3">
        <f>MAX(MIN(Inputs!$B$2, I7940*Inputs!$B$10, Inputs!$B$8*Inputs!$B$4 - J7940), 0)</f>
        <v>148.94827166799323</v>
      </c>
      <c r="M7940" s="3">
        <f t="shared" si="1119"/>
        <v>0</v>
      </c>
      <c r="N7940" s="3">
        <f t="shared" si="1120"/>
        <v>148.94827166799323</v>
      </c>
      <c r="O7940" s="3">
        <f>IF(H7940="Reg", MIN(Inputs!$B$2, I7940*Inputs!$B$10, (Inputs!$B$8-I7940)/Inputs!$B$9), 0)</f>
        <v>0</v>
      </c>
      <c r="P7940" s="3">
        <f t="shared" si="1121"/>
        <v>12406.646288585494</v>
      </c>
      <c r="Q7940" s="3">
        <f t="shared" si="1122"/>
        <v>0</v>
      </c>
      <c r="R7940" s="3">
        <f>I7940 + M7940*Inputs!$B$9 - N7940/Inputs!$B$10</f>
        <v>0</v>
      </c>
    </row>
    <row r="7941" spans="1:18" x14ac:dyDescent="0.3">
      <c r="A7941" s="4">
        <v>46353.791666666657</v>
      </c>
      <c r="B7941" s="3">
        <v>106.35249999999999</v>
      </c>
      <c r="C7941" s="3">
        <v>2.97</v>
      </c>
      <c r="D7941" s="3">
        <f t="shared" si="1116"/>
        <v>40.123541666666661</v>
      </c>
      <c r="E7941" s="3">
        <f>MAX(B7941 - D7941/Inputs!$B$5, 0)</f>
        <v>60.757566287878788</v>
      </c>
      <c r="F7941" s="3">
        <f>MAX(D7941*Inputs!$B$5 - B7941, 0)</f>
        <v>0</v>
      </c>
      <c r="G7941" s="3">
        <f t="shared" si="1117"/>
        <v>2.97</v>
      </c>
      <c r="H7941" t="str">
        <f t="shared" si="1118"/>
        <v>Discharge</v>
      </c>
      <c r="I7941" s="3">
        <f t="shared" si="1123"/>
        <v>0</v>
      </c>
      <c r="J7941" s="3">
        <f t="shared" si="1124"/>
        <v>318.94827166799325</v>
      </c>
      <c r="K7941" s="3">
        <f>MIN(Inputs!$B$2, (Inputs!$B$8 - I7941)/Inputs!$B$9)</f>
        <v>170</v>
      </c>
      <c r="L7941" s="3">
        <f>MAX(MIN(Inputs!$B$2, I7941*Inputs!$B$10, Inputs!$B$8*Inputs!$B$4 - J7941), 0)</f>
        <v>0</v>
      </c>
      <c r="M7941" s="3">
        <f t="shared" si="1119"/>
        <v>0</v>
      </c>
      <c r="N7941" s="3">
        <f t="shared" si="1120"/>
        <v>0</v>
      </c>
      <c r="O7941" s="3">
        <f>IF(H7941="Reg", MIN(Inputs!$B$2, I7941*Inputs!$B$10, (Inputs!$B$8-I7941)/Inputs!$B$9), 0)</f>
        <v>0</v>
      </c>
      <c r="P7941" s="3">
        <f t="shared" si="1121"/>
        <v>0</v>
      </c>
      <c r="Q7941" s="3">
        <f t="shared" si="1122"/>
        <v>0</v>
      </c>
      <c r="R7941" s="3">
        <f>I7941 + M7941*Inputs!$B$9 - N7941/Inputs!$B$10</f>
        <v>0</v>
      </c>
    </row>
    <row r="7942" spans="1:18" x14ac:dyDescent="0.3">
      <c r="A7942" s="4">
        <v>46353.833333333343</v>
      </c>
      <c r="B7942" s="3">
        <v>91.302499999999995</v>
      </c>
      <c r="C7942" s="3">
        <v>2</v>
      </c>
      <c r="D7942" s="3">
        <f t="shared" si="1116"/>
        <v>40.123541666666661</v>
      </c>
      <c r="E7942" s="3">
        <f>MAX(B7942 - D7942/Inputs!$B$5, 0)</f>
        <v>45.707566287878791</v>
      </c>
      <c r="F7942" s="3">
        <f>MAX(D7942*Inputs!$B$5 - B7942, 0)</f>
        <v>0</v>
      </c>
      <c r="G7942" s="3">
        <f t="shared" si="1117"/>
        <v>2</v>
      </c>
      <c r="H7942" t="str">
        <f t="shared" si="1118"/>
        <v>Discharge</v>
      </c>
      <c r="I7942" s="3">
        <f t="shared" si="1123"/>
        <v>0</v>
      </c>
      <c r="J7942" s="3">
        <f t="shared" si="1124"/>
        <v>318.94827166799325</v>
      </c>
      <c r="K7942" s="3">
        <f>MIN(Inputs!$B$2, (Inputs!$B$8 - I7942)/Inputs!$B$9)</f>
        <v>170</v>
      </c>
      <c r="L7942" s="3">
        <f>MAX(MIN(Inputs!$B$2, I7942*Inputs!$B$10, Inputs!$B$8*Inputs!$B$4 - J7942), 0)</f>
        <v>0</v>
      </c>
      <c r="M7942" s="3">
        <f t="shared" si="1119"/>
        <v>0</v>
      </c>
      <c r="N7942" s="3">
        <f t="shared" si="1120"/>
        <v>0</v>
      </c>
      <c r="O7942" s="3">
        <f>IF(H7942="Reg", MIN(Inputs!$B$2, I7942*Inputs!$B$10, (Inputs!$B$8-I7942)/Inputs!$B$9), 0)</f>
        <v>0</v>
      </c>
      <c r="P7942" s="3">
        <f t="shared" si="1121"/>
        <v>0</v>
      </c>
      <c r="Q7942" s="3">
        <f t="shared" si="1122"/>
        <v>0</v>
      </c>
      <c r="R7942" s="3">
        <f>I7942 + M7942*Inputs!$B$9 - N7942/Inputs!$B$10</f>
        <v>0</v>
      </c>
    </row>
    <row r="7943" spans="1:18" x14ac:dyDescent="0.3">
      <c r="A7943" s="4">
        <v>46353.875</v>
      </c>
      <c r="B7943" s="3">
        <v>55.209999999999994</v>
      </c>
      <c r="C7943" s="3">
        <v>0.84</v>
      </c>
      <c r="D7943" s="3">
        <f t="shared" si="1116"/>
        <v>40.123541666666661</v>
      </c>
      <c r="E7943" s="3">
        <f>MAX(B7943 - D7943/Inputs!$B$5, 0)</f>
        <v>9.6150662878787898</v>
      </c>
      <c r="F7943" s="3">
        <f>MAX(D7943*Inputs!$B$5 - B7943, 0)</f>
        <v>0</v>
      </c>
      <c r="G7943" s="3">
        <f t="shared" si="1117"/>
        <v>0.84</v>
      </c>
      <c r="H7943" t="str">
        <f t="shared" si="1118"/>
        <v>Discharge</v>
      </c>
      <c r="I7943" s="3">
        <f t="shared" si="1123"/>
        <v>0</v>
      </c>
      <c r="J7943" s="3">
        <f t="shared" si="1124"/>
        <v>318.94827166799325</v>
      </c>
      <c r="K7943" s="3">
        <f>MIN(Inputs!$B$2, (Inputs!$B$8 - I7943)/Inputs!$B$9)</f>
        <v>170</v>
      </c>
      <c r="L7943" s="3">
        <f>MAX(MIN(Inputs!$B$2, I7943*Inputs!$B$10, Inputs!$B$8*Inputs!$B$4 - J7943), 0)</f>
        <v>0</v>
      </c>
      <c r="M7943" s="3">
        <f t="shared" si="1119"/>
        <v>0</v>
      </c>
      <c r="N7943" s="3">
        <f t="shared" si="1120"/>
        <v>0</v>
      </c>
      <c r="O7943" s="3">
        <f>IF(H7943="Reg", MIN(Inputs!$B$2, I7943*Inputs!$B$10, (Inputs!$B$8-I7943)/Inputs!$B$9), 0)</f>
        <v>0</v>
      </c>
      <c r="P7943" s="3">
        <f t="shared" si="1121"/>
        <v>0</v>
      </c>
      <c r="Q7943" s="3">
        <f t="shared" si="1122"/>
        <v>0</v>
      </c>
      <c r="R7943" s="3">
        <f>I7943 + M7943*Inputs!$B$9 - N7943/Inputs!$B$10</f>
        <v>0</v>
      </c>
    </row>
    <row r="7944" spans="1:18" x14ac:dyDescent="0.3">
      <c r="A7944" s="4">
        <v>46353.916666666657</v>
      </c>
      <c r="B7944" s="3">
        <v>99.885000000000005</v>
      </c>
      <c r="C7944" s="3">
        <v>0.8</v>
      </c>
      <c r="D7944" s="3">
        <f t="shared" si="1116"/>
        <v>40.123541666666661</v>
      </c>
      <c r="E7944" s="3">
        <f>MAX(B7944 - D7944/Inputs!$B$5, 0)</f>
        <v>54.290066287878801</v>
      </c>
      <c r="F7944" s="3">
        <f>MAX(D7944*Inputs!$B$5 - B7944, 0)</f>
        <v>0</v>
      </c>
      <c r="G7944" s="3">
        <f t="shared" si="1117"/>
        <v>0.8</v>
      </c>
      <c r="H7944" t="str">
        <f t="shared" si="1118"/>
        <v>Discharge</v>
      </c>
      <c r="I7944" s="3">
        <f t="shared" si="1123"/>
        <v>0</v>
      </c>
      <c r="J7944" s="3">
        <f t="shared" si="1124"/>
        <v>318.94827166799325</v>
      </c>
      <c r="K7944" s="3">
        <f>MIN(Inputs!$B$2, (Inputs!$B$8 - I7944)/Inputs!$B$9)</f>
        <v>170</v>
      </c>
      <c r="L7944" s="3">
        <f>MAX(MIN(Inputs!$B$2, I7944*Inputs!$B$10, Inputs!$B$8*Inputs!$B$4 - J7944), 0)</f>
        <v>0</v>
      </c>
      <c r="M7944" s="3">
        <f t="shared" si="1119"/>
        <v>0</v>
      </c>
      <c r="N7944" s="3">
        <f t="shared" si="1120"/>
        <v>0</v>
      </c>
      <c r="O7944" s="3">
        <f>IF(H7944="Reg", MIN(Inputs!$B$2, I7944*Inputs!$B$10, (Inputs!$B$8-I7944)/Inputs!$B$9), 0)</f>
        <v>0</v>
      </c>
      <c r="P7944" s="3">
        <f t="shared" si="1121"/>
        <v>0</v>
      </c>
      <c r="Q7944" s="3">
        <f t="shared" si="1122"/>
        <v>0</v>
      </c>
      <c r="R7944" s="3">
        <f>I7944 + M7944*Inputs!$B$9 - N7944/Inputs!$B$10</f>
        <v>0</v>
      </c>
    </row>
    <row r="7945" spans="1:18" x14ac:dyDescent="0.3">
      <c r="A7945" s="4">
        <v>46353.958333333343</v>
      </c>
      <c r="B7945" s="3">
        <v>68.41</v>
      </c>
      <c r="C7945" s="3">
        <v>0.64</v>
      </c>
      <c r="D7945" s="3">
        <f t="shared" si="1116"/>
        <v>40.123541666666661</v>
      </c>
      <c r="E7945" s="3">
        <f>MAX(B7945 - D7945/Inputs!$B$5, 0)</f>
        <v>22.815066287878793</v>
      </c>
      <c r="F7945" s="3">
        <f>MAX(D7945*Inputs!$B$5 - B7945, 0)</f>
        <v>0</v>
      </c>
      <c r="G7945" s="3">
        <f t="shared" si="1117"/>
        <v>0.64</v>
      </c>
      <c r="H7945" t="str">
        <f t="shared" si="1118"/>
        <v>Discharge</v>
      </c>
      <c r="I7945" s="3">
        <f t="shared" si="1123"/>
        <v>0</v>
      </c>
      <c r="J7945" s="3">
        <f t="shared" si="1124"/>
        <v>318.94827166799325</v>
      </c>
      <c r="K7945" s="3">
        <f>MIN(Inputs!$B$2, (Inputs!$B$8 - I7945)/Inputs!$B$9)</f>
        <v>170</v>
      </c>
      <c r="L7945" s="3">
        <f>MAX(MIN(Inputs!$B$2, I7945*Inputs!$B$10, Inputs!$B$8*Inputs!$B$4 - J7945), 0)</f>
        <v>0</v>
      </c>
      <c r="M7945" s="3">
        <f t="shared" si="1119"/>
        <v>0</v>
      </c>
      <c r="N7945" s="3">
        <f t="shared" si="1120"/>
        <v>0</v>
      </c>
      <c r="O7945" s="3">
        <f>IF(H7945="Reg", MIN(Inputs!$B$2, I7945*Inputs!$B$10, (Inputs!$B$8-I7945)/Inputs!$B$9), 0)</f>
        <v>0</v>
      </c>
      <c r="P7945" s="3">
        <f t="shared" si="1121"/>
        <v>0</v>
      </c>
      <c r="Q7945" s="3">
        <f t="shared" si="1122"/>
        <v>0</v>
      </c>
      <c r="R7945" s="3">
        <f>I7945 + M7945*Inputs!$B$9 - N7945/Inputs!$B$10</f>
        <v>0</v>
      </c>
    </row>
    <row r="7946" spans="1:18" x14ac:dyDescent="0.3">
      <c r="A7946" s="4">
        <v>46354</v>
      </c>
      <c r="B7946" s="3">
        <v>1.6525000000000001</v>
      </c>
      <c r="C7946" s="3">
        <v>0.19</v>
      </c>
      <c r="D7946" s="3">
        <f t="shared" si="1116"/>
        <v>14.068333333333333</v>
      </c>
      <c r="E7946" s="3">
        <f>MAX(B7946 - D7946/Inputs!$B$5, 0)</f>
        <v>0</v>
      </c>
      <c r="F7946" s="3">
        <f>MAX(D7946*Inputs!$B$5 - B7946, 0)</f>
        <v>10.727633333333333</v>
      </c>
      <c r="G7946" s="3">
        <f t="shared" si="1117"/>
        <v>0.19</v>
      </c>
      <c r="H7946" t="str">
        <f t="shared" si="1118"/>
        <v>Charge</v>
      </c>
      <c r="I7946" s="3">
        <f t="shared" si="1123"/>
        <v>0</v>
      </c>
      <c r="J7946" s="3">
        <f t="shared" si="1124"/>
        <v>0</v>
      </c>
      <c r="K7946" s="3">
        <f>MIN(Inputs!$B$2, (Inputs!$B$8 - I7946)/Inputs!$B$9)</f>
        <v>170</v>
      </c>
      <c r="L7946" s="3">
        <f>MAX(MIN(Inputs!$B$2, I7946*Inputs!$B$10, Inputs!$B$8*Inputs!$B$4 - J7946), 0)</f>
        <v>0</v>
      </c>
      <c r="M7946" s="3">
        <f t="shared" si="1119"/>
        <v>170</v>
      </c>
      <c r="N7946" s="3">
        <f t="shared" si="1120"/>
        <v>0</v>
      </c>
      <c r="O7946" s="3">
        <f>IF(H7946="Reg", MIN(Inputs!$B$2, I7946*Inputs!$B$10, (Inputs!$B$8-I7946)/Inputs!$B$9), 0)</f>
        <v>0</v>
      </c>
      <c r="P7946" s="3">
        <f t="shared" si="1121"/>
        <v>-280.92500000000001</v>
      </c>
      <c r="Q7946" s="3">
        <f t="shared" si="1122"/>
        <v>0</v>
      </c>
      <c r="R7946" s="3">
        <f>I7946 + M7946*Inputs!$B$9 - N7946/Inputs!$B$10</f>
        <v>159.4741358339966</v>
      </c>
    </row>
    <row r="7947" spans="1:18" x14ac:dyDescent="0.3">
      <c r="A7947" s="4">
        <v>46354.041666666657</v>
      </c>
      <c r="B7947" s="3">
        <v>-0.92249999999999999</v>
      </c>
      <c r="C7947" s="3">
        <v>0.24</v>
      </c>
      <c r="D7947" s="3">
        <f t="shared" si="1116"/>
        <v>14.068333333333333</v>
      </c>
      <c r="E7947" s="3">
        <f>MAX(B7947 - D7947/Inputs!$B$5, 0)</f>
        <v>0</v>
      </c>
      <c r="F7947" s="3">
        <f>MAX(D7947*Inputs!$B$5 - B7947, 0)</f>
        <v>13.302633333333333</v>
      </c>
      <c r="G7947" s="3">
        <f t="shared" si="1117"/>
        <v>0.24</v>
      </c>
      <c r="H7947" t="str">
        <f t="shared" si="1118"/>
        <v>Charge</v>
      </c>
      <c r="I7947" s="3">
        <f t="shared" si="1123"/>
        <v>159.4741358339966</v>
      </c>
      <c r="J7947" s="3">
        <f t="shared" si="1124"/>
        <v>0</v>
      </c>
      <c r="K7947" s="3">
        <f>MIN(Inputs!$B$2, (Inputs!$B$8 - I7947)/Inputs!$B$9)</f>
        <v>170</v>
      </c>
      <c r="L7947" s="3">
        <f>MAX(MIN(Inputs!$B$2, I7947*Inputs!$B$10, Inputs!$B$8*Inputs!$B$4 - J7947), 0)</f>
        <v>149.6</v>
      </c>
      <c r="M7947" s="3">
        <f t="shared" si="1119"/>
        <v>170</v>
      </c>
      <c r="N7947" s="3">
        <f t="shared" si="1120"/>
        <v>0</v>
      </c>
      <c r="O7947" s="3">
        <f>IF(H7947="Reg", MIN(Inputs!$B$2, I7947*Inputs!$B$10, (Inputs!$B$8-I7947)/Inputs!$B$9), 0)</f>
        <v>0</v>
      </c>
      <c r="P7947" s="3">
        <f t="shared" si="1121"/>
        <v>156.82499999999999</v>
      </c>
      <c r="Q7947" s="3">
        <f t="shared" si="1122"/>
        <v>0</v>
      </c>
      <c r="R7947" s="3">
        <f>I7947 + M7947*Inputs!$B$9 - N7947/Inputs!$B$10</f>
        <v>318.9482716679932</v>
      </c>
    </row>
    <row r="7948" spans="1:18" x14ac:dyDescent="0.3">
      <c r="A7948" s="4">
        <v>46354.083333333343</v>
      </c>
      <c r="B7948" s="3">
        <v>-1.4824999999999999</v>
      </c>
      <c r="C7948" s="3">
        <v>0.09</v>
      </c>
      <c r="D7948" s="3">
        <f t="shared" si="1116"/>
        <v>14.068333333333333</v>
      </c>
      <c r="E7948" s="3">
        <f>MAX(B7948 - D7948/Inputs!$B$5, 0)</f>
        <v>0</v>
      </c>
      <c r="F7948" s="3">
        <f>MAX(D7948*Inputs!$B$5 - B7948, 0)</f>
        <v>13.862633333333333</v>
      </c>
      <c r="G7948" s="3">
        <f t="shared" si="1117"/>
        <v>0.09</v>
      </c>
      <c r="H7948" t="str">
        <f t="shared" si="1118"/>
        <v>Charge</v>
      </c>
      <c r="I7948" s="3">
        <f t="shared" si="1123"/>
        <v>318.9482716679932</v>
      </c>
      <c r="J7948" s="3">
        <f t="shared" si="1124"/>
        <v>0</v>
      </c>
      <c r="K7948" s="3">
        <f>MIN(Inputs!$B$2, (Inputs!$B$8 - I7948)/Inputs!$B$9)</f>
        <v>22.44121780453775</v>
      </c>
      <c r="L7948" s="3">
        <f>MAX(MIN(Inputs!$B$2, I7948*Inputs!$B$10, Inputs!$B$8*Inputs!$B$4 - J7948), 0)</f>
        <v>170</v>
      </c>
      <c r="M7948" s="3">
        <f t="shared" si="1119"/>
        <v>22.44121780453775</v>
      </c>
      <c r="N7948" s="3">
        <f t="shared" si="1120"/>
        <v>0</v>
      </c>
      <c r="O7948" s="3">
        <f>IF(H7948="Reg", MIN(Inputs!$B$2, I7948*Inputs!$B$10, (Inputs!$B$8-I7948)/Inputs!$B$9), 0)</f>
        <v>0</v>
      </c>
      <c r="P7948" s="3">
        <f t="shared" si="1121"/>
        <v>33.269105395227214</v>
      </c>
      <c r="Q7948" s="3">
        <f t="shared" si="1122"/>
        <v>0</v>
      </c>
      <c r="R7948" s="3">
        <f>I7948 + M7948*Inputs!$B$9 - N7948/Inputs!$B$10</f>
        <v>340</v>
      </c>
    </row>
    <row r="7949" spans="1:18" x14ac:dyDescent="0.3">
      <c r="A7949" s="4">
        <v>46354.125</v>
      </c>
      <c r="B7949" s="3">
        <v>-0.81499999999999995</v>
      </c>
      <c r="C7949" s="3">
        <v>0.35</v>
      </c>
      <c r="D7949" s="3">
        <f t="shared" si="1116"/>
        <v>14.068333333333333</v>
      </c>
      <c r="E7949" s="3">
        <f>MAX(B7949 - D7949/Inputs!$B$5, 0)</f>
        <v>0</v>
      </c>
      <c r="F7949" s="3">
        <f>MAX(D7949*Inputs!$B$5 - B7949, 0)</f>
        <v>13.195133333333333</v>
      </c>
      <c r="G7949" s="3">
        <f t="shared" si="1117"/>
        <v>0.35</v>
      </c>
      <c r="H7949" t="str">
        <f t="shared" si="1118"/>
        <v>Charge</v>
      </c>
      <c r="I7949" s="3">
        <f t="shared" si="1123"/>
        <v>340</v>
      </c>
      <c r="J7949" s="3">
        <f t="shared" si="1124"/>
        <v>0</v>
      </c>
      <c r="K7949" s="3">
        <f>MIN(Inputs!$B$2, (Inputs!$B$8 - I7949)/Inputs!$B$9)</f>
        <v>0</v>
      </c>
      <c r="L7949" s="3">
        <f>MAX(MIN(Inputs!$B$2, I7949*Inputs!$B$10, Inputs!$B$8*Inputs!$B$4 - J7949), 0)</f>
        <v>170</v>
      </c>
      <c r="M7949" s="3">
        <f t="shared" si="1119"/>
        <v>0</v>
      </c>
      <c r="N7949" s="3">
        <f t="shared" si="1120"/>
        <v>0</v>
      </c>
      <c r="O7949" s="3">
        <f>IF(H7949="Reg", MIN(Inputs!$B$2, I7949*Inputs!$B$10, (Inputs!$B$8-I7949)/Inputs!$B$9), 0)</f>
        <v>0</v>
      </c>
      <c r="P7949" s="3">
        <f t="shared" si="1121"/>
        <v>0</v>
      </c>
      <c r="Q7949" s="3">
        <f t="shared" si="1122"/>
        <v>0</v>
      </c>
      <c r="R7949" s="3">
        <f>I7949 + M7949*Inputs!$B$9 - N7949/Inputs!$B$10</f>
        <v>340</v>
      </c>
    </row>
    <row r="7950" spans="1:18" x14ac:dyDescent="0.3">
      <c r="A7950" s="4">
        <v>46354.166666666657</v>
      </c>
      <c r="B7950" s="3">
        <v>1.405</v>
      </c>
      <c r="C7950" s="3">
        <v>0.42</v>
      </c>
      <c r="D7950" s="3">
        <f t="shared" si="1116"/>
        <v>14.068333333333333</v>
      </c>
      <c r="E7950" s="3">
        <f>MAX(B7950 - D7950/Inputs!$B$5, 0)</f>
        <v>0</v>
      </c>
      <c r="F7950" s="3">
        <f>MAX(D7950*Inputs!$B$5 - B7950, 0)</f>
        <v>10.975133333333334</v>
      </c>
      <c r="G7950" s="3">
        <f t="shared" si="1117"/>
        <v>0.42</v>
      </c>
      <c r="H7950" t="str">
        <f t="shared" si="1118"/>
        <v>Charge</v>
      </c>
      <c r="I7950" s="3">
        <f t="shared" si="1123"/>
        <v>340</v>
      </c>
      <c r="J7950" s="3">
        <f t="shared" si="1124"/>
        <v>0</v>
      </c>
      <c r="K7950" s="3">
        <f>MIN(Inputs!$B$2, (Inputs!$B$8 - I7950)/Inputs!$B$9)</f>
        <v>0</v>
      </c>
      <c r="L7950" s="3">
        <f>MAX(MIN(Inputs!$B$2, I7950*Inputs!$B$10, Inputs!$B$8*Inputs!$B$4 - J7950), 0)</f>
        <v>170</v>
      </c>
      <c r="M7950" s="3">
        <f t="shared" si="1119"/>
        <v>0</v>
      </c>
      <c r="N7950" s="3">
        <f t="shared" si="1120"/>
        <v>0</v>
      </c>
      <c r="O7950" s="3">
        <f>IF(H7950="Reg", MIN(Inputs!$B$2, I7950*Inputs!$B$10, (Inputs!$B$8-I7950)/Inputs!$B$9), 0)</f>
        <v>0</v>
      </c>
      <c r="P7950" s="3">
        <f t="shared" si="1121"/>
        <v>0</v>
      </c>
      <c r="Q7950" s="3">
        <f t="shared" si="1122"/>
        <v>0</v>
      </c>
      <c r="R7950" s="3">
        <f>I7950 + M7950*Inputs!$B$9 - N7950/Inputs!$B$10</f>
        <v>340</v>
      </c>
    </row>
    <row r="7951" spans="1:18" x14ac:dyDescent="0.3">
      <c r="A7951" s="4">
        <v>46354.208333333343</v>
      </c>
      <c r="B7951" s="3">
        <v>7.0849999999999991</v>
      </c>
      <c r="C7951" s="3">
        <v>0.4</v>
      </c>
      <c r="D7951" s="3">
        <f t="shared" si="1116"/>
        <v>14.068333333333333</v>
      </c>
      <c r="E7951" s="3">
        <f>MAX(B7951 - D7951/Inputs!$B$5, 0)</f>
        <v>0</v>
      </c>
      <c r="F7951" s="3">
        <f>MAX(D7951*Inputs!$B$5 - B7951, 0)</f>
        <v>5.2951333333333341</v>
      </c>
      <c r="G7951" s="3">
        <f t="shared" si="1117"/>
        <v>0.4</v>
      </c>
      <c r="H7951" t="str">
        <f t="shared" si="1118"/>
        <v>Charge</v>
      </c>
      <c r="I7951" s="3">
        <f t="shared" si="1123"/>
        <v>340</v>
      </c>
      <c r="J7951" s="3">
        <f t="shared" si="1124"/>
        <v>0</v>
      </c>
      <c r="K7951" s="3">
        <f>MIN(Inputs!$B$2, (Inputs!$B$8 - I7951)/Inputs!$B$9)</f>
        <v>0</v>
      </c>
      <c r="L7951" s="3">
        <f>MAX(MIN(Inputs!$B$2, I7951*Inputs!$B$10, Inputs!$B$8*Inputs!$B$4 - J7951), 0)</f>
        <v>170</v>
      </c>
      <c r="M7951" s="3">
        <f t="shared" si="1119"/>
        <v>0</v>
      </c>
      <c r="N7951" s="3">
        <f t="shared" si="1120"/>
        <v>0</v>
      </c>
      <c r="O7951" s="3">
        <f>IF(H7951="Reg", MIN(Inputs!$B$2, I7951*Inputs!$B$10, (Inputs!$B$8-I7951)/Inputs!$B$9), 0)</f>
        <v>0</v>
      </c>
      <c r="P7951" s="3">
        <f t="shared" si="1121"/>
        <v>0</v>
      </c>
      <c r="Q7951" s="3">
        <f t="shared" si="1122"/>
        <v>0</v>
      </c>
      <c r="R7951" s="3">
        <f>I7951 + M7951*Inputs!$B$9 - N7951/Inputs!$B$10</f>
        <v>340</v>
      </c>
    </row>
    <row r="7952" spans="1:18" x14ac:dyDescent="0.3">
      <c r="A7952" s="4">
        <v>46354.25</v>
      </c>
      <c r="B7952" s="3">
        <v>15.904999999999998</v>
      </c>
      <c r="C7952" s="3">
        <v>0.64</v>
      </c>
      <c r="D7952" s="3">
        <f t="shared" si="1116"/>
        <v>14.068333333333333</v>
      </c>
      <c r="E7952" s="3">
        <f>MAX(B7952 - D7952/Inputs!$B$5, 0)</f>
        <v>0</v>
      </c>
      <c r="F7952" s="3">
        <f>MAX(D7952*Inputs!$B$5 - B7952, 0)</f>
        <v>0</v>
      </c>
      <c r="G7952" s="3">
        <f t="shared" si="1117"/>
        <v>0.64</v>
      </c>
      <c r="H7952" t="str">
        <f t="shared" si="1118"/>
        <v>Reg</v>
      </c>
      <c r="I7952" s="3">
        <f t="shared" si="1123"/>
        <v>340</v>
      </c>
      <c r="J7952" s="3">
        <f t="shared" si="1124"/>
        <v>0</v>
      </c>
      <c r="K7952" s="3">
        <f>MIN(Inputs!$B$2, (Inputs!$B$8 - I7952)/Inputs!$B$9)</f>
        <v>0</v>
      </c>
      <c r="L7952" s="3">
        <f>MAX(MIN(Inputs!$B$2, I7952*Inputs!$B$10, Inputs!$B$8*Inputs!$B$4 - J7952), 0)</f>
        <v>170</v>
      </c>
      <c r="M7952" s="3">
        <f t="shared" si="1119"/>
        <v>0</v>
      </c>
      <c r="N7952" s="3">
        <f t="shared" si="1120"/>
        <v>0</v>
      </c>
      <c r="O7952" s="3">
        <f>IF(H7952="Reg", MIN(Inputs!$B$2, I7952*Inputs!$B$10, (Inputs!$B$8-I7952)/Inputs!$B$9), 0)</f>
        <v>0</v>
      </c>
      <c r="P7952" s="3">
        <f t="shared" si="1121"/>
        <v>0</v>
      </c>
      <c r="Q7952" s="3">
        <f t="shared" si="1122"/>
        <v>0</v>
      </c>
      <c r="R7952" s="3">
        <f>I7952 + M7952*Inputs!$B$9 - N7952/Inputs!$B$10</f>
        <v>340</v>
      </c>
    </row>
    <row r="7953" spans="1:18" x14ac:dyDescent="0.3">
      <c r="A7953" s="4">
        <v>46354.291666666657</v>
      </c>
      <c r="B7953" s="3">
        <v>16.962499999999999</v>
      </c>
      <c r="C7953" s="3">
        <v>2</v>
      </c>
      <c r="D7953" s="3">
        <f t="shared" si="1116"/>
        <v>14.068333333333333</v>
      </c>
      <c r="E7953" s="3">
        <f>MAX(B7953 - D7953/Inputs!$B$5, 0)</f>
        <v>0.97575757575757471</v>
      </c>
      <c r="F7953" s="3">
        <f>MAX(D7953*Inputs!$B$5 - B7953, 0)</f>
        <v>0</v>
      </c>
      <c r="G7953" s="3">
        <f t="shared" si="1117"/>
        <v>2</v>
      </c>
      <c r="H7953" t="str">
        <f t="shared" si="1118"/>
        <v>Reg</v>
      </c>
      <c r="I7953" s="3">
        <f t="shared" si="1123"/>
        <v>340</v>
      </c>
      <c r="J7953" s="3">
        <f t="shared" si="1124"/>
        <v>0</v>
      </c>
      <c r="K7953" s="3">
        <f>MIN(Inputs!$B$2, (Inputs!$B$8 - I7953)/Inputs!$B$9)</f>
        <v>0</v>
      </c>
      <c r="L7953" s="3">
        <f>MAX(MIN(Inputs!$B$2, I7953*Inputs!$B$10, Inputs!$B$8*Inputs!$B$4 - J7953), 0)</f>
        <v>170</v>
      </c>
      <c r="M7953" s="3">
        <f t="shared" si="1119"/>
        <v>0</v>
      </c>
      <c r="N7953" s="3">
        <f t="shared" si="1120"/>
        <v>0</v>
      </c>
      <c r="O7953" s="3">
        <f>IF(H7953="Reg", MIN(Inputs!$B$2, I7953*Inputs!$B$10, (Inputs!$B$8-I7953)/Inputs!$B$9), 0)</f>
        <v>0</v>
      </c>
      <c r="P7953" s="3">
        <f t="shared" si="1121"/>
        <v>0</v>
      </c>
      <c r="Q7953" s="3">
        <f t="shared" si="1122"/>
        <v>0</v>
      </c>
      <c r="R7953" s="3">
        <f>I7953 + M7953*Inputs!$B$9 - N7953/Inputs!$B$10</f>
        <v>340</v>
      </c>
    </row>
    <row r="7954" spans="1:18" x14ac:dyDescent="0.3">
      <c r="A7954" s="4">
        <v>46354.333333333343</v>
      </c>
      <c r="B7954" s="3">
        <v>5.1074999999999999</v>
      </c>
      <c r="C7954" s="3">
        <v>4.43</v>
      </c>
      <c r="D7954" s="3">
        <f t="shared" si="1116"/>
        <v>14.068333333333333</v>
      </c>
      <c r="E7954" s="3">
        <f>MAX(B7954 - D7954/Inputs!$B$5, 0)</f>
        <v>0</v>
      </c>
      <c r="F7954" s="3">
        <f>MAX(D7954*Inputs!$B$5 - B7954, 0)</f>
        <v>7.2726333333333333</v>
      </c>
      <c r="G7954" s="3">
        <f t="shared" si="1117"/>
        <v>4.43</v>
      </c>
      <c r="H7954" t="str">
        <f t="shared" si="1118"/>
        <v>Charge</v>
      </c>
      <c r="I7954" s="3">
        <f t="shared" si="1123"/>
        <v>340</v>
      </c>
      <c r="J7954" s="3">
        <f t="shared" si="1124"/>
        <v>0</v>
      </c>
      <c r="K7954" s="3">
        <f>MIN(Inputs!$B$2, (Inputs!$B$8 - I7954)/Inputs!$B$9)</f>
        <v>0</v>
      </c>
      <c r="L7954" s="3">
        <f>MAX(MIN(Inputs!$B$2, I7954*Inputs!$B$10, Inputs!$B$8*Inputs!$B$4 - J7954), 0)</f>
        <v>170</v>
      </c>
      <c r="M7954" s="3">
        <f t="shared" si="1119"/>
        <v>0</v>
      </c>
      <c r="N7954" s="3">
        <f t="shared" si="1120"/>
        <v>0</v>
      </c>
      <c r="O7954" s="3">
        <f>IF(H7954="Reg", MIN(Inputs!$B$2, I7954*Inputs!$B$10, (Inputs!$B$8-I7954)/Inputs!$B$9), 0)</f>
        <v>0</v>
      </c>
      <c r="P7954" s="3">
        <f t="shared" si="1121"/>
        <v>0</v>
      </c>
      <c r="Q7954" s="3">
        <f t="shared" si="1122"/>
        <v>0</v>
      </c>
      <c r="R7954" s="3">
        <f>I7954 + M7954*Inputs!$B$9 - N7954/Inputs!$B$10</f>
        <v>340</v>
      </c>
    </row>
    <row r="7955" spans="1:18" x14ac:dyDescent="0.3">
      <c r="A7955" s="4">
        <v>46354.375</v>
      </c>
      <c r="B7955" s="3">
        <v>10.395</v>
      </c>
      <c r="C7955" s="3">
        <v>1.92</v>
      </c>
      <c r="D7955" s="3">
        <f t="shared" si="1116"/>
        <v>14.068333333333333</v>
      </c>
      <c r="E7955" s="3">
        <f>MAX(B7955 - D7955/Inputs!$B$5, 0)</f>
        <v>0</v>
      </c>
      <c r="F7955" s="3">
        <f>MAX(D7955*Inputs!$B$5 - B7955, 0)</f>
        <v>1.9851333333333336</v>
      </c>
      <c r="G7955" s="3">
        <f t="shared" si="1117"/>
        <v>1.92</v>
      </c>
      <c r="H7955" t="str">
        <f t="shared" si="1118"/>
        <v>Charge</v>
      </c>
      <c r="I7955" s="3">
        <f t="shared" si="1123"/>
        <v>340</v>
      </c>
      <c r="J7955" s="3">
        <f t="shared" si="1124"/>
        <v>0</v>
      </c>
      <c r="K7955" s="3">
        <f>MIN(Inputs!$B$2, (Inputs!$B$8 - I7955)/Inputs!$B$9)</f>
        <v>0</v>
      </c>
      <c r="L7955" s="3">
        <f>MAX(MIN(Inputs!$B$2, I7955*Inputs!$B$10, Inputs!$B$8*Inputs!$B$4 - J7955), 0)</f>
        <v>170</v>
      </c>
      <c r="M7955" s="3">
        <f t="shared" si="1119"/>
        <v>0</v>
      </c>
      <c r="N7955" s="3">
        <f t="shared" si="1120"/>
        <v>0</v>
      </c>
      <c r="O7955" s="3">
        <f>IF(H7955="Reg", MIN(Inputs!$B$2, I7955*Inputs!$B$10, (Inputs!$B$8-I7955)/Inputs!$B$9), 0)</f>
        <v>0</v>
      </c>
      <c r="P7955" s="3">
        <f t="shared" si="1121"/>
        <v>0</v>
      </c>
      <c r="Q7955" s="3">
        <f t="shared" si="1122"/>
        <v>0</v>
      </c>
      <c r="R7955" s="3">
        <f>I7955 + M7955*Inputs!$B$9 - N7955/Inputs!$B$10</f>
        <v>340</v>
      </c>
    </row>
    <row r="7956" spans="1:18" x14ac:dyDescent="0.3">
      <c r="A7956" s="4">
        <v>46354.416666666657</v>
      </c>
      <c r="B7956" s="3">
        <v>17.7925</v>
      </c>
      <c r="C7956" s="3">
        <v>1</v>
      </c>
      <c r="D7956" s="3">
        <f t="shared" si="1116"/>
        <v>14.068333333333333</v>
      </c>
      <c r="E7956" s="3">
        <f>MAX(B7956 - D7956/Inputs!$B$5, 0)</f>
        <v>1.8057575757575766</v>
      </c>
      <c r="F7956" s="3">
        <f>MAX(D7956*Inputs!$B$5 - B7956, 0)</f>
        <v>0</v>
      </c>
      <c r="G7956" s="3">
        <f t="shared" si="1117"/>
        <v>1</v>
      </c>
      <c r="H7956" t="str">
        <f t="shared" si="1118"/>
        <v>Discharge</v>
      </c>
      <c r="I7956" s="3">
        <f t="shared" si="1123"/>
        <v>340</v>
      </c>
      <c r="J7956" s="3">
        <f t="shared" si="1124"/>
        <v>0</v>
      </c>
      <c r="K7956" s="3">
        <f>MIN(Inputs!$B$2, (Inputs!$B$8 - I7956)/Inputs!$B$9)</f>
        <v>0</v>
      </c>
      <c r="L7956" s="3">
        <f>MAX(MIN(Inputs!$B$2, I7956*Inputs!$B$10, Inputs!$B$8*Inputs!$B$4 - J7956), 0)</f>
        <v>170</v>
      </c>
      <c r="M7956" s="3">
        <f t="shared" si="1119"/>
        <v>0</v>
      </c>
      <c r="N7956" s="3">
        <f t="shared" si="1120"/>
        <v>170</v>
      </c>
      <c r="O7956" s="3">
        <f>IF(H7956="Reg", MIN(Inputs!$B$2, I7956*Inputs!$B$10, (Inputs!$B$8-I7956)/Inputs!$B$9), 0)</f>
        <v>0</v>
      </c>
      <c r="P7956" s="3">
        <f t="shared" si="1121"/>
        <v>3024.7249999999999</v>
      </c>
      <c r="Q7956" s="3">
        <f t="shared" si="1122"/>
        <v>0</v>
      </c>
      <c r="R7956" s="3">
        <f>I7956 + M7956*Inputs!$B$9 - N7956/Inputs!$B$10</f>
        <v>158.77939109773115</v>
      </c>
    </row>
    <row r="7957" spans="1:18" x14ac:dyDescent="0.3">
      <c r="A7957" s="4">
        <v>46354.458333333343</v>
      </c>
      <c r="B7957" s="3">
        <v>16.227499999999999</v>
      </c>
      <c r="C7957" s="3">
        <v>0.64</v>
      </c>
      <c r="D7957" s="3">
        <f t="shared" si="1116"/>
        <v>14.068333333333333</v>
      </c>
      <c r="E7957" s="3">
        <f>MAX(B7957 - D7957/Inputs!$B$5, 0)</f>
        <v>0.24075757575757528</v>
      </c>
      <c r="F7957" s="3">
        <f>MAX(D7957*Inputs!$B$5 - B7957, 0)</f>
        <v>0</v>
      </c>
      <c r="G7957" s="3">
        <f t="shared" si="1117"/>
        <v>0.64</v>
      </c>
      <c r="H7957" t="str">
        <f t="shared" si="1118"/>
        <v>Reg</v>
      </c>
      <c r="I7957" s="3">
        <f t="shared" si="1123"/>
        <v>158.77939109773115</v>
      </c>
      <c r="J7957" s="3">
        <f t="shared" si="1124"/>
        <v>170</v>
      </c>
      <c r="K7957" s="3">
        <f>MIN(Inputs!$B$2, (Inputs!$B$8 - I7957)/Inputs!$B$9)</f>
        <v>170</v>
      </c>
      <c r="L7957" s="3">
        <f>MAX(MIN(Inputs!$B$2, I7957*Inputs!$B$10, Inputs!$B$8*Inputs!$B$4 - J7957), 0)</f>
        <v>148.94827166799323</v>
      </c>
      <c r="M7957" s="3">
        <f t="shared" si="1119"/>
        <v>0</v>
      </c>
      <c r="N7957" s="3">
        <f t="shared" si="1120"/>
        <v>0</v>
      </c>
      <c r="O7957" s="3">
        <f>IF(H7957="Reg", MIN(Inputs!$B$2, I7957*Inputs!$B$10, (Inputs!$B$8-I7957)/Inputs!$B$9), 0)</f>
        <v>148.94827166799323</v>
      </c>
      <c r="P7957" s="3">
        <f t="shared" si="1121"/>
        <v>0</v>
      </c>
      <c r="Q7957" s="3">
        <f t="shared" si="1122"/>
        <v>95.326893867515665</v>
      </c>
      <c r="R7957" s="3">
        <f>I7957 + M7957*Inputs!$B$9 - N7957/Inputs!$B$10</f>
        <v>158.77939109773115</v>
      </c>
    </row>
    <row r="7958" spans="1:18" x14ac:dyDescent="0.3">
      <c r="A7958" s="4">
        <v>46354.5</v>
      </c>
      <c r="B7958" s="3">
        <v>17.020000000000003</v>
      </c>
      <c r="C7958" s="3">
        <v>0.37</v>
      </c>
      <c r="D7958" s="3">
        <f t="shared" si="1116"/>
        <v>14.068333333333333</v>
      </c>
      <c r="E7958" s="3">
        <f>MAX(B7958 - D7958/Inputs!$B$5, 0)</f>
        <v>1.0332575757575793</v>
      </c>
      <c r="F7958" s="3">
        <f>MAX(D7958*Inputs!$B$5 - B7958, 0)</f>
        <v>0</v>
      </c>
      <c r="G7958" s="3">
        <f t="shared" si="1117"/>
        <v>0.37</v>
      </c>
      <c r="H7958" t="str">
        <f t="shared" si="1118"/>
        <v>Discharge</v>
      </c>
      <c r="I7958" s="3">
        <f t="shared" si="1123"/>
        <v>158.77939109773115</v>
      </c>
      <c r="J7958" s="3">
        <f t="shared" si="1124"/>
        <v>170</v>
      </c>
      <c r="K7958" s="3">
        <f>MIN(Inputs!$B$2, (Inputs!$B$8 - I7958)/Inputs!$B$9)</f>
        <v>170</v>
      </c>
      <c r="L7958" s="3">
        <f>MAX(MIN(Inputs!$B$2, I7958*Inputs!$B$10, Inputs!$B$8*Inputs!$B$4 - J7958), 0)</f>
        <v>148.94827166799323</v>
      </c>
      <c r="M7958" s="3">
        <f t="shared" si="1119"/>
        <v>0</v>
      </c>
      <c r="N7958" s="3">
        <f t="shared" si="1120"/>
        <v>148.94827166799323</v>
      </c>
      <c r="O7958" s="3">
        <f>IF(H7958="Reg", MIN(Inputs!$B$2, I7958*Inputs!$B$10, (Inputs!$B$8-I7958)/Inputs!$B$9), 0)</f>
        <v>0</v>
      </c>
      <c r="P7958" s="3">
        <f t="shared" si="1121"/>
        <v>2535.0995837892451</v>
      </c>
      <c r="Q7958" s="3">
        <f t="shared" si="1122"/>
        <v>0</v>
      </c>
      <c r="R7958" s="3">
        <f>I7958 + M7958*Inputs!$B$9 - N7958/Inputs!$B$10</f>
        <v>0</v>
      </c>
    </row>
    <row r="7959" spans="1:18" x14ac:dyDescent="0.3">
      <c r="A7959" s="4">
        <v>46354.541666666657</v>
      </c>
      <c r="B7959" s="3">
        <v>16.017500000000002</v>
      </c>
      <c r="C7959" s="3">
        <v>0.41</v>
      </c>
      <c r="D7959" s="3">
        <f t="shared" si="1116"/>
        <v>14.068333333333333</v>
      </c>
      <c r="E7959" s="3">
        <f>MAX(B7959 - D7959/Inputs!$B$5, 0)</f>
        <v>3.0757575757577982E-2</v>
      </c>
      <c r="F7959" s="3">
        <f>MAX(D7959*Inputs!$B$5 - B7959, 0)</f>
        <v>0</v>
      </c>
      <c r="G7959" s="3">
        <f t="shared" si="1117"/>
        <v>0.41</v>
      </c>
      <c r="H7959" t="str">
        <f t="shared" si="1118"/>
        <v>Reg</v>
      </c>
      <c r="I7959" s="3">
        <f t="shared" si="1123"/>
        <v>0</v>
      </c>
      <c r="J7959" s="3">
        <f t="shared" si="1124"/>
        <v>318.94827166799325</v>
      </c>
      <c r="K7959" s="3">
        <f>MIN(Inputs!$B$2, (Inputs!$B$8 - I7959)/Inputs!$B$9)</f>
        <v>170</v>
      </c>
      <c r="L7959" s="3">
        <f>MAX(MIN(Inputs!$B$2, I7959*Inputs!$B$10, Inputs!$B$8*Inputs!$B$4 - J7959), 0)</f>
        <v>0</v>
      </c>
      <c r="M7959" s="3">
        <f t="shared" si="1119"/>
        <v>0</v>
      </c>
      <c r="N7959" s="3">
        <f t="shared" si="1120"/>
        <v>0</v>
      </c>
      <c r="O7959" s="3">
        <f>IF(H7959="Reg", MIN(Inputs!$B$2, I7959*Inputs!$B$10, (Inputs!$B$8-I7959)/Inputs!$B$9), 0)</f>
        <v>0</v>
      </c>
      <c r="P7959" s="3">
        <f t="shared" si="1121"/>
        <v>0</v>
      </c>
      <c r="Q7959" s="3">
        <f t="shared" si="1122"/>
        <v>0</v>
      </c>
      <c r="R7959" s="3">
        <f>I7959 + M7959*Inputs!$B$9 - N7959/Inputs!$B$10</f>
        <v>0</v>
      </c>
    </row>
    <row r="7960" spans="1:18" x14ac:dyDescent="0.3">
      <c r="A7960" s="4">
        <v>46354.583333333343</v>
      </c>
      <c r="B7960" s="3">
        <v>14.744999999999999</v>
      </c>
      <c r="C7960" s="3">
        <v>0.5</v>
      </c>
      <c r="D7960" s="3">
        <f t="shared" si="1116"/>
        <v>14.068333333333333</v>
      </c>
      <c r="E7960" s="3">
        <f>MAX(B7960 - D7960/Inputs!$B$5, 0)</f>
        <v>0</v>
      </c>
      <c r="F7960" s="3">
        <f>MAX(D7960*Inputs!$B$5 - B7960, 0)</f>
        <v>0</v>
      </c>
      <c r="G7960" s="3">
        <f t="shared" si="1117"/>
        <v>0.5</v>
      </c>
      <c r="H7960" t="str">
        <f t="shared" si="1118"/>
        <v>Reg</v>
      </c>
      <c r="I7960" s="3">
        <f t="shared" si="1123"/>
        <v>0</v>
      </c>
      <c r="J7960" s="3">
        <f t="shared" si="1124"/>
        <v>318.94827166799325</v>
      </c>
      <c r="K7960" s="3">
        <f>MIN(Inputs!$B$2, (Inputs!$B$8 - I7960)/Inputs!$B$9)</f>
        <v>170</v>
      </c>
      <c r="L7960" s="3">
        <f>MAX(MIN(Inputs!$B$2, I7960*Inputs!$B$10, Inputs!$B$8*Inputs!$B$4 - J7960), 0)</f>
        <v>0</v>
      </c>
      <c r="M7960" s="3">
        <f t="shared" si="1119"/>
        <v>0</v>
      </c>
      <c r="N7960" s="3">
        <f t="shared" si="1120"/>
        <v>0</v>
      </c>
      <c r="O7960" s="3">
        <f>IF(H7960="Reg", MIN(Inputs!$B$2, I7960*Inputs!$B$10, (Inputs!$B$8-I7960)/Inputs!$B$9), 0)</f>
        <v>0</v>
      </c>
      <c r="P7960" s="3">
        <f t="shared" si="1121"/>
        <v>0</v>
      </c>
      <c r="Q7960" s="3">
        <f t="shared" si="1122"/>
        <v>0</v>
      </c>
      <c r="R7960" s="3">
        <f>I7960 + M7960*Inputs!$B$9 - N7960/Inputs!$B$10</f>
        <v>0</v>
      </c>
    </row>
    <row r="7961" spans="1:18" x14ac:dyDescent="0.3">
      <c r="A7961" s="4">
        <v>46354.625</v>
      </c>
      <c r="B7961" s="3">
        <v>12.5975</v>
      </c>
      <c r="C7961" s="3">
        <v>0.49</v>
      </c>
      <c r="D7961" s="3">
        <f t="shared" si="1116"/>
        <v>14.068333333333333</v>
      </c>
      <c r="E7961" s="3">
        <f>MAX(B7961 - D7961/Inputs!$B$5, 0)</f>
        <v>0</v>
      </c>
      <c r="F7961" s="3">
        <f>MAX(D7961*Inputs!$B$5 - B7961, 0)</f>
        <v>0</v>
      </c>
      <c r="G7961" s="3">
        <f t="shared" si="1117"/>
        <v>0.49</v>
      </c>
      <c r="H7961" t="str">
        <f t="shared" si="1118"/>
        <v>Reg</v>
      </c>
      <c r="I7961" s="3">
        <f t="shared" si="1123"/>
        <v>0</v>
      </c>
      <c r="J7961" s="3">
        <f t="shared" si="1124"/>
        <v>318.94827166799325</v>
      </c>
      <c r="K7961" s="3">
        <f>MIN(Inputs!$B$2, (Inputs!$B$8 - I7961)/Inputs!$B$9)</f>
        <v>170</v>
      </c>
      <c r="L7961" s="3">
        <f>MAX(MIN(Inputs!$B$2, I7961*Inputs!$B$10, Inputs!$B$8*Inputs!$B$4 - J7961), 0)</f>
        <v>0</v>
      </c>
      <c r="M7961" s="3">
        <f t="shared" si="1119"/>
        <v>0</v>
      </c>
      <c r="N7961" s="3">
        <f t="shared" si="1120"/>
        <v>0</v>
      </c>
      <c r="O7961" s="3">
        <f>IF(H7961="Reg", MIN(Inputs!$B$2, I7961*Inputs!$B$10, (Inputs!$B$8-I7961)/Inputs!$B$9), 0)</f>
        <v>0</v>
      </c>
      <c r="P7961" s="3">
        <f t="shared" si="1121"/>
        <v>0</v>
      </c>
      <c r="Q7961" s="3">
        <f t="shared" si="1122"/>
        <v>0</v>
      </c>
      <c r="R7961" s="3">
        <f>I7961 + M7961*Inputs!$B$9 - N7961/Inputs!$B$10</f>
        <v>0</v>
      </c>
    </row>
    <row r="7962" spans="1:18" x14ac:dyDescent="0.3">
      <c r="A7962" s="4">
        <v>46354.666666666657</v>
      </c>
      <c r="B7962" s="3">
        <v>25.422499999999999</v>
      </c>
      <c r="C7962" s="3">
        <v>0.64</v>
      </c>
      <c r="D7962" s="3">
        <f t="shared" si="1116"/>
        <v>14.068333333333333</v>
      </c>
      <c r="E7962" s="3">
        <f>MAX(B7962 - D7962/Inputs!$B$5, 0)</f>
        <v>9.4357575757575756</v>
      </c>
      <c r="F7962" s="3">
        <f>MAX(D7962*Inputs!$B$5 - B7962, 0)</f>
        <v>0</v>
      </c>
      <c r="G7962" s="3">
        <f t="shared" si="1117"/>
        <v>0.64</v>
      </c>
      <c r="H7962" t="str">
        <f t="shared" si="1118"/>
        <v>Discharge</v>
      </c>
      <c r="I7962" s="3">
        <f t="shared" si="1123"/>
        <v>0</v>
      </c>
      <c r="J7962" s="3">
        <f t="shared" si="1124"/>
        <v>318.94827166799325</v>
      </c>
      <c r="K7962" s="3">
        <f>MIN(Inputs!$B$2, (Inputs!$B$8 - I7962)/Inputs!$B$9)</f>
        <v>170</v>
      </c>
      <c r="L7962" s="3">
        <f>MAX(MIN(Inputs!$B$2, I7962*Inputs!$B$10, Inputs!$B$8*Inputs!$B$4 - J7962), 0)</f>
        <v>0</v>
      </c>
      <c r="M7962" s="3">
        <f t="shared" si="1119"/>
        <v>0</v>
      </c>
      <c r="N7962" s="3">
        <f t="shared" si="1120"/>
        <v>0</v>
      </c>
      <c r="O7962" s="3">
        <f>IF(H7962="Reg", MIN(Inputs!$B$2, I7962*Inputs!$B$10, (Inputs!$B$8-I7962)/Inputs!$B$9), 0)</f>
        <v>0</v>
      </c>
      <c r="P7962" s="3">
        <f t="shared" si="1121"/>
        <v>0</v>
      </c>
      <c r="Q7962" s="3">
        <f t="shared" si="1122"/>
        <v>0</v>
      </c>
      <c r="R7962" s="3">
        <f>I7962 + M7962*Inputs!$B$9 - N7962/Inputs!$B$10</f>
        <v>0</v>
      </c>
    </row>
    <row r="7963" spans="1:18" x14ac:dyDescent="0.3">
      <c r="A7963" s="4">
        <v>46354.708333333343</v>
      </c>
      <c r="B7963" s="3">
        <v>49.177500000000002</v>
      </c>
      <c r="C7963" s="3">
        <v>0.89</v>
      </c>
      <c r="D7963" s="3">
        <f t="shared" si="1116"/>
        <v>14.068333333333333</v>
      </c>
      <c r="E7963" s="3">
        <f>MAX(B7963 - D7963/Inputs!$B$5, 0)</f>
        <v>33.19075757575758</v>
      </c>
      <c r="F7963" s="3">
        <f>MAX(D7963*Inputs!$B$5 - B7963, 0)</f>
        <v>0</v>
      </c>
      <c r="G7963" s="3">
        <f t="shared" si="1117"/>
        <v>0.89</v>
      </c>
      <c r="H7963" t="str">
        <f t="shared" si="1118"/>
        <v>Discharge</v>
      </c>
      <c r="I7963" s="3">
        <f t="shared" si="1123"/>
        <v>0</v>
      </c>
      <c r="J7963" s="3">
        <f t="shared" si="1124"/>
        <v>318.94827166799325</v>
      </c>
      <c r="K7963" s="3">
        <f>MIN(Inputs!$B$2, (Inputs!$B$8 - I7963)/Inputs!$B$9)</f>
        <v>170</v>
      </c>
      <c r="L7963" s="3">
        <f>MAX(MIN(Inputs!$B$2, I7963*Inputs!$B$10, Inputs!$B$8*Inputs!$B$4 - J7963), 0)</f>
        <v>0</v>
      </c>
      <c r="M7963" s="3">
        <f t="shared" si="1119"/>
        <v>0</v>
      </c>
      <c r="N7963" s="3">
        <f t="shared" si="1120"/>
        <v>0</v>
      </c>
      <c r="O7963" s="3">
        <f>IF(H7963="Reg", MIN(Inputs!$B$2, I7963*Inputs!$B$10, (Inputs!$B$8-I7963)/Inputs!$B$9), 0)</f>
        <v>0</v>
      </c>
      <c r="P7963" s="3">
        <f t="shared" si="1121"/>
        <v>0</v>
      </c>
      <c r="Q7963" s="3">
        <f t="shared" si="1122"/>
        <v>0</v>
      </c>
      <c r="R7963" s="3">
        <f>I7963 + M7963*Inputs!$B$9 - N7963/Inputs!$B$10</f>
        <v>0</v>
      </c>
    </row>
    <row r="7964" spans="1:18" x14ac:dyDescent="0.3">
      <c r="A7964" s="4">
        <v>46354.75</v>
      </c>
      <c r="B7964" s="3">
        <v>25.0425</v>
      </c>
      <c r="C7964" s="3">
        <v>0.49</v>
      </c>
      <c r="D7964" s="3">
        <f t="shared" si="1116"/>
        <v>14.068333333333333</v>
      </c>
      <c r="E7964" s="3">
        <f>MAX(B7964 - D7964/Inputs!$B$5, 0)</f>
        <v>9.0557575757575766</v>
      </c>
      <c r="F7964" s="3">
        <f>MAX(D7964*Inputs!$B$5 - B7964, 0)</f>
        <v>0</v>
      </c>
      <c r="G7964" s="3">
        <f t="shared" si="1117"/>
        <v>0.49</v>
      </c>
      <c r="H7964" t="str">
        <f t="shared" si="1118"/>
        <v>Discharge</v>
      </c>
      <c r="I7964" s="3">
        <f t="shared" si="1123"/>
        <v>0</v>
      </c>
      <c r="J7964" s="3">
        <f t="shared" si="1124"/>
        <v>318.94827166799325</v>
      </c>
      <c r="K7964" s="3">
        <f>MIN(Inputs!$B$2, (Inputs!$B$8 - I7964)/Inputs!$B$9)</f>
        <v>170</v>
      </c>
      <c r="L7964" s="3">
        <f>MAX(MIN(Inputs!$B$2, I7964*Inputs!$B$10, Inputs!$B$8*Inputs!$B$4 - J7964), 0)</f>
        <v>0</v>
      </c>
      <c r="M7964" s="3">
        <f t="shared" si="1119"/>
        <v>0</v>
      </c>
      <c r="N7964" s="3">
        <f t="shared" si="1120"/>
        <v>0</v>
      </c>
      <c r="O7964" s="3">
        <f>IF(H7964="Reg", MIN(Inputs!$B$2, I7964*Inputs!$B$10, (Inputs!$B$8-I7964)/Inputs!$B$9), 0)</f>
        <v>0</v>
      </c>
      <c r="P7964" s="3">
        <f t="shared" si="1121"/>
        <v>0</v>
      </c>
      <c r="Q7964" s="3">
        <f t="shared" si="1122"/>
        <v>0</v>
      </c>
      <c r="R7964" s="3">
        <f>I7964 + M7964*Inputs!$B$9 - N7964/Inputs!$B$10</f>
        <v>0</v>
      </c>
    </row>
    <row r="7965" spans="1:18" x14ac:dyDescent="0.3">
      <c r="A7965" s="4">
        <v>46354.791666666657</v>
      </c>
      <c r="B7965" s="3">
        <v>21.93</v>
      </c>
      <c r="C7965" s="3">
        <v>0.92</v>
      </c>
      <c r="D7965" s="3">
        <f t="shared" si="1116"/>
        <v>14.068333333333333</v>
      </c>
      <c r="E7965" s="3">
        <f>MAX(B7965 - D7965/Inputs!$B$5, 0)</f>
        <v>5.9432575757575759</v>
      </c>
      <c r="F7965" s="3">
        <f>MAX(D7965*Inputs!$B$5 - B7965, 0)</f>
        <v>0</v>
      </c>
      <c r="G7965" s="3">
        <f t="shared" si="1117"/>
        <v>0.92</v>
      </c>
      <c r="H7965" t="str">
        <f t="shared" si="1118"/>
        <v>Discharge</v>
      </c>
      <c r="I7965" s="3">
        <f t="shared" si="1123"/>
        <v>0</v>
      </c>
      <c r="J7965" s="3">
        <f t="shared" si="1124"/>
        <v>318.94827166799325</v>
      </c>
      <c r="K7965" s="3">
        <f>MIN(Inputs!$B$2, (Inputs!$B$8 - I7965)/Inputs!$B$9)</f>
        <v>170</v>
      </c>
      <c r="L7965" s="3">
        <f>MAX(MIN(Inputs!$B$2, I7965*Inputs!$B$10, Inputs!$B$8*Inputs!$B$4 - J7965), 0)</f>
        <v>0</v>
      </c>
      <c r="M7965" s="3">
        <f t="shared" si="1119"/>
        <v>0</v>
      </c>
      <c r="N7965" s="3">
        <f t="shared" si="1120"/>
        <v>0</v>
      </c>
      <c r="O7965" s="3">
        <f>IF(H7965="Reg", MIN(Inputs!$B$2, I7965*Inputs!$B$10, (Inputs!$B$8-I7965)/Inputs!$B$9), 0)</f>
        <v>0</v>
      </c>
      <c r="P7965" s="3">
        <f t="shared" si="1121"/>
        <v>0</v>
      </c>
      <c r="Q7965" s="3">
        <f t="shared" si="1122"/>
        <v>0</v>
      </c>
      <c r="R7965" s="3">
        <f>I7965 + M7965*Inputs!$B$9 - N7965/Inputs!$B$10</f>
        <v>0</v>
      </c>
    </row>
    <row r="7966" spans="1:18" x14ac:dyDescent="0.3">
      <c r="A7966" s="4">
        <v>46354.833333333343</v>
      </c>
      <c r="B7966" s="3">
        <v>19.352499999999999</v>
      </c>
      <c r="C7966" s="3">
        <v>0.85</v>
      </c>
      <c r="D7966" s="3">
        <f t="shared" si="1116"/>
        <v>14.068333333333333</v>
      </c>
      <c r="E7966" s="3">
        <f>MAX(B7966 - D7966/Inputs!$B$5, 0)</f>
        <v>3.3657575757575753</v>
      </c>
      <c r="F7966" s="3">
        <f>MAX(D7966*Inputs!$B$5 - B7966, 0)</f>
        <v>0</v>
      </c>
      <c r="G7966" s="3">
        <f t="shared" si="1117"/>
        <v>0.85</v>
      </c>
      <c r="H7966" t="str">
        <f t="shared" si="1118"/>
        <v>Discharge</v>
      </c>
      <c r="I7966" s="3">
        <f t="shared" si="1123"/>
        <v>0</v>
      </c>
      <c r="J7966" s="3">
        <f t="shared" si="1124"/>
        <v>318.94827166799325</v>
      </c>
      <c r="K7966" s="3">
        <f>MIN(Inputs!$B$2, (Inputs!$B$8 - I7966)/Inputs!$B$9)</f>
        <v>170</v>
      </c>
      <c r="L7966" s="3">
        <f>MAX(MIN(Inputs!$B$2, I7966*Inputs!$B$10, Inputs!$B$8*Inputs!$B$4 - J7966), 0)</f>
        <v>0</v>
      </c>
      <c r="M7966" s="3">
        <f t="shared" si="1119"/>
        <v>0</v>
      </c>
      <c r="N7966" s="3">
        <f t="shared" si="1120"/>
        <v>0</v>
      </c>
      <c r="O7966" s="3">
        <f>IF(H7966="Reg", MIN(Inputs!$B$2, I7966*Inputs!$B$10, (Inputs!$B$8-I7966)/Inputs!$B$9), 0)</f>
        <v>0</v>
      </c>
      <c r="P7966" s="3">
        <f t="shared" si="1121"/>
        <v>0</v>
      </c>
      <c r="Q7966" s="3">
        <f t="shared" si="1122"/>
        <v>0</v>
      </c>
      <c r="R7966" s="3">
        <f>I7966 + M7966*Inputs!$B$9 - N7966/Inputs!$B$10</f>
        <v>0</v>
      </c>
    </row>
    <row r="7967" spans="1:18" x14ac:dyDescent="0.3">
      <c r="A7967" s="4">
        <v>46354.875</v>
      </c>
      <c r="B7967" s="3">
        <v>17.48</v>
      </c>
      <c r="C7967" s="3">
        <v>0.8</v>
      </c>
      <c r="D7967" s="3">
        <f t="shared" si="1116"/>
        <v>14.068333333333333</v>
      </c>
      <c r="E7967" s="3">
        <f>MAX(B7967 - D7967/Inputs!$B$5, 0)</f>
        <v>1.4932575757575766</v>
      </c>
      <c r="F7967" s="3">
        <f>MAX(D7967*Inputs!$B$5 - B7967, 0)</f>
        <v>0</v>
      </c>
      <c r="G7967" s="3">
        <f t="shared" si="1117"/>
        <v>0.8</v>
      </c>
      <c r="H7967" t="str">
        <f t="shared" si="1118"/>
        <v>Discharge</v>
      </c>
      <c r="I7967" s="3">
        <f t="shared" si="1123"/>
        <v>0</v>
      </c>
      <c r="J7967" s="3">
        <f t="shared" si="1124"/>
        <v>318.94827166799325</v>
      </c>
      <c r="K7967" s="3">
        <f>MIN(Inputs!$B$2, (Inputs!$B$8 - I7967)/Inputs!$B$9)</f>
        <v>170</v>
      </c>
      <c r="L7967" s="3">
        <f>MAX(MIN(Inputs!$B$2, I7967*Inputs!$B$10, Inputs!$B$8*Inputs!$B$4 - J7967), 0)</f>
        <v>0</v>
      </c>
      <c r="M7967" s="3">
        <f t="shared" si="1119"/>
        <v>0</v>
      </c>
      <c r="N7967" s="3">
        <f t="shared" si="1120"/>
        <v>0</v>
      </c>
      <c r="O7967" s="3">
        <f>IF(H7967="Reg", MIN(Inputs!$B$2, I7967*Inputs!$B$10, (Inputs!$B$8-I7967)/Inputs!$B$9), 0)</f>
        <v>0</v>
      </c>
      <c r="P7967" s="3">
        <f t="shared" si="1121"/>
        <v>0</v>
      </c>
      <c r="Q7967" s="3">
        <f t="shared" si="1122"/>
        <v>0</v>
      </c>
      <c r="R7967" s="3">
        <f>I7967 + M7967*Inputs!$B$9 - N7967/Inputs!$B$10</f>
        <v>0</v>
      </c>
    </row>
    <row r="7968" spans="1:18" x14ac:dyDescent="0.3">
      <c r="A7968" s="4">
        <v>46354.916666666657</v>
      </c>
      <c r="B7968" s="3">
        <v>16.64</v>
      </c>
      <c r="C7968" s="3">
        <v>0.7</v>
      </c>
      <c r="D7968" s="3">
        <f t="shared" si="1116"/>
        <v>14.068333333333333</v>
      </c>
      <c r="E7968" s="3">
        <f>MAX(B7968 - D7968/Inputs!$B$5, 0)</f>
        <v>0.6532575757575767</v>
      </c>
      <c r="F7968" s="3">
        <f>MAX(D7968*Inputs!$B$5 - B7968, 0)</f>
        <v>0</v>
      </c>
      <c r="G7968" s="3">
        <f t="shared" si="1117"/>
        <v>0.7</v>
      </c>
      <c r="H7968" t="str">
        <f t="shared" si="1118"/>
        <v>Reg</v>
      </c>
      <c r="I7968" s="3">
        <f t="shared" si="1123"/>
        <v>0</v>
      </c>
      <c r="J7968" s="3">
        <f t="shared" si="1124"/>
        <v>318.94827166799325</v>
      </c>
      <c r="K7968" s="3">
        <f>MIN(Inputs!$B$2, (Inputs!$B$8 - I7968)/Inputs!$B$9)</f>
        <v>170</v>
      </c>
      <c r="L7968" s="3">
        <f>MAX(MIN(Inputs!$B$2, I7968*Inputs!$B$10, Inputs!$B$8*Inputs!$B$4 - J7968), 0)</f>
        <v>0</v>
      </c>
      <c r="M7968" s="3">
        <f t="shared" si="1119"/>
        <v>0</v>
      </c>
      <c r="N7968" s="3">
        <f t="shared" si="1120"/>
        <v>0</v>
      </c>
      <c r="O7968" s="3">
        <f>IF(H7968="Reg", MIN(Inputs!$B$2, I7968*Inputs!$B$10, (Inputs!$B$8-I7968)/Inputs!$B$9), 0)</f>
        <v>0</v>
      </c>
      <c r="P7968" s="3">
        <f t="shared" si="1121"/>
        <v>0</v>
      </c>
      <c r="Q7968" s="3">
        <f t="shared" si="1122"/>
        <v>0</v>
      </c>
      <c r="R7968" s="3">
        <f>I7968 + M7968*Inputs!$B$9 - N7968/Inputs!$B$10</f>
        <v>0</v>
      </c>
    </row>
    <row r="7969" spans="1:18" x14ac:dyDescent="0.3">
      <c r="A7969" s="4">
        <v>46354.958333333343</v>
      </c>
      <c r="B7969" s="3">
        <v>12.9025</v>
      </c>
      <c r="C7969" s="3">
        <v>0.7</v>
      </c>
      <c r="D7969" s="3">
        <f t="shared" si="1116"/>
        <v>14.068333333333333</v>
      </c>
      <c r="E7969" s="3">
        <f>MAX(B7969 - D7969/Inputs!$B$5, 0)</f>
        <v>0</v>
      </c>
      <c r="F7969" s="3">
        <f>MAX(D7969*Inputs!$B$5 - B7969, 0)</f>
        <v>0</v>
      </c>
      <c r="G7969" s="3">
        <f t="shared" si="1117"/>
        <v>0.7</v>
      </c>
      <c r="H7969" t="str">
        <f t="shared" si="1118"/>
        <v>Reg</v>
      </c>
      <c r="I7969" s="3">
        <f t="shared" si="1123"/>
        <v>0</v>
      </c>
      <c r="J7969" s="3">
        <f t="shared" si="1124"/>
        <v>318.94827166799325</v>
      </c>
      <c r="K7969" s="3">
        <f>MIN(Inputs!$B$2, (Inputs!$B$8 - I7969)/Inputs!$B$9)</f>
        <v>170</v>
      </c>
      <c r="L7969" s="3">
        <f>MAX(MIN(Inputs!$B$2, I7969*Inputs!$B$10, Inputs!$B$8*Inputs!$B$4 - J7969), 0)</f>
        <v>0</v>
      </c>
      <c r="M7969" s="3">
        <f t="shared" si="1119"/>
        <v>0</v>
      </c>
      <c r="N7969" s="3">
        <f t="shared" si="1120"/>
        <v>0</v>
      </c>
      <c r="O7969" s="3">
        <f>IF(H7969="Reg", MIN(Inputs!$B$2, I7969*Inputs!$B$10, (Inputs!$B$8-I7969)/Inputs!$B$9), 0)</f>
        <v>0</v>
      </c>
      <c r="P7969" s="3">
        <f t="shared" si="1121"/>
        <v>0</v>
      </c>
      <c r="Q7969" s="3">
        <f t="shared" si="1122"/>
        <v>0</v>
      </c>
      <c r="R7969" s="3">
        <f>I7969 + M7969*Inputs!$B$9 - N7969/Inputs!$B$10</f>
        <v>0</v>
      </c>
    </row>
    <row r="7970" spans="1:18" x14ac:dyDescent="0.3">
      <c r="A7970" s="4">
        <v>46355</v>
      </c>
      <c r="B7970" s="3">
        <v>7.69</v>
      </c>
      <c r="C7970" s="3">
        <v>0.37</v>
      </c>
      <c r="D7970" s="3">
        <f t="shared" si="1116"/>
        <v>10.340000000000002</v>
      </c>
      <c r="E7970" s="3">
        <f>MAX(B7970 - D7970/Inputs!$B$5, 0)</f>
        <v>0</v>
      </c>
      <c r="F7970" s="3">
        <f>MAX(D7970*Inputs!$B$5 - B7970, 0)</f>
        <v>1.4092000000000011</v>
      </c>
      <c r="G7970" s="3">
        <f t="shared" si="1117"/>
        <v>0.37</v>
      </c>
      <c r="H7970" t="str">
        <f t="shared" si="1118"/>
        <v>Charge</v>
      </c>
      <c r="I7970" s="3">
        <f t="shared" si="1123"/>
        <v>0</v>
      </c>
      <c r="J7970" s="3">
        <f t="shared" si="1124"/>
        <v>0</v>
      </c>
      <c r="K7970" s="3">
        <f>MIN(Inputs!$B$2, (Inputs!$B$8 - I7970)/Inputs!$B$9)</f>
        <v>170</v>
      </c>
      <c r="L7970" s="3">
        <f>MAX(MIN(Inputs!$B$2, I7970*Inputs!$B$10, Inputs!$B$8*Inputs!$B$4 - J7970), 0)</f>
        <v>0</v>
      </c>
      <c r="M7970" s="3">
        <f t="shared" si="1119"/>
        <v>170</v>
      </c>
      <c r="N7970" s="3">
        <f t="shared" si="1120"/>
        <v>0</v>
      </c>
      <c r="O7970" s="3">
        <f>IF(H7970="Reg", MIN(Inputs!$B$2, I7970*Inputs!$B$10, (Inputs!$B$8-I7970)/Inputs!$B$9), 0)</f>
        <v>0</v>
      </c>
      <c r="P7970" s="3">
        <f t="shared" si="1121"/>
        <v>-1307.3</v>
      </c>
      <c r="Q7970" s="3">
        <f t="shared" si="1122"/>
        <v>0</v>
      </c>
      <c r="R7970" s="3">
        <f>I7970 + M7970*Inputs!$B$9 - N7970/Inputs!$B$10</f>
        <v>159.4741358339966</v>
      </c>
    </row>
    <row r="7971" spans="1:18" x14ac:dyDescent="0.3">
      <c r="A7971" s="4">
        <v>46355.041666666657</v>
      </c>
      <c r="B7971" s="3">
        <v>4.87</v>
      </c>
      <c r="C7971" s="3">
        <v>0.3</v>
      </c>
      <c r="D7971" s="3">
        <f t="shared" si="1116"/>
        <v>10.340000000000002</v>
      </c>
      <c r="E7971" s="3">
        <f>MAX(B7971 - D7971/Inputs!$B$5, 0)</f>
        <v>0</v>
      </c>
      <c r="F7971" s="3">
        <f>MAX(D7971*Inputs!$B$5 - B7971, 0)</f>
        <v>4.2292000000000014</v>
      </c>
      <c r="G7971" s="3">
        <f t="shared" si="1117"/>
        <v>0.3</v>
      </c>
      <c r="H7971" t="str">
        <f t="shared" si="1118"/>
        <v>Charge</v>
      </c>
      <c r="I7971" s="3">
        <f t="shared" si="1123"/>
        <v>159.4741358339966</v>
      </c>
      <c r="J7971" s="3">
        <f t="shared" si="1124"/>
        <v>0</v>
      </c>
      <c r="K7971" s="3">
        <f>MIN(Inputs!$B$2, (Inputs!$B$8 - I7971)/Inputs!$B$9)</f>
        <v>170</v>
      </c>
      <c r="L7971" s="3">
        <f>MAX(MIN(Inputs!$B$2, I7971*Inputs!$B$10, Inputs!$B$8*Inputs!$B$4 - J7971), 0)</f>
        <v>149.6</v>
      </c>
      <c r="M7971" s="3">
        <f t="shared" si="1119"/>
        <v>170</v>
      </c>
      <c r="N7971" s="3">
        <f t="shared" si="1120"/>
        <v>0</v>
      </c>
      <c r="O7971" s="3">
        <f>IF(H7971="Reg", MIN(Inputs!$B$2, I7971*Inputs!$B$10, (Inputs!$B$8-I7971)/Inputs!$B$9), 0)</f>
        <v>0</v>
      </c>
      <c r="P7971" s="3">
        <f t="shared" si="1121"/>
        <v>-827.9</v>
      </c>
      <c r="Q7971" s="3">
        <f t="shared" si="1122"/>
        <v>0</v>
      </c>
      <c r="R7971" s="3">
        <f>I7971 + M7971*Inputs!$B$9 - N7971/Inputs!$B$10</f>
        <v>318.9482716679932</v>
      </c>
    </row>
    <row r="7972" spans="1:18" x14ac:dyDescent="0.3">
      <c r="A7972" s="4">
        <v>46355.083333333343</v>
      </c>
      <c r="B7972" s="3">
        <v>6.2774999999999999</v>
      </c>
      <c r="C7972" s="3">
        <v>0.3</v>
      </c>
      <c r="D7972" s="3">
        <f t="shared" si="1116"/>
        <v>10.340000000000002</v>
      </c>
      <c r="E7972" s="3">
        <f>MAX(B7972 - D7972/Inputs!$B$5, 0)</f>
        <v>0</v>
      </c>
      <c r="F7972" s="3">
        <f>MAX(D7972*Inputs!$B$5 - B7972, 0)</f>
        <v>2.8217000000000017</v>
      </c>
      <c r="G7972" s="3">
        <f t="shared" si="1117"/>
        <v>0.3</v>
      </c>
      <c r="H7972" t="str">
        <f t="shared" si="1118"/>
        <v>Charge</v>
      </c>
      <c r="I7972" s="3">
        <f t="shared" si="1123"/>
        <v>318.9482716679932</v>
      </c>
      <c r="J7972" s="3">
        <f t="shared" si="1124"/>
        <v>0</v>
      </c>
      <c r="K7972" s="3">
        <f>MIN(Inputs!$B$2, (Inputs!$B$8 - I7972)/Inputs!$B$9)</f>
        <v>22.44121780453775</v>
      </c>
      <c r="L7972" s="3">
        <f>MAX(MIN(Inputs!$B$2, I7972*Inputs!$B$10, Inputs!$B$8*Inputs!$B$4 - J7972), 0)</f>
        <v>170</v>
      </c>
      <c r="M7972" s="3">
        <f t="shared" si="1119"/>
        <v>22.44121780453775</v>
      </c>
      <c r="N7972" s="3">
        <f t="shared" si="1120"/>
        <v>0</v>
      </c>
      <c r="O7972" s="3">
        <f>IF(H7972="Reg", MIN(Inputs!$B$2, I7972*Inputs!$B$10, (Inputs!$B$8-I7972)/Inputs!$B$9), 0)</f>
        <v>0</v>
      </c>
      <c r="P7972" s="3">
        <f t="shared" si="1121"/>
        <v>-140.87474476798573</v>
      </c>
      <c r="Q7972" s="3">
        <f t="shared" si="1122"/>
        <v>0</v>
      </c>
      <c r="R7972" s="3">
        <f>I7972 + M7972*Inputs!$B$9 - N7972/Inputs!$B$10</f>
        <v>340</v>
      </c>
    </row>
    <row r="7973" spans="1:18" x14ac:dyDescent="0.3">
      <c r="A7973" s="4">
        <v>46355.125</v>
      </c>
      <c r="B7973" s="3">
        <v>7.0824999999999996</v>
      </c>
      <c r="C7973" s="3">
        <v>0.34</v>
      </c>
      <c r="D7973" s="3">
        <f t="shared" si="1116"/>
        <v>10.340000000000002</v>
      </c>
      <c r="E7973" s="3">
        <f>MAX(B7973 - D7973/Inputs!$B$5, 0)</f>
        <v>0</v>
      </c>
      <c r="F7973" s="3">
        <f>MAX(D7973*Inputs!$B$5 - B7973, 0)</f>
        <v>2.0167000000000019</v>
      </c>
      <c r="G7973" s="3">
        <f t="shared" si="1117"/>
        <v>0.34</v>
      </c>
      <c r="H7973" t="str">
        <f t="shared" si="1118"/>
        <v>Charge</v>
      </c>
      <c r="I7973" s="3">
        <f t="shared" si="1123"/>
        <v>340</v>
      </c>
      <c r="J7973" s="3">
        <f t="shared" si="1124"/>
        <v>0</v>
      </c>
      <c r="K7973" s="3">
        <f>MIN(Inputs!$B$2, (Inputs!$B$8 - I7973)/Inputs!$B$9)</f>
        <v>0</v>
      </c>
      <c r="L7973" s="3">
        <f>MAX(MIN(Inputs!$B$2, I7973*Inputs!$B$10, Inputs!$B$8*Inputs!$B$4 - J7973), 0)</f>
        <v>170</v>
      </c>
      <c r="M7973" s="3">
        <f t="shared" si="1119"/>
        <v>0</v>
      </c>
      <c r="N7973" s="3">
        <f t="shared" si="1120"/>
        <v>0</v>
      </c>
      <c r="O7973" s="3">
        <f>IF(H7973="Reg", MIN(Inputs!$B$2, I7973*Inputs!$B$10, (Inputs!$B$8-I7973)/Inputs!$B$9), 0)</f>
        <v>0</v>
      </c>
      <c r="P7973" s="3">
        <f t="shared" si="1121"/>
        <v>0</v>
      </c>
      <c r="Q7973" s="3">
        <f t="shared" si="1122"/>
        <v>0</v>
      </c>
      <c r="R7973" s="3">
        <f>I7973 + M7973*Inputs!$B$9 - N7973/Inputs!$B$10</f>
        <v>340</v>
      </c>
    </row>
    <row r="7974" spans="1:18" x14ac:dyDescent="0.3">
      <c r="A7974" s="4">
        <v>46355.166666666657</v>
      </c>
      <c r="B7974" s="3">
        <v>11.75</v>
      </c>
      <c r="C7974" s="3">
        <v>0.37</v>
      </c>
      <c r="D7974" s="3">
        <f t="shared" si="1116"/>
        <v>10.340000000000002</v>
      </c>
      <c r="E7974" s="3">
        <f>MAX(B7974 - D7974/Inputs!$B$5, 0)</f>
        <v>0</v>
      </c>
      <c r="F7974" s="3">
        <f>MAX(D7974*Inputs!$B$5 - B7974, 0)</f>
        <v>0</v>
      </c>
      <c r="G7974" s="3">
        <f t="shared" si="1117"/>
        <v>0.37</v>
      </c>
      <c r="H7974" t="str">
        <f t="shared" si="1118"/>
        <v>Reg</v>
      </c>
      <c r="I7974" s="3">
        <f t="shared" si="1123"/>
        <v>340</v>
      </c>
      <c r="J7974" s="3">
        <f t="shared" si="1124"/>
        <v>0</v>
      </c>
      <c r="K7974" s="3">
        <f>MIN(Inputs!$B$2, (Inputs!$B$8 - I7974)/Inputs!$B$9)</f>
        <v>0</v>
      </c>
      <c r="L7974" s="3">
        <f>MAX(MIN(Inputs!$B$2, I7974*Inputs!$B$10, Inputs!$B$8*Inputs!$B$4 - J7974), 0)</f>
        <v>170</v>
      </c>
      <c r="M7974" s="3">
        <f t="shared" si="1119"/>
        <v>0</v>
      </c>
      <c r="N7974" s="3">
        <f t="shared" si="1120"/>
        <v>0</v>
      </c>
      <c r="O7974" s="3">
        <f>IF(H7974="Reg", MIN(Inputs!$B$2, I7974*Inputs!$B$10, (Inputs!$B$8-I7974)/Inputs!$B$9), 0)</f>
        <v>0</v>
      </c>
      <c r="P7974" s="3">
        <f t="shared" si="1121"/>
        <v>0</v>
      </c>
      <c r="Q7974" s="3">
        <f t="shared" si="1122"/>
        <v>0</v>
      </c>
      <c r="R7974" s="3">
        <f>I7974 + M7974*Inputs!$B$9 - N7974/Inputs!$B$10</f>
        <v>340</v>
      </c>
    </row>
    <row r="7975" spans="1:18" x14ac:dyDescent="0.3">
      <c r="A7975" s="4">
        <v>46355.208333333343</v>
      </c>
      <c r="B7975" s="3">
        <v>15.290000000000001</v>
      </c>
      <c r="C7975" s="3">
        <v>0.3</v>
      </c>
      <c r="D7975" s="3">
        <f t="shared" si="1116"/>
        <v>10.340000000000002</v>
      </c>
      <c r="E7975" s="3">
        <f>MAX(B7975 - D7975/Inputs!$B$5, 0)</f>
        <v>3.5399999999999991</v>
      </c>
      <c r="F7975" s="3">
        <f>MAX(D7975*Inputs!$B$5 - B7975, 0)</f>
        <v>0</v>
      </c>
      <c r="G7975" s="3">
        <f t="shared" si="1117"/>
        <v>0.3</v>
      </c>
      <c r="H7975" t="str">
        <f t="shared" si="1118"/>
        <v>Discharge</v>
      </c>
      <c r="I7975" s="3">
        <f t="shared" si="1123"/>
        <v>340</v>
      </c>
      <c r="J7975" s="3">
        <f t="shared" si="1124"/>
        <v>0</v>
      </c>
      <c r="K7975" s="3">
        <f>MIN(Inputs!$B$2, (Inputs!$B$8 - I7975)/Inputs!$B$9)</f>
        <v>0</v>
      </c>
      <c r="L7975" s="3">
        <f>MAX(MIN(Inputs!$B$2, I7975*Inputs!$B$10, Inputs!$B$8*Inputs!$B$4 - J7975), 0)</f>
        <v>170</v>
      </c>
      <c r="M7975" s="3">
        <f t="shared" si="1119"/>
        <v>0</v>
      </c>
      <c r="N7975" s="3">
        <f t="shared" si="1120"/>
        <v>170</v>
      </c>
      <c r="O7975" s="3">
        <f>IF(H7975="Reg", MIN(Inputs!$B$2, I7975*Inputs!$B$10, (Inputs!$B$8-I7975)/Inputs!$B$9), 0)</f>
        <v>0</v>
      </c>
      <c r="P7975" s="3">
        <f t="shared" si="1121"/>
        <v>2599.3000000000002</v>
      </c>
      <c r="Q7975" s="3">
        <f t="shared" si="1122"/>
        <v>0</v>
      </c>
      <c r="R7975" s="3">
        <f>I7975 + M7975*Inputs!$B$9 - N7975/Inputs!$B$10</f>
        <v>158.77939109773115</v>
      </c>
    </row>
    <row r="7976" spans="1:18" x14ac:dyDescent="0.3">
      <c r="A7976" s="4">
        <v>46355.25</v>
      </c>
      <c r="B7976" s="3">
        <v>22.447499999999998</v>
      </c>
      <c r="C7976" s="3">
        <v>0.49</v>
      </c>
      <c r="D7976" s="3">
        <f t="shared" si="1116"/>
        <v>10.340000000000002</v>
      </c>
      <c r="E7976" s="3">
        <f>MAX(B7976 - D7976/Inputs!$B$5, 0)</f>
        <v>10.697499999999996</v>
      </c>
      <c r="F7976" s="3">
        <f>MAX(D7976*Inputs!$B$5 - B7976, 0)</f>
        <v>0</v>
      </c>
      <c r="G7976" s="3">
        <f t="shared" si="1117"/>
        <v>0.49</v>
      </c>
      <c r="H7976" t="str">
        <f t="shared" si="1118"/>
        <v>Discharge</v>
      </c>
      <c r="I7976" s="3">
        <f t="shared" si="1123"/>
        <v>158.77939109773115</v>
      </c>
      <c r="J7976" s="3">
        <f t="shared" si="1124"/>
        <v>170</v>
      </c>
      <c r="K7976" s="3">
        <f>MIN(Inputs!$B$2, (Inputs!$B$8 - I7976)/Inputs!$B$9)</f>
        <v>170</v>
      </c>
      <c r="L7976" s="3">
        <f>MAX(MIN(Inputs!$B$2, I7976*Inputs!$B$10, Inputs!$B$8*Inputs!$B$4 - J7976), 0)</f>
        <v>148.94827166799323</v>
      </c>
      <c r="M7976" s="3">
        <f t="shared" si="1119"/>
        <v>0</v>
      </c>
      <c r="N7976" s="3">
        <f t="shared" si="1120"/>
        <v>148.94827166799323</v>
      </c>
      <c r="O7976" s="3">
        <f>IF(H7976="Reg", MIN(Inputs!$B$2, I7976*Inputs!$B$10, (Inputs!$B$8-I7976)/Inputs!$B$9), 0)</f>
        <v>0</v>
      </c>
      <c r="P7976" s="3">
        <f t="shared" si="1121"/>
        <v>3343.5163282672775</v>
      </c>
      <c r="Q7976" s="3">
        <f t="shared" si="1122"/>
        <v>0</v>
      </c>
      <c r="R7976" s="3">
        <f>I7976 + M7976*Inputs!$B$9 - N7976/Inputs!$B$10</f>
        <v>0</v>
      </c>
    </row>
    <row r="7977" spans="1:18" x14ac:dyDescent="0.3">
      <c r="A7977" s="4">
        <v>46355.291666666657</v>
      </c>
      <c r="B7977" s="3">
        <v>21.322499999999998</v>
      </c>
      <c r="C7977" s="3">
        <v>0.86</v>
      </c>
      <c r="D7977" s="3">
        <f t="shared" si="1116"/>
        <v>10.340000000000002</v>
      </c>
      <c r="E7977" s="3">
        <f>MAX(B7977 - D7977/Inputs!$B$5, 0)</f>
        <v>9.5724999999999962</v>
      </c>
      <c r="F7977" s="3">
        <f>MAX(D7977*Inputs!$B$5 - B7977, 0)</f>
        <v>0</v>
      </c>
      <c r="G7977" s="3">
        <f t="shared" si="1117"/>
        <v>0.86</v>
      </c>
      <c r="H7977" t="str">
        <f t="shared" si="1118"/>
        <v>Discharge</v>
      </c>
      <c r="I7977" s="3">
        <f t="shared" si="1123"/>
        <v>0</v>
      </c>
      <c r="J7977" s="3">
        <f t="shared" si="1124"/>
        <v>318.94827166799325</v>
      </c>
      <c r="K7977" s="3">
        <f>MIN(Inputs!$B$2, (Inputs!$B$8 - I7977)/Inputs!$B$9)</f>
        <v>170</v>
      </c>
      <c r="L7977" s="3">
        <f>MAX(MIN(Inputs!$B$2, I7977*Inputs!$B$10, Inputs!$B$8*Inputs!$B$4 - J7977), 0)</f>
        <v>0</v>
      </c>
      <c r="M7977" s="3">
        <f t="shared" si="1119"/>
        <v>0</v>
      </c>
      <c r="N7977" s="3">
        <f t="shared" si="1120"/>
        <v>0</v>
      </c>
      <c r="O7977" s="3">
        <f>IF(H7977="Reg", MIN(Inputs!$B$2, I7977*Inputs!$B$10, (Inputs!$B$8-I7977)/Inputs!$B$9), 0)</f>
        <v>0</v>
      </c>
      <c r="P7977" s="3">
        <f t="shared" si="1121"/>
        <v>0</v>
      </c>
      <c r="Q7977" s="3">
        <f t="shared" si="1122"/>
        <v>0</v>
      </c>
      <c r="R7977" s="3">
        <f>I7977 + M7977*Inputs!$B$9 - N7977/Inputs!$B$10</f>
        <v>0</v>
      </c>
    </row>
    <row r="7978" spans="1:18" x14ac:dyDescent="0.3">
      <c r="A7978" s="4">
        <v>46355.333333333343</v>
      </c>
      <c r="B7978" s="3">
        <v>4.4825000000000008</v>
      </c>
      <c r="C7978" s="3">
        <v>2</v>
      </c>
      <c r="D7978" s="3">
        <f t="shared" si="1116"/>
        <v>10.340000000000002</v>
      </c>
      <c r="E7978" s="3">
        <f>MAX(B7978 - D7978/Inputs!$B$5, 0)</f>
        <v>0</v>
      </c>
      <c r="F7978" s="3">
        <f>MAX(D7978*Inputs!$B$5 - B7978, 0)</f>
        <v>4.6167000000000007</v>
      </c>
      <c r="G7978" s="3">
        <f t="shared" si="1117"/>
        <v>2</v>
      </c>
      <c r="H7978" t="str">
        <f t="shared" si="1118"/>
        <v>Charge</v>
      </c>
      <c r="I7978" s="3">
        <f t="shared" si="1123"/>
        <v>0</v>
      </c>
      <c r="J7978" s="3">
        <f t="shared" si="1124"/>
        <v>318.94827166799325</v>
      </c>
      <c r="K7978" s="3">
        <f>MIN(Inputs!$B$2, (Inputs!$B$8 - I7978)/Inputs!$B$9)</f>
        <v>170</v>
      </c>
      <c r="L7978" s="3">
        <f>MAX(MIN(Inputs!$B$2, I7978*Inputs!$B$10, Inputs!$B$8*Inputs!$B$4 - J7978), 0)</f>
        <v>0</v>
      </c>
      <c r="M7978" s="3">
        <f t="shared" si="1119"/>
        <v>170</v>
      </c>
      <c r="N7978" s="3">
        <f t="shared" si="1120"/>
        <v>0</v>
      </c>
      <c r="O7978" s="3">
        <f>IF(H7978="Reg", MIN(Inputs!$B$2, I7978*Inputs!$B$10, (Inputs!$B$8-I7978)/Inputs!$B$9), 0)</f>
        <v>0</v>
      </c>
      <c r="P7978" s="3">
        <f t="shared" si="1121"/>
        <v>-762.02500000000009</v>
      </c>
      <c r="Q7978" s="3">
        <f t="shared" si="1122"/>
        <v>0</v>
      </c>
      <c r="R7978" s="3">
        <f>I7978 + M7978*Inputs!$B$9 - N7978/Inputs!$B$10</f>
        <v>159.4741358339966</v>
      </c>
    </row>
    <row r="7979" spans="1:18" x14ac:dyDescent="0.3">
      <c r="A7979" s="4">
        <v>46355.375</v>
      </c>
      <c r="B7979" s="3">
        <v>6.7225000000000001</v>
      </c>
      <c r="C7979" s="3">
        <v>0.98</v>
      </c>
      <c r="D7979" s="3">
        <f t="shared" si="1116"/>
        <v>10.340000000000002</v>
      </c>
      <c r="E7979" s="3">
        <f>MAX(B7979 - D7979/Inputs!$B$5, 0)</f>
        <v>0</v>
      </c>
      <c r="F7979" s="3">
        <f>MAX(D7979*Inputs!$B$5 - B7979, 0)</f>
        <v>2.3767000000000014</v>
      </c>
      <c r="G7979" s="3">
        <f t="shared" si="1117"/>
        <v>0.98</v>
      </c>
      <c r="H7979" t="str">
        <f t="shared" si="1118"/>
        <v>Charge</v>
      </c>
      <c r="I7979" s="3">
        <f t="shared" si="1123"/>
        <v>159.4741358339966</v>
      </c>
      <c r="J7979" s="3">
        <f t="shared" si="1124"/>
        <v>318.94827166799325</v>
      </c>
      <c r="K7979" s="3">
        <f>MIN(Inputs!$B$2, (Inputs!$B$8 - I7979)/Inputs!$B$9)</f>
        <v>170</v>
      </c>
      <c r="L7979" s="3">
        <f>MAX(MIN(Inputs!$B$2, I7979*Inputs!$B$10, Inputs!$B$8*Inputs!$B$4 - J7979), 0)</f>
        <v>21.051728332006746</v>
      </c>
      <c r="M7979" s="3">
        <f t="shared" si="1119"/>
        <v>170</v>
      </c>
      <c r="N7979" s="3">
        <f t="shared" si="1120"/>
        <v>0</v>
      </c>
      <c r="O7979" s="3">
        <f>IF(H7979="Reg", MIN(Inputs!$B$2, I7979*Inputs!$B$10, (Inputs!$B$8-I7979)/Inputs!$B$9), 0)</f>
        <v>0</v>
      </c>
      <c r="P7979" s="3">
        <f t="shared" si="1121"/>
        <v>-1142.825</v>
      </c>
      <c r="Q7979" s="3">
        <f t="shared" si="1122"/>
        <v>0</v>
      </c>
      <c r="R7979" s="3">
        <f>I7979 + M7979*Inputs!$B$9 - N7979/Inputs!$B$10</f>
        <v>318.9482716679932</v>
      </c>
    </row>
    <row r="7980" spans="1:18" x14ac:dyDescent="0.3">
      <c r="A7980" s="4">
        <v>46355.416666666657</v>
      </c>
      <c r="B7980" s="3">
        <v>1.9175000000000002</v>
      </c>
      <c r="C7980" s="3">
        <v>0.8</v>
      </c>
      <c r="D7980" s="3">
        <f t="shared" si="1116"/>
        <v>10.340000000000002</v>
      </c>
      <c r="E7980" s="3">
        <f>MAX(B7980 - D7980/Inputs!$B$5, 0)</f>
        <v>0</v>
      </c>
      <c r="F7980" s="3">
        <f>MAX(D7980*Inputs!$B$5 - B7980, 0)</f>
        <v>7.1817000000000011</v>
      </c>
      <c r="G7980" s="3">
        <f t="shared" si="1117"/>
        <v>0.8</v>
      </c>
      <c r="H7980" t="str">
        <f t="shared" si="1118"/>
        <v>Charge</v>
      </c>
      <c r="I7980" s="3">
        <f t="shared" si="1123"/>
        <v>318.9482716679932</v>
      </c>
      <c r="J7980" s="3">
        <f t="shared" si="1124"/>
        <v>318.94827166799325</v>
      </c>
      <c r="K7980" s="3">
        <f>MIN(Inputs!$B$2, (Inputs!$B$8 - I7980)/Inputs!$B$9)</f>
        <v>22.44121780453775</v>
      </c>
      <c r="L7980" s="3">
        <f>MAX(MIN(Inputs!$B$2, I7980*Inputs!$B$10, Inputs!$B$8*Inputs!$B$4 - J7980), 0)</f>
        <v>21.051728332006746</v>
      </c>
      <c r="M7980" s="3">
        <f t="shared" si="1119"/>
        <v>22.44121780453775</v>
      </c>
      <c r="N7980" s="3">
        <f t="shared" si="1120"/>
        <v>0</v>
      </c>
      <c r="O7980" s="3">
        <f>IF(H7980="Reg", MIN(Inputs!$B$2, I7980*Inputs!$B$10, (Inputs!$B$8-I7980)/Inputs!$B$9), 0)</f>
        <v>0</v>
      </c>
      <c r="P7980" s="3">
        <f t="shared" si="1121"/>
        <v>-43.031035140201141</v>
      </c>
      <c r="Q7980" s="3">
        <f t="shared" si="1122"/>
        <v>0</v>
      </c>
      <c r="R7980" s="3">
        <f>I7980 + M7980*Inputs!$B$9 - N7980/Inputs!$B$10</f>
        <v>340</v>
      </c>
    </row>
    <row r="7981" spans="1:18" x14ac:dyDescent="0.3">
      <c r="A7981" s="4">
        <v>46355.458333333343</v>
      </c>
      <c r="B7981" s="3">
        <v>5.6524999999999999</v>
      </c>
      <c r="C7981" s="3">
        <v>0.49</v>
      </c>
      <c r="D7981" s="3">
        <f t="shared" si="1116"/>
        <v>10.340000000000002</v>
      </c>
      <c r="E7981" s="3">
        <f>MAX(B7981 - D7981/Inputs!$B$5, 0)</f>
        <v>0</v>
      </c>
      <c r="F7981" s="3">
        <f>MAX(D7981*Inputs!$B$5 - B7981, 0)</f>
        <v>3.4467000000000017</v>
      </c>
      <c r="G7981" s="3">
        <f t="shared" si="1117"/>
        <v>0.49</v>
      </c>
      <c r="H7981" t="str">
        <f t="shared" si="1118"/>
        <v>Charge</v>
      </c>
      <c r="I7981" s="3">
        <f t="shared" si="1123"/>
        <v>340</v>
      </c>
      <c r="J7981" s="3">
        <f t="shared" si="1124"/>
        <v>318.94827166799325</v>
      </c>
      <c r="K7981" s="3">
        <f>MIN(Inputs!$B$2, (Inputs!$B$8 - I7981)/Inputs!$B$9)</f>
        <v>0</v>
      </c>
      <c r="L7981" s="3">
        <f>MAX(MIN(Inputs!$B$2, I7981*Inputs!$B$10, Inputs!$B$8*Inputs!$B$4 - J7981), 0)</f>
        <v>21.051728332006746</v>
      </c>
      <c r="M7981" s="3">
        <f t="shared" si="1119"/>
        <v>0</v>
      </c>
      <c r="N7981" s="3">
        <f t="shared" si="1120"/>
        <v>0</v>
      </c>
      <c r="O7981" s="3">
        <f>IF(H7981="Reg", MIN(Inputs!$B$2, I7981*Inputs!$B$10, (Inputs!$B$8-I7981)/Inputs!$B$9), 0)</f>
        <v>0</v>
      </c>
      <c r="P7981" s="3">
        <f t="shared" si="1121"/>
        <v>0</v>
      </c>
      <c r="Q7981" s="3">
        <f t="shared" si="1122"/>
        <v>0</v>
      </c>
      <c r="R7981" s="3">
        <f>I7981 + M7981*Inputs!$B$9 - N7981/Inputs!$B$10</f>
        <v>340</v>
      </c>
    </row>
    <row r="7982" spans="1:18" x14ac:dyDescent="0.3">
      <c r="A7982" s="4">
        <v>46355.5</v>
      </c>
      <c r="B7982" s="3">
        <v>10.092500000000001</v>
      </c>
      <c r="C7982" s="3">
        <v>0.37</v>
      </c>
      <c r="D7982" s="3">
        <f t="shared" si="1116"/>
        <v>10.340000000000002</v>
      </c>
      <c r="E7982" s="3">
        <f>MAX(B7982 - D7982/Inputs!$B$5, 0)</f>
        <v>0</v>
      </c>
      <c r="F7982" s="3">
        <f>MAX(D7982*Inputs!$B$5 - B7982, 0)</f>
        <v>0</v>
      </c>
      <c r="G7982" s="3">
        <f t="shared" si="1117"/>
        <v>0.37</v>
      </c>
      <c r="H7982" t="str">
        <f t="shared" si="1118"/>
        <v>Reg</v>
      </c>
      <c r="I7982" s="3">
        <f t="shared" si="1123"/>
        <v>340</v>
      </c>
      <c r="J7982" s="3">
        <f t="shared" si="1124"/>
        <v>318.94827166799325</v>
      </c>
      <c r="K7982" s="3">
        <f>MIN(Inputs!$B$2, (Inputs!$B$8 - I7982)/Inputs!$B$9)</f>
        <v>0</v>
      </c>
      <c r="L7982" s="3">
        <f>MAX(MIN(Inputs!$B$2, I7982*Inputs!$B$10, Inputs!$B$8*Inputs!$B$4 - J7982), 0)</f>
        <v>21.051728332006746</v>
      </c>
      <c r="M7982" s="3">
        <f t="shared" si="1119"/>
        <v>0</v>
      </c>
      <c r="N7982" s="3">
        <f t="shared" si="1120"/>
        <v>0</v>
      </c>
      <c r="O7982" s="3">
        <f>IF(H7982="Reg", MIN(Inputs!$B$2, I7982*Inputs!$B$10, (Inputs!$B$8-I7982)/Inputs!$B$9), 0)</f>
        <v>0</v>
      </c>
      <c r="P7982" s="3">
        <f t="shared" si="1121"/>
        <v>0</v>
      </c>
      <c r="Q7982" s="3">
        <f t="shared" si="1122"/>
        <v>0</v>
      </c>
      <c r="R7982" s="3">
        <f>I7982 + M7982*Inputs!$B$9 - N7982/Inputs!$B$10</f>
        <v>340</v>
      </c>
    </row>
    <row r="7983" spans="1:18" x14ac:dyDescent="0.3">
      <c r="A7983" s="4">
        <v>46355.541666666657</v>
      </c>
      <c r="B7983" s="3">
        <v>3.3025000000000002</v>
      </c>
      <c r="C7983" s="3">
        <v>0.49</v>
      </c>
      <c r="D7983" s="3">
        <f t="shared" si="1116"/>
        <v>10.340000000000002</v>
      </c>
      <c r="E7983" s="3">
        <f>MAX(B7983 - D7983/Inputs!$B$5, 0)</f>
        <v>0</v>
      </c>
      <c r="F7983" s="3">
        <f>MAX(D7983*Inputs!$B$5 - B7983, 0)</f>
        <v>5.7967000000000013</v>
      </c>
      <c r="G7983" s="3">
        <f t="shared" si="1117"/>
        <v>0.49</v>
      </c>
      <c r="H7983" t="str">
        <f t="shared" si="1118"/>
        <v>Charge</v>
      </c>
      <c r="I7983" s="3">
        <f t="shared" si="1123"/>
        <v>340</v>
      </c>
      <c r="J7983" s="3">
        <f t="shared" si="1124"/>
        <v>318.94827166799325</v>
      </c>
      <c r="K7983" s="3">
        <f>MIN(Inputs!$B$2, (Inputs!$B$8 - I7983)/Inputs!$B$9)</f>
        <v>0</v>
      </c>
      <c r="L7983" s="3">
        <f>MAX(MIN(Inputs!$B$2, I7983*Inputs!$B$10, Inputs!$B$8*Inputs!$B$4 - J7983), 0)</f>
        <v>21.051728332006746</v>
      </c>
      <c r="M7983" s="3">
        <f t="shared" si="1119"/>
        <v>0</v>
      </c>
      <c r="N7983" s="3">
        <f t="shared" si="1120"/>
        <v>0</v>
      </c>
      <c r="O7983" s="3">
        <f>IF(H7983="Reg", MIN(Inputs!$B$2, I7983*Inputs!$B$10, (Inputs!$B$8-I7983)/Inputs!$B$9), 0)</f>
        <v>0</v>
      </c>
      <c r="P7983" s="3">
        <f t="shared" si="1121"/>
        <v>0</v>
      </c>
      <c r="Q7983" s="3">
        <f t="shared" si="1122"/>
        <v>0</v>
      </c>
      <c r="R7983" s="3">
        <f>I7983 + M7983*Inputs!$B$9 - N7983/Inputs!$B$10</f>
        <v>340</v>
      </c>
    </row>
    <row r="7984" spans="1:18" x14ac:dyDescent="0.3">
      <c r="A7984" s="4">
        <v>46355.583333333343</v>
      </c>
      <c r="B7984" s="3">
        <v>0</v>
      </c>
      <c r="C7984" s="3">
        <v>0.5</v>
      </c>
      <c r="D7984" s="3">
        <f t="shared" si="1116"/>
        <v>10.340000000000002</v>
      </c>
      <c r="E7984" s="3">
        <f>MAX(B7984 - D7984/Inputs!$B$5, 0)</f>
        <v>0</v>
      </c>
      <c r="F7984" s="3">
        <f>MAX(D7984*Inputs!$B$5 - B7984, 0)</f>
        <v>9.0992000000000015</v>
      </c>
      <c r="G7984" s="3">
        <f t="shared" si="1117"/>
        <v>0.5</v>
      </c>
      <c r="H7984" t="str">
        <f t="shared" si="1118"/>
        <v>Charge</v>
      </c>
      <c r="I7984" s="3">
        <f t="shared" si="1123"/>
        <v>340</v>
      </c>
      <c r="J7984" s="3">
        <f t="shared" si="1124"/>
        <v>318.94827166799325</v>
      </c>
      <c r="K7984" s="3">
        <f>MIN(Inputs!$B$2, (Inputs!$B$8 - I7984)/Inputs!$B$9)</f>
        <v>0</v>
      </c>
      <c r="L7984" s="3">
        <f>MAX(MIN(Inputs!$B$2, I7984*Inputs!$B$10, Inputs!$B$8*Inputs!$B$4 - J7984), 0)</f>
        <v>21.051728332006746</v>
      </c>
      <c r="M7984" s="3">
        <f t="shared" si="1119"/>
        <v>0</v>
      </c>
      <c r="N7984" s="3">
        <f t="shared" si="1120"/>
        <v>0</v>
      </c>
      <c r="O7984" s="3">
        <f>IF(H7984="Reg", MIN(Inputs!$B$2, I7984*Inputs!$B$10, (Inputs!$B$8-I7984)/Inputs!$B$9), 0)</f>
        <v>0</v>
      </c>
      <c r="P7984" s="3">
        <f t="shared" si="1121"/>
        <v>0</v>
      </c>
      <c r="Q7984" s="3">
        <f t="shared" si="1122"/>
        <v>0</v>
      </c>
      <c r="R7984" s="3">
        <f>I7984 + M7984*Inputs!$B$9 - N7984/Inputs!$B$10</f>
        <v>340</v>
      </c>
    </row>
    <row r="7985" spans="1:18" x14ac:dyDescent="0.3">
      <c r="A7985" s="4">
        <v>46355.625</v>
      </c>
      <c r="B7985" s="3">
        <v>-1.2500000000000001E-2</v>
      </c>
      <c r="C7985" s="3">
        <v>0.64</v>
      </c>
      <c r="D7985" s="3">
        <f t="shared" si="1116"/>
        <v>10.340000000000002</v>
      </c>
      <c r="E7985" s="3">
        <f>MAX(B7985 - D7985/Inputs!$B$5, 0)</f>
        <v>0</v>
      </c>
      <c r="F7985" s="3">
        <f>MAX(D7985*Inputs!$B$5 - B7985, 0)</f>
        <v>9.1117000000000008</v>
      </c>
      <c r="G7985" s="3">
        <f t="shared" si="1117"/>
        <v>0.64</v>
      </c>
      <c r="H7985" t="str">
        <f t="shared" si="1118"/>
        <v>Charge</v>
      </c>
      <c r="I7985" s="3">
        <f t="shared" si="1123"/>
        <v>340</v>
      </c>
      <c r="J7985" s="3">
        <f t="shared" si="1124"/>
        <v>318.94827166799325</v>
      </c>
      <c r="K7985" s="3">
        <f>MIN(Inputs!$B$2, (Inputs!$B$8 - I7985)/Inputs!$B$9)</f>
        <v>0</v>
      </c>
      <c r="L7985" s="3">
        <f>MAX(MIN(Inputs!$B$2, I7985*Inputs!$B$10, Inputs!$B$8*Inputs!$B$4 - J7985), 0)</f>
        <v>21.051728332006746</v>
      </c>
      <c r="M7985" s="3">
        <f t="shared" si="1119"/>
        <v>0</v>
      </c>
      <c r="N7985" s="3">
        <f t="shared" si="1120"/>
        <v>0</v>
      </c>
      <c r="O7985" s="3">
        <f>IF(H7985="Reg", MIN(Inputs!$B$2, I7985*Inputs!$B$10, (Inputs!$B$8-I7985)/Inputs!$B$9), 0)</f>
        <v>0</v>
      </c>
      <c r="P7985" s="3">
        <f t="shared" si="1121"/>
        <v>0</v>
      </c>
      <c r="Q7985" s="3">
        <f t="shared" si="1122"/>
        <v>0</v>
      </c>
      <c r="R7985" s="3">
        <f>I7985 + M7985*Inputs!$B$9 - N7985/Inputs!$B$10</f>
        <v>340</v>
      </c>
    </row>
    <row r="7986" spans="1:18" x14ac:dyDescent="0.3">
      <c r="A7986" s="4">
        <v>46355.666666666657</v>
      </c>
      <c r="B7986" s="3">
        <v>5.6974999999999998</v>
      </c>
      <c r="C7986" s="3">
        <v>0.89</v>
      </c>
      <c r="D7986" s="3">
        <f t="shared" si="1116"/>
        <v>10.340000000000002</v>
      </c>
      <c r="E7986" s="3">
        <f>MAX(B7986 - D7986/Inputs!$B$5, 0)</f>
        <v>0</v>
      </c>
      <c r="F7986" s="3">
        <f>MAX(D7986*Inputs!$B$5 - B7986, 0)</f>
        <v>3.4017000000000017</v>
      </c>
      <c r="G7986" s="3">
        <f t="shared" si="1117"/>
        <v>0.89</v>
      </c>
      <c r="H7986" t="str">
        <f t="shared" si="1118"/>
        <v>Charge</v>
      </c>
      <c r="I7986" s="3">
        <f t="shared" si="1123"/>
        <v>340</v>
      </c>
      <c r="J7986" s="3">
        <f t="shared" si="1124"/>
        <v>318.94827166799325</v>
      </c>
      <c r="K7986" s="3">
        <f>MIN(Inputs!$B$2, (Inputs!$B$8 - I7986)/Inputs!$B$9)</f>
        <v>0</v>
      </c>
      <c r="L7986" s="3">
        <f>MAX(MIN(Inputs!$B$2, I7986*Inputs!$B$10, Inputs!$B$8*Inputs!$B$4 - J7986), 0)</f>
        <v>21.051728332006746</v>
      </c>
      <c r="M7986" s="3">
        <f t="shared" si="1119"/>
        <v>0</v>
      </c>
      <c r="N7986" s="3">
        <f t="shared" si="1120"/>
        <v>0</v>
      </c>
      <c r="O7986" s="3">
        <f>IF(H7986="Reg", MIN(Inputs!$B$2, I7986*Inputs!$B$10, (Inputs!$B$8-I7986)/Inputs!$B$9), 0)</f>
        <v>0</v>
      </c>
      <c r="P7986" s="3">
        <f t="shared" si="1121"/>
        <v>0</v>
      </c>
      <c r="Q7986" s="3">
        <f t="shared" si="1122"/>
        <v>0</v>
      </c>
      <c r="R7986" s="3">
        <f>I7986 + M7986*Inputs!$B$9 - N7986/Inputs!$B$10</f>
        <v>340</v>
      </c>
    </row>
    <row r="7987" spans="1:18" x14ac:dyDescent="0.3">
      <c r="A7987" s="4">
        <v>46355.708333333343</v>
      </c>
      <c r="B7987" s="3">
        <v>29.032500000000002</v>
      </c>
      <c r="C7987" s="3">
        <v>4.54</v>
      </c>
      <c r="D7987" s="3">
        <f t="shared" si="1116"/>
        <v>10.340000000000002</v>
      </c>
      <c r="E7987" s="3">
        <f>MAX(B7987 - D7987/Inputs!$B$5, 0)</f>
        <v>17.282499999999999</v>
      </c>
      <c r="F7987" s="3">
        <f>MAX(D7987*Inputs!$B$5 - B7987, 0)</f>
        <v>0</v>
      </c>
      <c r="G7987" s="3">
        <f t="shared" si="1117"/>
        <v>4.54</v>
      </c>
      <c r="H7987" t="str">
        <f t="shared" si="1118"/>
        <v>Discharge</v>
      </c>
      <c r="I7987" s="3">
        <f t="shared" si="1123"/>
        <v>340</v>
      </c>
      <c r="J7987" s="3">
        <f t="shared" si="1124"/>
        <v>318.94827166799325</v>
      </c>
      <c r="K7987" s="3">
        <f>MIN(Inputs!$B$2, (Inputs!$B$8 - I7987)/Inputs!$B$9)</f>
        <v>0</v>
      </c>
      <c r="L7987" s="3">
        <f>MAX(MIN(Inputs!$B$2, I7987*Inputs!$B$10, Inputs!$B$8*Inputs!$B$4 - J7987), 0)</f>
        <v>21.051728332006746</v>
      </c>
      <c r="M7987" s="3">
        <f t="shared" si="1119"/>
        <v>0</v>
      </c>
      <c r="N7987" s="3">
        <f t="shared" si="1120"/>
        <v>21.051728332006746</v>
      </c>
      <c r="O7987" s="3">
        <f>IF(H7987="Reg", MIN(Inputs!$B$2, I7987*Inputs!$B$10, (Inputs!$B$8-I7987)/Inputs!$B$9), 0)</f>
        <v>0</v>
      </c>
      <c r="P7987" s="3">
        <f t="shared" si="1121"/>
        <v>611.18430279898587</v>
      </c>
      <c r="Q7987" s="3">
        <f t="shared" si="1122"/>
        <v>0</v>
      </c>
      <c r="R7987" s="3">
        <f>I7987 + M7987*Inputs!$B$9 - N7987/Inputs!$B$10</f>
        <v>317.5587821954623</v>
      </c>
    </row>
    <row r="7988" spans="1:18" x14ac:dyDescent="0.3">
      <c r="A7988" s="4">
        <v>46355.75</v>
      </c>
      <c r="B7988" s="3">
        <v>19.899999999999999</v>
      </c>
      <c r="C7988" s="3">
        <v>0.88</v>
      </c>
      <c r="D7988" s="3">
        <f t="shared" si="1116"/>
        <v>10.340000000000002</v>
      </c>
      <c r="E7988" s="3">
        <f>MAX(B7988 - D7988/Inputs!$B$5, 0)</f>
        <v>8.1499999999999968</v>
      </c>
      <c r="F7988" s="3">
        <f>MAX(D7988*Inputs!$B$5 - B7988, 0)</f>
        <v>0</v>
      </c>
      <c r="G7988" s="3">
        <f t="shared" si="1117"/>
        <v>0.88</v>
      </c>
      <c r="H7988" t="str">
        <f t="shared" si="1118"/>
        <v>Discharge</v>
      </c>
      <c r="I7988" s="3">
        <f t="shared" si="1123"/>
        <v>317.5587821954623</v>
      </c>
      <c r="J7988" s="3">
        <f t="shared" si="1124"/>
        <v>340</v>
      </c>
      <c r="K7988" s="3">
        <f>MIN(Inputs!$B$2, (Inputs!$B$8 - I7988)/Inputs!$B$9)</f>
        <v>23.922418559098585</v>
      </c>
      <c r="L7988" s="3">
        <f>MAX(MIN(Inputs!$B$2, I7988*Inputs!$B$10, Inputs!$B$8*Inputs!$B$4 - J7988), 0)</f>
        <v>0</v>
      </c>
      <c r="M7988" s="3">
        <f t="shared" si="1119"/>
        <v>0</v>
      </c>
      <c r="N7988" s="3">
        <f t="shared" si="1120"/>
        <v>0</v>
      </c>
      <c r="O7988" s="3">
        <f>IF(H7988="Reg", MIN(Inputs!$B$2, I7988*Inputs!$B$10, (Inputs!$B$8-I7988)/Inputs!$B$9), 0)</f>
        <v>0</v>
      </c>
      <c r="P7988" s="3">
        <f t="shared" si="1121"/>
        <v>0</v>
      </c>
      <c r="Q7988" s="3">
        <f t="shared" si="1122"/>
        <v>0</v>
      </c>
      <c r="R7988" s="3">
        <f>I7988 + M7988*Inputs!$B$9 - N7988/Inputs!$B$10</f>
        <v>317.5587821954623</v>
      </c>
    </row>
    <row r="7989" spans="1:18" x14ac:dyDescent="0.3">
      <c r="A7989" s="4">
        <v>46355.791666666657</v>
      </c>
      <c r="B7989" s="3">
        <v>14.802499999999998</v>
      </c>
      <c r="C7989" s="3">
        <v>0.93</v>
      </c>
      <c r="D7989" s="3">
        <f t="shared" si="1116"/>
        <v>10.340000000000002</v>
      </c>
      <c r="E7989" s="3">
        <f>MAX(B7989 - D7989/Inputs!$B$5, 0)</f>
        <v>3.0524999999999967</v>
      </c>
      <c r="F7989" s="3">
        <f>MAX(D7989*Inputs!$B$5 - B7989, 0)</f>
        <v>0</v>
      </c>
      <c r="G7989" s="3">
        <f t="shared" si="1117"/>
        <v>0.93</v>
      </c>
      <c r="H7989" t="str">
        <f t="shared" si="1118"/>
        <v>Discharge</v>
      </c>
      <c r="I7989" s="3">
        <f t="shared" si="1123"/>
        <v>317.5587821954623</v>
      </c>
      <c r="J7989" s="3">
        <f t="shared" si="1124"/>
        <v>340</v>
      </c>
      <c r="K7989" s="3">
        <f>MIN(Inputs!$B$2, (Inputs!$B$8 - I7989)/Inputs!$B$9)</f>
        <v>23.922418559098585</v>
      </c>
      <c r="L7989" s="3">
        <f>MAX(MIN(Inputs!$B$2, I7989*Inputs!$B$10, Inputs!$B$8*Inputs!$B$4 - J7989), 0)</f>
        <v>0</v>
      </c>
      <c r="M7989" s="3">
        <f t="shared" si="1119"/>
        <v>0</v>
      </c>
      <c r="N7989" s="3">
        <f t="shared" si="1120"/>
        <v>0</v>
      </c>
      <c r="O7989" s="3">
        <f>IF(H7989="Reg", MIN(Inputs!$B$2, I7989*Inputs!$B$10, (Inputs!$B$8-I7989)/Inputs!$B$9), 0)</f>
        <v>0</v>
      </c>
      <c r="P7989" s="3">
        <f t="shared" si="1121"/>
        <v>0</v>
      </c>
      <c r="Q7989" s="3">
        <f t="shared" si="1122"/>
        <v>0</v>
      </c>
      <c r="R7989" s="3">
        <f>I7989 + M7989*Inputs!$B$9 - N7989/Inputs!$B$10</f>
        <v>317.5587821954623</v>
      </c>
    </row>
    <row r="7990" spans="1:18" x14ac:dyDescent="0.3">
      <c r="A7990" s="4">
        <v>46355.833333333343</v>
      </c>
      <c r="B7990" s="3">
        <v>15.18</v>
      </c>
      <c r="C7990" s="3">
        <v>0.9</v>
      </c>
      <c r="D7990" s="3">
        <f t="shared" si="1116"/>
        <v>10.340000000000002</v>
      </c>
      <c r="E7990" s="3">
        <f>MAX(B7990 - D7990/Inputs!$B$5, 0)</f>
        <v>3.4299999999999979</v>
      </c>
      <c r="F7990" s="3">
        <f>MAX(D7990*Inputs!$B$5 - B7990, 0)</f>
        <v>0</v>
      </c>
      <c r="G7990" s="3">
        <f t="shared" si="1117"/>
        <v>0.9</v>
      </c>
      <c r="H7990" t="str">
        <f t="shared" si="1118"/>
        <v>Discharge</v>
      </c>
      <c r="I7990" s="3">
        <f t="shared" si="1123"/>
        <v>317.5587821954623</v>
      </c>
      <c r="J7990" s="3">
        <f t="shared" si="1124"/>
        <v>340</v>
      </c>
      <c r="K7990" s="3">
        <f>MIN(Inputs!$B$2, (Inputs!$B$8 - I7990)/Inputs!$B$9)</f>
        <v>23.922418559098585</v>
      </c>
      <c r="L7990" s="3">
        <f>MAX(MIN(Inputs!$B$2, I7990*Inputs!$B$10, Inputs!$B$8*Inputs!$B$4 - J7990), 0)</f>
        <v>0</v>
      </c>
      <c r="M7990" s="3">
        <f t="shared" si="1119"/>
        <v>0</v>
      </c>
      <c r="N7990" s="3">
        <f t="shared" si="1120"/>
        <v>0</v>
      </c>
      <c r="O7990" s="3">
        <f>IF(H7990="Reg", MIN(Inputs!$B$2, I7990*Inputs!$B$10, (Inputs!$B$8-I7990)/Inputs!$B$9), 0)</f>
        <v>0</v>
      </c>
      <c r="P7990" s="3">
        <f t="shared" si="1121"/>
        <v>0</v>
      </c>
      <c r="Q7990" s="3">
        <f t="shared" si="1122"/>
        <v>0</v>
      </c>
      <c r="R7990" s="3">
        <f>I7990 + M7990*Inputs!$B$9 - N7990/Inputs!$B$10</f>
        <v>317.5587821954623</v>
      </c>
    </row>
    <row r="7991" spans="1:18" x14ac:dyDescent="0.3">
      <c r="A7991" s="4">
        <v>46355.875</v>
      </c>
      <c r="B7991" s="3">
        <v>13.0175</v>
      </c>
      <c r="C7991" s="3">
        <v>0.86</v>
      </c>
      <c r="D7991" s="3">
        <f t="shared" si="1116"/>
        <v>10.340000000000002</v>
      </c>
      <c r="E7991" s="3">
        <f>MAX(B7991 - D7991/Inputs!$B$5, 0)</f>
        <v>1.2674999999999983</v>
      </c>
      <c r="F7991" s="3">
        <f>MAX(D7991*Inputs!$B$5 - B7991, 0)</f>
        <v>0</v>
      </c>
      <c r="G7991" s="3">
        <f t="shared" si="1117"/>
        <v>0.86</v>
      </c>
      <c r="H7991" t="str">
        <f t="shared" si="1118"/>
        <v>Discharge</v>
      </c>
      <c r="I7991" s="3">
        <f t="shared" si="1123"/>
        <v>317.5587821954623</v>
      </c>
      <c r="J7991" s="3">
        <f t="shared" si="1124"/>
        <v>340</v>
      </c>
      <c r="K7991" s="3">
        <f>MIN(Inputs!$B$2, (Inputs!$B$8 - I7991)/Inputs!$B$9)</f>
        <v>23.922418559098585</v>
      </c>
      <c r="L7991" s="3">
        <f>MAX(MIN(Inputs!$B$2, I7991*Inputs!$B$10, Inputs!$B$8*Inputs!$B$4 - J7991), 0)</f>
        <v>0</v>
      </c>
      <c r="M7991" s="3">
        <f t="shared" si="1119"/>
        <v>0</v>
      </c>
      <c r="N7991" s="3">
        <f t="shared" si="1120"/>
        <v>0</v>
      </c>
      <c r="O7991" s="3">
        <f>IF(H7991="Reg", MIN(Inputs!$B$2, I7991*Inputs!$B$10, (Inputs!$B$8-I7991)/Inputs!$B$9), 0)</f>
        <v>0</v>
      </c>
      <c r="P7991" s="3">
        <f t="shared" si="1121"/>
        <v>0</v>
      </c>
      <c r="Q7991" s="3">
        <f t="shared" si="1122"/>
        <v>0</v>
      </c>
      <c r="R7991" s="3">
        <f>I7991 + M7991*Inputs!$B$9 - N7991/Inputs!$B$10</f>
        <v>317.5587821954623</v>
      </c>
    </row>
    <row r="7992" spans="1:18" x14ac:dyDescent="0.3">
      <c r="A7992" s="4">
        <v>46355.916666666657</v>
      </c>
      <c r="B7992" s="3">
        <v>10.047499999999999</v>
      </c>
      <c r="C7992" s="3">
        <v>0.86</v>
      </c>
      <c r="D7992" s="3">
        <f t="shared" si="1116"/>
        <v>10.340000000000002</v>
      </c>
      <c r="E7992" s="3">
        <f>MAX(B7992 - D7992/Inputs!$B$5, 0)</f>
        <v>0</v>
      </c>
      <c r="F7992" s="3">
        <f>MAX(D7992*Inputs!$B$5 - B7992, 0)</f>
        <v>0</v>
      </c>
      <c r="G7992" s="3">
        <f t="shared" si="1117"/>
        <v>0.86</v>
      </c>
      <c r="H7992" t="str">
        <f t="shared" si="1118"/>
        <v>Reg</v>
      </c>
      <c r="I7992" s="3">
        <f t="shared" si="1123"/>
        <v>317.5587821954623</v>
      </c>
      <c r="J7992" s="3">
        <f t="shared" si="1124"/>
        <v>340</v>
      </c>
      <c r="K7992" s="3">
        <f>MIN(Inputs!$B$2, (Inputs!$B$8 - I7992)/Inputs!$B$9)</f>
        <v>23.922418559098585</v>
      </c>
      <c r="L7992" s="3">
        <f>MAX(MIN(Inputs!$B$2, I7992*Inputs!$B$10, Inputs!$B$8*Inputs!$B$4 - J7992), 0)</f>
        <v>0</v>
      </c>
      <c r="M7992" s="3">
        <f t="shared" si="1119"/>
        <v>0</v>
      </c>
      <c r="N7992" s="3">
        <f t="shared" si="1120"/>
        <v>0</v>
      </c>
      <c r="O7992" s="3">
        <f>IF(H7992="Reg", MIN(Inputs!$B$2, I7992*Inputs!$B$10, (Inputs!$B$8-I7992)/Inputs!$B$9), 0)</f>
        <v>23.922418559098585</v>
      </c>
      <c r="P7992" s="3">
        <f t="shared" si="1121"/>
        <v>0</v>
      </c>
      <c r="Q7992" s="3">
        <f t="shared" si="1122"/>
        <v>20.573279960824781</v>
      </c>
      <c r="R7992" s="3">
        <f>I7992 + M7992*Inputs!$B$9 - N7992/Inputs!$B$10</f>
        <v>317.5587821954623</v>
      </c>
    </row>
    <row r="7993" spans="1:18" x14ac:dyDescent="0.3">
      <c r="A7993" s="4">
        <v>46355.958333333343</v>
      </c>
      <c r="B7993" s="3">
        <v>11.595000000000001</v>
      </c>
      <c r="C7993" s="3">
        <v>0.7</v>
      </c>
      <c r="D7993" s="3">
        <f t="shared" si="1116"/>
        <v>10.340000000000002</v>
      </c>
      <c r="E7993" s="3">
        <f>MAX(B7993 - D7993/Inputs!$B$5, 0)</f>
        <v>0</v>
      </c>
      <c r="F7993" s="3">
        <f>MAX(D7993*Inputs!$B$5 - B7993, 0)</f>
        <v>0</v>
      </c>
      <c r="G7993" s="3">
        <f t="shared" si="1117"/>
        <v>0.7</v>
      </c>
      <c r="H7993" t="str">
        <f t="shared" si="1118"/>
        <v>Reg</v>
      </c>
      <c r="I7993" s="3">
        <f t="shared" si="1123"/>
        <v>317.5587821954623</v>
      </c>
      <c r="J7993" s="3">
        <f t="shared" si="1124"/>
        <v>340</v>
      </c>
      <c r="K7993" s="3">
        <f>MIN(Inputs!$B$2, (Inputs!$B$8 - I7993)/Inputs!$B$9)</f>
        <v>23.922418559098585</v>
      </c>
      <c r="L7993" s="3">
        <f>MAX(MIN(Inputs!$B$2, I7993*Inputs!$B$10, Inputs!$B$8*Inputs!$B$4 - J7993), 0)</f>
        <v>0</v>
      </c>
      <c r="M7993" s="3">
        <f t="shared" si="1119"/>
        <v>0</v>
      </c>
      <c r="N7993" s="3">
        <f t="shared" si="1120"/>
        <v>0</v>
      </c>
      <c r="O7993" s="3">
        <f>IF(H7993="Reg", MIN(Inputs!$B$2, I7993*Inputs!$B$10, (Inputs!$B$8-I7993)/Inputs!$B$9), 0)</f>
        <v>23.922418559098585</v>
      </c>
      <c r="P7993" s="3">
        <f t="shared" si="1121"/>
        <v>0</v>
      </c>
      <c r="Q7993" s="3">
        <f t="shared" si="1122"/>
        <v>16.745692991369008</v>
      </c>
      <c r="R7993" s="3">
        <f>I7993 + M7993*Inputs!$B$9 - N7993/Inputs!$B$10</f>
        <v>317.5587821954623</v>
      </c>
    </row>
    <row r="7994" spans="1:18" x14ac:dyDescent="0.3">
      <c r="A7994" s="4">
        <v>46356</v>
      </c>
      <c r="B7994" s="3">
        <v>29.442499999999995</v>
      </c>
      <c r="C7994" s="3">
        <v>0.06</v>
      </c>
      <c r="D7994" s="3">
        <f t="shared" si="1116"/>
        <v>13.341458333333334</v>
      </c>
      <c r="E7994" s="3">
        <f>MAX(B7994 - D7994/Inputs!$B$5, 0)</f>
        <v>14.28175189393939</v>
      </c>
      <c r="F7994" s="3">
        <f>MAX(D7994*Inputs!$B$5 - B7994, 0)</f>
        <v>0</v>
      </c>
      <c r="G7994" s="3">
        <f t="shared" si="1117"/>
        <v>0.06</v>
      </c>
      <c r="H7994" t="str">
        <f t="shared" si="1118"/>
        <v>Discharge</v>
      </c>
      <c r="I7994" s="3">
        <f t="shared" si="1123"/>
        <v>317.5587821954623</v>
      </c>
      <c r="J7994" s="3">
        <f t="shared" si="1124"/>
        <v>0</v>
      </c>
      <c r="K7994" s="3">
        <f>MIN(Inputs!$B$2, (Inputs!$B$8 - I7994)/Inputs!$B$9)</f>
        <v>23.922418559098585</v>
      </c>
      <c r="L7994" s="3">
        <f>MAX(MIN(Inputs!$B$2, I7994*Inputs!$B$10, Inputs!$B$8*Inputs!$B$4 - J7994), 0)</f>
        <v>170</v>
      </c>
      <c r="M7994" s="3">
        <f t="shared" si="1119"/>
        <v>0</v>
      </c>
      <c r="N7994" s="3">
        <f t="shared" si="1120"/>
        <v>170</v>
      </c>
      <c r="O7994" s="3">
        <f>IF(H7994="Reg", MIN(Inputs!$B$2, I7994*Inputs!$B$10, (Inputs!$B$8-I7994)/Inputs!$B$9), 0)</f>
        <v>0</v>
      </c>
      <c r="P7994" s="3">
        <f t="shared" si="1121"/>
        <v>5005.2249999999995</v>
      </c>
      <c r="Q7994" s="3">
        <f t="shared" si="1122"/>
        <v>0</v>
      </c>
      <c r="R7994" s="3">
        <f>I7994 + M7994*Inputs!$B$9 - N7994/Inputs!$B$10</f>
        <v>136.33817329319345</v>
      </c>
    </row>
    <row r="7995" spans="1:18" x14ac:dyDescent="0.3">
      <c r="A7995" s="4">
        <v>46356.041666666657</v>
      </c>
      <c r="B7995" s="3">
        <v>22.712499999999999</v>
      </c>
      <c r="C7995" s="3">
        <v>0.19</v>
      </c>
      <c r="D7995" s="3">
        <f t="shared" si="1116"/>
        <v>13.341458333333334</v>
      </c>
      <c r="E7995" s="3">
        <f>MAX(B7995 - D7995/Inputs!$B$5, 0)</f>
        <v>7.5517518939393931</v>
      </c>
      <c r="F7995" s="3">
        <f>MAX(D7995*Inputs!$B$5 - B7995, 0)</f>
        <v>0</v>
      </c>
      <c r="G7995" s="3">
        <f t="shared" si="1117"/>
        <v>0.19</v>
      </c>
      <c r="H7995" t="str">
        <f t="shared" si="1118"/>
        <v>Discharge</v>
      </c>
      <c r="I7995" s="3">
        <f t="shared" si="1123"/>
        <v>136.33817329319345</v>
      </c>
      <c r="J7995" s="3">
        <f t="shared" si="1124"/>
        <v>170</v>
      </c>
      <c r="K7995" s="3">
        <f>MIN(Inputs!$B$2, (Inputs!$B$8 - I7995)/Inputs!$B$9)</f>
        <v>170</v>
      </c>
      <c r="L7995" s="3">
        <f>MAX(MIN(Inputs!$B$2, I7995*Inputs!$B$10, Inputs!$B$8*Inputs!$B$4 - J7995), 0)</f>
        <v>127.89654333598648</v>
      </c>
      <c r="M7995" s="3">
        <f t="shared" si="1119"/>
        <v>0</v>
      </c>
      <c r="N7995" s="3">
        <f t="shared" si="1120"/>
        <v>127.89654333598648</v>
      </c>
      <c r="O7995" s="3">
        <f>IF(H7995="Reg", MIN(Inputs!$B$2, I7995*Inputs!$B$10, (Inputs!$B$8-I7995)/Inputs!$B$9), 0)</f>
        <v>0</v>
      </c>
      <c r="P7995" s="3">
        <f t="shared" si="1121"/>
        <v>2904.8502405185927</v>
      </c>
      <c r="Q7995" s="3">
        <f t="shared" si="1122"/>
        <v>0</v>
      </c>
      <c r="R7995" s="3">
        <f>I7995 + M7995*Inputs!$B$9 - N7995/Inputs!$B$10</f>
        <v>0</v>
      </c>
    </row>
    <row r="7996" spans="1:18" x14ac:dyDescent="0.3">
      <c r="A7996" s="4">
        <v>46356.083333333343</v>
      </c>
      <c r="B7996" s="3">
        <v>20.400000000000002</v>
      </c>
      <c r="C7996" s="3">
        <v>0.24</v>
      </c>
      <c r="D7996" s="3">
        <f t="shared" si="1116"/>
        <v>13.341458333333334</v>
      </c>
      <c r="E7996" s="3">
        <f>MAX(B7996 - D7996/Inputs!$B$5, 0)</f>
        <v>5.2392518939393966</v>
      </c>
      <c r="F7996" s="3">
        <f>MAX(D7996*Inputs!$B$5 - B7996, 0)</f>
        <v>0</v>
      </c>
      <c r="G7996" s="3">
        <f t="shared" si="1117"/>
        <v>0.24</v>
      </c>
      <c r="H7996" t="str">
        <f t="shared" si="1118"/>
        <v>Discharge</v>
      </c>
      <c r="I7996" s="3">
        <f t="shared" si="1123"/>
        <v>0</v>
      </c>
      <c r="J7996" s="3">
        <f t="shared" si="1124"/>
        <v>297.89654333598651</v>
      </c>
      <c r="K7996" s="3">
        <f>MIN(Inputs!$B$2, (Inputs!$B$8 - I7996)/Inputs!$B$9)</f>
        <v>170</v>
      </c>
      <c r="L7996" s="3">
        <f>MAX(MIN(Inputs!$B$2, I7996*Inputs!$B$10, Inputs!$B$8*Inputs!$B$4 - J7996), 0)</f>
        <v>0</v>
      </c>
      <c r="M7996" s="3">
        <f t="shared" si="1119"/>
        <v>0</v>
      </c>
      <c r="N7996" s="3">
        <f t="shared" si="1120"/>
        <v>0</v>
      </c>
      <c r="O7996" s="3">
        <f>IF(H7996="Reg", MIN(Inputs!$B$2, I7996*Inputs!$B$10, (Inputs!$B$8-I7996)/Inputs!$B$9), 0)</f>
        <v>0</v>
      </c>
      <c r="P7996" s="3">
        <f t="shared" si="1121"/>
        <v>0</v>
      </c>
      <c r="Q7996" s="3">
        <f t="shared" si="1122"/>
        <v>0</v>
      </c>
      <c r="R7996" s="3">
        <f>I7996 + M7996*Inputs!$B$9 - N7996/Inputs!$B$10</f>
        <v>0</v>
      </c>
    </row>
    <row r="7997" spans="1:18" x14ac:dyDescent="0.3">
      <c r="A7997" s="4">
        <v>46356.125</v>
      </c>
      <c r="B7997" s="3">
        <v>19.560000000000002</v>
      </c>
      <c r="C7997" s="3">
        <v>0.1</v>
      </c>
      <c r="D7997" s="3">
        <f t="shared" si="1116"/>
        <v>13.341458333333334</v>
      </c>
      <c r="E7997" s="3">
        <f>MAX(B7997 - D7997/Inputs!$B$5, 0)</f>
        <v>4.3992518939393968</v>
      </c>
      <c r="F7997" s="3">
        <f>MAX(D7997*Inputs!$B$5 - B7997, 0)</f>
        <v>0</v>
      </c>
      <c r="G7997" s="3">
        <f t="shared" si="1117"/>
        <v>0.1</v>
      </c>
      <c r="H7997" t="str">
        <f t="shared" si="1118"/>
        <v>Discharge</v>
      </c>
      <c r="I7997" s="3">
        <f t="shared" si="1123"/>
        <v>0</v>
      </c>
      <c r="J7997" s="3">
        <f t="shared" si="1124"/>
        <v>297.89654333598651</v>
      </c>
      <c r="K7997" s="3">
        <f>MIN(Inputs!$B$2, (Inputs!$B$8 - I7997)/Inputs!$B$9)</f>
        <v>170</v>
      </c>
      <c r="L7997" s="3">
        <f>MAX(MIN(Inputs!$B$2, I7997*Inputs!$B$10, Inputs!$B$8*Inputs!$B$4 - J7997), 0)</f>
        <v>0</v>
      </c>
      <c r="M7997" s="3">
        <f t="shared" si="1119"/>
        <v>0</v>
      </c>
      <c r="N7997" s="3">
        <f t="shared" si="1120"/>
        <v>0</v>
      </c>
      <c r="O7997" s="3">
        <f>IF(H7997="Reg", MIN(Inputs!$B$2, I7997*Inputs!$B$10, (Inputs!$B$8-I7997)/Inputs!$B$9), 0)</f>
        <v>0</v>
      </c>
      <c r="P7997" s="3">
        <f t="shared" si="1121"/>
        <v>0</v>
      </c>
      <c r="Q7997" s="3">
        <f t="shared" si="1122"/>
        <v>0</v>
      </c>
      <c r="R7997" s="3">
        <f>I7997 + M7997*Inputs!$B$9 - N7997/Inputs!$B$10</f>
        <v>0</v>
      </c>
    </row>
    <row r="7998" spans="1:18" x14ac:dyDescent="0.3">
      <c r="A7998" s="4">
        <v>46356.166666666657</v>
      </c>
      <c r="B7998" s="3">
        <v>19.8825</v>
      </c>
      <c r="C7998" s="3">
        <v>0.3</v>
      </c>
      <c r="D7998" s="3">
        <f t="shared" si="1116"/>
        <v>13.341458333333334</v>
      </c>
      <c r="E7998" s="3">
        <f>MAX(B7998 - D7998/Inputs!$B$5, 0)</f>
        <v>4.7217518939393948</v>
      </c>
      <c r="F7998" s="3">
        <f>MAX(D7998*Inputs!$B$5 - B7998, 0)</f>
        <v>0</v>
      </c>
      <c r="G7998" s="3">
        <f t="shared" si="1117"/>
        <v>0.3</v>
      </c>
      <c r="H7998" t="str">
        <f t="shared" si="1118"/>
        <v>Discharge</v>
      </c>
      <c r="I7998" s="3">
        <f t="shared" si="1123"/>
        <v>0</v>
      </c>
      <c r="J7998" s="3">
        <f t="shared" si="1124"/>
        <v>297.89654333598651</v>
      </c>
      <c r="K7998" s="3">
        <f>MIN(Inputs!$B$2, (Inputs!$B$8 - I7998)/Inputs!$B$9)</f>
        <v>170</v>
      </c>
      <c r="L7998" s="3">
        <f>MAX(MIN(Inputs!$B$2, I7998*Inputs!$B$10, Inputs!$B$8*Inputs!$B$4 - J7998), 0)</f>
        <v>0</v>
      </c>
      <c r="M7998" s="3">
        <f t="shared" si="1119"/>
        <v>0</v>
      </c>
      <c r="N7998" s="3">
        <f t="shared" si="1120"/>
        <v>0</v>
      </c>
      <c r="O7998" s="3">
        <f>IF(H7998="Reg", MIN(Inputs!$B$2, I7998*Inputs!$B$10, (Inputs!$B$8-I7998)/Inputs!$B$9), 0)</f>
        <v>0</v>
      </c>
      <c r="P7998" s="3">
        <f t="shared" si="1121"/>
        <v>0</v>
      </c>
      <c r="Q7998" s="3">
        <f t="shared" si="1122"/>
        <v>0</v>
      </c>
      <c r="R7998" s="3">
        <f>I7998 + M7998*Inputs!$B$9 - N7998/Inputs!$B$10</f>
        <v>0</v>
      </c>
    </row>
    <row r="7999" spans="1:18" x14ac:dyDescent="0.3">
      <c r="A7999" s="4">
        <v>46356.208333333343</v>
      </c>
      <c r="B7999" s="3">
        <v>21.855</v>
      </c>
      <c r="C7999" s="3">
        <v>0.28000000000000003</v>
      </c>
      <c r="D7999" s="3">
        <f t="shared" si="1116"/>
        <v>13.341458333333334</v>
      </c>
      <c r="E7999" s="3">
        <f>MAX(B7999 - D7999/Inputs!$B$5, 0)</f>
        <v>6.6942518939393949</v>
      </c>
      <c r="F7999" s="3">
        <f>MAX(D7999*Inputs!$B$5 - B7999, 0)</f>
        <v>0</v>
      </c>
      <c r="G7999" s="3">
        <f t="shared" si="1117"/>
        <v>0.28000000000000003</v>
      </c>
      <c r="H7999" t="str">
        <f t="shared" si="1118"/>
        <v>Discharge</v>
      </c>
      <c r="I7999" s="3">
        <f t="shared" si="1123"/>
        <v>0</v>
      </c>
      <c r="J7999" s="3">
        <f t="shared" si="1124"/>
        <v>297.89654333598651</v>
      </c>
      <c r="K7999" s="3">
        <f>MIN(Inputs!$B$2, (Inputs!$B$8 - I7999)/Inputs!$B$9)</f>
        <v>170</v>
      </c>
      <c r="L7999" s="3">
        <f>MAX(MIN(Inputs!$B$2, I7999*Inputs!$B$10, Inputs!$B$8*Inputs!$B$4 - J7999), 0)</f>
        <v>0</v>
      </c>
      <c r="M7999" s="3">
        <f t="shared" si="1119"/>
        <v>0</v>
      </c>
      <c r="N7999" s="3">
        <f t="shared" si="1120"/>
        <v>0</v>
      </c>
      <c r="O7999" s="3">
        <f>IF(H7999="Reg", MIN(Inputs!$B$2, I7999*Inputs!$B$10, (Inputs!$B$8-I7999)/Inputs!$B$9), 0)</f>
        <v>0</v>
      </c>
      <c r="P7999" s="3">
        <f t="shared" si="1121"/>
        <v>0</v>
      </c>
      <c r="Q7999" s="3">
        <f t="shared" si="1122"/>
        <v>0</v>
      </c>
      <c r="R7999" s="3">
        <f>I7999 + M7999*Inputs!$B$9 - N7999/Inputs!$B$10</f>
        <v>0</v>
      </c>
    </row>
    <row r="8000" spans="1:18" x14ac:dyDescent="0.3">
      <c r="A8000" s="4">
        <v>46356.25</v>
      </c>
      <c r="B8000" s="3">
        <v>55.592500000000001</v>
      </c>
      <c r="C8000" s="3">
        <v>0.37</v>
      </c>
      <c r="D8000" s="3">
        <f t="shared" si="1116"/>
        <v>13.341458333333334</v>
      </c>
      <c r="E8000" s="3">
        <f>MAX(B8000 - D8000/Inputs!$B$5, 0)</f>
        <v>40.431751893939392</v>
      </c>
      <c r="F8000" s="3">
        <f>MAX(D8000*Inputs!$B$5 - B8000, 0)</f>
        <v>0</v>
      </c>
      <c r="G8000" s="3">
        <f t="shared" si="1117"/>
        <v>0.37</v>
      </c>
      <c r="H8000" t="str">
        <f t="shared" si="1118"/>
        <v>Discharge</v>
      </c>
      <c r="I8000" s="3">
        <f t="shared" si="1123"/>
        <v>0</v>
      </c>
      <c r="J8000" s="3">
        <f t="shared" si="1124"/>
        <v>297.89654333598651</v>
      </c>
      <c r="K8000" s="3">
        <f>MIN(Inputs!$B$2, (Inputs!$B$8 - I8000)/Inputs!$B$9)</f>
        <v>170</v>
      </c>
      <c r="L8000" s="3">
        <f>MAX(MIN(Inputs!$B$2, I8000*Inputs!$B$10, Inputs!$B$8*Inputs!$B$4 - J8000), 0)</f>
        <v>0</v>
      </c>
      <c r="M8000" s="3">
        <f t="shared" si="1119"/>
        <v>0</v>
      </c>
      <c r="N8000" s="3">
        <f t="shared" si="1120"/>
        <v>0</v>
      </c>
      <c r="O8000" s="3">
        <f>IF(H8000="Reg", MIN(Inputs!$B$2, I8000*Inputs!$B$10, (Inputs!$B$8-I8000)/Inputs!$B$9), 0)</f>
        <v>0</v>
      </c>
      <c r="P8000" s="3">
        <f t="shared" si="1121"/>
        <v>0</v>
      </c>
      <c r="Q8000" s="3">
        <f t="shared" si="1122"/>
        <v>0</v>
      </c>
      <c r="R8000" s="3">
        <f>I8000 + M8000*Inputs!$B$9 - N8000/Inputs!$B$10</f>
        <v>0</v>
      </c>
    </row>
    <row r="8001" spans="1:18" x14ac:dyDescent="0.3">
      <c r="A8001" s="4">
        <v>46356.291666666657</v>
      </c>
      <c r="B8001" s="3">
        <v>26.432500000000001</v>
      </c>
      <c r="C8001" s="3">
        <v>0.88</v>
      </c>
      <c r="D8001" s="3">
        <f t="shared" si="1116"/>
        <v>13.341458333333334</v>
      </c>
      <c r="E8001" s="3">
        <f>MAX(B8001 - D8001/Inputs!$B$5, 0)</f>
        <v>11.271751893939395</v>
      </c>
      <c r="F8001" s="3">
        <f>MAX(D8001*Inputs!$B$5 - B8001, 0)</f>
        <v>0</v>
      </c>
      <c r="G8001" s="3">
        <f t="shared" si="1117"/>
        <v>0.88</v>
      </c>
      <c r="H8001" t="str">
        <f t="shared" si="1118"/>
        <v>Discharge</v>
      </c>
      <c r="I8001" s="3">
        <f t="shared" si="1123"/>
        <v>0</v>
      </c>
      <c r="J8001" s="3">
        <f t="shared" si="1124"/>
        <v>297.89654333598651</v>
      </c>
      <c r="K8001" s="3">
        <f>MIN(Inputs!$B$2, (Inputs!$B$8 - I8001)/Inputs!$B$9)</f>
        <v>170</v>
      </c>
      <c r="L8001" s="3">
        <f>MAX(MIN(Inputs!$B$2, I8001*Inputs!$B$10, Inputs!$B$8*Inputs!$B$4 - J8001), 0)</f>
        <v>0</v>
      </c>
      <c r="M8001" s="3">
        <f t="shared" si="1119"/>
        <v>0</v>
      </c>
      <c r="N8001" s="3">
        <f t="shared" si="1120"/>
        <v>0</v>
      </c>
      <c r="O8001" s="3">
        <f>IF(H8001="Reg", MIN(Inputs!$B$2, I8001*Inputs!$B$10, (Inputs!$B$8-I8001)/Inputs!$B$9), 0)</f>
        <v>0</v>
      </c>
      <c r="P8001" s="3">
        <f t="shared" si="1121"/>
        <v>0</v>
      </c>
      <c r="Q8001" s="3">
        <f t="shared" si="1122"/>
        <v>0</v>
      </c>
      <c r="R8001" s="3">
        <f>I8001 + M8001*Inputs!$B$9 - N8001/Inputs!$B$10</f>
        <v>0</v>
      </c>
    </row>
    <row r="8002" spans="1:18" x14ac:dyDescent="0.3">
      <c r="A8002" s="4">
        <v>46356.333333333343</v>
      </c>
      <c r="B8002" s="3">
        <v>8.0925000000000011</v>
      </c>
      <c r="C8002" s="3">
        <v>1.29</v>
      </c>
      <c r="D8002" s="3">
        <f t="shared" ref="D8002:D8065" si="1125">AVERAGEIFS(B:B, A:A, "&gt;="&amp;INT(A8002), A:A, "&lt;"&amp;INT(A8002)+1)</f>
        <v>13.341458333333334</v>
      </c>
      <c r="E8002" s="3">
        <f>MAX(B8002 - D8002/Inputs!$B$5, 0)</f>
        <v>0</v>
      </c>
      <c r="F8002" s="3">
        <f>MAX(D8002*Inputs!$B$5 - B8002, 0)</f>
        <v>3.6479833333333325</v>
      </c>
      <c r="G8002" s="3">
        <f t="shared" ref="G8002:G8065" si="1126">C8002</f>
        <v>1.29</v>
      </c>
      <c r="H8002" t="str">
        <f t="shared" ref="H8002:H8065" si="1127">IF(MAX(E8002, F8002, G8002)&lt;=0, "Idle", IF(AND(G8002&gt;=E8002, G8002&gt;=F8002), "Reg", IF(E8002&gt;=F8002, "Discharge", "Charge")))</f>
        <v>Charge</v>
      </c>
      <c r="I8002" s="3">
        <f t="shared" si="1123"/>
        <v>0</v>
      </c>
      <c r="J8002" s="3">
        <f t="shared" si="1124"/>
        <v>297.89654333598651</v>
      </c>
      <c r="K8002" s="3">
        <f>MIN(Inputs!$B$2, (Inputs!$B$8 - I8002)/Inputs!$B$9)</f>
        <v>170</v>
      </c>
      <c r="L8002" s="3">
        <f>MAX(MIN(Inputs!$B$2, I8002*Inputs!$B$10, Inputs!$B$8*Inputs!$B$4 - J8002), 0)</f>
        <v>0</v>
      </c>
      <c r="M8002" s="3">
        <f t="shared" ref="M8002:M8065" si="1128">IF(H8002="Charge", K8002, 0)</f>
        <v>170</v>
      </c>
      <c r="N8002" s="3">
        <f t="shared" ref="N8002:N8065" si="1129">IF(H8002="Discharge", L8002, 0)</f>
        <v>0</v>
      </c>
      <c r="O8002" s="3">
        <f>IF(H8002="Reg", MIN(Inputs!$B$2, I8002*Inputs!$B$10, (Inputs!$B$8-I8002)/Inputs!$B$9), 0)</f>
        <v>0</v>
      </c>
      <c r="P8002" s="3">
        <f t="shared" ref="P8002:P8065" si="1130">(N8002 - M8002) * B8002</f>
        <v>-1375.7250000000001</v>
      </c>
      <c r="Q8002" s="3">
        <f t="shared" ref="Q8002:Q8065" si="1131">O8002 * C8002</f>
        <v>0</v>
      </c>
      <c r="R8002" s="3">
        <f>I8002 + M8002*Inputs!$B$9 - N8002/Inputs!$B$10</f>
        <v>159.4741358339966</v>
      </c>
    </row>
    <row r="8003" spans="1:18" x14ac:dyDescent="0.3">
      <c r="A8003" s="4">
        <v>46356.375</v>
      </c>
      <c r="B8003" s="3">
        <v>12.3</v>
      </c>
      <c r="C8003" s="3">
        <v>0.89</v>
      </c>
      <c r="D8003" s="3">
        <f t="shared" si="1125"/>
        <v>13.341458333333334</v>
      </c>
      <c r="E8003" s="3">
        <f>MAX(B8003 - D8003/Inputs!$B$5, 0)</f>
        <v>0</v>
      </c>
      <c r="F8003" s="3">
        <f>MAX(D8003*Inputs!$B$5 - B8003, 0)</f>
        <v>0</v>
      </c>
      <c r="G8003" s="3">
        <f t="shared" si="1126"/>
        <v>0.89</v>
      </c>
      <c r="H8003" t="str">
        <f t="shared" si="1127"/>
        <v>Reg</v>
      </c>
      <c r="I8003" s="3">
        <f t="shared" ref="I8003:I8066" si="1132">R8002</f>
        <v>159.4741358339966</v>
      </c>
      <c r="J8003" s="3">
        <f t="shared" ref="J8003:J8066" si="1133">IF(INT(A8003)=INT(A8002), J8002 + N8002, 0)</f>
        <v>297.89654333598651</v>
      </c>
      <c r="K8003" s="3">
        <f>MIN(Inputs!$B$2, (Inputs!$B$8 - I8003)/Inputs!$B$9)</f>
        <v>170</v>
      </c>
      <c r="L8003" s="3">
        <f>MAX(MIN(Inputs!$B$2, I8003*Inputs!$B$10, Inputs!$B$8*Inputs!$B$4 - J8003), 0)</f>
        <v>42.103456664013493</v>
      </c>
      <c r="M8003" s="3">
        <f t="shared" si="1128"/>
        <v>0</v>
      </c>
      <c r="N8003" s="3">
        <f t="shared" si="1129"/>
        <v>0</v>
      </c>
      <c r="O8003" s="3">
        <f>IF(H8003="Reg", MIN(Inputs!$B$2, I8003*Inputs!$B$10, (Inputs!$B$8-I8003)/Inputs!$B$9), 0)</f>
        <v>149.6</v>
      </c>
      <c r="P8003" s="3">
        <f t="shared" si="1130"/>
        <v>0</v>
      </c>
      <c r="Q8003" s="3">
        <f t="shared" si="1131"/>
        <v>133.14400000000001</v>
      </c>
      <c r="R8003" s="3">
        <f>I8003 + M8003*Inputs!$B$9 - N8003/Inputs!$B$10</f>
        <v>159.4741358339966</v>
      </c>
    </row>
    <row r="8004" spans="1:18" x14ac:dyDescent="0.3">
      <c r="A8004" s="4">
        <v>46356.416666666657</v>
      </c>
      <c r="B8004" s="3">
        <v>2.4675000000000002</v>
      </c>
      <c r="C8004" s="3">
        <v>0.7</v>
      </c>
      <c r="D8004" s="3">
        <f t="shared" si="1125"/>
        <v>13.341458333333334</v>
      </c>
      <c r="E8004" s="3">
        <f>MAX(B8004 - D8004/Inputs!$B$5, 0)</f>
        <v>0</v>
      </c>
      <c r="F8004" s="3">
        <f>MAX(D8004*Inputs!$B$5 - B8004, 0)</f>
        <v>9.2729833333333325</v>
      </c>
      <c r="G8004" s="3">
        <f t="shared" si="1126"/>
        <v>0.7</v>
      </c>
      <c r="H8004" t="str">
        <f t="shared" si="1127"/>
        <v>Charge</v>
      </c>
      <c r="I8004" s="3">
        <f t="shared" si="1132"/>
        <v>159.4741358339966</v>
      </c>
      <c r="J8004" s="3">
        <f t="shared" si="1133"/>
        <v>297.89654333598651</v>
      </c>
      <c r="K8004" s="3">
        <f>MIN(Inputs!$B$2, (Inputs!$B$8 - I8004)/Inputs!$B$9)</f>
        <v>170</v>
      </c>
      <c r="L8004" s="3">
        <f>MAX(MIN(Inputs!$B$2, I8004*Inputs!$B$10, Inputs!$B$8*Inputs!$B$4 - J8004), 0)</f>
        <v>42.103456664013493</v>
      </c>
      <c r="M8004" s="3">
        <f t="shared" si="1128"/>
        <v>170</v>
      </c>
      <c r="N8004" s="3">
        <f t="shared" si="1129"/>
        <v>0</v>
      </c>
      <c r="O8004" s="3">
        <f>IF(H8004="Reg", MIN(Inputs!$B$2, I8004*Inputs!$B$10, (Inputs!$B$8-I8004)/Inputs!$B$9), 0)</f>
        <v>0</v>
      </c>
      <c r="P8004" s="3">
        <f t="shared" si="1130"/>
        <v>-419.47500000000002</v>
      </c>
      <c r="Q8004" s="3">
        <f t="shared" si="1131"/>
        <v>0</v>
      </c>
      <c r="R8004" s="3">
        <f>I8004 + M8004*Inputs!$B$9 - N8004/Inputs!$B$10</f>
        <v>318.9482716679932</v>
      </c>
    </row>
    <row r="8005" spans="1:18" x14ac:dyDescent="0.3">
      <c r="A8005" s="4">
        <v>46356.458333333343</v>
      </c>
      <c r="B8005" s="3">
        <v>-0.14500000000000002</v>
      </c>
      <c r="C8005" s="3">
        <v>0.49</v>
      </c>
      <c r="D8005" s="3">
        <f t="shared" si="1125"/>
        <v>13.341458333333334</v>
      </c>
      <c r="E8005" s="3">
        <f>MAX(B8005 - D8005/Inputs!$B$5, 0)</f>
        <v>0</v>
      </c>
      <c r="F8005" s="3">
        <f>MAX(D8005*Inputs!$B$5 - B8005, 0)</f>
        <v>11.885483333333333</v>
      </c>
      <c r="G8005" s="3">
        <f t="shared" si="1126"/>
        <v>0.49</v>
      </c>
      <c r="H8005" t="str">
        <f t="shared" si="1127"/>
        <v>Charge</v>
      </c>
      <c r="I8005" s="3">
        <f t="shared" si="1132"/>
        <v>318.9482716679932</v>
      </c>
      <c r="J8005" s="3">
        <f t="shared" si="1133"/>
        <v>297.89654333598651</v>
      </c>
      <c r="K8005" s="3">
        <f>MIN(Inputs!$B$2, (Inputs!$B$8 - I8005)/Inputs!$B$9)</f>
        <v>22.44121780453775</v>
      </c>
      <c r="L8005" s="3">
        <f>MAX(MIN(Inputs!$B$2, I8005*Inputs!$B$10, Inputs!$B$8*Inputs!$B$4 - J8005), 0)</f>
        <v>42.103456664013493</v>
      </c>
      <c r="M8005" s="3">
        <f t="shared" si="1128"/>
        <v>22.44121780453775</v>
      </c>
      <c r="N8005" s="3">
        <f t="shared" si="1129"/>
        <v>0</v>
      </c>
      <c r="O8005" s="3">
        <f>IF(H8005="Reg", MIN(Inputs!$B$2, I8005*Inputs!$B$10, (Inputs!$B$8-I8005)/Inputs!$B$9), 0)</f>
        <v>0</v>
      </c>
      <c r="P8005" s="3">
        <f t="shared" si="1130"/>
        <v>3.253976581657974</v>
      </c>
      <c r="Q8005" s="3">
        <f t="shared" si="1131"/>
        <v>0</v>
      </c>
      <c r="R8005" s="3">
        <f>I8005 + M8005*Inputs!$B$9 - N8005/Inputs!$B$10</f>
        <v>340</v>
      </c>
    </row>
    <row r="8006" spans="1:18" x14ac:dyDescent="0.3">
      <c r="A8006" s="4">
        <v>46356.5</v>
      </c>
      <c r="B8006" s="3">
        <v>-1.4874999999999998</v>
      </c>
      <c r="C8006" s="3">
        <v>0.3</v>
      </c>
      <c r="D8006" s="3">
        <f t="shared" si="1125"/>
        <v>13.341458333333334</v>
      </c>
      <c r="E8006" s="3">
        <f>MAX(B8006 - D8006/Inputs!$B$5, 0)</f>
        <v>0</v>
      </c>
      <c r="F8006" s="3">
        <f>MAX(D8006*Inputs!$B$5 - B8006, 0)</f>
        <v>13.227983333333334</v>
      </c>
      <c r="G8006" s="3">
        <f t="shared" si="1126"/>
        <v>0.3</v>
      </c>
      <c r="H8006" t="str">
        <f t="shared" si="1127"/>
        <v>Charge</v>
      </c>
      <c r="I8006" s="3">
        <f t="shared" si="1132"/>
        <v>340</v>
      </c>
      <c r="J8006" s="3">
        <f t="shared" si="1133"/>
        <v>297.89654333598651</v>
      </c>
      <c r="K8006" s="3">
        <f>MIN(Inputs!$B$2, (Inputs!$B$8 - I8006)/Inputs!$B$9)</f>
        <v>0</v>
      </c>
      <c r="L8006" s="3">
        <f>MAX(MIN(Inputs!$B$2, I8006*Inputs!$B$10, Inputs!$B$8*Inputs!$B$4 - J8006), 0)</f>
        <v>42.103456664013493</v>
      </c>
      <c r="M8006" s="3">
        <f t="shared" si="1128"/>
        <v>0</v>
      </c>
      <c r="N8006" s="3">
        <f t="shared" si="1129"/>
        <v>0</v>
      </c>
      <c r="O8006" s="3">
        <f>IF(H8006="Reg", MIN(Inputs!$B$2, I8006*Inputs!$B$10, (Inputs!$B$8-I8006)/Inputs!$B$9), 0)</f>
        <v>0</v>
      </c>
      <c r="P8006" s="3">
        <f t="shared" si="1130"/>
        <v>0</v>
      </c>
      <c r="Q8006" s="3">
        <f t="shared" si="1131"/>
        <v>0</v>
      </c>
      <c r="R8006" s="3">
        <f>I8006 + M8006*Inputs!$B$9 - N8006/Inputs!$B$10</f>
        <v>340</v>
      </c>
    </row>
    <row r="8007" spans="1:18" x14ac:dyDescent="0.3">
      <c r="A8007" s="4">
        <v>46356.541666666657</v>
      </c>
      <c r="B8007" s="3">
        <v>-2.9975000000000001</v>
      </c>
      <c r="C8007" s="3">
        <v>0.4</v>
      </c>
      <c r="D8007" s="3">
        <f t="shared" si="1125"/>
        <v>13.341458333333334</v>
      </c>
      <c r="E8007" s="3">
        <f>MAX(B8007 - D8007/Inputs!$B$5, 0)</f>
        <v>0</v>
      </c>
      <c r="F8007" s="3">
        <f>MAX(D8007*Inputs!$B$5 - B8007, 0)</f>
        <v>14.737983333333334</v>
      </c>
      <c r="G8007" s="3">
        <f t="shared" si="1126"/>
        <v>0.4</v>
      </c>
      <c r="H8007" t="str">
        <f t="shared" si="1127"/>
        <v>Charge</v>
      </c>
      <c r="I8007" s="3">
        <f t="shared" si="1132"/>
        <v>340</v>
      </c>
      <c r="J8007" s="3">
        <f t="shared" si="1133"/>
        <v>297.89654333598651</v>
      </c>
      <c r="K8007" s="3">
        <f>MIN(Inputs!$B$2, (Inputs!$B$8 - I8007)/Inputs!$B$9)</f>
        <v>0</v>
      </c>
      <c r="L8007" s="3">
        <f>MAX(MIN(Inputs!$B$2, I8007*Inputs!$B$10, Inputs!$B$8*Inputs!$B$4 - J8007), 0)</f>
        <v>42.103456664013493</v>
      </c>
      <c r="M8007" s="3">
        <f t="shared" si="1128"/>
        <v>0</v>
      </c>
      <c r="N8007" s="3">
        <f t="shared" si="1129"/>
        <v>0</v>
      </c>
      <c r="O8007" s="3">
        <f>IF(H8007="Reg", MIN(Inputs!$B$2, I8007*Inputs!$B$10, (Inputs!$B$8-I8007)/Inputs!$B$9), 0)</f>
        <v>0</v>
      </c>
      <c r="P8007" s="3">
        <f t="shared" si="1130"/>
        <v>0</v>
      </c>
      <c r="Q8007" s="3">
        <f t="shared" si="1131"/>
        <v>0</v>
      </c>
      <c r="R8007" s="3">
        <f>I8007 + M8007*Inputs!$B$9 - N8007/Inputs!$B$10</f>
        <v>340</v>
      </c>
    </row>
    <row r="8008" spans="1:18" x14ac:dyDescent="0.3">
      <c r="A8008" s="4">
        <v>46356.583333333343</v>
      </c>
      <c r="B8008" s="3">
        <v>-3.8174999999999999</v>
      </c>
      <c r="C8008" s="3">
        <v>0.5</v>
      </c>
      <c r="D8008" s="3">
        <f t="shared" si="1125"/>
        <v>13.341458333333334</v>
      </c>
      <c r="E8008" s="3">
        <f>MAX(B8008 - D8008/Inputs!$B$5, 0)</f>
        <v>0</v>
      </c>
      <c r="F8008" s="3">
        <f>MAX(D8008*Inputs!$B$5 - B8008, 0)</f>
        <v>15.557983333333333</v>
      </c>
      <c r="G8008" s="3">
        <f t="shared" si="1126"/>
        <v>0.5</v>
      </c>
      <c r="H8008" t="str">
        <f t="shared" si="1127"/>
        <v>Charge</v>
      </c>
      <c r="I8008" s="3">
        <f t="shared" si="1132"/>
        <v>340</v>
      </c>
      <c r="J8008" s="3">
        <f t="shared" si="1133"/>
        <v>297.89654333598651</v>
      </c>
      <c r="K8008" s="3">
        <f>MIN(Inputs!$B$2, (Inputs!$B$8 - I8008)/Inputs!$B$9)</f>
        <v>0</v>
      </c>
      <c r="L8008" s="3">
        <f>MAX(MIN(Inputs!$B$2, I8008*Inputs!$B$10, Inputs!$B$8*Inputs!$B$4 - J8008), 0)</f>
        <v>42.103456664013493</v>
      </c>
      <c r="M8008" s="3">
        <f t="shared" si="1128"/>
        <v>0</v>
      </c>
      <c r="N8008" s="3">
        <f t="shared" si="1129"/>
        <v>0</v>
      </c>
      <c r="O8008" s="3">
        <f>IF(H8008="Reg", MIN(Inputs!$B$2, I8008*Inputs!$B$10, (Inputs!$B$8-I8008)/Inputs!$B$9), 0)</f>
        <v>0</v>
      </c>
      <c r="P8008" s="3">
        <f t="shared" si="1130"/>
        <v>0</v>
      </c>
      <c r="Q8008" s="3">
        <f t="shared" si="1131"/>
        <v>0</v>
      </c>
      <c r="R8008" s="3">
        <f>I8008 + M8008*Inputs!$B$9 - N8008/Inputs!$B$10</f>
        <v>340</v>
      </c>
    </row>
    <row r="8009" spans="1:18" x14ac:dyDescent="0.3">
      <c r="A8009" s="4">
        <v>46356.625</v>
      </c>
      <c r="B8009" s="3">
        <v>-4.3225000000000007</v>
      </c>
      <c r="C8009" s="3">
        <v>0.63</v>
      </c>
      <c r="D8009" s="3">
        <f t="shared" si="1125"/>
        <v>13.341458333333334</v>
      </c>
      <c r="E8009" s="3">
        <f>MAX(B8009 - D8009/Inputs!$B$5, 0)</f>
        <v>0</v>
      </c>
      <c r="F8009" s="3">
        <f>MAX(D8009*Inputs!$B$5 - B8009, 0)</f>
        <v>16.062983333333335</v>
      </c>
      <c r="G8009" s="3">
        <f t="shared" si="1126"/>
        <v>0.63</v>
      </c>
      <c r="H8009" t="str">
        <f t="shared" si="1127"/>
        <v>Charge</v>
      </c>
      <c r="I8009" s="3">
        <f t="shared" si="1132"/>
        <v>340</v>
      </c>
      <c r="J8009" s="3">
        <f t="shared" si="1133"/>
        <v>297.89654333598651</v>
      </c>
      <c r="K8009" s="3">
        <f>MIN(Inputs!$B$2, (Inputs!$B$8 - I8009)/Inputs!$B$9)</f>
        <v>0</v>
      </c>
      <c r="L8009" s="3">
        <f>MAX(MIN(Inputs!$B$2, I8009*Inputs!$B$10, Inputs!$B$8*Inputs!$B$4 - J8009), 0)</f>
        <v>42.103456664013493</v>
      </c>
      <c r="M8009" s="3">
        <f t="shared" si="1128"/>
        <v>0</v>
      </c>
      <c r="N8009" s="3">
        <f t="shared" si="1129"/>
        <v>0</v>
      </c>
      <c r="O8009" s="3">
        <f>IF(H8009="Reg", MIN(Inputs!$B$2, I8009*Inputs!$B$10, (Inputs!$B$8-I8009)/Inputs!$B$9), 0)</f>
        <v>0</v>
      </c>
      <c r="P8009" s="3">
        <f t="shared" si="1130"/>
        <v>0</v>
      </c>
      <c r="Q8009" s="3">
        <f t="shared" si="1131"/>
        <v>0</v>
      </c>
      <c r="R8009" s="3">
        <f>I8009 + M8009*Inputs!$B$9 - N8009/Inputs!$B$10</f>
        <v>340</v>
      </c>
    </row>
    <row r="8010" spans="1:18" x14ac:dyDescent="0.3">
      <c r="A8010" s="4">
        <v>46356.666666666657</v>
      </c>
      <c r="B8010" s="3">
        <v>1.8725000000000001</v>
      </c>
      <c r="C8010" s="3">
        <v>0.93</v>
      </c>
      <c r="D8010" s="3">
        <f t="shared" si="1125"/>
        <v>13.341458333333334</v>
      </c>
      <c r="E8010" s="3">
        <f>MAX(B8010 - D8010/Inputs!$B$5, 0)</f>
        <v>0</v>
      </c>
      <c r="F8010" s="3">
        <f>MAX(D8010*Inputs!$B$5 - B8010, 0)</f>
        <v>9.8679833333333331</v>
      </c>
      <c r="G8010" s="3">
        <f t="shared" si="1126"/>
        <v>0.93</v>
      </c>
      <c r="H8010" t="str">
        <f t="shared" si="1127"/>
        <v>Charge</v>
      </c>
      <c r="I8010" s="3">
        <f t="shared" si="1132"/>
        <v>340</v>
      </c>
      <c r="J8010" s="3">
        <f t="shared" si="1133"/>
        <v>297.89654333598651</v>
      </c>
      <c r="K8010" s="3">
        <f>MIN(Inputs!$B$2, (Inputs!$B$8 - I8010)/Inputs!$B$9)</f>
        <v>0</v>
      </c>
      <c r="L8010" s="3">
        <f>MAX(MIN(Inputs!$B$2, I8010*Inputs!$B$10, Inputs!$B$8*Inputs!$B$4 - J8010), 0)</f>
        <v>42.103456664013493</v>
      </c>
      <c r="M8010" s="3">
        <f t="shared" si="1128"/>
        <v>0</v>
      </c>
      <c r="N8010" s="3">
        <f t="shared" si="1129"/>
        <v>0</v>
      </c>
      <c r="O8010" s="3">
        <f>IF(H8010="Reg", MIN(Inputs!$B$2, I8010*Inputs!$B$10, (Inputs!$B$8-I8010)/Inputs!$B$9), 0)</f>
        <v>0</v>
      </c>
      <c r="P8010" s="3">
        <f t="shared" si="1130"/>
        <v>0</v>
      </c>
      <c r="Q8010" s="3">
        <f t="shared" si="1131"/>
        <v>0</v>
      </c>
      <c r="R8010" s="3">
        <f>I8010 + M8010*Inputs!$B$9 - N8010/Inputs!$B$10</f>
        <v>340</v>
      </c>
    </row>
    <row r="8011" spans="1:18" x14ac:dyDescent="0.3">
      <c r="A8011" s="4">
        <v>46356.708333333343</v>
      </c>
      <c r="B8011" s="3">
        <v>20.302499999999998</v>
      </c>
      <c r="C8011" s="3">
        <v>1.92</v>
      </c>
      <c r="D8011" s="3">
        <f t="shared" si="1125"/>
        <v>13.341458333333334</v>
      </c>
      <c r="E8011" s="3">
        <f>MAX(B8011 - D8011/Inputs!$B$5, 0)</f>
        <v>5.1417518939393929</v>
      </c>
      <c r="F8011" s="3">
        <f>MAX(D8011*Inputs!$B$5 - B8011, 0)</f>
        <v>0</v>
      </c>
      <c r="G8011" s="3">
        <f t="shared" si="1126"/>
        <v>1.92</v>
      </c>
      <c r="H8011" t="str">
        <f t="shared" si="1127"/>
        <v>Discharge</v>
      </c>
      <c r="I8011" s="3">
        <f t="shared" si="1132"/>
        <v>340</v>
      </c>
      <c r="J8011" s="3">
        <f t="shared" si="1133"/>
        <v>297.89654333598651</v>
      </c>
      <c r="K8011" s="3">
        <f>MIN(Inputs!$B$2, (Inputs!$B$8 - I8011)/Inputs!$B$9)</f>
        <v>0</v>
      </c>
      <c r="L8011" s="3">
        <f>MAX(MIN(Inputs!$B$2, I8011*Inputs!$B$10, Inputs!$B$8*Inputs!$B$4 - J8011), 0)</f>
        <v>42.103456664013493</v>
      </c>
      <c r="M8011" s="3">
        <f t="shared" si="1128"/>
        <v>0</v>
      </c>
      <c r="N8011" s="3">
        <f t="shared" si="1129"/>
        <v>42.103456664013493</v>
      </c>
      <c r="O8011" s="3">
        <f>IF(H8011="Reg", MIN(Inputs!$B$2, I8011*Inputs!$B$10, (Inputs!$B$8-I8011)/Inputs!$B$9), 0)</f>
        <v>0</v>
      </c>
      <c r="P8011" s="3">
        <f t="shared" si="1130"/>
        <v>854.80542892113385</v>
      </c>
      <c r="Q8011" s="3">
        <f t="shared" si="1131"/>
        <v>0</v>
      </c>
      <c r="R8011" s="3">
        <f>I8011 + M8011*Inputs!$B$9 - N8011/Inputs!$B$10</f>
        <v>295.1175643909246</v>
      </c>
    </row>
    <row r="8012" spans="1:18" x14ac:dyDescent="0.3">
      <c r="A8012" s="4">
        <v>46356.75</v>
      </c>
      <c r="B8012" s="3">
        <v>13.885</v>
      </c>
      <c r="C8012" s="3">
        <v>1.06</v>
      </c>
      <c r="D8012" s="3">
        <f t="shared" si="1125"/>
        <v>13.341458333333334</v>
      </c>
      <c r="E8012" s="3">
        <f>MAX(B8012 - D8012/Inputs!$B$5, 0)</f>
        <v>0</v>
      </c>
      <c r="F8012" s="3">
        <f>MAX(D8012*Inputs!$B$5 - B8012, 0)</f>
        <v>0</v>
      </c>
      <c r="G8012" s="3">
        <f t="shared" si="1126"/>
        <v>1.06</v>
      </c>
      <c r="H8012" t="str">
        <f t="shared" si="1127"/>
        <v>Reg</v>
      </c>
      <c r="I8012" s="3">
        <f t="shared" si="1132"/>
        <v>295.1175643909246</v>
      </c>
      <c r="J8012" s="3">
        <f t="shared" si="1133"/>
        <v>340</v>
      </c>
      <c r="K8012" s="3">
        <f>MIN(Inputs!$B$2, (Inputs!$B$8 - I8012)/Inputs!$B$9)</f>
        <v>47.844837118197169</v>
      </c>
      <c r="L8012" s="3">
        <f>MAX(MIN(Inputs!$B$2, I8012*Inputs!$B$10, Inputs!$B$8*Inputs!$B$4 - J8012), 0)</f>
        <v>0</v>
      </c>
      <c r="M8012" s="3">
        <f t="shared" si="1128"/>
        <v>0</v>
      </c>
      <c r="N8012" s="3">
        <f t="shared" si="1129"/>
        <v>0</v>
      </c>
      <c r="O8012" s="3">
        <f>IF(H8012="Reg", MIN(Inputs!$B$2, I8012*Inputs!$B$10, (Inputs!$B$8-I8012)/Inputs!$B$9), 0)</f>
        <v>47.844837118197169</v>
      </c>
      <c r="P8012" s="3">
        <f t="shared" si="1130"/>
        <v>0</v>
      </c>
      <c r="Q8012" s="3">
        <f t="shared" si="1131"/>
        <v>50.715527345289004</v>
      </c>
      <c r="R8012" s="3">
        <f>I8012 + M8012*Inputs!$B$9 - N8012/Inputs!$B$10</f>
        <v>295.1175643909246</v>
      </c>
    </row>
    <row r="8013" spans="1:18" x14ac:dyDescent="0.3">
      <c r="A8013" s="4">
        <v>46356.791666666657</v>
      </c>
      <c r="B8013" s="3">
        <v>13.397500000000001</v>
      </c>
      <c r="C8013" s="3">
        <v>2</v>
      </c>
      <c r="D8013" s="3">
        <f t="shared" si="1125"/>
        <v>13.341458333333334</v>
      </c>
      <c r="E8013" s="3">
        <f>MAX(B8013 - D8013/Inputs!$B$5, 0)</f>
        <v>0</v>
      </c>
      <c r="F8013" s="3">
        <f>MAX(D8013*Inputs!$B$5 - B8013, 0)</f>
        <v>0</v>
      </c>
      <c r="G8013" s="3">
        <f t="shared" si="1126"/>
        <v>2</v>
      </c>
      <c r="H8013" t="str">
        <f t="shared" si="1127"/>
        <v>Reg</v>
      </c>
      <c r="I8013" s="3">
        <f t="shared" si="1132"/>
        <v>295.1175643909246</v>
      </c>
      <c r="J8013" s="3">
        <f t="shared" si="1133"/>
        <v>340</v>
      </c>
      <c r="K8013" s="3">
        <f>MIN(Inputs!$B$2, (Inputs!$B$8 - I8013)/Inputs!$B$9)</f>
        <v>47.844837118197169</v>
      </c>
      <c r="L8013" s="3">
        <f>MAX(MIN(Inputs!$B$2, I8013*Inputs!$B$10, Inputs!$B$8*Inputs!$B$4 - J8013), 0)</f>
        <v>0</v>
      </c>
      <c r="M8013" s="3">
        <f t="shared" si="1128"/>
        <v>0</v>
      </c>
      <c r="N8013" s="3">
        <f t="shared" si="1129"/>
        <v>0</v>
      </c>
      <c r="O8013" s="3">
        <f>IF(H8013="Reg", MIN(Inputs!$B$2, I8013*Inputs!$B$10, (Inputs!$B$8-I8013)/Inputs!$B$9), 0)</f>
        <v>47.844837118197169</v>
      </c>
      <c r="P8013" s="3">
        <f t="shared" si="1130"/>
        <v>0</v>
      </c>
      <c r="Q8013" s="3">
        <f t="shared" si="1131"/>
        <v>95.689674236394339</v>
      </c>
      <c r="R8013" s="3">
        <f>I8013 + M8013*Inputs!$B$9 - N8013/Inputs!$B$10</f>
        <v>295.1175643909246</v>
      </c>
    </row>
    <row r="8014" spans="1:18" x14ac:dyDescent="0.3">
      <c r="A8014" s="4">
        <v>46356.833333333343</v>
      </c>
      <c r="B8014" s="3">
        <v>13.049999999999999</v>
      </c>
      <c r="C8014" s="3">
        <v>0.93</v>
      </c>
      <c r="D8014" s="3">
        <f t="shared" si="1125"/>
        <v>13.341458333333334</v>
      </c>
      <c r="E8014" s="3">
        <f>MAX(B8014 - D8014/Inputs!$B$5, 0)</f>
        <v>0</v>
      </c>
      <c r="F8014" s="3">
        <f>MAX(D8014*Inputs!$B$5 - B8014, 0)</f>
        <v>0</v>
      </c>
      <c r="G8014" s="3">
        <f t="shared" si="1126"/>
        <v>0.93</v>
      </c>
      <c r="H8014" t="str">
        <f t="shared" si="1127"/>
        <v>Reg</v>
      </c>
      <c r="I8014" s="3">
        <f t="shared" si="1132"/>
        <v>295.1175643909246</v>
      </c>
      <c r="J8014" s="3">
        <f t="shared" si="1133"/>
        <v>340</v>
      </c>
      <c r="K8014" s="3">
        <f>MIN(Inputs!$B$2, (Inputs!$B$8 - I8014)/Inputs!$B$9)</f>
        <v>47.844837118197169</v>
      </c>
      <c r="L8014" s="3">
        <f>MAX(MIN(Inputs!$B$2, I8014*Inputs!$B$10, Inputs!$B$8*Inputs!$B$4 - J8014), 0)</f>
        <v>0</v>
      </c>
      <c r="M8014" s="3">
        <f t="shared" si="1128"/>
        <v>0</v>
      </c>
      <c r="N8014" s="3">
        <f t="shared" si="1129"/>
        <v>0</v>
      </c>
      <c r="O8014" s="3">
        <f>IF(H8014="Reg", MIN(Inputs!$B$2, I8014*Inputs!$B$10, (Inputs!$B$8-I8014)/Inputs!$B$9), 0)</f>
        <v>47.844837118197169</v>
      </c>
      <c r="P8014" s="3">
        <f t="shared" si="1130"/>
        <v>0</v>
      </c>
      <c r="Q8014" s="3">
        <f t="shared" si="1131"/>
        <v>44.495698519923373</v>
      </c>
      <c r="R8014" s="3">
        <f>I8014 + M8014*Inputs!$B$9 - N8014/Inputs!$B$10</f>
        <v>295.1175643909246</v>
      </c>
    </row>
    <row r="8015" spans="1:18" x14ac:dyDescent="0.3">
      <c r="A8015" s="4">
        <v>46356.875</v>
      </c>
      <c r="B8015" s="3">
        <v>12.055</v>
      </c>
      <c r="C8015" s="3">
        <v>0.85</v>
      </c>
      <c r="D8015" s="3">
        <f t="shared" si="1125"/>
        <v>13.341458333333334</v>
      </c>
      <c r="E8015" s="3">
        <f>MAX(B8015 - D8015/Inputs!$B$5, 0)</f>
        <v>0</v>
      </c>
      <c r="F8015" s="3">
        <f>MAX(D8015*Inputs!$B$5 - B8015, 0)</f>
        <v>0</v>
      </c>
      <c r="G8015" s="3">
        <f t="shared" si="1126"/>
        <v>0.85</v>
      </c>
      <c r="H8015" t="str">
        <f t="shared" si="1127"/>
        <v>Reg</v>
      </c>
      <c r="I8015" s="3">
        <f t="shared" si="1132"/>
        <v>295.1175643909246</v>
      </c>
      <c r="J8015" s="3">
        <f t="shared" si="1133"/>
        <v>340</v>
      </c>
      <c r="K8015" s="3">
        <f>MIN(Inputs!$B$2, (Inputs!$B$8 - I8015)/Inputs!$B$9)</f>
        <v>47.844837118197169</v>
      </c>
      <c r="L8015" s="3">
        <f>MAX(MIN(Inputs!$B$2, I8015*Inputs!$B$10, Inputs!$B$8*Inputs!$B$4 - J8015), 0)</f>
        <v>0</v>
      </c>
      <c r="M8015" s="3">
        <f t="shared" si="1128"/>
        <v>0</v>
      </c>
      <c r="N8015" s="3">
        <f t="shared" si="1129"/>
        <v>0</v>
      </c>
      <c r="O8015" s="3">
        <f>IF(H8015="Reg", MIN(Inputs!$B$2, I8015*Inputs!$B$10, (Inputs!$B$8-I8015)/Inputs!$B$9), 0)</f>
        <v>47.844837118197169</v>
      </c>
      <c r="P8015" s="3">
        <f t="shared" si="1130"/>
        <v>0</v>
      </c>
      <c r="Q8015" s="3">
        <f t="shared" si="1131"/>
        <v>40.668111550467593</v>
      </c>
      <c r="R8015" s="3">
        <f>I8015 + M8015*Inputs!$B$9 - N8015/Inputs!$B$10</f>
        <v>295.1175643909246</v>
      </c>
    </row>
    <row r="8016" spans="1:18" x14ac:dyDescent="0.3">
      <c r="A8016" s="4">
        <v>46356.916666666657</v>
      </c>
      <c r="B8016" s="3">
        <v>9.6475000000000009</v>
      </c>
      <c r="C8016" s="3">
        <v>0.84</v>
      </c>
      <c r="D8016" s="3">
        <f t="shared" si="1125"/>
        <v>13.341458333333334</v>
      </c>
      <c r="E8016" s="3">
        <f>MAX(B8016 - D8016/Inputs!$B$5, 0)</f>
        <v>0</v>
      </c>
      <c r="F8016" s="3">
        <f>MAX(D8016*Inputs!$B$5 - B8016, 0)</f>
        <v>2.0929833333333328</v>
      </c>
      <c r="G8016" s="3">
        <f t="shared" si="1126"/>
        <v>0.84</v>
      </c>
      <c r="H8016" t="str">
        <f t="shared" si="1127"/>
        <v>Charge</v>
      </c>
      <c r="I8016" s="3">
        <f t="shared" si="1132"/>
        <v>295.1175643909246</v>
      </c>
      <c r="J8016" s="3">
        <f t="shared" si="1133"/>
        <v>340</v>
      </c>
      <c r="K8016" s="3">
        <f>MIN(Inputs!$B$2, (Inputs!$B$8 - I8016)/Inputs!$B$9)</f>
        <v>47.844837118197169</v>
      </c>
      <c r="L8016" s="3">
        <f>MAX(MIN(Inputs!$B$2, I8016*Inputs!$B$10, Inputs!$B$8*Inputs!$B$4 - J8016), 0)</f>
        <v>0</v>
      </c>
      <c r="M8016" s="3">
        <f t="shared" si="1128"/>
        <v>47.844837118197169</v>
      </c>
      <c r="N8016" s="3">
        <f t="shared" si="1129"/>
        <v>0</v>
      </c>
      <c r="O8016" s="3">
        <f>IF(H8016="Reg", MIN(Inputs!$B$2, I8016*Inputs!$B$10, (Inputs!$B$8-I8016)/Inputs!$B$9), 0)</f>
        <v>0</v>
      </c>
      <c r="P8016" s="3">
        <f t="shared" si="1130"/>
        <v>-461.5830660978072</v>
      </c>
      <c r="Q8016" s="3">
        <f t="shared" si="1131"/>
        <v>0</v>
      </c>
      <c r="R8016" s="3">
        <f>I8016 + M8016*Inputs!$B$9 - N8016/Inputs!$B$10</f>
        <v>340</v>
      </c>
    </row>
    <row r="8017" spans="1:18" x14ac:dyDescent="0.3">
      <c r="A8017" s="4">
        <v>46356.958333333343</v>
      </c>
      <c r="B8017" s="3">
        <v>10.0175</v>
      </c>
      <c r="C8017" s="3">
        <v>0.84</v>
      </c>
      <c r="D8017" s="3">
        <f t="shared" si="1125"/>
        <v>13.341458333333334</v>
      </c>
      <c r="E8017" s="3">
        <f>MAX(B8017 - D8017/Inputs!$B$5, 0)</f>
        <v>0</v>
      </c>
      <c r="F8017" s="3">
        <f>MAX(D8017*Inputs!$B$5 - B8017, 0)</f>
        <v>1.7229833333333335</v>
      </c>
      <c r="G8017" s="3">
        <f t="shared" si="1126"/>
        <v>0.84</v>
      </c>
      <c r="H8017" t="str">
        <f t="shared" si="1127"/>
        <v>Charge</v>
      </c>
      <c r="I8017" s="3">
        <f t="shared" si="1132"/>
        <v>340</v>
      </c>
      <c r="J8017" s="3">
        <f t="shared" si="1133"/>
        <v>340</v>
      </c>
      <c r="K8017" s="3">
        <f>MIN(Inputs!$B$2, (Inputs!$B$8 - I8017)/Inputs!$B$9)</f>
        <v>0</v>
      </c>
      <c r="L8017" s="3">
        <f>MAX(MIN(Inputs!$B$2, I8017*Inputs!$B$10, Inputs!$B$8*Inputs!$B$4 - J8017), 0)</f>
        <v>0</v>
      </c>
      <c r="M8017" s="3">
        <f t="shared" si="1128"/>
        <v>0</v>
      </c>
      <c r="N8017" s="3">
        <f t="shared" si="1129"/>
        <v>0</v>
      </c>
      <c r="O8017" s="3">
        <f>IF(H8017="Reg", MIN(Inputs!$B$2, I8017*Inputs!$B$10, (Inputs!$B$8-I8017)/Inputs!$B$9), 0)</f>
        <v>0</v>
      </c>
      <c r="P8017" s="3">
        <f t="shared" si="1130"/>
        <v>0</v>
      </c>
      <c r="Q8017" s="3">
        <f t="shared" si="1131"/>
        <v>0</v>
      </c>
      <c r="R8017" s="3">
        <f>I8017 + M8017*Inputs!$B$9 - N8017/Inputs!$B$10</f>
        <v>340</v>
      </c>
    </row>
    <row r="8018" spans="1:18" x14ac:dyDescent="0.3">
      <c r="A8018" s="4">
        <v>46357</v>
      </c>
      <c r="B8018" s="3">
        <v>15.462499999999999</v>
      </c>
      <c r="C8018" s="3">
        <v>0.37</v>
      </c>
      <c r="D8018" s="3">
        <f t="shared" si="1125"/>
        <v>15.497395833333327</v>
      </c>
      <c r="E8018" s="3">
        <f>MAX(B8018 - D8018/Inputs!$B$5, 0)</f>
        <v>0</v>
      </c>
      <c r="F8018" s="3">
        <f>MAX(D8018*Inputs!$B$5 - B8018, 0)</f>
        <v>0</v>
      </c>
      <c r="G8018" s="3">
        <f t="shared" si="1126"/>
        <v>0.37</v>
      </c>
      <c r="H8018" t="str">
        <f t="shared" si="1127"/>
        <v>Reg</v>
      </c>
      <c r="I8018" s="3">
        <f t="shared" si="1132"/>
        <v>340</v>
      </c>
      <c r="J8018" s="3">
        <f t="shared" si="1133"/>
        <v>0</v>
      </c>
      <c r="K8018" s="3">
        <f>MIN(Inputs!$B$2, (Inputs!$B$8 - I8018)/Inputs!$B$9)</f>
        <v>0</v>
      </c>
      <c r="L8018" s="3">
        <f>MAX(MIN(Inputs!$B$2, I8018*Inputs!$B$10, Inputs!$B$8*Inputs!$B$4 - J8018), 0)</f>
        <v>170</v>
      </c>
      <c r="M8018" s="3">
        <f t="shared" si="1128"/>
        <v>0</v>
      </c>
      <c r="N8018" s="3">
        <f t="shared" si="1129"/>
        <v>0</v>
      </c>
      <c r="O8018" s="3">
        <f>IF(H8018="Reg", MIN(Inputs!$B$2, I8018*Inputs!$B$10, (Inputs!$B$8-I8018)/Inputs!$B$9), 0)</f>
        <v>0</v>
      </c>
      <c r="P8018" s="3">
        <f t="shared" si="1130"/>
        <v>0</v>
      </c>
      <c r="Q8018" s="3">
        <f t="shared" si="1131"/>
        <v>0</v>
      </c>
      <c r="R8018" s="3">
        <f>I8018 + M8018*Inputs!$B$9 - N8018/Inputs!$B$10</f>
        <v>340</v>
      </c>
    </row>
    <row r="8019" spans="1:18" x14ac:dyDescent="0.3">
      <c r="A8019" s="4">
        <v>46357.041666666657</v>
      </c>
      <c r="B8019" s="3">
        <v>16.07</v>
      </c>
      <c r="C8019" s="3">
        <v>0.3</v>
      </c>
      <c r="D8019" s="3">
        <f t="shared" si="1125"/>
        <v>15.497395833333327</v>
      </c>
      <c r="E8019" s="3">
        <f>MAX(B8019 - D8019/Inputs!$B$5, 0)</f>
        <v>0</v>
      </c>
      <c r="F8019" s="3">
        <f>MAX(D8019*Inputs!$B$5 - B8019, 0)</f>
        <v>0</v>
      </c>
      <c r="G8019" s="3">
        <f t="shared" si="1126"/>
        <v>0.3</v>
      </c>
      <c r="H8019" t="str">
        <f t="shared" si="1127"/>
        <v>Reg</v>
      </c>
      <c r="I8019" s="3">
        <f t="shared" si="1132"/>
        <v>340</v>
      </c>
      <c r="J8019" s="3">
        <f t="shared" si="1133"/>
        <v>0</v>
      </c>
      <c r="K8019" s="3">
        <f>MIN(Inputs!$B$2, (Inputs!$B$8 - I8019)/Inputs!$B$9)</f>
        <v>0</v>
      </c>
      <c r="L8019" s="3">
        <f>MAX(MIN(Inputs!$B$2, I8019*Inputs!$B$10, Inputs!$B$8*Inputs!$B$4 - J8019), 0)</f>
        <v>170</v>
      </c>
      <c r="M8019" s="3">
        <f t="shared" si="1128"/>
        <v>0</v>
      </c>
      <c r="N8019" s="3">
        <f t="shared" si="1129"/>
        <v>0</v>
      </c>
      <c r="O8019" s="3">
        <f>IF(H8019="Reg", MIN(Inputs!$B$2, I8019*Inputs!$B$10, (Inputs!$B$8-I8019)/Inputs!$B$9), 0)</f>
        <v>0</v>
      </c>
      <c r="P8019" s="3">
        <f t="shared" si="1130"/>
        <v>0</v>
      </c>
      <c r="Q8019" s="3">
        <f t="shared" si="1131"/>
        <v>0</v>
      </c>
      <c r="R8019" s="3">
        <f>I8019 + M8019*Inputs!$B$9 - N8019/Inputs!$B$10</f>
        <v>340</v>
      </c>
    </row>
    <row r="8020" spans="1:18" x14ac:dyDescent="0.3">
      <c r="A8020" s="4">
        <v>46357.083333333343</v>
      </c>
      <c r="B8020" s="3">
        <v>13.535</v>
      </c>
      <c r="C8020" s="3">
        <v>0.4</v>
      </c>
      <c r="D8020" s="3">
        <f t="shared" si="1125"/>
        <v>15.497395833333327</v>
      </c>
      <c r="E8020" s="3">
        <f>MAX(B8020 - D8020/Inputs!$B$5, 0)</f>
        <v>0</v>
      </c>
      <c r="F8020" s="3">
        <f>MAX(D8020*Inputs!$B$5 - B8020, 0)</f>
        <v>0.10270833333332696</v>
      </c>
      <c r="G8020" s="3">
        <f t="shared" si="1126"/>
        <v>0.4</v>
      </c>
      <c r="H8020" t="str">
        <f t="shared" si="1127"/>
        <v>Reg</v>
      </c>
      <c r="I8020" s="3">
        <f t="shared" si="1132"/>
        <v>340</v>
      </c>
      <c r="J8020" s="3">
        <f t="shared" si="1133"/>
        <v>0</v>
      </c>
      <c r="K8020" s="3">
        <f>MIN(Inputs!$B$2, (Inputs!$B$8 - I8020)/Inputs!$B$9)</f>
        <v>0</v>
      </c>
      <c r="L8020" s="3">
        <f>MAX(MIN(Inputs!$B$2, I8020*Inputs!$B$10, Inputs!$B$8*Inputs!$B$4 - J8020), 0)</f>
        <v>170</v>
      </c>
      <c r="M8020" s="3">
        <f t="shared" si="1128"/>
        <v>0</v>
      </c>
      <c r="N8020" s="3">
        <f t="shared" si="1129"/>
        <v>0</v>
      </c>
      <c r="O8020" s="3">
        <f>IF(H8020="Reg", MIN(Inputs!$B$2, I8020*Inputs!$B$10, (Inputs!$B$8-I8020)/Inputs!$B$9), 0)</f>
        <v>0</v>
      </c>
      <c r="P8020" s="3">
        <f t="shared" si="1130"/>
        <v>0</v>
      </c>
      <c r="Q8020" s="3">
        <f t="shared" si="1131"/>
        <v>0</v>
      </c>
      <c r="R8020" s="3">
        <f>I8020 + M8020*Inputs!$B$9 - N8020/Inputs!$B$10</f>
        <v>340</v>
      </c>
    </row>
    <row r="8021" spans="1:18" x14ac:dyDescent="0.3">
      <c r="A8021" s="4">
        <v>46357.125</v>
      </c>
      <c r="B8021" s="3">
        <v>13.2225</v>
      </c>
      <c r="C8021" s="3">
        <v>0.3</v>
      </c>
      <c r="D8021" s="3">
        <f t="shared" si="1125"/>
        <v>15.497395833333327</v>
      </c>
      <c r="E8021" s="3">
        <f>MAX(B8021 - D8021/Inputs!$B$5, 0)</f>
        <v>0</v>
      </c>
      <c r="F8021" s="3">
        <f>MAX(D8021*Inputs!$B$5 - B8021, 0)</f>
        <v>0.41520833333332696</v>
      </c>
      <c r="G8021" s="3">
        <f t="shared" si="1126"/>
        <v>0.3</v>
      </c>
      <c r="H8021" t="str">
        <f t="shared" si="1127"/>
        <v>Charge</v>
      </c>
      <c r="I8021" s="3">
        <f t="shared" si="1132"/>
        <v>340</v>
      </c>
      <c r="J8021" s="3">
        <f t="shared" si="1133"/>
        <v>0</v>
      </c>
      <c r="K8021" s="3">
        <f>MIN(Inputs!$B$2, (Inputs!$B$8 - I8021)/Inputs!$B$9)</f>
        <v>0</v>
      </c>
      <c r="L8021" s="3">
        <f>MAX(MIN(Inputs!$B$2, I8021*Inputs!$B$10, Inputs!$B$8*Inputs!$B$4 - J8021), 0)</f>
        <v>170</v>
      </c>
      <c r="M8021" s="3">
        <f t="shared" si="1128"/>
        <v>0</v>
      </c>
      <c r="N8021" s="3">
        <f t="shared" si="1129"/>
        <v>0</v>
      </c>
      <c r="O8021" s="3">
        <f>IF(H8021="Reg", MIN(Inputs!$B$2, I8021*Inputs!$B$10, (Inputs!$B$8-I8021)/Inputs!$B$9), 0)</f>
        <v>0</v>
      </c>
      <c r="P8021" s="3">
        <f t="shared" si="1130"/>
        <v>0</v>
      </c>
      <c r="Q8021" s="3">
        <f t="shared" si="1131"/>
        <v>0</v>
      </c>
      <c r="R8021" s="3">
        <f>I8021 + M8021*Inputs!$B$9 - N8021/Inputs!$B$10</f>
        <v>340</v>
      </c>
    </row>
    <row r="8022" spans="1:18" x14ac:dyDescent="0.3">
      <c r="A8022" s="4">
        <v>46357.166666666657</v>
      </c>
      <c r="B8022" s="3">
        <v>15.147499999999997</v>
      </c>
      <c r="C8022" s="3">
        <v>0.4</v>
      </c>
      <c r="D8022" s="3">
        <f t="shared" si="1125"/>
        <v>15.497395833333327</v>
      </c>
      <c r="E8022" s="3">
        <f>MAX(B8022 - D8022/Inputs!$B$5, 0)</f>
        <v>0</v>
      </c>
      <c r="F8022" s="3">
        <f>MAX(D8022*Inputs!$B$5 - B8022, 0)</f>
        <v>0</v>
      </c>
      <c r="G8022" s="3">
        <f t="shared" si="1126"/>
        <v>0.4</v>
      </c>
      <c r="H8022" t="str">
        <f t="shared" si="1127"/>
        <v>Reg</v>
      </c>
      <c r="I8022" s="3">
        <f t="shared" si="1132"/>
        <v>340</v>
      </c>
      <c r="J8022" s="3">
        <f t="shared" si="1133"/>
        <v>0</v>
      </c>
      <c r="K8022" s="3">
        <f>MIN(Inputs!$B$2, (Inputs!$B$8 - I8022)/Inputs!$B$9)</f>
        <v>0</v>
      </c>
      <c r="L8022" s="3">
        <f>MAX(MIN(Inputs!$B$2, I8022*Inputs!$B$10, Inputs!$B$8*Inputs!$B$4 - J8022), 0)</f>
        <v>170</v>
      </c>
      <c r="M8022" s="3">
        <f t="shared" si="1128"/>
        <v>0</v>
      </c>
      <c r="N8022" s="3">
        <f t="shared" si="1129"/>
        <v>0</v>
      </c>
      <c r="O8022" s="3">
        <f>IF(H8022="Reg", MIN(Inputs!$B$2, I8022*Inputs!$B$10, (Inputs!$B$8-I8022)/Inputs!$B$9), 0)</f>
        <v>0</v>
      </c>
      <c r="P8022" s="3">
        <f t="shared" si="1130"/>
        <v>0</v>
      </c>
      <c r="Q8022" s="3">
        <f t="shared" si="1131"/>
        <v>0</v>
      </c>
      <c r="R8022" s="3">
        <f>I8022 + M8022*Inputs!$B$9 - N8022/Inputs!$B$10</f>
        <v>340</v>
      </c>
    </row>
    <row r="8023" spans="1:18" x14ac:dyDescent="0.3">
      <c r="A8023" s="4">
        <v>46357.208333333343</v>
      </c>
      <c r="B8023" s="3">
        <v>18.899999999999999</v>
      </c>
      <c r="C8023" s="3">
        <v>0.64</v>
      </c>
      <c r="D8023" s="3">
        <f t="shared" si="1125"/>
        <v>15.497395833333327</v>
      </c>
      <c r="E8023" s="3">
        <f>MAX(B8023 - D8023/Inputs!$B$5, 0)</f>
        <v>1.2893229166666735</v>
      </c>
      <c r="F8023" s="3">
        <f>MAX(D8023*Inputs!$B$5 - B8023, 0)</f>
        <v>0</v>
      </c>
      <c r="G8023" s="3">
        <f t="shared" si="1126"/>
        <v>0.64</v>
      </c>
      <c r="H8023" t="str">
        <f t="shared" si="1127"/>
        <v>Discharge</v>
      </c>
      <c r="I8023" s="3">
        <f t="shared" si="1132"/>
        <v>340</v>
      </c>
      <c r="J8023" s="3">
        <f t="shared" si="1133"/>
        <v>0</v>
      </c>
      <c r="K8023" s="3">
        <f>MIN(Inputs!$B$2, (Inputs!$B$8 - I8023)/Inputs!$B$9)</f>
        <v>0</v>
      </c>
      <c r="L8023" s="3">
        <f>MAX(MIN(Inputs!$B$2, I8023*Inputs!$B$10, Inputs!$B$8*Inputs!$B$4 - J8023), 0)</f>
        <v>170</v>
      </c>
      <c r="M8023" s="3">
        <f t="shared" si="1128"/>
        <v>0</v>
      </c>
      <c r="N8023" s="3">
        <f t="shared" si="1129"/>
        <v>170</v>
      </c>
      <c r="O8023" s="3">
        <f>IF(H8023="Reg", MIN(Inputs!$B$2, I8023*Inputs!$B$10, (Inputs!$B$8-I8023)/Inputs!$B$9), 0)</f>
        <v>0</v>
      </c>
      <c r="P8023" s="3">
        <f t="shared" si="1130"/>
        <v>3212.9999999999995</v>
      </c>
      <c r="Q8023" s="3">
        <f t="shared" si="1131"/>
        <v>0</v>
      </c>
      <c r="R8023" s="3">
        <f>I8023 + M8023*Inputs!$B$9 - N8023/Inputs!$B$10</f>
        <v>158.77939109773115</v>
      </c>
    </row>
    <row r="8024" spans="1:18" x14ac:dyDescent="0.3">
      <c r="A8024" s="4">
        <v>46357.25</v>
      </c>
      <c r="B8024" s="3">
        <v>23.862500000000001</v>
      </c>
      <c r="C8024" s="3">
        <v>1</v>
      </c>
      <c r="D8024" s="3">
        <f t="shared" si="1125"/>
        <v>15.497395833333327</v>
      </c>
      <c r="E8024" s="3">
        <f>MAX(B8024 - D8024/Inputs!$B$5, 0)</f>
        <v>6.2518229166666757</v>
      </c>
      <c r="F8024" s="3">
        <f>MAX(D8024*Inputs!$B$5 - B8024, 0)</f>
        <v>0</v>
      </c>
      <c r="G8024" s="3">
        <f t="shared" si="1126"/>
        <v>1</v>
      </c>
      <c r="H8024" t="str">
        <f t="shared" si="1127"/>
        <v>Discharge</v>
      </c>
      <c r="I8024" s="3">
        <f t="shared" si="1132"/>
        <v>158.77939109773115</v>
      </c>
      <c r="J8024" s="3">
        <f t="shared" si="1133"/>
        <v>170</v>
      </c>
      <c r="K8024" s="3">
        <f>MIN(Inputs!$B$2, (Inputs!$B$8 - I8024)/Inputs!$B$9)</f>
        <v>170</v>
      </c>
      <c r="L8024" s="3">
        <f>MAX(MIN(Inputs!$B$2, I8024*Inputs!$B$10, Inputs!$B$8*Inputs!$B$4 - J8024), 0)</f>
        <v>148.94827166799323</v>
      </c>
      <c r="M8024" s="3">
        <f t="shared" si="1128"/>
        <v>0</v>
      </c>
      <c r="N8024" s="3">
        <f t="shared" si="1129"/>
        <v>148.94827166799323</v>
      </c>
      <c r="O8024" s="3">
        <f>IF(H8024="Reg", MIN(Inputs!$B$2, I8024*Inputs!$B$10, (Inputs!$B$8-I8024)/Inputs!$B$9), 0)</f>
        <v>0</v>
      </c>
      <c r="P8024" s="3">
        <f t="shared" si="1130"/>
        <v>3554.2781326774884</v>
      </c>
      <c r="Q8024" s="3">
        <f t="shared" si="1131"/>
        <v>0</v>
      </c>
      <c r="R8024" s="3">
        <f>I8024 + M8024*Inputs!$B$9 - N8024/Inputs!$B$10</f>
        <v>0</v>
      </c>
    </row>
    <row r="8025" spans="1:18" x14ac:dyDescent="0.3">
      <c r="A8025" s="4">
        <v>46357.291666666657</v>
      </c>
      <c r="B8025" s="3">
        <v>20.432500000000001</v>
      </c>
      <c r="C8025" s="3">
        <v>9.57</v>
      </c>
      <c r="D8025" s="3">
        <f t="shared" si="1125"/>
        <v>15.497395833333327</v>
      </c>
      <c r="E8025" s="3">
        <f>MAX(B8025 - D8025/Inputs!$B$5, 0)</f>
        <v>2.821822916666676</v>
      </c>
      <c r="F8025" s="3">
        <f>MAX(D8025*Inputs!$B$5 - B8025, 0)</f>
        <v>0</v>
      </c>
      <c r="G8025" s="3">
        <f t="shared" si="1126"/>
        <v>9.57</v>
      </c>
      <c r="H8025" t="str">
        <f t="shared" si="1127"/>
        <v>Reg</v>
      </c>
      <c r="I8025" s="3">
        <f t="shared" si="1132"/>
        <v>0</v>
      </c>
      <c r="J8025" s="3">
        <f t="shared" si="1133"/>
        <v>318.94827166799325</v>
      </c>
      <c r="K8025" s="3">
        <f>MIN(Inputs!$B$2, (Inputs!$B$8 - I8025)/Inputs!$B$9)</f>
        <v>170</v>
      </c>
      <c r="L8025" s="3">
        <f>MAX(MIN(Inputs!$B$2, I8025*Inputs!$B$10, Inputs!$B$8*Inputs!$B$4 - J8025), 0)</f>
        <v>0</v>
      </c>
      <c r="M8025" s="3">
        <f t="shared" si="1128"/>
        <v>0</v>
      </c>
      <c r="N8025" s="3">
        <f t="shared" si="1129"/>
        <v>0</v>
      </c>
      <c r="O8025" s="3">
        <f>IF(H8025="Reg", MIN(Inputs!$B$2, I8025*Inputs!$B$10, (Inputs!$B$8-I8025)/Inputs!$B$9), 0)</f>
        <v>0</v>
      </c>
      <c r="P8025" s="3">
        <f t="shared" si="1130"/>
        <v>0</v>
      </c>
      <c r="Q8025" s="3">
        <f t="shared" si="1131"/>
        <v>0</v>
      </c>
      <c r="R8025" s="3">
        <f>I8025 + M8025*Inputs!$B$9 - N8025/Inputs!$B$10</f>
        <v>0</v>
      </c>
    </row>
    <row r="8026" spans="1:18" x14ac:dyDescent="0.3">
      <c r="A8026" s="4">
        <v>46357.333333333343</v>
      </c>
      <c r="B8026" s="3">
        <v>4.5674999999999999</v>
      </c>
      <c r="C8026" s="3">
        <v>18</v>
      </c>
      <c r="D8026" s="3">
        <f t="shared" si="1125"/>
        <v>15.497395833333327</v>
      </c>
      <c r="E8026" s="3">
        <f>MAX(B8026 - D8026/Inputs!$B$5, 0)</f>
        <v>0</v>
      </c>
      <c r="F8026" s="3">
        <f>MAX(D8026*Inputs!$B$5 - B8026, 0)</f>
        <v>9.0702083333333263</v>
      </c>
      <c r="G8026" s="3">
        <f t="shared" si="1126"/>
        <v>18</v>
      </c>
      <c r="H8026" t="str">
        <f t="shared" si="1127"/>
        <v>Reg</v>
      </c>
      <c r="I8026" s="3">
        <f t="shared" si="1132"/>
        <v>0</v>
      </c>
      <c r="J8026" s="3">
        <f t="shared" si="1133"/>
        <v>318.94827166799325</v>
      </c>
      <c r="K8026" s="3">
        <f>MIN(Inputs!$B$2, (Inputs!$B$8 - I8026)/Inputs!$B$9)</f>
        <v>170</v>
      </c>
      <c r="L8026" s="3">
        <f>MAX(MIN(Inputs!$B$2, I8026*Inputs!$B$10, Inputs!$B$8*Inputs!$B$4 - J8026), 0)</f>
        <v>0</v>
      </c>
      <c r="M8026" s="3">
        <f t="shared" si="1128"/>
        <v>0</v>
      </c>
      <c r="N8026" s="3">
        <f t="shared" si="1129"/>
        <v>0</v>
      </c>
      <c r="O8026" s="3">
        <f>IF(H8026="Reg", MIN(Inputs!$B$2, I8026*Inputs!$B$10, (Inputs!$B$8-I8026)/Inputs!$B$9), 0)</f>
        <v>0</v>
      </c>
      <c r="P8026" s="3">
        <f t="shared" si="1130"/>
        <v>0</v>
      </c>
      <c r="Q8026" s="3">
        <f t="shared" si="1131"/>
        <v>0</v>
      </c>
      <c r="R8026" s="3">
        <f>I8026 + M8026*Inputs!$B$9 - N8026/Inputs!$B$10</f>
        <v>0</v>
      </c>
    </row>
    <row r="8027" spans="1:18" x14ac:dyDescent="0.3">
      <c r="A8027" s="4">
        <v>46357.375</v>
      </c>
      <c r="B8027" s="3">
        <v>-8.4999999999999992E-2</v>
      </c>
      <c r="C8027" s="3">
        <v>2.97</v>
      </c>
      <c r="D8027" s="3">
        <f t="shared" si="1125"/>
        <v>15.497395833333327</v>
      </c>
      <c r="E8027" s="3">
        <f>MAX(B8027 - D8027/Inputs!$B$5, 0)</f>
        <v>0</v>
      </c>
      <c r="F8027" s="3">
        <f>MAX(D8027*Inputs!$B$5 - B8027, 0)</f>
        <v>13.722708333333328</v>
      </c>
      <c r="G8027" s="3">
        <f t="shared" si="1126"/>
        <v>2.97</v>
      </c>
      <c r="H8027" t="str">
        <f t="shared" si="1127"/>
        <v>Charge</v>
      </c>
      <c r="I8027" s="3">
        <f t="shared" si="1132"/>
        <v>0</v>
      </c>
      <c r="J8027" s="3">
        <f t="shared" si="1133"/>
        <v>318.94827166799325</v>
      </c>
      <c r="K8027" s="3">
        <f>MIN(Inputs!$B$2, (Inputs!$B$8 - I8027)/Inputs!$B$9)</f>
        <v>170</v>
      </c>
      <c r="L8027" s="3">
        <f>MAX(MIN(Inputs!$B$2, I8027*Inputs!$B$10, Inputs!$B$8*Inputs!$B$4 - J8027), 0)</f>
        <v>0</v>
      </c>
      <c r="M8027" s="3">
        <f t="shared" si="1128"/>
        <v>170</v>
      </c>
      <c r="N8027" s="3">
        <f t="shared" si="1129"/>
        <v>0</v>
      </c>
      <c r="O8027" s="3">
        <f>IF(H8027="Reg", MIN(Inputs!$B$2, I8027*Inputs!$B$10, (Inputs!$B$8-I8027)/Inputs!$B$9), 0)</f>
        <v>0</v>
      </c>
      <c r="P8027" s="3">
        <f t="shared" si="1130"/>
        <v>14.45</v>
      </c>
      <c r="Q8027" s="3">
        <f t="shared" si="1131"/>
        <v>0</v>
      </c>
      <c r="R8027" s="3">
        <f>I8027 + M8027*Inputs!$B$9 - N8027/Inputs!$B$10</f>
        <v>159.4741358339966</v>
      </c>
    </row>
    <row r="8028" spans="1:18" x14ac:dyDescent="0.3">
      <c r="A8028" s="4">
        <v>46357.416666666657</v>
      </c>
      <c r="B8028" s="3">
        <v>-1.27</v>
      </c>
      <c r="C8028" s="3">
        <v>1</v>
      </c>
      <c r="D8028" s="3">
        <f t="shared" si="1125"/>
        <v>15.497395833333327</v>
      </c>
      <c r="E8028" s="3">
        <f>MAX(B8028 - D8028/Inputs!$B$5, 0)</f>
        <v>0</v>
      </c>
      <c r="F8028" s="3">
        <f>MAX(D8028*Inputs!$B$5 - B8028, 0)</f>
        <v>14.907708333333327</v>
      </c>
      <c r="G8028" s="3">
        <f t="shared" si="1126"/>
        <v>1</v>
      </c>
      <c r="H8028" t="str">
        <f t="shared" si="1127"/>
        <v>Charge</v>
      </c>
      <c r="I8028" s="3">
        <f t="shared" si="1132"/>
        <v>159.4741358339966</v>
      </c>
      <c r="J8028" s="3">
        <f t="shared" si="1133"/>
        <v>318.94827166799325</v>
      </c>
      <c r="K8028" s="3">
        <f>MIN(Inputs!$B$2, (Inputs!$B$8 - I8028)/Inputs!$B$9)</f>
        <v>170</v>
      </c>
      <c r="L8028" s="3">
        <f>MAX(MIN(Inputs!$B$2, I8028*Inputs!$B$10, Inputs!$B$8*Inputs!$B$4 - J8028), 0)</f>
        <v>21.051728332006746</v>
      </c>
      <c r="M8028" s="3">
        <f t="shared" si="1128"/>
        <v>170</v>
      </c>
      <c r="N8028" s="3">
        <f t="shared" si="1129"/>
        <v>0</v>
      </c>
      <c r="O8028" s="3">
        <f>IF(H8028="Reg", MIN(Inputs!$B$2, I8028*Inputs!$B$10, (Inputs!$B$8-I8028)/Inputs!$B$9), 0)</f>
        <v>0</v>
      </c>
      <c r="P8028" s="3">
        <f t="shared" si="1130"/>
        <v>215.9</v>
      </c>
      <c r="Q8028" s="3">
        <f t="shared" si="1131"/>
        <v>0</v>
      </c>
      <c r="R8028" s="3">
        <f>I8028 + M8028*Inputs!$B$9 - N8028/Inputs!$B$10</f>
        <v>318.9482716679932</v>
      </c>
    </row>
    <row r="8029" spans="1:18" x14ac:dyDescent="0.3">
      <c r="A8029" s="4">
        <v>46357.458333333343</v>
      </c>
      <c r="B8029" s="3">
        <v>-2.46</v>
      </c>
      <c r="C8029" s="3">
        <v>0.49</v>
      </c>
      <c r="D8029" s="3">
        <f t="shared" si="1125"/>
        <v>15.497395833333327</v>
      </c>
      <c r="E8029" s="3">
        <f>MAX(B8029 - D8029/Inputs!$B$5, 0)</f>
        <v>0</v>
      </c>
      <c r="F8029" s="3">
        <f>MAX(D8029*Inputs!$B$5 - B8029, 0)</f>
        <v>16.097708333333326</v>
      </c>
      <c r="G8029" s="3">
        <f t="shared" si="1126"/>
        <v>0.49</v>
      </c>
      <c r="H8029" t="str">
        <f t="shared" si="1127"/>
        <v>Charge</v>
      </c>
      <c r="I8029" s="3">
        <f t="shared" si="1132"/>
        <v>318.9482716679932</v>
      </c>
      <c r="J8029" s="3">
        <f t="shared" si="1133"/>
        <v>318.94827166799325</v>
      </c>
      <c r="K8029" s="3">
        <f>MIN(Inputs!$B$2, (Inputs!$B$8 - I8029)/Inputs!$B$9)</f>
        <v>22.44121780453775</v>
      </c>
      <c r="L8029" s="3">
        <f>MAX(MIN(Inputs!$B$2, I8029*Inputs!$B$10, Inputs!$B$8*Inputs!$B$4 - J8029), 0)</f>
        <v>21.051728332006746</v>
      </c>
      <c r="M8029" s="3">
        <f t="shared" si="1128"/>
        <v>22.44121780453775</v>
      </c>
      <c r="N8029" s="3">
        <f t="shared" si="1129"/>
        <v>0</v>
      </c>
      <c r="O8029" s="3">
        <f>IF(H8029="Reg", MIN(Inputs!$B$2, I8029*Inputs!$B$10, (Inputs!$B$8-I8029)/Inputs!$B$9), 0)</f>
        <v>0</v>
      </c>
      <c r="P8029" s="3">
        <f t="shared" si="1130"/>
        <v>55.205395799162865</v>
      </c>
      <c r="Q8029" s="3">
        <f t="shared" si="1131"/>
        <v>0</v>
      </c>
      <c r="R8029" s="3">
        <f>I8029 + M8029*Inputs!$B$9 - N8029/Inputs!$B$10</f>
        <v>340</v>
      </c>
    </row>
    <row r="8030" spans="1:18" x14ac:dyDescent="0.3">
      <c r="A8030" s="4">
        <v>46357.5</v>
      </c>
      <c r="B8030" s="3">
        <v>-3.0549999999999997</v>
      </c>
      <c r="C8030" s="3">
        <v>0.49</v>
      </c>
      <c r="D8030" s="3">
        <f t="shared" si="1125"/>
        <v>15.497395833333327</v>
      </c>
      <c r="E8030" s="3">
        <f>MAX(B8030 - D8030/Inputs!$B$5, 0)</f>
        <v>0</v>
      </c>
      <c r="F8030" s="3">
        <f>MAX(D8030*Inputs!$B$5 - B8030, 0)</f>
        <v>16.692708333333329</v>
      </c>
      <c r="G8030" s="3">
        <f t="shared" si="1126"/>
        <v>0.49</v>
      </c>
      <c r="H8030" t="str">
        <f t="shared" si="1127"/>
        <v>Charge</v>
      </c>
      <c r="I8030" s="3">
        <f t="shared" si="1132"/>
        <v>340</v>
      </c>
      <c r="J8030" s="3">
        <f t="shared" si="1133"/>
        <v>318.94827166799325</v>
      </c>
      <c r="K8030" s="3">
        <f>MIN(Inputs!$B$2, (Inputs!$B$8 - I8030)/Inputs!$B$9)</f>
        <v>0</v>
      </c>
      <c r="L8030" s="3">
        <f>MAX(MIN(Inputs!$B$2, I8030*Inputs!$B$10, Inputs!$B$8*Inputs!$B$4 - J8030), 0)</f>
        <v>21.051728332006746</v>
      </c>
      <c r="M8030" s="3">
        <f t="shared" si="1128"/>
        <v>0</v>
      </c>
      <c r="N8030" s="3">
        <f t="shared" si="1129"/>
        <v>0</v>
      </c>
      <c r="O8030" s="3">
        <f>IF(H8030="Reg", MIN(Inputs!$B$2, I8030*Inputs!$B$10, (Inputs!$B$8-I8030)/Inputs!$B$9), 0)</f>
        <v>0</v>
      </c>
      <c r="P8030" s="3">
        <f t="shared" si="1130"/>
        <v>0</v>
      </c>
      <c r="Q8030" s="3">
        <f t="shared" si="1131"/>
        <v>0</v>
      </c>
      <c r="R8030" s="3">
        <f>I8030 + M8030*Inputs!$B$9 - N8030/Inputs!$B$10</f>
        <v>340</v>
      </c>
    </row>
    <row r="8031" spans="1:18" x14ac:dyDescent="0.3">
      <c r="A8031" s="4">
        <v>46357.541666666657</v>
      </c>
      <c r="B8031" s="3">
        <v>-2.7424999999999997</v>
      </c>
      <c r="C8031" s="3">
        <v>0.56999999999999995</v>
      </c>
      <c r="D8031" s="3">
        <f t="shared" si="1125"/>
        <v>15.497395833333327</v>
      </c>
      <c r="E8031" s="3">
        <f>MAX(B8031 - D8031/Inputs!$B$5, 0)</f>
        <v>0</v>
      </c>
      <c r="F8031" s="3">
        <f>MAX(D8031*Inputs!$B$5 - B8031, 0)</f>
        <v>16.380208333333329</v>
      </c>
      <c r="G8031" s="3">
        <f t="shared" si="1126"/>
        <v>0.56999999999999995</v>
      </c>
      <c r="H8031" t="str">
        <f t="shared" si="1127"/>
        <v>Charge</v>
      </c>
      <c r="I8031" s="3">
        <f t="shared" si="1132"/>
        <v>340</v>
      </c>
      <c r="J8031" s="3">
        <f t="shared" si="1133"/>
        <v>318.94827166799325</v>
      </c>
      <c r="K8031" s="3">
        <f>MIN(Inputs!$B$2, (Inputs!$B$8 - I8031)/Inputs!$B$9)</f>
        <v>0</v>
      </c>
      <c r="L8031" s="3">
        <f>MAX(MIN(Inputs!$B$2, I8031*Inputs!$B$10, Inputs!$B$8*Inputs!$B$4 - J8031), 0)</f>
        <v>21.051728332006746</v>
      </c>
      <c r="M8031" s="3">
        <f t="shared" si="1128"/>
        <v>0</v>
      </c>
      <c r="N8031" s="3">
        <f t="shared" si="1129"/>
        <v>0</v>
      </c>
      <c r="O8031" s="3">
        <f>IF(H8031="Reg", MIN(Inputs!$B$2, I8031*Inputs!$B$10, (Inputs!$B$8-I8031)/Inputs!$B$9), 0)</f>
        <v>0</v>
      </c>
      <c r="P8031" s="3">
        <f t="shared" si="1130"/>
        <v>0</v>
      </c>
      <c r="Q8031" s="3">
        <f t="shared" si="1131"/>
        <v>0</v>
      </c>
      <c r="R8031" s="3">
        <f>I8031 + M8031*Inputs!$B$9 - N8031/Inputs!$B$10</f>
        <v>340</v>
      </c>
    </row>
    <row r="8032" spans="1:18" x14ac:dyDescent="0.3">
      <c r="A8032" s="4">
        <v>46357.583333333343</v>
      </c>
      <c r="B8032" s="3">
        <v>-2.1425000000000001</v>
      </c>
      <c r="C8032" s="3">
        <v>0.89</v>
      </c>
      <c r="D8032" s="3">
        <f t="shared" si="1125"/>
        <v>15.497395833333327</v>
      </c>
      <c r="E8032" s="3">
        <f>MAX(B8032 - D8032/Inputs!$B$5, 0)</f>
        <v>0</v>
      </c>
      <c r="F8032" s="3">
        <f>MAX(D8032*Inputs!$B$5 - B8032, 0)</f>
        <v>15.780208333333327</v>
      </c>
      <c r="G8032" s="3">
        <f t="shared" si="1126"/>
        <v>0.89</v>
      </c>
      <c r="H8032" t="str">
        <f t="shared" si="1127"/>
        <v>Charge</v>
      </c>
      <c r="I8032" s="3">
        <f t="shared" si="1132"/>
        <v>340</v>
      </c>
      <c r="J8032" s="3">
        <f t="shared" si="1133"/>
        <v>318.94827166799325</v>
      </c>
      <c r="K8032" s="3">
        <f>MIN(Inputs!$B$2, (Inputs!$B$8 - I8032)/Inputs!$B$9)</f>
        <v>0</v>
      </c>
      <c r="L8032" s="3">
        <f>MAX(MIN(Inputs!$B$2, I8032*Inputs!$B$10, Inputs!$B$8*Inputs!$B$4 - J8032), 0)</f>
        <v>21.051728332006746</v>
      </c>
      <c r="M8032" s="3">
        <f t="shared" si="1128"/>
        <v>0</v>
      </c>
      <c r="N8032" s="3">
        <f t="shared" si="1129"/>
        <v>0</v>
      </c>
      <c r="O8032" s="3">
        <f>IF(H8032="Reg", MIN(Inputs!$B$2, I8032*Inputs!$B$10, (Inputs!$B$8-I8032)/Inputs!$B$9), 0)</f>
        <v>0</v>
      </c>
      <c r="P8032" s="3">
        <f t="shared" si="1130"/>
        <v>0</v>
      </c>
      <c r="Q8032" s="3">
        <f t="shared" si="1131"/>
        <v>0</v>
      </c>
      <c r="R8032" s="3">
        <f>I8032 + M8032*Inputs!$B$9 - N8032/Inputs!$B$10</f>
        <v>340</v>
      </c>
    </row>
    <row r="8033" spans="1:18" x14ac:dyDescent="0.3">
      <c r="A8033" s="4">
        <v>46357.625</v>
      </c>
      <c r="B8033" s="3">
        <v>-2.0949999999999998</v>
      </c>
      <c r="C8033" s="3">
        <v>0.84</v>
      </c>
      <c r="D8033" s="3">
        <f t="shared" si="1125"/>
        <v>15.497395833333327</v>
      </c>
      <c r="E8033" s="3">
        <f>MAX(B8033 - D8033/Inputs!$B$5, 0)</f>
        <v>0</v>
      </c>
      <c r="F8033" s="3">
        <f>MAX(D8033*Inputs!$B$5 - B8033, 0)</f>
        <v>15.732708333333328</v>
      </c>
      <c r="G8033" s="3">
        <f t="shared" si="1126"/>
        <v>0.84</v>
      </c>
      <c r="H8033" t="str">
        <f t="shared" si="1127"/>
        <v>Charge</v>
      </c>
      <c r="I8033" s="3">
        <f t="shared" si="1132"/>
        <v>340</v>
      </c>
      <c r="J8033" s="3">
        <f t="shared" si="1133"/>
        <v>318.94827166799325</v>
      </c>
      <c r="K8033" s="3">
        <f>MIN(Inputs!$B$2, (Inputs!$B$8 - I8033)/Inputs!$B$9)</f>
        <v>0</v>
      </c>
      <c r="L8033" s="3">
        <f>MAX(MIN(Inputs!$B$2, I8033*Inputs!$B$10, Inputs!$B$8*Inputs!$B$4 - J8033), 0)</f>
        <v>21.051728332006746</v>
      </c>
      <c r="M8033" s="3">
        <f t="shared" si="1128"/>
        <v>0</v>
      </c>
      <c r="N8033" s="3">
        <f t="shared" si="1129"/>
        <v>0</v>
      </c>
      <c r="O8033" s="3">
        <f>IF(H8033="Reg", MIN(Inputs!$B$2, I8033*Inputs!$B$10, (Inputs!$B$8-I8033)/Inputs!$B$9), 0)</f>
        <v>0</v>
      </c>
      <c r="P8033" s="3">
        <f t="shared" si="1130"/>
        <v>0</v>
      </c>
      <c r="Q8033" s="3">
        <f t="shared" si="1131"/>
        <v>0</v>
      </c>
      <c r="R8033" s="3">
        <f>I8033 + M8033*Inputs!$B$9 - N8033/Inputs!$B$10</f>
        <v>340</v>
      </c>
    </row>
    <row r="8034" spans="1:18" x14ac:dyDescent="0.3">
      <c r="A8034" s="4">
        <v>46357.666666666657</v>
      </c>
      <c r="B8034" s="3">
        <v>3.0425</v>
      </c>
      <c r="C8034" s="3">
        <v>1.7</v>
      </c>
      <c r="D8034" s="3">
        <f t="shared" si="1125"/>
        <v>15.497395833333327</v>
      </c>
      <c r="E8034" s="3">
        <f>MAX(B8034 - D8034/Inputs!$B$5, 0)</f>
        <v>0</v>
      </c>
      <c r="F8034" s="3">
        <f>MAX(D8034*Inputs!$B$5 - B8034, 0)</f>
        <v>10.595208333333327</v>
      </c>
      <c r="G8034" s="3">
        <f t="shared" si="1126"/>
        <v>1.7</v>
      </c>
      <c r="H8034" t="str">
        <f t="shared" si="1127"/>
        <v>Charge</v>
      </c>
      <c r="I8034" s="3">
        <f t="shared" si="1132"/>
        <v>340</v>
      </c>
      <c r="J8034" s="3">
        <f t="shared" si="1133"/>
        <v>318.94827166799325</v>
      </c>
      <c r="K8034" s="3">
        <f>MIN(Inputs!$B$2, (Inputs!$B$8 - I8034)/Inputs!$B$9)</f>
        <v>0</v>
      </c>
      <c r="L8034" s="3">
        <f>MAX(MIN(Inputs!$B$2, I8034*Inputs!$B$10, Inputs!$B$8*Inputs!$B$4 - J8034), 0)</f>
        <v>21.051728332006746</v>
      </c>
      <c r="M8034" s="3">
        <f t="shared" si="1128"/>
        <v>0</v>
      </c>
      <c r="N8034" s="3">
        <f t="shared" si="1129"/>
        <v>0</v>
      </c>
      <c r="O8034" s="3">
        <f>IF(H8034="Reg", MIN(Inputs!$B$2, I8034*Inputs!$B$10, (Inputs!$B$8-I8034)/Inputs!$B$9), 0)</f>
        <v>0</v>
      </c>
      <c r="P8034" s="3">
        <f t="shared" si="1130"/>
        <v>0</v>
      </c>
      <c r="Q8034" s="3">
        <f t="shared" si="1131"/>
        <v>0</v>
      </c>
      <c r="R8034" s="3">
        <f>I8034 + M8034*Inputs!$B$9 - N8034/Inputs!$B$10</f>
        <v>340</v>
      </c>
    </row>
    <row r="8035" spans="1:18" x14ac:dyDescent="0.3">
      <c r="A8035" s="4">
        <v>46357.708333333343</v>
      </c>
      <c r="B8035" s="3">
        <v>32.215000000000003</v>
      </c>
      <c r="C8035" s="3">
        <v>8.4499999999999993</v>
      </c>
      <c r="D8035" s="3">
        <f t="shared" si="1125"/>
        <v>15.497395833333327</v>
      </c>
      <c r="E8035" s="3">
        <f>MAX(B8035 - D8035/Inputs!$B$5, 0)</f>
        <v>14.604322916666678</v>
      </c>
      <c r="F8035" s="3">
        <f>MAX(D8035*Inputs!$B$5 - B8035, 0)</f>
        <v>0</v>
      </c>
      <c r="G8035" s="3">
        <f t="shared" si="1126"/>
        <v>8.4499999999999993</v>
      </c>
      <c r="H8035" t="str">
        <f t="shared" si="1127"/>
        <v>Discharge</v>
      </c>
      <c r="I8035" s="3">
        <f t="shared" si="1132"/>
        <v>340</v>
      </c>
      <c r="J8035" s="3">
        <f t="shared" si="1133"/>
        <v>318.94827166799325</v>
      </c>
      <c r="K8035" s="3">
        <f>MIN(Inputs!$B$2, (Inputs!$B$8 - I8035)/Inputs!$B$9)</f>
        <v>0</v>
      </c>
      <c r="L8035" s="3">
        <f>MAX(MIN(Inputs!$B$2, I8035*Inputs!$B$10, Inputs!$B$8*Inputs!$B$4 - J8035), 0)</f>
        <v>21.051728332006746</v>
      </c>
      <c r="M8035" s="3">
        <f t="shared" si="1128"/>
        <v>0</v>
      </c>
      <c r="N8035" s="3">
        <f t="shared" si="1129"/>
        <v>21.051728332006746</v>
      </c>
      <c r="O8035" s="3">
        <f>IF(H8035="Reg", MIN(Inputs!$B$2, I8035*Inputs!$B$10, (Inputs!$B$8-I8035)/Inputs!$B$9), 0)</f>
        <v>0</v>
      </c>
      <c r="P8035" s="3">
        <f t="shared" si="1130"/>
        <v>678.18142821559741</v>
      </c>
      <c r="Q8035" s="3">
        <f t="shared" si="1131"/>
        <v>0</v>
      </c>
      <c r="R8035" s="3">
        <f>I8035 + M8035*Inputs!$B$9 - N8035/Inputs!$B$10</f>
        <v>317.5587821954623</v>
      </c>
    </row>
    <row r="8036" spans="1:18" x14ac:dyDescent="0.3">
      <c r="A8036" s="4">
        <v>46357.75</v>
      </c>
      <c r="B8036" s="3">
        <v>31.175000000000001</v>
      </c>
      <c r="C8036" s="3">
        <v>7.65</v>
      </c>
      <c r="D8036" s="3">
        <f t="shared" si="1125"/>
        <v>15.497395833333327</v>
      </c>
      <c r="E8036" s="3">
        <f>MAX(B8036 - D8036/Inputs!$B$5, 0)</f>
        <v>13.564322916666676</v>
      </c>
      <c r="F8036" s="3">
        <f>MAX(D8036*Inputs!$B$5 - B8036, 0)</f>
        <v>0</v>
      </c>
      <c r="G8036" s="3">
        <f t="shared" si="1126"/>
        <v>7.65</v>
      </c>
      <c r="H8036" t="str">
        <f t="shared" si="1127"/>
        <v>Discharge</v>
      </c>
      <c r="I8036" s="3">
        <f t="shared" si="1132"/>
        <v>317.5587821954623</v>
      </c>
      <c r="J8036" s="3">
        <f t="shared" si="1133"/>
        <v>340</v>
      </c>
      <c r="K8036" s="3">
        <f>MIN(Inputs!$B$2, (Inputs!$B$8 - I8036)/Inputs!$B$9)</f>
        <v>23.922418559098585</v>
      </c>
      <c r="L8036" s="3">
        <f>MAX(MIN(Inputs!$B$2, I8036*Inputs!$B$10, Inputs!$B$8*Inputs!$B$4 - J8036), 0)</f>
        <v>0</v>
      </c>
      <c r="M8036" s="3">
        <f t="shared" si="1128"/>
        <v>0</v>
      </c>
      <c r="N8036" s="3">
        <f t="shared" si="1129"/>
        <v>0</v>
      </c>
      <c r="O8036" s="3">
        <f>IF(H8036="Reg", MIN(Inputs!$B$2, I8036*Inputs!$B$10, (Inputs!$B$8-I8036)/Inputs!$B$9), 0)</f>
        <v>0</v>
      </c>
      <c r="P8036" s="3">
        <f t="shared" si="1130"/>
        <v>0</v>
      </c>
      <c r="Q8036" s="3">
        <f t="shared" si="1131"/>
        <v>0</v>
      </c>
      <c r="R8036" s="3">
        <f>I8036 + M8036*Inputs!$B$9 - N8036/Inputs!$B$10</f>
        <v>317.5587821954623</v>
      </c>
    </row>
    <row r="8037" spans="1:18" x14ac:dyDescent="0.3">
      <c r="A8037" s="4">
        <v>46357.791666666657</v>
      </c>
      <c r="B8037" s="3">
        <v>30.825000000000003</v>
      </c>
      <c r="C8037" s="3">
        <v>20</v>
      </c>
      <c r="D8037" s="3">
        <f t="shared" si="1125"/>
        <v>15.497395833333327</v>
      </c>
      <c r="E8037" s="3">
        <f>MAX(B8037 - D8037/Inputs!$B$5, 0)</f>
        <v>13.214322916666678</v>
      </c>
      <c r="F8037" s="3">
        <f>MAX(D8037*Inputs!$B$5 - B8037, 0)</f>
        <v>0</v>
      </c>
      <c r="G8037" s="3">
        <f t="shared" si="1126"/>
        <v>20</v>
      </c>
      <c r="H8037" t="str">
        <f t="shared" si="1127"/>
        <v>Reg</v>
      </c>
      <c r="I8037" s="3">
        <f t="shared" si="1132"/>
        <v>317.5587821954623</v>
      </c>
      <c r="J8037" s="3">
        <f t="shared" si="1133"/>
        <v>340</v>
      </c>
      <c r="K8037" s="3">
        <f>MIN(Inputs!$B$2, (Inputs!$B$8 - I8037)/Inputs!$B$9)</f>
        <v>23.922418559098585</v>
      </c>
      <c r="L8037" s="3">
        <f>MAX(MIN(Inputs!$B$2, I8037*Inputs!$B$10, Inputs!$B$8*Inputs!$B$4 - J8037), 0)</f>
        <v>0</v>
      </c>
      <c r="M8037" s="3">
        <f t="shared" si="1128"/>
        <v>0</v>
      </c>
      <c r="N8037" s="3">
        <f t="shared" si="1129"/>
        <v>0</v>
      </c>
      <c r="O8037" s="3">
        <f>IF(H8037="Reg", MIN(Inputs!$B$2, I8037*Inputs!$B$10, (Inputs!$B$8-I8037)/Inputs!$B$9), 0)</f>
        <v>23.922418559098585</v>
      </c>
      <c r="P8037" s="3">
        <f t="shared" si="1130"/>
        <v>0</v>
      </c>
      <c r="Q8037" s="3">
        <f t="shared" si="1131"/>
        <v>478.44837118197171</v>
      </c>
      <c r="R8037" s="3">
        <f>I8037 + M8037*Inputs!$B$9 - N8037/Inputs!$B$10</f>
        <v>317.5587821954623</v>
      </c>
    </row>
    <row r="8038" spans="1:18" x14ac:dyDescent="0.3">
      <c r="A8038" s="4">
        <v>46357.833333333343</v>
      </c>
      <c r="B8038" s="3">
        <v>37.715000000000003</v>
      </c>
      <c r="C8038" s="3">
        <v>25</v>
      </c>
      <c r="D8038" s="3">
        <f t="shared" si="1125"/>
        <v>15.497395833333327</v>
      </c>
      <c r="E8038" s="3">
        <f>MAX(B8038 - D8038/Inputs!$B$5, 0)</f>
        <v>20.104322916666678</v>
      </c>
      <c r="F8038" s="3">
        <f>MAX(D8038*Inputs!$B$5 - B8038, 0)</f>
        <v>0</v>
      </c>
      <c r="G8038" s="3">
        <f t="shared" si="1126"/>
        <v>25</v>
      </c>
      <c r="H8038" t="str">
        <f t="shared" si="1127"/>
        <v>Reg</v>
      </c>
      <c r="I8038" s="3">
        <f t="shared" si="1132"/>
        <v>317.5587821954623</v>
      </c>
      <c r="J8038" s="3">
        <f t="shared" si="1133"/>
        <v>340</v>
      </c>
      <c r="K8038" s="3">
        <f>MIN(Inputs!$B$2, (Inputs!$B$8 - I8038)/Inputs!$B$9)</f>
        <v>23.922418559098585</v>
      </c>
      <c r="L8038" s="3">
        <f>MAX(MIN(Inputs!$B$2, I8038*Inputs!$B$10, Inputs!$B$8*Inputs!$B$4 - J8038), 0)</f>
        <v>0</v>
      </c>
      <c r="M8038" s="3">
        <f t="shared" si="1128"/>
        <v>0</v>
      </c>
      <c r="N8038" s="3">
        <f t="shared" si="1129"/>
        <v>0</v>
      </c>
      <c r="O8038" s="3">
        <f>IF(H8038="Reg", MIN(Inputs!$B$2, I8038*Inputs!$B$10, (Inputs!$B$8-I8038)/Inputs!$B$9), 0)</f>
        <v>23.922418559098585</v>
      </c>
      <c r="P8038" s="3">
        <f t="shared" si="1130"/>
        <v>0</v>
      </c>
      <c r="Q8038" s="3">
        <f t="shared" si="1131"/>
        <v>598.06046397746456</v>
      </c>
      <c r="R8038" s="3">
        <f>I8038 + M8038*Inputs!$B$9 - N8038/Inputs!$B$10</f>
        <v>317.5587821954623</v>
      </c>
    </row>
    <row r="8039" spans="1:18" x14ac:dyDescent="0.3">
      <c r="A8039" s="4">
        <v>46357.875</v>
      </c>
      <c r="B8039" s="3">
        <v>44.212499999999999</v>
      </c>
      <c r="C8039" s="3">
        <v>20</v>
      </c>
      <c r="D8039" s="3">
        <f t="shared" si="1125"/>
        <v>15.497395833333327</v>
      </c>
      <c r="E8039" s="3">
        <f>MAX(B8039 - D8039/Inputs!$B$5, 0)</f>
        <v>26.601822916666674</v>
      </c>
      <c r="F8039" s="3">
        <f>MAX(D8039*Inputs!$B$5 - B8039, 0)</f>
        <v>0</v>
      </c>
      <c r="G8039" s="3">
        <f t="shared" si="1126"/>
        <v>20</v>
      </c>
      <c r="H8039" t="str">
        <f t="shared" si="1127"/>
        <v>Discharge</v>
      </c>
      <c r="I8039" s="3">
        <f t="shared" si="1132"/>
        <v>317.5587821954623</v>
      </c>
      <c r="J8039" s="3">
        <f t="shared" si="1133"/>
        <v>340</v>
      </c>
      <c r="K8039" s="3">
        <f>MIN(Inputs!$B$2, (Inputs!$B$8 - I8039)/Inputs!$B$9)</f>
        <v>23.922418559098585</v>
      </c>
      <c r="L8039" s="3">
        <f>MAX(MIN(Inputs!$B$2, I8039*Inputs!$B$10, Inputs!$B$8*Inputs!$B$4 - J8039), 0)</f>
        <v>0</v>
      </c>
      <c r="M8039" s="3">
        <f t="shared" si="1128"/>
        <v>0</v>
      </c>
      <c r="N8039" s="3">
        <f t="shared" si="1129"/>
        <v>0</v>
      </c>
      <c r="O8039" s="3">
        <f>IF(H8039="Reg", MIN(Inputs!$B$2, I8039*Inputs!$B$10, (Inputs!$B$8-I8039)/Inputs!$B$9), 0)</f>
        <v>0</v>
      </c>
      <c r="P8039" s="3">
        <f t="shared" si="1130"/>
        <v>0</v>
      </c>
      <c r="Q8039" s="3">
        <f t="shared" si="1131"/>
        <v>0</v>
      </c>
      <c r="R8039" s="3">
        <f>I8039 + M8039*Inputs!$B$9 - N8039/Inputs!$B$10</f>
        <v>317.5587821954623</v>
      </c>
    </row>
    <row r="8040" spans="1:18" x14ac:dyDescent="0.3">
      <c r="A8040" s="4">
        <v>46357.916666666657</v>
      </c>
      <c r="B8040" s="3">
        <v>35.517499999999998</v>
      </c>
      <c r="C8040" s="3">
        <v>7.09</v>
      </c>
      <c r="D8040" s="3">
        <f t="shared" si="1125"/>
        <v>15.497395833333327</v>
      </c>
      <c r="E8040" s="3">
        <f>MAX(B8040 - D8040/Inputs!$B$5, 0)</f>
        <v>17.906822916666673</v>
      </c>
      <c r="F8040" s="3">
        <f>MAX(D8040*Inputs!$B$5 - B8040, 0)</f>
        <v>0</v>
      </c>
      <c r="G8040" s="3">
        <f t="shared" si="1126"/>
        <v>7.09</v>
      </c>
      <c r="H8040" t="str">
        <f t="shared" si="1127"/>
        <v>Discharge</v>
      </c>
      <c r="I8040" s="3">
        <f t="shared" si="1132"/>
        <v>317.5587821954623</v>
      </c>
      <c r="J8040" s="3">
        <f t="shared" si="1133"/>
        <v>340</v>
      </c>
      <c r="K8040" s="3">
        <f>MIN(Inputs!$B$2, (Inputs!$B$8 - I8040)/Inputs!$B$9)</f>
        <v>23.922418559098585</v>
      </c>
      <c r="L8040" s="3">
        <f>MAX(MIN(Inputs!$B$2, I8040*Inputs!$B$10, Inputs!$B$8*Inputs!$B$4 - J8040), 0)</f>
        <v>0</v>
      </c>
      <c r="M8040" s="3">
        <f t="shared" si="1128"/>
        <v>0</v>
      </c>
      <c r="N8040" s="3">
        <f t="shared" si="1129"/>
        <v>0</v>
      </c>
      <c r="O8040" s="3">
        <f>IF(H8040="Reg", MIN(Inputs!$B$2, I8040*Inputs!$B$10, (Inputs!$B$8-I8040)/Inputs!$B$9), 0)</f>
        <v>0</v>
      </c>
      <c r="P8040" s="3">
        <f t="shared" si="1130"/>
        <v>0</v>
      </c>
      <c r="Q8040" s="3">
        <f t="shared" si="1131"/>
        <v>0</v>
      </c>
      <c r="R8040" s="3">
        <f>I8040 + M8040*Inputs!$B$9 - N8040/Inputs!$B$10</f>
        <v>317.5587821954623</v>
      </c>
    </row>
    <row r="8041" spans="1:18" x14ac:dyDescent="0.3">
      <c r="A8041" s="4">
        <v>46357.958333333343</v>
      </c>
      <c r="B8041" s="3">
        <v>29.884999999999998</v>
      </c>
      <c r="C8041" s="3">
        <v>6.52</v>
      </c>
      <c r="D8041" s="3">
        <f t="shared" si="1125"/>
        <v>15.497395833333327</v>
      </c>
      <c r="E8041" s="3">
        <f>MAX(B8041 - D8041/Inputs!$B$5, 0)</f>
        <v>12.274322916666673</v>
      </c>
      <c r="F8041" s="3">
        <f>MAX(D8041*Inputs!$B$5 - B8041, 0)</f>
        <v>0</v>
      </c>
      <c r="G8041" s="3">
        <f t="shared" si="1126"/>
        <v>6.52</v>
      </c>
      <c r="H8041" t="str">
        <f t="shared" si="1127"/>
        <v>Discharge</v>
      </c>
      <c r="I8041" s="3">
        <f t="shared" si="1132"/>
        <v>317.5587821954623</v>
      </c>
      <c r="J8041" s="3">
        <f t="shared" si="1133"/>
        <v>340</v>
      </c>
      <c r="K8041" s="3">
        <f>MIN(Inputs!$B$2, (Inputs!$B$8 - I8041)/Inputs!$B$9)</f>
        <v>23.922418559098585</v>
      </c>
      <c r="L8041" s="3">
        <f>MAX(MIN(Inputs!$B$2, I8041*Inputs!$B$10, Inputs!$B$8*Inputs!$B$4 - J8041), 0)</f>
        <v>0</v>
      </c>
      <c r="M8041" s="3">
        <f t="shared" si="1128"/>
        <v>0</v>
      </c>
      <c r="N8041" s="3">
        <f t="shared" si="1129"/>
        <v>0</v>
      </c>
      <c r="O8041" s="3">
        <f>IF(H8041="Reg", MIN(Inputs!$B$2, I8041*Inputs!$B$10, (Inputs!$B$8-I8041)/Inputs!$B$9), 0)</f>
        <v>0</v>
      </c>
      <c r="P8041" s="3">
        <f t="shared" si="1130"/>
        <v>0</v>
      </c>
      <c r="Q8041" s="3">
        <f t="shared" si="1131"/>
        <v>0</v>
      </c>
      <c r="R8041" s="3">
        <f>I8041 + M8041*Inputs!$B$9 - N8041/Inputs!$B$10</f>
        <v>317.5587821954623</v>
      </c>
    </row>
    <row r="8042" spans="1:18" x14ac:dyDescent="0.3">
      <c r="A8042" s="4">
        <v>46358</v>
      </c>
      <c r="B8042" s="3">
        <v>20.357500000000002</v>
      </c>
      <c r="C8042" s="3">
        <v>4.99</v>
      </c>
      <c r="D8042" s="3">
        <f t="shared" si="1125"/>
        <v>19.963020833333328</v>
      </c>
      <c r="E8042" s="3">
        <f>MAX(B8042 - D8042/Inputs!$B$5, 0)</f>
        <v>0</v>
      </c>
      <c r="F8042" s="3">
        <f>MAX(D8042*Inputs!$B$5 - B8042, 0)</f>
        <v>0</v>
      </c>
      <c r="G8042" s="3">
        <f t="shared" si="1126"/>
        <v>4.99</v>
      </c>
      <c r="H8042" t="str">
        <f t="shared" si="1127"/>
        <v>Reg</v>
      </c>
      <c r="I8042" s="3">
        <f t="shared" si="1132"/>
        <v>317.5587821954623</v>
      </c>
      <c r="J8042" s="3">
        <f t="shared" si="1133"/>
        <v>0</v>
      </c>
      <c r="K8042" s="3">
        <f>MIN(Inputs!$B$2, (Inputs!$B$8 - I8042)/Inputs!$B$9)</f>
        <v>23.922418559098585</v>
      </c>
      <c r="L8042" s="3">
        <f>MAX(MIN(Inputs!$B$2, I8042*Inputs!$B$10, Inputs!$B$8*Inputs!$B$4 - J8042), 0)</f>
        <v>170</v>
      </c>
      <c r="M8042" s="3">
        <f t="shared" si="1128"/>
        <v>0</v>
      </c>
      <c r="N8042" s="3">
        <f t="shared" si="1129"/>
        <v>0</v>
      </c>
      <c r="O8042" s="3">
        <f>IF(H8042="Reg", MIN(Inputs!$B$2, I8042*Inputs!$B$10, (Inputs!$B$8-I8042)/Inputs!$B$9), 0)</f>
        <v>23.922418559098585</v>
      </c>
      <c r="P8042" s="3">
        <f t="shared" si="1130"/>
        <v>0</v>
      </c>
      <c r="Q8042" s="3">
        <f t="shared" si="1131"/>
        <v>119.37286860990194</v>
      </c>
      <c r="R8042" s="3">
        <f>I8042 + M8042*Inputs!$B$9 - N8042/Inputs!$B$10</f>
        <v>317.5587821954623</v>
      </c>
    </row>
    <row r="8043" spans="1:18" x14ac:dyDescent="0.3">
      <c r="A8043" s="4">
        <v>46358.041666666657</v>
      </c>
      <c r="B8043" s="3">
        <v>18.092500000000001</v>
      </c>
      <c r="C8043" s="3">
        <v>1.03</v>
      </c>
      <c r="D8043" s="3">
        <f t="shared" si="1125"/>
        <v>19.963020833333328</v>
      </c>
      <c r="E8043" s="3">
        <f>MAX(B8043 - D8043/Inputs!$B$5, 0)</f>
        <v>0</v>
      </c>
      <c r="F8043" s="3">
        <f>MAX(D8043*Inputs!$B$5 - B8043, 0)</f>
        <v>0</v>
      </c>
      <c r="G8043" s="3">
        <f t="shared" si="1126"/>
        <v>1.03</v>
      </c>
      <c r="H8043" t="str">
        <f t="shared" si="1127"/>
        <v>Reg</v>
      </c>
      <c r="I8043" s="3">
        <f t="shared" si="1132"/>
        <v>317.5587821954623</v>
      </c>
      <c r="J8043" s="3">
        <f t="shared" si="1133"/>
        <v>0</v>
      </c>
      <c r="K8043" s="3">
        <f>MIN(Inputs!$B$2, (Inputs!$B$8 - I8043)/Inputs!$B$9)</f>
        <v>23.922418559098585</v>
      </c>
      <c r="L8043" s="3">
        <f>MAX(MIN(Inputs!$B$2, I8043*Inputs!$B$10, Inputs!$B$8*Inputs!$B$4 - J8043), 0)</f>
        <v>170</v>
      </c>
      <c r="M8043" s="3">
        <f t="shared" si="1128"/>
        <v>0</v>
      </c>
      <c r="N8043" s="3">
        <f t="shared" si="1129"/>
        <v>0</v>
      </c>
      <c r="O8043" s="3">
        <f>IF(H8043="Reg", MIN(Inputs!$B$2, I8043*Inputs!$B$10, (Inputs!$B$8-I8043)/Inputs!$B$9), 0)</f>
        <v>23.922418559098585</v>
      </c>
      <c r="P8043" s="3">
        <f t="shared" si="1130"/>
        <v>0</v>
      </c>
      <c r="Q8043" s="3">
        <f t="shared" si="1131"/>
        <v>24.640091115871542</v>
      </c>
      <c r="R8043" s="3">
        <f>I8043 + M8043*Inputs!$B$9 - N8043/Inputs!$B$10</f>
        <v>317.5587821954623</v>
      </c>
    </row>
    <row r="8044" spans="1:18" x14ac:dyDescent="0.3">
      <c r="A8044" s="4">
        <v>46358.083333333343</v>
      </c>
      <c r="B8044" s="3">
        <v>20.487499999999997</v>
      </c>
      <c r="C8044" s="3">
        <v>0.89</v>
      </c>
      <c r="D8044" s="3">
        <f t="shared" si="1125"/>
        <v>19.963020833333328</v>
      </c>
      <c r="E8044" s="3">
        <f>MAX(B8044 - D8044/Inputs!$B$5, 0)</f>
        <v>0</v>
      </c>
      <c r="F8044" s="3">
        <f>MAX(D8044*Inputs!$B$5 - B8044, 0)</f>
        <v>0</v>
      </c>
      <c r="G8044" s="3">
        <f t="shared" si="1126"/>
        <v>0.89</v>
      </c>
      <c r="H8044" t="str">
        <f t="shared" si="1127"/>
        <v>Reg</v>
      </c>
      <c r="I8044" s="3">
        <f t="shared" si="1132"/>
        <v>317.5587821954623</v>
      </c>
      <c r="J8044" s="3">
        <f t="shared" si="1133"/>
        <v>0</v>
      </c>
      <c r="K8044" s="3">
        <f>MIN(Inputs!$B$2, (Inputs!$B$8 - I8044)/Inputs!$B$9)</f>
        <v>23.922418559098585</v>
      </c>
      <c r="L8044" s="3">
        <f>MAX(MIN(Inputs!$B$2, I8044*Inputs!$B$10, Inputs!$B$8*Inputs!$B$4 - J8044), 0)</f>
        <v>170</v>
      </c>
      <c r="M8044" s="3">
        <f t="shared" si="1128"/>
        <v>0</v>
      </c>
      <c r="N8044" s="3">
        <f t="shared" si="1129"/>
        <v>0</v>
      </c>
      <c r="O8044" s="3">
        <f>IF(H8044="Reg", MIN(Inputs!$B$2, I8044*Inputs!$B$10, (Inputs!$B$8-I8044)/Inputs!$B$9), 0)</f>
        <v>23.922418559098585</v>
      </c>
      <c r="P8044" s="3">
        <f t="shared" si="1130"/>
        <v>0</v>
      </c>
      <c r="Q8044" s="3">
        <f t="shared" si="1131"/>
        <v>21.290952517597741</v>
      </c>
      <c r="R8044" s="3">
        <f>I8044 + M8044*Inputs!$B$9 - N8044/Inputs!$B$10</f>
        <v>317.5587821954623</v>
      </c>
    </row>
    <row r="8045" spans="1:18" x14ac:dyDescent="0.3">
      <c r="A8045" s="4">
        <v>46358.125</v>
      </c>
      <c r="B8045" s="3">
        <v>21.695</v>
      </c>
      <c r="C8045" s="3">
        <v>0.3</v>
      </c>
      <c r="D8045" s="3">
        <f t="shared" si="1125"/>
        <v>19.963020833333328</v>
      </c>
      <c r="E8045" s="3">
        <f>MAX(B8045 - D8045/Inputs!$B$5, 0)</f>
        <v>0</v>
      </c>
      <c r="F8045" s="3">
        <f>MAX(D8045*Inputs!$B$5 - B8045, 0)</f>
        <v>0</v>
      </c>
      <c r="G8045" s="3">
        <f t="shared" si="1126"/>
        <v>0.3</v>
      </c>
      <c r="H8045" t="str">
        <f t="shared" si="1127"/>
        <v>Reg</v>
      </c>
      <c r="I8045" s="3">
        <f t="shared" si="1132"/>
        <v>317.5587821954623</v>
      </c>
      <c r="J8045" s="3">
        <f t="shared" si="1133"/>
        <v>0</v>
      </c>
      <c r="K8045" s="3">
        <f>MIN(Inputs!$B$2, (Inputs!$B$8 - I8045)/Inputs!$B$9)</f>
        <v>23.922418559098585</v>
      </c>
      <c r="L8045" s="3">
        <f>MAX(MIN(Inputs!$B$2, I8045*Inputs!$B$10, Inputs!$B$8*Inputs!$B$4 - J8045), 0)</f>
        <v>170</v>
      </c>
      <c r="M8045" s="3">
        <f t="shared" si="1128"/>
        <v>0</v>
      </c>
      <c r="N8045" s="3">
        <f t="shared" si="1129"/>
        <v>0</v>
      </c>
      <c r="O8045" s="3">
        <f>IF(H8045="Reg", MIN(Inputs!$B$2, I8045*Inputs!$B$10, (Inputs!$B$8-I8045)/Inputs!$B$9), 0)</f>
        <v>23.922418559098585</v>
      </c>
      <c r="P8045" s="3">
        <f t="shared" si="1130"/>
        <v>0</v>
      </c>
      <c r="Q8045" s="3">
        <f t="shared" si="1131"/>
        <v>7.1767255677295756</v>
      </c>
      <c r="R8045" s="3">
        <f>I8045 + M8045*Inputs!$B$9 - N8045/Inputs!$B$10</f>
        <v>317.5587821954623</v>
      </c>
    </row>
    <row r="8046" spans="1:18" x14ac:dyDescent="0.3">
      <c r="A8046" s="4">
        <v>46358.166666666657</v>
      </c>
      <c r="B8046" s="3">
        <v>21.279999999999998</v>
      </c>
      <c r="C8046" s="3">
        <v>0.3</v>
      </c>
      <c r="D8046" s="3">
        <f t="shared" si="1125"/>
        <v>19.963020833333328</v>
      </c>
      <c r="E8046" s="3">
        <f>MAX(B8046 - D8046/Inputs!$B$5, 0)</f>
        <v>0</v>
      </c>
      <c r="F8046" s="3">
        <f>MAX(D8046*Inputs!$B$5 - B8046, 0)</f>
        <v>0</v>
      </c>
      <c r="G8046" s="3">
        <f t="shared" si="1126"/>
        <v>0.3</v>
      </c>
      <c r="H8046" t="str">
        <f t="shared" si="1127"/>
        <v>Reg</v>
      </c>
      <c r="I8046" s="3">
        <f t="shared" si="1132"/>
        <v>317.5587821954623</v>
      </c>
      <c r="J8046" s="3">
        <f t="shared" si="1133"/>
        <v>0</v>
      </c>
      <c r="K8046" s="3">
        <f>MIN(Inputs!$B$2, (Inputs!$B$8 - I8046)/Inputs!$B$9)</f>
        <v>23.922418559098585</v>
      </c>
      <c r="L8046" s="3">
        <f>MAX(MIN(Inputs!$B$2, I8046*Inputs!$B$10, Inputs!$B$8*Inputs!$B$4 - J8046), 0)</f>
        <v>170</v>
      </c>
      <c r="M8046" s="3">
        <f t="shared" si="1128"/>
        <v>0</v>
      </c>
      <c r="N8046" s="3">
        <f t="shared" si="1129"/>
        <v>0</v>
      </c>
      <c r="O8046" s="3">
        <f>IF(H8046="Reg", MIN(Inputs!$B$2, I8046*Inputs!$B$10, (Inputs!$B$8-I8046)/Inputs!$B$9), 0)</f>
        <v>23.922418559098585</v>
      </c>
      <c r="P8046" s="3">
        <f t="shared" si="1130"/>
        <v>0</v>
      </c>
      <c r="Q8046" s="3">
        <f t="shared" si="1131"/>
        <v>7.1767255677295756</v>
      </c>
      <c r="R8046" s="3">
        <f>I8046 + M8046*Inputs!$B$9 - N8046/Inputs!$B$10</f>
        <v>317.5587821954623</v>
      </c>
    </row>
    <row r="8047" spans="1:18" x14ac:dyDescent="0.3">
      <c r="A8047" s="4">
        <v>46358.208333333343</v>
      </c>
      <c r="B8047" s="3">
        <v>22.6875</v>
      </c>
      <c r="C8047" s="3">
        <v>0.44</v>
      </c>
      <c r="D8047" s="3">
        <f t="shared" si="1125"/>
        <v>19.963020833333328</v>
      </c>
      <c r="E8047" s="3">
        <f>MAX(B8047 - D8047/Inputs!$B$5, 0)</f>
        <v>2.2490530303080902E-3</v>
      </c>
      <c r="F8047" s="3">
        <f>MAX(D8047*Inputs!$B$5 - B8047, 0)</f>
        <v>0</v>
      </c>
      <c r="G8047" s="3">
        <f t="shared" si="1126"/>
        <v>0.44</v>
      </c>
      <c r="H8047" t="str">
        <f t="shared" si="1127"/>
        <v>Reg</v>
      </c>
      <c r="I8047" s="3">
        <f t="shared" si="1132"/>
        <v>317.5587821954623</v>
      </c>
      <c r="J8047" s="3">
        <f t="shared" si="1133"/>
        <v>0</v>
      </c>
      <c r="K8047" s="3">
        <f>MIN(Inputs!$B$2, (Inputs!$B$8 - I8047)/Inputs!$B$9)</f>
        <v>23.922418559098585</v>
      </c>
      <c r="L8047" s="3">
        <f>MAX(MIN(Inputs!$B$2, I8047*Inputs!$B$10, Inputs!$B$8*Inputs!$B$4 - J8047), 0)</f>
        <v>170</v>
      </c>
      <c r="M8047" s="3">
        <f t="shared" si="1128"/>
        <v>0</v>
      </c>
      <c r="N8047" s="3">
        <f t="shared" si="1129"/>
        <v>0</v>
      </c>
      <c r="O8047" s="3">
        <f>IF(H8047="Reg", MIN(Inputs!$B$2, I8047*Inputs!$B$10, (Inputs!$B$8-I8047)/Inputs!$B$9), 0)</f>
        <v>23.922418559098585</v>
      </c>
      <c r="P8047" s="3">
        <f t="shared" si="1130"/>
        <v>0</v>
      </c>
      <c r="Q8047" s="3">
        <f t="shared" si="1131"/>
        <v>10.525864166003377</v>
      </c>
      <c r="R8047" s="3">
        <f>I8047 + M8047*Inputs!$B$9 - N8047/Inputs!$B$10</f>
        <v>317.5587821954623</v>
      </c>
    </row>
    <row r="8048" spans="1:18" x14ac:dyDescent="0.3">
      <c r="A8048" s="4">
        <v>46358.25</v>
      </c>
      <c r="B8048" s="3">
        <v>24.094999999999999</v>
      </c>
      <c r="C8048" s="3">
        <v>22.75</v>
      </c>
      <c r="D8048" s="3">
        <f t="shared" si="1125"/>
        <v>19.963020833333328</v>
      </c>
      <c r="E8048" s="3">
        <f>MAX(B8048 - D8048/Inputs!$B$5, 0)</f>
        <v>1.409749053030307</v>
      </c>
      <c r="F8048" s="3">
        <f>MAX(D8048*Inputs!$B$5 - B8048, 0)</f>
        <v>0</v>
      </c>
      <c r="G8048" s="3">
        <f t="shared" si="1126"/>
        <v>22.75</v>
      </c>
      <c r="H8048" t="str">
        <f t="shared" si="1127"/>
        <v>Reg</v>
      </c>
      <c r="I8048" s="3">
        <f t="shared" si="1132"/>
        <v>317.5587821954623</v>
      </c>
      <c r="J8048" s="3">
        <f t="shared" si="1133"/>
        <v>0</v>
      </c>
      <c r="K8048" s="3">
        <f>MIN(Inputs!$B$2, (Inputs!$B$8 - I8048)/Inputs!$B$9)</f>
        <v>23.922418559098585</v>
      </c>
      <c r="L8048" s="3">
        <f>MAX(MIN(Inputs!$B$2, I8048*Inputs!$B$10, Inputs!$B$8*Inputs!$B$4 - J8048), 0)</f>
        <v>170</v>
      </c>
      <c r="M8048" s="3">
        <f t="shared" si="1128"/>
        <v>0</v>
      </c>
      <c r="N8048" s="3">
        <f t="shared" si="1129"/>
        <v>0</v>
      </c>
      <c r="O8048" s="3">
        <f>IF(H8048="Reg", MIN(Inputs!$B$2, I8048*Inputs!$B$10, (Inputs!$B$8-I8048)/Inputs!$B$9), 0)</f>
        <v>23.922418559098585</v>
      </c>
      <c r="P8048" s="3">
        <f t="shared" si="1130"/>
        <v>0</v>
      </c>
      <c r="Q8048" s="3">
        <f t="shared" si="1131"/>
        <v>544.23502221949275</v>
      </c>
      <c r="R8048" s="3">
        <f>I8048 + M8048*Inputs!$B$9 - N8048/Inputs!$B$10</f>
        <v>317.5587821954623</v>
      </c>
    </row>
    <row r="8049" spans="1:18" x14ac:dyDescent="0.3">
      <c r="A8049" s="4">
        <v>46358.291666666657</v>
      </c>
      <c r="B8049" s="3">
        <v>23.29</v>
      </c>
      <c r="C8049" s="3">
        <v>31.02</v>
      </c>
      <c r="D8049" s="3">
        <f t="shared" si="1125"/>
        <v>19.963020833333328</v>
      </c>
      <c r="E8049" s="3">
        <f>MAX(B8049 - D8049/Inputs!$B$5, 0)</f>
        <v>0.60474905303030724</v>
      </c>
      <c r="F8049" s="3">
        <f>MAX(D8049*Inputs!$B$5 - B8049, 0)</f>
        <v>0</v>
      </c>
      <c r="G8049" s="3">
        <f t="shared" si="1126"/>
        <v>31.02</v>
      </c>
      <c r="H8049" t="str">
        <f t="shared" si="1127"/>
        <v>Reg</v>
      </c>
      <c r="I8049" s="3">
        <f t="shared" si="1132"/>
        <v>317.5587821954623</v>
      </c>
      <c r="J8049" s="3">
        <f t="shared" si="1133"/>
        <v>0</v>
      </c>
      <c r="K8049" s="3">
        <f>MIN(Inputs!$B$2, (Inputs!$B$8 - I8049)/Inputs!$B$9)</f>
        <v>23.922418559098585</v>
      </c>
      <c r="L8049" s="3">
        <f>MAX(MIN(Inputs!$B$2, I8049*Inputs!$B$10, Inputs!$B$8*Inputs!$B$4 - J8049), 0)</f>
        <v>170</v>
      </c>
      <c r="M8049" s="3">
        <f t="shared" si="1128"/>
        <v>0</v>
      </c>
      <c r="N8049" s="3">
        <f t="shared" si="1129"/>
        <v>0</v>
      </c>
      <c r="O8049" s="3">
        <f>IF(H8049="Reg", MIN(Inputs!$B$2, I8049*Inputs!$B$10, (Inputs!$B$8-I8049)/Inputs!$B$9), 0)</f>
        <v>23.922418559098585</v>
      </c>
      <c r="P8049" s="3">
        <f t="shared" si="1130"/>
        <v>0</v>
      </c>
      <c r="Q8049" s="3">
        <f t="shared" si="1131"/>
        <v>742.07342370323806</v>
      </c>
      <c r="R8049" s="3">
        <f>I8049 + M8049*Inputs!$B$9 - N8049/Inputs!$B$10</f>
        <v>317.5587821954623</v>
      </c>
    </row>
    <row r="8050" spans="1:18" x14ac:dyDescent="0.3">
      <c r="A8050" s="4">
        <v>46358.333333333343</v>
      </c>
      <c r="B8050" s="3">
        <v>18.827500000000001</v>
      </c>
      <c r="C8050" s="3">
        <v>24.39</v>
      </c>
      <c r="D8050" s="3">
        <f t="shared" si="1125"/>
        <v>19.963020833333328</v>
      </c>
      <c r="E8050" s="3">
        <f>MAX(B8050 - D8050/Inputs!$B$5, 0)</f>
        <v>0</v>
      </c>
      <c r="F8050" s="3">
        <f>MAX(D8050*Inputs!$B$5 - B8050, 0)</f>
        <v>0</v>
      </c>
      <c r="G8050" s="3">
        <f t="shared" si="1126"/>
        <v>24.39</v>
      </c>
      <c r="H8050" t="str">
        <f t="shared" si="1127"/>
        <v>Reg</v>
      </c>
      <c r="I8050" s="3">
        <f t="shared" si="1132"/>
        <v>317.5587821954623</v>
      </c>
      <c r="J8050" s="3">
        <f t="shared" si="1133"/>
        <v>0</v>
      </c>
      <c r="K8050" s="3">
        <f>MIN(Inputs!$B$2, (Inputs!$B$8 - I8050)/Inputs!$B$9)</f>
        <v>23.922418559098585</v>
      </c>
      <c r="L8050" s="3">
        <f>MAX(MIN(Inputs!$B$2, I8050*Inputs!$B$10, Inputs!$B$8*Inputs!$B$4 - J8050), 0)</f>
        <v>170</v>
      </c>
      <c r="M8050" s="3">
        <f t="shared" si="1128"/>
        <v>0</v>
      </c>
      <c r="N8050" s="3">
        <f t="shared" si="1129"/>
        <v>0</v>
      </c>
      <c r="O8050" s="3">
        <f>IF(H8050="Reg", MIN(Inputs!$B$2, I8050*Inputs!$B$10, (Inputs!$B$8-I8050)/Inputs!$B$9), 0)</f>
        <v>23.922418559098585</v>
      </c>
      <c r="P8050" s="3">
        <f t="shared" si="1130"/>
        <v>0</v>
      </c>
      <c r="Q8050" s="3">
        <f t="shared" si="1131"/>
        <v>583.46778865641454</v>
      </c>
      <c r="R8050" s="3">
        <f>I8050 + M8050*Inputs!$B$9 - N8050/Inputs!$B$10</f>
        <v>317.5587821954623</v>
      </c>
    </row>
    <row r="8051" spans="1:18" x14ac:dyDescent="0.3">
      <c r="A8051" s="4">
        <v>46358.375</v>
      </c>
      <c r="B8051" s="3">
        <v>22.06</v>
      </c>
      <c r="C8051" s="3">
        <v>4.6500000000000004</v>
      </c>
      <c r="D8051" s="3">
        <f t="shared" si="1125"/>
        <v>19.963020833333328</v>
      </c>
      <c r="E8051" s="3">
        <f>MAX(B8051 - D8051/Inputs!$B$5, 0)</f>
        <v>0</v>
      </c>
      <c r="F8051" s="3">
        <f>MAX(D8051*Inputs!$B$5 - B8051, 0)</f>
        <v>0</v>
      </c>
      <c r="G8051" s="3">
        <f t="shared" si="1126"/>
        <v>4.6500000000000004</v>
      </c>
      <c r="H8051" t="str">
        <f t="shared" si="1127"/>
        <v>Reg</v>
      </c>
      <c r="I8051" s="3">
        <f t="shared" si="1132"/>
        <v>317.5587821954623</v>
      </c>
      <c r="J8051" s="3">
        <f t="shared" si="1133"/>
        <v>0</v>
      </c>
      <c r="K8051" s="3">
        <f>MIN(Inputs!$B$2, (Inputs!$B$8 - I8051)/Inputs!$B$9)</f>
        <v>23.922418559098585</v>
      </c>
      <c r="L8051" s="3">
        <f>MAX(MIN(Inputs!$B$2, I8051*Inputs!$B$10, Inputs!$B$8*Inputs!$B$4 - J8051), 0)</f>
        <v>170</v>
      </c>
      <c r="M8051" s="3">
        <f t="shared" si="1128"/>
        <v>0</v>
      </c>
      <c r="N8051" s="3">
        <f t="shared" si="1129"/>
        <v>0</v>
      </c>
      <c r="O8051" s="3">
        <f>IF(H8051="Reg", MIN(Inputs!$B$2, I8051*Inputs!$B$10, (Inputs!$B$8-I8051)/Inputs!$B$9), 0)</f>
        <v>23.922418559098585</v>
      </c>
      <c r="P8051" s="3">
        <f t="shared" si="1130"/>
        <v>0</v>
      </c>
      <c r="Q8051" s="3">
        <f t="shared" si="1131"/>
        <v>111.23924629980843</v>
      </c>
      <c r="R8051" s="3">
        <f>I8051 + M8051*Inputs!$B$9 - N8051/Inputs!$B$10</f>
        <v>317.5587821954623</v>
      </c>
    </row>
    <row r="8052" spans="1:18" x14ac:dyDescent="0.3">
      <c r="A8052" s="4">
        <v>46358.416666666657</v>
      </c>
      <c r="B8052" s="3">
        <v>21.664999999999999</v>
      </c>
      <c r="C8052" s="3">
        <v>2.98</v>
      </c>
      <c r="D8052" s="3">
        <f t="shared" si="1125"/>
        <v>19.963020833333328</v>
      </c>
      <c r="E8052" s="3">
        <f>MAX(B8052 - D8052/Inputs!$B$5, 0)</f>
        <v>0</v>
      </c>
      <c r="F8052" s="3">
        <f>MAX(D8052*Inputs!$B$5 - B8052, 0)</f>
        <v>0</v>
      </c>
      <c r="G8052" s="3">
        <f t="shared" si="1126"/>
        <v>2.98</v>
      </c>
      <c r="H8052" t="str">
        <f t="shared" si="1127"/>
        <v>Reg</v>
      </c>
      <c r="I8052" s="3">
        <f t="shared" si="1132"/>
        <v>317.5587821954623</v>
      </c>
      <c r="J8052" s="3">
        <f t="shared" si="1133"/>
        <v>0</v>
      </c>
      <c r="K8052" s="3">
        <f>MIN(Inputs!$B$2, (Inputs!$B$8 - I8052)/Inputs!$B$9)</f>
        <v>23.922418559098585</v>
      </c>
      <c r="L8052" s="3">
        <f>MAX(MIN(Inputs!$B$2, I8052*Inputs!$B$10, Inputs!$B$8*Inputs!$B$4 - J8052), 0)</f>
        <v>170</v>
      </c>
      <c r="M8052" s="3">
        <f t="shared" si="1128"/>
        <v>0</v>
      </c>
      <c r="N8052" s="3">
        <f t="shared" si="1129"/>
        <v>0</v>
      </c>
      <c r="O8052" s="3">
        <f>IF(H8052="Reg", MIN(Inputs!$B$2, I8052*Inputs!$B$10, (Inputs!$B$8-I8052)/Inputs!$B$9), 0)</f>
        <v>23.922418559098585</v>
      </c>
      <c r="P8052" s="3">
        <f t="shared" si="1130"/>
        <v>0</v>
      </c>
      <c r="Q8052" s="3">
        <f t="shared" si="1131"/>
        <v>71.288807306113782</v>
      </c>
      <c r="R8052" s="3">
        <f>I8052 + M8052*Inputs!$B$9 - N8052/Inputs!$B$10</f>
        <v>317.5587821954623</v>
      </c>
    </row>
    <row r="8053" spans="1:18" x14ac:dyDescent="0.3">
      <c r="A8053" s="4">
        <v>46358.458333333343</v>
      </c>
      <c r="B8053" s="3">
        <v>14.3575</v>
      </c>
      <c r="C8053" s="3">
        <v>0.7</v>
      </c>
      <c r="D8053" s="3">
        <f t="shared" si="1125"/>
        <v>19.963020833333328</v>
      </c>
      <c r="E8053" s="3">
        <f>MAX(B8053 - D8053/Inputs!$B$5, 0)</f>
        <v>0</v>
      </c>
      <c r="F8053" s="3">
        <f>MAX(D8053*Inputs!$B$5 - B8053, 0)</f>
        <v>3.2099583333333275</v>
      </c>
      <c r="G8053" s="3">
        <f t="shared" si="1126"/>
        <v>0.7</v>
      </c>
      <c r="H8053" t="str">
        <f t="shared" si="1127"/>
        <v>Charge</v>
      </c>
      <c r="I8053" s="3">
        <f t="shared" si="1132"/>
        <v>317.5587821954623</v>
      </c>
      <c r="J8053" s="3">
        <f t="shared" si="1133"/>
        <v>0</v>
      </c>
      <c r="K8053" s="3">
        <f>MIN(Inputs!$B$2, (Inputs!$B$8 - I8053)/Inputs!$B$9)</f>
        <v>23.922418559098585</v>
      </c>
      <c r="L8053" s="3">
        <f>MAX(MIN(Inputs!$B$2, I8053*Inputs!$B$10, Inputs!$B$8*Inputs!$B$4 - J8053), 0)</f>
        <v>170</v>
      </c>
      <c r="M8053" s="3">
        <f t="shared" si="1128"/>
        <v>23.922418559098585</v>
      </c>
      <c r="N8053" s="3">
        <f t="shared" si="1129"/>
        <v>0</v>
      </c>
      <c r="O8053" s="3">
        <f>IF(H8053="Reg", MIN(Inputs!$B$2, I8053*Inputs!$B$10, (Inputs!$B$8-I8053)/Inputs!$B$9), 0)</f>
        <v>0</v>
      </c>
      <c r="P8053" s="3">
        <f t="shared" si="1130"/>
        <v>-343.46612446225794</v>
      </c>
      <c r="Q8053" s="3">
        <f t="shared" si="1131"/>
        <v>0</v>
      </c>
      <c r="R8053" s="3">
        <f>I8053 + M8053*Inputs!$B$9 - N8053/Inputs!$B$10</f>
        <v>340</v>
      </c>
    </row>
    <row r="8054" spans="1:18" x14ac:dyDescent="0.3">
      <c r="A8054" s="4">
        <v>46358.5</v>
      </c>
      <c r="B8054" s="3">
        <v>9.5525000000000002</v>
      </c>
      <c r="C8054" s="3">
        <v>0.06</v>
      </c>
      <c r="D8054" s="3">
        <f t="shared" si="1125"/>
        <v>19.963020833333328</v>
      </c>
      <c r="E8054" s="3">
        <f>MAX(B8054 - D8054/Inputs!$B$5, 0)</f>
        <v>0</v>
      </c>
      <c r="F8054" s="3">
        <f>MAX(D8054*Inputs!$B$5 - B8054, 0)</f>
        <v>8.0149583333333272</v>
      </c>
      <c r="G8054" s="3">
        <f t="shared" si="1126"/>
        <v>0.06</v>
      </c>
      <c r="H8054" t="str">
        <f t="shared" si="1127"/>
        <v>Charge</v>
      </c>
      <c r="I8054" s="3">
        <f t="shared" si="1132"/>
        <v>340</v>
      </c>
      <c r="J8054" s="3">
        <f t="shared" si="1133"/>
        <v>0</v>
      </c>
      <c r="K8054" s="3">
        <f>MIN(Inputs!$B$2, (Inputs!$B$8 - I8054)/Inputs!$B$9)</f>
        <v>0</v>
      </c>
      <c r="L8054" s="3">
        <f>MAX(MIN(Inputs!$B$2, I8054*Inputs!$B$10, Inputs!$B$8*Inputs!$B$4 - J8054), 0)</f>
        <v>170</v>
      </c>
      <c r="M8054" s="3">
        <f t="shared" si="1128"/>
        <v>0</v>
      </c>
      <c r="N8054" s="3">
        <f t="shared" si="1129"/>
        <v>0</v>
      </c>
      <c r="O8054" s="3">
        <f>IF(H8054="Reg", MIN(Inputs!$B$2, I8054*Inputs!$B$10, (Inputs!$B$8-I8054)/Inputs!$B$9), 0)</f>
        <v>0</v>
      </c>
      <c r="P8054" s="3">
        <f t="shared" si="1130"/>
        <v>0</v>
      </c>
      <c r="Q8054" s="3">
        <f t="shared" si="1131"/>
        <v>0</v>
      </c>
      <c r="R8054" s="3">
        <f>I8054 + M8054*Inputs!$B$9 - N8054/Inputs!$B$10</f>
        <v>340</v>
      </c>
    </row>
    <row r="8055" spans="1:18" x14ac:dyDescent="0.3">
      <c r="A8055" s="4">
        <v>46358.541666666657</v>
      </c>
      <c r="B8055" s="3">
        <v>14.467500000000001</v>
      </c>
      <c r="C8055" s="3">
        <v>0.5</v>
      </c>
      <c r="D8055" s="3">
        <f t="shared" si="1125"/>
        <v>19.963020833333328</v>
      </c>
      <c r="E8055" s="3">
        <f>MAX(B8055 - D8055/Inputs!$B$5, 0)</f>
        <v>0</v>
      </c>
      <c r="F8055" s="3">
        <f>MAX(D8055*Inputs!$B$5 - B8055, 0)</f>
        <v>3.0999583333333263</v>
      </c>
      <c r="G8055" s="3">
        <f t="shared" si="1126"/>
        <v>0.5</v>
      </c>
      <c r="H8055" t="str">
        <f t="shared" si="1127"/>
        <v>Charge</v>
      </c>
      <c r="I8055" s="3">
        <f t="shared" si="1132"/>
        <v>340</v>
      </c>
      <c r="J8055" s="3">
        <f t="shared" si="1133"/>
        <v>0</v>
      </c>
      <c r="K8055" s="3">
        <f>MIN(Inputs!$B$2, (Inputs!$B$8 - I8055)/Inputs!$B$9)</f>
        <v>0</v>
      </c>
      <c r="L8055" s="3">
        <f>MAX(MIN(Inputs!$B$2, I8055*Inputs!$B$10, Inputs!$B$8*Inputs!$B$4 - J8055), 0)</f>
        <v>170</v>
      </c>
      <c r="M8055" s="3">
        <f t="shared" si="1128"/>
        <v>0</v>
      </c>
      <c r="N8055" s="3">
        <f t="shared" si="1129"/>
        <v>0</v>
      </c>
      <c r="O8055" s="3">
        <f>IF(H8055="Reg", MIN(Inputs!$B$2, I8055*Inputs!$B$10, (Inputs!$B$8-I8055)/Inputs!$B$9), 0)</f>
        <v>0</v>
      </c>
      <c r="P8055" s="3">
        <f t="shared" si="1130"/>
        <v>0</v>
      </c>
      <c r="Q8055" s="3">
        <f t="shared" si="1131"/>
        <v>0</v>
      </c>
      <c r="R8055" s="3">
        <f>I8055 + M8055*Inputs!$B$9 - N8055/Inputs!$B$10</f>
        <v>340</v>
      </c>
    </row>
    <row r="8056" spans="1:18" x14ac:dyDescent="0.3">
      <c r="A8056" s="4">
        <v>46358.583333333343</v>
      </c>
      <c r="B8056" s="3">
        <v>15.4575</v>
      </c>
      <c r="C8056" s="3">
        <v>0.7</v>
      </c>
      <c r="D8056" s="3">
        <f t="shared" si="1125"/>
        <v>19.963020833333328</v>
      </c>
      <c r="E8056" s="3">
        <f>MAX(B8056 - D8056/Inputs!$B$5, 0)</f>
        <v>0</v>
      </c>
      <c r="F8056" s="3">
        <f>MAX(D8056*Inputs!$B$5 - B8056, 0)</f>
        <v>2.1099583333333278</v>
      </c>
      <c r="G8056" s="3">
        <f t="shared" si="1126"/>
        <v>0.7</v>
      </c>
      <c r="H8056" t="str">
        <f t="shared" si="1127"/>
        <v>Charge</v>
      </c>
      <c r="I8056" s="3">
        <f t="shared" si="1132"/>
        <v>340</v>
      </c>
      <c r="J8056" s="3">
        <f t="shared" si="1133"/>
        <v>0</v>
      </c>
      <c r="K8056" s="3">
        <f>MIN(Inputs!$B$2, (Inputs!$B$8 - I8056)/Inputs!$B$9)</f>
        <v>0</v>
      </c>
      <c r="L8056" s="3">
        <f>MAX(MIN(Inputs!$B$2, I8056*Inputs!$B$10, Inputs!$B$8*Inputs!$B$4 - J8056), 0)</f>
        <v>170</v>
      </c>
      <c r="M8056" s="3">
        <f t="shared" si="1128"/>
        <v>0</v>
      </c>
      <c r="N8056" s="3">
        <f t="shared" si="1129"/>
        <v>0</v>
      </c>
      <c r="O8056" s="3">
        <f>IF(H8056="Reg", MIN(Inputs!$B$2, I8056*Inputs!$B$10, (Inputs!$B$8-I8056)/Inputs!$B$9), 0)</f>
        <v>0</v>
      </c>
      <c r="P8056" s="3">
        <f t="shared" si="1130"/>
        <v>0</v>
      </c>
      <c r="Q8056" s="3">
        <f t="shared" si="1131"/>
        <v>0</v>
      </c>
      <c r="R8056" s="3">
        <f>I8056 + M8056*Inputs!$B$9 - N8056/Inputs!$B$10</f>
        <v>340</v>
      </c>
    </row>
    <row r="8057" spans="1:18" x14ac:dyDescent="0.3">
      <c r="A8057" s="4">
        <v>46358.625</v>
      </c>
      <c r="B8057" s="3">
        <v>19.512499999999999</v>
      </c>
      <c r="C8057" s="3">
        <v>0.7</v>
      </c>
      <c r="D8057" s="3">
        <f t="shared" si="1125"/>
        <v>19.963020833333328</v>
      </c>
      <c r="E8057" s="3">
        <f>MAX(B8057 - D8057/Inputs!$B$5, 0)</f>
        <v>0</v>
      </c>
      <c r="F8057" s="3">
        <f>MAX(D8057*Inputs!$B$5 - B8057, 0)</f>
        <v>0</v>
      </c>
      <c r="G8057" s="3">
        <f t="shared" si="1126"/>
        <v>0.7</v>
      </c>
      <c r="H8057" t="str">
        <f t="shared" si="1127"/>
        <v>Reg</v>
      </c>
      <c r="I8057" s="3">
        <f t="shared" si="1132"/>
        <v>340</v>
      </c>
      <c r="J8057" s="3">
        <f t="shared" si="1133"/>
        <v>0</v>
      </c>
      <c r="K8057" s="3">
        <f>MIN(Inputs!$B$2, (Inputs!$B$8 - I8057)/Inputs!$B$9)</f>
        <v>0</v>
      </c>
      <c r="L8057" s="3">
        <f>MAX(MIN(Inputs!$B$2, I8057*Inputs!$B$10, Inputs!$B$8*Inputs!$B$4 - J8057), 0)</f>
        <v>170</v>
      </c>
      <c r="M8057" s="3">
        <f t="shared" si="1128"/>
        <v>0</v>
      </c>
      <c r="N8057" s="3">
        <f t="shared" si="1129"/>
        <v>0</v>
      </c>
      <c r="O8057" s="3">
        <f>IF(H8057="Reg", MIN(Inputs!$B$2, I8057*Inputs!$B$10, (Inputs!$B$8-I8057)/Inputs!$B$9), 0)</f>
        <v>0</v>
      </c>
      <c r="P8057" s="3">
        <f t="shared" si="1130"/>
        <v>0</v>
      </c>
      <c r="Q8057" s="3">
        <f t="shared" si="1131"/>
        <v>0</v>
      </c>
      <c r="R8057" s="3">
        <f>I8057 + M8057*Inputs!$B$9 - N8057/Inputs!$B$10</f>
        <v>340</v>
      </c>
    </row>
    <row r="8058" spans="1:18" x14ac:dyDescent="0.3">
      <c r="A8058" s="4">
        <v>46358.666666666657</v>
      </c>
      <c r="B8058" s="3">
        <v>24.97</v>
      </c>
      <c r="C8058" s="3">
        <v>0.85</v>
      </c>
      <c r="D8058" s="3">
        <f t="shared" si="1125"/>
        <v>19.963020833333328</v>
      </c>
      <c r="E8058" s="3">
        <f>MAX(B8058 - D8058/Inputs!$B$5, 0)</f>
        <v>2.284749053030307</v>
      </c>
      <c r="F8058" s="3">
        <f>MAX(D8058*Inputs!$B$5 - B8058, 0)</f>
        <v>0</v>
      </c>
      <c r="G8058" s="3">
        <f t="shared" si="1126"/>
        <v>0.85</v>
      </c>
      <c r="H8058" t="str">
        <f t="shared" si="1127"/>
        <v>Discharge</v>
      </c>
      <c r="I8058" s="3">
        <f t="shared" si="1132"/>
        <v>340</v>
      </c>
      <c r="J8058" s="3">
        <f t="shared" si="1133"/>
        <v>0</v>
      </c>
      <c r="K8058" s="3">
        <f>MIN(Inputs!$B$2, (Inputs!$B$8 - I8058)/Inputs!$B$9)</f>
        <v>0</v>
      </c>
      <c r="L8058" s="3">
        <f>MAX(MIN(Inputs!$B$2, I8058*Inputs!$B$10, Inputs!$B$8*Inputs!$B$4 - J8058), 0)</f>
        <v>170</v>
      </c>
      <c r="M8058" s="3">
        <f t="shared" si="1128"/>
        <v>0</v>
      </c>
      <c r="N8058" s="3">
        <f t="shared" si="1129"/>
        <v>170</v>
      </c>
      <c r="O8058" s="3">
        <f>IF(H8058="Reg", MIN(Inputs!$B$2, I8058*Inputs!$B$10, (Inputs!$B$8-I8058)/Inputs!$B$9), 0)</f>
        <v>0</v>
      </c>
      <c r="P8058" s="3">
        <f t="shared" si="1130"/>
        <v>4244.8999999999996</v>
      </c>
      <c r="Q8058" s="3">
        <f t="shared" si="1131"/>
        <v>0</v>
      </c>
      <c r="R8058" s="3">
        <f>I8058 + M8058*Inputs!$B$9 - N8058/Inputs!$B$10</f>
        <v>158.77939109773115</v>
      </c>
    </row>
    <row r="8059" spans="1:18" x14ac:dyDescent="0.3">
      <c r="A8059" s="4">
        <v>46358.708333333343</v>
      </c>
      <c r="B8059" s="3">
        <v>25.704999999999998</v>
      </c>
      <c r="C8059" s="3">
        <v>3</v>
      </c>
      <c r="D8059" s="3">
        <f t="shared" si="1125"/>
        <v>19.963020833333328</v>
      </c>
      <c r="E8059" s="3">
        <f>MAX(B8059 - D8059/Inputs!$B$5, 0)</f>
        <v>3.0197490530303064</v>
      </c>
      <c r="F8059" s="3">
        <f>MAX(D8059*Inputs!$B$5 - B8059, 0)</f>
        <v>0</v>
      </c>
      <c r="G8059" s="3">
        <f t="shared" si="1126"/>
        <v>3</v>
      </c>
      <c r="H8059" t="str">
        <f t="shared" si="1127"/>
        <v>Discharge</v>
      </c>
      <c r="I8059" s="3">
        <f t="shared" si="1132"/>
        <v>158.77939109773115</v>
      </c>
      <c r="J8059" s="3">
        <f t="shared" si="1133"/>
        <v>170</v>
      </c>
      <c r="K8059" s="3">
        <f>MIN(Inputs!$B$2, (Inputs!$B$8 - I8059)/Inputs!$B$9)</f>
        <v>170</v>
      </c>
      <c r="L8059" s="3">
        <f>MAX(MIN(Inputs!$B$2, I8059*Inputs!$B$10, Inputs!$B$8*Inputs!$B$4 - J8059), 0)</f>
        <v>148.94827166799323</v>
      </c>
      <c r="M8059" s="3">
        <f t="shared" si="1128"/>
        <v>0</v>
      </c>
      <c r="N8059" s="3">
        <f t="shared" si="1129"/>
        <v>148.94827166799323</v>
      </c>
      <c r="O8059" s="3">
        <f>IF(H8059="Reg", MIN(Inputs!$B$2, I8059*Inputs!$B$10, (Inputs!$B$8-I8059)/Inputs!$B$9), 0)</f>
        <v>0</v>
      </c>
      <c r="P8059" s="3">
        <f t="shared" si="1130"/>
        <v>3828.7153232257656</v>
      </c>
      <c r="Q8059" s="3">
        <f t="shared" si="1131"/>
        <v>0</v>
      </c>
      <c r="R8059" s="3">
        <f>I8059 + M8059*Inputs!$B$9 - N8059/Inputs!$B$10</f>
        <v>0</v>
      </c>
    </row>
    <row r="8060" spans="1:18" x14ac:dyDescent="0.3">
      <c r="A8060" s="4">
        <v>46358.75</v>
      </c>
      <c r="B8060" s="3">
        <v>23.675000000000001</v>
      </c>
      <c r="C8060" s="3">
        <v>5</v>
      </c>
      <c r="D8060" s="3">
        <f t="shared" si="1125"/>
        <v>19.963020833333328</v>
      </c>
      <c r="E8060" s="3">
        <f>MAX(B8060 - D8060/Inputs!$B$5, 0)</f>
        <v>0.9897490530303088</v>
      </c>
      <c r="F8060" s="3">
        <f>MAX(D8060*Inputs!$B$5 - B8060, 0)</f>
        <v>0</v>
      </c>
      <c r="G8060" s="3">
        <f t="shared" si="1126"/>
        <v>5</v>
      </c>
      <c r="H8060" t="str">
        <f t="shared" si="1127"/>
        <v>Reg</v>
      </c>
      <c r="I8060" s="3">
        <f t="shared" si="1132"/>
        <v>0</v>
      </c>
      <c r="J8060" s="3">
        <f t="shared" si="1133"/>
        <v>318.94827166799325</v>
      </c>
      <c r="K8060" s="3">
        <f>MIN(Inputs!$B$2, (Inputs!$B$8 - I8060)/Inputs!$B$9)</f>
        <v>170</v>
      </c>
      <c r="L8060" s="3">
        <f>MAX(MIN(Inputs!$B$2, I8060*Inputs!$B$10, Inputs!$B$8*Inputs!$B$4 - J8060), 0)</f>
        <v>0</v>
      </c>
      <c r="M8060" s="3">
        <f t="shared" si="1128"/>
        <v>0</v>
      </c>
      <c r="N8060" s="3">
        <f t="shared" si="1129"/>
        <v>0</v>
      </c>
      <c r="O8060" s="3">
        <f>IF(H8060="Reg", MIN(Inputs!$B$2, I8060*Inputs!$B$10, (Inputs!$B$8-I8060)/Inputs!$B$9), 0)</f>
        <v>0</v>
      </c>
      <c r="P8060" s="3">
        <f t="shared" si="1130"/>
        <v>0</v>
      </c>
      <c r="Q8060" s="3">
        <f t="shared" si="1131"/>
        <v>0</v>
      </c>
      <c r="R8060" s="3">
        <f>I8060 + M8060*Inputs!$B$9 - N8060/Inputs!$B$10</f>
        <v>0</v>
      </c>
    </row>
    <row r="8061" spans="1:18" x14ac:dyDescent="0.3">
      <c r="A8061" s="4">
        <v>46358.791666666657</v>
      </c>
      <c r="B8061" s="3">
        <v>23.832500000000003</v>
      </c>
      <c r="C8061" s="3">
        <v>5</v>
      </c>
      <c r="D8061" s="3">
        <f t="shared" si="1125"/>
        <v>19.963020833333328</v>
      </c>
      <c r="E8061" s="3">
        <f>MAX(B8061 - D8061/Inputs!$B$5, 0)</f>
        <v>1.1472490530303112</v>
      </c>
      <c r="F8061" s="3">
        <f>MAX(D8061*Inputs!$B$5 - B8061, 0)</f>
        <v>0</v>
      </c>
      <c r="G8061" s="3">
        <f t="shared" si="1126"/>
        <v>5</v>
      </c>
      <c r="H8061" t="str">
        <f t="shared" si="1127"/>
        <v>Reg</v>
      </c>
      <c r="I8061" s="3">
        <f t="shared" si="1132"/>
        <v>0</v>
      </c>
      <c r="J8061" s="3">
        <f t="shared" si="1133"/>
        <v>318.94827166799325</v>
      </c>
      <c r="K8061" s="3">
        <f>MIN(Inputs!$B$2, (Inputs!$B$8 - I8061)/Inputs!$B$9)</f>
        <v>170</v>
      </c>
      <c r="L8061" s="3">
        <f>MAX(MIN(Inputs!$B$2, I8061*Inputs!$B$10, Inputs!$B$8*Inputs!$B$4 - J8061), 0)</f>
        <v>0</v>
      </c>
      <c r="M8061" s="3">
        <f t="shared" si="1128"/>
        <v>0</v>
      </c>
      <c r="N8061" s="3">
        <f t="shared" si="1129"/>
        <v>0</v>
      </c>
      <c r="O8061" s="3">
        <f>IF(H8061="Reg", MIN(Inputs!$B$2, I8061*Inputs!$B$10, (Inputs!$B$8-I8061)/Inputs!$B$9), 0)</f>
        <v>0</v>
      </c>
      <c r="P8061" s="3">
        <f t="shared" si="1130"/>
        <v>0</v>
      </c>
      <c r="Q8061" s="3">
        <f t="shared" si="1131"/>
        <v>0</v>
      </c>
      <c r="R8061" s="3">
        <f>I8061 + M8061*Inputs!$B$9 - N8061/Inputs!$B$10</f>
        <v>0</v>
      </c>
    </row>
    <row r="8062" spans="1:18" x14ac:dyDescent="0.3">
      <c r="A8062" s="4">
        <v>46358.833333333343</v>
      </c>
      <c r="B8062" s="3">
        <v>20.702500000000001</v>
      </c>
      <c r="C8062" s="3">
        <v>3</v>
      </c>
      <c r="D8062" s="3">
        <f t="shared" si="1125"/>
        <v>19.963020833333328</v>
      </c>
      <c r="E8062" s="3">
        <f>MAX(B8062 - D8062/Inputs!$B$5, 0)</f>
        <v>0</v>
      </c>
      <c r="F8062" s="3">
        <f>MAX(D8062*Inputs!$B$5 - B8062, 0)</f>
        <v>0</v>
      </c>
      <c r="G8062" s="3">
        <f t="shared" si="1126"/>
        <v>3</v>
      </c>
      <c r="H8062" t="str">
        <f t="shared" si="1127"/>
        <v>Reg</v>
      </c>
      <c r="I8062" s="3">
        <f t="shared" si="1132"/>
        <v>0</v>
      </c>
      <c r="J8062" s="3">
        <f t="shared" si="1133"/>
        <v>318.94827166799325</v>
      </c>
      <c r="K8062" s="3">
        <f>MIN(Inputs!$B$2, (Inputs!$B$8 - I8062)/Inputs!$B$9)</f>
        <v>170</v>
      </c>
      <c r="L8062" s="3">
        <f>MAX(MIN(Inputs!$B$2, I8062*Inputs!$B$10, Inputs!$B$8*Inputs!$B$4 - J8062), 0)</f>
        <v>0</v>
      </c>
      <c r="M8062" s="3">
        <f t="shared" si="1128"/>
        <v>0</v>
      </c>
      <c r="N8062" s="3">
        <f t="shared" si="1129"/>
        <v>0</v>
      </c>
      <c r="O8062" s="3">
        <f>IF(H8062="Reg", MIN(Inputs!$B$2, I8062*Inputs!$B$10, (Inputs!$B$8-I8062)/Inputs!$B$9), 0)</f>
        <v>0</v>
      </c>
      <c r="P8062" s="3">
        <f t="shared" si="1130"/>
        <v>0</v>
      </c>
      <c r="Q8062" s="3">
        <f t="shared" si="1131"/>
        <v>0</v>
      </c>
      <c r="R8062" s="3">
        <f>I8062 + M8062*Inputs!$B$9 - N8062/Inputs!$B$10</f>
        <v>0</v>
      </c>
    </row>
    <row r="8063" spans="1:18" x14ac:dyDescent="0.3">
      <c r="A8063" s="4">
        <v>46358.875</v>
      </c>
      <c r="B8063" s="3">
        <v>17.342500000000001</v>
      </c>
      <c r="C8063" s="3">
        <v>1</v>
      </c>
      <c r="D8063" s="3">
        <f t="shared" si="1125"/>
        <v>19.963020833333328</v>
      </c>
      <c r="E8063" s="3">
        <f>MAX(B8063 - D8063/Inputs!$B$5, 0)</f>
        <v>0</v>
      </c>
      <c r="F8063" s="3">
        <f>MAX(D8063*Inputs!$B$5 - B8063, 0)</f>
        <v>0.22495833333332627</v>
      </c>
      <c r="G8063" s="3">
        <f t="shared" si="1126"/>
        <v>1</v>
      </c>
      <c r="H8063" t="str">
        <f t="shared" si="1127"/>
        <v>Reg</v>
      </c>
      <c r="I8063" s="3">
        <f t="shared" si="1132"/>
        <v>0</v>
      </c>
      <c r="J8063" s="3">
        <f t="shared" si="1133"/>
        <v>318.94827166799325</v>
      </c>
      <c r="K8063" s="3">
        <f>MIN(Inputs!$B$2, (Inputs!$B$8 - I8063)/Inputs!$B$9)</f>
        <v>170</v>
      </c>
      <c r="L8063" s="3">
        <f>MAX(MIN(Inputs!$B$2, I8063*Inputs!$B$10, Inputs!$B$8*Inputs!$B$4 - J8063), 0)</f>
        <v>0</v>
      </c>
      <c r="M8063" s="3">
        <f t="shared" si="1128"/>
        <v>0</v>
      </c>
      <c r="N8063" s="3">
        <f t="shared" si="1129"/>
        <v>0</v>
      </c>
      <c r="O8063" s="3">
        <f>IF(H8063="Reg", MIN(Inputs!$B$2, I8063*Inputs!$B$10, (Inputs!$B$8-I8063)/Inputs!$B$9), 0)</f>
        <v>0</v>
      </c>
      <c r="P8063" s="3">
        <f t="shared" si="1130"/>
        <v>0</v>
      </c>
      <c r="Q8063" s="3">
        <f t="shared" si="1131"/>
        <v>0</v>
      </c>
      <c r="R8063" s="3">
        <f>I8063 + M8063*Inputs!$B$9 - N8063/Inputs!$B$10</f>
        <v>0</v>
      </c>
    </row>
    <row r="8064" spans="1:18" x14ac:dyDescent="0.3">
      <c r="A8064" s="4">
        <v>46358.916666666657</v>
      </c>
      <c r="B8064" s="3">
        <v>16.134999999999998</v>
      </c>
      <c r="C8064" s="3">
        <v>0.88</v>
      </c>
      <c r="D8064" s="3">
        <f t="shared" si="1125"/>
        <v>19.963020833333328</v>
      </c>
      <c r="E8064" s="3">
        <f>MAX(B8064 - D8064/Inputs!$B$5, 0)</f>
        <v>0</v>
      </c>
      <c r="F8064" s="3">
        <f>MAX(D8064*Inputs!$B$5 - B8064, 0)</f>
        <v>1.4324583333333294</v>
      </c>
      <c r="G8064" s="3">
        <f t="shared" si="1126"/>
        <v>0.88</v>
      </c>
      <c r="H8064" t="str">
        <f t="shared" si="1127"/>
        <v>Charge</v>
      </c>
      <c r="I8064" s="3">
        <f t="shared" si="1132"/>
        <v>0</v>
      </c>
      <c r="J8064" s="3">
        <f t="shared" si="1133"/>
        <v>318.94827166799325</v>
      </c>
      <c r="K8064" s="3">
        <f>MIN(Inputs!$B$2, (Inputs!$B$8 - I8064)/Inputs!$B$9)</f>
        <v>170</v>
      </c>
      <c r="L8064" s="3">
        <f>MAX(MIN(Inputs!$B$2, I8064*Inputs!$B$10, Inputs!$B$8*Inputs!$B$4 - J8064), 0)</f>
        <v>0</v>
      </c>
      <c r="M8064" s="3">
        <f t="shared" si="1128"/>
        <v>170</v>
      </c>
      <c r="N8064" s="3">
        <f t="shared" si="1129"/>
        <v>0</v>
      </c>
      <c r="O8064" s="3">
        <f>IF(H8064="Reg", MIN(Inputs!$B$2, I8064*Inputs!$B$10, (Inputs!$B$8-I8064)/Inputs!$B$9), 0)</f>
        <v>0</v>
      </c>
      <c r="P8064" s="3">
        <f t="shared" si="1130"/>
        <v>-2742.95</v>
      </c>
      <c r="Q8064" s="3">
        <f t="shared" si="1131"/>
        <v>0</v>
      </c>
      <c r="R8064" s="3">
        <f>I8064 + M8064*Inputs!$B$9 - N8064/Inputs!$B$10</f>
        <v>159.4741358339966</v>
      </c>
    </row>
    <row r="8065" spans="1:18" x14ac:dyDescent="0.3">
      <c r="A8065" s="4">
        <v>46358.958333333343</v>
      </c>
      <c r="B8065" s="3">
        <v>18.865000000000002</v>
      </c>
      <c r="C8065" s="3">
        <v>0.88</v>
      </c>
      <c r="D8065" s="3">
        <f t="shared" si="1125"/>
        <v>19.963020833333328</v>
      </c>
      <c r="E8065" s="3">
        <f>MAX(B8065 - D8065/Inputs!$B$5, 0)</f>
        <v>0</v>
      </c>
      <c r="F8065" s="3">
        <f>MAX(D8065*Inputs!$B$5 - B8065, 0)</f>
        <v>0</v>
      </c>
      <c r="G8065" s="3">
        <f t="shared" si="1126"/>
        <v>0.88</v>
      </c>
      <c r="H8065" t="str">
        <f t="shared" si="1127"/>
        <v>Reg</v>
      </c>
      <c r="I8065" s="3">
        <f t="shared" si="1132"/>
        <v>159.4741358339966</v>
      </c>
      <c r="J8065" s="3">
        <f t="shared" si="1133"/>
        <v>318.94827166799325</v>
      </c>
      <c r="K8065" s="3">
        <f>MIN(Inputs!$B$2, (Inputs!$B$8 - I8065)/Inputs!$B$9)</f>
        <v>170</v>
      </c>
      <c r="L8065" s="3">
        <f>MAX(MIN(Inputs!$B$2, I8065*Inputs!$B$10, Inputs!$B$8*Inputs!$B$4 - J8065), 0)</f>
        <v>21.051728332006746</v>
      </c>
      <c r="M8065" s="3">
        <f t="shared" si="1128"/>
        <v>0</v>
      </c>
      <c r="N8065" s="3">
        <f t="shared" si="1129"/>
        <v>0</v>
      </c>
      <c r="O8065" s="3">
        <f>IF(H8065="Reg", MIN(Inputs!$B$2, I8065*Inputs!$B$10, (Inputs!$B$8-I8065)/Inputs!$B$9), 0)</f>
        <v>149.6</v>
      </c>
      <c r="P8065" s="3">
        <f t="shared" si="1130"/>
        <v>0</v>
      </c>
      <c r="Q8065" s="3">
        <f t="shared" si="1131"/>
        <v>131.648</v>
      </c>
      <c r="R8065" s="3">
        <f>I8065 + M8065*Inputs!$B$9 - N8065/Inputs!$B$10</f>
        <v>159.4741358339966</v>
      </c>
    </row>
    <row r="8066" spans="1:18" x14ac:dyDescent="0.3">
      <c r="A8066" s="4">
        <v>46359</v>
      </c>
      <c r="B8066" s="3">
        <v>34.484999999999999</v>
      </c>
      <c r="C8066" s="3">
        <v>0.27</v>
      </c>
      <c r="D8066" s="3">
        <f t="shared" ref="D8066:D8129" si="1134">AVERAGEIFS(B:B, A:A, "&gt;="&amp;INT(A8066), A:A, "&lt;"&amp;INT(A8066)+1)</f>
        <v>35.630104166666662</v>
      </c>
      <c r="E8066" s="3">
        <f>MAX(B8066 - D8066/Inputs!$B$5, 0)</f>
        <v>0</v>
      </c>
      <c r="F8066" s="3">
        <f>MAX(D8066*Inputs!$B$5 - B8066, 0)</f>
        <v>0</v>
      </c>
      <c r="G8066" s="3">
        <f t="shared" ref="G8066:G8129" si="1135">C8066</f>
        <v>0.27</v>
      </c>
      <c r="H8066" t="str">
        <f t="shared" ref="H8066:H8129" si="1136">IF(MAX(E8066, F8066, G8066)&lt;=0, "Idle", IF(AND(G8066&gt;=E8066, G8066&gt;=F8066), "Reg", IF(E8066&gt;=F8066, "Discharge", "Charge")))</f>
        <v>Reg</v>
      </c>
      <c r="I8066" s="3">
        <f t="shared" si="1132"/>
        <v>159.4741358339966</v>
      </c>
      <c r="J8066" s="3">
        <f t="shared" si="1133"/>
        <v>0</v>
      </c>
      <c r="K8066" s="3">
        <f>MIN(Inputs!$B$2, (Inputs!$B$8 - I8066)/Inputs!$B$9)</f>
        <v>170</v>
      </c>
      <c r="L8066" s="3">
        <f>MAX(MIN(Inputs!$B$2, I8066*Inputs!$B$10, Inputs!$B$8*Inputs!$B$4 - J8066), 0)</f>
        <v>149.6</v>
      </c>
      <c r="M8066" s="3">
        <f t="shared" ref="M8066:M8129" si="1137">IF(H8066="Charge", K8066, 0)</f>
        <v>0</v>
      </c>
      <c r="N8066" s="3">
        <f t="shared" ref="N8066:N8129" si="1138">IF(H8066="Discharge", L8066, 0)</f>
        <v>0</v>
      </c>
      <c r="O8066" s="3">
        <f>IF(H8066="Reg", MIN(Inputs!$B$2, I8066*Inputs!$B$10, (Inputs!$B$8-I8066)/Inputs!$B$9), 0)</f>
        <v>149.6</v>
      </c>
      <c r="P8066" s="3">
        <f t="shared" ref="P8066:P8129" si="1139">(N8066 - M8066) * B8066</f>
        <v>0</v>
      </c>
      <c r="Q8066" s="3">
        <f t="shared" ref="Q8066:Q8129" si="1140">O8066 * C8066</f>
        <v>40.392000000000003</v>
      </c>
      <c r="R8066" s="3">
        <f>I8066 + M8066*Inputs!$B$9 - N8066/Inputs!$B$10</f>
        <v>159.4741358339966</v>
      </c>
    </row>
    <row r="8067" spans="1:18" x14ac:dyDescent="0.3">
      <c r="A8067" s="4">
        <v>46359.041666666657</v>
      </c>
      <c r="B8067" s="3">
        <v>32.307500000000005</v>
      </c>
      <c r="C8067" s="3">
        <v>0.19</v>
      </c>
      <c r="D8067" s="3">
        <f t="shared" si="1134"/>
        <v>35.630104166666662</v>
      </c>
      <c r="E8067" s="3">
        <f>MAX(B8067 - D8067/Inputs!$B$5, 0)</f>
        <v>0</v>
      </c>
      <c r="F8067" s="3">
        <f>MAX(D8067*Inputs!$B$5 - B8067, 0)</f>
        <v>0</v>
      </c>
      <c r="G8067" s="3">
        <f t="shared" si="1135"/>
        <v>0.19</v>
      </c>
      <c r="H8067" t="str">
        <f t="shared" si="1136"/>
        <v>Reg</v>
      </c>
      <c r="I8067" s="3">
        <f t="shared" ref="I8067:I8130" si="1141">R8066</f>
        <v>159.4741358339966</v>
      </c>
      <c r="J8067" s="3">
        <f t="shared" ref="J8067:J8130" si="1142">IF(INT(A8067)=INT(A8066), J8066 + N8066, 0)</f>
        <v>0</v>
      </c>
      <c r="K8067" s="3">
        <f>MIN(Inputs!$B$2, (Inputs!$B$8 - I8067)/Inputs!$B$9)</f>
        <v>170</v>
      </c>
      <c r="L8067" s="3">
        <f>MAX(MIN(Inputs!$B$2, I8067*Inputs!$B$10, Inputs!$B$8*Inputs!$B$4 - J8067), 0)</f>
        <v>149.6</v>
      </c>
      <c r="M8067" s="3">
        <f t="shared" si="1137"/>
        <v>0</v>
      </c>
      <c r="N8067" s="3">
        <f t="shared" si="1138"/>
        <v>0</v>
      </c>
      <c r="O8067" s="3">
        <f>IF(H8067="Reg", MIN(Inputs!$B$2, I8067*Inputs!$B$10, (Inputs!$B$8-I8067)/Inputs!$B$9), 0)</f>
        <v>149.6</v>
      </c>
      <c r="P8067" s="3">
        <f t="shared" si="1139"/>
        <v>0</v>
      </c>
      <c r="Q8067" s="3">
        <f t="shared" si="1140"/>
        <v>28.423999999999999</v>
      </c>
      <c r="R8067" s="3">
        <f>I8067 + M8067*Inputs!$B$9 - N8067/Inputs!$B$10</f>
        <v>159.4741358339966</v>
      </c>
    </row>
    <row r="8068" spans="1:18" x14ac:dyDescent="0.3">
      <c r="A8068" s="4">
        <v>46359.083333333343</v>
      </c>
      <c r="B8068" s="3">
        <v>31.434999999999999</v>
      </c>
      <c r="C8068" s="3">
        <v>0.3</v>
      </c>
      <c r="D8068" s="3">
        <f t="shared" si="1134"/>
        <v>35.630104166666662</v>
      </c>
      <c r="E8068" s="3">
        <f>MAX(B8068 - D8068/Inputs!$B$5, 0)</f>
        <v>0</v>
      </c>
      <c r="F8068" s="3">
        <f>MAX(D8068*Inputs!$B$5 - B8068, 0)</f>
        <v>0</v>
      </c>
      <c r="G8068" s="3">
        <f t="shared" si="1135"/>
        <v>0.3</v>
      </c>
      <c r="H8068" t="str">
        <f t="shared" si="1136"/>
        <v>Reg</v>
      </c>
      <c r="I8068" s="3">
        <f t="shared" si="1141"/>
        <v>159.4741358339966</v>
      </c>
      <c r="J8068" s="3">
        <f t="shared" si="1142"/>
        <v>0</v>
      </c>
      <c r="K8068" s="3">
        <f>MIN(Inputs!$B$2, (Inputs!$B$8 - I8068)/Inputs!$B$9)</f>
        <v>170</v>
      </c>
      <c r="L8068" s="3">
        <f>MAX(MIN(Inputs!$B$2, I8068*Inputs!$B$10, Inputs!$B$8*Inputs!$B$4 - J8068), 0)</f>
        <v>149.6</v>
      </c>
      <c r="M8068" s="3">
        <f t="shared" si="1137"/>
        <v>0</v>
      </c>
      <c r="N8068" s="3">
        <f t="shared" si="1138"/>
        <v>0</v>
      </c>
      <c r="O8068" s="3">
        <f>IF(H8068="Reg", MIN(Inputs!$B$2, I8068*Inputs!$B$10, (Inputs!$B$8-I8068)/Inputs!$B$9), 0)</f>
        <v>149.6</v>
      </c>
      <c r="P8068" s="3">
        <f t="shared" si="1139"/>
        <v>0</v>
      </c>
      <c r="Q8068" s="3">
        <f t="shared" si="1140"/>
        <v>44.879999999999995</v>
      </c>
      <c r="R8068" s="3">
        <f>I8068 + M8068*Inputs!$B$9 - N8068/Inputs!$B$10</f>
        <v>159.4741358339966</v>
      </c>
    </row>
    <row r="8069" spans="1:18" x14ac:dyDescent="0.3">
      <c r="A8069" s="4">
        <v>46359.125</v>
      </c>
      <c r="B8069" s="3">
        <v>28.782500000000002</v>
      </c>
      <c r="C8069" s="3">
        <v>0.1</v>
      </c>
      <c r="D8069" s="3">
        <f t="shared" si="1134"/>
        <v>35.630104166666662</v>
      </c>
      <c r="E8069" s="3">
        <f>MAX(B8069 - D8069/Inputs!$B$5, 0)</f>
        <v>0</v>
      </c>
      <c r="F8069" s="3">
        <f>MAX(D8069*Inputs!$B$5 - B8069, 0)</f>
        <v>2.571991666666662</v>
      </c>
      <c r="G8069" s="3">
        <f t="shared" si="1135"/>
        <v>0.1</v>
      </c>
      <c r="H8069" t="str">
        <f t="shared" si="1136"/>
        <v>Charge</v>
      </c>
      <c r="I8069" s="3">
        <f t="shared" si="1141"/>
        <v>159.4741358339966</v>
      </c>
      <c r="J8069" s="3">
        <f t="shared" si="1142"/>
        <v>0</v>
      </c>
      <c r="K8069" s="3">
        <f>MIN(Inputs!$B$2, (Inputs!$B$8 - I8069)/Inputs!$B$9)</f>
        <v>170</v>
      </c>
      <c r="L8069" s="3">
        <f>MAX(MIN(Inputs!$B$2, I8069*Inputs!$B$10, Inputs!$B$8*Inputs!$B$4 - J8069), 0)</f>
        <v>149.6</v>
      </c>
      <c r="M8069" s="3">
        <f t="shared" si="1137"/>
        <v>170</v>
      </c>
      <c r="N8069" s="3">
        <f t="shared" si="1138"/>
        <v>0</v>
      </c>
      <c r="O8069" s="3">
        <f>IF(H8069="Reg", MIN(Inputs!$B$2, I8069*Inputs!$B$10, (Inputs!$B$8-I8069)/Inputs!$B$9), 0)</f>
        <v>0</v>
      </c>
      <c r="P8069" s="3">
        <f t="shared" si="1139"/>
        <v>-4893.0250000000005</v>
      </c>
      <c r="Q8069" s="3">
        <f t="shared" si="1140"/>
        <v>0</v>
      </c>
      <c r="R8069" s="3">
        <f>I8069 + M8069*Inputs!$B$9 - N8069/Inputs!$B$10</f>
        <v>318.9482716679932</v>
      </c>
    </row>
    <row r="8070" spans="1:18" x14ac:dyDescent="0.3">
      <c r="A8070" s="4">
        <v>46359.166666666657</v>
      </c>
      <c r="B8070" s="3">
        <v>27.907499999999999</v>
      </c>
      <c r="C8070" s="3">
        <v>0.19</v>
      </c>
      <c r="D8070" s="3">
        <f t="shared" si="1134"/>
        <v>35.630104166666662</v>
      </c>
      <c r="E8070" s="3">
        <f>MAX(B8070 - D8070/Inputs!$B$5, 0)</f>
        <v>0</v>
      </c>
      <c r="F8070" s="3">
        <f>MAX(D8070*Inputs!$B$5 - B8070, 0)</f>
        <v>3.4469916666666656</v>
      </c>
      <c r="G8070" s="3">
        <f t="shared" si="1135"/>
        <v>0.19</v>
      </c>
      <c r="H8070" t="str">
        <f t="shared" si="1136"/>
        <v>Charge</v>
      </c>
      <c r="I8070" s="3">
        <f t="shared" si="1141"/>
        <v>318.9482716679932</v>
      </c>
      <c r="J8070" s="3">
        <f t="shared" si="1142"/>
        <v>0</v>
      </c>
      <c r="K8070" s="3">
        <f>MIN(Inputs!$B$2, (Inputs!$B$8 - I8070)/Inputs!$B$9)</f>
        <v>22.44121780453775</v>
      </c>
      <c r="L8070" s="3">
        <f>MAX(MIN(Inputs!$B$2, I8070*Inputs!$B$10, Inputs!$B$8*Inputs!$B$4 - J8070), 0)</f>
        <v>170</v>
      </c>
      <c r="M8070" s="3">
        <f t="shared" si="1137"/>
        <v>22.44121780453775</v>
      </c>
      <c r="N8070" s="3">
        <f t="shared" si="1138"/>
        <v>0</v>
      </c>
      <c r="O8070" s="3">
        <f>IF(H8070="Reg", MIN(Inputs!$B$2, I8070*Inputs!$B$10, (Inputs!$B$8-I8070)/Inputs!$B$9), 0)</f>
        <v>0</v>
      </c>
      <c r="P8070" s="3">
        <f t="shared" si="1139"/>
        <v>-626.27828588013722</v>
      </c>
      <c r="Q8070" s="3">
        <f t="shared" si="1140"/>
        <v>0</v>
      </c>
      <c r="R8070" s="3">
        <f>I8070 + M8070*Inputs!$B$9 - N8070/Inputs!$B$10</f>
        <v>340</v>
      </c>
    </row>
    <row r="8071" spans="1:18" x14ac:dyDescent="0.3">
      <c r="A8071" s="4">
        <v>46359.208333333343</v>
      </c>
      <c r="B8071" s="3">
        <v>30.265000000000001</v>
      </c>
      <c r="C8071" s="3">
        <v>0.4</v>
      </c>
      <c r="D8071" s="3">
        <f t="shared" si="1134"/>
        <v>35.630104166666662</v>
      </c>
      <c r="E8071" s="3">
        <f>MAX(B8071 - D8071/Inputs!$B$5, 0)</f>
        <v>0</v>
      </c>
      <c r="F8071" s="3">
        <f>MAX(D8071*Inputs!$B$5 - B8071, 0)</f>
        <v>1.0894916666666639</v>
      </c>
      <c r="G8071" s="3">
        <f t="shared" si="1135"/>
        <v>0.4</v>
      </c>
      <c r="H8071" t="str">
        <f t="shared" si="1136"/>
        <v>Charge</v>
      </c>
      <c r="I8071" s="3">
        <f t="shared" si="1141"/>
        <v>340</v>
      </c>
      <c r="J8071" s="3">
        <f t="shared" si="1142"/>
        <v>0</v>
      </c>
      <c r="K8071" s="3">
        <f>MIN(Inputs!$B$2, (Inputs!$B$8 - I8071)/Inputs!$B$9)</f>
        <v>0</v>
      </c>
      <c r="L8071" s="3">
        <f>MAX(MIN(Inputs!$B$2, I8071*Inputs!$B$10, Inputs!$B$8*Inputs!$B$4 - J8071), 0)</f>
        <v>170</v>
      </c>
      <c r="M8071" s="3">
        <f t="shared" si="1137"/>
        <v>0</v>
      </c>
      <c r="N8071" s="3">
        <f t="shared" si="1138"/>
        <v>0</v>
      </c>
      <c r="O8071" s="3">
        <f>IF(H8071="Reg", MIN(Inputs!$B$2, I8071*Inputs!$B$10, (Inputs!$B$8-I8071)/Inputs!$B$9), 0)</f>
        <v>0</v>
      </c>
      <c r="P8071" s="3">
        <f t="shared" si="1139"/>
        <v>0</v>
      </c>
      <c r="Q8071" s="3">
        <f t="shared" si="1140"/>
        <v>0</v>
      </c>
      <c r="R8071" s="3">
        <f>I8071 + M8071*Inputs!$B$9 - N8071/Inputs!$B$10</f>
        <v>340</v>
      </c>
    </row>
    <row r="8072" spans="1:18" x14ac:dyDescent="0.3">
      <c r="A8072" s="4">
        <v>46359.25</v>
      </c>
      <c r="B8072" s="3">
        <v>38.862499999999997</v>
      </c>
      <c r="C8072" s="3">
        <v>0.88</v>
      </c>
      <c r="D8072" s="3">
        <f t="shared" si="1134"/>
        <v>35.630104166666662</v>
      </c>
      <c r="E8072" s="3">
        <f>MAX(B8072 - D8072/Inputs!$B$5, 0)</f>
        <v>0</v>
      </c>
      <c r="F8072" s="3">
        <f>MAX(D8072*Inputs!$B$5 - B8072, 0)</f>
        <v>0</v>
      </c>
      <c r="G8072" s="3">
        <f t="shared" si="1135"/>
        <v>0.88</v>
      </c>
      <c r="H8072" t="str">
        <f t="shared" si="1136"/>
        <v>Reg</v>
      </c>
      <c r="I8072" s="3">
        <f t="shared" si="1141"/>
        <v>340</v>
      </c>
      <c r="J8072" s="3">
        <f t="shared" si="1142"/>
        <v>0</v>
      </c>
      <c r="K8072" s="3">
        <f>MIN(Inputs!$B$2, (Inputs!$B$8 - I8072)/Inputs!$B$9)</f>
        <v>0</v>
      </c>
      <c r="L8072" s="3">
        <f>MAX(MIN(Inputs!$B$2, I8072*Inputs!$B$10, Inputs!$B$8*Inputs!$B$4 - J8072), 0)</f>
        <v>170</v>
      </c>
      <c r="M8072" s="3">
        <f t="shared" si="1137"/>
        <v>0</v>
      </c>
      <c r="N8072" s="3">
        <f t="shared" si="1138"/>
        <v>0</v>
      </c>
      <c r="O8072" s="3">
        <f>IF(H8072="Reg", MIN(Inputs!$B$2, I8072*Inputs!$B$10, (Inputs!$B$8-I8072)/Inputs!$B$9), 0)</f>
        <v>0</v>
      </c>
      <c r="P8072" s="3">
        <f t="shared" si="1139"/>
        <v>0</v>
      </c>
      <c r="Q8072" s="3">
        <f t="shared" si="1140"/>
        <v>0</v>
      </c>
      <c r="R8072" s="3">
        <f>I8072 + M8072*Inputs!$B$9 - N8072/Inputs!$B$10</f>
        <v>340</v>
      </c>
    </row>
    <row r="8073" spans="1:18" x14ac:dyDescent="0.3">
      <c r="A8073" s="4">
        <v>46359.291666666657</v>
      </c>
      <c r="B8073" s="3">
        <v>40.089999999999996</v>
      </c>
      <c r="C8073" s="3">
        <v>3</v>
      </c>
      <c r="D8073" s="3">
        <f t="shared" si="1134"/>
        <v>35.630104166666662</v>
      </c>
      <c r="E8073" s="3">
        <f>MAX(B8073 - D8073/Inputs!$B$5, 0)</f>
        <v>0</v>
      </c>
      <c r="F8073" s="3">
        <f>MAX(D8073*Inputs!$B$5 - B8073, 0)</f>
        <v>0</v>
      </c>
      <c r="G8073" s="3">
        <f t="shared" si="1135"/>
        <v>3</v>
      </c>
      <c r="H8073" t="str">
        <f t="shared" si="1136"/>
        <v>Reg</v>
      </c>
      <c r="I8073" s="3">
        <f t="shared" si="1141"/>
        <v>340</v>
      </c>
      <c r="J8073" s="3">
        <f t="shared" si="1142"/>
        <v>0</v>
      </c>
      <c r="K8073" s="3">
        <f>MIN(Inputs!$B$2, (Inputs!$B$8 - I8073)/Inputs!$B$9)</f>
        <v>0</v>
      </c>
      <c r="L8073" s="3">
        <f>MAX(MIN(Inputs!$B$2, I8073*Inputs!$B$10, Inputs!$B$8*Inputs!$B$4 - J8073), 0)</f>
        <v>170</v>
      </c>
      <c r="M8073" s="3">
        <f t="shared" si="1137"/>
        <v>0</v>
      </c>
      <c r="N8073" s="3">
        <f t="shared" si="1138"/>
        <v>0</v>
      </c>
      <c r="O8073" s="3">
        <f>IF(H8073="Reg", MIN(Inputs!$B$2, I8073*Inputs!$B$10, (Inputs!$B$8-I8073)/Inputs!$B$9), 0)</f>
        <v>0</v>
      </c>
      <c r="P8073" s="3">
        <f t="shared" si="1139"/>
        <v>0</v>
      </c>
      <c r="Q8073" s="3">
        <f t="shared" si="1140"/>
        <v>0</v>
      </c>
      <c r="R8073" s="3">
        <f>I8073 + M8073*Inputs!$B$9 - N8073/Inputs!$B$10</f>
        <v>340</v>
      </c>
    </row>
    <row r="8074" spans="1:18" x14ac:dyDescent="0.3">
      <c r="A8074" s="4">
        <v>46359.333333333343</v>
      </c>
      <c r="B8074" s="3">
        <v>36.252499999999998</v>
      </c>
      <c r="C8074" s="3">
        <v>3</v>
      </c>
      <c r="D8074" s="3">
        <f t="shared" si="1134"/>
        <v>35.630104166666662</v>
      </c>
      <c r="E8074" s="3">
        <f>MAX(B8074 - D8074/Inputs!$B$5, 0)</f>
        <v>0</v>
      </c>
      <c r="F8074" s="3">
        <f>MAX(D8074*Inputs!$B$5 - B8074, 0)</f>
        <v>0</v>
      </c>
      <c r="G8074" s="3">
        <f t="shared" si="1135"/>
        <v>3</v>
      </c>
      <c r="H8074" t="str">
        <f t="shared" si="1136"/>
        <v>Reg</v>
      </c>
      <c r="I8074" s="3">
        <f t="shared" si="1141"/>
        <v>340</v>
      </c>
      <c r="J8074" s="3">
        <f t="shared" si="1142"/>
        <v>0</v>
      </c>
      <c r="K8074" s="3">
        <f>MIN(Inputs!$B$2, (Inputs!$B$8 - I8074)/Inputs!$B$9)</f>
        <v>0</v>
      </c>
      <c r="L8074" s="3">
        <f>MAX(MIN(Inputs!$B$2, I8074*Inputs!$B$10, Inputs!$B$8*Inputs!$B$4 - J8074), 0)</f>
        <v>170</v>
      </c>
      <c r="M8074" s="3">
        <f t="shared" si="1137"/>
        <v>0</v>
      </c>
      <c r="N8074" s="3">
        <f t="shared" si="1138"/>
        <v>0</v>
      </c>
      <c r="O8074" s="3">
        <f>IF(H8074="Reg", MIN(Inputs!$B$2, I8074*Inputs!$B$10, (Inputs!$B$8-I8074)/Inputs!$B$9), 0)</f>
        <v>0</v>
      </c>
      <c r="P8074" s="3">
        <f t="shared" si="1139"/>
        <v>0</v>
      </c>
      <c r="Q8074" s="3">
        <f t="shared" si="1140"/>
        <v>0</v>
      </c>
      <c r="R8074" s="3">
        <f>I8074 + M8074*Inputs!$B$9 - N8074/Inputs!$B$10</f>
        <v>340</v>
      </c>
    </row>
    <row r="8075" spans="1:18" x14ac:dyDescent="0.3">
      <c r="A8075" s="4">
        <v>46359.375</v>
      </c>
      <c r="B8075" s="3">
        <v>41.52</v>
      </c>
      <c r="C8075" s="3">
        <v>1.2</v>
      </c>
      <c r="D8075" s="3">
        <f t="shared" si="1134"/>
        <v>35.630104166666662</v>
      </c>
      <c r="E8075" s="3">
        <f>MAX(B8075 - D8075/Inputs!$B$5, 0)</f>
        <v>1.0312452651515258</v>
      </c>
      <c r="F8075" s="3">
        <f>MAX(D8075*Inputs!$B$5 - B8075, 0)</f>
        <v>0</v>
      </c>
      <c r="G8075" s="3">
        <f t="shared" si="1135"/>
        <v>1.2</v>
      </c>
      <c r="H8075" t="str">
        <f t="shared" si="1136"/>
        <v>Reg</v>
      </c>
      <c r="I8075" s="3">
        <f t="shared" si="1141"/>
        <v>340</v>
      </c>
      <c r="J8075" s="3">
        <f t="shared" si="1142"/>
        <v>0</v>
      </c>
      <c r="K8075" s="3">
        <f>MIN(Inputs!$B$2, (Inputs!$B$8 - I8075)/Inputs!$B$9)</f>
        <v>0</v>
      </c>
      <c r="L8075" s="3">
        <f>MAX(MIN(Inputs!$B$2, I8075*Inputs!$B$10, Inputs!$B$8*Inputs!$B$4 - J8075), 0)</f>
        <v>170</v>
      </c>
      <c r="M8075" s="3">
        <f t="shared" si="1137"/>
        <v>0</v>
      </c>
      <c r="N8075" s="3">
        <f t="shared" si="1138"/>
        <v>0</v>
      </c>
      <c r="O8075" s="3">
        <f>IF(H8075="Reg", MIN(Inputs!$B$2, I8075*Inputs!$B$10, (Inputs!$B$8-I8075)/Inputs!$B$9), 0)</f>
        <v>0</v>
      </c>
      <c r="P8075" s="3">
        <f t="shared" si="1139"/>
        <v>0</v>
      </c>
      <c r="Q8075" s="3">
        <f t="shared" si="1140"/>
        <v>0</v>
      </c>
      <c r="R8075" s="3">
        <f>I8075 + M8075*Inputs!$B$9 - N8075/Inputs!$B$10</f>
        <v>340</v>
      </c>
    </row>
    <row r="8076" spans="1:18" x14ac:dyDescent="0.3">
      <c r="A8076" s="4">
        <v>46359.416666666657</v>
      </c>
      <c r="B8076" s="3">
        <v>41.942500000000003</v>
      </c>
      <c r="C8076" s="3">
        <v>0.63</v>
      </c>
      <c r="D8076" s="3">
        <f t="shared" si="1134"/>
        <v>35.630104166666662</v>
      </c>
      <c r="E8076" s="3">
        <f>MAX(B8076 - D8076/Inputs!$B$5, 0)</f>
        <v>1.4537452651515252</v>
      </c>
      <c r="F8076" s="3">
        <f>MAX(D8076*Inputs!$B$5 - B8076, 0)</f>
        <v>0</v>
      </c>
      <c r="G8076" s="3">
        <f t="shared" si="1135"/>
        <v>0.63</v>
      </c>
      <c r="H8076" t="str">
        <f t="shared" si="1136"/>
        <v>Discharge</v>
      </c>
      <c r="I8076" s="3">
        <f t="shared" si="1141"/>
        <v>340</v>
      </c>
      <c r="J8076" s="3">
        <f t="shared" si="1142"/>
        <v>0</v>
      </c>
      <c r="K8076" s="3">
        <f>MIN(Inputs!$B$2, (Inputs!$B$8 - I8076)/Inputs!$B$9)</f>
        <v>0</v>
      </c>
      <c r="L8076" s="3">
        <f>MAX(MIN(Inputs!$B$2, I8076*Inputs!$B$10, Inputs!$B$8*Inputs!$B$4 - J8076), 0)</f>
        <v>170</v>
      </c>
      <c r="M8076" s="3">
        <f t="shared" si="1137"/>
        <v>0</v>
      </c>
      <c r="N8076" s="3">
        <f t="shared" si="1138"/>
        <v>170</v>
      </c>
      <c r="O8076" s="3">
        <f>IF(H8076="Reg", MIN(Inputs!$B$2, I8076*Inputs!$B$10, (Inputs!$B$8-I8076)/Inputs!$B$9), 0)</f>
        <v>0</v>
      </c>
      <c r="P8076" s="3">
        <f t="shared" si="1139"/>
        <v>7130.2250000000004</v>
      </c>
      <c r="Q8076" s="3">
        <f t="shared" si="1140"/>
        <v>0</v>
      </c>
      <c r="R8076" s="3">
        <f>I8076 + M8076*Inputs!$B$9 - N8076/Inputs!$B$10</f>
        <v>158.77939109773115</v>
      </c>
    </row>
    <row r="8077" spans="1:18" x14ac:dyDescent="0.3">
      <c r="A8077" s="4">
        <v>46359.458333333343</v>
      </c>
      <c r="B8077" s="3">
        <v>37.412499999999994</v>
      </c>
      <c r="C8077" s="3">
        <v>0.3</v>
      </c>
      <c r="D8077" s="3">
        <f t="shared" si="1134"/>
        <v>35.630104166666662</v>
      </c>
      <c r="E8077" s="3">
        <f>MAX(B8077 - D8077/Inputs!$B$5, 0)</f>
        <v>0</v>
      </c>
      <c r="F8077" s="3">
        <f>MAX(D8077*Inputs!$B$5 - B8077, 0)</f>
        <v>0</v>
      </c>
      <c r="G8077" s="3">
        <f t="shared" si="1135"/>
        <v>0.3</v>
      </c>
      <c r="H8077" t="str">
        <f t="shared" si="1136"/>
        <v>Reg</v>
      </c>
      <c r="I8077" s="3">
        <f t="shared" si="1141"/>
        <v>158.77939109773115</v>
      </c>
      <c r="J8077" s="3">
        <f t="shared" si="1142"/>
        <v>170</v>
      </c>
      <c r="K8077" s="3">
        <f>MIN(Inputs!$B$2, (Inputs!$B$8 - I8077)/Inputs!$B$9)</f>
        <v>170</v>
      </c>
      <c r="L8077" s="3">
        <f>MAX(MIN(Inputs!$B$2, I8077*Inputs!$B$10, Inputs!$B$8*Inputs!$B$4 - J8077), 0)</f>
        <v>148.94827166799323</v>
      </c>
      <c r="M8077" s="3">
        <f t="shared" si="1137"/>
        <v>0</v>
      </c>
      <c r="N8077" s="3">
        <f t="shared" si="1138"/>
        <v>0</v>
      </c>
      <c r="O8077" s="3">
        <f>IF(H8077="Reg", MIN(Inputs!$B$2, I8077*Inputs!$B$10, (Inputs!$B$8-I8077)/Inputs!$B$9), 0)</f>
        <v>148.94827166799323</v>
      </c>
      <c r="P8077" s="3">
        <f t="shared" si="1139"/>
        <v>0</v>
      </c>
      <c r="Q8077" s="3">
        <f t="shared" si="1140"/>
        <v>44.684481500397965</v>
      </c>
      <c r="R8077" s="3">
        <f>I8077 + M8077*Inputs!$B$9 - N8077/Inputs!$B$10</f>
        <v>158.77939109773115</v>
      </c>
    </row>
    <row r="8078" spans="1:18" x14ac:dyDescent="0.3">
      <c r="A8078" s="4">
        <v>46359.5</v>
      </c>
      <c r="B8078" s="3">
        <v>34.85</v>
      </c>
      <c r="C8078" s="3">
        <v>0.17</v>
      </c>
      <c r="D8078" s="3">
        <f t="shared" si="1134"/>
        <v>35.630104166666662</v>
      </c>
      <c r="E8078" s="3">
        <f>MAX(B8078 - D8078/Inputs!$B$5, 0)</f>
        <v>0</v>
      </c>
      <c r="F8078" s="3">
        <f>MAX(D8078*Inputs!$B$5 - B8078, 0)</f>
        <v>0</v>
      </c>
      <c r="G8078" s="3">
        <f t="shared" si="1135"/>
        <v>0.17</v>
      </c>
      <c r="H8078" t="str">
        <f t="shared" si="1136"/>
        <v>Reg</v>
      </c>
      <c r="I8078" s="3">
        <f t="shared" si="1141"/>
        <v>158.77939109773115</v>
      </c>
      <c r="J8078" s="3">
        <f t="shared" si="1142"/>
        <v>170</v>
      </c>
      <c r="K8078" s="3">
        <f>MIN(Inputs!$B$2, (Inputs!$B$8 - I8078)/Inputs!$B$9)</f>
        <v>170</v>
      </c>
      <c r="L8078" s="3">
        <f>MAX(MIN(Inputs!$B$2, I8078*Inputs!$B$10, Inputs!$B$8*Inputs!$B$4 - J8078), 0)</f>
        <v>148.94827166799323</v>
      </c>
      <c r="M8078" s="3">
        <f t="shared" si="1137"/>
        <v>0</v>
      </c>
      <c r="N8078" s="3">
        <f t="shared" si="1138"/>
        <v>0</v>
      </c>
      <c r="O8078" s="3">
        <f>IF(H8078="Reg", MIN(Inputs!$B$2, I8078*Inputs!$B$10, (Inputs!$B$8-I8078)/Inputs!$B$9), 0)</f>
        <v>148.94827166799323</v>
      </c>
      <c r="P8078" s="3">
        <f t="shared" si="1139"/>
        <v>0</v>
      </c>
      <c r="Q8078" s="3">
        <f t="shared" si="1140"/>
        <v>25.32120618355885</v>
      </c>
      <c r="R8078" s="3">
        <f>I8078 + M8078*Inputs!$B$9 - N8078/Inputs!$B$10</f>
        <v>158.77939109773115</v>
      </c>
    </row>
    <row r="8079" spans="1:18" x14ac:dyDescent="0.3">
      <c r="A8079" s="4">
        <v>46359.541666666657</v>
      </c>
      <c r="B8079" s="3">
        <v>30.955000000000002</v>
      </c>
      <c r="C8079" s="3">
        <v>0.25</v>
      </c>
      <c r="D8079" s="3">
        <f t="shared" si="1134"/>
        <v>35.630104166666662</v>
      </c>
      <c r="E8079" s="3">
        <f>MAX(B8079 - D8079/Inputs!$B$5, 0)</f>
        <v>0</v>
      </c>
      <c r="F8079" s="3">
        <f>MAX(D8079*Inputs!$B$5 - B8079, 0)</f>
        <v>0.39949166666666258</v>
      </c>
      <c r="G8079" s="3">
        <f t="shared" si="1135"/>
        <v>0.25</v>
      </c>
      <c r="H8079" t="str">
        <f t="shared" si="1136"/>
        <v>Charge</v>
      </c>
      <c r="I8079" s="3">
        <f t="shared" si="1141"/>
        <v>158.77939109773115</v>
      </c>
      <c r="J8079" s="3">
        <f t="shared" si="1142"/>
        <v>170</v>
      </c>
      <c r="K8079" s="3">
        <f>MIN(Inputs!$B$2, (Inputs!$B$8 - I8079)/Inputs!$B$9)</f>
        <v>170</v>
      </c>
      <c r="L8079" s="3">
        <f>MAX(MIN(Inputs!$B$2, I8079*Inputs!$B$10, Inputs!$B$8*Inputs!$B$4 - J8079), 0)</f>
        <v>148.94827166799323</v>
      </c>
      <c r="M8079" s="3">
        <f t="shared" si="1137"/>
        <v>170</v>
      </c>
      <c r="N8079" s="3">
        <f t="shared" si="1138"/>
        <v>0</v>
      </c>
      <c r="O8079" s="3">
        <f>IF(H8079="Reg", MIN(Inputs!$B$2, I8079*Inputs!$B$10, (Inputs!$B$8-I8079)/Inputs!$B$9), 0)</f>
        <v>0</v>
      </c>
      <c r="P8079" s="3">
        <f t="shared" si="1139"/>
        <v>-5262.35</v>
      </c>
      <c r="Q8079" s="3">
        <f t="shared" si="1140"/>
        <v>0</v>
      </c>
      <c r="R8079" s="3">
        <f>I8079 + M8079*Inputs!$B$9 - N8079/Inputs!$B$10</f>
        <v>318.25352693172772</v>
      </c>
    </row>
    <row r="8080" spans="1:18" x14ac:dyDescent="0.3">
      <c r="A8080" s="4">
        <v>46359.583333333343</v>
      </c>
      <c r="B8080" s="3">
        <v>27.6325</v>
      </c>
      <c r="C8080" s="3">
        <v>0.41</v>
      </c>
      <c r="D8080" s="3">
        <f t="shared" si="1134"/>
        <v>35.630104166666662</v>
      </c>
      <c r="E8080" s="3">
        <f>MAX(B8080 - D8080/Inputs!$B$5, 0)</f>
        <v>0</v>
      </c>
      <c r="F8080" s="3">
        <f>MAX(D8080*Inputs!$B$5 - B8080, 0)</f>
        <v>3.7219916666666641</v>
      </c>
      <c r="G8080" s="3">
        <f t="shared" si="1135"/>
        <v>0.41</v>
      </c>
      <c r="H8080" t="str">
        <f t="shared" si="1136"/>
        <v>Charge</v>
      </c>
      <c r="I8080" s="3">
        <f t="shared" si="1141"/>
        <v>318.25352693172772</v>
      </c>
      <c r="J8080" s="3">
        <f t="shared" si="1142"/>
        <v>170</v>
      </c>
      <c r="K8080" s="3">
        <f>MIN(Inputs!$B$2, (Inputs!$B$8 - I8080)/Inputs!$B$9)</f>
        <v>23.181818181818198</v>
      </c>
      <c r="L8080" s="3">
        <f>MAX(MIN(Inputs!$B$2, I8080*Inputs!$B$10, Inputs!$B$8*Inputs!$B$4 - J8080), 0)</f>
        <v>170</v>
      </c>
      <c r="M8080" s="3">
        <f t="shared" si="1137"/>
        <v>23.181818181818198</v>
      </c>
      <c r="N8080" s="3">
        <f t="shared" si="1138"/>
        <v>0</v>
      </c>
      <c r="O8080" s="3">
        <f>IF(H8080="Reg", MIN(Inputs!$B$2, I8080*Inputs!$B$10, (Inputs!$B$8-I8080)/Inputs!$B$9), 0)</f>
        <v>0</v>
      </c>
      <c r="P8080" s="3">
        <f t="shared" si="1139"/>
        <v>-640.57159090909136</v>
      </c>
      <c r="Q8080" s="3">
        <f t="shared" si="1140"/>
        <v>0</v>
      </c>
      <c r="R8080" s="3">
        <f>I8080 + M8080*Inputs!$B$9 - N8080/Inputs!$B$10</f>
        <v>340</v>
      </c>
    </row>
    <row r="8081" spans="1:18" x14ac:dyDescent="0.3">
      <c r="A8081" s="4">
        <v>46359.625</v>
      </c>
      <c r="B8081" s="3">
        <v>26.09</v>
      </c>
      <c r="C8081" s="3">
        <v>0.44</v>
      </c>
      <c r="D8081" s="3">
        <f t="shared" si="1134"/>
        <v>35.630104166666662</v>
      </c>
      <c r="E8081" s="3">
        <f>MAX(B8081 - D8081/Inputs!$B$5, 0)</f>
        <v>0</v>
      </c>
      <c r="F8081" s="3">
        <f>MAX(D8081*Inputs!$B$5 - B8081, 0)</f>
        <v>5.2644916666666646</v>
      </c>
      <c r="G8081" s="3">
        <f t="shared" si="1135"/>
        <v>0.44</v>
      </c>
      <c r="H8081" t="str">
        <f t="shared" si="1136"/>
        <v>Charge</v>
      </c>
      <c r="I8081" s="3">
        <f t="shared" si="1141"/>
        <v>340</v>
      </c>
      <c r="J8081" s="3">
        <f t="shared" si="1142"/>
        <v>170</v>
      </c>
      <c r="K8081" s="3">
        <f>MIN(Inputs!$B$2, (Inputs!$B$8 - I8081)/Inputs!$B$9)</f>
        <v>0</v>
      </c>
      <c r="L8081" s="3">
        <f>MAX(MIN(Inputs!$B$2, I8081*Inputs!$B$10, Inputs!$B$8*Inputs!$B$4 - J8081), 0)</f>
        <v>170</v>
      </c>
      <c r="M8081" s="3">
        <f t="shared" si="1137"/>
        <v>0</v>
      </c>
      <c r="N8081" s="3">
        <f t="shared" si="1138"/>
        <v>0</v>
      </c>
      <c r="O8081" s="3">
        <f>IF(H8081="Reg", MIN(Inputs!$B$2, I8081*Inputs!$B$10, (Inputs!$B$8-I8081)/Inputs!$B$9), 0)</f>
        <v>0</v>
      </c>
      <c r="P8081" s="3">
        <f t="shared" si="1139"/>
        <v>0</v>
      </c>
      <c r="Q8081" s="3">
        <f t="shared" si="1140"/>
        <v>0</v>
      </c>
      <c r="R8081" s="3">
        <f>I8081 + M8081*Inputs!$B$9 - N8081/Inputs!$B$10</f>
        <v>340</v>
      </c>
    </row>
    <row r="8082" spans="1:18" x14ac:dyDescent="0.3">
      <c r="A8082" s="4">
        <v>46359.666666666657</v>
      </c>
      <c r="B8082" s="3">
        <v>26.704999999999998</v>
      </c>
      <c r="C8082" s="3">
        <v>1.22</v>
      </c>
      <c r="D8082" s="3">
        <f t="shared" si="1134"/>
        <v>35.630104166666662</v>
      </c>
      <c r="E8082" s="3">
        <f>MAX(B8082 - D8082/Inputs!$B$5, 0)</f>
        <v>0</v>
      </c>
      <c r="F8082" s="3">
        <f>MAX(D8082*Inputs!$B$5 - B8082, 0)</f>
        <v>4.6494916666666661</v>
      </c>
      <c r="G8082" s="3">
        <f t="shared" si="1135"/>
        <v>1.22</v>
      </c>
      <c r="H8082" t="str">
        <f t="shared" si="1136"/>
        <v>Charge</v>
      </c>
      <c r="I8082" s="3">
        <f t="shared" si="1141"/>
        <v>340</v>
      </c>
      <c r="J8082" s="3">
        <f t="shared" si="1142"/>
        <v>170</v>
      </c>
      <c r="K8082" s="3">
        <f>MIN(Inputs!$B$2, (Inputs!$B$8 - I8082)/Inputs!$B$9)</f>
        <v>0</v>
      </c>
      <c r="L8082" s="3">
        <f>MAX(MIN(Inputs!$B$2, I8082*Inputs!$B$10, Inputs!$B$8*Inputs!$B$4 - J8082), 0)</f>
        <v>170</v>
      </c>
      <c r="M8082" s="3">
        <f t="shared" si="1137"/>
        <v>0</v>
      </c>
      <c r="N8082" s="3">
        <f t="shared" si="1138"/>
        <v>0</v>
      </c>
      <c r="O8082" s="3">
        <f>IF(H8082="Reg", MIN(Inputs!$B$2, I8082*Inputs!$B$10, (Inputs!$B$8-I8082)/Inputs!$B$9), 0)</f>
        <v>0</v>
      </c>
      <c r="P8082" s="3">
        <f t="shared" si="1139"/>
        <v>0</v>
      </c>
      <c r="Q8082" s="3">
        <f t="shared" si="1140"/>
        <v>0</v>
      </c>
      <c r="R8082" s="3">
        <f>I8082 + M8082*Inputs!$B$9 - N8082/Inputs!$B$10</f>
        <v>340</v>
      </c>
    </row>
    <row r="8083" spans="1:18" x14ac:dyDescent="0.3">
      <c r="A8083" s="4">
        <v>46359.708333333343</v>
      </c>
      <c r="B8083" s="3">
        <v>40.910000000000004</v>
      </c>
      <c r="C8083" s="3">
        <v>10.8</v>
      </c>
      <c r="D8083" s="3">
        <f t="shared" si="1134"/>
        <v>35.630104166666662</v>
      </c>
      <c r="E8083" s="3">
        <f>MAX(B8083 - D8083/Inputs!$B$5, 0)</f>
        <v>0.42124526515152638</v>
      </c>
      <c r="F8083" s="3">
        <f>MAX(D8083*Inputs!$B$5 - B8083, 0)</f>
        <v>0</v>
      </c>
      <c r="G8083" s="3">
        <f t="shared" si="1135"/>
        <v>10.8</v>
      </c>
      <c r="H8083" t="str">
        <f t="shared" si="1136"/>
        <v>Reg</v>
      </c>
      <c r="I8083" s="3">
        <f t="shared" si="1141"/>
        <v>340</v>
      </c>
      <c r="J8083" s="3">
        <f t="shared" si="1142"/>
        <v>170</v>
      </c>
      <c r="K8083" s="3">
        <f>MIN(Inputs!$B$2, (Inputs!$B$8 - I8083)/Inputs!$B$9)</f>
        <v>0</v>
      </c>
      <c r="L8083" s="3">
        <f>MAX(MIN(Inputs!$B$2, I8083*Inputs!$B$10, Inputs!$B$8*Inputs!$B$4 - J8083), 0)</f>
        <v>170</v>
      </c>
      <c r="M8083" s="3">
        <f t="shared" si="1137"/>
        <v>0</v>
      </c>
      <c r="N8083" s="3">
        <f t="shared" si="1138"/>
        <v>0</v>
      </c>
      <c r="O8083" s="3">
        <f>IF(H8083="Reg", MIN(Inputs!$B$2, I8083*Inputs!$B$10, (Inputs!$B$8-I8083)/Inputs!$B$9), 0)</f>
        <v>0</v>
      </c>
      <c r="P8083" s="3">
        <f t="shared" si="1139"/>
        <v>0</v>
      </c>
      <c r="Q8083" s="3">
        <f t="shared" si="1140"/>
        <v>0</v>
      </c>
      <c r="R8083" s="3">
        <f>I8083 + M8083*Inputs!$B$9 - N8083/Inputs!$B$10</f>
        <v>340</v>
      </c>
    </row>
    <row r="8084" spans="1:18" x14ac:dyDescent="0.3">
      <c r="A8084" s="4">
        <v>46359.75</v>
      </c>
      <c r="B8084" s="3">
        <v>50.507499999999993</v>
      </c>
      <c r="C8084" s="3">
        <v>5</v>
      </c>
      <c r="D8084" s="3">
        <f t="shared" si="1134"/>
        <v>35.630104166666662</v>
      </c>
      <c r="E8084" s="3">
        <f>MAX(B8084 - D8084/Inputs!$B$5, 0)</f>
        <v>10.018745265151516</v>
      </c>
      <c r="F8084" s="3">
        <f>MAX(D8084*Inputs!$B$5 - B8084, 0)</f>
        <v>0</v>
      </c>
      <c r="G8084" s="3">
        <f t="shared" si="1135"/>
        <v>5</v>
      </c>
      <c r="H8084" t="str">
        <f t="shared" si="1136"/>
        <v>Discharge</v>
      </c>
      <c r="I8084" s="3">
        <f t="shared" si="1141"/>
        <v>340</v>
      </c>
      <c r="J8084" s="3">
        <f t="shared" si="1142"/>
        <v>170</v>
      </c>
      <c r="K8084" s="3">
        <f>MIN(Inputs!$B$2, (Inputs!$B$8 - I8084)/Inputs!$B$9)</f>
        <v>0</v>
      </c>
      <c r="L8084" s="3">
        <f>MAX(MIN(Inputs!$B$2, I8084*Inputs!$B$10, Inputs!$B$8*Inputs!$B$4 - J8084), 0)</f>
        <v>170</v>
      </c>
      <c r="M8084" s="3">
        <f t="shared" si="1137"/>
        <v>0</v>
      </c>
      <c r="N8084" s="3">
        <f t="shared" si="1138"/>
        <v>170</v>
      </c>
      <c r="O8084" s="3">
        <f>IF(H8084="Reg", MIN(Inputs!$B$2, I8084*Inputs!$B$10, (Inputs!$B$8-I8084)/Inputs!$B$9), 0)</f>
        <v>0</v>
      </c>
      <c r="P8084" s="3">
        <f t="shared" si="1139"/>
        <v>8586.2749999999996</v>
      </c>
      <c r="Q8084" s="3">
        <f t="shared" si="1140"/>
        <v>0</v>
      </c>
      <c r="R8084" s="3">
        <f>I8084 + M8084*Inputs!$B$9 - N8084/Inputs!$B$10</f>
        <v>158.77939109773115</v>
      </c>
    </row>
    <row r="8085" spans="1:18" x14ac:dyDescent="0.3">
      <c r="A8085" s="4">
        <v>46359.791666666657</v>
      </c>
      <c r="B8085" s="3">
        <v>58.4</v>
      </c>
      <c r="C8085" s="3">
        <v>5.22</v>
      </c>
      <c r="D8085" s="3">
        <f t="shared" si="1134"/>
        <v>35.630104166666662</v>
      </c>
      <c r="E8085" s="3">
        <f>MAX(B8085 - D8085/Inputs!$B$5, 0)</f>
        <v>17.911245265151521</v>
      </c>
      <c r="F8085" s="3">
        <f>MAX(D8085*Inputs!$B$5 - B8085, 0)</f>
        <v>0</v>
      </c>
      <c r="G8085" s="3">
        <f t="shared" si="1135"/>
        <v>5.22</v>
      </c>
      <c r="H8085" t="str">
        <f t="shared" si="1136"/>
        <v>Discharge</v>
      </c>
      <c r="I8085" s="3">
        <f t="shared" si="1141"/>
        <v>158.77939109773115</v>
      </c>
      <c r="J8085" s="3">
        <f t="shared" si="1142"/>
        <v>340</v>
      </c>
      <c r="K8085" s="3">
        <f>MIN(Inputs!$B$2, (Inputs!$B$8 - I8085)/Inputs!$B$9)</f>
        <v>170</v>
      </c>
      <c r="L8085" s="3">
        <f>MAX(MIN(Inputs!$B$2, I8085*Inputs!$B$10, Inputs!$B$8*Inputs!$B$4 - J8085), 0)</f>
        <v>0</v>
      </c>
      <c r="M8085" s="3">
        <f t="shared" si="1137"/>
        <v>0</v>
      </c>
      <c r="N8085" s="3">
        <f t="shared" si="1138"/>
        <v>0</v>
      </c>
      <c r="O8085" s="3">
        <f>IF(H8085="Reg", MIN(Inputs!$B$2, I8085*Inputs!$B$10, (Inputs!$B$8-I8085)/Inputs!$B$9), 0)</f>
        <v>0</v>
      </c>
      <c r="P8085" s="3">
        <f t="shared" si="1139"/>
        <v>0</v>
      </c>
      <c r="Q8085" s="3">
        <f t="shared" si="1140"/>
        <v>0</v>
      </c>
      <c r="R8085" s="3">
        <f>I8085 + M8085*Inputs!$B$9 - N8085/Inputs!$B$10</f>
        <v>158.77939109773115</v>
      </c>
    </row>
    <row r="8086" spans="1:18" x14ac:dyDescent="0.3">
      <c r="A8086" s="4">
        <v>46359.833333333343</v>
      </c>
      <c r="B8086" s="3">
        <v>46.104999999999997</v>
      </c>
      <c r="C8086" s="3">
        <v>3</v>
      </c>
      <c r="D8086" s="3">
        <f t="shared" si="1134"/>
        <v>35.630104166666662</v>
      </c>
      <c r="E8086" s="3">
        <f>MAX(B8086 - D8086/Inputs!$B$5, 0)</f>
        <v>5.6162452651515196</v>
      </c>
      <c r="F8086" s="3">
        <f>MAX(D8086*Inputs!$B$5 - B8086, 0)</f>
        <v>0</v>
      </c>
      <c r="G8086" s="3">
        <f t="shared" si="1135"/>
        <v>3</v>
      </c>
      <c r="H8086" t="str">
        <f t="shared" si="1136"/>
        <v>Discharge</v>
      </c>
      <c r="I8086" s="3">
        <f t="shared" si="1141"/>
        <v>158.77939109773115</v>
      </c>
      <c r="J8086" s="3">
        <f t="shared" si="1142"/>
        <v>340</v>
      </c>
      <c r="K8086" s="3">
        <f>MIN(Inputs!$B$2, (Inputs!$B$8 - I8086)/Inputs!$B$9)</f>
        <v>170</v>
      </c>
      <c r="L8086" s="3">
        <f>MAX(MIN(Inputs!$B$2, I8086*Inputs!$B$10, Inputs!$B$8*Inputs!$B$4 - J8086), 0)</f>
        <v>0</v>
      </c>
      <c r="M8086" s="3">
        <f t="shared" si="1137"/>
        <v>0</v>
      </c>
      <c r="N8086" s="3">
        <f t="shared" si="1138"/>
        <v>0</v>
      </c>
      <c r="O8086" s="3">
        <f>IF(H8086="Reg", MIN(Inputs!$B$2, I8086*Inputs!$B$10, (Inputs!$B$8-I8086)/Inputs!$B$9), 0)</f>
        <v>0</v>
      </c>
      <c r="P8086" s="3">
        <f t="shared" si="1139"/>
        <v>0</v>
      </c>
      <c r="Q8086" s="3">
        <f t="shared" si="1140"/>
        <v>0</v>
      </c>
      <c r="R8086" s="3">
        <f>I8086 + M8086*Inputs!$B$9 - N8086/Inputs!$B$10</f>
        <v>158.77939109773115</v>
      </c>
    </row>
    <row r="8087" spans="1:18" x14ac:dyDescent="0.3">
      <c r="A8087" s="4">
        <v>46359.875</v>
      </c>
      <c r="B8087" s="3">
        <v>35.260000000000005</v>
      </c>
      <c r="C8087" s="3">
        <v>1</v>
      </c>
      <c r="D8087" s="3">
        <f t="shared" si="1134"/>
        <v>35.630104166666662</v>
      </c>
      <c r="E8087" s="3">
        <f>MAX(B8087 - D8087/Inputs!$B$5, 0)</f>
        <v>0</v>
      </c>
      <c r="F8087" s="3">
        <f>MAX(D8087*Inputs!$B$5 - B8087, 0)</f>
        <v>0</v>
      </c>
      <c r="G8087" s="3">
        <f t="shared" si="1135"/>
        <v>1</v>
      </c>
      <c r="H8087" t="str">
        <f t="shared" si="1136"/>
        <v>Reg</v>
      </c>
      <c r="I8087" s="3">
        <f t="shared" si="1141"/>
        <v>158.77939109773115</v>
      </c>
      <c r="J8087" s="3">
        <f t="shared" si="1142"/>
        <v>340</v>
      </c>
      <c r="K8087" s="3">
        <f>MIN(Inputs!$B$2, (Inputs!$B$8 - I8087)/Inputs!$B$9)</f>
        <v>170</v>
      </c>
      <c r="L8087" s="3">
        <f>MAX(MIN(Inputs!$B$2, I8087*Inputs!$B$10, Inputs!$B$8*Inputs!$B$4 - J8087), 0)</f>
        <v>0</v>
      </c>
      <c r="M8087" s="3">
        <f t="shared" si="1137"/>
        <v>0</v>
      </c>
      <c r="N8087" s="3">
        <f t="shared" si="1138"/>
        <v>0</v>
      </c>
      <c r="O8087" s="3">
        <f>IF(H8087="Reg", MIN(Inputs!$B$2, I8087*Inputs!$B$10, (Inputs!$B$8-I8087)/Inputs!$B$9), 0)</f>
        <v>148.94827166799323</v>
      </c>
      <c r="P8087" s="3">
        <f t="shared" si="1139"/>
        <v>0</v>
      </c>
      <c r="Q8087" s="3">
        <f t="shared" si="1140"/>
        <v>148.94827166799323</v>
      </c>
      <c r="R8087" s="3">
        <f>I8087 + M8087*Inputs!$B$9 - N8087/Inputs!$B$10</f>
        <v>158.77939109773115</v>
      </c>
    </row>
    <row r="8088" spans="1:18" x14ac:dyDescent="0.3">
      <c r="A8088" s="4">
        <v>46359.916666666657</v>
      </c>
      <c r="B8088" s="3">
        <v>29.207499999999996</v>
      </c>
      <c r="C8088" s="3">
        <v>0.86</v>
      </c>
      <c r="D8088" s="3">
        <f t="shared" si="1134"/>
        <v>35.630104166666662</v>
      </c>
      <c r="E8088" s="3">
        <f>MAX(B8088 - D8088/Inputs!$B$5, 0)</f>
        <v>0</v>
      </c>
      <c r="F8088" s="3">
        <f>MAX(D8088*Inputs!$B$5 - B8088, 0)</f>
        <v>2.1469916666666684</v>
      </c>
      <c r="G8088" s="3">
        <f t="shared" si="1135"/>
        <v>0.86</v>
      </c>
      <c r="H8088" t="str">
        <f t="shared" si="1136"/>
        <v>Charge</v>
      </c>
      <c r="I8088" s="3">
        <f t="shared" si="1141"/>
        <v>158.77939109773115</v>
      </c>
      <c r="J8088" s="3">
        <f t="shared" si="1142"/>
        <v>340</v>
      </c>
      <c r="K8088" s="3">
        <f>MIN(Inputs!$B$2, (Inputs!$B$8 - I8088)/Inputs!$B$9)</f>
        <v>170</v>
      </c>
      <c r="L8088" s="3">
        <f>MAX(MIN(Inputs!$B$2, I8088*Inputs!$B$10, Inputs!$B$8*Inputs!$B$4 - J8088), 0)</f>
        <v>0</v>
      </c>
      <c r="M8088" s="3">
        <f t="shared" si="1137"/>
        <v>170</v>
      </c>
      <c r="N8088" s="3">
        <f t="shared" si="1138"/>
        <v>0</v>
      </c>
      <c r="O8088" s="3">
        <f>IF(H8088="Reg", MIN(Inputs!$B$2, I8088*Inputs!$B$10, (Inputs!$B$8-I8088)/Inputs!$B$9), 0)</f>
        <v>0</v>
      </c>
      <c r="P8088" s="3">
        <f t="shared" si="1139"/>
        <v>-4965.2749999999996</v>
      </c>
      <c r="Q8088" s="3">
        <f t="shared" si="1140"/>
        <v>0</v>
      </c>
      <c r="R8088" s="3">
        <f>I8088 + M8088*Inputs!$B$9 - N8088/Inputs!$B$10</f>
        <v>318.25352693172772</v>
      </c>
    </row>
    <row r="8089" spans="1:18" x14ac:dyDescent="0.3">
      <c r="A8089" s="4">
        <v>46359.958333333343</v>
      </c>
      <c r="B8089" s="3">
        <v>27.237499999999997</v>
      </c>
      <c r="C8089" s="3">
        <v>0.86</v>
      </c>
      <c r="D8089" s="3">
        <f t="shared" si="1134"/>
        <v>35.630104166666662</v>
      </c>
      <c r="E8089" s="3">
        <f>MAX(B8089 - D8089/Inputs!$B$5, 0)</f>
        <v>0</v>
      </c>
      <c r="F8089" s="3">
        <f>MAX(D8089*Inputs!$B$5 - B8089, 0)</f>
        <v>4.1169916666666673</v>
      </c>
      <c r="G8089" s="3">
        <f t="shared" si="1135"/>
        <v>0.86</v>
      </c>
      <c r="H8089" t="str">
        <f t="shared" si="1136"/>
        <v>Charge</v>
      </c>
      <c r="I8089" s="3">
        <f t="shared" si="1141"/>
        <v>318.25352693172772</v>
      </c>
      <c r="J8089" s="3">
        <f t="shared" si="1142"/>
        <v>340</v>
      </c>
      <c r="K8089" s="3">
        <f>MIN(Inputs!$B$2, (Inputs!$B$8 - I8089)/Inputs!$B$9)</f>
        <v>23.181818181818198</v>
      </c>
      <c r="L8089" s="3">
        <f>MAX(MIN(Inputs!$B$2, I8089*Inputs!$B$10, Inputs!$B$8*Inputs!$B$4 - J8089), 0)</f>
        <v>0</v>
      </c>
      <c r="M8089" s="3">
        <f t="shared" si="1137"/>
        <v>23.181818181818198</v>
      </c>
      <c r="N8089" s="3">
        <f t="shared" si="1138"/>
        <v>0</v>
      </c>
      <c r="O8089" s="3">
        <f>IF(H8089="Reg", MIN(Inputs!$B$2, I8089*Inputs!$B$10, (Inputs!$B$8-I8089)/Inputs!$B$9), 0)</f>
        <v>0</v>
      </c>
      <c r="P8089" s="3">
        <f t="shared" si="1139"/>
        <v>-631.41477272727309</v>
      </c>
      <c r="Q8089" s="3">
        <f t="shared" si="1140"/>
        <v>0</v>
      </c>
      <c r="R8089" s="3">
        <f>I8089 + M8089*Inputs!$B$9 - N8089/Inputs!$B$10</f>
        <v>340</v>
      </c>
    </row>
    <row r="8090" spans="1:18" x14ac:dyDescent="0.3">
      <c r="A8090" s="4">
        <v>46360</v>
      </c>
      <c r="B8090" s="3">
        <v>35.595000000000006</v>
      </c>
      <c r="C8090" s="3">
        <v>0.17</v>
      </c>
      <c r="D8090" s="3">
        <f t="shared" si="1134"/>
        <v>46.506562500000008</v>
      </c>
      <c r="E8090" s="3">
        <f>MAX(B8090 - D8090/Inputs!$B$5, 0)</f>
        <v>0</v>
      </c>
      <c r="F8090" s="3">
        <f>MAX(D8090*Inputs!$B$5 - B8090, 0)</f>
        <v>5.3307750000000027</v>
      </c>
      <c r="G8090" s="3">
        <f t="shared" si="1135"/>
        <v>0.17</v>
      </c>
      <c r="H8090" t="str">
        <f t="shared" si="1136"/>
        <v>Charge</v>
      </c>
      <c r="I8090" s="3">
        <f t="shared" si="1141"/>
        <v>340</v>
      </c>
      <c r="J8090" s="3">
        <f t="shared" si="1142"/>
        <v>0</v>
      </c>
      <c r="K8090" s="3">
        <f>MIN(Inputs!$B$2, (Inputs!$B$8 - I8090)/Inputs!$B$9)</f>
        <v>0</v>
      </c>
      <c r="L8090" s="3">
        <f>MAX(MIN(Inputs!$B$2, I8090*Inputs!$B$10, Inputs!$B$8*Inputs!$B$4 - J8090), 0)</f>
        <v>170</v>
      </c>
      <c r="M8090" s="3">
        <f t="shared" si="1137"/>
        <v>0</v>
      </c>
      <c r="N8090" s="3">
        <f t="shared" si="1138"/>
        <v>0</v>
      </c>
      <c r="O8090" s="3">
        <f>IF(H8090="Reg", MIN(Inputs!$B$2, I8090*Inputs!$B$10, (Inputs!$B$8-I8090)/Inputs!$B$9), 0)</f>
        <v>0</v>
      </c>
      <c r="P8090" s="3">
        <f t="shared" si="1139"/>
        <v>0</v>
      </c>
      <c r="Q8090" s="3">
        <f t="shared" si="1140"/>
        <v>0</v>
      </c>
      <c r="R8090" s="3">
        <f>I8090 + M8090*Inputs!$B$9 - N8090/Inputs!$B$10</f>
        <v>340</v>
      </c>
    </row>
    <row r="8091" spans="1:18" x14ac:dyDescent="0.3">
      <c r="A8091" s="4">
        <v>46360.041666666657</v>
      </c>
      <c r="B8091" s="3">
        <v>36.575000000000003</v>
      </c>
      <c r="C8091" s="3">
        <v>0.09</v>
      </c>
      <c r="D8091" s="3">
        <f t="shared" si="1134"/>
        <v>46.506562500000008</v>
      </c>
      <c r="E8091" s="3">
        <f>MAX(B8091 - D8091/Inputs!$B$5, 0)</f>
        <v>0</v>
      </c>
      <c r="F8091" s="3">
        <f>MAX(D8091*Inputs!$B$5 - B8091, 0)</f>
        <v>4.3507750000000058</v>
      </c>
      <c r="G8091" s="3">
        <f t="shared" si="1135"/>
        <v>0.09</v>
      </c>
      <c r="H8091" t="str">
        <f t="shared" si="1136"/>
        <v>Charge</v>
      </c>
      <c r="I8091" s="3">
        <f t="shared" si="1141"/>
        <v>340</v>
      </c>
      <c r="J8091" s="3">
        <f t="shared" si="1142"/>
        <v>0</v>
      </c>
      <c r="K8091" s="3">
        <f>MIN(Inputs!$B$2, (Inputs!$B$8 - I8091)/Inputs!$B$9)</f>
        <v>0</v>
      </c>
      <c r="L8091" s="3">
        <f>MAX(MIN(Inputs!$B$2, I8091*Inputs!$B$10, Inputs!$B$8*Inputs!$B$4 - J8091), 0)</f>
        <v>170</v>
      </c>
      <c r="M8091" s="3">
        <f t="shared" si="1137"/>
        <v>0</v>
      </c>
      <c r="N8091" s="3">
        <f t="shared" si="1138"/>
        <v>0</v>
      </c>
      <c r="O8091" s="3">
        <f>IF(H8091="Reg", MIN(Inputs!$B$2, I8091*Inputs!$B$10, (Inputs!$B$8-I8091)/Inputs!$B$9), 0)</f>
        <v>0</v>
      </c>
      <c r="P8091" s="3">
        <f t="shared" si="1139"/>
        <v>0</v>
      </c>
      <c r="Q8091" s="3">
        <f t="shared" si="1140"/>
        <v>0</v>
      </c>
      <c r="R8091" s="3">
        <f>I8091 + M8091*Inputs!$B$9 - N8091/Inputs!$B$10</f>
        <v>340</v>
      </c>
    </row>
    <row r="8092" spans="1:18" x14ac:dyDescent="0.3">
      <c r="A8092" s="4">
        <v>46360.083333333343</v>
      </c>
      <c r="B8092" s="3">
        <v>37.04</v>
      </c>
      <c r="C8092" s="3">
        <v>0.11</v>
      </c>
      <c r="D8092" s="3">
        <f t="shared" si="1134"/>
        <v>46.506562500000008</v>
      </c>
      <c r="E8092" s="3">
        <f>MAX(B8092 - D8092/Inputs!$B$5, 0)</f>
        <v>0</v>
      </c>
      <c r="F8092" s="3">
        <f>MAX(D8092*Inputs!$B$5 - B8092, 0)</f>
        <v>3.8857750000000095</v>
      </c>
      <c r="G8092" s="3">
        <f t="shared" si="1135"/>
        <v>0.11</v>
      </c>
      <c r="H8092" t="str">
        <f t="shared" si="1136"/>
        <v>Charge</v>
      </c>
      <c r="I8092" s="3">
        <f t="shared" si="1141"/>
        <v>340</v>
      </c>
      <c r="J8092" s="3">
        <f t="shared" si="1142"/>
        <v>0</v>
      </c>
      <c r="K8092" s="3">
        <f>MIN(Inputs!$B$2, (Inputs!$B$8 - I8092)/Inputs!$B$9)</f>
        <v>0</v>
      </c>
      <c r="L8092" s="3">
        <f>MAX(MIN(Inputs!$B$2, I8092*Inputs!$B$10, Inputs!$B$8*Inputs!$B$4 - J8092), 0)</f>
        <v>170</v>
      </c>
      <c r="M8092" s="3">
        <f t="shared" si="1137"/>
        <v>0</v>
      </c>
      <c r="N8092" s="3">
        <f t="shared" si="1138"/>
        <v>0</v>
      </c>
      <c r="O8092" s="3">
        <f>IF(H8092="Reg", MIN(Inputs!$B$2, I8092*Inputs!$B$10, (Inputs!$B$8-I8092)/Inputs!$B$9), 0)</f>
        <v>0</v>
      </c>
      <c r="P8092" s="3">
        <f t="shared" si="1139"/>
        <v>0</v>
      </c>
      <c r="Q8092" s="3">
        <f t="shared" si="1140"/>
        <v>0</v>
      </c>
      <c r="R8092" s="3">
        <f>I8092 + M8092*Inputs!$B$9 - N8092/Inputs!$B$10</f>
        <v>340</v>
      </c>
    </row>
    <row r="8093" spans="1:18" x14ac:dyDescent="0.3">
      <c r="A8093" s="4">
        <v>46360.125</v>
      </c>
      <c r="B8093" s="3">
        <v>47.452500000000001</v>
      </c>
      <c r="C8093" s="3">
        <v>0.09</v>
      </c>
      <c r="D8093" s="3">
        <f t="shared" si="1134"/>
        <v>46.506562500000008</v>
      </c>
      <c r="E8093" s="3">
        <f>MAX(B8093 - D8093/Inputs!$B$5, 0)</f>
        <v>0</v>
      </c>
      <c r="F8093" s="3">
        <f>MAX(D8093*Inputs!$B$5 - B8093, 0)</f>
        <v>0</v>
      </c>
      <c r="G8093" s="3">
        <f t="shared" si="1135"/>
        <v>0.09</v>
      </c>
      <c r="H8093" t="str">
        <f t="shared" si="1136"/>
        <v>Reg</v>
      </c>
      <c r="I8093" s="3">
        <f t="shared" si="1141"/>
        <v>340</v>
      </c>
      <c r="J8093" s="3">
        <f t="shared" si="1142"/>
        <v>0</v>
      </c>
      <c r="K8093" s="3">
        <f>MIN(Inputs!$B$2, (Inputs!$B$8 - I8093)/Inputs!$B$9)</f>
        <v>0</v>
      </c>
      <c r="L8093" s="3">
        <f>MAX(MIN(Inputs!$B$2, I8093*Inputs!$B$10, Inputs!$B$8*Inputs!$B$4 - J8093), 0)</f>
        <v>170</v>
      </c>
      <c r="M8093" s="3">
        <f t="shared" si="1137"/>
        <v>0</v>
      </c>
      <c r="N8093" s="3">
        <f t="shared" si="1138"/>
        <v>0</v>
      </c>
      <c r="O8093" s="3">
        <f>IF(H8093="Reg", MIN(Inputs!$B$2, I8093*Inputs!$B$10, (Inputs!$B$8-I8093)/Inputs!$B$9), 0)</f>
        <v>0</v>
      </c>
      <c r="P8093" s="3">
        <f t="shared" si="1139"/>
        <v>0</v>
      </c>
      <c r="Q8093" s="3">
        <f t="shared" si="1140"/>
        <v>0</v>
      </c>
      <c r="R8093" s="3">
        <f>I8093 + M8093*Inputs!$B$9 - N8093/Inputs!$B$10</f>
        <v>340</v>
      </c>
    </row>
    <row r="8094" spans="1:18" x14ac:dyDescent="0.3">
      <c r="A8094" s="4">
        <v>46360.166666666657</v>
      </c>
      <c r="B8094" s="3">
        <v>61.034999999999997</v>
      </c>
      <c r="C8094" s="3">
        <v>0.09</v>
      </c>
      <c r="D8094" s="3">
        <f t="shared" si="1134"/>
        <v>46.506562500000008</v>
      </c>
      <c r="E8094" s="3">
        <f>MAX(B8094 - D8094/Inputs!$B$5, 0)</f>
        <v>8.1866335227272629</v>
      </c>
      <c r="F8094" s="3">
        <f>MAX(D8094*Inputs!$B$5 - B8094, 0)</f>
        <v>0</v>
      </c>
      <c r="G8094" s="3">
        <f t="shared" si="1135"/>
        <v>0.09</v>
      </c>
      <c r="H8094" t="str">
        <f t="shared" si="1136"/>
        <v>Discharge</v>
      </c>
      <c r="I8094" s="3">
        <f t="shared" si="1141"/>
        <v>340</v>
      </c>
      <c r="J8094" s="3">
        <f t="shared" si="1142"/>
        <v>0</v>
      </c>
      <c r="K8094" s="3">
        <f>MIN(Inputs!$B$2, (Inputs!$B$8 - I8094)/Inputs!$B$9)</f>
        <v>0</v>
      </c>
      <c r="L8094" s="3">
        <f>MAX(MIN(Inputs!$B$2, I8094*Inputs!$B$10, Inputs!$B$8*Inputs!$B$4 - J8094), 0)</f>
        <v>170</v>
      </c>
      <c r="M8094" s="3">
        <f t="shared" si="1137"/>
        <v>0</v>
      </c>
      <c r="N8094" s="3">
        <f t="shared" si="1138"/>
        <v>170</v>
      </c>
      <c r="O8094" s="3">
        <f>IF(H8094="Reg", MIN(Inputs!$B$2, I8094*Inputs!$B$10, (Inputs!$B$8-I8094)/Inputs!$B$9), 0)</f>
        <v>0</v>
      </c>
      <c r="P8094" s="3">
        <f t="shared" si="1139"/>
        <v>10375.949999999999</v>
      </c>
      <c r="Q8094" s="3">
        <f t="shared" si="1140"/>
        <v>0</v>
      </c>
      <c r="R8094" s="3">
        <f>I8094 + M8094*Inputs!$B$9 - N8094/Inputs!$B$10</f>
        <v>158.77939109773115</v>
      </c>
    </row>
    <row r="8095" spans="1:18" x14ac:dyDescent="0.3">
      <c r="A8095" s="4">
        <v>46360.208333333343</v>
      </c>
      <c r="B8095" s="3">
        <v>78.224999999999994</v>
      </c>
      <c r="C8095" s="3">
        <v>0.19</v>
      </c>
      <c r="D8095" s="3">
        <f t="shared" si="1134"/>
        <v>46.506562500000008</v>
      </c>
      <c r="E8095" s="3">
        <f>MAX(B8095 - D8095/Inputs!$B$5, 0)</f>
        <v>25.376633522727261</v>
      </c>
      <c r="F8095" s="3">
        <f>MAX(D8095*Inputs!$B$5 - B8095, 0)</f>
        <v>0</v>
      </c>
      <c r="G8095" s="3">
        <f t="shared" si="1135"/>
        <v>0.19</v>
      </c>
      <c r="H8095" t="str">
        <f t="shared" si="1136"/>
        <v>Discharge</v>
      </c>
      <c r="I8095" s="3">
        <f t="shared" si="1141"/>
        <v>158.77939109773115</v>
      </c>
      <c r="J8095" s="3">
        <f t="shared" si="1142"/>
        <v>170</v>
      </c>
      <c r="K8095" s="3">
        <f>MIN(Inputs!$B$2, (Inputs!$B$8 - I8095)/Inputs!$B$9)</f>
        <v>170</v>
      </c>
      <c r="L8095" s="3">
        <f>MAX(MIN(Inputs!$B$2, I8095*Inputs!$B$10, Inputs!$B$8*Inputs!$B$4 - J8095), 0)</f>
        <v>148.94827166799323</v>
      </c>
      <c r="M8095" s="3">
        <f t="shared" si="1137"/>
        <v>0</v>
      </c>
      <c r="N8095" s="3">
        <f t="shared" si="1138"/>
        <v>148.94827166799323</v>
      </c>
      <c r="O8095" s="3">
        <f>IF(H8095="Reg", MIN(Inputs!$B$2, I8095*Inputs!$B$10, (Inputs!$B$8-I8095)/Inputs!$B$9), 0)</f>
        <v>0</v>
      </c>
      <c r="P8095" s="3">
        <f t="shared" si="1139"/>
        <v>11651.478551228769</v>
      </c>
      <c r="Q8095" s="3">
        <f t="shared" si="1140"/>
        <v>0</v>
      </c>
      <c r="R8095" s="3">
        <f>I8095 + M8095*Inputs!$B$9 - N8095/Inputs!$B$10</f>
        <v>0</v>
      </c>
    </row>
    <row r="8096" spans="1:18" x14ac:dyDescent="0.3">
      <c r="A8096" s="4">
        <v>46360.25</v>
      </c>
      <c r="B8096" s="3">
        <v>80.742500000000007</v>
      </c>
      <c r="C8096" s="3">
        <v>0.44</v>
      </c>
      <c r="D8096" s="3">
        <f t="shared" si="1134"/>
        <v>46.506562500000008</v>
      </c>
      <c r="E8096" s="3">
        <f>MAX(B8096 - D8096/Inputs!$B$5, 0)</f>
        <v>27.894133522727273</v>
      </c>
      <c r="F8096" s="3">
        <f>MAX(D8096*Inputs!$B$5 - B8096, 0)</f>
        <v>0</v>
      </c>
      <c r="G8096" s="3">
        <f t="shared" si="1135"/>
        <v>0.44</v>
      </c>
      <c r="H8096" t="str">
        <f t="shared" si="1136"/>
        <v>Discharge</v>
      </c>
      <c r="I8096" s="3">
        <f t="shared" si="1141"/>
        <v>0</v>
      </c>
      <c r="J8096" s="3">
        <f t="shared" si="1142"/>
        <v>318.94827166799325</v>
      </c>
      <c r="K8096" s="3">
        <f>MIN(Inputs!$B$2, (Inputs!$B$8 - I8096)/Inputs!$B$9)</f>
        <v>170</v>
      </c>
      <c r="L8096" s="3">
        <f>MAX(MIN(Inputs!$B$2, I8096*Inputs!$B$10, Inputs!$B$8*Inputs!$B$4 - J8096), 0)</f>
        <v>0</v>
      </c>
      <c r="M8096" s="3">
        <f t="shared" si="1137"/>
        <v>0</v>
      </c>
      <c r="N8096" s="3">
        <f t="shared" si="1138"/>
        <v>0</v>
      </c>
      <c r="O8096" s="3">
        <f>IF(H8096="Reg", MIN(Inputs!$B$2, I8096*Inputs!$B$10, (Inputs!$B$8-I8096)/Inputs!$B$9), 0)</f>
        <v>0</v>
      </c>
      <c r="P8096" s="3">
        <f t="shared" si="1139"/>
        <v>0</v>
      </c>
      <c r="Q8096" s="3">
        <f t="shared" si="1140"/>
        <v>0</v>
      </c>
      <c r="R8096" s="3">
        <f>I8096 + M8096*Inputs!$B$9 - N8096/Inputs!$B$10</f>
        <v>0</v>
      </c>
    </row>
    <row r="8097" spans="1:18" x14ac:dyDescent="0.3">
      <c r="A8097" s="4">
        <v>46360.291666666657</v>
      </c>
      <c r="B8097" s="3">
        <v>72.237499999999997</v>
      </c>
      <c r="C8097" s="3">
        <v>0.49</v>
      </c>
      <c r="D8097" s="3">
        <f t="shared" si="1134"/>
        <v>46.506562500000008</v>
      </c>
      <c r="E8097" s="3">
        <f>MAX(B8097 - D8097/Inputs!$B$5, 0)</f>
        <v>19.389133522727263</v>
      </c>
      <c r="F8097" s="3">
        <f>MAX(D8097*Inputs!$B$5 - B8097, 0)</f>
        <v>0</v>
      </c>
      <c r="G8097" s="3">
        <f t="shared" si="1135"/>
        <v>0.49</v>
      </c>
      <c r="H8097" t="str">
        <f t="shared" si="1136"/>
        <v>Discharge</v>
      </c>
      <c r="I8097" s="3">
        <f t="shared" si="1141"/>
        <v>0</v>
      </c>
      <c r="J8097" s="3">
        <f t="shared" si="1142"/>
        <v>318.94827166799325</v>
      </c>
      <c r="K8097" s="3">
        <f>MIN(Inputs!$B$2, (Inputs!$B$8 - I8097)/Inputs!$B$9)</f>
        <v>170</v>
      </c>
      <c r="L8097" s="3">
        <f>MAX(MIN(Inputs!$B$2, I8097*Inputs!$B$10, Inputs!$B$8*Inputs!$B$4 - J8097), 0)</f>
        <v>0</v>
      </c>
      <c r="M8097" s="3">
        <f t="shared" si="1137"/>
        <v>0</v>
      </c>
      <c r="N8097" s="3">
        <f t="shared" si="1138"/>
        <v>0</v>
      </c>
      <c r="O8097" s="3">
        <f>IF(H8097="Reg", MIN(Inputs!$B$2, I8097*Inputs!$B$10, (Inputs!$B$8-I8097)/Inputs!$B$9), 0)</f>
        <v>0</v>
      </c>
      <c r="P8097" s="3">
        <f t="shared" si="1139"/>
        <v>0</v>
      </c>
      <c r="Q8097" s="3">
        <f t="shared" si="1140"/>
        <v>0</v>
      </c>
      <c r="R8097" s="3">
        <f>I8097 + M8097*Inputs!$B$9 - N8097/Inputs!$B$10</f>
        <v>0</v>
      </c>
    </row>
    <row r="8098" spans="1:18" x14ac:dyDescent="0.3">
      <c r="A8098" s="4">
        <v>46360.333333333343</v>
      </c>
      <c r="B8098" s="3">
        <v>65.56</v>
      </c>
      <c r="C8098" s="3">
        <v>0.64</v>
      </c>
      <c r="D8098" s="3">
        <f t="shared" si="1134"/>
        <v>46.506562500000008</v>
      </c>
      <c r="E8098" s="3">
        <f>MAX(B8098 - D8098/Inputs!$B$5, 0)</f>
        <v>12.711633522727269</v>
      </c>
      <c r="F8098" s="3">
        <f>MAX(D8098*Inputs!$B$5 - B8098, 0)</f>
        <v>0</v>
      </c>
      <c r="G8098" s="3">
        <f t="shared" si="1135"/>
        <v>0.64</v>
      </c>
      <c r="H8098" t="str">
        <f t="shared" si="1136"/>
        <v>Discharge</v>
      </c>
      <c r="I8098" s="3">
        <f t="shared" si="1141"/>
        <v>0</v>
      </c>
      <c r="J8098" s="3">
        <f t="shared" si="1142"/>
        <v>318.94827166799325</v>
      </c>
      <c r="K8098" s="3">
        <f>MIN(Inputs!$B$2, (Inputs!$B$8 - I8098)/Inputs!$B$9)</f>
        <v>170</v>
      </c>
      <c r="L8098" s="3">
        <f>MAX(MIN(Inputs!$B$2, I8098*Inputs!$B$10, Inputs!$B$8*Inputs!$B$4 - J8098), 0)</f>
        <v>0</v>
      </c>
      <c r="M8098" s="3">
        <f t="shared" si="1137"/>
        <v>0</v>
      </c>
      <c r="N8098" s="3">
        <f t="shared" si="1138"/>
        <v>0</v>
      </c>
      <c r="O8098" s="3">
        <f>IF(H8098="Reg", MIN(Inputs!$B$2, I8098*Inputs!$B$10, (Inputs!$B$8-I8098)/Inputs!$B$9), 0)</f>
        <v>0</v>
      </c>
      <c r="P8098" s="3">
        <f t="shared" si="1139"/>
        <v>0</v>
      </c>
      <c r="Q8098" s="3">
        <f t="shared" si="1140"/>
        <v>0</v>
      </c>
      <c r="R8098" s="3">
        <f>I8098 + M8098*Inputs!$B$9 - N8098/Inputs!$B$10</f>
        <v>0</v>
      </c>
    </row>
    <row r="8099" spans="1:18" x14ac:dyDescent="0.3">
      <c r="A8099" s="4">
        <v>46360.375</v>
      </c>
      <c r="B8099" s="3">
        <v>43.28</v>
      </c>
      <c r="C8099" s="3">
        <v>0.49</v>
      </c>
      <c r="D8099" s="3">
        <f t="shared" si="1134"/>
        <v>46.506562500000008</v>
      </c>
      <c r="E8099" s="3">
        <f>MAX(B8099 - D8099/Inputs!$B$5, 0)</f>
        <v>0</v>
      </c>
      <c r="F8099" s="3">
        <f>MAX(D8099*Inputs!$B$5 - B8099, 0)</f>
        <v>0</v>
      </c>
      <c r="G8099" s="3">
        <f t="shared" si="1135"/>
        <v>0.49</v>
      </c>
      <c r="H8099" t="str">
        <f t="shared" si="1136"/>
        <v>Reg</v>
      </c>
      <c r="I8099" s="3">
        <f t="shared" si="1141"/>
        <v>0</v>
      </c>
      <c r="J8099" s="3">
        <f t="shared" si="1142"/>
        <v>318.94827166799325</v>
      </c>
      <c r="K8099" s="3">
        <f>MIN(Inputs!$B$2, (Inputs!$B$8 - I8099)/Inputs!$B$9)</f>
        <v>170</v>
      </c>
      <c r="L8099" s="3">
        <f>MAX(MIN(Inputs!$B$2, I8099*Inputs!$B$10, Inputs!$B$8*Inputs!$B$4 - J8099), 0)</f>
        <v>0</v>
      </c>
      <c r="M8099" s="3">
        <f t="shared" si="1137"/>
        <v>0</v>
      </c>
      <c r="N8099" s="3">
        <f t="shared" si="1138"/>
        <v>0</v>
      </c>
      <c r="O8099" s="3">
        <f>IF(H8099="Reg", MIN(Inputs!$B$2, I8099*Inputs!$B$10, (Inputs!$B$8-I8099)/Inputs!$B$9), 0)</f>
        <v>0</v>
      </c>
      <c r="P8099" s="3">
        <f t="shared" si="1139"/>
        <v>0</v>
      </c>
      <c r="Q8099" s="3">
        <f t="shared" si="1140"/>
        <v>0</v>
      </c>
      <c r="R8099" s="3">
        <f>I8099 + M8099*Inputs!$B$9 - N8099/Inputs!$B$10</f>
        <v>0</v>
      </c>
    </row>
    <row r="8100" spans="1:18" x14ac:dyDescent="0.3">
      <c r="A8100" s="4">
        <v>46360.416666666657</v>
      </c>
      <c r="B8100" s="3">
        <v>38.237499999999997</v>
      </c>
      <c r="C8100" s="3">
        <v>0.44</v>
      </c>
      <c r="D8100" s="3">
        <f t="shared" si="1134"/>
        <v>46.506562500000008</v>
      </c>
      <c r="E8100" s="3">
        <f>MAX(B8100 - D8100/Inputs!$B$5, 0)</f>
        <v>0</v>
      </c>
      <c r="F8100" s="3">
        <f>MAX(D8100*Inputs!$B$5 - B8100, 0)</f>
        <v>2.6882750000000115</v>
      </c>
      <c r="G8100" s="3">
        <f t="shared" si="1135"/>
        <v>0.44</v>
      </c>
      <c r="H8100" t="str">
        <f t="shared" si="1136"/>
        <v>Charge</v>
      </c>
      <c r="I8100" s="3">
        <f t="shared" si="1141"/>
        <v>0</v>
      </c>
      <c r="J8100" s="3">
        <f t="shared" si="1142"/>
        <v>318.94827166799325</v>
      </c>
      <c r="K8100" s="3">
        <f>MIN(Inputs!$B$2, (Inputs!$B$8 - I8100)/Inputs!$B$9)</f>
        <v>170</v>
      </c>
      <c r="L8100" s="3">
        <f>MAX(MIN(Inputs!$B$2, I8100*Inputs!$B$10, Inputs!$B$8*Inputs!$B$4 - J8100), 0)</f>
        <v>0</v>
      </c>
      <c r="M8100" s="3">
        <f t="shared" si="1137"/>
        <v>170</v>
      </c>
      <c r="N8100" s="3">
        <f t="shared" si="1138"/>
        <v>0</v>
      </c>
      <c r="O8100" s="3">
        <f>IF(H8100="Reg", MIN(Inputs!$B$2, I8100*Inputs!$B$10, (Inputs!$B$8-I8100)/Inputs!$B$9), 0)</f>
        <v>0</v>
      </c>
      <c r="P8100" s="3">
        <f t="shared" si="1139"/>
        <v>-6500.3749999999991</v>
      </c>
      <c r="Q8100" s="3">
        <f t="shared" si="1140"/>
        <v>0</v>
      </c>
      <c r="R8100" s="3">
        <f>I8100 + M8100*Inputs!$B$9 - N8100/Inputs!$B$10</f>
        <v>159.4741358339966</v>
      </c>
    </row>
    <row r="8101" spans="1:18" x14ac:dyDescent="0.3">
      <c r="A8101" s="4">
        <v>46360.458333333343</v>
      </c>
      <c r="B8101" s="3">
        <v>34.615000000000002</v>
      </c>
      <c r="C8101" s="3">
        <v>0.19</v>
      </c>
      <c r="D8101" s="3">
        <f t="shared" si="1134"/>
        <v>46.506562500000008</v>
      </c>
      <c r="E8101" s="3">
        <f>MAX(B8101 - D8101/Inputs!$B$5, 0)</f>
        <v>0</v>
      </c>
      <c r="F8101" s="3">
        <f>MAX(D8101*Inputs!$B$5 - B8101, 0)</f>
        <v>6.3107750000000067</v>
      </c>
      <c r="G8101" s="3">
        <f t="shared" si="1135"/>
        <v>0.19</v>
      </c>
      <c r="H8101" t="str">
        <f t="shared" si="1136"/>
        <v>Charge</v>
      </c>
      <c r="I8101" s="3">
        <f t="shared" si="1141"/>
        <v>159.4741358339966</v>
      </c>
      <c r="J8101" s="3">
        <f t="shared" si="1142"/>
        <v>318.94827166799325</v>
      </c>
      <c r="K8101" s="3">
        <f>MIN(Inputs!$B$2, (Inputs!$B$8 - I8101)/Inputs!$B$9)</f>
        <v>170</v>
      </c>
      <c r="L8101" s="3">
        <f>MAX(MIN(Inputs!$B$2, I8101*Inputs!$B$10, Inputs!$B$8*Inputs!$B$4 - J8101), 0)</f>
        <v>21.051728332006746</v>
      </c>
      <c r="M8101" s="3">
        <f t="shared" si="1137"/>
        <v>170</v>
      </c>
      <c r="N8101" s="3">
        <f t="shared" si="1138"/>
        <v>0</v>
      </c>
      <c r="O8101" s="3">
        <f>IF(H8101="Reg", MIN(Inputs!$B$2, I8101*Inputs!$B$10, (Inputs!$B$8-I8101)/Inputs!$B$9), 0)</f>
        <v>0</v>
      </c>
      <c r="P8101" s="3">
        <f t="shared" si="1139"/>
        <v>-5884.55</v>
      </c>
      <c r="Q8101" s="3">
        <f t="shared" si="1140"/>
        <v>0</v>
      </c>
      <c r="R8101" s="3">
        <f>I8101 + M8101*Inputs!$B$9 - N8101/Inputs!$B$10</f>
        <v>318.9482716679932</v>
      </c>
    </row>
    <row r="8102" spans="1:18" x14ac:dyDescent="0.3">
      <c r="A8102" s="4">
        <v>46360.5</v>
      </c>
      <c r="B8102" s="3">
        <v>30.76</v>
      </c>
      <c r="C8102" s="3">
        <v>0.19</v>
      </c>
      <c r="D8102" s="3">
        <f t="shared" si="1134"/>
        <v>46.506562500000008</v>
      </c>
      <c r="E8102" s="3">
        <f>MAX(B8102 - D8102/Inputs!$B$5, 0)</f>
        <v>0</v>
      </c>
      <c r="F8102" s="3">
        <f>MAX(D8102*Inputs!$B$5 - B8102, 0)</f>
        <v>10.165775000000007</v>
      </c>
      <c r="G8102" s="3">
        <f t="shared" si="1135"/>
        <v>0.19</v>
      </c>
      <c r="H8102" t="str">
        <f t="shared" si="1136"/>
        <v>Charge</v>
      </c>
      <c r="I8102" s="3">
        <f t="shared" si="1141"/>
        <v>318.9482716679932</v>
      </c>
      <c r="J8102" s="3">
        <f t="shared" si="1142"/>
        <v>318.94827166799325</v>
      </c>
      <c r="K8102" s="3">
        <f>MIN(Inputs!$B$2, (Inputs!$B$8 - I8102)/Inputs!$B$9)</f>
        <v>22.44121780453775</v>
      </c>
      <c r="L8102" s="3">
        <f>MAX(MIN(Inputs!$B$2, I8102*Inputs!$B$10, Inputs!$B$8*Inputs!$B$4 - J8102), 0)</f>
        <v>21.051728332006746</v>
      </c>
      <c r="M8102" s="3">
        <f t="shared" si="1137"/>
        <v>22.44121780453775</v>
      </c>
      <c r="N8102" s="3">
        <f t="shared" si="1138"/>
        <v>0</v>
      </c>
      <c r="O8102" s="3">
        <f>IF(H8102="Reg", MIN(Inputs!$B$2, I8102*Inputs!$B$10, (Inputs!$B$8-I8102)/Inputs!$B$9), 0)</f>
        <v>0</v>
      </c>
      <c r="P8102" s="3">
        <f t="shared" si="1139"/>
        <v>-690.29185966758121</v>
      </c>
      <c r="Q8102" s="3">
        <f t="shared" si="1140"/>
        <v>0</v>
      </c>
      <c r="R8102" s="3">
        <f>I8102 + M8102*Inputs!$B$9 - N8102/Inputs!$B$10</f>
        <v>340</v>
      </c>
    </row>
    <row r="8103" spans="1:18" x14ac:dyDescent="0.3">
      <c r="A8103" s="4">
        <v>46360.541666666657</v>
      </c>
      <c r="B8103" s="3">
        <v>34.174999999999997</v>
      </c>
      <c r="C8103" s="3">
        <v>0.34</v>
      </c>
      <c r="D8103" s="3">
        <f t="shared" si="1134"/>
        <v>46.506562500000008</v>
      </c>
      <c r="E8103" s="3">
        <f>MAX(B8103 - D8103/Inputs!$B$5, 0)</f>
        <v>0</v>
      </c>
      <c r="F8103" s="3">
        <f>MAX(D8103*Inputs!$B$5 - B8103, 0)</f>
        <v>6.7507750000000115</v>
      </c>
      <c r="G8103" s="3">
        <f t="shared" si="1135"/>
        <v>0.34</v>
      </c>
      <c r="H8103" t="str">
        <f t="shared" si="1136"/>
        <v>Charge</v>
      </c>
      <c r="I8103" s="3">
        <f t="shared" si="1141"/>
        <v>340</v>
      </c>
      <c r="J8103" s="3">
        <f t="shared" si="1142"/>
        <v>318.94827166799325</v>
      </c>
      <c r="K8103" s="3">
        <f>MIN(Inputs!$B$2, (Inputs!$B$8 - I8103)/Inputs!$B$9)</f>
        <v>0</v>
      </c>
      <c r="L8103" s="3">
        <f>MAX(MIN(Inputs!$B$2, I8103*Inputs!$B$10, Inputs!$B$8*Inputs!$B$4 - J8103), 0)</f>
        <v>21.051728332006746</v>
      </c>
      <c r="M8103" s="3">
        <f t="shared" si="1137"/>
        <v>0</v>
      </c>
      <c r="N8103" s="3">
        <f t="shared" si="1138"/>
        <v>0</v>
      </c>
      <c r="O8103" s="3">
        <f>IF(H8103="Reg", MIN(Inputs!$B$2, I8103*Inputs!$B$10, (Inputs!$B$8-I8103)/Inputs!$B$9), 0)</f>
        <v>0</v>
      </c>
      <c r="P8103" s="3">
        <f t="shared" si="1139"/>
        <v>0</v>
      </c>
      <c r="Q8103" s="3">
        <f t="shared" si="1140"/>
        <v>0</v>
      </c>
      <c r="R8103" s="3">
        <f>I8103 + M8103*Inputs!$B$9 - N8103/Inputs!$B$10</f>
        <v>340</v>
      </c>
    </row>
    <row r="8104" spans="1:18" x14ac:dyDescent="0.3">
      <c r="A8104" s="4">
        <v>46360.583333333343</v>
      </c>
      <c r="B8104" s="3">
        <v>37.6325</v>
      </c>
      <c r="C8104" s="3">
        <v>0.41</v>
      </c>
      <c r="D8104" s="3">
        <f t="shared" si="1134"/>
        <v>46.506562500000008</v>
      </c>
      <c r="E8104" s="3">
        <f>MAX(B8104 - D8104/Inputs!$B$5, 0)</f>
        <v>0</v>
      </c>
      <c r="F8104" s="3">
        <f>MAX(D8104*Inputs!$B$5 - B8104, 0)</f>
        <v>3.2932750000000084</v>
      </c>
      <c r="G8104" s="3">
        <f t="shared" si="1135"/>
        <v>0.41</v>
      </c>
      <c r="H8104" t="str">
        <f t="shared" si="1136"/>
        <v>Charge</v>
      </c>
      <c r="I8104" s="3">
        <f t="shared" si="1141"/>
        <v>340</v>
      </c>
      <c r="J8104" s="3">
        <f t="shared" si="1142"/>
        <v>318.94827166799325</v>
      </c>
      <c r="K8104" s="3">
        <f>MIN(Inputs!$B$2, (Inputs!$B$8 - I8104)/Inputs!$B$9)</f>
        <v>0</v>
      </c>
      <c r="L8104" s="3">
        <f>MAX(MIN(Inputs!$B$2, I8104*Inputs!$B$10, Inputs!$B$8*Inputs!$B$4 - J8104), 0)</f>
        <v>21.051728332006746</v>
      </c>
      <c r="M8104" s="3">
        <f t="shared" si="1137"/>
        <v>0</v>
      </c>
      <c r="N8104" s="3">
        <f t="shared" si="1138"/>
        <v>0</v>
      </c>
      <c r="O8104" s="3">
        <f>IF(H8104="Reg", MIN(Inputs!$B$2, I8104*Inputs!$B$10, (Inputs!$B$8-I8104)/Inputs!$B$9), 0)</f>
        <v>0</v>
      </c>
      <c r="P8104" s="3">
        <f t="shared" si="1139"/>
        <v>0</v>
      </c>
      <c r="Q8104" s="3">
        <f t="shared" si="1140"/>
        <v>0</v>
      </c>
      <c r="R8104" s="3">
        <f>I8104 + M8104*Inputs!$B$9 - N8104/Inputs!$B$10</f>
        <v>340</v>
      </c>
    </row>
    <row r="8105" spans="1:18" x14ac:dyDescent="0.3">
      <c r="A8105" s="4">
        <v>46360.625</v>
      </c>
      <c r="B8105" s="3">
        <v>47.047499999999999</v>
      </c>
      <c r="C8105" s="3">
        <v>0.44</v>
      </c>
      <c r="D8105" s="3">
        <f t="shared" si="1134"/>
        <v>46.506562500000008</v>
      </c>
      <c r="E8105" s="3">
        <f>MAX(B8105 - D8105/Inputs!$B$5, 0)</f>
        <v>0</v>
      </c>
      <c r="F8105" s="3">
        <f>MAX(D8105*Inputs!$B$5 - B8105, 0)</f>
        <v>0</v>
      </c>
      <c r="G8105" s="3">
        <f t="shared" si="1135"/>
        <v>0.44</v>
      </c>
      <c r="H8105" t="str">
        <f t="shared" si="1136"/>
        <v>Reg</v>
      </c>
      <c r="I8105" s="3">
        <f t="shared" si="1141"/>
        <v>340</v>
      </c>
      <c r="J8105" s="3">
        <f t="shared" si="1142"/>
        <v>318.94827166799325</v>
      </c>
      <c r="K8105" s="3">
        <f>MIN(Inputs!$B$2, (Inputs!$B$8 - I8105)/Inputs!$B$9)</f>
        <v>0</v>
      </c>
      <c r="L8105" s="3">
        <f>MAX(MIN(Inputs!$B$2, I8105*Inputs!$B$10, Inputs!$B$8*Inputs!$B$4 - J8105), 0)</f>
        <v>21.051728332006746</v>
      </c>
      <c r="M8105" s="3">
        <f t="shared" si="1137"/>
        <v>0</v>
      </c>
      <c r="N8105" s="3">
        <f t="shared" si="1138"/>
        <v>0</v>
      </c>
      <c r="O8105" s="3">
        <f>IF(H8105="Reg", MIN(Inputs!$B$2, I8105*Inputs!$B$10, (Inputs!$B$8-I8105)/Inputs!$B$9), 0)</f>
        <v>0</v>
      </c>
      <c r="P8105" s="3">
        <f t="shared" si="1139"/>
        <v>0</v>
      </c>
      <c r="Q8105" s="3">
        <f t="shared" si="1140"/>
        <v>0</v>
      </c>
      <c r="R8105" s="3">
        <f>I8105 + M8105*Inputs!$B$9 - N8105/Inputs!$B$10</f>
        <v>340</v>
      </c>
    </row>
    <row r="8106" spans="1:18" x14ac:dyDescent="0.3">
      <c r="A8106" s="4">
        <v>46360.666666666657</v>
      </c>
      <c r="B8106" s="3">
        <v>51.3125</v>
      </c>
      <c r="C8106" s="3">
        <v>0.5</v>
      </c>
      <c r="D8106" s="3">
        <f t="shared" si="1134"/>
        <v>46.506562500000008</v>
      </c>
      <c r="E8106" s="3">
        <f>MAX(B8106 - D8106/Inputs!$B$5, 0)</f>
        <v>0</v>
      </c>
      <c r="F8106" s="3">
        <f>MAX(D8106*Inputs!$B$5 - B8106, 0)</f>
        <v>0</v>
      </c>
      <c r="G8106" s="3">
        <f t="shared" si="1135"/>
        <v>0.5</v>
      </c>
      <c r="H8106" t="str">
        <f t="shared" si="1136"/>
        <v>Reg</v>
      </c>
      <c r="I8106" s="3">
        <f t="shared" si="1141"/>
        <v>340</v>
      </c>
      <c r="J8106" s="3">
        <f t="shared" si="1142"/>
        <v>318.94827166799325</v>
      </c>
      <c r="K8106" s="3">
        <f>MIN(Inputs!$B$2, (Inputs!$B$8 - I8106)/Inputs!$B$9)</f>
        <v>0</v>
      </c>
      <c r="L8106" s="3">
        <f>MAX(MIN(Inputs!$B$2, I8106*Inputs!$B$10, Inputs!$B$8*Inputs!$B$4 - J8106), 0)</f>
        <v>21.051728332006746</v>
      </c>
      <c r="M8106" s="3">
        <f t="shared" si="1137"/>
        <v>0</v>
      </c>
      <c r="N8106" s="3">
        <f t="shared" si="1138"/>
        <v>0</v>
      </c>
      <c r="O8106" s="3">
        <f>IF(H8106="Reg", MIN(Inputs!$B$2, I8106*Inputs!$B$10, (Inputs!$B$8-I8106)/Inputs!$B$9), 0)</f>
        <v>0</v>
      </c>
      <c r="P8106" s="3">
        <f t="shared" si="1139"/>
        <v>0</v>
      </c>
      <c r="Q8106" s="3">
        <f t="shared" si="1140"/>
        <v>0</v>
      </c>
      <c r="R8106" s="3">
        <f>I8106 + M8106*Inputs!$B$9 - N8106/Inputs!$B$10</f>
        <v>340</v>
      </c>
    </row>
    <row r="8107" spans="1:18" x14ac:dyDescent="0.3">
      <c r="A8107" s="4">
        <v>46360.708333333343</v>
      </c>
      <c r="B8107" s="3">
        <v>57.010000000000005</v>
      </c>
      <c r="C8107" s="3">
        <v>0.84</v>
      </c>
      <c r="D8107" s="3">
        <f t="shared" si="1134"/>
        <v>46.506562500000008</v>
      </c>
      <c r="E8107" s="3">
        <f>MAX(B8107 - D8107/Inputs!$B$5, 0)</f>
        <v>4.1616335227272714</v>
      </c>
      <c r="F8107" s="3">
        <f>MAX(D8107*Inputs!$B$5 - B8107, 0)</f>
        <v>0</v>
      </c>
      <c r="G8107" s="3">
        <f t="shared" si="1135"/>
        <v>0.84</v>
      </c>
      <c r="H8107" t="str">
        <f t="shared" si="1136"/>
        <v>Discharge</v>
      </c>
      <c r="I8107" s="3">
        <f t="shared" si="1141"/>
        <v>340</v>
      </c>
      <c r="J8107" s="3">
        <f t="shared" si="1142"/>
        <v>318.94827166799325</v>
      </c>
      <c r="K8107" s="3">
        <f>MIN(Inputs!$B$2, (Inputs!$B$8 - I8107)/Inputs!$B$9)</f>
        <v>0</v>
      </c>
      <c r="L8107" s="3">
        <f>MAX(MIN(Inputs!$B$2, I8107*Inputs!$B$10, Inputs!$B$8*Inputs!$B$4 - J8107), 0)</f>
        <v>21.051728332006746</v>
      </c>
      <c r="M8107" s="3">
        <f t="shared" si="1137"/>
        <v>0</v>
      </c>
      <c r="N8107" s="3">
        <f t="shared" si="1138"/>
        <v>21.051728332006746</v>
      </c>
      <c r="O8107" s="3">
        <f>IF(H8107="Reg", MIN(Inputs!$B$2, I8107*Inputs!$B$10, (Inputs!$B$8-I8107)/Inputs!$B$9), 0)</f>
        <v>0</v>
      </c>
      <c r="P8107" s="3">
        <f t="shared" si="1139"/>
        <v>1200.1590322077047</v>
      </c>
      <c r="Q8107" s="3">
        <f t="shared" si="1140"/>
        <v>0</v>
      </c>
      <c r="R8107" s="3">
        <f>I8107 + M8107*Inputs!$B$9 - N8107/Inputs!$B$10</f>
        <v>317.5587821954623</v>
      </c>
    </row>
    <row r="8108" spans="1:18" x14ac:dyDescent="0.3">
      <c r="A8108" s="4">
        <v>46360.75</v>
      </c>
      <c r="B8108" s="3">
        <v>58.215000000000003</v>
      </c>
      <c r="C8108" s="3">
        <v>0.89</v>
      </c>
      <c r="D8108" s="3">
        <f t="shared" si="1134"/>
        <v>46.506562500000008</v>
      </c>
      <c r="E8108" s="3">
        <f>MAX(B8108 - D8108/Inputs!$B$5, 0)</f>
        <v>5.3666335227272697</v>
      </c>
      <c r="F8108" s="3">
        <f>MAX(D8108*Inputs!$B$5 - B8108, 0)</f>
        <v>0</v>
      </c>
      <c r="G8108" s="3">
        <f t="shared" si="1135"/>
        <v>0.89</v>
      </c>
      <c r="H8108" t="str">
        <f t="shared" si="1136"/>
        <v>Discharge</v>
      </c>
      <c r="I8108" s="3">
        <f t="shared" si="1141"/>
        <v>317.5587821954623</v>
      </c>
      <c r="J8108" s="3">
        <f t="shared" si="1142"/>
        <v>340</v>
      </c>
      <c r="K8108" s="3">
        <f>MIN(Inputs!$B$2, (Inputs!$B$8 - I8108)/Inputs!$B$9)</f>
        <v>23.922418559098585</v>
      </c>
      <c r="L8108" s="3">
        <f>MAX(MIN(Inputs!$B$2, I8108*Inputs!$B$10, Inputs!$B$8*Inputs!$B$4 - J8108), 0)</f>
        <v>0</v>
      </c>
      <c r="M8108" s="3">
        <f t="shared" si="1137"/>
        <v>0</v>
      </c>
      <c r="N8108" s="3">
        <f t="shared" si="1138"/>
        <v>0</v>
      </c>
      <c r="O8108" s="3">
        <f>IF(H8108="Reg", MIN(Inputs!$B$2, I8108*Inputs!$B$10, (Inputs!$B$8-I8108)/Inputs!$B$9), 0)</f>
        <v>0</v>
      </c>
      <c r="P8108" s="3">
        <f t="shared" si="1139"/>
        <v>0</v>
      </c>
      <c r="Q8108" s="3">
        <f t="shared" si="1140"/>
        <v>0</v>
      </c>
      <c r="R8108" s="3">
        <f>I8108 + M8108*Inputs!$B$9 - N8108/Inputs!$B$10</f>
        <v>317.5587821954623</v>
      </c>
    </row>
    <row r="8109" spans="1:18" x14ac:dyDescent="0.3">
      <c r="A8109" s="4">
        <v>46360.791666666657</v>
      </c>
      <c r="B8109" s="3">
        <v>45.537499999999994</v>
      </c>
      <c r="C8109" s="3">
        <v>9.59</v>
      </c>
      <c r="D8109" s="3">
        <f t="shared" si="1134"/>
        <v>46.506562500000008</v>
      </c>
      <c r="E8109" s="3">
        <f>MAX(B8109 - D8109/Inputs!$B$5, 0)</f>
        <v>0</v>
      </c>
      <c r="F8109" s="3">
        <f>MAX(D8109*Inputs!$B$5 - B8109, 0)</f>
        <v>0</v>
      </c>
      <c r="G8109" s="3">
        <f t="shared" si="1135"/>
        <v>9.59</v>
      </c>
      <c r="H8109" t="str">
        <f t="shared" si="1136"/>
        <v>Reg</v>
      </c>
      <c r="I8109" s="3">
        <f t="shared" si="1141"/>
        <v>317.5587821954623</v>
      </c>
      <c r="J8109" s="3">
        <f t="shared" si="1142"/>
        <v>340</v>
      </c>
      <c r="K8109" s="3">
        <f>MIN(Inputs!$B$2, (Inputs!$B$8 - I8109)/Inputs!$B$9)</f>
        <v>23.922418559098585</v>
      </c>
      <c r="L8109" s="3">
        <f>MAX(MIN(Inputs!$B$2, I8109*Inputs!$B$10, Inputs!$B$8*Inputs!$B$4 - J8109), 0)</f>
        <v>0</v>
      </c>
      <c r="M8109" s="3">
        <f t="shared" si="1137"/>
        <v>0</v>
      </c>
      <c r="N8109" s="3">
        <f t="shared" si="1138"/>
        <v>0</v>
      </c>
      <c r="O8109" s="3">
        <f>IF(H8109="Reg", MIN(Inputs!$B$2, I8109*Inputs!$B$10, (Inputs!$B$8-I8109)/Inputs!$B$9), 0)</f>
        <v>23.922418559098585</v>
      </c>
      <c r="P8109" s="3">
        <f t="shared" si="1139"/>
        <v>0</v>
      </c>
      <c r="Q8109" s="3">
        <f t="shared" si="1140"/>
        <v>229.41599398175543</v>
      </c>
      <c r="R8109" s="3">
        <f>I8109 + M8109*Inputs!$B$9 - N8109/Inputs!$B$10</f>
        <v>317.5587821954623</v>
      </c>
    </row>
    <row r="8110" spans="1:18" x14ac:dyDescent="0.3">
      <c r="A8110" s="4">
        <v>46360.833333333343</v>
      </c>
      <c r="B8110" s="3">
        <v>35.792500000000004</v>
      </c>
      <c r="C8110" s="3">
        <v>22.43</v>
      </c>
      <c r="D8110" s="3">
        <f t="shared" si="1134"/>
        <v>46.506562500000008</v>
      </c>
      <c r="E8110" s="3">
        <f>MAX(B8110 - D8110/Inputs!$B$5, 0)</f>
        <v>0</v>
      </c>
      <c r="F8110" s="3">
        <f>MAX(D8110*Inputs!$B$5 - B8110, 0)</f>
        <v>5.1332750000000047</v>
      </c>
      <c r="G8110" s="3">
        <f t="shared" si="1135"/>
        <v>22.43</v>
      </c>
      <c r="H8110" t="str">
        <f t="shared" si="1136"/>
        <v>Reg</v>
      </c>
      <c r="I8110" s="3">
        <f t="shared" si="1141"/>
        <v>317.5587821954623</v>
      </c>
      <c r="J8110" s="3">
        <f t="shared" si="1142"/>
        <v>340</v>
      </c>
      <c r="K8110" s="3">
        <f>MIN(Inputs!$B$2, (Inputs!$B$8 - I8110)/Inputs!$B$9)</f>
        <v>23.922418559098585</v>
      </c>
      <c r="L8110" s="3">
        <f>MAX(MIN(Inputs!$B$2, I8110*Inputs!$B$10, Inputs!$B$8*Inputs!$B$4 - J8110), 0)</f>
        <v>0</v>
      </c>
      <c r="M8110" s="3">
        <f t="shared" si="1137"/>
        <v>0</v>
      </c>
      <c r="N8110" s="3">
        <f t="shared" si="1138"/>
        <v>0</v>
      </c>
      <c r="O8110" s="3">
        <f>IF(H8110="Reg", MIN(Inputs!$B$2, I8110*Inputs!$B$10, (Inputs!$B$8-I8110)/Inputs!$B$9), 0)</f>
        <v>23.922418559098585</v>
      </c>
      <c r="P8110" s="3">
        <f t="shared" si="1139"/>
        <v>0</v>
      </c>
      <c r="Q8110" s="3">
        <f t="shared" si="1140"/>
        <v>536.57984828058125</v>
      </c>
      <c r="R8110" s="3">
        <f>I8110 + M8110*Inputs!$B$9 - N8110/Inputs!$B$10</f>
        <v>317.5587821954623</v>
      </c>
    </row>
    <row r="8111" spans="1:18" x14ac:dyDescent="0.3">
      <c r="A8111" s="4">
        <v>46360.875</v>
      </c>
      <c r="B8111" s="3">
        <v>31.502499999999998</v>
      </c>
      <c r="C8111" s="3">
        <v>24.17</v>
      </c>
      <c r="D8111" s="3">
        <f t="shared" si="1134"/>
        <v>46.506562500000008</v>
      </c>
      <c r="E8111" s="3">
        <f>MAX(B8111 - D8111/Inputs!$B$5, 0)</f>
        <v>0</v>
      </c>
      <c r="F8111" s="3">
        <f>MAX(D8111*Inputs!$B$5 - B8111, 0)</f>
        <v>9.4232750000000109</v>
      </c>
      <c r="G8111" s="3">
        <f t="shared" si="1135"/>
        <v>24.17</v>
      </c>
      <c r="H8111" t="str">
        <f t="shared" si="1136"/>
        <v>Reg</v>
      </c>
      <c r="I8111" s="3">
        <f t="shared" si="1141"/>
        <v>317.5587821954623</v>
      </c>
      <c r="J8111" s="3">
        <f t="shared" si="1142"/>
        <v>340</v>
      </c>
      <c r="K8111" s="3">
        <f>MIN(Inputs!$B$2, (Inputs!$B$8 - I8111)/Inputs!$B$9)</f>
        <v>23.922418559098585</v>
      </c>
      <c r="L8111" s="3">
        <f>MAX(MIN(Inputs!$B$2, I8111*Inputs!$B$10, Inputs!$B$8*Inputs!$B$4 - J8111), 0)</f>
        <v>0</v>
      </c>
      <c r="M8111" s="3">
        <f t="shared" si="1137"/>
        <v>0</v>
      </c>
      <c r="N8111" s="3">
        <f t="shared" si="1138"/>
        <v>0</v>
      </c>
      <c r="O8111" s="3">
        <f>IF(H8111="Reg", MIN(Inputs!$B$2, I8111*Inputs!$B$10, (Inputs!$B$8-I8111)/Inputs!$B$9), 0)</f>
        <v>23.922418559098585</v>
      </c>
      <c r="P8111" s="3">
        <f t="shared" si="1139"/>
        <v>0</v>
      </c>
      <c r="Q8111" s="3">
        <f t="shared" si="1140"/>
        <v>578.20485657341283</v>
      </c>
      <c r="R8111" s="3">
        <f>I8111 + M8111*Inputs!$B$9 - N8111/Inputs!$B$10</f>
        <v>317.5587821954623</v>
      </c>
    </row>
    <row r="8112" spans="1:18" x14ac:dyDescent="0.3">
      <c r="A8112" s="4">
        <v>46360.916666666657</v>
      </c>
      <c r="B8112" s="3">
        <v>29.89</v>
      </c>
      <c r="C8112" s="3">
        <v>4.9800000000000004</v>
      </c>
      <c r="D8112" s="3">
        <f t="shared" si="1134"/>
        <v>46.506562500000008</v>
      </c>
      <c r="E8112" s="3">
        <f>MAX(B8112 - D8112/Inputs!$B$5, 0)</f>
        <v>0</v>
      </c>
      <c r="F8112" s="3">
        <f>MAX(D8112*Inputs!$B$5 - B8112, 0)</f>
        <v>11.035775000000008</v>
      </c>
      <c r="G8112" s="3">
        <f t="shared" si="1135"/>
        <v>4.9800000000000004</v>
      </c>
      <c r="H8112" t="str">
        <f t="shared" si="1136"/>
        <v>Charge</v>
      </c>
      <c r="I8112" s="3">
        <f t="shared" si="1141"/>
        <v>317.5587821954623</v>
      </c>
      <c r="J8112" s="3">
        <f t="shared" si="1142"/>
        <v>340</v>
      </c>
      <c r="K8112" s="3">
        <f>MIN(Inputs!$B$2, (Inputs!$B$8 - I8112)/Inputs!$B$9)</f>
        <v>23.922418559098585</v>
      </c>
      <c r="L8112" s="3">
        <f>MAX(MIN(Inputs!$B$2, I8112*Inputs!$B$10, Inputs!$B$8*Inputs!$B$4 - J8112), 0)</f>
        <v>0</v>
      </c>
      <c r="M8112" s="3">
        <f t="shared" si="1137"/>
        <v>23.922418559098585</v>
      </c>
      <c r="N8112" s="3">
        <f t="shared" si="1138"/>
        <v>0</v>
      </c>
      <c r="O8112" s="3">
        <f>IF(H8112="Reg", MIN(Inputs!$B$2, I8112*Inputs!$B$10, (Inputs!$B$8-I8112)/Inputs!$B$9), 0)</f>
        <v>0</v>
      </c>
      <c r="P8112" s="3">
        <f t="shared" si="1139"/>
        <v>-715.04109073145673</v>
      </c>
      <c r="Q8112" s="3">
        <f t="shared" si="1140"/>
        <v>0</v>
      </c>
      <c r="R8112" s="3">
        <f>I8112 + M8112*Inputs!$B$9 - N8112/Inputs!$B$10</f>
        <v>340</v>
      </c>
    </row>
    <row r="8113" spans="1:18" x14ac:dyDescent="0.3">
      <c r="A8113" s="4">
        <v>46360.958333333343</v>
      </c>
      <c r="B8113" s="3">
        <v>26.6875</v>
      </c>
      <c r="C8113" s="3">
        <v>7.42</v>
      </c>
      <c r="D8113" s="3">
        <f t="shared" si="1134"/>
        <v>46.506562500000008</v>
      </c>
      <c r="E8113" s="3">
        <f>MAX(B8113 - D8113/Inputs!$B$5, 0)</f>
        <v>0</v>
      </c>
      <c r="F8113" s="3">
        <f>MAX(D8113*Inputs!$B$5 - B8113, 0)</f>
        <v>14.238275000000009</v>
      </c>
      <c r="G8113" s="3">
        <f t="shared" si="1135"/>
        <v>7.42</v>
      </c>
      <c r="H8113" t="str">
        <f t="shared" si="1136"/>
        <v>Charge</v>
      </c>
      <c r="I8113" s="3">
        <f t="shared" si="1141"/>
        <v>340</v>
      </c>
      <c r="J8113" s="3">
        <f t="shared" si="1142"/>
        <v>340</v>
      </c>
      <c r="K8113" s="3">
        <f>MIN(Inputs!$B$2, (Inputs!$B$8 - I8113)/Inputs!$B$9)</f>
        <v>0</v>
      </c>
      <c r="L8113" s="3">
        <f>MAX(MIN(Inputs!$B$2, I8113*Inputs!$B$10, Inputs!$B$8*Inputs!$B$4 - J8113), 0)</f>
        <v>0</v>
      </c>
      <c r="M8113" s="3">
        <f t="shared" si="1137"/>
        <v>0</v>
      </c>
      <c r="N8113" s="3">
        <f t="shared" si="1138"/>
        <v>0</v>
      </c>
      <c r="O8113" s="3">
        <f>IF(H8113="Reg", MIN(Inputs!$B$2, I8113*Inputs!$B$10, (Inputs!$B$8-I8113)/Inputs!$B$9), 0)</f>
        <v>0</v>
      </c>
      <c r="P8113" s="3">
        <f t="shared" si="1139"/>
        <v>0</v>
      </c>
      <c r="Q8113" s="3">
        <f t="shared" si="1140"/>
        <v>0</v>
      </c>
      <c r="R8113" s="3">
        <f>I8113 + M8113*Inputs!$B$9 - N8113/Inputs!$B$10</f>
        <v>340</v>
      </c>
    </row>
    <row r="8114" spans="1:18" x14ac:dyDescent="0.3">
      <c r="A8114" s="4">
        <v>46361</v>
      </c>
      <c r="B8114" s="3">
        <v>21.9</v>
      </c>
      <c r="C8114" s="3">
        <v>0.84</v>
      </c>
      <c r="D8114" s="3">
        <f t="shared" si="1134"/>
        <v>34.373124999999995</v>
      </c>
      <c r="E8114" s="3">
        <f>MAX(B8114 - D8114/Inputs!$B$5, 0)</f>
        <v>0</v>
      </c>
      <c r="F8114" s="3">
        <f>MAX(D8114*Inputs!$B$5 - B8114, 0)</f>
        <v>8.3483499999999964</v>
      </c>
      <c r="G8114" s="3">
        <f t="shared" si="1135"/>
        <v>0.84</v>
      </c>
      <c r="H8114" t="str">
        <f t="shared" si="1136"/>
        <v>Charge</v>
      </c>
      <c r="I8114" s="3">
        <f t="shared" si="1141"/>
        <v>340</v>
      </c>
      <c r="J8114" s="3">
        <f t="shared" si="1142"/>
        <v>0</v>
      </c>
      <c r="K8114" s="3">
        <f>MIN(Inputs!$B$2, (Inputs!$B$8 - I8114)/Inputs!$B$9)</f>
        <v>0</v>
      </c>
      <c r="L8114" s="3">
        <f>MAX(MIN(Inputs!$B$2, I8114*Inputs!$B$10, Inputs!$B$8*Inputs!$B$4 - J8114), 0)</f>
        <v>170</v>
      </c>
      <c r="M8114" s="3">
        <f t="shared" si="1137"/>
        <v>0</v>
      </c>
      <c r="N8114" s="3">
        <f t="shared" si="1138"/>
        <v>0</v>
      </c>
      <c r="O8114" s="3">
        <f>IF(H8114="Reg", MIN(Inputs!$B$2, I8114*Inputs!$B$10, (Inputs!$B$8-I8114)/Inputs!$B$9), 0)</f>
        <v>0</v>
      </c>
      <c r="P8114" s="3">
        <f t="shared" si="1139"/>
        <v>0</v>
      </c>
      <c r="Q8114" s="3">
        <f t="shared" si="1140"/>
        <v>0</v>
      </c>
      <c r="R8114" s="3">
        <f>I8114 + M8114*Inputs!$B$9 - N8114/Inputs!$B$10</f>
        <v>340</v>
      </c>
    </row>
    <row r="8115" spans="1:18" x14ac:dyDescent="0.3">
      <c r="A8115" s="4">
        <v>46361.041666666657</v>
      </c>
      <c r="B8115" s="3">
        <v>21.51</v>
      </c>
      <c r="C8115" s="3">
        <v>0.19</v>
      </c>
      <c r="D8115" s="3">
        <f t="shared" si="1134"/>
        <v>34.373124999999995</v>
      </c>
      <c r="E8115" s="3">
        <f>MAX(B8115 - D8115/Inputs!$B$5, 0)</f>
        <v>0</v>
      </c>
      <c r="F8115" s="3">
        <f>MAX(D8115*Inputs!$B$5 - B8115, 0)</f>
        <v>8.7383499999999934</v>
      </c>
      <c r="G8115" s="3">
        <f t="shared" si="1135"/>
        <v>0.19</v>
      </c>
      <c r="H8115" t="str">
        <f t="shared" si="1136"/>
        <v>Charge</v>
      </c>
      <c r="I8115" s="3">
        <f t="shared" si="1141"/>
        <v>340</v>
      </c>
      <c r="J8115" s="3">
        <f t="shared" si="1142"/>
        <v>0</v>
      </c>
      <c r="K8115" s="3">
        <f>MIN(Inputs!$B$2, (Inputs!$B$8 - I8115)/Inputs!$B$9)</f>
        <v>0</v>
      </c>
      <c r="L8115" s="3">
        <f>MAX(MIN(Inputs!$B$2, I8115*Inputs!$B$10, Inputs!$B$8*Inputs!$B$4 - J8115), 0)</f>
        <v>170</v>
      </c>
      <c r="M8115" s="3">
        <f t="shared" si="1137"/>
        <v>0</v>
      </c>
      <c r="N8115" s="3">
        <f t="shared" si="1138"/>
        <v>0</v>
      </c>
      <c r="O8115" s="3">
        <f>IF(H8115="Reg", MIN(Inputs!$B$2, I8115*Inputs!$B$10, (Inputs!$B$8-I8115)/Inputs!$B$9), 0)</f>
        <v>0</v>
      </c>
      <c r="P8115" s="3">
        <f t="shared" si="1139"/>
        <v>0</v>
      </c>
      <c r="Q8115" s="3">
        <f t="shared" si="1140"/>
        <v>0</v>
      </c>
      <c r="R8115" s="3">
        <f>I8115 + M8115*Inputs!$B$9 - N8115/Inputs!$B$10</f>
        <v>340</v>
      </c>
    </row>
    <row r="8116" spans="1:18" x14ac:dyDescent="0.3">
      <c r="A8116" s="4">
        <v>46361.083333333343</v>
      </c>
      <c r="B8116" s="3">
        <v>21.605</v>
      </c>
      <c r="C8116" s="3">
        <v>0.78</v>
      </c>
      <c r="D8116" s="3">
        <f t="shared" si="1134"/>
        <v>34.373124999999995</v>
      </c>
      <c r="E8116" s="3">
        <f>MAX(B8116 - D8116/Inputs!$B$5, 0)</f>
        <v>0</v>
      </c>
      <c r="F8116" s="3">
        <f>MAX(D8116*Inputs!$B$5 - B8116, 0)</f>
        <v>8.6433499999999945</v>
      </c>
      <c r="G8116" s="3">
        <f t="shared" si="1135"/>
        <v>0.78</v>
      </c>
      <c r="H8116" t="str">
        <f t="shared" si="1136"/>
        <v>Charge</v>
      </c>
      <c r="I8116" s="3">
        <f t="shared" si="1141"/>
        <v>340</v>
      </c>
      <c r="J8116" s="3">
        <f t="shared" si="1142"/>
        <v>0</v>
      </c>
      <c r="K8116" s="3">
        <f>MIN(Inputs!$B$2, (Inputs!$B$8 - I8116)/Inputs!$B$9)</f>
        <v>0</v>
      </c>
      <c r="L8116" s="3">
        <f>MAX(MIN(Inputs!$B$2, I8116*Inputs!$B$10, Inputs!$B$8*Inputs!$B$4 - J8116), 0)</f>
        <v>170</v>
      </c>
      <c r="M8116" s="3">
        <f t="shared" si="1137"/>
        <v>0</v>
      </c>
      <c r="N8116" s="3">
        <f t="shared" si="1138"/>
        <v>0</v>
      </c>
      <c r="O8116" s="3">
        <f>IF(H8116="Reg", MIN(Inputs!$B$2, I8116*Inputs!$B$10, (Inputs!$B$8-I8116)/Inputs!$B$9), 0)</f>
        <v>0</v>
      </c>
      <c r="P8116" s="3">
        <f t="shared" si="1139"/>
        <v>0</v>
      </c>
      <c r="Q8116" s="3">
        <f t="shared" si="1140"/>
        <v>0</v>
      </c>
      <c r="R8116" s="3">
        <f>I8116 + M8116*Inputs!$B$9 - N8116/Inputs!$B$10</f>
        <v>340</v>
      </c>
    </row>
    <row r="8117" spans="1:18" x14ac:dyDescent="0.3">
      <c r="A8117" s="4">
        <v>46361.125</v>
      </c>
      <c r="B8117" s="3">
        <v>21.984999999999999</v>
      </c>
      <c r="C8117" s="3">
        <v>0.13</v>
      </c>
      <c r="D8117" s="3">
        <f t="shared" si="1134"/>
        <v>34.373124999999995</v>
      </c>
      <c r="E8117" s="3">
        <f>MAX(B8117 - D8117/Inputs!$B$5, 0)</f>
        <v>0</v>
      </c>
      <c r="F8117" s="3">
        <f>MAX(D8117*Inputs!$B$5 - B8117, 0)</f>
        <v>8.2633499999999955</v>
      </c>
      <c r="G8117" s="3">
        <f t="shared" si="1135"/>
        <v>0.13</v>
      </c>
      <c r="H8117" t="str">
        <f t="shared" si="1136"/>
        <v>Charge</v>
      </c>
      <c r="I8117" s="3">
        <f t="shared" si="1141"/>
        <v>340</v>
      </c>
      <c r="J8117" s="3">
        <f t="shared" si="1142"/>
        <v>0</v>
      </c>
      <c r="K8117" s="3">
        <f>MIN(Inputs!$B$2, (Inputs!$B$8 - I8117)/Inputs!$B$9)</f>
        <v>0</v>
      </c>
      <c r="L8117" s="3">
        <f>MAX(MIN(Inputs!$B$2, I8117*Inputs!$B$10, Inputs!$B$8*Inputs!$B$4 - J8117), 0)</f>
        <v>170</v>
      </c>
      <c r="M8117" s="3">
        <f t="shared" si="1137"/>
        <v>0</v>
      </c>
      <c r="N8117" s="3">
        <f t="shared" si="1138"/>
        <v>0</v>
      </c>
      <c r="O8117" s="3">
        <f>IF(H8117="Reg", MIN(Inputs!$B$2, I8117*Inputs!$B$10, (Inputs!$B$8-I8117)/Inputs!$B$9), 0)</f>
        <v>0</v>
      </c>
      <c r="P8117" s="3">
        <f t="shared" si="1139"/>
        <v>0</v>
      </c>
      <c r="Q8117" s="3">
        <f t="shared" si="1140"/>
        <v>0</v>
      </c>
      <c r="R8117" s="3">
        <f>I8117 + M8117*Inputs!$B$9 - N8117/Inputs!$B$10</f>
        <v>340</v>
      </c>
    </row>
    <row r="8118" spans="1:18" x14ac:dyDescent="0.3">
      <c r="A8118" s="4">
        <v>46361.166666666657</v>
      </c>
      <c r="B8118" s="3">
        <v>23</v>
      </c>
      <c r="C8118" s="3">
        <v>0.37</v>
      </c>
      <c r="D8118" s="3">
        <f t="shared" si="1134"/>
        <v>34.373124999999995</v>
      </c>
      <c r="E8118" s="3">
        <f>MAX(B8118 - D8118/Inputs!$B$5, 0)</f>
        <v>0</v>
      </c>
      <c r="F8118" s="3">
        <f>MAX(D8118*Inputs!$B$5 - B8118, 0)</f>
        <v>7.248349999999995</v>
      </c>
      <c r="G8118" s="3">
        <f t="shared" si="1135"/>
        <v>0.37</v>
      </c>
      <c r="H8118" t="str">
        <f t="shared" si="1136"/>
        <v>Charge</v>
      </c>
      <c r="I8118" s="3">
        <f t="shared" si="1141"/>
        <v>340</v>
      </c>
      <c r="J8118" s="3">
        <f t="shared" si="1142"/>
        <v>0</v>
      </c>
      <c r="K8118" s="3">
        <f>MIN(Inputs!$B$2, (Inputs!$B$8 - I8118)/Inputs!$B$9)</f>
        <v>0</v>
      </c>
      <c r="L8118" s="3">
        <f>MAX(MIN(Inputs!$B$2, I8118*Inputs!$B$10, Inputs!$B$8*Inputs!$B$4 - J8118), 0)</f>
        <v>170</v>
      </c>
      <c r="M8118" s="3">
        <f t="shared" si="1137"/>
        <v>0</v>
      </c>
      <c r="N8118" s="3">
        <f t="shared" si="1138"/>
        <v>0</v>
      </c>
      <c r="O8118" s="3">
        <f>IF(H8118="Reg", MIN(Inputs!$B$2, I8118*Inputs!$B$10, (Inputs!$B$8-I8118)/Inputs!$B$9), 0)</f>
        <v>0</v>
      </c>
      <c r="P8118" s="3">
        <f t="shared" si="1139"/>
        <v>0</v>
      </c>
      <c r="Q8118" s="3">
        <f t="shared" si="1140"/>
        <v>0</v>
      </c>
      <c r="R8118" s="3">
        <f>I8118 + M8118*Inputs!$B$9 - N8118/Inputs!$B$10</f>
        <v>340</v>
      </c>
    </row>
    <row r="8119" spans="1:18" x14ac:dyDescent="0.3">
      <c r="A8119" s="4">
        <v>46361.208333333343</v>
      </c>
      <c r="B8119" s="3">
        <v>28.869999999999997</v>
      </c>
      <c r="C8119" s="3">
        <v>0.86</v>
      </c>
      <c r="D8119" s="3">
        <f t="shared" si="1134"/>
        <v>34.373124999999995</v>
      </c>
      <c r="E8119" s="3">
        <f>MAX(B8119 - D8119/Inputs!$B$5, 0)</f>
        <v>0</v>
      </c>
      <c r="F8119" s="3">
        <f>MAX(D8119*Inputs!$B$5 - B8119, 0)</f>
        <v>1.3783499999999975</v>
      </c>
      <c r="G8119" s="3">
        <f t="shared" si="1135"/>
        <v>0.86</v>
      </c>
      <c r="H8119" t="str">
        <f t="shared" si="1136"/>
        <v>Charge</v>
      </c>
      <c r="I8119" s="3">
        <f t="shared" si="1141"/>
        <v>340</v>
      </c>
      <c r="J8119" s="3">
        <f t="shared" si="1142"/>
        <v>0</v>
      </c>
      <c r="K8119" s="3">
        <f>MIN(Inputs!$B$2, (Inputs!$B$8 - I8119)/Inputs!$B$9)</f>
        <v>0</v>
      </c>
      <c r="L8119" s="3">
        <f>MAX(MIN(Inputs!$B$2, I8119*Inputs!$B$10, Inputs!$B$8*Inputs!$B$4 - J8119), 0)</f>
        <v>170</v>
      </c>
      <c r="M8119" s="3">
        <f t="shared" si="1137"/>
        <v>0</v>
      </c>
      <c r="N8119" s="3">
        <f t="shared" si="1138"/>
        <v>0</v>
      </c>
      <c r="O8119" s="3">
        <f>IF(H8119="Reg", MIN(Inputs!$B$2, I8119*Inputs!$B$10, (Inputs!$B$8-I8119)/Inputs!$B$9), 0)</f>
        <v>0</v>
      </c>
      <c r="P8119" s="3">
        <f t="shared" si="1139"/>
        <v>0</v>
      </c>
      <c r="Q8119" s="3">
        <f t="shared" si="1140"/>
        <v>0</v>
      </c>
      <c r="R8119" s="3">
        <f>I8119 + M8119*Inputs!$B$9 - N8119/Inputs!$B$10</f>
        <v>340</v>
      </c>
    </row>
    <row r="8120" spans="1:18" x14ac:dyDescent="0.3">
      <c r="A8120" s="4">
        <v>46361.25</v>
      </c>
      <c r="B8120" s="3">
        <v>40.075000000000003</v>
      </c>
      <c r="C8120" s="3">
        <v>0.88</v>
      </c>
      <c r="D8120" s="3">
        <f t="shared" si="1134"/>
        <v>34.373124999999995</v>
      </c>
      <c r="E8120" s="3">
        <f>MAX(B8120 - D8120/Inputs!$B$5, 0)</f>
        <v>1.0146306818181898</v>
      </c>
      <c r="F8120" s="3">
        <f>MAX(D8120*Inputs!$B$5 - B8120, 0)</f>
        <v>0</v>
      </c>
      <c r="G8120" s="3">
        <f t="shared" si="1135"/>
        <v>0.88</v>
      </c>
      <c r="H8120" t="str">
        <f t="shared" si="1136"/>
        <v>Discharge</v>
      </c>
      <c r="I8120" s="3">
        <f t="shared" si="1141"/>
        <v>340</v>
      </c>
      <c r="J8120" s="3">
        <f t="shared" si="1142"/>
        <v>0</v>
      </c>
      <c r="K8120" s="3">
        <f>MIN(Inputs!$B$2, (Inputs!$B$8 - I8120)/Inputs!$B$9)</f>
        <v>0</v>
      </c>
      <c r="L8120" s="3">
        <f>MAX(MIN(Inputs!$B$2, I8120*Inputs!$B$10, Inputs!$B$8*Inputs!$B$4 - J8120), 0)</f>
        <v>170</v>
      </c>
      <c r="M8120" s="3">
        <f t="shared" si="1137"/>
        <v>0</v>
      </c>
      <c r="N8120" s="3">
        <f t="shared" si="1138"/>
        <v>170</v>
      </c>
      <c r="O8120" s="3">
        <f>IF(H8120="Reg", MIN(Inputs!$B$2, I8120*Inputs!$B$10, (Inputs!$B$8-I8120)/Inputs!$B$9), 0)</f>
        <v>0</v>
      </c>
      <c r="P8120" s="3">
        <f t="shared" si="1139"/>
        <v>6812.7500000000009</v>
      </c>
      <c r="Q8120" s="3">
        <f t="shared" si="1140"/>
        <v>0</v>
      </c>
      <c r="R8120" s="3">
        <f>I8120 + M8120*Inputs!$B$9 - N8120/Inputs!$B$10</f>
        <v>158.77939109773115</v>
      </c>
    </row>
    <row r="8121" spans="1:18" x14ac:dyDescent="0.3">
      <c r="A8121" s="4">
        <v>46361.291666666657</v>
      </c>
      <c r="B8121" s="3">
        <v>41.16</v>
      </c>
      <c r="C8121" s="3">
        <v>4.49</v>
      </c>
      <c r="D8121" s="3">
        <f t="shared" si="1134"/>
        <v>34.373124999999995</v>
      </c>
      <c r="E8121" s="3">
        <f>MAX(B8121 - D8121/Inputs!$B$5, 0)</f>
        <v>2.0996306818181836</v>
      </c>
      <c r="F8121" s="3">
        <f>MAX(D8121*Inputs!$B$5 - B8121, 0)</f>
        <v>0</v>
      </c>
      <c r="G8121" s="3">
        <f t="shared" si="1135"/>
        <v>4.49</v>
      </c>
      <c r="H8121" t="str">
        <f t="shared" si="1136"/>
        <v>Reg</v>
      </c>
      <c r="I8121" s="3">
        <f t="shared" si="1141"/>
        <v>158.77939109773115</v>
      </c>
      <c r="J8121" s="3">
        <f t="shared" si="1142"/>
        <v>170</v>
      </c>
      <c r="K8121" s="3">
        <f>MIN(Inputs!$B$2, (Inputs!$B$8 - I8121)/Inputs!$B$9)</f>
        <v>170</v>
      </c>
      <c r="L8121" s="3">
        <f>MAX(MIN(Inputs!$B$2, I8121*Inputs!$B$10, Inputs!$B$8*Inputs!$B$4 - J8121), 0)</f>
        <v>148.94827166799323</v>
      </c>
      <c r="M8121" s="3">
        <f t="shared" si="1137"/>
        <v>0</v>
      </c>
      <c r="N8121" s="3">
        <f t="shared" si="1138"/>
        <v>0</v>
      </c>
      <c r="O8121" s="3">
        <f>IF(H8121="Reg", MIN(Inputs!$B$2, I8121*Inputs!$B$10, (Inputs!$B$8-I8121)/Inputs!$B$9), 0)</f>
        <v>148.94827166799323</v>
      </c>
      <c r="P8121" s="3">
        <f t="shared" si="1139"/>
        <v>0</v>
      </c>
      <c r="Q8121" s="3">
        <f t="shared" si="1140"/>
        <v>668.77773978928963</v>
      </c>
      <c r="R8121" s="3">
        <f>I8121 + M8121*Inputs!$B$9 - N8121/Inputs!$B$10</f>
        <v>158.77939109773115</v>
      </c>
    </row>
    <row r="8122" spans="1:18" x14ac:dyDescent="0.3">
      <c r="A8122" s="4">
        <v>46361.333333333343</v>
      </c>
      <c r="B8122" s="3">
        <v>49.1875</v>
      </c>
      <c r="C8122" s="3">
        <v>14.41</v>
      </c>
      <c r="D8122" s="3">
        <f t="shared" si="1134"/>
        <v>34.373124999999995</v>
      </c>
      <c r="E8122" s="3">
        <f>MAX(B8122 - D8122/Inputs!$B$5, 0)</f>
        <v>10.127130681818187</v>
      </c>
      <c r="F8122" s="3">
        <f>MAX(D8122*Inputs!$B$5 - B8122, 0)</f>
        <v>0</v>
      </c>
      <c r="G8122" s="3">
        <f t="shared" si="1135"/>
        <v>14.41</v>
      </c>
      <c r="H8122" t="str">
        <f t="shared" si="1136"/>
        <v>Reg</v>
      </c>
      <c r="I8122" s="3">
        <f t="shared" si="1141"/>
        <v>158.77939109773115</v>
      </c>
      <c r="J8122" s="3">
        <f t="shared" si="1142"/>
        <v>170</v>
      </c>
      <c r="K8122" s="3">
        <f>MIN(Inputs!$B$2, (Inputs!$B$8 - I8122)/Inputs!$B$9)</f>
        <v>170</v>
      </c>
      <c r="L8122" s="3">
        <f>MAX(MIN(Inputs!$B$2, I8122*Inputs!$B$10, Inputs!$B$8*Inputs!$B$4 - J8122), 0)</f>
        <v>148.94827166799323</v>
      </c>
      <c r="M8122" s="3">
        <f t="shared" si="1137"/>
        <v>0</v>
      </c>
      <c r="N8122" s="3">
        <f t="shared" si="1138"/>
        <v>0</v>
      </c>
      <c r="O8122" s="3">
        <f>IF(H8122="Reg", MIN(Inputs!$B$2, I8122*Inputs!$B$10, (Inputs!$B$8-I8122)/Inputs!$B$9), 0)</f>
        <v>148.94827166799323</v>
      </c>
      <c r="P8122" s="3">
        <f t="shared" si="1139"/>
        <v>0</v>
      </c>
      <c r="Q8122" s="3">
        <f t="shared" si="1140"/>
        <v>2146.3445947357823</v>
      </c>
      <c r="R8122" s="3">
        <f>I8122 + M8122*Inputs!$B$9 - N8122/Inputs!$B$10</f>
        <v>158.77939109773115</v>
      </c>
    </row>
    <row r="8123" spans="1:18" x14ac:dyDescent="0.3">
      <c r="A8123" s="4">
        <v>46361.375</v>
      </c>
      <c r="B8123" s="3">
        <v>38.74</v>
      </c>
      <c r="C8123" s="3">
        <v>8.86</v>
      </c>
      <c r="D8123" s="3">
        <f t="shared" si="1134"/>
        <v>34.373124999999995</v>
      </c>
      <c r="E8123" s="3">
        <f>MAX(B8123 - D8123/Inputs!$B$5, 0)</f>
        <v>0</v>
      </c>
      <c r="F8123" s="3">
        <f>MAX(D8123*Inputs!$B$5 - B8123, 0)</f>
        <v>0</v>
      </c>
      <c r="G8123" s="3">
        <f t="shared" si="1135"/>
        <v>8.86</v>
      </c>
      <c r="H8123" t="str">
        <f t="shared" si="1136"/>
        <v>Reg</v>
      </c>
      <c r="I8123" s="3">
        <f t="shared" si="1141"/>
        <v>158.77939109773115</v>
      </c>
      <c r="J8123" s="3">
        <f t="shared" si="1142"/>
        <v>170</v>
      </c>
      <c r="K8123" s="3">
        <f>MIN(Inputs!$B$2, (Inputs!$B$8 - I8123)/Inputs!$B$9)</f>
        <v>170</v>
      </c>
      <c r="L8123" s="3">
        <f>MAX(MIN(Inputs!$B$2, I8123*Inputs!$B$10, Inputs!$B$8*Inputs!$B$4 - J8123), 0)</f>
        <v>148.94827166799323</v>
      </c>
      <c r="M8123" s="3">
        <f t="shared" si="1137"/>
        <v>0</v>
      </c>
      <c r="N8123" s="3">
        <f t="shared" si="1138"/>
        <v>0</v>
      </c>
      <c r="O8123" s="3">
        <f>IF(H8123="Reg", MIN(Inputs!$B$2, I8123*Inputs!$B$10, (Inputs!$B$8-I8123)/Inputs!$B$9), 0)</f>
        <v>148.94827166799323</v>
      </c>
      <c r="P8123" s="3">
        <f t="shared" si="1139"/>
        <v>0</v>
      </c>
      <c r="Q8123" s="3">
        <f t="shared" si="1140"/>
        <v>1319.68168697842</v>
      </c>
      <c r="R8123" s="3">
        <f>I8123 + M8123*Inputs!$B$9 - N8123/Inputs!$B$10</f>
        <v>158.77939109773115</v>
      </c>
    </row>
    <row r="8124" spans="1:18" x14ac:dyDescent="0.3">
      <c r="A8124" s="4">
        <v>46361.416666666657</v>
      </c>
      <c r="B8124" s="3">
        <v>31.43</v>
      </c>
      <c r="C8124" s="3">
        <v>2.75</v>
      </c>
      <c r="D8124" s="3">
        <f t="shared" si="1134"/>
        <v>34.373124999999995</v>
      </c>
      <c r="E8124" s="3">
        <f>MAX(B8124 - D8124/Inputs!$B$5, 0)</f>
        <v>0</v>
      </c>
      <c r="F8124" s="3">
        <f>MAX(D8124*Inputs!$B$5 - B8124, 0)</f>
        <v>0</v>
      </c>
      <c r="G8124" s="3">
        <f t="shared" si="1135"/>
        <v>2.75</v>
      </c>
      <c r="H8124" t="str">
        <f t="shared" si="1136"/>
        <v>Reg</v>
      </c>
      <c r="I8124" s="3">
        <f t="shared" si="1141"/>
        <v>158.77939109773115</v>
      </c>
      <c r="J8124" s="3">
        <f t="shared" si="1142"/>
        <v>170</v>
      </c>
      <c r="K8124" s="3">
        <f>MIN(Inputs!$B$2, (Inputs!$B$8 - I8124)/Inputs!$B$9)</f>
        <v>170</v>
      </c>
      <c r="L8124" s="3">
        <f>MAX(MIN(Inputs!$B$2, I8124*Inputs!$B$10, Inputs!$B$8*Inputs!$B$4 - J8124), 0)</f>
        <v>148.94827166799323</v>
      </c>
      <c r="M8124" s="3">
        <f t="shared" si="1137"/>
        <v>0</v>
      </c>
      <c r="N8124" s="3">
        <f t="shared" si="1138"/>
        <v>0</v>
      </c>
      <c r="O8124" s="3">
        <f>IF(H8124="Reg", MIN(Inputs!$B$2, I8124*Inputs!$B$10, (Inputs!$B$8-I8124)/Inputs!$B$9), 0)</f>
        <v>148.94827166799323</v>
      </c>
      <c r="P8124" s="3">
        <f t="shared" si="1139"/>
        <v>0</v>
      </c>
      <c r="Q8124" s="3">
        <f t="shared" si="1140"/>
        <v>409.60774708698136</v>
      </c>
      <c r="R8124" s="3">
        <f>I8124 + M8124*Inputs!$B$9 - N8124/Inputs!$B$10</f>
        <v>158.77939109773115</v>
      </c>
    </row>
    <row r="8125" spans="1:18" x14ac:dyDescent="0.3">
      <c r="A8125" s="4">
        <v>46361.458333333343</v>
      </c>
      <c r="B8125" s="3">
        <v>26.417499999999997</v>
      </c>
      <c r="C8125" s="3">
        <v>0.37</v>
      </c>
      <c r="D8125" s="3">
        <f t="shared" si="1134"/>
        <v>34.373124999999995</v>
      </c>
      <c r="E8125" s="3">
        <f>MAX(B8125 - D8125/Inputs!$B$5, 0)</f>
        <v>0</v>
      </c>
      <c r="F8125" s="3">
        <f>MAX(D8125*Inputs!$B$5 - B8125, 0)</f>
        <v>3.8308499999999981</v>
      </c>
      <c r="G8125" s="3">
        <f t="shared" si="1135"/>
        <v>0.37</v>
      </c>
      <c r="H8125" t="str">
        <f t="shared" si="1136"/>
        <v>Charge</v>
      </c>
      <c r="I8125" s="3">
        <f t="shared" si="1141"/>
        <v>158.77939109773115</v>
      </c>
      <c r="J8125" s="3">
        <f t="shared" si="1142"/>
        <v>170</v>
      </c>
      <c r="K8125" s="3">
        <f>MIN(Inputs!$B$2, (Inputs!$B$8 - I8125)/Inputs!$B$9)</f>
        <v>170</v>
      </c>
      <c r="L8125" s="3">
        <f>MAX(MIN(Inputs!$B$2, I8125*Inputs!$B$10, Inputs!$B$8*Inputs!$B$4 - J8125), 0)</f>
        <v>148.94827166799323</v>
      </c>
      <c r="M8125" s="3">
        <f t="shared" si="1137"/>
        <v>170</v>
      </c>
      <c r="N8125" s="3">
        <f t="shared" si="1138"/>
        <v>0</v>
      </c>
      <c r="O8125" s="3">
        <f>IF(H8125="Reg", MIN(Inputs!$B$2, I8125*Inputs!$B$10, (Inputs!$B$8-I8125)/Inputs!$B$9), 0)</f>
        <v>0</v>
      </c>
      <c r="P8125" s="3">
        <f t="shared" si="1139"/>
        <v>-4490.9749999999995</v>
      </c>
      <c r="Q8125" s="3">
        <f t="shared" si="1140"/>
        <v>0</v>
      </c>
      <c r="R8125" s="3">
        <f>I8125 + M8125*Inputs!$B$9 - N8125/Inputs!$B$10</f>
        <v>318.25352693172772</v>
      </c>
    </row>
    <row r="8126" spans="1:18" x14ac:dyDescent="0.3">
      <c r="A8126" s="4">
        <v>46361.5</v>
      </c>
      <c r="B8126" s="3">
        <v>25.54</v>
      </c>
      <c r="C8126" s="3">
        <v>0.09</v>
      </c>
      <c r="D8126" s="3">
        <f t="shared" si="1134"/>
        <v>34.373124999999995</v>
      </c>
      <c r="E8126" s="3">
        <f>MAX(B8126 - D8126/Inputs!$B$5, 0)</f>
        <v>0</v>
      </c>
      <c r="F8126" s="3">
        <f>MAX(D8126*Inputs!$B$5 - B8126, 0)</f>
        <v>4.7083499999999958</v>
      </c>
      <c r="G8126" s="3">
        <f t="shared" si="1135"/>
        <v>0.09</v>
      </c>
      <c r="H8126" t="str">
        <f t="shared" si="1136"/>
        <v>Charge</v>
      </c>
      <c r="I8126" s="3">
        <f t="shared" si="1141"/>
        <v>318.25352693172772</v>
      </c>
      <c r="J8126" s="3">
        <f t="shared" si="1142"/>
        <v>170</v>
      </c>
      <c r="K8126" s="3">
        <f>MIN(Inputs!$B$2, (Inputs!$B$8 - I8126)/Inputs!$B$9)</f>
        <v>23.181818181818198</v>
      </c>
      <c r="L8126" s="3">
        <f>MAX(MIN(Inputs!$B$2, I8126*Inputs!$B$10, Inputs!$B$8*Inputs!$B$4 - J8126), 0)</f>
        <v>170</v>
      </c>
      <c r="M8126" s="3">
        <f t="shared" si="1137"/>
        <v>23.181818181818198</v>
      </c>
      <c r="N8126" s="3">
        <f t="shared" si="1138"/>
        <v>0</v>
      </c>
      <c r="O8126" s="3">
        <f>IF(H8126="Reg", MIN(Inputs!$B$2, I8126*Inputs!$B$10, (Inputs!$B$8-I8126)/Inputs!$B$9), 0)</f>
        <v>0</v>
      </c>
      <c r="P8126" s="3">
        <f t="shared" si="1139"/>
        <v>-592.06363636363676</v>
      </c>
      <c r="Q8126" s="3">
        <f t="shared" si="1140"/>
        <v>0</v>
      </c>
      <c r="R8126" s="3">
        <f>I8126 + M8126*Inputs!$B$9 - N8126/Inputs!$B$10</f>
        <v>340</v>
      </c>
    </row>
    <row r="8127" spans="1:18" x14ac:dyDescent="0.3">
      <c r="A8127" s="4">
        <v>46361.541666666657</v>
      </c>
      <c r="B8127" s="3">
        <v>25.275000000000002</v>
      </c>
      <c r="C8127" s="3">
        <v>0.89</v>
      </c>
      <c r="D8127" s="3">
        <f t="shared" si="1134"/>
        <v>34.373124999999995</v>
      </c>
      <c r="E8127" s="3">
        <f>MAX(B8127 - D8127/Inputs!$B$5, 0)</f>
        <v>0</v>
      </c>
      <c r="F8127" s="3">
        <f>MAX(D8127*Inputs!$B$5 - B8127, 0)</f>
        <v>4.9733499999999928</v>
      </c>
      <c r="G8127" s="3">
        <f t="shared" si="1135"/>
        <v>0.89</v>
      </c>
      <c r="H8127" t="str">
        <f t="shared" si="1136"/>
        <v>Charge</v>
      </c>
      <c r="I8127" s="3">
        <f t="shared" si="1141"/>
        <v>340</v>
      </c>
      <c r="J8127" s="3">
        <f t="shared" si="1142"/>
        <v>170</v>
      </c>
      <c r="K8127" s="3">
        <f>MIN(Inputs!$B$2, (Inputs!$B$8 - I8127)/Inputs!$B$9)</f>
        <v>0</v>
      </c>
      <c r="L8127" s="3">
        <f>MAX(MIN(Inputs!$B$2, I8127*Inputs!$B$10, Inputs!$B$8*Inputs!$B$4 - J8127), 0)</f>
        <v>170</v>
      </c>
      <c r="M8127" s="3">
        <f t="shared" si="1137"/>
        <v>0</v>
      </c>
      <c r="N8127" s="3">
        <f t="shared" si="1138"/>
        <v>0</v>
      </c>
      <c r="O8127" s="3">
        <f>IF(H8127="Reg", MIN(Inputs!$B$2, I8127*Inputs!$B$10, (Inputs!$B$8-I8127)/Inputs!$B$9), 0)</f>
        <v>0</v>
      </c>
      <c r="P8127" s="3">
        <f t="shared" si="1139"/>
        <v>0</v>
      </c>
      <c r="Q8127" s="3">
        <f t="shared" si="1140"/>
        <v>0</v>
      </c>
      <c r="R8127" s="3">
        <f>I8127 + M8127*Inputs!$B$9 - N8127/Inputs!$B$10</f>
        <v>340</v>
      </c>
    </row>
    <row r="8128" spans="1:18" x14ac:dyDescent="0.3">
      <c r="A8128" s="4">
        <v>46361.583333333343</v>
      </c>
      <c r="B8128" s="3">
        <v>24.592500000000001</v>
      </c>
      <c r="C8128" s="3">
        <v>1.87</v>
      </c>
      <c r="D8128" s="3">
        <f t="shared" si="1134"/>
        <v>34.373124999999995</v>
      </c>
      <c r="E8128" s="3">
        <f>MAX(B8128 - D8128/Inputs!$B$5, 0)</f>
        <v>0</v>
      </c>
      <c r="F8128" s="3">
        <f>MAX(D8128*Inputs!$B$5 - B8128, 0)</f>
        <v>5.6558499999999938</v>
      </c>
      <c r="G8128" s="3">
        <f t="shared" si="1135"/>
        <v>1.87</v>
      </c>
      <c r="H8128" t="str">
        <f t="shared" si="1136"/>
        <v>Charge</v>
      </c>
      <c r="I8128" s="3">
        <f t="shared" si="1141"/>
        <v>340</v>
      </c>
      <c r="J8128" s="3">
        <f t="shared" si="1142"/>
        <v>170</v>
      </c>
      <c r="K8128" s="3">
        <f>MIN(Inputs!$B$2, (Inputs!$B$8 - I8128)/Inputs!$B$9)</f>
        <v>0</v>
      </c>
      <c r="L8128" s="3">
        <f>MAX(MIN(Inputs!$B$2, I8128*Inputs!$B$10, Inputs!$B$8*Inputs!$B$4 - J8128), 0)</f>
        <v>170</v>
      </c>
      <c r="M8128" s="3">
        <f t="shared" si="1137"/>
        <v>0</v>
      </c>
      <c r="N8128" s="3">
        <f t="shared" si="1138"/>
        <v>0</v>
      </c>
      <c r="O8128" s="3">
        <f>IF(H8128="Reg", MIN(Inputs!$B$2, I8128*Inputs!$B$10, (Inputs!$B$8-I8128)/Inputs!$B$9), 0)</f>
        <v>0</v>
      </c>
      <c r="P8128" s="3">
        <f t="shared" si="1139"/>
        <v>0</v>
      </c>
      <c r="Q8128" s="3">
        <f t="shared" si="1140"/>
        <v>0</v>
      </c>
      <c r="R8128" s="3">
        <f>I8128 + M8128*Inputs!$B$9 - N8128/Inputs!$B$10</f>
        <v>340</v>
      </c>
    </row>
    <row r="8129" spans="1:18" x14ac:dyDescent="0.3">
      <c r="A8129" s="4">
        <v>46361.625</v>
      </c>
      <c r="B8129" s="3">
        <v>25.44</v>
      </c>
      <c r="C8129" s="3">
        <v>3</v>
      </c>
      <c r="D8129" s="3">
        <f t="shared" si="1134"/>
        <v>34.373124999999995</v>
      </c>
      <c r="E8129" s="3">
        <f>MAX(B8129 - D8129/Inputs!$B$5, 0)</f>
        <v>0</v>
      </c>
      <c r="F8129" s="3">
        <f>MAX(D8129*Inputs!$B$5 - B8129, 0)</f>
        <v>4.8083499999999937</v>
      </c>
      <c r="G8129" s="3">
        <f t="shared" si="1135"/>
        <v>3</v>
      </c>
      <c r="H8129" t="str">
        <f t="shared" si="1136"/>
        <v>Charge</v>
      </c>
      <c r="I8129" s="3">
        <f t="shared" si="1141"/>
        <v>340</v>
      </c>
      <c r="J8129" s="3">
        <f t="shared" si="1142"/>
        <v>170</v>
      </c>
      <c r="K8129" s="3">
        <f>MIN(Inputs!$B$2, (Inputs!$B$8 - I8129)/Inputs!$B$9)</f>
        <v>0</v>
      </c>
      <c r="L8129" s="3">
        <f>MAX(MIN(Inputs!$B$2, I8129*Inputs!$B$10, Inputs!$B$8*Inputs!$B$4 - J8129), 0)</f>
        <v>170</v>
      </c>
      <c r="M8129" s="3">
        <f t="shared" si="1137"/>
        <v>0</v>
      </c>
      <c r="N8129" s="3">
        <f t="shared" si="1138"/>
        <v>0</v>
      </c>
      <c r="O8129" s="3">
        <f>IF(H8129="Reg", MIN(Inputs!$B$2, I8129*Inputs!$B$10, (Inputs!$B$8-I8129)/Inputs!$B$9), 0)</f>
        <v>0</v>
      </c>
      <c r="P8129" s="3">
        <f t="shared" si="1139"/>
        <v>0</v>
      </c>
      <c r="Q8129" s="3">
        <f t="shared" si="1140"/>
        <v>0</v>
      </c>
      <c r="R8129" s="3">
        <f>I8129 + M8129*Inputs!$B$9 - N8129/Inputs!$B$10</f>
        <v>340</v>
      </c>
    </row>
    <row r="8130" spans="1:18" x14ac:dyDescent="0.3">
      <c r="A8130" s="4">
        <v>46361.666666666657</v>
      </c>
      <c r="B8130" s="3">
        <v>33.347500000000004</v>
      </c>
      <c r="C8130" s="3">
        <v>13.28</v>
      </c>
      <c r="D8130" s="3">
        <f t="shared" ref="D8130:D8193" si="1143">AVERAGEIFS(B:B, A:A, "&gt;="&amp;INT(A8130), A:A, "&lt;"&amp;INT(A8130)+1)</f>
        <v>34.373124999999995</v>
      </c>
      <c r="E8130" s="3">
        <f>MAX(B8130 - D8130/Inputs!$B$5, 0)</f>
        <v>0</v>
      </c>
      <c r="F8130" s="3">
        <f>MAX(D8130*Inputs!$B$5 - B8130, 0)</f>
        <v>0</v>
      </c>
      <c r="G8130" s="3">
        <f t="shared" ref="G8130:G8193" si="1144">C8130</f>
        <v>13.28</v>
      </c>
      <c r="H8130" t="str">
        <f t="shared" ref="H8130:H8193" si="1145">IF(MAX(E8130, F8130, G8130)&lt;=0, "Idle", IF(AND(G8130&gt;=E8130, G8130&gt;=F8130), "Reg", IF(E8130&gt;=F8130, "Discharge", "Charge")))</f>
        <v>Reg</v>
      </c>
      <c r="I8130" s="3">
        <f t="shared" si="1141"/>
        <v>340</v>
      </c>
      <c r="J8130" s="3">
        <f t="shared" si="1142"/>
        <v>170</v>
      </c>
      <c r="K8130" s="3">
        <f>MIN(Inputs!$B$2, (Inputs!$B$8 - I8130)/Inputs!$B$9)</f>
        <v>0</v>
      </c>
      <c r="L8130" s="3">
        <f>MAX(MIN(Inputs!$B$2, I8130*Inputs!$B$10, Inputs!$B$8*Inputs!$B$4 - J8130), 0)</f>
        <v>170</v>
      </c>
      <c r="M8130" s="3">
        <f t="shared" ref="M8130:M8193" si="1146">IF(H8130="Charge", K8130, 0)</f>
        <v>0</v>
      </c>
      <c r="N8130" s="3">
        <f t="shared" ref="N8130:N8193" si="1147">IF(H8130="Discharge", L8130, 0)</f>
        <v>0</v>
      </c>
      <c r="O8130" s="3">
        <f>IF(H8130="Reg", MIN(Inputs!$B$2, I8130*Inputs!$B$10, (Inputs!$B$8-I8130)/Inputs!$B$9), 0)</f>
        <v>0</v>
      </c>
      <c r="P8130" s="3">
        <f t="shared" ref="P8130:P8193" si="1148">(N8130 - M8130) * B8130</f>
        <v>0</v>
      </c>
      <c r="Q8130" s="3">
        <f t="shared" ref="Q8130:Q8193" si="1149">O8130 * C8130</f>
        <v>0</v>
      </c>
      <c r="R8130" s="3">
        <f>I8130 + M8130*Inputs!$B$9 - N8130/Inputs!$B$10</f>
        <v>340</v>
      </c>
    </row>
    <row r="8131" spans="1:18" x14ac:dyDescent="0.3">
      <c r="A8131" s="4">
        <v>46361.708333333343</v>
      </c>
      <c r="B8131" s="3">
        <v>55.782499999999999</v>
      </c>
      <c r="C8131" s="3">
        <v>37.700000000000003</v>
      </c>
      <c r="D8131" s="3">
        <f t="shared" si="1143"/>
        <v>34.373124999999995</v>
      </c>
      <c r="E8131" s="3">
        <f>MAX(B8131 - D8131/Inputs!$B$5, 0)</f>
        <v>16.722130681818186</v>
      </c>
      <c r="F8131" s="3">
        <f>MAX(D8131*Inputs!$B$5 - B8131, 0)</f>
        <v>0</v>
      </c>
      <c r="G8131" s="3">
        <f t="shared" si="1144"/>
        <v>37.700000000000003</v>
      </c>
      <c r="H8131" t="str">
        <f t="shared" si="1145"/>
        <v>Reg</v>
      </c>
      <c r="I8131" s="3">
        <f t="shared" ref="I8131:I8194" si="1150">R8130</f>
        <v>340</v>
      </c>
      <c r="J8131" s="3">
        <f t="shared" ref="J8131:J8194" si="1151">IF(INT(A8131)=INT(A8130), J8130 + N8130, 0)</f>
        <v>170</v>
      </c>
      <c r="K8131" s="3">
        <f>MIN(Inputs!$B$2, (Inputs!$B$8 - I8131)/Inputs!$B$9)</f>
        <v>0</v>
      </c>
      <c r="L8131" s="3">
        <f>MAX(MIN(Inputs!$B$2, I8131*Inputs!$B$10, Inputs!$B$8*Inputs!$B$4 - J8131), 0)</f>
        <v>170</v>
      </c>
      <c r="M8131" s="3">
        <f t="shared" si="1146"/>
        <v>0</v>
      </c>
      <c r="N8131" s="3">
        <f t="shared" si="1147"/>
        <v>0</v>
      </c>
      <c r="O8131" s="3">
        <f>IF(H8131="Reg", MIN(Inputs!$B$2, I8131*Inputs!$B$10, (Inputs!$B$8-I8131)/Inputs!$B$9), 0)</f>
        <v>0</v>
      </c>
      <c r="P8131" s="3">
        <f t="shared" si="1148"/>
        <v>0</v>
      </c>
      <c r="Q8131" s="3">
        <f t="shared" si="1149"/>
        <v>0</v>
      </c>
      <c r="R8131" s="3">
        <f>I8131 + M8131*Inputs!$B$9 - N8131/Inputs!$B$10</f>
        <v>340</v>
      </c>
    </row>
    <row r="8132" spans="1:18" x14ac:dyDescent="0.3">
      <c r="A8132" s="4">
        <v>46361.75</v>
      </c>
      <c r="B8132" s="3">
        <v>58.900000000000006</v>
      </c>
      <c r="C8132" s="3">
        <v>24.96</v>
      </c>
      <c r="D8132" s="3">
        <f t="shared" si="1143"/>
        <v>34.373124999999995</v>
      </c>
      <c r="E8132" s="3">
        <f>MAX(B8132 - D8132/Inputs!$B$5, 0)</f>
        <v>19.839630681818193</v>
      </c>
      <c r="F8132" s="3">
        <f>MAX(D8132*Inputs!$B$5 - B8132, 0)</f>
        <v>0</v>
      </c>
      <c r="G8132" s="3">
        <f t="shared" si="1144"/>
        <v>24.96</v>
      </c>
      <c r="H8132" t="str">
        <f t="shared" si="1145"/>
        <v>Reg</v>
      </c>
      <c r="I8132" s="3">
        <f t="shared" si="1150"/>
        <v>340</v>
      </c>
      <c r="J8132" s="3">
        <f t="shared" si="1151"/>
        <v>170</v>
      </c>
      <c r="K8132" s="3">
        <f>MIN(Inputs!$B$2, (Inputs!$B$8 - I8132)/Inputs!$B$9)</f>
        <v>0</v>
      </c>
      <c r="L8132" s="3">
        <f>MAX(MIN(Inputs!$B$2, I8132*Inputs!$B$10, Inputs!$B$8*Inputs!$B$4 - J8132), 0)</f>
        <v>170</v>
      </c>
      <c r="M8132" s="3">
        <f t="shared" si="1146"/>
        <v>0</v>
      </c>
      <c r="N8132" s="3">
        <f t="shared" si="1147"/>
        <v>0</v>
      </c>
      <c r="O8132" s="3">
        <f>IF(H8132="Reg", MIN(Inputs!$B$2, I8132*Inputs!$B$10, (Inputs!$B$8-I8132)/Inputs!$B$9), 0)</f>
        <v>0</v>
      </c>
      <c r="P8132" s="3">
        <f t="shared" si="1148"/>
        <v>0</v>
      </c>
      <c r="Q8132" s="3">
        <f t="shared" si="1149"/>
        <v>0</v>
      </c>
      <c r="R8132" s="3">
        <f>I8132 + M8132*Inputs!$B$9 - N8132/Inputs!$B$10</f>
        <v>340</v>
      </c>
    </row>
    <row r="8133" spans="1:18" x14ac:dyDescent="0.3">
      <c r="A8133" s="4">
        <v>46361.791666666657</v>
      </c>
      <c r="B8133" s="3">
        <v>56.44</v>
      </c>
      <c r="C8133" s="3">
        <v>15</v>
      </c>
      <c r="D8133" s="3">
        <f t="shared" si="1143"/>
        <v>34.373124999999995</v>
      </c>
      <c r="E8133" s="3">
        <f>MAX(B8133 - D8133/Inputs!$B$5, 0)</f>
        <v>17.379630681818185</v>
      </c>
      <c r="F8133" s="3">
        <f>MAX(D8133*Inputs!$B$5 - B8133, 0)</f>
        <v>0</v>
      </c>
      <c r="G8133" s="3">
        <f t="shared" si="1144"/>
        <v>15</v>
      </c>
      <c r="H8133" t="str">
        <f t="shared" si="1145"/>
        <v>Discharge</v>
      </c>
      <c r="I8133" s="3">
        <f t="shared" si="1150"/>
        <v>340</v>
      </c>
      <c r="J8133" s="3">
        <f t="shared" si="1151"/>
        <v>170</v>
      </c>
      <c r="K8133" s="3">
        <f>MIN(Inputs!$B$2, (Inputs!$B$8 - I8133)/Inputs!$B$9)</f>
        <v>0</v>
      </c>
      <c r="L8133" s="3">
        <f>MAX(MIN(Inputs!$B$2, I8133*Inputs!$B$10, Inputs!$B$8*Inputs!$B$4 - J8133), 0)</f>
        <v>170</v>
      </c>
      <c r="M8133" s="3">
        <f t="shared" si="1146"/>
        <v>0</v>
      </c>
      <c r="N8133" s="3">
        <f t="shared" si="1147"/>
        <v>170</v>
      </c>
      <c r="O8133" s="3">
        <f>IF(H8133="Reg", MIN(Inputs!$B$2, I8133*Inputs!$B$10, (Inputs!$B$8-I8133)/Inputs!$B$9), 0)</f>
        <v>0</v>
      </c>
      <c r="P8133" s="3">
        <f t="shared" si="1148"/>
        <v>9594.7999999999993</v>
      </c>
      <c r="Q8133" s="3">
        <f t="shared" si="1149"/>
        <v>0</v>
      </c>
      <c r="R8133" s="3">
        <f>I8133 + M8133*Inputs!$B$9 - N8133/Inputs!$B$10</f>
        <v>158.77939109773115</v>
      </c>
    </row>
    <row r="8134" spans="1:18" x14ac:dyDescent="0.3">
      <c r="A8134" s="4">
        <v>46361.833333333343</v>
      </c>
      <c r="B8134" s="3">
        <v>46.519999999999996</v>
      </c>
      <c r="C8134" s="3">
        <v>21.26</v>
      </c>
      <c r="D8134" s="3">
        <f t="shared" si="1143"/>
        <v>34.373124999999995</v>
      </c>
      <c r="E8134" s="3">
        <f>MAX(B8134 - D8134/Inputs!$B$5, 0)</f>
        <v>7.459630681818183</v>
      </c>
      <c r="F8134" s="3">
        <f>MAX(D8134*Inputs!$B$5 - B8134, 0)</f>
        <v>0</v>
      </c>
      <c r="G8134" s="3">
        <f t="shared" si="1144"/>
        <v>21.26</v>
      </c>
      <c r="H8134" t="str">
        <f t="shared" si="1145"/>
        <v>Reg</v>
      </c>
      <c r="I8134" s="3">
        <f t="shared" si="1150"/>
        <v>158.77939109773115</v>
      </c>
      <c r="J8134" s="3">
        <f t="shared" si="1151"/>
        <v>340</v>
      </c>
      <c r="K8134" s="3">
        <f>MIN(Inputs!$B$2, (Inputs!$B$8 - I8134)/Inputs!$B$9)</f>
        <v>170</v>
      </c>
      <c r="L8134" s="3">
        <f>MAX(MIN(Inputs!$B$2, I8134*Inputs!$B$10, Inputs!$B$8*Inputs!$B$4 - J8134), 0)</f>
        <v>0</v>
      </c>
      <c r="M8134" s="3">
        <f t="shared" si="1146"/>
        <v>0</v>
      </c>
      <c r="N8134" s="3">
        <f t="shared" si="1147"/>
        <v>0</v>
      </c>
      <c r="O8134" s="3">
        <f>IF(H8134="Reg", MIN(Inputs!$B$2, I8134*Inputs!$B$10, (Inputs!$B$8-I8134)/Inputs!$B$9), 0)</f>
        <v>148.94827166799323</v>
      </c>
      <c r="P8134" s="3">
        <f t="shared" si="1148"/>
        <v>0</v>
      </c>
      <c r="Q8134" s="3">
        <f t="shared" si="1149"/>
        <v>3166.6402556615362</v>
      </c>
      <c r="R8134" s="3">
        <f>I8134 + M8134*Inputs!$B$9 - N8134/Inputs!$B$10</f>
        <v>158.77939109773115</v>
      </c>
    </row>
    <row r="8135" spans="1:18" x14ac:dyDescent="0.3">
      <c r="A8135" s="4">
        <v>46361.875</v>
      </c>
      <c r="B8135" s="3">
        <v>38.357500000000002</v>
      </c>
      <c r="C8135" s="3">
        <v>15.76</v>
      </c>
      <c r="D8135" s="3">
        <f t="shared" si="1143"/>
        <v>34.373124999999995</v>
      </c>
      <c r="E8135" s="3">
        <f>MAX(B8135 - D8135/Inputs!$B$5, 0)</f>
        <v>0</v>
      </c>
      <c r="F8135" s="3">
        <f>MAX(D8135*Inputs!$B$5 - B8135, 0)</f>
        <v>0</v>
      </c>
      <c r="G8135" s="3">
        <f t="shared" si="1144"/>
        <v>15.76</v>
      </c>
      <c r="H8135" t="str">
        <f t="shared" si="1145"/>
        <v>Reg</v>
      </c>
      <c r="I8135" s="3">
        <f t="shared" si="1150"/>
        <v>158.77939109773115</v>
      </c>
      <c r="J8135" s="3">
        <f t="shared" si="1151"/>
        <v>340</v>
      </c>
      <c r="K8135" s="3">
        <f>MIN(Inputs!$B$2, (Inputs!$B$8 - I8135)/Inputs!$B$9)</f>
        <v>170</v>
      </c>
      <c r="L8135" s="3">
        <f>MAX(MIN(Inputs!$B$2, I8135*Inputs!$B$10, Inputs!$B$8*Inputs!$B$4 - J8135), 0)</f>
        <v>0</v>
      </c>
      <c r="M8135" s="3">
        <f t="shared" si="1146"/>
        <v>0</v>
      </c>
      <c r="N8135" s="3">
        <f t="shared" si="1147"/>
        <v>0</v>
      </c>
      <c r="O8135" s="3">
        <f>IF(H8135="Reg", MIN(Inputs!$B$2, I8135*Inputs!$B$10, (Inputs!$B$8-I8135)/Inputs!$B$9), 0)</f>
        <v>148.94827166799323</v>
      </c>
      <c r="P8135" s="3">
        <f t="shared" si="1148"/>
        <v>0</v>
      </c>
      <c r="Q8135" s="3">
        <f t="shared" si="1149"/>
        <v>2347.4247614875731</v>
      </c>
      <c r="R8135" s="3">
        <f>I8135 + M8135*Inputs!$B$9 - N8135/Inputs!$B$10</f>
        <v>158.77939109773115</v>
      </c>
    </row>
    <row r="8136" spans="1:18" x14ac:dyDescent="0.3">
      <c r="A8136" s="4">
        <v>46361.916666666657</v>
      </c>
      <c r="B8136" s="3">
        <v>36.572500000000005</v>
      </c>
      <c r="C8136" s="3">
        <v>0.84</v>
      </c>
      <c r="D8136" s="3">
        <f t="shared" si="1143"/>
        <v>34.373124999999995</v>
      </c>
      <c r="E8136" s="3">
        <f>MAX(B8136 - D8136/Inputs!$B$5, 0)</f>
        <v>0</v>
      </c>
      <c r="F8136" s="3">
        <f>MAX(D8136*Inputs!$B$5 - B8136, 0)</f>
        <v>0</v>
      </c>
      <c r="G8136" s="3">
        <f t="shared" si="1144"/>
        <v>0.84</v>
      </c>
      <c r="H8136" t="str">
        <f t="shared" si="1145"/>
        <v>Reg</v>
      </c>
      <c r="I8136" s="3">
        <f t="shared" si="1150"/>
        <v>158.77939109773115</v>
      </c>
      <c r="J8136" s="3">
        <f t="shared" si="1151"/>
        <v>340</v>
      </c>
      <c r="K8136" s="3">
        <f>MIN(Inputs!$B$2, (Inputs!$B$8 - I8136)/Inputs!$B$9)</f>
        <v>170</v>
      </c>
      <c r="L8136" s="3">
        <f>MAX(MIN(Inputs!$B$2, I8136*Inputs!$B$10, Inputs!$B$8*Inputs!$B$4 - J8136), 0)</f>
        <v>0</v>
      </c>
      <c r="M8136" s="3">
        <f t="shared" si="1146"/>
        <v>0</v>
      </c>
      <c r="N8136" s="3">
        <f t="shared" si="1147"/>
        <v>0</v>
      </c>
      <c r="O8136" s="3">
        <f>IF(H8136="Reg", MIN(Inputs!$B$2, I8136*Inputs!$B$10, (Inputs!$B$8-I8136)/Inputs!$B$9), 0)</f>
        <v>148.94827166799323</v>
      </c>
      <c r="P8136" s="3">
        <f t="shared" si="1148"/>
        <v>0</v>
      </c>
      <c r="Q8136" s="3">
        <f t="shared" si="1149"/>
        <v>125.1165482011143</v>
      </c>
      <c r="R8136" s="3">
        <f>I8136 + M8136*Inputs!$B$9 - N8136/Inputs!$B$10</f>
        <v>158.77939109773115</v>
      </c>
    </row>
    <row r="8137" spans="1:18" x14ac:dyDescent="0.3">
      <c r="A8137" s="4">
        <v>46361.958333333343</v>
      </c>
      <c r="B8137" s="3">
        <v>32.307499999999997</v>
      </c>
      <c r="C8137" s="3">
        <v>0.7</v>
      </c>
      <c r="D8137" s="3">
        <f t="shared" si="1143"/>
        <v>34.373124999999995</v>
      </c>
      <c r="E8137" s="3">
        <f>MAX(B8137 - D8137/Inputs!$B$5, 0)</f>
        <v>0</v>
      </c>
      <c r="F8137" s="3">
        <f>MAX(D8137*Inputs!$B$5 - B8137, 0)</f>
        <v>0</v>
      </c>
      <c r="G8137" s="3">
        <f t="shared" si="1144"/>
        <v>0.7</v>
      </c>
      <c r="H8137" t="str">
        <f t="shared" si="1145"/>
        <v>Reg</v>
      </c>
      <c r="I8137" s="3">
        <f t="shared" si="1150"/>
        <v>158.77939109773115</v>
      </c>
      <c r="J8137" s="3">
        <f t="shared" si="1151"/>
        <v>340</v>
      </c>
      <c r="K8137" s="3">
        <f>MIN(Inputs!$B$2, (Inputs!$B$8 - I8137)/Inputs!$B$9)</f>
        <v>170</v>
      </c>
      <c r="L8137" s="3">
        <f>MAX(MIN(Inputs!$B$2, I8137*Inputs!$B$10, Inputs!$B$8*Inputs!$B$4 - J8137), 0)</f>
        <v>0</v>
      </c>
      <c r="M8137" s="3">
        <f t="shared" si="1146"/>
        <v>0</v>
      </c>
      <c r="N8137" s="3">
        <f t="shared" si="1147"/>
        <v>0</v>
      </c>
      <c r="O8137" s="3">
        <f>IF(H8137="Reg", MIN(Inputs!$B$2, I8137*Inputs!$B$10, (Inputs!$B$8-I8137)/Inputs!$B$9), 0)</f>
        <v>148.94827166799323</v>
      </c>
      <c r="P8137" s="3">
        <f t="shared" si="1148"/>
        <v>0</v>
      </c>
      <c r="Q8137" s="3">
        <f t="shared" si="1149"/>
        <v>104.26379016759525</v>
      </c>
      <c r="R8137" s="3">
        <f>I8137 + M8137*Inputs!$B$9 - N8137/Inputs!$B$10</f>
        <v>158.77939109773115</v>
      </c>
    </row>
    <row r="8138" spans="1:18" x14ac:dyDescent="0.3">
      <c r="A8138" s="4">
        <v>46362</v>
      </c>
      <c r="B8138" s="3">
        <v>21.517499999999998</v>
      </c>
      <c r="C8138" s="3">
        <v>3</v>
      </c>
      <c r="D8138" s="3">
        <f t="shared" si="1143"/>
        <v>28.262187499999996</v>
      </c>
      <c r="E8138" s="3">
        <f>MAX(B8138 - D8138/Inputs!$B$5, 0)</f>
        <v>0</v>
      </c>
      <c r="F8138" s="3">
        <f>MAX(D8138*Inputs!$B$5 - B8138, 0)</f>
        <v>3.3532249999999983</v>
      </c>
      <c r="G8138" s="3">
        <f t="shared" si="1144"/>
        <v>3</v>
      </c>
      <c r="H8138" t="str">
        <f t="shared" si="1145"/>
        <v>Charge</v>
      </c>
      <c r="I8138" s="3">
        <f t="shared" si="1150"/>
        <v>158.77939109773115</v>
      </c>
      <c r="J8138" s="3">
        <f t="shared" si="1151"/>
        <v>0</v>
      </c>
      <c r="K8138" s="3">
        <f>MIN(Inputs!$B$2, (Inputs!$B$8 - I8138)/Inputs!$B$9)</f>
        <v>170</v>
      </c>
      <c r="L8138" s="3">
        <f>MAX(MIN(Inputs!$B$2, I8138*Inputs!$B$10, Inputs!$B$8*Inputs!$B$4 - J8138), 0)</f>
        <v>148.94827166799323</v>
      </c>
      <c r="M8138" s="3">
        <f t="shared" si="1146"/>
        <v>170</v>
      </c>
      <c r="N8138" s="3">
        <f t="shared" si="1147"/>
        <v>0</v>
      </c>
      <c r="O8138" s="3">
        <f>IF(H8138="Reg", MIN(Inputs!$B$2, I8138*Inputs!$B$10, (Inputs!$B$8-I8138)/Inputs!$B$9), 0)</f>
        <v>0</v>
      </c>
      <c r="P8138" s="3">
        <f t="shared" si="1148"/>
        <v>-3657.9749999999999</v>
      </c>
      <c r="Q8138" s="3">
        <f t="shared" si="1149"/>
        <v>0</v>
      </c>
      <c r="R8138" s="3">
        <f>I8138 + M8138*Inputs!$B$9 - N8138/Inputs!$B$10</f>
        <v>318.25352693172772</v>
      </c>
    </row>
    <row r="8139" spans="1:18" x14ac:dyDescent="0.3">
      <c r="A8139" s="4">
        <v>46362.041666666657</v>
      </c>
      <c r="B8139" s="3">
        <v>20.774999999999999</v>
      </c>
      <c r="C8139" s="3">
        <v>2.82</v>
      </c>
      <c r="D8139" s="3">
        <f t="shared" si="1143"/>
        <v>28.262187499999996</v>
      </c>
      <c r="E8139" s="3">
        <f>MAX(B8139 - D8139/Inputs!$B$5, 0)</f>
        <v>0</v>
      </c>
      <c r="F8139" s="3">
        <f>MAX(D8139*Inputs!$B$5 - B8139, 0)</f>
        <v>4.0957249999999981</v>
      </c>
      <c r="G8139" s="3">
        <f t="shared" si="1144"/>
        <v>2.82</v>
      </c>
      <c r="H8139" t="str">
        <f t="shared" si="1145"/>
        <v>Charge</v>
      </c>
      <c r="I8139" s="3">
        <f t="shared" si="1150"/>
        <v>318.25352693172772</v>
      </c>
      <c r="J8139" s="3">
        <f t="shared" si="1151"/>
        <v>0</v>
      </c>
      <c r="K8139" s="3">
        <f>MIN(Inputs!$B$2, (Inputs!$B$8 - I8139)/Inputs!$B$9)</f>
        <v>23.181818181818198</v>
      </c>
      <c r="L8139" s="3">
        <f>MAX(MIN(Inputs!$B$2, I8139*Inputs!$B$10, Inputs!$B$8*Inputs!$B$4 - J8139), 0)</f>
        <v>170</v>
      </c>
      <c r="M8139" s="3">
        <f t="shared" si="1146"/>
        <v>23.181818181818198</v>
      </c>
      <c r="N8139" s="3">
        <f t="shared" si="1147"/>
        <v>0</v>
      </c>
      <c r="O8139" s="3">
        <f>IF(H8139="Reg", MIN(Inputs!$B$2, I8139*Inputs!$B$10, (Inputs!$B$8-I8139)/Inputs!$B$9), 0)</f>
        <v>0</v>
      </c>
      <c r="P8139" s="3">
        <f t="shared" si="1148"/>
        <v>-481.60227272727303</v>
      </c>
      <c r="Q8139" s="3">
        <f t="shared" si="1149"/>
        <v>0</v>
      </c>
      <c r="R8139" s="3">
        <f>I8139 + M8139*Inputs!$B$9 - N8139/Inputs!$B$10</f>
        <v>340</v>
      </c>
    </row>
    <row r="8140" spans="1:18" x14ac:dyDescent="0.3">
      <c r="A8140" s="4">
        <v>46362.083333333343</v>
      </c>
      <c r="B8140" s="3">
        <v>20.785</v>
      </c>
      <c r="C8140" s="3">
        <v>0.98</v>
      </c>
      <c r="D8140" s="3">
        <f t="shared" si="1143"/>
        <v>28.262187499999996</v>
      </c>
      <c r="E8140" s="3">
        <f>MAX(B8140 - D8140/Inputs!$B$5, 0)</f>
        <v>0</v>
      </c>
      <c r="F8140" s="3">
        <f>MAX(D8140*Inputs!$B$5 - B8140, 0)</f>
        <v>4.0857249999999965</v>
      </c>
      <c r="G8140" s="3">
        <f t="shared" si="1144"/>
        <v>0.98</v>
      </c>
      <c r="H8140" t="str">
        <f t="shared" si="1145"/>
        <v>Charge</v>
      </c>
      <c r="I8140" s="3">
        <f t="shared" si="1150"/>
        <v>340</v>
      </c>
      <c r="J8140" s="3">
        <f t="shared" si="1151"/>
        <v>0</v>
      </c>
      <c r="K8140" s="3">
        <f>MIN(Inputs!$B$2, (Inputs!$B$8 - I8140)/Inputs!$B$9)</f>
        <v>0</v>
      </c>
      <c r="L8140" s="3">
        <f>MAX(MIN(Inputs!$B$2, I8140*Inputs!$B$10, Inputs!$B$8*Inputs!$B$4 - J8140), 0)</f>
        <v>170</v>
      </c>
      <c r="M8140" s="3">
        <f t="shared" si="1146"/>
        <v>0</v>
      </c>
      <c r="N8140" s="3">
        <f t="shared" si="1147"/>
        <v>0</v>
      </c>
      <c r="O8140" s="3">
        <f>IF(H8140="Reg", MIN(Inputs!$B$2, I8140*Inputs!$B$10, (Inputs!$B$8-I8140)/Inputs!$B$9), 0)</f>
        <v>0</v>
      </c>
      <c r="P8140" s="3">
        <f t="shared" si="1148"/>
        <v>0</v>
      </c>
      <c r="Q8140" s="3">
        <f t="shared" si="1149"/>
        <v>0</v>
      </c>
      <c r="R8140" s="3">
        <f>I8140 + M8140*Inputs!$B$9 - N8140/Inputs!$B$10</f>
        <v>340</v>
      </c>
    </row>
    <row r="8141" spans="1:18" x14ac:dyDescent="0.3">
      <c r="A8141" s="4">
        <v>46362.125</v>
      </c>
      <c r="B8141" s="3">
        <v>25.504999999999999</v>
      </c>
      <c r="C8141" s="3">
        <v>0.86</v>
      </c>
      <c r="D8141" s="3">
        <f t="shared" si="1143"/>
        <v>28.262187499999996</v>
      </c>
      <c r="E8141" s="3">
        <f>MAX(B8141 - D8141/Inputs!$B$5, 0)</f>
        <v>0</v>
      </c>
      <c r="F8141" s="3">
        <f>MAX(D8141*Inputs!$B$5 - B8141, 0)</f>
        <v>0</v>
      </c>
      <c r="G8141" s="3">
        <f t="shared" si="1144"/>
        <v>0.86</v>
      </c>
      <c r="H8141" t="str">
        <f t="shared" si="1145"/>
        <v>Reg</v>
      </c>
      <c r="I8141" s="3">
        <f t="shared" si="1150"/>
        <v>340</v>
      </c>
      <c r="J8141" s="3">
        <f t="shared" si="1151"/>
        <v>0</v>
      </c>
      <c r="K8141" s="3">
        <f>MIN(Inputs!$B$2, (Inputs!$B$8 - I8141)/Inputs!$B$9)</f>
        <v>0</v>
      </c>
      <c r="L8141" s="3">
        <f>MAX(MIN(Inputs!$B$2, I8141*Inputs!$B$10, Inputs!$B$8*Inputs!$B$4 - J8141), 0)</f>
        <v>170</v>
      </c>
      <c r="M8141" s="3">
        <f t="shared" si="1146"/>
        <v>0</v>
      </c>
      <c r="N8141" s="3">
        <f t="shared" si="1147"/>
        <v>0</v>
      </c>
      <c r="O8141" s="3">
        <f>IF(H8141="Reg", MIN(Inputs!$B$2, I8141*Inputs!$B$10, (Inputs!$B$8-I8141)/Inputs!$B$9), 0)</f>
        <v>0</v>
      </c>
      <c r="P8141" s="3">
        <f t="shared" si="1148"/>
        <v>0</v>
      </c>
      <c r="Q8141" s="3">
        <f t="shared" si="1149"/>
        <v>0</v>
      </c>
      <c r="R8141" s="3">
        <f>I8141 + M8141*Inputs!$B$9 - N8141/Inputs!$B$10</f>
        <v>340</v>
      </c>
    </row>
    <row r="8142" spans="1:18" x14ac:dyDescent="0.3">
      <c r="A8142" s="4">
        <v>46362.166666666657</v>
      </c>
      <c r="B8142" s="3">
        <v>26.747499999999999</v>
      </c>
      <c r="C8142" s="3">
        <v>0.88</v>
      </c>
      <c r="D8142" s="3">
        <f t="shared" si="1143"/>
        <v>28.262187499999996</v>
      </c>
      <c r="E8142" s="3">
        <f>MAX(B8142 - D8142/Inputs!$B$5, 0)</f>
        <v>0</v>
      </c>
      <c r="F8142" s="3">
        <f>MAX(D8142*Inputs!$B$5 - B8142, 0)</f>
        <v>0</v>
      </c>
      <c r="G8142" s="3">
        <f t="shared" si="1144"/>
        <v>0.88</v>
      </c>
      <c r="H8142" t="str">
        <f t="shared" si="1145"/>
        <v>Reg</v>
      </c>
      <c r="I8142" s="3">
        <f t="shared" si="1150"/>
        <v>340</v>
      </c>
      <c r="J8142" s="3">
        <f t="shared" si="1151"/>
        <v>0</v>
      </c>
      <c r="K8142" s="3">
        <f>MIN(Inputs!$B$2, (Inputs!$B$8 - I8142)/Inputs!$B$9)</f>
        <v>0</v>
      </c>
      <c r="L8142" s="3">
        <f>MAX(MIN(Inputs!$B$2, I8142*Inputs!$B$10, Inputs!$B$8*Inputs!$B$4 - J8142), 0)</f>
        <v>170</v>
      </c>
      <c r="M8142" s="3">
        <f t="shared" si="1146"/>
        <v>0</v>
      </c>
      <c r="N8142" s="3">
        <f t="shared" si="1147"/>
        <v>0</v>
      </c>
      <c r="O8142" s="3">
        <f>IF(H8142="Reg", MIN(Inputs!$B$2, I8142*Inputs!$B$10, (Inputs!$B$8-I8142)/Inputs!$B$9), 0)</f>
        <v>0</v>
      </c>
      <c r="P8142" s="3">
        <f t="shared" si="1148"/>
        <v>0</v>
      </c>
      <c r="Q8142" s="3">
        <f t="shared" si="1149"/>
        <v>0</v>
      </c>
      <c r="R8142" s="3">
        <f>I8142 + M8142*Inputs!$B$9 - N8142/Inputs!$B$10</f>
        <v>340</v>
      </c>
    </row>
    <row r="8143" spans="1:18" x14ac:dyDescent="0.3">
      <c r="A8143" s="4">
        <v>46362.208333333343</v>
      </c>
      <c r="B8143" s="3">
        <v>26.94</v>
      </c>
      <c r="C8143" s="3">
        <v>3.1</v>
      </c>
      <c r="D8143" s="3">
        <f t="shared" si="1143"/>
        <v>28.262187499999996</v>
      </c>
      <c r="E8143" s="3">
        <f>MAX(B8143 - D8143/Inputs!$B$5, 0)</f>
        <v>0</v>
      </c>
      <c r="F8143" s="3">
        <f>MAX(D8143*Inputs!$B$5 - B8143, 0)</f>
        <v>0</v>
      </c>
      <c r="G8143" s="3">
        <f t="shared" si="1144"/>
        <v>3.1</v>
      </c>
      <c r="H8143" t="str">
        <f t="shared" si="1145"/>
        <v>Reg</v>
      </c>
      <c r="I8143" s="3">
        <f t="shared" si="1150"/>
        <v>340</v>
      </c>
      <c r="J8143" s="3">
        <f t="shared" si="1151"/>
        <v>0</v>
      </c>
      <c r="K8143" s="3">
        <f>MIN(Inputs!$B$2, (Inputs!$B$8 - I8143)/Inputs!$B$9)</f>
        <v>0</v>
      </c>
      <c r="L8143" s="3">
        <f>MAX(MIN(Inputs!$B$2, I8143*Inputs!$B$10, Inputs!$B$8*Inputs!$B$4 - J8143), 0)</f>
        <v>170</v>
      </c>
      <c r="M8143" s="3">
        <f t="shared" si="1146"/>
        <v>0</v>
      </c>
      <c r="N8143" s="3">
        <f t="shared" si="1147"/>
        <v>0</v>
      </c>
      <c r="O8143" s="3">
        <f>IF(H8143="Reg", MIN(Inputs!$B$2, I8143*Inputs!$B$10, (Inputs!$B$8-I8143)/Inputs!$B$9), 0)</f>
        <v>0</v>
      </c>
      <c r="P8143" s="3">
        <f t="shared" si="1148"/>
        <v>0</v>
      </c>
      <c r="Q8143" s="3">
        <f t="shared" si="1149"/>
        <v>0</v>
      </c>
      <c r="R8143" s="3">
        <f>I8143 + M8143*Inputs!$B$9 - N8143/Inputs!$B$10</f>
        <v>340</v>
      </c>
    </row>
    <row r="8144" spans="1:18" x14ac:dyDescent="0.3">
      <c r="A8144" s="4">
        <v>46362.25</v>
      </c>
      <c r="B8144" s="3">
        <v>23.139999999999997</v>
      </c>
      <c r="C8144" s="3">
        <v>10</v>
      </c>
      <c r="D8144" s="3">
        <f t="shared" si="1143"/>
        <v>28.262187499999996</v>
      </c>
      <c r="E8144" s="3">
        <f>MAX(B8144 - D8144/Inputs!$B$5, 0)</f>
        <v>0</v>
      </c>
      <c r="F8144" s="3">
        <f>MAX(D8144*Inputs!$B$5 - B8144, 0)</f>
        <v>1.7307249999999996</v>
      </c>
      <c r="G8144" s="3">
        <f t="shared" si="1144"/>
        <v>10</v>
      </c>
      <c r="H8144" t="str">
        <f t="shared" si="1145"/>
        <v>Reg</v>
      </c>
      <c r="I8144" s="3">
        <f t="shared" si="1150"/>
        <v>340</v>
      </c>
      <c r="J8144" s="3">
        <f t="shared" si="1151"/>
        <v>0</v>
      </c>
      <c r="K8144" s="3">
        <f>MIN(Inputs!$B$2, (Inputs!$B$8 - I8144)/Inputs!$B$9)</f>
        <v>0</v>
      </c>
      <c r="L8144" s="3">
        <f>MAX(MIN(Inputs!$B$2, I8144*Inputs!$B$10, Inputs!$B$8*Inputs!$B$4 - J8144), 0)</f>
        <v>170</v>
      </c>
      <c r="M8144" s="3">
        <f t="shared" si="1146"/>
        <v>0</v>
      </c>
      <c r="N8144" s="3">
        <f t="shared" si="1147"/>
        <v>0</v>
      </c>
      <c r="O8144" s="3">
        <f>IF(H8144="Reg", MIN(Inputs!$B$2, I8144*Inputs!$B$10, (Inputs!$B$8-I8144)/Inputs!$B$9), 0)</f>
        <v>0</v>
      </c>
      <c r="P8144" s="3">
        <f t="shared" si="1148"/>
        <v>0</v>
      </c>
      <c r="Q8144" s="3">
        <f t="shared" si="1149"/>
        <v>0</v>
      </c>
      <c r="R8144" s="3">
        <f>I8144 + M8144*Inputs!$B$9 - N8144/Inputs!$B$10</f>
        <v>340</v>
      </c>
    </row>
    <row r="8145" spans="1:18" x14ac:dyDescent="0.3">
      <c r="A8145" s="4">
        <v>46362.291666666657</v>
      </c>
      <c r="B8145" s="3">
        <v>28.147500000000001</v>
      </c>
      <c r="C8145" s="3">
        <v>21.89</v>
      </c>
      <c r="D8145" s="3">
        <f t="shared" si="1143"/>
        <v>28.262187499999996</v>
      </c>
      <c r="E8145" s="3">
        <f>MAX(B8145 - D8145/Inputs!$B$5, 0)</f>
        <v>0</v>
      </c>
      <c r="F8145" s="3">
        <f>MAX(D8145*Inputs!$B$5 - B8145, 0)</f>
        <v>0</v>
      </c>
      <c r="G8145" s="3">
        <f t="shared" si="1144"/>
        <v>21.89</v>
      </c>
      <c r="H8145" t="str">
        <f t="shared" si="1145"/>
        <v>Reg</v>
      </c>
      <c r="I8145" s="3">
        <f t="shared" si="1150"/>
        <v>340</v>
      </c>
      <c r="J8145" s="3">
        <f t="shared" si="1151"/>
        <v>0</v>
      </c>
      <c r="K8145" s="3">
        <f>MIN(Inputs!$B$2, (Inputs!$B$8 - I8145)/Inputs!$B$9)</f>
        <v>0</v>
      </c>
      <c r="L8145" s="3">
        <f>MAX(MIN(Inputs!$B$2, I8145*Inputs!$B$10, Inputs!$B$8*Inputs!$B$4 - J8145), 0)</f>
        <v>170</v>
      </c>
      <c r="M8145" s="3">
        <f t="shared" si="1146"/>
        <v>0</v>
      </c>
      <c r="N8145" s="3">
        <f t="shared" si="1147"/>
        <v>0</v>
      </c>
      <c r="O8145" s="3">
        <f>IF(H8145="Reg", MIN(Inputs!$B$2, I8145*Inputs!$B$10, (Inputs!$B$8-I8145)/Inputs!$B$9), 0)</f>
        <v>0</v>
      </c>
      <c r="P8145" s="3">
        <f t="shared" si="1148"/>
        <v>0</v>
      </c>
      <c r="Q8145" s="3">
        <f t="shared" si="1149"/>
        <v>0</v>
      </c>
      <c r="R8145" s="3">
        <f>I8145 + M8145*Inputs!$B$9 - N8145/Inputs!$B$10</f>
        <v>340</v>
      </c>
    </row>
    <row r="8146" spans="1:18" x14ac:dyDescent="0.3">
      <c r="A8146" s="4">
        <v>46362.333333333343</v>
      </c>
      <c r="B8146" s="3">
        <v>32.352499999999999</v>
      </c>
      <c r="C8146" s="3">
        <v>12.97</v>
      </c>
      <c r="D8146" s="3">
        <f t="shared" si="1143"/>
        <v>28.262187499999996</v>
      </c>
      <c r="E8146" s="3">
        <f>MAX(B8146 - D8146/Inputs!$B$5, 0)</f>
        <v>0.23637784090909264</v>
      </c>
      <c r="F8146" s="3">
        <f>MAX(D8146*Inputs!$B$5 - B8146, 0)</f>
        <v>0</v>
      </c>
      <c r="G8146" s="3">
        <f t="shared" si="1144"/>
        <v>12.97</v>
      </c>
      <c r="H8146" t="str">
        <f t="shared" si="1145"/>
        <v>Reg</v>
      </c>
      <c r="I8146" s="3">
        <f t="shared" si="1150"/>
        <v>340</v>
      </c>
      <c r="J8146" s="3">
        <f t="shared" si="1151"/>
        <v>0</v>
      </c>
      <c r="K8146" s="3">
        <f>MIN(Inputs!$B$2, (Inputs!$B$8 - I8146)/Inputs!$B$9)</f>
        <v>0</v>
      </c>
      <c r="L8146" s="3">
        <f>MAX(MIN(Inputs!$B$2, I8146*Inputs!$B$10, Inputs!$B$8*Inputs!$B$4 - J8146), 0)</f>
        <v>170</v>
      </c>
      <c r="M8146" s="3">
        <f t="shared" si="1146"/>
        <v>0</v>
      </c>
      <c r="N8146" s="3">
        <f t="shared" si="1147"/>
        <v>0</v>
      </c>
      <c r="O8146" s="3">
        <f>IF(H8146="Reg", MIN(Inputs!$B$2, I8146*Inputs!$B$10, (Inputs!$B$8-I8146)/Inputs!$B$9), 0)</f>
        <v>0</v>
      </c>
      <c r="P8146" s="3">
        <f t="shared" si="1148"/>
        <v>0</v>
      </c>
      <c r="Q8146" s="3">
        <f t="shared" si="1149"/>
        <v>0</v>
      </c>
      <c r="R8146" s="3">
        <f>I8146 + M8146*Inputs!$B$9 - N8146/Inputs!$B$10</f>
        <v>340</v>
      </c>
    </row>
    <row r="8147" spans="1:18" x14ac:dyDescent="0.3">
      <c r="A8147" s="4">
        <v>46362.375</v>
      </c>
      <c r="B8147" s="3">
        <v>28.364999999999998</v>
      </c>
      <c r="C8147" s="3">
        <v>5.75</v>
      </c>
      <c r="D8147" s="3">
        <f t="shared" si="1143"/>
        <v>28.262187499999996</v>
      </c>
      <c r="E8147" s="3">
        <f>MAX(B8147 - D8147/Inputs!$B$5, 0)</f>
        <v>0</v>
      </c>
      <c r="F8147" s="3">
        <f>MAX(D8147*Inputs!$B$5 - B8147, 0)</f>
        <v>0</v>
      </c>
      <c r="G8147" s="3">
        <f t="shared" si="1144"/>
        <v>5.75</v>
      </c>
      <c r="H8147" t="str">
        <f t="shared" si="1145"/>
        <v>Reg</v>
      </c>
      <c r="I8147" s="3">
        <f t="shared" si="1150"/>
        <v>340</v>
      </c>
      <c r="J8147" s="3">
        <f t="shared" si="1151"/>
        <v>0</v>
      </c>
      <c r="K8147" s="3">
        <f>MIN(Inputs!$B$2, (Inputs!$B$8 - I8147)/Inputs!$B$9)</f>
        <v>0</v>
      </c>
      <c r="L8147" s="3">
        <f>MAX(MIN(Inputs!$B$2, I8147*Inputs!$B$10, Inputs!$B$8*Inputs!$B$4 - J8147), 0)</f>
        <v>170</v>
      </c>
      <c r="M8147" s="3">
        <f t="shared" si="1146"/>
        <v>0</v>
      </c>
      <c r="N8147" s="3">
        <f t="shared" si="1147"/>
        <v>0</v>
      </c>
      <c r="O8147" s="3">
        <f>IF(H8147="Reg", MIN(Inputs!$B$2, I8147*Inputs!$B$10, (Inputs!$B$8-I8147)/Inputs!$B$9), 0)</f>
        <v>0</v>
      </c>
      <c r="P8147" s="3">
        <f t="shared" si="1148"/>
        <v>0</v>
      </c>
      <c r="Q8147" s="3">
        <f t="shared" si="1149"/>
        <v>0</v>
      </c>
      <c r="R8147" s="3">
        <f>I8147 + M8147*Inputs!$B$9 - N8147/Inputs!$B$10</f>
        <v>340</v>
      </c>
    </row>
    <row r="8148" spans="1:18" x14ac:dyDescent="0.3">
      <c r="A8148" s="4">
        <v>46362.416666666657</v>
      </c>
      <c r="B8148" s="3">
        <v>27.395</v>
      </c>
      <c r="C8148" s="3">
        <v>5</v>
      </c>
      <c r="D8148" s="3">
        <f t="shared" si="1143"/>
        <v>28.262187499999996</v>
      </c>
      <c r="E8148" s="3">
        <f>MAX(B8148 - D8148/Inputs!$B$5, 0)</f>
        <v>0</v>
      </c>
      <c r="F8148" s="3">
        <f>MAX(D8148*Inputs!$B$5 - B8148, 0)</f>
        <v>0</v>
      </c>
      <c r="G8148" s="3">
        <f t="shared" si="1144"/>
        <v>5</v>
      </c>
      <c r="H8148" t="str">
        <f t="shared" si="1145"/>
        <v>Reg</v>
      </c>
      <c r="I8148" s="3">
        <f t="shared" si="1150"/>
        <v>340</v>
      </c>
      <c r="J8148" s="3">
        <f t="shared" si="1151"/>
        <v>0</v>
      </c>
      <c r="K8148" s="3">
        <f>MIN(Inputs!$B$2, (Inputs!$B$8 - I8148)/Inputs!$B$9)</f>
        <v>0</v>
      </c>
      <c r="L8148" s="3">
        <f>MAX(MIN(Inputs!$B$2, I8148*Inputs!$B$10, Inputs!$B$8*Inputs!$B$4 - J8148), 0)</f>
        <v>170</v>
      </c>
      <c r="M8148" s="3">
        <f t="shared" si="1146"/>
        <v>0</v>
      </c>
      <c r="N8148" s="3">
        <f t="shared" si="1147"/>
        <v>0</v>
      </c>
      <c r="O8148" s="3">
        <f>IF(H8148="Reg", MIN(Inputs!$B$2, I8148*Inputs!$B$10, (Inputs!$B$8-I8148)/Inputs!$B$9), 0)</f>
        <v>0</v>
      </c>
      <c r="P8148" s="3">
        <f t="shared" si="1148"/>
        <v>0</v>
      </c>
      <c r="Q8148" s="3">
        <f t="shared" si="1149"/>
        <v>0</v>
      </c>
      <c r="R8148" s="3">
        <f>I8148 + M8148*Inputs!$B$9 - N8148/Inputs!$B$10</f>
        <v>340</v>
      </c>
    </row>
    <row r="8149" spans="1:18" x14ac:dyDescent="0.3">
      <c r="A8149" s="4">
        <v>46362.458333333343</v>
      </c>
      <c r="B8149" s="3">
        <v>25.830000000000002</v>
      </c>
      <c r="C8149" s="3">
        <v>3</v>
      </c>
      <c r="D8149" s="3">
        <f t="shared" si="1143"/>
        <v>28.262187499999996</v>
      </c>
      <c r="E8149" s="3">
        <f>MAX(B8149 - D8149/Inputs!$B$5, 0)</f>
        <v>0</v>
      </c>
      <c r="F8149" s="3">
        <f>MAX(D8149*Inputs!$B$5 - B8149, 0)</f>
        <v>0</v>
      </c>
      <c r="G8149" s="3">
        <f t="shared" si="1144"/>
        <v>3</v>
      </c>
      <c r="H8149" t="str">
        <f t="shared" si="1145"/>
        <v>Reg</v>
      </c>
      <c r="I8149" s="3">
        <f t="shared" si="1150"/>
        <v>340</v>
      </c>
      <c r="J8149" s="3">
        <f t="shared" si="1151"/>
        <v>0</v>
      </c>
      <c r="K8149" s="3">
        <f>MIN(Inputs!$B$2, (Inputs!$B$8 - I8149)/Inputs!$B$9)</f>
        <v>0</v>
      </c>
      <c r="L8149" s="3">
        <f>MAX(MIN(Inputs!$B$2, I8149*Inputs!$B$10, Inputs!$B$8*Inputs!$B$4 - J8149), 0)</f>
        <v>170</v>
      </c>
      <c r="M8149" s="3">
        <f t="shared" si="1146"/>
        <v>0</v>
      </c>
      <c r="N8149" s="3">
        <f t="shared" si="1147"/>
        <v>0</v>
      </c>
      <c r="O8149" s="3">
        <f>IF(H8149="Reg", MIN(Inputs!$B$2, I8149*Inputs!$B$10, (Inputs!$B$8-I8149)/Inputs!$B$9), 0)</f>
        <v>0</v>
      </c>
      <c r="P8149" s="3">
        <f t="shared" si="1148"/>
        <v>0</v>
      </c>
      <c r="Q8149" s="3">
        <f t="shared" si="1149"/>
        <v>0</v>
      </c>
      <c r="R8149" s="3">
        <f>I8149 + M8149*Inputs!$B$9 - N8149/Inputs!$B$10</f>
        <v>340</v>
      </c>
    </row>
    <row r="8150" spans="1:18" x14ac:dyDescent="0.3">
      <c r="A8150" s="4">
        <v>46362.5</v>
      </c>
      <c r="B8150" s="3">
        <v>25.82</v>
      </c>
      <c r="C8150" s="3">
        <v>0.98</v>
      </c>
      <c r="D8150" s="3">
        <f t="shared" si="1143"/>
        <v>28.262187499999996</v>
      </c>
      <c r="E8150" s="3">
        <f>MAX(B8150 - D8150/Inputs!$B$5, 0)</f>
        <v>0</v>
      </c>
      <c r="F8150" s="3">
        <f>MAX(D8150*Inputs!$B$5 - B8150, 0)</f>
        <v>0</v>
      </c>
      <c r="G8150" s="3">
        <f t="shared" si="1144"/>
        <v>0.98</v>
      </c>
      <c r="H8150" t="str">
        <f t="shared" si="1145"/>
        <v>Reg</v>
      </c>
      <c r="I8150" s="3">
        <f t="shared" si="1150"/>
        <v>340</v>
      </c>
      <c r="J8150" s="3">
        <f t="shared" si="1151"/>
        <v>0</v>
      </c>
      <c r="K8150" s="3">
        <f>MIN(Inputs!$B$2, (Inputs!$B$8 - I8150)/Inputs!$B$9)</f>
        <v>0</v>
      </c>
      <c r="L8150" s="3">
        <f>MAX(MIN(Inputs!$B$2, I8150*Inputs!$B$10, Inputs!$B$8*Inputs!$B$4 - J8150), 0)</f>
        <v>170</v>
      </c>
      <c r="M8150" s="3">
        <f t="shared" si="1146"/>
        <v>0</v>
      </c>
      <c r="N8150" s="3">
        <f t="shared" si="1147"/>
        <v>0</v>
      </c>
      <c r="O8150" s="3">
        <f>IF(H8150="Reg", MIN(Inputs!$B$2, I8150*Inputs!$B$10, (Inputs!$B$8-I8150)/Inputs!$B$9), 0)</f>
        <v>0</v>
      </c>
      <c r="P8150" s="3">
        <f t="shared" si="1148"/>
        <v>0</v>
      </c>
      <c r="Q8150" s="3">
        <f t="shared" si="1149"/>
        <v>0</v>
      </c>
      <c r="R8150" s="3">
        <f>I8150 + M8150*Inputs!$B$9 - N8150/Inputs!$B$10</f>
        <v>340</v>
      </c>
    </row>
    <row r="8151" spans="1:18" x14ac:dyDescent="0.3">
      <c r="A8151" s="4">
        <v>46362.541666666657</v>
      </c>
      <c r="B8151" s="3">
        <v>25.594999999999999</v>
      </c>
      <c r="C8151" s="3">
        <v>1.61</v>
      </c>
      <c r="D8151" s="3">
        <f t="shared" si="1143"/>
        <v>28.262187499999996</v>
      </c>
      <c r="E8151" s="3">
        <f>MAX(B8151 - D8151/Inputs!$B$5, 0)</f>
        <v>0</v>
      </c>
      <c r="F8151" s="3">
        <f>MAX(D8151*Inputs!$B$5 - B8151, 0)</f>
        <v>0</v>
      </c>
      <c r="G8151" s="3">
        <f t="shared" si="1144"/>
        <v>1.61</v>
      </c>
      <c r="H8151" t="str">
        <f t="shared" si="1145"/>
        <v>Reg</v>
      </c>
      <c r="I8151" s="3">
        <f t="shared" si="1150"/>
        <v>340</v>
      </c>
      <c r="J8151" s="3">
        <f t="shared" si="1151"/>
        <v>0</v>
      </c>
      <c r="K8151" s="3">
        <f>MIN(Inputs!$B$2, (Inputs!$B$8 - I8151)/Inputs!$B$9)</f>
        <v>0</v>
      </c>
      <c r="L8151" s="3">
        <f>MAX(MIN(Inputs!$B$2, I8151*Inputs!$B$10, Inputs!$B$8*Inputs!$B$4 - J8151), 0)</f>
        <v>170</v>
      </c>
      <c r="M8151" s="3">
        <f t="shared" si="1146"/>
        <v>0</v>
      </c>
      <c r="N8151" s="3">
        <f t="shared" si="1147"/>
        <v>0</v>
      </c>
      <c r="O8151" s="3">
        <f>IF(H8151="Reg", MIN(Inputs!$B$2, I8151*Inputs!$B$10, (Inputs!$B$8-I8151)/Inputs!$B$9), 0)</f>
        <v>0</v>
      </c>
      <c r="P8151" s="3">
        <f t="shared" si="1148"/>
        <v>0</v>
      </c>
      <c r="Q8151" s="3">
        <f t="shared" si="1149"/>
        <v>0</v>
      </c>
      <c r="R8151" s="3">
        <f>I8151 + M8151*Inputs!$B$9 - N8151/Inputs!$B$10</f>
        <v>340</v>
      </c>
    </row>
    <row r="8152" spans="1:18" x14ac:dyDescent="0.3">
      <c r="A8152" s="4">
        <v>46362.583333333343</v>
      </c>
      <c r="B8152" s="3">
        <v>24.6875</v>
      </c>
      <c r="C8152" s="3">
        <v>1.54</v>
      </c>
      <c r="D8152" s="3">
        <f t="shared" si="1143"/>
        <v>28.262187499999996</v>
      </c>
      <c r="E8152" s="3">
        <f>MAX(B8152 - D8152/Inputs!$B$5, 0)</f>
        <v>0</v>
      </c>
      <c r="F8152" s="3">
        <f>MAX(D8152*Inputs!$B$5 - B8152, 0)</f>
        <v>0.18322499999999664</v>
      </c>
      <c r="G8152" s="3">
        <f t="shared" si="1144"/>
        <v>1.54</v>
      </c>
      <c r="H8152" t="str">
        <f t="shared" si="1145"/>
        <v>Reg</v>
      </c>
      <c r="I8152" s="3">
        <f t="shared" si="1150"/>
        <v>340</v>
      </c>
      <c r="J8152" s="3">
        <f t="shared" si="1151"/>
        <v>0</v>
      </c>
      <c r="K8152" s="3">
        <f>MIN(Inputs!$B$2, (Inputs!$B$8 - I8152)/Inputs!$B$9)</f>
        <v>0</v>
      </c>
      <c r="L8152" s="3">
        <f>MAX(MIN(Inputs!$B$2, I8152*Inputs!$B$10, Inputs!$B$8*Inputs!$B$4 - J8152), 0)</f>
        <v>170</v>
      </c>
      <c r="M8152" s="3">
        <f t="shared" si="1146"/>
        <v>0</v>
      </c>
      <c r="N8152" s="3">
        <f t="shared" si="1147"/>
        <v>0</v>
      </c>
      <c r="O8152" s="3">
        <f>IF(H8152="Reg", MIN(Inputs!$B$2, I8152*Inputs!$B$10, (Inputs!$B$8-I8152)/Inputs!$B$9), 0)</f>
        <v>0</v>
      </c>
      <c r="P8152" s="3">
        <f t="shared" si="1148"/>
        <v>0</v>
      </c>
      <c r="Q8152" s="3">
        <f t="shared" si="1149"/>
        <v>0</v>
      </c>
      <c r="R8152" s="3">
        <f>I8152 + M8152*Inputs!$B$9 - N8152/Inputs!$B$10</f>
        <v>340</v>
      </c>
    </row>
    <row r="8153" spans="1:18" x14ac:dyDescent="0.3">
      <c r="A8153" s="4">
        <v>46362.625</v>
      </c>
      <c r="B8153" s="3">
        <v>23.64</v>
      </c>
      <c r="C8153" s="3">
        <v>1.94</v>
      </c>
      <c r="D8153" s="3">
        <f t="shared" si="1143"/>
        <v>28.262187499999996</v>
      </c>
      <c r="E8153" s="3">
        <f>MAX(B8153 - D8153/Inputs!$B$5, 0)</f>
        <v>0</v>
      </c>
      <c r="F8153" s="3">
        <f>MAX(D8153*Inputs!$B$5 - B8153, 0)</f>
        <v>1.2307249999999961</v>
      </c>
      <c r="G8153" s="3">
        <f t="shared" si="1144"/>
        <v>1.94</v>
      </c>
      <c r="H8153" t="str">
        <f t="shared" si="1145"/>
        <v>Reg</v>
      </c>
      <c r="I8153" s="3">
        <f t="shared" si="1150"/>
        <v>340</v>
      </c>
      <c r="J8153" s="3">
        <f t="shared" si="1151"/>
        <v>0</v>
      </c>
      <c r="K8153" s="3">
        <f>MIN(Inputs!$B$2, (Inputs!$B$8 - I8153)/Inputs!$B$9)</f>
        <v>0</v>
      </c>
      <c r="L8153" s="3">
        <f>MAX(MIN(Inputs!$B$2, I8153*Inputs!$B$10, Inputs!$B$8*Inputs!$B$4 - J8153), 0)</f>
        <v>170</v>
      </c>
      <c r="M8153" s="3">
        <f t="shared" si="1146"/>
        <v>0</v>
      </c>
      <c r="N8153" s="3">
        <f t="shared" si="1147"/>
        <v>0</v>
      </c>
      <c r="O8153" s="3">
        <f>IF(H8153="Reg", MIN(Inputs!$B$2, I8153*Inputs!$B$10, (Inputs!$B$8-I8153)/Inputs!$B$9), 0)</f>
        <v>0</v>
      </c>
      <c r="P8153" s="3">
        <f t="shared" si="1148"/>
        <v>0</v>
      </c>
      <c r="Q8153" s="3">
        <f t="shared" si="1149"/>
        <v>0</v>
      </c>
      <c r="R8153" s="3">
        <f>I8153 + M8153*Inputs!$B$9 - N8153/Inputs!$B$10</f>
        <v>340</v>
      </c>
    </row>
    <row r="8154" spans="1:18" x14ac:dyDescent="0.3">
      <c r="A8154" s="4">
        <v>46362.666666666657</v>
      </c>
      <c r="B8154" s="3">
        <v>30.0625</v>
      </c>
      <c r="C8154" s="3">
        <v>2.86</v>
      </c>
      <c r="D8154" s="3">
        <f t="shared" si="1143"/>
        <v>28.262187499999996</v>
      </c>
      <c r="E8154" s="3">
        <f>MAX(B8154 - D8154/Inputs!$B$5, 0)</f>
        <v>0</v>
      </c>
      <c r="F8154" s="3">
        <f>MAX(D8154*Inputs!$B$5 - B8154, 0)</f>
        <v>0</v>
      </c>
      <c r="G8154" s="3">
        <f t="shared" si="1144"/>
        <v>2.86</v>
      </c>
      <c r="H8154" t="str">
        <f t="shared" si="1145"/>
        <v>Reg</v>
      </c>
      <c r="I8154" s="3">
        <f t="shared" si="1150"/>
        <v>340</v>
      </c>
      <c r="J8154" s="3">
        <f t="shared" si="1151"/>
        <v>0</v>
      </c>
      <c r="K8154" s="3">
        <f>MIN(Inputs!$B$2, (Inputs!$B$8 - I8154)/Inputs!$B$9)</f>
        <v>0</v>
      </c>
      <c r="L8154" s="3">
        <f>MAX(MIN(Inputs!$B$2, I8154*Inputs!$B$10, Inputs!$B$8*Inputs!$B$4 - J8154), 0)</f>
        <v>170</v>
      </c>
      <c r="M8154" s="3">
        <f t="shared" si="1146"/>
        <v>0</v>
      </c>
      <c r="N8154" s="3">
        <f t="shared" si="1147"/>
        <v>0</v>
      </c>
      <c r="O8154" s="3">
        <f>IF(H8154="Reg", MIN(Inputs!$B$2, I8154*Inputs!$B$10, (Inputs!$B$8-I8154)/Inputs!$B$9), 0)</f>
        <v>0</v>
      </c>
      <c r="P8154" s="3">
        <f t="shared" si="1148"/>
        <v>0</v>
      </c>
      <c r="Q8154" s="3">
        <f t="shared" si="1149"/>
        <v>0</v>
      </c>
      <c r="R8154" s="3">
        <f>I8154 + M8154*Inputs!$B$9 - N8154/Inputs!$B$10</f>
        <v>340</v>
      </c>
    </row>
    <row r="8155" spans="1:18" x14ac:dyDescent="0.3">
      <c r="A8155" s="4">
        <v>46362.708333333343</v>
      </c>
      <c r="B8155" s="3">
        <v>51.442499999999995</v>
      </c>
      <c r="C8155" s="3">
        <v>9.7200000000000006</v>
      </c>
      <c r="D8155" s="3">
        <f t="shared" si="1143"/>
        <v>28.262187499999996</v>
      </c>
      <c r="E8155" s="3">
        <f>MAX(B8155 - D8155/Inputs!$B$5, 0)</f>
        <v>19.326377840909089</v>
      </c>
      <c r="F8155" s="3">
        <f>MAX(D8155*Inputs!$B$5 - B8155, 0)</f>
        <v>0</v>
      </c>
      <c r="G8155" s="3">
        <f t="shared" si="1144"/>
        <v>9.7200000000000006</v>
      </c>
      <c r="H8155" t="str">
        <f t="shared" si="1145"/>
        <v>Discharge</v>
      </c>
      <c r="I8155" s="3">
        <f t="shared" si="1150"/>
        <v>340</v>
      </c>
      <c r="J8155" s="3">
        <f t="shared" si="1151"/>
        <v>0</v>
      </c>
      <c r="K8155" s="3">
        <f>MIN(Inputs!$B$2, (Inputs!$B$8 - I8155)/Inputs!$B$9)</f>
        <v>0</v>
      </c>
      <c r="L8155" s="3">
        <f>MAX(MIN(Inputs!$B$2, I8155*Inputs!$B$10, Inputs!$B$8*Inputs!$B$4 - J8155), 0)</f>
        <v>170</v>
      </c>
      <c r="M8155" s="3">
        <f t="shared" si="1146"/>
        <v>0</v>
      </c>
      <c r="N8155" s="3">
        <f t="shared" si="1147"/>
        <v>170</v>
      </c>
      <c r="O8155" s="3">
        <f>IF(H8155="Reg", MIN(Inputs!$B$2, I8155*Inputs!$B$10, (Inputs!$B$8-I8155)/Inputs!$B$9), 0)</f>
        <v>0</v>
      </c>
      <c r="P8155" s="3">
        <f t="shared" si="1148"/>
        <v>8745.2249999999985</v>
      </c>
      <c r="Q8155" s="3">
        <f t="shared" si="1149"/>
        <v>0</v>
      </c>
      <c r="R8155" s="3">
        <f>I8155 + M8155*Inputs!$B$9 - N8155/Inputs!$B$10</f>
        <v>158.77939109773115</v>
      </c>
    </row>
    <row r="8156" spans="1:18" x14ac:dyDescent="0.3">
      <c r="A8156" s="4">
        <v>46362.75</v>
      </c>
      <c r="B8156" s="3">
        <v>45.362500000000004</v>
      </c>
      <c r="C8156" s="3">
        <v>10.36</v>
      </c>
      <c r="D8156" s="3">
        <f t="shared" si="1143"/>
        <v>28.262187499999996</v>
      </c>
      <c r="E8156" s="3">
        <f>MAX(B8156 - D8156/Inputs!$B$5, 0)</f>
        <v>13.246377840909098</v>
      </c>
      <c r="F8156" s="3">
        <f>MAX(D8156*Inputs!$B$5 - B8156, 0)</f>
        <v>0</v>
      </c>
      <c r="G8156" s="3">
        <f t="shared" si="1144"/>
        <v>10.36</v>
      </c>
      <c r="H8156" t="str">
        <f t="shared" si="1145"/>
        <v>Discharge</v>
      </c>
      <c r="I8156" s="3">
        <f t="shared" si="1150"/>
        <v>158.77939109773115</v>
      </c>
      <c r="J8156" s="3">
        <f t="shared" si="1151"/>
        <v>170</v>
      </c>
      <c r="K8156" s="3">
        <f>MIN(Inputs!$B$2, (Inputs!$B$8 - I8156)/Inputs!$B$9)</f>
        <v>170</v>
      </c>
      <c r="L8156" s="3">
        <f>MAX(MIN(Inputs!$B$2, I8156*Inputs!$B$10, Inputs!$B$8*Inputs!$B$4 - J8156), 0)</f>
        <v>148.94827166799323</v>
      </c>
      <c r="M8156" s="3">
        <f t="shared" si="1146"/>
        <v>0</v>
      </c>
      <c r="N8156" s="3">
        <f t="shared" si="1147"/>
        <v>148.94827166799323</v>
      </c>
      <c r="O8156" s="3">
        <f>IF(H8156="Reg", MIN(Inputs!$B$2, I8156*Inputs!$B$10, (Inputs!$B$8-I8156)/Inputs!$B$9), 0)</f>
        <v>0</v>
      </c>
      <c r="P8156" s="3">
        <f t="shared" si="1148"/>
        <v>6756.6659735393432</v>
      </c>
      <c r="Q8156" s="3">
        <f t="shared" si="1149"/>
        <v>0</v>
      </c>
      <c r="R8156" s="3">
        <f>I8156 + M8156*Inputs!$B$9 - N8156/Inputs!$B$10</f>
        <v>0</v>
      </c>
    </row>
    <row r="8157" spans="1:18" x14ac:dyDescent="0.3">
      <c r="A8157" s="4">
        <v>46362.791666666657</v>
      </c>
      <c r="B8157" s="3">
        <v>36.842500000000001</v>
      </c>
      <c r="C8157" s="3">
        <v>8.3699999999999992</v>
      </c>
      <c r="D8157" s="3">
        <f t="shared" si="1143"/>
        <v>28.262187499999996</v>
      </c>
      <c r="E8157" s="3">
        <f>MAX(B8157 - D8157/Inputs!$B$5, 0)</f>
        <v>4.7263778409090946</v>
      </c>
      <c r="F8157" s="3">
        <f>MAX(D8157*Inputs!$B$5 - B8157, 0)</f>
        <v>0</v>
      </c>
      <c r="G8157" s="3">
        <f t="shared" si="1144"/>
        <v>8.3699999999999992</v>
      </c>
      <c r="H8157" t="str">
        <f t="shared" si="1145"/>
        <v>Reg</v>
      </c>
      <c r="I8157" s="3">
        <f t="shared" si="1150"/>
        <v>0</v>
      </c>
      <c r="J8157" s="3">
        <f t="shared" si="1151"/>
        <v>318.94827166799325</v>
      </c>
      <c r="K8157" s="3">
        <f>MIN(Inputs!$B$2, (Inputs!$B$8 - I8157)/Inputs!$B$9)</f>
        <v>170</v>
      </c>
      <c r="L8157" s="3">
        <f>MAX(MIN(Inputs!$B$2, I8157*Inputs!$B$10, Inputs!$B$8*Inputs!$B$4 - J8157), 0)</f>
        <v>0</v>
      </c>
      <c r="M8157" s="3">
        <f t="shared" si="1146"/>
        <v>0</v>
      </c>
      <c r="N8157" s="3">
        <f t="shared" si="1147"/>
        <v>0</v>
      </c>
      <c r="O8157" s="3">
        <f>IF(H8157="Reg", MIN(Inputs!$B$2, I8157*Inputs!$B$10, (Inputs!$B$8-I8157)/Inputs!$B$9), 0)</f>
        <v>0</v>
      </c>
      <c r="P8157" s="3">
        <f t="shared" si="1148"/>
        <v>0</v>
      </c>
      <c r="Q8157" s="3">
        <f t="shared" si="1149"/>
        <v>0</v>
      </c>
      <c r="R8157" s="3">
        <f>I8157 + M8157*Inputs!$B$9 - N8157/Inputs!$B$10</f>
        <v>0</v>
      </c>
    </row>
    <row r="8158" spans="1:18" x14ac:dyDescent="0.3">
      <c r="A8158" s="4">
        <v>46362.833333333343</v>
      </c>
      <c r="B8158" s="3">
        <v>30.990000000000002</v>
      </c>
      <c r="C8158" s="3">
        <v>3</v>
      </c>
      <c r="D8158" s="3">
        <f t="shared" si="1143"/>
        <v>28.262187499999996</v>
      </c>
      <c r="E8158" s="3">
        <f>MAX(B8158 - D8158/Inputs!$B$5, 0)</f>
        <v>0</v>
      </c>
      <c r="F8158" s="3">
        <f>MAX(D8158*Inputs!$B$5 - B8158, 0)</f>
        <v>0</v>
      </c>
      <c r="G8158" s="3">
        <f t="shared" si="1144"/>
        <v>3</v>
      </c>
      <c r="H8158" t="str">
        <f t="shared" si="1145"/>
        <v>Reg</v>
      </c>
      <c r="I8158" s="3">
        <f t="shared" si="1150"/>
        <v>0</v>
      </c>
      <c r="J8158" s="3">
        <f t="shared" si="1151"/>
        <v>318.94827166799325</v>
      </c>
      <c r="K8158" s="3">
        <f>MIN(Inputs!$B$2, (Inputs!$B$8 - I8158)/Inputs!$B$9)</f>
        <v>170</v>
      </c>
      <c r="L8158" s="3">
        <f>MAX(MIN(Inputs!$B$2, I8158*Inputs!$B$10, Inputs!$B$8*Inputs!$B$4 - J8158), 0)</f>
        <v>0</v>
      </c>
      <c r="M8158" s="3">
        <f t="shared" si="1146"/>
        <v>0</v>
      </c>
      <c r="N8158" s="3">
        <f t="shared" si="1147"/>
        <v>0</v>
      </c>
      <c r="O8158" s="3">
        <f>IF(H8158="Reg", MIN(Inputs!$B$2, I8158*Inputs!$B$10, (Inputs!$B$8-I8158)/Inputs!$B$9), 0)</f>
        <v>0</v>
      </c>
      <c r="P8158" s="3">
        <f t="shared" si="1148"/>
        <v>0</v>
      </c>
      <c r="Q8158" s="3">
        <f t="shared" si="1149"/>
        <v>0</v>
      </c>
      <c r="R8158" s="3">
        <f>I8158 + M8158*Inputs!$B$9 - N8158/Inputs!$B$10</f>
        <v>0</v>
      </c>
    </row>
    <row r="8159" spans="1:18" x14ac:dyDescent="0.3">
      <c r="A8159" s="4">
        <v>46362.875</v>
      </c>
      <c r="B8159" s="3">
        <v>26.625</v>
      </c>
      <c r="C8159" s="3">
        <v>6</v>
      </c>
      <c r="D8159" s="3">
        <f t="shared" si="1143"/>
        <v>28.262187499999996</v>
      </c>
      <c r="E8159" s="3">
        <f>MAX(B8159 - D8159/Inputs!$B$5, 0)</f>
        <v>0</v>
      </c>
      <c r="F8159" s="3">
        <f>MAX(D8159*Inputs!$B$5 - B8159, 0)</f>
        <v>0</v>
      </c>
      <c r="G8159" s="3">
        <f t="shared" si="1144"/>
        <v>6</v>
      </c>
      <c r="H8159" t="str">
        <f t="shared" si="1145"/>
        <v>Reg</v>
      </c>
      <c r="I8159" s="3">
        <f t="shared" si="1150"/>
        <v>0</v>
      </c>
      <c r="J8159" s="3">
        <f t="shared" si="1151"/>
        <v>318.94827166799325</v>
      </c>
      <c r="K8159" s="3">
        <f>MIN(Inputs!$B$2, (Inputs!$B$8 - I8159)/Inputs!$B$9)</f>
        <v>170</v>
      </c>
      <c r="L8159" s="3">
        <f>MAX(MIN(Inputs!$B$2, I8159*Inputs!$B$10, Inputs!$B$8*Inputs!$B$4 - J8159), 0)</f>
        <v>0</v>
      </c>
      <c r="M8159" s="3">
        <f t="shared" si="1146"/>
        <v>0</v>
      </c>
      <c r="N8159" s="3">
        <f t="shared" si="1147"/>
        <v>0</v>
      </c>
      <c r="O8159" s="3">
        <f>IF(H8159="Reg", MIN(Inputs!$B$2, I8159*Inputs!$B$10, (Inputs!$B$8-I8159)/Inputs!$B$9), 0)</f>
        <v>0</v>
      </c>
      <c r="P8159" s="3">
        <f t="shared" si="1148"/>
        <v>0</v>
      </c>
      <c r="Q8159" s="3">
        <f t="shared" si="1149"/>
        <v>0</v>
      </c>
      <c r="R8159" s="3">
        <f>I8159 + M8159*Inputs!$B$9 - N8159/Inputs!$B$10</f>
        <v>0</v>
      </c>
    </row>
    <row r="8160" spans="1:18" x14ac:dyDescent="0.3">
      <c r="A8160" s="4">
        <v>46362.916666666657</v>
      </c>
      <c r="B8160" s="3">
        <v>23.6675</v>
      </c>
      <c r="C8160" s="3">
        <v>3</v>
      </c>
      <c r="D8160" s="3">
        <f t="shared" si="1143"/>
        <v>28.262187499999996</v>
      </c>
      <c r="E8160" s="3">
        <f>MAX(B8160 - D8160/Inputs!$B$5, 0)</f>
        <v>0</v>
      </c>
      <c r="F8160" s="3">
        <f>MAX(D8160*Inputs!$B$5 - B8160, 0)</f>
        <v>1.2032249999999962</v>
      </c>
      <c r="G8160" s="3">
        <f t="shared" si="1144"/>
        <v>3</v>
      </c>
      <c r="H8160" t="str">
        <f t="shared" si="1145"/>
        <v>Reg</v>
      </c>
      <c r="I8160" s="3">
        <f t="shared" si="1150"/>
        <v>0</v>
      </c>
      <c r="J8160" s="3">
        <f t="shared" si="1151"/>
        <v>318.94827166799325</v>
      </c>
      <c r="K8160" s="3">
        <f>MIN(Inputs!$B$2, (Inputs!$B$8 - I8160)/Inputs!$B$9)</f>
        <v>170</v>
      </c>
      <c r="L8160" s="3">
        <f>MAX(MIN(Inputs!$B$2, I8160*Inputs!$B$10, Inputs!$B$8*Inputs!$B$4 - J8160), 0)</f>
        <v>0</v>
      </c>
      <c r="M8160" s="3">
        <f t="shared" si="1146"/>
        <v>0</v>
      </c>
      <c r="N8160" s="3">
        <f t="shared" si="1147"/>
        <v>0</v>
      </c>
      <c r="O8160" s="3">
        <f>IF(H8160="Reg", MIN(Inputs!$B$2, I8160*Inputs!$B$10, (Inputs!$B$8-I8160)/Inputs!$B$9), 0)</f>
        <v>0</v>
      </c>
      <c r="P8160" s="3">
        <f t="shared" si="1148"/>
        <v>0</v>
      </c>
      <c r="Q8160" s="3">
        <f t="shared" si="1149"/>
        <v>0</v>
      </c>
      <c r="R8160" s="3">
        <f>I8160 + M8160*Inputs!$B$9 - N8160/Inputs!$B$10</f>
        <v>0</v>
      </c>
    </row>
    <row r="8161" spans="1:18" x14ac:dyDescent="0.3">
      <c r="A8161" s="4">
        <v>46362.958333333343</v>
      </c>
      <c r="B8161" s="3">
        <v>26.057499999999997</v>
      </c>
      <c r="C8161" s="3">
        <v>3</v>
      </c>
      <c r="D8161" s="3">
        <f t="shared" si="1143"/>
        <v>28.262187499999996</v>
      </c>
      <c r="E8161" s="3">
        <f>MAX(B8161 - D8161/Inputs!$B$5, 0)</f>
        <v>0</v>
      </c>
      <c r="F8161" s="3">
        <f>MAX(D8161*Inputs!$B$5 - B8161, 0)</f>
        <v>0</v>
      </c>
      <c r="G8161" s="3">
        <f t="shared" si="1144"/>
        <v>3</v>
      </c>
      <c r="H8161" t="str">
        <f t="shared" si="1145"/>
        <v>Reg</v>
      </c>
      <c r="I8161" s="3">
        <f t="shared" si="1150"/>
        <v>0</v>
      </c>
      <c r="J8161" s="3">
        <f t="shared" si="1151"/>
        <v>318.94827166799325</v>
      </c>
      <c r="K8161" s="3">
        <f>MIN(Inputs!$B$2, (Inputs!$B$8 - I8161)/Inputs!$B$9)</f>
        <v>170</v>
      </c>
      <c r="L8161" s="3">
        <f>MAX(MIN(Inputs!$B$2, I8161*Inputs!$B$10, Inputs!$B$8*Inputs!$B$4 - J8161), 0)</f>
        <v>0</v>
      </c>
      <c r="M8161" s="3">
        <f t="shared" si="1146"/>
        <v>0</v>
      </c>
      <c r="N8161" s="3">
        <f t="shared" si="1147"/>
        <v>0</v>
      </c>
      <c r="O8161" s="3">
        <f>IF(H8161="Reg", MIN(Inputs!$B$2, I8161*Inputs!$B$10, (Inputs!$B$8-I8161)/Inputs!$B$9), 0)</f>
        <v>0</v>
      </c>
      <c r="P8161" s="3">
        <f t="shared" si="1148"/>
        <v>0</v>
      </c>
      <c r="Q8161" s="3">
        <f t="shared" si="1149"/>
        <v>0</v>
      </c>
      <c r="R8161" s="3">
        <f>I8161 + M8161*Inputs!$B$9 - N8161/Inputs!$B$10</f>
        <v>0</v>
      </c>
    </row>
    <row r="8162" spans="1:18" x14ac:dyDescent="0.3">
      <c r="A8162" s="4">
        <v>46363</v>
      </c>
      <c r="B8162" s="3">
        <v>41.752500000000005</v>
      </c>
      <c r="C8162" s="3">
        <v>3</v>
      </c>
      <c r="D8162" s="3">
        <f t="shared" si="1143"/>
        <v>35.344375000000007</v>
      </c>
      <c r="E8162" s="3">
        <f>MAX(B8162 - D8162/Inputs!$B$5, 0)</f>
        <v>1.5884374999999977</v>
      </c>
      <c r="F8162" s="3">
        <f>MAX(D8162*Inputs!$B$5 - B8162, 0)</f>
        <v>0</v>
      </c>
      <c r="G8162" s="3">
        <f t="shared" si="1144"/>
        <v>3</v>
      </c>
      <c r="H8162" t="str">
        <f t="shared" si="1145"/>
        <v>Reg</v>
      </c>
      <c r="I8162" s="3">
        <f t="shared" si="1150"/>
        <v>0</v>
      </c>
      <c r="J8162" s="3">
        <f t="shared" si="1151"/>
        <v>0</v>
      </c>
      <c r="K8162" s="3">
        <f>MIN(Inputs!$B$2, (Inputs!$B$8 - I8162)/Inputs!$B$9)</f>
        <v>170</v>
      </c>
      <c r="L8162" s="3">
        <f>MAX(MIN(Inputs!$B$2, I8162*Inputs!$B$10, Inputs!$B$8*Inputs!$B$4 - J8162), 0)</f>
        <v>0</v>
      </c>
      <c r="M8162" s="3">
        <f t="shared" si="1146"/>
        <v>0</v>
      </c>
      <c r="N8162" s="3">
        <f t="shared" si="1147"/>
        <v>0</v>
      </c>
      <c r="O8162" s="3">
        <f>IF(H8162="Reg", MIN(Inputs!$B$2, I8162*Inputs!$B$10, (Inputs!$B$8-I8162)/Inputs!$B$9), 0)</f>
        <v>0</v>
      </c>
      <c r="P8162" s="3">
        <f t="shared" si="1148"/>
        <v>0</v>
      </c>
      <c r="Q8162" s="3">
        <f t="shared" si="1149"/>
        <v>0</v>
      </c>
      <c r="R8162" s="3">
        <f>I8162 + M8162*Inputs!$B$9 - N8162/Inputs!$B$10</f>
        <v>0</v>
      </c>
    </row>
    <row r="8163" spans="1:18" x14ac:dyDescent="0.3">
      <c r="A8163" s="4">
        <v>46363.041666666657</v>
      </c>
      <c r="B8163" s="3">
        <v>36.482500000000002</v>
      </c>
      <c r="C8163" s="3">
        <v>1.2</v>
      </c>
      <c r="D8163" s="3">
        <f t="shared" si="1143"/>
        <v>35.344375000000007</v>
      </c>
      <c r="E8163" s="3">
        <f>MAX(B8163 - D8163/Inputs!$B$5, 0)</f>
        <v>0</v>
      </c>
      <c r="F8163" s="3">
        <f>MAX(D8163*Inputs!$B$5 - B8163, 0)</f>
        <v>0</v>
      </c>
      <c r="G8163" s="3">
        <f t="shared" si="1144"/>
        <v>1.2</v>
      </c>
      <c r="H8163" t="str">
        <f t="shared" si="1145"/>
        <v>Reg</v>
      </c>
      <c r="I8163" s="3">
        <f t="shared" si="1150"/>
        <v>0</v>
      </c>
      <c r="J8163" s="3">
        <f t="shared" si="1151"/>
        <v>0</v>
      </c>
      <c r="K8163" s="3">
        <f>MIN(Inputs!$B$2, (Inputs!$B$8 - I8163)/Inputs!$B$9)</f>
        <v>170</v>
      </c>
      <c r="L8163" s="3">
        <f>MAX(MIN(Inputs!$B$2, I8163*Inputs!$B$10, Inputs!$B$8*Inputs!$B$4 - J8163), 0)</f>
        <v>0</v>
      </c>
      <c r="M8163" s="3">
        <f t="shared" si="1146"/>
        <v>0</v>
      </c>
      <c r="N8163" s="3">
        <f t="shared" si="1147"/>
        <v>0</v>
      </c>
      <c r="O8163" s="3">
        <f>IF(H8163="Reg", MIN(Inputs!$B$2, I8163*Inputs!$B$10, (Inputs!$B$8-I8163)/Inputs!$B$9), 0)</f>
        <v>0</v>
      </c>
      <c r="P8163" s="3">
        <f t="shared" si="1148"/>
        <v>0</v>
      </c>
      <c r="Q8163" s="3">
        <f t="shared" si="1149"/>
        <v>0</v>
      </c>
      <c r="R8163" s="3">
        <f>I8163 + M8163*Inputs!$B$9 - N8163/Inputs!$B$10</f>
        <v>0</v>
      </c>
    </row>
    <row r="8164" spans="1:18" x14ac:dyDescent="0.3">
      <c r="A8164" s="4">
        <v>46363.083333333343</v>
      </c>
      <c r="B8164" s="3">
        <v>34.44</v>
      </c>
      <c r="C8164" s="3">
        <v>1.94</v>
      </c>
      <c r="D8164" s="3">
        <f t="shared" si="1143"/>
        <v>35.344375000000007</v>
      </c>
      <c r="E8164" s="3">
        <f>MAX(B8164 - D8164/Inputs!$B$5, 0)</f>
        <v>0</v>
      </c>
      <c r="F8164" s="3">
        <f>MAX(D8164*Inputs!$B$5 - B8164, 0)</f>
        <v>0</v>
      </c>
      <c r="G8164" s="3">
        <f t="shared" si="1144"/>
        <v>1.94</v>
      </c>
      <c r="H8164" t="str">
        <f t="shared" si="1145"/>
        <v>Reg</v>
      </c>
      <c r="I8164" s="3">
        <f t="shared" si="1150"/>
        <v>0</v>
      </c>
      <c r="J8164" s="3">
        <f t="shared" si="1151"/>
        <v>0</v>
      </c>
      <c r="K8164" s="3">
        <f>MIN(Inputs!$B$2, (Inputs!$B$8 - I8164)/Inputs!$B$9)</f>
        <v>170</v>
      </c>
      <c r="L8164" s="3">
        <f>MAX(MIN(Inputs!$B$2, I8164*Inputs!$B$10, Inputs!$B$8*Inputs!$B$4 - J8164), 0)</f>
        <v>0</v>
      </c>
      <c r="M8164" s="3">
        <f t="shared" si="1146"/>
        <v>0</v>
      </c>
      <c r="N8164" s="3">
        <f t="shared" si="1147"/>
        <v>0</v>
      </c>
      <c r="O8164" s="3">
        <f>IF(H8164="Reg", MIN(Inputs!$B$2, I8164*Inputs!$B$10, (Inputs!$B$8-I8164)/Inputs!$B$9), 0)</f>
        <v>0</v>
      </c>
      <c r="P8164" s="3">
        <f t="shared" si="1148"/>
        <v>0</v>
      </c>
      <c r="Q8164" s="3">
        <f t="shared" si="1149"/>
        <v>0</v>
      </c>
      <c r="R8164" s="3">
        <f>I8164 + M8164*Inputs!$B$9 - N8164/Inputs!$B$10</f>
        <v>0</v>
      </c>
    </row>
    <row r="8165" spans="1:18" x14ac:dyDescent="0.3">
      <c r="A8165" s="4">
        <v>46363.125</v>
      </c>
      <c r="B8165" s="3">
        <v>36.577500000000001</v>
      </c>
      <c r="C8165" s="3">
        <v>0.88</v>
      </c>
      <c r="D8165" s="3">
        <f t="shared" si="1143"/>
        <v>35.344375000000007</v>
      </c>
      <c r="E8165" s="3">
        <f>MAX(B8165 - D8165/Inputs!$B$5, 0)</f>
        <v>0</v>
      </c>
      <c r="F8165" s="3">
        <f>MAX(D8165*Inputs!$B$5 - B8165, 0)</f>
        <v>0</v>
      </c>
      <c r="G8165" s="3">
        <f t="shared" si="1144"/>
        <v>0.88</v>
      </c>
      <c r="H8165" t="str">
        <f t="shared" si="1145"/>
        <v>Reg</v>
      </c>
      <c r="I8165" s="3">
        <f t="shared" si="1150"/>
        <v>0</v>
      </c>
      <c r="J8165" s="3">
        <f t="shared" si="1151"/>
        <v>0</v>
      </c>
      <c r="K8165" s="3">
        <f>MIN(Inputs!$B$2, (Inputs!$B$8 - I8165)/Inputs!$B$9)</f>
        <v>170</v>
      </c>
      <c r="L8165" s="3">
        <f>MAX(MIN(Inputs!$B$2, I8165*Inputs!$B$10, Inputs!$B$8*Inputs!$B$4 - J8165), 0)</f>
        <v>0</v>
      </c>
      <c r="M8165" s="3">
        <f t="shared" si="1146"/>
        <v>0</v>
      </c>
      <c r="N8165" s="3">
        <f t="shared" si="1147"/>
        <v>0</v>
      </c>
      <c r="O8165" s="3">
        <f>IF(H8165="Reg", MIN(Inputs!$B$2, I8165*Inputs!$B$10, (Inputs!$B$8-I8165)/Inputs!$B$9), 0)</f>
        <v>0</v>
      </c>
      <c r="P8165" s="3">
        <f t="shared" si="1148"/>
        <v>0</v>
      </c>
      <c r="Q8165" s="3">
        <f t="shared" si="1149"/>
        <v>0</v>
      </c>
      <c r="R8165" s="3">
        <f>I8165 + M8165*Inputs!$B$9 - N8165/Inputs!$B$10</f>
        <v>0</v>
      </c>
    </row>
    <row r="8166" spans="1:18" x14ac:dyDescent="0.3">
      <c r="A8166" s="4">
        <v>46363.166666666657</v>
      </c>
      <c r="B8166" s="3">
        <v>30.542499999999997</v>
      </c>
      <c r="C8166" s="3">
        <v>0.9</v>
      </c>
      <c r="D8166" s="3">
        <f t="shared" si="1143"/>
        <v>35.344375000000007</v>
      </c>
      <c r="E8166" s="3">
        <f>MAX(B8166 - D8166/Inputs!$B$5, 0)</f>
        <v>0</v>
      </c>
      <c r="F8166" s="3">
        <f>MAX(D8166*Inputs!$B$5 - B8166, 0)</f>
        <v>0.56055000000000987</v>
      </c>
      <c r="G8166" s="3">
        <f t="shared" si="1144"/>
        <v>0.9</v>
      </c>
      <c r="H8166" t="str">
        <f t="shared" si="1145"/>
        <v>Reg</v>
      </c>
      <c r="I8166" s="3">
        <f t="shared" si="1150"/>
        <v>0</v>
      </c>
      <c r="J8166" s="3">
        <f t="shared" si="1151"/>
        <v>0</v>
      </c>
      <c r="K8166" s="3">
        <f>MIN(Inputs!$B$2, (Inputs!$B$8 - I8166)/Inputs!$B$9)</f>
        <v>170</v>
      </c>
      <c r="L8166" s="3">
        <f>MAX(MIN(Inputs!$B$2, I8166*Inputs!$B$10, Inputs!$B$8*Inputs!$B$4 - J8166), 0)</f>
        <v>0</v>
      </c>
      <c r="M8166" s="3">
        <f t="shared" si="1146"/>
        <v>0</v>
      </c>
      <c r="N8166" s="3">
        <f t="shared" si="1147"/>
        <v>0</v>
      </c>
      <c r="O8166" s="3">
        <f>IF(H8166="Reg", MIN(Inputs!$B$2, I8166*Inputs!$B$10, (Inputs!$B$8-I8166)/Inputs!$B$9), 0)</f>
        <v>0</v>
      </c>
      <c r="P8166" s="3">
        <f t="shared" si="1148"/>
        <v>0</v>
      </c>
      <c r="Q8166" s="3">
        <f t="shared" si="1149"/>
        <v>0</v>
      </c>
      <c r="R8166" s="3">
        <f>I8166 + M8166*Inputs!$B$9 - N8166/Inputs!$B$10</f>
        <v>0</v>
      </c>
    </row>
    <row r="8167" spans="1:18" x14ac:dyDescent="0.3">
      <c r="A8167" s="4">
        <v>46363.208333333343</v>
      </c>
      <c r="B8167" s="3">
        <v>34.344999999999999</v>
      </c>
      <c r="C8167" s="3">
        <v>1.46</v>
      </c>
      <c r="D8167" s="3">
        <f t="shared" si="1143"/>
        <v>35.344375000000007</v>
      </c>
      <c r="E8167" s="3">
        <f>MAX(B8167 - D8167/Inputs!$B$5, 0)</f>
        <v>0</v>
      </c>
      <c r="F8167" s="3">
        <f>MAX(D8167*Inputs!$B$5 - B8167, 0)</f>
        <v>0</v>
      </c>
      <c r="G8167" s="3">
        <f t="shared" si="1144"/>
        <v>1.46</v>
      </c>
      <c r="H8167" t="str">
        <f t="shared" si="1145"/>
        <v>Reg</v>
      </c>
      <c r="I8167" s="3">
        <f t="shared" si="1150"/>
        <v>0</v>
      </c>
      <c r="J8167" s="3">
        <f t="shared" si="1151"/>
        <v>0</v>
      </c>
      <c r="K8167" s="3">
        <f>MIN(Inputs!$B$2, (Inputs!$B$8 - I8167)/Inputs!$B$9)</f>
        <v>170</v>
      </c>
      <c r="L8167" s="3">
        <f>MAX(MIN(Inputs!$B$2, I8167*Inputs!$B$10, Inputs!$B$8*Inputs!$B$4 - J8167), 0)</f>
        <v>0</v>
      </c>
      <c r="M8167" s="3">
        <f t="shared" si="1146"/>
        <v>0</v>
      </c>
      <c r="N8167" s="3">
        <f t="shared" si="1147"/>
        <v>0</v>
      </c>
      <c r="O8167" s="3">
        <f>IF(H8167="Reg", MIN(Inputs!$B$2, I8167*Inputs!$B$10, (Inputs!$B$8-I8167)/Inputs!$B$9), 0)</f>
        <v>0</v>
      </c>
      <c r="P8167" s="3">
        <f t="shared" si="1148"/>
        <v>0</v>
      </c>
      <c r="Q8167" s="3">
        <f t="shared" si="1149"/>
        <v>0</v>
      </c>
      <c r="R8167" s="3">
        <f>I8167 + M8167*Inputs!$B$9 - N8167/Inputs!$B$10</f>
        <v>0</v>
      </c>
    </row>
    <row r="8168" spans="1:18" x14ac:dyDescent="0.3">
      <c r="A8168" s="4">
        <v>46363.25</v>
      </c>
      <c r="B8168" s="3">
        <v>37.162500000000001</v>
      </c>
      <c r="C8168" s="3">
        <v>3</v>
      </c>
      <c r="D8168" s="3">
        <f t="shared" si="1143"/>
        <v>35.344375000000007</v>
      </c>
      <c r="E8168" s="3">
        <f>MAX(B8168 - D8168/Inputs!$B$5, 0)</f>
        <v>0</v>
      </c>
      <c r="F8168" s="3">
        <f>MAX(D8168*Inputs!$B$5 - B8168, 0)</f>
        <v>0</v>
      </c>
      <c r="G8168" s="3">
        <f t="shared" si="1144"/>
        <v>3</v>
      </c>
      <c r="H8168" t="str">
        <f t="shared" si="1145"/>
        <v>Reg</v>
      </c>
      <c r="I8168" s="3">
        <f t="shared" si="1150"/>
        <v>0</v>
      </c>
      <c r="J8168" s="3">
        <f t="shared" si="1151"/>
        <v>0</v>
      </c>
      <c r="K8168" s="3">
        <f>MIN(Inputs!$B$2, (Inputs!$B$8 - I8168)/Inputs!$B$9)</f>
        <v>170</v>
      </c>
      <c r="L8168" s="3">
        <f>MAX(MIN(Inputs!$B$2, I8168*Inputs!$B$10, Inputs!$B$8*Inputs!$B$4 - J8168), 0)</f>
        <v>0</v>
      </c>
      <c r="M8168" s="3">
        <f t="shared" si="1146"/>
        <v>0</v>
      </c>
      <c r="N8168" s="3">
        <f t="shared" si="1147"/>
        <v>0</v>
      </c>
      <c r="O8168" s="3">
        <f>IF(H8168="Reg", MIN(Inputs!$B$2, I8168*Inputs!$B$10, (Inputs!$B$8-I8168)/Inputs!$B$9), 0)</f>
        <v>0</v>
      </c>
      <c r="P8168" s="3">
        <f t="shared" si="1148"/>
        <v>0</v>
      </c>
      <c r="Q8168" s="3">
        <f t="shared" si="1149"/>
        <v>0</v>
      </c>
      <c r="R8168" s="3">
        <f>I8168 + M8168*Inputs!$B$9 - N8168/Inputs!$B$10</f>
        <v>0</v>
      </c>
    </row>
    <row r="8169" spans="1:18" x14ac:dyDescent="0.3">
      <c r="A8169" s="4">
        <v>46363.291666666657</v>
      </c>
      <c r="B8169" s="3">
        <v>39.480000000000004</v>
      </c>
      <c r="C8169" s="3">
        <v>4.68</v>
      </c>
      <c r="D8169" s="3">
        <f t="shared" si="1143"/>
        <v>35.344375000000007</v>
      </c>
      <c r="E8169" s="3">
        <f>MAX(B8169 - D8169/Inputs!$B$5, 0)</f>
        <v>0</v>
      </c>
      <c r="F8169" s="3">
        <f>MAX(D8169*Inputs!$B$5 - B8169, 0)</f>
        <v>0</v>
      </c>
      <c r="G8169" s="3">
        <f t="shared" si="1144"/>
        <v>4.68</v>
      </c>
      <c r="H8169" t="str">
        <f t="shared" si="1145"/>
        <v>Reg</v>
      </c>
      <c r="I8169" s="3">
        <f t="shared" si="1150"/>
        <v>0</v>
      </c>
      <c r="J8169" s="3">
        <f t="shared" si="1151"/>
        <v>0</v>
      </c>
      <c r="K8169" s="3">
        <f>MIN(Inputs!$B$2, (Inputs!$B$8 - I8169)/Inputs!$B$9)</f>
        <v>170</v>
      </c>
      <c r="L8169" s="3">
        <f>MAX(MIN(Inputs!$B$2, I8169*Inputs!$B$10, Inputs!$B$8*Inputs!$B$4 - J8169), 0)</f>
        <v>0</v>
      </c>
      <c r="M8169" s="3">
        <f t="shared" si="1146"/>
        <v>0</v>
      </c>
      <c r="N8169" s="3">
        <f t="shared" si="1147"/>
        <v>0</v>
      </c>
      <c r="O8169" s="3">
        <f>IF(H8169="Reg", MIN(Inputs!$B$2, I8169*Inputs!$B$10, (Inputs!$B$8-I8169)/Inputs!$B$9), 0)</f>
        <v>0</v>
      </c>
      <c r="P8169" s="3">
        <f t="shared" si="1148"/>
        <v>0</v>
      </c>
      <c r="Q8169" s="3">
        <f t="shared" si="1149"/>
        <v>0</v>
      </c>
      <c r="R8169" s="3">
        <f>I8169 + M8169*Inputs!$B$9 - N8169/Inputs!$B$10</f>
        <v>0</v>
      </c>
    </row>
    <row r="8170" spans="1:18" x14ac:dyDescent="0.3">
      <c r="A8170" s="4">
        <v>46363.333333333343</v>
      </c>
      <c r="B8170" s="3">
        <v>18.532499999999999</v>
      </c>
      <c r="C8170" s="3">
        <v>4.1100000000000003</v>
      </c>
      <c r="D8170" s="3">
        <f t="shared" si="1143"/>
        <v>35.344375000000007</v>
      </c>
      <c r="E8170" s="3">
        <f>MAX(B8170 - D8170/Inputs!$B$5, 0)</f>
        <v>0</v>
      </c>
      <c r="F8170" s="3">
        <f>MAX(D8170*Inputs!$B$5 - B8170, 0)</f>
        <v>12.570550000000008</v>
      </c>
      <c r="G8170" s="3">
        <f t="shared" si="1144"/>
        <v>4.1100000000000003</v>
      </c>
      <c r="H8170" t="str">
        <f t="shared" si="1145"/>
        <v>Charge</v>
      </c>
      <c r="I8170" s="3">
        <f t="shared" si="1150"/>
        <v>0</v>
      </c>
      <c r="J8170" s="3">
        <f t="shared" si="1151"/>
        <v>0</v>
      </c>
      <c r="K8170" s="3">
        <f>MIN(Inputs!$B$2, (Inputs!$B$8 - I8170)/Inputs!$B$9)</f>
        <v>170</v>
      </c>
      <c r="L8170" s="3">
        <f>MAX(MIN(Inputs!$B$2, I8170*Inputs!$B$10, Inputs!$B$8*Inputs!$B$4 - J8170), 0)</f>
        <v>0</v>
      </c>
      <c r="M8170" s="3">
        <f t="shared" si="1146"/>
        <v>170</v>
      </c>
      <c r="N8170" s="3">
        <f t="shared" si="1147"/>
        <v>0</v>
      </c>
      <c r="O8170" s="3">
        <f>IF(H8170="Reg", MIN(Inputs!$B$2, I8170*Inputs!$B$10, (Inputs!$B$8-I8170)/Inputs!$B$9), 0)</f>
        <v>0</v>
      </c>
      <c r="P8170" s="3">
        <f t="shared" si="1148"/>
        <v>-3150.5249999999996</v>
      </c>
      <c r="Q8170" s="3">
        <f t="shared" si="1149"/>
        <v>0</v>
      </c>
      <c r="R8170" s="3">
        <f>I8170 + M8170*Inputs!$B$9 - N8170/Inputs!$B$10</f>
        <v>159.4741358339966</v>
      </c>
    </row>
    <row r="8171" spans="1:18" x14ac:dyDescent="0.3">
      <c r="A8171" s="4">
        <v>46363.375</v>
      </c>
      <c r="B8171" s="3">
        <v>19.91</v>
      </c>
      <c r="C8171" s="3">
        <v>2.9</v>
      </c>
      <c r="D8171" s="3">
        <f t="shared" si="1143"/>
        <v>35.344375000000007</v>
      </c>
      <c r="E8171" s="3">
        <f>MAX(B8171 - D8171/Inputs!$B$5, 0)</f>
        <v>0</v>
      </c>
      <c r="F8171" s="3">
        <f>MAX(D8171*Inputs!$B$5 - B8171, 0)</f>
        <v>11.193050000000007</v>
      </c>
      <c r="G8171" s="3">
        <f t="shared" si="1144"/>
        <v>2.9</v>
      </c>
      <c r="H8171" t="str">
        <f t="shared" si="1145"/>
        <v>Charge</v>
      </c>
      <c r="I8171" s="3">
        <f t="shared" si="1150"/>
        <v>159.4741358339966</v>
      </c>
      <c r="J8171" s="3">
        <f t="shared" si="1151"/>
        <v>0</v>
      </c>
      <c r="K8171" s="3">
        <f>MIN(Inputs!$B$2, (Inputs!$B$8 - I8171)/Inputs!$B$9)</f>
        <v>170</v>
      </c>
      <c r="L8171" s="3">
        <f>MAX(MIN(Inputs!$B$2, I8171*Inputs!$B$10, Inputs!$B$8*Inputs!$B$4 - J8171), 0)</f>
        <v>149.6</v>
      </c>
      <c r="M8171" s="3">
        <f t="shared" si="1146"/>
        <v>170</v>
      </c>
      <c r="N8171" s="3">
        <f t="shared" si="1147"/>
        <v>0</v>
      </c>
      <c r="O8171" s="3">
        <f>IF(H8171="Reg", MIN(Inputs!$B$2, I8171*Inputs!$B$10, (Inputs!$B$8-I8171)/Inputs!$B$9), 0)</f>
        <v>0</v>
      </c>
      <c r="P8171" s="3">
        <f t="shared" si="1148"/>
        <v>-3384.7</v>
      </c>
      <c r="Q8171" s="3">
        <f t="shared" si="1149"/>
        <v>0</v>
      </c>
      <c r="R8171" s="3">
        <f>I8171 + M8171*Inputs!$B$9 - N8171/Inputs!$B$10</f>
        <v>318.9482716679932</v>
      </c>
    </row>
    <row r="8172" spans="1:18" x14ac:dyDescent="0.3">
      <c r="A8172" s="4">
        <v>46363.416666666657</v>
      </c>
      <c r="B8172" s="3">
        <v>22.4175</v>
      </c>
      <c r="C8172" s="3">
        <v>1</v>
      </c>
      <c r="D8172" s="3">
        <f t="shared" si="1143"/>
        <v>35.344375000000007</v>
      </c>
      <c r="E8172" s="3">
        <f>MAX(B8172 - D8172/Inputs!$B$5, 0)</f>
        <v>0</v>
      </c>
      <c r="F8172" s="3">
        <f>MAX(D8172*Inputs!$B$5 - B8172, 0)</f>
        <v>8.6855500000000063</v>
      </c>
      <c r="G8172" s="3">
        <f t="shared" si="1144"/>
        <v>1</v>
      </c>
      <c r="H8172" t="str">
        <f t="shared" si="1145"/>
        <v>Charge</v>
      </c>
      <c r="I8172" s="3">
        <f t="shared" si="1150"/>
        <v>318.9482716679932</v>
      </c>
      <c r="J8172" s="3">
        <f t="shared" si="1151"/>
        <v>0</v>
      </c>
      <c r="K8172" s="3">
        <f>MIN(Inputs!$B$2, (Inputs!$B$8 - I8172)/Inputs!$B$9)</f>
        <v>22.44121780453775</v>
      </c>
      <c r="L8172" s="3">
        <f>MAX(MIN(Inputs!$B$2, I8172*Inputs!$B$10, Inputs!$B$8*Inputs!$B$4 - J8172), 0)</f>
        <v>170</v>
      </c>
      <c r="M8172" s="3">
        <f t="shared" si="1146"/>
        <v>22.44121780453775</v>
      </c>
      <c r="N8172" s="3">
        <f t="shared" si="1147"/>
        <v>0</v>
      </c>
      <c r="O8172" s="3">
        <f>IF(H8172="Reg", MIN(Inputs!$B$2, I8172*Inputs!$B$10, (Inputs!$B$8-I8172)/Inputs!$B$9), 0)</f>
        <v>0</v>
      </c>
      <c r="P8172" s="3">
        <f t="shared" si="1148"/>
        <v>-503.07600013322502</v>
      </c>
      <c r="Q8172" s="3">
        <f t="shared" si="1149"/>
        <v>0</v>
      </c>
      <c r="R8172" s="3">
        <f>I8172 + M8172*Inputs!$B$9 - N8172/Inputs!$B$10</f>
        <v>340</v>
      </c>
    </row>
    <row r="8173" spans="1:18" x14ac:dyDescent="0.3">
      <c r="A8173" s="4">
        <v>46363.458333333343</v>
      </c>
      <c r="B8173" s="3">
        <v>23.192499999999999</v>
      </c>
      <c r="C8173" s="3">
        <v>0.91</v>
      </c>
      <c r="D8173" s="3">
        <f t="shared" si="1143"/>
        <v>35.344375000000007</v>
      </c>
      <c r="E8173" s="3">
        <f>MAX(B8173 - D8173/Inputs!$B$5, 0)</f>
        <v>0</v>
      </c>
      <c r="F8173" s="3">
        <f>MAX(D8173*Inputs!$B$5 - B8173, 0)</f>
        <v>7.9105500000000077</v>
      </c>
      <c r="G8173" s="3">
        <f t="shared" si="1144"/>
        <v>0.91</v>
      </c>
      <c r="H8173" t="str">
        <f t="shared" si="1145"/>
        <v>Charge</v>
      </c>
      <c r="I8173" s="3">
        <f t="shared" si="1150"/>
        <v>340</v>
      </c>
      <c r="J8173" s="3">
        <f t="shared" si="1151"/>
        <v>0</v>
      </c>
      <c r="K8173" s="3">
        <f>MIN(Inputs!$B$2, (Inputs!$B$8 - I8173)/Inputs!$B$9)</f>
        <v>0</v>
      </c>
      <c r="L8173" s="3">
        <f>MAX(MIN(Inputs!$B$2, I8173*Inputs!$B$10, Inputs!$B$8*Inputs!$B$4 - J8173), 0)</f>
        <v>170</v>
      </c>
      <c r="M8173" s="3">
        <f t="shared" si="1146"/>
        <v>0</v>
      </c>
      <c r="N8173" s="3">
        <f t="shared" si="1147"/>
        <v>0</v>
      </c>
      <c r="O8173" s="3">
        <f>IF(H8173="Reg", MIN(Inputs!$B$2, I8173*Inputs!$B$10, (Inputs!$B$8-I8173)/Inputs!$B$9), 0)</f>
        <v>0</v>
      </c>
      <c r="P8173" s="3">
        <f t="shared" si="1148"/>
        <v>0</v>
      </c>
      <c r="Q8173" s="3">
        <f t="shared" si="1149"/>
        <v>0</v>
      </c>
      <c r="R8173" s="3">
        <f>I8173 + M8173*Inputs!$B$9 - N8173/Inputs!$B$10</f>
        <v>340</v>
      </c>
    </row>
    <row r="8174" spans="1:18" x14ac:dyDescent="0.3">
      <c r="A8174" s="4">
        <v>46363.5</v>
      </c>
      <c r="B8174" s="3">
        <v>26.592500000000001</v>
      </c>
      <c r="C8174" s="3">
        <v>0.88</v>
      </c>
      <c r="D8174" s="3">
        <f t="shared" si="1143"/>
        <v>35.344375000000007</v>
      </c>
      <c r="E8174" s="3">
        <f>MAX(B8174 - D8174/Inputs!$B$5, 0)</f>
        <v>0</v>
      </c>
      <c r="F8174" s="3">
        <f>MAX(D8174*Inputs!$B$5 - B8174, 0)</f>
        <v>4.5105500000000056</v>
      </c>
      <c r="G8174" s="3">
        <f t="shared" si="1144"/>
        <v>0.88</v>
      </c>
      <c r="H8174" t="str">
        <f t="shared" si="1145"/>
        <v>Charge</v>
      </c>
      <c r="I8174" s="3">
        <f t="shared" si="1150"/>
        <v>340</v>
      </c>
      <c r="J8174" s="3">
        <f t="shared" si="1151"/>
        <v>0</v>
      </c>
      <c r="K8174" s="3">
        <f>MIN(Inputs!$B$2, (Inputs!$B$8 - I8174)/Inputs!$B$9)</f>
        <v>0</v>
      </c>
      <c r="L8174" s="3">
        <f>MAX(MIN(Inputs!$B$2, I8174*Inputs!$B$10, Inputs!$B$8*Inputs!$B$4 - J8174), 0)</f>
        <v>170</v>
      </c>
      <c r="M8174" s="3">
        <f t="shared" si="1146"/>
        <v>0</v>
      </c>
      <c r="N8174" s="3">
        <f t="shared" si="1147"/>
        <v>0</v>
      </c>
      <c r="O8174" s="3">
        <f>IF(H8174="Reg", MIN(Inputs!$B$2, I8174*Inputs!$B$10, (Inputs!$B$8-I8174)/Inputs!$B$9), 0)</f>
        <v>0</v>
      </c>
      <c r="P8174" s="3">
        <f t="shared" si="1148"/>
        <v>0</v>
      </c>
      <c r="Q8174" s="3">
        <f t="shared" si="1149"/>
        <v>0</v>
      </c>
      <c r="R8174" s="3">
        <f>I8174 + M8174*Inputs!$B$9 - N8174/Inputs!$B$10</f>
        <v>340</v>
      </c>
    </row>
    <row r="8175" spans="1:18" x14ac:dyDescent="0.3">
      <c r="A8175" s="4">
        <v>46363.541666666657</v>
      </c>
      <c r="B8175" s="3">
        <v>38.272500000000001</v>
      </c>
      <c r="C8175" s="3">
        <v>1</v>
      </c>
      <c r="D8175" s="3">
        <f t="shared" si="1143"/>
        <v>35.344375000000007</v>
      </c>
      <c r="E8175" s="3">
        <f>MAX(B8175 - D8175/Inputs!$B$5, 0)</f>
        <v>0</v>
      </c>
      <c r="F8175" s="3">
        <f>MAX(D8175*Inputs!$B$5 - B8175, 0)</f>
        <v>0</v>
      </c>
      <c r="G8175" s="3">
        <f t="shared" si="1144"/>
        <v>1</v>
      </c>
      <c r="H8175" t="str">
        <f t="shared" si="1145"/>
        <v>Reg</v>
      </c>
      <c r="I8175" s="3">
        <f t="shared" si="1150"/>
        <v>340</v>
      </c>
      <c r="J8175" s="3">
        <f t="shared" si="1151"/>
        <v>0</v>
      </c>
      <c r="K8175" s="3">
        <f>MIN(Inputs!$B$2, (Inputs!$B$8 - I8175)/Inputs!$B$9)</f>
        <v>0</v>
      </c>
      <c r="L8175" s="3">
        <f>MAX(MIN(Inputs!$B$2, I8175*Inputs!$B$10, Inputs!$B$8*Inputs!$B$4 - J8175), 0)</f>
        <v>170</v>
      </c>
      <c r="M8175" s="3">
        <f t="shared" si="1146"/>
        <v>0</v>
      </c>
      <c r="N8175" s="3">
        <f t="shared" si="1147"/>
        <v>0</v>
      </c>
      <c r="O8175" s="3">
        <f>IF(H8175="Reg", MIN(Inputs!$B$2, I8175*Inputs!$B$10, (Inputs!$B$8-I8175)/Inputs!$B$9), 0)</f>
        <v>0</v>
      </c>
      <c r="P8175" s="3">
        <f t="shared" si="1148"/>
        <v>0</v>
      </c>
      <c r="Q8175" s="3">
        <f t="shared" si="1149"/>
        <v>0</v>
      </c>
      <c r="R8175" s="3">
        <f>I8175 + M8175*Inputs!$B$9 - N8175/Inputs!$B$10</f>
        <v>340</v>
      </c>
    </row>
    <row r="8176" spans="1:18" x14ac:dyDescent="0.3">
      <c r="A8176" s="4">
        <v>46363.583333333343</v>
      </c>
      <c r="B8176" s="3">
        <v>49.612499999999997</v>
      </c>
      <c r="C8176" s="3">
        <v>1</v>
      </c>
      <c r="D8176" s="3">
        <f t="shared" si="1143"/>
        <v>35.344375000000007</v>
      </c>
      <c r="E8176" s="3">
        <f>MAX(B8176 - D8176/Inputs!$B$5, 0)</f>
        <v>9.4484374999999901</v>
      </c>
      <c r="F8176" s="3">
        <f>MAX(D8176*Inputs!$B$5 - B8176, 0)</f>
        <v>0</v>
      </c>
      <c r="G8176" s="3">
        <f t="shared" si="1144"/>
        <v>1</v>
      </c>
      <c r="H8176" t="str">
        <f t="shared" si="1145"/>
        <v>Discharge</v>
      </c>
      <c r="I8176" s="3">
        <f t="shared" si="1150"/>
        <v>340</v>
      </c>
      <c r="J8176" s="3">
        <f t="shared" si="1151"/>
        <v>0</v>
      </c>
      <c r="K8176" s="3">
        <f>MIN(Inputs!$B$2, (Inputs!$B$8 - I8176)/Inputs!$B$9)</f>
        <v>0</v>
      </c>
      <c r="L8176" s="3">
        <f>MAX(MIN(Inputs!$B$2, I8176*Inputs!$B$10, Inputs!$B$8*Inputs!$B$4 - J8176), 0)</f>
        <v>170</v>
      </c>
      <c r="M8176" s="3">
        <f t="shared" si="1146"/>
        <v>0</v>
      </c>
      <c r="N8176" s="3">
        <f t="shared" si="1147"/>
        <v>170</v>
      </c>
      <c r="O8176" s="3">
        <f>IF(H8176="Reg", MIN(Inputs!$B$2, I8176*Inputs!$B$10, (Inputs!$B$8-I8176)/Inputs!$B$9), 0)</f>
        <v>0</v>
      </c>
      <c r="P8176" s="3">
        <f t="shared" si="1148"/>
        <v>8434.125</v>
      </c>
      <c r="Q8176" s="3">
        <f t="shared" si="1149"/>
        <v>0</v>
      </c>
      <c r="R8176" s="3">
        <f>I8176 + M8176*Inputs!$B$9 - N8176/Inputs!$B$10</f>
        <v>158.77939109773115</v>
      </c>
    </row>
    <row r="8177" spans="1:18" x14ac:dyDescent="0.3">
      <c r="A8177" s="4">
        <v>46363.625</v>
      </c>
      <c r="B8177" s="3">
        <v>61.127499999999998</v>
      </c>
      <c r="C8177" s="3">
        <v>1.57</v>
      </c>
      <c r="D8177" s="3">
        <f t="shared" si="1143"/>
        <v>35.344375000000007</v>
      </c>
      <c r="E8177" s="3">
        <f>MAX(B8177 - D8177/Inputs!$B$5, 0)</f>
        <v>20.963437499999991</v>
      </c>
      <c r="F8177" s="3">
        <f>MAX(D8177*Inputs!$B$5 - B8177, 0)</f>
        <v>0</v>
      </c>
      <c r="G8177" s="3">
        <f t="shared" si="1144"/>
        <v>1.57</v>
      </c>
      <c r="H8177" t="str">
        <f t="shared" si="1145"/>
        <v>Discharge</v>
      </c>
      <c r="I8177" s="3">
        <f t="shared" si="1150"/>
        <v>158.77939109773115</v>
      </c>
      <c r="J8177" s="3">
        <f t="shared" si="1151"/>
        <v>170</v>
      </c>
      <c r="K8177" s="3">
        <f>MIN(Inputs!$B$2, (Inputs!$B$8 - I8177)/Inputs!$B$9)</f>
        <v>170</v>
      </c>
      <c r="L8177" s="3">
        <f>MAX(MIN(Inputs!$B$2, I8177*Inputs!$B$10, Inputs!$B$8*Inputs!$B$4 - J8177), 0)</f>
        <v>148.94827166799323</v>
      </c>
      <c r="M8177" s="3">
        <f t="shared" si="1146"/>
        <v>0</v>
      </c>
      <c r="N8177" s="3">
        <f t="shared" si="1147"/>
        <v>148.94827166799323</v>
      </c>
      <c r="O8177" s="3">
        <f>IF(H8177="Reg", MIN(Inputs!$B$2, I8177*Inputs!$B$10, (Inputs!$B$8-I8177)/Inputs!$B$9), 0)</f>
        <v>0</v>
      </c>
      <c r="P8177" s="3">
        <f t="shared" si="1148"/>
        <v>9104.8354763852549</v>
      </c>
      <c r="Q8177" s="3">
        <f t="shared" si="1149"/>
        <v>0</v>
      </c>
      <c r="R8177" s="3">
        <f>I8177 + M8177*Inputs!$B$9 - N8177/Inputs!$B$10</f>
        <v>0</v>
      </c>
    </row>
    <row r="8178" spans="1:18" x14ac:dyDescent="0.3">
      <c r="A8178" s="4">
        <v>46363.666666666657</v>
      </c>
      <c r="B8178" s="3">
        <v>67.357500000000002</v>
      </c>
      <c r="C8178" s="3">
        <v>1.58</v>
      </c>
      <c r="D8178" s="3">
        <f t="shared" si="1143"/>
        <v>35.344375000000007</v>
      </c>
      <c r="E8178" s="3">
        <f>MAX(B8178 - D8178/Inputs!$B$5, 0)</f>
        <v>27.193437499999995</v>
      </c>
      <c r="F8178" s="3">
        <f>MAX(D8178*Inputs!$B$5 - B8178, 0)</f>
        <v>0</v>
      </c>
      <c r="G8178" s="3">
        <f t="shared" si="1144"/>
        <v>1.58</v>
      </c>
      <c r="H8178" t="str">
        <f t="shared" si="1145"/>
        <v>Discharge</v>
      </c>
      <c r="I8178" s="3">
        <f t="shared" si="1150"/>
        <v>0</v>
      </c>
      <c r="J8178" s="3">
        <f t="shared" si="1151"/>
        <v>318.94827166799325</v>
      </c>
      <c r="K8178" s="3">
        <f>MIN(Inputs!$B$2, (Inputs!$B$8 - I8178)/Inputs!$B$9)</f>
        <v>170</v>
      </c>
      <c r="L8178" s="3">
        <f>MAX(MIN(Inputs!$B$2, I8178*Inputs!$B$10, Inputs!$B$8*Inputs!$B$4 - J8178), 0)</f>
        <v>0</v>
      </c>
      <c r="M8178" s="3">
        <f t="shared" si="1146"/>
        <v>0</v>
      </c>
      <c r="N8178" s="3">
        <f t="shared" si="1147"/>
        <v>0</v>
      </c>
      <c r="O8178" s="3">
        <f>IF(H8178="Reg", MIN(Inputs!$B$2, I8178*Inputs!$B$10, (Inputs!$B$8-I8178)/Inputs!$B$9), 0)</f>
        <v>0</v>
      </c>
      <c r="P8178" s="3">
        <f t="shared" si="1148"/>
        <v>0</v>
      </c>
      <c r="Q8178" s="3">
        <f t="shared" si="1149"/>
        <v>0</v>
      </c>
      <c r="R8178" s="3">
        <f>I8178 + M8178*Inputs!$B$9 - N8178/Inputs!$B$10</f>
        <v>0</v>
      </c>
    </row>
    <row r="8179" spans="1:18" x14ac:dyDescent="0.3">
      <c r="A8179" s="4">
        <v>46363.708333333343</v>
      </c>
      <c r="B8179" s="3">
        <v>48.269999999999996</v>
      </c>
      <c r="C8179" s="3">
        <v>5.0999999999999996</v>
      </c>
      <c r="D8179" s="3">
        <f t="shared" si="1143"/>
        <v>35.344375000000007</v>
      </c>
      <c r="E8179" s="3">
        <f>MAX(B8179 - D8179/Inputs!$B$5, 0)</f>
        <v>8.1059374999999889</v>
      </c>
      <c r="F8179" s="3">
        <f>MAX(D8179*Inputs!$B$5 - B8179, 0)</f>
        <v>0</v>
      </c>
      <c r="G8179" s="3">
        <f t="shared" si="1144"/>
        <v>5.0999999999999996</v>
      </c>
      <c r="H8179" t="str">
        <f t="shared" si="1145"/>
        <v>Discharge</v>
      </c>
      <c r="I8179" s="3">
        <f t="shared" si="1150"/>
        <v>0</v>
      </c>
      <c r="J8179" s="3">
        <f t="shared" si="1151"/>
        <v>318.94827166799325</v>
      </c>
      <c r="K8179" s="3">
        <f>MIN(Inputs!$B$2, (Inputs!$B$8 - I8179)/Inputs!$B$9)</f>
        <v>170</v>
      </c>
      <c r="L8179" s="3">
        <f>MAX(MIN(Inputs!$B$2, I8179*Inputs!$B$10, Inputs!$B$8*Inputs!$B$4 - J8179), 0)</f>
        <v>0</v>
      </c>
      <c r="M8179" s="3">
        <f t="shared" si="1146"/>
        <v>0</v>
      </c>
      <c r="N8179" s="3">
        <f t="shared" si="1147"/>
        <v>0</v>
      </c>
      <c r="O8179" s="3">
        <f>IF(H8179="Reg", MIN(Inputs!$B$2, I8179*Inputs!$B$10, (Inputs!$B$8-I8179)/Inputs!$B$9), 0)</f>
        <v>0</v>
      </c>
      <c r="P8179" s="3">
        <f t="shared" si="1148"/>
        <v>0</v>
      </c>
      <c r="Q8179" s="3">
        <f t="shared" si="1149"/>
        <v>0</v>
      </c>
      <c r="R8179" s="3">
        <f>I8179 + M8179*Inputs!$B$9 - N8179/Inputs!$B$10</f>
        <v>0</v>
      </c>
    </row>
    <row r="8180" spans="1:18" x14ac:dyDescent="0.3">
      <c r="A8180" s="4">
        <v>46363.75</v>
      </c>
      <c r="B8180" s="3">
        <v>37.8825</v>
      </c>
      <c r="C8180" s="3">
        <v>15.94</v>
      </c>
      <c r="D8180" s="3">
        <f t="shared" si="1143"/>
        <v>35.344375000000007</v>
      </c>
      <c r="E8180" s="3">
        <f>MAX(B8180 - D8180/Inputs!$B$5, 0)</f>
        <v>0</v>
      </c>
      <c r="F8180" s="3">
        <f>MAX(D8180*Inputs!$B$5 - B8180, 0)</f>
        <v>0</v>
      </c>
      <c r="G8180" s="3">
        <f t="shared" si="1144"/>
        <v>15.94</v>
      </c>
      <c r="H8180" t="str">
        <f t="shared" si="1145"/>
        <v>Reg</v>
      </c>
      <c r="I8180" s="3">
        <f t="shared" si="1150"/>
        <v>0</v>
      </c>
      <c r="J8180" s="3">
        <f t="shared" si="1151"/>
        <v>318.94827166799325</v>
      </c>
      <c r="K8180" s="3">
        <f>MIN(Inputs!$B$2, (Inputs!$B$8 - I8180)/Inputs!$B$9)</f>
        <v>170</v>
      </c>
      <c r="L8180" s="3">
        <f>MAX(MIN(Inputs!$B$2, I8180*Inputs!$B$10, Inputs!$B$8*Inputs!$B$4 - J8180), 0)</f>
        <v>0</v>
      </c>
      <c r="M8180" s="3">
        <f t="shared" si="1146"/>
        <v>0</v>
      </c>
      <c r="N8180" s="3">
        <f t="shared" si="1147"/>
        <v>0</v>
      </c>
      <c r="O8180" s="3">
        <f>IF(H8180="Reg", MIN(Inputs!$B$2, I8180*Inputs!$B$10, (Inputs!$B$8-I8180)/Inputs!$B$9), 0)</f>
        <v>0</v>
      </c>
      <c r="P8180" s="3">
        <f t="shared" si="1148"/>
        <v>0</v>
      </c>
      <c r="Q8180" s="3">
        <f t="shared" si="1149"/>
        <v>0</v>
      </c>
      <c r="R8180" s="3">
        <f>I8180 + M8180*Inputs!$B$9 - N8180/Inputs!$B$10</f>
        <v>0</v>
      </c>
    </row>
    <row r="8181" spans="1:18" x14ac:dyDescent="0.3">
      <c r="A8181" s="4">
        <v>46363.791666666657</v>
      </c>
      <c r="B8181" s="3">
        <v>24.85</v>
      </c>
      <c r="C8181" s="3">
        <v>15.67</v>
      </c>
      <c r="D8181" s="3">
        <f t="shared" si="1143"/>
        <v>35.344375000000007</v>
      </c>
      <c r="E8181" s="3">
        <f>MAX(B8181 - D8181/Inputs!$B$5, 0)</f>
        <v>0</v>
      </c>
      <c r="F8181" s="3">
        <f>MAX(D8181*Inputs!$B$5 - B8181, 0)</f>
        <v>6.2530500000000053</v>
      </c>
      <c r="G8181" s="3">
        <f t="shared" si="1144"/>
        <v>15.67</v>
      </c>
      <c r="H8181" t="str">
        <f t="shared" si="1145"/>
        <v>Reg</v>
      </c>
      <c r="I8181" s="3">
        <f t="shared" si="1150"/>
        <v>0</v>
      </c>
      <c r="J8181" s="3">
        <f t="shared" si="1151"/>
        <v>318.94827166799325</v>
      </c>
      <c r="K8181" s="3">
        <f>MIN(Inputs!$B$2, (Inputs!$B$8 - I8181)/Inputs!$B$9)</f>
        <v>170</v>
      </c>
      <c r="L8181" s="3">
        <f>MAX(MIN(Inputs!$B$2, I8181*Inputs!$B$10, Inputs!$B$8*Inputs!$B$4 - J8181), 0)</f>
        <v>0</v>
      </c>
      <c r="M8181" s="3">
        <f t="shared" si="1146"/>
        <v>0</v>
      </c>
      <c r="N8181" s="3">
        <f t="shared" si="1147"/>
        <v>0</v>
      </c>
      <c r="O8181" s="3">
        <f>IF(H8181="Reg", MIN(Inputs!$B$2, I8181*Inputs!$B$10, (Inputs!$B$8-I8181)/Inputs!$B$9), 0)</f>
        <v>0</v>
      </c>
      <c r="P8181" s="3">
        <f t="shared" si="1148"/>
        <v>0</v>
      </c>
      <c r="Q8181" s="3">
        <f t="shared" si="1149"/>
        <v>0</v>
      </c>
      <c r="R8181" s="3">
        <f>I8181 + M8181*Inputs!$B$9 - N8181/Inputs!$B$10</f>
        <v>0</v>
      </c>
    </row>
    <row r="8182" spans="1:18" x14ac:dyDescent="0.3">
      <c r="A8182" s="4">
        <v>46363.833333333343</v>
      </c>
      <c r="B8182" s="3">
        <v>23.642500000000005</v>
      </c>
      <c r="C8182" s="3">
        <v>7.9</v>
      </c>
      <c r="D8182" s="3">
        <f t="shared" si="1143"/>
        <v>35.344375000000007</v>
      </c>
      <c r="E8182" s="3">
        <f>MAX(B8182 - D8182/Inputs!$B$5, 0)</f>
        <v>0</v>
      </c>
      <c r="F8182" s="3">
        <f>MAX(D8182*Inputs!$B$5 - B8182, 0)</f>
        <v>7.4605500000000013</v>
      </c>
      <c r="G8182" s="3">
        <f t="shared" si="1144"/>
        <v>7.9</v>
      </c>
      <c r="H8182" t="str">
        <f t="shared" si="1145"/>
        <v>Reg</v>
      </c>
      <c r="I8182" s="3">
        <f t="shared" si="1150"/>
        <v>0</v>
      </c>
      <c r="J8182" s="3">
        <f t="shared" si="1151"/>
        <v>318.94827166799325</v>
      </c>
      <c r="K8182" s="3">
        <f>MIN(Inputs!$B$2, (Inputs!$B$8 - I8182)/Inputs!$B$9)</f>
        <v>170</v>
      </c>
      <c r="L8182" s="3">
        <f>MAX(MIN(Inputs!$B$2, I8182*Inputs!$B$10, Inputs!$B$8*Inputs!$B$4 - J8182), 0)</f>
        <v>0</v>
      </c>
      <c r="M8182" s="3">
        <f t="shared" si="1146"/>
        <v>0</v>
      </c>
      <c r="N8182" s="3">
        <f t="shared" si="1147"/>
        <v>0</v>
      </c>
      <c r="O8182" s="3">
        <f>IF(H8182="Reg", MIN(Inputs!$B$2, I8182*Inputs!$B$10, (Inputs!$B$8-I8182)/Inputs!$B$9), 0)</f>
        <v>0</v>
      </c>
      <c r="P8182" s="3">
        <f t="shared" si="1148"/>
        <v>0</v>
      </c>
      <c r="Q8182" s="3">
        <f t="shared" si="1149"/>
        <v>0</v>
      </c>
      <c r="R8182" s="3">
        <f>I8182 + M8182*Inputs!$B$9 - N8182/Inputs!$B$10</f>
        <v>0</v>
      </c>
    </row>
    <row r="8183" spans="1:18" x14ac:dyDescent="0.3">
      <c r="A8183" s="4">
        <v>46363.875</v>
      </c>
      <c r="B8183" s="3">
        <v>26.14</v>
      </c>
      <c r="C8183" s="3">
        <v>5.7</v>
      </c>
      <c r="D8183" s="3">
        <f t="shared" si="1143"/>
        <v>35.344375000000007</v>
      </c>
      <c r="E8183" s="3">
        <f>MAX(B8183 - D8183/Inputs!$B$5, 0)</f>
        <v>0</v>
      </c>
      <c r="F8183" s="3">
        <f>MAX(D8183*Inputs!$B$5 - B8183, 0)</f>
        <v>4.9630500000000062</v>
      </c>
      <c r="G8183" s="3">
        <f t="shared" si="1144"/>
        <v>5.7</v>
      </c>
      <c r="H8183" t="str">
        <f t="shared" si="1145"/>
        <v>Reg</v>
      </c>
      <c r="I8183" s="3">
        <f t="shared" si="1150"/>
        <v>0</v>
      </c>
      <c r="J8183" s="3">
        <f t="shared" si="1151"/>
        <v>318.94827166799325</v>
      </c>
      <c r="K8183" s="3">
        <f>MIN(Inputs!$B$2, (Inputs!$B$8 - I8183)/Inputs!$B$9)</f>
        <v>170</v>
      </c>
      <c r="L8183" s="3">
        <f>MAX(MIN(Inputs!$B$2, I8183*Inputs!$B$10, Inputs!$B$8*Inputs!$B$4 - J8183), 0)</f>
        <v>0</v>
      </c>
      <c r="M8183" s="3">
        <f t="shared" si="1146"/>
        <v>0</v>
      </c>
      <c r="N8183" s="3">
        <f t="shared" si="1147"/>
        <v>0</v>
      </c>
      <c r="O8183" s="3">
        <f>IF(H8183="Reg", MIN(Inputs!$B$2, I8183*Inputs!$B$10, (Inputs!$B$8-I8183)/Inputs!$B$9), 0)</f>
        <v>0</v>
      </c>
      <c r="P8183" s="3">
        <f t="shared" si="1148"/>
        <v>0</v>
      </c>
      <c r="Q8183" s="3">
        <f t="shared" si="1149"/>
        <v>0</v>
      </c>
      <c r="R8183" s="3">
        <f>I8183 + M8183*Inputs!$B$9 - N8183/Inputs!$B$10</f>
        <v>0</v>
      </c>
    </row>
    <row r="8184" spans="1:18" x14ac:dyDescent="0.3">
      <c r="A8184" s="4">
        <v>46363.916666666657</v>
      </c>
      <c r="B8184" s="3">
        <v>26.01</v>
      </c>
      <c r="C8184" s="3">
        <v>3</v>
      </c>
      <c r="D8184" s="3">
        <f t="shared" si="1143"/>
        <v>35.344375000000007</v>
      </c>
      <c r="E8184" s="3">
        <f>MAX(B8184 - D8184/Inputs!$B$5, 0)</f>
        <v>0</v>
      </c>
      <c r="F8184" s="3">
        <f>MAX(D8184*Inputs!$B$5 - B8184, 0)</f>
        <v>5.0930500000000052</v>
      </c>
      <c r="G8184" s="3">
        <f t="shared" si="1144"/>
        <v>3</v>
      </c>
      <c r="H8184" t="str">
        <f t="shared" si="1145"/>
        <v>Charge</v>
      </c>
      <c r="I8184" s="3">
        <f t="shared" si="1150"/>
        <v>0</v>
      </c>
      <c r="J8184" s="3">
        <f t="shared" si="1151"/>
        <v>318.94827166799325</v>
      </c>
      <c r="K8184" s="3">
        <f>MIN(Inputs!$B$2, (Inputs!$B$8 - I8184)/Inputs!$B$9)</f>
        <v>170</v>
      </c>
      <c r="L8184" s="3">
        <f>MAX(MIN(Inputs!$B$2, I8184*Inputs!$B$10, Inputs!$B$8*Inputs!$B$4 - J8184), 0)</f>
        <v>0</v>
      </c>
      <c r="M8184" s="3">
        <f t="shared" si="1146"/>
        <v>170</v>
      </c>
      <c r="N8184" s="3">
        <f t="shared" si="1147"/>
        <v>0</v>
      </c>
      <c r="O8184" s="3">
        <f>IF(H8184="Reg", MIN(Inputs!$B$2, I8184*Inputs!$B$10, (Inputs!$B$8-I8184)/Inputs!$B$9), 0)</f>
        <v>0</v>
      </c>
      <c r="P8184" s="3">
        <f t="shared" si="1148"/>
        <v>-4421.7</v>
      </c>
      <c r="Q8184" s="3">
        <f t="shared" si="1149"/>
        <v>0</v>
      </c>
      <c r="R8184" s="3">
        <f>I8184 + M8184*Inputs!$B$9 - N8184/Inputs!$B$10</f>
        <v>159.4741358339966</v>
      </c>
    </row>
    <row r="8185" spans="1:18" x14ac:dyDescent="0.3">
      <c r="A8185" s="4">
        <v>46363.958333333343</v>
      </c>
      <c r="B8185" s="3">
        <v>43.672499999999999</v>
      </c>
      <c r="C8185" s="3">
        <v>3</v>
      </c>
      <c r="D8185" s="3">
        <f t="shared" si="1143"/>
        <v>35.344375000000007</v>
      </c>
      <c r="E8185" s="3">
        <f>MAX(B8185 - D8185/Inputs!$B$5, 0)</f>
        <v>3.5084374999999923</v>
      </c>
      <c r="F8185" s="3">
        <f>MAX(D8185*Inputs!$B$5 - B8185, 0)</f>
        <v>0</v>
      </c>
      <c r="G8185" s="3">
        <f t="shared" si="1144"/>
        <v>3</v>
      </c>
      <c r="H8185" t="str">
        <f t="shared" si="1145"/>
        <v>Discharge</v>
      </c>
      <c r="I8185" s="3">
        <f t="shared" si="1150"/>
        <v>159.4741358339966</v>
      </c>
      <c r="J8185" s="3">
        <f t="shared" si="1151"/>
        <v>318.94827166799325</v>
      </c>
      <c r="K8185" s="3">
        <f>MIN(Inputs!$B$2, (Inputs!$B$8 - I8185)/Inputs!$B$9)</f>
        <v>170</v>
      </c>
      <c r="L8185" s="3">
        <f>MAX(MIN(Inputs!$B$2, I8185*Inputs!$B$10, Inputs!$B$8*Inputs!$B$4 - J8185), 0)</f>
        <v>21.051728332006746</v>
      </c>
      <c r="M8185" s="3">
        <f t="shared" si="1146"/>
        <v>0</v>
      </c>
      <c r="N8185" s="3">
        <f t="shared" si="1147"/>
        <v>21.051728332006746</v>
      </c>
      <c r="O8185" s="3">
        <f>IF(H8185="Reg", MIN(Inputs!$B$2, I8185*Inputs!$B$10, (Inputs!$B$8-I8185)/Inputs!$B$9), 0)</f>
        <v>0</v>
      </c>
      <c r="P8185" s="3">
        <f t="shared" si="1148"/>
        <v>919.38160557956462</v>
      </c>
      <c r="Q8185" s="3">
        <f t="shared" si="1149"/>
        <v>0</v>
      </c>
      <c r="R8185" s="3">
        <f>I8185 + M8185*Inputs!$B$9 - N8185/Inputs!$B$10</f>
        <v>137.0329180294589</v>
      </c>
    </row>
    <row r="8186" spans="1:18" x14ac:dyDescent="0.3">
      <c r="A8186" s="4">
        <v>46364</v>
      </c>
      <c r="B8186" s="3">
        <v>67.547499999999999</v>
      </c>
      <c r="C8186" s="3">
        <v>1</v>
      </c>
      <c r="D8186" s="3">
        <f t="shared" si="1143"/>
        <v>28.587499999999995</v>
      </c>
      <c r="E8186" s="3">
        <f>MAX(B8186 - D8186/Inputs!$B$5, 0)</f>
        <v>35.061704545454553</v>
      </c>
      <c r="F8186" s="3">
        <f>MAX(D8186*Inputs!$B$5 - B8186, 0)</f>
        <v>0</v>
      </c>
      <c r="G8186" s="3">
        <f t="shared" si="1144"/>
        <v>1</v>
      </c>
      <c r="H8186" t="str">
        <f t="shared" si="1145"/>
        <v>Discharge</v>
      </c>
      <c r="I8186" s="3">
        <f t="shared" si="1150"/>
        <v>137.0329180294589</v>
      </c>
      <c r="J8186" s="3">
        <f t="shared" si="1151"/>
        <v>0</v>
      </c>
      <c r="K8186" s="3">
        <f>MIN(Inputs!$B$2, (Inputs!$B$8 - I8186)/Inputs!$B$9)</f>
        <v>170</v>
      </c>
      <c r="L8186" s="3">
        <f>MAX(MIN(Inputs!$B$2, I8186*Inputs!$B$10, Inputs!$B$8*Inputs!$B$4 - J8186), 0)</f>
        <v>128.54827166799325</v>
      </c>
      <c r="M8186" s="3">
        <f t="shared" si="1146"/>
        <v>0</v>
      </c>
      <c r="N8186" s="3">
        <f t="shared" si="1147"/>
        <v>128.54827166799325</v>
      </c>
      <c r="O8186" s="3">
        <f>IF(H8186="Reg", MIN(Inputs!$B$2, I8186*Inputs!$B$10, (Inputs!$B$8-I8186)/Inputs!$B$9), 0)</f>
        <v>0</v>
      </c>
      <c r="P8186" s="3">
        <f t="shared" si="1148"/>
        <v>8683.1143804937747</v>
      </c>
      <c r="Q8186" s="3">
        <f t="shared" si="1149"/>
        <v>0</v>
      </c>
      <c r="R8186" s="3">
        <f>I8186 + M8186*Inputs!$B$9 - N8186/Inputs!$B$10</f>
        <v>0</v>
      </c>
    </row>
    <row r="8187" spans="1:18" x14ac:dyDescent="0.3">
      <c r="A8187" s="4">
        <v>46364.041666666657</v>
      </c>
      <c r="B8187" s="3">
        <v>44.067499999999995</v>
      </c>
      <c r="C8187" s="3">
        <v>0.68</v>
      </c>
      <c r="D8187" s="3">
        <f t="shared" si="1143"/>
        <v>28.587499999999995</v>
      </c>
      <c r="E8187" s="3">
        <f>MAX(B8187 - D8187/Inputs!$B$5, 0)</f>
        <v>11.581704545454549</v>
      </c>
      <c r="F8187" s="3">
        <f>MAX(D8187*Inputs!$B$5 - B8187, 0)</f>
        <v>0</v>
      </c>
      <c r="G8187" s="3">
        <f t="shared" si="1144"/>
        <v>0.68</v>
      </c>
      <c r="H8187" t="str">
        <f t="shared" si="1145"/>
        <v>Discharge</v>
      </c>
      <c r="I8187" s="3">
        <f t="shared" si="1150"/>
        <v>0</v>
      </c>
      <c r="J8187" s="3">
        <f t="shared" si="1151"/>
        <v>128.54827166799325</v>
      </c>
      <c r="K8187" s="3">
        <f>MIN(Inputs!$B$2, (Inputs!$B$8 - I8187)/Inputs!$B$9)</f>
        <v>170</v>
      </c>
      <c r="L8187" s="3">
        <f>MAX(MIN(Inputs!$B$2, I8187*Inputs!$B$10, Inputs!$B$8*Inputs!$B$4 - J8187), 0)</f>
        <v>0</v>
      </c>
      <c r="M8187" s="3">
        <f t="shared" si="1146"/>
        <v>0</v>
      </c>
      <c r="N8187" s="3">
        <f t="shared" si="1147"/>
        <v>0</v>
      </c>
      <c r="O8187" s="3">
        <f>IF(H8187="Reg", MIN(Inputs!$B$2, I8187*Inputs!$B$10, (Inputs!$B$8-I8187)/Inputs!$B$9), 0)</f>
        <v>0</v>
      </c>
      <c r="P8187" s="3">
        <f t="shared" si="1148"/>
        <v>0</v>
      </c>
      <c r="Q8187" s="3">
        <f t="shared" si="1149"/>
        <v>0</v>
      </c>
      <c r="R8187" s="3">
        <f>I8187 + M8187*Inputs!$B$9 - N8187/Inputs!$B$10</f>
        <v>0</v>
      </c>
    </row>
    <row r="8188" spans="1:18" x14ac:dyDescent="0.3">
      <c r="A8188" s="4">
        <v>46364.083333333343</v>
      </c>
      <c r="B8188" s="3">
        <v>36.625</v>
      </c>
      <c r="C8188" s="3">
        <v>0.92</v>
      </c>
      <c r="D8188" s="3">
        <f t="shared" si="1143"/>
        <v>28.587499999999995</v>
      </c>
      <c r="E8188" s="3">
        <f>MAX(B8188 - D8188/Inputs!$B$5, 0)</f>
        <v>4.1392045454545539</v>
      </c>
      <c r="F8188" s="3">
        <f>MAX(D8188*Inputs!$B$5 - B8188, 0)</f>
        <v>0</v>
      </c>
      <c r="G8188" s="3">
        <f t="shared" si="1144"/>
        <v>0.92</v>
      </c>
      <c r="H8188" t="str">
        <f t="shared" si="1145"/>
        <v>Discharge</v>
      </c>
      <c r="I8188" s="3">
        <f t="shared" si="1150"/>
        <v>0</v>
      </c>
      <c r="J8188" s="3">
        <f t="shared" si="1151"/>
        <v>128.54827166799325</v>
      </c>
      <c r="K8188" s="3">
        <f>MIN(Inputs!$B$2, (Inputs!$B$8 - I8188)/Inputs!$B$9)</f>
        <v>170</v>
      </c>
      <c r="L8188" s="3">
        <f>MAX(MIN(Inputs!$B$2, I8188*Inputs!$B$10, Inputs!$B$8*Inputs!$B$4 - J8188), 0)</f>
        <v>0</v>
      </c>
      <c r="M8188" s="3">
        <f t="shared" si="1146"/>
        <v>0</v>
      </c>
      <c r="N8188" s="3">
        <f t="shared" si="1147"/>
        <v>0</v>
      </c>
      <c r="O8188" s="3">
        <f>IF(H8188="Reg", MIN(Inputs!$B$2, I8188*Inputs!$B$10, (Inputs!$B$8-I8188)/Inputs!$B$9), 0)</f>
        <v>0</v>
      </c>
      <c r="P8188" s="3">
        <f t="shared" si="1148"/>
        <v>0</v>
      </c>
      <c r="Q8188" s="3">
        <f t="shared" si="1149"/>
        <v>0</v>
      </c>
      <c r="R8188" s="3">
        <f>I8188 + M8188*Inputs!$B$9 - N8188/Inputs!$B$10</f>
        <v>0</v>
      </c>
    </row>
    <row r="8189" spans="1:18" x14ac:dyDescent="0.3">
      <c r="A8189" s="4">
        <v>46364.125</v>
      </c>
      <c r="B8189" s="3">
        <v>31.272500000000001</v>
      </c>
      <c r="C8189" s="3">
        <v>0.5</v>
      </c>
      <c r="D8189" s="3">
        <f t="shared" si="1143"/>
        <v>28.587499999999995</v>
      </c>
      <c r="E8189" s="3">
        <f>MAX(B8189 - D8189/Inputs!$B$5, 0)</f>
        <v>0</v>
      </c>
      <c r="F8189" s="3">
        <f>MAX(D8189*Inputs!$B$5 - B8189, 0)</f>
        <v>0</v>
      </c>
      <c r="G8189" s="3">
        <f t="shared" si="1144"/>
        <v>0.5</v>
      </c>
      <c r="H8189" t="str">
        <f t="shared" si="1145"/>
        <v>Reg</v>
      </c>
      <c r="I8189" s="3">
        <f t="shared" si="1150"/>
        <v>0</v>
      </c>
      <c r="J8189" s="3">
        <f t="shared" si="1151"/>
        <v>128.54827166799325</v>
      </c>
      <c r="K8189" s="3">
        <f>MIN(Inputs!$B$2, (Inputs!$B$8 - I8189)/Inputs!$B$9)</f>
        <v>170</v>
      </c>
      <c r="L8189" s="3">
        <f>MAX(MIN(Inputs!$B$2, I8189*Inputs!$B$10, Inputs!$B$8*Inputs!$B$4 - J8189), 0)</f>
        <v>0</v>
      </c>
      <c r="M8189" s="3">
        <f t="shared" si="1146"/>
        <v>0</v>
      </c>
      <c r="N8189" s="3">
        <f t="shared" si="1147"/>
        <v>0</v>
      </c>
      <c r="O8189" s="3">
        <f>IF(H8189="Reg", MIN(Inputs!$B$2, I8189*Inputs!$B$10, (Inputs!$B$8-I8189)/Inputs!$B$9), 0)</f>
        <v>0</v>
      </c>
      <c r="P8189" s="3">
        <f t="shared" si="1148"/>
        <v>0</v>
      </c>
      <c r="Q8189" s="3">
        <f t="shared" si="1149"/>
        <v>0</v>
      </c>
      <c r="R8189" s="3">
        <f>I8189 + M8189*Inputs!$B$9 - N8189/Inputs!$B$10</f>
        <v>0</v>
      </c>
    </row>
    <row r="8190" spans="1:18" x14ac:dyDescent="0.3">
      <c r="A8190" s="4">
        <v>46364.166666666657</v>
      </c>
      <c r="B8190" s="3">
        <v>28.150000000000002</v>
      </c>
      <c r="C8190" s="3">
        <v>0.49</v>
      </c>
      <c r="D8190" s="3">
        <f t="shared" si="1143"/>
        <v>28.587499999999995</v>
      </c>
      <c r="E8190" s="3">
        <f>MAX(B8190 - D8190/Inputs!$B$5, 0)</f>
        <v>0</v>
      </c>
      <c r="F8190" s="3">
        <f>MAX(D8190*Inputs!$B$5 - B8190, 0)</f>
        <v>0</v>
      </c>
      <c r="G8190" s="3">
        <f t="shared" si="1144"/>
        <v>0.49</v>
      </c>
      <c r="H8190" t="str">
        <f t="shared" si="1145"/>
        <v>Reg</v>
      </c>
      <c r="I8190" s="3">
        <f t="shared" si="1150"/>
        <v>0</v>
      </c>
      <c r="J8190" s="3">
        <f t="shared" si="1151"/>
        <v>128.54827166799325</v>
      </c>
      <c r="K8190" s="3">
        <f>MIN(Inputs!$B$2, (Inputs!$B$8 - I8190)/Inputs!$B$9)</f>
        <v>170</v>
      </c>
      <c r="L8190" s="3">
        <f>MAX(MIN(Inputs!$B$2, I8190*Inputs!$B$10, Inputs!$B$8*Inputs!$B$4 - J8190), 0)</f>
        <v>0</v>
      </c>
      <c r="M8190" s="3">
        <f t="shared" si="1146"/>
        <v>0</v>
      </c>
      <c r="N8190" s="3">
        <f t="shared" si="1147"/>
        <v>0</v>
      </c>
      <c r="O8190" s="3">
        <f>IF(H8190="Reg", MIN(Inputs!$B$2, I8190*Inputs!$B$10, (Inputs!$B$8-I8190)/Inputs!$B$9), 0)</f>
        <v>0</v>
      </c>
      <c r="P8190" s="3">
        <f t="shared" si="1148"/>
        <v>0</v>
      </c>
      <c r="Q8190" s="3">
        <f t="shared" si="1149"/>
        <v>0</v>
      </c>
      <c r="R8190" s="3">
        <f>I8190 + M8190*Inputs!$B$9 - N8190/Inputs!$B$10</f>
        <v>0</v>
      </c>
    </row>
    <row r="8191" spans="1:18" x14ac:dyDescent="0.3">
      <c r="A8191" s="4">
        <v>46364.208333333343</v>
      </c>
      <c r="B8191" s="3">
        <v>28.23</v>
      </c>
      <c r="C8191" s="3">
        <v>0.96</v>
      </c>
      <c r="D8191" s="3">
        <f t="shared" si="1143"/>
        <v>28.587499999999995</v>
      </c>
      <c r="E8191" s="3">
        <f>MAX(B8191 - D8191/Inputs!$B$5, 0)</f>
        <v>0</v>
      </c>
      <c r="F8191" s="3">
        <f>MAX(D8191*Inputs!$B$5 - B8191, 0)</f>
        <v>0</v>
      </c>
      <c r="G8191" s="3">
        <f t="shared" si="1144"/>
        <v>0.96</v>
      </c>
      <c r="H8191" t="str">
        <f t="shared" si="1145"/>
        <v>Reg</v>
      </c>
      <c r="I8191" s="3">
        <f t="shared" si="1150"/>
        <v>0</v>
      </c>
      <c r="J8191" s="3">
        <f t="shared" si="1151"/>
        <v>128.54827166799325</v>
      </c>
      <c r="K8191" s="3">
        <f>MIN(Inputs!$B$2, (Inputs!$B$8 - I8191)/Inputs!$B$9)</f>
        <v>170</v>
      </c>
      <c r="L8191" s="3">
        <f>MAX(MIN(Inputs!$B$2, I8191*Inputs!$B$10, Inputs!$B$8*Inputs!$B$4 - J8191), 0)</f>
        <v>0</v>
      </c>
      <c r="M8191" s="3">
        <f t="shared" si="1146"/>
        <v>0</v>
      </c>
      <c r="N8191" s="3">
        <f t="shared" si="1147"/>
        <v>0</v>
      </c>
      <c r="O8191" s="3">
        <f>IF(H8191="Reg", MIN(Inputs!$B$2, I8191*Inputs!$B$10, (Inputs!$B$8-I8191)/Inputs!$B$9), 0)</f>
        <v>0</v>
      </c>
      <c r="P8191" s="3">
        <f t="shared" si="1148"/>
        <v>0</v>
      </c>
      <c r="Q8191" s="3">
        <f t="shared" si="1149"/>
        <v>0</v>
      </c>
      <c r="R8191" s="3">
        <f>I8191 + M8191*Inputs!$B$9 - N8191/Inputs!$B$10</f>
        <v>0</v>
      </c>
    </row>
    <row r="8192" spans="1:18" x14ac:dyDescent="0.3">
      <c r="A8192" s="4">
        <v>46364.25</v>
      </c>
      <c r="B8192" s="3">
        <v>49.282499999999999</v>
      </c>
      <c r="C8192" s="3">
        <v>9.32</v>
      </c>
      <c r="D8192" s="3">
        <f t="shared" si="1143"/>
        <v>28.587499999999995</v>
      </c>
      <c r="E8192" s="3">
        <f>MAX(B8192 - D8192/Inputs!$B$5, 0)</f>
        <v>16.796704545454553</v>
      </c>
      <c r="F8192" s="3">
        <f>MAX(D8192*Inputs!$B$5 - B8192, 0)</f>
        <v>0</v>
      </c>
      <c r="G8192" s="3">
        <f t="shared" si="1144"/>
        <v>9.32</v>
      </c>
      <c r="H8192" t="str">
        <f t="shared" si="1145"/>
        <v>Discharge</v>
      </c>
      <c r="I8192" s="3">
        <f t="shared" si="1150"/>
        <v>0</v>
      </c>
      <c r="J8192" s="3">
        <f t="shared" si="1151"/>
        <v>128.54827166799325</v>
      </c>
      <c r="K8192" s="3">
        <f>MIN(Inputs!$B$2, (Inputs!$B$8 - I8192)/Inputs!$B$9)</f>
        <v>170</v>
      </c>
      <c r="L8192" s="3">
        <f>MAX(MIN(Inputs!$B$2, I8192*Inputs!$B$10, Inputs!$B$8*Inputs!$B$4 - J8192), 0)</f>
        <v>0</v>
      </c>
      <c r="M8192" s="3">
        <f t="shared" si="1146"/>
        <v>0</v>
      </c>
      <c r="N8192" s="3">
        <f t="shared" si="1147"/>
        <v>0</v>
      </c>
      <c r="O8192" s="3">
        <f>IF(H8192="Reg", MIN(Inputs!$B$2, I8192*Inputs!$B$10, (Inputs!$B$8-I8192)/Inputs!$B$9), 0)</f>
        <v>0</v>
      </c>
      <c r="P8192" s="3">
        <f t="shared" si="1148"/>
        <v>0</v>
      </c>
      <c r="Q8192" s="3">
        <f t="shared" si="1149"/>
        <v>0</v>
      </c>
      <c r="R8192" s="3">
        <f>I8192 + M8192*Inputs!$B$9 - N8192/Inputs!$B$10</f>
        <v>0</v>
      </c>
    </row>
    <row r="8193" spans="1:18" x14ac:dyDescent="0.3">
      <c r="A8193" s="4">
        <v>46364.291666666657</v>
      </c>
      <c r="B8193" s="3">
        <v>44.97</v>
      </c>
      <c r="C8193" s="3">
        <v>21.95</v>
      </c>
      <c r="D8193" s="3">
        <f t="shared" si="1143"/>
        <v>28.587499999999995</v>
      </c>
      <c r="E8193" s="3">
        <f>MAX(B8193 - D8193/Inputs!$B$5, 0)</f>
        <v>12.484204545454553</v>
      </c>
      <c r="F8193" s="3">
        <f>MAX(D8193*Inputs!$B$5 - B8193, 0)</f>
        <v>0</v>
      </c>
      <c r="G8193" s="3">
        <f t="shared" si="1144"/>
        <v>21.95</v>
      </c>
      <c r="H8193" t="str">
        <f t="shared" si="1145"/>
        <v>Reg</v>
      </c>
      <c r="I8193" s="3">
        <f t="shared" si="1150"/>
        <v>0</v>
      </c>
      <c r="J8193" s="3">
        <f t="shared" si="1151"/>
        <v>128.54827166799325</v>
      </c>
      <c r="K8193" s="3">
        <f>MIN(Inputs!$B$2, (Inputs!$B$8 - I8193)/Inputs!$B$9)</f>
        <v>170</v>
      </c>
      <c r="L8193" s="3">
        <f>MAX(MIN(Inputs!$B$2, I8193*Inputs!$B$10, Inputs!$B$8*Inputs!$B$4 - J8193), 0)</f>
        <v>0</v>
      </c>
      <c r="M8193" s="3">
        <f t="shared" si="1146"/>
        <v>0</v>
      </c>
      <c r="N8193" s="3">
        <f t="shared" si="1147"/>
        <v>0</v>
      </c>
      <c r="O8193" s="3">
        <f>IF(H8193="Reg", MIN(Inputs!$B$2, I8193*Inputs!$B$10, (Inputs!$B$8-I8193)/Inputs!$B$9), 0)</f>
        <v>0</v>
      </c>
      <c r="P8193" s="3">
        <f t="shared" si="1148"/>
        <v>0</v>
      </c>
      <c r="Q8193" s="3">
        <f t="shared" si="1149"/>
        <v>0</v>
      </c>
      <c r="R8193" s="3">
        <f>I8193 + M8193*Inputs!$B$9 - N8193/Inputs!$B$10</f>
        <v>0</v>
      </c>
    </row>
    <row r="8194" spans="1:18" x14ac:dyDescent="0.3">
      <c r="A8194" s="4">
        <v>46364.333333333343</v>
      </c>
      <c r="B8194" s="3">
        <v>16.57</v>
      </c>
      <c r="C8194" s="3">
        <v>12.9</v>
      </c>
      <c r="D8194" s="3">
        <f t="shared" ref="D8194:D8257" si="1152">AVERAGEIFS(B:B, A:A, "&gt;="&amp;INT(A8194), A:A, "&lt;"&amp;INT(A8194)+1)</f>
        <v>28.587499999999995</v>
      </c>
      <c r="E8194" s="3">
        <f>MAX(B8194 - D8194/Inputs!$B$5, 0)</f>
        <v>0</v>
      </c>
      <c r="F8194" s="3">
        <f>MAX(D8194*Inputs!$B$5 - B8194, 0)</f>
        <v>8.5869999999999962</v>
      </c>
      <c r="G8194" s="3">
        <f t="shared" ref="G8194:G8257" si="1153">C8194</f>
        <v>12.9</v>
      </c>
      <c r="H8194" t="str">
        <f t="shared" ref="H8194:H8257" si="1154">IF(MAX(E8194, F8194, G8194)&lt;=0, "Idle", IF(AND(G8194&gt;=E8194, G8194&gt;=F8194), "Reg", IF(E8194&gt;=F8194, "Discharge", "Charge")))</f>
        <v>Reg</v>
      </c>
      <c r="I8194" s="3">
        <f t="shared" si="1150"/>
        <v>0</v>
      </c>
      <c r="J8194" s="3">
        <f t="shared" si="1151"/>
        <v>128.54827166799325</v>
      </c>
      <c r="K8194" s="3">
        <f>MIN(Inputs!$B$2, (Inputs!$B$8 - I8194)/Inputs!$B$9)</f>
        <v>170</v>
      </c>
      <c r="L8194" s="3">
        <f>MAX(MIN(Inputs!$B$2, I8194*Inputs!$B$10, Inputs!$B$8*Inputs!$B$4 - J8194), 0)</f>
        <v>0</v>
      </c>
      <c r="M8194" s="3">
        <f t="shared" ref="M8194:M8257" si="1155">IF(H8194="Charge", K8194, 0)</f>
        <v>0</v>
      </c>
      <c r="N8194" s="3">
        <f t="shared" ref="N8194:N8257" si="1156">IF(H8194="Discharge", L8194, 0)</f>
        <v>0</v>
      </c>
      <c r="O8194" s="3">
        <f>IF(H8194="Reg", MIN(Inputs!$B$2, I8194*Inputs!$B$10, (Inputs!$B$8-I8194)/Inputs!$B$9), 0)</f>
        <v>0</v>
      </c>
      <c r="P8194" s="3">
        <f t="shared" ref="P8194:P8257" si="1157">(N8194 - M8194) * B8194</f>
        <v>0</v>
      </c>
      <c r="Q8194" s="3">
        <f t="shared" ref="Q8194:Q8257" si="1158">O8194 * C8194</f>
        <v>0</v>
      </c>
      <c r="R8194" s="3">
        <f>I8194 + M8194*Inputs!$B$9 - N8194/Inputs!$B$10</f>
        <v>0</v>
      </c>
    </row>
    <row r="8195" spans="1:18" x14ac:dyDescent="0.3">
      <c r="A8195" s="4">
        <v>46364.375</v>
      </c>
      <c r="B8195" s="3">
        <v>19.7775</v>
      </c>
      <c r="C8195" s="3">
        <v>3.75</v>
      </c>
      <c r="D8195" s="3">
        <f t="shared" si="1152"/>
        <v>28.587499999999995</v>
      </c>
      <c r="E8195" s="3">
        <f>MAX(B8195 - D8195/Inputs!$B$5, 0)</f>
        <v>0</v>
      </c>
      <c r="F8195" s="3">
        <f>MAX(D8195*Inputs!$B$5 - B8195, 0)</f>
        <v>5.3794999999999966</v>
      </c>
      <c r="G8195" s="3">
        <f t="shared" si="1153"/>
        <v>3.75</v>
      </c>
      <c r="H8195" t="str">
        <f t="shared" si="1154"/>
        <v>Charge</v>
      </c>
      <c r="I8195" s="3">
        <f t="shared" ref="I8195:I8258" si="1159">R8194</f>
        <v>0</v>
      </c>
      <c r="J8195" s="3">
        <f t="shared" ref="J8195:J8258" si="1160">IF(INT(A8195)=INT(A8194), J8194 + N8194, 0)</f>
        <v>128.54827166799325</v>
      </c>
      <c r="K8195" s="3">
        <f>MIN(Inputs!$B$2, (Inputs!$B$8 - I8195)/Inputs!$B$9)</f>
        <v>170</v>
      </c>
      <c r="L8195" s="3">
        <f>MAX(MIN(Inputs!$B$2, I8195*Inputs!$B$10, Inputs!$B$8*Inputs!$B$4 - J8195), 0)</f>
        <v>0</v>
      </c>
      <c r="M8195" s="3">
        <f t="shared" si="1155"/>
        <v>170</v>
      </c>
      <c r="N8195" s="3">
        <f t="shared" si="1156"/>
        <v>0</v>
      </c>
      <c r="O8195" s="3">
        <f>IF(H8195="Reg", MIN(Inputs!$B$2, I8195*Inputs!$B$10, (Inputs!$B$8-I8195)/Inputs!$B$9), 0)</f>
        <v>0</v>
      </c>
      <c r="P8195" s="3">
        <f t="shared" si="1157"/>
        <v>-3362.1750000000002</v>
      </c>
      <c r="Q8195" s="3">
        <f t="shared" si="1158"/>
        <v>0</v>
      </c>
      <c r="R8195" s="3">
        <f>I8195 + M8195*Inputs!$B$9 - N8195/Inputs!$B$10</f>
        <v>159.4741358339966</v>
      </c>
    </row>
    <row r="8196" spans="1:18" x14ac:dyDescent="0.3">
      <c r="A8196" s="4">
        <v>46364.416666666657</v>
      </c>
      <c r="B8196" s="3">
        <v>14.9125</v>
      </c>
      <c r="C8196" s="3">
        <v>3</v>
      </c>
      <c r="D8196" s="3">
        <f t="shared" si="1152"/>
        <v>28.587499999999995</v>
      </c>
      <c r="E8196" s="3">
        <f>MAX(B8196 - D8196/Inputs!$B$5, 0)</f>
        <v>0</v>
      </c>
      <c r="F8196" s="3">
        <f>MAX(D8196*Inputs!$B$5 - B8196, 0)</f>
        <v>10.244499999999997</v>
      </c>
      <c r="G8196" s="3">
        <f t="shared" si="1153"/>
        <v>3</v>
      </c>
      <c r="H8196" t="str">
        <f t="shared" si="1154"/>
        <v>Charge</v>
      </c>
      <c r="I8196" s="3">
        <f t="shared" si="1159"/>
        <v>159.4741358339966</v>
      </c>
      <c r="J8196" s="3">
        <f t="shared" si="1160"/>
        <v>128.54827166799325</v>
      </c>
      <c r="K8196" s="3">
        <f>MIN(Inputs!$B$2, (Inputs!$B$8 - I8196)/Inputs!$B$9)</f>
        <v>170</v>
      </c>
      <c r="L8196" s="3">
        <f>MAX(MIN(Inputs!$B$2, I8196*Inputs!$B$10, Inputs!$B$8*Inputs!$B$4 - J8196), 0)</f>
        <v>149.6</v>
      </c>
      <c r="M8196" s="3">
        <f t="shared" si="1155"/>
        <v>170</v>
      </c>
      <c r="N8196" s="3">
        <f t="shared" si="1156"/>
        <v>0</v>
      </c>
      <c r="O8196" s="3">
        <f>IF(H8196="Reg", MIN(Inputs!$B$2, I8196*Inputs!$B$10, (Inputs!$B$8-I8196)/Inputs!$B$9), 0)</f>
        <v>0</v>
      </c>
      <c r="P8196" s="3">
        <f t="shared" si="1157"/>
        <v>-2535.125</v>
      </c>
      <c r="Q8196" s="3">
        <f t="shared" si="1158"/>
        <v>0</v>
      </c>
      <c r="R8196" s="3">
        <f>I8196 + M8196*Inputs!$B$9 - N8196/Inputs!$B$10</f>
        <v>318.9482716679932</v>
      </c>
    </row>
    <row r="8197" spans="1:18" x14ac:dyDescent="0.3">
      <c r="A8197" s="4">
        <v>46364.458333333343</v>
      </c>
      <c r="B8197" s="3">
        <v>3.0224999999999995</v>
      </c>
      <c r="C8197" s="3">
        <v>1</v>
      </c>
      <c r="D8197" s="3">
        <f t="shared" si="1152"/>
        <v>28.587499999999995</v>
      </c>
      <c r="E8197" s="3">
        <f>MAX(B8197 - D8197/Inputs!$B$5, 0)</f>
        <v>0</v>
      </c>
      <c r="F8197" s="3">
        <f>MAX(D8197*Inputs!$B$5 - B8197, 0)</f>
        <v>22.134499999999996</v>
      </c>
      <c r="G8197" s="3">
        <f t="shared" si="1153"/>
        <v>1</v>
      </c>
      <c r="H8197" t="str">
        <f t="shared" si="1154"/>
        <v>Charge</v>
      </c>
      <c r="I8197" s="3">
        <f t="shared" si="1159"/>
        <v>318.9482716679932</v>
      </c>
      <c r="J8197" s="3">
        <f t="shared" si="1160"/>
        <v>128.54827166799325</v>
      </c>
      <c r="K8197" s="3">
        <f>MIN(Inputs!$B$2, (Inputs!$B$8 - I8197)/Inputs!$B$9)</f>
        <v>22.44121780453775</v>
      </c>
      <c r="L8197" s="3">
        <f>MAX(MIN(Inputs!$B$2, I8197*Inputs!$B$10, Inputs!$B$8*Inputs!$B$4 - J8197), 0)</f>
        <v>170</v>
      </c>
      <c r="M8197" s="3">
        <f t="shared" si="1155"/>
        <v>22.44121780453775</v>
      </c>
      <c r="N8197" s="3">
        <f t="shared" si="1156"/>
        <v>0</v>
      </c>
      <c r="O8197" s="3">
        <f>IF(H8197="Reg", MIN(Inputs!$B$2, I8197*Inputs!$B$10, (Inputs!$B$8-I8197)/Inputs!$B$9), 0)</f>
        <v>0</v>
      </c>
      <c r="P8197" s="3">
        <f t="shared" si="1157"/>
        <v>-67.828580814215343</v>
      </c>
      <c r="Q8197" s="3">
        <f t="shared" si="1158"/>
        <v>0</v>
      </c>
      <c r="R8197" s="3">
        <f>I8197 + M8197*Inputs!$B$9 - N8197/Inputs!$B$10</f>
        <v>340</v>
      </c>
    </row>
    <row r="8198" spans="1:18" x14ac:dyDescent="0.3">
      <c r="A8198" s="4">
        <v>46364.5</v>
      </c>
      <c r="B8198" s="3">
        <v>0.5774999999999999</v>
      </c>
      <c r="C8198" s="3">
        <v>0.74</v>
      </c>
      <c r="D8198" s="3">
        <f t="shared" si="1152"/>
        <v>28.587499999999995</v>
      </c>
      <c r="E8198" s="3">
        <f>MAX(B8198 - D8198/Inputs!$B$5, 0)</f>
        <v>0</v>
      </c>
      <c r="F8198" s="3">
        <f>MAX(D8198*Inputs!$B$5 - B8198, 0)</f>
        <v>24.579499999999996</v>
      </c>
      <c r="G8198" s="3">
        <f t="shared" si="1153"/>
        <v>0.74</v>
      </c>
      <c r="H8198" t="str">
        <f t="shared" si="1154"/>
        <v>Charge</v>
      </c>
      <c r="I8198" s="3">
        <f t="shared" si="1159"/>
        <v>340</v>
      </c>
      <c r="J8198" s="3">
        <f t="shared" si="1160"/>
        <v>128.54827166799325</v>
      </c>
      <c r="K8198" s="3">
        <f>MIN(Inputs!$B$2, (Inputs!$B$8 - I8198)/Inputs!$B$9)</f>
        <v>0</v>
      </c>
      <c r="L8198" s="3">
        <f>MAX(MIN(Inputs!$B$2, I8198*Inputs!$B$10, Inputs!$B$8*Inputs!$B$4 - J8198), 0)</f>
        <v>170</v>
      </c>
      <c r="M8198" s="3">
        <f t="shared" si="1155"/>
        <v>0</v>
      </c>
      <c r="N8198" s="3">
        <f t="shared" si="1156"/>
        <v>0</v>
      </c>
      <c r="O8198" s="3">
        <f>IF(H8198="Reg", MIN(Inputs!$B$2, I8198*Inputs!$B$10, (Inputs!$B$8-I8198)/Inputs!$B$9), 0)</f>
        <v>0</v>
      </c>
      <c r="P8198" s="3">
        <f t="shared" si="1157"/>
        <v>0</v>
      </c>
      <c r="Q8198" s="3">
        <f t="shared" si="1158"/>
        <v>0</v>
      </c>
      <c r="R8198" s="3">
        <f>I8198 + M8198*Inputs!$B$9 - N8198/Inputs!$B$10</f>
        <v>340</v>
      </c>
    </row>
    <row r="8199" spans="1:18" x14ac:dyDescent="0.3">
      <c r="A8199" s="4">
        <v>46364.541666666657</v>
      </c>
      <c r="B8199" s="3">
        <v>-1.1274999999999999</v>
      </c>
      <c r="C8199" s="3">
        <v>0.59</v>
      </c>
      <c r="D8199" s="3">
        <f t="shared" si="1152"/>
        <v>28.587499999999995</v>
      </c>
      <c r="E8199" s="3">
        <f>MAX(B8199 - D8199/Inputs!$B$5, 0)</f>
        <v>0</v>
      </c>
      <c r="F8199" s="3">
        <f>MAX(D8199*Inputs!$B$5 - B8199, 0)</f>
        <v>26.284499999999998</v>
      </c>
      <c r="G8199" s="3">
        <f t="shared" si="1153"/>
        <v>0.59</v>
      </c>
      <c r="H8199" t="str">
        <f t="shared" si="1154"/>
        <v>Charge</v>
      </c>
      <c r="I8199" s="3">
        <f t="shared" si="1159"/>
        <v>340</v>
      </c>
      <c r="J8199" s="3">
        <f t="shared" si="1160"/>
        <v>128.54827166799325</v>
      </c>
      <c r="K8199" s="3">
        <f>MIN(Inputs!$B$2, (Inputs!$B$8 - I8199)/Inputs!$B$9)</f>
        <v>0</v>
      </c>
      <c r="L8199" s="3">
        <f>MAX(MIN(Inputs!$B$2, I8199*Inputs!$B$10, Inputs!$B$8*Inputs!$B$4 - J8199), 0)</f>
        <v>170</v>
      </c>
      <c r="M8199" s="3">
        <f t="shared" si="1155"/>
        <v>0</v>
      </c>
      <c r="N8199" s="3">
        <f t="shared" si="1156"/>
        <v>0</v>
      </c>
      <c r="O8199" s="3">
        <f>IF(H8199="Reg", MIN(Inputs!$B$2, I8199*Inputs!$B$10, (Inputs!$B$8-I8199)/Inputs!$B$9), 0)</f>
        <v>0</v>
      </c>
      <c r="P8199" s="3">
        <f t="shared" si="1157"/>
        <v>0</v>
      </c>
      <c r="Q8199" s="3">
        <f t="shared" si="1158"/>
        <v>0</v>
      </c>
      <c r="R8199" s="3">
        <f>I8199 + M8199*Inputs!$B$9 - N8199/Inputs!$B$10</f>
        <v>340</v>
      </c>
    </row>
    <row r="8200" spans="1:18" x14ac:dyDescent="0.3">
      <c r="A8200" s="4">
        <v>46364.583333333343</v>
      </c>
      <c r="B8200" s="3">
        <v>-3.65</v>
      </c>
      <c r="C8200" s="3">
        <v>0.74</v>
      </c>
      <c r="D8200" s="3">
        <f t="shared" si="1152"/>
        <v>28.587499999999995</v>
      </c>
      <c r="E8200" s="3">
        <f>MAX(B8200 - D8200/Inputs!$B$5, 0)</f>
        <v>0</v>
      </c>
      <c r="F8200" s="3">
        <f>MAX(D8200*Inputs!$B$5 - B8200, 0)</f>
        <v>28.806999999999995</v>
      </c>
      <c r="G8200" s="3">
        <f t="shared" si="1153"/>
        <v>0.74</v>
      </c>
      <c r="H8200" t="str">
        <f t="shared" si="1154"/>
        <v>Charge</v>
      </c>
      <c r="I8200" s="3">
        <f t="shared" si="1159"/>
        <v>340</v>
      </c>
      <c r="J8200" s="3">
        <f t="shared" si="1160"/>
        <v>128.54827166799325</v>
      </c>
      <c r="K8200" s="3">
        <f>MIN(Inputs!$B$2, (Inputs!$B$8 - I8200)/Inputs!$B$9)</f>
        <v>0</v>
      </c>
      <c r="L8200" s="3">
        <f>MAX(MIN(Inputs!$B$2, I8200*Inputs!$B$10, Inputs!$B$8*Inputs!$B$4 - J8200), 0)</f>
        <v>170</v>
      </c>
      <c r="M8200" s="3">
        <f t="shared" si="1155"/>
        <v>0</v>
      </c>
      <c r="N8200" s="3">
        <f t="shared" si="1156"/>
        <v>0</v>
      </c>
      <c r="O8200" s="3">
        <f>IF(H8200="Reg", MIN(Inputs!$B$2, I8200*Inputs!$B$10, (Inputs!$B$8-I8200)/Inputs!$B$9), 0)</f>
        <v>0</v>
      </c>
      <c r="P8200" s="3">
        <f t="shared" si="1157"/>
        <v>0</v>
      </c>
      <c r="Q8200" s="3">
        <f t="shared" si="1158"/>
        <v>0</v>
      </c>
      <c r="R8200" s="3">
        <f>I8200 + M8200*Inputs!$B$9 - N8200/Inputs!$B$10</f>
        <v>340</v>
      </c>
    </row>
    <row r="8201" spans="1:18" x14ac:dyDescent="0.3">
      <c r="A8201" s="4">
        <v>46364.625</v>
      </c>
      <c r="B8201" s="3">
        <v>-3.7224999999999997</v>
      </c>
      <c r="C8201" s="3">
        <v>0.89</v>
      </c>
      <c r="D8201" s="3">
        <f t="shared" si="1152"/>
        <v>28.587499999999995</v>
      </c>
      <c r="E8201" s="3">
        <f>MAX(B8201 - D8201/Inputs!$B$5, 0)</f>
        <v>0</v>
      </c>
      <c r="F8201" s="3">
        <f>MAX(D8201*Inputs!$B$5 - B8201, 0)</f>
        <v>28.879499999999997</v>
      </c>
      <c r="G8201" s="3">
        <f t="shared" si="1153"/>
        <v>0.89</v>
      </c>
      <c r="H8201" t="str">
        <f t="shared" si="1154"/>
        <v>Charge</v>
      </c>
      <c r="I8201" s="3">
        <f t="shared" si="1159"/>
        <v>340</v>
      </c>
      <c r="J8201" s="3">
        <f t="shared" si="1160"/>
        <v>128.54827166799325</v>
      </c>
      <c r="K8201" s="3">
        <f>MIN(Inputs!$B$2, (Inputs!$B$8 - I8201)/Inputs!$B$9)</f>
        <v>0</v>
      </c>
      <c r="L8201" s="3">
        <f>MAX(MIN(Inputs!$B$2, I8201*Inputs!$B$10, Inputs!$B$8*Inputs!$B$4 - J8201), 0)</f>
        <v>170</v>
      </c>
      <c r="M8201" s="3">
        <f t="shared" si="1155"/>
        <v>0</v>
      </c>
      <c r="N8201" s="3">
        <f t="shared" si="1156"/>
        <v>0</v>
      </c>
      <c r="O8201" s="3">
        <f>IF(H8201="Reg", MIN(Inputs!$B$2, I8201*Inputs!$B$10, (Inputs!$B$8-I8201)/Inputs!$B$9), 0)</f>
        <v>0</v>
      </c>
      <c r="P8201" s="3">
        <f t="shared" si="1157"/>
        <v>0</v>
      </c>
      <c r="Q8201" s="3">
        <f t="shared" si="1158"/>
        <v>0</v>
      </c>
      <c r="R8201" s="3">
        <f>I8201 + M8201*Inputs!$B$9 - N8201/Inputs!$B$10</f>
        <v>340</v>
      </c>
    </row>
    <row r="8202" spans="1:18" x14ac:dyDescent="0.3">
      <c r="A8202" s="4">
        <v>46364.666666666657</v>
      </c>
      <c r="B8202" s="3">
        <v>11.5975</v>
      </c>
      <c r="C8202" s="3">
        <v>1.03</v>
      </c>
      <c r="D8202" s="3">
        <f t="shared" si="1152"/>
        <v>28.587499999999995</v>
      </c>
      <c r="E8202" s="3">
        <f>MAX(B8202 - D8202/Inputs!$B$5, 0)</f>
        <v>0</v>
      </c>
      <c r="F8202" s="3">
        <f>MAX(D8202*Inputs!$B$5 - B8202, 0)</f>
        <v>13.559499999999996</v>
      </c>
      <c r="G8202" s="3">
        <f t="shared" si="1153"/>
        <v>1.03</v>
      </c>
      <c r="H8202" t="str">
        <f t="shared" si="1154"/>
        <v>Charge</v>
      </c>
      <c r="I8202" s="3">
        <f t="shared" si="1159"/>
        <v>340</v>
      </c>
      <c r="J8202" s="3">
        <f t="shared" si="1160"/>
        <v>128.54827166799325</v>
      </c>
      <c r="K8202" s="3">
        <f>MIN(Inputs!$B$2, (Inputs!$B$8 - I8202)/Inputs!$B$9)</f>
        <v>0</v>
      </c>
      <c r="L8202" s="3">
        <f>MAX(MIN(Inputs!$B$2, I8202*Inputs!$B$10, Inputs!$B$8*Inputs!$B$4 - J8202), 0)</f>
        <v>170</v>
      </c>
      <c r="M8202" s="3">
        <f t="shared" si="1155"/>
        <v>0</v>
      </c>
      <c r="N8202" s="3">
        <f t="shared" si="1156"/>
        <v>0</v>
      </c>
      <c r="O8202" s="3">
        <f>IF(H8202="Reg", MIN(Inputs!$B$2, I8202*Inputs!$B$10, (Inputs!$B$8-I8202)/Inputs!$B$9), 0)</f>
        <v>0</v>
      </c>
      <c r="P8202" s="3">
        <f t="shared" si="1157"/>
        <v>0</v>
      </c>
      <c r="Q8202" s="3">
        <f t="shared" si="1158"/>
        <v>0</v>
      </c>
      <c r="R8202" s="3">
        <f>I8202 + M8202*Inputs!$B$9 - N8202/Inputs!$B$10</f>
        <v>340</v>
      </c>
    </row>
    <row r="8203" spans="1:18" x14ac:dyDescent="0.3">
      <c r="A8203" s="4">
        <v>46364.708333333343</v>
      </c>
      <c r="B8203" s="3">
        <v>36.897500000000001</v>
      </c>
      <c r="C8203" s="3">
        <v>9.36</v>
      </c>
      <c r="D8203" s="3">
        <f t="shared" si="1152"/>
        <v>28.587499999999995</v>
      </c>
      <c r="E8203" s="3">
        <f>MAX(B8203 - D8203/Inputs!$B$5, 0)</f>
        <v>4.4117045454545547</v>
      </c>
      <c r="F8203" s="3">
        <f>MAX(D8203*Inputs!$B$5 - B8203, 0)</f>
        <v>0</v>
      </c>
      <c r="G8203" s="3">
        <f t="shared" si="1153"/>
        <v>9.36</v>
      </c>
      <c r="H8203" t="str">
        <f t="shared" si="1154"/>
        <v>Reg</v>
      </c>
      <c r="I8203" s="3">
        <f t="shared" si="1159"/>
        <v>340</v>
      </c>
      <c r="J8203" s="3">
        <f t="shared" si="1160"/>
        <v>128.54827166799325</v>
      </c>
      <c r="K8203" s="3">
        <f>MIN(Inputs!$B$2, (Inputs!$B$8 - I8203)/Inputs!$B$9)</f>
        <v>0</v>
      </c>
      <c r="L8203" s="3">
        <f>MAX(MIN(Inputs!$B$2, I8203*Inputs!$B$10, Inputs!$B$8*Inputs!$B$4 - J8203), 0)</f>
        <v>170</v>
      </c>
      <c r="M8203" s="3">
        <f t="shared" si="1155"/>
        <v>0</v>
      </c>
      <c r="N8203" s="3">
        <f t="shared" si="1156"/>
        <v>0</v>
      </c>
      <c r="O8203" s="3">
        <f>IF(H8203="Reg", MIN(Inputs!$B$2, I8203*Inputs!$B$10, (Inputs!$B$8-I8203)/Inputs!$B$9), 0)</f>
        <v>0</v>
      </c>
      <c r="P8203" s="3">
        <f t="shared" si="1157"/>
        <v>0</v>
      </c>
      <c r="Q8203" s="3">
        <f t="shared" si="1158"/>
        <v>0</v>
      </c>
      <c r="R8203" s="3">
        <f>I8203 + M8203*Inputs!$B$9 - N8203/Inputs!$B$10</f>
        <v>340</v>
      </c>
    </row>
    <row r="8204" spans="1:18" x14ac:dyDescent="0.3">
      <c r="A8204" s="4">
        <v>46364.75</v>
      </c>
      <c r="B8204" s="3">
        <v>38.975000000000001</v>
      </c>
      <c r="C8204" s="3">
        <v>10.4</v>
      </c>
      <c r="D8204" s="3">
        <f t="shared" si="1152"/>
        <v>28.587499999999995</v>
      </c>
      <c r="E8204" s="3">
        <f>MAX(B8204 - D8204/Inputs!$B$5, 0)</f>
        <v>6.4892045454545553</v>
      </c>
      <c r="F8204" s="3">
        <f>MAX(D8204*Inputs!$B$5 - B8204, 0)</f>
        <v>0</v>
      </c>
      <c r="G8204" s="3">
        <f t="shared" si="1153"/>
        <v>10.4</v>
      </c>
      <c r="H8204" t="str">
        <f t="shared" si="1154"/>
        <v>Reg</v>
      </c>
      <c r="I8204" s="3">
        <f t="shared" si="1159"/>
        <v>340</v>
      </c>
      <c r="J8204" s="3">
        <f t="shared" si="1160"/>
        <v>128.54827166799325</v>
      </c>
      <c r="K8204" s="3">
        <f>MIN(Inputs!$B$2, (Inputs!$B$8 - I8204)/Inputs!$B$9)</f>
        <v>0</v>
      </c>
      <c r="L8204" s="3">
        <f>MAX(MIN(Inputs!$B$2, I8204*Inputs!$B$10, Inputs!$B$8*Inputs!$B$4 - J8204), 0)</f>
        <v>170</v>
      </c>
      <c r="M8204" s="3">
        <f t="shared" si="1155"/>
        <v>0</v>
      </c>
      <c r="N8204" s="3">
        <f t="shared" si="1156"/>
        <v>0</v>
      </c>
      <c r="O8204" s="3">
        <f>IF(H8204="Reg", MIN(Inputs!$B$2, I8204*Inputs!$B$10, (Inputs!$B$8-I8204)/Inputs!$B$9), 0)</f>
        <v>0</v>
      </c>
      <c r="P8204" s="3">
        <f t="shared" si="1157"/>
        <v>0</v>
      </c>
      <c r="Q8204" s="3">
        <f t="shared" si="1158"/>
        <v>0</v>
      </c>
      <c r="R8204" s="3">
        <f>I8204 + M8204*Inputs!$B$9 - N8204/Inputs!$B$10</f>
        <v>340</v>
      </c>
    </row>
    <row r="8205" spans="1:18" x14ac:dyDescent="0.3">
      <c r="A8205" s="4">
        <v>46364.791666666657</v>
      </c>
      <c r="B8205" s="3">
        <v>45.362499999999997</v>
      </c>
      <c r="C8205" s="3">
        <v>6.96</v>
      </c>
      <c r="D8205" s="3">
        <f t="shared" si="1152"/>
        <v>28.587499999999995</v>
      </c>
      <c r="E8205" s="3">
        <f>MAX(B8205 - D8205/Inputs!$B$5, 0)</f>
        <v>12.876704545454551</v>
      </c>
      <c r="F8205" s="3">
        <f>MAX(D8205*Inputs!$B$5 - B8205, 0)</f>
        <v>0</v>
      </c>
      <c r="G8205" s="3">
        <f t="shared" si="1153"/>
        <v>6.96</v>
      </c>
      <c r="H8205" t="str">
        <f t="shared" si="1154"/>
        <v>Discharge</v>
      </c>
      <c r="I8205" s="3">
        <f t="shared" si="1159"/>
        <v>340</v>
      </c>
      <c r="J8205" s="3">
        <f t="shared" si="1160"/>
        <v>128.54827166799325</v>
      </c>
      <c r="K8205" s="3">
        <f>MIN(Inputs!$B$2, (Inputs!$B$8 - I8205)/Inputs!$B$9)</f>
        <v>0</v>
      </c>
      <c r="L8205" s="3">
        <f>MAX(MIN(Inputs!$B$2, I8205*Inputs!$B$10, Inputs!$B$8*Inputs!$B$4 - J8205), 0)</f>
        <v>170</v>
      </c>
      <c r="M8205" s="3">
        <f t="shared" si="1155"/>
        <v>0</v>
      </c>
      <c r="N8205" s="3">
        <f t="shared" si="1156"/>
        <v>170</v>
      </c>
      <c r="O8205" s="3">
        <f>IF(H8205="Reg", MIN(Inputs!$B$2, I8205*Inputs!$B$10, (Inputs!$B$8-I8205)/Inputs!$B$9), 0)</f>
        <v>0</v>
      </c>
      <c r="P8205" s="3">
        <f t="shared" si="1157"/>
        <v>7711.6249999999991</v>
      </c>
      <c r="Q8205" s="3">
        <f t="shared" si="1158"/>
        <v>0</v>
      </c>
      <c r="R8205" s="3">
        <f>I8205 + M8205*Inputs!$B$9 - N8205/Inputs!$B$10</f>
        <v>158.77939109773115</v>
      </c>
    </row>
    <row r="8206" spans="1:18" x14ac:dyDescent="0.3">
      <c r="A8206" s="4">
        <v>46364.833333333343</v>
      </c>
      <c r="B8206" s="3">
        <v>51.162500000000001</v>
      </c>
      <c r="C8206" s="3">
        <v>3</v>
      </c>
      <c r="D8206" s="3">
        <f t="shared" si="1152"/>
        <v>28.587499999999995</v>
      </c>
      <c r="E8206" s="3">
        <f>MAX(B8206 - D8206/Inputs!$B$5, 0)</f>
        <v>18.676704545454555</v>
      </c>
      <c r="F8206" s="3">
        <f>MAX(D8206*Inputs!$B$5 - B8206, 0)</f>
        <v>0</v>
      </c>
      <c r="G8206" s="3">
        <f t="shared" si="1153"/>
        <v>3</v>
      </c>
      <c r="H8206" t="str">
        <f t="shared" si="1154"/>
        <v>Discharge</v>
      </c>
      <c r="I8206" s="3">
        <f t="shared" si="1159"/>
        <v>158.77939109773115</v>
      </c>
      <c r="J8206" s="3">
        <f t="shared" si="1160"/>
        <v>298.54827166799328</v>
      </c>
      <c r="K8206" s="3">
        <f>MIN(Inputs!$B$2, (Inputs!$B$8 - I8206)/Inputs!$B$9)</f>
        <v>170</v>
      </c>
      <c r="L8206" s="3">
        <f>MAX(MIN(Inputs!$B$2, I8206*Inputs!$B$10, Inputs!$B$8*Inputs!$B$4 - J8206), 0)</f>
        <v>41.451728332006724</v>
      </c>
      <c r="M8206" s="3">
        <f t="shared" si="1155"/>
        <v>0</v>
      </c>
      <c r="N8206" s="3">
        <f t="shared" si="1156"/>
        <v>41.451728332006724</v>
      </c>
      <c r="O8206" s="3">
        <f>IF(H8206="Reg", MIN(Inputs!$B$2, I8206*Inputs!$B$10, (Inputs!$B$8-I8206)/Inputs!$B$9), 0)</f>
        <v>0</v>
      </c>
      <c r="P8206" s="3">
        <f t="shared" si="1157"/>
        <v>2120.7740507862941</v>
      </c>
      <c r="Q8206" s="3">
        <f t="shared" si="1158"/>
        <v>0</v>
      </c>
      <c r="R8206" s="3">
        <f>I8206 + M8206*Inputs!$B$9 - N8206/Inputs!$B$10</f>
        <v>114.59170022492123</v>
      </c>
    </row>
    <row r="8207" spans="1:18" x14ac:dyDescent="0.3">
      <c r="A8207" s="4">
        <v>46364.875</v>
      </c>
      <c r="B8207" s="3">
        <v>49.237499999999997</v>
      </c>
      <c r="C8207" s="3">
        <v>3</v>
      </c>
      <c r="D8207" s="3">
        <f t="shared" si="1152"/>
        <v>28.587499999999995</v>
      </c>
      <c r="E8207" s="3">
        <f>MAX(B8207 - D8207/Inputs!$B$5, 0)</f>
        <v>16.751704545454551</v>
      </c>
      <c r="F8207" s="3">
        <f>MAX(D8207*Inputs!$B$5 - B8207, 0)</f>
        <v>0</v>
      </c>
      <c r="G8207" s="3">
        <f t="shared" si="1153"/>
        <v>3</v>
      </c>
      <c r="H8207" t="str">
        <f t="shared" si="1154"/>
        <v>Discharge</v>
      </c>
      <c r="I8207" s="3">
        <f t="shared" si="1159"/>
        <v>114.59170022492123</v>
      </c>
      <c r="J8207" s="3">
        <f t="shared" si="1160"/>
        <v>340</v>
      </c>
      <c r="K8207" s="3">
        <f>MIN(Inputs!$B$2, (Inputs!$B$8 - I8207)/Inputs!$B$9)</f>
        <v>170</v>
      </c>
      <c r="L8207" s="3">
        <f>MAX(MIN(Inputs!$B$2, I8207*Inputs!$B$10, Inputs!$B$8*Inputs!$B$4 - J8207), 0)</f>
        <v>0</v>
      </c>
      <c r="M8207" s="3">
        <f t="shared" si="1155"/>
        <v>0</v>
      </c>
      <c r="N8207" s="3">
        <f t="shared" si="1156"/>
        <v>0</v>
      </c>
      <c r="O8207" s="3">
        <f>IF(H8207="Reg", MIN(Inputs!$B$2, I8207*Inputs!$B$10, (Inputs!$B$8-I8207)/Inputs!$B$9), 0)</f>
        <v>0</v>
      </c>
      <c r="P8207" s="3">
        <f t="shared" si="1157"/>
        <v>0</v>
      </c>
      <c r="Q8207" s="3">
        <f t="shared" si="1158"/>
        <v>0</v>
      </c>
      <c r="R8207" s="3">
        <f>I8207 + M8207*Inputs!$B$9 - N8207/Inputs!$B$10</f>
        <v>114.59170022492123</v>
      </c>
    </row>
    <row r="8208" spans="1:18" x14ac:dyDescent="0.3">
      <c r="A8208" s="4">
        <v>46364.916666666657</v>
      </c>
      <c r="B8208" s="3">
        <v>39.597499999999997</v>
      </c>
      <c r="C8208" s="3">
        <v>3</v>
      </c>
      <c r="D8208" s="3">
        <f t="shared" si="1152"/>
        <v>28.587499999999995</v>
      </c>
      <c r="E8208" s="3">
        <f>MAX(B8208 - D8208/Inputs!$B$5, 0)</f>
        <v>7.1117045454545504</v>
      </c>
      <c r="F8208" s="3">
        <f>MAX(D8208*Inputs!$B$5 - B8208, 0)</f>
        <v>0</v>
      </c>
      <c r="G8208" s="3">
        <f t="shared" si="1153"/>
        <v>3</v>
      </c>
      <c r="H8208" t="str">
        <f t="shared" si="1154"/>
        <v>Discharge</v>
      </c>
      <c r="I8208" s="3">
        <f t="shared" si="1159"/>
        <v>114.59170022492123</v>
      </c>
      <c r="J8208" s="3">
        <f t="shared" si="1160"/>
        <v>340</v>
      </c>
      <c r="K8208" s="3">
        <f>MIN(Inputs!$B$2, (Inputs!$B$8 - I8208)/Inputs!$B$9)</f>
        <v>170</v>
      </c>
      <c r="L8208" s="3">
        <f>MAX(MIN(Inputs!$B$2, I8208*Inputs!$B$10, Inputs!$B$8*Inputs!$B$4 - J8208), 0)</f>
        <v>0</v>
      </c>
      <c r="M8208" s="3">
        <f t="shared" si="1155"/>
        <v>0</v>
      </c>
      <c r="N8208" s="3">
        <f t="shared" si="1156"/>
        <v>0</v>
      </c>
      <c r="O8208" s="3">
        <f>IF(H8208="Reg", MIN(Inputs!$B$2, I8208*Inputs!$B$10, (Inputs!$B$8-I8208)/Inputs!$B$9), 0)</f>
        <v>0</v>
      </c>
      <c r="P8208" s="3">
        <f t="shared" si="1157"/>
        <v>0</v>
      </c>
      <c r="Q8208" s="3">
        <f t="shared" si="1158"/>
        <v>0</v>
      </c>
      <c r="R8208" s="3">
        <f>I8208 + M8208*Inputs!$B$9 - N8208/Inputs!$B$10</f>
        <v>114.59170022492123</v>
      </c>
    </row>
    <row r="8209" spans="1:18" x14ac:dyDescent="0.3">
      <c r="A8209" s="4">
        <v>46364.958333333343</v>
      </c>
      <c r="B8209" s="3">
        <v>36.765000000000001</v>
      </c>
      <c r="C8209" s="3">
        <v>3</v>
      </c>
      <c r="D8209" s="3">
        <f t="shared" si="1152"/>
        <v>28.587499999999995</v>
      </c>
      <c r="E8209" s="3">
        <f>MAX(B8209 - D8209/Inputs!$B$5, 0)</f>
        <v>4.2792045454545544</v>
      </c>
      <c r="F8209" s="3">
        <f>MAX(D8209*Inputs!$B$5 - B8209, 0)</f>
        <v>0</v>
      </c>
      <c r="G8209" s="3">
        <f t="shared" si="1153"/>
        <v>3</v>
      </c>
      <c r="H8209" t="str">
        <f t="shared" si="1154"/>
        <v>Discharge</v>
      </c>
      <c r="I8209" s="3">
        <f t="shared" si="1159"/>
        <v>114.59170022492123</v>
      </c>
      <c r="J8209" s="3">
        <f t="shared" si="1160"/>
        <v>340</v>
      </c>
      <c r="K8209" s="3">
        <f>MIN(Inputs!$B$2, (Inputs!$B$8 - I8209)/Inputs!$B$9)</f>
        <v>170</v>
      </c>
      <c r="L8209" s="3">
        <f>MAX(MIN(Inputs!$B$2, I8209*Inputs!$B$10, Inputs!$B$8*Inputs!$B$4 - J8209), 0)</f>
        <v>0</v>
      </c>
      <c r="M8209" s="3">
        <f t="shared" si="1155"/>
        <v>0</v>
      </c>
      <c r="N8209" s="3">
        <f t="shared" si="1156"/>
        <v>0</v>
      </c>
      <c r="O8209" s="3">
        <f>IF(H8209="Reg", MIN(Inputs!$B$2, I8209*Inputs!$B$10, (Inputs!$B$8-I8209)/Inputs!$B$9), 0)</f>
        <v>0</v>
      </c>
      <c r="P8209" s="3">
        <f t="shared" si="1157"/>
        <v>0</v>
      </c>
      <c r="Q8209" s="3">
        <f t="shared" si="1158"/>
        <v>0</v>
      </c>
      <c r="R8209" s="3">
        <f>I8209 + M8209*Inputs!$B$9 - N8209/Inputs!$B$10</f>
        <v>114.59170022492123</v>
      </c>
    </row>
    <row r="8210" spans="1:18" x14ac:dyDescent="0.3">
      <c r="A8210" s="4">
        <v>46365</v>
      </c>
      <c r="B8210" s="3">
        <v>43.255000000000003</v>
      </c>
      <c r="C8210" s="3">
        <v>1</v>
      </c>
      <c r="D8210" s="3">
        <f t="shared" si="1152"/>
        <v>48.925312500000011</v>
      </c>
      <c r="E8210" s="3">
        <f>MAX(B8210 - D8210/Inputs!$B$5, 0)</f>
        <v>0</v>
      </c>
      <c r="F8210" s="3">
        <f>MAX(D8210*Inputs!$B$5 - B8210, 0)</f>
        <v>0</v>
      </c>
      <c r="G8210" s="3">
        <f t="shared" si="1153"/>
        <v>1</v>
      </c>
      <c r="H8210" t="str">
        <f t="shared" si="1154"/>
        <v>Reg</v>
      </c>
      <c r="I8210" s="3">
        <f t="shared" si="1159"/>
        <v>114.59170022492123</v>
      </c>
      <c r="J8210" s="3">
        <f t="shared" si="1160"/>
        <v>0</v>
      </c>
      <c r="K8210" s="3">
        <f>MIN(Inputs!$B$2, (Inputs!$B$8 - I8210)/Inputs!$B$9)</f>
        <v>170</v>
      </c>
      <c r="L8210" s="3">
        <f>MAX(MIN(Inputs!$B$2, I8210*Inputs!$B$10, Inputs!$B$8*Inputs!$B$4 - J8210), 0)</f>
        <v>107.49654333598652</v>
      </c>
      <c r="M8210" s="3">
        <f t="shared" si="1155"/>
        <v>0</v>
      </c>
      <c r="N8210" s="3">
        <f t="shared" si="1156"/>
        <v>0</v>
      </c>
      <c r="O8210" s="3">
        <f>IF(H8210="Reg", MIN(Inputs!$B$2, I8210*Inputs!$B$10, (Inputs!$B$8-I8210)/Inputs!$B$9), 0)</f>
        <v>107.49654333598652</v>
      </c>
      <c r="P8210" s="3">
        <f t="shared" si="1157"/>
        <v>0</v>
      </c>
      <c r="Q8210" s="3">
        <f t="shared" si="1158"/>
        <v>107.49654333598652</v>
      </c>
      <c r="R8210" s="3">
        <f>I8210 + M8210*Inputs!$B$9 - N8210/Inputs!$B$10</f>
        <v>114.59170022492123</v>
      </c>
    </row>
    <row r="8211" spans="1:18" x14ac:dyDescent="0.3">
      <c r="A8211" s="4">
        <v>46365.041666666657</v>
      </c>
      <c r="B8211" s="3">
        <v>45.405000000000001</v>
      </c>
      <c r="C8211" s="3">
        <v>0.84</v>
      </c>
      <c r="D8211" s="3">
        <f t="shared" si="1152"/>
        <v>48.925312500000011</v>
      </c>
      <c r="E8211" s="3">
        <f>MAX(B8211 - D8211/Inputs!$B$5, 0)</f>
        <v>0</v>
      </c>
      <c r="F8211" s="3">
        <f>MAX(D8211*Inputs!$B$5 - B8211, 0)</f>
        <v>0</v>
      </c>
      <c r="G8211" s="3">
        <f t="shared" si="1153"/>
        <v>0.84</v>
      </c>
      <c r="H8211" t="str">
        <f t="shared" si="1154"/>
        <v>Reg</v>
      </c>
      <c r="I8211" s="3">
        <f t="shared" si="1159"/>
        <v>114.59170022492123</v>
      </c>
      <c r="J8211" s="3">
        <f t="shared" si="1160"/>
        <v>0</v>
      </c>
      <c r="K8211" s="3">
        <f>MIN(Inputs!$B$2, (Inputs!$B$8 - I8211)/Inputs!$B$9)</f>
        <v>170</v>
      </c>
      <c r="L8211" s="3">
        <f>MAX(MIN(Inputs!$B$2, I8211*Inputs!$B$10, Inputs!$B$8*Inputs!$B$4 - J8211), 0)</f>
        <v>107.49654333598652</v>
      </c>
      <c r="M8211" s="3">
        <f t="shared" si="1155"/>
        <v>0</v>
      </c>
      <c r="N8211" s="3">
        <f t="shared" si="1156"/>
        <v>0</v>
      </c>
      <c r="O8211" s="3">
        <f>IF(H8211="Reg", MIN(Inputs!$B$2, I8211*Inputs!$B$10, (Inputs!$B$8-I8211)/Inputs!$B$9), 0)</f>
        <v>107.49654333598652</v>
      </c>
      <c r="P8211" s="3">
        <f t="shared" si="1157"/>
        <v>0</v>
      </c>
      <c r="Q8211" s="3">
        <f t="shared" si="1158"/>
        <v>90.297096402228675</v>
      </c>
      <c r="R8211" s="3">
        <f>I8211 + M8211*Inputs!$B$9 - N8211/Inputs!$B$10</f>
        <v>114.59170022492123</v>
      </c>
    </row>
    <row r="8212" spans="1:18" x14ac:dyDescent="0.3">
      <c r="A8212" s="4">
        <v>46365.083333333343</v>
      </c>
      <c r="B8212" s="3">
        <v>44.662500000000001</v>
      </c>
      <c r="C8212" s="3">
        <v>0.9</v>
      </c>
      <c r="D8212" s="3">
        <f t="shared" si="1152"/>
        <v>48.925312500000011</v>
      </c>
      <c r="E8212" s="3">
        <f>MAX(B8212 - D8212/Inputs!$B$5, 0)</f>
        <v>0</v>
      </c>
      <c r="F8212" s="3">
        <f>MAX(D8212*Inputs!$B$5 - B8212, 0)</f>
        <v>0</v>
      </c>
      <c r="G8212" s="3">
        <f t="shared" si="1153"/>
        <v>0.9</v>
      </c>
      <c r="H8212" t="str">
        <f t="shared" si="1154"/>
        <v>Reg</v>
      </c>
      <c r="I8212" s="3">
        <f t="shared" si="1159"/>
        <v>114.59170022492123</v>
      </c>
      <c r="J8212" s="3">
        <f t="shared" si="1160"/>
        <v>0</v>
      </c>
      <c r="K8212" s="3">
        <f>MIN(Inputs!$B$2, (Inputs!$B$8 - I8212)/Inputs!$B$9)</f>
        <v>170</v>
      </c>
      <c r="L8212" s="3">
        <f>MAX(MIN(Inputs!$B$2, I8212*Inputs!$B$10, Inputs!$B$8*Inputs!$B$4 - J8212), 0)</f>
        <v>107.49654333598652</v>
      </c>
      <c r="M8212" s="3">
        <f t="shared" si="1155"/>
        <v>0</v>
      </c>
      <c r="N8212" s="3">
        <f t="shared" si="1156"/>
        <v>0</v>
      </c>
      <c r="O8212" s="3">
        <f>IF(H8212="Reg", MIN(Inputs!$B$2, I8212*Inputs!$B$10, (Inputs!$B$8-I8212)/Inputs!$B$9), 0)</f>
        <v>107.49654333598652</v>
      </c>
      <c r="P8212" s="3">
        <f t="shared" si="1157"/>
        <v>0</v>
      </c>
      <c r="Q8212" s="3">
        <f t="shared" si="1158"/>
        <v>96.74688900238786</v>
      </c>
      <c r="R8212" s="3">
        <f>I8212 + M8212*Inputs!$B$9 - N8212/Inputs!$B$10</f>
        <v>114.59170022492123</v>
      </c>
    </row>
    <row r="8213" spans="1:18" x14ac:dyDescent="0.3">
      <c r="A8213" s="4">
        <v>46365.125</v>
      </c>
      <c r="B8213" s="3">
        <v>43.607500000000002</v>
      </c>
      <c r="C8213" s="3">
        <v>0.5</v>
      </c>
      <c r="D8213" s="3">
        <f t="shared" si="1152"/>
        <v>48.925312500000011</v>
      </c>
      <c r="E8213" s="3">
        <f>MAX(B8213 - D8213/Inputs!$B$5, 0)</f>
        <v>0</v>
      </c>
      <c r="F8213" s="3">
        <f>MAX(D8213*Inputs!$B$5 - B8213, 0)</f>
        <v>0</v>
      </c>
      <c r="G8213" s="3">
        <f t="shared" si="1153"/>
        <v>0.5</v>
      </c>
      <c r="H8213" t="str">
        <f t="shared" si="1154"/>
        <v>Reg</v>
      </c>
      <c r="I8213" s="3">
        <f t="shared" si="1159"/>
        <v>114.59170022492123</v>
      </c>
      <c r="J8213" s="3">
        <f t="shared" si="1160"/>
        <v>0</v>
      </c>
      <c r="K8213" s="3">
        <f>MIN(Inputs!$B$2, (Inputs!$B$8 - I8213)/Inputs!$B$9)</f>
        <v>170</v>
      </c>
      <c r="L8213" s="3">
        <f>MAX(MIN(Inputs!$B$2, I8213*Inputs!$B$10, Inputs!$B$8*Inputs!$B$4 - J8213), 0)</f>
        <v>107.49654333598652</v>
      </c>
      <c r="M8213" s="3">
        <f t="shared" si="1155"/>
        <v>0</v>
      </c>
      <c r="N8213" s="3">
        <f t="shared" si="1156"/>
        <v>0</v>
      </c>
      <c r="O8213" s="3">
        <f>IF(H8213="Reg", MIN(Inputs!$B$2, I8213*Inputs!$B$10, (Inputs!$B$8-I8213)/Inputs!$B$9), 0)</f>
        <v>107.49654333598652</v>
      </c>
      <c r="P8213" s="3">
        <f t="shared" si="1157"/>
        <v>0</v>
      </c>
      <c r="Q8213" s="3">
        <f t="shared" si="1158"/>
        <v>53.748271667993258</v>
      </c>
      <c r="R8213" s="3">
        <f>I8213 + M8213*Inputs!$B$9 - N8213/Inputs!$B$10</f>
        <v>114.59170022492123</v>
      </c>
    </row>
    <row r="8214" spans="1:18" x14ac:dyDescent="0.3">
      <c r="A8214" s="4">
        <v>46365.166666666657</v>
      </c>
      <c r="B8214" s="3">
        <v>49.83</v>
      </c>
      <c r="C8214" s="3">
        <v>0.7</v>
      </c>
      <c r="D8214" s="3">
        <f t="shared" si="1152"/>
        <v>48.925312500000011</v>
      </c>
      <c r="E8214" s="3">
        <f>MAX(B8214 - D8214/Inputs!$B$5, 0)</f>
        <v>0</v>
      </c>
      <c r="F8214" s="3">
        <f>MAX(D8214*Inputs!$B$5 - B8214, 0)</f>
        <v>0</v>
      </c>
      <c r="G8214" s="3">
        <f t="shared" si="1153"/>
        <v>0.7</v>
      </c>
      <c r="H8214" t="str">
        <f t="shared" si="1154"/>
        <v>Reg</v>
      </c>
      <c r="I8214" s="3">
        <f t="shared" si="1159"/>
        <v>114.59170022492123</v>
      </c>
      <c r="J8214" s="3">
        <f t="shared" si="1160"/>
        <v>0</v>
      </c>
      <c r="K8214" s="3">
        <f>MIN(Inputs!$B$2, (Inputs!$B$8 - I8214)/Inputs!$B$9)</f>
        <v>170</v>
      </c>
      <c r="L8214" s="3">
        <f>MAX(MIN(Inputs!$B$2, I8214*Inputs!$B$10, Inputs!$B$8*Inputs!$B$4 - J8214), 0)</f>
        <v>107.49654333598652</v>
      </c>
      <c r="M8214" s="3">
        <f t="shared" si="1155"/>
        <v>0</v>
      </c>
      <c r="N8214" s="3">
        <f t="shared" si="1156"/>
        <v>0</v>
      </c>
      <c r="O8214" s="3">
        <f>IF(H8214="Reg", MIN(Inputs!$B$2, I8214*Inputs!$B$10, (Inputs!$B$8-I8214)/Inputs!$B$9), 0)</f>
        <v>107.49654333598652</v>
      </c>
      <c r="P8214" s="3">
        <f t="shared" si="1157"/>
        <v>0</v>
      </c>
      <c r="Q8214" s="3">
        <f t="shared" si="1158"/>
        <v>75.247580335190563</v>
      </c>
      <c r="R8214" s="3">
        <f>I8214 + M8214*Inputs!$B$9 - N8214/Inputs!$B$10</f>
        <v>114.59170022492123</v>
      </c>
    </row>
    <row r="8215" spans="1:18" x14ac:dyDescent="0.3">
      <c r="A8215" s="4">
        <v>46365.208333333343</v>
      </c>
      <c r="B8215" s="3">
        <v>53.722500000000004</v>
      </c>
      <c r="C8215" s="3">
        <v>1.1200000000000001</v>
      </c>
      <c r="D8215" s="3">
        <f t="shared" si="1152"/>
        <v>48.925312500000011</v>
      </c>
      <c r="E8215" s="3">
        <f>MAX(B8215 - D8215/Inputs!$B$5, 0)</f>
        <v>0</v>
      </c>
      <c r="F8215" s="3">
        <f>MAX(D8215*Inputs!$B$5 - B8215, 0)</f>
        <v>0</v>
      </c>
      <c r="G8215" s="3">
        <f t="shared" si="1153"/>
        <v>1.1200000000000001</v>
      </c>
      <c r="H8215" t="str">
        <f t="shared" si="1154"/>
        <v>Reg</v>
      </c>
      <c r="I8215" s="3">
        <f t="shared" si="1159"/>
        <v>114.59170022492123</v>
      </c>
      <c r="J8215" s="3">
        <f t="shared" si="1160"/>
        <v>0</v>
      </c>
      <c r="K8215" s="3">
        <f>MIN(Inputs!$B$2, (Inputs!$B$8 - I8215)/Inputs!$B$9)</f>
        <v>170</v>
      </c>
      <c r="L8215" s="3">
        <f>MAX(MIN(Inputs!$B$2, I8215*Inputs!$B$10, Inputs!$B$8*Inputs!$B$4 - J8215), 0)</f>
        <v>107.49654333598652</v>
      </c>
      <c r="M8215" s="3">
        <f t="shared" si="1155"/>
        <v>0</v>
      </c>
      <c r="N8215" s="3">
        <f t="shared" si="1156"/>
        <v>0</v>
      </c>
      <c r="O8215" s="3">
        <f>IF(H8215="Reg", MIN(Inputs!$B$2, I8215*Inputs!$B$10, (Inputs!$B$8-I8215)/Inputs!$B$9), 0)</f>
        <v>107.49654333598652</v>
      </c>
      <c r="P8215" s="3">
        <f t="shared" si="1157"/>
        <v>0</v>
      </c>
      <c r="Q8215" s="3">
        <f t="shared" si="1158"/>
        <v>120.39612853630491</v>
      </c>
      <c r="R8215" s="3">
        <f>I8215 + M8215*Inputs!$B$9 - N8215/Inputs!$B$10</f>
        <v>114.59170022492123</v>
      </c>
    </row>
    <row r="8216" spans="1:18" x14ac:dyDescent="0.3">
      <c r="A8216" s="4">
        <v>46365.25</v>
      </c>
      <c r="B8216" s="3">
        <v>46.29</v>
      </c>
      <c r="C8216" s="3">
        <v>4</v>
      </c>
      <c r="D8216" s="3">
        <f t="shared" si="1152"/>
        <v>48.925312500000011</v>
      </c>
      <c r="E8216" s="3">
        <f>MAX(B8216 - D8216/Inputs!$B$5, 0)</f>
        <v>0</v>
      </c>
      <c r="F8216" s="3">
        <f>MAX(D8216*Inputs!$B$5 - B8216, 0)</f>
        <v>0</v>
      </c>
      <c r="G8216" s="3">
        <f t="shared" si="1153"/>
        <v>4</v>
      </c>
      <c r="H8216" t="str">
        <f t="shared" si="1154"/>
        <v>Reg</v>
      </c>
      <c r="I8216" s="3">
        <f t="shared" si="1159"/>
        <v>114.59170022492123</v>
      </c>
      <c r="J8216" s="3">
        <f t="shared" si="1160"/>
        <v>0</v>
      </c>
      <c r="K8216" s="3">
        <f>MIN(Inputs!$B$2, (Inputs!$B$8 - I8216)/Inputs!$B$9)</f>
        <v>170</v>
      </c>
      <c r="L8216" s="3">
        <f>MAX(MIN(Inputs!$B$2, I8216*Inputs!$B$10, Inputs!$B$8*Inputs!$B$4 - J8216), 0)</f>
        <v>107.49654333598652</v>
      </c>
      <c r="M8216" s="3">
        <f t="shared" si="1155"/>
        <v>0</v>
      </c>
      <c r="N8216" s="3">
        <f t="shared" si="1156"/>
        <v>0</v>
      </c>
      <c r="O8216" s="3">
        <f>IF(H8216="Reg", MIN(Inputs!$B$2, I8216*Inputs!$B$10, (Inputs!$B$8-I8216)/Inputs!$B$9), 0)</f>
        <v>107.49654333598652</v>
      </c>
      <c r="P8216" s="3">
        <f t="shared" si="1157"/>
        <v>0</v>
      </c>
      <c r="Q8216" s="3">
        <f t="shared" si="1158"/>
        <v>429.98617334394606</v>
      </c>
      <c r="R8216" s="3">
        <f>I8216 + M8216*Inputs!$B$9 - N8216/Inputs!$B$10</f>
        <v>114.59170022492123</v>
      </c>
    </row>
    <row r="8217" spans="1:18" x14ac:dyDescent="0.3">
      <c r="A8217" s="4">
        <v>46365.291666666657</v>
      </c>
      <c r="B8217" s="3">
        <v>41.822500000000005</v>
      </c>
      <c r="C8217" s="3">
        <v>7.69</v>
      </c>
      <c r="D8217" s="3">
        <f t="shared" si="1152"/>
        <v>48.925312500000011</v>
      </c>
      <c r="E8217" s="3">
        <f>MAX(B8217 - D8217/Inputs!$B$5, 0)</f>
        <v>0</v>
      </c>
      <c r="F8217" s="3">
        <f>MAX(D8217*Inputs!$B$5 - B8217, 0)</f>
        <v>1.2317750000000061</v>
      </c>
      <c r="G8217" s="3">
        <f t="shared" si="1153"/>
        <v>7.69</v>
      </c>
      <c r="H8217" t="str">
        <f t="shared" si="1154"/>
        <v>Reg</v>
      </c>
      <c r="I8217" s="3">
        <f t="shared" si="1159"/>
        <v>114.59170022492123</v>
      </c>
      <c r="J8217" s="3">
        <f t="shared" si="1160"/>
        <v>0</v>
      </c>
      <c r="K8217" s="3">
        <f>MIN(Inputs!$B$2, (Inputs!$B$8 - I8217)/Inputs!$B$9)</f>
        <v>170</v>
      </c>
      <c r="L8217" s="3">
        <f>MAX(MIN(Inputs!$B$2, I8217*Inputs!$B$10, Inputs!$B$8*Inputs!$B$4 - J8217), 0)</f>
        <v>107.49654333598652</v>
      </c>
      <c r="M8217" s="3">
        <f t="shared" si="1155"/>
        <v>0</v>
      </c>
      <c r="N8217" s="3">
        <f t="shared" si="1156"/>
        <v>0</v>
      </c>
      <c r="O8217" s="3">
        <f>IF(H8217="Reg", MIN(Inputs!$B$2, I8217*Inputs!$B$10, (Inputs!$B$8-I8217)/Inputs!$B$9), 0)</f>
        <v>107.49654333598652</v>
      </c>
      <c r="P8217" s="3">
        <f t="shared" si="1157"/>
        <v>0</v>
      </c>
      <c r="Q8217" s="3">
        <f t="shared" si="1158"/>
        <v>826.64841825373639</v>
      </c>
      <c r="R8217" s="3">
        <f>I8217 + M8217*Inputs!$B$9 - N8217/Inputs!$B$10</f>
        <v>114.59170022492123</v>
      </c>
    </row>
    <row r="8218" spans="1:18" x14ac:dyDescent="0.3">
      <c r="A8218" s="4">
        <v>46365.333333333343</v>
      </c>
      <c r="B8218" s="3">
        <v>22.475000000000001</v>
      </c>
      <c r="C8218" s="3">
        <v>5.38</v>
      </c>
      <c r="D8218" s="3">
        <f t="shared" si="1152"/>
        <v>48.925312500000011</v>
      </c>
      <c r="E8218" s="3">
        <f>MAX(B8218 - D8218/Inputs!$B$5, 0)</f>
        <v>0</v>
      </c>
      <c r="F8218" s="3">
        <f>MAX(D8218*Inputs!$B$5 - B8218, 0)</f>
        <v>20.57927500000001</v>
      </c>
      <c r="G8218" s="3">
        <f t="shared" si="1153"/>
        <v>5.38</v>
      </c>
      <c r="H8218" t="str">
        <f t="shared" si="1154"/>
        <v>Charge</v>
      </c>
      <c r="I8218" s="3">
        <f t="shared" si="1159"/>
        <v>114.59170022492123</v>
      </c>
      <c r="J8218" s="3">
        <f t="shared" si="1160"/>
        <v>0</v>
      </c>
      <c r="K8218" s="3">
        <f>MIN(Inputs!$B$2, (Inputs!$B$8 - I8218)/Inputs!$B$9)</f>
        <v>170</v>
      </c>
      <c r="L8218" s="3">
        <f>MAX(MIN(Inputs!$B$2, I8218*Inputs!$B$10, Inputs!$B$8*Inputs!$B$4 - J8218), 0)</f>
        <v>107.49654333598652</v>
      </c>
      <c r="M8218" s="3">
        <f t="shared" si="1155"/>
        <v>170</v>
      </c>
      <c r="N8218" s="3">
        <f t="shared" si="1156"/>
        <v>0</v>
      </c>
      <c r="O8218" s="3">
        <f>IF(H8218="Reg", MIN(Inputs!$B$2, I8218*Inputs!$B$10, (Inputs!$B$8-I8218)/Inputs!$B$9), 0)</f>
        <v>0</v>
      </c>
      <c r="P8218" s="3">
        <f t="shared" si="1157"/>
        <v>-3820.7500000000005</v>
      </c>
      <c r="Q8218" s="3">
        <f t="shared" si="1158"/>
        <v>0</v>
      </c>
      <c r="R8218" s="3">
        <f>I8218 + M8218*Inputs!$B$9 - N8218/Inputs!$B$10</f>
        <v>274.06583605891785</v>
      </c>
    </row>
    <row r="8219" spans="1:18" x14ac:dyDescent="0.3">
      <c r="A8219" s="4">
        <v>46365.375</v>
      </c>
      <c r="B8219" s="3">
        <v>22.632500000000004</v>
      </c>
      <c r="C8219" s="3">
        <v>3</v>
      </c>
      <c r="D8219" s="3">
        <f t="shared" si="1152"/>
        <v>48.925312500000011</v>
      </c>
      <c r="E8219" s="3">
        <f>MAX(B8219 - D8219/Inputs!$B$5, 0)</f>
        <v>0</v>
      </c>
      <c r="F8219" s="3">
        <f>MAX(D8219*Inputs!$B$5 - B8219, 0)</f>
        <v>20.421775000000007</v>
      </c>
      <c r="G8219" s="3">
        <f t="shared" si="1153"/>
        <v>3</v>
      </c>
      <c r="H8219" t="str">
        <f t="shared" si="1154"/>
        <v>Charge</v>
      </c>
      <c r="I8219" s="3">
        <f t="shared" si="1159"/>
        <v>274.06583605891785</v>
      </c>
      <c r="J8219" s="3">
        <f t="shared" si="1160"/>
        <v>0</v>
      </c>
      <c r="K8219" s="3">
        <f>MIN(Inputs!$B$2, (Inputs!$B$8 - I8219)/Inputs!$B$9)</f>
        <v>70.286054922734863</v>
      </c>
      <c r="L8219" s="3">
        <f>MAX(MIN(Inputs!$B$2, I8219*Inputs!$B$10, Inputs!$B$8*Inputs!$B$4 - J8219), 0)</f>
        <v>170</v>
      </c>
      <c r="M8219" s="3">
        <f t="shared" si="1155"/>
        <v>70.286054922734863</v>
      </c>
      <c r="N8219" s="3">
        <f t="shared" si="1156"/>
        <v>0</v>
      </c>
      <c r="O8219" s="3">
        <f>IF(H8219="Reg", MIN(Inputs!$B$2, I8219*Inputs!$B$10, (Inputs!$B$8-I8219)/Inputs!$B$9), 0)</f>
        <v>0</v>
      </c>
      <c r="P8219" s="3">
        <f t="shared" si="1157"/>
        <v>-1590.7491380387971</v>
      </c>
      <c r="Q8219" s="3">
        <f t="shared" si="1158"/>
        <v>0</v>
      </c>
      <c r="R8219" s="3">
        <f>I8219 + M8219*Inputs!$B$9 - N8219/Inputs!$B$10</f>
        <v>340</v>
      </c>
    </row>
    <row r="8220" spans="1:18" x14ac:dyDescent="0.3">
      <c r="A8220" s="4">
        <v>46365.416666666657</v>
      </c>
      <c r="B8220" s="3">
        <v>16.612500000000001</v>
      </c>
      <c r="C8220" s="3">
        <v>2.25</v>
      </c>
      <c r="D8220" s="3">
        <f t="shared" si="1152"/>
        <v>48.925312500000011</v>
      </c>
      <c r="E8220" s="3">
        <f>MAX(B8220 - D8220/Inputs!$B$5, 0)</f>
        <v>0</v>
      </c>
      <c r="F8220" s="3">
        <f>MAX(D8220*Inputs!$B$5 - B8220, 0)</f>
        <v>26.44177500000001</v>
      </c>
      <c r="G8220" s="3">
        <f t="shared" si="1153"/>
        <v>2.25</v>
      </c>
      <c r="H8220" t="str">
        <f t="shared" si="1154"/>
        <v>Charge</v>
      </c>
      <c r="I8220" s="3">
        <f t="shared" si="1159"/>
        <v>340</v>
      </c>
      <c r="J8220" s="3">
        <f t="shared" si="1160"/>
        <v>0</v>
      </c>
      <c r="K8220" s="3">
        <f>MIN(Inputs!$B$2, (Inputs!$B$8 - I8220)/Inputs!$B$9)</f>
        <v>0</v>
      </c>
      <c r="L8220" s="3">
        <f>MAX(MIN(Inputs!$B$2, I8220*Inputs!$B$10, Inputs!$B$8*Inputs!$B$4 - J8220), 0)</f>
        <v>170</v>
      </c>
      <c r="M8220" s="3">
        <f t="shared" si="1155"/>
        <v>0</v>
      </c>
      <c r="N8220" s="3">
        <f t="shared" si="1156"/>
        <v>0</v>
      </c>
      <c r="O8220" s="3">
        <f>IF(H8220="Reg", MIN(Inputs!$B$2, I8220*Inputs!$B$10, (Inputs!$B$8-I8220)/Inputs!$B$9), 0)</f>
        <v>0</v>
      </c>
      <c r="P8220" s="3">
        <f t="shared" si="1157"/>
        <v>0</v>
      </c>
      <c r="Q8220" s="3">
        <f t="shared" si="1158"/>
        <v>0</v>
      </c>
      <c r="R8220" s="3">
        <f>I8220 + M8220*Inputs!$B$9 - N8220/Inputs!$B$10</f>
        <v>340</v>
      </c>
    </row>
    <row r="8221" spans="1:18" x14ac:dyDescent="0.3">
      <c r="A8221" s="4">
        <v>46365.458333333343</v>
      </c>
      <c r="B8221" s="3">
        <v>0.66749999999999987</v>
      </c>
      <c r="C8221" s="3">
        <v>0.98</v>
      </c>
      <c r="D8221" s="3">
        <f t="shared" si="1152"/>
        <v>48.925312500000011</v>
      </c>
      <c r="E8221" s="3">
        <f>MAX(B8221 - D8221/Inputs!$B$5, 0)</f>
        <v>0</v>
      </c>
      <c r="F8221" s="3">
        <f>MAX(D8221*Inputs!$B$5 - B8221, 0)</f>
        <v>42.386775000000014</v>
      </c>
      <c r="G8221" s="3">
        <f t="shared" si="1153"/>
        <v>0.98</v>
      </c>
      <c r="H8221" t="str">
        <f t="shared" si="1154"/>
        <v>Charge</v>
      </c>
      <c r="I8221" s="3">
        <f t="shared" si="1159"/>
        <v>340</v>
      </c>
      <c r="J8221" s="3">
        <f t="shared" si="1160"/>
        <v>0</v>
      </c>
      <c r="K8221" s="3">
        <f>MIN(Inputs!$B$2, (Inputs!$B$8 - I8221)/Inputs!$B$9)</f>
        <v>0</v>
      </c>
      <c r="L8221" s="3">
        <f>MAX(MIN(Inputs!$B$2, I8221*Inputs!$B$10, Inputs!$B$8*Inputs!$B$4 - J8221), 0)</f>
        <v>170</v>
      </c>
      <c r="M8221" s="3">
        <f t="shared" si="1155"/>
        <v>0</v>
      </c>
      <c r="N8221" s="3">
        <f t="shared" si="1156"/>
        <v>0</v>
      </c>
      <c r="O8221" s="3">
        <f>IF(H8221="Reg", MIN(Inputs!$B$2, I8221*Inputs!$B$10, (Inputs!$B$8-I8221)/Inputs!$B$9), 0)</f>
        <v>0</v>
      </c>
      <c r="P8221" s="3">
        <f t="shared" si="1157"/>
        <v>0</v>
      </c>
      <c r="Q8221" s="3">
        <f t="shared" si="1158"/>
        <v>0</v>
      </c>
      <c r="R8221" s="3">
        <f>I8221 + M8221*Inputs!$B$9 - N8221/Inputs!$B$10</f>
        <v>340</v>
      </c>
    </row>
    <row r="8222" spans="1:18" x14ac:dyDescent="0.3">
      <c r="A8222" s="4">
        <v>46365.5</v>
      </c>
      <c r="B8222" s="3">
        <v>1.2500000000000001E-2</v>
      </c>
      <c r="C8222" s="3">
        <v>0.7</v>
      </c>
      <c r="D8222" s="3">
        <f t="shared" si="1152"/>
        <v>48.925312500000011</v>
      </c>
      <c r="E8222" s="3">
        <f>MAX(B8222 - D8222/Inputs!$B$5, 0)</f>
        <v>0</v>
      </c>
      <c r="F8222" s="3">
        <f>MAX(D8222*Inputs!$B$5 - B8222, 0)</f>
        <v>43.041775000000008</v>
      </c>
      <c r="G8222" s="3">
        <f t="shared" si="1153"/>
        <v>0.7</v>
      </c>
      <c r="H8222" t="str">
        <f t="shared" si="1154"/>
        <v>Charge</v>
      </c>
      <c r="I8222" s="3">
        <f t="shared" si="1159"/>
        <v>340</v>
      </c>
      <c r="J8222" s="3">
        <f t="shared" si="1160"/>
        <v>0</v>
      </c>
      <c r="K8222" s="3">
        <f>MIN(Inputs!$B$2, (Inputs!$B$8 - I8222)/Inputs!$B$9)</f>
        <v>0</v>
      </c>
      <c r="L8222" s="3">
        <f>MAX(MIN(Inputs!$B$2, I8222*Inputs!$B$10, Inputs!$B$8*Inputs!$B$4 - J8222), 0)</f>
        <v>170</v>
      </c>
      <c r="M8222" s="3">
        <f t="shared" si="1155"/>
        <v>0</v>
      </c>
      <c r="N8222" s="3">
        <f t="shared" si="1156"/>
        <v>0</v>
      </c>
      <c r="O8222" s="3">
        <f>IF(H8222="Reg", MIN(Inputs!$B$2, I8222*Inputs!$B$10, (Inputs!$B$8-I8222)/Inputs!$B$9), 0)</f>
        <v>0</v>
      </c>
      <c r="P8222" s="3">
        <f t="shared" si="1157"/>
        <v>0</v>
      </c>
      <c r="Q8222" s="3">
        <f t="shared" si="1158"/>
        <v>0</v>
      </c>
      <c r="R8222" s="3">
        <f>I8222 + M8222*Inputs!$B$9 - N8222/Inputs!$B$10</f>
        <v>340</v>
      </c>
    </row>
    <row r="8223" spans="1:18" x14ac:dyDescent="0.3">
      <c r="A8223" s="4">
        <v>46365.541666666657</v>
      </c>
      <c r="B8223" s="3">
        <v>0</v>
      </c>
      <c r="C8223" s="3">
        <v>0.8</v>
      </c>
      <c r="D8223" s="3">
        <f t="shared" si="1152"/>
        <v>48.925312500000011</v>
      </c>
      <c r="E8223" s="3">
        <f>MAX(B8223 - D8223/Inputs!$B$5, 0)</f>
        <v>0</v>
      </c>
      <c r="F8223" s="3">
        <f>MAX(D8223*Inputs!$B$5 - B8223, 0)</f>
        <v>43.054275000000011</v>
      </c>
      <c r="G8223" s="3">
        <f t="shared" si="1153"/>
        <v>0.8</v>
      </c>
      <c r="H8223" t="str">
        <f t="shared" si="1154"/>
        <v>Charge</v>
      </c>
      <c r="I8223" s="3">
        <f t="shared" si="1159"/>
        <v>340</v>
      </c>
      <c r="J8223" s="3">
        <f t="shared" si="1160"/>
        <v>0</v>
      </c>
      <c r="K8223" s="3">
        <f>MIN(Inputs!$B$2, (Inputs!$B$8 - I8223)/Inputs!$B$9)</f>
        <v>0</v>
      </c>
      <c r="L8223" s="3">
        <f>MAX(MIN(Inputs!$B$2, I8223*Inputs!$B$10, Inputs!$B$8*Inputs!$B$4 - J8223), 0)</f>
        <v>170</v>
      </c>
      <c r="M8223" s="3">
        <f t="shared" si="1155"/>
        <v>0</v>
      </c>
      <c r="N8223" s="3">
        <f t="shared" si="1156"/>
        <v>0</v>
      </c>
      <c r="O8223" s="3">
        <f>IF(H8223="Reg", MIN(Inputs!$B$2, I8223*Inputs!$B$10, (Inputs!$B$8-I8223)/Inputs!$B$9), 0)</f>
        <v>0</v>
      </c>
      <c r="P8223" s="3">
        <f t="shared" si="1157"/>
        <v>0</v>
      </c>
      <c r="Q8223" s="3">
        <f t="shared" si="1158"/>
        <v>0</v>
      </c>
      <c r="R8223" s="3">
        <f>I8223 + M8223*Inputs!$B$9 - N8223/Inputs!$B$10</f>
        <v>340</v>
      </c>
    </row>
    <row r="8224" spans="1:18" x14ac:dyDescent="0.3">
      <c r="A8224" s="4">
        <v>46365.583333333343</v>
      </c>
      <c r="B8224" s="3">
        <v>-0.19</v>
      </c>
      <c r="C8224" s="3">
        <v>0.94</v>
      </c>
      <c r="D8224" s="3">
        <f t="shared" si="1152"/>
        <v>48.925312500000011</v>
      </c>
      <c r="E8224" s="3">
        <f>MAX(B8224 - D8224/Inputs!$B$5, 0)</f>
        <v>0</v>
      </c>
      <c r="F8224" s="3">
        <f>MAX(D8224*Inputs!$B$5 - B8224, 0)</f>
        <v>43.244275000000009</v>
      </c>
      <c r="G8224" s="3">
        <f t="shared" si="1153"/>
        <v>0.94</v>
      </c>
      <c r="H8224" t="str">
        <f t="shared" si="1154"/>
        <v>Charge</v>
      </c>
      <c r="I8224" s="3">
        <f t="shared" si="1159"/>
        <v>340</v>
      </c>
      <c r="J8224" s="3">
        <f t="shared" si="1160"/>
        <v>0</v>
      </c>
      <c r="K8224" s="3">
        <f>MIN(Inputs!$B$2, (Inputs!$B$8 - I8224)/Inputs!$B$9)</f>
        <v>0</v>
      </c>
      <c r="L8224" s="3">
        <f>MAX(MIN(Inputs!$B$2, I8224*Inputs!$B$10, Inputs!$B$8*Inputs!$B$4 - J8224), 0)</f>
        <v>170</v>
      </c>
      <c r="M8224" s="3">
        <f t="shared" si="1155"/>
        <v>0</v>
      </c>
      <c r="N8224" s="3">
        <f t="shared" si="1156"/>
        <v>0</v>
      </c>
      <c r="O8224" s="3">
        <f>IF(H8224="Reg", MIN(Inputs!$B$2, I8224*Inputs!$B$10, (Inputs!$B$8-I8224)/Inputs!$B$9), 0)</f>
        <v>0</v>
      </c>
      <c r="P8224" s="3">
        <f t="shared" si="1157"/>
        <v>0</v>
      </c>
      <c r="Q8224" s="3">
        <f t="shared" si="1158"/>
        <v>0</v>
      </c>
      <c r="R8224" s="3">
        <f>I8224 + M8224*Inputs!$B$9 - N8224/Inputs!$B$10</f>
        <v>340</v>
      </c>
    </row>
    <row r="8225" spans="1:18" x14ac:dyDescent="0.3">
      <c r="A8225" s="4">
        <v>46365.625</v>
      </c>
      <c r="B8225" s="3">
        <v>-1.2574999999999998</v>
      </c>
      <c r="C8225" s="3">
        <v>1</v>
      </c>
      <c r="D8225" s="3">
        <f t="shared" si="1152"/>
        <v>48.925312500000011</v>
      </c>
      <c r="E8225" s="3">
        <f>MAX(B8225 - D8225/Inputs!$B$5, 0)</f>
        <v>0</v>
      </c>
      <c r="F8225" s="3">
        <f>MAX(D8225*Inputs!$B$5 - B8225, 0)</f>
        <v>44.311775000000011</v>
      </c>
      <c r="G8225" s="3">
        <f t="shared" si="1153"/>
        <v>1</v>
      </c>
      <c r="H8225" t="str">
        <f t="shared" si="1154"/>
        <v>Charge</v>
      </c>
      <c r="I8225" s="3">
        <f t="shared" si="1159"/>
        <v>340</v>
      </c>
      <c r="J8225" s="3">
        <f t="shared" si="1160"/>
        <v>0</v>
      </c>
      <c r="K8225" s="3">
        <f>MIN(Inputs!$B$2, (Inputs!$B$8 - I8225)/Inputs!$B$9)</f>
        <v>0</v>
      </c>
      <c r="L8225" s="3">
        <f>MAX(MIN(Inputs!$B$2, I8225*Inputs!$B$10, Inputs!$B$8*Inputs!$B$4 - J8225), 0)</f>
        <v>170</v>
      </c>
      <c r="M8225" s="3">
        <f t="shared" si="1155"/>
        <v>0</v>
      </c>
      <c r="N8225" s="3">
        <f t="shared" si="1156"/>
        <v>0</v>
      </c>
      <c r="O8225" s="3">
        <f>IF(H8225="Reg", MIN(Inputs!$B$2, I8225*Inputs!$B$10, (Inputs!$B$8-I8225)/Inputs!$B$9), 0)</f>
        <v>0</v>
      </c>
      <c r="P8225" s="3">
        <f t="shared" si="1157"/>
        <v>0</v>
      </c>
      <c r="Q8225" s="3">
        <f t="shared" si="1158"/>
        <v>0</v>
      </c>
      <c r="R8225" s="3">
        <f>I8225 + M8225*Inputs!$B$9 - N8225/Inputs!$B$10</f>
        <v>340</v>
      </c>
    </row>
    <row r="8226" spans="1:18" x14ac:dyDescent="0.3">
      <c r="A8226" s="4">
        <v>46365.666666666657</v>
      </c>
      <c r="B8226" s="3">
        <v>12.68</v>
      </c>
      <c r="C8226" s="3">
        <v>1</v>
      </c>
      <c r="D8226" s="3">
        <f t="shared" si="1152"/>
        <v>48.925312500000011</v>
      </c>
      <c r="E8226" s="3">
        <f>MAX(B8226 - D8226/Inputs!$B$5, 0)</f>
        <v>0</v>
      </c>
      <c r="F8226" s="3">
        <f>MAX(D8226*Inputs!$B$5 - B8226, 0)</f>
        <v>30.374275000000011</v>
      </c>
      <c r="G8226" s="3">
        <f t="shared" si="1153"/>
        <v>1</v>
      </c>
      <c r="H8226" t="str">
        <f t="shared" si="1154"/>
        <v>Charge</v>
      </c>
      <c r="I8226" s="3">
        <f t="shared" si="1159"/>
        <v>340</v>
      </c>
      <c r="J8226" s="3">
        <f t="shared" si="1160"/>
        <v>0</v>
      </c>
      <c r="K8226" s="3">
        <f>MIN(Inputs!$B$2, (Inputs!$B$8 - I8226)/Inputs!$B$9)</f>
        <v>0</v>
      </c>
      <c r="L8226" s="3">
        <f>MAX(MIN(Inputs!$B$2, I8226*Inputs!$B$10, Inputs!$B$8*Inputs!$B$4 - J8226), 0)</f>
        <v>170</v>
      </c>
      <c r="M8226" s="3">
        <f t="shared" si="1155"/>
        <v>0</v>
      </c>
      <c r="N8226" s="3">
        <f t="shared" si="1156"/>
        <v>0</v>
      </c>
      <c r="O8226" s="3">
        <f>IF(H8226="Reg", MIN(Inputs!$B$2, I8226*Inputs!$B$10, (Inputs!$B$8-I8226)/Inputs!$B$9), 0)</f>
        <v>0</v>
      </c>
      <c r="P8226" s="3">
        <f t="shared" si="1157"/>
        <v>0</v>
      </c>
      <c r="Q8226" s="3">
        <f t="shared" si="1158"/>
        <v>0</v>
      </c>
      <c r="R8226" s="3">
        <f>I8226 + M8226*Inputs!$B$9 - N8226/Inputs!$B$10</f>
        <v>340</v>
      </c>
    </row>
    <row r="8227" spans="1:18" x14ac:dyDescent="0.3">
      <c r="A8227" s="4">
        <v>46365.708333333343</v>
      </c>
      <c r="B8227" s="3">
        <v>47.412499999999994</v>
      </c>
      <c r="C8227" s="3">
        <v>3.89</v>
      </c>
      <c r="D8227" s="3">
        <f t="shared" si="1152"/>
        <v>48.925312500000011</v>
      </c>
      <c r="E8227" s="3">
        <f>MAX(B8227 - D8227/Inputs!$B$5, 0)</f>
        <v>0</v>
      </c>
      <c r="F8227" s="3">
        <f>MAX(D8227*Inputs!$B$5 - B8227, 0)</f>
        <v>0</v>
      </c>
      <c r="G8227" s="3">
        <f t="shared" si="1153"/>
        <v>3.89</v>
      </c>
      <c r="H8227" t="str">
        <f t="shared" si="1154"/>
        <v>Reg</v>
      </c>
      <c r="I8227" s="3">
        <f t="shared" si="1159"/>
        <v>340</v>
      </c>
      <c r="J8227" s="3">
        <f t="shared" si="1160"/>
        <v>0</v>
      </c>
      <c r="K8227" s="3">
        <f>MIN(Inputs!$B$2, (Inputs!$B$8 - I8227)/Inputs!$B$9)</f>
        <v>0</v>
      </c>
      <c r="L8227" s="3">
        <f>MAX(MIN(Inputs!$B$2, I8227*Inputs!$B$10, Inputs!$B$8*Inputs!$B$4 - J8227), 0)</f>
        <v>170</v>
      </c>
      <c r="M8227" s="3">
        <f t="shared" si="1155"/>
        <v>0</v>
      </c>
      <c r="N8227" s="3">
        <f t="shared" si="1156"/>
        <v>0</v>
      </c>
      <c r="O8227" s="3">
        <f>IF(H8227="Reg", MIN(Inputs!$B$2, I8227*Inputs!$B$10, (Inputs!$B$8-I8227)/Inputs!$B$9), 0)</f>
        <v>0</v>
      </c>
      <c r="P8227" s="3">
        <f t="shared" si="1157"/>
        <v>0</v>
      </c>
      <c r="Q8227" s="3">
        <f t="shared" si="1158"/>
        <v>0</v>
      </c>
      <c r="R8227" s="3">
        <f>I8227 + M8227*Inputs!$B$9 - N8227/Inputs!$B$10</f>
        <v>340</v>
      </c>
    </row>
    <row r="8228" spans="1:18" x14ac:dyDescent="0.3">
      <c r="A8228" s="4">
        <v>46365.75</v>
      </c>
      <c r="B8228" s="3">
        <v>66.057500000000005</v>
      </c>
      <c r="C8228" s="3">
        <v>3.37</v>
      </c>
      <c r="D8228" s="3">
        <f t="shared" si="1152"/>
        <v>48.925312500000011</v>
      </c>
      <c r="E8228" s="3">
        <f>MAX(B8228 - D8228/Inputs!$B$5, 0)</f>
        <v>10.460553977272717</v>
      </c>
      <c r="F8228" s="3">
        <f>MAX(D8228*Inputs!$B$5 - B8228, 0)</f>
        <v>0</v>
      </c>
      <c r="G8228" s="3">
        <f t="shared" si="1153"/>
        <v>3.37</v>
      </c>
      <c r="H8228" t="str">
        <f t="shared" si="1154"/>
        <v>Discharge</v>
      </c>
      <c r="I8228" s="3">
        <f t="shared" si="1159"/>
        <v>340</v>
      </c>
      <c r="J8228" s="3">
        <f t="shared" si="1160"/>
        <v>0</v>
      </c>
      <c r="K8228" s="3">
        <f>MIN(Inputs!$B$2, (Inputs!$B$8 - I8228)/Inputs!$B$9)</f>
        <v>0</v>
      </c>
      <c r="L8228" s="3">
        <f>MAX(MIN(Inputs!$B$2, I8228*Inputs!$B$10, Inputs!$B$8*Inputs!$B$4 - J8228), 0)</f>
        <v>170</v>
      </c>
      <c r="M8228" s="3">
        <f t="shared" si="1155"/>
        <v>0</v>
      </c>
      <c r="N8228" s="3">
        <f t="shared" si="1156"/>
        <v>170</v>
      </c>
      <c r="O8228" s="3">
        <f>IF(H8228="Reg", MIN(Inputs!$B$2, I8228*Inputs!$B$10, (Inputs!$B$8-I8228)/Inputs!$B$9), 0)</f>
        <v>0</v>
      </c>
      <c r="P8228" s="3">
        <f t="shared" si="1157"/>
        <v>11229.775000000001</v>
      </c>
      <c r="Q8228" s="3">
        <f t="shared" si="1158"/>
        <v>0</v>
      </c>
      <c r="R8228" s="3">
        <f>I8228 + M8228*Inputs!$B$9 - N8228/Inputs!$B$10</f>
        <v>158.77939109773115</v>
      </c>
    </row>
    <row r="8229" spans="1:18" x14ac:dyDescent="0.3">
      <c r="A8229" s="4">
        <v>46365.791666666657</v>
      </c>
      <c r="B8229" s="3">
        <v>84.217500000000001</v>
      </c>
      <c r="C8229" s="3">
        <v>4</v>
      </c>
      <c r="D8229" s="3">
        <f t="shared" si="1152"/>
        <v>48.925312500000011</v>
      </c>
      <c r="E8229" s="3">
        <f>MAX(B8229 - D8229/Inputs!$B$5, 0)</f>
        <v>28.620553977272714</v>
      </c>
      <c r="F8229" s="3">
        <f>MAX(D8229*Inputs!$B$5 - B8229, 0)</f>
        <v>0</v>
      </c>
      <c r="G8229" s="3">
        <f t="shared" si="1153"/>
        <v>4</v>
      </c>
      <c r="H8229" t="str">
        <f t="shared" si="1154"/>
        <v>Discharge</v>
      </c>
      <c r="I8229" s="3">
        <f t="shared" si="1159"/>
        <v>158.77939109773115</v>
      </c>
      <c r="J8229" s="3">
        <f t="shared" si="1160"/>
        <v>170</v>
      </c>
      <c r="K8229" s="3">
        <f>MIN(Inputs!$B$2, (Inputs!$B$8 - I8229)/Inputs!$B$9)</f>
        <v>170</v>
      </c>
      <c r="L8229" s="3">
        <f>MAX(MIN(Inputs!$B$2, I8229*Inputs!$B$10, Inputs!$B$8*Inputs!$B$4 - J8229), 0)</f>
        <v>148.94827166799323</v>
      </c>
      <c r="M8229" s="3">
        <f t="shared" si="1155"/>
        <v>0</v>
      </c>
      <c r="N8229" s="3">
        <f t="shared" si="1156"/>
        <v>148.94827166799323</v>
      </c>
      <c r="O8229" s="3">
        <f>IF(H8229="Reg", MIN(Inputs!$B$2, I8229*Inputs!$B$10, (Inputs!$B$8-I8229)/Inputs!$B$9), 0)</f>
        <v>0</v>
      </c>
      <c r="P8229" s="3">
        <f t="shared" si="1157"/>
        <v>12544.05106919922</v>
      </c>
      <c r="Q8229" s="3">
        <f t="shared" si="1158"/>
        <v>0</v>
      </c>
      <c r="R8229" s="3">
        <f>I8229 + M8229*Inputs!$B$9 - N8229/Inputs!$B$10</f>
        <v>0</v>
      </c>
    </row>
    <row r="8230" spans="1:18" x14ac:dyDescent="0.3">
      <c r="A8230" s="4">
        <v>46365.833333333343</v>
      </c>
      <c r="B8230" s="3">
        <v>135.25749999999999</v>
      </c>
      <c r="C8230" s="3">
        <v>3</v>
      </c>
      <c r="D8230" s="3">
        <f t="shared" si="1152"/>
        <v>48.925312500000011</v>
      </c>
      <c r="E8230" s="3">
        <f>MAX(B8230 - D8230/Inputs!$B$5, 0)</f>
        <v>79.660553977272713</v>
      </c>
      <c r="F8230" s="3">
        <f>MAX(D8230*Inputs!$B$5 - B8230, 0)</f>
        <v>0</v>
      </c>
      <c r="G8230" s="3">
        <f t="shared" si="1153"/>
        <v>3</v>
      </c>
      <c r="H8230" t="str">
        <f t="shared" si="1154"/>
        <v>Discharge</v>
      </c>
      <c r="I8230" s="3">
        <f t="shared" si="1159"/>
        <v>0</v>
      </c>
      <c r="J8230" s="3">
        <f t="shared" si="1160"/>
        <v>318.94827166799325</v>
      </c>
      <c r="K8230" s="3">
        <f>MIN(Inputs!$B$2, (Inputs!$B$8 - I8230)/Inputs!$B$9)</f>
        <v>170</v>
      </c>
      <c r="L8230" s="3">
        <f>MAX(MIN(Inputs!$B$2, I8230*Inputs!$B$10, Inputs!$B$8*Inputs!$B$4 - J8230), 0)</f>
        <v>0</v>
      </c>
      <c r="M8230" s="3">
        <f t="shared" si="1155"/>
        <v>0</v>
      </c>
      <c r="N8230" s="3">
        <f t="shared" si="1156"/>
        <v>0</v>
      </c>
      <c r="O8230" s="3">
        <f>IF(H8230="Reg", MIN(Inputs!$B$2, I8230*Inputs!$B$10, (Inputs!$B$8-I8230)/Inputs!$B$9), 0)</f>
        <v>0</v>
      </c>
      <c r="P8230" s="3">
        <f t="shared" si="1157"/>
        <v>0</v>
      </c>
      <c r="Q8230" s="3">
        <f t="shared" si="1158"/>
        <v>0</v>
      </c>
      <c r="R8230" s="3">
        <f>I8230 + M8230*Inputs!$B$9 - N8230/Inputs!$B$10</f>
        <v>0</v>
      </c>
    </row>
    <row r="8231" spans="1:18" x14ac:dyDescent="0.3">
      <c r="A8231" s="4">
        <v>46365.875</v>
      </c>
      <c r="B8231" s="3">
        <v>156.51249999999999</v>
      </c>
      <c r="C8231" s="3">
        <v>2.2999999999999998</v>
      </c>
      <c r="D8231" s="3">
        <f t="shared" si="1152"/>
        <v>48.925312500000011</v>
      </c>
      <c r="E8231" s="3">
        <f>MAX(B8231 - D8231/Inputs!$B$5, 0)</f>
        <v>100.91555397727271</v>
      </c>
      <c r="F8231" s="3">
        <f>MAX(D8231*Inputs!$B$5 - B8231, 0)</f>
        <v>0</v>
      </c>
      <c r="G8231" s="3">
        <f t="shared" si="1153"/>
        <v>2.2999999999999998</v>
      </c>
      <c r="H8231" t="str">
        <f t="shared" si="1154"/>
        <v>Discharge</v>
      </c>
      <c r="I8231" s="3">
        <f t="shared" si="1159"/>
        <v>0</v>
      </c>
      <c r="J8231" s="3">
        <f t="shared" si="1160"/>
        <v>318.94827166799325</v>
      </c>
      <c r="K8231" s="3">
        <f>MIN(Inputs!$B$2, (Inputs!$B$8 - I8231)/Inputs!$B$9)</f>
        <v>170</v>
      </c>
      <c r="L8231" s="3">
        <f>MAX(MIN(Inputs!$B$2, I8231*Inputs!$B$10, Inputs!$B$8*Inputs!$B$4 - J8231), 0)</f>
        <v>0</v>
      </c>
      <c r="M8231" s="3">
        <f t="shared" si="1155"/>
        <v>0</v>
      </c>
      <c r="N8231" s="3">
        <f t="shared" si="1156"/>
        <v>0</v>
      </c>
      <c r="O8231" s="3">
        <f>IF(H8231="Reg", MIN(Inputs!$B$2, I8231*Inputs!$B$10, (Inputs!$B$8-I8231)/Inputs!$B$9), 0)</f>
        <v>0</v>
      </c>
      <c r="P8231" s="3">
        <f t="shared" si="1157"/>
        <v>0</v>
      </c>
      <c r="Q8231" s="3">
        <f t="shared" si="1158"/>
        <v>0</v>
      </c>
      <c r="R8231" s="3">
        <f>I8231 + M8231*Inputs!$B$9 - N8231/Inputs!$B$10</f>
        <v>0</v>
      </c>
    </row>
    <row r="8232" spans="1:18" x14ac:dyDescent="0.3">
      <c r="A8232" s="4">
        <v>46365.916666666657</v>
      </c>
      <c r="B8232" s="3">
        <v>152.625</v>
      </c>
      <c r="C8232" s="3">
        <v>3</v>
      </c>
      <c r="D8232" s="3">
        <f t="shared" si="1152"/>
        <v>48.925312500000011</v>
      </c>
      <c r="E8232" s="3">
        <f>MAX(B8232 - D8232/Inputs!$B$5, 0)</f>
        <v>97.02805397727272</v>
      </c>
      <c r="F8232" s="3">
        <f>MAX(D8232*Inputs!$B$5 - B8232, 0)</f>
        <v>0</v>
      </c>
      <c r="G8232" s="3">
        <f t="shared" si="1153"/>
        <v>3</v>
      </c>
      <c r="H8232" t="str">
        <f t="shared" si="1154"/>
        <v>Discharge</v>
      </c>
      <c r="I8232" s="3">
        <f t="shared" si="1159"/>
        <v>0</v>
      </c>
      <c r="J8232" s="3">
        <f t="shared" si="1160"/>
        <v>318.94827166799325</v>
      </c>
      <c r="K8232" s="3">
        <f>MIN(Inputs!$B$2, (Inputs!$B$8 - I8232)/Inputs!$B$9)</f>
        <v>170</v>
      </c>
      <c r="L8232" s="3">
        <f>MAX(MIN(Inputs!$B$2, I8232*Inputs!$B$10, Inputs!$B$8*Inputs!$B$4 - J8232), 0)</f>
        <v>0</v>
      </c>
      <c r="M8232" s="3">
        <f t="shared" si="1155"/>
        <v>0</v>
      </c>
      <c r="N8232" s="3">
        <f t="shared" si="1156"/>
        <v>0</v>
      </c>
      <c r="O8232" s="3">
        <f>IF(H8232="Reg", MIN(Inputs!$B$2, I8232*Inputs!$B$10, (Inputs!$B$8-I8232)/Inputs!$B$9), 0)</f>
        <v>0</v>
      </c>
      <c r="P8232" s="3">
        <f t="shared" si="1157"/>
        <v>0</v>
      </c>
      <c r="Q8232" s="3">
        <f t="shared" si="1158"/>
        <v>0</v>
      </c>
      <c r="R8232" s="3">
        <f>I8232 + M8232*Inputs!$B$9 - N8232/Inputs!$B$10</f>
        <v>0</v>
      </c>
    </row>
    <row r="8233" spans="1:18" x14ac:dyDescent="0.3">
      <c r="A8233" s="4">
        <v>46365.958333333343</v>
      </c>
      <c r="B8233" s="3">
        <v>89.897499999999994</v>
      </c>
      <c r="C8233" s="3">
        <v>3</v>
      </c>
      <c r="D8233" s="3">
        <f t="shared" si="1152"/>
        <v>48.925312500000011</v>
      </c>
      <c r="E8233" s="3">
        <f>MAX(B8233 - D8233/Inputs!$B$5, 0)</f>
        <v>34.300553977272706</v>
      </c>
      <c r="F8233" s="3">
        <f>MAX(D8233*Inputs!$B$5 - B8233, 0)</f>
        <v>0</v>
      </c>
      <c r="G8233" s="3">
        <f t="shared" si="1153"/>
        <v>3</v>
      </c>
      <c r="H8233" t="str">
        <f t="shared" si="1154"/>
        <v>Discharge</v>
      </c>
      <c r="I8233" s="3">
        <f t="shared" si="1159"/>
        <v>0</v>
      </c>
      <c r="J8233" s="3">
        <f t="shared" si="1160"/>
        <v>318.94827166799325</v>
      </c>
      <c r="K8233" s="3">
        <f>MIN(Inputs!$B$2, (Inputs!$B$8 - I8233)/Inputs!$B$9)</f>
        <v>170</v>
      </c>
      <c r="L8233" s="3">
        <f>MAX(MIN(Inputs!$B$2, I8233*Inputs!$B$10, Inputs!$B$8*Inputs!$B$4 - J8233), 0)</f>
        <v>0</v>
      </c>
      <c r="M8233" s="3">
        <f t="shared" si="1155"/>
        <v>0</v>
      </c>
      <c r="N8233" s="3">
        <f t="shared" si="1156"/>
        <v>0</v>
      </c>
      <c r="O8233" s="3">
        <f>IF(H8233="Reg", MIN(Inputs!$B$2, I8233*Inputs!$B$10, (Inputs!$B$8-I8233)/Inputs!$B$9), 0)</f>
        <v>0</v>
      </c>
      <c r="P8233" s="3">
        <f t="shared" si="1157"/>
        <v>0</v>
      </c>
      <c r="Q8233" s="3">
        <f t="shared" si="1158"/>
        <v>0</v>
      </c>
      <c r="R8233" s="3">
        <f>I8233 + M8233*Inputs!$B$9 - N8233/Inputs!$B$10</f>
        <v>0</v>
      </c>
    </row>
    <row r="8234" spans="1:18" x14ac:dyDescent="0.3">
      <c r="A8234" s="4">
        <v>46366</v>
      </c>
      <c r="B8234" s="3">
        <v>23.810000000000002</v>
      </c>
      <c r="C8234" s="3">
        <v>1</v>
      </c>
      <c r="D8234" s="3">
        <f t="shared" si="1152"/>
        <v>28.964479166666663</v>
      </c>
      <c r="E8234" s="3">
        <f>MAX(B8234 - D8234/Inputs!$B$5, 0)</f>
        <v>0</v>
      </c>
      <c r="F8234" s="3">
        <f>MAX(D8234*Inputs!$B$5 - B8234, 0)</f>
        <v>1.6787416666666601</v>
      </c>
      <c r="G8234" s="3">
        <f t="shared" si="1153"/>
        <v>1</v>
      </c>
      <c r="H8234" t="str">
        <f t="shared" si="1154"/>
        <v>Charge</v>
      </c>
      <c r="I8234" s="3">
        <f t="shared" si="1159"/>
        <v>0</v>
      </c>
      <c r="J8234" s="3">
        <f t="shared" si="1160"/>
        <v>0</v>
      </c>
      <c r="K8234" s="3">
        <f>MIN(Inputs!$B$2, (Inputs!$B$8 - I8234)/Inputs!$B$9)</f>
        <v>170</v>
      </c>
      <c r="L8234" s="3">
        <f>MAX(MIN(Inputs!$B$2, I8234*Inputs!$B$10, Inputs!$B$8*Inputs!$B$4 - J8234), 0)</f>
        <v>0</v>
      </c>
      <c r="M8234" s="3">
        <f t="shared" si="1155"/>
        <v>170</v>
      </c>
      <c r="N8234" s="3">
        <f t="shared" si="1156"/>
        <v>0</v>
      </c>
      <c r="O8234" s="3">
        <f>IF(H8234="Reg", MIN(Inputs!$B$2, I8234*Inputs!$B$10, (Inputs!$B$8-I8234)/Inputs!$B$9), 0)</f>
        <v>0</v>
      </c>
      <c r="P8234" s="3">
        <f t="shared" si="1157"/>
        <v>-4047.7000000000003</v>
      </c>
      <c r="Q8234" s="3">
        <f t="shared" si="1158"/>
        <v>0</v>
      </c>
      <c r="R8234" s="3">
        <f>I8234 + M8234*Inputs!$B$9 - N8234/Inputs!$B$10</f>
        <v>159.4741358339966</v>
      </c>
    </row>
    <row r="8235" spans="1:18" x14ac:dyDescent="0.3">
      <c r="A8235" s="4">
        <v>46366.041666666657</v>
      </c>
      <c r="B8235" s="3">
        <v>23.35</v>
      </c>
      <c r="C8235" s="3">
        <v>0.82</v>
      </c>
      <c r="D8235" s="3">
        <f t="shared" si="1152"/>
        <v>28.964479166666663</v>
      </c>
      <c r="E8235" s="3">
        <f>MAX(B8235 - D8235/Inputs!$B$5, 0)</f>
        <v>0</v>
      </c>
      <c r="F8235" s="3">
        <f>MAX(D8235*Inputs!$B$5 - B8235, 0)</f>
        <v>2.138741666666661</v>
      </c>
      <c r="G8235" s="3">
        <f t="shared" si="1153"/>
        <v>0.82</v>
      </c>
      <c r="H8235" t="str">
        <f t="shared" si="1154"/>
        <v>Charge</v>
      </c>
      <c r="I8235" s="3">
        <f t="shared" si="1159"/>
        <v>159.4741358339966</v>
      </c>
      <c r="J8235" s="3">
        <f t="shared" si="1160"/>
        <v>0</v>
      </c>
      <c r="K8235" s="3">
        <f>MIN(Inputs!$B$2, (Inputs!$B$8 - I8235)/Inputs!$B$9)</f>
        <v>170</v>
      </c>
      <c r="L8235" s="3">
        <f>MAX(MIN(Inputs!$B$2, I8235*Inputs!$B$10, Inputs!$B$8*Inputs!$B$4 - J8235), 0)</f>
        <v>149.6</v>
      </c>
      <c r="M8235" s="3">
        <f t="shared" si="1155"/>
        <v>170</v>
      </c>
      <c r="N8235" s="3">
        <f t="shared" si="1156"/>
        <v>0</v>
      </c>
      <c r="O8235" s="3">
        <f>IF(H8235="Reg", MIN(Inputs!$B$2, I8235*Inputs!$B$10, (Inputs!$B$8-I8235)/Inputs!$B$9), 0)</f>
        <v>0</v>
      </c>
      <c r="P8235" s="3">
        <f t="shared" si="1157"/>
        <v>-3969.5000000000005</v>
      </c>
      <c r="Q8235" s="3">
        <f t="shared" si="1158"/>
        <v>0</v>
      </c>
      <c r="R8235" s="3">
        <f>I8235 + M8235*Inputs!$B$9 - N8235/Inputs!$B$10</f>
        <v>318.9482716679932</v>
      </c>
    </row>
    <row r="8236" spans="1:18" x14ac:dyDescent="0.3">
      <c r="A8236" s="4">
        <v>46366.083333333343</v>
      </c>
      <c r="B8236" s="3">
        <v>22.805</v>
      </c>
      <c r="C8236" s="3">
        <v>0.69</v>
      </c>
      <c r="D8236" s="3">
        <f t="shared" si="1152"/>
        <v>28.964479166666663</v>
      </c>
      <c r="E8236" s="3">
        <f>MAX(B8236 - D8236/Inputs!$B$5, 0)</f>
        <v>0</v>
      </c>
      <c r="F8236" s="3">
        <f>MAX(D8236*Inputs!$B$5 - B8236, 0)</f>
        <v>2.6837416666666627</v>
      </c>
      <c r="G8236" s="3">
        <f t="shared" si="1153"/>
        <v>0.69</v>
      </c>
      <c r="H8236" t="str">
        <f t="shared" si="1154"/>
        <v>Charge</v>
      </c>
      <c r="I8236" s="3">
        <f t="shared" si="1159"/>
        <v>318.9482716679932</v>
      </c>
      <c r="J8236" s="3">
        <f t="shared" si="1160"/>
        <v>0</v>
      </c>
      <c r="K8236" s="3">
        <f>MIN(Inputs!$B$2, (Inputs!$B$8 - I8236)/Inputs!$B$9)</f>
        <v>22.44121780453775</v>
      </c>
      <c r="L8236" s="3">
        <f>MAX(MIN(Inputs!$B$2, I8236*Inputs!$B$10, Inputs!$B$8*Inputs!$B$4 - J8236), 0)</f>
        <v>170</v>
      </c>
      <c r="M8236" s="3">
        <f t="shared" si="1155"/>
        <v>22.44121780453775</v>
      </c>
      <c r="N8236" s="3">
        <f t="shared" si="1156"/>
        <v>0</v>
      </c>
      <c r="O8236" s="3">
        <f>IF(H8236="Reg", MIN(Inputs!$B$2, I8236*Inputs!$B$10, (Inputs!$B$8-I8236)/Inputs!$B$9), 0)</f>
        <v>0</v>
      </c>
      <c r="P8236" s="3">
        <f t="shared" si="1157"/>
        <v>-511.7719720324834</v>
      </c>
      <c r="Q8236" s="3">
        <f t="shared" si="1158"/>
        <v>0</v>
      </c>
      <c r="R8236" s="3">
        <f>I8236 + M8236*Inputs!$B$9 - N8236/Inputs!$B$10</f>
        <v>340</v>
      </c>
    </row>
    <row r="8237" spans="1:18" x14ac:dyDescent="0.3">
      <c r="A8237" s="4">
        <v>46366.125</v>
      </c>
      <c r="B8237" s="3">
        <v>23.022500000000001</v>
      </c>
      <c r="C8237" s="3">
        <v>0.7</v>
      </c>
      <c r="D8237" s="3">
        <f t="shared" si="1152"/>
        <v>28.964479166666663</v>
      </c>
      <c r="E8237" s="3">
        <f>MAX(B8237 - D8237/Inputs!$B$5, 0)</f>
        <v>0</v>
      </c>
      <c r="F8237" s="3">
        <f>MAX(D8237*Inputs!$B$5 - B8237, 0)</f>
        <v>2.4662416666666616</v>
      </c>
      <c r="G8237" s="3">
        <f t="shared" si="1153"/>
        <v>0.7</v>
      </c>
      <c r="H8237" t="str">
        <f t="shared" si="1154"/>
        <v>Charge</v>
      </c>
      <c r="I8237" s="3">
        <f t="shared" si="1159"/>
        <v>340</v>
      </c>
      <c r="J8237" s="3">
        <f t="shared" si="1160"/>
        <v>0</v>
      </c>
      <c r="K8237" s="3">
        <f>MIN(Inputs!$B$2, (Inputs!$B$8 - I8237)/Inputs!$B$9)</f>
        <v>0</v>
      </c>
      <c r="L8237" s="3">
        <f>MAX(MIN(Inputs!$B$2, I8237*Inputs!$B$10, Inputs!$B$8*Inputs!$B$4 - J8237), 0)</f>
        <v>170</v>
      </c>
      <c r="M8237" s="3">
        <f t="shared" si="1155"/>
        <v>0</v>
      </c>
      <c r="N8237" s="3">
        <f t="shared" si="1156"/>
        <v>0</v>
      </c>
      <c r="O8237" s="3">
        <f>IF(H8237="Reg", MIN(Inputs!$B$2, I8237*Inputs!$B$10, (Inputs!$B$8-I8237)/Inputs!$B$9), 0)</f>
        <v>0</v>
      </c>
      <c r="P8237" s="3">
        <f t="shared" si="1157"/>
        <v>0</v>
      </c>
      <c r="Q8237" s="3">
        <f t="shared" si="1158"/>
        <v>0</v>
      </c>
      <c r="R8237" s="3">
        <f>I8237 + M8237*Inputs!$B$9 - N8237/Inputs!$B$10</f>
        <v>340</v>
      </c>
    </row>
    <row r="8238" spans="1:18" x14ac:dyDescent="0.3">
      <c r="A8238" s="4">
        <v>46366.166666666657</v>
      </c>
      <c r="B8238" s="3">
        <v>31.85</v>
      </c>
      <c r="C8238" s="3">
        <v>0.8</v>
      </c>
      <c r="D8238" s="3">
        <f t="shared" si="1152"/>
        <v>28.964479166666663</v>
      </c>
      <c r="E8238" s="3">
        <f>MAX(B8238 - D8238/Inputs!$B$5, 0)</f>
        <v>0</v>
      </c>
      <c r="F8238" s="3">
        <f>MAX(D8238*Inputs!$B$5 - B8238, 0)</f>
        <v>0</v>
      </c>
      <c r="G8238" s="3">
        <f t="shared" si="1153"/>
        <v>0.8</v>
      </c>
      <c r="H8238" t="str">
        <f t="shared" si="1154"/>
        <v>Reg</v>
      </c>
      <c r="I8238" s="3">
        <f t="shared" si="1159"/>
        <v>340</v>
      </c>
      <c r="J8238" s="3">
        <f t="shared" si="1160"/>
        <v>0</v>
      </c>
      <c r="K8238" s="3">
        <f>MIN(Inputs!$B$2, (Inputs!$B$8 - I8238)/Inputs!$B$9)</f>
        <v>0</v>
      </c>
      <c r="L8238" s="3">
        <f>MAX(MIN(Inputs!$B$2, I8238*Inputs!$B$10, Inputs!$B$8*Inputs!$B$4 - J8238), 0)</f>
        <v>170</v>
      </c>
      <c r="M8238" s="3">
        <f t="shared" si="1155"/>
        <v>0</v>
      </c>
      <c r="N8238" s="3">
        <f t="shared" si="1156"/>
        <v>0</v>
      </c>
      <c r="O8238" s="3">
        <f>IF(H8238="Reg", MIN(Inputs!$B$2, I8238*Inputs!$B$10, (Inputs!$B$8-I8238)/Inputs!$B$9), 0)</f>
        <v>0</v>
      </c>
      <c r="P8238" s="3">
        <f t="shared" si="1157"/>
        <v>0</v>
      </c>
      <c r="Q8238" s="3">
        <f t="shared" si="1158"/>
        <v>0</v>
      </c>
      <c r="R8238" s="3">
        <f>I8238 + M8238*Inputs!$B$9 - N8238/Inputs!$B$10</f>
        <v>340</v>
      </c>
    </row>
    <row r="8239" spans="1:18" x14ac:dyDescent="0.3">
      <c r="A8239" s="4">
        <v>46366.208333333343</v>
      </c>
      <c r="B8239" s="3">
        <v>78.277500000000003</v>
      </c>
      <c r="C8239" s="3">
        <v>0.87</v>
      </c>
      <c r="D8239" s="3">
        <f t="shared" si="1152"/>
        <v>28.964479166666663</v>
      </c>
      <c r="E8239" s="3">
        <f>MAX(B8239 - D8239/Inputs!$B$5, 0)</f>
        <v>45.363319128787886</v>
      </c>
      <c r="F8239" s="3">
        <f>MAX(D8239*Inputs!$B$5 - B8239, 0)</f>
        <v>0</v>
      </c>
      <c r="G8239" s="3">
        <f t="shared" si="1153"/>
        <v>0.87</v>
      </c>
      <c r="H8239" t="str">
        <f t="shared" si="1154"/>
        <v>Discharge</v>
      </c>
      <c r="I8239" s="3">
        <f t="shared" si="1159"/>
        <v>340</v>
      </c>
      <c r="J8239" s="3">
        <f t="shared" si="1160"/>
        <v>0</v>
      </c>
      <c r="K8239" s="3">
        <f>MIN(Inputs!$B$2, (Inputs!$B$8 - I8239)/Inputs!$B$9)</f>
        <v>0</v>
      </c>
      <c r="L8239" s="3">
        <f>MAX(MIN(Inputs!$B$2, I8239*Inputs!$B$10, Inputs!$B$8*Inputs!$B$4 - J8239), 0)</f>
        <v>170</v>
      </c>
      <c r="M8239" s="3">
        <f t="shared" si="1155"/>
        <v>0</v>
      </c>
      <c r="N8239" s="3">
        <f t="shared" si="1156"/>
        <v>170</v>
      </c>
      <c r="O8239" s="3">
        <f>IF(H8239="Reg", MIN(Inputs!$B$2, I8239*Inputs!$B$10, (Inputs!$B$8-I8239)/Inputs!$B$9), 0)</f>
        <v>0</v>
      </c>
      <c r="P8239" s="3">
        <f t="shared" si="1157"/>
        <v>13307.175000000001</v>
      </c>
      <c r="Q8239" s="3">
        <f t="shared" si="1158"/>
        <v>0</v>
      </c>
      <c r="R8239" s="3">
        <f>I8239 + M8239*Inputs!$B$9 - N8239/Inputs!$B$10</f>
        <v>158.77939109773115</v>
      </c>
    </row>
    <row r="8240" spans="1:18" x14ac:dyDescent="0.3">
      <c r="A8240" s="4">
        <v>46366.25</v>
      </c>
      <c r="B8240" s="3">
        <v>122.99249999999998</v>
      </c>
      <c r="C8240" s="3">
        <v>3</v>
      </c>
      <c r="D8240" s="3">
        <f t="shared" si="1152"/>
        <v>28.964479166666663</v>
      </c>
      <c r="E8240" s="3">
        <f>MAX(B8240 - D8240/Inputs!$B$5, 0)</f>
        <v>90.078319128787854</v>
      </c>
      <c r="F8240" s="3">
        <f>MAX(D8240*Inputs!$B$5 - B8240, 0)</f>
        <v>0</v>
      </c>
      <c r="G8240" s="3">
        <f t="shared" si="1153"/>
        <v>3</v>
      </c>
      <c r="H8240" t="str">
        <f t="shared" si="1154"/>
        <v>Discharge</v>
      </c>
      <c r="I8240" s="3">
        <f t="shared" si="1159"/>
        <v>158.77939109773115</v>
      </c>
      <c r="J8240" s="3">
        <f t="shared" si="1160"/>
        <v>170</v>
      </c>
      <c r="K8240" s="3">
        <f>MIN(Inputs!$B$2, (Inputs!$B$8 - I8240)/Inputs!$B$9)</f>
        <v>170</v>
      </c>
      <c r="L8240" s="3">
        <f>MAX(MIN(Inputs!$B$2, I8240*Inputs!$B$10, Inputs!$B$8*Inputs!$B$4 - J8240), 0)</f>
        <v>148.94827166799323</v>
      </c>
      <c r="M8240" s="3">
        <f t="shared" si="1155"/>
        <v>0</v>
      </c>
      <c r="N8240" s="3">
        <f t="shared" si="1156"/>
        <v>148.94827166799323</v>
      </c>
      <c r="O8240" s="3">
        <f>IF(H8240="Reg", MIN(Inputs!$B$2, I8240*Inputs!$B$10, (Inputs!$B$8-I8240)/Inputs!$B$9), 0)</f>
        <v>0</v>
      </c>
      <c r="P8240" s="3">
        <f t="shared" si="1157"/>
        <v>18319.520303125653</v>
      </c>
      <c r="Q8240" s="3">
        <f t="shared" si="1158"/>
        <v>0</v>
      </c>
      <c r="R8240" s="3">
        <f>I8240 + M8240*Inputs!$B$9 - N8240/Inputs!$B$10</f>
        <v>0</v>
      </c>
    </row>
    <row r="8241" spans="1:18" x14ac:dyDescent="0.3">
      <c r="A8241" s="4">
        <v>46366.291666666657</v>
      </c>
      <c r="B8241" s="3">
        <v>98.942499999999995</v>
      </c>
      <c r="C8241" s="3">
        <v>3</v>
      </c>
      <c r="D8241" s="3">
        <f t="shared" si="1152"/>
        <v>28.964479166666663</v>
      </c>
      <c r="E8241" s="3">
        <f>MAX(B8241 - D8241/Inputs!$B$5, 0)</f>
        <v>66.028319128787871</v>
      </c>
      <c r="F8241" s="3">
        <f>MAX(D8241*Inputs!$B$5 - B8241, 0)</f>
        <v>0</v>
      </c>
      <c r="G8241" s="3">
        <f t="shared" si="1153"/>
        <v>3</v>
      </c>
      <c r="H8241" t="str">
        <f t="shared" si="1154"/>
        <v>Discharge</v>
      </c>
      <c r="I8241" s="3">
        <f t="shared" si="1159"/>
        <v>0</v>
      </c>
      <c r="J8241" s="3">
        <f t="shared" si="1160"/>
        <v>318.94827166799325</v>
      </c>
      <c r="K8241" s="3">
        <f>MIN(Inputs!$B$2, (Inputs!$B$8 - I8241)/Inputs!$B$9)</f>
        <v>170</v>
      </c>
      <c r="L8241" s="3">
        <f>MAX(MIN(Inputs!$B$2, I8241*Inputs!$B$10, Inputs!$B$8*Inputs!$B$4 - J8241), 0)</f>
        <v>0</v>
      </c>
      <c r="M8241" s="3">
        <f t="shared" si="1155"/>
        <v>0</v>
      </c>
      <c r="N8241" s="3">
        <f t="shared" si="1156"/>
        <v>0</v>
      </c>
      <c r="O8241" s="3">
        <f>IF(H8241="Reg", MIN(Inputs!$B$2, I8241*Inputs!$B$10, (Inputs!$B$8-I8241)/Inputs!$B$9), 0)</f>
        <v>0</v>
      </c>
      <c r="P8241" s="3">
        <f t="shared" si="1157"/>
        <v>0</v>
      </c>
      <c r="Q8241" s="3">
        <f t="shared" si="1158"/>
        <v>0</v>
      </c>
      <c r="R8241" s="3">
        <f>I8241 + M8241*Inputs!$B$9 - N8241/Inputs!$B$10</f>
        <v>0</v>
      </c>
    </row>
    <row r="8242" spans="1:18" x14ac:dyDescent="0.3">
      <c r="A8242" s="4">
        <v>46366.333333333343</v>
      </c>
      <c r="B8242" s="3">
        <v>27.097499999999997</v>
      </c>
      <c r="C8242" s="3">
        <v>3</v>
      </c>
      <c r="D8242" s="3">
        <f t="shared" si="1152"/>
        <v>28.964479166666663</v>
      </c>
      <c r="E8242" s="3">
        <f>MAX(B8242 - D8242/Inputs!$B$5, 0)</f>
        <v>0</v>
      </c>
      <c r="F8242" s="3">
        <f>MAX(D8242*Inputs!$B$5 - B8242, 0)</f>
        <v>0</v>
      </c>
      <c r="G8242" s="3">
        <f t="shared" si="1153"/>
        <v>3</v>
      </c>
      <c r="H8242" t="str">
        <f t="shared" si="1154"/>
        <v>Reg</v>
      </c>
      <c r="I8242" s="3">
        <f t="shared" si="1159"/>
        <v>0</v>
      </c>
      <c r="J8242" s="3">
        <f t="shared" si="1160"/>
        <v>318.94827166799325</v>
      </c>
      <c r="K8242" s="3">
        <f>MIN(Inputs!$B$2, (Inputs!$B$8 - I8242)/Inputs!$B$9)</f>
        <v>170</v>
      </c>
      <c r="L8242" s="3">
        <f>MAX(MIN(Inputs!$B$2, I8242*Inputs!$B$10, Inputs!$B$8*Inputs!$B$4 - J8242), 0)</f>
        <v>0</v>
      </c>
      <c r="M8242" s="3">
        <f t="shared" si="1155"/>
        <v>0</v>
      </c>
      <c r="N8242" s="3">
        <f t="shared" si="1156"/>
        <v>0</v>
      </c>
      <c r="O8242" s="3">
        <f>IF(H8242="Reg", MIN(Inputs!$B$2, I8242*Inputs!$B$10, (Inputs!$B$8-I8242)/Inputs!$B$9), 0)</f>
        <v>0</v>
      </c>
      <c r="P8242" s="3">
        <f t="shared" si="1157"/>
        <v>0</v>
      </c>
      <c r="Q8242" s="3">
        <f t="shared" si="1158"/>
        <v>0</v>
      </c>
      <c r="R8242" s="3">
        <f>I8242 + M8242*Inputs!$B$9 - N8242/Inputs!$B$10</f>
        <v>0</v>
      </c>
    </row>
    <row r="8243" spans="1:18" x14ac:dyDescent="0.3">
      <c r="A8243" s="4">
        <v>46366.375</v>
      </c>
      <c r="B8243" s="3">
        <v>10.084999999999999</v>
      </c>
      <c r="C8243" s="3">
        <v>2.71</v>
      </c>
      <c r="D8243" s="3">
        <f t="shared" si="1152"/>
        <v>28.964479166666663</v>
      </c>
      <c r="E8243" s="3">
        <f>MAX(B8243 - D8243/Inputs!$B$5, 0)</f>
        <v>0</v>
      </c>
      <c r="F8243" s="3">
        <f>MAX(D8243*Inputs!$B$5 - B8243, 0)</f>
        <v>15.403741666666663</v>
      </c>
      <c r="G8243" s="3">
        <f t="shared" si="1153"/>
        <v>2.71</v>
      </c>
      <c r="H8243" t="str">
        <f t="shared" si="1154"/>
        <v>Charge</v>
      </c>
      <c r="I8243" s="3">
        <f t="shared" si="1159"/>
        <v>0</v>
      </c>
      <c r="J8243" s="3">
        <f t="shared" si="1160"/>
        <v>318.94827166799325</v>
      </c>
      <c r="K8243" s="3">
        <f>MIN(Inputs!$B$2, (Inputs!$B$8 - I8243)/Inputs!$B$9)</f>
        <v>170</v>
      </c>
      <c r="L8243" s="3">
        <f>MAX(MIN(Inputs!$B$2, I8243*Inputs!$B$10, Inputs!$B$8*Inputs!$B$4 - J8243), 0)</f>
        <v>0</v>
      </c>
      <c r="M8243" s="3">
        <f t="shared" si="1155"/>
        <v>170</v>
      </c>
      <c r="N8243" s="3">
        <f t="shared" si="1156"/>
        <v>0</v>
      </c>
      <c r="O8243" s="3">
        <f>IF(H8243="Reg", MIN(Inputs!$B$2, I8243*Inputs!$B$10, (Inputs!$B$8-I8243)/Inputs!$B$9), 0)</f>
        <v>0</v>
      </c>
      <c r="P8243" s="3">
        <f t="shared" si="1157"/>
        <v>-1714.4499999999998</v>
      </c>
      <c r="Q8243" s="3">
        <f t="shared" si="1158"/>
        <v>0</v>
      </c>
      <c r="R8243" s="3">
        <f>I8243 + M8243*Inputs!$B$9 - N8243/Inputs!$B$10</f>
        <v>159.4741358339966</v>
      </c>
    </row>
    <row r="8244" spans="1:18" x14ac:dyDescent="0.3">
      <c r="A8244" s="4">
        <v>46366.416666666657</v>
      </c>
      <c r="B8244" s="3">
        <v>8.8375000000000004</v>
      </c>
      <c r="C8244" s="3">
        <v>0.98</v>
      </c>
      <c r="D8244" s="3">
        <f t="shared" si="1152"/>
        <v>28.964479166666663</v>
      </c>
      <c r="E8244" s="3">
        <f>MAX(B8244 - D8244/Inputs!$B$5, 0)</f>
        <v>0</v>
      </c>
      <c r="F8244" s="3">
        <f>MAX(D8244*Inputs!$B$5 - B8244, 0)</f>
        <v>16.651241666666664</v>
      </c>
      <c r="G8244" s="3">
        <f t="shared" si="1153"/>
        <v>0.98</v>
      </c>
      <c r="H8244" t="str">
        <f t="shared" si="1154"/>
        <v>Charge</v>
      </c>
      <c r="I8244" s="3">
        <f t="shared" si="1159"/>
        <v>159.4741358339966</v>
      </c>
      <c r="J8244" s="3">
        <f t="shared" si="1160"/>
        <v>318.94827166799325</v>
      </c>
      <c r="K8244" s="3">
        <f>MIN(Inputs!$B$2, (Inputs!$B$8 - I8244)/Inputs!$B$9)</f>
        <v>170</v>
      </c>
      <c r="L8244" s="3">
        <f>MAX(MIN(Inputs!$B$2, I8244*Inputs!$B$10, Inputs!$B$8*Inputs!$B$4 - J8244), 0)</f>
        <v>21.051728332006746</v>
      </c>
      <c r="M8244" s="3">
        <f t="shared" si="1155"/>
        <v>170</v>
      </c>
      <c r="N8244" s="3">
        <f t="shared" si="1156"/>
        <v>0</v>
      </c>
      <c r="O8244" s="3">
        <f>IF(H8244="Reg", MIN(Inputs!$B$2, I8244*Inputs!$B$10, (Inputs!$B$8-I8244)/Inputs!$B$9), 0)</f>
        <v>0</v>
      </c>
      <c r="P8244" s="3">
        <f t="shared" si="1157"/>
        <v>-1502.375</v>
      </c>
      <c r="Q8244" s="3">
        <f t="shared" si="1158"/>
        <v>0</v>
      </c>
      <c r="R8244" s="3">
        <f>I8244 + M8244*Inputs!$B$9 - N8244/Inputs!$B$10</f>
        <v>318.9482716679932</v>
      </c>
    </row>
    <row r="8245" spans="1:18" x14ac:dyDescent="0.3">
      <c r="A8245" s="4">
        <v>46366.458333333343</v>
      </c>
      <c r="B8245" s="3">
        <v>1.1499999999999999</v>
      </c>
      <c r="C8245" s="3">
        <v>0.55000000000000004</v>
      </c>
      <c r="D8245" s="3">
        <f t="shared" si="1152"/>
        <v>28.964479166666663</v>
      </c>
      <c r="E8245" s="3">
        <f>MAX(B8245 - D8245/Inputs!$B$5, 0)</f>
        <v>0</v>
      </c>
      <c r="F8245" s="3">
        <f>MAX(D8245*Inputs!$B$5 - B8245, 0)</f>
        <v>24.338741666666664</v>
      </c>
      <c r="G8245" s="3">
        <f t="shared" si="1153"/>
        <v>0.55000000000000004</v>
      </c>
      <c r="H8245" t="str">
        <f t="shared" si="1154"/>
        <v>Charge</v>
      </c>
      <c r="I8245" s="3">
        <f t="shared" si="1159"/>
        <v>318.9482716679932</v>
      </c>
      <c r="J8245" s="3">
        <f t="shared" si="1160"/>
        <v>318.94827166799325</v>
      </c>
      <c r="K8245" s="3">
        <f>MIN(Inputs!$B$2, (Inputs!$B$8 - I8245)/Inputs!$B$9)</f>
        <v>22.44121780453775</v>
      </c>
      <c r="L8245" s="3">
        <f>MAX(MIN(Inputs!$B$2, I8245*Inputs!$B$10, Inputs!$B$8*Inputs!$B$4 - J8245), 0)</f>
        <v>21.051728332006746</v>
      </c>
      <c r="M8245" s="3">
        <f t="shared" si="1155"/>
        <v>22.44121780453775</v>
      </c>
      <c r="N8245" s="3">
        <f t="shared" si="1156"/>
        <v>0</v>
      </c>
      <c r="O8245" s="3">
        <f>IF(H8245="Reg", MIN(Inputs!$B$2, I8245*Inputs!$B$10, (Inputs!$B$8-I8245)/Inputs!$B$9), 0)</f>
        <v>0</v>
      </c>
      <c r="P8245" s="3">
        <f t="shared" si="1157"/>
        <v>-25.807400475218412</v>
      </c>
      <c r="Q8245" s="3">
        <f t="shared" si="1158"/>
        <v>0</v>
      </c>
      <c r="R8245" s="3">
        <f>I8245 + M8245*Inputs!$B$9 - N8245/Inputs!$B$10</f>
        <v>340</v>
      </c>
    </row>
    <row r="8246" spans="1:18" x14ac:dyDescent="0.3">
      <c r="A8246" s="4">
        <v>46366.5</v>
      </c>
      <c r="B8246" s="3">
        <v>2.5000000000000001E-3</v>
      </c>
      <c r="C8246" s="3">
        <v>0.6</v>
      </c>
      <c r="D8246" s="3">
        <f t="shared" si="1152"/>
        <v>28.964479166666663</v>
      </c>
      <c r="E8246" s="3">
        <f>MAX(B8246 - D8246/Inputs!$B$5, 0)</f>
        <v>0</v>
      </c>
      <c r="F8246" s="3">
        <f>MAX(D8246*Inputs!$B$5 - B8246, 0)</f>
        <v>25.486241666666661</v>
      </c>
      <c r="G8246" s="3">
        <f t="shared" si="1153"/>
        <v>0.6</v>
      </c>
      <c r="H8246" t="str">
        <f t="shared" si="1154"/>
        <v>Charge</v>
      </c>
      <c r="I8246" s="3">
        <f t="shared" si="1159"/>
        <v>340</v>
      </c>
      <c r="J8246" s="3">
        <f t="shared" si="1160"/>
        <v>318.94827166799325</v>
      </c>
      <c r="K8246" s="3">
        <f>MIN(Inputs!$B$2, (Inputs!$B$8 - I8246)/Inputs!$B$9)</f>
        <v>0</v>
      </c>
      <c r="L8246" s="3">
        <f>MAX(MIN(Inputs!$B$2, I8246*Inputs!$B$10, Inputs!$B$8*Inputs!$B$4 - J8246), 0)</f>
        <v>21.051728332006746</v>
      </c>
      <c r="M8246" s="3">
        <f t="shared" si="1155"/>
        <v>0</v>
      </c>
      <c r="N8246" s="3">
        <f t="shared" si="1156"/>
        <v>0</v>
      </c>
      <c r="O8246" s="3">
        <f>IF(H8246="Reg", MIN(Inputs!$B$2, I8246*Inputs!$B$10, (Inputs!$B$8-I8246)/Inputs!$B$9), 0)</f>
        <v>0</v>
      </c>
      <c r="P8246" s="3">
        <f t="shared" si="1157"/>
        <v>0</v>
      </c>
      <c r="Q8246" s="3">
        <f t="shared" si="1158"/>
        <v>0</v>
      </c>
      <c r="R8246" s="3">
        <f>I8246 + M8246*Inputs!$B$9 - N8246/Inputs!$B$10</f>
        <v>340</v>
      </c>
    </row>
    <row r="8247" spans="1:18" x14ac:dyDescent="0.3">
      <c r="A8247" s="4">
        <v>46366.541666666657</v>
      </c>
      <c r="B8247" s="3">
        <v>-0.1275</v>
      </c>
      <c r="C8247" s="3">
        <v>0.83</v>
      </c>
      <c r="D8247" s="3">
        <f t="shared" si="1152"/>
        <v>28.964479166666663</v>
      </c>
      <c r="E8247" s="3">
        <f>MAX(B8247 - D8247/Inputs!$B$5, 0)</f>
        <v>0</v>
      </c>
      <c r="F8247" s="3">
        <f>MAX(D8247*Inputs!$B$5 - B8247, 0)</f>
        <v>25.616241666666664</v>
      </c>
      <c r="G8247" s="3">
        <f t="shared" si="1153"/>
        <v>0.83</v>
      </c>
      <c r="H8247" t="str">
        <f t="shared" si="1154"/>
        <v>Charge</v>
      </c>
      <c r="I8247" s="3">
        <f t="shared" si="1159"/>
        <v>340</v>
      </c>
      <c r="J8247" s="3">
        <f t="shared" si="1160"/>
        <v>318.94827166799325</v>
      </c>
      <c r="K8247" s="3">
        <f>MIN(Inputs!$B$2, (Inputs!$B$8 - I8247)/Inputs!$B$9)</f>
        <v>0</v>
      </c>
      <c r="L8247" s="3">
        <f>MAX(MIN(Inputs!$B$2, I8247*Inputs!$B$10, Inputs!$B$8*Inputs!$B$4 - J8247), 0)</f>
        <v>21.051728332006746</v>
      </c>
      <c r="M8247" s="3">
        <f t="shared" si="1155"/>
        <v>0</v>
      </c>
      <c r="N8247" s="3">
        <f t="shared" si="1156"/>
        <v>0</v>
      </c>
      <c r="O8247" s="3">
        <f>IF(H8247="Reg", MIN(Inputs!$B$2, I8247*Inputs!$B$10, (Inputs!$B$8-I8247)/Inputs!$B$9), 0)</f>
        <v>0</v>
      </c>
      <c r="P8247" s="3">
        <f t="shared" si="1157"/>
        <v>0</v>
      </c>
      <c r="Q8247" s="3">
        <f t="shared" si="1158"/>
        <v>0</v>
      </c>
      <c r="R8247" s="3">
        <f>I8247 + M8247*Inputs!$B$9 - N8247/Inputs!$B$10</f>
        <v>340</v>
      </c>
    </row>
    <row r="8248" spans="1:18" x14ac:dyDescent="0.3">
      <c r="A8248" s="4">
        <v>46366.583333333343</v>
      </c>
      <c r="B8248" s="3">
        <v>-0.74749999999999994</v>
      </c>
      <c r="C8248" s="3">
        <v>0.88</v>
      </c>
      <c r="D8248" s="3">
        <f t="shared" si="1152"/>
        <v>28.964479166666663</v>
      </c>
      <c r="E8248" s="3">
        <f>MAX(B8248 - D8248/Inputs!$B$5, 0)</f>
        <v>0</v>
      </c>
      <c r="F8248" s="3">
        <f>MAX(D8248*Inputs!$B$5 - B8248, 0)</f>
        <v>26.236241666666661</v>
      </c>
      <c r="G8248" s="3">
        <f t="shared" si="1153"/>
        <v>0.88</v>
      </c>
      <c r="H8248" t="str">
        <f t="shared" si="1154"/>
        <v>Charge</v>
      </c>
      <c r="I8248" s="3">
        <f t="shared" si="1159"/>
        <v>340</v>
      </c>
      <c r="J8248" s="3">
        <f t="shared" si="1160"/>
        <v>318.94827166799325</v>
      </c>
      <c r="K8248" s="3">
        <f>MIN(Inputs!$B$2, (Inputs!$B$8 - I8248)/Inputs!$B$9)</f>
        <v>0</v>
      </c>
      <c r="L8248" s="3">
        <f>MAX(MIN(Inputs!$B$2, I8248*Inputs!$B$10, Inputs!$B$8*Inputs!$B$4 - J8248), 0)</f>
        <v>21.051728332006746</v>
      </c>
      <c r="M8248" s="3">
        <f t="shared" si="1155"/>
        <v>0</v>
      </c>
      <c r="N8248" s="3">
        <f t="shared" si="1156"/>
        <v>0</v>
      </c>
      <c r="O8248" s="3">
        <f>IF(H8248="Reg", MIN(Inputs!$B$2, I8248*Inputs!$B$10, (Inputs!$B$8-I8248)/Inputs!$B$9), 0)</f>
        <v>0</v>
      </c>
      <c r="P8248" s="3">
        <f t="shared" si="1157"/>
        <v>0</v>
      </c>
      <c r="Q8248" s="3">
        <f t="shared" si="1158"/>
        <v>0</v>
      </c>
      <c r="R8248" s="3">
        <f>I8248 + M8248*Inputs!$B$9 - N8248/Inputs!$B$10</f>
        <v>340</v>
      </c>
    </row>
    <row r="8249" spans="1:18" x14ac:dyDescent="0.3">
      <c r="A8249" s="4">
        <v>46366.625</v>
      </c>
      <c r="B8249" s="3">
        <v>-0.93249999999999988</v>
      </c>
      <c r="C8249" s="3">
        <v>0.88</v>
      </c>
      <c r="D8249" s="3">
        <f t="shared" si="1152"/>
        <v>28.964479166666663</v>
      </c>
      <c r="E8249" s="3">
        <f>MAX(B8249 - D8249/Inputs!$B$5, 0)</f>
        <v>0</v>
      </c>
      <c r="F8249" s="3">
        <f>MAX(D8249*Inputs!$B$5 - B8249, 0)</f>
        <v>26.421241666666663</v>
      </c>
      <c r="G8249" s="3">
        <f t="shared" si="1153"/>
        <v>0.88</v>
      </c>
      <c r="H8249" t="str">
        <f t="shared" si="1154"/>
        <v>Charge</v>
      </c>
      <c r="I8249" s="3">
        <f t="shared" si="1159"/>
        <v>340</v>
      </c>
      <c r="J8249" s="3">
        <f t="shared" si="1160"/>
        <v>318.94827166799325</v>
      </c>
      <c r="K8249" s="3">
        <f>MIN(Inputs!$B$2, (Inputs!$B$8 - I8249)/Inputs!$B$9)</f>
        <v>0</v>
      </c>
      <c r="L8249" s="3">
        <f>MAX(MIN(Inputs!$B$2, I8249*Inputs!$B$10, Inputs!$B$8*Inputs!$B$4 - J8249), 0)</f>
        <v>21.051728332006746</v>
      </c>
      <c r="M8249" s="3">
        <f t="shared" si="1155"/>
        <v>0</v>
      </c>
      <c r="N8249" s="3">
        <f t="shared" si="1156"/>
        <v>0</v>
      </c>
      <c r="O8249" s="3">
        <f>IF(H8249="Reg", MIN(Inputs!$B$2, I8249*Inputs!$B$10, (Inputs!$B$8-I8249)/Inputs!$B$9), 0)</f>
        <v>0</v>
      </c>
      <c r="P8249" s="3">
        <f t="shared" si="1157"/>
        <v>0</v>
      </c>
      <c r="Q8249" s="3">
        <f t="shared" si="1158"/>
        <v>0</v>
      </c>
      <c r="R8249" s="3">
        <f>I8249 + M8249*Inputs!$B$9 - N8249/Inputs!$B$10</f>
        <v>340</v>
      </c>
    </row>
    <row r="8250" spans="1:18" x14ac:dyDescent="0.3">
      <c r="A8250" s="4">
        <v>46366.666666666657</v>
      </c>
      <c r="B8250" s="3">
        <v>12.137499999999999</v>
      </c>
      <c r="C8250" s="3">
        <v>0.91</v>
      </c>
      <c r="D8250" s="3">
        <f t="shared" si="1152"/>
        <v>28.964479166666663</v>
      </c>
      <c r="E8250" s="3">
        <f>MAX(B8250 - D8250/Inputs!$B$5, 0)</f>
        <v>0</v>
      </c>
      <c r="F8250" s="3">
        <f>MAX(D8250*Inputs!$B$5 - B8250, 0)</f>
        <v>13.351241666666663</v>
      </c>
      <c r="G8250" s="3">
        <f t="shared" si="1153"/>
        <v>0.91</v>
      </c>
      <c r="H8250" t="str">
        <f t="shared" si="1154"/>
        <v>Charge</v>
      </c>
      <c r="I8250" s="3">
        <f t="shared" si="1159"/>
        <v>340</v>
      </c>
      <c r="J8250" s="3">
        <f t="shared" si="1160"/>
        <v>318.94827166799325</v>
      </c>
      <c r="K8250" s="3">
        <f>MIN(Inputs!$B$2, (Inputs!$B$8 - I8250)/Inputs!$B$9)</f>
        <v>0</v>
      </c>
      <c r="L8250" s="3">
        <f>MAX(MIN(Inputs!$B$2, I8250*Inputs!$B$10, Inputs!$B$8*Inputs!$B$4 - J8250), 0)</f>
        <v>21.051728332006746</v>
      </c>
      <c r="M8250" s="3">
        <f t="shared" si="1155"/>
        <v>0</v>
      </c>
      <c r="N8250" s="3">
        <f t="shared" si="1156"/>
        <v>0</v>
      </c>
      <c r="O8250" s="3">
        <f>IF(H8250="Reg", MIN(Inputs!$B$2, I8250*Inputs!$B$10, (Inputs!$B$8-I8250)/Inputs!$B$9), 0)</f>
        <v>0</v>
      </c>
      <c r="P8250" s="3">
        <f t="shared" si="1157"/>
        <v>0</v>
      </c>
      <c r="Q8250" s="3">
        <f t="shared" si="1158"/>
        <v>0</v>
      </c>
      <c r="R8250" s="3">
        <f>I8250 + M8250*Inputs!$B$9 - N8250/Inputs!$B$10</f>
        <v>340</v>
      </c>
    </row>
    <row r="8251" spans="1:18" x14ac:dyDescent="0.3">
      <c r="A8251" s="4">
        <v>46366.708333333343</v>
      </c>
      <c r="B8251" s="3">
        <v>35.535000000000004</v>
      </c>
      <c r="C8251" s="3">
        <v>1</v>
      </c>
      <c r="D8251" s="3">
        <f t="shared" si="1152"/>
        <v>28.964479166666663</v>
      </c>
      <c r="E8251" s="3">
        <f>MAX(B8251 - D8251/Inputs!$B$5, 0)</f>
        <v>2.6208191287878861</v>
      </c>
      <c r="F8251" s="3">
        <f>MAX(D8251*Inputs!$B$5 - B8251, 0)</f>
        <v>0</v>
      </c>
      <c r="G8251" s="3">
        <f t="shared" si="1153"/>
        <v>1</v>
      </c>
      <c r="H8251" t="str">
        <f t="shared" si="1154"/>
        <v>Discharge</v>
      </c>
      <c r="I8251" s="3">
        <f t="shared" si="1159"/>
        <v>340</v>
      </c>
      <c r="J8251" s="3">
        <f t="shared" si="1160"/>
        <v>318.94827166799325</v>
      </c>
      <c r="K8251" s="3">
        <f>MIN(Inputs!$B$2, (Inputs!$B$8 - I8251)/Inputs!$B$9)</f>
        <v>0</v>
      </c>
      <c r="L8251" s="3">
        <f>MAX(MIN(Inputs!$B$2, I8251*Inputs!$B$10, Inputs!$B$8*Inputs!$B$4 - J8251), 0)</f>
        <v>21.051728332006746</v>
      </c>
      <c r="M8251" s="3">
        <f t="shared" si="1155"/>
        <v>0</v>
      </c>
      <c r="N8251" s="3">
        <f t="shared" si="1156"/>
        <v>21.051728332006746</v>
      </c>
      <c r="O8251" s="3">
        <f>IF(H8251="Reg", MIN(Inputs!$B$2, I8251*Inputs!$B$10, (Inputs!$B$8-I8251)/Inputs!$B$9), 0)</f>
        <v>0</v>
      </c>
      <c r="P8251" s="3">
        <f t="shared" si="1157"/>
        <v>748.07316627785985</v>
      </c>
      <c r="Q8251" s="3">
        <f t="shared" si="1158"/>
        <v>0</v>
      </c>
      <c r="R8251" s="3">
        <f>I8251 + M8251*Inputs!$B$9 - N8251/Inputs!$B$10</f>
        <v>317.5587821954623</v>
      </c>
    </row>
    <row r="8252" spans="1:18" x14ac:dyDescent="0.3">
      <c r="A8252" s="4">
        <v>46366.75</v>
      </c>
      <c r="B8252" s="3">
        <v>35.777500000000003</v>
      </c>
      <c r="C8252" s="3">
        <v>0.89</v>
      </c>
      <c r="D8252" s="3">
        <f t="shared" si="1152"/>
        <v>28.964479166666663</v>
      </c>
      <c r="E8252" s="3">
        <f>MAX(B8252 - D8252/Inputs!$B$5, 0)</f>
        <v>2.8633191287878859</v>
      </c>
      <c r="F8252" s="3">
        <f>MAX(D8252*Inputs!$B$5 - B8252, 0)</f>
        <v>0</v>
      </c>
      <c r="G8252" s="3">
        <f t="shared" si="1153"/>
        <v>0.89</v>
      </c>
      <c r="H8252" t="str">
        <f t="shared" si="1154"/>
        <v>Discharge</v>
      </c>
      <c r="I8252" s="3">
        <f t="shared" si="1159"/>
        <v>317.5587821954623</v>
      </c>
      <c r="J8252" s="3">
        <f t="shared" si="1160"/>
        <v>340</v>
      </c>
      <c r="K8252" s="3">
        <f>MIN(Inputs!$B$2, (Inputs!$B$8 - I8252)/Inputs!$B$9)</f>
        <v>23.922418559098585</v>
      </c>
      <c r="L8252" s="3">
        <f>MAX(MIN(Inputs!$B$2, I8252*Inputs!$B$10, Inputs!$B$8*Inputs!$B$4 - J8252), 0)</f>
        <v>0</v>
      </c>
      <c r="M8252" s="3">
        <f t="shared" si="1155"/>
        <v>0</v>
      </c>
      <c r="N8252" s="3">
        <f t="shared" si="1156"/>
        <v>0</v>
      </c>
      <c r="O8252" s="3">
        <f>IF(H8252="Reg", MIN(Inputs!$B$2, I8252*Inputs!$B$10, (Inputs!$B$8-I8252)/Inputs!$B$9), 0)</f>
        <v>0</v>
      </c>
      <c r="P8252" s="3">
        <f t="shared" si="1157"/>
        <v>0</v>
      </c>
      <c r="Q8252" s="3">
        <f t="shared" si="1158"/>
        <v>0</v>
      </c>
      <c r="R8252" s="3">
        <f>I8252 + M8252*Inputs!$B$9 - N8252/Inputs!$B$10</f>
        <v>317.5587821954623</v>
      </c>
    </row>
    <row r="8253" spans="1:18" x14ac:dyDescent="0.3">
      <c r="A8253" s="4">
        <v>46366.791666666657</v>
      </c>
      <c r="B8253" s="3">
        <v>31.392499999999998</v>
      </c>
      <c r="C8253" s="3">
        <v>8</v>
      </c>
      <c r="D8253" s="3">
        <f t="shared" si="1152"/>
        <v>28.964479166666663</v>
      </c>
      <c r="E8253" s="3">
        <f>MAX(B8253 - D8253/Inputs!$B$5, 0)</f>
        <v>0</v>
      </c>
      <c r="F8253" s="3">
        <f>MAX(D8253*Inputs!$B$5 - B8253, 0)</f>
        <v>0</v>
      </c>
      <c r="G8253" s="3">
        <f t="shared" si="1153"/>
        <v>8</v>
      </c>
      <c r="H8253" t="str">
        <f t="shared" si="1154"/>
        <v>Reg</v>
      </c>
      <c r="I8253" s="3">
        <f t="shared" si="1159"/>
        <v>317.5587821954623</v>
      </c>
      <c r="J8253" s="3">
        <f t="shared" si="1160"/>
        <v>340</v>
      </c>
      <c r="K8253" s="3">
        <f>MIN(Inputs!$B$2, (Inputs!$B$8 - I8253)/Inputs!$B$9)</f>
        <v>23.922418559098585</v>
      </c>
      <c r="L8253" s="3">
        <f>MAX(MIN(Inputs!$B$2, I8253*Inputs!$B$10, Inputs!$B$8*Inputs!$B$4 - J8253), 0)</f>
        <v>0</v>
      </c>
      <c r="M8253" s="3">
        <f t="shared" si="1155"/>
        <v>0</v>
      </c>
      <c r="N8253" s="3">
        <f t="shared" si="1156"/>
        <v>0</v>
      </c>
      <c r="O8253" s="3">
        <f>IF(H8253="Reg", MIN(Inputs!$B$2, I8253*Inputs!$B$10, (Inputs!$B$8-I8253)/Inputs!$B$9), 0)</f>
        <v>23.922418559098585</v>
      </c>
      <c r="P8253" s="3">
        <f t="shared" si="1157"/>
        <v>0</v>
      </c>
      <c r="Q8253" s="3">
        <f t="shared" si="1158"/>
        <v>191.37934847278868</v>
      </c>
      <c r="R8253" s="3">
        <f>I8253 + M8253*Inputs!$B$9 - N8253/Inputs!$B$10</f>
        <v>317.5587821954623</v>
      </c>
    </row>
    <row r="8254" spans="1:18" x14ac:dyDescent="0.3">
      <c r="A8254" s="4">
        <v>46366.833333333343</v>
      </c>
      <c r="B8254" s="3">
        <v>27.065000000000001</v>
      </c>
      <c r="C8254" s="3">
        <v>9.01</v>
      </c>
      <c r="D8254" s="3">
        <f t="shared" si="1152"/>
        <v>28.964479166666663</v>
      </c>
      <c r="E8254" s="3">
        <f>MAX(B8254 - D8254/Inputs!$B$5, 0)</f>
        <v>0</v>
      </c>
      <c r="F8254" s="3">
        <f>MAX(D8254*Inputs!$B$5 - B8254, 0)</f>
        <v>0</v>
      </c>
      <c r="G8254" s="3">
        <f t="shared" si="1153"/>
        <v>9.01</v>
      </c>
      <c r="H8254" t="str">
        <f t="shared" si="1154"/>
        <v>Reg</v>
      </c>
      <c r="I8254" s="3">
        <f t="shared" si="1159"/>
        <v>317.5587821954623</v>
      </c>
      <c r="J8254" s="3">
        <f t="shared" si="1160"/>
        <v>340</v>
      </c>
      <c r="K8254" s="3">
        <f>MIN(Inputs!$B$2, (Inputs!$B$8 - I8254)/Inputs!$B$9)</f>
        <v>23.922418559098585</v>
      </c>
      <c r="L8254" s="3">
        <f>MAX(MIN(Inputs!$B$2, I8254*Inputs!$B$10, Inputs!$B$8*Inputs!$B$4 - J8254), 0)</f>
        <v>0</v>
      </c>
      <c r="M8254" s="3">
        <f t="shared" si="1155"/>
        <v>0</v>
      </c>
      <c r="N8254" s="3">
        <f t="shared" si="1156"/>
        <v>0</v>
      </c>
      <c r="O8254" s="3">
        <f>IF(H8254="Reg", MIN(Inputs!$B$2, I8254*Inputs!$B$10, (Inputs!$B$8-I8254)/Inputs!$B$9), 0)</f>
        <v>23.922418559098585</v>
      </c>
      <c r="P8254" s="3">
        <f t="shared" si="1157"/>
        <v>0</v>
      </c>
      <c r="Q8254" s="3">
        <f t="shared" si="1158"/>
        <v>215.54099121747825</v>
      </c>
      <c r="R8254" s="3">
        <f>I8254 + M8254*Inputs!$B$9 - N8254/Inputs!$B$10</f>
        <v>317.5587821954623</v>
      </c>
    </row>
    <row r="8255" spans="1:18" x14ac:dyDescent="0.3">
      <c r="A8255" s="4">
        <v>46366.875</v>
      </c>
      <c r="B8255" s="3">
        <v>26.172499999999999</v>
      </c>
      <c r="C8255" s="3">
        <v>9.36</v>
      </c>
      <c r="D8255" s="3">
        <f t="shared" si="1152"/>
        <v>28.964479166666663</v>
      </c>
      <c r="E8255" s="3">
        <f>MAX(B8255 - D8255/Inputs!$B$5, 0)</f>
        <v>0</v>
      </c>
      <c r="F8255" s="3">
        <f>MAX(D8255*Inputs!$B$5 - B8255, 0)</f>
        <v>0</v>
      </c>
      <c r="G8255" s="3">
        <f t="shared" si="1153"/>
        <v>9.36</v>
      </c>
      <c r="H8255" t="str">
        <f t="shared" si="1154"/>
        <v>Reg</v>
      </c>
      <c r="I8255" s="3">
        <f t="shared" si="1159"/>
        <v>317.5587821954623</v>
      </c>
      <c r="J8255" s="3">
        <f t="shared" si="1160"/>
        <v>340</v>
      </c>
      <c r="K8255" s="3">
        <f>MIN(Inputs!$B$2, (Inputs!$B$8 - I8255)/Inputs!$B$9)</f>
        <v>23.922418559098585</v>
      </c>
      <c r="L8255" s="3">
        <f>MAX(MIN(Inputs!$B$2, I8255*Inputs!$B$10, Inputs!$B$8*Inputs!$B$4 - J8255), 0)</f>
        <v>0</v>
      </c>
      <c r="M8255" s="3">
        <f t="shared" si="1155"/>
        <v>0</v>
      </c>
      <c r="N8255" s="3">
        <f t="shared" si="1156"/>
        <v>0</v>
      </c>
      <c r="O8255" s="3">
        <f>IF(H8255="Reg", MIN(Inputs!$B$2, I8255*Inputs!$B$10, (Inputs!$B$8-I8255)/Inputs!$B$9), 0)</f>
        <v>23.922418559098585</v>
      </c>
      <c r="P8255" s="3">
        <f t="shared" si="1157"/>
        <v>0</v>
      </c>
      <c r="Q8255" s="3">
        <f t="shared" si="1158"/>
        <v>223.91383771316274</v>
      </c>
      <c r="R8255" s="3">
        <f>I8255 + M8255*Inputs!$B$9 - N8255/Inputs!$B$10</f>
        <v>317.5587821954623</v>
      </c>
    </row>
    <row r="8256" spans="1:18" x14ac:dyDescent="0.3">
      <c r="A8256" s="4">
        <v>46366.916666666657</v>
      </c>
      <c r="B8256" s="3">
        <v>26.482499999999998</v>
      </c>
      <c r="C8256" s="3">
        <v>6.98</v>
      </c>
      <c r="D8256" s="3">
        <f t="shared" si="1152"/>
        <v>28.964479166666663</v>
      </c>
      <c r="E8256" s="3">
        <f>MAX(B8256 - D8256/Inputs!$B$5, 0)</f>
        <v>0</v>
      </c>
      <c r="F8256" s="3">
        <f>MAX(D8256*Inputs!$B$5 - B8256, 0)</f>
        <v>0</v>
      </c>
      <c r="G8256" s="3">
        <f t="shared" si="1153"/>
        <v>6.98</v>
      </c>
      <c r="H8256" t="str">
        <f t="shared" si="1154"/>
        <v>Reg</v>
      </c>
      <c r="I8256" s="3">
        <f t="shared" si="1159"/>
        <v>317.5587821954623</v>
      </c>
      <c r="J8256" s="3">
        <f t="shared" si="1160"/>
        <v>340</v>
      </c>
      <c r="K8256" s="3">
        <f>MIN(Inputs!$B$2, (Inputs!$B$8 - I8256)/Inputs!$B$9)</f>
        <v>23.922418559098585</v>
      </c>
      <c r="L8256" s="3">
        <f>MAX(MIN(Inputs!$B$2, I8256*Inputs!$B$10, Inputs!$B$8*Inputs!$B$4 - J8256), 0)</f>
        <v>0</v>
      </c>
      <c r="M8256" s="3">
        <f t="shared" si="1155"/>
        <v>0</v>
      </c>
      <c r="N8256" s="3">
        <f t="shared" si="1156"/>
        <v>0</v>
      </c>
      <c r="O8256" s="3">
        <f>IF(H8256="Reg", MIN(Inputs!$B$2, I8256*Inputs!$B$10, (Inputs!$B$8-I8256)/Inputs!$B$9), 0)</f>
        <v>23.922418559098585</v>
      </c>
      <c r="P8256" s="3">
        <f t="shared" si="1157"/>
        <v>0</v>
      </c>
      <c r="Q8256" s="3">
        <f t="shared" si="1158"/>
        <v>166.97848154250812</v>
      </c>
      <c r="R8256" s="3">
        <f>I8256 + M8256*Inputs!$B$9 - N8256/Inputs!$B$10</f>
        <v>317.5587821954623</v>
      </c>
    </row>
    <row r="8257" spans="1:18" x14ac:dyDescent="0.3">
      <c r="A8257" s="4">
        <v>46366.958333333343</v>
      </c>
      <c r="B8257" s="3">
        <v>30.17</v>
      </c>
      <c r="C8257" s="3">
        <v>4</v>
      </c>
      <c r="D8257" s="3">
        <f t="shared" si="1152"/>
        <v>28.964479166666663</v>
      </c>
      <c r="E8257" s="3">
        <f>MAX(B8257 - D8257/Inputs!$B$5, 0)</f>
        <v>0</v>
      </c>
      <c r="F8257" s="3">
        <f>MAX(D8257*Inputs!$B$5 - B8257, 0)</f>
        <v>0</v>
      </c>
      <c r="G8257" s="3">
        <f t="shared" si="1153"/>
        <v>4</v>
      </c>
      <c r="H8257" t="str">
        <f t="shared" si="1154"/>
        <v>Reg</v>
      </c>
      <c r="I8257" s="3">
        <f t="shared" si="1159"/>
        <v>317.5587821954623</v>
      </c>
      <c r="J8257" s="3">
        <f t="shared" si="1160"/>
        <v>340</v>
      </c>
      <c r="K8257" s="3">
        <f>MIN(Inputs!$B$2, (Inputs!$B$8 - I8257)/Inputs!$B$9)</f>
        <v>23.922418559098585</v>
      </c>
      <c r="L8257" s="3">
        <f>MAX(MIN(Inputs!$B$2, I8257*Inputs!$B$10, Inputs!$B$8*Inputs!$B$4 - J8257), 0)</f>
        <v>0</v>
      </c>
      <c r="M8257" s="3">
        <f t="shared" si="1155"/>
        <v>0</v>
      </c>
      <c r="N8257" s="3">
        <f t="shared" si="1156"/>
        <v>0</v>
      </c>
      <c r="O8257" s="3">
        <f>IF(H8257="Reg", MIN(Inputs!$B$2, I8257*Inputs!$B$10, (Inputs!$B$8-I8257)/Inputs!$B$9), 0)</f>
        <v>23.922418559098585</v>
      </c>
      <c r="P8257" s="3">
        <f t="shared" si="1157"/>
        <v>0</v>
      </c>
      <c r="Q8257" s="3">
        <f t="shared" si="1158"/>
        <v>95.689674236394339</v>
      </c>
      <c r="R8257" s="3">
        <f>I8257 + M8257*Inputs!$B$9 - N8257/Inputs!$B$10</f>
        <v>317.5587821954623</v>
      </c>
    </row>
    <row r="8258" spans="1:18" x14ac:dyDescent="0.3">
      <c r="A8258" s="4">
        <v>46367</v>
      </c>
      <c r="B8258" s="3">
        <v>33.56</v>
      </c>
      <c r="C8258" s="3">
        <v>2.3199999999999998</v>
      </c>
      <c r="D8258" s="3">
        <f t="shared" ref="D8258:D8321" si="1161">AVERAGEIFS(B:B, A:A, "&gt;="&amp;INT(A8258), A:A, "&lt;"&amp;INT(A8258)+1)</f>
        <v>43.917604166666656</v>
      </c>
      <c r="E8258" s="3">
        <f>MAX(B8258 - D8258/Inputs!$B$5, 0)</f>
        <v>0</v>
      </c>
      <c r="F8258" s="3">
        <f>MAX(D8258*Inputs!$B$5 - B8258, 0)</f>
        <v>5.0874916666666579</v>
      </c>
      <c r="G8258" s="3">
        <f t="shared" ref="G8258:G8321" si="1162">C8258</f>
        <v>2.3199999999999998</v>
      </c>
      <c r="H8258" t="str">
        <f t="shared" ref="H8258:H8321" si="1163">IF(MAX(E8258, F8258, G8258)&lt;=0, "Idle", IF(AND(G8258&gt;=E8258, G8258&gt;=F8258), "Reg", IF(E8258&gt;=F8258, "Discharge", "Charge")))</f>
        <v>Charge</v>
      </c>
      <c r="I8258" s="3">
        <f t="shared" si="1159"/>
        <v>317.5587821954623</v>
      </c>
      <c r="J8258" s="3">
        <f t="shared" si="1160"/>
        <v>0</v>
      </c>
      <c r="K8258" s="3">
        <f>MIN(Inputs!$B$2, (Inputs!$B$8 - I8258)/Inputs!$B$9)</f>
        <v>23.922418559098585</v>
      </c>
      <c r="L8258" s="3">
        <f>MAX(MIN(Inputs!$B$2, I8258*Inputs!$B$10, Inputs!$B$8*Inputs!$B$4 - J8258), 0)</f>
        <v>170</v>
      </c>
      <c r="M8258" s="3">
        <f t="shared" ref="M8258:M8321" si="1164">IF(H8258="Charge", K8258, 0)</f>
        <v>23.922418559098585</v>
      </c>
      <c r="N8258" s="3">
        <f t="shared" ref="N8258:N8321" si="1165">IF(H8258="Discharge", L8258, 0)</f>
        <v>0</v>
      </c>
      <c r="O8258" s="3">
        <f>IF(H8258="Reg", MIN(Inputs!$B$2, I8258*Inputs!$B$10, (Inputs!$B$8-I8258)/Inputs!$B$9), 0)</f>
        <v>0</v>
      </c>
      <c r="P8258" s="3">
        <f t="shared" ref="P8258:P8321" si="1166">(N8258 - M8258) * B8258</f>
        <v>-802.83636684334851</v>
      </c>
      <c r="Q8258" s="3">
        <f t="shared" ref="Q8258:Q8321" si="1167">O8258 * C8258</f>
        <v>0</v>
      </c>
      <c r="R8258" s="3">
        <f>I8258 + M8258*Inputs!$B$9 - N8258/Inputs!$B$10</f>
        <v>340</v>
      </c>
    </row>
    <row r="8259" spans="1:18" x14ac:dyDescent="0.3">
      <c r="A8259" s="4">
        <v>46367.041666666657</v>
      </c>
      <c r="B8259" s="3">
        <v>34.877500000000005</v>
      </c>
      <c r="C8259" s="3">
        <v>0.78</v>
      </c>
      <c r="D8259" s="3">
        <f t="shared" si="1161"/>
        <v>43.917604166666656</v>
      </c>
      <c r="E8259" s="3">
        <f>MAX(B8259 - D8259/Inputs!$B$5, 0)</f>
        <v>0</v>
      </c>
      <c r="F8259" s="3">
        <f>MAX(D8259*Inputs!$B$5 - B8259, 0)</f>
        <v>3.7699916666666553</v>
      </c>
      <c r="G8259" s="3">
        <f t="shared" si="1162"/>
        <v>0.78</v>
      </c>
      <c r="H8259" t="str">
        <f t="shared" si="1163"/>
        <v>Charge</v>
      </c>
      <c r="I8259" s="3">
        <f t="shared" ref="I8259:I8322" si="1168">R8258</f>
        <v>340</v>
      </c>
      <c r="J8259" s="3">
        <f t="shared" ref="J8259:J8322" si="1169">IF(INT(A8259)=INT(A8258), J8258 + N8258, 0)</f>
        <v>0</v>
      </c>
      <c r="K8259" s="3">
        <f>MIN(Inputs!$B$2, (Inputs!$B$8 - I8259)/Inputs!$B$9)</f>
        <v>0</v>
      </c>
      <c r="L8259" s="3">
        <f>MAX(MIN(Inputs!$B$2, I8259*Inputs!$B$10, Inputs!$B$8*Inputs!$B$4 - J8259), 0)</f>
        <v>170</v>
      </c>
      <c r="M8259" s="3">
        <f t="shared" si="1164"/>
        <v>0</v>
      </c>
      <c r="N8259" s="3">
        <f t="shared" si="1165"/>
        <v>0</v>
      </c>
      <c r="O8259" s="3">
        <f>IF(H8259="Reg", MIN(Inputs!$B$2, I8259*Inputs!$B$10, (Inputs!$B$8-I8259)/Inputs!$B$9), 0)</f>
        <v>0</v>
      </c>
      <c r="P8259" s="3">
        <f t="shared" si="1166"/>
        <v>0</v>
      </c>
      <c r="Q8259" s="3">
        <f t="shared" si="1167"/>
        <v>0</v>
      </c>
      <c r="R8259" s="3">
        <f>I8259 + M8259*Inputs!$B$9 - N8259/Inputs!$B$10</f>
        <v>340</v>
      </c>
    </row>
    <row r="8260" spans="1:18" x14ac:dyDescent="0.3">
      <c r="A8260" s="4">
        <v>46367.083333333343</v>
      </c>
      <c r="B8260" s="3">
        <v>43.432500000000005</v>
      </c>
      <c r="C8260" s="3">
        <v>0.7</v>
      </c>
      <c r="D8260" s="3">
        <f t="shared" si="1161"/>
        <v>43.917604166666656</v>
      </c>
      <c r="E8260" s="3">
        <f>MAX(B8260 - D8260/Inputs!$B$5, 0)</f>
        <v>0</v>
      </c>
      <c r="F8260" s="3">
        <f>MAX(D8260*Inputs!$B$5 - B8260, 0)</f>
        <v>0</v>
      </c>
      <c r="G8260" s="3">
        <f t="shared" si="1162"/>
        <v>0.7</v>
      </c>
      <c r="H8260" t="str">
        <f t="shared" si="1163"/>
        <v>Reg</v>
      </c>
      <c r="I8260" s="3">
        <f t="shared" si="1168"/>
        <v>340</v>
      </c>
      <c r="J8260" s="3">
        <f t="shared" si="1169"/>
        <v>0</v>
      </c>
      <c r="K8260" s="3">
        <f>MIN(Inputs!$B$2, (Inputs!$B$8 - I8260)/Inputs!$B$9)</f>
        <v>0</v>
      </c>
      <c r="L8260" s="3">
        <f>MAX(MIN(Inputs!$B$2, I8260*Inputs!$B$10, Inputs!$B$8*Inputs!$B$4 - J8260), 0)</f>
        <v>170</v>
      </c>
      <c r="M8260" s="3">
        <f t="shared" si="1164"/>
        <v>0</v>
      </c>
      <c r="N8260" s="3">
        <f t="shared" si="1165"/>
        <v>0</v>
      </c>
      <c r="O8260" s="3">
        <f>IF(H8260="Reg", MIN(Inputs!$B$2, I8260*Inputs!$B$10, (Inputs!$B$8-I8260)/Inputs!$B$9), 0)</f>
        <v>0</v>
      </c>
      <c r="P8260" s="3">
        <f t="shared" si="1166"/>
        <v>0</v>
      </c>
      <c r="Q8260" s="3">
        <f t="shared" si="1167"/>
        <v>0</v>
      </c>
      <c r="R8260" s="3">
        <f>I8260 + M8260*Inputs!$B$9 - N8260/Inputs!$B$10</f>
        <v>340</v>
      </c>
    </row>
    <row r="8261" spans="1:18" x14ac:dyDescent="0.3">
      <c r="A8261" s="4">
        <v>46367.125</v>
      </c>
      <c r="B8261" s="3">
        <v>47.414999999999999</v>
      </c>
      <c r="C8261" s="3">
        <v>0.64</v>
      </c>
      <c r="D8261" s="3">
        <f t="shared" si="1161"/>
        <v>43.917604166666656</v>
      </c>
      <c r="E8261" s="3">
        <f>MAX(B8261 - D8261/Inputs!$B$5, 0)</f>
        <v>0</v>
      </c>
      <c r="F8261" s="3">
        <f>MAX(D8261*Inputs!$B$5 - B8261, 0)</f>
        <v>0</v>
      </c>
      <c r="G8261" s="3">
        <f t="shared" si="1162"/>
        <v>0.64</v>
      </c>
      <c r="H8261" t="str">
        <f t="shared" si="1163"/>
        <v>Reg</v>
      </c>
      <c r="I8261" s="3">
        <f t="shared" si="1168"/>
        <v>340</v>
      </c>
      <c r="J8261" s="3">
        <f t="shared" si="1169"/>
        <v>0</v>
      </c>
      <c r="K8261" s="3">
        <f>MIN(Inputs!$B$2, (Inputs!$B$8 - I8261)/Inputs!$B$9)</f>
        <v>0</v>
      </c>
      <c r="L8261" s="3">
        <f>MAX(MIN(Inputs!$B$2, I8261*Inputs!$B$10, Inputs!$B$8*Inputs!$B$4 - J8261), 0)</f>
        <v>170</v>
      </c>
      <c r="M8261" s="3">
        <f t="shared" si="1164"/>
        <v>0</v>
      </c>
      <c r="N8261" s="3">
        <f t="shared" si="1165"/>
        <v>0</v>
      </c>
      <c r="O8261" s="3">
        <f>IF(H8261="Reg", MIN(Inputs!$B$2, I8261*Inputs!$B$10, (Inputs!$B$8-I8261)/Inputs!$B$9), 0)</f>
        <v>0</v>
      </c>
      <c r="P8261" s="3">
        <f t="shared" si="1166"/>
        <v>0</v>
      </c>
      <c r="Q8261" s="3">
        <f t="shared" si="1167"/>
        <v>0</v>
      </c>
      <c r="R8261" s="3">
        <f>I8261 + M8261*Inputs!$B$9 - N8261/Inputs!$B$10</f>
        <v>340</v>
      </c>
    </row>
    <row r="8262" spans="1:18" x14ac:dyDescent="0.3">
      <c r="A8262" s="4">
        <v>46367.166666666657</v>
      </c>
      <c r="B8262" s="3">
        <v>65.09</v>
      </c>
      <c r="C8262" s="3">
        <v>0.84</v>
      </c>
      <c r="D8262" s="3">
        <f t="shared" si="1161"/>
        <v>43.917604166666656</v>
      </c>
      <c r="E8262" s="3">
        <f>MAX(B8262 - D8262/Inputs!$B$5, 0)</f>
        <v>15.183631628787893</v>
      </c>
      <c r="F8262" s="3">
        <f>MAX(D8262*Inputs!$B$5 - B8262, 0)</f>
        <v>0</v>
      </c>
      <c r="G8262" s="3">
        <f t="shared" si="1162"/>
        <v>0.84</v>
      </c>
      <c r="H8262" t="str">
        <f t="shared" si="1163"/>
        <v>Discharge</v>
      </c>
      <c r="I8262" s="3">
        <f t="shared" si="1168"/>
        <v>340</v>
      </c>
      <c r="J8262" s="3">
        <f t="shared" si="1169"/>
        <v>0</v>
      </c>
      <c r="K8262" s="3">
        <f>MIN(Inputs!$B$2, (Inputs!$B$8 - I8262)/Inputs!$B$9)</f>
        <v>0</v>
      </c>
      <c r="L8262" s="3">
        <f>MAX(MIN(Inputs!$B$2, I8262*Inputs!$B$10, Inputs!$B$8*Inputs!$B$4 - J8262), 0)</f>
        <v>170</v>
      </c>
      <c r="M8262" s="3">
        <f t="shared" si="1164"/>
        <v>0</v>
      </c>
      <c r="N8262" s="3">
        <f t="shared" si="1165"/>
        <v>170</v>
      </c>
      <c r="O8262" s="3">
        <f>IF(H8262="Reg", MIN(Inputs!$B$2, I8262*Inputs!$B$10, (Inputs!$B$8-I8262)/Inputs!$B$9), 0)</f>
        <v>0</v>
      </c>
      <c r="P8262" s="3">
        <f t="shared" si="1166"/>
        <v>11065.300000000001</v>
      </c>
      <c r="Q8262" s="3">
        <f t="shared" si="1167"/>
        <v>0</v>
      </c>
      <c r="R8262" s="3">
        <f>I8262 + M8262*Inputs!$B$9 - N8262/Inputs!$B$10</f>
        <v>158.77939109773115</v>
      </c>
    </row>
    <row r="8263" spans="1:18" x14ac:dyDescent="0.3">
      <c r="A8263" s="4">
        <v>46367.208333333343</v>
      </c>
      <c r="B8263" s="3">
        <v>82.685000000000002</v>
      </c>
      <c r="C8263" s="3">
        <v>1.2</v>
      </c>
      <c r="D8263" s="3">
        <f t="shared" si="1161"/>
        <v>43.917604166666656</v>
      </c>
      <c r="E8263" s="3">
        <f>MAX(B8263 - D8263/Inputs!$B$5, 0)</f>
        <v>32.778631628787892</v>
      </c>
      <c r="F8263" s="3">
        <f>MAX(D8263*Inputs!$B$5 - B8263, 0)</f>
        <v>0</v>
      </c>
      <c r="G8263" s="3">
        <f t="shared" si="1162"/>
        <v>1.2</v>
      </c>
      <c r="H8263" t="str">
        <f t="shared" si="1163"/>
        <v>Discharge</v>
      </c>
      <c r="I8263" s="3">
        <f t="shared" si="1168"/>
        <v>158.77939109773115</v>
      </c>
      <c r="J8263" s="3">
        <f t="shared" si="1169"/>
        <v>170</v>
      </c>
      <c r="K8263" s="3">
        <f>MIN(Inputs!$B$2, (Inputs!$B$8 - I8263)/Inputs!$B$9)</f>
        <v>170</v>
      </c>
      <c r="L8263" s="3">
        <f>MAX(MIN(Inputs!$B$2, I8263*Inputs!$B$10, Inputs!$B$8*Inputs!$B$4 - J8263), 0)</f>
        <v>148.94827166799323</v>
      </c>
      <c r="M8263" s="3">
        <f t="shared" si="1164"/>
        <v>0</v>
      </c>
      <c r="N8263" s="3">
        <f t="shared" si="1165"/>
        <v>148.94827166799323</v>
      </c>
      <c r="O8263" s="3">
        <f>IF(H8263="Reg", MIN(Inputs!$B$2, I8263*Inputs!$B$10, (Inputs!$B$8-I8263)/Inputs!$B$9), 0)</f>
        <v>0</v>
      </c>
      <c r="P8263" s="3">
        <f t="shared" si="1166"/>
        <v>12315.78784286802</v>
      </c>
      <c r="Q8263" s="3">
        <f t="shared" si="1167"/>
        <v>0</v>
      </c>
      <c r="R8263" s="3">
        <f>I8263 + M8263*Inputs!$B$9 - N8263/Inputs!$B$10</f>
        <v>0</v>
      </c>
    </row>
    <row r="8264" spans="1:18" x14ac:dyDescent="0.3">
      <c r="A8264" s="4">
        <v>46367.25</v>
      </c>
      <c r="B8264" s="3">
        <v>86.474999999999994</v>
      </c>
      <c r="C8264" s="3">
        <v>4.51</v>
      </c>
      <c r="D8264" s="3">
        <f t="shared" si="1161"/>
        <v>43.917604166666656</v>
      </c>
      <c r="E8264" s="3">
        <f>MAX(B8264 - D8264/Inputs!$B$5, 0)</f>
        <v>36.568631628787884</v>
      </c>
      <c r="F8264" s="3">
        <f>MAX(D8264*Inputs!$B$5 - B8264, 0)</f>
        <v>0</v>
      </c>
      <c r="G8264" s="3">
        <f t="shared" si="1162"/>
        <v>4.51</v>
      </c>
      <c r="H8264" t="str">
        <f t="shared" si="1163"/>
        <v>Discharge</v>
      </c>
      <c r="I8264" s="3">
        <f t="shared" si="1168"/>
        <v>0</v>
      </c>
      <c r="J8264" s="3">
        <f t="shared" si="1169"/>
        <v>318.94827166799325</v>
      </c>
      <c r="K8264" s="3">
        <f>MIN(Inputs!$B$2, (Inputs!$B$8 - I8264)/Inputs!$B$9)</f>
        <v>170</v>
      </c>
      <c r="L8264" s="3">
        <f>MAX(MIN(Inputs!$B$2, I8264*Inputs!$B$10, Inputs!$B$8*Inputs!$B$4 - J8264), 0)</f>
        <v>0</v>
      </c>
      <c r="M8264" s="3">
        <f t="shared" si="1164"/>
        <v>0</v>
      </c>
      <c r="N8264" s="3">
        <f t="shared" si="1165"/>
        <v>0</v>
      </c>
      <c r="O8264" s="3">
        <f>IF(H8264="Reg", MIN(Inputs!$B$2, I8264*Inputs!$B$10, (Inputs!$B$8-I8264)/Inputs!$B$9), 0)</f>
        <v>0</v>
      </c>
      <c r="P8264" s="3">
        <f t="shared" si="1166"/>
        <v>0</v>
      </c>
      <c r="Q8264" s="3">
        <f t="shared" si="1167"/>
        <v>0</v>
      </c>
      <c r="R8264" s="3">
        <f>I8264 + M8264*Inputs!$B$9 - N8264/Inputs!$B$10</f>
        <v>0</v>
      </c>
    </row>
    <row r="8265" spans="1:18" x14ac:dyDescent="0.3">
      <c r="A8265" s="4">
        <v>46367.291666666657</v>
      </c>
      <c r="B8265" s="3">
        <v>96.634999999999991</v>
      </c>
      <c r="C8265" s="3">
        <v>7.92</v>
      </c>
      <c r="D8265" s="3">
        <f t="shared" si="1161"/>
        <v>43.917604166666656</v>
      </c>
      <c r="E8265" s="3">
        <f>MAX(B8265 - D8265/Inputs!$B$5, 0)</f>
        <v>46.72863162878788</v>
      </c>
      <c r="F8265" s="3">
        <f>MAX(D8265*Inputs!$B$5 - B8265, 0)</f>
        <v>0</v>
      </c>
      <c r="G8265" s="3">
        <f t="shared" si="1162"/>
        <v>7.92</v>
      </c>
      <c r="H8265" t="str">
        <f t="shared" si="1163"/>
        <v>Discharge</v>
      </c>
      <c r="I8265" s="3">
        <f t="shared" si="1168"/>
        <v>0</v>
      </c>
      <c r="J8265" s="3">
        <f t="shared" si="1169"/>
        <v>318.94827166799325</v>
      </c>
      <c r="K8265" s="3">
        <f>MIN(Inputs!$B$2, (Inputs!$B$8 - I8265)/Inputs!$B$9)</f>
        <v>170</v>
      </c>
      <c r="L8265" s="3">
        <f>MAX(MIN(Inputs!$B$2, I8265*Inputs!$B$10, Inputs!$B$8*Inputs!$B$4 - J8265), 0)</f>
        <v>0</v>
      </c>
      <c r="M8265" s="3">
        <f t="shared" si="1164"/>
        <v>0</v>
      </c>
      <c r="N8265" s="3">
        <f t="shared" si="1165"/>
        <v>0</v>
      </c>
      <c r="O8265" s="3">
        <f>IF(H8265="Reg", MIN(Inputs!$B$2, I8265*Inputs!$B$10, (Inputs!$B$8-I8265)/Inputs!$B$9), 0)</f>
        <v>0</v>
      </c>
      <c r="P8265" s="3">
        <f t="shared" si="1166"/>
        <v>0</v>
      </c>
      <c r="Q8265" s="3">
        <f t="shared" si="1167"/>
        <v>0</v>
      </c>
      <c r="R8265" s="3">
        <f>I8265 + M8265*Inputs!$B$9 - N8265/Inputs!$B$10</f>
        <v>0</v>
      </c>
    </row>
    <row r="8266" spans="1:18" x14ac:dyDescent="0.3">
      <c r="A8266" s="4">
        <v>46367.333333333343</v>
      </c>
      <c r="B8266" s="3">
        <v>72.180000000000007</v>
      </c>
      <c r="C8266" s="3">
        <v>4.57</v>
      </c>
      <c r="D8266" s="3">
        <f t="shared" si="1161"/>
        <v>43.917604166666656</v>
      </c>
      <c r="E8266" s="3">
        <f>MAX(B8266 - D8266/Inputs!$B$5, 0)</f>
        <v>22.273631628787896</v>
      </c>
      <c r="F8266" s="3">
        <f>MAX(D8266*Inputs!$B$5 - B8266, 0)</f>
        <v>0</v>
      </c>
      <c r="G8266" s="3">
        <f t="shared" si="1162"/>
        <v>4.57</v>
      </c>
      <c r="H8266" t="str">
        <f t="shared" si="1163"/>
        <v>Discharge</v>
      </c>
      <c r="I8266" s="3">
        <f t="shared" si="1168"/>
        <v>0</v>
      </c>
      <c r="J8266" s="3">
        <f t="shared" si="1169"/>
        <v>318.94827166799325</v>
      </c>
      <c r="K8266" s="3">
        <f>MIN(Inputs!$B$2, (Inputs!$B$8 - I8266)/Inputs!$B$9)</f>
        <v>170</v>
      </c>
      <c r="L8266" s="3">
        <f>MAX(MIN(Inputs!$B$2, I8266*Inputs!$B$10, Inputs!$B$8*Inputs!$B$4 - J8266), 0)</f>
        <v>0</v>
      </c>
      <c r="M8266" s="3">
        <f t="shared" si="1164"/>
        <v>0</v>
      </c>
      <c r="N8266" s="3">
        <f t="shared" si="1165"/>
        <v>0</v>
      </c>
      <c r="O8266" s="3">
        <f>IF(H8266="Reg", MIN(Inputs!$B$2, I8266*Inputs!$B$10, (Inputs!$B$8-I8266)/Inputs!$B$9), 0)</f>
        <v>0</v>
      </c>
      <c r="P8266" s="3">
        <f t="shared" si="1166"/>
        <v>0</v>
      </c>
      <c r="Q8266" s="3">
        <f t="shared" si="1167"/>
        <v>0</v>
      </c>
      <c r="R8266" s="3">
        <f>I8266 + M8266*Inputs!$B$9 - N8266/Inputs!$B$10</f>
        <v>0</v>
      </c>
    </row>
    <row r="8267" spans="1:18" x14ac:dyDescent="0.3">
      <c r="A8267" s="4">
        <v>46367.375</v>
      </c>
      <c r="B8267" s="3">
        <v>55.61</v>
      </c>
      <c r="C8267" s="3">
        <v>2.29</v>
      </c>
      <c r="D8267" s="3">
        <f t="shared" si="1161"/>
        <v>43.917604166666656</v>
      </c>
      <c r="E8267" s="3">
        <f>MAX(B8267 - D8267/Inputs!$B$5, 0)</f>
        <v>5.703631628787889</v>
      </c>
      <c r="F8267" s="3">
        <f>MAX(D8267*Inputs!$B$5 - B8267, 0)</f>
        <v>0</v>
      </c>
      <c r="G8267" s="3">
        <f t="shared" si="1162"/>
        <v>2.29</v>
      </c>
      <c r="H8267" t="str">
        <f t="shared" si="1163"/>
        <v>Discharge</v>
      </c>
      <c r="I8267" s="3">
        <f t="shared" si="1168"/>
        <v>0</v>
      </c>
      <c r="J8267" s="3">
        <f t="shared" si="1169"/>
        <v>318.94827166799325</v>
      </c>
      <c r="K8267" s="3">
        <f>MIN(Inputs!$B$2, (Inputs!$B$8 - I8267)/Inputs!$B$9)</f>
        <v>170</v>
      </c>
      <c r="L8267" s="3">
        <f>MAX(MIN(Inputs!$B$2, I8267*Inputs!$B$10, Inputs!$B$8*Inputs!$B$4 - J8267), 0)</f>
        <v>0</v>
      </c>
      <c r="M8267" s="3">
        <f t="shared" si="1164"/>
        <v>0</v>
      </c>
      <c r="N8267" s="3">
        <f t="shared" si="1165"/>
        <v>0</v>
      </c>
      <c r="O8267" s="3">
        <f>IF(H8267="Reg", MIN(Inputs!$B$2, I8267*Inputs!$B$10, (Inputs!$B$8-I8267)/Inputs!$B$9), 0)</f>
        <v>0</v>
      </c>
      <c r="P8267" s="3">
        <f t="shared" si="1166"/>
        <v>0</v>
      </c>
      <c r="Q8267" s="3">
        <f t="shared" si="1167"/>
        <v>0</v>
      </c>
      <c r="R8267" s="3">
        <f>I8267 + M8267*Inputs!$B$9 - N8267/Inputs!$B$10</f>
        <v>0</v>
      </c>
    </row>
    <row r="8268" spans="1:18" x14ac:dyDescent="0.3">
      <c r="A8268" s="4">
        <v>46367.416666666657</v>
      </c>
      <c r="B8268" s="3">
        <v>40.39</v>
      </c>
      <c r="C8268" s="3">
        <v>2.15</v>
      </c>
      <c r="D8268" s="3">
        <f t="shared" si="1161"/>
        <v>43.917604166666656</v>
      </c>
      <c r="E8268" s="3">
        <f>MAX(B8268 - D8268/Inputs!$B$5, 0)</f>
        <v>0</v>
      </c>
      <c r="F8268" s="3">
        <f>MAX(D8268*Inputs!$B$5 - B8268, 0)</f>
        <v>0</v>
      </c>
      <c r="G8268" s="3">
        <f t="shared" si="1162"/>
        <v>2.15</v>
      </c>
      <c r="H8268" t="str">
        <f t="shared" si="1163"/>
        <v>Reg</v>
      </c>
      <c r="I8268" s="3">
        <f t="shared" si="1168"/>
        <v>0</v>
      </c>
      <c r="J8268" s="3">
        <f t="shared" si="1169"/>
        <v>318.94827166799325</v>
      </c>
      <c r="K8268" s="3">
        <f>MIN(Inputs!$B$2, (Inputs!$B$8 - I8268)/Inputs!$B$9)</f>
        <v>170</v>
      </c>
      <c r="L8268" s="3">
        <f>MAX(MIN(Inputs!$B$2, I8268*Inputs!$B$10, Inputs!$B$8*Inputs!$B$4 - J8268), 0)</f>
        <v>0</v>
      </c>
      <c r="M8268" s="3">
        <f t="shared" si="1164"/>
        <v>0</v>
      </c>
      <c r="N8268" s="3">
        <f t="shared" si="1165"/>
        <v>0</v>
      </c>
      <c r="O8268" s="3">
        <f>IF(H8268="Reg", MIN(Inputs!$B$2, I8268*Inputs!$B$10, (Inputs!$B$8-I8268)/Inputs!$B$9), 0)</f>
        <v>0</v>
      </c>
      <c r="P8268" s="3">
        <f t="shared" si="1166"/>
        <v>0</v>
      </c>
      <c r="Q8268" s="3">
        <f t="shared" si="1167"/>
        <v>0</v>
      </c>
      <c r="R8268" s="3">
        <f>I8268 + M8268*Inputs!$B$9 - N8268/Inputs!$B$10</f>
        <v>0</v>
      </c>
    </row>
    <row r="8269" spans="1:18" x14ac:dyDescent="0.3">
      <c r="A8269" s="4">
        <v>46367.458333333343</v>
      </c>
      <c r="B8269" s="3">
        <v>30.824999999999999</v>
      </c>
      <c r="C8269" s="3">
        <v>0.89</v>
      </c>
      <c r="D8269" s="3">
        <f t="shared" si="1161"/>
        <v>43.917604166666656</v>
      </c>
      <c r="E8269" s="3">
        <f>MAX(B8269 - D8269/Inputs!$B$5, 0)</f>
        <v>0</v>
      </c>
      <c r="F8269" s="3">
        <f>MAX(D8269*Inputs!$B$5 - B8269, 0)</f>
        <v>7.8224916666666608</v>
      </c>
      <c r="G8269" s="3">
        <f t="shared" si="1162"/>
        <v>0.89</v>
      </c>
      <c r="H8269" t="str">
        <f t="shared" si="1163"/>
        <v>Charge</v>
      </c>
      <c r="I8269" s="3">
        <f t="shared" si="1168"/>
        <v>0</v>
      </c>
      <c r="J8269" s="3">
        <f t="shared" si="1169"/>
        <v>318.94827166799325</v>
      </c>
      <c r="K8269" s="3">
        <f>MIN(Inputs!$B$2, (Inputs!$B$8 - I8269)/Inputs!$B$9)</f>
        <v>170</v>
      </c>
      <c r="L8269" s="3">
        <f>MAX(MIN(Inputs!$B$2, I8269*Inputs!$B$10, Inputs!$B$8*Inputs!$B$4 - J8269), 0)</f>
        <v>0</v>
      </c>
      <c r="M8269" s="3">
        <f t="shared" si="1164"/>
        <v>170</v>
      </c>
      <c r="N8269" s="3">
        <f t="shared" si="1165"/>
        <v>0</v>
      </c>
      <c r="O8269" s="3">
        <f>IF(H8269="Reg", MIN(Inputs!$B$2, I8269*Inputs!$B$10, (Inputs!$B$8-I8269)/Inputs!$B$9), 0)</f>
        <v>0</v>
      </c>
      <c r="P8269" s="3">
        <f t="shared" si="1166"/>
        <v>-5240.25</v>
      </c>
      <c r="Q8269" s="3">
        <f t="shared" si="1167"/>
        <v>0</v>
      </c>
      <c r="R8269" s="3">
        <f>I8269 + M8269*Inputs!$B$9 - N8269/Inputs!$B$10</f>
        <v>159.4741358339966</v>
      </c>
    </row>
    <row r="8270" spans="1:18" x14ac:dyDescent="0.3">
      <c r="A8270" s="4">
        <v>46367.5</v>
      </c>
      <c r="B8270" s="3">
        <v>24.93</v>
      </c>
      <c r="C8270" s="3">
        <v>0.8</v>
      </c>
      <c r="D8270" s="3">
        <f t="shared" si="1161"/>
        <v>43.917604166666656</v>
      </c>
      <c r="E8270" s="3">
        <f>MAX(B8270 - D8270/Inputs!$B$5, 0)</f>
        <v>0</v>
      </c>
      <c r="F8270" s="3">
        <f>MAX(D8270*Inputs!$B$5 - B8270, 0)</f>
        <v>13.71749166666666</v>
      </c>
      <c r="G8270" s="3">
        <f t="shared" si="1162"/>
        <v>0.8</v>
      </c>
      <c r="H8270" t="str">
        <f t="shared" si="1163"/>
        <v>Charge</v>
      </c>
      <c r="I8270" s="3">
        <f t="shared" si="1168"/>
        <v>159.4741358339966</v>
      </c>
      <c r="J8270" s="3">
        <f t="shared" si="1169"/>
        <v>318.94827166799325</v>
      </c>
      <c r="K8270" s="3">
        <f>MIN(Inputs!$B$2, (Inputs!$B$8 - I8270)/Inputs!$B$9)</f>
        <v>170</v>
      </c>
      <c r="L8270" s="3">
        <f>MAX(MIN(Inputs!$B$2, I8270*Inputs!$B$10, Inputs!$B$8*Inputs!$B$4 - J8270), 0)</f>
        <v>21.051728332006746</v>
      </c>
      <c r="M8270" s="3">
        <f t="shared" si="1164"/>
        <v>170</v>
      </c>
      <c r="N8270" s="3">
        <f t="shared" si="1165"/>
        <v>0</v>
      </c>
      <c r="O8270" s="3">
        <f>IF(H8270="Reg", MIN(Inputs!$B$2, I8270*Inputs!$B$10, (Inputs!$B$8-I8270)/Inputs!$B$9), 0)</f>
        <v>0</v>
      </c>
      <c r="P8270" s="3">
        <f t="shared" si="1166"/>
        <v>-4238.1000000000004</v>
      </c>
      <c r="Q8270" s="3">
        <f t="shared" si="1167"/>
        <v>0</v>
      </c>
      <c r="R8270" s="3">
        <f>I8270 + M8270*Inputs!$B$9 - N8270/Inputs!$B$10</f>
        <v>318.9482716679932</v>
      </c>
    </row>
    <row r="8271" spans="1:18" x14ac:dyDescent="0.3">
      <c r="A8271" s="4">
        <v>46367.541666666657</v>
      </c>
      <c r="B8271" s="3">
        <v>20.767500000000002</v>
      </c>
      <c r="C8271" s="3">
        <v>0.83</v>
      </c>
      <c r="D8271" s="3">
        <f t="shared" si="1161"/>
        <v>43.917604166666656</v>
      </c>
      <c r="E8271" s="3">
        <f>MAX(B8271 - D8271/Inputs!$B$5, 0)</f>
        <v>0</v>
      </c>
      <c r="F8271" s="3">
        <f>MAX(D8271*Inputs!$B$5 - B8271, 0)</f>
        <v>17.879991666666658</v>
      </c>
      <c r="G8271" s="3">
        <f t="shared" si="1162"/>
        <v>0.83</v>
      </c>
      <c r="H8271" t="str">
        <f t="shared" si="1163"/>
        <v>Charge</v>
      </c>
      <c r="I8271" s="3">
        <f t="shared" si="1168"/>
        <v>318.9482716679932</v>
      </c>
      <c r="J8271" s="3">
        <f t="shared" si="1169"/>
        <v>318.94827166799325</v>
      </c>
      <c r="K8271" s="3">
        <f>MIN(Inputs!$B$2, (Inputs!$B$8 - I8271)/Inputs!$B$9)</f>
        <v>22.44121780453775</v>
      </c>
      <c r="L8271" s="3">
        <f>MAX(MIN(Inputs!$B$2, I8271*Inputs!$B$10, Inputs!$B$8*Inputs!$B$4 - J8271), 0)</f>
        <v>21.051728332006746</v>
      </c>
      <c r="M8271" s="3">
        <f t="shared" si="1164"/>
        <v>22.44121780453775</v>
      </c>
      <c r="N8271" s="3">
        <f t="shared" si="1165"/>
        <v>0</v>
      </c>
      <c r="O8271" s="3">
        <f>IF(H8271="Reg", MIN(Inputs!$B$2, I8271*Inputs!$B$10, (Inputs!$B$8-I8271)/Inputs!$B$9), 0)</f>
        <v>0</v>
      </c>
      <c r="P8271" s="3">
        <f t="shared" si="1166"/>
        <v>-466.04799075573777</v>
      </c>
      <c r="Q8271" s="3">
        <f t="shared" si="1167"/>
        <v>0</v>
      </c>
      <c r="R8271" s="3">
        <f>I8271 + M8271*Inputs!$B$9 - N8271/Inputs!$B$10</f>
        <v>340</v>
      </c>
    </row>
    <row r="8272" spans="1:18" x14ac:dyDescent="0.3">
      <c r="A8272" s="4">
        <v>46367.583333333343</v>
      </c>
      <c r="B8272" s="3">
        <v>5.2350000000000003</v>
      </c>
      <c r="C8272" s="3">
        <v>0.92</v>
      </c>
      <c r="D8272" s="3">
        <f t="shared" si="1161"/>
        <v>43.917604166666656</v>
      </c>
      <c r="E8272" s="3">
        <f>MAX(B8272 - D8272/Inputs!$B$5, 0)</f>
        <v>0</v>
      </c>
      <c r="F8272" s="3">
        <f>MAX(D8272*Inputs!$B$5 - B8272, 0)</f>
        <v>33.412491666666661</v>
      </c>
      <c r="G8272" s="3">
        <f t="shared" si="1162"/>
        <v>0.92</v>
      </c>
      <c r="H8272" t="str">
        <f t="shared" si="1163"/>
        <v>Charge</v>
      </c>
      <c r="I8272" s="3">
        <f t="shared" si="1168"/>
        <v>340</v>
      </c>
      <c r="J8272" s="3">
        <f t="shared" si="1169"/>
        <v>318.94827166799325</v>
      </c>
      <c r="K8272" s="3">
        <f>MIN(Inputs!$B$2, (Inputs!$B$8 - I8272)/Inputs!$B$9)</f>
        <v>0</v>
      </c>
      <c r="L8272" s="3">
        <f>MAX(MIN(Inputs!$B$2, I8272*Inputs!$B$10, Inputs!$B$8*Inputs!$B$4 - J8272), 0)</f>
        <v>21.051728332006746</v>
      </c>
      <c r="M8272" s="3">
        <f t="shared" si="1164"/>
        <v>0</v>
      </c>
      <c r="N8272" s="3">
        <f t="shared" si="1165"/>
        <v>0</v>
      </c>
      <c r="O8272" s="3">
        <f>IF(H8272="Reg", MIN(Inputs!$B$2, I8272*Inputs!$B$10, (Inputs!$B$8-I8272)/Inputs!$B$9), 0)</f>
        <v>0</v>
      </c>
      <c r="P8272" s="3">
        <f t="shared" si="1166"/>
        <v>0</v>
      </c>
      <c r="Q8272" s="3">
        <f t="shared" si="1167"/>
        <v>0</v>
      </c>
      <c r="R8272" s="3">
        <f>I8272 + M8272*Inputs!$B$9 - N8272/Inputs!$B$10</f>
        <v>340</v>
      </c>
    </row>
    <row r="8273" spans="1:18" x14ac:dyDescent="0.3">
      <c r="A8273" s="4">
        <v>46367.625</v>
      </c>
      <c r="B8273" s="3">
        <v>-2.5000000000000001E-2</v>
      </c>
      <c r="C8273" s="3">
        <v>0.98</v>
      </c>
      <c r="D8273" s="3">
        <f t="shared" si="1161"/>
        <v>43.917604166666656</v>
      </c>
      <c r="E8273" s="3">
        <f>MAX(B8273 - D8273/Inputs!$B$5, 0)</f>
        <v>0</v>
      </c>
      <c r="F8273" s="3">
        <f>MAX(D8273*Inputs!$B$5 - B8273, 0)</f>
        <v>38.672491666666659</v>
      </c>
      <c r="G8273" s="3">
        <f t="shared" si="1162"/>
        <v>0.98</v>
      </c>
      <c r="H8273" t="str">
        <f t="shared" si="1163"/>
        <v>Charge</v>
      </c>
      <c r="I8273" s="3">
        <f t="shared" si="1168"/>
        <v>340</v>
      </c>
      <c r="J8273" s="3">
        <f t="shared" si="1169"/>
        <v>318.94827166799325</v>
      </c>
      <c r="K8273" s="3">
        <f>MIN(Inputs!$B$2, (Inputs!$B$8 - I8273)/Inputs!$B$9)</f>
        <v>0</v>
      </c>
      <c r="L8273" s="3">
        <f>MAX(MIN(Inputs!$B$2, I8273*Inputs!$B$10, Inputs!$B$8*Inputs!$B$4 - J8273), 0)</f>
        <v>21.051728332006746</v>
      </c>
      <c r="M8273" s="3">
        <f t="shared" si="1164"/>
        <v>0</v>
      </c>
      <c r="N8273" s="3">
        <f t="shared" si="1165"/>
        <v>0</v>
      </c>
      <c r="O8273" s="3">
        <f>IF(H8273="Reg", MIN(Inputs!$B$2, I8273*Inputs!$B$10, (Inputs!$B$8-I8273)/Inputs!$B$9), 0)</f>
        <v>0</v>
      </c>
      <c r="P8273" s="3">
        <f t="shared" si="1166"/>
        <v>0</v>
      </c>
      <c r="Q8273" s="3">
        <f t="shared" si="1167"/>
        <v>0</v>
      </c>
      <c r="R8273" s="3">
        <f>I8273 + M8273*Inputs!$B$9 - N8273/Inputs!$B$10</f>
        <v>340</v>
      </c>
    </row>
    <row r="8274" spans="1:18" x14ac:dyDescent="0.3">
      <c r="A8274" s="4">
        <v>46367.666666666657</v>
      </c>
      <c r="B8274" s="3">
        <v>16.919999999999998</v>
      </c>
      <c r="C8274" s="3">
        <v>0.96</v>
      </c>
      <c r="D8274" s="3">
        <f t="shared" si="1161"/>
        <v>43.917604166666656</v>
      </c>
      <c r="E8274" s="3">
        <f>MAX(B8274 - D8274/Inputs!$B$5, 0)</f>
        <v>0</v>
      </c>
      <c r="F8274" s="3">
        <f>MAX(D8274*Inputs!$B$5 - B8274, 0)</f>
        <v>21.727491666666662</v>
      </c>
      <c r="G8274" s="3">
        <f t="shared" si="1162"/>
        <v>0.96</v>
      </c>
      <c r="H8274" t="str">
        <f t="shared" si="1163"/>
        <v>Charge</v>
      </c>
      <c r="I8274" s="3">
        <f t="shared" si="1168"/>
        <v>340</v>
      </c>
      <c r="J8274" s="3">
        <f t="shared" si="1169"/>
        <v>318.94827166799325</v>
      </c>
      <c r="K8274" s="3">
        <f>MIN(Inputs!$B$2, (Inputs!$B$8 - I8274)/Inputs!$B$9)</f>
        <v>0</v>
      </c>
      <c r="L8274" s="3">
        <f>MAX(MIN(Inputs!$B$2, I8274*Inputs!$B$10, Inputs!$B$8*Inputs!$B$4 - J8274), 0)</f>
        <v>21.051728332006746</v>
      </c>
      <c r="M8274" s="3">
        <f t="shared" si="1164"/>
        <v>0</v>
      </c>
      <c r="N8274" s="3">
        <f t="shared" si="1165"/>
        <v>0</v>
      </c>
      <c r="O8274" s="3">
        <f>IF(H8274="Reg", MIN(Inputs!$B$2, I8274*Inputs!$B$10, (Inputs!$B$8-I8274)/Inputs!$B$9), 0)</f>
        <v>0</v>
      </c>
      <c r="P8274" s="3">
        <f t="shared" si="1166"/>
        <v>0</v>
      </c>
      <c r="Q8274" s="3">
        <f t="shared" si="1167"/>
        <v>0</v>
      </c>
      <c r="R8274" s="3">
        <f>I8274 + M8274*Inputs!$B$9 - N8274/Inputs!$B$10</f>
        <v>340</v>
      </c>
    </row>
    <row r="8275" spans="1:18" x14ac:dyDescent="0.3">
      <c r="A8275" s="4">
        <v>46367.708333333343</v>
      </c>
      <c r="B8275" s="3">
        <v>50.347500000000004</v>
      </c>
      <c r="C8275" s="3">
        <v>3.5</v>
      </c>
      <c r="D8275" s="3">
        <f t="shared" si="1161"/>
        <v>43.917604166666656</v>
      </c>
      <c r="E8275" s="3">
        <f>MAX(B8275 - D8275/Inputs!$B$5, 0)</f>
        <v>0.44113162878789325</v>
      </c>
      <c r="F8275" s="3">
        <f>MAX(D8275*Inputs!$B$5 - B8275, 0)</f>
        <v>0</v>
      </c>
      <c r="G8275" s="3">
        <f t="shared" si="1162"/>
        <v>3.5</v>
      </c>
      <c r="H8275" t="str">
        <f t="shared" si="1163"/>
        <v>Reg</v>
      </c>
      <c r="I8275" s="3">
        <f t="shared" si="1168"/>
        <v>340</v>
      </c>
      <c r="J8275" s="3">
        <f t="shared" si="1169"/>
        <v>318.94827166799325</v>
      </c>
      <c r="K8275" s="3">
        <f>MIN(Inputs!$B$2, (Inputs!$B$8 - I8275)/Inputs!$B$9)</f>
        <v>0</v>
      </c>
      <c r="L8275" s="3">
        <f>MAX(MIN(Inputs!$B$2, I8275*Inputs!$B$10, Inputs!$B$8*Inputs!$B$4 - J8275), 0)</f>
        <v>21.051728332006746</v>
      </c>
      <c r="M8275" s="3">
        <f t="shared" si="1164"/>
        <v>0</v>
      </c>
      <c r="N8275" s="3">
        <f t="shared" si="1165"/>
        <v>0</v>
      </c>
      <c r="O8275" s="3">
        <f>IF(H8275="Reg", MIN(Inputs!$B$2, I8275*Inputs!$B$10, (Inputs!$B$8-I8275)/Inputs!$B$9), 0)</f>
        <v>0</v>
      </c>
      <c r="P8275" s="3">
        <f t="shared" si="1166"/>
        <v>0</v>
      </c>
      <c r="Q8275" s="3">
        <f t="shared" si="1167"/>
        <v>0</v>
      </c>
      <c r="R8275" s="3">
        <f>I8275 + M8275*Inputs!$B$9 - N8275/Inputs!$B$10</f>
        <v>340</v>
      </c>
    </row>
    <row r="8276" spans="1:18" x14ac:dyDescent="0.3">
      <c r="A8276" s="4">
        <v>46367.75</v>
      </c>
      <c r="B8276" s="3">
        <v>53.075000000000003</v>
      </c>
      <c r="C8276" s="3">
        <v>4.46</v>
      </c>
      <c r="D8276" s="3">
        <f t="shared" si="1161"/>
        <v>43.917604166666656</v>
      </c>
      <c r="E8276" s="3">
        <f>MAX(B8276 - D8276/Inputs!$B$5, 0)</f>
        <v>3.1686316287878924</v>
      </c>
      <c r="F8276" s="3">
        <f>MAX(D8276*Inputs!$B$5 - B8276, 0)</f>
        <v>0</v>
      </c>
      <c r="G8276" s="3">
        <f t="shared" si="1162"/>
        <v>4.46</v>
      </c>
      <c r="H8276" t="str">
        <f t="shared" si="1163"/>
        <v>Reg</v>
      </c>
      <c r="I8276" s="3">
        <f t="shared" si="1168"/>
        <v>340</v>
      </c>
      <c r="J8276" s="3">
        <f t="shared" si="1169"/>
        <v>318.94827166799325</v>
      </c>
      <c r="K8276" s="3">
        <f>MIN(Inputs!$B$2, (Inputs!$B$8 - I8276)/Inputs!$B$9)</f>
        <v>0</v>
      </c>
      <c r="L8276" s="3">
        <f>MAX(MIN(Inputs!$B$2, I8276*Inputs!$B$10, Inputs!$B$8*Inputs!$B$4 - J8276), 0)</f>
        <v>21.051728332006746</v>
      </c>
      <c r="M8276" s="3">
        <f t="shared" si="1164"/>
        <v>0</v>
      </c>
      <c r="N8276" s="3">
        <f t="shared" si="1165"/>
        <v>0</v>
      </c>
      <c r="O8276" s="3">
        <f>IF(H8276="Reg", MIN(Inputs!$B$2, I8276*Inputs!$B$10, (Inputs!$B$8-I8276)/Inputs!$B$9), 0)</f>
        <v>0</v>
      </c>
      <c r="P8276" s="3">
        <f t="shared" si="1166"/>
        <v>0</v>
      </c>
      <c r="Q8276" s="3">
        <f t="shared" si="1167"/>
        <v>0</v>
      </c>
      <c r="R8276" s="3">
        <f>I8276 + M8276*Inputs!$B$9 - N8276/Inputs!$B$10</f>
        <v>340</v>
      </c>
    </row>
    <row r="8277" spans="1:18" x14ac:dyDescent="0.3">
      <c r="A8277" s="4">
        <v>46367.791666666657</v>
      </c>
      <c r="B8277" s="3">
        <v>42.185000000000002</v>
      </c>
      <c r="C8277" s="3">
        <v>3.04</v>
      </c>
      <c r="D8277" s="3">
        <f t="shared" si="1161"/>
        <v>43.917604166666656</v>
      </c>
      <c r="E8277" s="3">
        <f>MAX(B8277 - D8277/Inputs!$B$5, 0)</f>
        <v>0</v>
      </c>
      <c r="F8277" s="3">
        <f>MAX(D8277*Inputs!$B$5 - B8277, 0)</f>
        <v>0</v>
      </c>
      <c r="G8277" s="3">
        <f t="shared" si="1162"/>
        <v>3.04</v>
      </c>
      <c r="H8277" t="str">
        <f t="shared" si="1163"/>
        <v>Reg</v>
      </c>
      <c r="I8277" s="3">
        <f t="shared" si="1168"/>
        <v>340</v>
      </c>
      <c r="J8277" s="3">
        <f t="shared" si="1169"/>
        <v>318.94827166799325</v>
      </c>
      <c r="K8277" s="3">
        <f>MIN(Inputs!$B$2, (Inputs!$B$8 - I8277)/Inputs!$B$9)</f>
        <v>0</v>
      </c>
      <c r="L8277" s="3">
        <f>MAX(MIN(Inputs!$B$2, I8277*Inputs!$B$10, Inputs!$B$8*Inputs!$B$4 - J8277), 0)</f>
        <v>21.051728332006746</v>
      </c>
      <c r="M8277" s="3">
        <f t="shared" si="1164"/>
        <v>0</v>
      </c>
      <c r="N8277" s="3">
        <f t="shared" si="1165"/>
        <v>0</v>
      </c>
      <c r="O8277" s="3">
        <f>IF(H8277="Reg", MIN(Inputs!$B$2, I8277*Inputs!$B$10, (Inputs!$B$8-I8277)/Inputs!$B$9), 0)</f>
        <v>0</v>
      </c>
      <c r="P8277" s="3">
        <f t="shared" si="1166"/>
        <v>0</v>
      </c>
      <c r="Q8277" s="3">
        <f t="shared" si="1167"/>
        <v>0</v>
      </c>
      <c r="R8277" s="3">
        <f>I8277 + M8277*Inputs!$B$9 - N8277/Inputs!$B$10</f>
        <v>340</v>
      </c>
    </row>
    <row r="8278" spans="1:18" x14ac:dyDescent="0.3">
      <c r="A8278" s="4">
        <v>46367.833333333343</v>
      </c>
      <c r="B8278" s="3">
        <v>44.352499999999999</v>
      </c>
      <c r="C8278" s="3">
        <v>2.61</v>
      </c>
      <c r="D8278" s="3">
        <f t="shared" si="1161"/>
        <v>43.917604166666656</v>
      </c>
      <c r="E8278" s="3">
        <f>MAX(B8278 - D8278/Inputs!$B$5, 0)</f>
        <v>0</v>
      </c>
      <c r="F8278" s="3">
        <f>MAX(D8278*Inputs!$B$5 - B8278, 0)</f>
        <v>0</v>
      </c>
      <c r="G8278" s="3">
        <f t="shared" si="1162"/>
        <v>2.61</v>
      </c>
      <c r="H8278" t="str">
        <f t="shared" si="1163"/>
        <v>Reg</v>
      </c>
      <c r="I8278" s="3">
        <f t="shared" si="1168"/>
        <v>340</v>
      </c>
      <c r="J8278" s="3">
        <f t="shared" si="1169"/>
        <v>318.94827166799325</v>
      </c>
      <c r="K8278" s="3">
        <f>MIN(Inputs!$B$2, (Inputs!$B$8 - I8278)/Inputs!$B$9)</f>
        <v>0</v>
      </c>
      <c r="L8278" s="3">
        <f>MAX(MIN(Inputs!$B$2, I8278*Inputs!$B$10, Inputs!$B$8*Inputs!$B$4 - J8278), 0)</f>
        <v>21.051728332006746</v>
      </c>
      <c r="M8278" s="3">
        <f t="shared" si="1164"/>
        <v>0</v>
      </c>
      <c r="N8278" s="3">
        <f t="shared" si="1165"/>
        <v>0</v>
      </c>
      <c r="O8278" s="3">
        <f>IF(H8278="Reg", MIN(Inputs!$B$2, I8278*Inputs!$B$10, (Inputs!$B$8-I8278)/Inputs!$B$9), 0)</f>
        <v>0</v>
      </c>
      <c r="P8278" s="3">
        <f t="shared" si="1166"/>
        <v>0</v>
      </c>
      <c r="Q8278" s="3">
        <f t="shared" si="1167"/>
        <v>0</v>
      </c>
      <c r="R8278" s="3">
        <f>I8278 + M8278*Inputs!$B$9 - N8278/Inputs!$B$10</f>
        <v>340</v>
      </c>
    </row>
    <row r="8279" spans="1:18" x14ac:dyDescent="0.3">
      <c r="A8279" s="4">
        <v>46367.875</v>
      </c>
      <c r="B8279" s="3">
        <v>42.512499999999996</v>
      </c>
      <c r="C8279" s="3">
        <v>1.8</v>
      </c>
      <c r="D8279" s="3">
        <f t="shared" si="1161"/>
        <v>43.917604166666656</v>
      </c>
      <c r="E8279" s="3">
        <f>MAX(B8279 - D8279/Inputs!$B$5, 0)</f>
        <v>0</v>
      </c>
      <c r="F8279" s="3">
        <f>MAX(D8279*Inputs!$B$5 - B8279, 0)</f>
        <v>0</v>
      </c>
      <c r="G8279" s="3">
        <f t="shared" si="1162"/>
        <v>1.8</v>
      </c>
      <c r="H8279" t="str">
        <f t="shared" si="1163"/>
        <v>Reg</v>
      </c>
      <c r="I8279" s="3">
        <f t="shared" si="1168"/>
        <v>340</v>
      </c>
      <c r="J8279" s="3">
        <f t="shared" si="1169"/>
        <v>318.94827166799325</v>
      </c>
      <c r="K8279" s="3">
        <f>MIN(Inputs!$B$2, (Inputs!$B$8 - I8279)/Inputs!$B$9)</f>
        <v>0</v>
      </c>
      <c r="L8279" s="3">
        <f>MAX(MIN(Inputs!$B$2, I8279*Inputs!$B$10, Inputs!$B$8*Inputs!$B$4 - J8279), 0)</f>
        <v>21.051728332006746</v>
      </c>
      <c r="M8279" s="3">
        <f t="shared" si="1164"/>
        <v>0</v>
      </c>
      <c r="N8279" s="3">
        <f t="shared" si="1165"/>
        <v>0</v>
      </c>
      <c r="O8279" s="3">
        <f>IF(H8279="Reg", MIN(Inputs!$B$2, I8279*Inputs!$B$10, (Inputs!$B$8-I8279)/Inputs!$B$9), 0)</f>
        <v>0</v>
      </c>
      <c r="P8279" s="3">
        <f t="shared" si="1166"/>
        <v>0</v>
      </c>
      <c r="Q8279" s="3">
        <f t="shared" si="1167"/>
        <v>0</v>
      </c>
      <c r="R8279" s="3">
        <f>I8279 + M8279*Inputs!$B$9 - N8279/Inputs!$B$10</f>
        <v>340</v>
      </c>
    </row>
    <row r="8280" spans="1:18" x14ac:dyDescent="0.3">
      <c r="A8280" s="4">
        <v>46367.916666666657</v>
      </c>
      <c r="B8280" s="3">
        <v>33.39</v>
      </c>
      <c r="C8280" s="3">
        <v>2.5299999999999998</v>
      </c>
      <c r="D8280" s="3">
        <f t="shared" si="1161"/>
        <v>43.917604166666656</v>
      </c>
      <c r="E8280" s="3">
        <f>MAX(B8280 - D8280/Inputs!$B$5, 0)</f>
        <v>0</v>
      </c>
      <c r="F8280" s="3">
        <f>MAX(D8280*Inputs!$B$5 - B8280, 0)</f>
        <v>5.2574916666666596</v>
      </c>
      <c r="G8280" s="3">
        <f t="shared" si="1162"/>
        <v>2.5299999999999998</v>
      </c>
      <c r="H8280" t="str">
        <f t="shared" si="1163"/>
        <v>Charge</v>
      </c>
      <c r="I8280" s="3">
        <f t="shared" si="1168"/>
        <v>340</v>
      </c>
      <c r="J8280" s="3">
        <f t="shared" si="1169"/>
        <v>318.94827166799325</v>
      </c>
      <c r="K8280" s="3">
        <f>MIN(Inputs!$B$2, (Inputs!$B$8 - I8280)/Inputs!$B$9)</f>
        <v>0</v>
      </c>
      <c r="L8280" s="3">
        <f>MAX(MIN(Inputs!$B$2, I8280*Inputs!$B$10, Inputs!$B$8*Inputs!$B$4 - J8280), 0)</f>
        <v>21.051728332006746</v>
      </c>
      <c r="M8280" s="3">
        <f t="shared" si="1164"/>
        <v>0</v>
      </c>
      <c r="N8280" s="3">
        <f t="shared" si="1165"/>
        <v>0</v>
      </c>
      <c r="O8280" s="3">
        <f>IF(H8280="Reg", MIN(Inputs!$B$2, I8280*Inputs!$B$10, (Inputs!$B$8-I8280)/Inputs!$B$9), 0)</f>
        <v>0</v>
      </c>
      <c r="P8280" s="3">
        <f t="shared" si="1166"/>
        <v>0</v>
      </c>
      <c r="Q8280" s="3">
        <f t="shared" si="1167"/>
        <v>0</v>
      </c>
      <c r="R8280" s="3">
        <f>I8280 + M8280*Inputs!$B$9 - N8280/Inputs!$B$10</f>
        <v>340</v>
      </c>
    </row>
    <row r="8281" spans="1:18" x14ac:dyDescent="0.3">
      <c r="A8281" s="4">
        <v>46367.958333333343</v>
      </c>
      <c r="B8281" s="3">
        <v>31.157499999999999</v>
      </c>
      <c r="C8281" s="3">
        <v>2.52</v>
      </c>
      <c r="D8281" s="3">
        <f t="shared" si="1161"/>
        <v>43.917604166666656</v>
      </c>
      <c r="E8281" s="3">
        <f>MAX(B8281 - D8281/Inputs!$B$5, 0)</f>
        <v>0</v>
      </c>
      <c r="F8281" s="3">
        <f>MAX(D8281*Inputs!$B$5 - B8281, 0)</f>
        <v>7.4899916666666613</v>
      </c>
      <c r="G8281" s="3">
        <f t="shared" si="1162"/>
        <v>2.52</v>
      </c>
      <c r="H8281" t="str">
        <f t="shared" si="1163"/>
        <v>Charge</v>
      </c>
      <c r="I8281" s="3">
        <f t="shared" si="1168"/>
        <v>340</v>
      </c>
      <c r="J8281" s="3">
        <f t="shared" si="1169"/>
        <v>318.94827166799325</v>
      </c>
      <c r="K8281" s="3">
        <f>MIN(Inputs!$B$2, (Inputs!$B$8 - I8281)/Inputs!$B$9)</f>
        <v>0</v>
      </c>
      <c r="L8281" s="3">
        <f>MAX(MIN(Inputs!$B$2, I8281*Inputs!$B$10, Inputs!$B$8*Inputs!$B$4 - J8281), 0)</f>
        <v>21.051728332006746</v>
      </c>
      <c r="M8281" s="3">
        <f t="shared" si="1164"/>
        <v>0</v>
      </c>
      <c r="N8281" s="3">
        <f t="shared" si="1165"/>
        <v>0</v>
      </c>
      <c r="O8281" s="3">
        <f>IF(H8281="Reg", MIN(Inputs!$B$2, I8281*Inputs!$B$10, (Inputs!$B$8-I8281)/Inputs!$B$9), 0)</f>
        <v>0</v>
      </c>
      <c r="P8281" s="3">
        <f t="shared" si="1166"/>
        <v>0</v>
      </c>
      <c r="Q8281" s="3">
        <f t="shared" si="1167"/>
        <v>0</v>
      </c>
      <c r="R8281" s="3">
        <f>I8281 + M8281*Inputs!$B$9 - N8281/Inputs!$B$10</f>
        <v>340</v>
      </c>
    </row>
    <row r="8282" spans="1:18" x14ac:dyDescent="0.3">
      <c r="A8282" s="4">
        <v>46368</v>
      </c>
      <c r="B8282" s="3">
        <v>54.005000000000003</v>
      </c>
      <c r="C8282" s="3">
        <v>1.18</v>
      </c>
      <c r="D8282" s="3">
        <f t="shared" si="1161"/>
        <v>57.203437500000007</v>
      </c>
      <c r="E8282" s="3">
        <f>MAX(B8282 - D8282/Inputs!$B$5, 0)</f>
        <v>0</v>
      </c>
      <c r="F8282" s="3">
        <f>MAX(D8282*Inputs!$B$5 - B8282, 0)</f>
        <v>0</v>
      </c>
      <c r="G8282" s="3">
        <f t="shared" si="1162"/>
        <v>1.18</v>
      </c>
      <c r="H8282" t="str">
        <f t="shared" si="1163"/>
        <v>Reg</v>
      </c>
      <c r="I8282" s="3">
        <f t="shared" si="1168"/>
        <v>340</v>
      </c>
      <c r="J8282" s="3">
        <f t="shared" si="1169"/>
        <v>0</v>
      </c>
      <c r="K8282" s="3">
        <f>MIN(Inputs!$B$2, (Inputs!$B$8 - I8282)/Inputs!$B$9)</f>
        <v>0</v>
      </c>
      <c r="L8282" s="3">
        <f>MAX(MIN(Inputs!$B$2, I8282*Inputs!$B$10, Inputs!$B$8*Inputs!$B$4 - J8282), 0)</f>
        <v>170</v>
      </c>
      <c r="M8282" s="3">
        <f t="shared" si="1164"/>
        <v>0</v>
      </c>
      <c r="N8282" s="3">
        <f t="shared" si="1165"/>
        <v>0</v>
      </c>
      <c r="O8282" s="3">
        <f>IF(H8282="Reg", MIN(Inputs!$B$2, I8282*Inputs!$B$10, (Inputs!$B$8-I8282)/Inputs!$B$9), 0)</f>
        <v>0</v>
      </c>
      <c r="P8282" s="3">
        <f t="shared" si="1166"/>
        <v>0</v>
      </c>
      <c r="Q8282" s="3">
        <f t="shared" si="1167"/>
        <v>0</v>
      </c>
      <c r="R8282" s="3">
        <f>I8282 + M8282*Inputs!$B$9 - N8282/Inputs!$B$10</f>
        <v>340</v>
      </c>
    </row>
    <row r="8283" spans="1:18" x14ac:dyDescent="0.3">
      <c r="A8283" s="4">
        <v>46368.041666666657</v>
      </c>
      <c r="B8283" s="3">
        <v>58.839999999999996</v>
      </c>
      <c r="C8283" s="3">
        <v>0.59</v>
      </c>
      <c r="D8283" s="3">
        <f t="shared" si="1161"/>
        <v>57.203437500000007</v>
      </c>
      <c r="E8283" s="3">
        <f>MAX(B8283 - D8283/Inputs!$B$5, 0)</f>
        <v>0</v>
      </c>
      <c r="F8283" s="3">
        <f>MAX(D8283*Inputs!$B$5 - B8283, 0)</f>
        <v>0</v>
      </c>
      <c r="G8283" s="3">
        <f t="shared" si="1162"/>
        <v>0.59</v>
      </c>
      <c r="H8283" t="str">
        <f t="shared" si="1163"/>
        <v>Reg</v>
      </c>
      <c r="I8283" s="3">
        <f t="shared" si="1168"/>
        <v>340</v>
      </c>
      <c r="J8283" s="3">
        <f t="shared" si="1169"/>
        <v>0</v>
      </c>
      <c r="K8283" s="3">
        <f>MIN(Inputs!$B$2, (Inputs!$B$8 - I8283)/Inputs!$B$9)</f>
        <v>0</v>
      </c>
      <c r="L8283" s="3">
        <f>MAX(MIN(Inputs!$B$2, I8283*Inputs!$B$10, Inputs!$B$8*Inputs!$B$4 - J8283), 0)</f>
        <v>170</v>
      </c>
      <c r="M8283" s="3">
        <f t="shared" si="1164"/>
        <v>0</v>
      </c>
      <c r="N8283" s="3">
        <f t="shared" si="1165"/>
        <v>0</v>
      </c>
      <c r="O8283" s="3">
        <f>IF(H8283="Reg", MIN(Inputs!$B$2, I8283*Inputs!$B$10, (Inputs!$B$8-I8283)/Inputs!$B$9), 0)</f>
        <v>0</v>
      </c>
      <c r="P8283" s="3">
        <f t="shared" si="1166"/>
        <v>0</v>
      </c>
      <c r="Q8283" s="3">
        <f t="shared" si="1167"/>
        <v>0</v>
      </c>
      <c r="R8283" s="3">
        <f>I8283 + M8283*Inputs!$B$9 - N8283/Inputs!$B$10</f>
        <v>340</v>
      </c>
    </row>
    <row r="8284" spans="1:18" x14ac:dyDescent="0.3">
      <c r="A8284" s="4">
        <v>46368.083333333343</v>
      </c>
      <c r="B8284" s="3">
        <v>57.335000000000008</v>
      </c>
      <c r="C8284" s="3">
        <v>0.56000000000000005</v>
      </c>
      <c r="D8284" s="3">
        <f t="shared" si="1161"/>
        <v>57.203437500000007</v>
      </c>
      <c r="E8284" s="3">
        <f>MAX(B8284 - D8284/Inputs!$B$5, 0)</f>
        <v>0</v>
      </c>
      <c r="F8284" s="3">
        <f>MAX(D8284*Inputs!$B$5 - B8284, 0)</f>
        <v>0</v>
      </c>
      <c r="G8284" s="3">
        <f t="shared" si="1162"/>
        <v>0.56000000000000005</v>
      </c>
      <c r="H8284" t="str">
        <f t="shared" si="1163"/>
        <v>Reg</v>
      </c>
      <c r="I8284" s="3">
        <f t="shared" si="1168"/>
        <v>340</v>
      </c>
      <c r="J8284" s="3">
        <f t="shared" si="1169"/>
        <v>0</v>
      </c>
      <c r="K8284" s="3">
        <f>MIN(Inputs!$B$2, (Inputs!$B$8 - I8284)/Inputs!$B$9)</f>
        <v>0</v>
      </c>
      <c r="L8284" s="3">
        <f>MAX(MIN(Inputs!$B$2, I8284*Inputs!$B$10, Inputs!$B$8*Inputs!$B$4 - J8284), 0)</f>
        <v>170</v>
      </c>
      <c r="M8284" s="3">
        <f t="shared" si="1164"/>
        <v>0</v>
      </c>
      <c r="N8284" s="3">
        <f t="shared" si="1165"/>
        <v>0</v>
      </c>
      <c r="O8284" s="3">
        <f>IF(H8284="Reg", MIN(Inputs!$B$2, I8284*Inputs!$B$10, (Inputs!$B$8-I8284)/Inputs!$B$9), 0)</f>
        <v>0</v>
      </c>
      <c r="P8284" s="3">
        <f t="shared" si="1166"/>
        <v>0</v>
      </c>
      <c r="Q8284" s="3">
        <f t="shared" si="1167"/>
        <v>0</v>
      </c>
      <c r="R8284" s="3">
        <f>I8284 + M8284*Inputs!$B$9 - N8284/Inputs!$B$10</f>
        <v>340</v>
      </c>
    </row>
    <row r="8285" spans="1:18" x14ac:dyDescent="0.3">
      <c r="A8285" s="4">
        <v>46368.125</v>
      </c>
      <c r="B8285" s="3">
        <v>56.525000000000006</v>
      </c>
      <c r="C8285" s="3">
        <v>0.51</v>
      </c>
      <c r="D8285" s="3">
        <f t="shared" si="1161"/>
        <v>57.203437500000007</v>
      </c>
      <c r="E8285" s="3">
        <f>MAX(B8285 - D8285/Inputs!$B$5, 0)</f>
        <v>0</v>
      </c>
      <c r="F8285" s="3">
        <f>MAX(D8285*Inputs!$B$5 - B8285, 0)</f>
        <v>0</v>
      </c>
      <c r="G8285" s="3">
        <f t="shared" si="1162"/>
        <v>0.51</v>
      </c>
      <c r="H8285" t="str">
        <f t="shared" si="1163"/>
        <v>Reg</v>
      </c>
      <c r="I8285" s="3">
        <f t="shared" si="1168"/>
        <v>340</v>
      </c>
      <c r="J8285" s="3">
        <f t="shared" si="1169"/>
        <v>0</v>
      </c>
      <c r="K8285" s="3">
        <f>MIN(Inputs!$B$2, (Inputs!$B$8 - I8285)/Inputs!$B$9)</f>
        <v>0</v>
      </c>
      <c r="L8285" s="3">
        <f>MAX(MIN(Inputs!$B$2, I8285*Inputs!$B$10, Inputs!$B$8*Inputs!$B$4 - J8285), 0)</f>
        <v>170</v>
      </c>
      <c r="M8285" s="3">
        <f t="shared" si="1164"/>
        <v>0</v>
      </c>
      <c r="N8285" s="3">
        <f t="shared" si="1165"/>
        <v>0</v>
      </c>
      <c r="O8285" s="3">
        <f>IF(H8285="Reg", MIN(Inputs!$B$2, I8285*Inputs!$B$10, (Inputs!$B$8-I8285)/Inputs!$B$9), 0)</f>
        <v>0</v>
      </c>
      <c r="P8285" s="3">
        <f t="shared" si="1166"/>
        <v>0</v>
      </c>
      <c r="Q8285" s="3">
        <f t="shared" si="1167"/>
        <v>0</v>
      </c>
      <c r="R8285" s="3">
        <f>I8285 + M8285*Inputs!$B$9 - N8285/Inputs!$B$10</f>
        <v>340</v>
      </c>
    </row>
    <row r="8286" spans="1:18" x14ac:dyDescent="0.3">
      <c r="A8286" s="4">
        <v>46368.166666666657</v>
      </c>
      <c r="B8286" s="3">
        <v>52.037499999999994</v>
      </c>
      <c r="C8286" s="3">
        <v>0.49</v>
      </c>
      <c r="D8286" s="3">
        <f t="shared" si="1161"/>
        <v>57.203437500000007</v>
      </c>
      <c r="E8286" s="3">
        <f>MAX(B8286 - D8286/Inputs!$B$5, 0)</f>
        <v>0</v>
      </c>
      <c r="F8286" s="3">
        <f>MAX(D8286*Inputs!$B$5 - B8286, 0)</f>
        <v>0</v>
      </c>
      <c r="G8286" s="3">
        <f t="shared" si="1162"/>
        <v>0.49</v>
      </c>
      <c r="H8286" t="str">
        <f t="shared" si="1163"/>
        <v>Reg</v>
      </c>
      <c r="I8286" s="3">
        <f t="shared" si="1168"/>
        <v>340</v>
      </c>
      <c r="J8286" s="3">
        <f t="shared" si="1169"/>
        <v>0</v>
      </c>
      <c r="K8286" s="3">
        <f>MIN(Inputs!$B$2, (Inputs!$B$8 - I8286)/Inputs!$B$9)</f>
        <v>0</v>
      </c>
      <c r="L8286" s="3">
        <f>MAX(MIN(Inputs!$B$2, I8286*Inputs!$B$10, Inputs!$B$8*Inputs!$B$4 - J8286), 0)</f>
        <v>170</v>
      </c>
      <c r="M8286" s="3">
        <f t="shared" si="1164"/>
        <v>0</v>
      </c>
      <c r="N8286" s="3">
        <f t="shared" si="1165"/>
        <v>0</v>
      </c>
      <c r="O8286" s="3">
        <f>IF(H8286="Reg", MIN(Inputs!$B$2, I8286*Inputs!$B$10, (Inputs!$B$8-I8286)/Inputs!$B$9), 0)</f>
        <v>0</v>
      </c>
      <c r="P8286" s="3">
        <f t="shared" si="1166"/>
        <v>0</v>
      </c>
      <c r="Q8286" s="3">
        <f t="shared" si="1167"/>
        <v>0</v>
      </c>
      <c r="R8286" s="3">
        <f>I8286 + M8286*Inputs!$B$9 - N8286/Inputs!$B$10</f>
        <v>340</v>
      </c>
    </row>
    <row r="8287" spans="1:18" x14ac:dyDescent="0.3">
      <c r="A8287" s="4">
        <v>46368.208333333343</v>
      </c>
      <c r="B8287" s="3">
        <v>63.002499999999998</v>
      </c>
      <c r="C8287" s="3">
        <v>0.53</v>
      </c>
      <c r="D8287" s="3">
        <f t="shared" si="1161"/>
        <v>57.203437500000007</v>
      </c>
      <c r="E8287" s="3">
        <f>MAX(B8287 - D8287/Inputs!$B$5, 0)</f>
        <v>0</v>
      </c>
      <c r="F8287" s="3">
        <f>MAX(D8287*Inputs!$B$5 - B8287, 0)</f>
        <v>0</v>
      </c>
      <c r="G8287" s="3">
        <f t="shared" si="1162"/>
        <v>0.53</v>
      </c>
      <c r="H8287" t="str">
        <f t="shared" si="1163"/>
        <v>Reg</v>
      </c>
      <c r="I8287" s="3">
        <f t="shared" si="1168"/>
        <v>340</v>
      </c>
      <c r="J8287" s="3">
        <f t="shared" si="1169"/>
        <v>0</v>
      </c>
      <c r="K8287" s="3">
        <f>MIN(Inputs!$B$2, (Inputs!$B$8 - I8287)/Inputs!$B$9)</f>
        <v>0</v>
      </c>
      <c r="L8287" s="3">
        <f>MAX(MIN(Inputs!$B$2, I8287*Inputs!$B$10, Inputs!$B$8*Inputs!$B$4 - J8287), 0)</f>
        <v>170</v>
      </c>
      <c r="M8287" s="3">
        <f t="shared" si="1164"/>
        <v>0</v>
      </c>
      <c r="N8287" s="3">
        <f t="shared" si="1165"/>
        <v>0</v>
      </c>
      <c r="O8287" s="3">
        <f>IF(H8287="Reg", MIN(Inputs!$B$2, I8287*Inputs!$B$10, (Inputs!$B$8-I8287)/Inputs!$B$9), 0)</f>
        <v>0</v>
      </c>
      <c r="P8287" s="3">
        <f t="shared" si="1166"/>
        <v>0</v>
      </c>
      <c r="Q8287" s="3">
        <f t="shared" si="1167"/>
        <v>0</v>
      </c>
      <c r="R8287" s="3">
        <f>I8287 + M8287*Inputs!$B$9 - N8287/Inputs!$B$10</f>
        <v>340</v>
      </c>
    </row>
    <row r="8288" spans="1:18" x14ac:dyDescent="0.3">
      <c r="A8288" s="4">
        <v>46368.25</v>
      </c>
      <c r="B8288" s="3">
        <v>69.887500000000003</v>
      </c>
      <c r="C8288" s="3">
        <v>1</v>
      </c>
      <c r="D8288" s="3">
        <f t="shared" si="1161"/>
        <v>57.203437500000007</v>
      </c>
      <c r="E8288" s="3">
        <f>MAX(B8288 - D8288/Inputs!$B$5, 0)</f>
        <v>4.8835937499999886</v>
      </c>
      <c r="F8288" s="3">
        <f>MAX(D8288*Inputs!$B$5 - B8288, 0)</f>
        <v>0</v>
      </c>
      <c r="G8288" s="3">
        <f t="shared" si="1162"/>
        <v>1</v>
      </c>
      <c r="H8288" t="str">
        <f t="shared" si="1163"/>
        <v>Discharge</v>
      </c>
      <c r="I8288" s="3">
        <f t="shared" si="1168"/>
        <v>340</v>
      </c>
      <c r="J8288" s="3">
        <f t="shared" si="1169"/>
        <v>0</v>
      </c>
      <c r="K8288" s="3">
        <f>MIN(Inputs!$B$2, (Inputs!$B$8 - I8288)/Inputs!$B$9)</f>
        <v>0</v>
      </c>
      <c r="L8288" s="3">
        <f>MAX(MIN(Inputs!$B$2, I8288*Inputs!$B$10, Inputs!$B$8*Inputs!$B$4 - J8288), 0)</f>
        <v>170</v>
      </c>
      <c r="M8288" s="3">
        <f t="shared" si="1164"/>
        <v>0</v>
      </c>
      <c r="N8288" s="3">
        <f t="shared" si="1165"/>
        <v>170</v>
      </c>
      <c r="O8288" s="3">
        <f>IF(H8288="Reg", MIN(Inputs!$B$2, I8288*Inputs!$B$10, (Inputs!$B$8-I8288)/Inputs!$B$9), 0)</f>
        <v>0</v>
      </c>
      <c r="P8288" s="3">
        <f t="shared" si="1166"/>
        <v>11880.875</v>
      </c>
      <c r="Q8288" s="3">
        <f t="shared" si="1167"/>
        <v>0</v>
      </c>
      <c r="R8288" s="3">
        <f>I8288 + M8288*Inputs!$B$9 - N8288/Inputs!$B$10</f>
        <v>158.77939109773115</v>
      </c>
    </row>
    <row r="8289" spans="1:18" x14ac:dyDescent="0.3">
      <c r="A8289" s="4">
        <v>46368.291666666657</v>
      </c>
      <c r="B8289" s="3">
        <v>73.534999999999997</v>
      </c>
      <c r="C8289" s="3">
        <v>3.5</v>
      </c>
      <c r="D8289" s="3">
        <f t="shared" si="1161"/>
        <v>57.203437500000007</v>
      </c>
      <c r="E8289" s="3">
        <f>MAX(B8289 - D8289/Inputs!$B$5, 0)</f>
        <v>8.5310937499999824</v>
      </c>
      <c r="F8289" s="3">
        <f>MAX(D8289*Inputs!$B$5 - B8289, 0)</f>
        <v>0</v>
      </c>
      <c r="G8289" s="3">
        <f t="shared" si="1162"/>
        <v>3.5</v>
      </c>
      <c r="H8289" t="str">
        <f t="shared" si="1163"/>
        <v>Discharge</v>
      </c>
      <c r="I8289" s="3">
        <f t="shared" si="1168"/>
        <v>158.77939109773115</v>
      </c>
      <c r="J8289" s="3">
        <f t="shared" si="1169"/>
        <v>170</v>
      </c>
      <c r="K8289" s="3">
        <f>MIN(Inputs!$B$2, (Inputs!$B$8 - I8289)/Inputs!$B$9)</f>
        <v>170</v>
      </c>
      <c r="L8289" s="3">
        <f>MAX(MIN(Inputs!$B$2, I8289*Inputs!$B$10, Inputs!$B$8*Inputs!$B$4 - J8289), 0)</f>
        <v>148.94827166799323</v>
      </c>
      <c r="M8289" s="3">
        <f t="shared" si="1164"/>
        <v>0</v>
      </c>
      <c r="N8289" s="3">
        <f t="shared" si="1165"/>
        <v>148.94827166799323</v>
      </c>
      <c r="O8289" s="3">
        <f>IF(H8289="Reg", MIN(Inputs!$B$2, I8289*Inputs!$B$10, (Inputs!$B$8-I8289)/Inputs!$B$9), 0)</f>
        <v>0</v>
      </c>
      <c r="P8289" s="3">
        <f t="shared" si="1166"/>
        <v>10952.911157105882</v>
      </c>
      <c r="Q8289" s="3">
        <f t="shared" si="1167"/>
        <v>0</v>
      </c>
      <c r="R8289" s="3">
        <f>I8289 + M8289*Inputs!$B$9 - N8289/Inputs!$B$10</f>
        <v>0</v>
      </c>
    </row>
    <row r="8290" spans="1:18" x14ac:dyDescent="0.3">
      <c r="A8290" s="4">
        <v>46368.333333333343</v>
      </c>
      <c r="B8290" s="3">
        <v>59.447500000000005</v>
      </c>
      <c r="C8290" s="3">
        <v>3.95</v>
      </c>
      <c r="D8290" s="3">
        <f t="shared" si="1161"/>
        <v>57.203437500000007</v>
      </c>
      <c r="E8290" s="3">
        <f>MAX(B8290 - D8290/Inputs!$B$5, 0)</f>
        <v>0</v>
      </c>
      <c r="F8290" s="3">
        <f>MAX(D8290*Inputs!$B$5 - B8290, 0)</f>
        <v>0</v>
      </c>
      <c r="G8290" s="3">
        <f t="shared" si="1162"/>
        <v>3.95</v>
      </c>
      <c r="H8290" t="str">
        <f t="shared" si="1163"/>
        <v>Reg</v>
      </c>
      <c r="I8290" s="3">
        <f t="shared" si="1168"/>
        <v>0</v>
      </c>
      <c r="J8290" s="3">
        <f t="shared" si="1169"/>
        <v>318.94827166799325</v>
      </c>
      <c r="K8290" s="3">
        <f>MIN(Inputs!$B$2, (Inputs!$B$8 - I8290)/Inputs!$B$9)</f>
        <v>170</v>
      </c>
      <c r="L8290" s="3">
        <f>MAX(MIN(Inputs!$B$2, I8290*Inputs!$B$10, Inputs!$B$8*Inputs!$B$4 - J8290), 0)</f>
        <v>0</v>
      </c>
      <c r="M8290" s="3">
        <f t="shared" si="1164"/>
        <v>0</v>
      </c>
      <c r="N8290" s="3">
        <f t="shared" si="1165"/>
        <v>0</v>
      </c>
      <c r="O8290" s="3">
        <f>IF(H8290="Reg", MIN(Inputs!$B$2, I8290*Inputs!$B$10, (Inputs!$B$8-I8290)/Inputs!$B$9), 0)</f>
        <v>0</v>
      </c>
      <c r="P8290" s="3">
        <f t="shared" si="1166"/>
        <v>0</v>
      </c>
      <c r="Q8290" s="3">
        <f t="shared" si="1167"/>
        <v>0</v>
      </c>
      <c r="R8290" s="3">
        <f>I8290 + M8290*Inputs!$B$9 - N8290/Inputs!$B$10</f>
        <v>0</v>
      </c>
    </row>
    <row r="8291" spans="1:18" x14ac:dyDescent="0.3">
      <c r="A8291" s="4">
        <v>46368.375</v>
      </c>
      <c r="B8291" s="3">
        <v>52.707499999999996</v>
      </c>
      <c r="C8291" s="3">
        <v>0.99</v>
      </c>
      <c r="D8291" s="3">
        <f t="shared" si="1161"/>
        <v>57.203437500000007</v>
      </c>
      <c r="E8291" s="3">
        <f>MAX(B8291 - D8291/Inputs!$B$5, 0)</f>
        <v>0</v>
      </c>
      <c r="F8291" s="3">
        <f>MAX(D8291*Inputs!$B$5 - B8291, 0)</f>
        <v>0</v>
      </c>
      <c r="G8291" s="3">
        <f t="shared" si="1162"/>
        <v>0.99</v>
      </c>
      <c r="H8291" t="str">
        <f t="shared" si="1163"/>
        <v>Reg</v>
      </c>
      <c r="I8291" s="3">
        <f t="shared" si="1168"/>
        <v>0</v>
      </c>
      <c r="J8291" s="3">
        <f t="shared" si="1169"/>
        <v>318.94827166799325</v>
      </c>
      <c r="K8291" s="3">
        <f>MIN(Inputs!$B$2, (Inputs!$B$8 - I8291)/Inputs!$B$9)</f>
        <v>170</v>
      </c>
      <c r="L8291" s="3">
        <f>MAX(MIN(Inputs!$B$2, I8291*Inputs!$B$10, Inputs!$B$8*Inputs!$B$4 - J8291), 0)</f>
        <v>0</v>
      </c>
      <c r="M8291" s="3">
        <f t="shared" si="1164"/>
        <v>0</v>
      </c>
      <c r="N8291" s="3">
        <f t="shared" si="1165"/>
        <v>0</v>
      </c>
      <c r="O8291" s="3">
        <f>IF(H8291="Reg", MIN(Inputs!$B$2, I8291*Inputs!$B$10, (Inputs!$B$8-I8291)/Inputs!$B$9), 0)</f>
        <v>0</v>
      </c>
      <c r="P8291" s="3">
        <f t="shared" si="1166"/>
        <v>0</v>
      </c>
      <c r="Q8291" s="3">
        <f t="shared" si="1167"/>
        <v>0</v>
      </c>
      <c r="R8291" s="3">
        <f>I8291 + M8291*Inputs!$B$9 - N8291/Inputs!$B$10</f>
        <v>0</v>
      </c>
    </row>
    <row r="8292" spans="1:18" x14ac:dyDescent="0.3">
      <c r="A8292" s="4">
        <v>46368.416666666657</v>
      </c>
      <c r="B8292" s="3">
        <v>56.792500000000004</v>
      </c>
      <c r="C8292" s="3">
        <v>0.59</v>
      </c>
      <c r="D8292" s="3">
        <f t="shared" si="1161"/>
        <v>57.203437500000007</v>
      </c>
      <c r="E8292" s="3">
        <f>MAX(B8292 - D8292/Inputs!$B$5, 0)</f>
        <v>0</v>
      </c>
      <c r="F8292" s="3">
        <f>MAX(D8292*Inputs!$B$5 - B8292, 0)</f>
        <v>0</v>
      </c>
      <c r="G8292" s="3">
        <f t="shared" si="1162"/>
        <v>0.59</v>
      </c>
      <c r="H8292" t="str">
        <f t="shared" si="1163"/>
        <v>Reg</v>
      </c>
      <c r="I8292" s="3">
        <f t="shared" si="1168"/>
        <v>0</v>
      </c>
      <c r="J8292" s="3">
        <f t="shared" si="1169"/>
        <v>318.94827166799325</v>
      </c>
      <c r="K8292" s="3">
        <f>MIN(Inputs!$B$2, (Inputs!$B$8 - I8292)/Inputs!$B$9)</f>
        <v>170</v>
      </c>
      <c r="L8292" s="3">
        <f>MAX(MIN(Inputs!$B$2, I8292*Inputs!$B$10, Inputs!$B$8*Inputs!$B$4 - J8292), 0)</f>
        <v>0</v>
      </c>
      <c r="M8292" s="3">
        <f t="shared" si="1164"/>
        <v>0</v>
      </c>
      <c r="N8292" s="3">
        <f t="shared" si="1165"/>
        <v>0</v>
      </c>
      <c r="O8292" s="3">
        <f>IF(H8292="Reg", MIN(Inputs!$B$2, I8292*Inputs!$B$10, (Inputs!$B$8-I8292)/Inputs!$B$9), 0)</f>
        <v>0</v>
      </c>
      <c r="P8292" s="3">
        <f t="shared" si="1166"/>
        <v>0</v>
      </c>
      <c r="Q8292" s="3">
        <f t="shared" si="1167"/>
        <v>0</v>
      </c>
      <c r="R8292" s="3">
        <f>I8292 + M8292*Inputs!$B$9 - N8292/Inputs!$B$10</f>
        <v>0</v>
      </c>
    </row>
    <row r="8293" spans="1:18" x14ac:dyDescent="0.3">
      <c r="A8293" s="4">
        <v>46368.458333333343</v>
      </c>
      <c r="B8293" s="3">
        <v>54.6325</v>
      </c>
      <c r="C8293" s="3">
        <v>0.44</v>
      </c>
      <c r="D8293" s="3">
        <f t="shared" si="1161"/>
        <v>57.203437500000007</v>
      </c>
      <c r="E8293" s="3">
        <f>MAX(B8293 - D8293/Inputs!$B$5, 0)</f>
        <v>0</v>
      </c>
      <c r="F8293" s="3">
        <f>MAX(D8293*Inputs!$B$5 - B8293, 0)</f>
        <v>0</v>
      </c>
      <c r="G8293" s="3">
        <f t="shared" si="1162"/>
        <v>0.44</v>
      </c>
      <c r="H8293" t="str">
        <f t="shared" si="1163"/>
        <v>Reg</v>
      </c>
      <c r="I8293" s="3">
        <f t="shared" si="1168"/>
        <v>0</v>
      </c>
      <c r="J8293" s="3">
        <f t="shared" si="1169"/>
        <v>318.94827166799325</v>
      </c>
      <c r="K8293" s="3">
        <f>MIN(Inputs!$B$2, (Inputs!$B$8 - I8293)/Inputs!$B$9)</f>
        <v>170</v>
      </c>
      <c r="L8293" s="3">
        <f>MAX(MIN(Inputs!$B$2, I8293*Inputs!$B$10, Inputs!$B$8*Inputs!$B$4 - J8293), 0)</f>
        <v>0</v>
      </c>
      <c r="M8293" s="3">
        <f t="shared" si="1164"/>
        <v>0</v>
      </c>
      <c r="N8293" s="3">
        <f t="shared" si="1165"/>
        <v>0</v>
      </c>
      <c r="O8293" s="3">
        <f>IF(H8293="Reg", MIN(Inputs!$B$2, I8293*Inputs!$B$10, (Inputs!$B$8-I8293)/Inputs!$B$9), 0)</f>
        <v>0</v>
      </c>
      <c r="P8293" s="3">
        <f t="shared" si="1166"/>
        <v>0</v>
      </c>
      <c r="Q8293" s="3">
        <f t="shared" si="1167"/>
        <v>0</v>
      </c>
      <c r="R8293" s="3">
        <f>I8293 + M8293*Inputs!$B$9 - N8293/Inputs!$B$10</f>
        <v>0</v>
      </c>
    </row>
    <row r="8294" spans="1:18" x14ac:dyDescent="0.3">
      <c r="A8294" s="4">
        <v>46368.5</v>
      </c>
      <c r="B8294" s="3">
        <v>59.454999999999998</v>
      </c>
      <c r="C8294" s="3">
        <v>0.44</v>
      </c>
      <c r="D8294" s="3">
        <f t="shared" si="1161"/>
        <v>57.203437500000007</v>
      </c>
      <c r="E8294" s="3">
        <f>MAX(B8294 - D8294/Inputs!$B$5, 0)</f>
        <v>0</v>
      </c>
      <c r="F8294" s="3">
        <f>MAX(D8294*Inputs!$B$5 - B8294, 0)</f>
        <v>0</v>
      </c>
      <c r="G8294" s="3">
        <f t="shared" si="1162"/>
        <v>0.44</v>
      </c>
      <c r="H8294" t="str">
        <f t="shared" si="1163"/>
        <v>Reg</v>
      </c>
      <c r="I8294" s="3">
        <f t="shared" si="1168"/>
        <v>0</v>
      </c>
      <c r="J8294" s="3">
        <f t="shared" si="1169"/>
        <v>318.94827166799325</v>
      </c>
      <c r="K8294" s="3">
        <f>MIN(Inputs!$B$2, (Inputs!$B$8 - I8294)/Inputs!$B$9)</f>
        <v>170</v>
      </c>
      <c r="L8294" s="3">
        <f>MAX(MIN(Inputs!$B$2, I8294*Inputs!$B$10, Inputs!$B$8*Inputs!$B$4 - J8294), 0)</f>
        <v>0</v>
      </c>
      <c r="M8294" s="3">
        <f t="shared" si="1164"/>
        <v>0</v>
      </c>
      <c r="N8294" s="3">
        <f t="shared" si="1165"/>
        <v>0</v>
      </c>
      <c r="O8294" s="3">
        <f>IF(H8294="Reg", MIN(Inputs!$B$2, I8294*Inputs!$B$10, (Inputs!$B$8-I8294)/Inputs!$B$9), 0)</f>
        <v>0</v>
      </c>
      <c r="P8294" s="3">
        <f t="shared" si="1166"/>
        <v>0</v>
      </c>
      <c r="Q8294" s="3">
        <f t="shared" si="1167"/>
        <v>0</v>
      </c>
      <c r="R8294" s="3">
        <f>I8294 + M8294*Inputs!$B$9 - N8294/Inputs!$B$10</f>
        <v>0</v>
      </c>
    </row>
    <row r="8295" spans="1:18" x14ac:dyDescent="0.3">
      <c r="A8295" s="4">
        <v>46368.541666666657</v>
      </c>
      <c r="B8295" s="3">
        <v>64.692499999999995</v>
      </c>
      <c r="C8295" s="3">
        <v>0.5</v>
      </c>
      <c r="D8295" s="3">
        <f t="shared" si="1161"/>
        <v>57.203437500000007</v>
      </c>
      <c r="E8295" s="3">
        <f>MAX(B8295 - D8295/Inputs!$B$5, 0)</f>
        <v>0</v>
      </c>
      <c r="F8295" s="3">
        <f>MAX(D8295*Inputs!$B$5 - B8295, 0)</f>
        <v>0</v>
      </c>
      <c r="G8295" s="3">
        <f t="shared" si="1162"/>
        <v>0.5</v>
      </c>
      <c r="H8295" t="str">
        <f t="shared" si="1163"/>
        <v>Reg</v>
      </c>
      <c r="I8295" s="3">
        <f t="shared" si="1168"/>
        <v>0</v>
      </c>
      <c r="J8295" s="3">
        <f t="shared" si="1169"/>
        <v>318.94827166799325</v>
      </c>
      <c r="K8295" s="3">
        <f>MIN(Inputs!$B$2, (Inputs!$B$8 - I8295)/Inputs!$B$9)</f>
        <v>170</v>
      </c>
      <c r="L8295" s="3">
        <f>MAX(MIN(Inputs!$B$2, I8295*Inputs!$B$10, Inputs!$B$8*Inputs!$B$4 - J8295), 0)</f>
        <v>0</v>
      </c>
      <c r="M8295" s="3">
        <f t="shared" si="1164"/>
        <v>0</v>
      </c>
      <c r="N8295" s="3">
        <f t="shared" si="1165"/>
        <v>0</v>
      </c>
      <c r="O8295" s="3">
        <f>IF(H8295="Reg", MIN(Inputs!$B$2, I8295*Inputs!$B$10, (Inputs!$B$8-I8295)/Inputs!$B$9), 0)</f>
        <v>0</v>
      </c>
      <c r="P8295" s="3">
        <f t="shared" si="1166"/>
        <v>0</v>
      </c>
      <c r="Q8295" s="3">
        <f t="shared" si="1167"/>
        <v>0</v>
      </c>
      <c r="R8295" s="3">
        <f>I8295 + M8295*Inputs!$B$9 - N8295/Inputs!$B$10</f>
        <v>0</v>
      </c>
    </row>
    <row r="8296" spans="1:18" x14ac:dyDescent="0.3">
      <c r="A8296" s="4">
        <v>46368.583333333343</v>
      </c>
      <c r="B8296" s="3">
        <v>71.4375</v>
      </c>
      <c r="C8296" s="3">
        <v>0.59</v>
      </c>
      <c r="D8296" s="3">
        <f t="shared" si="1161"/>
        <v>57.203437500000007</v>
      </c>
      <c r="E8296" s="3">
        <f>MAX(B8296 - D8296/Inputs!$B$5, 0)</f>
        <v>6.4335937499999858</v>
      </c>
      <c r="F8296" s="3">
        <f>MAX(D8296*Inputs!$B$5 - B8296, 0)</f>
        <v>0</v>
      </c>
      <c r="G8296" s="3">
        <f t="shared" si="1162"/>
        <v>0.59</v>
      </c>
      <c r="H8296" t="str">
        <f t="shared" si="1163"/>
        <v>Discharge</v>
      </c>
      <c r="I8296" s="3">
        <f t="shared" si="1168"/>
        <v>0</v>
      </c>
      <c r="J8296" s="3">
        <f t="shared" si="1169"/>
        <v>318.94827166799325</v>
      </c>
      <c r="K8296" s="3">
        <f>MIN(Inputs!$B$2, (Inputs!$B$8 - I8296)/Inputs!$B$9)</f>
        <v>170</v>
      </c>
      <c r="L8296" s="3">
        <f>MAX(MIN(Inputs!$B$2, I8296*Inputs!$B$10, Inputs!$B$8*Inputs!$B$4 - J8296), 0)</f>
        <v>0</v>
      </c>
      <c r="M8296" s="3">
        <f t="shared" si="1164"/>
        <v>0</v>
      </c>
      <c r="N8296" s="3">
        <f t="shared" si="1165"/>
        <v>0</v>
      </c>
      <c r="O8296" s="3">
        <f>IF(H8296="Reg", MIN(Inputs!$B$2, I8296*Inputs!$B$10, (Inputs!$B$8-I8296)/Inputs!$B$9), 0)</f>
        <v>0</v>
      </c>
      <c r="P8296" s="3">
        <f t="shared" si="1166"/>
        <v>0</v>
      </c>
      <c r="Q8296" s="3">
        <f t="shared" si="1167"/>
        <v>0</v>
      </c>
      <c r="R8296" s="3">
        <f>I8296 + M8296*Inputs!$B$9 - N8296/Inputs!$B$10</f>
        <v>0</v>
      </c>
    </row>
    <row r="8297" spans="1:18" x14ac:dyDescent="0.3">
      <c r="A8297" s="4">
        <v>46368.625</v>
      </c>
      <c r="B8297" s="3">
        <v>71.794999999999987</v>
      </c>
      <c r="C8297" s="3">
        <v>0.63</v>
      </c>
      <c r="D8297" s="3">
        <f t="shared" si="1161"/>
        <v>57.203437500000007</v>
      </c>
      <c r="E8297" s="3">
        <f>MAX(B8297 - D8297/Inputs!$B$5, 0)</f>
        <v>6.7910937499999733</v>
      </c>
      <c r="F8297" s="3">
        <f>MAX(D8297*Inputs!$B$5 - B8297, 0)</f>
        <v>0</v>
      </c>
      <c r="G8297" s="3">
        <f t="shared" si="1162"/>
        <v>0.63</v>
      </c>
      <c r="H8297" t="str">
        <f t="shared" si="1163"/>
        <v>Discharge</v>
      </c>
      <c r="I8297" s="3">
        <f t="shared" si="1168"/>
        <v>0</v>
      </c>
      <c r="J8297" s="3">
        <f t="shared" si="1169"/>
        <v>318.94827166799325</v>
      </c>
      <c r="K8297" s="3">
        <f>MIN(Inputs!$B$2, (Inputs!$B$8 - I8297)/Inputs!$B$9)</f>
        <v>170</v>
      </c>
      <c r="L8297" s="3">
        <f>MAX(MIN(Inputs!$B$2, I8297*Inputs!$B$10, Inputs!$B$8*Inputs!$B$4 - J8297), 0)</f>
        <v>0</v>
      </c>
      <c r="M8297" s="3">
        <f t="shared" si="1164"/>
        <v>0</v>
      </c>
      <c r="N8297" s="3">
        <f t="shared" si="1165"/>
        <v>0</v>
      </c>
      <c r="O8297" s="3">
        <f>IF(H8297="Reg", MIN(Inputs!$B$2, I8297*Inputs!$B$10, (Inputs!$B$8-I8297)/Inputs!$B$9), 0)</f>
        <v>0</v>
      </c>
      <c r="P8297" s="3">
        <f t="shared" si="1166"/>
        <v>0</v>
      </c>
      <c r="Q8297" s="3">
        <f t="shared" si="1167"/>
        <v>0</v>
      </c>
      <c r="R8297" s="3">
        <f>I8297 + M8297*Inputs!$B$9 - N8297/Inputs!$B$10</f>
        <v>0</v>
      </c>
    </row>
    <row r="8298" spans="1:18" x14ac:dyDescent="0.3">
      <c r="A8298" s="4">
        <v>46368.666666666657</v>
      </c>
      <c r="B8298" s="3">
        <v>57.722499999999997</v>
      </c>
      <c r="C8298" s="3">
        <v>0.71</v>
      </c>
      <c r="D8298" s="3">
        <f t="shared" si="1161"/>
        <v>57.203437500000007</v>
      </c>
      <c r="E8298" s="3">
        <f>MAX(B8298 - D8298/Inputs!$B$5, 0)</f>
        <v>0</v>
      </c>
      <c r="F8298" s="3">
        <f>MAX(D8298*Inputs!$B$5 - B8298, 0)</f>
        <v>0</v>
      </c>
      <c r="G8298" s="3">
        <f t="shared" si="1162"/>
        <v>0.71</v>
      </c>
      <c r="H8298" t="str">
        <f t="shared" si="1163"/>
        <v>Reg</v>
      </c>
      <c r="I8298" s="3">
        <f t="shared" si="1168"/>
        <v>0</v>
      </c>
      <c r="J8298" s="3">
        <f t="shared" si="1169"/>
        <v>318.94827166799325</v>
      </c>
      <c r="K8298" s="3">
        <f>MIN(Inputs!$B$2, (Inputs!$B$8 - I8298)/Inputs!$B$9)</f>
        <v>170</v>
      </c>
      <c r="L8298" s="3">
        <f>MAX(MIN(Inputs!$B$2, I8298*Inputs!$B$10, Inputs!$B$8*Inputs!$B$4 - J8298), 0)</f>
        <v>0</v>
      </c>
      <c r="M8298" s="3">
        <f t="shared" si="1164"/>
        <v>0</v>
      </c>
      <c r="N8298" s="3">
        <f t="shared" si="1165"/>
        <v>0</v>
      </c>
      <c r="O8298" s="3">
        <f>IF(H8298="Reg", MIN(Inputs!$B$2, I8298*Inputs!$B$10, (Inputs!$B$8-I8298)/Inputs!$B$9), 0)</f>
        <v>0</v>
      </c>
      <c r="P8298" s="3">
        <f t="shared" si="1166"/>
        <v>0</v>
      </c>
      <c r="Q8298" s="3">
        <f t="shared" si="1167"/>
        <v>0</v>
      </c>
      <c r="R8298" s="3">
        <f>I8298 + M8298*Inputs!$B$9 - N8298/Inputs!$B$10</f>
        <v>0</v>
      </c>
    </row>
    <row r="8299" spans="1:18" x14ac:dyDescent="0.3">
      <c r="A8299" s="4">
        <v>46368.708333333343</v>
      </c>
      <c r="B8299" s="3">
        <v>66.625</v>
      </c>
      <c r="C8299" s="3">
        <v>0.82</v>
      </c>
      <c r="D8299" s="3">
        <f t="shared" si="1161"/>
        <v>57.203437500000007</v>
      </c>
      <c r="E8299" s="3">
        <f>MAX(B8299 - D8299/Inputs!$B$5, 0)</f>
        <v>1.6210937499999858</v>
      </c>
      <c r="F8299" s="3">
        <f>MAX(D8299*Inputs!$B$5 - B8299, 0)</f>
        <v>0</v>
      </c>
      <c r="G8299" s="3">
        <f t="shared" si="1162"/>
        <v>0.82</v>
      </c>
      <c r="H8299" t="str">
        <f t="shared" si="1163"/>
        <v>Discharge</v>
      </c>
      <c r="I8299" s="3">
        <f t="shared" si="1168"/>
        <v>0</v>
      </c>
      <c r="J8299" s="3">
        <f t="shared" si="1169"/>
        <v>318.94827166799325</v>
      </c>
      <c r="K8299" s="3">
        <f>MIN(Inputs!$B$2, (Inputs!$B$8 - I8299)/Inputs!$B$9)</f>
        <v>170</v>
      </c>
      <c r="L8299" s="3">
        <f>MAX(MIN(Inputs!$B$2, I8299*Inputs!$B$10, Inputs!$B$8*Inputs!$B$4 - J8299), 0)</f>
        <v>0</v>
      </c>
      <c r="M8299" s="3">
        <f t="shared" si="1164"/>
        <v>0</v>
      </c>
      <c r="N8299" s="3">
        <f t="shared" si="1165"/>
        <v>0</v>
      </c>
      <c r="O8299" s="3">
        <f>IF(H8299="Reg", MIN(Inputs!$B$2, I8299*Inputs!$B$10, (Inputs!$B$8-I8299)/Inputs!$B$9), 0)</f>
        <v>0</v>
      </c>
      <c r="P8299" s="3">
        <f t="shared" si="1166"/>
        <v>0</v>
      </c>
      <c r="Q8299" s="3">
        <f t="shared" si="1167"/>
        <v>0</v>
      </c>
      <c r="R8299" s="3">
        <f>I8299 + M8299*Inputs!$B$9 - N8299/Inputs!$B$10</f>
        <v>0</v>
      </c>
    </row>
    <row r="8300" spans="1:18" x14ac:dyDescent="0.3">
      <c r="A8300" s="4">
        <v>46368.75</v>
      </c>
      <c r="B8300" s="3">
        <v>62.697499999999998</v>
      </c>
      <c r="C8300" s="3">
        <v>3</v>
      </c>
      <c r="D8300" s="3">
        <f t="shared" si="1161"/>
        <v>57.203437500000007</v>
      </c>
      <c r="E8300" s="3">
        <f>MAX(B8300 - D8300/Inputs!$B$5, 0)</f>
        <v>0</v>
      </c>
      <c r="F8300" s="3">
        <f>MAX(D8300*Inputs!$B$5 - B8300, 0)</f>
        <v>0</v>
      </c>
      <c r="G8300" s="3">
        <f t="shared" si="1162"/>
        <v>3</v>
      </c>
      <c r="H8300" t="str">
        <f t="shared" si="1163"/>
        <v>Reg</v>
      </c>
      <c r="I8300" s="3">
        <f t="shared" si="1168"/>
        <v>0</v>
      </c>
      <c r="J8300" s="3">
        <f t="shared" si="1169"/>
        <v>318.94827166799325</v>
      </c>
      <c r="K8300" s="3">
        <f>MIN(Inputs!$B$2, (Inputs!$B$8 - I8300)/Inputs!$B$9)</f>
        <v>170</v>
      </c>
      <c r="L8300" s="3">
        <f>MAX(MIN(Inputs!$B$2, I8300*Inputs!$B$10, Inputs!$B$8*Inputs!$B$4 - J8300), 0)</f>
        <v>0</v>
      </c>
      <c r="M8300" s="3">
        <f t="shared" si="1164"/>
        <v>0</v>
      </c>
      <c r="N8300" s="3">
        <f t="shared" si="1165"/>
        <v>0</v>
      </c>
      <c r="O8300" s="3">
        <f>IF(H8300="Reg", MIN(Inputs!$B$2, I8300*Inputs!$B$10, (Inputs!$B$8-I8300)/Inputs!$B$9), 0)</f>
        <v>0</v>
      </c>
      <c r="P8300" s="3">
        <f t="shared" si="1166"/>
        <v>0</v>
      </c>
      <c r="Q8300" s="3">
        <f t="shared" si="1167"/>
        <v>0</v>
      </c>
      <c r="R8300" s="3">
        <f>I8300 + M8300*Inputs!$B$9 - N8300/Inputs!$B$10</f>
        <v>0</v>
      </c>
    </row>
    <row r="8301" spans="1:18" x14ac:dyDescent="0.3">
      <c r="A8301" s="4">
        <v>46368.791666666657</v>
      </c>
      <c r="B8301" s="3">
        <v>55.12</v>
      </c>
      <c r="C8301" s="3">
        <v>3.3</v>
      </c>
      <c r="D8301" s="3">
        <f t="shared" si="1161"/>
        <v>57.203437500000007</v>
      </c>
      <c r="E8301" s="3">
        <f>MAX(B8301 - D8301/Inputs!$B$5, 0)</f>
        <v>0</v>
      </c>
      <c r="F8301" s="3">
        <f>MAX(D8301*Inputs!$B$5 - B8301, 0)</f>
        <v>0</v>
      </c>
      <c r="G8301" s="3">
        <f t="shared" si="1162"/>
        <v>3.3</v>
      </c>
      <c r="H8301" t="str">
        <f t="shared" si="1163"/>
        <v>Reg</v>
      </c>
      <c r="I8301" s="3">
        <f t="shared" si="1168"/>
        <v>0</v>
      </c>
      <c r="J8301" s="3">
        <f t="shared" si="1169"/>
        <v>318.94827166799325</v>
      </c>
      <c r="K8301" s="3">
        <f>MIN(Inputs!$B$2, (Inputs!$B$8 - I8301)/Inputs!$B$9)</f>
        <v>170</v>
      </c>
      <c r="L8301" s="3">
        <f>MAX(MIN(Inputs!$B$2, I8301*Inputs!$B$10, Inputs!$B$8*Inputs!$B$4 - J8301), 0)</f>
        <v>0</v>
      </c>
      <c r="M8301" s="3">
        <f t="shared" si="1164"/>
        <v>0</v>
      </c>
      <c r="N8301" s="3">
        <f t="shared" si="1165"/>
        <v>0</v>
      </c>
      <c r="O8301" s="3">
        <f>IF(H8301="Reg", MIN(Inputs!$B$2, I8301*Inputs!$B$10, (Inputs!$B$8-I8301)/Inputs!$B$9), 0)</f>
        <v>0</v>
      </c>
      <c r="P8301" s="3">
        <f t="shared" si="1166"/>
        <v>0</v>
      </c>
      <c r="Q8301" s="3">
        <f t="shared" si="1167"/>
        <v>0</v>
      </c>
      <c r="R8301" s="3">
        <f>I8301 + M8301*Inputs!$B$9 - N8301/Inputs!$B$10</f>
        <v>0</v>
      </c>
    </row>
    <row r="8302" spans="1:18" x14ac:dyDescent="0.3">
      <c r="A8302" s="4">
        <v>46368.833333333343</v>
      </c>
      <c r="B8302" s="3">
        <v>53.587499999999999</v>
      </c>
      <c r="C8302" s="3">
        <v>2.82</v>
      </c>
      <c r="D8302" s="3">
        <f t="shared" si="1161"/>
        <v>57.203437500000007</v>
      </c>
      <c r="E8302" s="3">
        <f>MAX(B8302 - D8302/Inputs!$B$5, 0)</f>
        <v>0</v>
      </c>
      <c r="F8302" s="3">
        <f>MAX(D8302*Inputs!$B$5 - B8302, 0)</f>
        <v>0</v>
      </c>
      <c r="G8302" s="3">
        <f t="shared" si="1162"/>
        <v>2.82</v>
      </c>
      <c r="H8302" t="str">
        <f t="shared" si="1163"/>
        <v>Reg</v>
      </c>
      <c r="I8302" s="3">
        <f t="shared" si="1168"/>
        <v>0</v>
      </c>
      <c r="J8302" s="3">
        <f t="shared" si="1169"/>
        <v>318.94827166799325</v>
      </c>
      <c r="K8302" s="3">
        <f>MIN(Inputs!$B$2, (Inputs!$B$8 - I8302)/Inputs!$B$9)</f>
        <v>170</v>
      </c>
      <c r="L8302" s="3">
        <f>MAX(MIN(Inputs!$B$2, I8302*Inputs!$B$10, Inputs!$B$8*Inputs!$B$4 - J8302), 0)</f>
        <v>0</v>
      </c>
      <c r="M8302" s="3">
        <f t="shared" si="1164"/>
        <v>0</v>
      </c>
      <c r="N8302" s="3">
        <f t="shared" si="1165"/>
        <v>0</v>
      </c>
      <c r="O8302" s="3">
        <f>IF(H8302="Reg", MIN(Inputs!$B$2, I8302*Inputs!$B$10, (Inputs!$B$8-I8302)/Inputs!$B$9), 0)</f>
        <v>0</v>
      </c>
      <c r="P8302" s="3">
        <f t="shared" si="1166"/>
        <v>0</v>
      </c>
      <c r="Q8302" s="3">
        <f t="shared" si="1167"/>
        <v>0</v>
      </c>
      <c r="R8302" s="3">
        <f>I8302 + M8302*Inputs!$B$9 - N8302/Inputs!$B$10</f>
        <v>0</v>
      </c>
    </row>
    <row r="8303" spans="1:18" x14ac:dyDescent="0.3">
      <c r="A8303" s="4">
        <v>46368.875</v>
      </c>
      <c r="B8303" s="3">
        <v>43.84</v>
      </c>
      <c r="C8303" s="3">
        <v>2.4900000000000002</v>
      </c>
      <c r="D8303" s="3">
        <f t="shared" si="1161"/>
        <v>57.203437500000007</v>
      </c>
      <c r="E8303" s="3">
        <f>MAX(B8303 - D8303/Inputs!$B$5, 0)</f>
        <v>0</v>
      </c>
      <c r="F8303" s="3">
        <f>MAX(D8303*Inputs!$B$5 - B8303, 0)</f>
        <v>6.4990250000000032</v>
      </c>
      <c r="G8303" s="3">
        <f t="shared" si="1162"/>
        <v>2.4900000000000002</v>
      </c>
      <c r="H8303" t="str">
        <f t="shared" si="1163"/>
        <v>Charge</v>
      </c>
      <c r="I8303" s="3">
        <f t="shared" si="1168"/>
        <v>0</v>
      </c>
      <c r="J8303" s="3">
        <f t="shared" si="1169"/>
        <v>318.94827166799325</v>
      </c>
      <c r="K8303" s="3">
        <f>MIN(Inputs!$B$2, (Inputs!$B$8 - I8303)/Inputs!$B$9)</f>
        <v>170</v>
      </c>
      <c r="L8303" s="3">
        <f>MAX(MIN(Inputs!$B$2, I8303*Inputs!$B$10, Inputs!$B$8*Inputs!$B$4 - J8303), 0)</f>
        <v>0</v>
      </c>
      <c r="M8303" s="3">
        <f t="shared" si="1164"/>
        <v>170</v>
      </c>
      <c r="N8303" s="3">
        <f t="shared" si="1165"/>
        <v>0</v>
      </c>
      <c r="O8303" s="3">
        <f>IF(H8303="Reg", MIN(Inputs!$B$2, I8303*Inputs!$B$10, (Inputs!$B$8-I8303)/Inputs!$B$9), 0)</f>
        <v>0</v>
      </c>
      <c r="P8303" s="3">
        <f t="shared" si="1166"/>
        <v>-7452.8</v>
      </c>
      <c r="Q8303" s="3">
        <f t="shared" si="1167"/>
        <v>0</v>
      </c>
      <c r="R8303" s="3">
        <f>I8303 + M8303*Inputs!$B$9 - N8303/Inputs!$B$10</f>
        <v>159.4741358339966</v>
      </c>
    </row>
    <row r="8304" spans="1:18" x14ac:dyDescent="0.3">
      <c r="A8304" s="4">
        <v>46368.916666666657</v>
      </c>
      <c r="B8304" s="3">
        <v>33.814999999999998</v>
      </c>
      <c r="C8304" s="3">
        <v>3</v>
      </c>
      <c r="D8304" s="3">
        <f t="shared" si="1161"/>
        <v>57.203437500000007</v>
      </c>
      <c r="E8304" s="3">
        <f>MAX(B8304 - D8304/Inputs!$B$5, 0)</f>
        <v>0</v>
      </c>
      <c r="F8304" s="3">
        <f>MAX(D8304*Inputs!$B$5 - B8304, 0)</f>
        <v>16.524025000000009</v>
      </c>
      <c r="G8304" s="3">
        <f t="shared" si="1162"/>
        <v>3</v>
      </c>
      <c r="H8304" t="str">
        <f t="shared" si="1163"/>
        <v>Charge</v>
      </c>
      <c r="I8304" s="3">
        <f t="shared" si="1168"/>
        <v>159.4741358339966</v>
      </c>
      <c r="J8304" s="3">
        <f t="shared" si="1169"/>
        <v>318.94827166799325</v>
      </c>
      <c r="K8304" s="3">
        <f>MIN(Inputs!$B$2, (Inputs!$B$8 - I8304)/Inputs!$B$9)</f>
        <v>170</v>
      </c>
      <c r="L8304" s="3">
        <f>MAX(MIN(Inputs!$B$2, I8304*Inputs!$B$10, Inputs!$B$8*Inputs!$B$4 - J8304), 0)</f>
        <v>21.051728332006746</v>
      </c>
      <c r="M8304" s="3">
        <f t="shared" si="1164"/>
        <v>170</v>
      </c>
      <c r="N8304" s="3">
        <f t="shared" si="1165"/>
        <v>0</v>
      </c>
      <c r="O8304" s="3">
        <f>IF(H8304="Reg", MIN(Inputs!$B$2, I8304*Inputs!$B$10, (Inputs!$B$8-I8304)/Inputs!$B$9), 0)</f>
        <v>0</v>
      </c>
      <c r="P8304" s="3">
        <f t="shared" si="1166"/>
        <v>-5748.5499999999993</v>
      </c>
      <c r="Q8304" s="3">
        <f t="shared" si="1167"/>
        <v>0</v>
      </c>
      <c r="R8304" s="3">
        <f>I8304 + M8304*Inputs!$B$9 - N8304/Inputs!$B$10</f>
        <v>318.9482716679932</v>
      </c>
    </row>
    <row r="8305" spans="1:18" x14ac:dyDescent="0.3">
      <c r="A8305" s="4">
        <v>46368.958333333343</v>
      </c>
      <c r="B8305" s="3">
        <v>23.347499999999997</v>
      </c>
      <c r="C8305" s="3">
        <v>3</v>
      </c>
      <c r="D8305" s="3">
        <f t="shared" si="1161"/>
        <v>57.203437500000007</v>
      </c>
      <c r="E8305" s="3">
        <f>MAX(B8305 - D8305/Inputs!$B$5, 0)</f>
        <v>0</v>
      </c>
      <c r="F8305" s="3">
        <f>MAX(D8305*Inputs!$B$5 - B8305, 0)</f>
        <v>26.99152500000001</v>
      </c>
      <c r="G8305" s="3">
        <f t="shared" si="1162"/>
        <v>3</v>
      </c>
      <c r="H8305" t="str">
        <f t="shared" si="1163"/>
        <v>Charge</v>
      </c>
      <c r="I8305" s="3">
        <f t="shared" si="1168"/>
        <v>318.9482716679932</v>
      </c>
      <c r="J8305" s="3">
        <f t="shared" si="1169"/>
        <v>318.94827166799325</v>
      </c>
      <c r="K8305" s="3">
        <f>MIN(Inputs!$B$2, (Inputs!$B$8 - I8305)/Inputs!$B$9)</f>
        <v>22.44121780453775</v>
      </c>
      <c r="L8305" s="3">
        <f>MAX(MIN(Inputs!$B$2, I8305*Inputs!$B$10, Inputs!$B$8*Inputs!$B$4 - J8305), 0)</f>
        <v>21.051728332006746</v>
      </c>
      <c r="M8305" s="3">
        <f t="shared" si="1164"/>
        <v>22.44121780453775</v>
      </c>
      <c r="N8305" s="3">
        <f t="shared" si="1165"/>
        <v>0</v>
      </c>
      <c r="O8305" s="3">
        <f>IF(H8305="Reg", MIN(Inputs!$B$2, I8305*Inputs!$B$10, (Inputs!$B$8-I8305)/Inputs!$B$9), 0)</f>
        <v>0</v>
      </c>
      <c r="P8305" s="3">
        <f t="shared" si="1166"/>
        <v>-523.94633269144504</v>
      </c>
      <c r="Q8305" s="3">
        <f t="shared" si="1167"/>
        <v>0</v>
      </c>
      <c r="R8305" s="3">
        <f>I8305 + M8305*Inputs!$B$9 - N8305/Inputs!$B$10</f>
        <v>340</v>
      </c>
    </row>
    <row r="8306" spans="1:18" x14ac:dyDescent="0.3">
      <c r="A8306" s="4">
        <v>46369</v>
      </c>
      <c r="B8306" s="3">
        <v>8.0625</v>
      </c>
      <c r="C8306" s="3">
        <v>0.83</v>
      </c>
      <c r="D8306" s="3">
        <f t="shared" si="1161"/>
        <v>36.624062499999994</v>
      </c>
      <c r="E8306" s="3">
        <f>MAX(B8306 - D8306/Inputs!$B$5, 0)</f>
        <v>0</v>
      </c>
      <c r="F8306" s="3">
        <f>MAX(D8306*Inputs!$B$5 - B8306, 0)</f>
        <v>24.166674999999998</v>
      </c>
      <c r="G8306" s="3">
        <f t="shared" si="1162"/>
        <v>0.83</v>
      </c>
      <c r="H8306" t="str">
        <f t="shared" si="1163"/>
        <v>Charge</v>
      </c>
      <c r="I8306" s="3">
        <f t="shared" si="1168"/>
        <v>340</v>
      </c>
      <c r="J8306" s="3">
        <f t="shared" si="1169"/>
        <v>0</v>
      </c>
      <c r="K8306" s="3">
        <f>MIN(Inputs!$B$2, (Inputs!$B$8 - I8306)/Inputs!$B$9)</f>
        <v>0</v>
      </c>
      <c r="L8306" s="3">
        <f>MAX(MIN(Inputs!$B$2, I8306*Inputs!$B$10, Inputs!$B$8*Inputs!$B$4 - J8306), 0)</f>
        <v>170</v>
      </c>
      <c r="M8306" s="3">
        <f t="shared" si="1164"/>
        <v>0</v>
      </c>
      <c r="N8306" s="3">
        <f t="shared" si="1165"/>
        <v>0</v>
      </c>
      <c r="O8306" s="3">
        <f>IF(H8306="Reg", MIN(Inputs!$B$2, I8306*Inputs!$B$10, (Inputs!$B$8-I8306)/Inputs!$B$9), 0)</f>
        <v>0</v>
      </c>
      <c r="P8306" s="3">
        <f t="shared" si="1166"/>
        <v>0</v>
      </c>
      <c r="Q8306" s="3">
        <f t="shared" si="1167"/>
        <v>0</v>
      </c>
      <c r="R8306" s="3">
        <f>I8306 + M8306*Inputs!$B$9 - N8306/Inputs!$B$10</f>
        <v>340</v>
      </c>
    </row>
    <row r="8307" spans="1:18" x14ac:dyDescent="0.3">
      <c r="A8307" s="4">
        <v>46369.041666666657</v>
      </c>
      <c r="B8307" s="3">
        <v>13.057500000000001</v>
      </c>
      <c r="C8307" s="3">
        <v>0.53</v>
      </c>
      <c r="D8307" s="3">
        <f t="shared" si="1161"/>
        <v>36.624062499999994</v>
      </c>
      <c r="E8307" s="3">
        <f>MAX(B8307 - D8307/Inputs!$B$5, 0)</f>
        <v>0</v>
      </c>
      <c r="F8307" s="3">
        <f>MAX(D8307*Inputs!$B$5 - B8307, 0)</f>
        <v>19.171674999999997</v>
      </c>
      <c r="G8307" s="3">
        <f t="shared" si="1162"/>
        <v>0.53</v>
      </c>
      <c r="H8307" t="str">
        <f t="shared" si="1163"/>
        <v>Charge</v>
      </c>
      <c r="I8307" s="3">
        <f t="shared" si="1168"/>
        <v>340</v>
      </c>
      <c r="J8307" s="3">
        <f t="shared" si="1169"/>
        <v>0</v>
      </c>
      <c r="K8307" s="3">
        <f>MIN(Inputs!$B$2, (Inputs!$B$8 - I8307)/Inputs!$B$9)</f>
        <v>0</v>
      </c>
      <c r="L8307" s="3">
        <f>MAX(MIN(Inputs!$B$2, I8307*Inputs!$B$10, Inputs!$B$8*Inputs!$B$4 - J8307), 0)</f>
        <v>170</v>
      </c>
      <c r="M8307" s="3">
        <f t="shared" si="1164"/>
        <v>0</v>
      </c>
      <c r="N8307" s="3">
        <f t="shared" si="1165"/>
        <v>0</v>
      </c>
      <c r="O8307" s="3">
        <f>IF(H8307="Reg", MIN(Inputs!$B$2, I8307*Inputs!$B$10, (Inputs!$B$8-I8307)/Inputs!$B$9), 0)</f>
        <v>0</v>
      </c>
      <c r="P8307" s="3">
        <f t="shared" si="1166"/>
        <v>0</v>
      </c>
      <c r="Q8307" s="3">
        <f t="shared" si="1167"/>
        <v>0</v>
      </c>
      <c r="R8307" s="3">
        <f>I8307 + M8307*Inputs!$B$9 - N8307/Inputs!$B$10</f>
        <v>340</v>
      </c>
    </row>
    <row r="8308" spans="1:18" x14ac:dyDescent="0.3">
      <c r="A8308" s="4">
        <v>46369.083333333343</v>
      </c>
      <c r="B8308" s="3">
        <v>14.987499999999999</v>
      </c>
      <c r="C8308" s="3">
        <v>0.57999999999999996</v>
      </c>
      <c r="D8308" s="3">
        <f t="shared" si="1161"/>
        <v>36.624062499999994</v>
      </c>
      <c r="E8308" s="3">
        <f>MAX(B8308 - D8308/Inputs!$B$5, 0)</f>
        <v>0</v>
      </c>
      <c r="F8308" s="3">
        <f>MAX(D8308*Inputs!$B$5 - B8308, 0)</f>
        <v>17.241675000000001</v>
      </c>
      <c r="G8308" s="3">
        <f t="shared" si="1162"/>
        <v>0.57999999999999996</v>
      </c>
      <c r="H8308" t="str">
        <f t="shared" si="1163"/>
        <v>Charge</v>
      </c>
      <c r="I8308" s="3">
        <f t="shared" si="1168"/>
        <v>340</v>
      </c>
      <c r="J8308" s="3">
        <f t="shared" si="1169"/>
        <v>0</v>
      </c>
      <c r="K8308" s="3">
        <f>MIN(Inputs!$B$2, (Inputs!$B$8 - I8308)/Inputs!$B$9)</f>
        <v>0</v>
      </c>
      <c r="L8308" s="3">
        <f>MAX(MIN(Inputs!$B$2, I8308*Inputs!$B$10, Inputs!$B$8*Inputs!$B$4 - J8308), 0)</f>
        <v>170</v>
      </c>
      <c r="M8308" s="3">
        <f t="shared" si="1164"/>
        <v>0</v>
      </c>
      <c r="N8308" s="3">
        <f t="shared" si="1165"/>
        <v>0</v>
      </c>
      <c r="O8308" s="3">
        <f>IF(H8308="Reg", MIN(Inputs!$B$2, I8308*Inputs!$B$10, (Inputs!$B$8-I8308)/Inputs!$B$9), 0)</f>
        <v>0</v>
      </c>
      <c r="P8308" s="3">
        <f t="shared" si="1166"/>
        <v>0</v>
      </c>
      <c r="Q8308" s="3">
        <f t="shared" si="1167"/>
        <v>0</v>
      </c>
      <c r="R8308" s="3">
        <f>I8308 + M8308*Inputs!$B$9 - N8308/Inputs!$B$10</f>
        <v>340</v>
      </c>
    </row>
    <row r="8309" spans="1:18" x14ac:dyDescent="0.3">
      <c r="A8309" s="4">
        <v>46369.125</v>
      </c>
      <c r="B8309" s="3">
        <v>21.53</v>
      </c>
      <c r="C8309" s="3">
        <v>0.44</v>
      </c>
      <c r="D8309" s="3">
        <f t="shared" si="1161"/>
        <v>36.624062499999994</v>
      </c>
      <c r="E8309" s="3">
        <f>MAX(B8309 - D8309/Inputs!$B$5, 0)</f>
        <v>0</v>
      </c>
      <c r="F8309" s="3">
        <f>MAX(D8309*Inputs!$B$5 - B8309, 0)</f>
        <v>10.699174999999997</v>
      </c>
      <c r="G8309" s="3">
        <f t="shared" si="1162"/>
        <v>0.44</v>
      </c>
      <c r="H8309" t="str">
        <f t="shared" si="1163"/>
        <v>Charge</v>
      </c>
      <c r="I8309" s="3">
        <f t="shared" si="1168"/>
        <v>340</v>
      </c>
      <c r="J8309" s="3">
        <f t="shared" si="1169"/>
        <v>0</v>
      </c>
      <c r="K8309" s="3">
        <f>MIN(Inputs!$B$2, (Inputs!$B$8 - I8309)/Inputs!$B$9)</f>
        <v>0</v>
      </c>
      <c r="L8309" s="3">
        <f>MAX(MIN(Inputs!$B$2, I8309*Inputs!$B$10, Inputs!$B$8*Inputs!$B$4 - J8309), 0)</f>
        <v>170</v>
      </c>
      <c r="M8309" s="3">
        <f t="shared" si="1164"/>
        <v>0</v>
      </c>
      <c r="N8309" s="3">
        <f t="shared" si="1165"/>
        <v>0</v>
      </c>
      <c r="O8309" s="3">
        <f>IF(H8309="Reg", MIN(Inputs!$B$2, I8309*Inputs!$B$10, (Inputs!$B$8-I8309)/Inputs!$B$9), 0)</f>
        <v>0</v>
      </c>
      <c r="P8309" s="3">
        <f t="shared" si="1166"/>
        <v>0</v>
      </c>
      <c r="Q8309" s="3">
        <f t="shared" si="1167"/>
        <v>0</v>
      </c>
      <c r="R8309" s="3">
        <f>I8309 + M8309*Inputs!$B$9 - N8309/Inputs!$B$10</f>
        <v>340</v>
      </c>
    </row>
    <row r="8310" spans="1:18" x14ac:dyDescent="0.3">
      <c r="A8310" s="4">
        <v>46369.166666666657</v>
      </c>
      <c r="B8310" s="3">
        <v>25.297499999999999</v>
      </c>
      <c r="C8310" s="3">
        <v>0.39</v>
      </c>
      <c r="D8310" s="3">
        <f t="shared" si="1161"/>
        <v>36.624062499999994</v>
      </c>
      <c r="E8310" s="3">
        <f>MAX(B8310 - D8310/Inputs!$B$5, 0)</f>
        <v>0</v>
      </c>
      <c r="F8310" s="3">
        <f>MAX(D8310*Inputs!$B$5 - B8310, 0)</f>
        <v>6.9316749999999985</v>
      </c>
      <c r="G8310" s="3">
        <f t="shared" si="1162"/>
        <v>0.39</v>
      </c>
      <c r="H8310" t="str">
        <f t="shared" si="1163"/>
        <v>Charge</v>
      </c>
      <c r="I8310" s="3">
        <f t="shared" si="1168"/>
        <v>340</v>
      </c>
      <c r="J8310" s="3">
        <f t="shared" si="1169"/>
        <v>0</v>
      </c>
      <c r="K8310" s="3">
        <f>MIN(Inputs!$B$2, (Inputs!$B$8 - I8310)/Inputs!$B$9)</f>
        <v>0</v>
      </c>
      <c r="L8310" s="3">
        <f>MAX(MIN(Inputs!$B$2, I8310*Inputs!$B$10, Inputs!$B$8*Inputs!$B$4 - J8310), 0)</f>
        <v>170</v>
      </c>
      <c r="M8310" s="3">
        <f t="shared" si="1164"/>
        <v>0</v>
      </c>
      <c r="N8310" s="3">
        <f t="shared" si="1165"/>
        <v>0</v>
      </c>
      <c r="O8310" s="3">
        <f>IF(H8310="Reg", MIN(Inputs!$B$2, I8310*Inputs!$B$10, (Inputs!$B$8-I8310)/Inputs!$B$9), 0)</f>
        <v>0</v>
      </c>
      <c r="P8310" s="3">
        <f t="shared" si="1166"/>
        <v>0</v>
      </c>
      <c r="Q8310" s="3">
        <f t="shared" si="1167"/>
        <v>0</v>
      </c>
      <c r="R8310" s="3">
        <f>I8310 + M8310*Inputs!$B$9 - N8310/Inputs!$B$10</f>
        <v>340</v>
      </c>
    </row>
    <row r="8311" spans="1:18" x14ac:dyDescent="0.3">
      <c r="A8311" s="4">
        <v>46369.208333333343</v>
      </c>
      <c r="B8311" s="3">
        <v>29.494999999999997</v>
      </c>
      <c r="C8311" s="3">
        <v>0.57999999999999996</v>
      </c>
      <c r="D8311" s="3">
        <f t="shared" si="1161"/>
        <v>36.624062499999994</v>
      </c>
      <c r="E8311" s="3">
        <f>MAX(B8311 - D8311/Inputs!$B$5, 0)</f>
        <v>0</v>
      </c>
      <c r="F8311" s="3">
        <f>MAX(D8311*Inputs!$B$5 - B8311, 0)</f>
        <v>2.7341750000000005</v>
      </c>
      <c r="G8311" s="3">
        <f t="shared" si="1162"/>
        <v>0.57999999999999996</v>
      </c>
      <c r="H8311" t="str">
        <f t="shared" si="1163"/>
        <v>Charge</v>
      </c>
      <c r="I8311" s="3">
        <f t="shared" si="1168"/>
        <v>340</v>
      </c>
      <c r="J8311" s="3">
        <f t="shared" si="1169"/>
        <v>0</v>
      </c>
      <c r="K8311" s="3">
        <f>MIN(Inputs!$B$2, (Inputs!$B$8 - I8311)/Inputs!$B$9)</f>
        <v>0</v>
      </c>
      <c r="L8311" s="3">
        <f>MAX(MIN(Inputs!$B$2, I8311*Inputs!$B$10, Inputs!$B$8*Inputs!$B$4 - J8311), 0)</f>
        <v>170</v>
      </c>
      <c r="M8311" s="3">
        <f t="shared" si="1164"/>
        <v>0</v>
      </c>
      <c r="N8311" s="3">
        <f t="shared" si="1165"/>
        <v>0</v>
      </c>
      <c r="O8311" s="3">
        <f>IF(H8311="Reg", MIN(Inputs!$B$2, I8311*Inputs!$B$10, (Inputs!$B$8-I8311)/Inputs!$B$9), 0)</f>
        <v>0</v>
      </c>
      <c r="P8311" s="3">
        <f t="shared" si="1166"/>
        <v>0</v>
      </c>
      <c r="Q8311" s="3">
        <f t="shared" si="1167"/>
        <v>0</v>
      </c>
      <c r="R8311" s="3">
        <f>I8311 + M8311*Inputs!$B$9 - N8311/Inputs!$B$10</f>
        <v>340</v>
      </c>
    </row>
    <row r="8312" spans="1:18" x14ac:dyDescent="0.3">
      <c r="A8312" s="4">
        <v>46369.25</v>
      </c>
      <c r="B8312" s="3">
        <v>39.402499999999996</v>
      </c>
      <c r="C8312" s="3">
        <v>1.99</v>
      </c>
      <c r="D8312" s="3">
        <f t="shared" si="1161"/>
        <v>36.624062499999994</v>
      </c>
      <c r="E8312" s="3">
        <f>MAX(B8312 - D8312/Inputs!$B$5, 0)</f>
        <v>0</v>
      </c>
      <c r="F8312" s="3">
        <f>MAX(D8312*Inputs!$B$5 - B8312, 0)</f>
        <v>0</v>
      </c>
      <c r="G8312" s="3">
        <f t="shared" si="1162"/>
        <v>1.99</v>
      </c>
      <c r="H8312" t="str">
        <f t="shared" si="1163"/>
        <v>Reg</v>
      </c>
      <c r="I8312" s="3">
        <f t="shared" si="1168"/>
        <v>340</v>
      </c>
      <c r="J8312" s="3">
        <f t="shared" si="1169"/>
        <v>0</v>
      </c>
      <c r="K8312" s="3">
        <f>MIN(Inputs!$B$2, (Inputs!$B$8 - I8312)/Inputs!$B$9)</f>
        <v>0</v>
      </c>
      <c r="L8312" s="3">
        <f>MAX(MIN(Inputs!$B$2, I8312*Inputs!$B$10, Inputs!$B$8*Inputs!$B$4 - J8312), 0)</f>
        <v>170</v>
      </c>
      <c r="M8312" s="3">
        <f t="shared" si="1164"/>
        <v>0</v>
      </c>
      <c r="N8312" s="3">
        <f t="shared" si="1165"/>
        <v>0</v>
      </c>
      <c r="O8312" s="3">
        <f>IF(H8312="Reg", MIN(Inputs!$B$2, I8312*Inputs!$B$10, (Inputs!$B$8-I8312)/Inputs!$B$9), 0)</f>
        <v>0</v>
      </c>
      <c r="P8312" s="3">
        <f t="shared" si="1166"/>
        <v>0</v>
      </c>
      <c r="Q8312" s="3">
        <f t="shared" si="1167"/>
        <v>0</v>
      </c>
      <c r="R8312" s="3">
        <f>I8312 + M8312*Inputs!$B$9 - N8312/Inputs!$B$10</f>
        <v>340</v>
      </c>
    </row>
    <row r="8313" spans="1:18" x14ac:dyDescent="0.3">
      <c r="A8313" s="4">
        <v>46369.291666666657</v>
      </c>
      <c r="B8313" s="3">
        <v>45.827500000000001</v>
      </c>
      <c r="C8313" s="3">
        <v>3</v>
      </c>
      <c r="D8313" s="3">
        <f t="shared" si="1161"/>
        <v>36.624062499999994</v>
      </c>
      <c r="E8313" s="3">
        <f>MAX(B8313 - D8313/Inputs!$B$5, 0)</f>
        <v>4.2092471590909142</v>
      </c>
      <c r="F8313" s="3">
        <f>MAX(D8313*Inputs!$B$5 - B8313, 0)</f>
        <v>0</v>
      </c>
      <c r="G8313" s="3">
        <f t="shared" si="1162"/>
        <v>3</v>
      </c>
      <c r="H8313" t="str">
        <f t="shared" si="1163"/>
        <v>Discharge</v>
      </c>
      <c r="I8313" s="3">
        <f t="shared" si="1168"/>
        <v>340</v>
      </c>
      <c r="J8313" s="3">
        <f t="shared" si="1169"/>
        <v>0</v>
      </c>
      <c r="K8313" s="3">
        <f>MIN(Inputs!$B$2, (Inputs!$B$8 - I8313)/Inputs!$B$9)</f>
        <v>0</v>
      </c>
      <c r="L8313" s="3">
        <f>MAX(MIN(Inputs!$B$2, I8313*Inputs!$B$10, Inputs!$B$8*Inputs!$B$4 - J8313), 0)</f>
        <v>170</v>
      </c>
      <c r="M8313" s="3">
        <f t="shared" si="1164"/>
        <v>0</v>
      </c>
      <c r="N8313" s="3">
        <f t="shared" si="1165"/>
        <v>170</v>
      </c>
      <c r="O8313" s="3">
        <f>IF(H8313="Reg", MIN(Inputs!$B$2, I8313*Inputs!$B$10, (Inputs!$B$8-I8313)/Inputs!$B$9), 0)</f>
        <v>0</v>
      </c>
      <c r="P8313" s="3">
        <f t="shared" si="1166"/>
        <v>7790.6750000000002</v>
      </c>
      <c r="Q8313" s="3">
        <f t="shared" si="1167"/>
        <v>0</v>
      </c>
      <c r="R8313" s="3">
        <f>I8313 + M8313*Inputs!$B$9 - N8313/Inputs!$B$10</f>
        <v>158.77939109773115</v>
      </c>
    </row>
    <row r="8314" spans="1:18" x14ac:dyDescent="0.3">
      <c r="A8314" s="4">
        <v>46369.333333333343</v>
      </c>
      <c r="B8314" s="3">
        <v>25.2575</v>
      </c>
      <c r="C8314" s="3">
        <v>3</v>
      </c>
      <c r="D8314" s="3">
        <f t="shared" si="1161"/>
        <v>36.624062499999994</v>
      </c>
      <c r="E8314" s="3">
        <f>MAX(B8314 - D8314/Inputs!$B$5, 0)</f>
        <v>0</v>
      </c>
      <c r="F8314" s="3">
        <f>MAX(D8314*Inputs!$B$5 - B8314, 0)</f>
        <v>6.9716749999999976</v>
      </c>
      <c r="G8314" s="3">
        <f t="shared" si="1162"/>
        <v>3</v>
      </c>
      <c r="H8314" t="str">
        <f t="shared" si="1163"/>
        <v>Charge</v>
      </c>
      <c r="I8314" s="3">
        <f t="shared" si="1168"/>
        <v>158.77939109773115</v>
      </c>
      <c r="J8314" s="3">
        <f t="shared" si="1169"/>
        <v>170</v>
      </c>
      <c r="K8314" s="3">
        <f>MIN(Inputs!$B$2, (Inputs!$B$8 - I8314)/Inputs!$B$9)</f>
        <v>170</v>
      </c>
      <c r="L8314" s="3">
        <f>MAX(MIN(Inputs!$B$2, I8314*Inputs!$B$10, Inputs!$B$8*Inputs!$B$4 - J8314), 0)</f>
        <v>148.94827166799323</v>
      </c>
      <c r="M8314" s="3">
        <f t="shared" si="1164"/>
        <v>170</v>
      </c>
      <c r="N8314" s="3">
        <f t="shared" si="1165"/>
        <v>0</v>
      </c>
      <c r="O8314" s="3">
        <f>IF(H8314="Reg", MIN(Inputs!$B$2, I8314*Inputs!$B$10, (Inputs!$B$8-I8314)/Inputs!$B$9), 0)</f>
        <v>0</v>
      </c>
      <c r="P8314" s="3">
        <f t="shared" si="1166"/>
        <v>-4293.7749999999996</v>
      </c>
      <c r="Q8314" s="3">
        <f t="shared" si="1167"/>
        <v>0</v>
      </c>
      <c r="R8314" s="3">
        <f>I8314 + M8314*Inputs!$B$9 - N8314/Inputs!$B$10</f>
        <v>318.25352693172772</v>
      </c>
    </row>
    <row r="8315" spans="1:18" x14ac:dyDescent="0.3">
      <c r="A8315" s="4">
        <v>46369.375</v>
      </c>
      <c r="B8315" s="3">
        <v>17.942500000000003</v>
      </c>
      <c r="C8315" s="3">
        <v>1</v>
      </c>
      <c r="D8315" s="3">
        <f t="shared" si="1161"/>
        <v>36.624062499999994</v>
      </c>
      <c r="E8315" s="3">
        <f>MAX(B8315 - D8315/Inputs!$B$5, 0)</f>
        <v>0</v>
      </c>
      <c r="F8315" s="3">
        <f>MAX(D8315*Inputs!$B$5 - B8315, 0)</f>
        <v>14.286674999999995</v>
      </c>
      <c r="G8315" s="3">
        <f t="shared" si="1162"/>
        <v>1</v>
      </c>
      <c r="H8315" t="str">
        <f t="shared" si="1163"/>
        <v>Charge</v>
      </c>
      <c r="I8315" s="3">
        <f t="shared" si="1168"/>
        <v>318.25352693172772</v>
      </c>
      <c r="J8315" s="3">
        <f t="shared" si="1169"/>
        <v>170</v>
      </c>
      <c r="K8315" s="3">
        <f>MIN(Inputs!$B$2, (Inputs!$B$8 - I8315)/Inputs!$B$9)</f>
        <v>23.181818181818198</v>
      </c>
      <c r="L8315" s="3">
        <f>MAX(MIN(Inputs!$B$2, I8315*Inputs!$B$10, Inputs!$B$8*Inputs!$B$4 - J8315), 0)</f>
        <v>170</v>
      </c>
      <c r="M8315" s="3">
        <f t="shared" si="1164"/>
        <v>23.181818181818198</v>
      </c>
      <c r="N8315" s="3">
        <f t="shared" si="1165"/>
        <v>0</v>
      </c>
      <c r="O8315" s="3">
        <f>IF(H8315="Reg", MIN(Inputs!$B$2, I8315*Inputs!$B$10, (Inputs!$B$8-I8315)/Inputs!$B$9), 0)</f>
        <v>0</v>
      </c>
      <c r="P8315" s="3">
        <f t="shared" si="1166"/>
        <v>-415.93977272727307</v>
      </c>
      <c r="Q8315" s="3">
        <f t="shared" si="1167"/>
        <v>0</v>
      </c>
      <c r="R8315" s="3">
        <f>I8315 + M8315*Inputs!$B$9 - N8315/Inputs!$B$10</f>
        <v>340</v>
      </c>
    </row>
    <row r="8316" spans="1:18" x14ac:dyDescent="0.3">
      <c r="A8316" s="4">
        <v>46369.416666666657</v>
      </c>
      <c r="B8316" s="3">
        <v>21.767500000000002</v>
      </c>
      <c r="C8316" s="3">
        <v>0.84</v>
      </c>
      <c r="D8316" s="3">
        <f t="shared" si="1161"/>
        <v>36.624062499999994</v>
      </c>
      <c r="E8316" s="3">
        <f>MAX(B8316 - D8316/Inputs!$B$5, 0)</f>
        <v>0</v>
      </c>
      <c r="F8316" s="3">
        <f>MAX(D8316*Inputs!$B$5 - B8316, 0)</f>
        <v>10.461674999999996</v>
      </c>
      <c r="G8316" s="3">
        <f t="shared" si="1162"/>
        <v>0.84</v>
      </c>
      <c r="H8316" t="str">
        <f t="shared" si="1163"/>
        <v>Charge</v>
      </c>
      <c r="I8316" s="3">
        <f t="shared" si="1168"/>
        <v>340</v>
      </c>
      <c r="J8316" s="3">
        <f t="shared" si="1169"/>
        <v>170</v>
      </c>
      <c r="K8316" s="3">
        <f>MIN(Inputs!$B$2, (Inputs!$B$8 - I8316)/Inputs!$B$9)</f>
        <v>0</v>
      </c>
      <c r="L8316" s="3">
        <f>MAX(MIN(Inputs!$B$2, I8316*Inputs!$B$10, Inputs!$B$8*Inputs!$B$4 - J8316), 0)</f>
        <v>170</v>
      </c>
      <c r="M8316" s="3">
        <f t="shared" si="1164"/>
        <v>0</v>
      </c>
      <c r="N8316" s="3">
        <f t="shared" si="1165"/>
        <v>0</v>
      </c>
      <c r="O8316" s="3">
        <f>IF(H8316="Reg", MIN(Inputs!$B$2, I8316*Inputs!$B$10, (Inputs!$B$8-I8316)/Inputs!$B$9), 0)</f>
        <v>0</v>
      </c>
      <c r="P8316" s="3">
        <f t="shared" si="1166"/>
        <v>0</v>
      </c>
      <c r="Q8316" s="3">
        <f t="shared" si="1167"/>
        <v>0</v>
      </c>
      <c r="R8316" s="3">
        <f>I8316 + M8316*Inputs!$B$9 - N8316/Inputs!$B$10</f>
        <v>340</v>
      </c>
    </row>
    <row r="8317" spans="1:18" x14ac:dyDescent="0.3">
      <c r="A8317" s="4">
        <v>46369.458333333343</v>
      </c>
      <c r="B8317" s="3">
        <v>22.195</v>
      </c>
      <c r="C8317" s="3">
        <v>0.55000000000000004</v>
      </c>
      <c r="D8317" s="3">
        <f t="shared" si="1161"/>
        <v>36.624062499999994</v>
      </c>
      <c r="E8317" s="3">
        <f>MAX(B8317 - D8317/Inputs!$B$5, 0)</f>
        <v>0</v>
      </c>
      <c r="F8317" s="3">
        <f>MAX(D8317*Inputs!$B$5 - B8317, 0)</f>
        <v>10.034174999999998</v>
      </c>
      <c r="G8317" s="3">
        <f t="shared" si="1162"/>
        <v>0.55000000000000004</v>
      </c>
      <c r="H8317" t="str">
        <f t="shared" si="1163"/>
        <v>Charge</v>
      </c>
      <c r="I8317" s="3">
        <f t="shared" si="1168"/>
        <v>340</v>
      </c>
      <c r="J8317" s="3">
        <f t="shared" si="1169"/>
        <v>170</v>
      </c>
      <c r="K8317" s="3">
        <f>MIN(Inputs!$B$2, (Inputs!$B$8 - I8317)/Inputs!$B$9)</f>
        <v>0</v>
      </c>
      <c r="L8317" s="3">
        <f>MAX(MIN(Inputs!$B$2, I8317*Inputs!$B$10, Inputs!$B$8*Inputs!$B$4 - J8317), 0)</f>
        <v>170</v>
      </c>
      <c r="M8317" s="3">
        <f t="shared" si="1164"/>
        <v>0</v>
      </c>
      <c r="N8317" s="3">
        <f t="shared" si="1165"/>
        <v>0</v>
      </c>
      <c r="O8317" s="3">
        <f>IF(H8317="Reg", MIN(Inputs!$B$2, I8317*Inputs!$B$10, (Inputs!$B$8-I8317)/Inputs!$B$9), 0)</f>
        <v>0</v>
      </c>
      <c r="P8317" s="3">
        <f t="shared" si="1166"/>
        <v>0</v>
      </c>
      <c r="Q8317" s="3">
        <f t="shared" si="1167"/>
        <v>0</v>
      </c>
      <c r="R8317" s="3">
        <f>I8317 + M8317*Inputs!$B$9 - N8317/Inputs!$B$10</f>
        <v>340</v>
      </c>
    </row>
    <row r="8318" spans="1:18" x14ac:dyDescent="0.3">
      <c r="A8318" s="4">
        <v>46369.5</v>
      </c>
      <c r="B8318" s="3">
        <v>21.892499999999998</v>
      </c>
      <c r="C8318" s="3">
        <v>0.57999999999999996</v>
      </c>
      <c r="D8318" s="3">
        <f t="shared" si="1161"/>
        <v>36.624062499999994</v>
      </c>
      <c r="E8318" s="3">
        <f>MAX(B8318 - D8318/Inputs!$B$5, 0)</f>
        <v>0</v>
      </c>
      <c r="F8318" s="3">
        <f>MAX(D8318*Inputs!$B$5 - B8318, 0)</f>
        <v>10.336675</v>
      </c>
      <c r="G8318" s="3">
        <f t="shared" si="1162"/>
        <v>0.57999999999999996</v>
      </c>
      <c r="H8318" t="str">
        <f t="shared" si="1163"/>
        <v>Charge</v>
      </c>
      <c r="I8318" s="3">
        <f t="shared" si="1168"/>
        <v>340</v>
      </c>
      <c r="J8318" s="3">
        <f t="shared" si="1169"/>
        <v>170</v>
      </c>
      <c r="K8318" s="3">
        <f>MIN(Inputs!$B$2, (Inputs!$B$8 - I8318)/Inputs!$B$9)</f>
        <v>0</v>
      </c>
      <c r="L8318" s="3">
        <f>MAX(MIN(Inputs!$B$2, I8318*Inputs!$B$10, Inputs!$B$8*Inputs!$B$4 - J8318), 0)</f>
        <v>170</v>
      </c>
      <c r="M8318" s="3">
        <f t="shared" si="1164"/>
        <v>0</v>
      </c>
      <c r="N8318" s="3">
        <f t="shared" si="1165"/>
        <v>0</v>
      </c>
      <c r="O8318" s="3">
        <f>IF(H8318="Reg", MIN(Inputs!$B$2, I8318*Inputs!$B$10, (Inputs!$B$8-I8318)/Inputs!$B$9), 0)</f>
        <v>0</v>
      </c>
      <c r="P8318" s="3">
        <f t="shared" si="1166"/>
        <v>0</v>
      </c>
      <c r="Q8318" s="3">
        <f t="shared" si="1167"/>
        <v>0</v>
      </c>
      <c r="R8318" s="3">
        <f>I8318 + M8318*Inputs!$B$9 - N8318/Inputs!$B$10</f>
        <v>340</v>
      </c>
    </row>
    <row r="8319" spans="1:18" x14ac:dyDescent="0.3">
      <c r="A8319" s="4">
        <v>46369.541666666657</v>
      </c>
      <c r="B8319" s="3">
        <v>16.774999999999999</v>
      </c>
      <c r="C8319" s="3">
        <v>0.69</v>
      </c>
      <c r="D8319" s="3">
        <f t="shared" si="1161"/>
        <v>36.624062499999994</v>
      </c>
      <c r="E8319" s="3">
        <f>MAX(B8319 - D8319/Inputs!$B$5, 0)</f>
        <v>0</v>
      </c>
      <c r="F8319" s="3">
        <f>MAX(D8319*Inputs!$B$5 - B8319, 0)</f>
        <v>15.454174999999999</v>
      </c>
      <c r="G8319" s="3">
        <f t="shared" si="1162"/>
        <v>0.69</v>
      </c>
      <c r="H8319" t="str">
        <f t="shared" si="1163"/>
        <v>Charge</v>
      </c>
      <c r="I8319" s="3">
        <f t="shared" si="1168"/>
        <v>340</v>
      </c>
      <c r="J8319" s="3">
        <f t="shared" si="1169"/>
        <v>170</v>
      </c>
      <c r="K8319" s="3">
        <f>MIN(Inputs!$B$2, (Inputs!$B$8 - I8319)/Inputs!$B$9)</f>
        <v>0</v>
      </c>
      <c r="L8319" s="3">
        <f>MAX(MIN(Inputs!$B$2, I8319*Inputs!$B$10, Inputs!$B$8*Inputs!$B$4 - J8319), 0)</f>
        <v>170</v>
      </c>
      <c r="M8319" s="3">
        <f t="shared" si="1164"/>
        <v>0</v>
      </c>
      <c r="N8319" s="3">
        <f t="shared" si="1165"/>
        <v>0</v>
      </c>
      <c r="O8319" s="3">
        <f>IF(H8319="Reg", MIN(Inputs!$B$2, I8319*Inputs!$B$10, (Inputs!$B$8-I8319)/Inputs!$B$9), 0)</f>
        <v>0</v>
      </c>
      <c r="P8319" s="3">
        <f t="shared" si="1166"/>
        <v>0</v>
      </c>
      <c r="Q8319" s="3">
        <f t="shared" si="1167"/>
        <v>0</v>
      </c>
      <c r="R8319" s="3">
        <f>I8319 + M8319*Inputs!$B$9 - N8319/Inputs!$B$10</f>
        <v>340</v>
      </c>
    </row>
    <row r="8320" spans="1:18" x14ac:dyDescent="0.3">
      <c r="A8320" s="4">
        <v>46369.583333333343</v>
      </c>
      <c r="B8320" s="3">
        <v>0.47</v>
      </c>
      <c r="C8320" s="3">
        <v>0.69</v>
      </c>
      <c r="D8320" s="3">
        <f t="shared" si="1161"/>
        <v>36.624062499999994</v>
      </c>
      <c r="E8320" s="3">
        <f>MAX(B8320 - D8320/Inputs!$B$5, 0)</f>
        <v>0</v>
      </c>
      <c r="F8320" s="3">
        <f>MAX(D8320*Inputs!$B$5 - B8320, 0)</f>
        <v>31.759174999999999</v>
      </c>
      <c r="G8320" s="3">
        <f t="shared" si="1162"/>
        <v>0.69</v>
      </c>
      <c r="H8320" t="str">
        <f t="shared" si="1163"/>
        <v>Charge</v>
      </c>
      <c r="I8320" s="3">
        <f t="shared" si="1168"/>
        <v>340</v>
      </c>
      <c r="J8320" s="3">
        <f t="shared" si="1169"/>
        <v>170</v>
      </c>
      <c r="K8320" s="3">
        <f>MIN(Inputs!$B$2, (Inputs!$B$8 - I8320)/Inputs!$B$9)</f>
        <v>0</v>
      </c>
      <c r="L8320" s="3">
        <f>MAX(MIN(Inputs!$B$2, I8320*Inputs!$B$10, Inputs!$B$8*Inputs!$B$4 - J8320), 0)</f>
        <v>170</v>
      </c>
      <c r="M8320" s="3">
        <f t="shared" si="1164"/>
        <v>0</v>
      </c>
      <c r="N8320" s="3">
        <f t="shared" si="1165"/>
        <v>0</v>
      </c>
      <c r="O8320" s="3">
        <f>IF(H8320="Reg", MIN(Inputs!$B$2, I8320*Inputs!$B$10, (Inputs!$B$8-I8320)/Inputs!$B$9), 0)</f>
        <v>0</v>
      </c>
      <c r="P8320" s="3">
        <f t="shared" si="1166"/>
        <v>0</v>
      </c>
      <c r="Q8320" s="3">
        <f t="shared" si="1167"/>
        <v>0</v>
      </c>
      <c r="R8320" s="3">
        <f>I8320 + M8320*Inputs!$B$9 - N8320/Inputs!$B$10</f>
        <v>340</v>
      </c>
    </row>
    <row r="8321" spans="1:18" x14ac:dyDescent="0.3">
      <c r="A8321" s="4">
        <v>46369.625</v>
      </c>
      <c r="B8321" s="3">
        <v>6.2074999999999996</v>
      </c>
      <c r="C8321" s="3">
        <v>0.65</v>
      </c>
      <c r="D8321" s="3">
        <f t="shared" si="1161"/>
        <v>36.624062499999994</v>
      </c>
      <c r="E8321" s="3">
        <f>MAX(B8321 - D8321/Inputs!$B$5, 0)</f>
        <v>0</v>
      </c>
      <c r="F8321" s="3">
        <f>MAX(D8321*Inputs!$B$5 - B8321, 0)</f>
        <v>26.021674999999998</v>
      </c>
      <c r="G8321" s="3">
        <f t="shared" si="1162"/>
        <v>0.65</v>
      </c>
      <c r="H8321" t="str">
        <f t="shared" si="1163"/>
        <v>Charge</v>
      </c>
      <c r="I8321" s="3">
        <f t="shared" si="1168"/>
        <v>340</v>
      </c>
      <c r="J8321" s="3">
        <f t="shared" si="1169"/>
        <v>170</v>
      </c>
      <c r="K8321" s="3">
        <f>MIN(Inputs!$B$2, (Inputs!$B$8 - I8321)/Inputs!$B$9)</f>
        <v>0</v>
      </c>
      <c r="L8321" s="3">
        <f>MAX(MIN(Inputs!$B$2, I8321*Inputs!$B$10, Inputs!$B$8*Inputs!$B$4 - J8321), 0)</f>
        <v>170</v>
      </c>
      <c r="M8321" s="3">
        <f t="shared" si="1164"/>
        <v>0</v>
      </c>
      <c r="N8321" s="3">
        <f t="shared" si="1165"/>
        <v>0</v>
      </c>
      <c r="O8321" s="3">
        <f>IF(H8321="Reg", MIN(Inputs!$B$2, I8321*Inputs!$B$10, (Inputs!$B$8-I8321)/Inputs!$B$9), 0)</f>
        <v>0</v>
      </c>
      <c r="P8321" s="3">
        <f t="shared" si="1166"/>
        <v>0</v>
      </c>
      <c r="Q8321" s="3">
        <f t="shared" si="1167"/>
        <v>0</v>
      </c>
      <c r="R8321" s="3">
        <f>I8321 + M8321*Inputs!$B$9 - N8321/Inputs!$B$10</f>
        <v>340</v>
      </c>
    </row>
    <row r="8322" spans="1:18" x14ac:dyDescent="0.3">
      <c r="A8322" s="4">
        <v>46369.666666666657</v>
      </c>
      <c r="B8322" s="3">
        <v>37.737499999999997</v>
      </c>
      <c r="C8322" s="3">
        <v>0.86</v>
      </c>
      <c r="D8322" s="3">
        <f t="shared" ref="D8322:D8385" si="1170">AVERAGEIFS(B:B, A:A, "&gt;="&amp;INT(A8322), A:A, "&lt;"&amp;INT(A8322)+1)</f>
        <v>36.624062499999994</v>
      </c>
      <c r="E8322" s="3">
        <f>MAX(B8322 - D8322/Inputs!$B$5, 0)</f>
        <v>0</v>
      </c>
      <c r="F8322" s="3">
        <f>MAX(D8322*Inputs!$B$5 - B8322, 0)</f>
        <v>0</v>
      </c>
      <c r="G8322" s="3">
        <f t="shared" ref="G8322:G8385" si="1171">C8322</f>
        <v>0.86</v>
      </c>
      <c r="H8322" t="str">
        <f t="shared" ref="H8322:H8385" si="1172">IF(MAX(E8322, F8322, G8322)&lt;=0, "Idle", IF(AND(G8322&gt;=E8322, G8322&gt;=F8322), "Reg", IF(E8322&gt;=F8322, "Discharge", "Charge")))</f>
        <v>Reg</v>
      </c>
      <c r="I8322" s="3">
        <f t="shared" si="1168"/>
        <v>340</v>
      </c>
      <c r="J8322" s="3">
        <f t="shared" si="1169"/>
        <v>170</v>
      </c>
      <c r="K8322" s="3">
        <f>MIN(Inputs!$B$2, (Inputs!$B$8 - I8322)/Inputs!$B$9)</f>
        <v>0</v>
      </c>
      <c r="L8322" s="3">
        <f>MAX(MIN(Inputs!$B$2, I8322*Inputs!$B$10, Inputs!$B$8*Inputs!$B$4 - J8322), 0)</f>
        <v>170</v>
      </c>
      <c r="M8322" s="3">
        <f t="shared" ref="M8322:M8385" si="1173">IF(H8322="Charge", K8322, 0)</f>
        <v>0</v>
      </c>
      <c r="N8322" s="3">
        <f t="shared" ref="N8322:N8385" si="1174">IF(H8322="Discharge", L8322, 0)</f>
        <v>0</v>
      </c>
      <c r="O8322" s="3">
        <f>IF(H8322="Reg", MIN(Inputs!$B$2, I8322*Inputs!$B$10, (Inputs!$B$8-I8322)/Inputs!$B$9), 0)</f>
        <v>0</v>
      </c>
      <c r="P8322" s="3">
        <f t="shared" ref="P8322:P8385" si="1175">(N8322 - M8322) * B8322</f>
        <v>0</v>
      </c>
      <c r="Q8322" s="3">
        <f t="shared" ref="Q8322:Q8385" si="1176">O8322 * C8322</f>
        <v>0</v>
      </c>
      <c r="R8322" s="3">
        <f>I8322 + M8322*Inputs!$B$9 - N8322/Inputs!$B$10</f>
        <v>340</v>
      </c>
    </row>
    <row r="8323" spans="1:18" x14ac:dyDescent="0.3">
      <c r="A8323" s="4">
        <v>46369.708333333343</v>
      </c>
      <c r="B8323" s="3">
        <v>71.534999999999997</v>
      </c>
      <c r="C8323" s="3">
        <v>1.72</v>
      </c>
      <c r="D8323" s="3">
        <f t="shared" si="1170"/>
        <v>36.624062499999994</v>
      </c>
      <c r="E8323" s="3">
        <f>MAX(B8323 - D8323/Inputs!$B$5, 0)</f>
        <v>29.91674715909091</v>
      </c>
      <c r="F8323" s="3">
        <f>MAX(D8323*Inputs!$B$5 - B8323, 0)</f>
        <v>0</v>
      </c>
      <c r="G8323" s="3">
        <f t="shared" si="1171"/>
        <v>1.72</v>
      </c>
      <c r="H8323" t="str">
        <f t="shared" si="1172"/>
        <v>Discharge</v>
      </c>
      <c r="I8323" s="3">
        <f t="shared" ref="I8323:I8386" si="1177">R8322</f>
        <v>340</v>
      </c>
      <c r="J8323" s="3">
        <f t="shared" ref="J8323:J8386" si="1178">IF(INT(A8323)=INT(A8322), J8322 + N8322, 0)</f>
        <v>170</v>
      </c>
      <c r="K8323" s="3">
        <f>MIN(Inputs!$B$2, (Inputs!$B$8 - I8323)/Inputs!$B$9)</f>
        <v>0</v>
      </c>
      <c r="L8323" s="3">
        <f>MAX(MIN(Inputs!$B$2, I8323*Inputs!$B$10, Inputs!$B$8*Inputs!$B$4 - J8323), 0)</f>
        <v>170</v>
      </c>
      <c r="M8323" s="3">
        <f t="shared" si="1173"/>
        <v>0</v>
      </c>
      <c r="N8323" s="3">
        <f t="shared" si="1174"/>
        <v>170</v>
      </c>
      <c r="O8323" s="3">
        <f>IF(H8323="Reg", MIN(Inputs!$B$2, I8323*Inputs!$B$10, (Inputs!$B$8-I8323)/Inputs!$B$9), 0)</f>
        <v>0</v>
      </c>
      <c r="P8323" s="3">
        <f t="shared" si="1175"/>
        <v>12160.949999999999</v>
      </c>
      <c r="Q8323" s="3">
        <f t="shared" si="1176"/>
        <v>0</v>
      </c>
      <c r="R8323" s="3">
        <f>I8323 + M8323*Inputs!$B$9 - N8323/Inputs!$B$10</f>
        <v>158.77939109773115</v>
      </c>
    </row>
    <row r="8324" spans="1:18" x14ac:dyDescent="0.3">
      <c r="A8324" s="4">
        <v>46369.75</v>
      </c>
      <c r="B8324" s="3">
        <v>82.572500000000005</v>
      </c>
      <c r="C8324" s="3">
        <v>1.8</v>
      </c>
      <c r="D8324" s="3">
        <f t="shared" si="1170"/>
        <v>36.624062499999994</v>
      </c>
      <c r="E8324" s="3">
        <f>MAX(B8324 - D8324/Inputs!$B$5, 0)</f>
        <v>40.954247159090919</v>
      </c>
      <c r="F8324" s="3">
        <f>MAX(D8324*Inputs!$B$5 - B8324, 0)</f>
        <v>0</v>
      </c>
      <c r="G8324" s="3">
        <f t="shared" si="1171"/>
        <v>1.8</v>
      </c>
      <c r="H8324" t="str">
        <f t="shared" si="1172"/>
        <v>Discharge</v>
      </c>
      <c r="I8324" s="3">
        <f t="shared" si="1177"/>
        <v>158.77939109773115</v>
      </c>
      <c r="J8324" s="3">
        <f t="shared" si="1178"/>
        <v>340</v>
      </c>
      <c r="K8324" s="3">
        <f>MIN(Inputs!$B$2, (Inputs!$B$8 - I8324)/Inputs!$B$9)</f>
        <v>170</v>
      </c>
      <c r="L8324" s="3">
        <f>MAX(MIN(Inputs!$B$2, I8324*Inputs!$B$10, Inputs!$B$8*Inputs!$B$4 - J8324), 0)</f>
        <v>0</v>
      </c>
      <c r="M8324" s="3">
        <f t="shared" si="1173"/>
        <v>0</v>
      </c>
      <c r="N8324" s="3">
        <f t="shared" si="1174"/>
        <v>0</v>
      </c>
      <c r="O8324" s="3">
        <f>IF(H8324="Reg", MIN(Inputs!$B$2, I8324*Inputs!$B$10, (Inputs!$B$8-I8324)/Inputs!$B$9), 0)</f>
        <v>0</v>
      </c>
      <c r="P8324" s="3">
        <f t="shared" si="1175"/>
        <v>0</v>
      </c>
      <c r="Q8324" s="3">
        <f t="shared" si="1176"/>
        <v>0</v>
      </c>
      <c r="R8324" s="3">
        <f>I8324 + M8324*Inputs!$B$9 - N8324/Inputs!$B$10</f>
        <v>158.77939109773115</v>
      </c>
    </row>
    <row r="8325" spans="1:18" x14ac:dyDescent="0.3">
      <c r="A8325" s="4">
        <v>46369.791666666657</v>
      </c>
      <c r="B8325" s="3">
        <v>79.112499999999997</v>
      </c>
      <c r="C8325" s="3">
        <v>1.98</v>
      </c>
      <c r="D8325" s="3">
        <f t="shared" si="1170"/>
        <v>36.624062499999994</v>
      </c>
      <c r="E8325" s="3">
        <f>MAX(B8325 - D8325/Inputs!$B$5, 0)</f>
        <v>37.494247159090911</v>
      </c>
      <c r="F8325" s="3">
        <f>MAX(D8325*Inputs!$B$5 - B8325, 0)</f>
        <v>0</v>
      </c>
      <c r="G8325" s="3">
        <f t="shared" si="1171"/>
        <v>1.98</v>
      </c>
      <c r="H8325" t="str">
        <f t="shared" si="1172"/>
        <v>Discharge</v>
      </c>
      <c r="I8325" s="3">
        <f t="shared" si="1177"/>
        <v>158.77939109773115</v>
      </c>
      <c r="J8325" s="3">
        <f t="shared" si="1178"/>
        <v>340</v>
      </c>
      <c r="K8325" s="3">
        <f>MIN(Inputs!$B$2, (Inputs!$B$8 - I8325)/Inputs!$B$9)</f>
        <v>170</v>
      </c>
      <c r="L8325" s="3">
        <f>MAX(MIN(Inputs!$B$2, I8325*Inputs!$B$10, Inputs!$B$8*Inputs!$B$4 - J8325), 0)</f>
        <v>0</v>
      </c>
      <c r="M8325" s="3">
        <f t="shared" si="1173"/>
        <v>0</v>
      </c>
      <c r="N8325" s="3">
        <f t="shared" si="1174"/>
        <v>0</v>
      </c>
      <c r="O8325" s="3">
        <f>IF(H8325="Reg", MIN(Inputs!$B$2, I8325*Inputs!$B$10, (Inputs!$B$8-I8325)/Inputs!$B$9), 0)</f>
        <v>0</v>
      </c>
      <c r="P8325" s="3">
        <f t="shared" si="1175"/>
        <v>0</v>
      </c>
      <c r="Q8325" s="3">
        <f t="shared" si="1176"/>
        <v>0</v>
      </c>
      <c r="R8325" s="3">
        <f>I8325 + M8325*Inputs!$B$9 - N8325/Inputs!$B$10</f>
        <v>158.77939109773115</v>
      </c>
    </row>
    <row r="8326" spans="1:18" x14ac:dyDescent="0.3">
      <c r="A8326" s="4">
        <v>46369.833333333343</v>
      </c>
      <c r="B8326" s="3">
        <v>76.52000000000001</v>
      </c>
      <c r="C8326" s="3">
        <v>2.09</v>
      </c>
      <c r="D8326" s="3">
        <f t="shared" si="1170"/>
        <v>36.624062499999994</v>
      </c>
      <c r="E8326" s="3">
        <f>MAX(B8326 - D8326/Inputs!$B$5, 0)</f>
        <v>34.901747159090924</v>
      </c>
      <c r="F8326" s="3">
        <f>MAX(D8326*Inputs!$B$5 - B8326, 0)</f>
        <v>0</v>
      </c>
      <c r="G8326" s="3">
        <f t="shared" si="1171"/>
        <v>2.09</v>
      </c>
      <c r="H8326" t="str">
        <f t="shared" si="1172"/>
        <v>Discharge</v>
      </c>
      <c r="I8326" s="3">
        <f t="shared" si="1177"/>
        <v>158.77939109773115</v>
      </c>
      <c r="J8326" s="3">
        <f t="shared" si="1178"/>
        <v>340</v>
      </c>
      <c r="K8326" s="3">
        <f>MIN(Inputs!$B$2, (Inputs!$B$8 - I8326)/Inputs!$B$9)</f>
        <v>170</v>
      </c>
      <c r="L8326" s="3">
        <f>MAX(MIN(Inputs!$B$2, I8326*Inputs!$B$10, Inputs!$B$8*Inputs!$B$4 - J8326), 0)</f>
        <v>0</v>
      </c>
      <c r="M8326" s="3">
        <f t="shared" si="1173"/>
        <v>0</v>
      </c>
      <c r="N8326" s="3">
        <f t="shared" si="1174"/>
        <v>0</v>
      </c>
      <c r="O8326" s="3">
        <f>IF(H8326="Reg", MIN(Inputs!$B$2, I8326*Inputs!$B$10, (Inputs!$B$8-I8326)/Inputs!$B$9), 0)</f>
        <v>0</v>
      </c>
      <c r="P8326" s="3">
        <f t="shared" si="1175"/>
        <v>0</v>
      </c>
      <c r="Q8326" s="3">
        <f t="shared" si="1176"/>
        <v>0</v>
      </c>
      <c r="R8326" s="3">
        <f>I8326 + M8326*Inputs!$B$9 - N8326/Inputs!$B$10</f>
        <v>158.77939109773115</v>
      </c>
    </row>
    <row r="8327" spans="1:18" x14ac:dyDescent="0.3">
      <c r="A8327" s="4">
        <v>46369.875</v>
      </c>
      <c r="B8327" s="3">
        <v>76.319999999999993</v>
      </c>
      <c r="C8327" s="3">
        <v>3</v>
      </c>
      <c r="D8327" s="3">
        <f t="shared" si="1170"/>
        <v>36.624062499999994</v>
      </c>
      <c r="E8327" s="3">
        <f>MAX(B8327 - D8327/Inputs!$B$5, 0)</f>
        <v>34.701747159090907</v>
      </c>
      <c r="F8327" s="3">
        <f>MAX(D8327*Inputs!$B$5 - B8327, 0)</f>
        <v>0</v>
      </c>
      <c r="G8327" s="3">
        <f t="shared" si="1171"/>
        <v>3</v>
      </c>
      <c r="H8327" t="str">
        <f t="shared" si="1172"/>
        <v>Discharge</v>
      </c>
      <c r="I8327" s="3">
        <f t="shared" si="1177"/>
        <v>158.77939109773115</v>
      </c>
      <c r="J8327" s="3">
        <f t="shared" si="1178"/>
        <v>340</v>
      </c>
      <c r="K8327" s="3">
        <f>MIN(Inputs!$B$2, (Inputs!$B$8 - I8327)/Inputs!$B$9)</f>
        <v>170</v>
      </c>
      <c r="L8327" s="3">
        <f>MAX(MIN(Inputs!$B$2, I8327*Inputs!$B$10, Inputs!$B$8*Inputs!$B$4 - J8327), 0)</f>
        <v>0</v>
      </c>
      <c r="M8327" s="3">
        <f t="shared" si="1173"/>
        <v>0</v>
      </c>
      <c r="N8327" s="3">
        <f t="shared" si="1174"/>
        <v>0</v>
      </c>
      <c r="O8327" s="3">
        <f>IF(H8327="Reg", MIN(Inputs!$B$2, I8327*Inputs!$B$10, (Inputs!$B$8-I8327)/Inputs!$B$9), 0)</f>
        <v>0</v>
      </c>
      <c r="P8327" s="3">
        <f t="shared" si="1175"/>
        <v>0</v>
      </c>
      <c r="Q8327" s="3">
        <f t="shared" si="1176"/>
        <v>0</v>
      </c>
      <c r="R8327" s="3">
        <f>I8327 + M8327*Inputs!$B$9 - N8327/Inputs!$B$10</f>
        <v>158.77939109773115</v>
      </c>
    </row>
    <row r="8328" spans="1:18" x14ac:dyDescent="0.3">
      <c r="A8328" s="4">
        <v>46369.916666666657</v>
      </c>
      <c r="B8328" s="3">
        <v>73.405000000000001</v>
      </c>
      <c r="C8328" s="3">
        <v>3</v>
      </c>
      <c r="D8328" s="3">
        <f t="shared" si="1170"/>
        <v>36.624062499999994</v>
      </c>
      <c r="E8328" s="3">
        <f>MAX(B8328 - D8328/Inputs!$B$5, 0)</f>
        <v>31.786747159090915</v>
      </c>
      <c r="F8328" s="3">
        <f>MAX(D8328*Inputs!$B$5 - B8328, 0)</f>
        <v>0</v>
      </c>
      <c r="G8328" s="3">
        <f t="shared" si="1171"/>
        <v>3</v>
      </c>
      <c r="H8328" t="str">
        <f t="shared" si="1172"/>
        <v>Discharge</v>
      </c>
      <c r="I8328" s="3">
        <f t="shared" si="1177"/>
        <v>158.77939109773115</v>
      </c>
      <c r="J8328" s="3">
        <f t="shared" si="1178"/>
        <v>340</v>
      </c>
      <c r="K8328" s="3">
        <f>MIN(Inputs!$B$2, (Inputs!$B$8 - I8328)/Inputs!$B$9)</f>
        <v>170</v>
      </c>
      <c r="L8328" s="3">
        <f>MAX(MIN(Inputs!$B$2, I8328*Inputs!$B$10, Inputs!$B$8*Inputs!$B$4 - J8328), 0)</f>
        <v>0</v>
      </c>
      <c r="M8328" s="3">
        <f t="shared" si="1173"/>
        <v>0</v>
      </c>
      <c r="N8328" s="3">
        <f t="shared" si="1174"/>
        <v>0</v>
      </c>
      <c r="O8328" s="3">
        <f>IF(H8328="Reg", MIN(Inputs!$B$2, I8328*Inputs!$B$10, (Inputs!$B$8-I8328)/Inputs!$B$9), 0)</f>
        <v>0</v>
      </c>
      <c r="P8328" s="3">
        <f t="shared" si="1175"/>
        <v>0</v>
      </c>
      <c r="Q8328" s="3">
        <f t="shared" si="1176"/>
        <v>0</v>
      </c>
      <c r="R8328" s="3">
        <f>I8328 + M8328*Inputs!$B$9 - N8328/Inputs!$B$10</f>
        <v>158.77939109773115</v>
      </c>
    </row>
    <row r="8329" spans="1:18" x14ac:dyDescent="0.3">
      <c r="A8329" s="4">
        <v>46369.958333333343</v>
      </c>
      <c r="B8329" s="3">
        <v>51.607500000000002</v>
      </c>
      <c r="C8329" s="3">
        <v>3</v>
      </c>
      <c r="D8329" s="3">
        <f t="shared" si="1170"/>
        <v>36.624062499999994</v>
      </c>
      <c r="E8329" s="3">
        <f>MAX(B8329 - D8329/Inputs!$B$5, 0)</f>
        <v>9.9892471590909153</v>
      </c>
      <c r="F8329" s="3">
        <f>MAX(D8329*Inputs!$B$5 - B8329, 0)</f>
        <v>0</v>
      </c>
      <c r="G8329" s="3">
        <f t="shared" si="1171"/>
        <v>3</v>
      </c>
      <c r="H8329" t="str">
        <f t="shared" si="1172"/>
        <v>Discharge</v>
      </c>
      <c r="I8329" s="3">
        <f t="shared" si="1177"/>
        <v>158.77939109773115</v>
      </c>
      <c r="J8329" s="3">
        <f t="shared" si="1178"/>
        <v>340</v>
      </c>
      <c r="K8329" s="3">
        <f>MIN(Inputs!$B$2, (Inputs!$B$8 - I8329)/Inputs!$B$9)</f>
        <v>170</v>
      </c>
      <c r="L8329" s="3">
        <f>MAX(MIN(Inputs!$B$2, I8329*Inputs!$B$10, Inputs!$B$8*Inputs!$B$4 - J8329), 0)</f>
        <v>0</v>
      </c>
      <c r="M8329" s="3">
        <f t="shared" si="1173"/>
        <v>0</v>
      </c>
      <c r="N8329" s="3">
        <f t="shared" si="1174"/>
        <v>0</v>
      </c>
      <c r="O8329" s="3">
        <f>IF(H8329="Reg", MIN(Inputs!$B$2, I8329*Inputs!$B$10, (Inputs!$B$8-I8329)/Inputs!$B$9), 0)</f>
        <v>0</v>
      </c>
      <c r="P8329" s="3">
        <f t="shared" si="1175"/>
        <v>0</v>
      </c>
      <c r="Q8329" s="3">
        <f t="shared" si="1176"/>
        <v>0</v>
      </c>
      <c r="R8329" s="3">
        <f>I8329 + M8329*Inputs!$B$9 - N8329/Inputs!$B$10</f>
        <v>158.77939109773115</v>
      </c>
    </row>
    <row r="8330" spans="1:18" x14ac:dyDescent="0.3">
      <c r="A8330" s="4">
        <v>46370</v>
      </c>
      <c r="B8330" s="3">
        <v>6.1924999999999999</v>
      </c>
      <c r="C8330" s="3">
        <v>1.0900000000000001</v>
      </c>
      <c r="D8330" s="3">
        <f t="shared" si="1170"/>
        <v>9.1860416666666698</v>
      </c>
      <c r="E8330" s="3">
        <f>MAX(B8330 - D8330/Inputs!$B$5, 0)</f>
        <v>0</v>
      </c>
      <c r="F8330" s="3">
        <f>MAX(D8330*Inputs!$B$5 - B8330, 0)</f>
        <v>1.8912166666666694</v>
      </c>
      <c r="G8330" s="3">
        <f t="shared" si="1171"/>
        <v>1.0900000000000001</v>
      </c>
      <c r="H8330" t="str">
        <f t="shared" si="1172"/>
        <v>Charge</v>
      </c>
      <c r="I8330" s="3">
        <f t="shared" si="1177"/>
        <v>158.77939109773115</v>
      </c>
      <c r="J8330" s="3">
        <f t="shared" si="1178"/>
        <v>0</v>
      </c>
      <c r="K8330" s="3">
        <f>MIN(Inputs!$B$2, (Inputs!$B$8 - I8330)/Inputs!$B$9)</f>
        <v>170</v>
      </c>
      <c r="L8330" s="3">
        <f>MAX(MIN(Inputs!$B$2, I8330*Inputs!$B$10, Inputs!$B$8*Inputs!$B$4 - J8330), 0)</f>
        <v>148.94827166799323</v>
      </c>
      <c r="M8330" s="3">
        <f t="shared" si="1173"/>
        <v>170</v>
      </c>
      <c r="N8330" s="3">
        <f t="shared" si="1174"/>
        <v>0</v>
      </c>
      <c r="O8330" s="3">
        <f>IF(H8330="Reg", MIN(Inputs!$B$2, I8330*Inputs!$B$10, (Inputs!$B$8-I8330)/Inputs!$B$9), 0)</f>
        <v>0</v>
      </c>
      <c r="P8330" s="3">
        <f t="shared" si="1175"/>
        <v>-1052.7249999999999</v>
      </c>
      <c r="Q8330" s="3">
        <f t="shared" si="1176"/>
        <v>0</v>
      </c>
      <c r="R8330" s="3">
        <f>I8330 + M8330*Inputs!$B$9 - N8330/Inputs!$B$10</f>
        <v>318.25352693172772</v>
      </c>
    </row>
    <row r="8331" spans="1:18" x14ac:dyDescent="0.3">
      <c r="A8331" s="4">
        <v>46370.041666666657</v>
      </c>
      <c r="B8331" s="3">
        <v>14.715</v>
      </c>
      <c r="C8331" s="3">
        <v>0.44</v>
      </c>
      <c r="D8331" s="3">
        <f t="shared" si="1170"/>
        <v>9.1860416666666698</v>
      </c>
      <c r="E8331" s="3">
        <f>MAX(B8331 - D8331/Inputs!$B$5, 0)</f>
        <v>4.2763162878787835</v>
      </c>
      <c r="F8331" s="3">
        <f>MAX(D8331*Inputs!$B$5 - B8331, 0)</f>
        <v>0</v>
      </c>
      <c r="G8331" s="3">
        <f t="shared" si="1171"/>
        <v>0.44</v>
      </c>
      <c r="H8331" t="str">
        <f t="shared" si="1172"/>
        <v>Discharge</v>
      </c>
      <c r="I8331" s="3">
        <f t="shared" si="1177"/>
        <v>318.25352693172772</v>
      </c>
      <c r="J8331" s="3">
        <f t="shared" si="1178"/>
        <v>0</v>
      </c>
      <c r="K8331" s="3">
        <f>MIN(Inputs!$B$2, (Inputs!$B$8 - I8331)/Inputs!$B$9)</f>
        <v>23.181818181818198</v>
      </c>
      <c r="L8331" s="3">
        <f>MAX(MIN(Inputs!$B$2, I8331*Inputs!$B$10, Inputs!$B$8*Inputs!$B$4 - J8331), 0)</f>
        <v>170</v>
      </c>
      <c r="M8331" s="3">
        <f t="shared" si="1173"/>
        <v>0</v>
      </c>
      <c r="N8331" s="3">
        <f t="shared" si="1174"/>
        <v>170</v>
      </c>
      <c r="O8331" s="3">
        <f>IF(H8331="Reg", MIN(Inputs!$B$2, I8331*Inputs!$B$10, (Inputs!$B$8-I8331)/Inputs!$B$9), 0)</f>
        <v>0</v>
      </c>
      <c r="P8331" s="3">
        <f t="shared" si="1175"/>
        <v>2501.5500000000002</v>
      </c>
      <c r="Q8331" s="3">
        <f t="shared" si="1176"/>
        <v>0</v>
      </c>
      <c r="R8331" s="3">
        <f>I8331 + M8331*Inputs!$B$9 - N8331/Inputs!$B$10</f>
        <v>137.03291802945887</v>
      </c>
    </row>
    <row r="8332" spans="1:18" x14ac:dyDescent="0.3">
      <c r="A8332" s="4">
        <v>46370.083333333343</v>
      </c>
      <c r="B8332" s="3">
        <v>16.95</v>
      </c>
      <c r="C8332" s="3">
        <v>0.69</v>
      </c>
      <c r="D8332" s="3">
        <f t="shared" si="1170"/>
        <v>9.1860416666666698</v>
      </c>
      <c r="E8332" s="3">
        <f>MAX(B8332 - D8332/Inputs!$B$5, 0)</f>
        <v>6.5113162878787829</v>
      </c>
      <c r="F8332" s="3">
        <f>MAX(D8332*Inputs!$B$5 - B8332, 0)</f>
        <v>0</v>
      </c>
      <c r="G8332" s="3">
        <f t="shared" si="1171"/>
        <v>0.69</v>
      </c>
      <c r="H8332" t="str">
        <f t="shared" si="1172"/>
        <v>Discharge</v>
      </c>
      <c r="I8332" s="3">
        <f t="shared" si="1177"/>
        <v>137.03291802945887</v>
      </c>
      <c r="J8332" s="3">
        <f t="shared" si="1178"/>
        <v>170</v>
      </c>
      <c r="K8332" s="3">
        <f>MIN(Inputs!$B$2, (Inputs!$B$8 - I8332)/Inputs!$B$9)</f>
        <v>170</v>
      </c>
      <c r="L8332" s="3">
        <f>MAX(MIN(Inputs!$B$2, I8332*Inputs!$B$10, Inputs!$B$8*Inputs!$B$4 - J8332), 0)</f>
        <v>128.54827166799322</v>
      </c>
      <c r="M8332" s="3">
        <f t="shared" si="1173"/>
        <v>0</v>
      </c>
      <c r="N8332" s="3">
        <f t="shared" si="1174"/>
        <v>128.54827166799322</v>
      </c>
      <c r="O8332" s="3">
        <f>IF(H8332="Reg", MIN(Inputs!$B$2, I8332*Inputs!$B$10, (Inputs!$B$8-I8332)/Inputs!$B$9), 0)</f>
        <v>0</v>
      </c>
      <c r="P8332" s="3">
        <f t="shared" si="1175"/>
        <v>2178.8932047724852</v>
      </c>
      <c r="Q8332" s="3">
        <f t="shared" si="1176"/>
        <v>0</v>
      </c>
      <c r="R8332" s="3">
        <f>I8332 + M8332*Inputs!$B$9 - N8332/Inputs!$B$10</f>
        <v>0</v>
      </c>
    </row>
    <row r="8333" spans="1:18" x14ac:dyDescent="0.3">
      <c r="A8333" s="4">
        <v>46370.125</v>
      </c>
      <c r="B8333" s="3">
        <v>17.887499999999999</v>
      </c>
      <c r="C8333" s="3">
        <v>0.59</v>
      </c>
      <c r="D8333" s="3">
        <f t="shared" si="1170"/>
        <v>9.1860416666666698</v>
      </c>
      <c r="E8333" s="3">
        <f>MAX(B8333 - D8333/Inputs!$B$5, 0)</f>
        <v>7.4488162878787829</v>
      </c>
      <c r="F8333" s="3">
        <f>MAX(D8333*Inputs!$B$5 - B8333, 0)</f>
        <v>0</v>
      </c>
      <c r="G8333" s="3">
        <f t="shared" si="1171"/>
        <v>0.59</v>
      </c>
      <c r="H8333" t="str">
        <f t="shared" si="1172"/>
        <v>Discharge</v>
      </c>
      <c r="I8333" s="3">
        <f t="shared" si="1177"/>
        <v>0</v>
      </c>
      <c r="J8333" s="3">
        <f t="shared" si="1178"/>
        <v>298.54827166799322</v>
      </c>
      <c r="K8333" s="3">
        <f>MIN(Inputs!$B$2, (Inputs!$B$8 - I8333)/Inputs!$B$9)</f>
        <v>170</v>
      </c>
      <c r="L8333" s="3">
        <f>MAX(MIN(Inputs!$B$2, I8333*Inputs!$B$10, Inputs!$B$8*Inputs!$B$4 - J8333), 0)</f>
        <v>0</v>
      </c>
      <c r="M8333" s="3">
        <f t="shared" si="1173"/>
        <v>0</v>
      </c>
      <c r="N8333" s="3">
        <f t="shared" si="1174"/>
        <v>0</v>
      </c>
      <c r="O8333" s="3">
        <f>IF(H8333="Reg", MIN(Inputs!$B$2, I8333*Inputs!$B$10, (Inputs!$B$8-I8333)/Inputs!$B$9), 0)</f>
        <v>0</v>
      </c>
      <c r="P8333" s="3">
        <f t="shared" si="1175"/>
        <v>0</v>
      </c>
      <c r="Q8333" s="3">
        <f t="shared" si="1176"/>
        <v>0</v>
      </c>
      <c r="R8333" s="3">
        <f>I8333 + M8333*Inputs!$B$9 - N8333/Inputs!$B$10</f>
        <v>0</v>
      </c>
    </row>
    <row r="8334" spans="1:18" x14ac:dyDescent="0.3">
      <c r="A8334" s="4">
        <v>46370.166666666657</v>
      </c>
      <c r="B8334" s="3">
        <v>20.692499999999999</v>
      </c>
      <c r="C8334" s="3">
        <v>0.59</v>
      </c>
      <c r="D8334" s="3">
        <f t="shared" si="1170"/>
        <v>9.1860416666666698</v>
      </c>
      <c r="E8334" s="3">
        <f>MAX(B8334 - D8334/Inputs!$B$5, 0)</f>
        <v>10.253816287878783</v>
      </c>
      <c r="F8334" s="3">
        <f>MAX(D8334*Inputs!$B$5 - B8334, 0)</f>
        <v>0</v>
      </c>
      <c r="G8334" s="3">
        <f t="shared" si="1171"/>
        <v>0.59</v>
      </c>
      <c r="H8334" t="str">
        <f t="shared" si="1172"/>
        <v>Discharge</v>
      </c>
      <c r="I8334" s="3">
        <f t="shared" si="1177"/>
        <v>0</v>
      </c>
      <c r="J8334" s="3">
        <f t="shared" si="1178"/>
        <v>298.54827166799322</v>
      </c>
      <c r="K8334" s="3">
        <f>MIN(Inputs!$B$2, (Inputs!$B$8 - I8334)/Inputs!$B$9)</f>
        <v>170</v>
      </c>
      <c r="L8334" s="3">
        <f>MAX(MIN(Inputs!$B$2, I8334*Inputs!$B$10, Inputs!$B$8*Inputs!$B$4 - J8334), 0)</f>
        <v>0</v>
      </c>
      <c r="M8334" s="3">
        <f t="shared" si="1173"/>
        <v>0</v>
      </c>
      <c r="N8334" s="3">
        <f t="shared" si="1174"/>
        <v>0</v>
      </c>
      <c r="O8334" s="3">
        <f>IF(H8334="Reg", MIN(Inputs!$B$2, I8334*Inputs!$B$10, (Inputs!$B$8-I8334)/Inputs!$B$9), 0)</f>
        <v>0</v>
      </c>
      <c r="P8334" s="3">
        <f t="shared" si="1175"/>
        <v>0</v>
      </c>
      <c r="Q8334" s="3">
        <f t="shared" si="1176"/>
        <v>0</v>
      </c>
      <c r="R8334" s="3">
        <f>I8334 + M8334*Inputs!$B$9 - N8334/Inputs!$B$10</f>
        <v>0</v>
      </c>
    </row>
    <row r="8335" spans="1:18" x14ac:dyDescent="0.3">
      <c r="A8335" s="4">
        <v>46370.208333333343</v>
      </c>
      <c r="B8335" s="3">
        <v>21.6525</v>
      </c>
      <c r="C8335" s="3">
        <v>0.81</v>
      </c>
      <c r="D8335" s="3">
        <f t="shared" si="1170"/>
        <v>9.1860416666666698</v>
      </c>
      <c r="E8335" s="3">
        <f>MAX(B8335 - D8335/Inputs!$B$5, 0)</f>
        <v>11.213816287878783</v>
      </c>
      <c r="F8335" s="3">
        <f>MAX(D8335*Inputs!$B$5 - B8335, 0)</f>
        <v>0</v>
      </c>
      <c r="G8335" s="3">
        <f t="shared" si="1171"/>
        <v>0.81</v>
      </c>
      <c r="H8335" t="str">
        <f t="shared" si="1172"/>
        <v>Discharge</v>
      </c>
      <c r="I8335" s="3">
        <f t="shared" si="1177"/>
        <v>0</v>
      </c>
      <c r="J8335" s="3">
        <f t="shared" si="1178"/>
        <v>298.54827166799322</v>
      </c>
      <c r="K8335" s="3">
        <f>MIN(Inputs!$B$2, (Inputs!$B$8 - I8335)/Inputs!$B$9)</f>
        <v>170</v>
      </c>
      <c r="L8335" s="3">
        <f>MAX(MIN(Inputs!$B$2, I8335*Inputs!$B$10, Inputs!$B$8*Inputs!$B$4 - J8335), 0)</f>
        <v>0</v>
      </c>
      <c r="M8335" s="3">
        <f t="shared" si="1173"/>
        <v>0</v>
      </c>
      <c r="N8335" s="3">
        <f t="shared" si="1174"/>
        <v>0</v>
      </c>
      <c r="O8335" s="3">
        <f>IF(H8335="Reg", MIN(Inputs!$B$2, I8335*Inputs!$B$10, (Inputs!$B$8-I8335)/Inputs!$B$9), 0)</f>
        <v>0</v>
      </c>
      <c r="P8335" s="3">
        <f t="shared" si="1175"/>
        <v>0</v>
      </c>
      <c r="Q8335" s="3">
        <f t="shared" si="1176"/>
        <v>0</v>
      </c>
      <c r="R8335" s="3">
        <f>I8335 + M8335*Inputs!$B$9 - N8335/Inputs!$B$10</f>
        <v>0</v>
      </c>
    </row>
    <row r="8336" spans="1:18" x14ac:dyDescent="0.3">
      <c r="A8336" s="4">
        <v>46370.25</v>
      </c>
      <c r="B8336" s="3">
        <v>26.462499999999999</v>
      </c>
      <c r="C8336" s="3">
        <v>1</v>
      </c>
      <c r="D8336" s="3">
        <f t="shared" si="1170"/>
        <v>9.1860416666666698</v>
      </c>
      <c r="E8336" s="3">
        <f>MAX(B8336 - D8336/Inputs!$B$5, 0)</f>
        <v>16.02381628787878</v>
      </c>
      <c r="F8336" s="3">
        <f>MAX(D8336*Inputs!$B$5 - B8336, 0)</f>
        <v>0</v>
      </c>
      <c r="G8336" s="3">
        <f t="shared" si="1171"/>
        <v>1</v>
      </c>
      <c r="H8336" t="str">
        <f t="shared" si="1172"/>
        <v>Discharge</v>
      </c>
      <c r="I8336" s="3">
        <f t="shared" si="1177"/>
        <v>0</v>
      </c>
      <c r="J8336" s="3">
        <f t="shared" si="1178"/>
        <v>298.54827166799322</v>
      </c>
      <c r="K8336" s="3">
        <f>MIN(Inputs!$B$2, (Inputs!$B$8 - I8336)/Inputs!$B$9)</f>
        <v>170</v>
      </c>
      <c r="L8336" s="3">
        <f>MAX(MIN(Inputs!$B$2, I8336*Inputs!$B$10, Inputs!$B$8*Inputs!$B$4 - J8336), 0)</f>
        <v>0</v>
      </c>
      <c r="M8336" s="3">
        <f t="shared" si="1173"/>
        <v>0</v>
      </c>
      <c r="N8336" s="3">
        <f t="shared" si="1174"/>
        <v>0</v>
      </c>
      <c r="O8336" s="3">
        <f>IF(H8336="Reg", MIN(Inputs!$B$2, I8336*Inputs!$B$10, (Inputs!$B$8-I8336)/Inputs!$B$9), 0)</f>
        <v>0</v>
      </c>
      <c r="P8336" s="3">
        <f t="shared" si="1175"/>
        <v>0</v>
      </c>
      <c r="Q8336" s="3">
        <f t="shared" si="1176"/>
        <v>0</v>
      </c>
      <c r="R8336" s="3">
        <f>I8336 + M8336*Inputs!$B$9 - N8336/Inputs!$B$10</f>
        <v>0</v>
      </c>
    </row>
    <row r="8337" spans="1:18" x14ac:dyDescent="0.3">
      <c r="A8337" s="4">
        <v>46370.291666666657</v>
      </c>
      <c r="B8337" s="3">
        <v>24.142500000000002</v>
      </c>
      <c r="C8337" s="3">
        <v>1.29</v>
      </c>
      <c r="D8337" s="3">
        <f t="shared" si="1170"/>
        <v>9.1860416666666698</v>
      </c>
      <c r="E8337" s="3">
        <f>MAX(B8337 - D8337/Inputs!$B$5, 0)</f>
        <v>13.703816287878785</v>
      </c>
      <c r="F8337" s="3">
        <f>MAX(D8337*Inputs!$B$5 - B8337, 0)</f>
        <v>0</v>
      </c>
      <c r="G8337" s="3">
        <f t="shared" si="1171"/>
        <v>1.29</v>
      </c>
      <c r="H8337" t="str">
        <f t="shared" si="1172"/>
        <v>Discharge</v>
      </c>
      <c r="I8337" s="3">
        <f t="shared" si="1177"/>
        <v>0</v>
      </c>
      <c r="J8337" s="3">
        <f t="shared" si="1178"/>
        <v>298.54827166799322</v>
      </c>
      <c r="K8337" s="3">
        <f>MIN(Inputs!$B$2, (Inputs!$B$8 - I8337)/Inputs!$B$9)</f>
        <v>170</v>
      </c>
      <c r="L8337" s="3">
        <f>MAX(MIN(Inputs!$B$2, I8337*Inputs!$B$10, Inputs!$B$8*Inputs!$B$4 - J8337), 0)</f>
        <v>0</v>
      </c>
      <c r="M8337" s="3">
        <f t="shared" si="1173"/>
        <v>0</v>
      </c>
      <c r="N8337" s="3">
        <f t="shared" si="1174"/>
        <v>0</v>
      </c>
      <c r="O8337" s="3">
        <f>IF(H8337="Reg", MIN(Inputs!$B$2, I8337*Inputs!$B$10, (Inputs!$B$8-I8337)/Inputs!$B$9), 0)</f>
        <v>0</v>
      </c>
      <c r="P8337" s="3">
        <f t="shared" si="1175"/>
        <v>0</v>
      </c>
      <c r="Q8337" s="3">
        <f t="shared" si="1176"/>
        <v>0</v>
      </c>
      <c r="R8337" s="3">
        <f>I8337 + M8337*Inputs!$B$9 - N8337/Inputs!$B$10</f>
        <v>0</v>
      </c>
    </row>
    <row r="8338" spans="1:18" x14ac:dyDescent="0.3">
      <c r="A8338" s="4">
        <v>46370.333333333343</v>
      </c>
      <c r="B8338" s="3">
        <v>5.7275</v>
      </c>
      <c r="C8338" s="3">
        <v>1.4</v>
      </c>
      <c r="D8338" s="3">
        <f t="shared" si="1170"/>
        <v>9.1860416666666698</v>
      </c>
      <c r="E8338" s="3">
        <f>MAX(B8338 - D8338/Inputs!$B$5, 0)</f>
        <v>0</v>
      </c>
      <c r="F8338" s="3">
        <f>MAX(D8338*Inputs!$B$5 - B8338, 0)</f>
        <v>2.3562166666666693</v>
      </c>
      <c r="G8338" s="3">
        <f t="shared" si="1171"/>
        <v>1.4</v>
      </c>
      <c r="H8338" t="str">
        <f t="shared" si="1172"/>
        <v>Charge</v>
      </c>
      <c r="I8338" s="3">
        <f t="shared" si="1177"/>
        <v>0</v>
      </c>
      <c r="J8338" s="3">
        <f t="shared" si="1178"/>
        <v>298.54827166799322</v>
      </c>
      <c r="K8338" s="3">
        <f>MIN(Inputs!$B$2, (Inputs!$B$8 - I8338)/Inputs!$B$9)</f>
        <v>170</v>
      </c>
      <c r="L8338" s="3">
        <f>MAX(MIN(Inputs!$B$2, I8338*Inputs!$B$10, Inputs!$B$8*Inputs!$B$4 - J8338), 0)</f>
        <v>0</v>
      </c>
      <c r="M8338" s="3">
        <f t="shared" si="1173"/>
        <v>170</v>
      </c>
      <c r="N8338" s="3">
        <f t="shared" si="1174"/>
        <v>0</v>
      </c>
      <c r="O8338" s="3">
        <f>IF(H8338="Reg", MIN(Inputs!$B$2, I8338*Inputs!$B$10, (Inputs!$B$8-I8338)/Inputs!$B$9), 0)</f>
        <v>0</v>
      </c>
      <c r="P8338" s="3">
        <f t="shared" si="1175"/>
        <v>-973.67499999999995</v>
      </c>
      <c r="Q8338" s="3">
        <f t="shared" si="1176"/>
        <v>0</v>
      </c>
      <c r="R8338" s="3">
        <f>I8338 + M8338*Inputs!$B$9 - N8338/Inputs!$B$10</f>
        <v>159.4741358339966</v>
      </c>
    </row>
    <row r="8339" spans="1:18" x14ac:dyDescent="0.3">
      <c r="A8339" s="4">
        <v>46370.375</v>
      </c>
      <c r="B8339" s="3">
        <v>-0.6875</v>
      </c>
      <c r="C8339" s="3">
        <v>1</v>
      </c>
      <c r="D8339" s="3">
        <f t="shared" si="1170"/>
        <v>9.1860416666666698</v>
      </c>
      <c r="E8339" s="3">
        <f>MAX(B8339 - D8339/Inputs!$B$5, 0)</f>
        <v>0</v>
      </c>
      <c r="F8339" s="3">
        <f>MAX(D8339*Inputs!$B$5 - B8339, 0)</f>
        <v>8.7712166666666693</v>
      </c>
      <c r="G8339" s="3">
        <f t="shared" si="1171"/>
        <v>1</v>
      </c>
      <c r="H8339" t="str">
        <f t="shared" si="1172"/>
        <v>Charge</v>
      </c>
      <c r="I8339" s="3">
        <f t="shared" si="1177"/>
        <v>159.4741358339966</v>
      </c>
      <c r="J8339" s="3">
        <f t="shared" si="1178"/>
        <v>298.54827166799322</v>
      </c>
      <c r="K8339" s="3">
        <f>MIN(Inputs!$B$2, (Inputs!$B$8 - I8339)/Inputs!$B$9)</f>
        <v>170</v>
      </c>
      <c r="L8339" s="3">
        <f>MAX(MIN(Inputs!$B$2, I8339*Inputs!$B$10, Inputs!$B$8*Inputs!$B$4 - J8339), 0)</f>
        <v>41.45172833200678</v>
      </c>
      <c r="M8339" s="3">
        <f t="shared" si="1173"/>
        <v>170</v>
      </c>
      <c r="N8339" s="3">
        <f t="shared" si="1174"/>
        <v>0</v>
      </c>
      <c r="O8339" s="3">
        <f>IF(H8339="Reg", MIN(Inputs!$B$2, I8339*Inputs!$B$10, (Inputs!$B$8-I8339)/Inputs!$B$9), 0)</f>
        <v>0</v>
      </c>
      <c r="P8339" s="3">
        <f t="shared" si="1175"/>
        <v>116.875</v>
      </c>
      <c r="Q8339" s="3">
        <f t="shared" si="1176"/>
        <v>0</v>
      </c>
      <c r="R8339" s="3">
        <f>I8339 + M8339*Inputs!$B$9 - N8339/Inputs!$B$10</f>
        <v>318.9482716679932</v>
      </c>
    </row>
    <row r="8340" spans="1:18" x14ac:dyDescent="0.3">
      <c r="A8340" s="4">
        <v>46370.416666666657</v>
      </c>
      <c r="B8340" s="3">
        <v>-1.1399999999999999</v>
      </c>
      <c r="C8340" s="3">
        <v>0.73</v>
      </c>
      <c r="D8340" s="3">
        <f t="shared" si="1170"/>
        <v>9.1860416666666698</v>
      </c>
      <c r="E8340" s="3">
        <f>MAX(B8340 - D8340/Inputs!$B$5, 0)</f>
        <v>0</v>
      </c>
      <c r="F8340" s="3">
        <f>MAX(D8340*Inputs!$B$5 - B8340, 0)</f>
        <v>9.2237166666666699</v>
      </c>
      <c r="G8340" s="3">
        <f t="shared" si="1171"/>
        <v>0.73</v>
      </c>
      <c r="H8340" t="str">
        <f t="shared" si="1172"/>
        <v>Charge</v>
      </c>
      <c r="I8340" s="3">
        <f t="shared" si="1177"/>
        <v>318.9482716679932</v>
      </c>
      <c r="J8340" s="3">
        <f t="shared" si="1178"/>
        <v>298.54827166799322</v>
      </c>
      <c r="K8340" s="3">
        <f>MIN(Inputs!$B$2, (Inputs!$B$8 - I8340)/Inputs!$B$9)</f>
        <v>22.44121780453775</v>
      </c>
      <c r="L8340" s="3">
        <f>MAX(MIN(Inputs!$B$2, I8340*Inputs!$B$10, Inputs!$B$8*Inputs!$B$4 - J8340), 0)</f>
        <v>41.45172833200678</v>
      </c>
      <c r="M8340" s="3">
        <f t="shared" si="1173"/>
        <v>22.44121780453775</v>
      </c>
      <c r="N8340" s="3">
        <f t="shared" si="1174"/>
        <v>0</v>
      </c>
      <c r="O8340" s="3">
        <f>IF(H8340="Reg", MIN(Inputs!$B$2, I8340*Inputs!$B$10, (Inputs!$B$8-I8340)/Inputs!$B$9), 0)</f>
        <v>0</v>
      </c>
      <c r="P8340" s="3">
        <f t="shared" si="1175"/>
        <v>25.582988297173031</v>
      </c>
      <c r="Q8340" s="3">
        <f t="shared" si="1176"/>
        <v>0</v>
      </c>
      <c r="R8340" s="3">
        <f>I8340 + M8340*Inputs!$B$9 - N8340/Inputs!$B$10</f>
        <v>340</v>
      </c>
    </row>
    <row r="8341" spans="1:18" x14ac:dyDescent="0.3">
      <c r="A8341" s="4">
        <v>46370.458333333343</v>
      </c>
      <c r="B8341" s="3">
        <v>-0.91500000000000004</v>
      </c>
      <c r="C8341" s="3">
        <v>0.57999999999999996</v>
      </c>
      <c r="D8341" s="3">
        <f t="shared" si="1170"/>
        <v>9.1860416666666698</v>
      </c>
      <c r="E8341" s="3">
        <f>MAX(B8341 - D8341/Inputs!$B$5, 0)</f>
        <v>0</v>
      </c>
      <c r="F8341" s="3">
        <f>MAX(D8341*Inputs!$B$5 - B8341, 0)</f>
        <v>8.9987166666666702</v>
      </c>
      <c r="G8341" s="3">
        <f t="shared" si="1171"/>
        <v>0.57999999999999996</v>
      </c>
      <c r="H8341" t="str">
        <f t="shared" si="1172"/>
        <v>Charge</v>
      </c>
      <c r="I8341" s="3">
        <f t="shared" si="1177"/>
        <v>340</v>
      </c>
      <c r="J8341" s="3">
        <f t="shared" si="1178"/>
        <v>298.54827166799322</v>
      </c>
      <c r="K8341" s="3">
        <f>MIN(Inputs!$B$2, (Inputs!$B$8 - I8341)/Inputs!$B$9)</f>
        <v>0</v>
      </c>
      <c r="L8341" s="3">
        <f>MAX(MIN(Inputs!$B$2, I8341*Inputs!$B$10, Inputs!$B$8*Inputs!$B$4 - J8341), 0)</f>
        <v>41.45172833200678</v>
      </c>
      <c r="M8341" s="3">
        <f t="shared" si="1173"/>
        <v>0</v>
      </c>
      <c r="N8341" s="3">
        <f t="shared" si="1174"/>
        <v>0</v>
      </c>
      <c r="O8341" s="3">
        <f>IF(H8341="Reg", MIN(Inputs!$B$2, I8341*Inputs!$B$10, (Inputs!$B$8-I8341)/Inputs!$B$9), 0)</f>
        <v>0</v>
      </c>
      <c r="P8341" s="3">
        <f t="shared" si="1175"/>
        <v>0</v>
      </c>
      <c r="Q8341" s="3">
        <f t="shared" si="1176"/>
        <v>0</v>
      </c>
      <c r="R8341" s="3">
        <f>I8341 + M8341*Inputs!$B$9 - N8341/Inputs!$B$10</f>
        <v>340</v>
      </c>
    </row>
    <row r="8342" spans="1:18" x14ac:dyDescent="0.3">
      <c r="A8342" s="4">
        <v>46370.5</v>
      </c>
      <c r="B8342" s="3">
        <v>-0.91</v>
      </c>
      <c r="C8342" s="3">
        <v>0.5</v>
      </c>
      <c r="D8342" s="3">
        <f t="shared" si="1170"/>
        <v>9.1860416666666698</v>
      </c>
      <c r="E8342" s="3">
        <f>MAX(B8342 - D8342/Inputs!$B$5, 0)</f>
        <v>0</v>
      </c>
      <c r="F8342" s="3">
        <f>MAX(D8342*Inputs!$B$5 - B8342, 0)</f>
        <v>8.9937166666666695</v>
      </c>
      <c r="G8342" s="3">
        <f t="shared" si="1171"/>
        <v>0.5</v>
      </c>
      <c r="H8342" t="str">
        <f t="shared" si="1172"/>
        <v>Charge</v>
      </c>
      <c r="I8342" s="3">
        <f t="shared" si="1177"/>
        <v>340</v>
      </c>
      <c r="J8342" s="3">
        <f t="shared" si="1178"/>
        <v>298.54827166799322</v>
      </c>
      <c r="K8342" s="3">
        <f>MIN(Inputs!$B$2, (Inputs!$B$8 - I8342)/Inputs!$B$9)</f>
        <v>0</v>
      </c>
      <c r="L8342" s="3">
        <f>MAX(MIN(Inputs!$B$2, I8342*Inputs!$B$10, Inputs!$B$8*Inputs!$B$4 - J8342), 0)</f>
        <v>41.45172833200678</v>
      </c>
      <c r="M8342" s="3">
        <f t="shared" si="1173"/>
        <v>0</v>
      </c>
      <c r="N8342" s="3">
        <f t="shared" si="1174"/>
        <v>0</v>
      </c>
      <c r="O8342" s="3">
        <f>IF(H8342="Reg", MIN(Inputs!$B$2, I8342*Inputs!$B$10, (Inputs!$B$8-I8342)/Inputs!$B$9), 0)</f>
        <v>0</v>
      </c>
      <c r="P8342" s="3">
        <f t="shared" si="1175"/>
        <v>0</v>
      </c>
      <c r="Q8342" s="3">
        <f t="shared" si="1176"/>
        <v>0</v>
      </c>
      <c r="R8342" s="3">
        <f>I8342 + M8342*Inputs!$B$9 - N8342/Inputs!$B$10</f>
        <v>340</v>
      </c>
    </row>
    <row r="8343" spans="1:18" x14ac:dyDescent="0.3">
      <c r="A8343" s="4">
        <v>46370.541666666657</v>
      </c>
      <c r="B8343" s="3">
        <v>-1.3774999999999999</v>
      </c>
      <c r="C8343" s="3">
        <v>0.7</v>
      </c>
      <c r="D8343" s="3">
        <f t="shared" si="1170"/>
        <v>9.1860416666666698</v>
      </c>
      <c r="E8343" s="3">
        <f>MAX(B8343 - D8343/Inputs!$B$5, 0)</f>
        <v>0</v>
      </c>
      <c r="F8343" s="3">
        <f>MAX(D8343*Inputs!$B$5 - B8343, 0)</f>
        <v>9.4612166666666688</v>
      </c>
      <c r="G8343" s="3">
        <f t="shared" si="1171"/>
        <v>0.7</v>
      </c>
      <c r="H8343" t="str">
        <f t="shared" si="1172"/>
        <v>Charge</v>
      </c>
      <c r="I8343" s="3">
        <f t="shared" si="1177"/>
        <v>340</v>
      </c>
      <c r="J8343" s="3">
        <f t="shared" si="1178"/>
        <v>298.54827166799322</v>
      </c>
      <c r="K8343" s="3">
        <f>MIN(Inputs!$B$2, (Inputs!$B$8 - I8343)/Inputs!$B$9)</f>
        <v>0</v>
      </c>
      <c r="L8343" s="3">
        <f>MAX(MIN(Inputs!$B$2, I8343*Inputs!$B$10, Inputs!$B$8*Inputs!$B$4 - J8343), 0)</f>
        <v>41.45172833200678</v>
      </c>
      <c r="M8343" s="3">
        <f t="shared" si="1173"/>
        <v>0</v>
      </c>
      <c r="N8343" s="3">
        <f t="shared" si="1174"/>
        <v>0</v>
      </c>
      <c r="O8343" s="3">
        <f>IF(H8343="Reg", MIN(Inputs!$B$2, I8343*Inputs!$B$10, (Inputs!$B$8-I8343)/Inputs!$B$9), 0)</f>
        <v>0</v>
      </c>
      <c r="P8343" s="3">
        <f t="shared" si="1175"/>
        <v>0</v>
      </c>
      <c r="Q8343" s="3">
        <f t="shared" si="1176"/>
        <v>0</v>
      </c>
      <c r="R8343" s="3">
        <f>I8343 + M8343*Inputs!$B$9 - N8343/Inputs!$B$10</f>
        <v>340</v>
      </c>
    </row>
    <row r="8344" spans="1:18" x14ac:dyDescent="0.3">
      <c r="A8344" s="4">
        <v>46370.583333333343</v>
      </c>
      <c r="B8344" s="3">
        <v>-2.4025000000000003</v>
      </c>
      <c r="C8344" s="3">
        <v>0.78</v>
      </c>
      <c r="D8344" s="3">
        <f t="shared" si="1170"/>
        <v>9.1860416666666698</v>
      </c>
      <c r="E8344" s="3">
        <f>MAX(B8344 - D8344/Inputs!$B$5, 0)</f>
        <v>0</v>
      </c>
      <c r="F8344" s="3">
        <f>MAX(D8344*Inputs!$B$5 - B8344, 0)</f>
        <v>10.486216666666669</v>
      </c>
      <c r="G8344" s="3">
        <f t="shared" si="1171"/>
        <v>0.78</v>
      </c>
      <c r="H8344" t="str">
        <f t="shared" si="1172"/>
        <v>Charge</v>
      </c>
      <c r="I8344" s="3">
        <f t="shared" si="1177"/>
        <v>340</v>
      </c>
      <c r="J8344" s="3">
        <f t="shared" si="1178"/>
        <v>298.54827166799322</v>
      </c>
      <c r="K8344" s="3">
        <f>MIN(Inputs!$B$2, (Inputs!$B$8 - I8344)/Inputs!$B$9)</f>
        <v>0</v>
      </c>
      <c r="L8344" s="3">
        <f>MAX(MIN(Inputs!$B$2, I8344*Inputs!$B$10, Inputs!$B$8*Inputs!$B$4 - J8344), 0)</f>
        <v>41.45172833200678</v>
      </c>
      <c r="M8344" s="3">
        <f t="shared" si="1173"/>
        <v>0</v>
      </c>
      <c r="N8344" s="3">
        <f t="shared" si="1174"/>
        <v>0</v>
      </c>
      <c r="O8344" s="3">
        <f>IF(H8344="Reg", MIN(Inputs!$B$2, I8344*Inputs!$B$10, (Inputs!$B$8-I8344)/Inputs!$B$9), 0)</f>
        <v>0</v>
      </c>
      <c r="P8344" s="3">
        <f t="shared" si="1175"/>
        <v>0</v>
      </c>
      <c r="Q8344" s="3">
        <f t="shared" si="1176"/>
        <v>0</v>
      </c>
      <c r="R8344" s="3">
        <f>I8344 + M8344*Inputs!$B$9 - N8344/Inputs!$B$10</f>
        <v>340</v>
      </c>
    </row>
    <row r="8345" spans="1:18" x14ac:dyDescent="0.3">
      <c r="A8345" s="4">
        <v>46370.625</v>
      </c>
      <c r="B8345" s="3">
        <v>-3.4750000000000001</v>
      </c>
      <c r="C8345" s="3">
        <v>0.7</v>
      </c>
      <c r="D8345" s="3">
        <f t="shared" si="1170"/>
        <v>9.1860416666666698</v>
      </c>
      <c r="E8345" s="3">
        <f>MAX(B8345 - D8345/Inputs!$B$5, 0)</f>
        <v>0</v>
      </c>
      <c r="F8345" s="3">
        <f>MAX(D8345*Inputs!$B$5 - B8345, 0)</f>
        <v>11.558716666666669</v>
      </c>
      <c r="G8345" s="3">
        <f t="shared" si="1171"/>
        <v>0.7</v>
      </c>
      <c r="H8345" t="str">
        <f t="shared" si="1172"/>
        <v>Charge</v>
      </c>
      <c r="I8345" s="3">
        <f t="shared" si="1177"/>
        <v>340</v>
      </c>
      <c r="J8345" s="3">
        <f t="shared" si="1178"/>
        <v>298.54827166799322</v>
      </c>
      <c r="K8345" s="3">
        <f>MIN(Inputs!$B$2, (Inputs!$B$8 - I8345)/Inputs!$B$9)</f>
        <v>0</v>
      </c>
      <c r="L8345" s="3">
        <f>MAX(MIN(Inputs!$B$2, I8345*Inputs!$B$10, Inputs!$B$8*Inputs!$B$4 - J8345), 0)</f>
        <v>41.45172833200678</v>
      </c>
      <c r="M8345" s="3">
        <f t="shared" si="1173"/>
        <v>0</v>
      </c>
      <c r="N8345" s="3">
        <f t="shared" si="1174"/>
        <v>0</v>
      </c>
      <c r="O8345" s="3">
        <f>IF(H8345="Reg", MIN(Inputs!$B$2, I8345*Inputs!$B$10, (Inputs!$B$8-I8345)/Inputs!$B$9), 0)</f>
        <v>0</v>
      </c>
      <c r="P8345" s="3">
        <f t="shared" si="1175"/>
        <v>0</v>
      </c>
      <c r="Q8345" s="3">
        <f t="shared" si="1176"/>
        <v>0</v>
      </c>
      <c r="R8345" s="3">
        <f>I8345 + M8345*Inputs!$B$9 - N8345/Inputs!$B$10</f>
        <v>340</v>
      </c>
    </row>
    <row r="8346" spans="1:18" x14ac:dyDescent="0.3">
      <c r="A8346" s="4">
        <v>46370.666666666657</v>
      </c>
      <c r="B8346" s="3">
        <v>-0.47750000000000004</v>
      </c>
      <c r="C8346" s="3">
        <v>0.85</v>
      </c>
      <c r="D8346" s="3">
        <f t="shared" si="1170"/>
        <v>9.1860416666666698</v>
      </c>
      <c r="E8346" s="3">
        <f>MAX(B8346 - D8346/Inputs!$B$5, 0)</f>
        <v>0</v>
      </c>
      <c r="F8346" s="3">
        <f>MAX(D8346*Inputs!$B$5 - B8346, 0)</f>
        <v>8.5612166666666702</v>
      </c>
      <c r="G8346" s="3">
        <f t="shared" si="1171"/>
        <v>0.85</v>
      </c>
      <c r="H8346" t="str">
        <f t="shared" si="1172"/>
        <v>Charge</v>
      </c>
      <c r="I8346" s="3">
        <f t="shared" si="1177"/>
        <v>340</v>
      </c>
      <c r="J8346" s="3">
        <f t="shared" si="1178"/>
        <v>298.54827166799322</v>
      </c>
      <c r="K8346" s="3">
        <f>MIN(Inputs!$B$2, (Inputs!$B$8 - I8346)/Inputs!$B$9)</f>
        <v>0</v>
      </c>
      <c r="L8346" s="3">
        <f>MAX(MIN(Inputs!$B$2, I8346*Inputs!$B$10, Inputs!$B$8*Inputs!$B$4 - J8346), 0)</f>
        <v>41.45172833200678</v>
      </c>
      <c r="M8346" s="3">
        <f t="shared" si="1173"/>
        <v>0</v>
      </c>
      <c r="N8346" s="3">
        <f t="shared" si="1174"/>
        <v>0</v>
      </c>
      <c r="O8346" s="3">
        <f>IF(H8346="Reg", MIN(Inputs!$B$2, I8346*Inputs!$B$10, (Inputs!$B$8-I8346)/Inputs!$B$9), 0)</f>
        <v>0</v>
      </c>
      <c r="P8346" s="3">
        <f t="shared" si="1175"/>
        <v>0</v>
      </c>
      <c r="Q8346" s="3">
        <f t="shared" si="1176"/>
        <v>0</v>
      </c>
      <c r="R8346" s="3">
        <f>I8346 + M8346*Inputs!$B$9 - N8346/Inputs!$B$10</f>
        <v>340</v>
      </c>
    </row>
    <row r="8347" spans="1:18" x14ac:dyDescent="0.3">
      <c r="A8347" s="4">
        <v>46370.708333333343</v>
      </c>
      <c r="B8347" s="3">
        <v>14.7775</v>
      </c>
      <c r="C8347" s="3">
        <v>1</v>
      </c>
      <c r="D8347" s="3">
        <f t="shared" si="1170"/>
        <v>9.1860416666666698</v>
      </c>
      <c r="E8347" s="3">
        <f>MAX(B8347 - D8347/Inputs!$B$5, 0)</f>
        <v>4.3388162878787835</v>
      </c>
      <c r="F8347" s="3">
        <f>MAX(D8347*Inputs!$B$5 - B8347, 0)</f>
        <v>0</v>
      </c>
      <c r="G8347" s="3">
        <f t="shared" si="1171"/>
        <v>1</v>
      </c>
      <c r="H8347" t="str">
        <f t="shared" si="1172"/>
        <v>Discharge</v>
      </c>
      <c r="I8347" s="3">
        <f t="shared" si="1177"/>
        <v>340</v>
      </c>
      <c r="J8347" s="3">
        <f t="shared" si="1178"/>
        <v>298.54827166799322</v>
      </c>
      <c r="K8347" s="3">
        <f>MIN(Inputs!$B$2, (Inputs!$B$8 - I8347)/Inputs!$B$9)</f>
        <v>0</v>
      </c>
      <c r="L8347" s="3">
        <f>MAX(MIN(Inputs!$B$2, I8347*Inputs!$B$10, Inputs!$B$8*Inputs!$B$4 - J8347), 0)</f>
        <v>41.45172833200678</v>
      </c>
      <c r="M8347" s="3">
        <f t="shared" si="1173"/>
        <v>0</v>
      </c>
      <c r="N8347" s="3">
        <f t="shared" si="1174"/>
        <v>41.45172833200678</v>
      </c>
      <c r="O8347" s="3">
        <f>IF(H8347="Reg", MIN(Inputs!$B$2, I8347*Inputs!$B$10, (Inputs!$B$8-I8347)/Inputs!$B$9), 0)</f>
        <v>0</v>
      </c>
      <c r="P8347" s="3">
        <f t="shared" si="1175"/>
        <v>612.55291542623024</v>
      </c>
      <c r="Q8347" s="3">
        <f t="shared" si="1176"/>
        <v>0</v>
      </c>
      <c r="R8347" s="3">
        <f>I8347 + M8347*Inputs!$B$9 - N8347/Inputs!$B$10</f>
        <v>295.81230912719002</v>
      </c>
    </row>
    <row r="8348" spans="1:18" x14ac:dyDescent="0.3">
      <c r="A8348" s="4">
        <v>46370.75</v>
      </c>
      <c r="B8348" s="3">
        <v>3.5175000000000001</v>
      </c>
      <c r="C8348" s="3">
        <v>0.86</v>
      </c>
      <c r="D8348" s="3">
        <f t="shared" si="1170"/>
        <v>9.1860416666666698</v>
      </c>
      <c r="E8348" s="3">
        <f>MAX(B8348 - D8348/Inputs!$B$5, 0)</f>
        <v>0</v>
      </c>
      <c r="F8348" s="3">
        <f>MAX(D8348*Inputs!$B$5 - B8348, 0)</f>
        <v>4.5662166666666693</v>
      </c>
      <c r="G8348" s="3">
        <f t="shared" si="1171"/>
        <v>0.86</v>
      </c>
      <c r="H8348" t="str">
        <f t="shared" si="1172"/>
        <v>Charge</v>
      </c>
      <c r="I8348" s="3">
        <f t="shared" si="1177"/>
        <v>295.81230912719002</v>
      </c>
      <c r="J8348" s="3">
        <f t="shared" si="1178"/>
        <v>340</v>
      </c>
      <c r="K8348" s="3">
        <f>MIN(Inputs!$B$2, (Inputs!$B$8 - I8348)/Inputs!$B$9)</f>
        <v>47.104236740916782</v>
      </c>
      <c r="L8348" s="3">
        <f>MAX(MIN(Inputs!$B$2, I8348*Inputs!$B$10, Inputs!$B$8*Inputs!$B$4 - J8348), 0)</f>
        <v>0</v>
      </c>
      <c r="M8348" s="3">
        <f t="shared" si="1173"/>
        <v>47.104236740916782</v>
      </c>
      <c r="N8348" s="3">
        <f t="shared" si="1174"/>
        <v>0</v>
      </c>
      <c r="O8348" s="3">
        <f>IF(H8348="Reg", MIN(Inputs!$B$2, I8348*Inputs!$B$10, (Inputs!$B$8-I8348)/Inputs!$B$9), 0)</f>
        <v>0</v>
      </c>
      <c r="P8348" s="3">
        <f t="shared" si="1175"/>
        <v>-165.68915273617478</v>
      </c>
      <c r="Q8348" s="3">
        <f t="shared" si="1176"/>
        <v>0</v>
      </c>
      <c r="R8348" s="3">
        <f>I8348 + M8348*Inputs!$B$9 - N8348/Inputs!$B$10</f>
        <v>340</v>
      </c>
    </row>
    <row r="8349" spans="1:18" x14ac:dyDescent="0.3">
      <c r="A8349" s="4">
        <v>46370.791666666657</v>
      </c>
      <c r="B8349" s="3">
        <v>0.75250000000000006</v>
      </c>
      <c r="C8349" s="3">
        <v>1</v>
      </c>
      <c r="D8349" s="3">
        <f t="shared" si="1170"/>
        <v>9.1860416666666698</v>
      </c>
      <c r="E8349" s="3">
        <f>MAX(B8349 - D8349/Inputs!$B$5, 0)</f>
        <v>0</v>
      </c>
      <c r="F8349" s="3">
        <f>MAX(D8349*Inputs!$B$5 - B8349, 0)</f>
        <v>7.3312166666666689</v>
      </c>
      <c r="G8349" s="3">
        <f t="shared" si="1171"/>
        <v>1</v>
      </c>
      <c r="H8349" t="str">
        <f t="shared" si="1172"/>
        <v>Charge</v>
      </c>
      <c r="I8349" s="3">
        <f t="shared" si="1177"/>
        <v>340</v>
      </c>
      <c r="J8349" s="3">
        <f t="shared" si="1178"/>
        <v>340</v>
      </c>
      <c r="K8349" s="3">
        <f>MIN(Inputs!$B$2, (Inputs!$B$8 - I8349)/Inputs!$B$9)</f>
        <v>0</v>
      </c>
      <c r="L8349" s="3">
        <f>MAX(MIN(Inputs!$B$2, I8349*Inputs!$B$10, Inputs!$B$8*Inputs!$B$4 - J8349), 0)</f>
        <v>0</v>
      </c>
      <c r="M8349" s="3">
        <f t="shared" si="1173"/>
        <v>0</v>
      </c>
      <c r="N8349" s="3">
        <f t="shared" si="1174"/>
        <v>0</v>
      </c>
      <c r="O8349" s="3">
        <f>IF(H8349="Reg", MIN(Inputs!$B$2, I8349*Inputs!$B$10, (Inputs!$B$8-I8349)/Inputs!$B$9), 0)</f>
        <v>0</v>
      </c>
      <c r="P8349" s="3">
        <f t="shared" si="1175"/>
        <v>0</v>
      </c>
      <c r="Q8349" s="3">
        <f t="shared" si="1176"/>
        <v>0</v>
      </c>
      <c r="R8349" s="3">
        <f>I8349 + M8349*Inputs!$B$9 - N8349/Inputs!$B$10</f>
        <v>340</v>
      </c>
    </row>
    <row r="8350" spans="1:18" x14ac:dyDescent="0.3">
      <c r="A8350" s="4">
        <v>46370.833333333343</v>
      </c>
      <c r="B8350" s="3">
        <v>5.0374999999999996</v>
      </c>
      <c r="C8350" s="3">
        <v>5.59</v>
      </c>
      <c r="D8350" s="3">
        <f t="shared" si="1170"/>
        <v>9.1860416666666698</v>
      </c>
      <c r="E8350" s="3">
        <f>MAX(B8350 - D8350/Inputs!$B$5, 0)</f>
        <v>0</v>
      </c>
      <c r="F8350" s="3">
        <f>MAX(D8350*Inputs!$B$5 - B8350, 0)</f>
        <v>3.0462166666666697</v>
      </c>
      <c r="G8350" s="3">
        <f t="shared" si="1171"/>
        <v>5.59</v>
      </c>
      <c r="H8350" t="str">
        <f t="shared" si="1172"/>
        <v>Reg</v>
      </c>
      <c r="I8350" s="3">
        <f t="shared" si="1177"/>
        <v>340</v>
      </c>
      <c r="J8350" s="3">
        <f t="shared" si="1178"/>
        <v>340</v>
      </c>
      <c r="K8350" s="3">
        <f>MIN(Inputs!$B$2, (Inputs!$B$8 - I8350)/Inputs!$B$9)</f>
        <v>0</v>
      </c>
      <c r="L8350" s="3">
        <f>MAX(MIN(Inputs!$B$2, I8350*Inputs!$B$10, Inputs!$B$8*Inputs!$B$4 - J8350), 0)</f>
        <v>0</v>
      </c>
      <c r="M8350" s="3">
        <f t="shared" si="1173"/>
        <v>0</v>
      </c>
      <c r="N8350" s="3">
        <f t="shared" si="1174"/>
        <v>0</v>
      </c>
      <c r="O8350" s="3">
        <f>IF(H8350="Reg", MIN(Inputs!$B$2, I8350*Inputs!$B$10, (Inputs!$B$8-I8350)/Inputs!$B$9), 0)</f>
        <v>0</v>
      </c>
      <c r="P8350" s="3">
        <f t="shared" si="1175"/>
        <v>0</v>
      </c>
      <c r="Q8350" s="3">
        <f t="shared" si="1176"/>
        <v>0</v>
      </c>
      <c r="R8350" s="3">
        <f>I8350 + M8350*Inputs!$B$9 - N8350/Inputs!$B$10</f>
        <v>340</v>
      </c>
    </row>
    <row r="8351" spans="1:18" x14ac:dyDescent="0.3">
      <c r="A8351" s="4">
        <v>46370.875</v>
      </c>
      <c r="B8351" s="3">
        <v>23.585000000000001</v>
      </c>
      <c r="C8351" s="3">
        <v>4.9400000000000004</v>
      </c>
      <c r="D8351" s="3">
        <f t="shared" si="1170"/>
        <v>9.1860416666666698</v>
      </c>
      <c r="E8351" s="3">
        <f>MAX(B8351 - D8351/Inputs!$B$5, 0)</f>
        <v>13.146316287878784</v>
      </c>
      <c r="F8351" s="3">
        <f>MAX(D8351*Inputs!$B$5 - B8351, 0)</f>
        <v>0</v>
      </c>
      <c r="G8351" s="3">
        <f t="shared" si="1171"/>
        <v>4.9400000000000004</v>
      </c>
      <c r="H8351" t="str">
        <f t="shared" si="1172"/>
        <v>Discharge</v>
      </c>
      <c r="I8351" s="3">
        <f t="shared" si="1177"/>
        <v>340</v>
      </c>
      <c r="J8351" s="3">
        <f t="shared" si="1178"/>
        <v>340</v>
      </c>
      <c r="K8351" s="3">
        <f>MIN(Inputs!$B$2, (Inputs!$B$8 - I8351)/Inputs!$B$9)</f>
        <v>0</v>
      </c>
      <c r="L8351" s="3">
        <f>MAX(MIN(Inputs!$B$2, I8351*Inputs!$B$10, Inputs!$B$8*Inputs!$B$4 - J8351), 0)</f>
        <v>0</v>
      </c>
      <c r="M8351" s="3">
        <f t="shared" si="1173"/>
        <v>0</v>
      </c>
      <c r="N8351" s="3">
        <f t="shared" si="1174"/>
        <v>0</v>
      </c>
      <c r="O8351" s="3">
        <f>IF(H8351="Reg", MIN(Inputs!$B$2, I8351*Inputs!$B$10, (Inputs!$B$8-I8351)/Inputs!$B$9), 0)</f>
        <v>0</v>
      </c>
      <c r="P8351" s="3">
        <f t="shared" si="1175"/>
        <v>0</v>
      </c>
      <c r="Q8351" s="3">
        <f t="shared" si="1176"/>
        <v>0</v>
      </c>
      <c r="R8351" s="3">
        <f>I8351 + M8351*Inputs!$B$9 - N8351/Inputs!$B$10</f>
        <v>340</v>
      </c>
    </row>
    <row r="8352" spans="1:18" x14ac:dyDescent="0.3">
      <c r="A8352" s="4">
        <v>46370.916666666657</v>
      </c>
      <c r="B8352" s="3">
        <v>18.59</v>
      </c>
      <c r="C8352" s="3">
        <v>6.53</v>
      </c>
      <c r="D8352" s="3">
        <f t="shared" si="1170"/>
        <v>9.1860416666666698</v>
      </c>
      <c r="E8352" s="3">
        <f>MAX(B8352 - D8352/Inputs!$B$5, 0)</f>
        <v>8.1513162878787835</v>
      </c>
      <c r="F8352" s="3">
        <f>MAX(D8352*Inputs!$B$5 - B8352, 0)</f>
        <v>0</v>
      </c>
      <c r="G8352" s="3">
        <f t="shared" si="1171"/>
        <v>6.53</v>
      </c>
      <c r="H8352" t="str">
        <f t="shared" si="1172"/>
        <v>Discharge</v>
      </c>
      <c r="I8352" s="3">
        <f t="shared" si="1177"/>
        <v>340</v>
      </c>
      <c r="J8352" s="3">
        <f t="shared" si="1178"/>
        <v>340</v>
      </c>
      <c r="K8352" s="3">
        <f>MIN(Inputs!$B$2, (Inputs!$B$8 - I8352)/Inputs!$B$9)</f>
        <v>0</v>
      </c>
      <c r="L8352" s="3">
        <f>MAX(MIN(Inputs!$B$2, I8352*Inputs!$B$10, Inputs!$B$8*Inputs!$B$4 - J8352), 0)</f>
        <v>0</v>
      </c>
      <c r="M8352" s="3">
        <f t="shared" si="1173"/>
        <v>0</v>
      </c>
      <c r="N8352" s="3">
        <f t="shared" si="1174"/>
        <v>0</v>
      </c>
      <c r="O8352" s="3">
        <f>IF(H8352="Reg", MIN(Inputs!$B$2, I8352*Inputs!$B$10, (Inputs!$B$8-I8352)/Inputs!$B$9), 0)</f>
        <v>0</v>
      </c>
      <c r="P8352" s="3">
        <f t="shared" si="1175"/>
        <v>0</v>
      </c>
      <c r="Q8352" s="3">
        <f t="shared" si="1176"/>
        <v>0</v>
      </c>
      <c r="R8352" s="3">
        <f>I8352 + M8352*Inputs!$B$9 - N8352/Inputs!$B$10</f>
        <v>340</v>
      </c>
    </row>
    <row r="8353" spans="1:18" x14ac:dyDescent="0.3">
      <c r="A8353" s="4">
        <v>46370.958333333343</v>
      </c>
      <c r="B8353" s="3">
        <v>11.1675</v>
      </c>
      <c r="C8353" s="3">
        <v>5.18</v>
      </c>
      <c r="D8353" s="3">
        <f t="shared" si="1170"/>
        <v>9.1860416666666698</v>
      </c>
      <c r="E8353" s="3">
        <f>MAX(B8353 - D8353/Inputs!$B$5, 0)</f>
        <v>0.72881628787878405</v>
      </c>
      <c r="F8353" s="3">
        <f>MAX(D8353*Inputs!$B$5 - B8353, 0)</f>
        <v>0</v>
      </c>
      <c r="G8353" s="3">
        <f t="shared" si="1171"/>
        <v>5.18</v>
      </c>
      <c r="H8353" t="str">
        <f t="shared" si="1172"/>
        <v>Reg</v>
      </c>
      <c r="I8353" s="3">
        <f t="shared" si="1177"/>
        <v>340</v>
      </c>
      <c r="J8353" s="3">
        <f t="shared" si="1178"/>
        <v>340</v>
      </c>
      <c r="K8353" s="3">
        <f>MIN(Inputs!$B$2, (Inputs!$B$8 - I8353)/Inputs!$B$9)</f>
        <v>0</v>
      </c>
      <c r="L8353" s="3">
        <f>MAX(MIN(Inputs!$B$2, I8353*Inputs!$B$10, Inputs!$B$8*Inputs!$B$4 - J8353), 0)</f>
        <v>0</v>
      </c>
      <c r="M8353" s="3">
        <f t="shared" si="1173"/>
        <v>0</v>
      </c>
      <c r="N8353" s="3">
        <f t="shared" si="1174"/>
        <v>0</v>
      </c>
      <c r="O8353" s="3">
        <f>IF(H8353="Reg", MIN(Inputs!$B$2, I8353*Inputs!$B$10, (Inputs!$B$8-I8353)/Inputs!$B$9), 0)</f>
        <v>0</v>
      </c>
      <c r="P8353" s="3">
        <f t="shared" si="1175"/>
        <v>0</v>
      </c>
      <c r="Q8353" s="3">
        <f t="shared" si="1176"/>
        <v>0</v>
      </c>
      <c r="R8353" s="3">
        <f>I8353 + M8353*Inputs!$B$9 - N8353/Inputs!$B$10</f>
        <v>340</v>
      </c>
    </row>
    <row r="8354" spans="1:18" x14ac:dyDescent="0.3">
      <c r="A8354" s="4">
        <v>46371</v>
      </c>
      <c r="B8354" s="3">
        <v>18.6675</v>
      </c>
      <c r="C8354" s="3">
        <v>2.39</v>
      </c>
      <c r="D8354" s="3">
        <f t="shared" si="1170"/>
        <v>19.613645833333333</v>
      </c>
      <c r="E8354" s="3">
        <f>MAX(B8354 - D8354/Inputs!$B$5, 0)</f>
        <v>0</v>
      </c>
      <c r="F8354" s="3">
        <f>MAX(D8354*Inputs!$B$5 - B8354, 0)</f>
        <v>0</v>
      </c>
      <c r="G8354" s="3">
        <f t="shared" si="1171"/>
        <v>2.39</v>
      </c>
      <c r="H8354" t="str">
        <f t="shared" si="1172"/>
        <v>Reg</v>
      </c>
      <c r="I8354" s="3">
        <f t="shared" si="1177"/>
        <v>340</v>
      </c>
      <c r="J8354" s="3">
        <f t="shared" si="1178"/>
        <v>0</v>
      </c>
      <c r="K8354" s="3">
        <f>MIN(Inputs!$B$2, (Inputs!$B$8 - I8354)/Inputs!$B$9)</f>
        <v>0</v>
      </c>
      <c r="L8354" s="3">
        <f>MAX(MIN(Inputs!$B$2, I8354*Inputs!$B$10, Inputs!$B$8*Inputs!$B$4 - J8354), 0)</f>
        <v>170</v>
      </c>
      <c r="M8354" s="3">
        <f t="shared" si="1173"/>
        <v>0</v>
      </c>
      <c r="N8354" s="3">
        <f t="shared" si="1174"/>
        <v>0</v>
      </c>
      <c r="O8354" s="3">
        <f>IF(H8354="Reg", MIN(Inputs!$B$2, I8354*Inputs!$B$10, (Inputs!$B$8-I8354)/Inputs!$B$9), 0)</f>
        <v>0</v>
      </c>
      <c r="P8354" s="3">
        <f t="shared" si="1175"/>
        <v>0</v>
      </c>
      <c r="Q8354" s="3">
        <f t="shared" si="1176"/>
        <v>0</v>
      </c>
      <c r="R8354" s="3">
        <f>I8354 + M8354*Inputs!$B$9 - N8354/Inputs!$B$10</f>
        <v>340</v>
      </c>
    </row>
    <row r="8355" spans="1:18" x14ac:dyDescent="0.3">
      <c r="A8355" s="4">
        <v>46371.041666666657</v>
      </c>
      <c r="B8355" s="3">
        <v>18.407499999999999</v>
      </c>
      <c r="C8355" s="3">
        <v>0.7</v>
      </c>
      <c r="D8355" s="3">
        <f t="shared" si="1170"/>
        <v>19.613645833333333</v>
      </c>
      <c r="E8355" s="3">
        <f>MAX(B8355 - D8355/Inputs!$B$5, 0)</f>
        <v>0</v>
      </c>
      <c r="F8355" s="3">
        <f>MAX(D8355*Inputs!$B$5 - B8355, 0)</f>
        <v>0</v>
      </c>
      <c r="G8355" s="3">
        <f t="shared" si="1171"/>
        <v>0.7</v>
      </c>
      <c r="H8355" t="str">
        <f t="shared" si="1172"/>
        <v>Reg</v>
      </c>
      <c r="I8355" s="3">
        <f t="shared" si="1177"/>
        <v>340</v>
      </c>
      <c r="J8355" s="3">
        <f t="shared" si="1178"/>
        <v>0</v>
      </c>
      <c r="K8355" s="3">
        <f>MIN(Inputs!$B$2, (Inputs!$B$8 - I8355)/Inputs!$B$9)</f>
        <v>0</v>
      </c>
      <c r="L8355" s="3">
        <f>MAX(MIN(Inputs!$B$2, I8355*Inputs!$B$10, Inputs!$B$8*Inputs!$B$4 - J8355), 0)</f>
        <v>170</v>
      </c>
      <c r="M8355" s="3">
        <f t="shared" si="1173"/>
        <v>0</v>
      </c>
      <c r="N8355" s="3">
        <f t="shared" si="1174"/>
        <v>0</v>
      </c>
      <c r="O8355" s="3">
        <f>IF(H8355="Reg", MIN(Inputs!$B$2, I8355*Inputs!$B$10, (Inputs!$B$8-I8355)/Inputs!$B$9), 0)</f>
        <v>0</v>
      </c>
      <c r="P8355" s="3">
        <f t="shared" si="1175"/>
        <v>0</v>
      </c>
      <c r="Q8355" s="3">
        <f t="shared" si="1176"/>
        <v>0</v>
      </c>
      <c r="R8355" s="3">
        <f>I8355 + M8355*Inputs!$B$9 - N8355/Inputs!$B$10</f>
        <v>340</v>
      </c>
    </row>
    <row r="8356" spans="1:18" x14ac:dyDescent="0.3">
      <c r="A8356" s="4">
        <v>46371.083333333343</v>
      </c>
      <c r="B8356" s="3">
        <v>19.192499999999995</v>
      </c>
      <c r="C8356" s="3">
        <v>0.98</v>
      </c>
      <c r="D8356" s="3">
        <f t="shared" si="1170"/>
        <v>19.613645833333333</v>
      </c>
      <c r="E8356" s="3">
        <f>MAX(B8356 - D8356/Inputs!$B$5, 0)</f>
        <v>0</v>
      </c>
      <c r="F8356" s="3">
        <f>MAX(D8356*Inputs!$B$5 - B8356, 0)</f>
        <v>0</v>
      </c>
      <c r="G8356" s="3">
        <f t="shared" si="1171"/>
        <v>0.98</v>
      </c>
      <c r="H8356" t="str">
        <f t="shared" si="1172"/>
        <v>Reg</v>
      </c>
      <c r="I8356" s="3">
        <f t="shared" si="1177"/>
        <v>340</v>
      </c>
      <c r="J8356" s="3">
        <f t="shared" si="1178"/>
        <v>0</v>
      </c>
      <c r="K8356" s="3">
        <f>MIN(Inputs!$B$2, (Inputs!$B$8 - I8356)/Inputs!$B$9)</f>
        <v>0</v>
      </c>
      <c r="L8356" s="3">
        <f>MAX(MIN(Inputs!$B$2, I8356*Inputs!$B$10, Inputs!$B$8*Inputs!$B$4 - J8356), 0)</f>
        <v>170</v>
      </c>
      <c r="M8356" s="3">
        <f t="shared" si="1173"/>
        <v>0</v>
      </c>
      <c r="N8356" s="3">
        <f t="shared" si="1174"/>
        <v>0</v>
      </c>
      <c r="O8356" s="3">
        <f>IF(H8356="Reg", MIN(Inputs!$B$2, I8356*Inputs!$B$10, (Inputs!$B$8-I8356)/Inputs!$B$9), 0)</f>
        <v>0</v>
      </c>
      <c r="P8356" s="3">
        <f t="shared" si="1175"/>
        <v>0</v>
      </c>
      <c r="Q8356" s="3">
        <f t="shared" si="1176"/>
        <v>0</v>
      </c>
      <c r="R8356" s="3">
        <f>I8356 + M8356*Inputs!$B$9 - N8356/Inputs!$B$10</f>
        <v>340</v>
      </c>
    </row>
    <row r="8357" spans="1:18" x14ac:dyDescent="0.3">
      <c r="A8357" s="4">
        <v>46371.125</v>
      </c>
      <c r="B8357" s="3">
        <v>19.265000000000001</v>
      </c>
      <c r="C8357" s="3">
        <v>0.84</v>
      </c>
      <c r="D8357" s="3">
        <f t="shared" si="1170"/>
        <v>19.613645833333333</v>
      </c>
      <c r="E8357" s="3">
        <f>MAX(B8357 - D8357/Inputs!$B$5, 0)</f>
        <v>0</v>
      </c>
      <c r="F8357" s="3">
        <f>MAX(D8357*Inputs!$B$5 - B8357, 0)</f>
        <v>0</v>
      </c>
      <c r="G8357" s="3">
        <f t="shared" si="1171"/>
        <v>0.84</v>
      </c>
      <c r="H8357" t="str">
        <f t="shared" si="1172"/>
        <v>Reg</v>
      </c>
      <c r="I8357" s="3">
        <f t="shared" si="1177"/>
        <v>340</v>
      </c>
      <c r="J8357" s="3">
        <f t="shared" si="1178"/>
        <v>0</v>
      </c>
      <c r="K8357" s="3">
        <f>MIN(Inputs!$B$2, (Inputs!$B$8 - I8357)/Inputs!$B$9)</f>
        <v>0</v>
      </c>
      <c r="L8357" s="3">
        <f>MAX(MIN(Inputs!$B$2, I8357*Inputs!$B$10, Inputs!$B$8*Inputs!$B$4 - J8357), 0)</f>
        <v>170</v>
      </c>
      <c r="M8357" s="3">
        <f t="shared" si="1173"/>
        <v>0</v>
      </c>
      <c r="N8357" s="3">
        <f t="shared" si="1174"/>
        <v>0</v>
      </c>
      <c r="O8357" s="3">
        <f>IF(H8357="Reg", MIN(Inputs!$B$2, I8357*Inputs!$B$10, (Inputs!$B$8-I8357)/Inputs!$B$9), 0)</f>
        <v>0</v>
      </c>
      <c r="P8357" s="3">
        <f t="shared" si="1175"/>
        <v>0</v>
      </c>
      <c r="Q8357" s="3">
        <f t="shared" si="1176"/>
        <v>0</v>
      </c>
      <c r="R8357" s="3">
        <f>I8357 + M8357*Inputs!$B$9 - N8357/Inputs!$B$10</f>
        <v>340</v>
      </c>
    </row>
    <row r="8358" spans="1:18" x14ac:dyDescent="0.3">
      <c r="A8358" s="4">
        <v>46371.166666666657</v>
      </c>
      <c r="B8358" s="3">
        <v>20.907499999999999</v>
      </c>
      <c r="C8358" s="3">
        <v>0.89</v>
      </c>
      <c r="D8358" s="3">
        <f t="shared" si="1170"/>
        <v>19.613645833333333</v>
      </c>
      <c r="E8358" s="3">
        <f>MAX(B8358 - D8358/Inputs!$B$5, 0)</f>
        <v>0</v>
      </c>
      <c r="F8358" s="3">
        <f>MAX(D8358*Inputs!$B$5 - B8358, 0)</f>
        <v>0</v>
      </c>
      <c r="G8358" s="3">
        <f t="shared" si="1171"/>
        <v>0.89</v>
      </c>
      <c r="H8358" t="str">
        <f t="shared" si="1172"/>
        <v>Reg</v>
      </c>
      <c r="I8358" s="3">
        <f t="shared" si="1177"/>
        <v>340</v>
      </c>
      <c r="J8358" s="3">
        <f t="shared" si="1178"/>
        <v>0</v>
      </c>
      <c r="K8358" s="3">
        <f>MIN(Inputs!$B$2, (Inputs!$B$8 - I8358)/Inputs!$B$9)</f>
        <v>0</v>
      </c>
      <c r="L8358" s="3">
        <f>MAX(MIN(Inputs!$B$2, I8358*Inputs!$B$10, Inputs!$B$8*Inputs!$B$4 - J8358), 0)</f>
        <v>170</v>
      </c>
      <c r="M8358" s="3">
        <f t="shared" si="1173"/>
        <v>0</v>
      </c>
      <c r="N8358" s="3">
        <f t="shared" si="1174"/>
        <v>0</v>
      </c>
      <c r="O8358" s="3">
        <f>IF(H8358="Reg", MIN(Inputs!$B$2, I8358*Inputs!$B$10, (Inputs!$B$8-I8358)/Inputs!$B$9), 0)</f>
        <v>0</v>
      </c>
      <c r="P8358" s="3">
        <f t="shared" si="1175"/>
        <v>0</v>
      </c>
      <c r="Q8358" s="3">
        <f t="shared" si="1176"/>
        <v>0</v>
      </c>
      <c r="R8358" s="3">
        <f>I8358 + M8358*Inputs!$B$9 - N8358/Inputs!$B$10</f>
        <v>340</v>
      </c>
    </row>
    <row r="8359" spans="1:18" x14ac:dyDescent="0.3">
      <c r="A8359" s="4">
        <v>46371.208333333343</v>
      </c>
      <c r="B8359" s="3">
        <v>24.82</v>
      </c>
      <c r="C8359" s="3">
        <v>0.88</v>
      </c>
      <c r="D8359" s="3">
        <f t="shared" si="1170"/>
        <v>19.613645833333333</v>
      </c>
      <c r="E8359" s="3">
        <f>MAX(B8359 - D8359/Inputs!$B$5, 0)</f>
        <v>2.531766098484848</v>
      </c>
      <c r="F8359" s="3">
        <f>MAX(D8359*Inputs!$B$5 - B8359, 0)</f>
        <v>0</v>
      </c>
      <c r="G8359" s="3">
        <f t="shared" si="1171"/>
        <v>0.88</v>
      </c>
      <c r="H8359" t="str">
        <f t="shared" si="1172"/>
        <v>Discharge</v>
      </c>
      <c r="I8359" s="3">
        <f t="shared" si="1177"/>
        <v>340</v>
      </c>
      <c r="J8359" s="3">
        <f t="shared" si="1178"/>
        <v>0</v>
      </c>
      <c r="K8359" s="3">
        <f>MIN(Inputs!$B$2, (Inputs!$B$8 - I8359)/Inputs!$B$9)</f>
        <v>0</v>
      </c>
      <c r="L8359" s="3">
        <f>MAX(MIN(Inputs!$B$2, I8359*Inputs!$B$10, Inputs!$B$8*Inputs!$B$4 - J8359), 0)</f>
        <v>170</v>
      </c>
      <c r="M8359" s="3">
        <f t="shared" si="1173"/>
        <v>0</v>
      </c>
      <c r="N8359" s="3">
        <f t="shared" si="1174"/>
        <v>170</v>
      </c>
      <c r="O8359" s="3">
        <f>IF(H8359="Reg", MIN(Inputs!$B$2, I8359*Inputs!$B$10, (Inputs!$B$8-I8359)/Inputs!$B$9), 0)</f>
        <v>0</v>
      </c>
      <c r="P8359" s="3">
        <f t="shared" si="1175"/>
        <v>4219.3999999999996</v>
      </c>
      <c r="Q8359" s="3">
        <f t="shared" si="1176"/>
        <v>0</v>
      </c>
      <c r="R8359" s="3">
        <f>I8359 + M8359*Inputs!$B$9 - N8359/Inputs!$B$10</f>
        <v>158.77939109773115</v>
      </c>
    </row>
    <row r="8360" spans="1:18" x14ac:dyDescent="0.3">
      <c r="A8360" s="4">
        <v>46371.25</v>
      </c>
      <c r="B8360" s="3">
        <v>28.107500000000002</v>
      </c>
      <c r="C8360" s="3">
        <v>1.75</v>
      </c>
      <c r="D8360" s="3">
        <f t="shared" si="1170"/>
        <v>19.613645833333333</v>
      </c>
      <c r="E8360" s="3">
        <f>MAX(B8360 - D8360/Inputs!$B$5, 0)</f>
        <v>5.8192660984848494</v>
      </c>
      <c r="F8360" s="3">
        <f>MAX(D8360*Inputs!$B$5 - B8360, 0)</f>
        <v>0</v>
      </c>
      <c r="G8360" s="3">
        <f t="shared" si="1171"/>
        <v>1.75</v>
      </c>
      <c r="H8360" t="str">
        <f t="shared" si="1172"/>
        <v>Discharge</v>
      </c>
      <c r="I8360" s="3">
        <f t="shared" si="1177"/>
        <v>158.77939109773115</v>
      </c>
      <c r="J8360" s="3">
        <f t="shared" si="1178"/>
        <v>170</v>
      </c>
      <c r="K8360" s="3">
        <f>MIN(Inputs!$B$2, (Inputs!$B$8 - I8360)/Inputs!$B$9)</f>
        <v>170</v>
      </c>
      <c r="L8360" s="3">
        <f>MAX(MIN(Inputs!$B$2, I8360*Inputs!$B$10, Inputs!$B$8*Inputs!$B$4 - J8360), 0)</f>
        <v>148.94827166799323</v>
      </c>
      <c r="M8360" s="3">
        <f t="shared" si="1173"/>
        <v>0</v>
      </c>
      <c r="N8360" s="3">
        <f t="shared" si="1174"/>
        <v>148.94827166799323</v>
      </c>
      <c r="O8360" s="3">
        <f>IF(H8360="Reg", MIN(Inputs!$B$2, I8360*Inputs!$B$10, (Inputs!$B$8-I8360)/Inputs!$B$9), 0)</f>
        <v>0</v>
      </c>
      <c r="P8360" s="3">
        <f t="shared" si="1175"/>
        <v>4186.5635459081195</v>
      </c>
      <c r="Q8360" s="3">
        <f t="shared" si="1176"/>
        <v>0</v>
      </c>
      <c r="R8360" s="3">
        <f>I8360 + M8360*Inputs!$B$9 - N8360/Inputs!$B$10</f>
        <v>0</v>
      </c>
    </row>
    <row r="8361" spans="1:18" x14ac:dyDescent="0.3">
      <c r="A8361" s="4">
        <v>46371.291666666657</v>
      </c>
      <c r="B8361" s="3">
        <v>25.642499999999998</v>
      </c>
      <c r="C8361" s="3">
        <v>9.1</v>
      </c>
      <c r="D8361" s="3">
        <f t="shared" si="1170"/>
        <v>19.613645833333333</v>
      </c>
      <c r="E8361" s="3">
        <f>MAX(B8361 - D8361/Inputs!$B$5, 0)</f>
        <v>3.354266098484846</v>
      </c>
      <c r="F8361" s="3">
        <f>MAX(D8361*Inputs!$B$5 - B8361, 0)</f>
        <v>0</v>
      </c>
      <c r="G8361" s="3">
        <f t="shared" si="1171"/>
        <v>9.1</v>
      </c>
      <c r="H8361" t="str">
        <f t="shared" si="1172"/>
        <v>Reg</v>
      </c>
      <c r="I8361" s="3">
        <f t="shared" si="1177"/>
        <v>0</v>
      </c>
      <c r="J8361" s="3">
        <f t="shared" si="1178"/>
        <v>318.94827166799325</v>
      </c>
      <c r="K8361" s="3">
        <f>MIN(Inputs!$B$2, (Inputs!$B$8 - I8361)/Inputs!$B$9)</f>
        <v>170</v>
      </c>
      <c r="L8361" s="3">
        <f>MAX(MIN(Inputs!$B$2, I8361*Inputs!$B$10, Inputs!$B$8*Inputs!$B$4 - J8361), 0)</f>
        <v>0</v>
      </c>
      <c r="M8361" s="3">
        <f t="shared" si="1173"/>
        <v>0</v>
      </c>
      <c r="N8361" s="3">
        <f t="shared" si="1174"/>
        <v>0</v>
      </c>
      <c r="O8361" s="3">
        <f>IF(H8361="Reg", MIN(Inputs!$B$2, I8361*Inputs!$B$10, (Inputs!$B$8-I8361)/Inputs!$B$9), 0)</f>
        <v>0</v>
      </c>
      <c r="P8361" s="3">
        <f t="shared" si="1175"/>
        <v>0</v>
      </c>
      <c r="Q8361" s="3">
        <f t="shared" si="1176"/>
        <v>0</v>
      </c>
      <c r="R8361" s="3">
        <f>I8361 + M8361*Inputs!$B$9 - N8361/Inputs!$B$10</f>
        <v>0</v>
      </c>
    </row>
    <row r="8362" spans="1:18" x14ac:dyDescent="0.3">
      <c r="A8362" s="4">
        <v>46371.333333333343</v>
      </c>
      <c r="B8362" s="3">
        <v>20.91</v>
      </c>
      <c r="C8362" s="3">
        <v>9.1999999999999993</v>
      </c>
      <c r="D8362" s="3">
        <f t="shared" si="1170"/>
        <v>19.613645833333333</v>
      </c>
      <c r="E8362" s="3">
        <f>MAX(B8362 - D8362/Inputs!$B$5, 0)</f>
        <v>0</v>
      </c>
      <c r="F8362" s="3">
        <f>MAX(D8362*Inputs!$B$5 - B8362, 0)</f>
        <v>0</v>
      </c>
      <c r="G8362" s="3">
        <f t="shared" si="1171"/>
        <v>9.1999999999999993</v>
      </c>
      <c r="H8362" t="str">
        <f t="shared" si="1172"/>
        <v>Reg</v>
      </c>
      <c r="I8362" s="3">
        <f t="shared" si="1177"/>
        <v>0</v>
      </c>
      <c r="J8362" s="3">
        <f t="shared" si="1178"/>
        <v>318.94827166799325</v>
      </c>
      <c r="K8362" s="3">
        <f>MIN(Inputs!$B$2, (Inputs!$B$8 - I8362)/Inputs!$B$9)</f>
        <v>170</v>
      </c>
      <c r="L8362" s="3">
        <f>MAX(MIN(Inputs!$B$2, I8362*Inputs!$B$10, Inputs!$B$8*Inputs!$B$4 - J8362), 0)</f>
        <v>0</v>
      </c>
      <c r="M8362" s="3">
        <f t="shared" si="1173"/>
        <v>0</v>
      </c>
      <c r="N8362" s="3">
        <f t="shared" si="1174"/>
        <v>0</v>
      </c>
      <c r="O8362" s="3">
        <f>IF(H8362="Reg", MIN(Inputs!$B$2, I8362*Inputs!$B$10, (Inputs!$B$8-I8362)/Inputs!$B$9), 0)</f>
        <v>0</v>
      </c>
      <c r="P8362" s="3">
        <f t="shared" si="1175"/>
        <v>0</v>
      </c>
      <c r="Q8362" s="3">
        <f t="shared" si="1176"/>
        <v>0</v>
      </c>
      <c r="R8362" s="3">
        <f>I8362 + M8362*Inputs!$B$9 - N8362/Inputs!$B$10</f>
        <v>0</v>
      </c>
    </row>
    <row r="8363" spans="1:18" x14ac:dyDescent="0.3">
      <c r="A8363" s="4">
        <v>46371.375</v>
      </c>
      <c r="B8363" s="3">
        <v>22.04</v>
      </c>
      <c r="C8363" s="3">
        <v>3</v>
      </c>
      <c r="D8363" s="3">
        <f t="shared" si="1170"/>
        <v>19.613645833333333</v>
      </c>
      <c r="E8363" s="3">
        <f>MAX(B8363 - D8363/Inputs!$B$5, 0)</f>
        <v>0</v>
      </c>
      <c r="F8363" s="3">
        <f>MAX(D8363*Inputs!$B$5 - B8363, 0)</f>
        <v>0</v>
      </c>
      <c r="G8363" s="3">
        <f t="shared" si="1171"/>
        <v>3</v>
      </c>
      <c r="H8363" t="str">
        <f t="shared" si="1172"/>
        <v>Reg</v>
      </c>
      <c r="I8363" s="3">
        <f t="shared" si="1177"/>
        <v>0</v>
      </c>
      <c r="J8363" s="3">
        <f t="shared" si="1178"/>
        <v>318.94827166799325</v>
      </c>
      <c r="K8363" s="3">
        <f>MIN(Inputs!$B$2, (Inputs!$B$8 - I8363)/Inputs!$B$9)</f>
        <v>170</v>
      </c>
      <c r="L8363" s="3">
        <f>MAX(MIN(Inputs!$B$2, I8363*Inputs!$B$10, Inputs!$B$8*Inputs!$B$4 - J8363), 0)</f>
        <v>0</v>
      </c>
      <c r="M8363" s="3">
        <f t="shared" si="1173"/>
        <v>0</v>
      </c>
      <c r="N8363" s="3">
        <f t="shared" si="1174"/>
        <v>0</v>
      </c>
      <c r="O8363" s="3">
        <f>IF(H8363="Reg", MIN(Inputs!$B$2, I8363*Inputs!$B$10, (Inputs!$B$8-I8363)/Inputs!$B$9), 0)</f>
        <v>0</v>
      </c>
      <c r="P8363" s="3">
        <f t="shared" si="1175"/>
        <v>0</v>
      </c>
      <c r="Q8363" s="3">
        <f t="shared" si="1176"/>
        <v>0</v>
      </c>
      <c r="R8363" s="3">
        <f>I8363 + M8363*Inputs!$B$9 - N8363/Inputs!$B$10</f>
        <v>0</v>
      </c>
    </row>
    <row r="8364" spans="1:18" x14ac:dyDescent="0.3">
      <c r="A8364" s="4">
        <v>46371.416666666657</v>
      </c>
      <c r="B8364" s="3">
        <v>22.357500000000002</v>
      </c>
      <c r="C8364" s="3">
        <v>2.9</v>
      </c>
      <c r="D8364" s="3">
        <f t="shared" si="1170"/>
        <v>19.613645833333333</v>
      </c>
      <c r="E8364" s="3">
        <f>MAX(B8364 - D8364/Inputs!$B$5, 0)</f>
        <v>6.9266098484849437E-2</v>
      </c>
      <c r="F8364" s="3">
        <f>MAX(D8364*Inputs!$B$5 - B8364, 0)</f>
        <v>0</v>
      </c>
      <c r="G8364" s="3">
        <f t="shared" si="1171"/>
        <v>2.9</v>
      </c>
      <c r="H8364" t="str">
        <f t="shared" si="1172"/>
        <v>Reg</v>
      </c>
      <c r="I8364" s="3">
        <f t="shared" si="1177"/>
        <v>0</v>
      </c>
      <c r="J8364" s="3">
        <f t="shared" si="1178"/>
        <v>318.94827166799325</v>
      </c>
      <c r="K8364" s="3">
        <f>MIN(Inputs!$B$2, (Inputs!$B$8 - I8364)/Inputs!$B$9)</f>
        <v>170</v>
      </c>
      <c r="L8364" s="3">
        <f>MAX(MIN(Inputs!$B$2, I8364*Inputs!$B$10, Inputs!$B$8*Inputs!$B$4 - J8364), 0)</f>
        <v>0</v>
      </c>
      <c r="M8364" s="3">
        <f t="shared" si="1173"/>
        <v>0</v>
      </c>
      <c r="N8364" s="3">
        <f t="shared" si="1174"/>
        <v>0</v>
      </c>
      <c r="O8364" s="3">
        <f>IF(H8364="Reg", MIN(Inputs!$B$2, I8364*Inputs!$B$10, (Inputs!$B$8-I8364)/Inputs!$B$9), 0)</f>
        <v>0</v>
      </c>
      <c r="P8364" s="3">
        <f t="shared" si="1175"/>
        <v>0</v>
      </c>
      <c r="Q8364" s="3">
        <f t="shared" si="1176"/>
        <v>0</v>
      </c>
      <c r="R8364" s="3">
        <f>I8364 + M8364*Inputs!$B$9 - N8364/Inputs!$B$10</f>
        <v>0</v>
      </c>
    </row>
    <row r="8365" spans="1:18" x14ac:dyDescent="0.3">
      <c r="A8365" s="4">
        <v>46371.458333333343</v>
      </c>
      <c r="B8365" s="3">
        <v>18.490000000000002</v>
      </c>
      <c r="C8365" s="3">
        <v>1.59</v>
      </c>
      <c r="D8365" s="3">
        <f t="shared" si="1170"/>
        <v>19.613645833333333</v>
      </c>
      <c r="E8365" s="3">
        <f>MAX(B8365 - D8365/Inputs!$B$5, 0)</f>
        <v>0</v>
      </c>
      <c r="F8365" s="3">
        <f>MAX(D8365*Inputs!$B$5 - B8365, 0)</f>
        <v>0</v>
      </c>
      <c r="G8365" s="3">
        <f t="shared" si="1171"/>
        <v>1.59</v>
      </c>
      <c r="H8365" t="str">
        <f t="shared" si="1172"/>
        <v>Reg</v>
      </c>
      <c r="I8365" s="3">
        <f t="shared" si="1177"/>
        <v>0</v>
      </c>
      <c r="J8365" s="3">
        <f t="shared" si="1178"/>
        <v>318.94827166799325</v>
      </c>
      <c r="K8365" s="3">
        <f>MIN(Inputs!$B$2, (Inputs!$B$8 - I8365)/Inputs!$B$9)</f>
        <v>170</v>
      </c>
      <c r="L8365" s="3">
        <f>MAX(MIN(Inputs!$B$2, I8365*Inputs!$B$10, Inputs!$B$8*Inputs!$B$4 - J8365), 0)</f>
        <v>0</v>
      </c>
      <c r="M8365" s="3">
        <f t="shared" si="1173"/>
        <v>0</v>
      </c>
      <c r="N8365" s="3">
        <f t="shared" si="1174"/>
        <v>0</v>
      </c>
      <c r="O8365" s="3">
        <f>IF(H8365="Reg", MIN(Inputs!$B$2, I8365*Inputs!$B$10, (Inputs!$B$8-I8365)/Inputs!$B$9), 0)</f>
        <v>0</v>
      </c>
      <c r="P8365" s="3">
        <f t="shared" si="1175"/>
        <v>0</v>
      </c>
      <c r="Q8365" s="3">
        <f t="shared" si="1176"/>
        <v>0</v>
      </c>
      <c r="R8365" s="3">
        <f>I8365 + M8365*Inputs!$B$9 - N8365/Inputs!$B$10</f>
        <v>0</v>
      </c>
    </row>
    <row r="8366" spans="1:18" x14ac:dyDescent="0.3">
      <c r="A8366" s="4">
        <v>46371.5</v>
      </c>
      <c r="B8366" s="3">
        <v>14.912499999999998</v>
      </c>
      <c r="C8366" s="3">
        <v>0.78</v>
      </c>
      <c r="D8366" s="3">
        <f t="shared" si="1170"/>
        <v>19.613645833333333</v>
      </c>
      <c r="E8366" s="3">
        <f>MAX(B8366 - D8366/Inputs!$B$5, 0)</f>
        <v>0</v>
      </c>
      <c r="F8366" s="3">
        <f>MAX(D8366*Inputs!$B$5 - B8366, 0)</f>
        <v>2.3475083333333338</v>
      </c>
      <c r="G8366" s="3">
        <f t="shared" si="1171"/>
        <v>0.78</v>
      </c>
      <c r="H8366" t="str">
        <f t="shared" si="1172"/>
        <v>Charge</v>
      </c>
      <c r="I8366" s="3">
        <f t="shared" si="1177"/>
        <v>0</v>
      </c>
      <c r="J8366" s="3">
        <f t="shared" si="1178"/>
        <v>318.94827166799325</v>
      </c>
      <c r="K8366" s="3">
        <f>MIN(Inputs!$B$2, (Inputs!$B$8 - I8366)/Inputs!$B$9)</f>
        <v>170</v>
      </c>
      <c r="L8366" s="3">
        <f>MAX(MIN(Inputs!$B$2, I8366*Inputs!$B$10, Inputs!$B$8*Inputs!$B$4 - J8366), 0)</f>
        <v>0</v>
      </c>
      <c r="M8366" s="3">
        <f t="shared" si="1173"/>
        <v>170</v>
      </c>
      <c r="N8366" s="3">
        <f t="shared" si="1174"/>
        <v>0</v>
      </c>
      <c r="O8366" s="3">
        <f>IF(H8366="Reg", MIN(Inputs!$B$2, I8366*Inputs!$B$10, (Inputs!$B$8-I8366)/Inputs!$B$9), 0)</f>
        <v>0</v>
      </c>
      <c r="P8366" s="3">
        <f t="shared" si="1175"/>
        <v>-2535.1249999999995</v>
      </c>
      <c r="Q8366" s="3">
        <f t="shared" si="1176"/>
        <v>0</v>
      </c>
      <c r="R8366" s="3">
        <f>I8366 + M8366*Inputs!$B$9 - N8366/Inputs!$B$10</f>
        <v>159.4741358339966</v>
      </c>
    </row>
    <row r="8367" spans="1:18" x14ac:dyDescent="0.3">
      <c r="A8367" s="4">
        <v>46371.541666666657</v>
      </c>
      <c r="B8367" s="3">
        <v>18.59</v>
      </c>
      <c r="C8367" s="3">
        <v>0.69</v>
      </c>
      <c r="D8367" s="3">
        <f t="shared" si="1170"/>
        <v>19.613645833333333</v>
      </c>
      <c r="E8367" s="3">
        <f>MAX(B8367 - D8367/Inputs!$B$5, 0)</f>
        <v>0</v>
      </c>
      <c r="F8367" s="3">
        <f>MAX(D8367*Inputs!$B$5 - B8367, 0)</f>
        <v>0</v>
      </c>
      <c r="G8367" s="3">
        <f t="shared" si="1171"/>
        <v>0.69</v>
      </c>
      <c r="H8367" t="str">
        <f t="shared" si="1172"/>
        <v>Reg</v>
      </c>
      <c r="I8367" s="3">
        <f t="shared" si="1177"/>
        <v>159.4741358339966</v>
      </c>
      <c r="J8367" s="3">
        <f t="shared" si="1178"/>
        <v>318.94827166799325</v>
      </c>
      <c r="K8367" s="3">
        <f>MIN(Inputs!$B$2, (Inputs!$B$8 - I8367)/Inputs!$B$9)</f>
        <v>170</v>
      </c>
      <c r="L8367" s="3">
        <f>MAX(MIN(Inputs!$B$2, I8367*Inputs!$B$10, Inputs!$B$8*Inputs!$B$4 - J8367), 0)</f>
        <v>21.051728332006746</v>
      </c>
      <c r="M8367" s="3">
        <f t="shared" si="1173"/>
        <v>0</v>
      </c>
      <c r="N8367" s="3">
        <f t="shared" si="1174"/>
        <v>0</v>
      </c>
      <c r="O8367" s="3">
        <f>IF(H8367="Reg", MIN(Inputs!$B$2, I8367*Inputs!$B$10, (Inputs!$B$8-I8367)/Inputs!$B$9), 0)</f>
        <v>149.6</v>
      </c>
      <c r="P8367" s="3">
        <f t="shared" si="1175"/>
        <v>0</v>
      </c>
      <c r="Q8367" s="3">
        <f t="shared" si="1176"/>
        <v>103.22399999999999</v>
      </c>
      <c r="R8367" s="3">
        <f>I8367 + M8367*Inputs!$B$9 - N8367/Inputs!$B$10</f>
        <v>159.4741358339966</v>
      </c>
    </row>
    <row r="8368" spans="1:18" x14ac:dyDescent="0.3">
      <c r="A8368" s="4">
        <v>46371.583333333343</v>
      </c>
      <c r="B8368" s="3">
        <v>10.2925</v>
      </c>
      <c r="C8368" s="3">
        <v>0.64</v>
      </c>
      <c r="D8368" s="3">
        <f t="shared" si="1170"/>
        <v>19.613645833333333</v>
      </c>
      <c r="E8368" s="3">
        <f>MAX(B8368 - D8368/Inputs!$B$5, 0)</f>
        <v>0</v>
      </c>
      <c r="F8368" s="3">
        <f>MAX(D8368*Inputs!$B$5 - B8368, 0)</f>
        <v>6.9675083333333312</v>
      </c>
      <c r="G8368" s="3">
        <f t="shared" si="1171"/>
        <v>0.64</v>
      </c>
      <c r="H8368" t="str">
        <f t="shared" si="1172"/>
        <v>Charge</v>
      </c>
      <c r="I8368" s="3">
        <f t="shared" si="1177"/>
        <v>159.4741358339966</v>
      </c>
      <c r="J8368" s="3">
        <f t="shared" si="1178"/>
        <v>318.94827166799325</v>
      </c>
      <c r="K8368" s="3">
        <f>MIN(Inputs!$B$2, (Inputs!$B$8 - I8368)/Inputs!$B$9)</f>
        <v>170</v>
      </c>
      <c r="L8368" s="3">
        <f>MAX(MIN(Inputs!$B$2, I8368*Inputs!$B$10, Inputs!$B$8*Inputs!$B$4 - J8368), 0)</f>
        <v>21.051728332006746</v>
      </c>
      <c r="M8368" s="3">
        <f t="shared" si="1173"/>
        <v>170</v>
      </c>
      <c r="N8368" s="3">
        <f t="shared" si="1174"/>
        <v>0</v>
      </c>
      <c r="O8368" s="3">
        <f>IF(H8368="Reg", MIN(Inputs!$B$2, I8368*Inputs!$B$10, (Inputs!$B$8-I8368)/Inputs!$B$9), 0)</f>
        <v>0</v>
      </c>
      <c r="P8368" s="3">
        <f t="shared" si="1175"/>
        <v>-1749.7250000000001</v>
      </c>
      <c r="Q8368" s="3">
        <f t="shared" si="1176"/>
        <v>0</v>
      </c>
      <c r="R8368" s="3">
        <f>I8368 + M8368*Inputs!$B$9 - N8368/Inputs!$B$10</f>
        <v>318.9482716679932</v>
      </c>
    </row>
    <row r="8369" spans="1:18" x14ac:dyDescent="0.3">
      <c r="A8369" s="4">
        <v>46371.625</v>
      </c>
      <c r="B8369" s="3">
        <v>8.3524999999999991</v>
      </c>
      <c r="C8369" s="3">
        <v>0.7</v>
      </c>
      <c r="D8369" s="3">
        <f t="shared" si="1170"/>
        <v>19.613645833333333</v>
      </c>
      <c r="E8369" s="3">
        <f>MAX(B8369 - D8369/Inputs!$B$5, 0)</f>
        <v>0</v>
      </c>
      <c r="F8369" s="3">
        <f>MAX(D8369*Inputs!$B$5 - B8369, 0)</f>
        <v>8.9075083333333325</v>
      </c>
      <c r="G8369" s="3">
        <f t="shared" si="1171"/>
        <v>0.7</v>
      </c>
      <c r="H8369" t="str">
        <f t="shared" si="1172"/>
        <v>Charge</v>
      </c>
      <c r="I8369" s="3">
        <f t="shared" si="1177"/>
        <v>318.9482716679932</v>
      </c>
      <c r="J8369" s="3">
        <f t="shared" si="1178"/>
        <v>318.94827166799325</v>
      </c>
      <c r="K8369" s="3">
        <f>MIN(Inputs!$B$2, (Inputs!$B$8 - I8369)/Inputs!$B$9)</f>
        <v>22.44121780453775</v>
      </c>
      <c r="L8369" s="3">
        <f>MAX(MIN(Inputs!$B$2, I8369*Inputs!$B$10, Inputs!$B$8*Inputs!$B$4 - J8369), 0)</f>
        <v>21.051728332006746</v>
      </c>
      <c r="M8369" s="3">
        <f t="shared" si="1173"/>
        <v>22.44121780453775</v>
      </c>
      <c r="N8369" s="3">
        <f t="shared" si="1174"/>
        <v>0</v>
      </c>
      <c r="O8369" s="3">
        <f>IF(H8369="Reg", MIN(Inputs!$B$2, I8369*Inputs!$B$10, (Inputs!$B$8-I8369)/Inputs!$B$9), 0)</f>
        <v>0</v>
      </c>
      <c r="P8369" s="3">
        <f t="shared" si="1175"/>
        <v>-187.44027171240154</v>
      </c>
      <c r="Q8369" s="3">
        <f t="shared" si="1176"/>
        <v>0</v>
      </c>
      <c r="R8369" s="3">
        <f>I8369 + M8369*Inputs!$B$9 - N8369/Inputs!$B$10</f>
        <v>340</v>
      </c>
    </row>
    <row r="8370" spans="1:18" x14ac:dyDescent="0.3">
      <c r="A8370" s="4">
        <v>46371.666666666657</v>
      </c>
      <c r="B8370" s="3">
        <v>20.147500000000001</v>
      </c>
      <c r="C8370" s="3">
        <v>0.95</v>
      </c>
      <c r="D8370" s="3">
        <f t="shared" si="1170"/>
        <v>19.613645833333333</v>
      </c>
      <c r="E8370" s="3">
        <f>MAX(B8370 - D8370/Inputs!$B$5, 0)</f>
        <v>0</v>
      </c>
      <c r="F8370" s="3">
        <f>MAX(D8370*Inputs!$B$5 - B8370, 0)</f>
        <v>0</v>
      </c>
      <c r="G8370" s="3">
        <f t="shared" si="1171"/>
        <v>0.95</v>
      </c>
      <c r="H8370" t="str">
        <f t="shared" si="1172"/>
        <v>Reg</v>
      </c>
      <c r="I8370" s="3">
        <f t="shared" si="1177"/>
        <v>340</v>
      </c>
      <c r="J8370" s="3">
        <f t="shared" si="1178"/>
        <v>318.94827166799325</v>
      </c>
      <c r="K8370" s="3">
        <f>MIN(Inputs!$B$2, (Inputs!$B$8 - I8370)/Inputs!$B$9)</f>
        <v>0</v>
      </c>
      <c r="L8370" s="3">
        <f>MAX(MIN(Inputs!$B$2, I8370*Inputs!$B$10, Inputs!$B$8*Inputs!$B$4 - J8370), 0)</f>
        <v>21.051728332006746</v>
      </c>
      <c r="M8370" s="3">
        <f t="shared" si="1173"/>
        <v>0</v>
      </c>
      <c r="N8370" s="3">
        <f t="shared" si="1174"/>
        <v>0</v>
      </c>
      <c r="O8370" s="3">
        <f>IF(H8370="Reg", MIN(Inputs!$B$2, I8370*Inputs!$B$10, (Inputs!$B$8-I8370)/Inputs!$B$9), 0)</f>
        <v>0</v>
      </c>
      <c r="P8370" s="3">
        <f t="shared" si="1175"/>
        <v>0</v>
      </c>
      <c r="Q8370" s="3">
        <f t="shared" si="1176"/>
        <v>0</v>
      </c>
      <c r="R8370" s="3">
        <f>I8370 + M8370*Inputs!$B$9 - N8370/Inputs!$B$10</f>
        <v>340</v>
      </c>
    </row>
    <row r="8371" spans="1:18" x14ac:dyDescent="0.3">
      <c r="A8371" s="4">
        <v>46371.708333333343</v>
      </c>
      <c r="B8371" s="3">
        <v>22.74</v>
      </c>
      <c r="C8371" s="3">
        <v>1.97</v>
      </c>
      <c r="D8371" s="3">
        <f t="shared" si="1170"/>
        <v>19.613645833333333</v>
      </c>
      <c r="E8371" s="3">
        <f>MAX(B8371 - D8371/Inputs!$B$5, 0)</f>
        <v>0.45176609848484617</v>
      </c>
      <c r="F8371" s="3">
        <f>MAX(D8371*Inputs!$B$5 - B8371, 0)</f>
        <v>0</v>
      </c>
      <c r="G8371" s="3">
        <f t="shared" si="1171"/>
        <v>1.97</v>
      </c>
      <c r="H8371" t="str">
        <f t="shared" si="1172"/>
        <v>Reg</v>
      </c>
      <c r="I8371" s="3">
        <f t="shared" si="1177"/>
        <v>340</v>
      </c>
      <c r="J8371" s="3">
        <f t="shared" si="1178"/>
        <v>318.94827166799325</v>
      </c>
      <c r="K8371" s="3">
        <f>MIN(Inputs!$B$2, (Inputs!$B$8 - I8371)/Inputs!$B$9)</f>
        <v>0</v>
      </c>
      <c r="L8371" s="3">
        <f>MAX(MIN(Inputs!$B$2, I8371*Inputs!$B$10, Inputs!$B$8*Inputs!$B$4 - J8371), 0)</f>
        <v>21.051728332006746</v>
      </c>
      <c r="M8371" s="3">
        <f t="shared" si="1173"/>
        <v>0</v>
      </c>
      <c r="N8371" s="3">
        <f t="shared" si="1174"/>
        <v>0</v>
      </c>
      <c r="O8371" s="3">
        <f>IF(H8371="Reg", MIN(Inputs!$B$2, I8371*Inputs!$B$10, (Inputs!$B$8-I8371)/Inputs!$B$9), 0)</f>
        <v>0</v>
      </c>
      <c r="P8371" s="3">
        <f t="shared" si="1175"/>
        <v>0</v>
      </c>
      <c r="Q8371" s="3">
        <f t="shared" si="1176"/>
        <v>0</v>
      </c>
      <c r="R8371" s="3">
        <f>I8371 + M8371*Inputs!$B$9 - N8371/Inputs!$B$10</f>
        <v>340</v>
      </c>
    </row>
    <row r="8372" spans="1:18" x14ac:dyDescent="0.3">
      <c r="A8372" s="4">
        <v>46371.75</v>
      </c>
      <c r="B8372" s="3">
        <v>22.33</v>
      </c>
      <c r="C8372" s="3">
        <v>2.5</v>
      </c>
      <c r="D8372" s="3">
        <f t="shared" si="1170"/>
        <v>19.613645833333333</v>
      </c>
      <c r="E8372" s="3">
        <f>MAX(B8372 - D8372/Inputs!$B$5, 0)</f>
        <v>4.1766098484846026E-2</v>
      </c>
      <c r="F8372" s="3">
        <f>MAX(D8372*Inputs!$B$5 - B8372, 0)</f>
        <v>0</v>
      </c>
      <c r="G8372" s="3">
        <f t="shared" si="1171"/>
        <v>2.5</v>
      </c>
      <c r="H8372" t="str">
        <f t="shared" si="1172"/>
        <v>Reg</v>
      </c>
      <c r="I8372" s="3">
        <f t="shared" si="1177"/>
        <v>340</v>
      </c>
      <c r="J8372" s="3">
        <f t="shared" si="1178"/>
        <v>318.94827166799325</v>
      </c>
      <c r="K8372" s="3">
        <f>MIN(Inputs!$B$2, (Inputs!$B$8 - I8372)/Inputs!$B$9)</f>
        <v>0</v>
      </c>
      <c r="L8372" s="3">
        <f>MAX(MIN(Inputs!$B$2, I8372*Inputs!$B$10, Inputs!$B$8*Inputs!$B$4 - J8372), 0)</f>
        <v>21.051728332006746</v>
      </c>
      <c r="M8372" s="3">
        <f t="shared" si="1173"/>
        <v>0</v>
      </c>
      <c r="N8372" s="3">
        <f t="shared" si="1174"/>
        <v>0</v>
      </c>
      <c r="O8372" s="3">
        <f>IF(H8372="Reg", MIN(Inputs!$B$2, I8372*Inputs!$B$10, (Inputs!$B$8-I8372)/Inputs!$B$9), 0)</f>
        <v>0</v>
      </c>
      <c r="P8372" s="3">
        <f t="shared" si="1175"/>
        <v>0</v>
      </c>
      <c r="Q8372" s="3">
        <f t="shared" si="1176"/>
        <v>0</v>
      </c>
      <c r="R8372" s="3">
        <f>I8372 + M8372*Inputs!$B$9 - N8372/Inputs!$B$10</f>
        <v>340</v>
      </c>
    </row>
    <row r="8373" spans="1:18" x14ac:dyDescent="0.3">
      <c r="A8373" s="4">
        <v>46371.791666666657</v>
      </c>
      <c r="B8373" s="3">
        <v>21.247499999999999</v>
      </c>
      <c r="C8373" s="3">
        <v>1.2</v>
      </c>
      <c r="D8373" s="3">
        <f t="shared" si="1170"/>
        <v>19.613645833333333</v>
      </c>
      <c r="E8373" s="3">
        <f>MAX(B8373 - D8373/Inputs!$B$5, 0)</f>
        <v>0</v>
      </c>
      <c r="F8373" s="3">
        <f>MAX(D8373*Inputs!$B$5 - B8373, 0)</f>
        <v>0</v>
      </c>
      <c r="G8373" s="3">
        <f t="shared" si="1171"/>
        <v>1.2</v>
      </c>
      <c r="H8373" t="str">
        <f t="shared" si="1172"/>
        <v>Reg</v>
      </c>
      <c r="I8373" s="3">
        <f t="shared" si="1177"/>
        <v>340</v>
      </c>
      <c r="J8373" s="3">
        <f t="shared" si="1178"/>
        <v>318.94827166799325</v>
      </c>
      <c r="K8373" s="3">
        <f>MIN(Inputs!$B$2, (Inputs!$B$8 - I8373)/Inputs!$B$9)</f>
        <v>0</v>
      </c>
      <c r="L8373" s="3">
        <f>MAX(MIN(Inputs!$B$2, I8373*Inputs!$B$10, Inputs!$B$8*Inputs!$B$4 - J8373), 0)</f>
        <v>21.051728332006746</v>
      </c>
      <c r="M8373" s="3">
        <f t="shared" si="1173"/>
        <v>0</v>
      </c>
      <c r="N8373" s="3">
        <f t="shared" si="1174"/>
        <v>0</v>
      </c>
      <c r="O8373" s="3">
        <f>IF(H8373="Reg", MIN(Inputs!$B$2, I8373*Inputs!$B$10, (Inputs!$B$8-I8373)/Inputs!$B$9), 0)</f>
        <v>0</v>
      </c>
      <c r="P8373" s="3">
        <f t="shared" si="1175"/>
        <v>0</v>
      </c>
      <c r="Q8373" s="3">
        <f t="shared" si="1176"/>
        <v>0</v>
      </c>
      <c r="R8373" s="3">
        <f>I8373 + M8373*Inputs!$B$9 - N8373/Inputs!$B$10</f>
        <v>340</v>
      </c>
    </row>
    <row r="8374" spans="1:18" x14ac:dyDescent="0.3">
      <c r="A8374" s="4">
        <v>46371.833333333343</v>
      </c>
      <c r="B8374" s="3">
        <v>21.112499999999997</v>
      </c>
      <c r="C8374" s="3">
        <v>3.35</v>
      </c>
      <c r="D8374" s="3">
        <f t="shared" si="1170"/>
        <v>19.613645833333333</v>
      </c>
      <c r="E8374" s="3">
        <f>MAX(B8374 - D8374/Inputs!$B$5, 0)</f>
        <v>0</v>
      </c>
      <c r="F8374" s="3">
        <f>MAX(D8374*Inputs!$B$5 - B8374, 0)</f>
        <v>0</v>
      </c>
      <c r="G8374" s="3">
        <f t="shared" si="1171"/>
        <v>3.35</v>
      </c>
      <c r="H8374" t="str">
        <f t="shared" si="1172"/>
        <v>Reg</v>
      </c>
      <c r="I8374" s="3">
        <f t="shared" si="1177"/>
        <v>340</v>
      </c>
      <c r="J8374" s="3">
        <f t="shared" si="1178"/>
        <v>318.94827166799325</v>
      </c>
      <c r="K8374" s="3">
        <f>MIN(Inputs!$B$2, (Inputs!$B$8 - I8374)/Inputs!$B$9)</f>
        <v>0</v>
      </c>
      <c r="L8374" s="3">
        <f>MAX(MIN(Inputs!$B$2, I8374*Inputs!$B$10, Inputs!$B$8*Inputs!$B$4 - J8374), 0)</f>
        <v>21.051728332006746</v>
      </c>
      <c r="M8374" s="3">
        <f t="shared" si="1173"/>
        <v>0</v>
      </c>
      <c r="N8374" s="3">
        <f t="shared" si="1174"/>
        <v>0</v>
      </c>
      <c r="O8374" s="3">
        <f>IF(H8374="Reg", MIN(Inputs!$B$2, I8374*Inputs!$B$10, (Inputs!$B$8-I8374)/Inputs!$B$9), 0)</f>
        <v>0</v>
      </c>
      <c r="P8374" s="3">
        <f t="shared" si="1175"/>
        <v>0</v>
      </c>
      <c r="Q8374" s="3">
        <f t="shared" si="1176"/>
        <v>0</v>
      </c>
      <c r="R8374" s="3">
        <f>I8374 + M8374*Inputs!$B$9 - N8374/Inputs!$B$10</f>
        <v>340</v>
      </c>
    </row>
    <row r="8375" spans="1:18" x14ac:dyDescent="0.3">
      <c r="A8375" s="4">
        <v>46371.875</v>
      </c>
      <c r="B8375" s="3">
        <v>21.6</v>
      </c>
      <c r="C8375" s="3">
        <v>3</v>
      </c>
      <c r="D8375" s="3">
        <f t="shared" si="1170"/>
        <v>19.613645833333333</v>
      </c>
      <c r="E8375" s="3">
        <f>MAX(B8375 - D8375/Inputs!$B$5, 0)</f>
        <v>0</v>
      </c>
      <c r="F8375" s="3">
        <f>MAX(D8375*Inputs!$B$5 - B8375, 0)</f>
        <v>0</v>
      </c>
      <c r="G8375" s="3">
        <f t="shared" si="1171"/>
        <v>3</v>
      </c>
      <c r="H8375" t="str">
        <f t="shared" si="1172"/>
        <v>Reg</v>
      </c>
      <c r="I8375" s="3">
        <f t="shared" si="1177"/>
        <v>340</v>
      </c>
      <c r="J8375" s="3">
        <f t="shared" si="1178"/>
        <v>318.94827166799325</v>
      </c>
      <c r="K8375" s="3">
        <f>MIN(Inputs!$B$2, (Inputs!$B$8 - I8375)/Inputs!$B$9)</f>
        <v>0</v>
      </c>
      <c r="L8375" s="3">
        <f>MAX(MIN(Inputs!$B$2, I8375*Inputs!$B$10, Inputs!$B$8*Inputs!$B$4 - J8375), 0)</f>
        <v>21.051728332006746</v>
      </c>
      <c r="M8375" s="3">
        <f t="shared" si="1173"/>
        <v>0</v>
      </c>
      <c r="N8375" s="3">
        <f t="shared" si="1174"/>
        <v>0</v>
      </c>
      <c r="O8375" s="3">
        <f>IF(H8375="Reg", MIN(Inputs!$B$2, I8375*Inputs!$B$10, (Inputs!$B$8-I8375)/Inputs!$B$9), 0)</f>
        <v>0</v>
      </c>
      <c r="P8375" s="3">
        <f t="shared" si="1175"/>
        <v>0</v>
      </c>
      <c r="Q8375" s="3">
        <f t="shared" si="1176"/>
        <v>0</v>
      </c>
      <c r="R8375" s="3">
        <f>I8375 + M8375*Inputs!$B$9 - N8375/Inputs!$B$10</f>
        <v>340</v>
      </c>
    </row>
    <row r="8376" spans="1:18" x14ac:dyDescent="0.3">
      <c r="A8376" s="4">
        <v>46371.916666666657</v>
      </c>
      <c r="B8376" s="3">
        <v>16.96</v>
      </c>
      <c r="C8376" s="3">
        <v>3</v>
      </c>
      <c r="D8376" s="3">
        <f t="shared" si="1170"/>
        <v>19.613645833333333</v>
      </c>
      <c r="E8376" s="3">
        <f>MAX(B8376 - D8376/Inputs!$B$5, 0)</f>
        <v>0</v>
      </c>
      <c r="F8376" s="3">
        <f>MAX(D8376*Inputs!$B$5 - B8376, 0)</f>
        <v>0.30000833333333077</v>
      </c>
      <c r="G8376" s="3">
        <f t="shared" si="1171"/>
        <v>3</v>
      </c>
      <c r="H8376" t="str">
        <f t="shared" si="1172"/>
        <v>Reg</v>
      </c>
      <c r="I8376" s="3">
        <f t="shared" si="1177"/>
        <v>340</v>
      </c>
      <c r="J8376" s="3">
        <f t="shared" si="1178"/>
        <v>318.94827166799325</v>
      </c>
      <c r="K8376" s="3">
        <f>MIN(Inputs!$B$2, (Inputs!$B$8 - I8376)/Inputs!$B$9)</f>
        <v>0</v>
      </c>
      <c r="L8376" s="3">
        <f>MAX(MIN(Inputs!$B$2, I8376*Inputs!$B$10, Inputs!$B$8*Inputs!$B$4 - J8376), 0)</f>
        <v>21.051728332006746</v>
      </c>
      <c r="M8376" s="3">
        <f t="shared" si="1173"/>
        <v>0</v>
      </c>
      <c r="N8376" s="3">
        <f t="shared" si="1174"/>
        <v>0</v>
      </c>
      <c r="O8376" s="3">
        <f>IF(H8376="Reg", MIN(Inputs!$B$2, I8376*Inputs!$B$10, (Inputs!$B$8-I8376)/Inputs!$B$9), 0)</f>
        <v>0</v>
      </c>
      <c r="P8376" s="3">
        <f t="shared" si="1175"/>
        <v>0</v>
      </c>
      <c r="Q8376" s="3">
        <f t="shared" si="1176"/>
        <v>0</v>
      </c>
      <c r="R8376" s="3">
        <f>I8376 + M8376*Inputs!$B$9 - N8376/Inputs!$B$10</f>
        <v>340</v>
      </c>
    </row>
    <row r="8377" spans="1:18" x14ac:dyDescent="0.3">
      <c r="A8377" s="4">
        <v>46371.958333333343</v>
      </c>
      <c r="B8377" s="3">
        <v>13.635</v>
      </c>
      <c r="C8377" s="3">
        <v>3</v>
      </c>
      <c r="D8377" s="3">
        <f t="shared" si="1170"/>
        <v>19.613645833333333</v>
      </c>
      <c r="E8377" s="3">
        <f>MAX(B8377 - D8377/Inputs!$B$5, 0)</f>
        <v>0</v>
      </c>
      <c r="F8377" s="3">
        <f>MAX(D8377*Inputs!$B$5 - B8377, 0)</f>
        <v>3.6250083333333318</v>
      </c>
      <c r="G8377" s="3">
        <f t="shared" si="1171"/>
        <v>3</v>
      </c>
      <c r="H8377" t="str">
        <f t="shared" si="1172"/>
        <v>Charge</v>
      </c>
      <c r="I8377" s="3">
        <f t="shared" si="1177"/>
        <v>340</v>
      </c>
      <c r="J8377" s="3">
        <f t="shared" si="1178"/>
        <v>318.94827166799325</v>
      </c>
      <c r="K8377" s="3">
        <f>MIN(Inputs!$B$2, (Inputs!$B$8 - I8377)/Inputs!$B$9)</f>
        <v>0</v>
      </c>
      <c r="L8377" s="3">
        <f>MAX(MIN(Inputs!$B$2, I8377*Inputs!$B$10, Inputs!$B$8*Inputs!$B$4 - J8377), 0)</f>
        <v>21.051728332006746</v>
      </c>
      <c r="M8377" s="3">
        <f t="shared" si="1173"/>
        <v>0</v>
      </c>
      <c r="N8377" s="3">
        <f t="shared" si="1174"/>
        <v>0</v>
      </c>
      <c r="O8377" s="3">
        <f>IF(H8377="Reg", MIN(Inputs!$B$2, I8377*Inputs!$B$10, (Inputs!$B$8-I8377)/Inputs!$B$9), 0)</f>
        <v>0</v>
      </c>
      <c r="P8377" s="3">
        <f t="shared" si="1175"/>
        <v>0</v>
      </c>
      <c r="Q8377" s="3">
        <f t="shared" si="1176"/>
        <v>0</v>
      </c>
      <c r="R8377" s="3">
        <f>I8377 + M8377*Inputs!$B$9 - N8377/Inputs!$B$10</f>
        <v>340</v>
      </c>
    </row>
    <row r="8378" spans="1:18" x14ac:dyDescent="0.3">
      <c r="A8378" s="4">
        <v>46372</v>
      </c>
      <c r="B8378" s="3">
        <v>36.355000000000004</v>
      </c>
      <c r="C8378" s="3">
        <v>1.64</v>
      </c>
      <c r="D8378" s="3">
        <f t="shared" si="1170"/>
        <v>31.416770833333331</v>
      </c>
      <c r="E8378" s="3">
        <f>MAX(B8378 - D8378/Inputs!$B$5, 0)</f>
        <v>0.65412405303030852</v>
      </c>
      <c r="F8378" s="3">
        <f>MAX(D8378*Inputs!$B$5 - B8378, 0)</f>
        <v>0</v>
      </c>
      <c r="G8378" s="3">
        <f t="shared" si="1171"/>
        <v>1.64</v>
      </c>
      <c r="H8378" t="str">
        <f t="shared" si="1172"/>
        <v>Reg</v>
      </c>
      <c r="I8378" s="3">
        <f t="shared" si="1177"/>
        <v>340</v>
      </c>
      <c r="J8378" s="3">
        <f t="shared" si="1178"/>
        <v>0</v>
      </c>
      <c r="K8378" s="3">
        <f>MIN(Inputs!$B$2, (Inputs!$B$8 - I8378)/Inputs!$B$9)</f>
        <v>0</v>
      </c>
      <c r="L8378" s="3">
        <f>MAX(MIN(Inputs!$B$2, I8378*Inputs!$B$10, Inputs!$B$8*Inputs!$B$4 - J8378), 0)</f>
        <v>170</v>
      </c>
      <c r="M8378" s="3">
        <f t="shared" si="1173"/>
        <v>0</v>
      </c>
      <c r="N8378" s="3">
        <f t="shared" si="1174"/>
        <v>0</v>
      </c>
      <c r="O8378" s="3">
        <f>IF(H8378="Reg", MIN(Inputs!$B$2, I8378*Inputs!$B$10, (Inputs!$B$8-I8378)/Inputs!$B$9), 0)</f>
        <v>0</v>
      </c>
      <c r="P8378" s="3">
        <f t="shared" si="1175"/>
        <v>0</v>
      </c>
      <c r="Q8378" s="3">
        <f t="shared" si="1176"/>
        <v>0</v>
      </c>
      <c r="R8378" s="3">
        <f>I8378 + M8378*Inputs!$B$9 - N8378/Inputs!$B$10</f>
        <v>340</v>
      </c>
    </row>
    <row r="8379" spans="1:18" x14ac:dyDescent="0.3">
      <c r="A8379" s="4">
        <v>46372.041666666657</v>
      </c>
      <c r="B8379" s="3">
        <v>36.207499999999996</v>
      </c>
      <c r="C8379" s="3">
        <v>0.59</v>
      </c>
      <c r="D8379" s="3">
        <f t="shared" si="1170"/>
        <v>31.416770833333331</v>
      </c>
      <c r="E8379" s="3">
        <f>MAX(B8379 - D8379/Inputs!$B$5, 0)</f>
        <v>0.50662405303030056</v>
      </c>
      <c r="F8379" s="3">
        <f>MAX(D8379*Inputs!$B$5 - B8379, 0)</f>
        <v>0</v>
      </c>
      <c r="G8379" s="3">
        <f t="shared" si="1171"/>
        <v>0.59</v>
      </c>
      <c r="H8379" t="str">
        <f t="shared" si="1172"/>
        <v>Reg</v>
      </c>
      <c r="I8379" s="3">
        <f t="shared" si="1177"/>
        <v>340</v>
      </c>
      <c r="J8379" s="3">
        <f t="shared" si="1178"/>
        <v>0</v>
      </c>
      <c r="K8379" s="3">
        <f>MIN(Inputs!$B$2, (Inputs!$B$8 - I8379)/Inputs!$B$9)</f>
        <v>0</v>
      </c>
      <c r="L8379" s="3">
        <f>MAX(MIN(Inputs!$B$2, I8379*Inputs!$B$10, Inputs!$B$8*Inputs!$B$4 - J8379), 0)</f>
        <v>170</v>
      </c>
      <c r="M8379" s="3">
        <f t="shared" si="1173"/>
        <v>0</v>
      </c>
      <c r="N8379" s="3">
        <f t="shared" si="1174"/>
        <v>0</v>
      </c>
      <c r="O8379" s="3">
        <f>IF(H8379="Reg", MIN(Inputs!$B$2, I8379*Inputs!$B$10, (Inputs!$B$8-I8379)/Inputs!$B$9), 0)</f>
        <v>0</v>
      </c>
      <c r="P8379" s="3">
        <f t="shared" si="1175"/>
        <v>0</v>
      </c>
      <c r="Q8379" s="3">
        <f t="shared" si="1176"/>
        <v>0</v>
      </c>
      <c r="R8379" s="3">
        <f>I8379 + M8379*Inputs!$B$9 - N8379/Inputs!$B$10</f>
        <v>340</v>
      </c>
    </row>
    <row r="8380" spans="1:18" x14ac:dyDescent="0.3">
      <c r="A8380" s="4">
        <v>46372.083333333343</v>
      </c>
      <c r="B8380" s="3">
        <v>31.697499999999998</v>
      </c>
      <c r="C8380" s="3">
        <v>0.79</v>
      </c>
      <c r="D8380" s="3">
        <f t="shared" si="1170"/>
        <v>31.416770833333331</v>
      </c>
      <c r="E8380" s="3">
        <f>MAX(B8380 - D8380/Inputs!$B$5, 0)</f>
        <v>0</v>
      </c>
      <c r="F8380" s="3">
        <f>MAX(D8380*Inputs!$B$5 - B8380, 0)</f>
        <v>0</v>
      </c>
      <c r="G8380" s="3">
        <f t="shared" si="1171"/>
        <v>0.79</v>
      </c>
      <c r="H8380" t="str">
        <f t="shared" si="1172"/>
        <v>Reg</v>
      </c>
      <c r="I8380" s="3">
        <f t="shared" si="1177"/>
        <v>340</v>
      </c>
      <c r="J8380" s="3">
        <f t="shared" si="1178"/>
        <v>0</v>
      </c>
      <c r="K8380" s="3">
        <f>MIN(Inputs!$B$2, (Inputs!$B$8 - I8380)/Inputs!$B$9)</f>
        <v>0</v>
      </c>
      <c r="L8380" s="3">
        <f>MAX(MIN(Inputs!$B$2, I8380*Inputs!$B$10, Inputs!$B$8*Inputs!$B$4 - J8380), 0)</f>
        <v>170</v>
      </c>
      <c r="M8380" s="3">
        <f t="shared" si="1173"/>
        <v>0</v>
      </c>
      <c r="N8380" s="3">
        <f t="shared" si="1174"/>
        <v>0</v>
      </c>
      <c r="O8380" s="3">
        <f>IF(H8380="Reg", MIN(Inputs!$B$2, I8380*Inputs!$B$10, (Inputs!$B$8-I8380)/Inputs!$B$9), 0)</f>
        <v>0</v>
      </c>
      <c r="P8380" s="3">
        <f t="shared" si="1175"/>
        <v>0</v>
      </c>
      <c r="Q8380" s="3">
        <f t="shared" si="1176"/>
        <v>0</v>
      </c>
      <c r="R8380" s="3">
        <f>I8380 + M8380*Inputs!$B$9 - N8380/Inputs!$B$10</f>
        <v>340</v>
      </c>
    </row>
    <row r="8381" spans="1:18" x14ac:dyDescent="0.3">
      <c r="A8381" s="4">
        <v>46372.125</v>
      </c>
      <c r="B8381" s="3">
        <v>30.627500000000001</v>
      </c>
      <c r="C8381" s="3">
        <v>0.5</v>
      </c>
      <c r="D8381" s="3">
        <f t="shared" si="1170"/>
        <v>31.416770833333331</v>
      </c>
      <c r="E8381" s="3">
        <f>MAX(B8381 - D8381/Inputs!$B$5, 0)</f>
        <v>0</v>
      </c>
      <c r="F8381" s="3">
        <f>MAX(D8381*Inputs!$B$5 - B8381, 0)</f>
        <v>0</v>
      </c>
      <c r="G8381" s="3">
        <f t="shared" si="1171"/>
        <v>0.5</v>
      </c>
      <c r="H8381" t="str">
        <f t="shared" si="1172"/>
        <v>Reg</v>
      </c>
      <c r="I8381" s="3">
        <f t="shared" si="1177"/>
        <v>340</v>
      </c>
      <c r="J8381" s="3">
        <f t="shared" si="1178"/>
        <v>0</v>
      </c>
      <c r="K8381" s="3">
        <f>MIN(Inputs!$B$2, (Inputs!$B$8 - I8381)/Inputs!$B$9)</f>
        <v>0</v>
      </c>
      <c r="L8381" s="3">
        <f>MAX(MIN(Inputs!$B$2, I8381*Inputs!$B$10, Inputs!$B$8*Inputs!$B$4 - J8381), 0)</f>
        <v>170</v>
      </c>
      <c r="M8381" s="3">
        <f t="shared" si="1173"/>
        <v>0</v>
      </c>
      <c r="N8381" s="3">
        <f t="shared" si="1174"/>
        <v>0</v>
      </c>
      <c r="O8381" s="3">
        <f>IF(H8381="Reg", MIN(Inputs!$B$2, I8381*Inputs!$B$10, (Inputs!$B$8-I8381)/Inputs!$B$9), 0)</f>
        <v>0</v>
      </c>
      <c r="P8381" s="3">
        <f t="shared" si="1175"/>
        <v>0</v>
      </c>
      <c r="Q8381" s="3">
        <f t="shared" si="1176"/>
        <v>0</v>
      </c>
      <c r="R8381" s="3">
        <f>I8381 + M8381*Inputs!$B$9 - N8381/Inputs!$B$10</f>
        <v>340</v>
      </c>
    </row>
    <row r="8382" spans="1:18" x14ac:dyDescent="0.3">
      <c r="A8382" s="4">
        <v>46372.166666666657</v>
      </c>
      <c r="B8382" s="3">
        <v>37.945000000000007</v>
      </c>
      <c r="C8382" s="3">
        <v>0.51</v>
      </c>
      <c r="D8382" s="3">
        <f t="shared" si="1170"/>
        <v>31.416770833333331</v>
      </c>
      <c r="E8382" s="3">
        <f>MAX(B8382 - D8382/Inputs!$B$5, 0)</f>
        <v>2.2441240530303119</v>
      </c>
      <c r="F8382" s="3">
        <f>MAX(D8382*Inputs!$B$5 - B8382, 0)</f>
        <v>0</v>
      </c>
      <c r="G8382" s="3">
        <f t="shared" si="1171"/>
        <v>0.51</v>
      </c>
      <c r="H8382" t="str">
        <f t="shared" si="1172"/>
        <v>Discharge</v>
      </c>
      <c r="I8382" s="3">
        <f t="shared" si="1177"/>
        <v>340</v>
      </c>
      <c r="J8382" s="3">
        <f t="shared" si="1178"/>
        <v>0</v>
      </c>
      <c r="K8382" s="3">
        <f>MIN(Inputs!$B$2, (Inputs!$B$8 - I8382)/Inputs!$B$9)</f>
        <v>0</v>
      </c>
      <c r="L8382" s="3">
        <f>MAX(MIN(Inputs!$B$2, I8382*Inputs!$B$10, Inputs!$B$8*Inputs!$B$4 - J8382), 0)</f>
        <v>170</v>
      </c>
      <c r="M8382" s="3">
        <f t="shared" si="1173"/>
        <v>0</v>
      </c>
      <c r="N8382" s="3">
        <f t="shared" si="1174"/>
        <v>170</v>
      </c>
      <c r="O8382" s="3">
        <f>IF(H8382="Reg", MIN(Inputs!$B$2, I8382*Inputs!$B$10, (Inputs!$B$8-I8382)/Inputs!$B$9), 0)</f>
        <v>0</v>
      </c>
      <c r="P8382" s="3">
        <f t="shared" si="1175"/>
        <v>6450.6500000000015</v>
      </c>
      <c r="Q8382" s="3">
        <f t="shared" si="1176"/>
        <v>0</v>
      </c>
      <c r="R8382" s="3">
        <f>I8382 + M8382*Inputs!$B$9 - N8382/Inputs!$B$10</f>
        <v>158.77939109773115</v>
      </c>
    </row>
    <row r="8383" spans="1:18" x14ac:dyDescent="0.3">
      <c r="A8383" s="4">
        <v>46372.208333333343</v>
      </c>
      <c r="B8383" s="3">
        <v>54.150000000000006</v>
      </c>
      <c r="C8383" s="3">
        <v>0.7</v>
      </c>
      <c r="D8383" s="3">
        <f t="shared" si="1170"/>
        <v>31.416770833333331</v>
      </c>
      <c r="E8383" s="3">
        <f>MAX(B8383 - D8383/Inputs!$B$5, 0)</f>
        <v>18.44912405303031</v>
      </c>
      <c r="F8383" s="3">
        <f>MAX(D8383*Inputs!$B$5 - B8383, 0)</f>
        <v>0</v>
      </c>
      <c r="G8383" s="3">
        <f t="shared" si="1171"/>
        <v>0.7</v>
      </c>
      <c r="H8383" t="str">
        <f t="shared" si="1172"/>
        <v>Discharge</v>
      </c>
      <c r="I8383" s="3">
        <f t="shared" si="1177"/>
        <v>158.77939109773115</v>
      </c>
      <c r="J8383" s="3">
        <f t="shared" si="1178"/>
        <v>170</v>
      </c>
      <c r="K8383" s="3">
        <f>MIN(Inputs!$B$2, (Inputs!$B$8 - I8383)/Inputs!$B$9)</f>
        <v>170</v>
      </c>
      <c r="L8383" s="3">
        <f>MAX(MIN(Inputs!$B$2, I8383*Inputs!$B$10, Inputs!$B$8*Inputs!$B$4 - J8383), 0)</f>
        <v>148.94827166799323</v>
      </c>
      <c r="M8383" s="3">
        <f t="shared" si="1173"/>
        <v>0</v>
      </c>
      <c r="N8383" s="3">
        <f t="shared" si="1174"/>
        <v>148.94827166799323</v>
      </c>
      <c r="O8383" s="3">
        <f>IF(H8383="Reg", MIN(Inputs!$B$2, I8383*Inputs!$B$10, (Inputs!$B$8-I8383)/Inputs!$B$9), 0)</f>
        <v>0</v>
      </c>
      <c r="P8383" s="3">
        <f t="shared" si="1175"/>
        <v>8065.5489108218344</v>
      </c>
      <c r="Q8383" s="3">
        <f t="shared" si="1176"/>
        <v>0</v>
      </c>
      <c r="R8383" s="3">
        <f>I8383 + M8383*Inputs!$B$9 - N8383/Inputs!$B$10</f>
        <v>0</v>
      </c>
    </row>
    <row r="8384" spans="1:18" x14ac:dyDescent="0.3">
      <c r="A8384" s="4">
        <v>46372.25</v>
      </c>
      <c r="B8384" s="3">
        <v>68.897500000000008</v>
      </c>
      <c r="C8384" s="3">
        <v>1.4</v>
      </c>
      <c r="D8384" s="3">
        <f t="shared" si="1170"/>
        <v>31.416770833333331</v>
      </c>
      <c r="E8384" s="3">
        <f>MAX(B8384 - D8384/Inputs!$B$5, 0)</f>
        <v>33.196624053030312</v>
      </c>
      <c r="F8384" s="3">
        <f>MAX(D8384*Inputs!$B$5 - B8384, 0)</f>
        <v>0</v>
      </c>
      <c r="G8384" s="3">
        <f t="shared" si="1171"/>
        <v>1.4</v>
      </c>
      <c r="H8384" t="str">
        <f t="shared" si="1172"/>
        <v>Discharge</v>
      </c>
      <c r="I8384" s="3">
        <f t="shared" si="1177"/>
        <v>0</v>
      </c>
      <c r="J8384" s="3">
        <f t="shared" si="1178"/>
        <v>318.94827166799325</v>
      </c>
      <c r="K8384" s="3">
        <f>MIN(Inputs!$B$2, (Inputs!$B$8 - I8384)/Inputs!$B$9)</f>
        <v>170</v>
      </c>
      <c r="L8384" s="3">
        <f>MAX(MIN(Inputs!$B$2, I8384*Inputs!$B$10, Inputs!$B$8*Inputs!$B$4 - J8384), 0)</f>
        <v>0</v>
      </c>
      <c r="M8384" s="3">
        <f t="shared" si="1173"/>
        <v>0</v>
      </c>
      <c r="N8384" s="3">
        <f t="shared" si="1174"/>
        <v>0</v>
      </c>
      <c r="O8384" s="3">
        <f>IF(H8384="Reg", MIN(Inputs!$B$2, I8384*Inputs!$B$10, (Inputs!$B$8-I8384)/Inputs!$B$9), 0)</f>
        <v>0</v>
      </c>
      <c r="P8384" s="3">
        <f t="shared" si="1175"/>
        <v>0</v>
      </c>
      <c r="Q8384" s="3">
        <f t="shared" si="1176"/>
        <v>0</v>
      </c>
      <c r="R8384" s="3">
        <f>I8384 + M8384*Inputs!$B$9 - N8384/Inputs!$B$10</f>
        <v>0</v>
      </c>
    </row>
    <row r="8385" spans="1:18" x14ac:dyDescent="0.3">
      <c r="A8385" s="4">
        <v>46372.291666666657</v>
      </c>
      <c r="B8385" s="3">
        <v>58.57</v>
      </c>
      <c r="C8385" s="3">
        <v>1.99</v>
      </c>
      <c r="D8385" s="3">
        <f t="shared" si="1170"/>
        <v>31.416770833333331</v>
      </c>
      <c r="E8385" s="3">
        <f>MAX(B8385 - D8385/Inputs!$B$5, 0)</f>
        <v>22.869124053030305</v>
      </c>
      <c r="F8385" s="3">
        <f>MAX(D8385*Inputs!$B$5 - B8385, 0)</f>
        <v>0</v>
      </c>
      <c r="G8385" s="3">
        <f t="shared" si="1171"/>
        <v>1.99</v>
      </c>
      <c r="H8385" t="str">
        <f t="shared" si="1172"/>
        <v>Discharge</v>
      </c>
      <c r="I8385" s="3">
        <f t="shared" si="1177"/>
        <v>0</v>
      </c>
      <c r="J8385" s="3">
        <f t="shared" si="1178"/>
        <v>318.94827166799325</v>
      </c>
      <c r="K8385" s="3">
        <f>MIN(Inputs!$B$2, (Inputs!$B$8 - I8385)/Inputs!$B$9)</f>
        <v>170</v>
      </c>
      <c r="L8385" s="3">
        <f>MAX(MIN(Inputs!$B$2, I8385*Inputs!$B$10, Inputs!$B$8*Inputs!$B$4 - J8385), 0)</f>
        <v>0</v>
      </c>
      <c r="M8385" s="3">
        <f t="shared" si="1173"/>
        <v>0</v>
      </c>
      <c r="N8385" s="3">
        <f t="shared" si="1174"/>
        <v>0</v>
      </c>
      <c r="O8385" s="3">
        <f>IF(H8385="Reg", MIN(Inputs!$B$2, I8385*Inputs!$B$10, (Inputs!$B$8-I8385)/Inputs!$B$9), 0)</f>
        <v>0</v>
      </c>
      <c r="P8385" s="3">
        <f t="shared" si="1175"/>
        <v>0</v>
      </c>
      <c r="Q8385" s="3">
        <f t="shared" si="1176"/>
        <v>0</v>
      </c>
      <c r="R8385" s="3">
        <f>I8385 + M8385*Inputs!$B$9 - N8385/Inputs!$B$10</f>
        <v>0</v>
      </c>
    </row>
    <row r="8386" spans="1:18" x14ac:dyDescent="0.3">
      <c r="A8386" s="4">
        <v>46372.333333333343</v>
      </c>
      <c r="B8386" s="3">
        <v>31.682500000000001</v>
      </c>
      <c r="C8386" s="3">
        <v>2</v>
      </c>
      <c r="D8386" s="3">
        <f t="shared" ref="D8386:D8449" si="1179">AVERAGEIFS(B:B, A:A, "&gt;="&amp;INT(A8386), A:A, "&lt;"&amp;INT(A8386)+1)</f>
        <v>31.416770833333331</v>
      </c>
      <c r="E8386" s="3">
        <f>MAX(B8386 - D8386/Inputs!$B$5, 0)</f>
        <v>0</v>
      </c>
      <c r="F8386" s="3">
        <f>MAX(D8386*Inputs!$B$5 - B8386, 0)</f>
        <v>0</v>
      </c>
      <c r="G8386" s="3">
        <f t="shared" ref="G8386:G8449" si="1180">C8386</f>
        <v>2</v>
      </c>
      <c r="H8386" t="str">
        <f t="shared" ref="H8386:H8449" si="1181">IF(MAX(E8386, F8386, G8386)&lt;=0, "Idle", IF(AND(G8386&gt;=E8386, G8386&gt;=F8386), "Reg", IF(E8386&gt;=F8386, "Discharge", "Charge")))</f>
        <v>Reg</v>
      </c>
      <c r="I8386" s="3">
        <f t="shared" si="1177"/>
        <v>0</v>
      </c>
      <c r="J8386" s="3">
        <f t="shared" si="1178"/>
        <v>318.94827166799325</v>
      </c>
      <c r="K8386" s="3">
        <f>MIN(Inputs!$B$2, (Inputs!$B$8 - I8386)/Inputs!$B$9)</f>
        <v>170</v>
      </c>
      <c r="L8386" s="3">
        <f>MAX(MIN(Inputs!$B$2, I8386*Inputs!$B$10, Inputs!$B$8*Inputs!$B$4 - J8386), 0)</f>
        <v>0</v>
      </c>
      <c r="M8386" s="3">
        <f t="shared" ref="M8386:M8449" si="1182">IF(H8386="Charge", K8386, 0)</f>
        <v>0</v>
      </c>
      <c r="N8386" s="3">
        <f t="shared" ref="N8386:N8449" si="1183">IF(H8386="Discharge", L8386, 0)</f>
        <v>0</v>
      </c>
      <c r="O8386" s="3">
        <f>IF(H8386="Reg", MIN(Inputs!$B$2, I8386*Inputs!$B$10, (Inputs!$B$8-I8386)/Inputs!$B$9), 0)</f>
        <v>0</v>
      </c>
      <c r="P8386" s="3">
        <f t="shared" ref="P8386:P8449" si="1184">(N8386 - M8386) * B8386</f>
        <v>0</v>
      </c>
      <c r="Q8386" s="3">
        <f t="shared" ref="Q8386:Q8449" si="1185">O8386 * C8386</f>
        <v>0</v>
      </c>
      <c r="R8386" s="3">
        <f>I8386 + M8386*Inputs!$B$9 - N8386/Inputs!$B$10</f>
        <v>0</v>
      </c>
    </row>
    <row r="8387" spans="1:18" x14ac:dyDescent="0.3">
      <c r="A8387" s="4">
        <v>46372.375</v>
      </c>
      <c r="B8387" s="3">
        <v>30.532499999999999</v>
      </c>
      <c r="C8387" s="3">
        <v>1.69</v>
      </c>
      <c r="D8387" s="3">
        <f t="shared" si="1179"/>
        <v>31.416770833333331</v>
      </c>
      <c r="E8387" s="3">
        <f>MAX(B8387 - D8387/Inputs!$B$5, 0)</f>
        <v>0</v>
      </c>
      <c r="F8387" s="3">
        <f>MAX(D8387*Inputs!$B$5 - B8387, 0)</f>
        <v>0</v>
      </c>
      <c r="G8387" s="3">
        <f t="shared" si="1180"/>
        <v>1.69</v>
      </c>
      <c r="H8387" t="str">
        <f t="shared" si="1181"/>
        <v>Reg</v>
      </c>
      <c r="I8387" s="3">
        <f t="shared" ref="I8387:I8450" si="1186">R8386</f>
        <v>0</v>
      </c>
      <c r="J8387" s="3">
        <f t="shared" ref="J8387:J8450" si="1187">IF(INT(A8387)=INT(A8386), J8386 + N8386, 0)</f>
        <v>318.94827166799325</v>
      </c>
      <c r="K8387" s="3">
        <f>MIN(Inputs!$B$2, (Inputs!$B$8 - I8387)/Inputs!$B$9)</f>
        <v>170</v>
      </c>
      <c r="L8387" s="3">
        <f>MAX(MIN(Inputs!$B$2, I8387*Inputs!$B$10, Inputs!$B$8*Inputs!$B$4 - J8387), 0)</f>
        <v>0</v>
      </c>
      <c r="M8387" s="3">
        <f t="shared" si="1182"/>
        <v>0</v>
      </c>
      <c r="N8387" s="3">
        <f t="shared" si="1183"/>
        <v>0</v>
      </c>
      <c r="O8387" s="3">
        <f>IF(H8387="Reg", MIN(Inputs!$B$2, I8387*Inputs!$B$10, (Inputs!$B$8-I8387)/Inputs!$B$9), 0)</f>
        <v>0</v>
      </c>
      <c r="P8387" s="3">
        <f t="shared" si="1184"/>
        <v>0</v>
      </c>
      <c r="Q8387" s="3">
        <f t="shared" si="1185"/>
        <v>0</v>
      </c>
      <c r="R8387" s="3">
        <f>I8387 + M8387*Inputs!$B$9 - N8387/Inputs!$B$10</f>
        <v>0</v>
      </c>
    </row>
    <row r="8388" spans="1:18" x14ac:dyDescent="0.3">
      <c r="A8388" s="4">
        <v>46372.416666666657</v>
      </c>
      <c r="B8388" s="3">
        <v>27.1525</v>
      </c>
      <c r="C8388" s="3">
        <v>0.98</v>
      </c>
      <c r="D8388" s="3">
        <f t="shared" si="1179"/>
        <v>31.416770833333331</v>
      </c>
      <c r="E8388" s="3">
        <f>MAX(B8388 - D8388/Inputs!$B$5, 0)</f>
        <v>0</v>
      </c>
      <c r="F8388" s="3">
        <f>MAX(D8388*Inputs!$B$5 - B8388, 0)</f>
        <v>0.49425833333333102</v>
      </c>
      <c r="G8388" s="3">
        <f t="shared" si="1180"/>
        <v>0.98</v>
      </c>
      <c r="H8388" t="str">
        <f t="shared" si="1181"/>
        <v>Reg</v>
      </c>
      <c r="I8388" s="3">
        <f t="shared" si="1186"/>
        <v>0</v>
      </c>
      <c r="J8388" s="3">
        <f t="shared" si="1187"/>
        <v>318.94827166799325</v>
      </c>
      <c r="K8388" s="3">
        <f>MIN(Inputs!$B$2, (Inputs!$B$8 - I8388)/Inputs!$B$9)</f>
        <v>170</v>
      </c>
      <c r="L8388" s="3">
        <f>MAX(MIN(Inputs!$B$2, I8388*Inputs!$B$10, Inputs!$B$8*Inputs!$B$4 - J8388), 0)</f>
        <v>0</v>
      </c>
      <c r="M8388" s="3">
        <f t="shared" si="1182"/>
        <v>0</v>
      </c>
      <c r="N8388" s="3">
        <f t="shared" si="1183"/>
        <v>0</v>
      </c>
      <c r="O8388" s="3">
        <f>IF(H8388="Reg", MIN(Inputs!$B$2, I8388*Inputs!$B$10, (Inputs!$B$8-I8388)/Inputs!$B$9), 0)</f>
        <v>0</v>
      </c>
      <c r="P8388" s="3">
        <f t="shared" si="1184"/>
        <v>0</v>
      </c>
      <c r="Q8388" s="3">
        <f t="shared" si="1185"/>
        <v>0</v>
      </c>
      <c r="R8388" s="3">
        <f>I8388 + M8388*Inputs!$B$9 - N8388/Inputs!$B$10</f>
        <v>0</v>
      </c>
    </row>
    <row r="8389" spans="1:18" x14ac:dyDescent="0.3">
      <c r="A8389" s="4">
        <v>46372.458333333343</v>
      </c>
      <c r="B8389" s="3">
        <v>23.734999999999999</v>
      </c>
      <c r="C8389" s="3">
        <v>0.6</v>
      </c>
      <c r="D8389" s="3">
        <f t="shared" si="1179"/>
        <v>31.416770833333331</v>
      </c>
      <c r="E8389" s="3">
        <f>MAX(B8389 - D8389/Inputs!$B$5, 0)</f>
        <v>0</v>
      </c>
      <c r="F8389" s="3">
        <f>MAX(D8389*Inputs!$B$5 - B8389, 0)</f>
        <v>3.9117583333333314</v>
      </c>
      <c r="G8389" s="3">
        <f t="shared" si="1180"/>
        <v>0.6</v>
      </c>
      <c r="H8389" t="str">
        <f t="shared" si="1181"/>
        <v>Charge</v>
      </c>
      <c r="I8389" s="3">
        <f t="shared" si="1186"/>
        <v>0</v>
      </c>
      <c r="J8389" s="3">
        <f t="shared" si="1187"/>
        <v>318.94827166799325</v>
      </c>
      <c r="K8389" s="3">
        <f>MIN(Inputs!$B$2, (Inputs!$B$8 - I8389)/Inputs!$B$9)</f>
        <v>170</v>
      </c>
      <c r="L8389" s="3">
        <f>MAX(MIN(Inputs!$B$2, I8389*Inputs!$B$10, Inputs!$B$8*Inputs!$B$4 - J8389), 0)</f>
        <v>0</v>
      </c>
      <c r="M8389" s="3">
        <f t="shared" si="1182"/>
        <v>170</v>
      </c>
      <c r="N8389" s="3">
        <f t="shared" si="1183"/>
        <v>0</v>
      </c>
      <c r="O8389" s="3">
        <f>IF(H8389="Reg", MIN(Inputs!$B$2, I8389*Inputs!$B$10, (Inputs!$B$8-I8389)/Inputs!$B$9), 0)</f>
        <v>0</v>
      </c>
      <c r="P8389" s="3">
        <f t="shared" si="1184"/>
        <v>-4034.95</v>
      </c>
      <c r="Q8389" s="3">
        <f t="shared" si="1185"/>
        <v>0</v>
      </c>
      <c r="R8389" s="3">
        <f>I8389 + M8389*Inputs!$B$9 - N8389/Inputs!$B$10</f>
        <v>159.4741358339966</v>
      </c>
    </row>
    <row r="8390" spans="1:18" x14ac:dyDescent="0.3">
      <c r="A8390" s="4">
        <v>46372.5</v>
      </c>
      <c r="B8390" s="3">
        <v>23.024999999999999</v>
      </c>
      <c r="C8390" s="3">
        <v>0.5</v>
      </c>
      <c r="D8390" s="3">
        <f t="shared" si="1179"/>
        <v>31.416770833333331</v>
      </c>
      <c r="E8390" s="3">
        <f>MAX(B8390 - D8390/Inputs!$B$5, 0)</f>
        <v>0</v>
      </c>
      <c r="F8390" s="3">
        <f>MAX(D8390*Inputs!$B$5 - B8390, 0)</f>
        <v>4.6217583333333323</v>
      </c>
      <c r="G8390" s="3">
        <f t="shared" si="1180"/>
        <v>0.5</v>
      </c>
      <c r="H8390" t="str">
        <f t="shared" si="1181"/>
        <v>Charge</v>
      </c>
      <c r="I8390" s="3">
        <f t="shared" si="1186"/>
        <v>159.4741358339966</v>
      </c>
      <c r="J8390" s="3">
        <f t="shared" si="1187"/>
        <v>318.94827166799325</v>
      </c>
      <c r="K8390" s="3">
        <f>MIN(Inputs!$B$2, (Inputs!$B$8 - I8390)/Inputs!$B$9)</f>
        <v>170</v>
      </c>
      <c r="L8390" s="3">
        <f>MAX(MIN(Inputs!$B$2, I8390*Inputs!$B$10, Inputs!$B$8*Inputs!$B$4 - J8390), 0)</f>
        <v>21.051728332006746</v>
      </c>
      <c r="M8390" s="3">
        <f t="shared" si="1182"/>
        <v>170</v>
      </c>
      <c r="N8390" s="3">
        <f t="shared" si="1183"/>
        <v>0</v>
      </c>
      <c r="O8390" s="3">
        <f>IF(H8390="Reg", MIN(Inputs!$B$2, I8390*Inputs!$B$10, (Inputs!$B$8-I8390)/Inputs!$B$9), 0)</f>
        <v>0</v>
      </c>
      <c r="P8390" s="3">
        <f t="shared" si="1184"/>
        <v>-3914.2499999999995</v>
      </c>
      <c r="Q8390" s="3">
        <f t="shared" si="1185"/>
        <v>0</v>
      </c>
      <c r="R8390" s="3">
        <f>I8390 + M8390*Inputs!$B$9 - N8390/Inputs!$B$10</f>
        <v>318.9482716679932</v>
      </c>
    </row>
    <row r="8391" spans="1:18" x14ac:dyDescent="0.3">
      <c r="A8391" s="4">
        <v>46372.541666666657</v>
      </c>
      <c r="B8391" s="3">
        <v>20.009999999999998</v>
      </c>
      <c r="C8391" s="3">
        <v>0.59</v>
      </c>
      <c r="D8391" s="3">
        <f t="shared" si="1179"/>
        <v>31.416770833333331</v>
      </c>
      <c r="E8391" s="3">
        <f>MAX(B8391 - D8391/Inputs!$B$5, 0)</f>
        <v>0</v>
      </c>
      <c r="F8391" s="3">
        <f>MAX(D8391*Inputs!$B$5 - B8391, 0)</f>
        <v>7.6367583333333329</v>
      </c>
      <c r="G8391" s="3">
        <f t="shared" si="1180"/>
        <v>0.59</v>
      </c>
      <c r="H8391" t="str">
        <f t="shared" si="1181"/>
        <v>Charge</v>
      </c>
      <c r="I8391" s="3">
        <f t="shared" si="1186"/>
        <v>318.9482716679932</v>
      </c>
      <c r="J8391" s="3">
        <f t="shared" si="1187"/>
        <v>318.94827166799325</v>
      </c>
      <c r="K8391" s="3">
        <f>MIN(Inputs!$B$2, (Inputs!$B$8 - I8391)/Inputs!$B$9)</f>
        <v>22.44121780453775</v>
      </c>
      <c r="L8391" s="3">
        <f>MAX(MIN(Inputs!$B$2, I8391*Inputs!$B$10, Inputs!$B$8*Inputs!$B$4 - J8391), 0)</f>
        <v>21.051728332006746</v>
      </c>
      <c r="M8391" s="3">
        <f t="shared" si="1182"/>
        <v>22.44121780453775</v>
      </c>
      <c r="N8391" s="3">
        <f t="shared" si="1183"/>
        <v>0</v>
      </c>
      <c r="O8391" s="3">
        <f>IF(H8391="Reg", MIN(Inputs!$B$2, I8391*Inputs!$B$10, (Inputs!$B$8-I8391)/Inputs!$B$9), 0)</f>
        <v>0</v>
      </c>
      <c r="P8391" s="3">
        <f t="shared" si="1184"/>
        <v>-449.04876826880036</v>
      </c>
      <c r="Q8391" s="3">
        <f t="shared" si="1185"/>
        <v>0</v>
      </c>
      <c r="R8391" s="3">
        <f>I8391 + M8391*Inputs!$B$9 - N8391/Inputs!$B$10</f>
        <v>340</v>
      </c>
    </row>
    <row r="8392" spans="1:18" x14ac:dyDescent="0.3">
      <c r="A8392" s="4">
        <v>46372.583333333343</v>
      </c>
      <c r="B8392" s="3">
        <v>17.192500000000003</v>
      </c>
      <c r="C8392" s="3">
        <v>0.64</v>
      </c>
      <c r="D8392" s="3">
        <f t="shared" si="1179"/>
        <v>31.416770833333331</v>
      </c>
      <c r="E8392" s="3">
        <f>MAX(B8392 - D8392/Inputs!$B$5, 0)</f>
        <v>0</v>
      </c>
      <c r="F8392" s="3">
        <f>MAX(D8392*Inputs!$B$5 - B8392, 0)</f>
        <v>10.454258333333328</v>
      </c>
      <c r="G8392" s="3">
        <f t="shared" si="1180"/>
        <v>0.64</v>
      </c>
      <c r="H8392" t="str">
        <f t="shared" si="1181"/>
        <v>Charge</v>
      </c>
      <c r="I8392" s="3">
        <f t="shared" si="1186"/>
        <v>340</v>
      </c>
      <c r="J8392" s="3">
        <f t="shared" si="1187"/>
        <v>318.94827166799325</v>
      </c>
      <c r="K8392" s="3">
        <f>MIN(Inputs!$B$2, (Inputs!$B$8 - I8392)/Inputs!$B$9)</f>
        <v>0</v>
      </c>
      <c r="L8392" s="3">
        <f>MAX(MIN(Inputs!$B$2, I8392*Inputs!$B$10, Inputs!$B$8*Inputs!$B$4 - J8392), 0)</f>
        <v>21.051728332006746</v>
      </c>
      <c r="M8392" s="3">
        <f t="shared" si="1182"/>
        <v>0</v>
      </c>
      <c r="N8392" s="3">
        <f t="shared" si="1183"/>
        <v>0</v>
      </c>
      <c r="O8392" s="3">
        <f>IF(H8392="Reg", MIN(Inputs!$B$2, I8392*Inputs!$B$10, (Inputs!$B$8-I8392)/Inputs!$B$9), 0)</f>
        <v>0</v>
      </c>
      <c r="P8392" s="3">
        <f t="shared" si="1184"/>
        <v>0</v>
      </c>
      <c r="Q8392" s="3">
        <f t="shared" si="1185"/>
        <v>0</v>
      </c>
      <c r="R8392" s="3">
        <f>I8392 + M8392*Inputs!$B$9 - N8392/Inputs!$B$10</f>
        <v>340</v>
      </c>
    </row>
    <row r="8393" spans="1:18" x14ac:dyDescent="0.3">
      <c r="A8393" s="4">
        <v>46372.625</v>
      </c>
      <c r="B8393" s="3">
        <v>13.067499999999999</v>
      </c>
      <c r="C8393" s="3">
        <v>0.88</v>
      </c>
      <c r="D8393" s="3">
        <f t="shared" si="1179"/>
        <v>31.416770833333331</v>
      </c>
      <c r="E8393" s="3">
        <f>MAX(B8393 - D8393/Inputs!$B$5, 0)</f>
        <v>0</v>
      </c>
      <c r="F8393" s="3">
        <f>MAX(D8393*Inputs!$B$5 - B8393, 0)</f>
        <v>14.579258333333332</v>
      </c>
      <c r="G8393" s="3">
        <f t="shared" si="1180"/>
        <v>0.88</v>
      </c>
      <c r="H8393" t="str">
        <f t="shared" si="1181"/>
        <v>Charge</v>
      </c>
      <c r="I8393" s="3">
        <f t="shared" si="1186"/>
        <v>340</v>
      </c>
      <c r="J8393" s="3">
        <f t="shared" si="1187"/>
        <v>318.94827166799325</v>
      </c>
      <c r="K8393" s="3">
        <f>MIN(Inputs!$B$2, (Inputs!$B$8 - I8393)/Inputs!$B$9)</f>
        <v>0</v>
      </c>
      <c r="L8393" s="3">
        <f>MAX(MIN(Inputs!$B$2, I8393*Inputs!$B$10, Inputs!$B$8*Inputs!$B$4 - J8393), 0)</f>
        <v>21.051728332006746</v>
      </c>
      <c r="M8393" s="3">
        <f t="shared" si="1182"/>
        <v>0</v>
      </c>
      <c r="N8393" s="3">
        <f t="shared" si="1183"/>
        <v>0</v>
      </c>
      <c r="O8393" s="3">
        <f>IF(H8393="Reg", MIN(Inputs!$B$2, I8393*Inputs!$B$10, (Inputs!$B$8-I8393)/Inputs!$B$9), 0)</f>
        <v>0</v>
      </c>
      <c r="P8393" s="3">
        <f t="shared" si="1184"/>
        <v>0</v>
      </c>
      <c r="Q8393" s="3">
        <f t="shared" si="1185"/>
        <v>0</v>
      </c>
      <c r="R8393" s="3">
        <f>I8393 + M8393*Inputs!$B$9 - N8393/Inputs!$B$10</f>
        <v>340</v>
      </c>
    </row>
    <row r="8394" spans="1:18" x14ac:dyDescent="0.3">
      <c r="A8394" s="4">
        <v>46372.666666666657</v>
      </c>
      <c r="B8394" s="3">
        <v>27.762499999999999</v>
      </c>
      <c r="C8394" s="3">
        <v>1</v>
      </c>
      <c r="D8394" s="3">
        <f t="shared" si="1179"/>
        <v>31.416770833333331</v>
      </c>
      <c r="E8394" s="3">
        <f>MAX(B8394 - D8394/Inputs!$B$5, 0)</f>
        <v>0</v>
      </c>
      <c r="F8394" s="3">
        <f>MAX(D8394*Inputs!$B$5 - B8394, 0)</f>
        <v>0</v>
      </c>
      <c r="G8394" s="3">
        <f t="shared" si="1180"/>
        <v>1</v>
      </c>
      <c r="H8394" t="str">
        <f t="shared" si="1181"/>
        <v>Reg</v>
      </c>
      <c r="I8394" s="3">
        <f t="shared" si="1186"/>
        <v>340</v>
      </c>
      <c r="J8394" s="3">
        <f t="shared" si="1187"/>
        <v>318.94827166799325</v>
      </c>
      <c r="K8394" s="3">
        <f>MIN(Inputs!$B$2, (Inputs!$B$8 - I8394)/Inputs!$B$9)</f>
        <v>0</v>
      </c>
      <c r="L8394" s="3">
        <f>MAX(MIN(Inputs!$B$2, I8394*Inputs!$B$10, Inputs!$B$8*Inputs!$B$4 - J8394), 0)</f>
        <v>21.051728332006746</v>
      </c>
      <c r="M8394" s="3">
        <f t="shared" si="1182"/>
        <v>0</v>
      </c>
      <c r="N8394" s="3">
        <f t="shared" si="1183"/>
        <v>0</v>
      </c>
      <c r="O8394" s="3">
        <f>IF(H8394="Reg", MIN(Inputs!$B$2, I8394*Inputs!$B$10, (Inputs!$B$8-I8394)/Inputs!$B$9), 0)</f>
        <v>0</v>
      </c>
      <c r="P8394" s="3">
        <f t="shared" si="1184"/>
        <v>0</v>
      </c>
      <c r="Q8394" s="3">
        <f t="shared" si="1185"/>
        <v>0</v>
      </c>
      <c r="R8394" s="3">
        <f>I8394 + M8394*Inputs!$B$9 - N8394/Inputs!$B$10</f>
        <v>340</v>
      </c>
    </row>
    <row r="8395" spans="1:18" x14ac:dyDescent="0.3">
      <c r="A8395" s="4">
        <v>46372.708333333343</v>
      </c>
      <c r="B8395" s="3">
        <v>37.984999999999999</v>
      </c>
      <c r="C8395" s="3">
        <v>2.0699999999999998</v>
      </c>
      <c r="D8395" s="3">
        <f t="shared" si="1179"/>
        <v>31.416770833333331</v>
      </c>
      <c r="E8395" s="3">
        <f>MAX(B8395 - D8395/Inputs!$B$5, 0)</f>
        <v>2.284124053030304</v>
      </c>
      <c r="F8395" s="3">
        <f>MAX(D8395*Inputs!$B$5 - B8395, 0)</f>
        <v>0</v>
      </c>
      <c r="G8395" s="3">
        <f t="shared" si="1180"/>
        <v>2.0699999999999998</v>
      </c>
      <c r="H8395" t="str">
        <f t="shared" si="1181"/>
        <v>Discharge</v>
      </c>
      <c r="I8395" s="3">
        <f t="shared" si="1186"/>
        <v>340</v>
      </c>
      <c r="J8395" s="3">
        <f t="shared" si="1187"/>
        <v>318.94827166799325</v>
      </c>
      <c r="K8395" s="3">
        <f>MIN(Inputs!$B$2, (Inputs!$B$8 - I8395)/Inputs!$B$9)</f>
        <v>0</v>
      </c>
      <c r="L8395" s="3">
        <f>MAX(MIN(Inputs!$B$2, I8395*Inputs!$B$10, Inputs!$B$8*Inputs!$B$4 - J8395), 0)</f>
        <v>21.051728332006746</v>
      </c>
      <c r="M8395" s="3">
        <f t="shared" si="1182"/>
        <v>0</v>
      </c>
      <c r="N8395" s="3">
        <f t="shared" si="1183"/>
        <v>21.051728332006746</v>
      </c>
      <c r="O8395" s="3">
        <f>IF(H8395="Reg", MIN(Inputs!$B$2, I8395*Inputs!$B$10, (Inputs!$B$8-I8395)/Inputs!$B$9), 0)</f>
        <v>0</v>
      </c>
      <c r="P8395" s="3">
        <f t="shared" si="1184"/>
        <v>799.64990069127623</v>
      </c>
      <c r="Q8395" s="3">
        <f t="shared" si="1185"/>
        <v>0</v>
      </c>
      <c r="R8395" s="3">
        <f>I8395 + M8395*Inputs!$B$9 - N8395/Inputs!$B$10</f>
        <v>317.5587821954623</v>
      </c>
    </row>
    <row r="8396" spans="1:18" x14ac:dyDescent="0.3">
      <c r="A8396" s="4">
        <v>46372.75</v>
      </c>
      <c r="B8396" s="3">
        <v>30.002500000000001</v>
      </c>
      <c r="C8396" s="3">
        <v>1.91</v>
      </c>
      <c r="D8396" s="3">
        <f t="shared" si="1179"/>
        <v>31.416770833333331</v>
      </c>
      <c r="E8396" s="3">
        <f>MAX(B8396 - D8396/Inputs!$B$5, 0)</f>
        <v>0</v>
      </c>
      <c r="F8396" s="3">
        <f>MAX(D8396*Inputs!$B$5 - B8396, 0)</f>
        <v>0</v>
      </c>
      <c r="G8396" s="3">
        <f t="shared" si="1180"/>
        <v>1.91</v>
      </c>
      <c r="H8396" t="str">
        <f t="shared" si="1181"/>
        <v>Reg</v>
      </c>
      <c r="I8396" s="3">
        <f t="shared" si="1186"/>
        <v>317.5587821954623</v>
      </c>
      <c r="J8396" s="3">
        <f t="shared" si="1187"/>
        <v>340</v>
      </c>
      <c r="K8396" s="3">
        <f>MIN(Inputs!$B$2, (Inputs!$B$8 - I8396)/Inputs!$B$9)</f>
        <v>23.922418559098585</v>
      </c>
      <c r="L8396" s="3">
        <f>MAX(MIN(Inputs!$B$2, I8396*Inputs!$B$10, Inputs!$B$8*Inputs!$B$4 - J8396), 0)</f>
        <v>0</v>
      </c>
      <c r="M8396" s="3">
        <f t="shared" si="1182"/>
        <v>0</v>
      </c>
      <c r="N8396" s="3">
        <f t="shared" si="1183"/>
        <v>0</v>
      </c>
      <c r="O8396" s="3">
        <f>IF(H8396="Reg", MIN(Inputs!$B$2, I8396*Inputs!$B$10, (Inputs!$B$8-I8396)/Inputs!$B$9), 0)</f>
        <v>23.922418559098585</v>
      </c>
      <c r="P8396" s="3">
        <f t="shared" si="1184"/>
        <v>0</v>
      </c>
      <c r="Q8396" s="3">
        <f t="shared" si="1185"/>
        <v>45.691819447878295</v>
      </c>
      <c r="R8396" s="3">
        <f>I8396 + M8396*Inputs!$B$9 - N8396/Inputs!$B$10</f>
        <v>317.5587821954623</v>
      </c>
    </row>
    <row r="8397" spans="1:18" x14ac:dyDescent="0.3">
      <c r="A8397" s="4">
        <v>46372.791666666657</v>
      </c>
      <c r="B8397" s="3">
        <v>25.092500000000001</v>
      </c>
      <c r="C8397" s="3">
        <v>2</v>
      </c>
      <c r="D8397" s="3">
        <f t="shared" si="1179"/>
        <v>31.416770833333331</v>
      </c>
      <c r="E8397" s="3">
        <f>MAX(B8397 - D8397/Inputs!$B$5, 0)</f>
        <v>0</v>
      </c>
      <c r="F8397" s="3">
        <f>MAX(D8397*Inputs!$B$5 - B8397, 0)</f>
        <v>2.5542583333333297</v>
      </c>
      <c r="G8397" s="3">
        <f t="shared" si="1180"/>
        <v>2</v>
      </c>
      <c r="H8397" t="str">
        <f t="shared" si="1181"/>
        <v>Charge</v>
      </c>
      <c r="I8397" s="3">
        <f t="shared" si="1186"/>
        <v>317.5587821954623</v>
      </c>
      <c r="J8397" s="3">
        <f t="shared" si="1187"/>
        <v>340</v>
      </c>
      <c r="K8397" s="3">
        <f>MIN(Inputs!$B$2, (Inputs!$B$8 - I8397)/Inputs!$B$9)</f>
        <v>23.922418559098585</v>
      </c>
      <c r="L8397" s="3">
        <f>MAX(MIN(Inputs!$B$2, I8397*Inputs!$B$10, Inputs!$B$8*Inputs!$B$4 - J8397), 0)</f>
        <v>0</v>
      </c>
      <c r="M8397" s="3">
        <f t="shared" si="1182"/>
        <v>23.922418559098585</v>
      </c>
      <c r="N8397" s="3">
        <f t="shared" si="1183"/>
        <v>0</v>
      </c>
      <c r="O8397" s="3">
        <f>IF(H8397="Reg", MIN(Inputs!$B$2, I8397*Inputs!$B$10, (Inputs!$B$8-I8397)/Inputs!$B$9), 0)</f>
        <v>0</v>
      </c>
      <c r="P8397" s="3">
        <f t="shared" si="1184"/>
        <v>-600.27328769418125</v>
      </c>
      <c r="Q8397" s="3">
        <f t="shared" si="1185"/>
        <v>0</v>
      </c>
      <c r="R8397" s="3">
        <f>I8397 + M8397*Inputs!$B$9 - N8397/Inputs!$B$10</f>
        <v>340</v>
      </c>
    </row>
    <row r="8398" spans="1:18" x14ac:dyDescent="0.3">
      <c r="A8398" s="4">
        <v>46372.833333333343</v>
      </c>
      <c r="B8398" s="3">
        <v>23.622499999999999</v>
      </c>
      <c r="C8398" s="3">
        <v>3</v>
      </c>
      <c r="D8398" s="3">
        <f t="shared" si="1179"/>
        <v>31.416770833333331</v>
      </c>
      <c r="E8398" s="3">
        <f>MAX(B8398 - D8398/Inputs!$B$5, 0)</f>
        <v>0</v>
      </c>
      <c r="F8398" s="3">
        <f>MAX(D8398*Inputs!$B$5 - B8398, 0)</f>
        <v>4.0242583333333322</v>
      </c>
      <c r="G8398" s="3">
        <f t="shared" si="1180"/>
        <v>3</v>
      </c>
      <c r="H8398" t="str">
        <f t="shared" si="1181"/>
        <v>Charge</v>
      </c>
      <c r="I8398" s="3">
        <f t="shared" si="1186"/>
        <v>340</v>
      </c>
      <c r="J8398" s="3">
        <f t="shared" si="1187"/>
        <v>340</v>
      </c>
      <c r="K8398" s="3">
        <f>MIN(Inputs!$B$2, (Inputs!$B$8 - I8398)/Inputs!$B$9)</f>
        <v>0</v>
      </c>
      <c r="L8398" s="3">
        <f>MAX(MIN(Inputs!$B$2, I8398*Inputs!$B$10, Inputs!$B$8*Inputs!$B$4 - J8398), 0)</f>
        <v>0</v>
      </c>
      <c r="M8398" s="3">
        <f t="shared" si="1182"/>
        <v>0</v>
      </c>
      <c r="N8398" s="3">
        <f t="shared" si="1183"/>
        <v>0</v>
      </c>
      <c r="O8398" s="3">
        <f>IF(H8398="Reg", MIN(Inputs!$B$2, I8398*Inputs!$B$10, (Inputs!$B$8-I8398)/Inputs!$B$9), 0)</f>
        <v>0</v>
      </c>
      <c r="P8398" s="3">
        <f t="shared" si="1184"/>
        <v>0</v>
      </c>
      <c r="Q8398" s="3">
        <f t="shared" si="1185"/>
        <v>0</v>
      </c>
      <c r="R8398" s="3">
        <f>I8398 + M8398*Inputs!$B$9 - N8398/Inputs!$B$10</f>
        <v>340</v>
      </c>
    </row>
    <row r="8399" spans="1:18" x14ac:dyDescent="0.3">
      <c r="A8399" s="4">
        <v>46372.875</v>
      </c>
      <c r="B8399" s="3">
        <v>20.63</v>
      </c>
      <c r="C8399" s="3">
        <v>3</v>
      </c>
      <c r="D8399" s="3">
        <f t="shared" si="1179"/>
        <v>31.416770833333331</v>
      </c>
      <c r="E8399" s="3">
        <f>MAX(B8399 - D8399/Inputs!$B$5, 0)</f>
        <v>0</v>
      </c>
      <c r="F8399" s="3">
        <f>MAX(D8399*Inputs!$B$5 - B8399, 0)</f>
        <v>7.0167583333333319</v>
      </c>
      <c r="G8399" s="3">
        <f t="shared" si="1180"/>
        <v>3</v>
      </c>
      <c r="H8399" t="str">
        <f t="shared" si="1181"/>
        <v>Charge</v>
      </c>
      <c r="I8399" s="3">
        <f t="shared" si="1186"/>
        <v>340</v>
      </c>
      <c r="J8399" s="3">
        <f t="shared" si="1187"/>
        <v>340</v>
      </c>
      <c r="K8399" s="3">
        <f>MIN(Inputs!$B$2, (Inputs!$B$8 - I8399)/Inputs!$B$9)</f>
        <v>0</v>
      </c>
      <c r="L8399" s="3">
        <f>MAX(MIN(Inputs!$B$2, I8399*Inputs!$B$10, Inputs!$B$8*Inputs!$B$4 - J8399), 0)</f>
        <v>0</v>
      </c>
      <c r="M8399" s="3">
        <f t="shared" si="1182"/>
        <v>0</v>
      </c>
      <c r="N8399" s="3">
        <f t="shared" si="1183"/>
        <v>0</v>
      </c>
      <c r="O8399" s="3">
        <f>IF(H8399="Reg", MIN(Inputs!$B$2, I8399*Inputs!$B$10, (Inputs!$B$8-I8399)/Inputs!$B$9), 0)</f>
        <v>0</v>
      </c>
      <c r="P8399" s="3">
        <f t="shared" si="1184"/>
        <v>0</v>
      </c>
      <c r="Q8399" s="3">
        <f t="shared" si="1185"/>
        <v>0</v>
      </c>
      <c r="R8399" s="3">
        <f>I8399 + M8399*Inputs!$B$9 - N8399/Inputs!$B$10</f>
        <v>340</v>
      </c>
    </row>
    <row r="8400" spans="1:18" x14ac:dyDescent="0.3">
      <c r="A8400" s="4">
        <v>46372.916666666657</v>
      </c>
      <c r="B8400" s="3">
        <v>21.164999999999999</v>
      </c>
      <c r="C8400" s="3">
        <v>3</v>
      </c>
      <c r="D8400" s="3">
        <f t="shared" si="1179"/>
        <v>31.416770833333331</v>
      </c>
      <c r="E8400" s="3">
        <f>MAX(B8400 - D8400/Inputs!$B$5, 0)</f>
        <v>0</v>
      </c>
      <c r="F8400" s="3">
        <f>MAX(D8400*Inputs!$B$5 - B8400, 0)</f>
        <v>6.4817583333333317</v>
      </c>
      <c r="G8400" s="3">
        <f t="shared" si="1180"/>
        <v>3</v>
      </c>
      <c r="H8400" t="str">
        <f t="shared" si="1181"/>
        <v>Charge</v>
      </c>
      <c r="I8400" s="3">
        <f t="shared" si="1186"/>
        <v>340</v>
      </c>
      <c r="J8400" s="3">
        <f t="shared" si="1187"/>
        <v>340</v>
      </c>
      <c r="K8400" s="3">
        <f>MIN(Inputs!$B$2, (Inputs!$B$8 - I8400)/Inputs!$B$9)</f>
        <v>0</v>
      </c>
      <c r="L8400" s="3">
        <f>MAX(MIN(Inputs!$B$2, I8400*Inputs!$B$10, Inputs!$B$8*Inputs!$B$4 - J8400), 0)</f>
        <v>0</v>
      </c>
      <c r="M8400" s="3">
        <f t="shared" si="1182"/>
        <v>0</v>
      </c>
      <c r="N8400" s="3">
        <f t="shared" si="1183"/>
        <v>0</v>
      </c>
      <c r="O8400" s="3">
        <f>IF(H8400="Reg", MIN(Inputs!$B$2, I8400*Inputs!$B$10, (Inputs!$B$8-I8400)/Inputs!$B$9), 0)</f>
        <v>0</v>
      </c>
      <c r="P8400" s="3">
        <f t="shared" si="1184"/>
        <v>0</v>
      </c>
      <c r="Q8400" s="3">
        <f t="shared" si="1185"/>
        <v>0</v>
      </c>
      <c r="R8400" s="3">
        <f>I8400 + M8400*Inputs!$B$9 - N8400/Inputs!$B$10</f>
        <v>340</v>
      </c>
    </row>
    <row r="8401" spans="1:18" x14ac:dyDescent="0.3">
      <c r="A8401" s="4">
        <v>46372.958333333343</v>
      </c>
      <c r="B8401" s="3">
        <v>26.895</v>
      </c>
      <c r="C8401" s="3">
        <v>3</v>
      </c>
      <c r="D8401" s="3">
        <f t="shared" si="1179"/>
        <v>31.416770833333331</v>
      </c>
      <c r="E8401" s="3">
        <f>MAX(B8401 - D8401/Inputs!$B$5, 0)</f>
        <v>0</v>
      </c>
      <c r="F8401" s="3">
        <f>MAX(D8401*Inputs!$B$5 - B8401, 0)</f>
        <v>0.75175833333333131</v>
      </c>
      <c r="G8401" s="3">
        <f t="shared" si="1180"/>
        <v>3</v>
      </c>
      <c r="H8401" t="str">
        <f t="shared" si="1181"/>
        <v>Reg</v>
      </c>
      <c r="I8401" s="3">
        <f t="shared" si="1186"/>
        <v>340</v>
      </c>
      <c r="J8401" s="3">
        <f t="shared" si="1187"/>
        <v>340</v>
      </c>
      <c r="K8401" s="3">
        <f>MIN(Inputs!$B$2, (Inputs!$B$8 - I8401)/Inputs!$B$9)</f>
        <v>0</v>
      </c>
      <c r="L8401" s="3">
        <f>MAX(MIN(Inputs!$B$2, I8401*Inputs!$B$10, Inputs!$B$8*Inputs!$B$4 - J8401), 0)</f>
        <v>0</v>
      </c>
      <c r="M8401" s="3">
        <f t="shared" si="1182"/>
        <v>0</v>
      </c>
      <c r="N8401" s="3">
        <f t="shared" si="1183"/>
        <v>0</v>
      </c>
      <c r="O8401" s="3">
        <f>IF(H8401="Reg", MIN(Inputs!$B$2, I8401*Inputs!$B$10, (Inputs!$B$8-I8401)/Inputs!$B$9), 0)</f>
        <v>0</v>
      </c>
      <c r="P8401" s="3">
        <f t="shared" si="1184"/>
        <v>0</v>
      </c>
      <c r="Q8401" s="3">
        <f t="shared" si="1185"/>
        <v>0</v>
      </c>
      <c r="R8401" s="3">
        <f>I8401 + M8401*Inputs!$B$9 - N8401/Inputs!$B$10</f>
        <v>340</v>
      </c>
    </row>
    <row r="8402" spans="1:18" x14ac:dyDescent="0.3">
      <c r="A8402" s="4">
        <v>46373</v>
      </c>
      <c r="B8402" s="3">
        <v>52.77</v>
      </c>
      <c r="C8402" s="3">
        <v>1.02</v>
      </c>
      <c r="D8402" s="3">
        <f t="shared" si="1179"/>
        <v>158.90062500000002</v>
      </c>
      <c r="E8402" s="3">
        <f>MAX(B8402 - D8402/Inputs!$B$5, 0)</f>
        <v>0</v>
      </c>
      <c r="F8402" s="3">
        <f>MAX(D8402*Inputs!$B$5 - B8402, 0)</f>
        <v>87.062550000000016</v>
      </c>
      <c r="G8402" s="3">
        <f t="shared" si="1180"/>
        <v>1.02</v>
      </c>
      <c r="H8402" t="str">
        <f t="shared" si="1181"/>
        <v>Charge</v>
      </c>
      <c r="I8402" s="3">
        <f t="shared" si="1186"/>
        <v>340</v>
      </c>
      <c r="J8402" s="3">
        <f t="shared" si="1187"/>
        <v>0</v>
      </c>
      <c r="K8402" s="3">
        <f>MIN(Inputs!$B$2, (Inputs!$B$8 - I8402)/Inputs!$B$9)</f>
        <v>0</v>
      </c>
      <c r="L8402" s="3">
        <f>MAX(MIN(Inputs!$B$2, I8402*Inputs!$B$10, Inputs!$B$8*Inputs!$B$4 - J8402), 0)</f>
        <v>170</v>
      </c>
      <c r="M8402" s="3">
        <f t="shared" si="1182"/>
        <v>0</v>
      </c>
      <c r="N8402" s="3">
        <f t="shared" si="1183"/>
        <v>0</v>
      </c>
      <c r="O8402" s="3">
        <f>IF(H8402="Reg", MIN(Inputs!$B$2, I8402*Inputs!$B$10, (Inputs!$B$8-I8402)/Inputs!$B$9), 0)</f>
        <v>0</v>
      </c>
      <c r="P8402" s="3">
        <f t="shared" si="1184"/>
        <v>0</v>
      </c>
      <c r="Q8402" s="3">
        <f t="shared" si="1185"/>
        <v>0</v>
      </c>
      <c r="R8402" s="3">
        <f>I8402 + M8402*Inputs!$B$9 - N8402/Inputs!$B$10</f>
        <v>340</v>
      </c>
    </row>
    <row r="8403" spans="1:18" x14ac:dyDescent="0.3">
      <c r="A8403" s="4">
        <v>46373.041666666657</v>
      </c>
      <c r="B8403" s="3">
        <v>61.832499999999996</v>
      </c>
      <c r="C8403" s="3">
        <v>0.53</v>
      </c>
      <c r="D8403" s="3">
        <f t="shared" si="1179"/>
        <v>158.90062500000002</v>
      </c>
      <c r="E8403" s="3">
        <f>MAX(B8403 - D8403/Inputs!$B$5, 0)</f>
        <v>0</v>
      </c>
      <c r="F8403" s="3">
        <f>MAX(D8403*Inputs!$B$5 - B8403, 0)</f>
        <v>78.00005000000003</v>
      </c>
      <c r="G8403" s="3">
        <f t="shared" si="1180"/>
        <v>0.53</v>
      </c>
      <c r="H8403" t="str">
        <f t="shared" si="1181"/>
        <v>Charge</v>
      </c>
      <c r="I8403" s="3">
        <f t="shared" si="1186"/>
        <v>340</v>
      </c>
      <c r="J8403" s="3">
        <f t="shared" si="1187"/>
        <v>0</v>
      </c>
      <c r="K8403" s="3">
        <f>MIN(Inputs!$B$2, (Inputs!$B$8 - I8403)/Inputs!$B$9)</f>
        <v>0</v>
      </c>
      <c r="L8403" s="3">
        <f>MAX(MIN(Inputs!$B$2, I8403*Inputs!$B$10, Inputs!$B$8*Inputs!$B$4 - J8403), 0)</f>
        <v>170</v>
      </c>
      <c r="M8403" s="3">
        <f t="shared" si="1182"/>
        <v>0</v>
      </c>
      <c r="N8403" s="3">
        <f t="shared" si="1183"/>
        <v>0</v>
      </c>
      <c r="O8403" s="3">
        <f>IF(H8403="Reg", MIN(Inputs!$B$2, I8403*Inputs!$B$10, (Inputs!$B$8-I8403)/Inputs!$B$9), 0)</f>
        <v>0</v>
      </c>
      <c r="P8403" s="3">
        <f t="shared" si="1184"/>
        <v>0</v>
      </c>
      <c r="Q8403" s="3">
        <f t="shared" si="1185"/>
        <v>0</v>
      </c>
      <c r="R8403" s="3">
        <f>I8403 + M8403*Inputs!$B$9 - N8403/Inputs!$B$10</f>
        <v>340</v>
      </c>
    </row>
    <row r="8404" spans="1:18" x14ac:dyDescent="0.3">
      <c r="A8404" s="4">
        <v>46373.083333333343</v>
      </c>
      <c r="B8404" s="3">
        <v>56.402499999999996</v>
      </c>
      <c r="C8404" s="3">
        <v>0.64</v>
      </c>
      <c r="D8404" s="3">
        <f t="shared" si="1179"/>
        <v>158.90062500000002</v>
      </c>
      <c r="E8404" s="3">
        <f>MAX(B8404 - D8404/Inputs!$B$5, 0)</f>
        <v>0</v>
      </c>
      <c r="F8404" s="3">
        <f>MAX(D8404*Inputs!$B$5 - B8404, 0)</f>
        <v>83.430050000000023</v>
      </c>
      <c r="G8404" s="3">
        <f t="shared" si="1180"/>
        <v>0.64</v>
      </c>
      <c r="H8404" t="str">
        <f t="shared" si="1181"/>
        <v>Charge</v>
      </c>
      <c r="I8404" s="3">
        <f t="shared" si="1186"/>
        <v>340</v>
      </c>
      <c r="J8404" s="3">
        <f t="shared" si="1187"/>
        <v>0</v>
      </c>
      <c r="K8404" s="3">
        <f>MIN(Inputs!$B$2, (Inputs!$B$8 - I8404)/Inputs!$B$9)</f>
        <v>0</v>
      </c>
      <c r="L8404" s="3">
        <f>MAX(MIN(Inputs!$B$2, I8404*Inputs!$B$10, Inputs!$B$8*Inputs!$B$4 - J8404), 0)</f>
        <v>170</v>
      </c>
      <c r="M8404" s="3">
        <f t="shared" si="1182"/>
        <v>0</v>
      </c>
      <c r="N8404" s="3">
        <f t="shared" si="1183"/>
        <v>0</v>
      </c>
      <c r="O8404" s="3">
        <f>IF(H8404="Reg", MIN(Inputs!$B$2, I8404*Inputs!$B$10, (Inputs!$B$8-I8404)/Inputs!$B$9), 0)</f>
        <v>0</v>
      </c>
      <c r="P8404" s="3">
        <f t="shared" si="1184"/>
        <v>0</v>
      </c>
      <c r="Q8404" s="3">
        <f t="shared" si="1185"/>
        <v>0</v>
      </c>
      <c r="R8404" s="3">
        <f>I8404 + M8404*Inputs!$B$9 - N8404/Inputs!$B$10</f>
        <v>340</v>
      </c>
    </row>
    <row r="8405" spans="1:18" x14ac:dyDescent="0.3">
      <c r="A8405" s="4">
        <v>46373.125</v>
      </c>
      <c r="B8405" s="3">
        <v>51.932500000000005</v>
      </c>
      <c r="C8405" s="3">
        <v>0.53</v>
      </c>
      <c r="D8405" s="3">
        <f t="shared" si="1179"/>
        <v>158.90062500000002</v>
      </c>
      <c r="E8405" s="3">
        <f>MAX(B8405 - D8405/Inputs!$B$5, 0)</f>
        <v>0</v>
      </c>
      <c r="F8405" s="3">
        <f>MAX(D8405*Inputs!$B$5 - B8405, 0)</f>
        <v>87.900050000000022</v>
      </c>
      <c r="G8405" s="3">
        <f t="shared" si="1180"/>
        <v>0.53</v>
      </c>
      <c r="H8405" t="str">
        <f t="shared" si="1181"/>
        <v>Charge</v>
      </c>
      <c r="I8405" s="3">
        <f t="shared" si="1186"/>
        <v>340</v>
      </c>
      <c r="J8405" s="3">
        <f t="shared" si="1187"/>
        <v>0</v>
      </c>
      <c r="K8405" s="3">
        <f>MIN(Inputs!$B$2, (Inputs!$B$8 - I8405)/Inputs!$B$9)</f>
        <v>0</v>
      </c>
      <c r="L8405" s="3">
        <f>MAX(MIN(Inputs!$B$2, I8405*Inputs!$B$10, Inputs!$B$8*Inputs!$B$4 - J8405), 0)</f>
        <v>170</v>
      </c>
      <c r="M8405" s="3">
        <f t="shared" si="1182"/>
        <v>0</v>
      </c>
      <c r="N8405" s="3">
        <f t="shared" si="1183"/>
        <v>0</v>
      </c>
      <c r="O8405" s="3">
        <f>IF(H8405="Reg", MIN(Inputs!$B$2, I8405*Inputs!$B$10, (Inputs!$B$8-I8405)/Inputs!$B$9), 0)</f>
        <v>0</v>
      </c>
      <c r="P8405" s="3">
        <f t="shared" si="1184"/>
        <v>0</v>
      </c>
      <c r="Q8405" s="3">
        <f t="shared" si="1185"/>
        <v>0</v>
      </c>
      <c r="R8405" s="3">
        <f>I8405 + M8405*Inputs!$B$9 - N8405/Inputs!$B$10</f>
        <v>340</v>
      </c>
    </row>
    <row r="8406" spans="1:18" x14ac:dyDescent="0.3">
      <c r="A8406" s="4">
        <v>46373.166666666657</v>
      </c>
      <c r="B8406" s="3">
        <v>67.185000000000002</v>
      </c>
      <c r="C8406" s="3">
        <v>0.55000000000000004</v>
      </c>
      <c r="D8406" s="3">
        <f t="shared" si="1179"/>
        <v>158.90062500000002</v>
      </c>
      <c r="E8406" s="3">
        <f>MAX(B8406 - D8406/Inputs!$B$5, 0)</f>
        <v>0</v>
      </c>
      <c r="F8406" s="3">
        <f>MAX(D8406*Inputs!$B$5 - B8406, 0)</f>
        <v>72.647550000000024</v>
      </c>
      <c r="G8406" s="3">
        <f t="shared" si="1180"/>
        <v>0.55000000000000004</v>
      </c>
      <c r="H8406" t="str">
        <f t="shared" si="1181"/>
        <v>Charge</v>
      </c>
      <c r="I8406" s="3">
        <f t="shared" si="1186"/>
        <v>340</v>
      </c>
      <c r="J8406" s="3">
        <f t="shared" si="1187"/>
        <v>0</v>
      </c>
      <c r="K8406" s="3">
        <f>MIN(Inputs!$B$2, (Inputs!$B$8 - I8406)/Inputs!$B$9)</f>
        <v>0</v>
      </c>
      <c r="L8406" s="3">
        <f>MAX(MIN(Inputs!$B$2, I8406*Inputs!$B$10, Inputs!$B$8*Inputs!$B$4 - J8406), 0)</f>
        <v>170</v>
      </c>
      <c r="M8406" s="3">
        <f t="shared" si="1182"/>
        <v>0</v>
      </c>
      <c r="N8406" s="3">
        <f t="shared" si="1183"/>
        <v>0</v>
      </c>
      <c r="O8406" s="3">
        <f>IF(H8406="Reg", MIN(Inputs!$B$2, I8406*Inputs!$B$10, (Inputs!$B$8-I8406)/Inputs!$B$9), 0)</f>
        <v>0</v>
      </c>
      <c r="P8406" s="3">
        <f t="shared" si="1184"/>
        <v>0</v>
      </c>
      <c r="Q8406" s="3">
        <f t="shared" si="1185"/>
        <v>0</v>
      </c>
      <c r="R8406" s="3">
        <f>I8406 + M8406*Inputs!$B$9 - N8406/Inputs!$B$10</f>
        <v>340</v>
      </c>
    </row>
    <row r="8407" spans="1:18" x14ac:dyDescent="0.3">
      <c r="A8407" s="4">
        <v>46373.208333333343</v>
      </c>
      <c r="B8407" s="3">
        <v>176.61250000000001</v>
      </c>
      <c r="C8407" s="3">
        <v>0.77</v>
      </c>
      <c r="D8407" s="3">
        <f t="shared" si="1179"/>
        <v>158.90062500000002</v>
      </c>
      <c r="E8407" s="3">
        <f>MAX(B8407 - D8407/Inputs!$B$5, 0)</f>
        <v>0</v>
      </c>
      <c r="F8407" s="3">
        <f>MAX(D8407*Inputs!$B$5 - B8407, 0)</f>
        <v>0</v>
      </c>
      <c r="G8407" s="3">
        <f t="shared" si="1180"/>
        <v>0.77</v>
      </c>
      <c r="H8407" t="str">
        <f t="shared" si="1181"/>
        <v>Reg</v>
      </c>
      <c r="I8407" s="3">
        <f t="shared" si="1186"/>
        <v>340</v>
      </c>
      <c r="J8407" s="3">
        <f t="shared" si="1187"/>
        <v>0</v>
      </c>
      <c r="K8407" s="3">
        <f>MIN(Inputs!$B$2, (Inputs!$B$8 - I8407)/Inputs!$B$9)</f>
        <v>0</v>
      </c>
      <c r="L8407" s="3">
        <f>MAX(MIN(Inputs!$B$2, I8407*Inputs!$B$10, Inputs!$B$8*Inputs!$B$4 - J8407), 0)</f>
        <v>170</v>
      </c>
      <c r="M8407" s="3">
        <f t="shared" si="1182"/>
        <v>0</v>
      </c>
      <c r="N8407" s="3">
        <f t="shared" si="1183"/>
        <v>0</v>
      </c>
      <c r="O8407" s="3">
        <f>IF(H8407="Reg", MIN(Inputs!$B$2, I8407*Inputs!$B$10, (Inputs!$B$8-I8407)/Inputs!$B$9), 0)</f>
        <v>0</v>
      </c>
      <c r="P8407" s="3">
        <f t="shared" si="1184"/>
        <v>0</v>
      </c>
      <c r="Q8407" s="3">
        <f t="shared" si="1185"/>
        <v>0</v>
      </c>
      <c r="R8407" s="3">
        <f>I8407 + M8407*Inputs!$B$9 - N8407/Inputs!$B$10</f>
        <v>340</v>
      </c>
    </row>
    <row r="8408" spans="1:18" x14ac:dyDescent="0.3">
      <c r="A8408" s="4">
        <v>46373.25</v>
      </c>
      <c r="B8408" s="3">
        <v>1075.77</v>
      </c>
      <c r="C8408" s="3">
        <v>1</v>
      </c>
      <c r="D8408" s="3">
        <f t="shared" si="1179"/>
        <v>158.90062500000002</v>
      </c>
      <c r="E8408" s="3">
        <f>MAX(B8408 - D8408/Inputs!$B$5, 0)</f>
        <v>895.20110795454548</v>
      </c>
      <c r="F8408" s="3">
        <f>MAX(D8408*Inputs!$B$5 - B8408, 0)</f>
        <v>0</v>
      </c>
      <c r="G8408" s="3">
        <f t="shared" si="1180"/>
        <v>1</v>
      </c>
      <c r="H8408" t="str">
        <f t="shared" si="1181"/>
        <v>Discharge</v>
      </c>
      <c r="I8408" s="3">
        <f t="shared" si="1186"/>
        <v>340</v>
      </c>
      <c r="J8408" s="3">
        <f t="shared" si="1187"/>
        <v>0</v>
      </c>
      <c r="K8408" s="3">
        <f>MIN(Inputs!$B$2, (Inputs!$B$8 - I8408)/Inputs!$B$9)</f>
        <v>0</v>
      </c>
      <c r="L8408" s="3">
        <f>MAX(MIN(Inputs!$B$2, I8408*Inputs!$B$10, Inputs!$B$8*Inputs!$B$4 - J8408), 0)</f>
        <v>170</v>
      </c>
      <c r="M8408" s="3">
        <f t="shared" si="1182"/>
        <v>0</v>
      </c>
      <c r="N8408" s="3">
        <f t="shared" si="1183"/>
        <v>170</v>
      </c>
      <c r="O8408" s="3">
        <f>IF(H8408="Reg", MIN(Inputs!$B$2, I8408*Inputs!$B$10, (Inputs!$B$8-I8408)/Inputs!$B$9), 0)</f>
        <v>0</v>
      </c>
      <c r="P8408" s="3">
        <f t="shared" si="1184"/>
        <v>182880.9</v>
      </c>
      <c r="Q8408" s="3">
        <f t="shared" si="1185"/>
        <v>0</v>
      </c>
      <c r="R8408" s="3">
        <f>I8408 + M8408*Inputs!$B$9 - N8408/Inputs!$B$10</f>
        <v>158.77939109773115</v>
      </c>
    </row>
    <row r="8409" spans="1:18" x14ac:dyDescent="0.3">
      <c r="A8409" s="4">
        <v>46373.291666666657</v>
      </c>
      <c r="B8409" s="3">
        <v>1647.1675</v>
      </c>
      <c r="C8409" s="3">
        <v>1</v>
      </c>
      <c r="D8409" s="3">
        <f t="shared" si="1179"/>
        <v>158.90062500000002</v>
      </c>
      <c r="E8409" s="3">
        <f>MAX(B8409 - D8409/Inputs!$B$5, 0)</f>
        <v>1466.5986079545455</v>
      </c>
      <c r="F8409" s="3">
        <f>MAX(D8409*Inputs!$B$5 - B8409, 0)</f>
        <v>0</v>
      </c>
      <c r="G8409" s="3">
        <f t="shared" si="1180"/>
        <v>1</v>
      </c>
      <c r="H8409" t="str">
        <f t="shared" si="1181"/>
        <v>Discharge</v>
      </c>
      <c r="I8409" s="3">
        <f t="shared" si="1186"/>
        <v>158.77939109773115</v>
      </c>
      <c r="J8409" s="3">
        <f t="shared" si="1187"/>
        <v>170</v>
      </c>
      <c r="K8409" s="3">
        <f>MIN(Inputs!$B$2, (Inputs!$B$8 - I8409)/Inputs!$B$9)</f>
        <v>170</v>
      </c>
      <c r="L8409" s="3">
        <f>MAX(MIN(Inputs!$B$2, I8409*Inputs!$B$10, Inputs!$B$8*Inputs!$B$4 - J8409), 0)</f>
        <v>148.94827166799323</v>
      </c>
      <c r="M8409" s="3">
        <f t="shared" si="1182"/>
        <v>0</v>
      </c>
      <c r="N8409" s="3">
        <f t="shared" si="1183"/>
        <v>148.94827166799323</v>
      </c>
      <c r="O8409" s="3">
        <f>IF(H8409="Reg", MIN(Inputs!$B$2, I8409*Inputs!$B$10, (Inputs!$B$8-I8409)/Inputs!$B$9), 0)</f>
        <v>0</v>
      </c>
      <c r="P8409" s="3">
        <f t="shared" si="1184"/>
        <v>245342.75227268922</v>
      </c>
      <c r="Q8409" s="3">
        <f t="shared" si="1185"/>
        <v>0</v>
      </c>
      <c r="R8409" s="3">
        <f>I8409 + M8409*Inputs!$B$9 - N8409/Inputs!$B$10</f>
        <v>0</v>
      </c>
    </row>
    <row r="8410" spans="1:18" x14ac:dyDescent="0.3">
      <c r="A8410" s="4">
        <v>46373.333333333343</v>
      </c>
      <c r="B8410" s="3">
        <v>40.152500000000003</v>
      </c>
      <c r="C8410" s="3">
        <v>4.01</v>
      </c>
      <c r="D8410" s="3">
        <f t="shared" si="1179"/>
        <v>158.90062500000002</v>
      </c>
      <c r="E8410" s="3">
        <f>MAX(B8410 - D8410/Inputs!$B$5, 0)</f>
        <v>0</v>
      </c>
      <c r="F8410" s="3">
        <f>MAX(D8410*Inputs!$B$5 - B8410, 0)</f>
        <v>99.680050000000023</v>
      </c>
      <c r="G8410" s="3">
        <f t="shared" si="1180"/>
        <v>4.01</v>
      </c>
      <c r="H8410" t="str">
        <f t="shared" si="1181"/>
        <v>Charge</v>
      </c>
      <c r="I8410" s="3">
        <f t="shared" si="1186"/>
        <v>0</v>
      </c>
      <c r="J8410" s="3">
        <f t="shared" si="1187"/>
        <v>318.94827166799325</v>
      </c>
      <c r="K8410" s="3">
        <f>MIN(Inputs!$B$2, (Inputs!$B$8 - I8410)/Inputs!$B$9)</f>
        <v>170</v>
      </c>
      <c r="L8410" s="3">
        <f>MAX(MIN(Inputs!$B$2, I8410*Inputs!$B$10, Inputs!$B$8*Inputs!$B$4 - J8410), 0)</f>
        <v>0</v>
      </c>
      <c r="M8410" s="3">
        <f t="shared" si="1182"/>
        <v>170</v>
      </c>
      <c r="N8410" s="3">
        <f t="shared" si="1183"/>
        <v>0</v>
      </c>
      <c r="O8410" s="3">
        <f>IF(H8410="Reg", MIN(Inputs!$B$2, I8410*Inputs!$B$10, (Inputs!$B$8-I8410)/Inputs!$B$9), 0)</f>
        <v>0</v>
      </c>
      <c r="P8410" s="3">
        <f t="shared" si="1184"/>
        <v>-6825.9250000000002</v>
      </c>
      <c r="Q8410" s="3">
        <f t="shared" si="1185"/>
        <v>0</v>
      </c>
      <c r="R8410" s="3">
        <f>I8410 + M8410*Inputs!$B$9 - N8410/Inputs!$B$10</f>
        <v>159.4741358339966</v>
      </c>
    </row>
    <row r="8411" spans="1:18" x14ac:dyDescent="0.3">
      <c r="A8411" s="4">
        <v>46373.375</v>
      </c>
      <c r="B8411" s="3">
        <v>29.287499999999998</v>
      </c>
      <c r="C8411" s="3">
        <v>2.86</v>
      </c>
      <c r="D8411" s="3">
        <f t="shared" si="1179"/>
        <v>158.90062500000002</v>
      </c>
      <c r="E8411" s="3">
        <f>MAX(B8411 - D8411/Inputs!$B$5, 0)</f>
        <v>0</v>
      </c>
      <c r="F8411" s="3">
        <f>MAX(D8411*Inputs!$B$5 - B8411, 0)</f>
        <v>110.54505000000003</v>
      </c>
      <c r="G8411" s="3">
        <f t="shared" si="1180"/>
        <v>2.86</v>
      </c>
      <c r="H8411" t="str">
        <f t="shared" si="1181"/>
        <v>Charge</v>
      </c>
      <c r="I8411" s="3">
        <f t="shared" si="1186"/>
        <v>159.4741358339966</v>
      </c>
      <c r="J8411" s="3">
        <f t="shared" si="1187"/>
        <v>318.94827166799325</v>
      </c>
      <c r="K8411" s="3">
        <f>MIN(Inputs!$B$2, (Inputs!$B$8 - I8411)/Inputs!$B$9)</f>
        <v>170</v>
      </c>
      <c r="L8411" s="3">
        <f>MAX(MIN(Inputs!$B$2, I8411*Inputs!$B$10, Inputs!$B$8*Inputs!$B$4 - J8411), 0)</f>
        <v>21.051728332006746</v>
      </c>
      <c r="M8411" s="3">
        <f t="shared" si="1182"/>
        <v>170</v>
      </c>
      <c r="N8411" s="3">
        <f t="shared" si="1183"/>
        <v>0</v>
      </c>
      <c r="O8411" s="3">
        <f>IF(H8411="Reg", MIN(Inputs!$B$2, I8411*Inputs!$B$10, (Inputs!$B$8-I8411)/Inputs!$B$9), 0)</f>
        <v>0</v>
      </c>
      <c r="P8411" s="3">
        <f t="shared" si="1184"/>
        <v>-4978.875</v>
      </c>
      <c r="Q8411" s="3">
        <f t="shared" si="1185"/>
        <v>0</v>
      </c>
      <c r="R8411" s="3">
        <f>I8411 + M8411*Inputs!$B$9 - N8411/Inputs!$B$10</f>
        <v>318.9482716679932</v>
      </c>
    </row>
    <row r="8412" spans="1:18" x14ac:dyDescent="0.3">
      <c r="A8412" s="4">
        <v>46373.416666666657</v>
      </c>
      <c r="B8412" s="3">
        <v>29.377500000000001</v>
      </c>
      <c r="C8412" s="3">
        <v>1.61</v>
      </c>
      <c r="D8412" s="3">
        <f t="shared" si="1179"/>
        <v>158.90062500000002</v>
      </c>
      <c r="E8412" s="3">
        <f>MAX(B8412 - D8412/Inputs!$B$5, 0)</f>
        <v>0</v>
      </c>
      <c r="F8412" s="3">
        <f>MAX(D8412*Inputs!$B$5 - B8412, 0)</f>
        <v>110.45505000000003</v>
      </c>
      <c r="G8412" s="3">
        <f t="shared" si="1180"/>
        <v>1.61</v>
      </c>
      <c r="H8412" t="str">
        <f t="shared" si="1181"/>
        <v>Charge</v>
      </c>
      <c r="I8412" s="3">
        <f t="shared" si="1186"/>
        <v>318.9482716679932</v>
      </c>
      <c r="J8412" s="3">
        <f t="shared" si="1187"/>
        <v>318.94827166799325</v>
      </c>
      <c r="K8412" s="3">
        <f>MIN(Inputs!$B$2, (Inputs!$B$8 - I8412)/Inputs!$B$9)</f>
        <v>22.44121780453775</v>
      </c>
      <c r="L8412" s="3">
        <f>MAX(MIN(Inputs!$B$2, I8412*Inputs!$B$10, Inputs!$B$8*Inputs!$B$4 - J8412), 0)</f>
        <v>21.051728332006746</v>
      </c>
      <c r="M8412" s="3">
        <f t="shared" si="1182"/>
        <v>22.44121780453775</v>
      </c>
      <c r="N8412" s="3">
        <f t="shared" si="1183"/>
        <v>0</v>
      </c>
      <c r="O8412" s="3">
        <f>IF(H8412="Reg", MIN(Inputs!$B$2, I8412*Inputs!$B$10, (Inputs!$B$8-I8412)/Inputs!$B$9), 0)</f>
        <v>0</v>
      </c>
      <c r="P8412" s="3">
        <f t="shared" si="1184"/>
        <v>-659.26687605280779</v>
      </c>
      <c r="Q8412" s="3">
        <f t="shared" si="1185"/>
        <v>0</v>
      </c>
      <c r="R8412" s="3">
        <f>I8412 + M8412*Inputs!$B$9 - N8412/Inputs!$B$10</f>
        <v>340</v>
      </c>
    </row>
    <row r="8413" spans="1:18" x14ac:dyDescent="0.3">
      <c r="A8413" s="4">
        <v>46373.458333333343</v>
      </c>
      <c r="B8413" s="3">
        <v>26.47</v>
      </c>
      <c r="C8413" s="3">
        <v>0.93</v>
      </c>
      <c r="D8413" s="3">
        <f t="shared" si="1179"/>
        <v>158.90062500000002</v>
      </c>
      <c r="E8413" s="3">
        <f>MAX(B8413 - D8413/Inputs!$B$5, 0)</f>
        <v>0</v>
      </c>
      <c r="F8413" s="3">
        <f>MAX(D8413*Inputs!$B$5 - B8413, 0)</f>
        <v>113.36255000000003</v>
      </c>
      <c r="G8413" s="3">
        <f t="shared" si="1180"/>
        <v>0.93</v>
      </c>
      <c r="H8413" t="str">
        <f t="shared" si="1181"/>
        <v>Charge</v>
      </c>
      <c r="I8413" s="3">
        <f t="shared" si="1186"/>
        <v>340</v>
      </c>
      <c r="J8413" s="3">
        <f t="shared" si="1187"/>
        <v>318.94827166799325</v>
      </c>
      <c r="K8413" s="3">
        <f>MIN(Inputs!$B$2, (Inputs!$B$8 - I8413)/Inputs!$B$9)</f>
        <v>0</v>
      </c>
      <c r="L8413" s="3">
        <f>MAX(MIN(Inputs!$B$2, I8413*Inputs!$B$10, Inputs!$B$8*Inputs!$B$4 - J8413), 0)</f>
        <v>21.051728332006746</v>
      </c>
      <c r="M8413" s="3">
        <f t="shared" si="1182"/>
        <v>0</v>
      </c>
      <c r="N8413" s="3">
        <f t="shared" si="1183"/>
        <v>0</v>
      </c>
      <c r="O8413" s="3">
        <f>IF(H8413="Reg", MIN(Inputs!$B$2, I8413*Inputs!$B$10, (Inputs!$B$8-I8413)/Inputs!$B$9), 0)</f>
        <v>0</v>
      </c>
      <c r="P8413" s="3">
        <f t="shared" si="1184"/>
        <v>0</v>
      </c>
      <c r="Q8413" s="3">
        <f t="shared" si="1185"/>
        <v>0</v>
      </c>
      <c r="R8413" s="3">
        <f>I8413 + M8413*Inputs!$B$9 - N8413/Inputs!$B$10</f>
        <v>340</v>
      </c>
    </row>
    <row r="8414" spans="1:18" x14ac:dyDescent="0.3">
      <c r="A8414" s="4">
        <v>46373.5</v>
      </c>
      <c r="B8414" s="3">
        <v>24.340000000000003</v>
      </c>
      <c r="C8414" s="3">
        <v>0.89</v>
      </c>
      <c r="D8414" s="3">
        <f t="shared" si="1179"/>
        <v>158.90062500000002</v>
      </c>
      <c r="E8414" s="3">
        <f>MAX(B8414 - D8414/Inputs!$B$5, 0)</f>
        <v>0</v>
      </c>
      <c r="F8414" s="3">
        <f>MAX(D8414*Inputs!$B$5 - B8414, 0)</f>
        <v>115.49255000000002</v>
      </c>
      <c r="G8414" s="3">
        <f t="shared" si="1180"/>
        <v>0.89</v>
      </c>
      <c r="H8414" t="str">
        <f t="shared" si="1181"/>
        <v>Charge</v>
      </c>
      <c r="I8414" s="3">
        <f t="shared" si="1186"/>
        <v>340</v>
      </c>
      <c r="J8414" s="3">
        <f t="shared" si="1187"/>
        <v>318.94827166799325</v>
      </c>
      <c r="K8414" s="3">
        <f>MIN(Inputs!$B$2, (Inputs!$B$8 - I8414)/Inputs!$B$9)</f>
        <v>0</v>
      </c>
      <c r="L8414" s="3">
        <f>MAX(MIN(Inputs!$B$2, I8414*Inputs!$B$10, Inputs!$B$8*Inputs!$B$4 - J8414), 0)</f>
        <v>21.051728332006746</v>
      </c>
      <c r="M8414" s="3">
        <f t="shared" si="1182"/>
        <v>0</v>
      </c>
      <c r="N8414" s="3">
        <f t="shared" si="1183"/>
        <v>0</v>
      </c>
      <c r="O8414" s="3">
        <f>IF(H8414="Reg", MIN(Inputs!$B$2, I8414*Inputs!$B$10, (Inputs!$B$8-I8414)/Inputs!$B$9), 0)</f>
        <v>0</v>
      </c>
      <c r="P8414" s="3">
        <f t="shared" si="1184"/>
        <v>0</v>
      </c>
      <c r="Q8414" s="3">
        <f t="shared" si="1185"/>
        <v>0</v>
      </c>
      <c r="R8414" s="3">
        <f>I8414 + M8414*Inputs!$B$9 - N8414/Inputs!$B$10</f>
        <v>340</v>
      </c>
    </row>
    <row r="8415" spans="1:18" x14ac:dyDescent="0.3">
      <c r="A8415" s="4">
        <v>46373.541666666657</v>
      </c>
      <c r="B8415" s="3">
        <v>23.647500000000001</v>
      </c>
      <c r="C8415" s="3">
        <v>0.94</v>
      </c>
      <c r="D8415" s="3">
        <f t="shared" si="1179"/>
        <v>158.90062500000002</v>
      </c>
      <c r="E8415" s="3">
        <f>MAX(B8415 - D8415/Inputs!$B$5, 0)</f>
        <v>0</v>
      </c>
      <c r="F8415" s="3">
        <f>MAX(D8415*Inputs!$B$5 - B8415, 0)</f>
        <v>116.18505000000002</v>
      </c>
      <c r="G8415" s="3">
        <f t="shared" si="1180"/>
        <v>0.94</v>
      </c>
      <c r="H8415" t="str">
        <f t="shared" si="1181"/>
        <v>Charge</v>
      </c>
      <c r="I8415" s="3">
        <f t="shared" si="1186"/>
        <v>340</v>
      </c>
      <c r="J8415" s="3">
        <f t="shared" si="1187"/>
        <v>318.94827166799325</v>
      </c>
      <c r="K8415" s="3">
        <f>MIN(Inputs!$B$2, (Inputs!$B$8 - I8415)/Inputs!$B$9)</f>
        <v>0</v>
      </c>
      <c r="L8415" s="3">
        <f>MAX(MIN(Inputs!$B$2, I8415*Inputs!$B$10, Inputs!$B$8*Inputs!$B$4 - J8415), 0)</f>
        <v>21.051728332006746</v>
      </c>
      <c r="M8415" s="3">
        <f t="shared" si="1182"/>
        <v>0</v>
      </c>
      <c r="N8415" s="3">
        <f t="shared" si="1183"/>
        <v>0</v>
      </c>
      <c r="O8415" s="3">
        <f>IF(H8415="Reg", MIN(Inputs!$B$2, I8415*Inputs!$B$10, (Inputs!$B$8-I8415)/Inputs!$B$9), 0)</f>
        <v>0</v>
      </c>
      <c r="P8415" s="3">
        <f t="shared" si="1184"/>
        <v>0</v>
      </c>
      <c r="Q8415" s="3">
        <f t="shared" si="1185"/>
        <v>0</v>
      </c>
      <c r="R8415" s="3">
        <f>I8415 + M8415*Inputs!$B$9 - N8415/Inputs!$B$10</f>
        <v>340</v>
      </c>
    </row>
    <row r="8416" spans="1:18" x14ac:dyDescent="0.3">
      <c r="A8416" s="4">
        <v>46373.583333333343</v>
      </c>
      <c r="B8416" s="3">
        <v>21.997499999999999</v>
      </c>
      <c r="C8416" s="3">
        <v>1</v>
      </c>
      <c r="D8416" s="3">
        <f t="shared" si="1179"/>
        <v>158.90062500000002</v>
      </c>
      <c r="E8416" s="3">
        <f>MAX(B8416 - D8416/Inputs!$B$5, 0)</f>
        <v>0</v>
      </c>
      <c r="F8416" s="3">
        <f>MAX(D8416*Inputs!$B$5 - B8416, 0)</f>
        <v>117.83505000000002</v>
      </c>
      <c r="G8416" s="3">
        <f t="shared" si="1180"/>
        <v>1</v>
      </c>
      <c r="H8416" t="str">
        <f t="shared" si="1181"/>
        <v>Charge</v>
      </c>
      <c r="I8416" s="3">
        <f t="shared" si="1186"/>
        <v>340</v>
      </c>
      <c r="J8416" s="3">
        <f t="shared" si="1187"/>
        <v>318.94827166799325</v>
      </c>
      <c r="K8416" s="3">
        <f>MIN(Inputs!$B$2, (Inputs!$B$8 - I8416)/Inputs!$B$9)</f>
        <v>0</v>
      </c>
      <c r="L8416" s="3">
        <f>MAX(MIN(Inputs!$B$2, I8416*Inputs!$B$10, Inputs!$B$8*Inputs!$B$4 - J8416), 0)</f>
        <v>21.051728332006746</v>
      </c>
      <c r="M8416" s="3">
        <f t="shared" si="1182"/>
        <v>0</v>
      </c>
      <c r="N8416" s="3">
        <f t="shared" si="1183"/>
        <v>0</v>
      </c>
      <c r="O8416" s="3">
        <f>IF(H8416="Reg", MIN(Inputs!$B$2, I8416*Inputs!$B$10, (Inputs!$B$8-I8416)/Inputs!$B$9), 0)</f>
        <v>0</v>
      </c>
      <c r="P8416" s="3">
        <f t="shared" si="1184"/>
        <v>0</v>
      </c>
      <c r="Q8416" s="3">
        <f t="shared" si="1185"/>
        <v>0</v>
      </c>
      <c r="R8416" s="3">
        <f>I8416 + M8416*Inputs!$B$9 - N8416/Inputs!$B$10</f>
        <v>340</v>
      </c>
    </row>
    <row r="8417" spans="1:18" x14ac:dyDescent="0.3">
      <c r="A8417" s="4">
        <v>46373.625</v>
      </c>
      <c r="B8417" s="3">
        <v>23.375</v>
      </c>
      <c r="C8417" s="3">
        <v>0.98</v>
      </c>
      <c r="D8417" s="3">
        <f t="shared" si="1179"/>
        <v>158.90062500000002</v>
      </c>
      <c r="E8417" s="3">
        <f>MAX(B8417 - D8417/Inputs!$B$5, 0)</f>
        <v>0</v>
      </c>
      <c r="F8417" s="3">
        <f>MAX(D8417*Inputs!$B$5 - B8417, 0)</f>
        <v>116.45755000000003</v>
      </c>
      <c r="G8417" s="3">
        <f t="shared" si="1180"/>
        <v>0.98</v>
      </c>
      <c r="H8417" t="str">
        <f t="shared" si="1181"/>
        <v>Charge</v>
      </c>
      <c r="I8417" s="3">
        <f t="shared" si="1186"/>
        <v>340</v>
      </c>
      <c r="J8417" s="3">
        <f t="shared" si="1187"/>
        <v>318.94827166799325</v>
      </c>
      <c r="K8417" s="3">
        <f>MIN(Inputs!$B$2, (Inputs!$B$8 - I8417)/Inputs!$B$9)</f>
        <v>0</v>
      </c>
      <c r="L8417" s="3">
        <f>MAX(MIN(Inputs!$B$2, I8417*Inputs!$B$10, Inputs!$B$8*Inputs!$B$4 - J8417), 0)</f>
        <v>21.051728332006746</v>
      </c>
      <c r="M8417" s="3">
        <f t="shared" si="1182"/>
        <v>0</v>
      </c>
      <c r="N8417" s="3">
        <f t="shared" si="1183"/>
        <v>0</v>
      </c>
      <c r="O8417" s="3">
        <f>IF(H8417="Reg", MIN(Inputs!$B$2, I8417*Inputs!$B$10, (Inputs!$B$8-I8417)/Inputs!$B$9), 0)</f>
        <v>0</v>
      </c>
      <c r="P8417" s="3">
        <f t="shared" si="1184"/>
        <v>0</v>
      </c>
      <c r="Q8417" s="3">
        <f t="shared" si="1185"/>
        <v>0</v>
      </c>
      <c r="R8417" s="3">
        <f>I8417 + M8417*Inputs!$B$9 - N8417/Inputs!$B$10</f>
        <v>340</v>
      </c>
    </row>
    <row r="8418" spans="1:18" x14ac:dyDescent="0.3">
      <c r="A8418" s="4">
        <v>46373.666666666657</v>
      </c>
      <c r="B8418" s="3">
        <v>36.230000000000004</v>
      </c>
      <c r="C8418" s="3">
        <v>1.6</v>
      </c>
      <c r="D8418" s="3">
        <f t="shared" si="1179"/>
        <v>158.90062500000002</v>
      </c>
      <c r="E8418" s="3">
        <f>MAX(B8418 - D8418/Inputs!$B$5, 0)</f>
        <v>0</v>
      </c>
      <c r="F8418" s="3">
        <f>MAX(D8418*Inputs!$B$5 - B8418, 0)</f>
        <v>103.60255000000002</v>
      </c>
      <c r="G8418" s="3">
        <f t="shared" si="1180"/>
        <v>1.6</v>
      </c>
      <c r="H8418" t="str">
        <f t="shared" si="1181"/>
        <v>Charge</v>
      </c>
      <c r="I8418" s="3">
        <f t="shared" si="1186"/>
        <v>340</v>
      </c>
      <c r="J8418" s="3">
        <f t="shared" si="1187"/>
        <v>318.94827166799325</v>
      </c>
      <c r="K8418" s="3">
        <f>MIN(Inputs!$B$2, (Inputs!$B$8 - I8418)/Inputs!$B$9)</f>
        <v>0</v>
      </c>
      <c r="L8418" s="3">
        <f>MAX(MIN(Inputs!$B$2, I8418*Inputs!$B$10, Inputs!$B$8*Inputs!$B$4 - J8418), 0)</f>
        <v>21.051728332006746</v>
      </c>
      <c r="M8418" s="3">
        <f t="shared" si="1182"/>
        <v>0</v>
      </c>
      <c r="N8418" s="3">
        <f t="shared" si="1183"/>
        <v>0</v>
      </c>
      <c r="O8418" s="3">
        <f>IF(H8418="Reg", MIN(Inputs!$B$2, I8418*Inputs!$B$10, (Inputs!$B$8-I8418)/Inputs!$B$9), 0)</f>
        <v>0</v>
      </c>
      <c r="P8418" s="3">
        <f t="shared" si="1184"/>
        <v>0</v>
      </c>
      <c r="Q8418" s="3">
        <f t="shared" si="1185"/>
        <v>0</v>
      </c>
      <c r="R8418" s="3">
        <f>I8418 + M8418*Inputs!$B$9 - N8418/Inputs!$B$10</f>
        <v>340</v>
      </c>
    </row>
    <row r="8419" spans="1:18" x14ac:dyDescent="0.3">
      <c r="A8419" s="4">
        <v>46373.708333333343</v>
      </c>
      <c r="B8419" s="3">
        <v>57.487499999999997</v>
      </c>
      <c r="C8419" s="3">
        <v>4.5</v>
      </c>
      <c r="D8419" s="3">
        <f t="shared" si="1179"/>
        <v>158.90062500000002</v>
      </c>
      <c r="E8419" s="3">
        <f>MAX(B8419 - D8419/Inputs!$B$5, 0)</f>
        <v>0</v>
      </c>
      <c r="F8419" s="3">
        <f>MAX(D8419*Inputs!$B$5 - B8419, 0)</f>
        <v>82.345050000000029</v>
      </c>
      <c r="G8419" s="3">
        <f t="shared" si="1180"/>
        <v>4.5</v>
      </c>
      <c r="H8419" t="str">
        <f t="shared" si="1181"/>
        <v>Charge</v>
      </c>
      <c r="I8419" s="3">
        <f t="shared" si="1186"/>
        <v>340</v>
      </c>
      <c r="J8419" s="3">
        <f t="shared" si="1187"/>
        <v>318.94827166799325</v>
      </c>
      <c r="K8419" s="3">
        <f>MIN(Inputs!$B$2, (Inputs!$B$8 - I8419)/Inputs!$B$9)</f>
        <v>0</v>
      </c>
      <c r="L8419" s="3">
        <f>MAX(MIN(Inputs!$B$2, I8419*Inputs!$B$10, Inputs!$B$8*Inputs!$B$4 - J8419), 0)</f>
        <v>21.051728332006746</v>
      </c>
      <c r="M8419" s="3">
        <f t="shared" si="1182"/>
        <v>0</v>
      </c>
      <c r="N8419" s="3">
        <f t="shared" si="1183"/>
        <v>0</v>
      </c>
      <c r="O8419" s="3">
        <f>IF(H8419="Reg", MIN(Inputs!$B$2, I8419*Inputs!$B$10, (Inputs!$B$8-I8419)/Inputs!$B$9), 0)</f>
        <v>0</v>
      </c>
      <c r="P8419" s="3">
        <f t="shared" si="1184"/>
        <v>0</v>
      </c>
      <c r="Q8419" s="3">
        <f t="shared" si="1185"/>
        <v>0</v>
      </c>
      <c r="R8419" s="3">
        <f>I8419 + M8419*Inputs!$B$9 - N8419/Inputs!$B$10</f>
        <v>340</v>
      </c>
    </row>
    <row r="8420" spans="1:18" x14ac:dyDescent="0.3">
      <c r="A8420" s="4">
        <v>46373.75</v>
      </c>
      <c r="B8420" s="3">
        <v>47.335000000000001</v>
      </c>
      <c r="C8420" s="3">
        <v>3</v>
      </c>
      <c r="D8420" s="3">
        <f t="shared" si="1179"/>
        <v>158.90062500000002</v>
      </c>
      <c r="E8420" s="3">
        <f>MAX(B8420 - D8420/Inputs!$B$5, 0)</f>
        <v>0</v>
      </c>
      <c r="F8420" s="3">
        <f>MAX(D8420*Inputs!$B$5 - B8420, 0)</f>
        <v>92.497550000000018</v>
      </c>
      <c r="G8420" s="3">
        <f t="shared" si="1180"/>
        <v>3</v>
      </c>
      <c r="H8420" t="str">
        <f t="shared" si="1181"/>
        <v>Charge</v>
      </c>
      <c r="I8420" s="3">
        <f t="shared" si="1186"/>
        <v>340</v>
      </c>
      <c r="J8420" s="3">
        <f t="shared" si="1187"/>
        <v>318.94827166799325</v>
      </c>
      <c r="K8420" s="3">
        <f>MIN(Inputs!$B$2, (Inputs!$B$8 - I8420)/Inputs!$B$9)</f>
        <v>0</v>
      </c>
      <c r="L8420" s="3">
        <f>MAX(MIN(Inputs!$B$2, I8420*Inputs!$B$10, Inputs!$B$8*Inputs!$B$4 - J8420), 0)</f>
        <v>21.051728332006746</v>
      </c>
      <c r="M8420" s="3">
        <f t="shared" si="1182"/>
        <v>0</v>
      </c>
      <c r="N8420" s="3">
        <f t="shared" si="1183"/>
        <v>0</v>
      </c>
      <c r="O8420" s="3">
        <f>IF(H8420="Reg", MIN(Inputs!$B$2, I8420*Inputs!$B$10, (Inputs!$B$8-I8420)/Inputs!$B$9), 0)</f>
        <v>0</v>
      </c>
      <c r="P8420" s="3">
        <f t="shared" si="1184"/>
        <v>0</v>
      </c>
      <c r="Q8420" s="3">
        <f t="shared" si="1185"/>
        <v>0</v>
      </c>
      <c r="R8420" s="3">
        <f>I8420 + M8420*Inputs!$B$9 - N8420/Inputs!$B$10</f>
        <v>340</v>
      </c>
    </row>
    <row r="8421" spans="1:18" x14ac:dyDescent="0.3">
      <c r="A8421" s="4">
        <v>46373.791666666657</v>
      </c>
      <c r="B8421" s="3">
        <v>45.41</v>
      </c>
      <c r="C8421" s="3">
        <v>2.5</v>
      </c>
      <c r="D8421" s="3">
        <f t="shared" si="1179"/>
        <v>158.90062500000002</v>
      </c>
      <c r="E8421" s="3">
        <f>MAX(B8421 - D8421/Inputs!$B$5, 0)</f>
        <v>0</v>
      </c>
      <c r="F8421" s="3">
        <f>MAX(D8421*Inputs!$B$5 - B8421, 0)</f>
        <v>94.42255000000003</v>
      </c>
      <c r="G8421" s="3">
        <f t="shared" si="1180"/>
        <v>2.5</v>
      </c>
      <c r="H8421" t="str">
        <f t="shared" si="1181"/>
        <v>Charge</v>
      </c>
      <c r="I8421" s="3">
        <f t="shared" si="1186"/>
        <v>340</v>
      </c>
      <c r="J8421" s="3">
        <f t="shared" si="1187"/>
        <v>318.94827166799325</v>
      </c>
      <c r="K8421" s="3">
        <f>MIN(Inputs!$B$2, (Inputs!$B$8 - I8421)/Inputs!$B$9)</f>
        <v>0</v>
      </c>
      <c r="L8421" s="3">
        <f>MAX(MIN(Inputs!$B$2, I8421*Inputs!$B$10, Inputs!$B$8*Inputs!$B$4 - J8421), 0)</f>
        <v>21.051728332006746</v>
      </c>
      <c r="M8421" s="3">
        <f t="shared" si="1182"/>
        <v>0</v>
      </c>
      <c r="N8421" s="3">
        <f t="shared" si="1183"/>
        <v>0</v>
      </c>
      <c r="O8421" s="3">
        <f>IF(H8421="Reg", MIN(Inputs!$B$2, I8421*Inputs!$B$10, (Inputs!$B$8-I8421)/Inputs!$B$9), 0)</f>
        <v>0</v>
      </c>
      <c r="P8421" s="3">
        <f t="shared" si="1184"/>
        <v>0</v>
      </c>
      <c r="Q8421" s="3">
        <f t="shared" si="1185"/>
        <v>0</v>
      </c>
      <c r="R8421" s="3">
        <f>I8421 + M8421*Inputs!$B$9 - N8421/Inputs!$B$10</f>
        <v>340</v>
      </c>
    </row>
    <row r="8422" spans="1:18" x14ac:dyDescent="0.3">
      <c r="A8422" s="4">
        <v>46373.833333333343</v>
      </c>
      <c r="B8422" s="3">
        <v>58.347499999999997</v>
      </c>
      <c r="C8422" s="3">
        <v>2.09</v>
      </c>
      <c r="D8422" s="3">
        <f t="shared" si="1179"/>
        <v>158.90062500000002</v>
      </c>
      <c r="E8422" s="3">
        <f>MAX(B8422 - D8422/Inputs!$B$5, 0)</f>
        <v>0</v>
      </c>
      <c r="F8422" s="3">
        <f>MAX(D8422*Inputs!$B$5 - B8422, 0)</f>
        <v>81.48505000000003</v>
      </c>
      <c r="G8422" s="3">
        <f t="shared" si="1180"/>
        <v>2.09</v>
      </c>
      <c r="H8422" t="str">
        <f t="shared" si="1181"/>
        <v>Charge</v>
      </c>
      <c r="I8422" s="3">
        <f t="shared" si="1186"/>
        <v>340</v>
      </c>
      <c r="J8422" s="3">
        <f t="shared" si="1187"/>
        <v>318.94827166799325</v>
      </c>
      <c r="K8422" s="3">
        <f>MIN(Inputs!$B$2, (Inputs!$B$8 - I8422)/Inputs!$B$9)</f>
        <v>0</v>
      </c>
      <c r="L8422" s="3">
        <f>MAX(MIN(Inputs!$B$2, I8422*Inputs!$B$10, Inputs!$B$8*Inputs!$B$4 - J8422), 0)</f>
        <v>21.051728332006746</v>
      </c>
      <c r="M8422" s="3">
        <f t="shared" si="1182"/>
        <v>0</v>
      </c>
      <c r="N8422" s="3">
        <f t="shared" si="1183"/>
        <v>0</v>
      </c>
      <c r="O8422" s="3">
        <f>IF(H8422="Reg", MIN(Inputs!$B$2, I8422*Inputs!$B$10, (Inputs!$B$8-I8422)/Inputs!$B$9), 0)</f>
        <v>0</v>
      </c>
      <c r="P8422" s="3">
        <f t="shared" si="1184"/>
        <v>0</v>
      </c>
      <c r="Q8422" s="3">
        <f t="shared" si="1185"/>
        <v>0</v>
      </c>
      <c r="R8422" s="3">
        <f>I8422 + M8422*Inputs!$B$9 - N8422/Inputs!$B$10</f>
        <v>340</v>
      </c>
    </row>
    <row r="8423" spans="1:18" x14ac:dyDescent="0.3">
      <c r="A8423" s="4">
        <v>46373.875</v>
      </c>
      <c r="B8423" s="3">
        <v>61.555</v>
      </c>
      <c r="C8423" s="3">
        <v>2.75</v>
      </c>
      <c r="D8423" s="3">
        <f t="shared" si="1179"/>
        <v>158.90062500000002</v>
      </c>
      <c r="E8423" s="3">
        <f>MAX(B8423 - D8423/Inputs!$B$5, 0)</f>
        <v>0</v>
      </c>
      <c r="F8423" s="3">
        <f>MAX(D8423*Inputs!$B$5 - B8423, 0)</f>
        <v>78.277550000000019</v>
      </c>
      <c r="G8423" s="3">
        <f t="shared" si="1180"/>
        <v>2.75</v>
      </c>
      <c r="H8423" t="str">
        <f t="shared" si="1181"/>
        <v>Charge</v>
      </c>
      <c r="I8423" s="3">
        <f t="shared" si="1186"/>
        <v>340</v>
      </c>
      <c r="J8423" s="3">
        <f t="shared" si="1187"/>
        <v>318.94827166799325</v>
      </c>
      <c r="K8423" s="3">
        <f>MIN(Inputs!$B$2, (Inputs!$B$8 - I8423)/Inputs!$B$9)</f>
        <v>0</v>
      </c>
      <c r="L8423" s="3">
        <f>MAX(MIN(Inputs!$B$2, I8423*Inputs!$B$10, Inputs!$B$8*Inputs!$B$4 - J8423), 0)</f>
        <v>21.051728332006746</v>
      </c>
      <c r="M8423" s="3">
        <f t="shared" si="1182"/>
        <v>0</v>
      </c>
      <c r="N8423" s="3">
        <f t="shared" si="1183"/>
        <v>0</v>
      </c>
      <c r="O8423" s="3">
        <f>IF(H8423="Reg", MIN(Inputs!$B$2, I8423*Inputs!$B$10, (Inputs!$B$8-I8423)/Inputs!$B$9), 0)</f>
        <v>0</v>
      </c>
      <c r="P8423" s="3">
        <f t="shared" si="1184"/>
        <v>0</v>
      </c>
      <c r="Q8423" s="3">
        <f t="shared" si="1185"/>
        <v>0</v>
      </c>
      <c r="R8423" s="3">
        <f>I8423 + M8423*Inputs!$B$9 - N8423/Inputs!$B$10</f>
        <v>340</v>
      </c>
    </row>
    <row r="8424" spans="1:18" x14ac:dyDescent="0.3">
      <c r="A8424" s="4">
        <v>46373.916666666657</v>
      </c>
      <c r="B8424" s="3">
        <v>56.672499999999999</v>
      </c>
      <c r="C8424" s="3">
        <v>3</v>
      </c>
      <c r="D8424" s="3">
        <f t="shared" si="1179"/>
        <v>158.90062500000002</v>
      </c>
      <c r="E8424" s="3">
        <f>MAX(B8424 - D8424/Inputs!$B$5, 0)</f>
        <v>0</v>
      </c>
      <c r="F8424" s="3">
        <f>MAX(D8424*Inputs!$B$5 - B8424, 0)</f>
        <v>83.160050000000027</v>
      </c>
      <c r="G8424" s="3">
        <f t="shared" si="1180"/>
        <v>3</v>
      </c>
      <c r="H8424" t="str">
        <f t="shared" si="1181"/>
        <v>Charge</v>
      </c>
      <c r="I8424" s="3">
        <f t="shared" si="1186"/>
        <v>340</v>
      </c>
      <c r="J8424" s="3">
        <f t="shared" si="1187"/>
        <v>318.94827166799325</v>
      </c>
      <c r="K8424" s="3">
        <f>MIN(Inputs!$B$2, (Inputs!$B$8 - I8424)/Inputs!$B$9)</f>
        <v>0</v>
      </c>
      <c r="L8424" s="3">
        <f>MAX(MIN(Inputs!$B$2, I8424*Inputs!$B$10, Inputs!$B$8*Inputs!$B$4 - J8424), 0)</f>
        <v>21.051728332006746</v>
      </c>
      <c r="M8424" s="3">
        <f t="shared" si="1182"/>
        <v>0</v>
      </c>
      <c r="N8424" s="3">
        <f t="shared" si="1183"/>
        <v>0</v>
      </c>
      <c r="O8424" s="3">
        <f>IF(H8424="Reg", MIN(Inputs!$B$2, I8424*Inputs!$B$10, (Inputs!$B$8-I8424)/Inputs!$B$9), 0)</f>
        <v>0</v>
      </c>
      <c r="P8424" s="3">
        <f t="shared" si="1184"/>
        <v>0</v>
      </c>
      <c r="Q8424" s="3">
        <f t="shared" si="1185"/>
        <v>0</v>
      </c>
      <c r="R8424" s="3">
        <f>I8424 + M8424*Inputs!$B$9 - N8424/Inputs!$B$10</f>
        <v>340</v>
      </c>
    </row>
    <row r="8425" spans="1:18" x14ac:dyDescent="0.3">
      <c r="A8425" s="4">
        <v>46373.958333333343</v>
      </c>
      <c r="B8425" s="3">
        <v>42.257500000000007</v>
      </c>
      <c r="C8425" s="3">
        <v>3</v>
      </c>
      <c r="D8425" s="3">
        <f t="shared" si="1179"/>
        <v>158.90062500000002</v>
      </c>
      <c r="E8425" s="3">
        <f>MAX(B8425 - D8425/Inputs!$B$5, 0)</f>
        <v>0</v>
      </c>
      <c r="F8425" s="3">
        <f>MAX(D8425*Inputs!$B$5 - B8425, 0)</f>
        <v>97.575050000000019</v>
      </c>
      <c r="G8425" s="3">
        <f t="shared" si="1180"/>
        <v>3</v>
      </c>
      <c r="H8425" t="str">
        <f t="shared" si="1181"/>
        <v>Charge</v>
      </c>
      <c r="I8425" s="3">
        <f t="shared" si="1186"/>
        <v>340</v>
      </c>
      <c r="J8425" s="3">
        <f t="shared" si="1187"/>
        <v>318.94827166799325</v>
      </c>
      <c r="K8425" s="3">
        <f>MIN(Inputs!$B$2, (Inputs!$B$8 - I8425)/Inputs!$B$9)</f>
        <v>0</v>
      </c>
      <c r="L8425" s="3">
        <f>MAX(MIN(Inputs!$B$2, I8425*Inputs!$B$10, Inputs!$B$8*Inputs!$B$4 - J8425), 0)</f>
        <v>21.051728332006746</v>
      </c>
      <c r="M8425" s="3">
        <f t="shared" si="1182"/>
        <v>0</v>
      </c>
      <c r="N8425" s="3">
        <f t="shared" si="1183"/>
        <v>0</v>
      </c>
      <c r="O8425" s="3">
        <f>IF(H8425="Reg", MIN(Inputs!$B$2, I8425*Inputs!$B$10, (Inputs!$B$8-I8425)/Inputs!$B$9), 0)</f>
        <v>0</v>
      </c>
      <c r="P8425" s="3">
        <f t="shared" si="1184"/>
        <v>0</v>
      </c>
      <c r="Q8425" s="3">
        <f t="shared" si="1185"/>
        <v>0</v>
      </c>
      <c r="R8425" s="3">
        <f>I8425 + M8425*Inputs!$B$9 - N8425/Inputs!$B$10</f>
        <v>340</v>
      </c>
    </row>
    <row r="8426" spans="1:18" x14ac:dyDescent="0.3">
      <c r="A8426" s="4">
        <v>46374</v>
      </c>
      <c r="B8426" s="3">
        <v>26.407499999999999</v>
      </c>
      <c r="C8426" s="3">
        <v>0.86</v>
      </c>
      <c r="D8426" s="3">
        <f t="shared" si="1179"/>
        <v>42.914166666666667</v>
      </c>
      <c r="E8426" s="3">
        <f>MAX(B8426 - D8426/Inputs!$B$5, 0)</f>
        <v>0</v>
      </c>
      <c r="F8426" s="3">
        <f>MAX(D8426*Inputs!$B$5 - B8426, 0)</f>
        <v>11.356966666666665</v>
      </c>
      <c r="G8426" s="3">
        <f t="shared" si="1180"/>
        <v>0.86</v>
      </c>
      <c r="H8426" t="str">
        <f t="shared" si="1181"/>
        <v>Charge</v>
      </c>
      <c r="I8426" s="3">
        <f t="shared" si="1186"/>
        <v>340</v>
      </c>
      <c r="J8426" s="3">
        <f t="shared" si="1187"/>
        <v>0</v>
      </c>
      <c r="K8426" s="3">
        <f>MIN(Inputs!$B$2, (Inputs!$B$8 - I8426)/Inputs!$B$9)</f>
        <v>0</v>
      </c>
      <c r="L8426" s="3">
        <f>MAX(MIN(Inputs!$B$2, I8426*Inputs!$B$10, Inputs!$B$8*Inputs!$B$4 - J8426), 0)</f>
        <v>170</v>
      </c>
      <c r="M8426" s="3">
        <f t="shared" si="1182"/>
        <v>0</v>
      </c>
      <c r="N8426" s="3">
        <f t="shared" si="1183"/>
        <v>0</v>
      </c>
      <c r="O8426" s="3">
        <f>IF(H8426="Reg", MIN(Inputs!$B$2, I8426*Inputs!$B$10, (Inputs!$B$8-I8426)/Inputs!$B$9), 0)</f>
        <v>0</v>
      </c>
      <c r="P8426" s="3">
        <f t="shared" si="1184"/>
        <v>0</v>
      </c>
      <c r="Q8426" s="3">
        <f t="shared" si="1185"/>
        <v>0</v>
      </c>
      <c r="R8426" s="3">
        <f>I8426 + M8426*Inputs!$B$9 - N8426/Inputs!$B$10</f>
        <v>340</v>
      </c>
    </row>
    <row r="8427" spans="1:18" x14ac:dyDescent="0.3">
      <c r="A8427" s="4">
        <v>46374.041666666657</v>
      </c>
      <c r="B8427" s="3">
        <v>26.372499999999999</v>
      </c>
      <c r="C8427" s="3">
        <v>0.59</v>
      </c>
      <c r="D8427" s="3">
        <f t="shared" si="1179"/>
        <v>42.914166666666667</v>
      </c>
      <c r="E8427" s="3">
        <f>MAX(B8427 - D8427/Inputs!$B$5, 0)</f>
        <v>0</v>
      </c>
      <c r="F8427" s="3">
        <f>MAX(D8427*Inputs!$B$5 - B8427, 0)</f>
        <v>11.391966666666665</v>
      </c>
      <c r="G8427" s="3">
        <f t="shared" si="1180"/>
        <v>0.59</v>
      </c>
      <c r="H8427" t="str">
        <f t="shared" si="1181"/>
        <v>Charge</v>
      </c>
      <c r="I8427" s="3">
        <f t="shared" si="1186"/>
        <v>340</v>
      </c>
      <c r="J8427" s="3">
        <f t="shared" si="1187"/>
        <v>0</v>
      </c>
      <c r="K8427" s="3">
        <f>MIN(Inputs!$B$2, (Inputs!$B$8 - I8427)/Inputs!$B$9)</f>
        <v>0</v>
      </c>
      <c r="L8427" s="3">
        <f>MAX(MIN(Inputs!$B$2, I8427*Inputs!$B$10, Inputs!$B$8*Inputs!$B$4 - J8427), 0)</f>
        <v>170</v>
      </c>
      <c r="M8427" s="3">
        <f t="shared" si="1182"/>
        <v>0</v>
      </c>
      <c r="N8427" s="3">
        <f t="shared" si="1183"/>
        <v>0</v>
      </c>
      <c r="O8427" s="3">
        <f>IF(H8427="Reg", MIN(Inputs!$B$2, I8427*Inputs!$B$10, (Inputs!$B$8-I8427)/Inputs!$B$9), 0)</f>
        <v>0</v>
      </c>
      <c r="P8427" s="3">
        <f t="shared" si="1184"/>
        <v>0</v>
      </c>
      <c r="Q8427" s="3">
        <f t="shared" si="1185"/>
        <v>0</v>
      </c>
      <c r="R8427" s="3">
        <f>I8427 + M8427*Inputs!$B$9 - N8427/Inputs!$B$10</f>
        <v>340</v>
      </c>
    </row>
    <row r="8428" spans="1:18" x14ac:dyDescent="0.3">
      <c r="A8428" s="4">
        <v>46374.083333333343</v>
      </c>
      <c r="B8428" s="3">
        <v>27.067499999999999</v>
      </c>
      <c r="C8428" s="3">
        <v>0.7</v>
      </c>
      <c r="D8428" s="3">
        <f t="shared" si="1179"/>
        <v>42.914166666666667</v>
      </c>
      <c r="E8428" s="3">
        <f>MAX(B8428 - D8428/Inputs!$B$5, 0)</f>
        <v>0</v>
      </c>
      <c r="F8428" s="3">
        <f>MAX(D8428*Inputs!$B$5 - B8428, 0)</f>
        <v>10.696966666666665</v>
      </c>
      <c r="G8428" s="3">
        <f t="shared" si="1180"/>
        <v>0.7</v>
      </c>
      <c r="H8428" t="str">
        <f t="shared" si="1181"/>
        <v>Charge</v>
      </c>
      <c r="I8428" s="3">
        <f t="shared" si="1186"/>
        <v>340</v>
      </c>
      <c r="J8428" s="3">
        <f t="shared" si="1187"/>
        <v>0</v>
      </c>
      <c r="K8428" s="3">
        <f>MIN(Inputs!$B$2, (Inputs!$B$8 - I8428)/Inputs!$B$9)</f>
        <v>0</v>
      </c>
      <c r="L8428" s="3">
        <f>MAX(MIN(Inputs!$B$2, I8428*Inputs!$B$10, Inputs!$B$8*Inputs!$B$4 - J8428), 0)</f>
        <v>170</v>
      </c>
      <c r="M8428" s="3">
        <f t="shared" si="1182"/>
        <v>0</v>
      </c>
      <c r="N8428" s="3">
        <f t="shared" si="1183"/>
        <v>0</v>
      </c>
      <c r="O8428" s="3">
        <f>IF(H8428="Reg", MIN(Inputs!$B$2, I8428*Inputs!$B$10, (Inputs!$B$8-I8428)/Inputs!$B$9), 0)</f>
        <v>0</v>
      </c>
      <c r="P8428" s="3">
        <f t="shared" si="1184"/>
        <v>0</v>
      </c>
      <c r="Q8428" s="3">
        <f t="shared" si="1185"/>
        <v>0</v>
      </c>
      <c r="R8428" s="3">
        <f>I8428 + M8428*Inputs!$B$9 - N8428/Inputs!$B$10</f>
        <v>340</v>
      </c>
    </row>
    <row r="8429" spans="1:18" x14ac:dyDescent="0.3">
      <c r="A8429" s="4">
        <v>46374.125</v>
      </c>
      <c r="B8429" s="3">
        <v>27.400000000000002</v>
      </c>
      <c r="C8429" s="3">
        <v>0.6</v>
      </c>
      <c r="D8429" s="3">
        <f t="shared" si="1179"/>
        <v>42.914166666666667</v>
      </c>
      <c r="E8429" s="3">
        <f>MAX(B8429 - D8429/Inputs!$B$5, 0)</f>
        <v>0</v>
      </c>
      <c r="F8429" s="3">
        <f>MAX(D8429*Inputs!$B$5 - B8429, 0)</f>
        <v>10.364466666666662</v>
      </c>
      <c r="G8429" s="3">
        <f t="shared" si="1180"/>
        <v>0.6</v>
      </c>
      <c r="H8429" t="str">
        <f t="shared" si="1181"/>
        <v>Charge</v>
      </c>
      <c r="I8429" s="3">
        <f t="shared" si="1186"/>
        <v>340</v>
      </c>
      <c r="J8429" s="3">
        <f t="shared" si="1187"/>
        <v>0</v>
      </c>
      <c r="K8429" s="3">
        <f>MIN(Inputs!$B$2, (Inputs!$B$8 - I8429)/Inputs!$B$9)</f>
        <v>0</v>
      </c>
      <c r="L8429" s="3">
        <f>MAX(MIN(Inputs!$B$2, I8429*Inputs!$B$10, Inputs!$B$8*Inputs!$B$4 - J8429), 0)</f>
        <v>170</v>
      </c>
      <c r="M8429" s="3">
        <f t="shared" si="1182"/>
        <v>0</v>
      </c>
      <c r="N8429" s="3">
        <f t="shared" si="1183"/>
        <v>0</v>
      </c>
      <c r="O8429" s="3">
        <f>IF(H8429="Reg", MIN(Inputs!$B$2, I8429*Inputs!$B$10, (Inputs!$B$8-I8429)/Inputs!$B$9), 0)</f>
        <v>0</v>
      </c>
      <c r="P8429" s="3">
        <f t="shared" si="1184"/>
        <v>0</v>
      </c>
      <c r="Q8429" s="3">
        <f t="shared" si="1185"/>
        <v>0</v>
      </c>
      <c r="R8429" s="3">
        <f>I8429 + M8429*Inputs!$B$9 - N8429/Inputs!$B$10</f>
        <v>340</v>
      </c>
    </row>
    <row r="8430" spans="1:18" x14ac:dyDescent="0.3">
      <c r="A8430" s="4">
        <v>46374.166666666657</v>
      </c>
      <c r="B8430" s="3">
        <v>28.922499999999999</v>
      </c>
      <c r="C8430" s="3">
        <v>0.65</v>
      </c>
      <c r="D8430" s="3">
        <f t="shared" si="1179"/>
        <v>42.914166666666667</v>
      </c>
      <c r="E8430" s="3">
        <f>MAX(B8430 - D8430/Inputs!$B$5, 0)</f>
        <v>0</v>
      </c>
      <c r="F8430" s="3">
        <f>MAX(D8430*Inputs!$B$5 - B8430, 0)</f>
        <v>8.8419666666666643</v>
      </c>
      <c r="G8430" s="3">
        <f t="shared" si="1180"/>
        <v>0.65</v>
      </c>
      <c r="H8430" t="str">
        <f t="shared" si="1181"/>
        <v>Charge</v>
      </c>
      <c r="I8430" s="3">
        <f t="shared" si="1186"/>
        <v>340</v>
      </c>
      <c r="J8430" s="3">
        <f t="shared" si="1187"/>
        <v>0</v>
      </c>
      <c r="K8430" s="3">
        <f>MIN(Inputs!$B$2, (Inputs!$B$8 - I8430)/Inputs!$B$9)</f>
        <v>0</v>
      </c>
      <c r="L8430" s="3">
        <f>MAX(MIN(Inputs!$B$2, I8430*Inputs!$B$10, Inputs!$B$8*Inputs!$B$4 - J8430), 0)</f>
        <v>170</v>
      </c>
      <c r="M8430" s="3">
        <f t="shared" si="1182"/>
        <v>0</v>
      </c>
      <c r="N8430" s="3">
        <f t="shared" si="1183"/>
        <v>0</v>
      </c>
      <c r="O8430" s="3">
        <f>IF(H8430="Reg", MIN(Inputs!$B$2, I8430*Inputs!$B$10, (Inputs!$B$8-I8430)/Inputs!$B$9), 0)</f>
        <v>0</v>
      </c>
      <c r="P8430" s="3">
        <f t="shared" si="1184"/>
        <v>0</v>
      </c>
      <c r="Q8430" s="3">
        <f t="shared" si="1185"/>
        <v>0</v>
      </c>
      <c r="R8430" s="3">
        <f>I8430 + M8430*Inputs!$B$9 - N8430/Inputs!$B$10</f>
        <v>340</v>
      </c>
    </row>
    <row r="8431" spans="1:18" x14ac:dyDescent="0.3">
      <c r="A8431" s="4">
        <v>46374.208333333343</v>
      </c>
      <c r="B8431" s="3">
        <v>35.299999999999997</v>
      </c>
      <c r="C8431" s="3">
        <v>0.89</v>
      </c>
      <c r="D8431" s="3">
        <f t="shared" si="1179"/>
        <v>42.914166666666667</v>
      </c>
      <c r="E8431" s="3">
        <f>MAX(B8431 - D8431/Inputs!$B$5, 0)</f>
        <v>0</v>
      </c>
      <c r="F8431" s="3">
        <f>MAX(D8431*Inputs!$B$5 - B8431, 0)</f>
        <v>2.4644666666666666</v>
      </c>
      <c r="G8431" s="3">
        <f t="shared" si="1180"/>
        <v>0.89</v>
      </c>
      <c r="H8431" t="str">
        <f t="shared" si="1181"/>
        <v>Charge</v>
      </c>
      <c r="I8431" s="3">
        <f t="shared" si="1186"/>
        <v>340</v>
      </c>
      <c r="J8431" s="3">
        <f t="shared" si="1187"/>
        <v>0</v>
      </c>
      <c r="K8431" s="3">
        <f>MIN(Inputs!$B$2, (Inputs!$B$8 - I8431)/Inputs!$B$9)</f>
        <v>0</v>
      </c>
      <c r="L8431" s="3">
        <f>MAX(MIN(Inputs!$B$2, I8431*Inputs!$B$10, Inputs!$B$8*Inputs!$B$4 - J8431), 0)</f>
        <v>170</v>
      </c>
      <c r="M8431" s="3">
        <f t="shared" si="1182"/>
        <v>0</v>
      </c>
      <c r="N8431" s="3">
        <f t="shared" si="1183"/>
        <v>0</v>
      </c>
      <c r="O8431" s="3">
        <f>IF(H8431="Reg", MIN(Inputs!$B$2, I8431*Inputs!$B$10, (Inputs!$B$8-I8431)/Inputs!$B$9), 0)</f>
        <v>0</v>
      </c>
      <c r="P8431" s="3">
        <f t="shared" si="1184"/>
        <v>0</v>
      </c>
      <c r="Q8431" s="3">
        <f t="shared" si="1185"/>
        <v>0</v>
      </c>
      <c r="R8431" s="3">
        <f>I8431 + M8431*Inputs!$B$9 - N8431/Inputs!$B$10</f>
        <v>340</v>
      </c>
    </row>
    <row r="8432" spans="1:18" x14ac:dyDescent="0.3">
      <c r="A8432" s="4">
        <v>46374.25</v>
      </c>
      <c r="B8432" s="3">
        <v>40.200000000000003</v>
      </c>
      <c r="C8432" s="3">
        <v>1</v>
      </c>
      <c r="D8432" s="3">
        <f t="shared" si="1179"/>
        <v>42.914166666666667</v>
      </c>
      <c r="E8432" s="3">
        <f>MAX(B8432 - D8432/Inputs!$B$5, 0)</f>
        <v>0</v>
      </c>
      <c r="F8432" s="3">
        <f>MAX(D8432*Inputs!$B$5 - B8432, 0)</f>
        <v>0</v>
      </c>
      <c r="G8432" s="3">
        <f t="shared" si="1180"/>
        <v>1</v>
      </c>
      <c r="H8432" t="str">
        <f t="shared" si="1181"/>
        <v>Reg</v>
      </c>
      <c r="I8432" s="3">
        <f t="shared" si="1186"/>
        <v>340</v>
      </c>
      <c r="J8432" s="3">
        <f t="shared" si="1187"/>
        <v>0</v>
      </c>
      <c r="K8432" s="3">
        <f>MIN(Inputs!$B$2, (Inputs!$B$8 - I8432)/Inputs!$B$9)</f>
        <v>0</v>
      </c>
      <c r="L8432" s="3">
        <f>MAX(MIN(Inputs!$B$2, I8432*Inputs!$B$10, Inputs!$B$8*Inputs!$B$4 - J8432), 0)</f>
        <v>170</v>
      </c>
      <c r="M8432" s="3">
        <f t="shared" si="1182"/>
        <v>0</v>
      </c>
      <c r="N8432" s="3">
        <f t="shared" si="1183"/>
        <v>0</v>
      </c>
      <c r="O8432" s="3">
        <f>IF(H8432="Reg", MIN(Inputs!$B$2, I8432*Inputs!$B$10, (Inputs!$B$8-I8432)/Inputs!$B$9), 0)</f>
        <v>0</v>
      </c>
      <c r="P8432" s="3">
        <f t="shared" si="1184"/>
        <v>0</v>
      </c>
      <c r="Q8432" s="3">
        <f t="shared" si="1185"/>
        <v>0</v>
      </c>
      <c r="R8432" s="3">
        <f>I8432 + M8432*Inputs!$B$9 - N8432/Inputs!$B$10</f>
        <v>340</v>
      </c>
    </row>
    <row r="8433" spans="1:18" x14ac:dyDescent="0.3">
      <c r="A8433" s="4">
        <v>46374.291666666657</v>
      </c>
      <c r="B8433" s="3">
        <v>41.064999999999998</v>
      </c>
      <c r="C8433" s="3">
        <v>2.5</v>
      </c>
      <c r="D8433" s="3">
        <f t="shared" si="1179"/>
        <v>42.914166666666667</v>
      </c>
      <c r="E8433" s="3">
        <f>MAX(B8433 - D8433/Inputs!$B$5, 0)</f>
        <v>0</v>
      </c>
      <c r="F8433" s="3">
        <f>MAX(D8433*Inputs!$B$5 - B8433, 0)</f>
        <v>0</v>
      </c>
      <c r="G8433" s="3">
        <f t="shared" si="1180"/>
        <v>2.5</v>
      </c>
      <c r="H8433" t="str">
        <f t="shared" si="1181"/>
        <v>Reg</v>
      </c>
      <c r="I8433" s="3">
        <f t="shared" si="1186"/>
        <v>340</v>
      </c>
      <c r="J8433" s="3">
        <f t="shared" si="1187"/>
        <v>0</v>
      </c>
      <c r="K8433" s="3">
        <f>MIN(Inputs!$B$2, (Inputs!$B$8 - I8433)/Inputs!$B$9)</f>
        <v>0</v>
      </c>
      <c r="L8433" s="3">
        <f>MAX(MIN(Inputs!$B$2, I8433*Inputs!$B$10, Inputs!$B$8*Inputs!$B$4 - J8433), 0)</f>
        <v>170</v>
      </c>
      <c r="M8433" s="3">
        <f t="shared" si="1182"/>
        <v>0</v>
      </c>
      <c r="N8433" s="3">
        <f t="shared" si="1183"/>
        <v>0</v>
      </c>
      <c r="O8433" s="3">
        <f>IF(H8433="Reg", MIN(Inputs!$B$2, I8433*Inputs!$B$10, (Inputs!$B$8-I8433)/Inputs!$B$9), 0)</f>
        <v>0</v>
      </c>
      <c r="P8433" s="3">
        <f t="shared" si="1184"/>
        <v>0</v>
      </c>
      <c r="Q8433" s="3">
        <f t="shared" si="1185"/>
        <v>0</v>
      </c>
      <c r="R8433" s="3">
        <f>I8433 + M8433*Inputs!$B$9 - N8433/Inputs!$B$10</f>
        <v>340</v>
      </c>
    </row>
    <row r="8434" spans="1:18" x14ac:dyDescent="0.3">
      <c r="A8434" s="4">
        <v>46374.333333333343</v>
      </c>
      <c r="B8434" s="3">
        <v>34.532499999999999</v>
      </c>
      <c r="C8434" s="3">
        <v>2.09</v>
      </c>
      <c r="D8434" s="3">
        <f t="shared" si="1179"/>
        <v>42.914166666666667</v>
      </c>
      <c r="E8434" s="3">
        <f>MAX(B8434 - D8434/Inputs!$B$5, 0)</f>
        <v>0</v>
      </c>
      <c r="F8434" s="3">
        <f>MAX(D8434*Inputs!$B$5 - B8434, 0)</f>
        <v>3.2319666666666649</v>
      </c>
      <c r="G8434" s="3">
        <f t="shared" si="1180"/>
        <v>2.09</v>
      </c>
      <c r="H8434" t="str">
        <f t="shared" si="1181"/>
        <v>Charge</v>
      </c>
      <c r="I8434" s="3">
        <f t="shared" si="1186"/>
        <v>340</v>
      </c>
      <c r="J8434" s="3">
        <f t="shared" si="1187"/>
        <v>0</v>
      </c>
      <c r="K8434" s="3">
        <f>MIN(Inputs!$B$2, (Inputs!$B$8 - I8434)/Inputs!$B$9)</f>
        <v>0</v>
      </c>
      <c r="L8434" s="3">
        <f>MAX(MIN(Inputs!$B$2, I8434*Inputs!$B$10, Inputs!$B$8*Inputs!$B$4 - J8434), 0)</f>
        <v>170</v>
      </c>
      <c r="M8434" s="3">
        <f t="shared" si="1182"/>
        <v>0</v>
      </c>
      <c r="N8434" s="3">
        <f t="shared" si="1183"/>
        <v>0</v>
      </c>
      <c r="O8434" s="3">
        <f>IF(H8434="Reg", MIN(Inputs!$B$2, I8434*Inputs!$B$10, (Inputs!$B$8-I8434)/Inputs!$B$9), 0)</f>
        <v>0</v>
      </c>
      <c r="P8434" s="3">
        <f t="shared" si="1184"/>
        <v>0</v>
      </c>
      <c r="Q8434" s="3">
        <f t="shared" si="1185"/>
        <v>0</v>
      </c>
      <c r="R8434" s="3">
        <f>I8434 + M8434*Inputs!$B$9 - N8434/Inputs!$B$10</f>
        <v>340</v>
      </c>
    </row>
    <row r="8435" spans="1:18" x14ac:dyDescent="0.3">
      <c r="A8435" s="4">
        <v>46374.375</v>
      </c>
      <c r="B8435" s="3">
        <v>36.335000000000001</v>
      </c>
      <c r="C8435" s="3">
        <v>1.35</v>
      </c>
      <c r="D8435" s="3">
        <f t="shared" si="1179"/>
        <v>42.914166666666667</v>
      </c>
      <c r="E8435" s="3">
        <f>MAX(B8435 - D8435/Inputs!$B$5, 0)</f>
        <v>0</v>
      </c>
      <c r="F8435" s="3">
        <f>MAX(D8435*Inputs!$B$5 - B8435, 0)</f>
        <v>1.4294666666666629</v>
      </c>
      <c r="G8435" s="3">
        <f t="shared" si="1180"/>
        <v>1.35</v>
      </c>
      <c r="H8435" t="str">
        <f t="shared" si="1181"/>
        <v>Charge</v>
      </c>
      <c r="I8435" s="3">
        <f t="shared" si="1186"/>
        <v>340</v>
      </c>
      <c r="J8435" s="3">
        <f t="shared" si="1187"/>
        <v>0</v>
      </c>
      <c r="K8435" s="3">
        <f>MIN(Inputs!$B$2, (Inputs!$B$8 - I8435)/Inputs!$B$9)</f>
        <v>0</v>
      </c>
      <c r="L8435" s="3">
        <f>MAX(MIN(Inputs!$B$2, I8435*Inputs!$B$10, Inputs!$B$8*Inputs!$B$4 - J8435), 0)</f>
        <v>170</v>
      </c>
      <c r="M8435" s="3">
        <f t="shared" si="1182"/>
        <v>0</v>
      </c>
      <c r="N8435" s="3">
        <f t="shared" si="1183"/>
        <v>0</v>
      </c>
      <c r="O8435" s="3">
        <f>IF(H8435="Reg", MIN(Inputs!$B$2, I8435*Inputs!$B$10, (Inputs!$B$8-I8435)/Inputs!$B$9), 0)</f>
        <v>0</v>
      </c>
      <c r="P8435" s="3">
        <f t="shared" si="1184"/>
        <v>0</v>
      </c>
      <c r="Q8435" s="3">
        <f t="shared" si="1185"/>
        <v>0</v>
      </c>
      <c r="R8435" s="3">
        <f>I8435 + M8435*Inputs!$B$9 - N8435/Inputs!$B$10</f>
        <v>340</v>
      </c>
    </row>
    <row r="8436" spans="1:18" x14ac:dyDescent="0.3">
      <c r="A8436" s="4">
        <v>46374.416666666657</v>
      </c>
      <c r="B8436" s="3">
        <v>32.965000000000003</v>
      </c>
      <c r="C8436" s="3">
        <v>0.8</v>
      </c>
      <c r="D8436" s="3">
        <f t="shared" si="1179"/>
        <v>42.914166666666667</v>
      </c>
      <c r="E8436" s="3">
        <f>MAX(B8436 - D8436/Inputs!$B$5, 0)</f>
        <v>0</v>
      </c>
      <c r="F8436" s="3">
        <f>MAX(D8436*Inputs!$B$5 - B8436, 0)</f>
        <v>4.7994666666666603</v>
      </c>
      <c r="G8436" s="3">
        <f t="shared" si="1180"/>
        <v>0.8</v>
      </c>
      <c r="H8436" t="str">
        <f t="shared" si="1181"/>
        <v>Charge</v>
      </c>
      <c r="I8436" s="3">
        <f t="shared" si="1186"/>
        <v>340</v>
      </c>
      <c r="J8436" s="3">
        <f t="shared" si="1187"/>
        <v>0</v>
      </c>
      <c r="K8436" s="3">
        <f>MIN(Inputs!$B$2, (Inputs!$B$8 - I8436)/Inputs!$B$9)</f>
        <v>0</v>
      </c>
      <c r="L8436" s="3">
        <f>MAX(MIN(Inputs!$B$2, I8436*Inputs!$B$10, Inputs!$B$8*Inputs!$B$4 - J8436), 0)</f>
        <v>170</v>
      </c>
      <c r="M8436" s="3">
        <f t="shared" si="1182"/>
        <v>0</v>
      </c>
      <c r="N8436" s="3">
        <f t="shared" si="1183"/>
        <v>0</v>
      </c>
      <c r="O8436" s="3">
        <f>IF(H8436="Reg", MIN(Inputs!$B$2, I8436*Inputs!$B$10, (Inputs!$B$8-I8436)/Inputs!$B$9), 0)</f>
        <v>0</v>
      </c>
      <c r="P8436" s="3">
        <f t="shared" si="1184"/>
        <v>0</v>
      </c>
      <c r="Q8436" s="3">
        <f t="shared" si="1185"/>
        <v>0</v>
      </c>
      <c r="R8436" s="3">
        <f>I8436 + M8436*Inputs!$B$9 - N8436/Inputs!$B$10</f>
        <v>340</v>
      </c>
    </row>
    <row r="8437" spans="1:18" x14ac:dyDescent="0.3">
      <c r="A8437" s="4">
        <v>46374.458333333343</v>
      </c>
      <c r="B8437" s="3">
        <v>30.195</v>
      </c>
      <c r="C8437" s="3">
        <v>0.5</v>
      </c>
      <c r="D8437" s="3">
        <f t="shared" si="1179"/>
        <v>42.914166666666667</v>
      </c>
      <c r="E8437" s="3">
        <f>MAX(B8437 - D8437/Inputs!$B$5, 0)</f>
        <v>0</v>
      </c>
      <c r="F8437" s="3">
        <f>MAX(D8437*Inputs!$B$5 - B8437, 0)</f>
        <v>7.5694666666666635</v>
      </c>
      <c r="G8437" s="3">
        <f t="shared" si="1180"/>
        <v>0.5</v>
      </c>
      <c r="H8437" t="str">
        <f t="shared" si="1181"/>
        <v>Charge</v>
      </c>
      <c r="I8437" s="3">
        <f t="shared" si="1186"/>
        <v>340</v>
      </c>
      <c r="J8437" s="3">
        <f t="shared" si="1187"/>
        <v>0</v>
      </c>
      <c r="K8437" s="3">
        <f>MIN(Inputs!$B$2, (Inputs!$B$8 - I8437)/Inputs!$B$9)</f>
        <v>0</v>
      </c>
      <c r="L8437" s="3">
        <f>MAX(MIN(Inputs!$B$2, I8437*Inputs!$B$10, Inputs!$B$8*Inputs!$B$4 - J8437), 0)</f>
        <v>170</v>
      </c>
      <c r="M8437" s="3">
        <f t="shared" si="1182"/>
        <v>0</v>
      </c>
      <c r="N8437" s="3">
        <f t="shared" si="1183"/>
        <v>0</v>
      </c>
      <c r="O8437" s="3">
        <f>IF(H8437="Reg", MIN(Inputs!$B$2, I8437*Inputs!$B$10, (Inputs!$B$8-I8437)/Inputs!$B$9), 0)</f>
        <v>0</v>
      </c>
      <c r="P8437" s="3">
        <f t="shared" si="1184"/>
        <v>0</v>
      </c>
      <c r="Q8437" s="3">
        <f t="shared" si="1185"/>
        <v>0</v>
      </c>
      <c r="R8437" s="3">
        <f>I8437 + M8437*Inputs!$B$9 - N8437/Inputs!$B$10</f>
        <v>340</v>
      </c>
    </row>
    <row r="8438" spans="1:18" x14ac:dyDescent="0.3">
      <c r="A8438" s="4">
        <v>46374.5</v>
      </c>
      <c r="B8438" s="3">
        <v>31.87</v>
      </c>
      <c r="C8438" s="3">
        <v>0.5</v>
      </c>
      <c r="D8438" s="3">
        <f t="shared" si="1179"/>
        <v>42.914166666666667</v>
      </c>
      <c r="E8438" s="3">
        <f>MAX(B8438 - D8438/Inputs!$B$5, 0)</f>
        <v>0</v>
      </c>
      <c r="F8438" s="3">
        <f>MAX(D8438*Inputs!$B$5 - B8438, 0)</f>
        <v>5.8944666666666627</v>
      </c>
      <c r="G8438" s="3">
        <f t="shared" si="1180"/>
        <v>0.5</v>
      </c>
      <c r="H8438" t="str">
        <f t="shared" si="1181"/>
        <v>Charge</v>
      </c>
      <c r="I8438" s="3">
        <f t="shared" si="1186"/>
        <v>340</v>
      </c>
      <c r="J8438" s="3">
        <f t="shared" si="1187"/>
        <v>0</v>
      </c>
      <c r="K8438" s="3">
        <f>MIN(Inputs!$B$2, (Inputs!$B$8 - I8438)/Inputs!$B$9)</f>
        <v>0</v>
      </c>
      <c r="L8438" s="3">
        <f>MAX(MIN(Inputs!$B$2, I8438*Inputs!$B$10, Inputs!$B$8*Inputs!$B$4 - J8438), 0)</f>
        <v>170</v>
      </c>
      <c r="M8438" s="3">
        <f t="shared" si="1182"/>
        <v>0</v>
      </c>
      <c r="N8438" s="3">
        <f t="shared" si="1183"/>
        <v>0</v>
      </c>
      <c r="O8438" s="3">
        <f>IF(H8438="Reg", MIN(Inputs!$B$2, I8438*Inputs!$B$10, (Inputs!$B$8-I8438)/Inputs!$B$9), 0)</f>
        <v>0</v>
      </c>
      <c r="P8438" s="3">
        <f t="shared" si="1184"/>
        <v>0</v>
      </c>
      <c r="Q8438" s="3">
        <f t="shared" si="1185"/>
        <v>0</v>
      </c>
      <c r="R8438" s="3">
        <f>I8438 + M8438*Inputs!$B$9 - N8438/Inputs!$B$10</f>
        <v>340</v>
      </c>
    </row>
    <row r="8439" spans="1:18" x14ac:dyDescent="0.3">
      <c r="A8439" s="4">
        <v>46374.541666666657</v>
      </c>
      <c r="B8439" s="3">
        <v>34.164999999999999</v>
      </c>
      <c r="C8439" s="3">
        <v>0.56000000000000005</v>
      </c>
      <c r="D8439" s="3">
        <f t="shared" si="1179"/>
        <v>42.914166666666667</v>
      </c>
      <c r="E8439" s="3">
        <f>MAX(B8439 - D8439/Inputs!$B$5, 0)</f>
        <v>0</v>
      </c>
      <c r="F8439" s="3">
        <f>MAX(D8439*Inputs!$B$5 - B8439, 0)</f>
        <v>3.5994666666666646</v>
      </c>
      <c r="G8439" s="3">
        <f t="shared" si="1180"/>
        <v>0.56000000000000005</v>
      </c>
      <c r="H8439" t="str">
        <f t="shared" si="1181"/>
        <v>Charge</v>
      </c>
      <c r="I8439" s="3">
        <f t="shared" si="1186"/>
        <v>340</v>
      </c>
      <c r="J8439" s="3">
        <f t="shared" si="1187"/>
        <v>0</v>
      </c>
      <c r="K8439" s="3">
        <f>MIN(Inputs!$B$2, (Inputs!$B$8 - I8439)/Inputs!$B$9)</f>
        <v>0</v>
      </c>
      <c r="L8439" s="3">
        <f>MAX(MIN(Inputs!$B$2, I8439*Inputs!$B$10, Inputs!$B$8*Inputs!$B$4 - J8439), 0)</f>
        <v>170</v>
      </c>
      <c r="M8439" s="3">
        <f t="shared" si="1182"/>
        <v>0</v>
      </c>
      <c r="N8439" s="3">
        <f t="shared" si="1183"/>
        <v>0</v>
      </c>
      <c r="O8439" s="3">
        <f>IF(H8439="Reg", MIN(Inputs!$B$2, I8439*Inputs!$B$10, (Inputs!$B$8-I8439)/Inputs!$B$9), 0)</f>
        <v>0</v>
      </c>
      <c r="P8439" s="3">
        <f t="shared" si="1184"/>
        <v>0</v>
      </c>
      <c r="Q8439" s="3">
        <f t="shared" si="1185"/>
        <v>0</v>
      </c>
      <c r="R8439" s="3">
        <f>I8439 + M8439*Inputs!$B$9 - N8439/Inputs!$B$10</f>
        <v>340</v>
      </c>
    </row>
    <row r="8440" spans="1:18" x14ac:dyDescent="0.3">
      <c r="A8440" s="4">
        <v>46374.583333333343</v>
      </c>
      <c r="B8440" s="3">
        <v>37.172499999999999</v>
      </c>
      <c r="C8440" s="3">
        <v>0.65</v>
      </c>
      <c r="D8440" s="3">
        <f t="shared" si="1179"/>
        <v>42.914166666666667</v>
      </c>
      <c r="E8440" s="3">
        <f>MAX(B8440 - D8440/Inputs!$B$5, 0)</f>
        <v>0</v>
      </c>
      <c r="F8440" s="3">
        <f>MAX(D8440*Inputs!$B$5 - B8440, 0)</f>
        <v>0.59196666666666431</v>
      </c>
      <c r="G8440" s="3">
        <f t="shared" si="1180"/>
        <v>0.65</v>
      </c>
      <c r="H8440" t="str">
        <f t="shared" si="1181"/>
        <v>Reg</v>
      </c>
      <c r="I8440" s="3">
        <f t="shared" si="1186"/>
        <v>340</v>
      </c>
      <c r="J8440" s="3">
        <f t="shared" si="1187"/>
        <v>0</v>
      </c>
      <c r="K8440" s="3">
        <f>MIN(Inputs!$B$2, (Inputs!$B$8 - I8440)/Inputs!$B$9)</f>
        <v>0</v>
      </c>
      <c r="L8440" s="3">
        <f>MAX(MIN(Inputs!$B$2, I8440*Inputs!$B$10, Inputs!$B$8*Inputs!$B$4 - J8440), 0)</f>
        <v>170</v>
      </c>
      <c r="M8440" s="3">
        <f t="shared" si="1182"/>
        <v>0</v>
      </c>
      <c r="N8440" s="3">
        <f t="shared" si="1183"/>
        <v>0</v>
      </c>
      <c r="O8440" s="3">
        <f>IF(H8440="Reg", MIN(Inputs!$B$2, I8440*Inputs!$B$10, (Inputs!$B$8-I8440)/Inputs!$B$9), 0)</f>
        <v>0</v>
      </c>
      <c r="P8440" s="3">
        <f t="shared" si="1184"/>
        <v>0</v>
      </c>
      <c r="Q8440" s="3">
        <f t="shared" si="1185"/>
        <v>0</v>
      </c>
      <c r="R8440" s="3">
        <f>I8440 + M8440*Inputs!$B$9 - N8440/Inputs!$B$10</f>
        <v>340</v>
      </c>
    </row>
    <row r="8441" spans="1:18" x14ac:dyDescent="0.3">
      <c r="A8441" s="4">
        <v>46374.625</v>
      </c>
      <c r="B8441" s="3">
        <v>34.352499999999999</v>
      </c>
      <c r="C8441" s="3">
        <v>0.72</v>
      </c>
      <c r="D8441" s="3">
        <f t="shared" si="1179"/>
        <v>42.914166666666667</v>
      </c>
      <c r="E8441" s="3">
        <f>MAX(B8441 - D8441/Inputs!$B$5, 0)</f>
        <v>0</v>
      </c>
      <c r="F8441" s="3">
        <f>MAX(D8441*Inputs!$B$5 - B8441, 0)</f>
        <v>3.4119666666666646</v>
      </c>
      <c r="G8441" s="3">
        <f t="shared" si="1180"/>
        <v>0.72</v>
      </c>
      <c r="H8441" t="str">
        <f t="shared" si="1181"/>
        <v>Charge</v>
      </c>
      <c r="I8441" s="3">
        <f t="shared" si="1186"/>
        <v>340</v>
      </c>
      <c r="J8441" s="3">
        <f t="shared" si="1187"/>
        <v>0</v>
      </c>
      <c r="K8441" s="3">
        <f>MIN(Inputs!$B$2, (Inputs!$B$8 - I8441)/Inputs!$B$9)</f>
        <v>0</v>
      </c>
      <c r="L8441" s="3">
        <f>MAX(MIN(Inputs!$B$2, I8441*Inputs!$B$10, Inputs!$B$8*Inputs!$B$4 - J8441), 0)</f>
        <v>170</v>
      </c>
      <c r="M8441" s="3">
        <f t="shared" si="1182"/>
        <v>0</v>
      </c>
      <c r="N8441" s="3">
        <f t="shared" si="1183"/>
        <v>0</v>
      </c>
      <c r="O8441" s="3">
        <f>IF(H8441="Reg", MIN(Inputs!$B$2, I8441*Inputs!$B$10, (Inputs!$B$8-I8441)/Inputs!$B$9), 0)</f>
        <v>0</v>
      </c>
      <c r="P8441" s="3">
        <f t="shared" si="1184"/>
        <v>0</v>
      </c>
      <c r="Q8441" s="3">
        <f t="shared" si="1185"/>
        <v>0</v>
      </c>
      <c r="R8441" s="3">
        <f>I8441 + M8441*Inputs!$B$9 - N8441/Inputs!$B$10</f>
        <v>340</v>
      </c>
    </row>
    <row r="8442" spans="1:18" x14ac:dyDescent="0.3">
      <c r="A8442" s="4">
        <v>46374.666666666657</v>
      </c>
      <c r="B8442" s="3">
        <v>43.86</v>
      </c>
      <c r="C8442" s="3">
        <v>0.89</v>
      </c>
      <c r="D8442" s="3">
        <f t="shared" si="1179"/>
        <v>42.914166666666667</v>
      </c>
      <c r="E8442" s="3">
        <f>MAX(B8442 - D8442/Inputs!$B$5, 0)</f>
        <v>0</v>
      </c>
      <c r="F8442" s="3">
        <f>MAX(D8442*Inputs!$B$5 - B8442, 0)</f>
        <v>0</v>
      </c>
      <c r="G8442" s="3">
        <f t="shared" si="1180"/>
        <v>0.89</v>
      </c>
      <c r="H8442" t="str">
        <f t="shared" si="1181"/>
        <v>Reg</v>
      </c>
      <c r="I8442" s="3">
        <f t="shared" si="1186"/>
        <v>340</v>
      </c>
      <c r="J8442" s="3">
        <f t="shared" si="1187"/>
        <v>0</v>
      </c>
      <c r="K8442" s="3">
        <f>MIN(Inputs!$B$2, (Inputs!$B$8 - I8442)/Inputs!$B$9)</f>
        <v>0</v>
      </c>
      <c r="L8442" s="3">
        <f>MAX(MIN(Inputs!$B$2, I8442*Inputs!$B$10, Inputs!$B$8*Inputs!$B$4 - J8442), 0)</f>
        <v>170</v>
      </c>
      <c r="M8442" s="3">
        <f t="shared" si="1182"/>
        <v>0</v>
      </c>
      <c r="N8442" s="3">
        <f t="shared" si="1183"/>
        <v>0</v>
      </c>
      <c r="O8442" s="3">
        <f>IF(H8442="Reg", MIN(Inputs!$B$2, I8442*Inputs!$B$10, (Inputs!$B$8-I8442)/Inputs!$B$9), 0)</f>
        <v>0</v>
      </c>
      <c r="P8442" s="3">
        <f t="shared" si="1184"/>
        <v>0</v>
      </c>
      <c r="Q8442" s="3">
        <f t="shared" si="1185"/>
        <v>0</v>
      </c>
      <c r="R8442" s="3">
        <f>I8442 + M8442*Inputs!$B$9 - N8442/Inputs!$B$10</f>
        <v>340</v>
      </c>
    </row>
    <row r="8443" spans="1:18" x14ac:dyDescent="0.3">
      <c r="A8443" s="4">
        <v>46374.708333333343</v>
      </c>
      <c r="B8443" s="3">
        <v>74.465000000000003</v>
      </c>
      <c r="C8443" s="3">
        <v>0.88</v>
      </c>
      <c r="D8443" s="3">
        <f t="shared" si="1179"/>
        <v>42.914166666666667</v>
      </c>
      <c r="E8443" s="3">
        <f>MAX(B8443 - D8443/Inputs!$B$5, 0)</f>
        <v>25.698901515151519</v>
      </c>
      <c r="F8443" s="3">
        <f>MAX(D8443*Inputs!$B$5 - B8443, 0)</f>
        <v>0</v>
      </c>
      <c r="G8443" s="3">
        <f t="shared" si="1180"/>
        <v>0.88</v>
      </c>
      <c r="H8443" t="str">
        <f t="shared" si="1181"/>
        <v>Discharge</v>
      </c>
      <c r="I8443" s="3">
        <f t="shared" si="1186"/>
        <v>340</v>
      </c>
      <c r="J8443" s="3">
        <f t="shared" si="1187"/>
        <v>0</v>
      </c>
      <c r="K8443" s="3">
        <f>MIN(Inputs!$B$2, (Inputs!$B$8 - I8443)/Inputs!$B$9)</f>
        <v>0</v>
      </c>
      <c r="L8443" s="3">
        <f>MAX(MIN(Inputs!$B$2, I8443*Inputs!$B$10, Inputs!$B$8*Inputs!$B$4 - J8443), 0)</f>
        <v>170</v>
      </c>
      <c r="M8443" s="3">
        <f t="shared" si="1182"/>
        <v>0</v>
      </c>
      <c r="N8443" s="3">
        <f t="shared" si="1183"/>
        <v>170</v>
      </c>
      <c r="O8443" s="3">
        <f>IF(H8443="Reg", MIN(Inputs!$B$2, I8443*Inputs!$B$10, (Inputs!$B$8-I8443)/Inputs!$B$9), 0)</f>
        <v>0</v>
      </c>
      <c r="P8443" s="3">
        <f t="shared" si="1184"/>
        <v>12659.050000000001</v>
      </c>
      <c r="Q8443" s="3">
        <f t="shared" si="1185"/>
        <v>0</v>
      </c>
      <c r="R8443" s="3">
        <f>I8443 + M8443*Inputs!$B$9 - N8443/Inputs!$B$10</f>
        <v>158.77939109773115</v>
      </c>
    </row>
    <row r="8444" spans="1:18" x14ac:dyDescent="0.3">
      <c r="A8444" s="4">
        <v>46374.75</v>
      </c>
      <c r="B8444" s="3">
        <v>85.399999999999991</v>
      </c>
      <c r="C8444" s="3">
        <v>0.89</v>
      </c>
      <c r="D8444" s="3">
        <f t="shared" si="1179"/>
        <v>42.914166666666667</v>
      </c>
      <c r="E8444" s="3">
        <f>MAX(B8444 - D8444/Inputs!$B$5, 0)</f>
        <v>36.633901515151507</v>
      </c>
      <c r="F8444" s="3">
        <f>MAX(D8444*Inputs!$B$5 - B8444, 0)</f>
        <v>0</v>
      </c>
      <c r="G8444" s="3">
        <f t="shared" si="1180"/>
        <v>0.89</v>
      </c>
      <c r="H8444" t="str">
        <f t="shared" si="1181"/>
        <v>Discharge</v>
      </c>
      <c r="I8444" s="3">
        <f t="shared" si="1186"/>
        <v>158.77939109773115</v>
      </c>
      <c r="J8444" s="3">
        <f t="shared" si="1187"/>
        <v>170</v>
      </c>
      <c r="K8444" s="3">
        <f>MIN(Inputs!$B$2, (Inputs!$B$8 - I8444)/Inputs!$B$9)</f>
        <v>170</v>
      </c>
      <c r="L8444" s="3">
        <f>MAX(MIN(Inputs!$B$2, I8444*Inputs!$B$10, Inputs!$B$8*Inputs!$B$4 - J8444), 0)</f>
        <v>148.94827166799323</v>
      </c>
      <c r="M8444" s="3">
        <f t="shared" si="1182"/>
        <v>0</v>
      </c>
      <c r="N8444" s="3">
        <f t="shared" si="1183"/>
        <v>148.94827166799323</v>
      </c>
      <c r="O8444" s="3">
        <f>IF(H8444="Reg", MIN(Inputs!$B$2, I8444*Inputs!$B$10, (Inputs!$B$8-I8444)/Inputs!$B$9), 0)</f>
        <v>0</v>
      </c>
      <c r="P8444" s="3">
        <f t="shared" si="1184"/>
        <v>12720.18240044662</v>
      </c>
      <c r="Q8444" s="3">
        <f t="shared" si="1185"/>
        <v>0</v>
      </c>
      <c r="R8444" s="3">
        <f>I8444 + M8444*Inputs!$B$9 - N8444/Inputs!$B$10</f>
        <v>0</v>
      </c>
    </row>
    <row r="8445" spans="1:18" x14ac:dyDescent="0.3">
      <c r="A8445" s="4">
        <v>46374.791666666657</v>
      </c>
      <c r="B8445" s="3">
        <v>86.787499999999994</v>
      </c>
      <c r="C8445" s="3">
        <v>2</v>
      </c>
      <c r="D8445" s="3">
        <f t="shared" si="1179"/>
        <v>42.914166666666667</v>
      </c>
      <c r="E8445" s="3">
        <f>MAX(B8445 - D8445/Inputs!$B$5, 0)</f>
        <v>38.02140151515151</v>
      </c>
      <c r="F8445" s="3">
        <f>MAX(D8445*Inputs!$B$5 - B8445, 0)</f>
        <v>0</v>
      </c>
      <c r="G8445" s="3">
        <f t="shared" si="1180"/>
        <v>2</v>
      </c>
      <c r="H8445" t="str">
        <f t="shared" si="1181"/>
        <v>Discharge</v>
      </c>
      <c r="I8445" s="3">
        <f t="shared" si="1186"/>
        <v>0</v>
      </c>
      <c r="J8445" s="3">
        <f t="shared" si="1187"/>
        <v>318.94827166799325</v>
      </c>
      <c r="K8445" s="3">
        <f>MIN(Inputs!$B$2, (Inputs!$B$8 - I8445)/Inputs!$B$9)</f>
        <v>170</v>
      </c>
      <c r="L8445" s="3">
        <f>MAX(MIN(Inputs!$B$2, I8445*Inputs!$B$10, Inputs!$B$8*Inputs!$B$4 - J8445), 0)</f>
        <v>0</v>
      </c>
      <c r="M8445" s="3">
        <f t="shared" si="1182"/>
        <v>0</v>
      </c>
      <c r="N8445" s="3">
        <f t="shared" si="1183"/>
        <v>0</v>
      </c>
      <c r="O8445" s="3">
        <f>IF(H8445="Reg", MIN(Inputs!$B$2, I8445*Inputs!$B$10, (Inputs!$B$8-I8445)/Inputs!$B$9), 0)</f>
        <v>0</v>
      </c>
      <c r="P8445" s="3">
        <f t="shared" si="1184"/>
        <v>0</v>
      </c>
      <c r="Q8445" s="3">
        <f t="shared" si="1185"/>
        <v>0</v>
      </c>
      <c r="R8445" s="3">
        <f>I8445 + M8445*Inputs!$B$9 - N8445/Inputs!$B$10</f>
        <v>0</v>
      </c>
    </row>
    <row r="8446" spans="1:18" x14ac:dyDescent="0.3">
      <c r="A8446" s="4">
        <v>46374.833333333343</v>
      </c>
      <c r="B8446" s="3">
        <v>74.682500000000005</v>
      </c>
      <c r="C8446" s="3">
        <v>3</v>
      </c>
      <c r="D8446" s="3">
        <f t="shared" si="1179"/>
        <v>42.914166666666667</v>
      </c>
      <c r="E8446" s="3">
        <f>MAX(B8446 - D8446/Inputs!$B$5, 0)</f>
        <v>25.91640151515152</v>
      </c>
      <c r="F8446" s="3">
        <f>MAX(D8446*Inputs!$B$5 - B8446, 0)</f>
        <v>0</v>
      </c>
      <c r="G8446" s="3">
        <f t="shared" si="1180"/>
        <v>3</v>
      </c>
      <c r="H8446" t="str">
        <f t="shared" si="1181"/>
        <v>Discharge</v>
      </c>
      <c r="I8446" s="3">
        <f t="shared" si="1186"/>
        <v>0</v>
      </c>
      <c r="J8446" s="3">
        <f t="shared" si="1187"/>
        <v>318.94827166799325</v>
      </c>
      <c r="K8446" s="3">
        <f>MIN(Inputs!$B$2, (Inputs!$B$8 - I8446)/Inputs!$B$9)</f>
        <v>170</v>
      </c>
      <c r="L8446" s="3">
        <f>MAX(MIN(Inputs!$B$2, I8446*Inputs!$B$10, Inputs!$B$8*Inputs!$B$4 - J8446), 0)</f>
        <v>0</v>
      </c>
      <c r="M8446" s="3">
        <f t="shared" si="1182"/>
        <v>0</v>
      </c>
      <c r="N8446" s="3">
        <f t="shared" si="1183"/>
        <v>0</v>
      </c>
      <c r="O8446" s="3">
        <f>IF(H8446="Reg", MIN(Inputs!$B$2, I8446*Inputs!$B$10, (Inputs!$B$8-I8446)/Inputs!$B$9), 0)</f>
        <v>0</v>
      </c>
      <c r="P8446" s="3">
        <f t="shared" si="1184"/>
        <v>0</v>
      </c>
      <c r="Q8446" s="3">
        <f t="shared" si="1185"/>
        <v>0</v>
      </c>
      <c r="R8446" s="3">
        <f>I8446 + M8446*Inputs!$B$9 - N8446/Inputs!$B$10</f>
        <v>0</v>
      </c>
    </row>
    <row r="8447" spans="1:18" x14ac:dyDescent="0.3">
      <c r="A8447" s="4">
        <v>46374.875</v>
      </c>
      <c r="B8447" s="3">
        <v>54.647500000000001</v>
      </c>
      <c r="C8447" s="3">
        <v>3</v>
      </c>
      <c r="D8447" s="3">
        <f t="shared" si="1179"/>
        <v>42.914166666666667</v>
      </c>
      <c r="E8447" s="3">
        <f>MAX(B8447 - D8447/Inputs!$B$5, 0)</f>
        <v>5.8814015151515164</v>
      </c>
      <c r="F8447" s="3">
        <f>MAX(D8447*Inputs!$B$5 - B8447, 0)</f>
        <v>0</v>
      </c>
      <c r="G8447" s="3">
        <f t="shared" si="1180"/>
        <v>3</v>
      </c>
      <c r="H8447" t="str">
        <f t="shared" si="1181"/>
        <v>Discharge</v>
      </c>
      <c r="I8447" s="3">
        <f t="shared" si="1186"/>
        <v>0</v>
      </c>
      <c r="J8447" s="3">
        <f t="shared" si="1187"/>
        <v>318.94827166799325</v>
      </c>
      <c r="K8447" s="3">
        <f>MIN(Inputs!$B$2, (Inputs!$B$8 - I8447)/Inputs!$B$9)</f>
        <v>170</v>
      </c>
      <c r="L8447" s="3">
        <f>MAX(MIN(Inputs!$B$2, I8447*Inputs!$B$10, Inputs!$B$8*Inputs!$B$4 - J8447), 0)</f>
        <v>0</v>
      </c>
      <c r="M8447" s="3">
        <f t="shared" si="1182"/>
        <v>0</v>
      </c>
      <c r="N8447" s="3">
        <f t="shared" si="1183"/>
        <v>0</v>
      </c>
      <c r="O8447" s="3">
        <f>IF(H8447="Reg", MIN(Inputs!$B$2, I8447*Inputs!$B$10, (Inputs!$B$8-I8447)/Inputs!$B$9), 0)</f>
        <v>0</v>
      </c>
      <c r="P8447" s="3">
        <f t="shared" si="1184"/>
        <v>0</v>
      </c>
      <c r="Q8447" s="3">
        <f t="shared" si="1185"/>
        <v>0</v>
      </c>
      <c r="R8447" s="3">
        <f>I8447 + M8447*Inputs!$B$9 - N8447/Inputs!$B$10</f>
        <v>0</v>
      </c>
    </row>
    <row r="8448" spans="1:18" x14ac:dyDescent="0.3">
      <c r="A8448" s="4">
        <v>46374.916666666657</v>
      </c>
      <c r="B8448" s="3">
        <v>44.092500000000001</v>
      </c>
      <c r="C8448" s="3">
        <v>3</v>
      </c>
      <c r="D8448" s="3">
        <f t="shared" si="1179"/>
        <v>42.914166666666667</v>
      </c>
      <c r="E8448" s="3">
        <f>MAX(B8448 - D8448/Inputs!$B$5, 0)</f>
        <v>0</v>
      </c>
      <c r="F8448" s="3">
        <f>MAX(D8448*Inputs!$B$5 - B8448, 0)</f>
        <v>0</v>
      </c>
      <c r="G8448" s="3">
        <f t="shared" si="1180"/>
        <v>3</v>
      </c>
      <c r="H8448" t="str">
        <f t="shared" si="1181"/>
        <v>Reg</v>
      </c>
      <c r="I8448" s="3">
        <f t="shared" si="1186"/>
        <v>0</v>
      </c>
      <c r="J8448" s="3">
        <f t="shared" si="1187"/>
        <v>318.94827166799325</v>
      </c>
      <c r="K8448" s="3">
        <f>MIN(Inputs!$B$2, (Inputs!$B$8 - I8448)/Inputs!$B$9)</f>
        <v>170</v>
      </c>
      <c r="L8448" s="3">
        <f>MAX(MIN(Inputs!$B$2, I8448*Inputs!$B$10, Inputs!$B$8*Inputs!$B$4 - J8448), 0)</f>
        <v>0</v>
      </c>
      <c r="M8448" s="3">
        <f t="shared" si="1182"/>
        <v>0</v>
      </c>
      <c r="N8448" s="3">
        <f t="shared" si="1183"/>
        <v>0</v>
      </c>
      <c r="O8448" s="3">
        <f>IF(H8448="Reg", MIN(Inputs!$B$2, I8448*Inputs!$B$10, (Inputs!$B$8-I8448)/Inputs!$B$9), 0)</f>
        <v>0</v>
      </c>
      <c r="P8448" s="3">
        <f t="shared" si="1184"/>
        <v>0</v>
      </c>
      <c r="Q8448" s="3">
        <f t="shared" si="1185"/>
        <v>0</v>
      </c>
      <c r="R8448" s="3">
        <f>I8448 + M8448*Inputs!$B$9 - N8448/Inputs!$B$10</f>
        <v>0</v>
      </c>
    </row>
    <row r="8449" spans="1:18" x14ac:dyDescent="0.3">
      <c r="A8449" s="4">
        <v>46374.958333333343</v>
      </c>
      <c r="B8449" s="3">
        <v>41.682499999999997</v>
      </c>
      <c r="C8449" s="3">
        <v>3.14</v>
      </c>
      <c r="D8449" s="3">
        <f t="shared" si="1179"/>
        <v>42.914166666666667</v>
      </c>
      <c r="E8449" s="3">
        <f>MAX(B8449 - D8449/Inputs!$B$5, 0)</f>
        <v>0</v>
      </c>
      <c r="F8449" s="3">
        <f>MAX(D8449*Inputs!$B$5 - B8449, 0)</f>
        <v>0</v>
      </c>
      <c r="G8449" s="3">
        <f t="shared" si="1180"/>
        <v>3.14</v>
      </c>
      <c r="H8449" t="str">
        <f t="shared" si="1181"/>
        <v>Reg</v>
      </c>
      <c r="I8449" s="3">
        <f t="shared" si="1186"/>
        <v>0</v>
      </c>
      <c r="J8449" s="3">
        <f t="shared" si="1187"/>
        <v>318.94827166799325</v>
      </c>
      <c r="K8449" s="3">
        <f>MIN(Inputs!$B$2, (Inputs!$B$8 - I8449)/Inputs!$B$9)</f>
        <v>170</v>
      </c>
      <c r="L8449" s="3">
        <f>MAX(MIN(Inputs!$B$2, I8449*Inputs!$B$10, Inputs!$B$8*Inputs!$B$4 - J8449), 0)</f>
        <v>0</v>
      </c>
      <c r="M8449" s="3">
        <f t="shared" si="1182"/>
        <v>0</v>
      </c>
      <c r="N8449" s="3">
        <f t="shared" si="1183"/>
        <v>0</v>
      </c>
      <c r="O8449" s="3">
        <f>IF(H8449="Reg", MIN(Inputs!$B$2, I8449*Inputs!$B$10, (Inputs!$B$8-I8449)/Inputs!$B$9), 0)</f>
        <v>0</v>
      </c>
      <c r="P8449" s="3">
        <f t="shared" si="1184"/>
        <v>0</v>
      </c>
      <c r="Q8449" s="3">
        <f t="shared" si="1185"/>
        <v>0</v>
      </c>
      <c r="R8449" s="3">
        <f>I8449 + M8449*Inputs!$B$9 - N8449/Inputs!$B$10</f>
        <v>0</v>
      </c>
    </row>
    <row r="8450" spans="1:18" x14ac:dyDescent="0.3">
      <c r="A8450" s="4">
        <v>46375</v>
      </c>
      <c r="B8450" s="3">
        <v>25.245000000000001</v>
      </c>
      <c r="C8450" s="3">
        <v>1.22</v>
      </c>
      <c r="D8450" s="3">
        <f t="shared" ref="D8450:D8513" si="1188">AVERAGEIFS(B:B, A:A, "&gt;="&amp;INT(A8450), A:A, "&lt;"&amp;INT(A8450)+1)</f>
        <v>45.733437500000001</v>
      </c>
      <c r="E8450" s="3">
        <f>MAX(B8450 - D8450/Inputs!$B$5, 0)</f>
        <v>0</v>
      </c>
      <c r="F8450" s="3">
        <f>MAX(D8450*Inputs!$B$5 - B8450, 0)</f>
        <v>15.000425000000003</v>
      </c>
      <c r="G8450" s="3">
        <f t="shared" ref="G8450:G8513" si="1189">C8450</f>
        <v>1.22</v>
      </c>
      <c r="H8450" t="str">
        <f t="shared" ref="H8450:H8513" si="1190">IF(MAX(E8450, F8450, G8450)&lt;=0, "Idle", IF(AND(G8450&gt;=E8450, G8450&gt;=F8450), "Reg", IF(E8450&gt;=F8450, "Discharge", "Charge")))</f>
        <v>Charge</v>
      </c>
      <c r="I8450" s="3">
        <f t="shared" si="1186"/>
        <v>0</v>
      </c>
      <c r="J8450" s="3">
        <f t="shared" si="1187"/>
        <v>0</v>
      </c>
      <c r="K8450" s="3">
        <f>MIN(Inputs!$B$2, (Inputs!$B$8 - I8450)/Inputs!$B$9)</f>
        <v>170</v>
      </c>
      <c r="L8450" s="3">
        <f>MAX(MIN(Inputs!$B$2, I8450*Inputs!$B$10, Inputs!$B$8*Inputs!$B$4 - J8450), 0)</f>
        <v>0</v>
      </c>
      <c r="M8450" s="3">
        <f t="shared" ref="M8450:M8513" si="1191">IF(H8450="Charge", K8450, 0)</f>
        <v>170</v>
      </c>
      <c r="N8450" s="3">
        <f t="shared" ref="N8450:N8513" si="1192">IF(H8450="Discharge", L8450, 0)</f>
        <v>0</v>
      </c>
      <c r="O8450" s="3">
        <f>IF(H8450="Reg", MIN(Inputs!$B$2, I8450*Inputs!$B$10, (Inputs!$B$8-I8450)/Inputs!$B$9), 0)</f>
        <v>0</v>
      </c>
      <c r="P8450" s="3">
        <f t="shared" ref="P8450:P8513" si="1193">(N8450 - M8450) * B8450</f>
        <v>-4291.6500000000005</v>
      </c>
      <c r="Q8450" s="3">
        <f t="shared" ref="Q8450:Q8513" si="1194">O8450 * C8450</f>
        <v>0</v>
      </c>
      <c r="R8450" s="3">
        <f>I8450 + M8450*Inputs!$B$9 - N8450/Inputs!$B$10</f>
        <v>159.4741358339966</v>
      </c>
    </row>
    <row r="8451" spans="1:18" x14ac:dyDescent="0.3">
      <c r="A8451" s="4">
        <v>46375.041666666657</v>
      </c>
      <c r="B8451" s="3">
        <v>25.270000000000003</v>
      </c>
      <c r="C8451" s="3">
        <v>1.0900000000000001</v>
      </c>
      <c r="D8451" s="3">
        <f t="shared" si="1188"/>
        <v>45.733437500000001</v>
      </c>
      <c r="E8451" s="3">
        <f>MAX(B8451 - D8451/Inputs!$B$5, 0)</f>
        <v>0</v>
      </c>
      <c r="F8451" s="3">
        <f>MAX(D8451*Inputs!$B$5 - B8451, 0)</f>
        <v>14.975425000000001</v>
      </c>
      <c r="G8451" s="3">
        <f t="shared" si="1189"/>
        <v>1.0900000000000001</v>
      </c>
      <c r="H8451" t="str">
        <f t="shared" si="1190"/>
        <v>Charge</v>
      </c>
      <c r="I8451" s="3">
        <f t="shared" ref="I8451:I8514" si="1195">R8450</f>
        <v>159.4741358339966</v>
      </c>
      <c r="J8451" s="3">
        <f t="shared" ref="J8451:J8514" si="1196">IF(INT(A8451)=INT(A8450), J8450 + N8450, 0)</f>
        <v>0</v>
      </c>
      <c r="K8451" s="3">
        <f>MIN(Inputs!$B$2, (Inputs!$B$8 - I8451)/Inputs!$B$9)</f>
        <v>170</v>
      </c>
      <c r="L8451" s="3">
        <f>MAX(MIN(Inputs!$B$2, I8451*Inputs!$B$10, Inputs!$B$8*Inputs!$B$4 - J8451), 0)</f>
        <v>149.6</v>
      </c>
      <c r="M8451" s="3">
        <f t="shared" si="1191"/>
        <v>170</v>
      </c>
      <c r="N8451" s="3">
        <f t="shared" si="1192"/>
        <v>0</v>
      </c>
      <c r="O8451" s="3">
        <f>IF(H8451="Reg", MIN(Inputs!$B$2, I8451*Inputs!$B$10, (Inputs!$B$8-I8451)/Inputs!$B$9), 0)</f>
        <v>0</v>
      </c>
      <c r="P8451" s="3">
        <f t="shared" si="1193"/>
        <v>-4295.9000000000005</v>
      </c>
      <c r="Q8451" s="3">
        <f t="shared" si="1194"/>
        <v>0</v>
      </c>
      <c r="R8451" s="3">
        <f>I8451 + M8451*Inputs!$B$9 - N8451/Inputs!$B$10</f>
        <v>318.9482716679932</v>
      </c>
    </row>
    <row r="8452" spans="1:18" x14ac:dyDescent="0.3">
      <c r="A8452" s="4">
        <v>46375.083333333343</v>
      </c>
      <c r="B8452" s="3">
        <v>25.5625</v>
      </c>
      <c r="C8452" s="3">
        <v>1.31</v>
      </c>
      <c r="D8452" s="3">
        <f t="shared" si="1188"/>
        <v>45.733437500000001</v>
      </c>
      <c r="E8452" s="3">
        <f>MAX(B8452 - D8452/Inputs!$B$5, 0)</f>
        <v>0</v>
      </c>
      <c r="F8452" s="3">
        <f>MAX(D8452*Inputs!$B$5 - B8452, 0)</f>
        <v>14.682925000000004</v>
      </c>
      <c r="G8452" s="3">
        <f t="shared" si="1189"/>
        <v>1.31</v>
      </c>
      <c r="H8452" t="str">
        <f t="shared" si="1190"/>
        <v>Charge</v>
      </c>
      <c r="I8452" s="3">
        <f t="shared" si="1195"/>
        <v>318.9482716679932</v>
      </c>
      <c r="J8452" s="3">
        <f t="shared" si="1196"/>
        <v>0</v>
      </c>
      <c r="K8452" s="3">
        <f>MIN(Inputs!$B$2, (Inputs!$B$8 - I8452)/Inputs!$B$9)</f>
        <v>22.44121780453775</v>
      </c>
      <c r="L8452" s="3">
        <f>MAX(MIN(Inputs!$B$2, I8452*Inputs!$B$10, Inputs!$B$8*Inputs!$B$4 - J8452), 0)</f>
        <v>170</v>
      </c>
      <c r="M8452" s="3">
        <f t="shared" si="1191"/>
        <v>22.44121780453775</v>
      </c>
      <c r="N8452" s="3">
        <f t="shared" si="1192"/>
        <v>0</v>
      </c>
      <c r="O8452" s="3">
        <f>IF(H8452="Reg", MIN(Inputs!$B$2, I8452*Inputs!$B$10, (Inputs!$B$8-I8452)/Inputs!$B$9), 0)</f>
        <v>0</v>
      </c>
      <c r="P8452" s="3">
        <f t="shared" si="1193"/>
        <v>-573.65363012849627</v>
      </c>
      <c r="Q8452" s="3">
        <f t="shared" si="1194"/>
        <v>0</v>
      </c>
      <c r="R8452" s="3">
        <f>I8452 + M8452*Inputs!$B$9 - N8452/Inputs!$B$10</f>
        <v>340</v>
      </c>
    </row>
    <row r="8453" spans="1:18" x14ac:dyDescent="0.3">
      <c r="A8453" s="4">
        <v>46375.125</v>
      </c>
      <c r="B8453" s="3">
        <v>27.322499999999998</v>
      </c>
      <c r="C8453" s="3">
        <v>0.88</v>
      </c>
      <c r="D8453" s="3">
        <f t="shared" si="1188"/>
        <v>45.733437500000001</v>
      </c>
      <c r="E8453" s="3">
        <f>MAX(B8453 - D8453/Inputs!$B$5, 0)</f>
        <v>0</v>
      </c>
      <c r="F8453" s="3">
        <f>MAX(D8453*Inputs!$B$5 - B8453, 0)</f>
        <v>12.922925000000006</v>
      </c>
      <c r="G8453" s="3">
        <f t="shared" si="1189"/>
        <v>0.88</v>
      </c>
      <c r="H8453" t="str">
        <f t="shared" si="1190"/>
        <v>Charge</v>
      </c>
      <c r="I8453" s="3">
        <f t="shared" si="1195"/>
        <v>340</v>
      </c>
      <c r="J8453" s="3">
        <f t="shared" si="1196"/>
        <v>0</v>
      </c>
      <c r="K8453" s="3">
        <f>MIN(Inputs!$B$2, (Inputs!$B$8 - I8453)/Inputs!$B$9)</f>
        <v>0</v>
      </c>
      <c r="L8453" s="3">
        <f>MAX(MIN(Inputs!$B$2, I8453*Inputs!$B$10, Inputs!$B$8*Inputs!$B$4 - J8453), 0)</f>
        <v>170</v>
      </c>
      <c r="M8453" s="3">
        <f t="shared" si="1191"/>
        <v>0</v>
      </c>
      <c r="N8453" s="3">
        <f t="shared" si="1192"/>
        <v>0</v>
      </c>
      <c r="O8453" s="3">
        <f>IF(H8453="Reg", MIN(Inputs!$B$2, I8453*Inputs!$B$10, (Inputs!$B$8-I8453)/Inputs!$B$9), 0)</f>
        <v>0</v>
      </c>
      <c r="P8453" s="3">
        <f t="shared" si="1193"/>
        <v>0</v>
      </c>
      <c r="Q8453" s="3">
        <f t="shared" si="1194"/>
        <v>0</v>
      </c>
      <c r="R8453" s="3">
        <f>I8453 + M8453*Inputs!$B$9 - N8453/Inputs!$B$10</f>
        <v>340</v>
      </c>
    </row>
    <row r="8454" spans="1:18" x14ac:dyDescent="0.3">
      <c r="A8454" s="4">
        <v>46375.166666666657</v>
      </c>
      <c r="B8454" s="3">
        <v>33.56</v>
      </c>
      <c r="C8454" s="3">
        <v>0.88</v>
      </c>
      <c r="D8454" s="3">
        <f t="shared" si="1188"/>
        <v>45.733437500000001</v>
      </c>
      <c r="E8454" s="3">
        <f>MAX(B8454 - D8454/Inputs!$B$5, 0)</f>
        <v>0</v>
      </c>
      <c r="F8454" s="3">
        <f>MAX(D8454*Inputs!$B$5 - B8454, 0)</f>
        <v>6.6854250000000022</v>
      </c>
      <c r="G8454" s="3">
        <f t="shared" si="1189"/>
        <v>0.88</v>
      </c>
      <c r="H8454" t="str">
        <f t="shared" si="1190"/>
        <v>Charge</v>
      </c>
      <c r="I8454" s="3">
        <f t="shared" si="1195"/>
        <v>340</v>
      </c>
      <c r="J8454" s="3">
        <f t="shared" si="1196"/>
        <v>0</v>
      </c>
      <c r="K8454" s="3">
        <f>MIN(Inputs!$B$2, (Inputs!$B$8 - I8454)/Inputs!$B$9)</f>
        <v>0</v>
      </c>
      <c r="L8454" s="3">
        <f>MAX(MIN(Inputs!$B$2, I8454*Inputs!$B$10, Inputs!$B$8*Inputs!$B$4 - J8454), 0)</f>
        <v>170</v>
      </c>
      <c r="M8454" s="3">
        <f t="shared" si="1191"/>
        <v>0</v>
      </c>
      <c r="N8454" s="3">
        <f t="shared" si="1192"/>
        <v>0</v>
      </c>
      <c r="O8454" s="3">
        <f>IF(H8454="Reg", MIN(Inputs!$B$2, I8454*Inputs!$B$10, (Inputs!$B$8-I8454)/Inputs!$B$9), 0)</f>
        <v>0</v>
      </c>
      <c r="P8454" s="3">
        <f t="shared" si="1193"/>
        <v>0</v>
      </c>
      <c r="Q8454" s="3">
        <f t="shared" si="1194"/>
        <v>0</v>
      </c>
      <c r="R8454" s="3">
        <f>I8454 + M8454*Inputs!$B$9 - N8454/Inputs!$B$10</f>
        <v>340</v>
      </c>
    </row>
    <row r="8455" spans="1:18" x14ac:dyDescent="0.3">
      <c r="A8455" s="4">
        <v>46375.208333333343</v>
      </c>
      <c r="B8455" s="3">
        <v>62.977500000000006</v>
      </c>
      <c r="C8455" s="3">
        <v>1.1499999999999999</v>
      </c>
      <c r="D8455" s="3">
        <f t="shared" si="1188"/>
        <v>45.733437500000001</v>
      </c>
      <c r="E8455" s="3">
        <f>MAX(B8455 - D8455/Inputs!$B$5, 0)</f>
        <v>11.007684659090913</v>
      </c>
      <c r="F8455" s="3">
        <f>MAX(D8455*Inputs!$B$5 - B8455, 0)</f>
        <v>0</v>
      </c>
      <c r="G8455" s="3">
        <f t="shared" si="1189"/>
        <v>1.1499999999999999</v>
      </c>
      <c r="H8455" t="str">
        <f t="shared" si="1190"/>
        <v>Discharge</v>
      </c>
      <c r="I8455" s="3">
        <f t="shared" si="1195"/>
        <v>340</v>
      </c>
      <c r="J8455" s="3">
        <f t="shared" si="1196"/>
        <v>0</v>
      </c>
      <c r="K8455" s="3">
        <f>MIN(Inputs!$B$2, (Inputs!$B$8 - I8455)/Inputs!$B$9)</f>
        <v>0</v>
      </c>
      <c r="L8455" s="3">
        <f>MAX(MIN(Inputs!$B$2, I8455*Inputs!$B$10, Inputs!$B$8*Inputs!$B$4 - J8455), 0)</f>
        <v>170</v>
      </c>
      <c r="M8455" s="3">
        <f t="shared" si="1191"/>
        <v>0</v>
      </c>
      <c r="N8455" s="3">
        <f t="shared" si="1192"/>
        <v>170</v>
      </c>
      <c r="O8455" s="3">
        <f>IF(H8455="Reg", MIN(Inputs!$B$2, I8455*Inputs!$B$10, (Inputs!$B$8-I8455)/Inputs!$B$9), 0)</f>
        <v>0</v>
      </c>
      <c r="P8455" s="3">
        <f t="shared" si="1193"/>
        <v>10706.175000000001</v>
      </c>
      <c r="Q8455" s="3">
        <f t="shared" si="1194"/>
        <v>0</v>
      </c>
      <c r="R8455" s="3">
        <f>I8455 + M8455*Inputs!$B$9 - N8455/Inputs!$B$10</f>
        <v>158.77939109773115</v>
      </c>
    </row>
    <row r="8456" spans="1:18" x14ac:dyDescent="0.3">
      <c r="A8456" s="4">
        <v>46375.25</v>
      </c>
      <c r="B8456" s="3">
        <v>127.935</v>
      </c>
      <c r="C8456" s="3">
        <v>3</v>
      </c>
      <c r="D8456" s="3">
        <f t="shared" si="1188"/>
        <v>45.733437500000001</v>
      </c>
      <c r="E8456" s="3">
        <f>MAX(B8456 - D8456/Inputs!$B$5, 0)</f>
        <v>75.965184659090909</v>
      </c>
      <c r="F8456" s="3">
        <f>MAX(D8456*Inputs!$B$5 - B8456, 0)</f>
        <v>0</v>
      </c>
      <c r="G8456" s="3">
        <f t="shared" si="1189"/>
        <v>3</v>
      </c>
      <c r="H8456" t="str">
        <f t="shared" si="1190"/>
        <v>Discharge</v>
      </c>
      <c r="I8456" s="3">
        <f t="shared" si="1195"/>
        <v>158.77939109773115</v>
      </c>
      <c r="J8456" s="3">
        <f t="shared" si="1196"/>
        <v>170</v>
      </c>
      <c r="K8456" s="3">
        <f>MIN(Inputs!$B$2, (Inputs!$B$8 - I8456)/Inputs!$B$9)</f>
        <v>170</v>
      </c>
      <c r="L8456" s="3">
        <f>MAX(MIN(Inputs!$B$2, I8456*Inputs!$B$10, Inputs!$B$8*Inputs!$B$4 - J8456), 0)</f>
        <v>148.94827166799323</v>
      </c>
      <c r="M8456" s="3">
        <f t="shared" si="1191"/>
        <v>0</v>
      </c>
      <c r="N8456" s="3">
        <f t="shared" si="1192"/>
        <v>148.94827166799323</v>
      </c>
      <c r="O8456" s="3">
        <f>IF(H8456="Reg", MIN(Inputs!$B$2, I8456*Inputs!$B$10, (Inputs!$B$8-I8456)/Inputs!$B$9), 0)</f>
        <v>0</v>
      </c>
      <c r="P8456" s="3">
        <f t="shared" si="1193"/>
        <v>19055.697135844715</v>
      </c>
      <c r="Q8456" s="3">
        <f t="shared" si="1194"/>
        <v>0</v>
      </c>
      <c r="R8456" s="3">
        <f>I8456 + M8456*Inputs!$B$9 - N8456/Inputs!$B$10</f>
        <v>0</v>
      </c>
    </row>
    <row r="8457" spans="1:18" x14ac:dyDescent="0.3">
      <c r="A8457" s="4">
        <v>46375.291666666657</v>
      </c>
      <c r="B8457" s="3">
        <v>154.20000000000002</v>
      </c>
      <c r="C8457" s="3">
        <v>3.75</v>
      </c>
      <c r="D8457" s="3">
        <f t="shared" si="1188"/>
        <v>45.733437500000001</v>
      </c>
      <c r="E8457" s="3">
        <f>MAX(B8457 - D8457/Inputs!$B$5, 0)</f>
        <v>102.23018465909092</v>
      </c>
      <c r="F8457" s="3">
        <f>MAX(D8457*Inputs!$B$5 - B8457, 0)</f>
        <v>0</v>
      </c>
      <c r="G8457" s="3">
        <f t="shared" si="1189"/>
        <v>3.75</v>
      </c>
      <c r="H8457" t="str">
        <f t="shared" si="1190"/>
        <v>Discharge</v>
      </c>
      <c r="I8457" s="3">
        <f t="shared" si="1195"/>
        <v>0</v>
      </c>
      <c r="J8457" s="3">
        <f t="shared" si="1196"/>
        <v>318.94827166799325</v>
      </c>
      <c r="K8457" s="3">
        <f>MIN(Inputs!$B$2, (Inputs!$B$8 - I8457)/Inputs!$B$9)</f>
        <v>170</v>
      </c>
      <c r="L8457" s="3">
        <f>MAX(MIN(Inputs!$B$2, I8457*Inputs!$B$10, Inputs!$B$8*Inputs!$B$4 - J8457), 0)</f>
        <v>0</v>
      </c>
      <c r="M8457" s="3">
        <f t="shared" si="1191"/>
        <v>0</v>
      </c>
      <c r="N8457" s="3">
        <f t="shared" si="1192"/>
        <v>0</v>
      </c>
      <c r="O8457" s="3">
        <f>IF(H8457="Reg", MIN(Inputs!$B$2, I8457*Inputs!$B$10, (Inputs!$B$8-I8457)/Inputs!$B$9), 0)</f>
        <v>0</v>
      </c>
      <c r="P8457" s="3">
        <f t="shared" si="1193"/>
        <v>0</v>
      </c>
      <c r="Q8457" s="3">
        <f t="shared" si="1194"/>
        <v>0</v>
      </c>
      <c r="R8457" s="3">
        <f>I8457 + M8457*Inputs!$B$9 - N8457/Inputs!$B$10</f>
        <v>0</v>
      </c>
    </row>
    <row r="8458" spans="1:18" x14ac:dyDescent="0.3">
      <c r="A8458" s="4">
        <v>46375.333333333343</v>
      </c>
      <c r="B8458" s="3">
        <v>36.270000000000003</v>
      </c>
      <c r="C8458" s="3">
        <v>3</v>
      </c>
      <c r="D8458" s="3">
        <f t="shared" si="1188"/>
        <v>45.733437500000001</v>
      </c>
      <c r="E8458" s="3">
        <f>MAX(B8458 - D8458/Inputs!$B$5, 0)</f>
        <v>0</v>
      </c>
      <c r="F8458" s="3">
        <f>MAX(D8458*Inputs!$B$5 - B8458, 0)</f>
        <v>3.9754250000000013</v>
      </c>
      <c r="G8458" s="3">
        <f t="shared" si="1189"/>
        <v>3</v>
      </c>
      <c r="H8458" t="str">
        <f t="shared" si="1190"/>
        <v>Charge</v>
      </c>
      <c r="I8458" s="3">
        <f t="shared" si="1195"/>
        <v>0</v>
      </c>
      <c r="J8458" s="3">
        <f t="shared" si="1196"/>
        <v>318.94827166799325</v>
      </c>
      <c r="K8458" s="3">
        <f>MIN(Inputs!$B$2, (Inputs!$B$8 - I8458)/Inputs!$B$9)</f>
        <v>170</v>
      </c>
      <c r="L8458" s="3">
        <f>MAX(MIN(Inputs!$B$2, I8458*Inputs!$B$10, Inputs!$B$8*Inputs!$B$4 - J8458), 0)</f>
        <v>0</v>
      </c>
      <c r="M8458" s="3">
        <f t="shared" si="1191"/>
        <v>170</v>
      </c>
      <c r="N8458" s="3">
        <f t="shared" si="1192"/>
        <v>0</v>
      </c>
      <c r="O8458" s="3">
        <f>IF(H8458="Reg", MIN(Inputs!$B$2, I8458*Inputs!$B$10, (Inputs!$B$8-I8458)/Inputs!$B$9), 0)</f>
        <v>0</v>
      </c>
      <c r="P8458" s="3">
        <f t="shared" si="1193"/>
        <v>-6165.9000000000005</v>
      </c>
      <c r="Q8458" s="3">
        <f t="shared" si="1194"/>
        <v>0</v>
      </c>
      <c r="R8458" s="3">
        <f>I8458 + M8458*Inputs!$B$9 - N8458/Inputs!$B$10</f>
        <v>159.4741358339966</v>
      </c>
    </row>
    <row r="8459" spans="1:18" x14ac:dyDescent="0.3">
      <c r="A8459" s="4">
        <v>46375.375</v>
      </c>
      <c r="B8459" s="3">
        <v>26.297499999999999</v>
      </c>
      <c r="C8459" s="3">
        <v>2.09</v>
      </c>
      <c r="D8459" s="3">
        <f t="shared" si="1188"/>
        <v>45.733437500000001</v>
      </c>
      <c r="E8459" s="3">
        <f>MAX(B8459 - D8459/Inputs!$B$5, 0)</f>
        <v>0</v>
      </c>
      <c r="F8459" s="3">
        <f>MAX(D8459*Inputs!$B$5 - B8459, 0)</f>
        <v>13.947925000000005</v>
      </c>
      <c r="G8459" s="3">
        <f t="shared" si="1189"/>
        <v>2.09</v>
      </c>
      <c r="H8459" t="str">
        <f t="shared" si="1190"/>
        <v>Charge</v>
      </c>
      <c r="I8459" s="3">
        <f t="shared" si="1195"/>
        <v>159.4741358339966</v>
      </c>
      <c r="J8459" s="3">
        <f t="shared" si="1196"/>
        <v>318.94827166799325</v>
      </c>
      <c r="K8459" s="3">
        <f>MIN(Inputs!$B$2, (Inputs!$B$8 - I8459)/Inputs!$B$9)</f>
        <v>170</v>
      </c>
      <c r="L8459" s="3">
        <f>MAX(MIN(Inputs!$B$2, I8459*Inputs!$B$10, Inputs!$B$8*Inputs!$B$4 - J8459), 0)</f>
        <v>21.051728332006746</v>
      </c>
      <c r="M8459" s="3">
        <f t="shared" si="1191"/>
        <v>170</v>
      </c>
      <c r="N8459" s="3">
        <f t="shared" si="1192"/>
        <v>0</v>
      </c>
      <c r="O8459" s="3">
        <f>IF(H8459="Reg", MIN(Inputs!$B$2, I8459*Inputs!$B$10, (Inputs!$B$8-I8459)/Inputs!$B$9), 0)</f>
        <v>0</v>
      </c>
      <c r="P8459" s="3">
        <f t="shared" si="1193"/>
        <v>-4470.5749999999998</v>
      </c>
      <c r="Q8459" s="3">
        <f t="shared" si="1194"/>
        <v>0</v>
      </c>
      <c r="R8459" s="3">
        <f>I8459 + M8459*Inputs!$B$9 - N8459/Inputs!$B$10</f>
        <v>318.9482716679932</v>
      </c>
    </row>
    <row r="8460" spans="1:18" x14ac:dyDescent="0.3">
      <c r="A8460" s="4">
        <v>46375.416666666657</v>
      </c>
      <c r="B8460" s="3">
        <v>28.88</v>
      </c>
      <c r="C8460" s="3">
        <v>1.1499999999999999</v>
      </c>
      <c r="D8460" s="3">
        <f t="shared" si="1188"/>
        <v>45.733437500000001</v>
      </c>
      <c r="E8460" s="3">
        <f>MAX(B8460 - D8460/Inputs!$B$5, 0)</f>
        <v>0</v>
      </c>
      <c r="F8460" s="3">
        <f>MAX(D8460*Inputs!$B$5 - B8460, 0)</f>
        <v>11.365425000000005</v>
      </c>
      <c r="G8460" s="3">
        <f t="shared" si="1189"/>
        <v>1.1499999999999999</v>
      </c>
      <c r="H8460" t="str">
        <f t="shared" si="1190"/>
        <v>Charge</v>
      </c>
      <c r="I8460" s="3">
        <f t="shared" si="1195"/>
        <v>318.9482716679932</v>
      </c>
      <c r="J8460" s="3">
        <f t="shared" si="1196"/>
        <v>318.94827166799325</v>
      </c>
      <c r="K8460" s="3">
        <f>MIN(Inputs!$B$2, (Inputs!$B$8 - I8460)/Inputs!$B$9)</f>
        <v>22.44121780453775</v>
      </c>
      <c r="L8460" s="3">
        <f>MAX(MIN(Inputs!$B$2, I8460*Inputs!$B$10, Inputs!$B$8*Inputs!$B$4 - J8460), 0)</f>
        <v>21.051728332006746</v>
      </c>
      <c r="M8460" s="3">
        <f t="shared" si="1191"/>
        <v>22.44121780453775</v>
      </c>
      <c r="N8460" s="3">
        <f t="shared" si="1192"/>
        <v>0</v>
      </c>
      <c r="O8460" s="3">
        <f>IF(H8460="Reg", MIN(Inputs!$B$2, I8460*Inputs!$B$10, (Inputs!$B$8-I8460)/Inputs!$B$9), 0)</f>
        <v>0</v>
      </c>
      <c r="P8460" s="3">
        <f t="shared" si="1193"/>
        <v>-648.10237019505018</v>
      </c>
      <c r="Q8460" s="3">
        <f t="shared" si="1194"/>
        <v>0</v>
      </c>
      <c r="R8460" s="3">
        <f>I8460 + M8460*Inputs!$B$9 - N8460/Inputs!$B$10</f>
        <v>340</v>
      </c>
    </row>
    <row r="8461" spans="1:18" x14ac:dyDescent="0.3">
      <c r="A8461" s="4">
        <v>46375.458333333343</v>
      </c>
      <c r="B8461" s="3">
        <v>24.997500000000002</v>
      </c>
      <c r="C8461" s="3">
        <v>0.66</v>
      </c>
      <c r="D8461" s="3">
        <f t="shared" si="1188"/>
        <v>45.733437500000001</v>
      </c>
      <c r="E8461" s="3">
        <f>MAX(B8461 - D8461/Inputs!$B$5, 0)</f>
        <v>0</v>
      </c>
      <c r="F8461" s="3">
        <f>MAX(D8461*Inputs!$B$5 - B8461, 0)</f>
        <v>15.247925000000002</v>
      </c>
      <c r="G8461" s="3">
        <f t="shared" si="1189"/>
        <v>0.66</v>
      </c>
      <c r="H8461" t="str">
        <f t="shared" si="1190"/>
        <v>Charge</v>
      </c>
      <c r="I8461" s="3">
        <f t="shared" si="1195"/>
        <v>340</v>
      </c>
      <c r="J8461" s="3">
        <f t="shared" si="1196"/>
        <v>318.94827166799325</v>
      </c>
      <c r="K8461" s="3">
        <f>MIN(Inputs!$B$2, (Inputs!$B$8 - I8461)/Inputs!$B$9)</f>
        <v>0</v>
      </c>
      <c r="L8461" s="3">
        <f>MAX(MIN(Inputs!$B$2, I8461*Inputs!$B$10, Inputs!$B$8*Inputs!$B$4 - J8461), 0)</f>
        <v>21.051728332006746</v>
      </c>
      <c r="M8461" s="3">
        <f t="shared" si="1191"/>
        <v>0</v>
      </c>
      <c r="N8461" s="3">
        <f t="shared" si="1192"/>
        <v>0</v>
      </c>
      <c r="O8461" s="3">
        <f>IF(H8461="Reg", MIN(Inputs!$B$2, I8461*Inputs!$B$10, (Inputs!$B$8-I8461)/Inputs!$B$9), 0)</f>
        <v>0</v>
      </c>
      <c r="P8461" s="3">
        <f t="shared" si="1193"/>
        <v>0</v>
      </c>
      <c r="Q8461" s="3">
        <f t="shared" si="1194"/>
        <v>0</v>
      </c>
      <c r="R8461" s="3">
        <f>I8461 + M8461*Inputs!$B$9 - N8461/Inputs!$B$10</f>
        <v>340</v>
      </c>
    </row>
    <row r="8462" spans="1:18" x14ac:dyDescent="0.3">
      <c r="A8462" s="4">
        <v>46375.5</v>
      </c>
      <c r="B8462" s="3">
        <v>23.277499999999996</v>
      </c>
      <c r="C8462" s="3">
        <v>0.49</v>
      </c>
      <c r="D8462" s="3">
        <f t="shared" si="1188"/>
        <v>45.733437500000001</v>
      </c>
      <c r="E8462" s="3">
        <f>MAX(B8462 - D8462/Inputs!$B$5, 0)</f>
        <v>0</v>
      </c>
      <c r="F8462" s="3">
        <f>MAX(D8462*Inputs!$B$5 - B8462, 0)</f>
        <v>16.967925000000008</v>
      </c>
      <c r="G8462" s="3">
        <f t="shared" si="1189"/>
        <v>0.49</v>
      </c>
      <c r="H8462" t="str">
        <f t="shared" si="1190"/>
        <v>Charge</v>
      </c>
      <c r="I8462" s="3">
        <f t="shared" si="1195"/>
        <v>340</v>
      </c>
      <c r="J8462" s="3">
        <f t="shared" si="1196"/>
        <v>318.94827166799325</v>
      </c>
      <c r="K8462" s="3">
        <f>MIN(Inputs!$B$2, (Inputs!$B$8 - I8462)/Inputs!$B$9)</f>
        <v>0</v>
      </c>
      <c r="L8462" s="3">
        <f>MAX(MIN(Inputs!$B$2, I8462*Inputs!$B$10, Inputs!$B$8*Inputs!$B$4 - J8462), 0)</f>
        <v>21.051728332006746</v>
      </c>
      <c r="M8462" s="3">
        <f t="shared" si="1191"/>
        <v>0</v>
      </c>
      <c r="N8462" s="3">
        <f t="shared" si="1192"/>
        <v>0</v>
      </c>
      <c r="O8462" s="3">
        <f>IF(H8462="Reg", MIN(Inputs!$B$2, I8462*Inputs!$B$10, (Inputs!$B$8-I8462)/Inputs!$B$9), 0)</f>
        <v>0</v>
      </c>
      <c r="P8462" s="3">
        <f t="shared" si="1193"/>
        <v>0</v>
      </c>
      <c r="Q8462" s="3">
        <f t="shared" si="1194"/>
        <v>0</v>
      </c>
      <c r="R8462" s="3">
        <f>I8462 + M8462*Inputs!$B$9 - N8462/Inputs!$B$10</f>
        <v>340</v>
      </c>
    </row>
    <row r="8463" spans="1:18" x14ac:dyDescent="0.3">
      <c r="A8463" s="4">
        <v>46375.541666666657</v>
      </c>
      <c r="B8463" s="3">
        <v>21.037500000000001</v>
      </c>
      <c r="C8463" s="3">
        <v>0.47</v>
      </c>
      <c r="D8463" s="3">
        <f t="shared" si="1188"/>
        <v>45.733437500000001</v>
      </c>
      <c r="E8463" s="3">
        <f>MAX(B8463 - D8463/Inputs!$B$5, 0)</f>
        <v>0</v>
      </c>
      <c r="F8463" s="3">
        <f>MAX(D8463*Inputs!$B$5 - B8463, 0)</f>
        <v>19.207925000000003</v>
      </c>
      <c r="G8463" s="3">
        <f t="shared" si="1189"/>
        <v>0.47</v>
      </c>
      <c r="H8463" t="str">
        <f t="shared" si="1190"/>
        <v>Charge</v>
      </c>
      <c r="I8463" s="3">
        <f t="shared" si="1195"/>
        <v>340</v>
      </c>
      <c r="J8463" s="3">
        <f t="shared" si="1196"/>
        <v>318.94827166799325</v>
      </c>
      <c r="K8463" s="3">
        <f>MIN(Inputs!$B$2, (Inputs!$B$8 - I8463)/Inputs!$B$9)</f>
        <v>0</v>
      </c>
      <c r="L8463" s="3">
        <f>MAX(MIN(Inputs!$B$2, I8463*Inputs!$B$10, Inputs!$B$8*Inputs!$B$4 - J8463), 0)</f>
        <v>21.051728332006746</v>
      </c>
      <c r="M8463" s="3">
        <f t="shared" si="1191"/>
        <v>0</v>
      </c>
      <c r="N8463" s="3">
        <f t="shared" si="1192"/>
        <v>0</v>
      </c>
      <c r="O8463" s="3">
        <f>IF(H8463="Reg", MIN(Inputs!$B$2, I8463*Inputs!$B$10, (Inputs!$B$8-I8463)/Inputs!$B$9), 0)</f>
        <v>0</v>
      </c>
      <c r="P8463" s="3">
        <f t="shared" si="1193"/>
        <v>0</v>
      </c>
      <c r="Q8463" s="3">
        <f t="shared" si="1194"/>
        <v>0</v>
      </c>
      <c r="R8463" s="3">
        <f>I8463 + M8463*Inputs!$B$9 - N8463/Inputs!$B$10</f>
        <v>340</v>
      </c>
    </row>
    <row r="8464" spans="1:18" x14ac:dyDescent="0.3">
      <c r="A8464" s="4">
        <v>46375.583333333343</v>
      </c>
      <c r="B8464" s="3">
        <v>19.885000000000002</v>
      </c>
      <c r="C8464" s="3">
        <v>0.53</v>
      </c>
      <c r="D8464" s="3">
        <f t="shared" si="1188"/>
        <v>45.733437500000001</v>
      </c>
      <c r="E8464" s="3">
        <f>MAX(B8464 - D8464/Inputs!$B$5, 0)</f>
        <v>0</v>
      </c>
      <c r="F8464" s="3">
        <f>MAX(D8464*Inputs!$B$5 - B8464, 0)</f>
        <v>20.360425000000003</v>
      </c>
      <c r="G8464" s="3">
        <f t="shared" si="1189"/>
        <v>0.53</v>
      </c>
      <c r="H8464" t="str">
        <f t="shared" si="1190"/>
        <v>Charge</v>
      </c>
      <c r="I8464" s="3">
        <f t="shared" si="1195"/>
        <v>340</v>
      </c>
      <c r="J8464" s="3">
        <f t="shared" si="1196"/>
        <v>318.94827166799325</v>
      </c>
      <c r="K8464" s="3">
        <f>MIN(Inputs!$B$2, (Inputs!$B$8 - I8464)/Inputs!$B$9)</f>
        <v>0</v>
      </c>
      <c r="L8464" s="3">
        <f>MAX(MIN(Inputs!$B$2, I8464*Inputs!$B$10, Inputs!$B$8*Inputs!$B$4 - J8464), 0)</f>
        <v>21.051728332006746</v>
      </c>
      <c r="M8464" s="3">
        <f t="shared" si="1191"/>
        <v>0</v>
      </c>
      <c r="N8464" s="3">
        <f t="shared" si="1192"/>
        <v>0</v>
      </c>
      <c r="O8464" s="3">
        <f>IF(H8464="Reg", MIN(Inputs!$B$2, I8464*Inputs!$B$10, (Inputs!$B$8-I8464)/Inputs!$B$9), 0)</f>
        <v>0</v>
      </c>
      <c r="P8464" s="3">
        <f t="shared" si="1193"/>
        <v>0</v>
      </c>
      <c r="Q8464" s="3">
        <f t="shared" si="1194"/>
        <v>0</v>
      </c>
      <c r="R8464" s="3">
        <f>I8464 + M8464*Inputs!$B$9 - N8464/Inputs!$B$10</f>
        <v>340</v>
      </c>
    </row>
    <row r="8465" spans="1:18" x14ac:dyDescent="0.3">
      <c r="A8465" s="4">
        <v>46375.625</v>
      </c>
      <c r="B8465" s="3">
        <v>19.575000000000003</v>
      </c>
      <c r="C8465" s="3">
        <v>0.64</v>
      </c>
      <c r="D8465" s="3">
        <f t="shared" si="1188"/>
        <v>45.733437500000001</v>
      </c>
      <c r="E8465" s="3">
        <f>MAX(B8465 - D8465/Inputs!$B$5, 0)</f>
        <v>0</v>
      </c>
      <c r="F8465" s="3">
        <f>MAX(D8465*Inputs!$B$5 - B8465, 0)</f>
        <v>20.670425000000002</v>
      </c>
      <c r="G8465" s="3">
        <f t="shared" si="1189"/>
        <v>0.64</v>
      </c>
      <c r="H8465" t="str">
        <f t="shared" si="1190"/>
        <v>Charge</v>
      </c>
      <c r="I8465" s="3">
        <f t="shared" si="1195"/>
        <v>340</v>
      </c>
      <c r="J8465" s="3">
        <f t="shared" si="1196"/>
        <v>318.94827166799325</v>
      </c>
      <c r="K8465" s="3">
        <f>MIN(Inputs!$B$2, (Inputs!$B$8 - I8465)/Inputs!$B$9)</f>
        <v>0</v>
      </c>
      <c r="L8465" s="3">
        <f>MAX(MIN(Inputs!$B$2, I8465*Inputs!$B$10, Inputs!$B$8*Inputs!$B$4 - J8465), 0)</f>
        <v>21.051728332006746</v>
      </c>
      <c r="M8465" s="3">
        <f t="shared" si="1191"/>
        <v>0</v>
      </c>
      <c r="N8465" s="3">
        <f t="shared" si="1192"/>
        <v>0</v>
      </c>
      <c r="O8465" s="3">
        <f>IF(H8465="Reg", MIN(Inputs!$B$2, I8465*Inputs!$B$10, (Inputs!$B$8-I8465)/Inputs!$B$9), 0)</f>
        <v>0</v>
      </c>
      <c r="P8465" s="3">
        <f t="shared" si="1193"/>
        <v>0</v>
      </c>
      <c r="Q8465" s="3">
        <f t="shared" si="1194"/>
        <v>0</v>
      </c>
      <c r="R8465" s="3">
        <f>I8465 + M8465*Inputs!$B$9 - N8465/Inputs!$B$10</f>
        <v>340</v>
      </c>
    </row>
    <row r="8466" spans="1:18" x14ac:dyDescent="0.3">
      <c r="A8466" s="4">
        <v>46375.666666666657</v>
      </c>
      <c r="B8466" s="3">
        <v>28.342500000000001</v>
      </c>
      <c r="C8466" s="3">
        <v>0.56999999999999995</v>
      </c>
      <c r="D8466" s="3">
        <f t="shared" si="1188"/>
        <v>45.733437500000001</v>
      </c>
      <c r="E8466" s="3">
        <f>MAX(B8466 - D8466/Inputs!$B$5, 0)</f>
        <v>0</v>
      </c>
      <c r="F8466" s="3">
        <f>MAX(D8466*Inputs!$B$5 - B8466, 0)</f>
        <v>11.902925000000003</v>
      </c>
      <c r="G8466" s="3">
        <f t="shared" si="1189"/>
        <v>0.56999999999999995</v>
      </c>
      <c r="H8466" t="str">
        <f t="shared" si="1190"/>
        <v>Charge</v>
      </c>
      <c r="I8466" s="3">
        <f t="shared" si="1195"/>
        <v>340</v>
      </c>
      <c r="J8466" s="3">
        <f t="shared" si="1196"/>
        <v>318.94827166799325</v>
      </c>
      <c r="K8466" s="3">
        <f>MIN(Inputs!$B$2, (Inputs!$B$8 - I8466)/Inputs!$B$9)</f>
        <v>0</v>
      </c>
      <c r="L8466" s="3">
        <f>MAX(MIN(Inputs!$B$2, I8466*Inputs!$B$10, Inputs!$B$8*Inputs!$B$4 - J8466), 0)</f>
        <v>21.051728332006746</v>
      </c>
      <c r="M8466" s="3">
        <f t="shared" si="1191"/>
        <v>0</v>
      </c>
      <c r="N8466" s="3">
        <f t="shared" si="1192"/>
        <v>0</v>
      </c>
      <c r="O8466" s="3">
        <f>IF(H8466="Reg", MIN(Inputs!$B$2, I8466*Inputs!$B$10, (Inputs!$B$8-I8466)/Inputs!$B$9), 0)</f>
        <v>0</v>
      </c>
      <c r="P8466" s="3">
        <f t="shared" si="1193"/>
        <v>0</v>
      </c>
      <c r="Q8466" s="3">
        <f t="shared" si="1194"/>
        <v>0</v>
      </c>
      <c r="R8466" s="3">
        <f>I8466 + M8466*Inputs!$B$9 - N8466/Inputs!$B$10</f>
        <v>340</v>
      </c>
    </row>
    <row r="8467" spans="1:18" x14ac:dyDescent="0.3">
      <c r="A8467" s="4">
        <v>46375.708333333343</v>
      </c>
      <c r="B8467" s="3">
        <v>64.337499999999991</v>
      </c>
      <c r="C8467" s="3">
        <v>2</v>
      </c>
      <c r="D8467" s="3">
        <f t="shared" si="1188"/>
        <v>45.733437500000001</v>
      </c>
      <c r="E8467" s="3">
        <f>MAX(B8467 - D8467/Inputs!$B$5, 0)</f>
        <v>12.367684659090898</v>
      </c>
      <c r="F8467" s="3">
        <f>MAX(D8467*Inputs!$B$5 - B8467, 0)</f>
        <v>0</v>
      </c>
      <c r="G8467" s="3">
        <f t="shared" si="1189"/>
        <v>2</v>
      </c>
      <c r="H8467" t="str">
        <f t="shared" si="1190"/>
        <v>Discharge</v>
      </c>
      <c r="I8467" s="3">
        <f t="shared" si="1195"/>
        <v>340</v>
      </c>
      <c r="J8467" s="3">
        <f t="shared" si="1196"/>
        <v>318.94827166799325</v>
      </c>
      <c r="K8467" s="3">
        <f>MIN(Inputs!$B$2, (Inputs!$B$8 - I8467)/Inputs!$B$9)</f>
        <v>0</v>
      </c>
      <c r="L8467" s="3">
        <f>MAX(MIN(Inputs!$B$2, I8467*Inputs!$B$10, Inputs!$B$8*Inputs!$B$4 - J8467), 0)</f>
        <v>21.051728332006746</v>
      </c>
      <c r="M8467" s="3">
        <f t="shared" si="1191"/>
        <v>0</v>
      </c>
      <c r="N8467" s="3">
        <f t="shared" si="1192"/>
        <v>21.051728332006746</v>
      </c>
      <c r="O8467" s="3">
        <f>IF(H8467="Reg", MIN(Inputs!$B$2, I8467*Inputs!$B$10, (Inputs!$B$8-I8467)/Inputs!$B$9), 0)</f>
        <v>0</v>
      </c>
      <c r="P8467" s="3">
        <f t="shared" si="1193"/>
        <v>1354.4155715604838</v>
      </c>
      <c r="Q8467" s="3">
        <f t="shared" si="1194"/>
        <v>0</v>
      </c>
      <c r="R8467" s="3">
        <f>I8467 + M8467*Inputs!$B$9 - N8467/Inputs!$B$10</f>
        <v>317.5587821954623</v>
      </c>
    </row>
    <row r="8468" spans="1:18" x14ac:dyDescent="0.3">
      <c r="A8468" s="4">
        <v>46375.75</v>
      </c>
      <c r="B8468" s="3">
        <v>77.68249999999999</v>
      </c>
      <c r="C8468" s="3">
        <v>1.71</v>
      </c>
      <c r="D8468" s="3">
        <f t="shared" si="1188"/>
        <v>45.733437500000001</v>
      </c>
      <c r="E8468" s="3">
        <f>MAX(B8468 - D8468/Inputs!$B$5, 0)</f>
        <v>25.712684659090897</v>
      </c>
      <c r="F8468" s="3">
        <f>MAX(D8468*Inputs!$B$5 - B8468, 0)</f>
        <v>0</v>
      </c>
      <c r="G8468" s="3">
        <f t="shared" si="1189"/>
        <v>1.71</v>
      </c>
      <c r="H8468" t="str">
        <f t="shared" si="1190"/>
        <v>Discharge</v>
      </c>
      <c r="I8468" s="3">
        <f t="shared" si="1195"/>
        <v>317.5587821954623</v>
      </c>
      <c r="J8468" s="3">
        <f t="shared" si="1196"/>
        <v>340</v>
      </c>
      <c r="K8468" s="3">
        <f>MIN(Inputs!$B$2, (Inputs!$B$8 - I8468)/Inputs!$B$9)</f>
        <v>23.922418559098585</v>
      </c>
      <c r="L8468" s="3">
        <f>MAX(MIN(Inputs!$B$2, I8468*Inputs!$B$10, Inputs!$B$8*Inputs!$B$4 - J8468), 0)</f>
        <v>0</v>
      </c>
      <c r="M8468" s="3">
        <f t="shared" si="1191"/>
        <v>0</v>
      </c>
      <c r="N8468" s="3">
        <f t="shared" si="1192"/>
        <v>0</v>
      </c>
      <c r="O8468" s="3">
        <f>IF(H8468="Reg", MIN(Inputs!$B$2, I8468*Inputs!$B$10, (Inputs!$B$8-I8468)/Inputs!$B$9), 0)</f>
        <v>0</v>
      </c>
      <c r="P8468" s="3">
        <f t="shared" si="1193"/>
        <v>0</v>
      </c>
      <c r="Q8468" s="3">
        <f t="shared" si="1194"/>
        <v>0</v>
      </c>
      <c r="R8468" s="3">
        <f>I8468 + M8468*Inputs!$B$9 - N8468/Inputs!$B$10</f>
        <v>317.5587821954623</v>
      </c>
    </row>
    <row r="8469" spans="1:18" x14ac:dyDescent="0.3">
      <c r="A8469" s="4">
        <v>46375.791666666657</v>
      </c>
      <c r="B8469" s="3">
        <v>94.777499999999989</v>
      </c>
      <c r="C8469" s="3">
        <v>2.09</v>
      </c>
      <c r="D8469" s="3">
        <f t="shared" si="1188"/>
        <v>45.733437500000001</v>
      </c>
      <c r="E8469" s="3">
        <f>MAX(B8469 - D8469/Inputs!$B$5, 0)</f>
        <v>42.807684659090896</v>
      </c>
      <c r="F8469" s="3">
        <f>MAX(D8469*Inputs!$B$5 - B8469, 0)</f>
        <v>0</v>
      </c>
      <c r="G8469" s="3">
        <f t="shared" si="1189"/>
        <v>2.09</v>
      </c>
      <c r="H8469" t="str">
        <f t="shared" si="1190"/>
        <v>Discharge</v>
      </c>
      <c r="I8469" s="3">
        <f t="shared" si="1195"/>
        <v>317.5587821954623</v>
      </c>
      <c r="J8469" s="3">
        <f t="shared" si="1196"/>
        <v>340</v>
      </c>
      <c r="K8469" s="3">
        <f>MIN(Inputs!$B$2, (Inputs!$B$8 - I8469)/Inputs!$B$9)</f>
        <v>23.922418559098585</v>
      </c>
      <c r="L8469" s="3">
        <f>MAX(MIN(Inputs!$B$2, I8469*Inputs!$B$10, Inputs!$B$8*Inputs!$B$4 - J8469), 0)</f>
        <v>0</v>
      </c>
      <c r="M8469" s="3">
        <f t="shared" si="1191"/>
        <v>0</v>
      </c>
      <c r="N8469" s="3">
        <f t="shared" si="1192"/>
        <v>0</v>
      </c>
      <c r="O8469" s="3">
        <f>IF(H8469="Reg", MIN(Inputs!$B$2, I8469*Inputs!$B$10, (Inputs!$B$8-I8469)/Inputs!$B$9), 0)</f>
        <v>0</v>
      </c>
      <c r="P8469" s="3">
        <f t="shared" si="1193"/>
        <v>0</v>
      </c>
      <c r="Q8469" s="3">
        <f t="shared" si="1194"/>
        <v>0</v>
      </c>
      <c r="R8469" s="3">
        <f>I8469 + M8469*Inputs!$B$9 - N8469/Inputs!$B$10</f>
        <v>317.5587821954623</v>
      </c>
    </row>
    <row r="8470" spans="1:18" x14ac:dyDescent="0.3">
      <c r="A8470" s="4">
        <v>46375.833333333343</v>
      </c>
      <c r="B8470" s="3">
        <v>56.644999999999996</v>
      </c>
      <c r="C8470" s="3">
        <v>1.2</v>
      </c>
      <c r="D8470" s="3">
        <f t="shared" si="1188"/>
        <v>45.733437500000001</v>
      </c>
      <c r="E8470" s="3">
        <f>MAX(B8470 - D8470/Inputs!$B$5, 0)</f>
        <v>4.6751846590909025</v>
      </c>
      <c r="F8470" s="3">
        <f>MAX(D8470*Inputs!$B$5 - B8470, 0)</f>
        <v>0</v>
      </c>
      <c r="G8470" s="3">
        <f t="shared" si="1189"/>
        <v>1.2</v>
      </c>
      <c r="H8470" t="str">
        <f t="shared" si="1190"/>
        <v>Discharge</v>
      </c>
      <c r="I8470" s="3">
        <f t="shared" si="1195"/>
        <v>317.5587821954623</v>
      </c>
      <c r="J8470" s="3">
        <f t="shared" si="1196"/>
        <v>340</v>
      </c>
      <c r="K8470" s="3">
        <f>MIN(Inputs!$B$2, (Inputs!$B$8 - I8470)/Inputs!$B$9)</f>
        <v>23.922418559098585</v>
      </c>
      <c r="L8470" s="3">
        <f>MAX(MIN(Inputs!$B$2, I8470*Inputs!$B$10, Inputs!$B$8*Inputs!$B$4 - J8470), 0)</f>
        <v>0</v>
      </c>
      <c r="M8470" s="3">
        <f t="shared" si="1191"/>
        <v>0</v>
      </c>
      <c r="N8470" s="3">
        <f t="shared" si="1192"/>
        <v>0</v>
      </c>
      <c r="O8470" s="3">
        <f>IF(H8470="Reg", MIN(Inputs!$B$2, I8470*Inputs!$B$10, (Inputs!$B$8-I8470)/Inputs!$B$9), 0)</f>
        <v>0</v>
      </c>
      <c r="P8470" s="3">
        <f t="shared" si="1193"/>
        <v>0</v>
      </c>
      <c r="Q8470" s="3">
        <f t="shared" si="1194"/>
        <v>0</v>
      </c>
      <c r="R8470" s="3">
        <f>I8470 + M8470*Inputs!$B$9 - N8470/Inputs!$B$10</f>
        <v>317.5587821954623</v>
      </c>
    </row>
    <row r="8471" spans="1:18" x14ac:dyDescent="0.3">
      <c r="A8471" s="4">
        <v>46375.875</v>
      </c>
      <c r="B8471" s="3">
        <v>38.185000000000002</v>
      </c>
      <c r="C8471" s="3">
        <v>1.27</v>
      </c>
      <c r="D8471" s="3">
        <f t="shared" si="1188"/>
        <v>45.733437500000001</v>
      </c>
      <c r="E8471" s="3">
        <f>MAX(B8471 - D8471/Inputs!$B$5, 0)</f>
        <v>0</v>
      </c>
      <c r="F8471" s="3">
        <f>MAX(D8471*Inputs!$B$5 - B8471, 0)</f>
        <v>2.0604250000000022</v>
      </c>
      <c r="G8471" s="3">
        <f t="shared" si="1189"/>
        <v>1.27</v>
      </c>
      <c r="H8471" t="str">
        <f t="shared" si="1190"/>
        <v>Charge</v>
      </c>
      <c r="I8471" s="3">
        <f t="shared" si="1195"/>
        <v>317.5587821954623</v>
      </c>
      <c r="J8471" s="3">
        <f t="shared" si="1196"/>
        <v>340</v>
      </c>
      <c r="K8471" s="3">
        <f>MIN(Inputs!$B$2, (Inputs!$B$8 - I8471)/Inputs!$B$9)</f>
        <v>23.922418559098585</v>
      </c>
      <c r="L8471" s="3">
        <f>MAX(MIN(Inputs!$B$2, I8471*Inputs!$B$10, Inputs!$B$8*Inputs!$B$4 - J8471), 0)</f>
        <v>0</v>
      </c>
      <c r="M8471" s="3">
        <f t="shared" si="1191"/>
        <v>23.922418559098585</v>
      </c>
      <c r="N8471" s="3">
        <f t="shared" si="1192"/>
        <v>0</v>
      </c>
      <c r="O8471" s="3">
        <f>IF(H8471="Reg", MIN(Inputs!$B$2, I8471*Inputs!$B$10, (Inputs!$B$8-I8471)/Inputs!$B$9), 0)</f>
        <v>0</v>
      </c>
      <c r="P8471" s="3">
        <f t="shared" si="1193"/>
        <v>-913.47755267917955</v>
      </c>
      <c r="Q8471" s="3">
        <f t="shared" si="1194"/>
        <v>0</v>
      </c>
      <c r="R8471" s="3">
        <f>I8471 + M8471*Inputs!$B$9 - N8471/Inputs!$B$10</f>
        <v>340</v>
      </c>
    </row>
    <row r="8472" spans="1:18" x14ac:dyDescent="0.3">
      <c r="A8472" s="4">
        <v>46375.916666666657</v>
      </c>
      <c r="B8472" s="3">
        <v>28.622500000000002</v>
      </c>
      <c r="C8472" s="3">
        <v>2</v>
      </c>
      <c r="D8472" s="3">
        <f t="shared" si="1188"/>
        <v>45.733437500000001</v>
      </c>
      <c r="E8472" s="3">
        <f>MAX(B8472 - D8472/Inputs!$B$5, 0)</f>
        <v>0</v>
      </c>
      <c r="F8472" s="3">
        <f>MAX(D8472*Inputs!$B$5 - B8472, 0)</f>
        <v>11.622925000000002</v>
      </c>
      <c r="G8472" s="3">
        <f t="shared" si="1189"/>
        <v>2</v>
      </c>
      <c r="H8472" t="str">
        <f t="shared" si="1190"/>
        <v>Charge</v>
      </c>
      <c r="I8472" s="3">
        <f t="shared" si="1195"/>
        <v>340</v>
      </c>
      <c r="J8472" s="3">
        <f t="shared" si="1196"/>
        <v>340</v>
      </c>
      <c r="K8472" s="3">
        <f>MIN(Inputs!$B$2, (Inputs!$B$8 - I8472)/Inputs!$B$9)</f>
        <v>0</v>
      </c>
      <c r="L8472" s="3">
        <f>MAX(MIN(Inputs!$B$2, I8472*Inputs!$B$10, Inputs!$B$8*Inputs!$B$4 - J8472), 0)</f>
        <v>0</v>
      </c>
      <c r="M8472" s="3">
        <f t="shared" si="1191"/>
        <v>0</v>
      </c>
      <c r="N8472" s="3">
        <f t="shared" si="1192"/>
        <v>0</v>
      </c>
      <c r="O8472" s="3">
        <f>IF(H8472="Reg", MIN(Inputs!$B$2, I8472*Inputs!$B$10, (Inputs!$B$8-I8472)/Inputs!$B$9), 0)</f>
        <v>0</v>
      </c>
      <c r="P8472" s="3">
        <f t="shared" si="1193"/>
        <v>0</v>
      </c>
      <c r="Q8472" s="3">
        <f t="shared" si="1194"/>
        <v>0</v>
      </c>
      <c r="R8472" s="3">
        <f>I8472 + M8472*Inputs!$B$9 - N8472/Inputs!$B$10</f>
        <v>340</v>
      </c>
    </row>
    <row r="8473" spans="1:18" x14ac:dyDescent="0.3">
      <c r="A8473" s="4">
        <v>46375.958333333343</v>
      </c>
      <c r="B8473" s="3">
        <v>26.717499999999998</v>
      </c>
      <c r="C8473" s="3">
        <v>2.09</v>
      </c>
      <c r="D8473" s="3">
        <f t="shared" si="1188"/>
        <v>45.733437500000001</v>
      </c>
      <c r="E8473" s="3">
        <f>MAX(B8473 - D8473/Inputs!$B$5, 0)</f>
        <v>0</v>
      </c>
      <c r="F8473" s="3">
        <f>MAX(D8473*Inputs!$B$5 - B8473, 0)</f>
        <v>13.527925000000007</v>
      </c>
      <c r="G8473" s="3">
        <f t="shared" si="1189"/>
        <v>2.09</v>
      </c>
      <c r="H8473" t="str">
        <f t="shared" si="1190"/>
        <v>Charge</v>
      </c>
      <c r="I8473" s="3">
        <f t="shared" si="1195"/>
        <v>340</v>
      </c>
      <c r="J8473" s="3">
        <f t="shared" si="1196"/>
        <v>340</v>
      </c>
      <c r="K8473" s="3">
        <f>MIN(Inputs!$B$2, (Inputs!$B$8 - I8473)/Inputs!$B$9)</f>
        <v>0</v>
      </c>
      <c r="L8473" s="3">
        <f>MAX(MIN(Inputs!$B$2, I8473*Inputs!$B$10, Inputs!$B$8*Inputs!$B$4 - J8473), 0)</f>
        <v>0</v>
      </c>
      <c r="M8473" s="3">
        <f t="shared" si="1191"/>
        <v>0</v>
      </c>
      <c r="N8473" s="3">
        <f t="shared" si="1192"/>
        <v>0</v>
      </c>
      <c r="O8473" s="3">
        <f>IF(H8473="Reg", MIN(Inputs!$B$2, I8473*Inputs!$B$10, (Inputs!$B$8-I8473)/Inputs!$B$9), 0)</f>
        <v>0</v>
      </c>
      <c r="P8473" s="3">
        <f t="shared" si="1193"/>
        <v>0</v>
      </c>
      <c r="Q8473" s="3">
        <f t="shared" si="1194"/>
        <v>0</v>
      </c>
      <c r="R8473" s="3">
        <f>I8473 + M8473*Inputs!$B$9 - N8473/Inputs!$B$10</f>
        <v>340</v>
      </c>
    </row>
    <row r="8474" spans="1:18" x14ac:dyDescent="0.3">
      <c r="A8474" s="4">
        <v>46376</v>
      </c>
      <c r="B8474" s="3">
        <v>31.82</v>
      </c>
      <c r="C8474" s="3">
        <v>0.38</v>
      </c>
      <c r="D8474" s="3">
        <f t="shared" si="1188"/>
        <v>25.906458333333333</v>
      </c>
      <c r="E8474" s="3">
        <f>MAX(B8474 - D8474/Inputs!$B$5, 0)</f>
        <v>2.3808428030303048</v>
      </c>
      <c r="F8474" s="3">
        <f>MAX(D8474*Inputs!$B$5 - B8474, 0)</f>
        <v>0</v>
      </c>
      <c r="G8474" s="3">
        <f t="shared" si="1189"/>
        <v>0.38</v>
      </c>
      <c r="H8474" t="str">
        <f t="shared" si="1190"/>
        <v>Discharge</v>
      </c>
      <c r="I8474" s="3">
        <f t="shared" si="1195"/>
        <v>340</v>
      </c>
      <c r="J8474" s="3">
        <f t="shared" si="1196"/>
        <v>0</v>
      </c>
      <c r="K8474" s="3">
        <f>MIN(Inputs!$B$2, (Inputs!$B$8 - I8474)/Inputs!$B$9)</f>
        <v>0</v>
      </c>
      <c r="L8474" s="3">
        <f>MAX(MIN(Inputs!$B$2, I8474*Inputs!$B$10, Inputs!$B$8*Inputs!$B$4 - J8474), 0)</f>
        <v>170</v>
      </c>
      <c r="M8474" s="3">
        <f t="shared" si="1191"/>
        <v>0</v>
      </c>
      <c r="N8474" s="3">
        <f t="shared" si="1192"/>
        <v>170</v>
      </c>
      <c r="O8474" s="3">
        <f>IF(H8474="Reg", MIN(Inputs!$B$2, I8474*Inputs!$B$10, (Inputs!$B$8-I8474)/Inputs!$B$9), 0)</f>
        <v>0</v>
      </c>
      <c r="P8474" s="3">
        <f t="shared" si="1193"/>
        <v>5409.4</v>
      </c>
      <c r="Q8474" s="3">
        <f t="shared" si="1194"/>
        <v>0</v>
      </c>
      <c r="R8474" s="3">
        <f>I8474 + M8474*Inputs!$B$9 - N8474/Inputs!$B$10</f>
        <v>158.77939109773115</v>
      </c>
    </row>
    <row r="8475" spans="1:18" x14ac:dyDescent="0.3">
      <c r="A8475" s="4">
        <v>46376.041666666657</v>
      </c>
      <c r="B8475" s="3">
        <v>31.080000000000002</v>
      </c>
      <c r="C8475" s="3">
        <v>0.53</v>
      </c>
      <c r="D8475" s="3">
        <f t="shared" si="1188"/>
        <v>25.906458333333333</v>
      </c>
      <c r="E8475" s="3">
        <f>MAX(B8475 - D8475/Inputs!$B$5, 0)</f>
        <v>1.6408428030303064</v>
      </c>
      <c r="F8475" s="3">
        <f>MAX(D8475*Inputs!$B$5 - B8475, 0)</f>
        <v>0</v>
      </c>
      <c r="G8475" s="3">
        <f t="shared" si="1189"/>
        <v>0.53</v>
      </c>
      <c r="H8475" t="str">
        <f t="shared" si="1190"/>
        <v>Discharge</v>
      </c>
      <c r="I8475" s="3">
        <f t="shared" si="1195"/>
        <v>158.77939109773115</v>
      </c>
      <c r="J8475" s="3">
        <f t="shared" si="1196"/>
        <v>170</v>
      </c>
      <c r="K8475" s="3">
        <f>MIN(Inputs!$B$2, (Inputs!$B$8 - I8475)/Inputs!$B$9)</f>
        <v>170</v>
      </c>
      <c r="L8475" s="3">
        <f>MAX(MIN(Inputs!$B$2, I8475*Inputs!$B$10, Inputs!$B$8*Inputs!$B$4 - J8475), 0)</f>
        <v>148.94827166799323</v>
      </c>
      <c r="M8475" s="3">
        <f t="shared" si="1191"/>
        <v>0</v>
      </c>
      <c r="N8475" s="3">
        <f t="shared" si="1192"/>
        <v>148.94827166799323</v>
      </c>
      <c r="O8475" s="3">
        <f>IF(H8475="Reg", MIN(Inputs!$B$2, I8475*Inputs!$B$10, (Inputs!$B$8-I8475)/Inputs!$B$9), 0)</f>
        <v>0</v>
      </c>
      <c r="P8475" s="3">
        <f t="shared" si="1193"/>
        <v>4629.3122834412297</v>
      </c>
      <c r="Q8475" s="3">
        <f t="shared" si="1194"/>
        <v>0</v>
      </c>
      <c r="R8475" s="3">
        <f>I8475 + M8475*Inputs!$B$9 - N8475/Inputs!$B$10</f>
        <v>0</v>
      </c>
    </row>
    <row r="8476" spans="1:18" x14ac:dyDescent="0.3">
      <c r="A8476" s="4">
        <v>46376.083333333343</v>
      </c>
      <c r="B8476" s="3">
        <v>31.077500000000001</v>
      </c>
      <c r="C8476" s="3">
        <v>0.48</v>
      </c>
      <c r="D8476" s="3">
        <f t="shared" si="1188"/>
        <v>25.906458333333333</v>
      </c>
      <c r="E8476" s="3">
        <f>MAX(B8476 - D8476/Inputs!$B$5, 0)</f>
        <v>1.6383428030303051</v>
      </c>
      <c r="F8476" s="3">
        <f>MAX(D8476*Inputs!$B$5 - B8476, 0)</f>
        <v>0</v>
      </c>
      <c r="G8476" s="3">
        <f t="shared" si="1189"/>
        <v>0.48</v>
      </c>
      <c r="H8476" t="str">
        <f t="shared" si="1190"/>
        <v>Discharge</v>
      </c>
      <c r="I8476" s="3">
        <f t="shared" si="1195"/>
        <v>0</v>
      </c>
      <c r="J8476" s="3">
        <f t="shared" si="1196"/>
        <v>318.94827166799325</v>
      </c>
      <c r="K8476" s="3">
        <f>MIN(Inputs!$B$2, (Inputs!$B$8 - I8476)/Inputs!$B$9)</f>
        <v>170</v>
      </c>
      <c r="L8476" s="3">
        <f>MAX(MIN(Inputs!$B$2, I8476*Inputs!$B$10, Inputs!$B$8*Inputs!$B$4 - J8476), 0)</f>
        <v>0</v>
      </c>
      <c r="M8476" s="3">
        <f t="shared" si="1191"/>
        <v>0</v>
      </c>
      <c r="N8476" s="3">
        <f t="shared" si="1192"/>
        <v>0</v>
      </c>
      <c r="O8476" s="3">
        <f>IF(H8476="Reg", MIN(Inputs!$B$2, I8476*Inputs!$B$10, (Inputs!$B$8-I8476)/Inputs!$B$9), 0)</f>
        <v>0</v>
      </c>
      <c r="P8476" s="3">
        <f t="shared" si="1193"/>
        <v>0</v>
      </c>
      <c r="Q8476" s="3">
        <f t="shared" si="1194"/>
        <v>0</v>
      </c>
      <c r="R8476" s="3">
        <f>I8476 + M8476*Inputs!$B$9 - N8476/Inputs!$B$10</f>
        <v>0</v>
      </c>
    </row>
    <row r="8477" spans="1:18" x14ac:dyDescent="0.3">
      <c r="A8477" s="4">
        <v>46376.125</v>
      </c>
      <c r="B8477" s="3">
        <v>35.582499999999996</v>
      </c>
      <c r="C8477" s="3">
        <v>0.53</v>
      </c>
      <c r="D8477" s="3">
        <f t="shared" si="1188"/>
        <v>25.906458333333333</v>
      </c>
      <c r="E8477" s="3">
        <f>MAX(B8477 - D8477/Inputs!$B$5, 0)</f>
        <v>6.1433428030303006</v>
      </c>
      <c r="F8477" s="3">
        <f>MAX(D8477*Inputs!$B$5 - B8477, 0)</f>
        <v>0</v>
      </c>
      <c r="G8477" s="3">
        <f t="shared" si="1189"/>
        <v>0.53</v>
      </c>
      <c r="H8477" t="str">
        <f t="shared" si="1190"/>
        <v>Discharge</v>
      </c>
      <c r="I8477" s="3">
        <f t="shared" si="1195"/>
        <v>0</v>
      </c>
      <c r="J8477" s="3">
        <f t="shared" si="1196"/>
        <v>318.94827166799325</v>
      </c>
      <c r="K8477" s="3">
        <f>MIN(Inputs!$B$2, (Inputs!$B$8 - I8477)/Inputs!$B$9)</f>
        <v>170</v>
      </c>
      <c r="L8477" s="3">
        <f>MAX(MIN(Inputs!$B$2, I8477*Inputs!$B$10, Inputs!$B$8*Inputs!$B$4 - J8477), 0)</f>
        <v>0</v>
      </c>
      <c r="M8477" s="3">
        <f t="shared" si="1191"/>
        <v>0</v>
      </c>
      <c r="N8477" s="3">
        <f t="shared" si="1192"/>
        <v>0</v>
      </c>
      <c r="O8477" s="3">
        <f>IF(H8477="Reg", MIN(Inputs!$B$2, I8477*Inputs!$B$10, (Inputs!$B$8-I8477)/Inputs!$B$9), 0)</f>
        <v>0</v>
      </c>
      <c r="P8477" s="3">
        <f t="shared" si="1193"/>
        <v>0</v>
      </c>
      <c r="Q8477" s="3">
        <f t="shared" si="1194"/>
        <v>0</v>
      </c>
      <c r="R8477" s="3">
        <f>I8477 + M8477*Inputs!$B$9 - N8477/Inputs!$B$10</f>
        <v>0</v>
      </c>
    </row>
    <row r="8478" spans="1:18" x14ac:dyDescent="0.3">
      <c r="A8478" s="4">
        <v>46376.166666666657</v>
      </c>
      <c r="B8478" s="3">
        <v>36.182500000000005</v>
      </c>
      <c r="C8478" s="3">
        <v>0.5</v>
      </c>
      <c r="D8478" s="3">
        <f t="shared" si="1188"/>
        <v>25.906458333333333</v>
      </c>
      <c r="E8478" s="3">
        <f>MAX(B8478 - D8478/Inputs!$B$5, 0)</f>
        <v>6.7433428030303091</v>
      </c>
      <c r="F8478" s="3">
        <f>MAX(D8478*Inputs!$B$5 - B8478, 0)</f>
        <v>0</v>
      </c>
      <c r="G8478" s="3">
        <f t="shared" si="1189"/>
        <v>0.5</v>
      </c>
      <c r="H8478" t="str">
        <f t="shared" si="1190"/>
        <v>Discharge</v>
      </c>
      <c r="I8478" s="3">
        <f t="shared" si="1195"/>
        <v>0</v>
      </c>
      <c r="J8478" s="3">
        <f t="shared" si="1196"/>
        <v>318.94827166799325</v>
      </c>
      <c r="K8478" s="3">
        <f>MIN(Inputs!$B$2, (Inputs!$B$8 - I8478)/Inputs!$B$9)</f>
        <v>170</v>
      </c>
      <c r="L8478" s="3">
        <f>MAX(MIN(Inputs!$B$2, I8478*Inputs!$B$10, Inputs!$B$8*Inputs!$B$4 - J8478), 0)</f>
        <v>0</v>
      </c>
      <c r="M8478" s="3">
        <f t="shared" si="1191"/>
        <v>0</v>
      </c>
      <c r="N8478" s="3">
        <f t="shared" si="1192"/>
        <v>0</v>
      </c>
      <c r="O8478" s="3">
        <f>IF(H8478="Reg", MIN(Inputs!$B$2, I8478*Inputs!$B$10, (Inputs!$B$8-I8478)/Inputs!$B$9), 0)</f>
        <v>0</v>
      </c>
      <c r="P8478" s="3">
        <f t="shared" si="1193"/>
        <v>0</v>
      </c>
      <c r="Q8478" s="3">
        <f t="shared" si="1194"/>
        <v>0</v>
      </c>
      <c r="R8478" s="3">
        <f>I8478 + M8478*Inputs!$B$9 - N8478/Inputs!$B$10</f>
        <v>0</v>
      </c>
    </row>
    <row r="8479" spans="1:18" x14ac:dyDescent="0.3">
      <c r="A8479" s="4">
        <v>46376.208333333343</v>
      </c>
      <c r="B8479" s="3">
        <v>39.3825</v>
      </c>
      <c r="C8479" s="3">
        <v>0.5</v>
      </c>
      <c r="D8479" s="3">
        <f t="shared" si="1188"/>
        <v>25.906458333333333</v>
      </c>
      <c r="E8479" s="3">
        <f>MAX(B8479 - D8479/Inputs!$B$5, 0)</f>
        <v>9.9433428030303048</v>
      </c>
      <c r="F8479" s="3">
        <f>MAX(D8479*Inputs!$B$5 - B8479, 0)</f>
        <v>0</v>
      </c>
      <c r="G8479" s="3">
        <f t="shared" si="1189"/>
        <v>0.5</v>
      </c>
      <c r="H8479" t="str">
        <f t="shared" si="1190"/>
        <v>Discharge</v>
      </c>
      <c r="I8479" s="3">
        <f t="shared" si="1195"/>
        <v>0</v>
      </c>
      <c r="J8479" s="3">
        <f t="shared" si="1196"/>
        <v>318.94827166799325</v>
      </c>
      <c r="K8479" s="3">
        <f>MIN(Inputs!$B$2, (Inputs!$B$8 - I8479)/Inputs!$B$9)</f>
        <v>170</v>
      </c>
      <c r="L8479" s="3">
        <f>MAX(MIN(Inputs!$B$2, I8479*Inputs!$B$10, Inputs!$B$8*Inputs!$B$4 - J8479), 0)</f>
        <v>0</v>
      </c>
      <c r="M8479" s="3">
        <f t="shared" si="1191"/>
        <v>0</v>
      </c>
      <c r="N8479" s="3">
        <f t="shared" si="1192"/>
        <v>0</v>
      </c>
      <c r="O8479" s="3">
        <f>IF(H8479="Reg", MIN(Inputs!$B$2, I8479*Inputs!$B$10, (Inputs!$B$8-I8479)/Inputs!$B$9), 0)</f>
        <v>0</v>
      </c>
      <c r="P8479" s="3">
        <f t="shared" si="1193"/>
        <v>0</v>
      </c>
      <c r="Q8479" s="3">
        <f t="shared" si="1194"/>
        <v>0</v>
      </c>
      <c r="R8479" s="3">
        <f>I8479 + M8479*Inputs!$B$9 - N8479/Inputs!$B$10</f>
        <v>0</v>
      </c>
    </row>
    <row r="8480" spans="1:18" x14ac:dyDescent="0.3">
      <c r="A8480" s="4">
        <v>46376.25</v>
      </c>
      <c r="B8480" s="3">
        <v>44.0075</v>
      </c>
      <c r="C8480" s="3">
        <v>0.81</v>
      </c>
      <c r="D8480" s="3">
        <f t="shared" si="1188"/>
        <v>25.906458333333333</v>
      </c>
      <c r="E8480" s="3">
        <f>MAX(B8480 - D8480/Inputs!$B$5, 0)</f>
        <v>14.568342803030305</v>
      </c>
      <c r="F8480" s="3">
        <f>MAX(D8480*Inputs!$B$5 - B8480, 0)</f>
        <v>0</v>
      </c>
      <c r="G8480" s="3">
        <f t="shared" si="1189"/>
        <v>0.81</v>
      </c>
      <c r="H8480" t="str">
        <f t="shared" si="1190"/>
        <v>Discharge</v>
      </c>
      <c r="I8480" s="3">
        <f t="shared" si="1195"/>
        <v>0</v>
      </c>
      <c r="J8480" s="3">
        <f t="shared" si="1196"/>
        <v>318.94827166799325</v>
      </c>
      <c r="K8480" s="3">
        <f>MIN(Inputs!$B$2, (Inputs!$B$8 - I8480)/Inputs!$B$9)</f>
        <v>170</v>
      </c>
      <c r="L8480" s="3">
        <f>MAX(MIN(Inputs!$B$2, I8480*Inputs!$B$10, Inputs!$B$8*Inputs!$B$4 - J8480), 0)</f>
        <v>0</v>
      </c>
      <c r="M8480" s="3">
        <f t="shared" si="1191"/>
        <v>0</v>
      </c>
      <c r="N8480" s="3">
        <f t="shared" si="1192"/>
        <v>0</v>
      </c>
      <c r="O8480" s="3">
        <f>IF(H8480="Reg", MIN(Inputs!$B$2, I8480*Inputs!$B$10, (Inputs!$B$8-I8480)/Inputs!$B$9), 0)</f>
        <v>0</v>
      </c>
      <c r="P8480" s="3">
        <f t="shared" si="1193"/>
        <v>0</v>
      </c>
      <c r="Q8480" s="3">
        <f t="shared" si="1194"/>
        <v>0</v>
      </c>
      <c r="R8480" s="3">
        <f>I8480 + M8480*Inputs!$B$9 - N8480/Inputs!$B$10</f>
        <v>0</v>
      </c>
    </row>
    <row r="8481" spans="1:18" x14ac:dyDescent="0.3">
      <c r="A8481" s="4">
        <v>46376.291666666657</v>
      </c>
      <c r="B8481" s="3">
        <v>48.085000000000001</v>
      </c>
      <c r="C8481" s="3">
        <v>2.5</v>
      </c>
      <c r="D8481" s="3">
        <f t="shared" si="1188"/>
        <v>25.906458333333333</v>
      </c>
      <c r="E8481" s="3">
        <f>MAX(B8481 - D8481/Inputs!$B$5, 0)</f>
        <v>18.645842803030305</v>
      </c>
      <c r="F8481" s="3">
        <f>MAX(D8481*Inputs!$B$5 - B8481, 0)</f>
        <v>0</v>
      </c>
      <c r="G8481" s="3">
        <f t="shared" si="1189"/>
        <v>2.5</v>
      </c>
      <c r="H8481" t="str">
        <f t="shared" si="1190"/>
        <v>Discharge</v>
      </c>
      <c r="I8481" s="3">
        <f t="shared" si="1195"/>
        <v>0</v>
      </c>
      <c r="J8481" s="3">
        <f t="shared" si="1196"/>
        <v>318.94827166799325</v>
      </c>
      <c r="K8481" s="3">
        <f>MIN(Inputs!$B$2, (Inputs!$B$8 - I8481)/Inputs!$B$9)</f>
        <v>170</v>
      </c>
      <c r="L8481" s="3">
        <f>MAX(MIN(Inputs!$B$2, I8481*Inputs!$B$10, Inputs!$B$8*Inputs!$B$4 - J8481), 0)</f>
        <v>0</v>
      </c>
      <c r="M8481" s="3">
        <f t="shared" si="1191"/>
        <v>0</v>
      </c>
      <c r="N8481" s="3">
        <f t="shared" si="1192"/>
        <v>0</v>
      </c>
      <c r="O8481" s="3">
        <f>IF(H8481="Reg", MIN(Inputs!$B$2, I8481*Inputs!$B$10, (Inputs!$B$8-I8481)/Inputs!$B$9), 0)</f>
        <v>0</v>
      </c>
      <c r="P8481" s="3">
        <f t="shared" si="1193"/>
        <v>0</v>
      </c>
      <c r="Q8481" s="3">
        <f t="shared" si="1194"/>
        <v>0</v>
      </c>
      <c r="R8481" s="3">
        <f>I8481 + M8481*Inputs!$B$9 - N8481/Inputs!$B$10</f>
        <v>0</v>
      </c>
    </row>
    <row r="8482" spans="1:18" x14ac:dyDescent="0.3">
      <c r="A8482" s="4">
        <v>46376.333333333343</v>
      </c>
      <c r="B8482" s="3">
        <v>27.472500000000004</v>
      </c>
      <c r="C8482" s="3">
        <v>1.27</v>
      </c>
      <c r="D8482" s="3">
        <f t="shared" si="1188"/>
        <v>25.906458333333333</v>
      </c>
      <c r="E8482" s="3">
        <f>MAX(B8482 - D8482/Inputs!$B$5, 0)</f>
        <v>0</v>
      </c>
      <c r="F8482" s="3">
        <f>MAX(D8482*Inputs!$B$5 - B8482, 0)</f>
        <v>0</v>
      </c>
      <c r="G8482" s="3">
        <f t="shared" si="1189"/>
        <v>1.27</v>
      </c>
      <c r="H8482" t="str">
        <f t="shared" si="1190"/>
        <v>Reg</v>
      </c>
      <c r="I8482" s="3">
        <f t="shared" si="1195"/>
        <v>0</v>
      </c>
      <c r="J8482" s="3">
        <f t="shared" si="1196"/>
        <v>318.94827166799325</v>
      </c>
      <c r="K8482" s="3">
        <f>MIN(Inputs!$B$2, (Inputs!$B$8 - I8482)/Inputs!$B$9)</f>
        <v>170</v>
      </c>
      <c r="L8482" s="3">
        <f>MAX(MIN(Inputs!$B$2, I8482*Inputs!$B$10, Inputs!$B$8*Inputs!$B$4 - J8482), 0)</f>
        <v>0</v>
      </c>
      <c r="M8482" s="3">
        <f t="shared" si="1191"/>
        <v>0</v>
      </c>
      <c r="N8482" s="3">
        <f t="shared" si="1192"/>
        <v>0</v>
      </c>
      <c r="O8482" s="3">
        <f>IF(H8482="Reg", MIN(Inputs!$B$2, I8482*Inputs!$B$10, (Inputs!$B$8-I8482)/Inputs!$B$9), 0)</f>
        <v>0</v>
      </c>
      <c r="P8482" s="3">
        <f t="shared" si="1193"/>
        <v>0</v>
      </c>
      <c r="Q8482" s="3">
        <f t="shared" si="1194"/>
        <v>0</v>
      </c>
      <c r="R8482" s="3">
        <f>I8482 + M8482*Inputs!$B$9 - N8482/Inputs!$B$10</f>
        <v>0</v>
      </c>
    </row>
    <row r="8483" spans="1:18" x14ac:dyDescent="0.3">
      <c r="A8483" s="4">
        <v>46376.375</v>
      </c>
      <c r="B8483" s="3">
        <v>21.142499999999998</v>
      </c>
      <c r="C8483" s="3">
        <v>1</v>
      </c>
      <c r="D8483" s="3">
        <f t="shared" si="1188"/>
        <v>25.906458333333333</v>
      </c>
      <c r="E8483" s="3">
        <f>MAX(B8483 - D8483/Inputs!$B$5, 0)</f>
        <v>0</v>
      </c>
      <c r="F8483" s="3">
        <f>MAX(D8483*Inputs!$B$5 - B8483, 0)</f>
        <v>1.6551833333333335</v>
      </c>
      <c r="G8483" s="3">
        <f t="shared" si="1189"/>
        <v>1</v>
      </c>
      <c r="H8483" t="str">
        <f t="shared" si="1190"/>
        <v>Charge</v>
      </c>
      <c r="I8483" s="3">
        <f t="shared" si="1195"/>
        <v>0</v>
      </c>
      <c r="J8483" s="3">
        <f t="shared" si="1196"/>
        <v>318.94827166799325</v>
      </c>
      <c r="K8483" s="3">
        <f>MIN(Inputs!$B$2, (Inputs!$B$8 - I8483)/Inputs!$B$9)</f>
        <v>170</v>
      </c>
      <c r="L8483" s="3">
        <f>MAX(MIN(Inputs!$B$2, I8483*Inputs!$B$10, Inputs!$B$8*Inputs!$B$4 - J8483), 0)</f>
        <v>0</v>
      </c>
      <c r="M8483" s="3">
        <f t="shared" si="1191"/>
        <v>170</v>
      </c>
      <c r="N8483" s="3">
        <f t="shared" si="1192"/>
        <v>0</v>
      </c>
      <c r="O8483" s="3">
        <f>IF(H8483="Reg", MIN(Inputs!$B$2, I8483*Inputs!$B$10, (Inputs!$B$8-I8483)/Inputs!$B$9), 0)</f>
        <v>0</v>
      </c>
      <c r="P8483" s="3">
        <f t="shared" si="1193"/>
        <v>-3594.2249999999999</v>
      </c>
      <c r="Q8483" s="3">
        <f t="shared" si="1194"/>
        <v>0</v>
      </c>
      <c r="R8483" s="3">
        <f>I8483 + M8483*Inputs!$B$9 - N8483/Inputs!$B$10</f>
        <v>159.4741358339966</v>
      </c>
    </row>
    <row r="8484" spans="1:18" x14ac:dyDescent="0.3">
      <c r="A8484" s="4">
        <v>46376.416666666657</v>
      </c>
      <c r="B8484" s="3">
        <v>10.19</v>
      </c>
      <c r="C8484" s="3">
        <v>0.65</v>
      </c>
      <c r="D8484" s="3">
        <f t="shared" si="1188"/>
        <v>25.906458333333333</v>
      </c>
      <c r="E8484" s="3">
        <f>MAX(B8484 - D8484/Inputs!$B$5, 0)</f>
        <v>0</v>
      </c>
      <c r="F8484" s="3">
        <f>MAX(D8484*Inputs!$B$5 - B8484, 0)</f>
        <v>12.607683333333332</v>
      </c>
      <c r="G8484" s="3">
        <f t="shared" si="1189"/>
        <v>0.65</v>
      </c>
      <c r="H8484" t="str">
        <f t="shared" si="1190"/>
        <v>Charge</v>
      </c>
      <c r="I8484" s="3">
        <f t="shared" si="1195"/>
        <v>159.4741358339966</v>
      </c>
      <c r="J8484" s="3">
        <f t="shared" si="1196"/>
        <v>318.94827166799325</v>
      </c>
      <c r="K8484" s="3">
        <f>MIN(Inputs!$B$2, (Inputs!$B$8 - I8484)/Inputs!$B$9)</f>
        <v>170</v>
      </c>
      <c r="L8484" s="3">
        <f>MAX(MIN(Inputs!$B$2, I8484*Inputs!$B$10, Inputs!$B$8*Inputs!$B$4 - J8484), 0)</f>
        <v>21.051728332006746</v>
      </c>
      <c r="M8484" s="3">
        <f t="shared" si="1191"/>
        <v>170</v>
      </c>
      <c r="N8484" s="3">
        <f t="shared" si="1192"/>
        <v>0</v>
      </c>
      <c r="O8484" s="3">
        <f>IF(H8484="Reg", MIN(Inputs!$B$2, I8484*Inputs!$B$10, (Inputs!$B$8-I8484)/Inputs!$B$9), 0)</f>
        <v>0</v>
      </c>
      <c r="P8484" s="3">
        <f t="shared" si="1193"/>
        <v>-1732.3</v>
      </c>
      <c r="Q8484" s="3">
        <f t="shared" si="1194"/>
        <v>0</v>
      </c>
      <c r="R8484" s="3">
        <f>I8484 + M8484*Inputs!$B$9 - N8484/Inputs!$B$10</f>
        <v>318.9482716679932</v>
      </c>
    </row>
    <row r="8485" spans="1:18" x14ac:dyDescent="0.3">
      <c r="A8485" s="4">
        <v>46376.458333333343</v>
      </c>
      <c r="B8485" s="3">
        <v>10.237499999999999</v>
      </c>
      <c r="C8485" s="3">
        <v>0.43</v>
      </c>
      <c r="D8485" s="3">
        <f t="shared" si="1188"/>
        <v>25.906458333333333</v>
      </c>
      <c r="E8485" s="3">
        <f>MAX(B8485 - D8485/Inputs!$B$5, 0)</f>
        <v>0</v>
      </c>
      <c r="F8485" s="3">
        <f>MAX(D8485*Inputs!$B$5 - B8485, 0)</f>
        <v>12.560183333333333</v>
      </c>
      <c r="G8485" s="3">
        <f t="shared" si="1189"/>
        <v>0.43</v>
      </c>
      <c r="H8485" t="str">
        <f t="shared" si="1190"/>
        <v>Charge</v>
      </c>
      <c r="I8485" s="3">
        <f t="shared" si="1195"/>
        <v>318.9482716679932</v>
      </c>
      <c r="J8485" s="3">
        <f t="shared" si="1196"/>
        <v>318.94827166799325</v>
      </c>
      <c r="K8485" s="3">
        <f>MIN(Inputs!$B$2, (Inputs!$B$8 - I8485)/Inputs!$B$9)</f>
        <v>22.44121780453775</v>
      </c>
      <c r="L8485" s="3">
        <f>MAX(MIN(Inputs!$B$2, I8485*Inputs!$B$10, Inputs!$B$8*Inputs!$B$4 - J8485), 0)</f>
        <v>21.051728332006746</v>
      </c>
      <c r="M8485" s="3">
        <f t="shared" si="1191"/>
        <v>22.44121780453775</v>
      </c>
      <c r="N8485" s="3">
        <f t="shared" si="1192"/>
        <v>0</v>
      </c>
      <c r="O8485" s="3">
        <f>IF(H8485="Reg", MIN(Inputs!$B$2, I8485*Inputs!$B$10, (Inputs!$B$8-I8485)/Inputs!$B$9), 0)</f>
        <v>0</v>
      </c>
      <c r="P8485" s="3">
        <f t="shared" si="1193"/>
        <v>-229.7419672739552</v>
      </c>
      <c r="Q8485" s="3">
        <f t="shared" si="1194"/>
        <v>0</v>
      </c>
      <c r="R8485" s="3">
        <f>I8485 + M8485*Inputs!$B$9 - N8485/Inputs!$B$10</f>
        <v>340</v>
      </c>
    </row>
    <row r="8486" spans="1:18" x14ac:dyDescent="0.3">
      <c r="A8486" s="4">
        <v>46376.5</v>
      </c>
      <c r="B8486" s="3">
        <v>8.9024999999999999</v>
      </c>
      <c r="C8486" s="3">
        <v>0.42</v>
      </c>
      <c r="D8486" s="3">
        <f t="shared" si="1188"/>
        <v>25.906458333333333</v>
      </c>
      <c r="E8486" s="3">
        <f>MAX(B8486 - D8486/Inputs!$B$5, 0)</f>
        <v>0</v>
      </c>
      <c r="F8486" s="3">
        <f>MAX(D8486*Inputs!$B$5 - B8486, 0)</f>
        <v>13.895183333333332</v>
      </c>
      <c r="G8486" s="3">
        <f t="shared" si="1189"/>
        <v>0.42</v>
      </c>
      <c r="H8486" t="str">
        <f t="shared" si="1190"/>
        <v>Charge</v>
      </c>
      <c r="I8486" s="3">
        <f t="shared" si="1195"/>
        <v>340</v>
      </c>
      <c r="J8486" s="3">
        <f t="shared" si="1196"/>
        <v>318.94827166799325</v>
      </c>
      <c r="K8486" s="3">
        <f>MIN(Inputs!$B$2, (Inputs!$B$8 - I8486)/Inputs!$B$9)</f>
        <v>0</v>
      </c>
      <c r="L8486" s="3">
        <f>MAX(MIN(Inputs!$B$2, I8486*Inputs!$B$10, Inputs!$B$8*Inputs!$B$4 - J8486), 0)</f>
        <v>21.051728332006746</v>
      </c>
      <c r="M8486" s="3">
        <f t="shared" si="1191"/>
        <v>0</v>
      </c>
      <c r="N8486" s="3">
        <f t="shared" si="1192"/>
        <v>0</v>
      </c>
      <c r="O8486" s="3">
        <f>IF(H8486="Reg", MIN(Inputs!$B$2, I8486*Inputs!$B$10, (Inputs!$B$8-I8486)/Inputs!$B$9), 0)</f>
        <v>0</v>
      </c>
      <c r="P8486" s="3">
        <f t="shared" si="1193"/>
        <v>0</v>
      </c>
      <c r="Q8486" s="3">
        <f t="shared" si="1194"/>
        <v>0</v>
      </c>
      <c r="R8486" s="3">
        <f>I8486 + M8486*Inputs!$B$9 - N8486/Inputs!$B$10</f>
        <v>340</v>
      </c>
    </row>
    <row r="8487" spans="1:18" x14ac:dyDescent="0.3">
      <c r="A8487" s="4">
        <v>46376.541666666657</v>
      </c>
      <c r="B8487" s="3">
        <v>9.1624999999999979</v>
      </c>
      <c r="C8487" s="3">
        <v>0.53</v>
      </c>
      <c r="D8487" s="3">
        <f t="shared" si="1188"/>
        <v>25.906458333333333</v>
      </c>
      <c r="E8487" s="3">
        <f>MAX(B8487 - D8487/Inputs!$B$5, 0)</f>
        <v>0</v>
      </c>
      <c r="F8487" s="3">
        <f>MAX(D8487*Inputs!$B$5 - B8487, 0)</f>
        <v>13.635183333333334</v>
      </c>
      <c r="G8487" s="3">
        <f t="shared" si="1189"/>
        <v>0.53</v>
      </c>
      <c r="H8487" t="str">
        <f t="shared" si="1190"/>
        <v>Charge</v>
      </c>
      <c r="I8487" s="3">
        <f t="shared" si="1195"/>
        <v>340</v>
      </c>
      <c r="J8487" s="3">
        <f t="shared" si="1196"/>
        <v>318.94827166799325</v>
      </c>
      <c r="K8487" s="3">
        <f>MIN(Inputs!$B$2, (Inputs!$B$8 - I8487)/Inputs!$B$9)</f>
        <v>0</v>
      </c>
      <c r="L8487" s="3">
        <f>MAX(MIN(Inputs!$B$2, I8487*Inputs!$B$10, Inputs!$B$8*Inputs!$B$4 - J8487), 0)</f>
        <v>21.051728332006746</v>
      </c>
      <c r="M8487" s="3">
        <f t="shared" si="1191"/>
        <v>0</v>
      </c>
      <c r="N8487" s="3">
        <f t="shared" si="1192"/>
        <v>0</v>
      </c>
      <c r="O8487" s="3">
        <f>IF(H8487="Reg", MIN(Inputs!$B$2, I8487*Inputs!$B$10, (Inputs!$B$8-I8487)/Inputs!$B$9), 0)</f>
        <v>0</v>
      </c>
      <c r="P8487" s="3">
        <f t="shared" si="1193"/>
        <v>0</v>
      </c>
      <c r="Q8487" s="3">
        <f t="shared" si="1194"/>
        <v>0</v>
      </c>
      <c r="R8487" s="3">
        <f>I8487 + M8487*Inputs!$B$9 - N8487/Inputs!$B$10</f>
        <v>340</v>
      </c>
    </row>
    <row r="8488" spans="1:18" x14ac:dyDescent="0.3">
      <c r="A8488" s="4">
        <v>46376.583333333343</v>
      </c>
      <c r="B8488" s="3">
        <v>2.8600000000000003</v>
      </c>
      <c r="C8488" s="3">
        <v>0.51</v>
      </c>
      <c r="D8488" s="3">
        <f t="shared" si="1188"/>
        <v>25.906458333333333</v>
      </c>
      <c r="E8488" s="3">
        <f>MAX(B8488 - D8488/Inputs!$B$5, 0)</f>
        <v>0</v>
      </c>
      <c r="F8488" s="3">
        <f>MAX(D8488*Inputs!$B$5 - B8488, 0)</f>
        <v>19.937683333333332</v>
      </c>
      <c r="G8488" s="3">
        <f t="shared" si="1189"/>
        <v>0.51</v>
      </c>
      <c r="H8488" t="str">
        <f t="shared" si="1190"/>
        <v>Charge</v>
      </c>
      <c r="I8488" s="3">
        <f t="shared" si="1195"/>
        <v>340</v>
      </c>
      <c r="J8488" s="3">
        <f t="shared" si="1196"/>
        <v>318.94827166799325</v>
      </c>
      <c r="K8488" s="3">
        <f>MIN(Inputs!$B$2, (Inputs!$B$8 - I8488)/Inputs!$B$9)</f>
        <v>0</v>
      </c>
      <c r="L8488" s="3">
        <f>MAX(MIN(Inputs!$B$2, I8488*Inputs!$B$10, Inputs!$B$8*Inputs!$B$4 - J8488), 0)</f>
        <v>21.051728332006746</v>
      </c>
      <c r="M8488" s="3">
        <f t="shared" si="1191"/>
        <v>0</v>
      </c>
      <c r="N8488" s="3">
        <f t="shared" si="1192"/>
        <v>0</v>
      </c>
      <c r="O8488" s="3">
        <f>IF(H8488="Reg", MIN(Inputs!$B$2, I8488*Inputs!$B$10, (Inputs!$B$8-I8488)/Inputs!$B$9), 0)</f>
        <v>0</v>
      </c>
      <c r="P8488" s="3">
        <f t="shared" si="1193"/>
        <v>0</v>
      </c>
      <c r="Q8488" s="3">
        <f t="shared" si="1194"/>
        <v>0</v>
      </c>
      <c r="R8488" s="3">
        <f>I8488 + M8488*Inputs!$B$9 - N8488/Inputs!$B$10</f>
        <v>340</v>
      </c>
    </row>
    <row r="8489" spans="1:18" x14ac:dyDescent="0.3">
      <c r="A8489" s="4">
        <v>46376.625</v>
      </c>
      <c r="B8489" s="3">
        <v>2.4325000000000001</v>
      </c>
      <c r="C8489" s="3">
        <v>0.54</v>
      </c>
      <c r="D8489" s="3">
        <f t="shared" si="1188"/>
        <v>25.906458333333333</v>
      </c>
      <c r="E8489" s="3">
        <f>MAX(B8489 - D8489/Inputs!$B$5, 0)</f>
        <v>0</v>
      </c>
      <c r="F8489" s="3">
        <f>MAX(D8489*Inputs!$B$5 - B8489, 0)</f>
        <v>20.365183333333331</v>
      </c>
      <c r="G8489" s="3">
        <f t="shared" si="1189"/>
        <v>0.54</v>
      </c>
      <c r="H8489" t="str">
        <f t="shared" si="1190"/>
        <v>Charge</v>
      </c>
      <c r="I8489" s="3">
        <f t="shared" si="1195"/>
        <v>340</v>
      </c>
      <c r="J8489" s="3">
        <f t="shared" si="1196"/>
        <v>318.94827166799325</v>
      </c>
      <c r="K8489" s="3">
        <f>MIN(Inputs!$B$2, (Inputs!$B$8 - I8489)/Inputs!$B$9)</f>
        <v>0</v>
      </c>
      <c r="L8489" s="3">
        <f>MAX(MIN(Inputs!$B$2, I8489*Inputs!$B$10, Inputs!$B$8*Inputs!$B$4 - J8489), 0)</f>
        <v>21.051728332006746</v>
      </c>
      <c r="M8489" s="3">
        <f t="shared" si="1191"/>
        <v>0</v>
      </c>
      <c r="N8489" s="3">
        <f t="shared" si="1192"/>
        <v>0</v>
      </c>
      <c r="O8489" s="3">
        <f>IF(H8489="Reg", MIN(Inputs!$B$2, I8489*Inputs!$B$10, (Inputs!$B$8-I8489)/Inputs!$B$9), 0)</f>
        <v>0</v>
      </c>
      <c r="P8489" s="3">
        <f t="shared" si="1193"/>
        <v>0</v>
      </c>
      <c r="Q8489" s="3">
        <f t="shared" si="1194"/>
        <v>0</v>
      </c>
      <c r="R8489" s="3">
        <f>I8489 + M8489*Inputs!$B$9 - N8489/Inputs!$B$10</f>
        <v>340</v>
      </c>
    </row>
    <row r="8490" spans="1:18" x14ac:dyDescent="0.3">
      <c r="A8490" s="4">
        <v>46376.666666666657</v>
      </c>
      <c r="B8490" s="3">
        <v>25.234999999999999</v>
      </c>
      <c r="C8490" s="3">
        <v>0.6</v>
      </c>
      <c r="D8490" s="3">
        <f t="shared" si="1188"/>
        <v>25.906458333333333</v>
      </c>
      <c r="E8490" s="3">
        <f>MAX(B8490 - D8490/Inputs!$B$5, 0)</f>
        <v>0</v>
      </c>
      <c r="F8490" s="3">
        <f>MAX(D8490*Inputs!$B$5 - B8490, 0)</f>
        <v>0</v>
      </c>
      <c r="G8490" s="3">
        <f t="shared" si="1189"/>
        <v>0.6</v>
      </c>
      <c r="H8490" t="str">
        <f t="shared" si="1190"/>
        <v>Reg</v>
      </c>
      <c r="I8490" s="3">
        <f t="shared" si="1195"/>
        <v>340</v>
      </c>
      <c r="J8490" s="3">
        <f t="shared" si="1196"/>
        <v>318.94827166799325</v>
      </c>
      <c r="K8490" s="3">
        <f>MIN(Inputs!$B$2, (Inputs!$B$8 - I8490)/Inputs!$B$9)</f>
        <v>0</v>
      </c>
      <c r="L8490" s="3">
        <f>MAX(MIN(Inputs!$B$2, I8490*Inputs!$B$10, Inputs!$B$8*Inputs!$B$4 - J8490), 0)</f>
        <v>21.051728332006746</v>
      </c>
      <c r="M8490" s="3">
        <f t="shared" si="1191"/>
        <v>0</v>
      </c>
      <c r="N8490" s="3">
        <f t="shared" si="1192"/>
        <v>0</v>
      </c>
      <c r="O8490" s="3">
        <f>IF(H8490="Reg", MIN(Inputs!$B$2, I8490*Inputs!$B$10, (Inputs!$B$8-I8490)/Inputs!$B$9), 0)</f>
        <v>0</v>
      </c>
      <c r="P8490" s="3">
        <f t="shared" si="1193"/>
        <v>0</v>
      </c>
      <c r="Q8490" s="3">
        <f t="shared" si="1194"/>
        <v>0</v>
      </c>
      <c r="R8490" s="3">
        <f>I8490 + M8490*Inputs!$B$9 - N8490/Inputs!$B$10</f>
        <v>340</v>
      </c>
    </row>
    <row r="8491" spans="1:18" x14ac:dyDescent="0.3">
      <c r="A8491" s="4">
        <v>46376.708333333343</v>
      </c>
      <c r="B8491" s="3">
        <v>40.519999999999996</v>
      </c>
      <c r="C8491" s="3">
        <v>3</v>
      </c>
      <c r="D8491" s="3">
        <f t="shared" si="1188"/>
        <v>25.906458333333333</v>
      </c>
      <c r="E8491" s="3">
        <f>MAX(B8491 - D8491/Inputs!$B$5, 0)</f>
        <v>11.080842803030301</v>
      </c>
      <c r="F8491" s="3">
        <f>MAX(D8491*Inputs!$B$5 - B8491, 0)</f>
        <v>0</v>
      </c>
      <c r="G8491" s="3">
        <f t="shared" si="1189"/>
        <v>3</v>
      </c>
      <c r="H8491" t="str">
        <f t="shared" si="1190"/>
        <v>Discharge</v>
      </c>
      <c r="I8491" s="3">
        <f t="shared" si="1195"/>
        <v>340</v>
      </c>
      <c r="J8491" s="3">
        <f t="shared" si="1196"/>
        <v>318.94827166799325</v>
      </c>
      <c r="K8491" s="3">
        <f>MIN(Inputs!$B$2, (Inputs!$B$8 - I8491)/Inputs!$B$9)</f>
        <v>0</v>
      </c>
      <c r="L8491" s="3">
        <f>MAX(MIN(Inputs!$B$2, I8491*Inputs!$B$10, Inputs!$B$8*Inputs!$B$4 - J8491), 0)</f>
        <v>21.051728332006746</v>
      </c>
      <c r="M8491" s="3">
        <f t="shared" si="1191"/>
        <v>0</v>
      </c>
      <c r="N8491" s="3">
        <f t="shared" si="1192"/>
        <v>21.051728332006746</v>
      </c>
      <c r="O8491" s="3">
        <f>IF(H8491="Reg", MIN(Inputs!$B$2, I8491*Inputs!$B$10, (Inputs!$B$8-I8491)/Inputs!$B$9), 0)</f>
        <v>0</v>
      </c>
      <c r="P8491" s="3">
        <f t="shared" si="1193"/>
        <v>853.01603201291323</v>
      </c>
      <c r="Q8491" s="3">
        <f t="shared" si="1194"/>
        <v>0</v>
      </c>
      <c r="R8491" s="3">
        <f>I8491 + M8491*Inputs!$B$9 - N8491/Inputs!$B$10</f>
        <v>317.5587821954623</v>
      </c>
    </row>
    <row r="8492" spans="1:18" x14ac:dyDescent="0.3">
      <c r="A8492" s="4">
        <v>46376.75</v>
      </c>
      <c r="B8492" s="3">
        <v>35.227499999999999</v>
      </c>
      <c r="C8492" s="3">
        <v>1.27</v>
      </c>
      <c r="D8492" s="3">
        <f t="shared" si="1188"/>
        <v>25.906458333333333</v>
      </c>
      <c r="E8492" s="3">
        <f>MAX(B8492 - D8492/Inputs!$B$5, 0)</f>
        <v>5.7883428030303037</v>
      </c>
      <c r="F8492" s="3">
        <f>MAX(D8492*Inputs!$B$5 - B8492, 0)</f>
        <v>0</v>
      </c>
      <c r="G8492" s="3">
        <f t="shared" si="1189"/>
        <v>1.27</v>
      </c>
      <c r="H8492" t="str">
        <f t="shared" si="1190"/>
        <v>Discharge</v>
      </c>
      <c r="I8492" s="3">
        <f t="shared" si="1195"/>
        <v>317.5587821954623</v>
      </c>
      <c r="J8492" s="3">
        <f t="shared" si="1196"/>
        <v>340</v>
      </c>
      <c r="K8492" s="3">
        <f>MIN(Inputs!$B$2, (Inputs!$B$8 - I8492)/Inputs!$B$9)</f>
        <v>23.922418559098585</v>
      </c>
      <c r="L8492" s="3">
        <f>MAX(MIN(Inputs!$B$2, I8492*Inputs!$B$10, Inputs!$B$8*Inputs!$B$4 - J8492), 0)</f>
        <v>0</v>
      </c>
      <c r="M8492" s="3">
        <f t="shared" si="1191"/>
        <v>0</v>
      </c>
      <c r="N8492" s="3">
        <f t="shared" si="1192"/>
        <v>0</v>
      </c>
      <c r="O8492" s="3">
        <f>IF(H8492="Reg", MIN(Inputs!$B$2, I8492*Inputs!$B$10, (Inputs!$B$8-I8492)/Inputs!$B$9), 0)</f>
        <v>0</v>
      </c>
      <c r="P8492" s="3">
        <f t="shared" si="1193"/>
        <v>0</v>
      </c>
      <c r="Q8492" s="3">
        <f t="shared" si="1194"/>
        <v>0</v>
      </c>
      <c r="R8492" s="3">
        <f>I8492 + M8492*Inputs!$B$9 - N8492/Inputs!$B$10</f>
        <v>317.5587821954623</v>
      </c>
    </row>
    <row r="8493" spans="1:18" x14ac:dyDescent="0.3">
      <c r="A8493" s="4">
        <v>46376.791666666657</v>
      </c>
      <c r="B8493" s="3">
        <v>30.912500000000001</v>
      </c>
      <c r="C8493" s="3">
        <v>1.0900000000000001</v>
      </c>
      <c r="D8493" s="3">
        <f t="shared" si="1188"/>
        <v>25.906458333333333</v>
      </c>
      <c r="E8493" s="3">
        <f>MAX(B8493 - D8493/Inputs!$B$5, 0)</f>
        <v>1.473342803030306</v>
      </c>
      <c r="F8493" s="3">
        <f>MAX(D8493*Inputs!$B$5 - B8493, 0)</f>
        <v>0</v>
      </c>
      <c r="G8493" s="3">
        <f t="shared" si="1189"/>
        <v>1.0900000000000001</v>
      </c>
      <c r="H8493" t="str">
        <f t="shared" si="1190"/>
        <v>Discharge</v>
      </c>
      <c r="I8493" s="3">
        <f t="shared" si="1195"/>
        <v>317.5587821954623</v>
      </c>
      <c r="J8493" s="3">
        <f t="shared" si="1196"/>
        <v>340</v>
      </c>
      <c r="K8493" s="3">
        <f>MIN(Inputs!$B$2, (Inputs!$B$8 - I8493)/Inputs!$B$9)</f>
        <v>23.922418559098585</v>
      </c>
      <c r="L8493" s="3">
        <f>MAX(MIN(Inputs!$B$2, I8493*Inputs!$B$10, Inputs!$B$8*Inputs!$B$4 - J8493), 0)</f>
        <v>0</v>
      </c>
      <c r="M8493" s="3">
        <f t="shared" si="1191"/>
        <v>0</v>
      </c>
      <c r="N8493" s="3">
        <f t="shared" si="1192"/>
        <v>0</v>
      </c>
      <c r="O8493" s="3">
        <f>IF(H8493="Reg", MIN(Inputs!$B$2, I8493*Inputs!$B$10, (Inputs!$B$8-I8493)/Inputs!$B$9), 0)</f>
        <v>0</v>
      </c>
      <c r="P8493" s="3">
        <f t="shared" si="1193"/>
        <v>0</v>
      </c>
      <c r="Q8493" s="3">
        <f t="shared" si="1194"/>
        <v>0</v>
      </c>
      <c r="R8493" s="3">
        <f>I8493 + M8493*Inputs!$B$9 - N8493/Inputs!$B$10</f>
        <v>317.5587821954623</v>
      </c>
    </row>
    <row r="8494" spans="1:18" x14ac:dyDescent="0.3">
      <c r="A8494" s="4">
        <v>46376.833333333343</v>
      </c>
      <c r="B8494" s="3">
        <v>25.702500000000001</v>
      </c>
      <c r="C8494" s="3">
        <v>1.02</v>
      </c>
      <c r="D8494" s="3">
        <f t="shared" si="1188"/>
        <v>25.906458333333333</v>
      </c>
      <c r="E8494" s="3">
        <f>MAX(B8494 - D8494/Inputs!$B$5, 0)</f>
        <v>0</v>
      </c>
      <c r="F8494" s="3">
        <f>MAX(D8494*Inputs!$B$5 - B8494, 0)</f>
        <v>0</v>
      </c>
      <c r="G8494" s="3">
        <f t="shared" si="1189"/>
        <v>1.02</v>
      </c>
      <c r="H8494" t="str">
        <f t="shared" si="1190"/>
        <v>Reg</v>
      </c>
      <c r="I8494" s="3">
        <f t="shared" si="1195"/>
        <v>317.5587821954623</v>
      </c>
      <c r="J8494" s="3">
        <f t="shared" si="1196"/>
        <v>340</v>
      </c>
      <c r="K8494" s="3">
        <f>MIN(Inputs!$B$2, (Inputs!$B$8 - I8494)/Inputs!$B$9)</f>
        <v>23.922418559098585</v>
      </c>
      <c r="L8494" s="3">
        <f>MAX(MIN(Inputs!$B$2, I8494*Inputs!$B$10, Inputs!$B$8*Inputs!$B$4 - J8494), 0)</f>
        <v>0</v>
      </c>
      <c r="M8494" s="3">
        <f t="shared" si="1191"/>
        <v>0</v>
      </c>
      <c r="N8494" s="3">
        <f t="shared" si="1192"/>
        <v>0</v>
      </c>
      <c r="O8494" s="3">
        <f>IF(H8494="Reg", MIN(Inputs!$B$2, I8494*Inputs!$B$10, (Inputs!$B$8-I8494)/Inputs!$B$9), 0)</f>
        <v>23.922418559098585</v>
      </c>
      <c r="P8494" s="3">
        <f t="shared" si="1193"/>
        <v>0</v>
      </c>
      <c r="Q8494" s="3">
        <f t="shared" si="1194"/>
        <v>24.400866930280557</v>
      </c>
      <c r="R8494" s="3">
        <f>I8494 + M8494*Inputs!$B$9 - N8494/Inputs!$B$10</f>
        <v>317.5587821954623</v>
      </c>
    </row>
    <row r="8495" spans="1:18" x14ac:dyDescent="0.3">
      <c r="A8495" s="4">
        <v>46376.875</v>
      </c>
      <c r="B8495" s="3">
        <v>25.14</v>
      </c>
      <c r="C8495" s="3">
        <v>1.0900000000000001</v>
      </c>
      <c r="D8495" s="3">
        <f t="shared" si="1188"/>
        <v>25.906458333333333</v>
      </c>
      <c r="E8495" s="3">
        <f>MAX(B8495 - D8495/Inputs!$B$5, 0)</f>
        <v>0</v>
      </c>
      <c r="F8495" s="3">
        <f>MAX(D8495*Inputs!$B$5 - B8495, 0)</f>
        <v>0</v>
      </c>
      <c r="G8495" s="3">
        <f t="shared" si="1189"/>
        <v>1.0900000000000001</v>
      </c>
      <c r="H8495" t="str">
        <f t="shared" si="1190"/>
        <v>Reg</v>
      </c>
      <c r="I8495" s="3">
        <f t="shared" si="1195"/>
        <v>317.5587821954623</v>
      </c>
      <c r="J8495" s="3">
        <f t="shared" si="1196"/>
        <v>340</v>
      </c>
      <c r="K8495" s="3">
        <f>MIN(Inputs!$B$2, (Inputs!$B$8 - I8495)/Inputs!$B$9)</f>
        <v>23.922418559098585</v>
      </c>
      <c r="L8495" s="3">
        <f>MAX(MIN(Inputs!$B$2, I8495*Inputs!$B$10, Inputs!$B$8*Inputs!$B$4 - J8495), 0)</f>
        <v>0</v>
      </c>
      <c r="M8495" s="3">
        <f t="shared" si="1191"/>
        <v>0</v>
      </c>
      <c r="N8495" s="3">
        <f t="shared" si="1192"/>
        <v>0</v>
      </c>
      <c r="O8495" s="3">
        <f>IF(H8495="Reg", MIN(Inputs!$B$2, I8495*Inputs!$B$10, (Inputs!$B$8-I8495)/Inputs!$B$9), 0)</f>
        <v>23.922418559098585</v>
      </c>
      <c r="P8495" s="3">
        <f t="shared" si="1193"/>
        <v>0</v>
      </c>
      <c r="Q8495" s="3">
        <f t="shared" si="1194"/>
        <v>26.075436229417459</v>
      </c>
      <c r="R8495" s="3">
        <f>I8495 + M8495*Inputs!$B$9 - N8495/Inputs!$B$10</f>
        <v>317.5587821954623</v>
      </c>
    </row>
    <row r="8496" spans="1:18" x14ac:dyDescent="0.3">
      <c r="A8496" s="4">
        <v>46376.916666666657</v>
      </c>
      <c r="B8496" s="3">
        <v>23.365000000000002</v>
      </c>
      <c r="C8496" s="3">
        <v>1.01</v>
      </c>
      <c r="D8496" s="3">
        <f t="shared" si="1188"/>
        <v>25.906458333333333</v>
      </c>
      <c r="E8496" s="3">
        <f>MAX(B8496 - D8496/Inputs!$B$5, 0)</f>
        <v>0</v>
      </c>
      <c r="F8496" s="3">
        <f>MAX(D8496*Inputs!$B$5 - B8496, 0)</f>
        <v>0</v>
      </c>
      <c r="G8496" s="3">
        <f t="shared" si="1189"/>
        <v>1.01</v>
      </c>
      <c r="H8496" t="str">
        <f t="shared" si="1190"/>
        <v>Reg</v>
      </c>
      <c r="I8496" s="3">
        <f t="shared" si="1195"/>
        <v>317.5587821954623</v>
      </c>
      <c r="J8496" s="3">
        <f t="shared" si="1196"/>
        <v>340</v>
      </c>
      <c r="K8496" s="3">
        <f>MIN(Inputs!$B$2, (Inputs!$B$8 - I8496)/Inputs!$B$9)</f>
        <v>23.922418559098585</v>
      </c>
      <c r="L8496" s="3">
        <f>MAX(MIN(Inputs!$B$2, I8496*Inputs!$B$10, Inputs!$B$8*Inputs!$B$4 - J8496), 0)</f>
        <v>0</v>
      </c>
      <c r="M8496" s="3">
        <f t="shared" si="1191"/>
        <v>0</v>
      </c>
      <c r="N8496" s="3">
        <f t="shared" si="1192"/>
        <v>0</v>
      </c>
      <c r="O8496" s="3">
        <f>IF(H8496="Reg", MIN(Inputs!$B$2, I8496*Inputs!$B$10, (Inputs!$B$8-I8496)/Inputs!$B$9), 0)</f>
        <v>23.922418559098585</v>
      </c>
      <c r="P8496" s="3">
        <f t="shared" si="1193"/>
        <v>0</v>
      </c>
      <c r="Q8496" s="3">
        <f t="shared" si="1194"/>
        <v>24.161642744689569</v>
      </c>
      <c r="R8496" s="3">
        <f>I8496 + M8496*Inputs!$B$9 - N8496/Inputs!$B$10</f>
        <v>317.5587821954623</v>
      </c>
    </row>
    <row r="8497" spans="1:18" x14ac:dyDescent="0.3">
      <c r="A8497" s="4">
        <v>46376.958333333343</v>
      </c>
      <c r="B8497" s="3">
        <v>26.034999999999997</v>
      </c>
      <c r="C8497" s="3">
        <v>2.2200000000000002</v>
      </c>
      <c r="D8497" s="3">
        <f t="shared" si="1188"/>
        <v>25.906458333333333</v>
      </c>
      <c r="E8497" s="3">
        <f>MAX(B8497 - D8497/Inputs!$B$5, 0)</f>
        <v>0</v>
      </c>
      <c r="F8497" s="3">
        <f>MAX(D8497*Inputs!$B$5 - B8497, 0)</f>
        <v>0</v>
      </c>
      <c r="G8497" s="3">
        <f t="shared" si="1189"/>
        <v>2.2200000000000002</v>
      </c>
      <c r="H8497" t="str">
        <f t="shared" si="1190"/>
        <v>Reg</v>
      </c>
      <c r="I8497" s="3">
        <f t="shared" si="1195"/>
        <v>317.5587821954623</v>
      </c>
      <c r="J8497" s="3">
        <f t="shared" si="1196"/>
        <v>340</v>
      </c>
      <c r="K8497" s="3">
        <f>MIN(Inputs!$B$2, (Inputs!$B$8 - I8497)/Inputs!$B$9)</f>
        <v>23.922418559098585</v>
      </c>
      <c r="L8497" s="3">
        <f>MAX(MIN(Inputs!$B$2, I8497*Inputs!$B$10, Inputs!$B$8*Inputs!$B$4 - J8497), 0)</f>
        <v>0</v>
      </c>
      <c r="M8497" s="3">
        <f t="shared" si="1191"/>
        <v>0</v>
      </c>
      <c r="N8497" s="3">
        <f t="shared" si="1192"/>
        <v>0</v>
      </c>
      <c r="O8497" s="3">
        <f>IF(H8497="Reg", MIN(Inputs!$B$2, I8497*Inputs!$B$10, (Inputs!$B$8-I8497)/Inputs!$B$9), 0)</f>
        <v>23.922418559098585</v>
      </c>
      <c r="P8497" s="3">
        <f t="shared" si="1193"/>
        <v>0</v>
      </c>
      <c r="Q8497" s="3">
        <f t="shared" si="1194"/>
        <v>53.107769201198863</v>
      </c>
      <c r="R8497" s="3">
        <f>I8497 + M8497*Inputs!$B$9 - N8497/Inputs!$B$10</f>
        <v>317.5587821954623</v>
      </c>
    </row>
    <row r="8498" spans="1:18" x14ac:dyDescent="0.3">
      <c r="A8498" s="4">
        <v>46377</v>
      </c>
      <c r="B8498" s="3">
        <v>37.942500000000003</v>
      </c>
      <c r="C8498" s="3">
        <v>0.45</v>
      </c>
      <c r="D8498" s="3">
        <f t="shared" si="1188"/>
        <v>21.063541666666662</v>
      </c>
      <c r="E8498" s="3">
        <f>MAX(B8498 - D8498/Inputs!$B$5, 0)</f>
        <v>14.006657196969705</v>
      </c>
      <c r="F8498" s="3">
        <f>MAX(D8498*Inputs!$B$5 - B8498, 0)</f>
        <v>0</v>
      </c>
      <c r="G8498" s="3">
        <f t="shared" si="1189"/>
        <v>0.45</v>
      </c>
      <c r="H8498" t="str">
        <f t="shared" si="1190"/>
        <v>Discharge</v>
      </c>
      <c r="I8498" s="3">
        <f t="shared" si="1195"/>
        <v>317.5587821954623</v>
      </c>
      <c r="J8498" s="3">
        <f t="shared" si="1196"/>
        <v>0</v>
      </c>
      <c r="K8498" s="3">
        <f>MIN(Inputs!$B$2, (Inputs!$B$8 - I8498)/Inputs!$B$9)</f>
        <v>23.922418559098585</v>
      </c>
      <c r="L8498" s="3">
        <f>MAX(MIN(Inputs!$B$2, I8498*Inputs!$B$10, Inputs!$B$8*Inputs!$B$4 - J8498), 0)</f>
        <v>170</v>
      </c>
      <c r="M8498" s="3">
        <f t="shared" si="1191"/>
        <v>0</v>
      </c>
      <c r="N8498" s="3">
        <f t="shared" si="1192"/>
        <v>170</v>
      </c>
      <c r="O8498" s="3">
        <f>IF(H8498="Reg", MIN(Inputs!$B$2, I8498*Inputs!$B$10, (Inputs!$B$8-I8498)/Inputs!$B$9), 0)</f>
        <v>0</v>
      </c>
      <c r="P8498" s="3">
        <f t="shared" si="1193"/>
        <v>6450.2250000000004</v>
      </c>
      <c r="Q8498" s="3">
        <f t="shared" si="1194"/>
        <v>0</v>
      </c>
      <c r="R8498" s="3">
        <f>I8498 + M8498*Inputs!$B$9 - N8498/Inputs!$B$10</f>
        <v>136.33817329319345</v>
      </c>
    </row>
    <row r="8499" spans="1:18" x14ac:dyDescent="0.3">
      <c r="A8499" s="4">
        <v>46377.041666666657</v>
      </c>
      <c r="B8499" s="3">
        <v>32.807499999999997</v>
      </c>
      <c r="C8499" s="3">
        <v>0.34</v>
      </c>
      <c r="D8499" s="3">
        <f t="shared" si="1188"/>
        <v>21.063541666666662</v>
      </c>
      <c r="E8499" s="3">
        <f>MAX(B8499 - D8499/Inputs!$B$5, 0)</f>
        <v>8.8716571969697</v>
      </c>
      <c r="F8499" s="3">
        <f>MAX(D8499*Inputs!$B$5 - B8499, 0)</f>
        <v>0</v>
      </c>
      <c r="G8499" s="3">
        <f t="shared" si="1189"/>
        <v>0.34</v>
      </c>
      <c r="H8499" t="str">
        <f t="shared" si="1190"/>
        <v>Discharge</v>
      </c>
      <c r="I8499" s="3">
        <f t="shared" si="1195"/>
        <v>136.33817329319345</v>
      </c>
      <c r="J8499" s="3">
        <f t="shared" si="1196"/>
        <v>170</v>
      </c>
      <c r="K8499" s="3">
        <f>MIN(Inputs!$B$2, (Inputs!$B$8 - I8499)/Inputs!$B$9)</f>
        <v>170</v>
      </c>
      <c r="L8499" s="3">
        <f>MAX(MIN(Inputs!$B$2, I8499*Inputs!$B$10, Inputs!$B$8*Inputs!$B$4 - J8499), 0)</f>
        <v>127.89654333598648</v>
      </c>
      <c r="M8499" s="3">
        <f t="shared" si="1191"/>
        <v>0</v>
      </c>
      <c r="N8499" s="3">
        <f t="shared" si="1192"/>
        <v>127.89654333598648</v>
      </c>
      <c r="O8499" s="3">
        <f>IF(H8499="Reg", MIN(Inputs!$B$2, I8499*Inputs!$B$10, (Inputs!$B$8-I8499)/Inputs!$B$9), 0)</f>
        <v>0</v>
      </c>
      <c r="P8499" s="3">
        <f t="shared" si="1193"/>
        <v>4195.965845495376</v>
      </c>
      <c r="Q8499" s="3">
        <f t="shared" si="1194"/>
        <v>0</v>
      </c>
      <c r="R8499" s="3">
        <f>I8499 + M8499*Inputs!$B$9 - N8499/Inputs!$B$10</f>
        <v>0</v>
      </c>
    </row>
    <row r="8500" spans="1:18" x14ac:dyDescent="0.3">
      <c r="A8500" s="4">
        <v>46377.083333333343</v>
      </c>
      <c r="B8500" s="3">
        <v>29.805000000000003</v>
      </c>
      <c r="C8500" s="3">
        <v>0.64</v>
      </c>
      <c r="D8500" s="3">
        <f t="shared" si="1188"/>
        <v>21.063541666666662</v>
      </c>
      <c r="E8500" s="3">
        <f>MAX(B8500 - D8500/Inputs!$B$5, 0)</f>
        <v>5.8691571969697058</v>
      </c>
      <c r="F8500" s="3">
        <f>MAX(D8500*Inputs!$B$5 - B8500, 0)</f>
        <v>0</v>
      </c>
      <c r="G8500" s="3">
        <f t="shared" si="1189"/>
        <v>0.64</v>
      </c>
      <c r="H8500" t="str">
        <f t="shared" si="1190"/>
        <v>Discharge</v>
      </c>
      <c r="I8500" s="3">
        <f t="shared" si="1195"/>
        <v>0</v>
      </c>
      <c r="J8500" s="3">
        <f t="shared" si="1196"/>
        <v>297.89654333598651</v>
      </c>
      <c r="K8500" s="3">
        <f>MIN(Inputs!$B$2, (Inputs!$B$8 - I8500)/Inputs!$B$9)</f>
        <v>170</v>
      </c>
      <c r="L8500" s="3">
        <f>MAX(MIN(Inputs!$B$2, I8500*Inputs!$B$10, Inputs!$B$8*Inputs!$B$4 - J8500), 0)</f>
        <v>0</v>
      </c>
      <c r="M8500" s="3">
        <f t="shared" si="1191"/>
        <v>0</v>
      </c>
      <c r="N8500" s="3">
        <f t="shared" si="1192"/>
        <v>0</v>
      </c>
      <c r="O8500" s="3">
        <f>IF(H8500="Reg", MIN(Inputs!$B$2, I8500*Inputs!$B$10, (Inputs!$B$8-I8500)/Inputs!$B$9), 0)</f>
        <v>0</v>
      </c>
      <c r="P8500" s="3">
        <f t="shared" si="1193"/>
        <v>0</v>
      </c>
      <c r="Q8500" s="3">
        <f t="shared" si="1194"/>
        <v>0</v>
      </c>
      <c r="R8500" s="3">
        <f>I8500 + M8500*Inputs!$B$9 - N8500/Inputs!$B$10</f>
        <v>0</v>
      </c>
    </row>
    <row r="8501" spans="1:18" x14ac:dyDescent="0.3">
      <c r="A8501" s="4">
        <v>46377.125</v>
      </c>
      <c r="B8501" s="3">
        <v>27.865000000000002</v>
      </c>
      <c r="C8501" s="3">
        <v>0.5</v>
      </c>
      <c r="D8501" s="3">
        <f t="shared" si="1188"/>
        <v>21.063541666666662</v>
      </c>
      <c r="E8501" s="3">
        <f>MAX(B8501 - D8501/Inputs!$B$5, 0)</f>
        <v>3.9291571969697046</v>
      </c>
      <c r="F8501" s="3">
        <f>MAX(D8501*Inputs!$B$5 - B8501, 0)</f>
        <v>0</v>
      </c>
      <c r="G8501" s="3">
        <f t="shared" si="1189"/>
        <v>0.5</v>
      </c>
      <c r="H8501" t="str">
        <f t="shared" si="1190"/>
        <v>Discharge</v>
      </c>
      <c r="I8501" s="3">
        <f t="shared" si="1195"/>
        <v>0</v>
      </c>
      <c r="J8501" s="3">
        <f t="shared" si="1196"/>
        <v>297.89654333598651</v>
      </c>
      <c r="K8501" s="3">
        <f>MIN(Inputs!$B$2, (Inputs!$B$8 - I8501)/Inputs!$B$9)</f>
        <v>170</v>
      </c>
      <c r="L8501" s="3">
        <f>MAX(MIN(Inputs!$B$2, I8501*Inputs!$B$10, Inputs!$B$8*Inputs!$B$4 - J8501), 0)</f>
        <v>0</v>
      </c>
      <c r="M8501" s="3">
        <f t="shared" si="1191"/>
        <v>0</v>
      </c>
      <c r="N8501" s="3">
        <f t="shared" si="1192"/>
        <v>0</v>
      </c>
      <c r="O8501" s="3">
        <f>IF(H8501="Reg", MIN(Inputs!$B$2, I8501*Inputs!$B$10, (Inputs!$B$8-I8501)/Inputs!$B$9), 0)</f>
        <v>0</v>
      </c>
      <c r="P8501" s="3">
        <f t="shared" si="1193"/>
        <v>0</v>
      </c>
      <c r="Q8501" s="3">
        <f t="shared" si="1194"/>
        <v>0</v>
      </c>
      <c r="R8501" s="3">
        <f>I8501 + M8501*Inputs!$B$9 - N8501/Inputs!$B$10</f>
        <v>0</v>
      </c>
    </row>
    <row r="8502" spans="1:18" x14ac:dyDescent="0.3">
      <c r="A8502" s="4">
        <v>46377.166666666657</v>
      </c>
      <c r="B8502" s="3">
        <v>26.877499999999998</v>
      </c>
      <c r="C8502" s="3">
        <v>0.49</v>
      </c>
      <c r="D8502" s="3">
        <f t="shared" si="1188"/>
        <v>21.063541666666662</v>
      </c>
      <c r="E8502" s="3">
        <f>MAX(B8502 - D8502/Inputs!$B$5, 0)</f>
        <v>2.9416571969697003</v>
      </c>
      <c r="F8502" s="3">
        <f>MAX(D8502*Inputs!$B$5 - B8502, 0)</f>
        <v>0</v>
      </c>
      <c r="G8502" s="3">
        <f t="shared" si="1189"/>
        <v>0.49</v>
      </c>
      <c r="H8502" t="str">
        <f t="shared" si="1190"/>
        <v>Discharge</v>
      </c>
      <c r="I8502" s="3">
        <f t="shared" si="1195"/>
        <v>0</v>
      </c>
      <c r="J8502" s="3">
        <f t="shared" si="1196"/>
        <v>297.89654333598651</v>
      </c>
      <c r="K8502" s="3">
        <f>MIN(Inputs!$B$2, (Inputs!$B$8 - I8502)/Inputs!$B$9)</f>
        <v>170</v>
      </c>
      <c r="L8502" s="3">
        <f>MAX(MIN(Inputs!$B$2, I8502*Inputs!$B$10, Inputs!$B$8*Inputs!$B$4 - J8502), 0)</f>
        <v>0</v>
      </c>
      <c r="M8502" s="3">
        <f t="shared" si="1191"/>
        <v>0</v>
      </c>
      <c r="N8502" s="3">
        <f t="shared" si="1192"/>
        <v>0</v>
      </c>
      <c r="O8502" s="3">
        <f>IF(H8502="Reg", MIN(Inputs!$B$2, I8502*Inputs!$B$10, (Inputs!$B$8-I8502)/Inputs!$B$9), 0)</f>
        <v>0</v>
      </c>
      <c r="P8502" s="3">
        <f t="shared" si="1193"/>
        <v>0</v>
      </c>
      <c r="Q8502" s="3">
        <f t="shared" si="1194"/>
        <v>0</v>
      </c>
      <c r="R8502" s="3">
        <f>I8502 + M8502*Inputs!$B$9 - N8502/Inputs!$B$10</f>
        <v>0</v>
      </c>
    </row>
    <row r="8503" spans="1:18" x14ac:dyDescent="0.3">
      <c r="A8503" s="4">
        <v>46377.208333333343</v>
      </c>
      <c r="B8503" s="3">
        <v>26.84</v>
      </c>
      <c r="C8503" s="3">
        <v>0.44</v>
      </c>
      <c r="D8503" s="3">
        <f t="shared" si="1188"/>
        <v>21.063541666666662</v>
      </c>
      <c r="E8503" s="3">
        <f>MAX(B8503 - D8503/Inputs!$B$5, 0)</f>
        <v>2.9041571969697024</v>
      </c>
      <c r="F8503" s="3">
        <f>MAX(D8503*Inputs!$B$5 - B8503, 0)</f>
        <v>0</v>
      </c>
      <c r="G8503" s="3">
        <f t="shared" si="1189"/>
        <v>0.44</v>
      </c>
      <c r="H8503" t="str">
        <f t="shared" si="1190"/>
        <v>Discharge</v>
      </c>
      <c r="I8503" s="3">
        <f t="shared" si="1195"/>
        <v>0</v>
      </c>
      <c r="J8503" s="3">
        <f t="shared" si="1196"/>
        <v>297.89654333598651</v>
      </c>
      <c r="K8503" s="3">
        <f>MIN(Inputs!$B$2, (Inputs!$B$8 - I8503)/Inputs!$B$9)</f>
        <v>170</v>
      </c>
      <c r="L8503" s="3">
        <f>MAX(MIN(Inputs!$B$2, I8503*Inputs!$B$10, Inputs!$B$8*Inputs!$B$4 - J8503), 0)</f>
        <v>0</v>
      </c>
      <c r="M8503" s="3">
        <f t="shared" si="1191"/>
        <v>0</v>
      </c>
      <c r="N8503" s="3">
        <f t="shared" si="1192"/>
        <v>0</v>
      </c>
      <c r="O8503" s="3">
        <f>IF(H8503="Reg", MIN(Inputs!$B$2, I8503*Inputs!$B$10, (Inputs!$B$8-I8503)/Inputs!$B$9), 0)</f>
        <v>0</v>
      </c>
      <c r="P8503" s="3">
        <f t="shared" si="1193"/>
        <v>0</v>
      </c>
      <c r="Q8503" s="3">
        <f t="shared" si="1194"/>
        <v>0</v>
      </c>
      <c r="R8503" s="3">
        <f>I8503 + M8503*Inputs!$B$9 - N8503/Inputs!$B$10</f>
        <v>0</v>
      </c>
    </row>
    <row r="8504" spans="1:18" x14ac:dyDescent="0.3">
      <c r="A8504" s="4">
        <v>46377.25</v>
      </c>
      <c r="B8504" s="3">
        <v>28.807499999999997</v>
      </c>
      <c r="C8504" s="3">
        <v>0.49</v>
      </c>
      <c r="D8504" s="3">
        <f t="shared" si="1188"/>
        <v>21.063541666666662</v>
      </c>
      <c r="E8504" s="3">
        <f>MAX(B8504 - D8504/Inputs!$B$5, 0)</f>
        <v>4.8716571969697</v>
      </c>
      <c r="F8504" s="3">
        <f>MAX(D8504*Inputs!$B$5 - B8504, 0)</f>
        <v>0</v>
      </c>
      <c r="G8504" s="3">
        <f t="shared" si="1189"/>
        <v>0.49</v>
      </c>
      <c r="H8504" t="str">
        <f t="shared" si="1190"/>
        <v>Discharge</v>
      </c>
      <c r="I8504" s="3">
        <f t="shared" si="1195"/>
        <v>0</v>
      </c>
      <c r="J8504" s="3">
        <f t="shared" si="1196"/>
        <v>297.89654333598651</v>
      </c>
      <c r="K8504" s="3">
        <f>MIN(Inputs!$B$2, (Inputs!$B$8 - I8504)/Inputs!$B$9)</f>
        <v>170</v>
      </c>
      <c r="L8504" s="3">
        <f>MAX(MIN(Inputs!$B$2, I8504*Inputs!$B$10, Inputs!$B$8*Inputs!$B$4 - J8504), 0)</f>
        <v>0</v>
      </c>
      <c r="M8504" s="3">
        <f t="shared" si="1191"/>
        <v>0</v>
      </c>
      <c r="N8504" s="3">
        <f t="shared" si="1192"/>
        <v>0</v>
      </c>
      <c r="O8504" s="3">
        <f>IF(H8504="Reg", MIN(Inputs!$B$2, I8504*Inputs!$B$10, (Inputs!$B$8-I8504)/Inputs!$B$9), 0)</f>
        <v>0</v>
      </c>
      <c r="P8504" s="3">
        <f t="shared" si="1193"/>
        <v>0</v>
      </c>
      <c r="Q8504" s="3">
        <f t="shared" si="1194"/>
        <v>0</v>
      </c>
      <c r="R8504" s="3">
        <f>I8504 + M8504*Inputs!$B$9 - N8504/Inputs!$B$10</f>
        <v>0</v>
      </c>
    </row>
    <row r="8505" spans="1:18" x14ac:dyDescent="0.3">
      <c r="A8505" s="4">
        <v>46377.291666666657</v>
      </c>
      <c r="B8505" s="3">
        <v>24.697499999999998</v>
      </c>
      <c r="C8505" s="3">
        <v>0.74</v>
      </c>
      <c r="D8505" s="3">
        <f t="shared" si="1188"/>
        <v>21.063541666666662</v>
      </c>
      <c r="E8505" s="3">
        <f>MAX(B8505 - D8505/Inputs!$B$5, 0)</f>
        <v>0.76165719696970058</v>
      </c>
      <c r="F8505" s="3">
        <f>MAX(D8505*Inputs!$B$5 - B8505, 0)</f>
        <v>0</v>
      </c>
      <c r="G8505" s="3">
        <f t="shared" si="1189"/>
        <v>0.74</v>
      </c>
      <c r="H8505" t="str">
        <f t="shared" si="1190"/>
        <v>Discharge</v>
      </c>
      <c r="I8505" s="3">
        <f t="shared" si="1195"/>
        <v>0</v>
      </c>
      <c r="J8505" s="3">
        <f t="shared" si="1196"/>
        <v>297.89654333598651</v>
      </c>
      <c r="K8505" s="3">
        <f>MIN(Inputs!$B$2, (Inputs!$B$8 - I8505)/Inputs!$B$9)</f>
        <v>170</v>
      </c>
      <c r="L8505" s="3">
        <f>MAX(MIN(Inputs!$B$2, I8505*Inputs!$B$10, Inputs!$B$8*Inputs!$B$4 - J8505), 0)</f>
        <v>0</v>
      </c>
      <c r="M8505" s="3">
        <f t="shared" si="1191"/>
        <v>0</v>
      </c>
      <c r="N8505" s="3">
        <f t="shared" si="1192"/>
        <v>0</v>
      </c>
      <c r="O8505" s="3">
        <f>IF(H8505="Reg", MIN(Inputs!$B$2, I8505*Inputs!$B$10, (Inputs!$B$8-I8505)/Inputs!$B$9), 0)</f>
        <v>0</v>
      </c>
      <c r="P8505" s="3">
        <f t="shared" si="1193"/>
        <v>0</v>
      </c>
      <c r="Q8505" s="3">
        <f t="shared" si="1194"/>
        <v>0</v>
      </c>
      <c r="R8505" s="3">
        <f>I8505 + M8505*Inputs!$B$9 - N8505/Inputs!$B$10</f>
        <v>0</v>
      </c>
    </row>
    <row r="8506" spans="1:18" x14ac:dyDescent="0.3">
      <c r="A8506" s="4">
        <v>46377.333333333343</v>
      </c>
      <c r="B8506" s="3">
        <v>19.715</v>
      </c>
      <c r="C8506" s="3">
        <v>1</v>
      </c>
      <c r="D8506" s="3">
        <f t="shared" si="1188"/>
        <v>21.063541666666662</v>
      </c>
      <c r="E8506" s="3">
        <f>MAX(B8506 - D8506/Inputs!$B$5, 0)</f>
        <v>0</v>
      </c>
      <c r="F8506" s="3">
        <f>MAX(D8506*Inputs!$B$5 - B8506, 0)</f>
        <v>0</v>
      </c>
      <c r="G8506" s="3">
        <f t="shared" si="1189"/>
        <v>1</v>
      </c>
      <c r="H8506" t="str">
        <f t="shared" si="1190"/>
        <v>Reg</v>
      </c>
      <c r="I8506" s="3">
        <f t="shared" si="1195"/>
        <v>0</v>
      </c>
      <c r="J8506" s="3">
        <f t="shared" si="1196"/>
        <v>297.89654333598651</v>
      </c>
      <c r="K8506" s="3">
        <f>MIN(Inputs!$B$2, (Inputs!$B$8 - I8506)/Inputs!$B$9)</f>
        <v>170</v>
      </c>
      <c r="L8506" s="3">
        <f>MAX(MIN(Inputs!$B$2, I8506*Inputs!$B$10, Inputs!$B$8*Inputs!$B$4 - J8506), 0)</f>
        <v>0</v>
      </c>
      <c r="M8506" s="3">
        <f t="shared" si="1191"/>
        <v>0</v>
      </c>
      <c r="N8506" s="3">
        <f t="shared" si="1192"/>
        <v>0</v>
      </c>
      <c r="O8506" s="3">
        <f>IF(H8506="Reg", MIN(Inputs!$B$2, I8506*Inputs!$B$10, (Inputs!$B$8-I8506)/Inputs!$B$9), 0)</f>
        <v>0</v>
      </c>
      <c r="P8506" s="3">
        <f t="shared" si="1193"/>
        <v>0</v>
      </c>
      <c r="Q8506" s="3">
        <f t="shared" si="1194"/>
        <v>0</v>
      </c>
      <c r="R8506" s="3">
        <f>I8506 + M8506*Inputs!$B$9 - N8506/Inputs!$B$10</f>
        <v>0</v>
      </c>
    </row>
    <row r="8507" spans="1:18" x14ac:dyDescent="0.3">
      <c r="A8507" s="4">
        <v>46377.375</v>
      </c>
      <c r="B8507" s="3">
        <v>20.2</v>
      </c>
      <c r="C8507" s="3">
        <v>1</v>
      </c>
      <c r="D8507" s="3">
        <f t="shared" si="1188"/>
        <v>21.063541666666662</v>
      </c>
      <c r="E8507" s="3">
        <f>MAX(B8507 - D8507/Inputs!$B$5, 0)</f>
        <v>0</v>
      </c>
      <c r="F8507" s="3">
        <f>MAX(D8507*Inputs!$B$5 - B8507, 0)</f>
        <v>0</v>
      </c>
      <c r="G8507" s="3">
        <f t="shared" si="1189"/>
        <v>1</v>
      </c>
      <c r="H8507" t="str">
        <f t="shared" si="1190"/>
        <v>Reg</v>
      </c>
      <c r="I8507" s="3">
        <f t="shared" si="1195"/>
        <v>0</v>
      </c>
      <c r="J8507" s="3">
        <f t="shared" si="1196"/>
        <v>297.89654333598651</v>
      </c>
      <c r="K8507" s="3">
        <f>MIN(Inputs!$B$2, (Inputs!$B$8 - I8507)/Inputs!$B$9)</f>
        <v>170</v>
      </c>
      <c r="L8507" s="3">
        <f>MAX(MIN(Inputs!$B$2, I8507*Inputs!$B$10, Inputs!$B$8*Inputs!$B$4 - J8507), 0)</f>
        <v>0</v>
      </c>
      <c r="M8507" s="3">
        <f t="shared" si="1191"/>
        <v>0</v>
      </c>
      <c r="N8507" s="3">
        <f t="shared" si="1192"/>
        <v>0</v>
      </c>
      <c r="O8507" s="3">
        <f>IF(H8507="Reg", MIN(Inputs!$B$2, I8507*Inputs!$B$10, (Inputs!$B$8-I8507)/Inputs!$B$9), 0)</f>
        <v>0</v>
      </c>
      <c r="P8507" s="3">
        <f t="shared" si="1193"/>
        <v>0</v>
      </c>
      <c r="Q8507" s="3">
        <f t="shared" si="1194"/>
        <v>0</v>
      </c>
      <c r="R8507" s="3">
        <f>I8507 + M8507*Inputs!$B$9 - N8507/Inputs!$B$10</f>
        <v>0</v>
      </c>
    </row>
    <row r="8508" spans="1:18" x14ac:dyDescent="0.3">
      <c r="A8508" s="4">
        <v>46377.416666666657</v>
      </c>
      <c r="B8508" s="3">
        <v>17.135000000000002</v>
      </c>
      <c r="C8508" s="3">
        <v>0.6</v>
      </c>
      <c r="D8508" s="3">
        <f t="shared" si="1188"/>
        <v>21.063541666666662</v>
      </c>
      <c r="E8508" s="3">
        <f>MAX(B8508 - D8508/Inputs!$B$5, 0)</f>
        <v>0</v>
      </c>
      <c r="F8508" s="3">
        <f>MAX(D8508*Inputs!$B$5 - B8508, 0)</f>
        <v>1.4009166666666601</v>
      </c>
      <c r="G8508" s="3">
        <f t="shared" si="1189"/>
        <v>0.6</v>
      </c>
      <c r="H8508" t="str">
        <f t="shared" si="1190"/>
        <v>Charge</v>
      </c>
      <c r="I8508" s="3">
        <f t="shared" si="1195"/>
        <v>0</v>
      </c>
      <c r="J8508" s="3">
        <f t="shared" si="1196"/>
        <v>297.89654333598651</v>
      </c>
      <c r="K8508" s="3">
        <f>MIN(Inputs!$B$2, (Inputs!$B$8 - I8508)/Inputs!$B$9)</f>
        <v>170</v>
      </c>
      <c r="L8508" s="3">
        <f>MAX(MIN(Inputs!$B$2, I8508*Inputs!$B$10, Inputs!$B$8*Inputs!$B$4 - J8508), 0)</f>
        <v>0</v>
      </c>
      <c r="M8508" s="3">
        <f t="shared" si="1191"/>
        <v>170</v>
      </c>
      <c r="N8508" s="3">
        <f t="shared" si="1192"/>
        <v>0</v>
      </c>
      <c r="O8508" s="3">
        <f>IF(H8508="Reg", MIN(Inputs!$B$2, I8508*Inputs!$B$10, (Inputs!$B$8-I8508)/Inputs!$B$9), 0)</f>
        <v>0</v>
      </c>
      <c r="P8508" s="3">
        <f t="shared" si="1193"/>
        <v>-2912.9500000000003</v>
      </c>
      <c r="Q8508" s="3">
        <f t="shared" si="1194"/>
        <v>0</v>
      </c>
      <c r="R8508" s="3">
        <f>I8508 + M8508*Inputs!$B$9 - N8508/Inputs!$B$10</f>
        <v>159.4741358339966</v>
      </c>
    </row>
    <row r="8509" spans="1:18" x14ac:dyDescent="0.3">
      <c r="A8509" s="4">
        <v>46377.458333333343</v>
      </c>
      <c r="B8509" s="3">
        <v>7.6475</v>
      </c>
      <c r="C8509" s="3">
        <v>0.41</v>
      </c>
      <c r="D8509" s="3">
        <f t="shared" si="1188"/>
        <v>21.063541666666662</v>
      </c>
      <c r="E8509" s="3">
        <f>MAX(B8509 - D8509/Inputs!$B$5, 0)</f>
        <v>0</v>
      </c>
      <c r="F8509" s="3">
        <f>MAX(D8509*Inputs!$B$5 - B8509, 0)</f>
        <v>10.888416666666661</v>
      </c>
      <c r="G8509" s="3">
        <f t="shared" si="1189"/>
        <v>0.41</v>
      </c>
      <c r="H8509" t="str">
        <f t="shared" si="1190"/>
        <v>Charge</v>
      </c>
      <c r="I8509" s="3">
        <f t="shared" si="1195"/>
        <v>159.4741358339966</v>
      </c>
      <c r="J8509" s="3">
        <f t="shared" si="1196"/>
        <v>297.89654333598651</v>
      </c>
      <c r="K8509" s="3">
        <f>MIN(Inputs!$B$2, (Inputs!$B$8 - I8509)/Inputs!$B$9)</f>
        <v>170</v>
      </c>
      <c r="L8509" s="3">
        <f>MAX(MIN(Inputs!$B$2, I8509*Inputs!$B$10, Inputs!$B$8*Inputs!$B$4 - J8509), 0)</f>
        <v>42.103456664013493</v>
      </c>
      <c r="M8509" s="3">
        <f t="shared" si="1191"/>
        <v>170</v>
      </c>
      <c r="N8509" s="3">
        <f t="shared" si="1192"/>
        <v>0</v>
      </c>
      <c r="O8509" s="3">
        <f>IF(H8509="Reg", MIN(Inputs!$B$2, I8509*Inputs!$B$10, (Inputs!$B$8-I8509)/Inputs!$B$9), 0)</f>
        <v>0</v>
      </c>
      <c r="P8509" s="3">
        <f t="shared" si="1193"/>
        <v>-1300.075</v>
      </c>
      <c r="Q8509" s="3">
        <f t="shared" si="1194"/>
        <v>0</v>
      </c>
      <c r="R8509" s="3">
        <f>I8509 + M8509*Inputs!$B$9 - N8509/Inputs!$B$10</f>
        <v>318.9482716679932</v>
      </c>
    </row>
    <row r="8510" spans="1:18" x14ac:dyDescent="0.3">
      <c r="A8510" s="4">
        <v>46377.5</v>
      </c>
      <c r="B8510" s="3">
        <v>0.92249999999999999</v>
      </c>
      <c r="C8510" s="3">
        <v>0.4</v>
      </c>
      <c r="D8510" s="3">
        <f t="shared" si="1188"/>
        <v>21.063541666666662</v>
      </c>
      <c r="E8510" s="3">
        <f>MAX(B8510 - D8510/Inputs!$B$5, 0)</f>
        <v>0</v>
      </c>
      <c r="F8510" s="3">
        <f>MAX(D8510*Inputs!$B$5 - B8510, 0)</f>
        <v>17.613416666666662</v>
      </c>
      <c r="G8510" s="3">
        <f t="shared" si="1189"/>
        <v>0.4</v>
      </c>
      <c r="H8510" t="str">
        <f t="shared" si="1190"/>
        <v>Charge</v>
      </c>
      <c r="I8510" s="3">
        <f t="shared" si="1195"/>
        <v>318.9482716679932</v>
      </c>
      <c r="J8510" s="3">
        <f t="shared" si="1196"/>
        <v>297.89654333598651</v>
      </c>
      <c r="K8510" s="3">
        <f>MIN(Inputs!$B$2, (Inputs!$B$8 - I8510)/Inputs!$B$9)</f>
        <v>22.44121780453775</v>
      </c>
      <c r="L8510" s="3">
        <f>MAX(MIN(Inputs!$B$2, I8510*Inputs!$B$10, Inputs!$B$8*Inputs!$B$4 - J8510), 0)</f>
        <v>42.103456664013493</v>
      </c>
      <c r="M8510" s="3">
        <f t="shared" si="1191"/>
        <v>22.44121780453775</v>
      </c>
      <c r="N8510" s="3">
        <f t="shared" si="1192"/>
        <v>0</v>
      </c>
      <c r="O8510" s="3">
        <f>IF(H8510="Reg", MIN(Inputs!$B$2, I8510*Inputs!$B$10, (Inputs!$B$8-I8510)/Inputs!$B$9), 0)</f>
        <v>0</v>
      </c>
      <c r="P8510" s="3">
        <f t="shared" si="1193"/>
        <v>-20.702023424686075</v>
      </c>
      <c r="Q8510" s="3">
        <f t="shared" si="1194"/>
        <v>0</v>
      </c>
      <c r="R8510" s="3">
        <f>I8510 + M8510*Inputs!$B$9 - N8510/Inputs!$B$10</f>
        <v>340</v>
      </c>
    </row>
    <row r="8511" spans="1:18" x14ac:dyDescent="0.3">
      <c r="A8511" s="4">
        <v>46377.541666666657</v>
      </c>
      <c r="B8511" s="3">
        <v>-0.72</v>
      </c>
      <c r="C8511" s="3">
        <v>0.53</v>
      </c>
      <c r="D8511" s="3">
        <f t="shared" si="1188"/>
        <v>21.063541666666662</v>
      </c>
      <c r="E8511" s="3">
        <f>MAX(B8511 - D8511/Inputs!$B$5, 0)</f>
        <v>0</v>
      </c>
      <c r="F8511" s="3">
        <f>MAX(D8511*Inputs!$B$5 - B8511, 0)</f>
        <v>19.255916666666661</v>
      </c>
      <c r="G8511" s="3">
        <f t="shared" si="1189"/>
        <v>0.53</v>
      </c>
      <c r="H8511" t="str">
        <f t="shared" si="1190"/>
        <v>Charge</v>
      </c>
      <c r="I8511" s="3">
        <f t="shared" si="1195"/>
        <v>340</v>
      </c>
      <c r="J8511" s="3">
        <f t="shared" si="1196"/>
        <v>297.89654333598651</v>
      </c>
      <c r="K8511" s="3">
        <f>MIN(Inputs!$B$2, (Inputs!$B$8 - I8511)/Inputs!$B$9)</f>
        <v>0</v>
      </c>
      <c r="L8511" s="3">
        <f>MAX(MIN(Inputs!$B$2, I8511*Inputs!$B$10, Inputs!$B$8*Inputs!$B$4 - J8511), 0)</f>
        <v>42.103456664013493</v>
      </c>
      <c r="M8511" s="3">
        <f t="shared" si="1191"/>
        <v>0</v>
      </c>
      <c r="N8511" s="3">
        <f t="shared" si="1192"/>
        <v>0</v>
      </c>
      <c r="O8511" s="3">
        <f>IF(H8511="Reg", MIN(Inputs!$B$2, I8511*Inputs!$B$10, (Inputs!$B$8-I8511)/Inputs!$B$9), 0)</f>
        <v>0</v>
      </c>
      <c r="P8511" s="3">
        <f t="shared" si="1193"/>
        <v>0</v>
      </c>
      <c r="Q8511" s="3">
        <f t="shared" si="1194"/>
        <v>0</v>
      </c>
      <c r="R8511" s="3">
        <f>I8511 + M8511*Inputs!$B$9 - N8511/Inputs!$B$10</f>
        <v>340</v>
      </c>
    </row>
    <row r="8512" spans="1:18" x14ac:dyDescent="0.3">
      <c r="A8512" s="4">
        <v>46377.583333333343</v>
      </c>
      <c r="B8512" s="3">
        <v>-2.0699999999999998</v>
      </c>
      <c r="C8512" s="3">
        <v>0.63</v>
      </c>
      <c r="D8512" s="3">
        <f t="shared" si="1188"/>
        <v>21.063541666666662</v>
      </c>
      <c r="E8512" s="3">
        <f>MAX(B8512 - D8512/Inputs!$B$5, 0)</f>
        <v>0</v>
      </c>
      <c r="F8512" s="3">
        <f>MAX(D8512*Inputs!$B$5 - B8512, 0)</f>
        <v>20.605916666666662</v>
      </c>
      <c r="G8512" s="3">
        <f t="shared" si="1189"/>
        <v>0.63</v>
      </c>
      <c r="H8512" t="str">
        <f t="shared" si="1190"/>
        <v>Charge</v>
      </c>
      <c r="I8512" s="3">
        <f t="shared" si="1195"/>
        <v>340</v>
      </c>
      <c r="J8512" s="3">
        <f t="shared" si="1196"/>
        <v>297.89654333598651</v>
      </c>
      <c r="K8512" s="3">
        <f>MIN(Inputs!$B$2, (Inputs!$B$8 - I8512)/Inputs!$B$9)</f>
        <v>0</v>
      </c>
      <c r="L8512" s="3">
        <f>MAX(MIN(Inputs!$B$2, I8512*Inputs!$B$10, Inputs!$B$8*Inputs!$B$4 - J8512), 0)</f>
        <v>42.103456664013493</v>
      </c>
      <c r="M8512" s="3">
        <f t="shared" si="1191"/>
        <v>0</v>
      </c>
      <c r="N8512" s="3">
        <f t="shared" si="1192"/>
        <v>0</v>
      </c>
      <c r="O8512" s="3">
        <f>IF(H8512="Reg", MIN(Inputs!$B$2, I8512*Inputs!$B$10, (Inputs!$B$8-I8512)/Inputs!$B$9), 0)</f>
        <v>0</v>
      </c>
      <c r="P8512" s="3">
        <f t="shared" si="1193"/>
        <v>0</v>
      </c>
      <c r="Q8512" s="3">
        <f t="shared" si="1194"/>
        <v>0</v>
      </c>
      <c r="R8512" s="3">
        <f>I8512 + M8512*Inputs!$B$9 - N8512/Inputs!$B$10</f>
        <v>340</v>
      </c>
    </row>
    <row r="8513" spans="1:18" x14ac:dyDescent="0.3">
      <c r="A8513" s="4">
        <v>46377.625</v>
      </c>
      <c r="B8513" s="3">
        <v>-2.8549999999999995</v>
      </c>
      <c r="C8513" s="3">
        <v>0.69</v>
      </c>
      <c r="D8513" s="3">
        <f t="shared" si="1188"/>
        <v>21.063541666666662</v>
      </c>
      <c r="E8513" s="3">
        <f>MAX(B8513 - D8513/Inputs!$B$5, 0)</f>
        <v>0</v>
      </c>
      <c r="F8513" s="3">
        <f>MAX(D8513*Inputs!$B$5 - B8513, 0)</f>
        <v>21.390916666666662</v>
      </c>
      <c r="G8513" s="3">
        <f t="shared" si="1189"/>
        <v>0.69</v>
      </c>
      <c r="H8513" t="str">
        <f t="shared" si="1190"/>
        <v>Charge</v>
      </c>
      <c r="I8513" s="3">
        <f t="shared" si="1195"/>
        <v>340</v>
      </c>
      <c r="J8513" s="3">
        <f t="shared" si="1196"/>
        <v>297.89654333598651</v>
      </c>
      <c r="K8513" s="3">
        <f>MIN(Inputs!$B$2, (Inputs!$B$8 - I8513)/Inputs!$B$9)</f>
        <v>0</v>
      </c>
      <c r="L8513" s="3">
        <f>MAX(MIN(Inputs!$B$2, I8513*Inputs!$B$10, Inputs!$B$8*Inputs!$B$4 - J8513), 0)</f>
        <v>42.103456664013493</v>
      </c>
      <c r="M8513" s="3">
        <f t="shared" si="1191"/>
        <v>0</v>
      </c>
      <c r="N8513" s="3">
        <f t="shared" si="1192"/>
        <v>0</v>
      </c>
      <c r="O8513" s="3">
        <f>IF(H8513="Reg", MIN(Inputs!$B$2, I8513*Inputs!$B$10, (Inputs!$B$8-I8513)/Inputs!$B$9), 0)</f>
        <v>0</v>
      </c>
      <c r="P8513" s="3">
        <f t="shared" si="1193"/>
        <v>0</v>
      </c>
      <c r="Q8513" s="3">
        <f t="shared" si="1194"/>
        <v>0</v>
      </c>
      <c r="R8513" s="3">
        <f>I8513 + M8513*Inputs!$B$9 - N8513/Inputs!$B$10</f>
        <v>340</v>
      </c>
    </row>
    <row r="8514" spans="1:18" x14ac:dyDescent="0.3">
      <c r="A8514" s="4">
        <v>46377.666666666657</v>
      </c>
      <c r="B8514" s="3">
        <v>8.9075000000000006</v>
      </c>
      <c r="C8514" s="3">
        <v>0.84</v>
      </c>
      <c r="D8514" s="3">
        <f t="shared" ref="D8514:D8577" si="1197">AVERAGEIFS(B:B, A:A, "&gt;="&amp;INT(A8514), A:A, "&lt;"&amp;INT(A8514)+1)</f>
        <v>21.063541666666662</v>
      </c>
      <c r="E8514" s="3">
        <f>MAX(B8514 - D8514/Inputs!$B$5, 0)</f>
        <v>0</v>
      </c>
      <c r="F8514" s="3">
        <f>MAX(D8514*Inputs!$B$5 - B8514, 0)</f>
        <v>9.6284166666666611</v>
      </c>
      <c r="G8514" s="3">
        <f t="shared" ref="G8514:G8577" si="1198">C8514</f>
        <v>0.84</v>
      </c>
      <c r="H8514" t="str">
        <f t="shared" ref="H8514:H8577" si="1199">IF(MAX(E8514, F8514, G8514)&lt;=0, "Idle", IF(AND(G8514&gt;=E8514, G8514&gt;=F8514), "Reg", IF(E8514&gt;=F8514, "Discharge", "Charge")))</f>
        <v>Charge</v>
      </c>
      <c r="I8514" s="3">
        <f t="shared" si="1195"/>
        <v>340</v>
      </c>
      <c r="J8514" s="3">
        <f t="shared" si="1196"/>
        <v>297.89654333598651</v>
      </c>
      <c r="K8514" s="3">
        <f>MIN(Inputs!$B$2, (Inputs!$B$8 - I8514)/Inputs!$B$9)</f>
        <v>0</v>
      </c>
      <c r="L8514" s="3">
        <f>MAX(MIN(Inputs!$B$2, I8514*Inputs!$B$10, Inputs!$B$8*Inputs!$B$4 - J8514), 0)</f>
        <v>42.103456664013493</v>
      </c>
      <c r="M8514" s="3">
        <f t="shared" ref="M8514:M8577" si="1200">IF(H8514="Charge", K8514, 0)</f>
        <v>0</v>
      </c>
      <c r="N8514" s="3">
        <f t="shared" ref="N8514:N8577" si="1201">IF(H8514="Discharge", L8514, 0)</f>
        <v>0</v>
      </c>
      <c r="O8514" s="3">
        <f>IF(H8514="Reg", MIN(Inputs!$B$2, I8514*Inputs!$B$10, (Inputs!$B$8-I8514)/Inputs!$B$9), 0)</f>
        <v>0</v>
      </c>
      <c r="P8514" s="3">
        <f t="shared" ref="P8514:P8577" si="1202">(N8514 - M8514) * B8514</f>
        <v>0</v>
      </c>
      <c r="Q8514" s="3">
        <f t="shared" ref="Q8514:Q8577" si="1203">O8514 * C8514</f>
        <v>0</v>
      </c>
      <c r="R8514" s="3">
        <f>I8514 + M8514*Inputs!$B$9 - N8514/Inputs!$B$10</f>
        <v>340</v>
      </c>
    </row>
    <row r="8515" spans="1:18" x14ac:dyDescent="0.3">
      <c r="A8515" s="4">
        <v>46377.708333333343</v>
      </c>
      <c r="B8515" s="3">
        <v>31.122499999999999</v>
      </c>
      <c r="C8515" s="3">
        <v>7.99</v>
      </c>
      <c r="D8515" s="3">
        <f t="shared" si="1197"/>
        <v>21.063541666666662</v>
      </c>
      <c r="E8515" s="3">
        <f>MAX(B8515 - D8515/Inputs!$B$5, 0)</f>
        <v>7.1866571969697013</v>
      </c>
      <c r="F8515" s="3">
        <f>MAX(D8515*Inputs!$B$5 - B8515, 0)</f>
        <v>0</v>
      </c>
      <c r="G8515" s="3">
        <f t="shared" si="1198"/>
        <v>7.99</v>
      </c>
      <c r="H8515" t="str">
        <f t="shared" si="1199"/>
        <v>Reg</v>
      </c>
      <c r="I8515" s="3">
        <f t="shared" ref="I8515:I8578" si="1204">R8514</f>
        <v>340</v>
      </c>
      <c r="J8515" s="3">
        <f t="shared" ref="J8515:J8578" si="1205">IF(INT(A8515)=INT(A8514), J8514 + N8514, 0)</f>
        <v>297.89654333598651</v>
      </c>
      <c r="K8515" s="3">
        <f>MIN(Inputs!$B$2, (Inputs!$B$8 - I8515)/Inputs!$B$9)</f>
        <v>0</v>
      </c>
      <c r="L8515" s="3">
        <f>MAX(MIN(Inputs!$B$2, I8515*Inputs!$B$10, Inputs!$B$8*Inputs!$B$4 - J8515), 0)</f>
        <v>42.103456664013493</v>
      </c>
      <c r="M8515" s="3">
        <f t="shared" si="1200"/>
        <v>0</v>
      </c>
      <c r="N8515" s="3">
        <f t="shared" si="1201"/>
        <v>0</v>
      </c>
      <c r="O8515" s="3">
        <f>IF(H8515="Reg", MIN(Inputs!$B$2, I8515*Inputs!$B$10, (Inputs!$B$8-I8515)/Inputs!$B$9), 0)</f>
        <v>0</v>
      </c>
      <c r="P8515" s="3">
        <f t="shared" si="1202"/>
        <v>0</v>
      </c>
      <c r="Q8515" s="3">
        <f t="shared" si="1203"/>
        <v>0</v>
      </c>
      <c r="R8515" s="3">
        <f>I8515 + M8515*Inputs!$B$9 - N8515/Inputs!$B$10</f>
        <v>340</v>
      </c>
    </row>
    <row r="8516" spans="1:18" x14ac:dyDescent="0.3">
      <c r="A8516" s="4">
        <v>46377.75</v>
      </c>
      <c r="B8516" s="3">
        <v>28.8825</v>
      </c>
      <c r="C8516" s="3">
        <v>2</v>
      </c>
      <c r="D8516" s="3">
        <f t="shared" si="1197"/>
        <v>21.063541666666662</v>
      </c>
      <c r="E8516" s="3">
        <f>MAX(B8516 - D8516/Inputs!$B$5, 0)</f>
        <v>4.9466571969697029</v>
      </c>
      <c r="F8516" s="3">
        <f>MAX(D8516*Inputs!$B$5 - B8516, 0)</f>
        <v>0</v>
      </c>
      <c r="G8516" s="3">
        <f t="shared" si="1198"/>
        <v>2</v>
      </c>
      <c r="H8516" t="str">
        <f t="shared" si="1199"/>
        <v>Discharge</v>
      </c>
      <c r="I8516" s="3">
        <f t="shared" si="1204"/>
        <v>340</v>
      </c>
      <c r="J8516" s="3">
        <f t="shared" si="1205"/>
        <v>297.89654333598651</v>
      </c>
      <c r="K8516" s="3">
        <f>MIN(Inputs!$B$2, (Inputs!$B$8 - I8516)/Inputs!$B$9)</f>
        <v>0</v>
      </c>
      <c r="L8516" s="3">
        <f>MAX(MIN(Inputs!$B$2, I8516*Inputs!$B$10, Inputs!$B$8*Inputs!$B$4 - J8516), 0)</f>
        <v>42.103456664013493</v>
      </c>
      <c r="M8516" s="3">
        <f t="shared" si="1200"/>
        <v>0</v>
      </c>
      <c r="N8516" s="3">
        <f t="shared" si="1201"/>
        <v>42.103456664013493</v>
      </c>
      <c r="O8516" s="3">
        <f>IF(H8516="Reg", MIN(Inputs!$B$2, I8516*Inputs!$B$10, (Inputs!$B$8-I8516)/Inputs!$B$9), 0)</f>
        <v>0</v>
      </c>
      <c r="P8516" s="3">
        <f t="shared" si="1202"/>
        <v>1216.0530870983698</v>
      </c>
      <c r="Q8516" s="3">
        <f t="shared" si="1203"/>
        <v>0</v>
      </c>
      <c r="R8516" s="3">
        <f>I8516 + M8516*Inputs!$B$9 - N8516/Inputs!$B$10</f>
        <v>295.1175643909246</v>
      </c>
    </row>
    <row r="8517" spans="1:18" x14ac:dyDescent="0.3">
      <c r="A8517" s="4">
        <v>46377.791666666657</v>
      </c>
      <c r="B8517" s="3">
        <v>28.217500000000001</v>
      </c>
      <c r="C8517" s="3">
        <v>3.67</v>
      </c>
      <c r="D8517" s="3">
        <f t="shared" si="1197"/>
        <v>21.063541666666662</v>
      </c>
      <c r="E8517" s="3">
        <f>MAX(B8517 - D8517/Inputs!$B$5, 0)</f>
        <v>4.2816571969697037</v>
      </c>
      <c r="F8517" s="3">
        <f>MAX(D8517*Inputs!$B$5 - B8517, 0)</f>
        <v>0</v>
      </c>
      <c r="G8517" s="3">
        <f t="shared" si="1198"/>
        <v>3.67</v>
      </c>
      <c r="H8517" t="str">
        <f t="shared" si="1199"/>
        <v>Discharge</v>
      </c>
      <c r="I8517" s="3">
        <f t="shared" si="1204"/>
        <v>295.1175643909246</v>
      </c>
      <c r="J8517" s="3">
        <f t="shared" si="1205"/>
        <v>340</v>
      </c>
      <c r="K8517" s="3">
        <f>MIN(Inputs!$B$2, (Inputs!$B$8 - I8517)/Inputs!$B$9)</f>
        <v>47.844837118197169</v>
      </c>
      <c r="L8517" s="3">
        <f>MAX(MIN(Inputs!$B$2, I8517*Inputs!$B$10, Inputs!$B$8*Inputs!$B$4 - J8517), 0)</f>
        <v>0</v>
      </c>
      <c r="M8517" s="3">
        <f t="shared" si="1200"/>
        <v>0</v>
      </c>
      <c r="N8517" s="3">
        <f t="shared" si="1201"/>
        <v>0</v>
      </c>
      <c r="O8517" s="3">
        <f>IF(H8517="Reg", MIN(Inputs!$B$2, I8517*Inputs!$B$10, (Inputs!$B$8-I8517)/Inputs!$B$9), 0)</f>
        <v>0</v>
      </c>
      <c r="P8517" s="3">
        <f t="shared" si="1202"/>
        <v>0</v>
      </c>
      <c r="Q8517" s="3">
        <f t="shared" si="1203"/>
        <v>0</v>
      </c>
      <c r="R8517" s="3">
        <f>I8517 + M8517*Inputs!$B$9 - N8517/Inputs!$B$10</f>
        <v>295.1175643909246</v>
      </c>
    </row>
    <row r="8518" spans="1:18" x14ac:dyDescent="0.3">
      <c r="A8518" s="4">
        <v>46377.833333333343</v>
      </c>
      <c r="B8518" s="3">
        <v>28.184999999999999</v>
      </c>
      <c r="C8518" s="3">
        <v>3.19</v>
      </c>
      <c r="D8518" s="3">
        <f t="shared" si="1197"/>
        <v>21.063541666666662</v>
      </c>
      <c r="E8518" s="3">
        <f>MAX(B8518 - D8518/Inputs!$B$5, 0)</f>
        <v>4.2491571969697013</v>
      </c>
      <c r="F8518" s="3">
        <f>MAX(D8518*Inputs!$B$5 - B8518, 0)</f>
        <v>0</v>
      </c>
      <c r="G8518" s="3">
        <f t="shared" si="1198"/>
        <v>3.19</v>
      </c>
      <c r="H8518" t="str">
        <f t="shared" si="1199"/>
        <v>Discharge</v>
      </c>
      <c r="I8518" s="3">
        <f t="shared" si="1204"/>
        <v>295.1175643909246</v>
      </c>
      <c r="J8518" s="3">
        <f t="shared" si="1205"/>
        <v>340</v>
      </c>
      <c r="K8518" s="3">
        <f>MIN(Inputs!$B$2, (Inputs!$B$8 - I8518)/Inputs!$B$9)</f>
        <v>47.844837118197169</v>
      </c>
      <c r="L8518" s="3">
        <f>MAX(MIN(Inputs!$B$2, I8518*Inputs!$B$10, Inputs!$B$8*Inputs!$B$4 - J8518), 0)</f>
        <v>0</v>
      </c>
      <c r="M8518" s="3">
        <f t="shared" si="1200"/>
        <v>0</v>
      </c>
      <c r="N8518" s="3">
        <f t="shared" si="1201"/>
        <v>0</v>
      </c>
      <c r="O8518" s="3">
        <f>IF(H8518="Reg", MIN(Inputs!$B$2, I8518*Inputs!$B$10, (Inputs!$B$8-I8518)/Inputs!$B$9), 0)</f>
        <v>0</v>
      </c>
      <c r="P8518" s="3">
        <f t="shared" si="1202"/>
        <v>0</v>
      </c>
      <c r="Q8518" s="3">
        <f t="shared" si="1203"/>
        <v>0</v>
      </c>
      <c r="R8518" s="3">
        <f>I8518 + M8518*Inputs!$B$9 - N8518/Inputs!$B$10</f>
        <v>295.1175643909246</v>
      </c>
    </row>
    <row r="8519" spans="1:18" x14ac:dyDescent="0.3">
      <c r="A8519" s="4">
        <v>46377.875</v>
      </c>
      <c r="B8519" s="3">
        <v>28.407499999999999</v>
      </c>
      <c r="C8519" s="3">
        <v>3</v>
      </c>
      <c r="D8519" s="3">
        <f t="shared" si="1197"/>
        <v>21.063541666666662</v>
      </c>
      <c r="E8519" s="3">
        <f>MAX(B8519 - D8519/Inputs!$B$5, 0)</f>
        <v>4.4716571969697014</v>
      </c>
      <c r="F8519" s="3">
        <f>MAX(D8519*Inputs!$B$5 - B8519, 0)</f>
        <v>0</v>
      </c>
      <c r="G8519" s="3">
        <f t="shared" si="1198"/>
        <v>3</v>
      </c>
      <c r="H8519" t="str">
        <f t="shared" si="1199"/>
        <v>Discharge</v>
      </c>
      <c r="I8519" s="3">
        <f t="shared" si="1204"/>
        <v>295.1175643909246</v>
      </c>
      <c r="J8519" s="3">
        <f t="shared" si="1205"/>
        <v>340</v>
      </c>
      <c r="K8519" s="3">
        <f>MIN(Inputs!$B$2, (Inputs!$B$8 - I8519)/Inputs!$B$9)</f>
        <v>47.844837118197169</v>
      </c>
      <c r="L8519" s="3">
        <f>MAX(MIN(Inputs!$B$2, I8519*Inputs!$B$10, Inputs!$B$8*Inputs!$B$4 - J8519), 0)</f>
        <v>0</v>
      </c>
      <c r="M8519" s="3">
        <f t="shared" si="1200"/>
        <v>0</v>
      </c>
      <c r="N8519" s="3">
        <f t="shared" si="1201"/>
        <v>0</v>
      </c>
      <c r="O8519" s="3">
        <f>IF(H8519="Reg", MIN(Inputs!$B$2, I8519*Inputs!$B$10, (Inputs!$B$8-I8519)/Inputs!$B$9), 0)</f>
        <v>0</v>
      </c>
      <c r="P8519" s="3">
        <f t="shared" si="1202"/>
        <v>0</v>
      </c>
      <c r="Q8519" s="3">
        <f t="shared" si="1203"/>
        <v>0</v>
      </c>
      <c r="R8519" s="3">
        <f>I8519 + M8519*Inputs!$B$9 - N8519/Inputs!$B$10</f>
        <v>295.1175643909246</v>
      </c>
    </row>
    <row r="8520" spans="1:18" x14ac:dyDescent="0.3">
      <c r="A8520" s="4">
        <v>46377.916666666657</v>
      </c>
      <c r="B8520" s="3">
        <v>28.072500000000002</v>
      </c>
      <c r="C8520" s="3">
        <v>3</v>
      </c>
      <c r="D8520" s="3">
        <f t="shared" si="1197"/>
        <v>21.063541666666662</v>
      </c>
      <c r="E8520" s="3">
        <f>MAX(B8520 - D8520/Inputs!$B$5, 0)</f>
        <v>4.1366571969697041</v>
      </c>
      <c r="F8520" s="3">
        <f>MAX(D8520*Inputs!$B$5 - B8520, 0)</f>
        <v>0</v>
      </c>
      <c r="G8520" s="3">
        <f t="shared" si="1198"/>
        <v>3</v>
      </c>
      <c r="H8520" t="str">
        <f t="shared" si="1199"/>
        <v>Discharge</v>
      </c>
      <c r="I8520" s="3">
        <f t="shared" si="1204"/>
        <v>295.1175643909246</v>
      </c>
      <c r="J8520" s="3">
        <f t="shared" si="1205"/>
        <v>340</v>
      </c>
      <c r="K8520" s="3">
        <f>MIN(Inputs!$B$2, (Inputs!$B$8 - I8520)/Inputs!$B$9)</f>
        <v>47.844837118197169</v>
      </c>
      <c r="L8520" s="3">
        <f>MAX(MIN(Inputs!$B$2, I8520*Inputs!$B$10, Inputs!$B$8*Inputs!$B$4 - J8520), 0)</f>
        <v>0</v>
      </c>
      <c r="M8520" s="3">
        <f t="shared" si="1200"/>
        <v>0</v>
      </c>
      <c r="N8520" s="3">
        <f t="shared" si="1201"/>
        <v>0</v>
      </c>
      <c r="O8520" s="3">
        <f>IF(H8520="Reg", MIN(Inputs!$B$2, I8520*Inputs!$B$10, (Inputs!$B$8-I8520)/Inputs!$B$9), 0)</f>
        <v>0</v>
      </c>
      <c r="P8520" s="3">
        <f t="shared" si="1202"/>
        <v>0</v>
      </c>
      <c r="Q8520" s="3">
        <f t="shared" si="1203"/>
        <v>0</v>
      </c>
      <c r="R8520" s="3">
        <f>I8520 + M8520*Inputs!$B$9 - N8520/Inputs!$B$10</f>
        <v>295.1175643909246</v>
      </c>
    </row>
    <row r="8521" spans="1:18" x14ac:dyDescent="0.3">
      <c r="A8521" s="4">
        <v>46377.958333333343</v>
      </c>
      <c r="B8521" s="3">
        <v>28.112500000000001</v>
      </c>
      <c r="C8521" s="3">
        <v>3</v>
      </c>
      <c r="D8521" s="3">
        <f t="shared" si="1197"/>
        <v>21.063541666666662</v>
      </c>
      <c r="E8521" s="3">
        <f>MAX(B8521 - D8521/Inputs!$B$5, 0)</f>
        <v>4.1766571969697033</v>
      </c>
      <c r="F8521" s="3">
        <f>MAX(D8521*Inputs!$B$5 - B8521, 0)</f>
        <v>0</v>
      </c>
      <c r="G8521" s="3">
        <f t="shared" si="1198"/>
        <v>3</v>
      </c>
      <c r="H8521" t="str">
        <f t="shared" si="1199"/>
        <v>Discharge</v>
      </c>
      <c r="I8521" s="3">
        <f t="shared" si="1204"/>
        <v>295.1175643909246</v>
      </c>
      <c r="J8521" s="3">
        <f t="shared" si="1205"/>
        <v>340</v>
      </c>
      <c r="K8521" s="3">
        <f>MIN(Inputs!$B$2, (Inputs!$B$8 - I8521)/Inputs!$B$9)</f>
        <v>47.844837118197169</v>
      </c>
      <c r="L8521" s="3">
        <f>MAX(MIN(Inputs!$B$2, I8521*Inputs!$B$10, Inputs!$B$8*Inputs!$B$4 - J8521), 0)</f>
        <v>0</v>
      </c>
      <c r="M8521" s="3">
        <f t="shared" si="1200"/>
        <v>0</v>
      </c>
      <c r="N8521" s="3">
        <f t="shared" si="1201"/>
        <v>0</v>
      </c>
      <c r="O8521" s="3">
        <f>IF(H8521="Reg", MIN(Inputs!$B$2, I8521*Inputs!$B$10, (Inputs!$B$8-I8521)/Inputs!$B$9), 0)</f>
        <v>0</v>
      </c>
      <c r="P8521" s="3">
        <f t="shared" si="1202"/>
        <v>0</v>
      </c>
      <c r="Q8521" s="3">
        <f t="shared" si="1203"/>
        <v>0</v>
      </c>
      <c r="R8521" s="3">
        <f>I8521 + M8521*Inputs!$B$9 - N8521/Inputs!$B$10</f>
        <v>295.1175643909246</v>
      </c>
    </row>
    <row r="8522" spans="1:18" x14ac:dyDescent="0.3">
      <c r="A8522" s="4">
        <v>46378</v>
      </c>
      <c r="B8522" s="3">
        <v>26.085000000000001</v>
      </c>
      <c r="C8522" s="3">
        <v>0.64</v>
      </c>
      <c r="D8522" s="3">
        <f t="shared" si="1197"/>
        <v>27.995416666666667</v>
      </c>
      <c r="E8522" s="3">
        <f>MAX(B8522 - D8522/Inputs!$B$5, 0)</f>
        <v>0</v>
      </c>
      <c r="F8522" s="3">
        <f>MAX(D8522*Inputs!$B$5 - B8522, 0)</f>
        <v>0</v>
      </c>
      <c r="G8522" s="3">
        <f t="shared" si="1198"/>
        <v>0.64</v>
      </c>
      <c r="H8522" t="str">
        <f t="shared" si="1199"/>
        <v>Reg</v>
      </c>
      <c r="I8522" s="3">
        <f t="shared" si="1204"/>
        <v>295.1175643909246</v>
      </c>
      <c r="J8522" s="3">
        <f t="shared" si="1205"/>
        <v>0</v>
      </c>
      <c r="K8522" s="3">
        <f>MIN(Inputs!$B$2, (Inputs!$B$8 - I8522)/Inputs!$B$9)</f>
        <v>47.844837118197169</v>
      </c>
      <c r="L8522" s="3">
        <f>MAX(MIN(Inputs!$B$2, I8522*Inputs!$B$10, Inputs!$B$8*Inputs!$B$4 - J8522), 0)</f>
        <v>170</v>
      </c>
      <c r="M8522" s="3">
        <f t="shared" si="1200"/>
        <v>0</v>
      </c>
      <c r="N8522" s="3">
        <f t="shared" si="1201"/>
        <v>0</v>
      </c>
      <c r="O8522" s="3">
        <f>IF(H8522="Reg", MIN(Inputs!$B$2, I8522*Inputs!$B$10, (Inputs!$B$8-I8522)/Inputs!$B$9), 0)</f>
        <v>47.844837118197169</v>
      </c>
      <c r="P8522" s="3">
        <f t="shared" si="1202"/>
        <v>0</v>
      </c>
      <c r="Q8522" s="3">
        <f t="shared" si="1203"/>
        <v>30.620695755646189</v>
      </c>
      <c r="R8522" s="3">
        <f>I8522 + M8522*Inputs!$B$9 - N8522/Inputs!$B$10</f>
        <v>295.1175643909246</v>
      </c>
    </row>
    <row r="8523" spans="1:18" x14ac:dyDescent="0.3">
      <c r="A8523" s="4">
        <v>46378.041666666657</v>
      </c>
      <c r="B8523" s="3">
        <v>24.422499999999999</v>
      </c>
      <c r="C8523" s="3">
        <v>0.4</v>
      </c>
      <c r="D8523" s="3">
        <f t="shared" si="1197"/>
        <v>27.995416666666667</v>
      </c>
      <c r="E8523" s="3">
        <f>MAX(B8523 - D8523/Inputs!$B$5, 0)</f>
        <v>0</v>
      </c>
      <c r="F8523" s="3">
        <f>MAX(D8523*Inputs!$B$5 - B8523, 0)</f>
        <v>0.21346666666666891</v>
      </c>
      <c r="G8523" s="3">
        <f t="shared" si="1198"/>
        <v>0.4</v>
      </c>
      <c r="H8523" t="str">
        <f t="shared" si="1199"/>
        <v>Reg</v>
      </c>
      <c r="I8523" s="3">
        <f t="shared" si="1204"/>
        <v>295.1175643909246</v>
      </c>
      <c r="J8523" s="3">
        <f t="shared" si="1205"/>
        <v>0</v>
      </c>
      <c r="K8523" s="3">
        <f>MIN(Inputs!$B$2, (Inputs!$B$8 - I8523)/Inputs!$B$9)</f>
        <v>47.844837118197169</v>
      </c>
      <c r="L8523" s="3">
        <f>MAX(MIN(Inputs!$B$2, I8523*Inputs!$B$10, Inputs!$B$8*Inputs!$B$4 - J8523), 0)</f>
        <v>170</v>
      </c>
      <c r="M8523" s="3">
        <f t="shared" si="1200"/>
        <v>0</v>
      </c>
      <c r="N8523" s="3">
        <f t="shared" si="1201"/>
        <v>0</v>
      </c>
      <c r="O8523" s="3">
        <f>IF(H8523="Reg", MIN(Inputs!$B$2, I8523*Inputs!$B$10, (Inputs!$B$8-I8523)/Inputs!$B$9), 0)</f>
        <v>47.844837118197169</v>
      </c>
      <c r="P8523" s="3">
        <f t="shared" si="1202"/>
        <v>0</v>
      </c>
      <c r="Q8523" s="3">
        <f t="shared" si="1203"/>
        <v>19.137934847278867</v>
      </c>
      <c r="R8523" s="3">
        <f>I8523 + M8523*Inputs!$B$9 - N8523/Inputs!$B$10</f>
        <v>295.1175643909246</v>
      </c>
    </row>
    <row r="8524" spans="1:18" x14ac:dyDescent="0.3">
      <c r="A8524" s="4">
        <v>46378.083333333343</v>
      </c>
      <c r="B8524" s="3">
        <v>22.987500000000001</v>
      </c>
      <c r="C8524" s="3">
        <v>0.51</v>
      </c>
      <c r="D8524" s="3">
        <f t="shared" si="1197"/>
        <v>27.995416666666667</v>
      </c>
      <c r="E8524" s="3">
        <f>MAX(B8524 - D8524/Inputs!$B$5, 0)</f>
        <v>0</v>
      </c>
      <c r="F8524" s="3">
        <f>MAX(D8524*Inputs!$B$5 - B8524, 0)</f>
        <v>1.6484666666666676</v>
      </c>
      <c r="G8524" s="3">
        <f t="shared" si="1198"/>
        <v>0.51</v>
      </c>
      <c r="H8524" t="str">
        <f t="shared" si="1199"/>
        <v>Charge</v>
      </c>
      <c r="I8524" s="3">
        <f t="shared" si="1204"/>
        <v>295.1175643909246</v>
      </c>
      <c r="J8524" s="3">
        <f t="shared" si="1205"/>
        <v>0</v>
      </c>
      <c r="K8524" s="3">
        <f>MIN(Inputs!$B$2, (Inputs!$B$8 - I8524)/Inputs!$B$9)</f>
        <v>47.844837118197169</v>
      </c>
      <c r="L8524" s="3">
        <f>MAX(MIN(Inputs!$B$2, I8524*Inputs!$B$10, Inputs!$B$8*Inputs!$B$4 - J8524), 0)</f>
        <v>170</v>
      </c>
      <c r="M8524" s="3">
        <f t="shared" si="1200"/>
        <v>47.844837118197169</v>
      </c>
      <c r="N8524" s="3">
        <f t="shared" si="1201"/>
        <v>0</v>
      </c>
      <c r="O8524" s="3">
        <f>IF(H8524="Reg", MIN(Inputs!$B$2, I8524*Inputs!$B$10, (Inputs!$B$8-I8524)/Inputs!$B$9), 0)</f>
        <v>0</v>
      </c>
      <c r="P8524" s="3">
        <f t="shared" si="1202"/>
        <v>-1099.8331932545575</v>
      </c>
      <c r="Q8524" s="3">
        <f t="shared" si="1203"/>
        <v>0</v>
      </c>
      <c r="R8524" s="3">
        <f>I8524 + M8524*Inputs!$B$9 - N8524/Inputs!$B$10</f>
        <v>340</v>
      </c>
    </row>
    <row r="8525" spans="1:18" x14ac:dyDescent="0.3">
      <c r="A8525" s="4">
        <v>46378.125</v>
      </c>
      <c r="B8525" s="3">
        <v>21.802500000000002</v>
      </c>
      <c r="C8525" s="3">
        <v>0.5</v>
      </c>
      <c r="D8525" s="3">
        <f t="shared" si="1197"/>
        <v>27.995416666666667</v>
      </c>
      <c r="E8525" s="3">
        <f>MAX(B8525 - D8525/Inputs!$B$5, 0)</f>
        <v>0</v>
      </c>
      <c r="F8525" s="3">
        <f>MAX(D8525*Inputs!$B$5 - B8525, 0)</f>
        <v>2.8334666666666664</v>
      </c>
      <c r="G8525" s="3">
        <f t="shared" si="1198"/>
        <v>0.5</v>
      </c>
      <c r="H8525" t="str">
        <f t="shared" si="1199"/>
        <v>Charge</v>
      </c>
      <c r="I8525" s="3">
        <f t="shared" si="1204"/>
        <v>340</v>
      </c>
      <c r="J8525" s="3">
        <f t="shared" si="1205"/>
        <v>0</v>
      </c>
      <c r="K8525" s="3">
        <f>MIN(Inputs!$B$2, (Inputs!$B$8 - I8525)/Inputs!$B$9)</f>
        <v>0</v>
      </c>
      <c r="L8525" s="3">
        <f>MAX(MIN(Inputs!$B$2, I8525*Inputs!$B$10, Inputs!$B$8*Inputs!$B$4 - J8525), 0)</f>
        <v>170</v>
      </c>
      <c r="M8525" s="3">
        <f t="shared" si="1200"/>
        <v>0</v>
      </c>
      <c r="N8525" s="3">
        <f t="shared" si="1201"/>
        <v>0</v>
      </c>
      <c r="O8525" s="3">
        <f>IF(H8525="Reg", MIN(Inputs!$B$2, I8525*Inputs!$B$10, (Inputs!$B$8-I8525)/Inputs!$B$9), 0)</f>
        <v>0</v>
      </c>
      <c r="P8525" s="3">
        <f t="shared" si="1202"/>
        <v>0</v>
      </c>
      <c r="Q8525" s="3">
        <f t="shared" si="1203"/>
        <v>0</v>
      </c>
      <c r="R8525" s="3">
        <f>I8525 + M8525*Inputs!$B$9 - N8525/Inputs!$B$10</f>
        <v>340</v>
      </c>
    </row>
    <row r="8526" spans="1:18" x14ac:dyDescent="0.3">
      <c r="A8526" s="4">
        <v>46378.166666666657</v>
      </c>
      <c r="B8526" s="3">
        <v>21.585000000000001</v>
      </c>
      <c r="C8526" s="3">
        <v>0.57999999999999996</v>
      </c>
      <c r="D8526" s="3">
        <f t="shared" si="1197"/>
        <v>27.995416666666667</v>
      </c>
      <c r="E8526" s="3">
        <f>MAX(B8526 - D8526/Inputs!$B$5, 0)</f>
        <v>0</v>
      </c>
      <c r="F8526" s="3">
        <f>MAX(D8526*Inputs!$B$5 - B8526, 0)</f>
        <v>3.0509666666666675</v>
      </c>
      <c r="G8526" s="3">
        <f t="shared" si="1198"/>
        <v>0.57999999999999996</v>
      </c>
      <c r="H8526" t="str">
        <f t="shared" si="1199"/>
        <v>Charge</v>
      </c>
      <c r="I8526" s="3">
        <f t="shared" si="1204"/>
        <v>340</v>
      </c>
      <c r="J8526" s="3">
        <f t="shared" si="1205"/>
        <v>0</v>
      </c>
      <c r="K8526" s="3">
        <f>MIN(Inputs!$B$2, (Inputs!$B$8 - I8526)/Inputs!$B$9)</f>
        <v>0</v>
      </c>
      <c r="L8526" s="3">
        <f>MAX(MIN(Inputs!$B$2, I8526*Inputs!$B$10, Inputs!$B$8*Inputs!$B$4 - J8526), 0)</f>
        <v>170</v>
      </c>
      <c r="M8526" s="3">
        <f t="shared" si="1200"/>
        <v>0</v>
      </c>
      <c r="N8526" s="3">
        <f t="shared" si="1201"/>
        <v>0</v>
      </c>
      <c r="O8526" s="3">
        <f>IF(H8526="Reg", MIN(Inputs!$B$2, I8526*Inputs!$B$10, (Inputs!$B$8-I8526)/Inputs!$B$9), 0)</f>
        <v>0</v>
      </c>
      <c r="P8526" s="3">
        <f t="shared" si="1202"/>
        <v>0</v>
      </c>
      <c r="Q8526" s="3">
        <f t="shared" si="1203"/>
        <v>0</v>
      </c>
      <c r="R8526" s="3">
        <f>I8526 + M8526*Inputs!$B$9 - N8526/Inputs!$B$10</f>
        <v>340</v>
      </c>
    </row>
    <row r="8527" spans="1:18" x14ac:dyDescent="0.3">
      <c r="A8527" s="4">
        <v>46378.208333333343</v>
      </c>
      <c r="B8527" s="3">
        <v>22.17</v>
      </c>
      <c r="C8527" s="3">
        <v>0.59</v>
      </c>
      <c r="D8527" s="3">
        <f t="shared" si="1197"/>
        <v>27.995416666666667</v>
      </c>
      <c r="E8527" s="3">
        <f>MAX(B8527 - D8527/Inputs!$B$5, 0)</f>
        <v>0</v>
      </c>
      <c r="F8527" s="3">
        <f>MAX(D8527*Inputs!$B$5 - B8527, 0)</f>
        <v>2.4659666666666666</v>
      </c>
      <c r="G8527" s="3">
        <f t="shared" si="1198"/>
        <v>0.59</v>
      </c>
      <c r="H8527" t="str">
        <f t="shared" si="1199"/>
        <v>Charge</v>
      </c>
      <c r="I8527" s="3">
        <f t="shared" si="1204"/>
        <v>340</v>
      </c>
      <c r="J8527" s="3">
        <f t="shared" si="1205"/>
        <v>0</v>
      </c>
      <c r="K8527" s="3">
        <f>MIN(Inputs!$B$2, (Inputs!$B$8 - I8527)/Inputs!$B$9)</f>
        <v>0</v>
      </c>
      <c r="L8527" s="3">
        <f>MAX(MIN(Inputs!$B$2, I8527*Inputs!$B$10, Inputs!$B$8*Inputs!$B$4 - J8527), 0)</f>
        <v>170</v>
      </c>
      <c r="M8527" s="3">
        <f t="shared" si="1200"/>
        <v>0</v>
      </c>
      <c r="N8527" s="3">
        <f t="shared" si="1201"/>
        <v>0</v>
      </c>
      <c r="O8527" s="3">
        <f>IF(H8527="Reg", MIN(Inputs!$B$2, I8527*Inputs!$B$10, (Inputs!$B$8-I8527)/Inputs!$B$9), 0)</f>
        <v>0</v>
      </c>
      <c r="P8527" s="3">
        <f t="shared" si="1202"/>
        <v>0</v>
      </c>
      <c r="Q8527" s="3">
        <f t="shared" si="1203"/>
        <v>0</v>
      </c>
      <c r="R8527" s="3">
        <f>I8527 + M8527*Inputs!$B$9 - N8527/Inputs!$B$10</f>
        <v>340</v>
      </c>
    </row>
    <row r="8528" spans="1:18" x14ac:dyDescent="0.3">
      <c r="A8528" s="4">
        <v>46378.25</v>
      </c>
      <c r="B8528" s="3">
        <v>22.145</v>
      </c>
      <c r="C8528" s="3">
        <v>0.78</v>
      </c>
      <c r="D8528" s="3">
        <f t="shared" si="1197"/>
        <v>27.995416666666667</v>
      </c>
      <c r="E8528" s="3">
        <f>MAX(B8528 - D8528/Inputs!$B$5, 0)</f>
        <v>0</v>
      </c>
      <c r="F8528" s="3">
        <f>MAX(D8528*Inputs!$B$5 - B8528, 0)</f>
        <v>2.4909666666666688</v>
      </c>
      <c r="G8528" s="3">
        <f t="shared" si="1198"/>
        <v>0.78</v>
      </c>
      <c r="H8528" t="str">
        <f t="shared" si="1199"/>
        <v>Charge</v>
      </c>
      <c r="I8528" s="3">
        <f t="shared" si="1204"/>
        <v>340</v>
      </c>
      <c r="J8528" s="3">
        <f t="shared" si="1205"/>
        <v>0</v>
      </c>
      <c r="K8528" s="3">
        <f>MIN(Inputs!$B$2, (Inputs!$B$8 - I8528)/Inputs!$B$9)</f>
        <v>0</v>
      </c>
      <c r="L8528" s="3">
        <f>MAX(MIN(Inputs!$B$2, I8528*Inputs!$B$10, Inputs!$B$8*Inputs!$B$4 - J8528), 0)</f>
        <v>170</v>
      </c>
      <c r="M8528" s="3">
        <f t="shared" si="1200"/>
        <v>0</v>
      </c>
      <c r="N8528" s="3">
        <f t="shared" si="1201"/>
        <v>0</v>
      </c>
      <c r="O8528" s="3">
        <f>IF(H8528="Reg", MIN(Inputs!$B$2, I8528*Inputs!$B$10, (Inputs!$B$8-I8528)/Inputs!$B$9), 0)</f>
        <v>0</v>
      </c>
      <c r="P8528" s="3">
        <f t="shared" si="1202"/>
        <v>0</v>
      </c>
      <c r="Q8528" s="3">
        <f t="shared" si="1203"/>
        <v>0</v>
      </c>
      <c r="R8528" s="3">
        <f>I8528 + M8528*Inputs!$B$9 - N8528/Inputs!$B$10</f>
        <v>340</v>
      </c>
    </row>
    <row r="8529" spans="1:18" x14ac:dyDescent="0.3">
      <c r="A8529" s="4">
        <v>46378.291666666657</v>
      </c>
      <c r="B8529" s="3">
        <v>22.422499999999999</v>
      </c>
      <c r="C8529" s="3">
        <v>2</v>
      </c>
      <c r="D8529" s="3">
        <f t="shared" si="1197"/>
        <v>27.995416666666667</v>
      </c>
      <c r="E8529" s="3">
        <f>MAX(B8529 - D8529/Inputs!$B$5, 0)</f>
        <v>0</v>
      </c>
      <c r="F8529" s="3">
        <f>MAX(D8529*Inputs!$B$5 - B8529, 0)</f>
        <v>2.2134666666666689</v>
      </c>
      <c r="G8529" s="3">
        <f t="shared" si="1198"/>
        <v>2</v>
      </c>
      <c r="H8529" t="str">
        <f t="shared" si="1199"/>
        <v>Charge</v>
      </c>
      <c r="I8529" s="3">
        <f t="shared" si="1204"/>
        <v>340</v>
      </c>
      <c r="J8529" s="3">
        <f t="shared" si="1205"/>
        <v>0</v>
      </c>
      <c r="K8529" s="3">
        <f>MIN(Inputs!$B$2, (Inputs!$B$8 - I8529)/Inputs!$B$9)</f>
        <v>0</v>
      </c>
      <c r="L8529" s="3">
        <f>MAX(MIN(Inputs!$B$2, I8529*Inputs!$B$10, Inputs!$B$8*Inputs!$B$4 - J8529), 0)</f>
        <v>170</v>
      </c>
      <c r="M8529" s="3">
        <f t="shared" si="1200"/>
        <v>0</v>
      </c>
      <c r="N8529" s="3">
        <f t="shared" si="1201"/>
        <v>0</v>
      </c>
      <c r="O8529" s="3">
        <f>IF(H8529="Reg", MIN(Inputs!$B$2, I8529*Inputs!$B$10, (Inputs!$B$8-I8529)/Inputs!$B$9), 0)</f>
        <v>0</v>
      </c>
      <c r="P8529" s="3">
        <f t="shared" si="1202"/>
        <v>0</v>
      </c>
      <c r="Q8529" s="3">
        <f t="shared" si="1203"/>
        <v>0</v>
      </c>
      <c r="R8529" s="3">
        <f>I8529 + M8529*Inputs!$B$9 - N8529/Inputs!$B$10</f>
        <v>340</v>
      </c>
    </row>
    <row r="8530" spans="1:18" x14ac:dyDescent="0.3">
      <c r="A8530" s="4">
        <v>46378.333333333343</v>
      </c>
      <c r="B8530" s="3">
        <v>22.182499999999997</v>
      </c>
      <c r="C8530" s="3">
        <v>3</v>
      </c>
      <c r="D8530" s="3">
        <f t="shared" si="1197"/>
        <v>27.995416666666667</v>
      </c>
      <c r="E8530" s="3">
        <f>MAX(B8530 - D8530/Inputs!$B$5, 0)</f>
        <v>0</v>
      </c>
      <c r="F8530" s="3">
        <f>MAX(D8530*Inputs!$B$5 - B8530, 0)</f>
        <v>2.4534666666666709</v>
      </c>
      <c r="G8530" s="3">
        <f t="shared" si="1198"/>
        <v>3</v>
      </c>
      <c r="H8530" t="str">
        <f t="shared" si="1199"/>
        <v>Reg</v>
      </c>
      <c r="I8530" s="3">
        <f t="shared" si="1204"/>
        <v>340</v>
      </c>
      <c r="J8530" s="3">
        <f t="shared" si="1205"/>
        <v>0</v>
      </c>
      <c r="K8530" s="3">
        <f>MIN(Inputs!$B$2, (Inputs!$B$8 - I8530)/Inputs!$B$9)</f>
        <v>0</v>
      </c>
      <c r="L8530" s="3">
        <f>MAX(MIN(Inputs!$B$2, I8530*Inputs!$B$10, Inputs!$B$8*Inputs!$B$4 - J8530), 0)</f>
        <v>170</v>
      </c>
      <c r="M8530" s="3">
        <f t="shared" si="1200"/>
        <v>0</v>
      </c>
      <c r="N8530" s="3">
        <f t="shared" si="1201"/>
        <v>0</v>
      </c>
      <c r="O8530" s="3">
        <f>IF(H8530="Reg", MIN(Inputs!$B$2, I8530*Inputs!$B$10, (Inputs!$B$8-I8530)/Inputs!$B$9), 0)</f>
        <v>0</v>
      </c>
      <c r="P8530" s="3">
        <f t="shared" si="1202"/>
        <v>0</v>
      </c>
      <c r="Q8530" s="3">
        <f t="shared" si="1203"/>
        <v>0</v>
      </c>
      <c r="R8530" s="3">
        <f>I8530 + M8530*Inputs!$B$9 - N8530/Inputs!$B$10</f>
        <v>340</v>
      </c>
    </row>
    <row r="8531" spans="1:18" x14ac:dyDescent="0.3">
      <c r="A8531" s="4">
        <v>46378.375</v>
      </c>
      <c r="B8531" s="3">
        <v>23.907499999999999</v>
      </c>
      <c r="C8531" s="3">
        <v>2.09</v>
      </c>
      <c r="D8531" s="3">
        <f t="shared" si="1197"/>
        <v>27.995416666666667</v>
      </c>
      <c r="E8531" s="3">
        <f>MAX(B8531 - D8531/Inputs!$B$5, 0)</f>
        <v>0</v>
      </c>
      <c r="F8531" s="3">
        <f>MAX(D8531*Inputs!$B$5 - B8531, 0)</f>
        <v>0.72846666666666948</v>
      </c>
      <c r="G8531" s="3">
        <f t="shared" si="1198"/>
        <v>2.09</v>
      </c>
      <c r="H8531" t="str">
        <f t="shared" si="1199"/>
        <v>Reg</v>
      </c>
      <c r="I8531" s="3">
        <f t="shared" si="1204"/>
        <v>340</v>
      </c>
      <c r="J8531" s="3">
        <f t="shared" si="1205"/>
        <v>0</v>
      </c>
      <c r="K8531" s="3">
        <f>MIN(Inputs!$B$2, (Inputs!$B$8 - I8531)/Inputs!$B$9)</f>
        <v>0</v>
      </c>
      <c r="L8531" s="3">
        <f>MAX(MIN(Inputs!$B$2, I8531*Inputs!$B$10, Inputs!$B$8*Inputs!$B$4 - J8531), 0)</f>
        <v>170</v>
      </c>
      <c r="M8531" s="3">
        <f t="shared" si="1200"/>
        <v>0</v>
      </c>
      <c r="N8531" s="3">
        <f t="shared" si="1201"/>
        <v>0</v>
      </c>
      <c r="O8531" s="3">
        <f>IF(H8531="Reg", MIN(Inputs!$B$2, I8531*Inputs!$B$10, (Inputs!$B$8-I8531)/Inputs!$B$9), 0)</f>
        <v>0</v>
      </c>
      <c r="P8531" s="3">
        <f t="shared" si="1202"/>
        <v>0</v>
      </c>
      <c r="Q8531" s="3">
        <f t="shared" si="1203"/>
        <v>0</v>
      </c>
      <c r="R8531" s="3">
        <f>I8531 + M8531*Inputs!$B$9 - N8531/Inputs!$B$10</f>
        <v>340</v>
      </c>
    </row>
    <row r="8532" spans="1:18" x14ac:dyDescent="0.3">
      <c r="A8532" s="4">
        <v>46378.416666666657</v>
      </c>
      <c r="B8532" s="3">
        <v>30.2425</v>
      </c>
      <c r="C8532" s="3">
        <v>1.55</v>
      </c>
      <c r="D8532" s="3">
        <f t="shared" si="1197"/>
        <v>27.995416666666667</v>
      </c>
      <c r="E8532" s="3">
        <f>MAX(B8532 - D8532/Inputs!$B$5, 0)</f>
        <v>0</v>
      </c>
      <c r="F8532" s="3">
        <f>MAX(D8532*Inputs!$B$5 - B8532, 0)</f>
        <v>0</v>
      </c>
      <c r="G8532" s="3">
        <f t="shared" si="1198"/>
        <v>1.55</v>
      </c>
      <c r="H8532" t="str">
        <f t="shared" si="1199"/>
        <v>Reg</v>
      </c>
      <c r="I8532" s="3">
        <f t="shared" si="1204"/>
        <v>340</v>
      </c>
      <c r="J8532" s="3">
        <f t="shared" si="1205"/>
        <v>0</v>
      </c>
      <c r="K8532" s="3">
        <f>MIN(Inputs!$B$2, (Inputs!$B$8 - I8532)/Inputs!$B$9)</f>
        <v>0</v>
      </c>
      <c r="L8532" s="3">
        <f>MAX(MIN(Inputs!$B$2, I8532*Inputs!$B$10, Inputs!$B$8*Inputs!$B$4 - J8532), 0)</f>
        <v>170</v>
      </c>
      <c r="M8532" s="3">
        <f t="shared" si="1200"/>
        <v>0</v>
      </c>
      <c r="N8532" s="3">
        <f t="shared" si="1201"/>
        <v>0</v>
      </c>
      <c r="O8532" s="3">
        <f>IF(H8532="Reg", MIN(Inputs!$B$2, I8532*Inputs!$B$10, (Inputs!$B$8-I8532)/Inputs!$B$9), 0)</f>
        <v>0</v>
      </c>
      <c r="P8532" s="3">
        <f t="shared" si="1202"/>
        <v>0</v>
      </c>
      <c r="Q8532" s="3">
        <f t="shared" si="1203"/>
        <v>0</v>
      </c>
      <c r="R8532" s="3">
        <f>I8532 + M8532*Inputs!$B$9 - N8532/Inputs!$B$10</f>
        <v>340</v>
      </c>
    </row>
    <row r="8533" spans="1:18" x14ac:dyDescent="0.3">
      <c r="A8533" s="4">
        <v>46378.458333333343</v>
      </c>
      <c r="B8533" s="3">
        <v>30.340000000000003</v>
      </c>
      <c r="C8533" s="3">
        <v>0.83</v>
      </c>
      <c r="D8533" s="3">
        <f t="shared" si="1197"/>
        <v>27.995416666666667</v>
      </c>
      <c r="E8533" s="3">
        <f>MAX(B8533 - D8533/Inputs!$B$5, 0)</f>
        <v>0</v>
      </c>
      <c r="F8533" s="3">
        <f>MAX(D8533*Inputs!$B$5 - B8533, 0)</f>
        <v>0</v>
      </c>
      <c r="G8533" s="3">
        <f t="shared" si="1198"/>
        <v>0.83</v>
      </c>
      <c r="H8533" t="str">
        <f t="shared" si="1199"/>
        <v>Reg</v>
      </c>
      <c r="I8533" s="3">
        <f t="shared" si="1204"/>
        <v>340</v>
      </c>
      <c r="J8533" s="3">
        <f t="shared" si="1205"/>
        <v>0</v>
      </c>
      <c r="K8533" s="3">
        <f>MIN(Inputs!$B$2, (Inputs!$B$8 - I8533)/Inputs!$B$9)</f>
        <v>0</v>
      </c>
      <c r="L8533" s="3">
        <f>MAX(MIN(Inputs!$B$2, I8533*Inputs!$B$10, Inputs!$B$8*Inputs!$B$4 - J8533), 0)</f>
        <v>170</v>
      </c>
      <c r="M8533" s="3">
        <f t="shared" si="1200"/>
        <v>0</v>
      </c>
      <c r="N8533" s="3">
        <f t="shared" si="1201"/>
        <v>0</v>
      </c>
      <c r="O8533" s="3">
        <f>IF(H8533="Reg", MIN(Inputs!$B$2, I8533*Inputs!$B$10, (Inputs!$B$8-I8533)/Inputs!$B$9), 0)</f>
        <v>0</v>
      </c>
      <c r="P8533" s="3">
        <f t="shared" si="1202"/>
        <v>0</v>
      </c>
      <c r="Q8533" s="3">
        <f t="shared" si="1203"/>
        <v>0</v>
      </c>
      <c r="R8533" s="3">
        <f>I8533 + M8533*Inputs!$B$9 - N8533/Inputs!$B$10</f>
        <v>340</v>
      </c>
    </row>
    <row r="8534" spans="1:18" x14ac:dyDescent="0.3">
      <c r="A8534" s="4">
        <v>46378.5</v>
      </c>
      <c r="B8534" s="3">
        <v>21.7775</v>
      </c>
      <c r="C8534" s="3">
        <v>0.34</v>
      </c>
      <c r="D8534" s="3">
        <f t="shared" si="1197"/>
        <v>27.995416666666667</v>
      </c>
      <c r="E8534" s="3">
        <f>MAX(B8534 - D8534/Inputs!$B$5, 0)</f>
        <v>0</v>
      </c>
      <c r="F8534" s="3">
        <f>MAX(D8534*Inputs!$B$5 - B8534, 0)</f>
        <v>2.8584666666666685</v>
      </c>
      <c r="G8534" s="3">
        <f t="shared" si="1198"/>
        <v>0.34</v>
      </c>
      <c r="H8534" t="str">
        <f t="shared" si="1199"/>
        <v>Charge</v>
      </c>
      <c r="I8534" s="3">
        <f t="shared" si="1204"/>
        <v>340</v>
      </c>
      <c r="J8534" s="3">
        <f t="shared" si="1205"/>
        <v>0</v>
      </c>
      <c r="K8534" s="3">
        <f>MIN(Inputs!$B$2, (Inputs!$B$8 - I8534)/Inputs!$B$9)</f>
        <v>0</v>
      </c>
      <c r="L8534" s="3">
        <f>MAX(MIN(Inputs!$B$2, I8534*Inputs!$B$10, Inputs!$B$8*Inputs!$B$4 - J8534), 0)</f>
        <v>170</v>
      </c>
      <c r="M8534" s="3">
        <f t="shared" si="1200"/>
        <v>0</v>
      </c>
      <c r="N8534" s="3">
        <f t="shared" si="1201"/>
        <v>0</v>
      </c>
      <c r="O8534" s="3">
        <f>IF(H8534="Reg", MIN(Inputs!$B$2, I8534*Inputs!$B$10, (Inputs!$B$8-I8534)/Inputs!$B$9), 0)</f>
        <v>0</v>
      </c>
      <c r="P8534" s="3">
        <f t="shared" si="1202"/>
        <v>0</v>
      </c>
      <c r="Q8534" s="3">
        <f t="shared" si="1203"/>
        <v>0</v>
      </c>
      <c r="R8534" s="3">
        <f>I8534 + M8534*Inputs!$B$9 - N8534/Inputs!$B$10</f>
        <v>340</v>
      </c>
    </row>
    <row r="8535" spans="1:18" x14ac:dyDescent="0.3">
      <c r="A8535" s="4">
        <v>46378.541666666657</v>
      </c>
      <c r="B8535" s="3">
        <v>21.512499999999999</v>
      </c>
      <c r="C8535" s="3">
        <v>0.53</v>
      </c>
      <c r="D8535" s="3">
        <f t="shared" si="1197"/>
        <v>27.995416666666667</v>
      </c>
      <c r="E8535" s="3">
        <f>MAX(B8535 - D8535/Inputs!$B$5, 0)</f>
        <v>0</v>
      </c>
      <c r="F8535" s="3">
        <f>MAX(D8535*Inputs!$B$5 - B8535, 0)</f>
        <v>3.1234666666666691</v>
      </c>
      <c r="G8535" s="3">
        <f t="shared" si="1198"/>
        <v>0.53</v>
      </c>
      <c r="H8535" t="str">
        <f t="shared" si="1199"/>
        <v>Charge</v>
      </c>
      <c r="I8535" s="3">
        <f t="shared" si="1204"/>
        <v>340</v>
      </c>
      <c r="J8535" s="3">
        <f t="shared" si="1205"/>
        <v>0</v>
      </c>
      <c r="K8535" s="3">
        <f>MIN(Inputs!$B$2, (Inputs!$B$8 - I8535)/Inputs!$B$9)</f>
        <v>0</v>
      </c>
      <c r="L8535" s="3">
        <f>MAX(MIN(Inputs!$B$2, I8535*Inputs!$B$10, Inputs!$B$8*Inputs!$B$4 - J8535), 0)</f>
        <v>170</v>
      </c>
      <c r="M8535" s="3">
        <f t="shared" si="1200"/>
        <v>0</v>
      </c>
      <c r="N8535" s="3">
        <f t="shared" si="1201"/>
        <v>0</v>
      </c>
      <c r="O8535" s="3">
        <f>IF(H8535="Reg", MIN(Inputs!$B$2, I8535*Inputs!$B$10, (Inputs!$B$8-I8535)/Inputs!$B$9), 0)</f>
        <v>0</v>
      </c>
      <c r="P8535" s="3">
        <f t="shared" si="1202"/>
        <v>0</v>
      </c>
      <c r="Q8535" s="3">
        <f t="shared" si="1203"/>
        <v>0</v>
      </c>
      <c r="R8535" s="3">
        <f>I8535 + M8535*Inputs!$B$9 - N8535/Inputs!$B$10</f>
        <v>340</v>
      </c>
    </row>
    <row r="8536" spans="1:18" x14ac:dyDescent="0.3">
      <c r="A8536" s="4">
        <v>46378.583333333343</v>
      </c>
      <c r="B8536" s="3">
        <v>20.482500000000002</v>
      </c>
      <c r="C8536" s="3">
        <v>0.63</v>
      </c>
      <c r="D8536" s="3">
        <f t="shared" si="1197"/>
        <v>27.995416666666667</v>
      </c>
      <c r="E8536" s="3">
        <f>MAX(B8536 - D8536/Inputs!$B$5, 0)</f>
        <v>0</v>
      </c>
      <c r="F8536" s="3">
        <f>MAX(D8536*Inputs!$B$5 - B8536, 0)</f>
        <v>4.1534666666666666</v>
      </c>
      <c r="G8536" s="3">
        <f t="shared" si="1198"/>
        <v>0.63</v>
      </c>
      <c r="H8536" t="str">
        <f t="shared" si="1199"/>
        <v>Charge</v>
      </c>
      <c r="I8536" s="3">
        <f t="shared" si="1204"/>
        <v>340</v>
      </c>
      <c r="J8536" s="3">
        <f t="shared" si="1205"/>
        <v>0</v>
      </c>
      <c r="K8536" s="3">
        <f>MIN(Inputs!$B$2, (Inputs!$B$8 - I8536)/Inputs!$B$9)</f>
        <v>0</v>
      </c>
      <c r="L8536" s="3">
        <f>MAX(MIN(Inputs!$B$2, I8536*Inputs!$B$10, Inputs!$B$8*Inputs!$B$4 - J8536), 0)</f>
        <v>170</v>
      </c>
      <c r="M8536" s="3">
        <f t="shared" si="1200"/>
        <v>0</v>
      </c>
      <c r="N8536" s="3">
        <f t="shared" si="1201"/>
        <v>0</v>
      </c>
      <c r="O8536" s="3">
        <f>IF(H8536="Reg", MIN(Inputs!$B$2, I8536*Inputs!$B$10, (Inputs!$B$8-I8536)/Inputs!$B$9), 0)</f>
        <v>0</v>
      </c>
      <c r="P8536" s="3">
        <f t="shared" si="1202"/>
        <v>0</v>
      </c>
      <c r="Q8536" s="3">
        <f t="shared" si="1203"/>
        <v>0</v>
      </c>
      <c r="R8536" s="3">
        <f>I8536 + M8536*Inputs!$B$9 - N8536/Inputs!$B$10</f>
        <v>340</v>
      </c>
    </row>
    <row r="8537" spans="1:18" x14ac:dyDescent="0.3">
      <c r="A8537" s="4">
        <v>46378.625</v>
      </c>
      <c r="B8537" s="3">
        <v>19.387500000000003</v>
      </c>
      <c r="C8537" s="3">
        <v>0.79</v>
      </c>
      <c r="D8537" s="3">
        <f t="shared" si="1197"/>
        <v>27.995416666666667</v>
      </c>
      <c r="E8537" s="3">
        <f>MAX(B8537 - D8537/Inputs!$B$5, 0)</f>
        <v>0</v>
      </c>
      <c r="F8537" s="3">
        <f>MAX(D8537*Inputs!$B$5 - B8537, 0)</f>
        <v>5.2484666666666655</v>
      </c>
      <c r="G8537" s="3">
        <f t="shared" si="1198"/>
        <v>0.79</v>
      </c>
      <c r="H8537" t="str">
        <f t="shared" si="1199"/>
        <v>Charge</v>
      </c>
      <c r="I8537" s="3">
        <f t="shared" si="1204"/>
        <v>340</v>
      </c>
      <c r="J8537" s="3">
        <f t="shared" si="1205"/>
        <v>0</v>
      </c>
      <c r="K8537" s="3">
        <f>MIN(Inputs!$B$2, (Inputs!$B$8 - I8537)/Inputs!$B$9)</f>
        <v>0</v>
      </c>
      <c r="L8537" s="3">
        <f>MAX(MIN(Inputs!$B$2, I8537*Inputs!$B$10, Inputs!$B$8*Inputs!$B$4 - J8537), 0)</f>
        <v>170</v>
      </c>
      <c r="M8537" s="3">
        <f t="shared" si="1200"/>
        <v>0</v>
      </c>
      <c r="N8537" s="3">
        <f t="shared" si="1201"/>
        <v>0</v>
      </c>
      <c r="O8537" s="3">
        <f>IF(H8537="Reg", MIN(Inputs!$B$2, I8537*Inputs!$B$10, (Inputs!$B$8-I8537)/Inputs!$B$9), 0)</f>
        <v>0</v>
      </c>
      <c r="P8537" s="3">
        <f t="shared" si="1202"/>
        <v>0</v>
      </c>
      <c r="Q8537" s="3">
        <f t="shared" si="1203"/>
        <v>0</v>
      </c>
      <c r="R8537" s="3">
        <f>I8537 + M8537*Inputs!$B$9 - N8537/Inputs!$B$10</f>
        <v>340</v>
      </c>
    </row>
    <row r="8538" spans="1:18" x14ac:dyDescent="0.3">
      <c r="A8538" s="4">
        <v>46378.666666666657</v>
      </c>
      <c r="B8538" s="3">
        <v>24.7225</v>
      </c>
      <c r="C8538" s="3">
        <v>0.76</v>
      </c>
      <c r="D8538" s="3">
        <f t="shared" si="1197"/>
        <v>27.995416666666667</v>
      </c>
      <c r="E8538" s="3">
        <f>MAX(B8538 - D8538/Inputs!$B$5, 0)</f>
        <v>0</v>
      </c>
      <c r="F8538" s="3">
        <f>MAX(D8538*Inputs!$B$5 - B8538, 0)</f>
        <v>0</v>
      </c>
      <c r="G8538" s="3">
        <f t="shared" si="1198"/>
        <v>0.76</v>
      </c>
      <c r="H8538" t="str">
        <f t="shared" si="1199"/>
        <v>Reg</v>
      </c>
      <c r="I8538" s="3">
        <f t="shared" si="1204"/>
        <v>340</v>
      </c>
      <c r="J8538" s="3">
        <f t="shared" si="1205"/>
        <v>0</v>
      </c>
      <c r="K8538" s="3">
        <f>MIN(Inputs!$B$2, (Inputs!$B$8 - I8538)/Inputs!$B$9)</f>
        <v>0</v>
      </c>
      <c r="L8538" s="3">
        <f>MAX(MIN(Inputs!$B$2, I8538*Inputs!$B$10, Inputs!$B$8*Inputs!$B$4 - J8538), 0)</f>
        <v>170</v>
      </c>
      <c r="M8538" s="3">
        <f t="shared" si="1200"/>
        <v>0</v>
      </c>
      <c r="N8538" s="3">
        <f t="shared" si="1201"/>
        <v>0</v>
      </c>
      <c r="O8538" s="3">
        <f>IF(H8538="Reg", MIN(Inputs!$B$2, I8538*Inputs!$B$10, (Inputs!$B$8-I8538)/Inputs!$B$9), 0)</f>
        <v>0</v>
      </c>
      <c r="P8538" s="3">
        <f t="shared" si="1202"/>
        <v>0</v>
      </c>
      <c r="Q8538" s="3">
        <f t="shared" si="1203"/>
        <v>0</v>
      </c>
      <c r="R8538" s="3">
        <f>I8538 + M8538*Inputs!$B$9 - N8538/Inputs!$B$10</f>
        <v>340</v>
      </c>
    </row>
    <row r="8539" spans="1:18" x14ac:dyDescent="0.3">
      <c r="A8539" s="4">
        <v>46378.708333333343</v>
      </c>
      <c r="B8539" s="3">
        <v>47.86</v>
      </c>
      <c r="C8539" s="3">
        <v>1</v>
      </c>
      <c r="D8539" s="3">
        <f t="shared" si="1197"/>
        <v>27.995416666666667</v>
      </c>
      <c r="E8539" s="3">
        <f>MAX(B8539 - D8539/Inputs!$B$5, 0)</f>
        <v>16.047026515151515</v>
      </c>
      <c r="F8539" s="3">
        <f>MAX(D8539*Inputs!$B$5 - B8539, 0)</f>
        <v>0</v>
      </c>
      <c r="G8539" s="3">
        <f t="shared" si="1198"/>
        <v>1</v>
      </c>
      <c r="H8539" t="str">
        <f t="shared" si="1199"/>
        <v>Discharge</v>
      </c>
      <c r="I8539" s="3">
        <f t="shared" si="1204"/>
        <v>340</v>
      </c>
      <c r="J8539" s="3">
        <f t="shared" si="1205"/>
        <v>0</v>
      </c>
      <c r="K8539" s="3">
        <f>MIN(Inputs!$B$2, (Inputs!$B$8 - I8539)/Inputs!$B$9)</f>
        <v>0</v>
      </c>
      <c r="L8539" s="3">
        <f>MAX(MIN(Inputs!$B$2, I8539*Inputs!$B$10, Inputs!$B$8*Inputs!$B$4 - J8539), 0)</f>
        <v>170</v>
      </c>
      <c r="M8539" s="3">
        <f t="shared" si="1200"/>
        <v>0</v>
      </c>
      <c r="N8539" s="3">
        <f t="shared" si="1201"/>
        <v>170</v>
      </c>
      <c r="O8539" s="3">
        <f>IF(H8539="Reg", MIN(Inputs!$B$2, I8539*Inputs!$B$10, (Inputs!$B$8-I8539)/Inputs!$B$9), 0)</f>
        <v>0</v>
      </c>
      <c r="P8539" s="3">
        <f t="shared" si="1202"/>
        <v>8136.2</v>
      </c>
      <c r="Q8539" s="3">
        <f t="shared" si="1203"/>
        <v>0</v>
      </c>
      <c r="R8539" s="3">
        <f>I8539 + M8539*Inputs!$B$9 - N8539/Inputs!$B$10</f>
        <v>158.77939109773115</v>
      </c>
    </row>
    <row r="8540" spans="1:18" x14ac:dyDescent="0.3">
      <c r="A8540" s="4">
        <v>46378.75</v>
      </c>
      <c r="B8540" s="3">
        <v>37.589999999999996</v>
      </c>
      <c r="C8540" s="3">
        <v>1</v>
      </c>
      <c r="D8540" s="3">
        <f t="shared" si="1197"/>
        <v>27.995416666666667</v>
      </c>
      <c r="E8540" s="3">
        <f>MAX(B8540 - D8540/Inputs!$B$5, 0)</f>
        <v>5.7770265151515119</v>
      </c>
      <c r="F8540" s="3">
        <f>MAX(D8540*Inputs!$B$5 - B8540, 0)</f>
        <v>0</v>
      </c>
      <c r="G8540" s="3">
        <f t="shared" si="1198"/>
        <v>1</v>
      </c>
      <c r="H8540" t="str">
        <f t="shared" si="1199"/>
        <v>Discharge</v>
      </c>
      <c r="I8540" s="3">
        <f t="shared" si="1204"/>
        <v>158.77939109773115</v>
      </c>
      <c r="J8540" s="3">
        <f t="shared" si="1205"/>
        <v>170</v>
      </c>
      <c r="K8540" s="3">
        <f>MIN(Inputs!$B$2, (Inputs!$B$8 - I8540)/Inputs!$B$9)</f>
        <v>170</v>
      </c>
      <c r="L8540" s="3">
        <f>MAX(MIN(Inputs!$B$2, I8540*Inputs!$B$10, Inputs!$B$8*Inputs!$B$4 - J8540), 0)</f>
        <v>148.94827166799323</v>
      </c>
      <c r="M8540" s="3">
        <f t="shared" si="1200"/>
        <v>0</v>
      </c>
      <c r="N8540" s="3">
        <f t="shared" si="1201"/>
        <v>148.94827166799323</v>
      </c>
      <c r="O8540" s="3">
        <f>IF(H8540="Reg", MIN(Inputs!$B$2, I8540*Inputs!$B$10, (Inputs!$B$8-I8540)/Inputs!$B$9), 0)</f>
        <v>0</v>
      </c>
      <c r="P8540" s="3">
        <f t="shared" si="1202"/>
        <v>5598.9655319998647</v>
      </c>
      <c r="Q8540" s="3">
        <f t="shared" si="1203"/>
        <v>0</v>
      </c>
      <c r="R8540" s="3">
        <f>I8540 + M8540*Inputs!$B$9 - N8540/Inputs!$B$10</f>
        <v>0</v>
      </c>
    </row>
    <row r="8541" spans="1:18" x14ac:dyDescent="0.3">
      <c r="A8541" s="4">
        <v>46378.791666666657</v>
      </c>
      <c r="B8541" s="3">
        <v>36.5625</v>
      </c>
      <c r="C8541" s="3">
        <v>1.0900000000000001</v>
      </c>
      <c r="D8541" s="3">
        <f t="shared" si="1197"/>
        <v>27.995416666666667</v>
      </c>
      <c r="E8541" s="3">
        <f>MAX(B8541 - D8541/Inputs!$B$5, 0)</f>
        <v>4.7495265151515156</v>
      </c>
      <c r="F8541" s="3">
        <f>MAX(D8541*Inputs!$B$5 - B8541, 0)</f>
        <v>0</v>
      </c>
      <c r="G8541" s="3">
        <f t="shared" si="1198"/>
        <v>1.0900000000000001</v>
      </c>
      <c r="H8541" t="str">
        <f t="shared" si="1199"/>
        <v>Discharge</v>
      </c>
      <c r="I8541" s="3">
        <f t="shared" si="1204"/>
        <v>0</v>
      </c>
      <c r="J8541" s="3">
        <f t="shared" si="1205"/>
        <v>318.94827166799325</v>
      </c>
      <c r="K8541" s="3">
        <f>MIN(Inputs!$B$2, (Inputs!$B$8 - I8541)/Inputs!$B$9)</f>
        <v>170</v>
      </c>
      <c r="L8541" s="3">
        <f>MAX(MIN(Inputs!$B$2, I8541*Inputs!$B$10, Inputs!$B$8*Inputs!$B$4 - J8541), 0)</f>
        <v>0</v>
      </c>
      <c r="M8541" s="3">
        <f t="shared" si="1200"/>
        <v>0</v>
      </c>
      <c r="N8541" s="3">
        <f t="shared" si="1201"/>
        <v>0</v>
      </c>
      <c r="O8541" s="3">
        <f>IF(H8541="Reg", MIN(Inputs!$B$2, I8541*Inputs!$B$10, (Inputs!$B$8-I8541)/Inputs!$B$9), 0)</f>
        <v>0</v>
      </c>
      <c r="P8541" s="3">
        <f t="shared" si="1202"/>
        <v>0</v>
      </c>
      <c r="Q8541" s="3">
        <f t="shared" si="1203"/>
        <v>0</v>
      </c>
      <c r="R8541" s="3">
        <f>I8541 + M8541*Inputs!$B$9 - N8541/Inputs!$B$10</f>
        <v>0</v>
      </c>
    </row>
    <row r="8542" spans="1:18" x14ac:dyDescent="0.3">
      <c r="A8542" s="4">
        <v>46378.833333333343</v>
      </c>
      <c r="B8542" s="3">
        <v>38.667499999999997</v>
      </c>
      <c r="C8542" s="3">
        <v>1</v>
      </c>
      <c r="D8542" s="3">
        <f t="shared" si="1197"/>
        <v>27.995416666666667</v>
      </c>
      <c r="E8542" s="3">
        <f>MAX(B8542 - D8542/Inputs!$B$5, 0)</f>
        <v>6.8545265151515125</v>
      </c>
      <c r="F8542" s="3">
        <f>MAX(D8542*Inputs!$B$5 - B8542, 0)</f>
        <v>0</v>
      </c>
      <c r="G8542" s="3">
        <f t="shared" si="1198"/>
        <v>1</v>
      </c>
      <c r="H8542" t="str">
        <f t="shared" si="1199"/>
        <v>Discharge</v>
      </c>
      <c r="I8542" s="3">
        <f t="shared" si="1204"/>
        <v>0</v>
      </c>
      <c r="J8542" s="3">
        <f t="shared" si="1205"/>
        <v>318.94827166799325</v>
      </c>
      <c r="K8542" s="3">
        <f>MIN(Inputs!$B$2, (Inputs!$B$8 - I8542)/Inputs!$B$9)</f>
        <v>170</v>
      </c>
      <c r="L8542" s="3">
        <f>MAX(MIN(Inputs!$B$2, I8542*Inputs!$B$10, Inputs!$B$8*Inputs!$B$4 - J8542), 0)</f>
        <v>0</v>
      </c>
      <c r="M8542" s="3">
        <f t="shared" si="1200"/>
        <v>0</v>
      </c>
      <c r="N8542" s="3">
        <f t="shared" si="1201"/>
        <v>0</v>
      </c>
      <c r="O8542" s="3">
        <f>IF(H8542="Reg", MIN(Inputs!$B$2, I8542*Inputs!$B$10, (Inputs!$B$8-I8542)/Inputs!$B$9), 0)</f>
        <v>0</v>
      </c>
      <c r="P8542" s="3">
        <f t="shared" si="1202"/>
        <v>0</v>
      </c>
      <c r="Q8542" s="3">
        <f t="shared" si="1203"/>
        <v>0</v>
      </c>
      <c r="R8542" s="3">
        <f>I8542 + M8542*Inputs!$B$9 - N8542/Inputs!$B$10</f>
        <v>0</v>
      </c>
    </row>
    <row r="8543" spans="1:18" x14ac:dyDescent="0.3">
      <c r="A8543" s="4">
        <v>46378.875</v>
      </c>
      <c r="B8543" s="3">
        <v>39.852499999999999</v>
      </c>
      <c r="C8543" s="3">
        <v>1</v>
      </c>
      <c r="D8543" s="3">
        <f t="shared" si="1197"/>
        <v>27.995416666666667</v>
      </c>
      <c r="E8543" s="3">
        <f>MAX(B8543 - D8543/Inputs!$B$5, 0)</f>
        <v>8.0395265151515147</v>
      </c>
      <c r="F8543" s="3">
        <f>MAX(D8543*Inputs!$B$5 - B8543, 0)</f>
        <v>0</v>
      </c>
      <c r="G8543" s="3">
        <f t="shared" si="1198"/>
        <v>1</v>
      </c>
      <c r="H8543" t="str">
        <f t="shared" si="1199"/>
        <v>Discharge</v>
      </c>
      <c r="I8543" s="3">
        <f t="shared" si="1204"/>
        <v>0</v>
      </c>
      <c r="J8543" s="3">
        <f t="shared" si="1205"/>
        <v>318.94827166799325</v>
      </c>
      <c r="K8543" s="3">
        <f>MIN(Inputs!$B$2, (Inputs!$B$8 - I8543)/Inputs!$B$9)</f>
        <v>170</v>
      </c>
      <c r="L8543" s="3">
        <f>MAX(MIN(Inputs!$B$2, I8543*Inputs!$B$10, Inputs!$B$8*Inputs!$B$4 - J8543), 0)</f>
        <v>0</v>
      </c>
      <c r="M8543" s="3">
        <f t="shared" si="1200"/>
        <v>0</v>
      </c>
      <c r="N8543" s="3">
        <f t="shared" si="1201"/>
        <v>0</v>
      </c>
      <c r="O8543" s="3">
        <f>IF(H8543="Reg", MIN(Inputs!$B$2, I8543*Inputs!$B$10, (Inputs!$B$8-I8543)/Inputs!$B$9), 0)</f>
        <v>0</v>
      </c>
      <c r="P8543" s="3">
        <f t="shared" si="1202"/>
        <v>0</v>
      </c>
      <c r="Q8543" s="3">
        <f t="shared" si="1203"/>
        <v>0</v>
      </c>
      <c r="R8543" s="3">
        <f>I8543 + M8543*Inputs!$B$9 - N8543/Inputs!$B$10</f>
        <v>0</v>
      </c>
    </row>
    <row r="8544" spans="1:18" x14ac:dyDescent="0.3">
      <c r="A8544" s="4">
        <v>46378.916666666657</v>
      </c>
      <c r="B8544" s="3">
        <v>40.012500000000003</v>
      </c>
      <c r="C8544" s="3">
        <v>1.1499999999999999</v>
      </c>
      <c r="D8544" s="3">
        <f t="shared" si="1197"/>
        <v>27.995416666666667</v>
      </c>
      <c r="E8544" s="3">
        <f>MAX(B8544 - D8544/Inputs!$B$5, 0)</f>
        <v>8.1995265151515184</v>
      </c>
      <c r="F8544" s="3">
        <f>MAX(D8544*Inputs!$B$5 - B8544, 0)</f>
        <v>0</v>
      </c>
      <c r="G8544" s="3">
        <f t="shared" si="1198"/>
        <v>1.1499999999999999</v>
      </c>
      <c r="H8544" t="str">
        <f t="shared" si="1199"/>
        <v>Discharge</v>
      </c>
      <c r="I8544" s="3">
        <f t="shared" si="1204"/>
        <v>0</v>
      </c>
      <c r="J8544" s="3">
        <f t="shared" si="1205"/>
        <v>318.94827166799325</v>
      </c>
      <c r="K8544" s="3">
        <f>MIN(Inputs!$B$2, (Inputs!$B$8 - I8544)/Inputs!$B$9)</f>
        <v>170</v>
      </c>
      <c r="L8544" s="3">
        <f>MAX(MIN(Inputs!$B$2, I8544*Inputs!$B$10, Inputs!$B$8*Inputs!$B$4 - J8544), 0)</f>
        <v>0</v>
      </c>
      <c r="M8544" s="3">
        <f t="shared" si="1200"/>
        <v>0</v>
      </c>
      <c r="N8544" s="3">
        <f t="shared" si="1201"/>
        <v>0</v>
      </c>
      <c r="O8544" s="3">
        <f>IF(H8544="Reg", MIN(Inputs!$B$2, I8544*Inputs!$B$10, (Inputs!$B$8-I8544)/Inputs!$B$9), 0)</f>
        <v>0</v>
      </c>
      <c r="P8544" s="3">
        <f t="shared" si="1202"/>
        <v>0</v>
      </c>
      <c r="Q8544" s="3">
        <f t="shared" si="1203"/>
        <v>0</v>
      </c>
      <c r="R8544" s="3">
        <f>I8544 + M8544*Inputs!$B$9 - N8544/Inputs!$B$10</f>
        <v>0</v>
      </c>
    </row>
    <row r="8545" spans="1:18" x14ac:dyDescent="0.3">
      <c r="A8545" s="4">
        <v>46378.958333333343</v>
      </c>
      <c r="B8545" s="3">
        <v>33.17</v>
      </c>
      <c r="C8545" s="3">
        <v>1</v>
      </c>
      <c r="D8545" s="3">
        <f t="shared" si="1197"/>
        <v>27.995416666666667</v>
      </c>
      <c r="E8545" s="3">
        <f>MAX(B8545 - D8545/Inputs!$B$5, 0)</f>
        <v>1.3570265151515173</v>
      </c>
      <c r="F8545" s="3">
        <f>MAX(D8545*Inputs!$B$5 - B8545, 0)</f>
        <v>0</v>
      </c>
      <c r="G8545" s="3">
        <f t="shared" si="1198"/>
        <v>1</v>
      </c>
      <c r="H8545" t="str">
        <f t="shared" si="1199"/>
        <v>Discharge</v>
      </c>
      <c r="I8545" s="3">
        <f t="shared" si="1204"/>
        <v>0</v>
      </c>
      <c r="J8545" s="3">
        <f t="shared" si="1205"/>
        <v>318.94827166799325</v>
      </c>
      <c r="K8545" s="3">
        <f>MIN(Inputs!$B$2, (Inputs!$B$8 - I8545)/Inputs!$B$9)</f>
        <v>170</v>
      </c>
      <c r="L8545" s="3">
        <f>MAX(MIN(Inputs!$B$2, I8545*Inputs!$B$10, Inputs!$B$8*Inputs!$B$4 - J8545), 0)</f>
        <v>0</v>
      </c>
      <c r="M8545" s="3">
        <f t="shared" si="1200"/>
        <v>0</v>
      </c>
      <c r="N8545" s="3">
        <f t="shared" si="1201"/>
        <v>0</v>
      </c>
      <c r="O8545" s="3">
        <f>IF(H8545="Reg", MIN(Inputs!$B$2, I8545*Inputs!$B$10, (Inputs!$B$8-I8545)/Inputs!$B$9), 0)</f>
        <v>0</v>
      </c>
      <c r="P8545" s="3">
        <f t="shared" si="1202"/>
        <v>0</v>
      </c>
      <c r="Q8545" s="3">
        <f t="shared" si="1203"/>
        <v>0</v>
      </c>
      <c r="R8545" s="3">
        <f>I8545 + M8545*Inputs!$B$9 - N8545/Inputs!$B$10</f>
        <v>0</v>
      </c>
    </row>
    <row r="8546" spans="1:18" x14ac:dyDescent="0.3">
      <c r="A8546" s="4">
        <v>46379</v>
      </c>
      <c r="B8546" s="3">
        <v>30.102500000000003</v>
      </c>
      <c r="C8546" s="3">
        <v>0.48</v>
      </c>
      <c r="D8546" s="3">
        <f t="shared" si="1197"/>
        <v>38.274374999999999</v>
      </c>
      <c r="E8546" s="3">
        <f>MAX(B8546 - D8546/Inputs!$B$5, 0)</f>
        <v>0</v>
      </c>
      <c r="F8546" s="3">
        <f>MAX(D8546*Inputs!$B$5 - B8546, 0)</f>
        <v>3.5789499999999954</v>
      </c>
      <c r="G8546" s="3">
        <f t="shared" si="1198"/>
        <v>0.48</v>
      </c>
      <c r="H8546" t="str">
        <f t="shared" si="1199"/>
        <v>Charge</v>
      </c>
      <c r="I8546" s="3">
        <f t="shared" si="1204"/>
        <v>0</v>
      </c>
      <c r="J8546" s="3">
        <f t="shared" si="1205"/>
        <v>0</v>
      </c>
      <c r="K8546" s="3">
        <f>MIN(Inputs!$B$2, (Inputs!$B$8 - I8546)/Inputs!$B$9)</f>
        <v>170</v>
      </c>
      <c r="L8546" s="3">
        <f>MAX(MIN(Inputs!$B$2, I8546*Inputs!$B$10, Inputs!$B$8*Inputs!$B$4 - J8546), 0)</f>
        <v>0</v>
      </c>
      <c r="M8546" s="3">
        <f t="shared" si="1200"/>
        <v>170</v>
      </c>
      <c r="N8546" s="3">
        <f t="shared" si="1201"/>
        <v>0</v>
      </c>
      <c r="O8546" s="3">
        <f>IF(H8546="Reg", MIN(Inputs!$B$2, I8546*Inputs!$B$10, (Inputs!$B$8-I8546)/Inputs!$B$9), 0)</f>
        <v>0</v>
      </c>
      <c r="P8546" s="3">
        <f t="shared" si="1202"/>
        <v>-5117.4250000000002</v>
      </c>
      <c r="Q8546" s="3">
        <f t="shared" si="1203"/>
        <v>0</v>
      </c>
      <c r="R8546" s="3">
        <f>I8546 + M8546*Inputs!$B$9 - N8546/Inputs!$B$10</f>
        <v>159.4741358339966</v>
      </c>
    </row>
    <row r="8547" spans="1:18" x14ac:dyDescent="0.3">
      <c r="A8547" s="4">
        <v>46379.041666666657</v>
      </c>
      <c r="B8547" s="3">
        <v>30.189999999999998</v>
      </c>
      <c r="C8547" s="3">
        <v>0.38</v>
      </c>
      <c r="D8547" s="3">
        <f t="shared" si="1197"/>
        <v>38.274374999999999</v>
      </c>
      <c r="E8547" s="3">
        <f>MAX(B8547 - D8547/Inputs!$B$5, 0)</f>
        <v>0</v>
      </c>
      <c r="F8547" s="3">
        <f>MAX(D8547*Inputs!$B$5 - B8547, 0)</f>
        <v>3.4914500000000004</v>
      </c>
      <c r="G8547" s="3">
        <f t="shared" si="1198"/>
        <v>0.38</v>
      </c>
      <c r="H8547" t="str">
        <f t="shared" si="1199"/>
        <v>Charge</v>
      </c>
      <c r="I8547" s="3">
        <f t="shared" si="1204"/>
        <v>159.4741358339966</v>
      </c>
      <c r="J8547" s="3">
        <f t="shared" si="1205"/>
        <v>0</v>
      </c>
      <c r="K8547" s="3">
        <f>MIN(Inputs!$B$2, (Inputs!$B$8 - I8547)/Inputs!$B$9)</f>
        <v>170</v>
      </c>
      <c r="L8547" s="3">
        <f>MAX(MIN(Inputs!$B$2, I8547*Inputs!$B$10, Inputs!$B$8*Inputs!$B$4 - J8547), 0)</f>
        <v>149.6</v>
      </c>
      <c r="M8547" s="3">
        <f t="shared" si="1200"/>
        <v>170</v>
      </c>
      <c r="N8547" s="3">
        <f t="shared" si="1201"/>
        <v>0</v>
      </c>
      <c r="O8547" s="3">
        <f>IF(H8547="Reg", MIN(Inputs!$B$2, I8547*Inputs!$B$10, (Inputs!$B$8-I8547)/Inputs!$B$9), 0)</f>
        <v>0</v>
      </c>
      <c r="P8547" s="3">
        <f t="shared" si="1202"/>
        <v>-5132.2999999999993</v>
      </c>
      <c r="Q8547" s="3">
        <f t="shared" si="1203"/>
        <v>0</v>
      </c>
      <c r="R8547" s="3">
        <f>I8547 + M8547*Inputs!$B$9 - N8547/Inputs!$B$10</f>
        <v>318.9482716679932</v>
      </c>
    </row>
    <row r="8548" spans="1:18" x14ac:dyDescent="0.3">
      <c r="A8548" s="4">
        <v>46379.083333333343</v>
      </c>
      <c r="B8548" s="3">
        <v>30.607499999999998</v>
      </c>
      <c r="C8548" s="3">
        <v>0.38</v>
      </c>
      <c r="D8548" s="3">
        <f t="shared" si="1197"/>
        <v>38.274374999999999</v>
      </c>
      <c r="E8548" s="3">
        <f>MAX(B8548 - D8548/Inputs!$B$5, 0)</f>
        <v>0</v>
      </c>
      <c r="F8548" s="3">
        <f>MAX(D8548*Inputs!$B$5 - B8548, 0)</f>
        <v>3.07395</v>
      </c>
      <c r="G8548" s="3">
        <f t="shared" si="1198"/>
        <v>0.38</v>
      </c>
      <c r="H8548" t="str">
        <f t="shared" si="1199"/>
        <v>Charge</v>
      </c>
      <c r="I8548" s="3">
        <f t="shared" si="1204"/>
        <v>318.9482716679932</v>
      </c>
      <c r="J8548" s="3">
        <f t="shared" si="1205"/>
        <v>0</v>
      </c>
      <c r="K8548" s="3">
        <f>MIN(Inputs!$B$2, (Inputs!$B$8 - I8548)/Inputs!$B$9)</f>
        <v>22.44121780453775</v>
      </c>
      <c r="L8548" s="3">
        <f>MAX(MIN(Inputs!$B$2, I8548*Inputs!$B$10, Inputs!$B$8*Inputs!$B$4 - J8548), 0)</f>
        <v>170</v>
      </c>
      <c r="M8548" s="3">
        <f t="shared" si="1200"/>
        <v>22.44121780453775</v>
      </c>
      <c r="N8548" s="3">
        <f t="shared" si="1201"/>
        <v>0</v>
      </c>
      <c r="O8548" s="3">
        <f>IF(H8548="Reg", MIN(Inputs!$B$2, I8548*Inputs!$B$10, (Inputs!$B$8-I8548)/Inputs!$B$9), 0)</f>
        <v>0</v>
      </c>
      <c r="P8548" s="3">
        <f t="shared" si="1202"/>
        <v>-686.86957395238915</v>
      </c>
      <c r="Q8548" s="3">
        <f t="shared" si="1203"/>
        <v>0</v>
      </c>
      <c r="R8548" s="3">
        <f>I8548 + M8548*Inputs!$B$9 - N8548/Inputs!$B$10</f>
        <v>340</v>
      </c>
    </row>
    <row r="8549" spans="1:18" x14ac:dyDescent="0.3">
      <c r="A8549" s="4">
        <v>46379.125</v>
      </c>
      <c r="B8549" s="3">
        <v>31.055</v>
      </c>
      <c r="C8549" s="3">
        <v>0.43</v>
      </c>
      <c r="D8549" s="3">
        <f t="shared" si="1197"/>
        <v>38.274374999999999</v>
      </c>
      <c r="E8549" s="3">
        <f>MAX(B8549 - D8549/Inputs!$B$5, 0)</f>
        <v>0</v>
      </c>
      <c r="F8549" s="3">
        <f>MAX(D8549*Inputs!$B$5 - B8549, 0)</f>
        <v>2.6264499999999984</v>
      </c>
      <c r="G8549" s="3">
        <f t="shared" si="1198"/>
        <v>0.43</v>
      </c>
      <c r="H8549" t="str">
        <f t="shared" si="1199"/>
        <v>Charge</v>
      </c>
      <c r="I8549" s="3">
        <f t="shared" si="1204"/>
        <v>340</v>
      </c>
      <c r="J8549" s="3">
        <f t="shared" si="1205"/>
        <v>0</v>
      </c>
      <c r="K8549" s="3">
        <f>MIN(Inputs!$B$2, (Inputs!$B$8 - I8549)/Inputs!$B$9)</f>
        <v>0</v>
      </c>
      <c r="L8549" s="3">
        <f>MAX(MIN(Inputs!$B$2, I8549*Inputs!$B$10, Inputs!$B$8*Inputs!$B$4 - J8549), 0)</f>
        <v>170</v>
      </c>
      <c r="M8549" s="3">
        <f t="shared" si="1200"/>
        <v>0</v>
      </c>
      <c r="N8549" s="3">
        <f t="shared" si="1201"/>
        <v>0</v>
      </c>
      <c r="O8549" s="3">
        <f>IF(H8549="Reg", MIN(Inputs!$B$2, I8549*Inputs!$B$10, (Inputs!$B$8-I8549)/Inputs!$B$9), 0)</f>
        <v>0</v>
      </c>
      <c r="P8549" s="3">
        <f t="shared" si="1202"/>
        <v>0</v>
      </c>
      <c r="Q8549" s="3">
        <f t="shared" si="1203"/>
        <v>0</v>
      </c>
      <c r="R8549" s="3">
        <f>I8549 + M8549*Inputs!$B$9 - N8549/Inputs!$B$10</f>
        <v>340</v>
      </c>
    </row>
    <row r="8550" spans="1:18" x14ac:dyDescent="0.3">
      <c r="A8550" s="4">
        <v>46379.166666666657</v>
      </c>
      <c r="B8550" s="3">
        <v>34.087500000000006</v>
      </c>
      <c r="C8550" s="3">
        <v>0.35</v>
      </c>
      <c r="D8550" s="3">
        <f t="shared" si="1197"/>
        <v>38.274374999999999</v>
      </c>
      <c r="E8550" s="3">
        <f>MAX(B8550 - D8550/Inputs!$B$5, 0)</f>
        <v>0</v>
      </c>
      <c r="F8550" s="3">
        <f>MAX(D8550*Inputs!$B$5 - B8550, 0)</f>
        <v>0</v>
      </c>
      <c r="G8550" s="3">
        <f t="shared" si="1198"/>
        <v>0.35</v>
      </c>
      <c r="H8550" t="str">
        <f t="shared" si="1199"/>
        <v>Reg</v>
      </c>
      <c r="I8550" s="3">
        <f t="shared" si="1204"/>
        <v>340</v>
      </c>
      <c r="J8550" s="3">
        <f t="shared" si="1205"/>
        <v>0</v>
      </c>
      <c r="K8550" s="3">
        <f>MIN(Inputs!$B$2, (Inputs!$B$8 - I8550)/Inputs!$B$9)</f>
        <v>0</v>
      </c>
      <c r="L8550" s="3">
        <f>MAX(MIN(Inputs!$B$2, I8550*Inputs!$B$10, Inputs!$B$8*Inputs!$B$4 - J8550), 0)</f>
        <v>170</v>
      </c>
      <c r="M8550" s="3">
        <f t="shared" si="1200"/>
        <v>0</v>
      </c>
      <c r="N8550" s="3">
        <f t="shared" si="1201"/>
        <v>0</v>
      </c>
      <c r="O8550" s="3">
        <f>IF(H8550="Reg", MIN(Inputs!$B$2, I8550*Inputs!$B$10, (Inputs!$B$8-I8550)/Inputs!$B$9), 0)</f>
        <v>0</v>
      </c>
      <c r="P8550" s="3">
        <f t="shared" si="1202"/>
        <v>0</v>
      </c>
      <c r="Q8550" s="3">
        <f t="shared" si="1203"/>
        <v>0</v>
      </c>
      <c r="R8550" s="3">
        <f>I8550 + M8550*Inputs!$B$9 - N8550/Inputs!$B$10</f>
        <v>340</v>
      </c>
    </row>
    <row r="8551" spans="1:18" x14ac:dyDescent="0.3">
      <c r="A8551" s="4">
        <v>46379.208333333343</v>
      </c>
      <c r="B8551" s="3">
        <v>43.967500000000001</v>
      </c>
      <c r="C8551" s="3">
        <v>0.36</v>
      </c>
      <c r="D8551" s="3">
        <f t="shared" si="1197"/>
        <v>38.274374999999999</v>
      </c>
      <c r="E8551" s="3">
        <f>MAX(B8551 - D8551/Inputs!$B$5, 0)</f>
        <v>0.47389204545454788</v>
      </c>
      <c r="F8551" s="3">
        <f>MAX(D8551*Inputs!$B$5 - B8551, 0)</f>
        <v>0</v>
      </c>
      <c r="G8551" s="3">
        <f t="shared" si="1198"/>
        <v>0.36</v>
      </c>
      <c r="H8551" t="str">
        <f t="shared" si="1199"/>
        <v>Discharge</v>
      </c>
      <c r="I8551" s="3">
        <f t="shared" si="1204"/>
        <v>340</v>
      </c>
      <c r="J8551" s="3">
        <f t="shared" si="1205"/>
        <v>0</v>
      </c>
      <c r="K8551" s="3">
        <f>MIN(Inputs!$B$2, (Inputs!$B$8 - I8551)/Inputs!$B$9)</f>
        <v>0</v>
      </c>
      <c r="L8551" s="3">
        <f>MAX(MIN(Inputs!$B$2, I8551*Inputs!$B$10, Inputs!$B$8*Inputs!$B$4 - J8551), 0)</f>
        <v>170</v>
      </c>
      <c r="M8551" s="3">
        <f t="shared" si="1200"/>
        <v>0</v>
      </c>
      <c r="N8551" s="3">
        <f t="shared" si="1201"/>
        <v>170</v>
      </c>
      <c r="O8551" s="3">
        <f>IF(H8551="Reg", MIN(Inputs!$B$2, I8551*Inputs!$B$10, (Inputs!$B$8-I8551)/Inputs!$B$9), 0)</f>
        <v>0</v>
      </c>
      <c r="P8551" s="3">
        <f t="shared" si="1202"/>
        <v>7474.4750000000004</v>
      </c>
      <c r="Q8551" s="3">
        <f t="shared" si="1203"/>
        <v>0</v>
      </c>
      <c r="R8551" s="3">
        <f>I8551 + M8551*Inputs!$B$9 - N8551/Inputs!$B$10</f>
        <v>158.77939109773115</v>
      </c>
    </row>
    <row r="8552" spans="1:18" x14ac:dyDescent="0.3">
      <c r="A8552" s="4">
        <v>46379.25</v>
      </c>
      <c r="B8552" s="3">
        <v>52.195</v>
      </c>
      <c r="C8552" s="3">
        <v>0.49</v>
      </c>
      <c r="D8552" s="3">
        <f t="shared" si="1197"/>
        <v>38.274374999999999</v>
      </c>
      <c r="E8552" s="3">
        <f>MAX(B8552 - D8552/Inputs!$B$5, 0)</f>
        <v>8.701392045454547</v>
      </c>
      <c r="F8552" s="3">
        <f>MAX(D8552*Inputs!$B$5 - B8552, 0)</f>
        <v>0</v>
      </c>
      <c r="G8552" s="3">
        <f t="shared" si="1198"/>
        <v>0.49</v>
      </c>
      <c r="H8552" t="str">
        <f t="shared" si="1199"/>
        <v>Discharge</v>
      </c>
      <c r="I8552" s="3">
        <f t="shared" si="1204"/>
        <v>158.77939109773115</v>
      </c>
      <c r="J8552" s="3">
        <f t="shared" si="1205"/>
        <v>170</v>
      </c>
      <c r="K8552" s="3">
        <f>MIN(Inputs!$B$2, (Inputs!$B$8 - I8552)/Inputs!$B$9)</f>
        <v>170</v>
      </c>
      <c r="L8552" s="3">
        <f>MAX(MIN(Inputs!$B$2, I8552*Inputs!$B$10, Inputs!$B$8*Inputs!$B$4 - J8552), 0)</f>
        <v>148.94827166799323</v>
      </c>
      <c r="M8552" s="3">
        <f t="shared" si="1200"/>
        <v>0</v>
      </c>
      <c r="N8552" s="3">
        <f t="shared" si="1201"/>
        <v>148.94827166799323</v>
      </c>
      <c r="O8552" s="3">
        <f>IF(H8552="Reg", MIN(Inputs!$B$2, I8552*Inputs!$B$10, (Inputs!$B$8-I8552)/Inputs!$B$9), 0)</f>
        <v>0</v>
      </c>
      <c r="P8552" s="3">
        <f t="shared" si="1202"/>
        <v>7774.3550397109066</v>
      </c>
      <c r="Q8552" s="3">
        <f t="shared" si="1203"/>
        <v>0</v>
      </c>
      <c r="R8552" s="3">
        <f>I8552 + M8552*Inputs!$B$9 - N8552/Inputs!$B$10</f>
        <v>0</v>
      </c>
    </row>
    <row r="8553" spans="1:18" x14ac:dyDescent="0.3">
      <c r="A8553" s="4">
        <v>46379.291666666657</v>
      </c>
      <c r="B8553" s="3">
        <v>43.447499999999998</v>
      </c>
      <c r="C8553" s="3">
        <v>1</v>
      </c>
      <c r="D8553" s="3">
        <f t="shared" si="1197"/>
        <v>38.274374999999999</v>
      </c>
      <c r="E8553" s="3">
        <f>MAX(B8553 - D8553/Inputs!$B$5, 0)</f>
        <v>0</v>
      </c>
      <c r="F8553" s="3">
        <f>MAX(D8553*Inputs!$B$5 - B8553, 0)</f>
        <v>0</v>
      </c>
      <c r="G8553" s="3">
        <f t="shared" si="1198"/>
        <v>1</v>
      </c>
      <c r="H8553" t="str">
        <f t="shared" si="1199"/>
        <v>Reg</v>
      </c>
      <c r="I8553" s="3">
        <f t="shared" si="1204"/>
        <v>0</v>
      </c>
      <c r="J8553" s="3">
        <f t="shared" si="1205"/>
        <v>318.94827166799325</v>
      </c>
      <c r="K8553" s="3">
        <f>MIN(Inputs!$B$2, (Inputs!$B$8 - I8553)/Inputs!$B$9)</f>
        <v>170</v>
      </c>
      <c r="L8553" s="3">
        <f>MAX(MIN(Inputs!$B$2, I8553*Inputs!$B$10, Inputs!$B$8*Inputs!$B$4 - J8553), 0)</f>
        <v>0</v>
      </c>
      <c r="M8553" s="3">
        <f t="shared" si="1200"/>
        <v>0</v>
      </c>
      <c r="N8553" s="3">
        <f t="shared" si="1201"/>
        <v>0</v>
      </c>
      <c r="O8553" s="3">
        <f>IF(H8553="Reg", MIN(Inputs!$B$2, I8553*Inputs!$B$10, (Inputs!$B$8-I8553)/Inputs!$B$9), 0)</f>
        <v>0</v>
      </c>
      <c r="P8553" s="3">
        <f t="shared" si="1202"/>
        <v>0</v>
      </c>
      <c r="Q8553" s="3">
        <f t="shared" si="1203"/>
        <v>0</v>
      </c>
      <c r="R8553" s="3">
        <f>I8553 + M8553*Inputs!$B$9 - N8553/Inputs!$B$10</f>
        <v>0</v>
      </c>
    </row>
    <row r="8554" spans="1:18" x14ac:dyDescent="0.3">
      <c r="A8554" s="4">
        <v>46379.333333333343</v>
      </c>
      <c r="B8554" s="3">
        <v>42.882499999999993</v>
      </c>
      <c r="C8554" s="3">
        <v>0.85</v>
      </c>
      <c r="D8554" s="3">
        <f t="shared" si="1197"/>
        <v>38.274374999999999</v>
      </c>
      <c r="E8554" s="3">
        <f>MAX(B8554 - D8554/Inputs!$B$5, 0)</f>
        <v>0</v>
      </c>
      <c r="F8554" s="3">
        <f>MAX(D8554*Inputs!$B$5 - B8554, 0)</f>
        <v>0</v>
      </c>
      <c r="G8554" s="3">
        <f t="shared" si="1198"/>
        <v>0.85</v>
      </c>
      <c r="H8554" t="str">
        <f t="shared" si="1199"/>
        <v>Reg</v>
      </c>
      <c r="I8554" s="3">
        <f t="shared" si="1204"/>
        <v>0</v>
      </c>
      <c r="J8554" s="3">
        <f t="shared" si="1205"/>
        <v>318.94827166799325</v>
      </c>
      <c r="K8554" s="3">
        <f>MIN(Inputs!$B$2, (Inputs!$B$8 - I8554)/Inputs!$B$9)</f>
        <v>170</v>
      </c>
      <c r="L8554" s="3">
        <f>MAX(MIN(Inputs!$B$2, I8554*Inputs!$B$10, Inputs!$B$8*Inputs!$B$4 - J8554), 0)</f>
        <v>0</v>
      </c>
      <c r="M8554" s="3">
        <f t="shared" si="1200"/>
        <v>0</v>
      </c>
      <c r="N8554" s="3">
        <f t="shared" si="1201"/>
        <v>0</v>
      </c>
      <c r="O8554" s="3">
        <f>IF(H8554="Reg", MIN(Inputs!$B$2, I8554*Inputs!$B$10, (Inputs!$B$8-I8554)/Inputs!$B$9), 0)</f>
        <v>0</v>
      </c>
      <c r="P8554" s="3">
        <f t="shared" si="1202"/>
        <v>0</v>
      </c>
      <c r="Q8554" s="3">
        <f t="shared" si="1203"/>
        <v>0</v>
      </c>
      <c r="R8554" s="3">
        <f>I8554 + M8554*Inputs!$B$9 - N8554/Inputs!$B$10</f>
        <v>0</v>
      </c>
    </row>
    <row r="8555" spans="1:18" x14ac:dyDescent="0.3">
      <c r="A8555" s="4">
        <v>46379.375</v>
      </c>
      <c r="B8555" s="3">
        <v>40.875</v>
      </c>
      <c r="C8555" s="3">
        <v>1</v>
      </c>
      <c r="D8555" s="3">
        <f t="shared" si="1197"/>
        <v>38.274374999999999</v>
      </c>
      <c r="E8555" s="3">
        <f>MAX(B8555 - D8555/Inputs!$B$5, 0)</f>
        <v>0</v>
      </c>
      <c r="F8555" s="3">
        <f>MAX(D8555*Inputs!$B$5 - B8555, 0)</f>
        <v>0</v>
      </c>
      <c r="G8555" s="3">
        <f t="shared" si="1198"/>
        <v>1</v>
      </c>
      <c r="H8555" t="str">
        <f t="shared" si="1199"/>
        <v>Reg</v>
      </c>
      <c r="I8555" s="3">
        <f t="shared" si="1204"/>
        <v>0</v>
      </c>
      <c r="J8555" s="3">
        <f t="shared" si="1205"/>
        <v>318.94827166799325</v>
      </c>
      <c r="K8555" s="3">
        <f>MIN(Inputs!$B$2, (Inputs!$B$8 - I8555)/Inputs!$B$9)</f>
        <v>170</v>
      </c>
      <c r="L8555" s="3">
        <f>MAX(MIN(Inputs!$B$2, I8555*Inputs!$B$10, Inputs!$B$8*Inputs!$B$4 - J8555), 0)</f>
        <v>0</v>
      </c>
      <c r="M8555" s="3">
        <f t="shared" si="1200"/>
        <v>0</v>
      </c>
      <c r="N8555" s="3">
        <f t="shared" si="1201"/>
        <v>0</v>
      </c>
      <c r="O8555" s="3">
        <f>IF(H8555="Reg", MIN(Inputs!$B$2, I8555*Inputs!$B$10, (Inputs!$B$8-I8555)/Inputs!$B$9), 0)</f>
        <v>0</v>
      </c>
      <c r="P8555" s="3">
        <f t="shared" si="1202"/>
        <v>0</v>
      </c>
      <c r="Q8555" s="3">
        <f t="shared" si="1203"/>
        <v>0</v>
      </c>
      <c r="R8555" s="3">
        <f>I8555 + M8555*Inputs!$B$9 - N8555/Inputs!$B$10</f>
        <v>0</v>
      </c>
    </row>
    <row r="8556" spans="1:18" x14ac:dyDescent="0.3">
      <c r="A8556" s="4">
        <v>46379.416666666657</v>
      </c>
      <c r="B8556" s="3">
        <v>36.034999999999997</v>
      </c>
      <c r="C8556" s="3">
        <v>0.74</v>
      </c>
      <c r="D8556" s="3">
        <f t="shared" si="1197"/>
        <v>38.274374999999999</v>
      </c>
      <c r="E8556" s="3">
        <f>MAX(B8556 - D8556/Inputs!$B$5, 0)</f>
        <v>0</v>
      </c>
      <c r="F8556" s="3">
        <f>MAX(D8556*Inputs!$B$5 - B8556, 0)</f>
        <v>0</v>
      </c>
      <c r="G8556" s="3">
        <f t="shared" si="1198"/>
        <v>0.74</v>
      </c>
      <c r="H8556" t="str">
        <f t="shared" si="1199"/>
        <v>Reg</v>
      </c>
      <c r="I8556" s="3">
        <f t="shared" si="1204"/>
        <v>0</v>
      </c>
      <c r="J8556" s="3">
        <f t="shared" si="1205"/>
        <v>318.94827166799325</v>
      </c>
      <c r="K8556" s="3">
        <f>MIN(Inputs!$B$2, (Inputs!$B$8 - I8556)/Inputs!$B$9)</f>
        <v>170</v>
      </c>
      <c r="L8556" s="3">
        <f>MAX(MIN(Inputs!$B$2, I8556*Inputs!$B$10, Inputs!$B$8*Inputs!$B$4 - J8556), 0)</f>
        <v>0</v>
      </c>
      <c r="M8556" s="3">
        <f t="shared" si="1200"/>
        <v>0</v>
      </c>
      <c r="N8556" s="3">
        <f t="shared" si="1201"/>
        <v>0</v>
      </c>
      <c r="O8556" s="3">
        <f>IF(H8556="Reg", MIN(Inputs!$B$2, I8556*Inputs!$B$10, (Inputs!$B$8-I8556)/Inputs!$B$9), 0)</f>
        <v>0</v>
      </c>
      <c r="P8556" s="3">
        <f t="shared" si="1202"/>
        <v>0</v>
      </c>
      <c r="Q8556" s="3">
        <f t="shared" si="1203"/>
        <v>0</v>
      </c>
      <c r="R8556" s="3">
        <f>I8556 + M8556*Inputs!$B$9 - N8556/Inputs!$B$10</f>
        <v>0</v>
      </c>
    </row>
    <row r="8557" spans="1:18" x14ac:dyDescent="0.3">
      <c r="A8557" s="4">
        <v>46379.458333333343</v>
      </c>
      <c r="B8557" s="3">
        <v>35.159999999999997</v>
      </c>
      <c r="C8557" s="3">
        <v>0.49</v>
      </c>
      <c r="D8557" s="3">
        <f t="shared" si="1197"/>
        <v>38.274374999999999</v>
      </c>
      <c r="E8557" s="3">
        <f>MAX(B8557 - D8557/Inputs!$B$5, 0)</f>
        <v>0</v>
      </c>
      <c r="F8557" s="3">
        <f>MAX(D8557*Inputs!$B$5 - B8557, 0)</f>
        <v>0</v>
      </c>
      <c r="G8557" s="3">
        <f t="shared" si="1198"/>
        <v>0.49</v>
      </c>
      <c r="H8557" t="str">
        <f t="shared" si="1199"/>
        <v>Reg</v>
      </c>
      <c r="I8557" s="3">
        <f t="shared" si="1204"/>
        <v>0</v>
      </c>
      <c r="J8557" s="3">
        <f t="shared" si="1205"/>
        <v>318.94827166799325</v>
      </c>
      <c r="K8557" s="3">
        <f>MIN(Inputs!$B$2, (Inputs!$B$8 - I8557)/Inputs!$B$9)</f>
        <v>170</v>
      </c>
      <c r="L8557" s="3">
        <f>MAX(MIN(Inputs!$B$2, I8557*Inputs!$B$10, Inputs!$B$8*Inputs!$B$4 - J8557), 0)</f>
        <v>0</v>
      </c>
      <c r="M8557" s="3">
        <f t="shared" si="1200"/>
        <v>0</v>
      </c>
      <c r="N8557" s="3">
        <f t="shared" si="1201"/>
        <v>0</v>
      </c>
      <c r="O8557" s="3">
        <f>IF(H8557="Reg", MIN(Inputs!$B$2, I8557*Inputs!$B$10, (Inputs!$B$8-I8557)/Inputs!$B$9), 0)</f>
        <v>0</v>
      </c>
      <c r="P8557" s="3">
        <f t="shared" si="1202"/>
        <v>0</v>
      </c>
      <c r="Q8557" s="3">
        <f t="shared" si="1203"/>
        <v>0</v>
      </c>
      <c r="R8557" s="3">
        <f>I8557 + M8557*Inputs!$B$9 - N8557/Inputs!$B$10</f>
        <v>0</v>
      </c>
    </row>
    <row r="8558" spans="1:18" x14ac:dyDescent="0.3">
      <c r="A8558" s="4">
        <v>46379.5</v>
      </c>
      <c r="B8558" s="3">
        <v>42.037499999999994</v>
      </c>
      <c r="C8558" s="3">
        <v>0.34</v>
      </c>
      <c r="D8558" s="3">
        <f t="shared" si="1197"/>
        <v>38.274374999999999</v>
      </c>
      <c r="E8558" s="3">
        <f>MAX(B8558 - D8558/Inputs!$B$5, 0)</f>
        <v>0</v>
      </c>
      <c r="F8558" s="3">
        <f>MAX(D8558*Inputs!$B$5 - B8558, 0)</f>
        <v>0</v>
      </c>
      <c r="G8558" s="3">
        <f t="shared" si="1198"/>
        <v>0.34</v>
      </c>
      <c r="H8558" t="str">
        <f t="shared" si="1199"/>
        <v>Reg</v>
      </c>
      <c r="I8558" s="3">
        <f t="shared" si="1204"/>
        <v>0</v>
      </c>
      <c r="J8558" s="3">
        <f t="shared" si="1205"/>
        <v>318.94827166799325</v>
      </c>
      <c r="K8558" s="3">
        <f>MIN(Inputs!$B$2, (Inputs!$B$8 - I8558)/Inputs!$B$9)</f>
        <v>170</v>
      </c>
      <c r="L8558" s="3">
        <f>MAX(MIN(Inputs!$B$2, I8558*Inputs!$B$10, Inputs!$B$8*Inputs!$B$4 - J8558), 0)</f>
        <v>0</v>
      </c>
      <c r="M8558" s="3">
        <f t="shared" si="1200"/>
        <v>0</v>
      </c>
      <c r="N8558" s="3">
        <f t="shared" si="1201"/>
        <v>0</v>
      </c>
      <c r="O8558" s="3">
        <f>IF(H8558="Reg", MIN(Inputs!$B$2, I8558*Inputs!$B$10, (Inputs!$B$8-I8558)/Inputs!$B$9), 0)</f>
        <v>0</v>
      </c>
      <c r="P8558" s="3">
        <f t="shared" si="1202"/>
        <v>0</v>
      </c>
      <c r="Q8558" s="3">
        <f t="shared" si="1203"/>
        <v>0</v>
      </c>
      <c r="R8558" s="3">
        <f>I8558 + M8558*Inputs!$B$9 - N8558/Inputs!$B$10</f>
        <v>0</v>
      </c>
    </row>
    <row r="8559" spans="1:18" x14ac:dyDescent="0.3">
      <c r="A8559" s="4">
        <v>46379.541666666657</v>
      </c>
      <c r="B8559" s="3">
        <v>41.335000000000001</v>
      </c>
      <c r="C8559" s="3">
        <v>0.49</v>
      </c>
      <c r="D8559" s="3">
        <f t="shared" si="1197"/>
        <v>38.274374999999999</v>
      </c>
      <c r="E8559" s="3">
        <f>MAX(B8559 - D8559/Inputs!$B$5, 0)</f>
        <v>0</v>
      </c>
      <c r="F8559" s="3">
        <f>MAX(D8559*Inputs!$B$5 - B8559, 0)</f>
        <v>0</v>
      </c>
      <c r="G8559" s="3">
        <f t="shared" si="1198"/>
        <v>0.49</v>
      </c>
      <c r="H8559" t="str">
        <f t="shared" si="1199"/>
        <v>Reg</v>
      </c>
      <c r="I8559" s="3">
        <f t="shared" si="1204"/>
        <v>0</v>
      </c>
      <c r="J8559" s="3">
        <f t="shared" si="1205"/>
        <v>318.94827166799325</v>
      </c>
      <c r="K8559" s="3">
        <f>MIN(Inputs!$B$2, (Inputs!$B$8 - I8559)/Inputs!$B$9)</f>
        <v>170</v>
      </c>
      <c r="L8559" s="3">
        <f>MAX(MIN(Inputs!$B$2, I8559*Inputs!$B$10, Inputs!$B$8*Inputs!$B$4 - J8559), 0)</f>
        <v>0</v>
      </c>
      <c r="M8559" s="3">
        <f t="shared" si="1200"/>
        <v>0</v>
      </c>
      <c r="N8559" s="3">
        <f t="shared" si="1201"/>
        <v>0</v>
      </c>
      <c r="O8559" s="3">
        <f>IF(H8559="Reg", MIN(Inputs!$B$2, I8559*Inputs!$B$10, (Inputs!$B$8-I8559)/Inputs!$B$9), 0)</f>
        <v>0</v>
      </c>
      <c r="P8559" s="3">
        <f t="shared" si="1202"/>
        <v>0</v>
      </c>
      <c r="Q8559" s="3">
        <f t="shared" si="1203"/>
        <v>0</v>
      </c>
      <c r="R8559" s="3">
        <f>I8559 + M8559*Inputs!$B$9 - N8559/Inputs!$B$10</f>
        <v>0</v>
      </c>
    </row>
    <row r="8560" spans="1:18" x14ac:dyDescent="0.3">
      <c r="A8560" s="4">
        <v>46379.583333333343</v>
      </c>
      <c r="B8560" s="3">
        <v>40.914999999999999</v>
      </c>
      <c r="C8560" s="3">
        <v>0.62</v>
      </c>
      <c r="D8560" s="3">
        <f t="shared" si="1197"/>
        <v>38.274374999999999</v>
      </c>
      <c r="E8560" s="3">
        <f>MAX(B8560 - D8560/Inputs!$B$5, 0)</f>
        <v>0</v>
      </c>
      <c r="F8560" s="3">
        <f>MAX(D8560*Inputs!$B$5 - B8560, 0)</f>
        <v>0</v>
      </c>
      <c r="G8560" s="3">
        <f t="shared" si="1198"/>
        <v>0.62</v>
      </c>
      <c r="H8560" t="str">
        <f t="shared" si="1199"/>
        <v>Reg</v>
      </c>
      <c r="I8560" s="3">
        <f t="shared" si="1204"/>
        <v>0</v>
      </c>
      <c r="J8560" s="3">
        <f t="shared" si="1205"/>
        <v>318.94827166799325</v>
      </c>
      <c r="K8560" s="3">
        <f>MIN(Inputs!$B$2, (Inputs!$B$8 - I8560)/Inputs!$B$9)</f>
        <v>170</v>
      </c>
      <c r="L8560" s="3">
        <f>MAX(MIN(Inputs!$B$2, I8560*Inputs!$B$10, Inputs!$B$8*Inputs!$B$4 - J8560), 0)</f>
        <v>0</v>
      </c>
      <c r="M8560" s="3">
        <f t="shared" si="1200"/>
        <v>0</v>
      </c>
      <c r="N8560" s="3">
        <f t="shared" si="1201"/>
        <v>0</v>
      </c>
      <c r="O8560" s="3">
        <f>IF(H8560="Reg", MIN(Inputs!$B$2, I8560*Inputs!$B$10, (Inputs!$B$8-I8560)/Inputs!$B$9), 0)</f>
        <v>0</v>
      </c>
      <c r="P8560" s="3">
        <f t="shared" si="1202"/>
        <v>0</v>
      </c>
      <c r="Q8560" s="3">
        <f t="shared" si="1203"/>
        <v>0</v>
      </c>
      <c r="R8560" s="3">
        <f>I8560 + M8560*Inputs!$B$9 - N8560/Inputs!$B$10</f>
        <v>0</v>
      </c>
    </row>
    <row r="8561" spans="1:18" x14ac:dyDescent="0.3">
      <c r="A8561" s="4">
        <v>46379.625</v>
      </c>
      <c r="B8561" s="3">
        <v>40.475000000000001</v>
      </c>
      <c r="C8561" s="3">
        <v>0.66</v>
      </c>
      <c r="D8561" s="3">
        <f t="shared" si="1197"/>
        <v>38.274374999999999</v>
      </c>
      <c r="E8561" s="3">
        <f>MAX(B8561 - D8561/Inputs!$B$5, 0)</f>
        <v>0</v>
      </c>
      <c r="F8561" s="3">
        <f>MAX(D8561*Inputs!$B$5 - B8561, 0)</f>
        <v>0</v>
      </c>
      <c r="G8561" s="3">
        <f t="shared" si="1198"/>
        <v>0.66</v>
      </c>
      <c r="H8561" t="str">
        <f t="shared" si="1199"/>
        <v>Reg</v>
      </c>
      <c r="I8561" s="3">
        <f t="shared" si="1204"/>
        <v>0</v>
      </c>
      <c r="J8561" s="3">
        <f t="shared" si="1205"/>
        <v>318.94827166799325</v>
      </c>
      <c r="K8561" s="3">
        <f>MIN(Inputs!$B$2, (Inputs!$B$8 - I8561)/Inputs!$B$9)</f>
        <v>170</v>
      </c>
      <c r="L8561" s="3">
        <f>MAX(MIN(Inputs!$B$2, I8561*Inputs!$B$10, Inputs!$B$8*Inputs!$B$4 - J8561), 0)</f>
        <v>0</v>
      </c>
      <c r="M8561" s="3">
        <f t="shared" si="1200"/>
        <v>0</v>
      </c>
      <c r="N8561" s="3">
        <f t="shared" si="1201"/>
        <v>0</v>
      </c>
      <c r="O8561" s="3">
        <f>IF(H8561="Reg", MIN(Inputs!$B$2, I8561*Inputs!$B$10, (Inputs!$B$8-I8561)/Inputs!$B$9), 0)</f>
        <v>0</v>
      </c>
      <c r="P8561" s="3">
        <f t="shared" si="1202"/>
        <v>0</v>
      </c>
      <c r="Q8561" s="3">
        <f t="shared" si="1203"/>
        <v>0</v>
      </c>
      <c r="R8561" s="3">
        <f>I8561 + M8561*Inputs!$B$9 - N8561/Inputs!$B$10</f>
        <v>0</v>
      </c>
    </row>
    <row r="8562" spans="1:18" x14ac:dyDescent="0.3">
      <c r="A8562" s="4">
        <v>46379.666666666657</v>
      </c>
      <c r="B8562" s="3">
        <v>46.835000000000008</v>
      </c>
      <c r="C8562" s="3">
        <v>0.55000000000000004</v>
      </c>
      <c r="D8562" s="3">
        <f t="shared" si="1197"/>
        <v>38.274374999999999</v>
      </c>
      <c r="E8562" s="3">
        <f>MAX(B8562 - D8562/Inputs!$B$5, 0)</f>
        <v>3.3413920454545547</v>
      </c>
      <c r="F8562" s="3">
        <f>MAX(D8562*Inputs!$B$5 - B8562, 0)</f>
        <v>0</v>
      </c>
      <c r="G8562" s="3">
        <f t="shared" si="1198"/>
        <v>0.55000000000000004</v>
      </c>
      <c r="H8562" t="str">
        <f t="shared" si="1199"/>
        <v>Discharge</v>
      </c>
      <c r="I8562" s="3">
        <f t="shared" si="1204"/>
        <v>0</v>
      </c>
      <c r="J8562" s="3">
        <f t="shared" si="1205"/>
        <v>318.94827166799325</v>
      </c>
      <c r="K8562" s="3">
        <f>MIN(Inputs!$B$2, (Inputs!$B$8 - I8562)/Inputs!$B$9)</f>
        <v>170</v>
      </c>
      <c r="L8562" s="3">
        <f>MAX(MIN(Inputs!$B$2, I8562*Inputs!$B$10, Inputs!$B$8*Inputs!$B$4 - J8562), 0)</f>
        <v>0</v>
      </c>
      <c r="M8562" s="3">
        <f t="shared" si="1200"/>
        <v>0</v>
      </c>
      <c r="N8562" s="3">
        <f t="shared" si="1201"/>
        <v>0</v>
      </c>
      <c r="O8562" s="3">
        <f>IF(H8562="Reg", MIN(Inputs!$B$2, I8562*Inputs!$B$10, (Inputs!$B$8-I8562)/Inputs!$B$9), 0)</f>
        <v>0</v>
      </c>
      <c r="P8562" s="3">
        <f t="shared" si="1202"/>
        <v>0</v>
      </c>
      <c r="Q8562" s="3">
        <f t="shared" si="1203"/>
        <v>0</v>
      </c>
      <c r="R8562" s="3">
        <f>I8562 + M8562*Inputs!$B$9 - N8562/Inputs!$B$10</f>
        <v>0</v>
      </c>
    </row>
    <row r="8563" spans="1:18" x14ac:dyDescent="0.3">
      <c r="A8563" s="4">
        <v>46379.708333333343</v>
      </c>
      <c r="B8563" s="3">
        <v>44.672499999999999</v>
      </c>
      <c r="C8563" s="3">
        <v>1.99</v>
      </c>
      <c r="D8563" s="3">
        <f t="shared" si="1197"/>
        <v>38.274374999999999</v>
      </c>
      <c r="E8563" s="3">
        <f>MAX(B8563 - D8563/Inputs!$B$5, 0)</f>
        <v>1.1788920454545462</v>
      </c>
      <c r="F8563" s="3">
        <f>MAX(D8563*Inputs!$B$5 - B8563, 0)</f>
        <v>0</v>
      </c>
      <c r="G8563" s="3">
        <f t="shared" si="1198"/>
        <v>1.99</v>
      </c>
      <c r="H8563" t="str">
        <f t="shared" si="1199"/>
        <v>Reg</v>
      </c>
      <c r="I8563" s="3">
        <f t="shared" si="1204"/>
        <v>0</v>
      </c>
      <c r="J8563" s="3">
        <f t="shared" si="1205"/>
        <v>318.94827166799325</v>
      </c>
      <c r="K8563" s="3">
        <f>MIN(Inputs!$B$2, (Inputs!$B$8 - I8563)/Inputs!$B$9)</f>
        <v>170</v>
      </c>
      <c r="L8563" s="3">
        <f>MAX(MIN(Inputs!$B$2, I8563*Inputs!$B$10, Inputs!$B$8*Inputs!$B$4 - J8563), 0)</f>
        <v>0</v>
      </c>
      <c r="M8563" s="3">
        <f t="shared" si="1200"/>
        <v>0</v>
      </c>
      <c r="N8563" s="3">
        <f t="shared" si="1201"/>
        <v>0</v>
      </c>
      <c r="O8563" s="3">
        <f>IF(H8563="Reg", MIN(Inputs!$B$2, I8563*Inputs!$B$10, (Inputs!$B$8-I8563)/Inputs!$B$9), 0)</f>
        <v>0</v>
      </c>
      <c r="P8563" s="3">
        <f t="shared" si="1202"/>
        <v>0</v>
      </c>
      <c r="Q8563" s="3">
        <f t="shared" si="1203"/>
        <v>0</v>
      </c>
      <c r="R8563" s="3">
        <f>I8563 + M8563*Inputs!$B$9 - N8563/Inputs!$B$10</f>
        <v>0</v>
      </c>
    </row>
    <row r="8564" spans="1:18" x14ac:dyDescent="0.3">
      <c r="A8564" s="4">
        <v>46379.75</v>
      </c>
      <c r="B8564" s="3">
        <v>39.17</v>
      </c>
      <c r="C8564" s="3">
        <v>0.86</v>
      </c>
      <c r="D8564" s="3">
        <f t="shared" si="1197"/>
        <v>38.274374999999999</v>
      </c>
      <c r="E8564" s="3">
        <f>MAX(B8564 - D8564/Inputs!$B$5, 0)</f>
        <v>0</v>
      </c>
      <c r="F8564" s="3">
        <f>MAX(D8564*Inputs!$B$5 - B8564, 0)</f>
        <v>0</v>
      </c>
      <c r="G8564" s="3">
        <f t="shared" si="1198"/>
        <v>0.86</v>
      </c>
      <c r="H8564" t="str">
        <f t="shared" si="1199"/>
        <v>Reg</v>
      </c>
      <c r="I8564" s="3">
        <f t="shared" si="1204"/>
        <v>0</v>
      </c>
      <c r="J8564" s="3">
        <f t="shared" si="1205"/>
        <v>318.94827166799325</v>
      </c>
      <c r="K8564" s="3">
        <f>MIN(Inputs!$B$2, (Inputs!$B$8 - I8564)/Inputs!$B$9)</f>
        <v>170</v>
      </c>
      <c r="L8564" s="3">
        <f>MAX(MIN(Inputs!$B$2, I8564*Inputs!$B$10, Inputs!$B$8*Inputs!$B$4 - J8564), 0)</f>
        <v>0</v>
      </c>
      <c r="M8564" s="3">
        <f t="shared" si="1200"/>
        <v>0</v>
      </c>
      <c r="N8564" s="3">
        <f t="shared" si="1201"/>
        <v>0</v>
      </c>
      <c r="O8564" s="3">
        <f>IF(H8564="Reg", MIN(Inputs!$B$2, I8564*Inputs!$B$10, (Inputs!$B$8-I8564)/Inputs!$B$9), 0)</f>
        <v>0</v>
      </c>
      <c r="P8564" s="3">
        <f t="shared" si="1202"/>
        <v>0</v>
      </c>
      <c r="Q8564" s="3">
        <f t="shared" si="1203"/>
        <v>0</v>
      </c>
      <c r="R8564" s="3">
        <f>I8564 + M8564*Inputs!$B$9 - N8564/Inputs!$B$10</f>
        <v>0</v>
      </c>
    </row>
    <row r="8565" spans="1:18" x14ac:dyDescent="0.3">
      <c r="A8565" s="4">
        <v>46379.791666666657</v>
      </c>
      <c r="B8565" s="3">
        <v>36.164999999999999</v>
      </c>
      <c r="C8565" s="3">
        <v>0.9</v>
      </c>
      <c r="D8565" s="3">
        <f t="shared" si="1197"/>
        <v>38.274374999999999</v>
      </c>
      <c r="E8565" s="3">
        <f>MAX(B8565 - D8565/Inputs!$B$5, 0)</f>
        <v>0</v>
      </c>
      <c r="F8565" s="3">
        <f>MAX(D8565*Inputs!$B$5 - B8565, 0)</f>
        <v>0</v>
      </c>
      <c r="G8565" s="3">
        <f t="shared" si="1198"/>
        <v>0.9</v>
      </c>
      <c r="H8565" t="str">
        <f t="shared" si="1199"/>
        <v>Reg</v>
      </c>
      <c r="I8565" s="3">
        <f t="shared" si="1204"/>
        <v>0</v>
      </c>
      <c r="J8565" s="3">
        <f t="shared" si="1205"/>
        <v>318.94827166799325</v>
      </c>
      <c r="K8565" s="3">
        <f>MIN(Inputs!$B$2, (Inputs!$B$8 - I8565)/Inputs!$B$9)</f>
        <v>170</v>
      </c>
      <c r="L8565" s="3">
        <f>MAX(MIN(Inputs!$B$2, I8565*Inputs!$B$10, Inputs!$B$8*Inputs!$B$4 - J8565), 0)</f>
        <v>0</v>
      </c>
      <c r="M8565" s="3">
        <f t="shared" si="1200"/>
        <v>0</v>
      </c>
      <c r="N8565" s="3">
        <f t="shared" si="1201"/>
        <v>0</v>
      </c>
      <c r="O8565" s="3">
        <f>IF(H8565="Reg", MIN(Inputs!$B$2, I8565*Inputs!$B$10, (Inputs!$B$8-I8565)/Inputs!$B$9), 0)</f>
        <v>0</v>
      </c>
      <c r="P8565" s="3">
        <f t="shared" si="1202"/>
        <v>0</v>
      </c>
      <c r="Q8565" s="3">
        <f t="shared" si="1203"/>
        <v>0</v>
      </c>
      <c r="R8565" s="3">
        <f>I8565 + M8565*Inputs!$B$9 - N8565/Inputs!$B$10</f>
        <v>0</v>
      </c>
    </row>
    <row r="8566" spans="1:18" x14ac:dyDescent="0.3">
      <c r="A8566" s="4">
        <v>46379.833333333343</v>
      </c>
      <c r="B8566" s="3">
        <v>35.68</v>
      </c>
      <c r="C8566" s="3">
        <v>0.86</v>
      </c>
      <c r="D8566" s="3">
        <f t="shared" si="1197"/>
        <v>38.274374999999999</v>
      </c>
      <c r="E8566" s="3">
        <f>MAX(B8566 - D8566/Inputs!$B$5, 0)</f>
        <v>0</v>
      </c>
      <c r="F8566" s="3">
        <f>MAX(D8566*Inputs!$B$5 - B8566, 0)</f>
        <v>0</v>
      </c>
      <c r="G8566" s="3">
        <f t="shared" si="1198"/>
        <v>0.86</v>
      </c>
      <c r="H8566" t="str">
        <f t="shared" si="1199"/>
        <v>Reg</v>
      </c>
      <c r="I8566" s="3">
        <f t="shared" si="1204"/>
        <v>0</v>
      </c>
      <c r="J8566" s="3">
        <f t="shared" si="1205"/>
        <v>318.94827166799325</v>
      </c>
      <c r="K8566" s="3">
        <f>MIN(Inputs!$B$2, (Inputs!$B$8 - I8566)/Inputs!$B$9)</f>
        <v>170</v>
      </c>
      <c r="L8566" s="3">
        <f>MAX(MIN(Inputs!$B$2, I8566*Inputs!$B$10, Inputs!$B$8*Inputs!$B$4 - J8566), 0)</f>
        <v>0</v>
      </c>
      <c r="M8566" s="3">
        <f t="shared" si="1200"/>
        <v>0</v>
      </c>
      <c r="N8566" s="3">
        <f t="shared" si="1201"/>
        <v>0</v>
      </c>
      <c r="O8566" s="3">
        <f>IF(H8566="Reg", MIN(Inputs!$B$2, I8566*Inputs!$B$10, (Inputs!$B$8-I8566)/Inputs!$B$9), 0)</f>
        <v>0</v>
      </c>
      <c r="P8566" s="3">
        <f t="shared" si="1202"/>
        <v>0</v>
      </c>
      <c r="Q8566" s="3">
        <f t="shared" si="1203"/>
        <v>0</v>
      </c>
      <c r="R8566" s="3">
        <f>I8566 + M8566*Inputs!$B$9 - N8566/Inputs!$B$10</f>
        <v>0</v>
      </c>
    </row>
    <row r="8567" spans="1:18" x14ac:dyDescent="0.3">
      <c r="A8567" s="4">
        <v>46379.875</v>
      </c>
      <c r="B8567" s="3">
        <v>37.29</v>
      </c>
      <c r="C8567" s="3">
        <v>0.68</v>
      </c>
      <c r="D8567" s="3">
        <f t="shared" si="1197"/>
        <v>38.274374999999999</v>
      </c>
      <c r="E8567" s="3">
        <f>MAX(B8567 - D8567/Inputs!$B$5, 0)</f>
        <v>0</v>
      </c>
      <c r="F8567" s="3">
        <f>MAX(D8567*Inputs!$B$5 - B8567, 0)</f>
        <v>0</v>
      </c>
      <c r="G8567" s="3">
        <f t="shared" si="1198"/>
        <v>0.68</v>
      </c>
      <c r="H8567" t="str">
        <f t="shared" si="1199"/>
        <v>Reg</v>
      </c>
      <c r="I8567" s="3">
        <f t="shared" si="1204"/>
        <v>0</v>
      </c>
      <c r="J8567" s="3">
        <f t="shared" si="1205"/>
        <v>318.94827166799325</v>
      </c>
      <c r="K8567" s="3">
        <f>MIN(Inputs!$B$2, (Inputs!$B$8 - I8567)/Inputs!$B$9)</f>
        <v>170</v>
      </c>
      <c r="L8567" s="3">
        <f>MAX(MIN(Inputs!$B$2, I8567*Inputs!$B$10, Inputs!$B$8*Inputs!$B$4 - J8567), 0)</f>
        <v>0</v>
      </c>
      <c r="M8567" s="3">
        <f t="shared" si="1200"/>
        <v>0</v>
      </c>
      <c r="N8567" s="3">
        <f t="shared" si="1201"/>
        <v>0</v>
      </c>
      <c r="O8567" s="3">
        <f>IF(H8567="Reg", MIN(Inputs!$B$2, I8567*Inputs!$B$10, (Inputs!$B$8-I8567)/Inputs!$B$9), 0)</f>
        <v>0</v>
      </c>
      <c r="P8567" s="3">
        <f t="shared" si="1202"/>
        <v>0</v>
      </c>
      <c r="Q8567" s="3">
        <f t="shared" si="1203"/>
        <v>0</v>
      </c>
      <c r="R8567" s="3">
        <f>I8567 + M8567*Inputs!$B$9 - N8567/Inputs!$B$10</f>
        <v>0</v>
      </c>
    </row>
    <row r="8568" spans="1:18" x14ac:dyDescent="0.3">
      <c r="A8568" s="4">
        <v>46379.916666666657</v>
      </c>
      <c r="B8568" s="3">
        <v>34.262500000000003</v>
      </c>
      <c r="C8568" s="3">
        <v>0.64</v>
      </c>
      <c r="D8568" s="3">
        <f t="shared" si="1197"/>
        <v>38.274374999999999</v>
      </c>
      <c r="E8568" s="3">
        <f>MAX(B8568 - D8568/Inputs!$B$5, 0)</f>
        <v>0</v>
      </c>
      <c r="F8568" s="3">
        <f>MAX(D8568*Inputs!$B$5 - B8568, 0)</f>
        <v>0</v>
      </c>
      <c r="G8568" s="3">
        <f t="shared" si="1198"/>
        <v>0.64</v>
      </c>
      <c r="H8568" t="str">
        <f t="shared" si="1199"/>
        <v>Reg</v>
      </c>
      <c r="I8568" s="3">
        <f t="shared" si="1204"/>
        <v>0</v>
      </c>
      <c r="J8568" s="3">
        <f t="shared" si="1205"/>
        <v>318.94827166799325</v>
      </c>
      <c r="K8568" s="3">
        <f>MIN(Inputs!$B$2, (Inputs!$B$8 - I8568)/Inputs!$B$9)</f>
        <v>170</v>
      </c>
      <c r="L8568" s="3">
        <f>MAX(MIN(Inputs!$B$2, I8568*Inputs!$B$10, Inputs!$B$8*Inputs!$B$4 - J8568), 0)</f>
        <v>0</v>
      </c>
      <c r="M8568" s="3">
        <f t="shared" si="1200"/>
        <v>0</v>
      </c>
      <c r="N8568" s="3">
        <f t="shared" si="1201"/>
        <v>0</v>
      </c>
      <c r="O8568" s="3">
        <f>IF(H8568="Reg", MIN(Inputs!$B$2, I8568*Inputs!$B$10, (Inputs!$B$8-I8568)/Inputs!$B$9), 0)</f>
        <v>0</v>
      </c>
      <c r="P8568" s="3">
        <f t="shared" si="1202"/>
        <v>0</v>
      </c>
      <c r="Q8568" s="3">
        <f t="shared" si="1203"/>
        <v>0</v>
      </c>
      <c r="R8568" s="3">
        <f>I8568 + M8568*Inputs!$B$9 - N8568/Inputs!$B$10</f>
        <v>0</v>
      </c>
    </row>
    <row r="8569" spans="1:18" x14ac:dyDescent="0.3">
      <c r="A8569" s="4">
        <v>46379.958333333343</v>
      </c>
      <c r="B8569" s="3">
        <v>29.142499999999998</v>
      </c>
      <c r="C8569" s="3">
        <v>1.1499999999999999</v>
      </c>
      <c r="D8569" s="3">
        <f t="shared" si="1197"/>
        <v>38.274374999999999</v>
      </c>
      <c r="E8569" s="3">
        <f>MAX(B8569 - D8569/Inputs!$B$5, 0)</f>
        <v>0</v>
      </c>
      <c r="F8569" s="3">
        <f>MAX(D8569*Inputs!$B$5 - B8569, 0)</f>
        <v>4.5389499999999998</v>
      </c>
      <c r="G8569" s="3">
        <f t="shared" si="1198"/>
        <v>1.1499999999999999</v>
      </c>
      <c r="H8569" t="str">
        <f t="shared" si="1199"/>
        <v>Charge</v>
      </c>
      <c r="I8569" s="3">
        <f t="shared" si="1204"/>
        <v>0</v>
      </c>
      <c r="J8569" s="3">
        <f t="shared" si="1205"/>
        <v>318.94827166799325</v>
      </c>
      <c r="K8569" s="3">
        <f>MIN(Inputs!$B$2, (Inputs!$B$8 - I8569)/Inputs!$B$9)</f>
        <v>170</v>
      </c>
      <c r="L8569" s="3">
        <f>MAX(MIN(Inputs!$B$2, I8569*Inputs!$B$10, Inputs!$B$8*Inputs!$B$4 - J8569), 0)</f>
        <v>0</v>
      </c>
      <c r="M8569" s="3">
        <f t="shared" si="1200"/>
        <v>170</v>
      </c>
      <c r="N8569" s="3">
        <f t="shared" si="1201"/>
        <v>0</v>
      </c>
      <c r="O8569" s="3">
        <f>IF(H8569="Reg", MIN(Inputs!$B$2, I8569*Inputs!$B$10, (Inputs!$B$8-I8569)/Inputs!$B$9), 0)</f>
        <v>0</v>
      </c>
      <c r="P8569" s="3">
        <f t="shared" si="1202"/>
        <v>-4954.2249999999995</v>
      </c>
      <c r="Q8569" s="3">
        <f t="shared" si="1203"/>
        <v>0</v>
      </c>
      <c r="R8569" s="3">
        <f>I8569 + M8569*Inputs!$B$9 - N8569/Inputs!$B$10</f>
        <v>159.4741358339966</v>
      </c>
    </row>
    <row r="8570" spans="1:18" x14ac:dyDescent="0.3">
      <c r="A8570" s="4">
        <v>46380</v>
      </c>
      <c r="B8570" s="3">
        <v>24.802499999999998</v>
      </c>
      <c r="C8570" s="3">
        <v>0.44</v>
      </c>
      <c r="D8570" s="3">
        <f t="shared" si="1197"/>
        <v>34.740520833333328</v>
      </c>
      <c r="E8570" s="3">
        <f>MAX(B8570 - D8570/Inputs!$B$5, 0)</f>
        <v>0</v>
      </c>
      <c r="F8570" s="3">
        <f>MAX(D8570*Inputs!$B$5 - B8570, 0)</f>
        <v>5.7691583333333298</v>
      </c>
      <c r="G8570" s="3">
        <f t="shared" si="1198"/>
        <v>0.44</v>
      </c>
      <c r="H8570" t="str">
        <f t="shared" si="1199"/>
        <v>Charge</v>
      </c>
      <c r="I8570" s="3">
        <f t="shared" si="1204"/>
        <v>159.4741358339966</v>
      </c>
      <c r="J8570" s="3">
        <f t="shared" si="1205"/>
        <v>0</v>
      </c>
      <c r="K8570" s="3">
        <f>MIN(Inputs!$B$2, (Inputs!$B$8 - I8570)/Inputs!$B$9)</f>
        <v>170</v>
      </c>
      <c r="L8570" s="3">
        <f>MAX(MIN(Inputs!$B$2, I8570*Inputs!$B$10, Inputs!$B$8*Inputs!$B$4 - J8570), 0)</f>
        <v>149.6</v>
      </c>
      <c r="M8570" s="3">
        <f t="shared" si="1200"/>
        <v>170</v>
      </c>
      <c r="N8570" s="3">
        <f t="shared" si="1201"/>
        <v>0</v>
      </c>
      <c r="O8570" s="3">
        <f>IF(H8570="Reg", MIN(Inputs!$B$2, I8570*Inputs!$B$10, (Inputs!$B$8-I8570)/Inputs!$B$9), 0)</f>
        <v>0</v>
      </c>
      <c r="P8570" s="3">
        <f t="shared" si="1202"/>
        <v>-4216.4250000000002</v>
      </c>
      <c r="Q8570" s="3">
        <f t="shared" si="1203"/>
        <v>0</v>
      </c>
      <c r="R8570" s="3">
        <f>I8570 + M8570*Inputs!$B$9 - N8570/Inputs!$B$10</f>
        <v>318.9482716679932</v>
      </c>
    </row>
    <row r="8571" spans="1:18" x14ac:dyDescent="0.3">
      <c r="A8571" s="4">
        <v>46380.041666666657</v>
      </c>
      <c r="B8571" s="3">
        <v>25</v>
      </c>
      <c r="C8571" s="3">
        <v>0.34</v>
      </c>
      <c r="D8571" s="3">
        <f t="shared" si="1197"/>
        <v>34.740520833333328</v>
      </c>
      <c r="E8571" s="3">
        <f>MAX(B8571 - D8571/Inputs!$B$5, 0)</f>
        <v>0</v>
      </c>
      <c r="F8571" s="3">
        <f>MAX(D8571*Inputs!$B$5 - B8571, 0)</f>
        <v>5.5716583333333283</v>
      </c>
      <c r="G8571" s="3">
        <f t="shared" si="1198"/>
        <v>0.34</v>
      </c>
      <c r="H8571" t="str">
        <f t="shared" si="1199"/>
        <v>Charge</v>
      </c>
      <c r="I8571" s="3">
        <f t="shared" si="1204"/>
        <v>318.9482716679932</v>
      </c>
      <c r="J8571" s="3">
        <f t="shared" si="1205"/>
        <v>0</v>
      </c>
      <c r="K8571" s="3">
        <f>MIN(Inputs!$B$2, (Inputs!$B$8 - I8571)/Inputs!$B$9)</f>
        <v>22.44121780453775</v>
      </c>
      <c r="L8571" s="3">
        <f>MAX(MIN(Inputs!$B$2, I8571*Inputs!$B$10, Inputs!$B$8*Inputs!$B$4 - J8571), 0)</f>
        <v>170</v>
      </c>
      <c r="M8571" s="3">
        <f t="shared" si="1200"/>
        <v>22.44121780453775</v>
      </c>
      <c r="N8571" s="3">
        <f t="shared" si="1201"/>
        <v>0</v>
      </c>
      <c r="O8571" s="3">
        <f>IF(H8571="Reg", MIN(Inputs!$B$2, I8571*Inputs!$B$10, (Inputs!$B$8-I8571)/Inputs!$B$9), 0)</f>
        <v>0</v>
      </c>
      <c r="P8571" s="3">
        <f t="shared" si="1202"/>
        <v>-561.03044511344376</v>
      </c>
      <c r="Q8571" s="3">
        <f t="shared" si="1203"/>
        <v>0</v>
      </c>
      <c r="R8571" s="3">
        <f>I8571 + M8571*Inputs!$B$9 - N8571/Inputs!$B$10</f>
        <v>340</v>
      </c>
    </row>
    <row r="8572" spans="1:18" x14ac:dyDescent="0.3">
      <c r="A8572" s="4">
        <v>46380.083333333343</v>
      </c>
      <c r="B8572" s="3">
        <v>24.664999999999999</v>
      </c>
      <c r="C8572" s="3">
        <v>0.4</v>
      </c>
      <c r="D8572" s="3">
        <f t="shared" si="1197"/>
        <v>34.740520833333328</v>
      </c>
      <c r="E8572" s="3">
        <f>MAX(B8572 - D8572/Inputs!$B$5, 0)</f>
        <v>0</v>
      </c>
      <c r="F8572" s="3">
        <f>MAX(D8572*Inputs!$B$5 - B8572, 0)</f>
        <v>5.9066583333333291</v>
      </c>
      <c r="G8572" s="3">
        <f t="shared" si="1198"/>
        <v>0.4</v>
      </c>
      <c r="H8572" t="str">
        <f t="shared" si="1199"/>
        <v>Charge</v>
      </c>
      <c r="I8572" s="3">
        <f t="shared" si="1204"/>
        <v>340</v>
      </c>
      <c r="J8572" s="3">
        <f t="shared" si="1205"/>
        <v>0</v>
      </c>
      <c r="K8572" s="3">
        <f>MIN(Inputs!$B$2, (Inputs!$B$8 - I8572)/Inputs!$B$9)</f>
        <v>0</v>
      </c>
      <c r="L8572" s="3">
        <f>MAX(MIN(Inputs!$B$2, I8572*Inputs!$B$10, Inputs!$B$8*Inputs!$B$4 - J8572), 0)</f>
        <v>170</v>
      </c>
      <c r="M8572" s="3">
        <f t="shared" si="1200"/>
        <v>0</v>
      </c>
      <c r="N8572" s="3">
        <f t="shared" si="1201"/>
        <v>0</v>
      </c>
      <c r="O8572" s="3">
        <f>IF(H8572="Reg", MIN(Inputs!$B$2, I8572*Inputs!$B$10, (Inputs!$B$8-I8572)/Inputs!$B$9), 0)</f>
        <v>0</v>
      </c>
      <c r="P8572" s="3">
        <f t="shared" si="1202"/>
        <v>0</v>
      </c>
      <c r="Q8572" s="3">
        <f t="shared" si="1203"/>
        <v>0</v>
      </c>
      <c r="R8572" s="3">
        <f>I8572 + M8572*Inputs!$B$9 - N8572/Inputs!$B$10</f>
        <v>340</v>
      </c>
    </row>
    <row r="8573" spans="1:18" x14ac:dyDescent="0.3">
      <c r="A8573" s="4">
        <v>46380.125</v>
      </c>
      <c r="B8573" s="3">
        <v>24.427499999999998</v>
      </c>
      <c r="C8573" s="3">
        <v>0.4</v>
      </c>
      <c r="D8573" s="3">
        <f t="shared" si="1197"/>
        <v>34.740520833333328</v>
      </c>
      <c r="E8573" s="3">
        <f>MAX(B8573 - D8573/Inputs!$B$5, 0)</f>
        <v>0</v>
      </c>
      <c r="F8573" s="3">
        <f>MAX(D8573*Inputs!$B$5 - B8573, 0)</f>
        <v>6.1441583333333298</v>
      </c>
      <c r="G8573" s="3">
        <f t="shared" si="1198"/>
        <v>0.4</v>
      </c>
      <c r="H8573" t="str">
        <f t="shared" si="1199"/>
        <v>Charge</v>
      </c>
      <c r="I8573" s="3">
        <f t="shared" si="1204"/>
        <v>340</v>
      </c>
      <c r="J8573" s="3">
        <f t="shared" si="1205"/>
        <v>0</v>
      </c>
      <c r="K8573" s="3">
        <f>MIN(Inputs!$B$2, (Inputs!$B$8 - I8573)/Inputs!$B$9)</f>
        <v>0</v>
      </c>
      <c r="L8573" s="3">
        <f>MAX(MIN(Inputs!$B$2, I8573*Inputs!$B$10, Inputs!$B$8*Inputs!$B$4 - J8573), 0)</f>
        <v>170</v>
      </c>
      <c r="M8573" s="3">
        <f t="shared" si="1200"/>
        <v>0</v>
      </c>
      <c r="N8573" s="3">
        <f t="shared" si="1201"/>
        <v>0</v>
      </c>
      <c r="O8573" s="3">
        <f>IF(H8573="Reg", MIN(Inputs!$B$2, I8573*Inputs!$B$10, (Inputs!$B$8-I8573)/Inputs!$B$9), 0)</f>
        <v>0</v>
      </c>
      <c r="P8573" s="3">
        <f t="shared" si="1202"/>
        <v>0</v>
      </c>
      <c r="Q8573" s="3">
        <f t="shared" si="1203"/>
        <v>0</v>
      </c>
      <c r="R8573" s="3">
        <f>I8573 + M8573*Inputs!$B$9 - N8573/Inputs!$B$10</f>
        <v>340</v>
      </c>
    </row>
    <row r="8574" spans="1:18" x14ac:dyDescent="0.3">
      <c r="A8574" s="4">
        <v>46380.166666666657</v>
      </c>
      <c r="B8574" s="3">
        <v>25.827500000000001</v>
      </c>
      <c r="C8574" s="3">
        <v>0.33</v>
      </c>
      <c r="D8574" s="3">
        <f t="shared" si="1197"/>
        <v>34.740520833333328</v>
      </c>
      <c r="E8574" s="3">
        <f>MAX(B8574 - D8574/Inputs!$B$5, 0)</f>
        <v>0</v>
      </c>
      <c r="F8574" s="3">
        <f>MAX(D8574*Inputs!$B$5 - B8574, 0)</f>
        <v>4.7441583333333277</v>
      </c>
      <c r="G8574" s="3">
        <f t="shared" si="1198"/>
        <v>0.33</v>
      </c>
      <c r="H8574" t="str">
        <f t="shared" si="1199"/>
        <v>Charge</v>
      </c>
      <c r="I8574" s="3">
        <f t="shared" si="1204"/>
        <v>340</v>
      </c>
      <c r="J8574" s="3">
        <f t="shared" si="1205"/>
        <v>0</v>
      </c>
      <c r="K8574" s="3">
        <f>MIN(Inputs!$B$2, (Inputs!$B$8 - I8574)/Inputs!$B$9)</f>
        <v>0</v>
      </c>
      <c r="L8574" s="3">
        <f>MAX(MIN(Inputs!$B$2, I8574*Inputs!$B$10, Inputs!$B$8*Inputs!$B$4 - J8574), 0)</f>
        <v>170</v>
      </c>
      <c r="M8574" s="3">
        <f t="shared" si="1200"/>
        <v>0</v>
      </c>
      <c r="N8574" s="3">
        <f t="shared" si="1201"/>
        <v>0</v>
      </c>
      <c r="O8574" s="3">
        <f>IF(H8574="Reg", MIN(Inputs!$B$2, I8574*Inputs!$B$10, (Inputs!$B$8-I8574)/Inputs!$B$9), 0)</f>
        <v>0</v>
      </c>
      <c r="P8574" s="3">
        <f t="shared" si="1202"/>
        <v>0</v>
      </c>
      <c r="Q8574" s="3">
        <f t="shared" si="1203"/>
        <v>0</v>
      </c>
      <c r="R8574" s="3">
        <f>I8574 + M8574*Inputs!$B$9 - N8574/Inputs!$B$10</f>
        <v>340</v>
      </c>
    </row>
    <row r="8575" spans="1:18" x14ac:dyDescent="0.3">
      <c r="A8575" s="4">
        <v>46380.208333333343</v>
      </c>
      <c r="B8575" s="3">
        <v>29.095000000000002</v>
      </c>
      <c r="C8575" s="3">
        <v>0.38</v>
      </c>
      <c r="D8575" s="3">
        <f t="shared" si="1197"/>
        <v>34.740520833333328</v>
      </c>
      <c r="E8575" s="3">
        <f>MAX(B8575 - D8575/Inputs!$B$5, 0)</f>
        <v>0</v>
      </c>
      <c r="F8575" s="3">
        <f>MAX(D8575*Inputs!$B$5 - B8575, 0)</f>
        <v>1.4766583333333259</v>
      </c>
      <c r="G8575" s="3">
        <f t="shared" si="1198"/>
        <v>0.38</v>
      </c>
      <c r="H8575" t="str">
        <f t="shared" si="1199"/>
        <v>Charge</v>
      </c>
      <c r="I8575" s="3">
        <f t="shared" si="1204"/>
        <v>340</v>
      </c>
      <c r="J8575" s="3">
        <f t="shared" si="1205"/>
        <v>0</v>
      </c>
      <c r="K8575" s="3">
        <f>MIN(Inputs!$B$2, (Inputs!$B$8 - I8575)/Inputs!$B$9)</f>
        <v>0</v>
      </c>
      <c r="L8575" s="3">
        <f>MAX(MIN(Inputs!$B$2, I8575*Inputs!$B$10, Inputs!$B$8*Inputs!$B$4 - J8575), 0)</f>
        <v>170</v>
      </c>
      <c r="M8575" s="3">
        <f t="shared" si="1200"/>
        <v>0</v>
      </c>
      <c r="N8575" s="3">
        <f t="shared" si="1201"/>
        <v>0</v>
      </c>
      <c r="O8575" s="3">
        <f>IF(H8575="Reg", MIN(Inputs!$B$2, I8575*Inputs!$B$10, (Inputs!$B$8-I8575)/Inputs!$B$9), 0)</f>
        <v>0</v>
      </c>
      <c r="P8575" s="3">
        <f t="shared" si="1202"/>
        <v>0</v>
      </c>
      <c r="Q8575" s="3">
        <f t="shared" si="1203"/>
        <v>0</v>
      </c>
      <c r="R8575" s="3">
        <f>I8575 + M8575*Inputs!$B$9 - N8575/Inputs!$B$10</f>
        <v>340</v>
      </c>
    </row>
    <row r="8576" spans="1:18" x14ac:dyDescent="0.3">
      <c r="A8576" s="4">
        <v>46380.25</v>
      </c>
      <c r="B8576" s="3">
        <v>39.335000000000001</v>
      </c>
      <c r="C8576" s="3">
        <v>0.49</v>
      </c>
      <c r="D8576" s="3">
        <f t="shared" si="1197"/>
        <v>34.740520833333328</v>
      </c>
      <c r="E8576" s="3">
        <f>MAX(B8576 - D8576/Inputs!$B$5, 0)</f>
        <v>0</v>
      </c>
      <c r="F8576" s="3">
        <f>MAX(D8576*Inputs!$B$5 - B8576, 0)</f>
        <v>0</v>
      </c>
      <c r="G8576" s="3">
        <f t="shared" si="1198"/>
        <v>0.49</v>
      </c>
      <c r="H8576" t="str">
        <f t="shared" si="1199"/>
        <v>Reg</v>
      </c>
      <c r="I8576" s="3">
        <f t="shared" si="1204"/>
        <v>340</v>
      </c>
      <c r="J8576" s="3">
        <f t="shared" si="1205"/>
        <v>0</v>
      </c>
      <c r="K8576" s="3">
        <f>MIN(Inputs!$B$2, (Inputs!$B$8 - I8576)/Inputs!$B$9)</f>
        <v>0</v>
      </c>
      <c r="L8576" s="3">
        <f>MAX(MIN(Inputs!$B$2, I8576*Inputs!$B$10, Inputs!$B$8*Inputs!$B$4 - J8576), 0)</f>
        <v>170</v>
      </c>
      <c r="M8576" s="3">
        <f t="shared" si="1200"/>
        <v>0</v>
      </c>
      <c r="N8576" s="3">
        <f t="shared" si="1201"/>
        <v>0</v>
      </c>
      <c r="O8576" s="3">
        <f>IF(H8576="Reg", MIN(Inputs!$B$2, I8576*Inputs!$B$10, (Inputs!$B$8-I8576)/Inputs!$B$9), 0)</f>
        <v>0</v>
      </c>
      <c r="P8576" s="3">
        <f t="shared" si="1202"/>
        <v>0</v>
      </c>
      <c r="Q8576" s="3">
        <f t="shared" si="1203"/>
        <v>0</v>
      </c>
      <c r="R8576" s="3">
        <f>I8576 + M8576*Inputs!$B$9 - N8576/Inputs!$B$10</f>
        <v>340</v>
      </c>
    </row>
    <row r="8577" spans="1:18" x14ac:dyDescent="0.3">
      <c r="A8577" s="4">
        <v>46380.291666666657</v>
      </c>
      <c r="B8577" s="3">
        <v>47.057499999999997</v>
      </c>
      <c r="C8577" s="3">
        <v>0.5</v>
      </c>
      <c r="D8577" s="3">
        <f t="shared" si="1197"/>
        <v>34.740520833333328</v>
      </c>
      <c r="E8577" s="3">
        <f>MAX(B8577 - D8577/Inputs!$B$5, 0)</f>
        <v>7.5796354166666688</v>
      </c>
      <c r="F8577" s="3">
        <f>MAX(D8577*Inputs!$B$5 - B8577, 0)</f>
        <v>0</v>
      </c>
      <c r="G8577" s="3">
        <f t="shared" si="1198"/>
        <v>0.5</v>
      </c>
      <c r="H8577" t="str">
        <f t="shared" si="1199"/>
        <v>Discharge</v>
      </c>
      <c r="I8577" s="3">
        <f t="shared" si="1204"/>
        <v>340</v>
      </c>
      <c r="J8577" s="3">
        <f t="shared" si="1205"/>
        <v>0</v>
      </c>
      <c r="K8577" s="3">
        <f>MIN(Inputs!$B$2, (Inputs!$B$8 - I8577)/Inputs!$B$9)</f>
        <v>0</v>
      </c>
      <c r="L8577" s="3">
        <f>MAX(MIN(Inputs!$B$2, I8577*Inputs!$B$10, Inputs!$B$8*Inputs!$B$4 - J8577), 0)</f>
        <v>170</v>
      </c>
      <c r="M8577" s="3">
        <f t="shared" si="1200"/>
        <v>0</v>
      </c>
      <c r="N8577" s="3">
        <f t="shared" si="1201"/>
        <v>170</v>
      </c>
      <c r="O8577" s="3">
        <f>IF(H8577="Reg", MIN(Inputs!$B$2, I8577*Inputs!$B$10, (Inputs!$B$8-I8577)/Inputs!$B$9), 0)</f>
        <v>0</v>
      </c>
      <c r="P8577" s="3">
        <f t="shared" si="1202"/>
        <v>7999.7749999999996</v>
      </c>
      <c r="Q8577" s="3">
        <f t="shared" si="1203"/>
        <v>0</v>
      </c>
      <c r="R8577" s="3">
        <f>I8577 + M8577*Inputs!$B$9 - N8577/Inputs!$B$10</f>
        <v>158.77939109773115</v>
      </c>
    </row>
    <row r="8578" spans="1:18" x14ac:dyDescent="0.3">
      <c r="A8578" s="4">
        <v>46380.333333333343</v>
      </c>
      <c r="B8578" s="3">
        <v>38.370000000000005</v>
      </c>
      <c r="C8578" s="3">
        <v>1.01</v>
      </c>
      <c r="D8578" s="3">
        <f t="shared" ref="D8578:D8641" si="1206">AVERAGEIFS(B:B, A:A, "&gt;="&amp;INT(A8578), A:A, "&lt;"&amp;INT(A8578)+1)</f>
        <v>34.740520833333328</v>
      </c>
      <c r="E8578" s="3">
        <f>MAX(B8578 - D8578/Inputs!$B$5, 0)</f>
        <v>0</v>
      </c>
      <c r="F8578" s="3">
        <f>MAX(D8578*Inputs!$B$5 - B8578, 0)</f>
        <v>0</v>
      </c>
      <c r="G8578" s="3">
        <f t="shared" ref="G8578:G8641" si="1207">C8578</f>
        <v>1.01</v>
      </c>
      <c r="H8578" t="str">
        <f t="shared" ref="H8578:H8641" si="1208">IF(MAX(E8578, F8578, G8578)&lt;=0, "Idle", IF(AND(G8578&gt;=E8578, G8578&gt;=F8578), "Reg", IF(E8578&gt;=F8578, "Discharge", "Charge")))</f>
        <v>Reg</v>
      </c>
      <c r="I8578" s="3">
        <f t="shared" si="1204"/>
        <v>158.77939109773115</v>
      </c>
      <c r="J8578" s="3">
        <f t="shared" si="1205"/>
        <v>170</v>
      </c>
      <c r="K8578" s="3">
        <f>MIN(Inputs!$B$2, (Inputs!$B$8 - I8578)/Inputs!$B$9)</f>
        <v>170</v>
      </c>
      <c r="L8578" s="3">
        <f>MAX(MIN(Inputs!$B$2, I8578*Inputs!$B$10, Inputs!$B$8*Inputs!$B$4 - J8578), 0)</f>
        <v>148.94827166799323</v>
      </c>
      <c r="M8578" s="3">
        <f t="shared" ref="M8578:M8641" si="1209">IF(H8578="Charge", K8578, 0)</f>
        <v>0</v>
      </c>
      <c r="N8578" s="3">
        <f t="shared" ref="N8578:N8641" si="1210">IF(H8578="Discharge", L8578, 0)</f>
        <v>0</v>
      </c>
      <c r="O8578" s="3">
        <f>IF(H8578="Reg", MIN(Inputs!$B$2, I8578*Inputs!$B$10, (Inputs!$B$8-I8578)/Inputs!$B$9), 0)</f>
        <v>148.94827166799323</v>
      </c>
      <c r="P8578" s="3">
        <f t="shared" ref="P8578:P8641" si="1211">(N8578 - M8578) * B8578</f>
        <v>0</v>
      </c>
      <c r="Q8578" s="3">
        <f t="shared" ref="Q8578:Q8641" si="1212">O8578 * C8578</f>
        <v>150.43775438467316</v>
      </c>
      <c r="R8578" s="3">
        <f>I8578 + M8578*Inputs!$B$9 - N8578/Inputs!$B$10</f>
        <v>158.77939109773115</v>
      </c>
    </row>
    <row r="8579" spans="1:18" x14ac:dyDescent="0.3">
      <c r="A8579" s="4">
        <v>46380.375</v>
      </c>
      <c r="B8579" s="3">
        <v>31.9575</v>
      </c>
      <c r="C8579" s="3">
        <v>0.9</v>
      </c>
      <c r="D8579" s="3">
        <f t="shared" si="1206"/>
        <v>34.740520833333328</v>
      </c>
      <c r="E8579" s="3">
        <f>MAX(B8579 - D8579/Inputs!$B$5, 0)</f>
        <v>0</v>
      </c>
      <c r="F8579" s="3">
        <f>MAX(D8579*Inputs!$B$5 - B8579, 0)</f>
        <v>0</v>
      </c>
      <c r="G8579" s="3">
        <f t="shared" si="1207"/>
        <v>0.9</v>
      </c>
      <c r="H8579" t="str">
        <f t="shared" si="1208"/>
        <v>Reg</v>
      </c>
      <c r="I8579" s="3">
        <f t="shared" ref="I8579:I8642" si="1213">R8578</f>
        <v>158.77939109773115</v>
      </c>
      <c r="J8579" s="3">
        <f t="shared" ref="J8579:J8642" si="1214">IF(INT(A8579)=INT(A8578), J8578 + N8578, 0)</f>
        <v>170</v>
      </c>
      <c r="K8579" s="3">
        <f>MIN(Inputs!$B$2, (Inputs!$B$8 - I8579)/Inputs!$B$9)</f>
        <v>170</v>
      </c>
      <c r="L8579" s="3">
        <f>MAX(MIN(Inputs!$B$2, I8579*Inputs!$B$10, Inputs!$B$8*Inputs!$B$4 - J8579), 0)</f>
        <v>148.94827166799323</v>
      </c>
      <c r="M8579" s="3">
        <f t="shared" si="1209"/>
        <v>0</v>
      </c>
      <c r="N8579" s="3">
        <f t="shared" si="1210"/>
        <v>0</v>
      </c>
      <c r="O8579" s="3">
        <f>IF(H8579="Reg", MIN(Inputs!$B$2, I8579*Inputs!$B$10, (Inputs!$B$8-I8579)/Inputs!$B$9), 0)</f>
        <v>148.94827166799323</v>
      </c>
      <c r="P8579" s="3">
        <f t="shared" si="1211"/>
        <v>0</v>
      </c>
      <c r="Q8579" s="3">
        <f t="shared" si="1212"/>
        <v>134.05344450119389</v>
      </c>
      <c r="R8579" s="3">
        <f>I8579 + M8579*Inputs!$B$9 - N8579/Inputs!$B$10</f>
        <v>158.77939109773115</v>
      </c>
    </row>
    <row r="8580" spans="1:18" x14ac:dyDescent="0.3">
      <c r="A8580" s="4">
        <v>46380.416666666657</v>
      </c>
      <c r="B8580" s="3">
        <v>31.272500000000001</v>
      </c>
      <c r="C8580" s="3">
        <v>0.59</v>
      </c>
      <c r="D8580" s="3">
        <f t="shared" si="1206"/>
        <v>34.740520833333328</v>
      </c>
      <c r="E8580" s="3">
        <f>MAX(B8580 - D8580/Inputs!$B$5, 0)</f>
        <v>0</v>
      </c>
      <c r="F8580" s="3">
        <f>MAX(D8580*Inputs!$B$5 - B8580, 0)</f>
        <v>0</v>
      </c>
      <c r="G8580" s="3">
        <f t="shared" si="1207"/>
        <v>0.59</v>
      </c>
      <c r="H8580" t="str">
        <f t="shared" si="1208"/>
        <v>Reg</v>
      </c>
      <c r="I8580" s="3">
        <f t="shared" si="1213"/>
        <v>158.77939109773115</v>
      </c>
      <c r="J8580" s="3">
        <f t="shared" si="1214"/>
        <v>170</v>
      </c>
      <c r="K8580" s="3">
        <f>MIN(Inputs!$B$2, (Inputs!$B$8 - I8580)/Inputs!$B$9)</f>
        <v>170</v>
      </c>
      <c r="L8580" s="3">
        <f>MAX(MIN(Inputs!$B$2, I8580*Inputs!$B$10, Inputs!$B$8*Inputs!$B$4 - J8580), 0)</f>
        <v>148.94827166799323</v>
      </c>
      <c r="M8580" s="3">
        <f t="shared" si="1209"/>
        <v>0</v>
      </c>
      <c r="N8580" s="3">
        <f t="shared" si="1210"/>
        <v>0</v>
      </c>
      <c r="O8580" s="3">
        <f>IF(H8580="Reg", MIN(Inputs!$B$2, I8580*Inputs!$B$10, (Inputs!$B$8-I8580)/Inputs!$B$9), 0)</f>
        <v>148.94827166799323</v>
      </c>
      <c r="P8580" s="3">
        <f t="shared" si="1211"/>
        <v>0</v>
      </c>
      <c r="Q8580" s="3">
        <f t="shared" si="1212"/>
        <v>87.879480284115999</v>
      </c>
      <c r="R8580" s="3">
        <f>I8580 + M8580*Inputs!$B$9 - N8580/Inputs!$B$10</f>
        <v>158.77939109773115</v>
      </c>
    </row>
    <row r="8581" spans="1:18" x14ac:dyDescent="0.3">
      <c r="A8581" s="4">
        <v>46380.458333333343</v>
      </c>
      <c r="B8581" s="3">
        <v>29.397500000000001</v>
      </c>
      <c r="C8581" s="3">
        <v>0.49</v>
      </c>
      <c r="D8581" s="3">
        <f t="shared" si="1206"/>
        <v>34.740520833333328</v>
      </c>
      <c r="E8581" s="3">
        <f>MAX(B8581 - D8581/Inputs!$B$5, 0)</f>
        <v>0</v>
      </c>
      <c r="F8581" s="3">
        <f>MAX(D8581*Inputs!$B$5 - B8581, 0)</f>
        <v>1.1741583333333274</v>
      </c>
      <c r="G8581" s="3">
        <f t="shared" si="1207"/>
        <v>0.49</v>
      </c>
      <c r="H8581" t="str">
        <f t="shared" si="1208"/>
        <v>Charge</v>
      </c>
      <c r="I8581" s="3">
        <f t="shared" si="1213"/>
        <v>158.77939109773115</v>
      </c>
      <c r="J8581" s="3">
        <f t="shared" si="1214"/>
        <v>170</v>
      </c>
      <c r="K8581" s="3">
        <f>MIN(Inputs!$B$2, (Inputs!$B$8 - I8581)/Inputs!$B$9)</f>
        <v>170</v>
      </c>
      <c r="L8581" s="3">
        <f>MAX(MIN(Inputs!$B$2, I8581*Inputs!$B$10, Inputs!$B$8*Inputs!$B$4 - J8581), 0)</f>
        <v>148.94827166799323</v>
      </c>
      <c r="M8581" s="3">
        <f t="shared" si="1209"/>
        <v>170</v>
      </c>
      <c r="N8581" s="3">
        <f t="shared" si="1210"/>
        <v>0</v>
      </c>
      <c r="O8581" s="3">
        <f>IF(H8581="Reg", MIN(Inputs!$B$2, I8581*Inputs!$B$10, (Inputs!$B$8-I8581)/Inputs!$B$9), 0)</f>
        <v>0</v>
      </c>
      <c r="P8581" s="3">
        <f t="shared" si="1211"/>
        <v>-4997.5749999999998</v>
      </c>
      <c r="Q8581" s="3">
        <f t="shared" si="1212"/>
        <v>0</v>
      </c>
      <c r="R8581" s="3">
        <f>I8581 + M8581*Inputs!$B$9 - N8581/Inputs!$B$10</f>
        <v>318.25352693172772</v>
      </c>
    </row>
    <row r="8582" spans="1:18" x14ac:dyDescent="0.3">
      <c r="A8582" s="4">
        <v>46380.5</v>
      </c>
      <c r="B8582" s="3">
        <v>28.2</v>
      </c>
      <c r="C8582" s="3">
        <v>0.32</v>
      </c>
      <c r="D8582" s="3">
        <f t="shared" si="1206"/>
        <v>34.740520833333328</v>
      </c>
      <c r="E8582" s="3">
        <f>MAX(B8582 - D8582/Inputs!$B$5, 0)</f>
        <v>0</v>
      </c>
      <c r="F8582" s="3">
        <f>MAX(D8582*Inputs!$B$5 - B8582, 0)</f>
        <v>2.371658333333329</v>
      </c>
      <c r="G8582" s="3">
        <f t="shared" si="1207"/>
        <v>0.32</v>
      </c>
      <c r="H8582" t="str">
        <f t="shared" si="1208"/>
        <v>Charge</v>
      </c>
      <c r="I8582" s="3">
        <f t="shared" si="1213"/>
        <v>318.25352693172772</v>
      </c>
      <c r="J8582" s="3">
        <f t="shared" si="1214"/>
        <v>170</v>
      </c>
      <c r="K8582" s="3">
        <f>MIN(Inputs!$B$2, (Inputs!$B$8 - I8582)/Inputs!$B$9)</f>
        <v>23.181818181818198</v>
      </c>
      <c r="L8582" s="3">
        <f>MAX(MIN(Inputs!$B$2, I8582*Inputs!$B$10, Inputs!$B$8*Inputs!$B$4 - J8582), 0)</f>
        <v>170</v>
      </c>
      <c r="M8582" s="3">
        <f t="shared" si="1209"/>
        <v>23.181818181818198</v>
      </c>
      <c r="N8582" s="3">
        <f t="shared" si="1210"/>
        <v>0</v>
      </c>
      <c r="O8582" s="3">
        <f>IF(H8582="Reg", MIN(Inputs!$B$2, I8582*Inputs!$B$10, (Inputs!$B$8-I8582)/Inputs!$B$9), 0)</f>
        <v>0</v>
      </c>
      <c r="P8582" s="3">
        <f t="shared" si="1211"/>
        <v>-653.7272727272732</v>
      </c>
      <c r="Q8582" s="3">
        <f t="shared" si="1212"/>
        <v>0</v>
      </c>
      <c r="R8582" s="3">
        <f>I8582 + M8582*Inputs!$B$9 - N8582/Inputs!$B$10</f>
        <v>340</v>
      </c>
    </row>
    <row r="8583" spans="1:18" x14ac:dyDescent="0.3">
      <c r="A8583" s="4">
        <v>46380.541666666657</v>
      </c>
      <c r="B8583" s="3">
        <v>28.409999999999997</v>
      </c>
      <c r="C8583" s="3">
        <v>0.42</v>
      </c>
      <c r="D8583" s="3">
        <f t="shared" si="1206"/>
        <v>34.740520833333328</v>
      </c>
      <c r="E8583" s="3">
        <f>MAX(B8583 - D8583/Inputs!$B$5, 0)</f>
        <v>0</v>
      </c>
      <c r="F8583" s="3">
        <f>MAX(D8583*Inputs!$B$5 - B8583, 0)</f>
        <v>2.1616583333333317</v>
      </c>
      <c r="G8583" s="3">
        <f t="shared" si="1207"/>
        <v>0.42</v>
      </c>
      <c r="H8583" t="str">
        <f t="shared" si="1208"/>
        <v>Charge</v>
      </c>
      <c r="I8583" s="3">
        <f t="shared" si="1213"/>
        <v>340</v>
      </c>
      <c r="J8583" s="3">
        <f t="shared" si="1214"/>
        <v>170</v>
      </c>
      <c r="K8583" s="3">
        <f>MIN(Inputs!$B$2, (Inputs!$B$8 - I8583)/Inputs!$B$9)</f>
        <v>0</v>
      </c>
      <c r="L8583" s="3">
        <f>MAX(MIN(Inputs!$B$2, I8583*Inputs!$B$10, Inputs!$B$8*Inputs!$B$4 - J8583), 0)</f>
        <v>170</v>
      </c>
      <c r="M8583" s="3">
        <f t="shared" si="1209"/>
        <v>0</v>
      </c>
      <c r="N8583" s="3">
        <f t="shared" si="1210"/>
        <v>0</v>
      </c>
      <c r="O8583" s="3">
        <f>IF(H8583="Reg", MIN(Inputs!$B$2, I8583*Inputs!$B$10, (Inputs!$B$8-I8583)/Inputs!$B$9), 0)</f>
        <v>0</v>
      </c>
      <c r="P8583" s="3">
        <f t="shared" si="1211"/>
        <v>0</v>
      </c>
      <c r="Q8583" s="3">
        <f t="shared" si="1212"/>
        <v>0</v>
      </c>
      <c r="R8583" s="3">
        <f>I8583 + M8583*Inputs!$B$9 - N8583/Inputs!$B$10</f>
        <v>340</v>
      </c>
    </row>
    <row r="8584" spans="1:18" x14ac:dyDescent="0.3">
      <c r="A8584" s="4">
        <v>46380.583333333343</v>
      </c>
      <c r="B8584" s="3">
        <v>30.977499999999999</v>
      </c>
      <c r="C8584" s="3">
        <v>0.5</v>
      </c>
      <c r="D8584" s="3">
        <f t="shared" si="1206"/>
        <v>34.740520833333328</v>
      </c>
      <c r="E8584" s="3">
        <f>MAX(B8584 - D8584/Inputs!$B$5, 0)</f>
        <v>0</v>
      </c>
      <c r="F8584" s="3">
        <f>MAX(D8584*Inputs!$B$5 - B8584, 0)</f>
        <v>0</v>
      </c>
      <c r="G8584" s="3">
        <f t="shared" si="1207"/>
        <v>0.5</v>
      </c>
      <c r="H8584" t="str">
        <f t="shared" si="1208"/>
        <v>Reg</v>
      </c>
      <c r="I8584" s="3">
        <f t="shared" si="1213"/>
        <v>340</v>
      </c>
      <c r="J8584" s="3">
        <f t="shared" si="1214"/>
        <v>170</v>
      </c>
      <c r="K8584" s="3">
        <f>MIN(Inputs!$B$2, (Inputs!$B$8 - I8584)/Inputs!$B$9)</f>
        <v>0</v>
      </c>
      <c r="L8584" s="3">
        <f>MAX(MIN(Inputs!$B$2, I8584*Inputs!$B$10, Inputs!$B$8*Inputs!$B$4 - J8584), 0)</f>
        <v>170</v>
      </c>
      <c r="M8584" s="3">
        <f t="shared" si="1209"/>
        <v>0</v>
      </c>
      <c r="N8584" s="3">
        <f t="shared" si="1210"/>
        <v>0</v>
      </c>
      <c r="O8584" s="3">
        <f>IF(H8584="Reg", MIN(Inputs!$B$2, I8584*Inputs!$B$10, (Inputs!$B$8-I8584)/Inputs!$B$9), 0)</f>
        <v>0</v>
      </c>
      <c r="P8584" s="3">
        <f t="shared" si="1211"/>
        <v>0</v>
      </c>
      <c r="Q8584" s="3">
        <f t="shared" si="1212"/>
        <v>0</v>
      </c>
      <c r="R8584" s="3">
        <f>I8584 + M8584*Inputs!$B$9 - N8584/Inputs!$B$10</f>
        <v>340</v>
      </c>
    </row>
    <row r="8585" spans="1:18" x14ac:dyDescent="0.3">
      <c r="A8585" s="4">
        <v>46380.625</v>
      </c>
      <c r="B8585" s="3">
        <v>32.57</v>
      </c>
      <c r="C8585" s="3">
        <v>0.5</v>
      </c>
      <c r="D8585" s="3">
        <f t="shared" si="1206"/>
        <v>34.740520833333328</v>
      </c>
      <c r="E8585" s="3">
        <f>MAX(B8585 - D8585/Inputs!$B$5, 0)</f>
        <v>0</v>
      </c>
      <c r="F8585" s="3">
        <f>MAX(D8585*Inputs!$B$5 - B8585, 0)</f>
        <v>0</v>
      </c>
      <c r="G8585" s="3">
        <f t="shared" si="1207"/>
        <v>0.5</v>
      </c>
      <c r="H8585" t="str">
        <f t="shared" si="1208"/>
        <v>Reg</v>
      </c>
      <c r="I8585" s="3">
        <f t="shared" si="1213"/>
        <v>340</v>
      </c>
      <c r="J8585" s="3">
        <f t="shared" si="1214"/>
        <v>170</v>
      </c>
      <c r="K8585" s="3">
        <f>MIN(Inputs!$B$2, (Inputs!$B$8 - I8585)/Inputs!$B$9)</f>
        <v>0</v>
      </c>
      <c r="L8585" s="3">
        <f>MAX(MIN(Inputs!$B$2, I8585*Inputs!$B$10, Inputs!$B$8*Inputs!$B$4 - J8585), 0)</f>
        <v>170</v>
      </c>
      <c r="M8585" s="3">
        <f t="shared" si="1209"/>
        <v>0</v>
      </c>
      <c r="N8585" s="3">
        <f t="shared" si="1210"/>
        <v>0</v>
      </c>
      <c r="O8585" s="3">
        <f>IF(H8585="Reg", MIN(Inputs!$B$2, I8585*Inputs!$B$10, (Inputs!$B$8-I8585)/Inputs!$B$9), 0)</f>
        <v>0</v>
      </c>
      <c r="P8585" s="3">
        <f t="shared" si="1211"/>
        <v>0</v>
      </c>
      <c r="Q8585" s="3">
        <f t="shared" si="1212"/>
        <v>0</v>
      </c>
      <c r="R8585" s="3">
        <f>I8585 + M8585*Inputs!$B$9 - N8585/Inputs!$B$10</f>
        <v>340</v>
      </c>
    </row>
    <row r="8586" spans="1:18" x14ac:dyDescent="0.3">
      <c r="A8586" s="4">
        <v>46380.666666666657</v>
      </c>
      <c r="B8586" s="3">
        <v>39.912500000000001</v>
      </c>
      <c r="C8586" s="3">
        <v>0.7</v>
      </c>
      <c r="D8586" s="3">
        <f t="shared" si="1206"/>
        <v>34.740520833333328</v>
      </c>
      <c r="E8586" s="3">
        <f>MAX(B8586 - D8586/Inputs!$B$5, 0)</f>
        <v>0.43463541666667282</v>
      </c>
      <c r="F8586" s="3">
        <f>MAX(D8586*Inputs!$B$5 - B8586, 0)</f>
        <v>0</v>
      </c>
      <c r="G8586" s="3">
        <f t="shared" si="1207"/>
        <v>0.7</v>
      </c>
      <c r="H8586" t="str">
        <f t="shared" si="1208"/>
        <v>Reg</v>
      </c>
      <c r="I8586" s="3">
        <f t="shared" si="1213"/>
        <v>340</v>
      </c>
      <c r="J8586" s="3">
        <f t="shared" si="1214"/>
        <v>170</v>
      </c>
      <c r="K8586" s="3">
        <f>MIN(Inputs!$B$2, (Inputs!$B$8 - I8586)/Inputs!$B$9)</f>
        <v>0</v>
      </c>
      <c r="L8586" s="3">
        <f>MAX(MIN(Inputs!$B$2, I8586*Inputs!$B$10, Inputs!$B$8*Inputs!$B$4 - J8586), 0)</f>
        <v>170</v>
      </c>
      <c r="M8586" s="3">
        <f t="shared" si="1209"/>
        <v>0</v>
      </c>
      <c r="N8586" s="3">
        <f t="shared" si="1210"/>
        <v>0</v>
      </c>
      <c r="O8586" s="3">
        <f>IF(H8586="Reg", MIN(Inputs!$B$2, I8586*Inputs!$B$10, (Inputs!$B$8-I8586)/Inputs!$B$9), 0)</f>
        <v>0</v>
      </c>
      <c r="P8586" s="3">
        <f t="shared" si="1211"/>
        <v>0</v>
      </c>
      <c r="Q8586" s="3">
        <f t="shared" si="1212"/>
        <v>0</v>
      </c>
      <c r="R8586" s="3">
        <f>I8586 + M8586*Inputs!$B$9 - N8586/Inputs!$B$10</f>
        <v>340</v>
      </c>
    </row>
    <row r="8587" spans="1:18" x14ac:dyDescent="0.3">
      <c r="A8587" s="4">
        <v>46380.708333333343</v>
      </c>
      <c r="B8587" s="3">
        <v>54.947500000000005</v>
      </c>
      <c r="C8587" s="3">
        <v>1.99</v>
      </c>
      <c r="D8587" s="3">
        <f t="shared" si="1206"/>
        <v>34.740520833333328</v>
      </c>
      <c r="E8587" s="3">
        <f>MAX(B8587 - D8587/Inputs!$B$5, 0)</f>
        <v>15.469635416666677</v>
      </c>
      <c r="F8587" s="3">
        <f>MAX(D8587*Inputs!$B$5 - B8587, 0)</f>
        <v>0</v>
      </c>
      <c r="G8587" s="3">
        <f t="shared" si="1207"/>
        <v>1.99</v>
      </c>
      <c r="H8587" t="str">
        <f t="shared" si="1208"/>
        <v>Discharge</v>
      </c>
      <c r="I8587" s="3">
        <f t="shared" si="1213"/>
        <v>340</v>
      </c>
      <c r="J8587" s="3">
        <f t="shared" si="1214"/>
        <v>170</v>
      </c>
      <c r="K8587" s="3">
        <f>MIN(Inputs!$B$2, (Inputs!$B$8 - I8587)/Inputs!$B$9)</f>
        <v>0</v>
      </c>
      <c r="L8587" s="3">
        <f>MAX(MIN(Inputs!$B$2, I8587*Inputs!$B$10, Inputs!$B$8*Inputs!$B$4 - J8587), 0)</f>
        <v>170</v>
      </c>
      <c r="M8587" s="3">
        <f t="shared" si="1209"/>
        <v>0</v>
      </c>
      <c r="N8587" s="3">
        <f t="shared" si="1210"/>
        <v>170</v>
      </c>
      <c r="O8587" s="3">
        <f>IF(H8587="Reg", MIN(Inputs!$B$2, I8587*Inputs!$B$10, (Inputs!$B$8-I8587)/Inputs!$B$9), 0)</f>
        <v>0</v>
      </c>
      <c r="P8587" s="3">
        <f t="shared" si="1211"/>
        <v>9341.0750000000007</v>
      </c>
      <c r="Q8587" s="3">
        <f t="shared" si="1212"/>
        <v>0</v>
      </c>
      <c r="R8587" s="3">
        <f>I8587 + M8587*Inputs!$B$9 - N8587/Inputs!$B$10</f>
        <v>158.77939109773115</v>
      </c>
    </row>
    <row r="8588" spans="1:18" x14ac:dyDescent="0.3">
      <c r="A8588" s="4">
        <v>46380.75</v>
      </c>
      <c r="B8588" s="3">
        <v>45.362500000000004</v>
      </c>
      <c r="C8588" s="3">
        <v>1.99</v>
      </c>
      <c r="D8588" s="3">
        <f t="shared" si="1206"/>
        <v>34.740520833333328</v>
      </c>
      <c r="E8588" s="3">
        <f>MAX(B8588 - D8588/Inputs!$B$5, 0)</f>
        <v>5.8846354166666757</v>
      </c>
      <c r="F8588" s="3">
        <f>MAX(D8588*Inputs!$B$5 - B8588, 0)</f>
        <v>0</v>
      </c>
      <c r="G8588" s="3">
        <f t="shared" si="1207"/>
        <v>1.99</v>
      </c>
      <c r="H8588" t="str">
        <f t="shared" si="1208"/>
        <v>Discharge</v>
      </c>
      <c r="I8588" s="3">
        <f t="shared" si="1213"/>
        <v>158.77939109773115</v>
      </c>
      <c r="J8588" s="3">
        <f t="shared" si="1214"/>
        <v>340</v>
      </c>
      <c r="K8588" s="3">
        <f>MIN(Inputs!$B$2, (Inputs!$B$8 - I8588)/Inputs!$B$9)</f>
        <v>170</v>
      </c>
      <c r="L8588" s="3">
        <f>MAX(MIN(Inputs!$B$2, I8588*Inputs!$B$10, Inputs!$B$8*Inputs!$B$4 - J8588), 0)</f>
        <v>0</v>
      </c>
      <c r="M8588" s="3">
        <f t="shared" si="1209"/>
        <v>0</v>
      </c>
      <c r="N8588" s="3">
        <f t="shared" si="1210"/>
        <v>0</v>
      </c>
      <c r="O8588" s="3">
        <f>IF(H8588="Reg", MIN(Inputs!$B$2, I8588*Inputs!$B$10, (Inputs!$B$8-I8588)/Inputs!$B$9), 0)</f>
        <v>0</v>
      </c>
      <c r="P8588" s="3">
        <f t="shared" si="1211"/>
        <v>0</v>
      </c>
      <c r="Q8588" s="3">
        <f t="shared" si="1212"/>
        <v>0</v>
      </c>
      <c r="R8588" s="3">
        <f>I8588 + M8588*Inputs!$B$9 - N8588/Inputs!$B$10</f>
        <v>158.77939109773115</v>
      </c>
    </row>
    <row r="8589" spans="1:18" x14ac:dyDescent="0.3">
      <c r="A8589" s="4">
        <v>46380.791666666657</v>
      </c>
      <c r="B8589" s="3">
        <v>47.094999999999999</v>
      </c>
      <c r="C8589" s="3">
        <v>0.5</v>
      </c>
      <c r="D8589" s="3">
        <f t="shared" si="1206"/>
        <v>34.740520833333328</v>
      </c>
      <c r="E8589" s="3">
        <f>MAX(B8589 - D8589/Inputs!$B$5, 0)</f>
        <v>7.6171354166666703</v>
      </c>
      <c r="F8589" s="3">
        <f>MAX(D8589*Inputs!$B$5 - B8589, 0)</f>
        <v>0</v>
      </c>
      <c r="G8589" s="3">
        <f t="shared" si="1207"/>
        <v>0.5</v>
      </c>
      <c r="H8589" t="str">
        <f t="shared" si="1208"/>
        <v>Discharge</v>
      </c>
      <c r="I8589" s="3">
        <f t="shared" si="1213"/>
        <v>158.77939109773115</v>
      </c>
      <c r="J8589" s="3">
        <f t="shared" si="1214"/>
        <v>340</v>
      </c>
      <c r="K8589" s="3">
        <f>MIN(Inputs!$B$2, (Inputs!$B$8 - I8589)/Inputs!$B$9)</f>
        <v>170</v>
      </c>
      <c r="L8589" s="3">
        <f>MAX(MIN(Inputs!$B$2, I8589*Inputs!$B$10, Inputs!$B$8*Inputs!$B$4 - J8589), 0)</f>
        <v>0</v>
      </c>
      <c r="M8589" s="3">
        <f t="shared" si="1209"/>
        <v>0</v>
      </c>
      <c r="N8589" s="3">
        <f t="shared" si="1210"/>
        <v>0</v>
      </c>
      <c r="O8589" s="3">
        <f>IF(H8589="Reg", MIN(Inputs!$B$2, I8589*Inputs!$B$10, (Inputs!$B$8-I8589)/Inputs!$B$9), 0)</f>
        <v>0</v>
      </c>
      <c r="P8589" s="3">
        <f t="shared" si="1211"/>
        <v>0</v>
      </c>
      <c r="Q8589" s="3">
        <f t="shared" si="1212"/>
        <v>0</v>
      </c>
      <c r="R8589" s="3">
        <f>I8589 + M8589*Inputs!$B$9 - N8589/Inputs!$B$10</f>
        <v>158.77939109773115</v>
      </c>
    </row>
    <row r="8590" spans="1:18" x14ac:dyDescent="0.3">
      <c r="A8590" s="4">
        <v>46380.833333333343</v>
      </c>
      <c r="B8590" s="3">
        <v>48.29</v>
      </c>
      <c r="C8590" s="3">
        <v>0.74</v>
      </c>
      <c r="D8590" s="3">
        <f t="shared" si="1206"/>
        <v>34.740520833333328</v>
      </c>
      <c r="E8590" s="3">
        <f>MAX(B8590 - D8590/Inputs!$B$5, 0)</f>
        <v>8.8121354166666706</v>
      </c>
      <c r="F8590" s="3">
        <f>MAX(D8590*Inputs!$B$5 - B8590, 0)</f>
        <v>0</v>
      </c>
      <c r="G8590" s="3">
        <f t="shared" si="1207"/>
        <v>0.74</v>
      </c>
      <c r="H8590" t="str">
        <f t="shared" si="1208"/>
        <v>Discharge</v>
      </c>
      <c r="I8590" s="3">
        <f t="shared" si="1213"/>
        <v>158.77939109773115</v>
      </c>
      <c r="J8590" s="3">
        <f t="shared" si="1214"/>
        <v>340</v>
      </c>
      <c r="K8590" s="3">
        <f>MIN(Inputs!$B$2, (Inputs!$B$8 - I8590)/Inputs!$B$9)</f>
        <v>170</v>
      </c>
      <c r="L8590" s="3">
        <f>MAX(MIN(Inputs!$B$2, I8590*Inputs!$B$10, Inputs!$B$8*Inputs!$B$4 - J8590), 0)</f>
        <v>0</v>
      </c>
      <c r="M8590" s="3">
        <f t="shared" si="1209"/>
        <v>0</v>
      </c>
      <c r="N8590" s="3">
        <f t="shared" si="1210"/>
        <v>0</v>
      </c>
      <c r="O8590" s="3">
        <f>IF(H8590="Reg", MIN(Inputs!$B$2, I8590*Inputs!$B$10, (Inputs!$B$8-I8590)/Inputs!$B$9), 0)</f>
        <v>0</v>
      </c>
      <c r="P8590" s="3">
        <f t="shared" si="1211"/>
        <v>0</v>
      </c>
      <c r="Q8590" s="3">
        <f t="shared" si="1212"/>
        <v>0</v>
      </c>
      <c r="R8590" s="3">
        <f>I8590 + M8590*Inputs!$B$9 - N8590/Inputs!$B$10</f>
        <v>158.77939109773115</v>
      </c>
    </row>
    <row r="8591" spans="1:18" x14ac:dyDescent="0.3">
      <c r="A8591" s="4">
        <v>46380.875</v>
      </c>
      <c r="B8591" s="3">
        <v>38.697499999999998</v>
      </c>
      <c r="C8591" s="3">
        <v>0.59</v>
      </c>
      <c r="D8591" s="3">
        <f t="shared" si="1206"/>
        <v>34.740520833333328</v>
      </c>
      <c r="E8591" s="3">
        <f>MAX(B8591 - D8591/Inputs!$B$5, 0)</f>
        <v>0</v>
      </c>
      <c r="F8591" s="3">
        <f>MAX(D8591*Inputs!$B$5 - B8591, 0)</f>
        <v>0</v>
      </c>
      <c r="G8591" s="3">
        <f t="shared" si="1207"/>
        <v>0.59</v>
      </c>
      <c r="H8591" t="str">
        <f t="shared" si="1208"/>
        <v>Reg</v>
      </c>
      <c r="I8591" s="3">
        <f t="shared" si="1213"/>
        <v>158.77939109773115</v>
      </c>
      <c r="J8591" s="3">
        <f t="shared" si="1214"/>
        <v>340</v>
      </c>
      <c r="K8591" s="3">
        <f>MIN(Inputs!$B$2, (Inputs!$B$8 - I8591)/Inputs!$B$9)</f>
        <v>170</v>
      </c>
      <c r="L8591" s="3">
        <f>MAX(MIN(Inputs!$B$2, I8591*Inputs!$B$10, Inputs!$B$8*Inputs!$B$4 - J8591), 0)</f>
        <v>0</v>
      </c>
      <c r="M8591" s="3">
        <f t="shared" si="1209"/>
        <v>0</v>
      </c>
      <c r="N8591" s="3">
        <f t="shared" si="1210"/>
        <v>0</v>
      </c>
      <c r="O8591" s="3">
        <f>IF(H8591="Reg", MIN(Inputs!$B$2, I8591*Inputs!$B$10, (Inputs!$B$8-I8591)/Inputs!$B$9), 0)</f>
        <v>148.94827166799323</v>
      </c>
      <c r="P8591" s="3">
        <f t="shared" si="1211"/>
        <v>0</v>
      </c>
      <c r="Q8591" s="3">
        <f t="shared" si="1212"/>
        <v>87.879480284115999</v>
      </c>
      <c r="R8591" s="3">
        <f>I8591 + M8591*Inputs!$B$9 - N8591/Inputs!$B$10</f>
        <v>158.77939109773115</v>
      </c>
    </row>
    <row r="8592" spans="1:18" x14ac:dyDescent="0.3">
      <c r="A8592" s="4">
        <v>46380.916666666657</v>
      </c>
      <c r="B8592" s="3">
        <v>32.864999999999995</v>
      </c>
      <c r="C8592" s="3">
        <v>0.59</v>
      </c>
      <c r="D8592" s="3">
        <f t="shared" si="1206"/>
        <v>34.740520833333328</v>
      </c>
      <c r="E8592" s="3">
        <f>MAX(B8592 - D8592/Inputs!$B$5, 0)</f>
        <v>0</v>
      </c>
      <c r="F8592" s="3">
        <f>MAX(D8592*Inputs!$B$5 - B8592, 0)</f>
        <v>0</v>
      </c>
      <c r="G8592" s="3">
        <f t="shared" si="1207"/>
        <v>0.59</v>
      </c>
      <c r="H8592" t="str">
        <f t="shared" si="1208"/>
        <v>Reg</v>
      </c>
      <c r="I8592" s="3">
        <f t="shared" si="1213"/>
        <v>158.77939109773115</v>
      </c>
      <c r="J8592" s="3">
        <f t="shared" si="1214"/>
        <v>340</v>
      </c>
      <c r="K8592" s="3">
        <f>MIN(Inputs!$B$2, (Inputs!$B$8 - I8592)/Inputs!$B$9)</f>
        <v>170</v>
      </c>
      <c r="L8592" s="3">
        <f>MAX(MIN(Inputs!$B$2, I8592*Inputs!$B$10, Inputs!$B$8*Inputs!$B$4 - J8592), 0)</f>
        <v>0</v>
      </c>
      <c r="M8592" s="3">
        <f t="shared" si="1209"/>
        <v>0</v>
      </c>
      <c r="N8592" s="3">
        <f t="shared" si="1210"/>
        <v>0</v>
      </c>
      <c r="O8592" s="3">
        <f>IF(H8592="Reg", MIN(Inputs!$B$2, I8592*Inputs!$B$10, (Inputs!$B$8-I8592)/Inputs!$B$9), 0)</f>
        <v>148.94827166799323</v>
      </c>
      <c r="P8592" s="3">
        <f t="shared" si="1211"/>
        <v>0</v>
      </c>
      <c r="Q8592" s="3">
        <f t="shared" si="1212"/>
        <v>87.879480284115999</v>
      </c>
      <c r="R8592" s="3">
        <f>I8592 + M8592*Inputs!$B$9 - N8592/Inputs!$B$10</f>
        <v>158.77939109773115</v>
      </c>
    </row>
    <row r="8593" spans="1:18" x14ac:dyDescent="0.3">
      <c r="A8593" s="4">
        <v>46380.958333333343</v>
      </c>
      <c r="B8593" s="3">
        <v>35.237500000000004</v>
      </c>
      <c r="C8593" s="3">
        <v>0.59</v>
      </c>
      <c r="D8593" s="3">
        <f t="shared" si="1206"/>
        <v>34.740520833333328</v>
      </c>
      <c r="E8593" s="3">
        <f>MAX(B8593 - D8593/Inputs!$B$5, 0)</f>
        <v>0</v>
      </c>
      <c r="F8593" s="3">
        <f>MAX(D8593*Inputs!$B$5 - B8593, 0)</f>
        <v>0</v>
      </c>
      <c r="G8593" s="3">
        <f t="shared" si="1207"/>
        <v>0.59</v>
      </c>
      <c r="H8593" t="str">
        <f t="shared" si="1208"/>
        <v>Reg</v>
      </c>
      <c r="I8593" s="3">
        <f t="shared" si="1213"/>
        <v>158.77939109773115</v>
      </c>
      <c r="J8593" s="3">
        <f t="shared" si="1214"/>
        <v>340</v>
      </c>
      <c r="K8593" s="3">
        <f>MIN(Inputs!$B$2, (Inputs!$B$8 - I8593)/Inputs!$B$9)</f>
        <v>170</v>
      </c>
      <c r="L8593" s="3">
        <f>MAX(MIN(Inputs!$B$2, I8593*Inputs!$B$10, Inputs!$B$8*Inputs!$B$4 - J8593), 0)</f>
        <v>0</v>
      </c>
      <c r="M8593" s="3">
        <f t="shared" si="1209"/>
        <v>0</v>
      </c>
      <c r="N8593" s="3">
        <f t="shared" si="1210"/>
        <v>0</v>
      </c>
      <c r="O8593" s="3">
        <f>IF(H8593="Reg", MIN(Inputs!$B$2, I8593*Inputs!$B$10, (Inputs!$B$8-I8593)/Inputs!$B$9), 0)</f>
        <v>148.94827166799323</v>
      </c>
      <c r="P8593" s="3">
        <f t="shared" si="1211"/>
        <v>0</v>
      </c>
      <c r="Q8593" s="3">
        <f t="shared" si="1212"/>
        <v>87.879480284115999</v>
      </c>
      <c r="R8593" s="3">
        <f>I8593 + M8593*Inputs!$B$9 - N8593/Inputs!$B$10</f>
        <v>158.77939109773115</v>
      </c>
    </row>
    <row r="8594" spans="1:18" x14ac:dyDescent="0.3">
      <c r="A8594" s="4">
        <v>46381</v>
      </c>
      <c r="B8594" s="3">
        <v>43.284999999999997</v>
      </c>
      <c r="C8594" s="3">
        <v>0.46</v>
      </c>
      <c r="D8594" s="3">
        <f t="shared" si="1206"/>
        <v>30.736666666666668</v>
      </c>
      <c r="E8594" s="3">
        <f>MAX(B8594 - D8594/Inputs!$B$5, 0)</f>
        <v>8.3569696969696921</v>
      </c>
      <c r="F8594" s="3">
        <f>MAX(D8594*Inputs!$B$5 - B8594, 0)</f>
        <v>0</v>
      </c>
      <c r="G8594" s="3">
        <f t="shared" si="1207"/>
        <v>0.46</v>
      </c>
      <c r="H8594" t="str">
        <f t="shared" si="1208"/>
        <v>Discharge</v>
      </c>
      <c r="I8594" s="3">
        <f t="shared" si="1213"/>
        <v>158.77939109773115</v>
      </c>
      <c r="J8594" s="3">
        <f t="shared" si="1214"/>
        <v>0</v>
      </c>
      <c r="K8594" s="3">
        <f>MIN(Inputs!$B$2, (Inputs!$B$8 - I8594)/Inputs!$B$9)</f>
        <v>170</v>
      </c>
      <c r="L8594" s="3">
        <f>MAX(MIN(Inputs!$B$2, I8594*Inputs!$B$10, Inputs!$B$8*Inputs!$B$4 - J8594), 0)</f>
        <v>148.94827166799323</v>
      </c>
      <c r="M8594" s="3">
        <f t="shared" si="1209"/>
        <v>0</v>
      </c>
      <c r="N8594" s="3">
        <f t="shared" si="1210"/>
        <v>148.94827166799323</v>
      </c>
      <c r="O8594" s="3">
        <f>IF(H8594="Reg", MIN(Inputs!$B$2, I8594*Inputs!$B$10, (Inputs!$B$8-I8594)/Inputs!$B$9), 0)</f>
        <v>0</v>
      </c>
      <c r="P8594" s="3">
        <f t="shared" si="1211"/>
        <v>6447.2259391490861</v>
      </c>
      <c r="Q8594" s="3">
        <f t="shared" si="1212"/>
        <v>0</v>
      </c>
      <c r="R8594" s="3">
        <f>I8594 + M8594*Inputs!$B$9 - N8594/Inputs!$B$10</f>
        <v>0</v>
      </c>
    </row>
    <row r="8595" spans="1:18" x14ac:dyDescent="0.3">
      <c r="A8595" s="4">
        <v>46381.041666666657</v>
      </c>
      <c r="B8595" s="3">
        <v>43.384999999999998</v>
      </c>
      <c r="C8595" s="3">
        <v>0.48</v>
      </c>
      <c r="D8595" s="3">
        <f t="shared" si="1206"/>
        <v>30.736666666666668</v>
      </c>
      <c r="E8595" s="3">
        <f>MAX(B8595 - D8595/Inputs!$B$5, 0)</f>
        <v>8.4569696969696935</v>
      </c>
      <c r="F8595" s="3">
        <f>MAX(D8595*Inputs!$B$5 - B8595, 0)</f>
        <v>0</v>
      </c>
      <c r="G8595" s="3">
        <f t="shared" si="1207"/>
        <v>0.48</v>
      </c>
      <c r="H8595" t="str">
        <f t="shared" si="1208"/>
        <v>Discharge</v>
      </c>
      <c r="I8595" s="3">
        <f t="shared" si="1213"/>
        <v>0</v>
      </c>
      <c r="J8595" s="3">
        <f t="shared" si="1214"/>
        <v>148.94827166799323</v>
      </c>
      <c r="K8595" s="3">
        <f>MIN(Inputs!$B$2, (Inputs!$B$8 - I8595)/Inputs!$B$9)</f>
        <v>170</v>
      </c>
      <c r="L8595" s="3">
        <f>MAX(MIN(Inputs!$B$2, I8595*Inputs!$B$10, Inputs!$B$8*Inputs!$B$4 - J8595), 0)</f>
        <v>0</v>
      </c>
      <c r="M8595" s="3">
        <f t="shared" si="1209"/>
        <v>0</v>
      </c>
      <c r="N8595" s="3">
        <f t="shared" si="1210"/>
        <v>0</v>
      </c>
      <c r="O8595" s="3">
        <f>IF(H8595="Reg", MIN(Inputs!$B$2, I8595*Inputs!$B$10, (Inputs!$B$8-I8595)/Inputs!$B$9), 0)</f>
        <v>0</v>
      </c>
      <c r="P8595" s="3">
        <f t="shared" si="1211"/>
        <v>0</v>
      </c>
      <c r="Q8595" s="3">
        <f t="shared" si="1212"/>
        <v>0</v>
      </c>
      <c r="R8595" s="3">
        <f>I8595 + M8595*Inputs!$B$9 - N8595/Inputs!$B$10</f>
        <v>0</v>
      </c>
    </row>
    <row r="8596" spans="1:18" x14ac:dyDescent="0.3">
      <c r="A8596" s="4">
        <v>46381.083333333343</v>
      </c>
      <c r="B8596" s="3">
        <v>43.62</v>
      </c>
      <c r="C8596" s="3">
        <v>0.39</v>
      </c>
      <c r="D8596" s="3">
        <f t="shared" si="1206"/>
        <v>30.736666666666668</v>
      </c>
      <c r="E8596" s="3">
        <f>MAX(B8596 - D8596/Inputs!$B$5, 0)</f>
        <v>8.6919696969696929</v>
      </c>
      <c r="F8596" s="3">
        <f>MAX(D8596*Inputs!$B$5 - B8596, 0)</f>
        <v>0</v>
      </c>
      <c r="G8596" s="3">
        <f t="shared" si="1207"/>
        <v>0.39</v>
      </c>
      <c r="H8596" t="str">
        <f t="shared" si="1208"/>
        <v>Discharge</v>
      </c>
      <c r="I8596" s="3">
        <f t="shared" si="1213"/>
        <v>0</v>
      </c>
      <c r="J8596" s="3">
        <f t="shared" si="1214"/>
        <v>148.94827166799323</v>
      </c>
      <c r="K8596" s="3">
        <f>MIN(Inputs!$B$2, (Inputs!$B$8 - I8596)/Inputs!$B$9)</f>
        <v>170</v>
      </c>
      <c r="L8596" s="3">
        <f>MAX(MIN(Inputs!$B$2, I8596*Inputs!$B$10, Inputs!$B$8*Inputs!$B$4 - J8596), 0)</f>
        <v>0</v>
      </c>
      <c r="M8596" s="3">
        <f t="shared" si="1209"/>
        <v>0</v>
      </c>
      <c r="N8596" s="3">
        <f t="shared" si="1210"/>
        <v>0</v>
      </c>
      <c r="O8596" s="3">
        <f>IF(H8596="Reg", MIN(Inputs!$B$2, I8596*Inputs!$B$10, (Inputs!$B$8-I8596)/Inputs!$B$9), 0)</f>
        <v>0</v>
      </c>
      <c r="P8596" s="3">
        <f t="shared" si="1211"/>
        <v>0</v>
      </c>
      <c r="Q8596" s="3">
        <f t="shared" si="1212"/>
        <v>0</v>
      </c>
      <c r="R8596" s="3">
        <f>I8596 + M8596*Inputs!$B$9 - N8596/Inputs!$B$10</f>
        <v>0</v>
      </c>
    </row>
    <row r="8597" spans="1:18" x14ac:dyDescent="0.3">
      <c r="A8597" s="4">
        <v>46381.125</v>
      </c>
      <c r="B8597" s="3">
        <v>42.197499999999998</v>
      </c>
      <c r="C8597" s="3">
        <v>0.39</v>
      </c>
      <c r="D8597" s="3">
        <f t="shared" si="1206"/>
        <v>30.736666666666668</v>
      </c>
      <c r="E8597" s="3">
        <f>MAX(B8597 - D8597/Inputs!$B$5, 0)</f>
        <v>7.2694696969696935</v>
      </c>
      <c r="F8597" s="3">
        <f>MAX(D8597*Inputs!$B$5 - B8597, 0)</f>
        <v>0</v>
      </c>
      <c r="G8597" s="3">
        <f t="shared" si="1207"/>
        <v>0.39</v>
      </c>
      <c r="H8597" t="str">
        <f t="shared" si="1208"/>
        <v>Discharge</v>
      </c>
      <c r="I8597" s="3">
        <f t="shared" si="1213"/>
        <v>0</v>
      </c>
      <c r="J8597" s="3">
        <f t="shared" si="1214"/>
        <v>148.94827166799323</v>
      </c>
      <c r="K8597" s="3">
        <f>MIN(Inputs!$B$2, (Inputs!$B$8 - I8597)/Inputs!$B$9)</f>
        <v>170</v>
      </c>
      <c r="L8597" s="3">
        <f>MAX(MIN(Inputs!$B$2, I8597*Inputs!$B$10, Inputs!$B$8*Inputs!$B$4 - J8597), 0)</f>
        <v>0</v>
      </c>
      <c r="M8597" s="3">
        <f t="shared" si="1209"/>
        <v>0</v>
      </c>
      <c r="N8597" s="3">
        <f t="shared" si="1210"/>
        <v>0</v>
      </c>
      <c r="O8597" s="3">
        <f>IF(H8597="Reg", MIN(Inputs!$B$2, I8597*Inputs!$B$10, (Inputs!$B$8-I8597)/Inputs!$B$9), 0)</f>
        <v>0</v>
      </c>
      <c r="P8597" s="3">
        <f t="shared" si="1211"/>
        <v>0</v>
      </c>
      <c r="Q8597" s="3">
        <f t="shared" si="1212"/>
        <v>0</v>
      </c>
      <c r="R8597" s="3">
        <f>I8597 + M8597*Inputs!$B$9 - N8597/Inputs!$B$10</f>
        <v>0</v>
      </c>
    </row>
    <row r="8598" spans="1:18" x14ac:dyDescent="0.3">
      <c r="A8598" s="4">
        <v>46381.166666666657</v>
      </c>
      <c r="B8598" s="3">
        <v>47.940000000000005</v>
      </c>
      <c r="C8598" s="3">
        <v>0.49</v>
      </c>
      <c r="D8598" s="3">
        <f t="shared" si="1206"/>
        <v>30.736666666666668</v>
      </c>
      <c r="E8598" s="3">
        <f>MAX(B8598 - D8598/Inputs!$B$5, 0)</f>
        <v>13.0119696969697</v>
      </c>
      <c r="F8598" s="3">
        <f>MAX(D8598*Inputs!$B$5 - B8598, 0)</f>
        <v>0</v>
      </c>
      <c r="G8598" s="3">
        <f t="shared" si="1207"/>
        <v>0.49</v>
      </c>
      <c r="H8598" t="str">
        <f t="shared" si="1208"/>
        <v>Discharge</v>
      </c>
      <c r="I8598" s="3">
        <f t="shared" si="1213"/>
        <v>0</v>
      </c>
      <c r="J8598" s="3">
        <f t="shared" si="1214"/>
        <v>148.94827166799323</v>
      </c>
      <c r="K8598" s="3">
        <f>MIN(Inputs!$B$2, (Inputs!$B$8 - I8598)/Inputs!$B$9)</f>
        <v>170</v>
      </c>
      <c r="L8598" s="3">
        <f>MAX(MIN(Inputs!$B$2, I8598*Inputs!$B$10, Inputs!$B$8*Inputs!$B$4 - J8598), 0)</f>
        <v>0</v>
      </c>
      <c r="M8598" s="3">
        <f t="shared" si="1209"/>
        <v>0</v>
      </c>
      <c r="N8598" s="3">
        <f t="shared" si="1210"/>
        <v>0</v>
      </c>
      <c r="O8598" s="3">
        <f>IF(H8598="Reg", MIN(Inputs!$B$2, I8598*Inputs!$B$10, (Inputs!$B$8-I8598)/Inputs!$B$9), 0)</f>
        <v>0</v>
      </c>
      <c r="P8598" s="3">
        <f t="shared" si="1211"/>
        <v>0</v>
      </c>
      <c r="Q8598" s="3">
        <f t="shared" si="1212"/>
        <v>0</v>
      </c>
      <c r="R8598" s="3">
        <f>I8598 + M8598*Inputs!$B$9 - N8598/Inputs!$B$10</f>
        <v>0</v>
      </c>
    </row>
    <row r="8599" spans="1:18" x14ac:dyDescent="0.3">
      <c r="A8599" s="4">
        <v>46381.208333333343</v>
      </c>
      <c r="B8599" s="3">
        <v>52.967500000000001</v>
      </c>
      <c r="C8599" s="3">
        <v>0.43</v>
      </c>
      <c r="D8599" s="3">
        <f t="shared" si="1206"/>
        <v>30.736666666666668</v>
      </c>
      <c r="E8599" s="3">
        <f>MAX(B8599 - D8599/Inputs!$B$5, 0)</f>
        <v>18.039469696969697</v>
      </c>
      <c r="F8599" s="3">
        <f>MAX(D8599*Inputs!$B$5 - B8599, 0)</f>
        <v>0</v>
      </c>
      <c r="G8599" s="3">
        <f t="shared" si="1207"/>
        <v>0.43</v>
      </c>
      <c r="H8599" t="str">
        <f t="shared" si="1208"/>
        <v>Discharge</v>
      </c>
      <c r="I8599" s="3">
        <f t="shared" si="1213"/>
        <v>0</v>
      </c>
      <c r="J8599" s="3">
        <f t="shared" si="1214"/>
        <v>148.94827166799323</v>
      </c>
      <c r="K8599" s="3">
        <f>MIN(Inputs!$B$2, (Inputs!$B$8 - I8599)/Inputs!$B$9)</f>
        <v>170</v>
      </c>
      <c r="L8599" s="3">
        <f>MAX(MIN(Inputs!$B$2, I8599*Inputs!$B$10, Inputs!$B$8*Inputs!$B$4 - J8599), 0)</f>
        <v>0</v>
      </c>
      <c r="M8599" s="3">
        <f t="shared" si="1209"/>
        <v>0</v>
      </c>
      <c r="N8599" s="3">
        <f t="shared" si="1210"/>
        <v>0</v>
      </c>
      <c r="O8599" s="3">
        <f>IF(H8599="Reg", MIN(Inputs!$B$2, I8599*Inputs!$B$10, (Inputs!$B$8-I8599)/Inputs!$B$9), 0)</f>
        <v>0</v>
      </c>
      <c r="P8599" s="3">
        <f t="shared" si="1211"/>
        <v>0</v>
      </c>
      <c r="Q8599" s="3">
        <f t="shared" si="1212"/>
        <v>0</v>
      </c>
      <c r="R8599" s="3">
        <f>I8599 + M8599*Inputs!$B$9 - N8599/Inputs!$B$10</f>
        <v>0</v>
      </c>
    </row>
    <row r="8600" spans="1:18" x14ac:dyDescent="0.3">
      <c r="A8600" s="4">
        <v>46381.25</v>
      </c>
      <c r="B8600" s="3">
        <v>45.209999999999994</v>
      </c>
      <c r="C8600" s="3">
        <v>1</v>
      </c>
      <c r="D8600" s="3">
        <f t="shared" si="1206"/>
        <v>30.736666666666668</v>
      </c>
      <c r="E8600" s="3">
        <f>MAX(B8600 - D8600/Inputs!$B$5, 0)</f>
        <v>10.281969696969689</v>
      </c>
      <c r="F8600" s="3">
        <f>MAX(D8600*Inputs!$B$5 - B8600, 0)</f>
        <v>0</v>
      </c>
      <c r="G8600" s="3">
        <f t="shared" si="1207"/>
        <v>1</v>
      </c>
      <c r="H8600" t="str">
        <f t="shared" si="1208"/>
        <v>Discharge</v>
      </c>
      <c r="I8600" s="3">
        <f t="shared" si="1213"/>
        <v>0</v>
      </c>
      <c r="J8600" s="3">
        <f t="shared" si="1214"/>
        <v>148.94827166799323</v>
      </c>
      <c r="K8600" s="3">
        <f>MIN(Inputs!$B$2, (Inputs!$B$8 - I8600)/Inputs!$B$9)</f>
        <v>170</v>
      </c>
      <c r="L8600" s="3">
        <f>MAX(MIN(Inputs!$B$2, I8600*Inputs!$B$10, Inputs!$B$8*Inputs!$B$4 - J8600), 0)</f>
        <v>0</v>
      </c>
      <c r="M8600" s="3">
        <f t="shared" si="1209"/>
        <v>0</v>
      </c>
      <c r="N8600" s="3">
        <f t="shared" si="1210"/>
        <v>0</v>
      </c>
      <c r="O8600" s="3">
        <f>IF(H8600="Reg", MIN(Inputs!$B$2, I8600*Inputs!$B$10, (Inputs!$B$8-I8600)/Inputs!$B$9), 0)</f>
        <v>0</v>
      </c>
      <c r="P8600" s="3">
        <f t="shared" si="1211"/>
        <v>0</v>
      </c>
      <c r="Q8600" s="3">
        <f t="shared" si="1212"/>
        <v>0</v>
      </c>
      <c r="R8600" s="3">
        <f>I8600 + M8600*Inputs!$B$9 - N8600/Inputs!$B$10</f>
        <v>0</v>
      </c>
    </row>
    <row r="8601" spans="1:18" x14ac:dyDescent="0.3">
      <c r="A8601" s="4">
        <v>46381.291666666657</v>
      </c>
      <c r="B8601" s="3">
        <v>41.697499999999998</v>
      </c>
      <c r="C8601" s="3">
        <v>1</v>
      </c>
      <c r="D8601" s="3">
        <f t="shared" si="1206"/>
        <v>30.736666666666668</v>
      </c>
      <c r="E8601" s="3">
        <f>MAX(B8601 - D8601/Inputs!$B$5, 0)</f>
        <v>6.7694696969696935</v>
      </c>
      <c r="F8601" s="3">
        <f>MAX(D8601*Inputs!$B$5 - B8601, 0)</f>
        <v>0</v>
      </c>
      <c r="G8601" s="3">
        <f t="shared" si="1207"/>
        <v>1</v>
      </c>
      <c r="H8601" t="str">
        <f t="shared" si="1208"/>
        <v>Discharge</v>
      </c>
      <c r="I8601" s="3">
        <f t="shared" si="1213"/>
        <v>0</v>
      </c>
      <c r="J8601" s="3">
        <f t="shared" si="1214"/>
        <v>148.94827166799323</v>
      </c>
      <c r="K8601" s="3">
        <f>MIN(Inputs!$B$2, (Inputs!$B$8 - I8601)/Inputs!$B$9)</f>
        <v>170</v>
      </c>
      <c r="L8601" s="3">
        <f>MAX(MIN(Inputs!$B$2, I8601*Inputs!$B$10, Inputs!$B$8*Inputs!$B$4 - J8601), 0)</f>
        <v>0</v>
      </c>
      <c r="M8601" s="3">
        <f t="shared" si="1209"/>
        <v>0</v>
      </c>
      <c r="N8601" s="3">
        <f t="shared" si="1210"/>
        <v>0</v>
      </c>
      <c r="O8601" s="3">
        <f>IF(H8601="Reg", MIN(Inputs!$B$2, I8601*Inputs!$B$10, (Inputs!$B$8-I8601)/Inputs!$B$9), 0)</f>
        <v>0</v>
      </c>
      <c r="P8601" s="3">
        <f t="shared" si="1211"/>
        <v>0</v>
      </c>
      <c r="Q8601" s="3">
        <f t="shared" si="1212"/>
        <v>0</v>
      </c>
      <c r="R8601" s="3">
        <f>I8601 + M8601*Inputs!$B$9 - N8601/Inputs!$B$10</f>
        <v>0</v>
      </c>
    </row>
    <row r="8602" spans="1:18" x14ac:dyDescent="0.3">
      <c r="A8602" s="4">
        <v>46381.333333333343</v>
      </c>
      <c r="B8602" s="3">
        <v>30.414999999999999</v>
      </c>
      <c r="C8602" s="3">
        <v>1.25</v>
      </c>
      <c r="D8602" s="3">
        <f t="shared" si="1206"/>
        <v>30.736666666666668</v>
      </c>
      <c r="E8602" s="3">
        <f>MAX(B8602 - D8602/Inputs!$B$5, 0)</f>
        <v>0</v>
      </c>
      <c r="F8602" s="3">
        <f>MAX(D8602*Inputs!$B$5 - B8602, 0)</f>
        <v>0</v>
      </c>
      <c r="G8602" s="3">
        <f t="shared" si="1207"/>
        <v>1.25</v>
      </c>
      <c r="H8602" t="str">
        <f t="shared" si="1208"/>
        <v>Reg</v>
      </c>
      <c r="I8602" s="3">
        <f t="shared" si="1213"/>
        <v>0</v>
      </c>
      <c r="J8602" s="3">
        <f t="shared" si="1214"/>
        <v>148.94827166799323</v>
      </c>
      <c r="K8602" s="3">
        <f>MIN(Inputs!$B$2, (Inputs!$B$8 - I8602)/Inputs!$B$9)</f>
        <v>170</v>
      </c>
      <c r="L8602" s="3">
        <f>MAX(MIN(Inputs!$B$2, I8602*Inputs!$B$10, Inputs!$B$8*Inputs!$B$4 - J8602), 0)</f>
        <v>0</v>
      </c>
      <c r="M8602" s="3">
        <f t="shared" si="1209"/>
        <v>0</v>
      </c>
      <c r="N8602" s="3">
        <f t="shared" si="1210"/>
        <v>0</v>
      </c>
      <c r="O8602" s="3">
        <f>IF(H8602="Reg", MIN(Inputs!$B$2, I8602*Inputs!$B$10, (Inputs!$B$8-I8602)/Inputs!$B$9), 0)</f>
        <v>0</v>
      </c>
      <c r="P8602" s="3">
        <f t="shared" si="1211"/>
        <v>0</v>
      </c>
      <c r="Q8602" s="3">
        <f t="shared" si="1212"/>
        <v>0</v>
      </c>
      <c r="R8602" s="3">
        <f>I8602 + M8602*Inputs!$B$9 - N8602/Inputs!$B$10</f>
        <v>0</v>
      </c>
    </row>
    <row r="8603" spans="1:18" x14ac:dyDescent="0.3">
      <c r="A8603" s="4">
        <v>46381.375</v>
      </c>
      <c r="B8603" s="3">
        <v>24.407499999999999</v>
      </c>
      <c r="C8603" s="3">
        <v>0.81</v>
      </c>
      <c r="D8603" s="3">
        <f t="shared" si="1206"/>
        <v>30.736666666666668</v>
      </c>
      <c r="E8603" s="3">
        <f>MAX(B8603 - D8603/Inputs!$B$5, 0)</f>
        <v>0</v>
      </c>
      <c r="F8603" s="3">
        <f>MAX(D8603*Inputs!$B$5 - B8603, 0)</f>
        <v>2.6407666666666678</v>
      </c>
      <c r="G8603" s="3">
        <f t="shared" si="1207"/>
        <v>0.81</v>
      </c>
      <c r="H8603" t="str">
        <f t="shared" si="1208"/>
        <v>Charge</v>
      </c>
      <c r="I8603" s="3">
        <f t="shared" si="1213"/>
        <v>0</v>
      </c>
      <c r="J8603" s="3">
        <f t="shared" si="1214"/>
        <v>148.94827166799323</v>
      </c>
      <c r="K8603" s="3">
        <f>MIN(Inputs!$B$2, (Inputs!$B$8 - I8603)/Inputs!$B$9)</f>
        <v>170</v>
      </c>
      <c r="L8603" s="3">
        <f>MAX(MIN(Inputs!$B$2, I8603*Inputs!$B$10, Inputs!$B$8*Inputs!$B$4 - J8603), 0)</f>
        <v>0</v>
      </c>
      <c r="M8603" s="3">
        <f t="shared" si="1209"/>
        <v>170</v>
      </c>
      <c r="N8603" s="3">
        <f t="shared" si="1210"/>
        <v>0</v>
      </c>
      <c r="O8603" s="3">
        <f>IF(H8603="Reg", MIN(Inputs!$B$2, I8603*Inputs!$B$10, (Inputs!$B$8-I8603)/Inputs!$B$9), 0)</f>
        <v>0</v>
      </c>
      <c r="P8603" s="3">
        <f t="shared" si="1211"/>
        <v>-4149.2749999999996</v>
      </c>
      <c r="Q8603" s="3">
        <f t="shared" si="1212"/>
        <v>0</v>
      </c>
      <c r="R8603" s="3">
        <f>I8603 + M8603*Inputs!$B$9 - N8603/Inputs!$B$10</f>
        <v>159.4741358339966</v>
      </c>
    </row>
    <row r="8604" spans="1:18" x14ac:dyDescent="0.3">
      <c r="A8604" s="4">
        <v>46381.416666666657</v>
      </c>
      <c r="B8604" s="3">
        <v>21.685000000000002</v>
      </c>
      <c r="C8604" s="3">
        <v>0.54</v>
      </c>
      <c r="D8604" s="3">
        <f t="shared" si="1206"/>
        <v>30.736666666666668</v>
      </c>
      <c r="E8604" s="3">
        <f>MAX(B8604 - D8604/Inputs!$B$5, 0)</f>
        <v>0</v>
      </c>
      <c r="F8604" s="3">
        <f>MAX(D8604*Inputs!$B$5 - B8604, 0)</f>
        <v>5.3632666666666644</v>
      </c>
      <c r="G8604" s="3">
        <f t="shared" si="1207"/>
        <v>0.54</v>
      </c>
      <c r="H8604" t="str">
        <f t="shared" si="1208"/>
        <v>Charge</v>
      </c>
      <c r="I8604" s="3">
        <f t="shared" si="1213"/>
        <v>159.4741358339966</v>
      </c>
      <c r="J8604" s="3">
        <f t="shared" si="1214"/>
        <v>148.94827166799323</v>
      </c>
      <c r="K8604" s="3">
        <f>MIN(Inputs!$B$2, (Inputs!$B$8 - I8604)/Inputs!$B$9)</f>
        <v>170</v>
      </c>
      <c r="L8604" s="3">
        <f>MAX(MIN(Inputs!$B$2, I8604*Inputs!$B$10, Inputs!$B$8*Inputs!$B$4 - J8604), 0)</f>
        <v>149.6</v>
      </c>
      <c r="M8604" s="3">
        <f t="shared" si="1209"/>
        <v>170</v>
      </c>
      <c r="N8604" s="3">
        <f t="shared" si="1210"/>
        <v>0</v>
      </c>
      <c r="O8604" s="3">
        <f>IF(H8604="Reg", MIN(Inputs!$B$2, I8604*Inputs!$B$10, (Inputs!$B$8-I8604)/Inputs!$B$9), 0)</f>
        <v>0</v>
      </c>
      <c r="P8604" s="3">
        <f t="shared" si="1211"/>
        <v>-3686.4500000000003</v>
      </c>
      <c r="Q8604" s="3">
        <f t="shared" si="1212"/>
        <v>0</v>
      </c>
      <c r="R8604" s="3">
        <f>I8604 + M8604*Inputs!$B$9 - N8604/Inputs!$B$10</f>
        <v>318.9482716679932</v>
      </c>
    </row>
    <row r="8605" spans="1:18" x14ac:dyDescent="0.3">
      <c r="A8605" s="4">
        <v>46381.458333333343</v>
      </c>
      <c r="B8605" s="3">
        <v>21.197500000000002</v>
      </c>
      <c r="C8605" s="3">
        <v>0.37</v>
      </c>
      <c r="D8605" s="3">
        <f t="shared" si="1206"/>
        <v>30.736666666666668</v>
      </c>
      <c r="E8605" s="3">
        <f>MAX(B8605 - D8605/Inputs!$B$5, 0)</f>
        <v>0</v>
      </c>
      <c r="F8605" s="3">
        <f>MAX(D8605*Inputs!$B$5 - B8605, 0)</f>
        <v>5.8507666666666651</v>
      </c>
      <c r="G8605" s="3">
        <f t="shared" si="1207"/>
        <v>0.37</v>
      </c>
      <c r="H8605" t="str">
        <f t="shared" si="1208"/>
        <v>Charge</v>
      </c>
      <c r="I8605" s="3">
        <f t="shared" si="1213"/>
        <v>318.9482716679932</v>
      </c>
      <c r="J8605" s="3">
        <f t="shared" si="1214"/>
        <v>148.94827166799323</v>
      </c>
      <c r="K8605" s="3">
        <f>MIN(Inputs!$B$2, (Inputs!$B$8 - I8605)/Inputs!$B$9)</f>
        <v>22.44121780453775</v>
      </c>
      <c r="L8605" s="3">
        <f>MAX(MIN(Inputs!$B$2, I8605*Inputs!$B$10, Inputs!$B$8*Inputs!$B$4 - J8605), 0)</f>
        <v>170</v>
      </c>
      <c r="M8605" s="3">
        <f t="shared" si="1209"/>
        <v>22.44121780453775</v>
      </c>
      <c r="N8605" s="3">
        <f t="shared" si="1210"/>
        <v>0</v>
      </c>
      <c r="O8605" s="3">
        <f>IF(H8605="Reg", MIN(Inputs!$B$2, I8605*Inputs!$B$10, (Inputs!$B$8-I8605)/Inputs!$B$9), 0)</f>
        <v>0</v>
      </c>
      <c r="P8605" s="3">
        <f t="shared" si="1211"/>
        <v>-475.69771441168899</v>
      </c>
      <c r="Q8605" s="3">
        <f t="shared" si="1212"/>
        <v>0</v>
      </c>
      <c r="R8605" s="3">
        <f>I8605 + M8605*Inputs!$B$9 - N8605/Inputs!$B$10</f>
        <v>340</v>
      </c>
    </row>
    <row r="8606" spans="1:18" x14ac:dyDescent="0.3">
      <c r="A8606" s="4">
        <v>46381.5</v>
      </c>
      <c r="B8606" s="3">
        <v>20.627500000000001</v>
      </c>
      <c r="C8606" s="3">
        <v>0.28999999999999998</v>
      </c>
      <c r="D8606" s="3">
        <f t="shared" si="1206"/>
        <v>30.736666666666668</v>
      </c>
      <c r="E8606" s="3">
        <f>MAX(B8606 - D8606/Inputs!$B$5, 0)</f>
        <v>0</v>
      </c>
      <c r="F8606" s="3">
        <f>MAX(D8606*Inputs!$B$5 - B8606, 0)</f>
        <v>6.4207666666666654</v>
      </c>
      <c r="G8606" s="3">
        <f t="shared" si="1207"/>
        <v>0.28999999999999998</v>
      </c>
      <c r="H8606" t="str">
        <f t="shared" si="1208"/>
        <v>Charge</v>
      </c>
      <c r="I8606" s="3">
        <f t="shared" si="1213"/>
        <v>340</v>
      </c>
      <c r="J8606" s="3">
        <f t="shared" si="1214"/>
        <v>148.94827166799323</v>
      </c>
      <c r="K8606" s="3">
        <f>MIN(Inputs!$B$2, (Inputs!$B$8 - I8606)/Inputs!$B$9)</f>
        <v>0</v>
      </c>
      <c r="L8606" s="3">
        <f>MAX(MIN(Inputs!$B$2, I8606*Inputs!$B$10, Inputs!$B$8*Inputs!$B$4 - J8606), 0)</f>
        <v>170</v>
      </c>
      <c r="M8606" s="3">
        <f t="shared" si="1209"/>
        <v>0</v>
      </c>
      <c r="N8606" s="3">
        <f t="shared" si="1210"/>
        <v>0</v>
      </c>
      <c r="O8606" s="3">
        <f>IF(H8606="Reg", MIN(Inputs!$B$2, I8606*Inputs!$B$10, (Inputs!$B$8-I8606)/Inputs!$B$9), 0)</f>
        <v>0</v>
      </c>
      <c r="P8606" s="3">
        <f t="shared" si="1211"/>
        <v>0</v>
      </c>
      <c r="Q8606" s="3">
        <f t="shared" si="1212"/>
        <v>0</v>
      </c>
      <c r="R8606" s="3">
        <f>I8606 + M8606*Inputs!$B$9 - N8606/Inputs!$B$10</f>
        <v>340</v>
      </c>
    </row>
    <row r="8607" spans="1:18" x14ac:dyDescent="0.3">
      <c r="A8607" s="4">
        <v>46381.541666666657</v>
      </c>
      <c r="B8607" s="3">
        <v>19.047499999999999</v>
      </c>
      <c r="C8607" s="3">
        <v>0.43</v>
      </c>
      <c r="D8607" s="3">
        <f t="shared" si="1206"/>
        <v>30.736666666666668</v>
      </c>
      <c r="E8607" s="3">
        <f>MAX(B8607 - D8607/Inputs!$B$5, 0)</f>
        <v>0</v>
      </c>
      <c r="F8607" s="3">
        <f>MAX(D8607*Inputs!$B$5 - B8607, 0)</f>
        <v>8.0007666666666672</v>
      </c>
      <c r="G8607" s="3">
        <f t="shared" si="1207"/>
        <v>0.43</v>
      </c>
      <c r="H8607" t="str">
        <f t="shared" si="1208"/>
        <v>Charge</v>
      </c>
      <c r="I8607" s="3">
        <f t="shared" si="1213"/>
        <v>340</v>
      </c>
      <c r="J8607" s="3">
        <f t="shared" si="1214"/>
        <v>148.94827166799323</v>
      </c>
      <c r="K8607" s="3">
        <f>MIN(Inputs!$B$2, (Inputs!$B$8 - I8607)/Inputs!$B$9)</f>
        <v>0</v>
      </c>
      <c r="L8607" s="3">
        <f>MAX(MIN(Inputs!$B$2, I8607*Inputs!$B$10, Inputs!$B$8*Inputs!$B$4 - J8607), 0)</f>
        <v>170</v>
      </c>
      <c r="M8607" s="3">
        <f t="shared" si="1209"/>
        <v>0</v>
      </c>
      <c r="N8607" s="3">
        <f t="shared" si="1210"/>
        <v>0</v>
      </c>
      <c r="O8607" s="3">
        <f>IF(H8607="Reg", MIN(Inputs!$B$2, I8607*Inputs!$B$10, (Inputs!$B$8-I8607)/Inputs!$B$9), 0)</f>
        <v>0</v>
      </c>
      <c r="P8607" s="3">
        <f t="shared" si="1211"/>
        <v>0</v>
      </c>
      <c r="Q8607" s="3">
        <f t="shared" si="1212"/>
        <v>0</v>
      </c>
      <c r="R8607" s="3">
        <f>I8607 + M8607*Inputs!$B$9 - N8607/Inputs!$B$10</f>
        <v>340</v>
      </c>
    </row>
    <row r="8608" spans="1:18" x14ac:dyDescent="0.3">
      <c r="A8608" s="4">
        <v>46381.583333333343</v>
      </c>
      <c r="B8608" s="3">
        <v>4.6549999999999994</v>
      </c>
      <c r="C8608" s="3">
        <v>0.5</v>
      </c>
      <c r="D8608" s="3">
        <f t="shared" si="1206"/>
        <v>30.736666666666668</v>
      </c>
      <c r="E8608" s="3">
        <f>MAX(B8608 - D8608/Inputs!$B$5, 0)</f>
        <v>0</v>
      </c>
      <c r="F8608" s="3">
        <f>MAX(D8608*Inputs!$B$5 - B8608, 0)</f>
        <v>22.393266666666669</v>
      </c>
      <c r="G8608" s="3">
        <f t="shared" si="1207"/>
        <v>0.5</v>
      </c>
      <c r="H8608" t="str">
        <f t="shared" si="1208"/>
        <v>Charge</v>
      </c>
      <c r="I8608" s="3">
        <f t="shared" si="1213"/>
        <v>340</v>
      </c>
      <c r="J8608" s="3">
        <f t="shared" si="1214"/>
        <v>148.94827166799323</v>
      </c>
      <c r="K8608" s="3">
        <f>MIN(Inputs!$B$2, (Inputs!$B$8 - I8608)/Inputs!$B$9)</f>
        <v>0</v>
      </c>
      <c r="L8608" s="3">
        <f>MAX(MIN(Inputs!$B$2, I8608*Inputs!$B$10, Inputs!$B$8*Inputs!$B$4 - J8608), 0)</f>
        <v>170</v>
      </c>
      <c r="M8608" s="3">
        <f t="shared" si="1209"/>
        <v>0</v>
      </c>
      <c r="N8608" s="3">
        <f t="shared" si="1210"/>
        <v>0</v>
      </c>
      <c r="O8608" s="3">
        <f>IF(H8608="Reg", MIN(Inputs!$B$2, I8608*Inputs!$B$10, (Inputs!$B$8-I8608)/Inputs!$B$9), 0)</f>
        <v>0</v>
      </c>
      <c r="P8608" s="3">
        <f t="shared" si="1211"/>
        <v>0</v>
      </c>
      <c r="Q8608" s="3">
        <f t="shared" si="1212"/>
        <v>0</v>
      </c>
      <c r="R8608" s="3">
        <f>I8608 + M8608*Inputs!$B$9 - N8608/Inputs!$B$10</f>
        <v>340</v>
      </c>
    </row>
    <row r="8609" spans="1:18" x14ac:dyDescent="0.3">
      <c r="A8609" s="4">
        <v>46381.625</v>
      </c>
      <c r="B8609" s="3">
        <v>5.1625000000000005</v>
      </c>
      <c r="C8609" s="3">
        <v>0.5</v>
      </c>
      <c r="D8609" s="3">
        <f t="shared" si="1206"/>
        <v>30.736666666666668</v>
      </c>
      <c r="E8609" s="3">
        <f>MAX(B8609 - D8609/Inputs!$B$5, 0)</f>
        <v>0</v>
      </c>
      <c r="F8609" s="3">
        <f>MAX(D8609*Inputs!$B$5 - B8609, 0)</f>
        <v>21.885766666666665</v>
      </c>
      <c r="G8609" s="3">
        <f t="shared" si="1207"/>
        <v>0.5</v>
      </c>
      <c r="H8609" t="str">
        <f t="shared" si="1208"/>
        <v>Charge</v>
      </c>
      <c r="I8609" s="3">
        <f t="shared" si="1213"/>
        <v>340</v>
      </c>
      <c r="J8609" s="3">
        <f t="shared" si="1214"/>
        <v>148.94827166799323</v>
      </c>
      <c r="K8609" s="3">
        <f>MIN(Inputs!$B$2, (Inputs!$B$8 - I8609)/Inputs!$B$9)</f>
        <v>0</v>
      </c>
      <c r="L8609" s="3">
        <f>MAX(MIN(Inputs!$B$2, I8609*Inputs!$B$10, Inputs!$B$8*Inputs!$B$4 - J8609), 0)</f>
        <v>170</v>
      </c>
      <c r="M8609" s="3">
        <f t="shared" si="1209"/>
        <v>0</v>
      </c>
      <c r="N8609" s="3">
        <f t="shared" si="1210"/>
        <v>0</v>
      </c>
      <c r="O8609" s="3">
        <f>IF(H8609="Reg", MIN(Inputs!$B$2, I8609*Inputs!$B$10, (Inputs!$B$8-I8609)/Inputs!$B$9), 0)</f>
        <v>0</v>
      </c>
      <c r="P8609" s="3">
        <f t="shared" si="1211"/>
        <v>0</v>
      </c>
      <c r="Q8609" s="3">
        <f t="shared" si="1212"/>
        <v>0</v>
      </c>
      <c r="R8609" s="3">
        <f>I8609 + M8609*Inputs!$B$9 - N8609/Inputs!$B$10</f>
        <v>340</v>
      </c>
    </row>
    <row r="8610" spans="1:18" x14ac:dyDescent="0.3">
      <c r="A8610" s="4">
        <v>46381.666666666657</v>
      </c>
      <c r="B8610" s="3">
        <v>24.73</v>
      </c>
      <c r="C8610" s="3">
        <v>0.5</v>
      </c>
      <c r="D8610" s="3">
        <f t="shared" si="1206"/>
        <v>30.736666666666668</v>
      </c>
      <c r="E8610" s="3">
        <f>MAX(B8610 - D8610/Inputs!$B$5, 0)</f>
        <v>0</v>
      </c>
      <c r="F8610" s="3">
        <f>MAX(D8610*Inputs!$B$5 - B8610, 0)</f>
        <v>2.3182666666666663</v>
      </c>
      <c r="G8610" s="3">
        <f t="shared" si="1207"/>
        <v>0.5</v>
      </c>
      <c r="H8610" t="str">
        <f t="shared" si="1208"/>
        <v>Charge</v>
      </c>
      <c r="I8610" s="3">
        <f t="shared" si="1213"/>
        <v>340</v>
      </c>
      <c r="J8610" s="3">
        <f t="shared" si="1214"/>
        <v>148.94827166799323</v>
      </c>
      <c r="K8610" s="3">
        <f>MIN(Inputs!$B$2, (Inputs!$B$8 - I8610)/Inputs!$B$9)</f>
        <v>0</v>
      </c>
      <c r="L8610" s="3">
        <f>MAX(MIN(Inputs!$B$2, I8610*Inputs!$B$10, Inputs!$B$8*Inputs!$B$4 - J8610), 0)</f>
        <v>170</v>
      </c>
      <c r="M8610" s="3">
        <f t="shared" si="1209"/>
        <v>0</v>
      </c>
      <c r="N8610" s="3">
        <f t="shared" si="1210"/>
        <v>0</v>
      </c>
      <c r="O8610" s="3">
        <f>IF(H8610="Reg", MIN(Inputs!$B$2, I8610*Inputs!$B$10, (Inputs!$B$8-I8610)/Inputs!$B$9), 0)</f>
        <v>0</v>
      </c>
      <c r="P8610" s="3">
        <f t="shared" si="1211"/>
        <v>0</v>
      </c>
      <c r="Q8610" s="3">
        <f t="shared" si="1212"/>
        <v>0</v>
      </c>
      <c r="R8610" s="3">
        <f>I8610 + M8610*Inputs!$B$9 - N8610/Inputs!$B$10</f>
        <v>340</v>
      </c>
    </row>
    <row r="8611" spans="1:18" x14ac:dyDescent="0.3">
      <c r="A8611" s="4">
        <v>46381.708333333343</v>
      </c>
      <c r="B8611" s="3">
        <v>29.15</v>
      </c>
      <c r="C8611" s="3">
        <v>1.1599999999999999</v>
      </c>
      <c r="D8611" s="3">
        <f t="shared" si="1206"/>
        <v>30.736666666666668</v>
      </c>
      <c r="E8611" s="3">
        <f>MAX(B8611 - D8611/Inputs!$B$5, 0)</f>
        <v>0</v>
      </c>
      <c r="F8611" s="3">
        <f>MAX(D8611*Inputs!$B$5 - B8611, 0)</f>
        <v>0</v>
      </c>
      <c r="G8611" s="3">
        <f t="shared" si="1207"/>
        <v>1.1599999999999999</v>
      </c>
      <c r="H8611" t="str">
        <f t="shared" si="1208"/>
        <v>Reg</v>
      </c>
      <c r="I8611" s="3">
        <f t="shared" si="1213"/>
        <v>340</v>
      </c>
      <c r="J8611" s="3">
        <f t="shared" si="1214"/>
        <v>148.94827166799323</v>
      </c>
      <c r="K8611" s="3">
        <f>MIN(Inputs!$B$2, (Inputs!$B$8 - I8611)/Inputs!$B$9)</f>
        <v>0</v>
      </c>
      <c r="L8611" s="3">
        <f>MAX(MIN(Inputs!$B$2, I8611*Inputs!$B$10, Inputs!$B$8*Inputs!$B$4 - J8611), 0)</f>
        <v>170</v>
      </c>
      <c r="M8611" s="3">
        <f t="shared" si="1209"/>
        <v>0</v>
      </c>
      <c r="N8611" s="3">
        <f t="shared" si="1210"/>
        <v>0</v>
      </c>
      <c r="O8611" s="3">
        <f>IF(H8611="Reg", MIN(Inputs!$B$2, I8611*Inputs!$B$10, (Inputs!$B$8-I8611)/Inputs!$B$9), 0)</f>
        <v>0</v>
      </c>
      <c r="P8611" s="3">
        <f t="shared" si="1211"/>
        <v>0</v>
      </c>
      <c r="Q8611" s="3">
        <f t="shared" si="1212"/>
        <v>0</v>
      </c>
      <c r="R8611" s="3">
        <f>I8611 + M8611*Inputs!$B$9 - N8611/Inputs!$B$10</f>
        <v>340</v>
      </c>
    </row>
    <row r="8612" spans="1:18" x14ac:dyDescent="0.3">
      <c r="A8612" s="4">
        <v>46381.75</v>
      </c>
      <c r="B8612" s="3">
        <v>31.1325</v>
      </c>
      <c r="C8612" s="3">
        <v>0.5</v>
      </c>
      <c r="D8612" s="3">
        <f t="shared" si="1206"/>
        <v>30.736666666666668</v>
      </c>
      <c r="E8612" s="3">
        <f>MAX(B8612 - D8612/Inputs!$B$5, 0)</f>
        <v>0</v>
      </c>
      <c r="F8612" s="3">
        <f>MAX(D8612*Inputs!$B$5 - B8612, 0)</f>
        <v>0</v>
      </c>
      <c r="G8612" s="3">
        <f t="shared" si="1207"/>
        <v>0.5</v>
      </c>
      <c r="H8612" t="str">
        <f t="shared" si="1208"/>
        <v>Reg</v>
      </c>
      <c r="I8612" s="3">
        <f t="shared" si="1213"/>
        <v>340</v>
      </c>
      <c r="J8612" s="3">
        <f t="shared" si="1214"/>
        <v>148.94827166799323</v>
      </c>
      <c r="K8612" s="3">
        <f>MIN(Inputs!$B$2, (Inputs!$B$8 - I8612)/Inputs!$B$9)</f>
        <v>0</v>
      </c>
      <c r="L8612" s="3">
        <f>MAX(MIN(Inputs!$B$2, I8612*Inputs!$B$10, Inputs!$B$8*Inputs!$B$4 - J8612), 0)</f>
        <v>170</v>
      </c>
      <c r="M8612" s="3">
        <f t="shared" si="1209"/>
        <v>0</v>
      </c>
      <c r="N8612" s="3">
        <f t="shared" si="1210"/>
        <v>0</v>
      </c>
      <c r="O8612" s="3">
        <f>IF(H8612="Reg", MIN(Inputs!$B$2, I8612*Inputs!$B$10, (Inputs!$B$8-I8612)/Inputs!$B$9), 0)</f>
        <v>0</v>
      </c>
      <c r="P8612" s="3">
        <f t="shared" si="1211"/>
        <v>0</v>
      </c>
      <c r="Q8612" s="3">
        <f t="shared" si="1212"/>
        <v>0</v>
      </c>
      <c r="R8612" s="3">
        <f>I8612 + M8612*Inputs!$B$9 - N8612/Inputs!$B$10</f>
        <v>340</v>
      </c>
    </row>
    <row r="8613" spans="1:18" x14ac:dyDescent="0.3">
      <c r="A8613" s="4">
        <v>46381.791666666657</v>
      </c>
      <c r="B8613" s="3">
        <v>32.18</v>
      </c>
      <c r="C8613" s="3">
        <v>1.2</v>
      </c>
      <c r="D8613" s="3">
        <f t="shared" si="1206"/>
        <v>30.736666666666668</v>
      </c>
      <c r="E8613" s="3">
        <f>MAX(B8613 - D8613/Inputs!$B$5, 0)</f>
        <v>0</v>
      </c>
      <c r="F8613" s="3">
        <f>MAX(D8613*Inputs!$B$5 - B8613, 0)</f>
        <v>0</v>
      </c>
      <c r="G8613" s="3">
        <f t="shared" si="1207"/>
        <v>1.2</v>
      </c>
      <c r="H8613" t="str">
        <f t="shared" si="1208"/>
        <v>Reg</v>
      </c>
      <c r="I8613" s="3">
        <f t="shared" si="1213"/>
        <v>340</v>
      </c>
      <c r="J8613" s="3">
        <f t="shared" si="1214"/>
        <v>148.94827166799323</v>
      </c>
      <c r="K8613" s="3">
        <f>MIN(Inputs!$B$2, (Inputs!$B$8 - I8613)/Inputs!$B$9)</f>
        <v>0</v>
      </c>
      <c r="L8613" s="3">
        <f>MAX(MIN(Inputs!$B$2, I8613*Inputs!$B$10, Inputs!$B$8*Inputs!$B$4 - J8613), 0)</f>
        <v>170</v>
      </c>
      <c r="M8613" s="3">
        <f t="shared" si="1209"/>
        <v>0</v>
      </c>
      <c r="N8613" s="3">
        <f t="shared" si="1210"/>
        <v>0</v>
      </c>
      <c r="O8613" s="3">
        <f>IF(H8613="Reg", MIN(Inputs!$B$2, I8613*Inputs!$B$10, (Inputs!$B$8-I8613)/Inputs!$B$9), 0)</f>
        <v>0</v>
      </c>
      <c r="P8613" s="3">
        <f t="shared" si="1211"/>
        <v>0</v>
      </c>
      <c r="Q8613" s="3">
        <f t="shared" si="1212"/>
        <v>0</v>
      </c>
      <c r="R8613" s="3">
        <f>I8613 + M8613*Inputs!$B$9 - N8613/Inputs!$B$10</f>
        <v>340</v>
      </c>
    </row>
    <row r="8614" spans="1:18" x14ac:dyDescent="0.3">
      <c r="A8614" s="4">
        <v>46381.833333333343</v>
      </c>
      <c r="B8614" s="3">
        <v>32.142499999999998</v>
      </c>
      <c r="C8614" s="3">
        <v>0.64</v>
      </c>
      <c r="D8614" s="3">
        <f t="shared" si="1206"/>
        <v>30.736666666666668</v>
      </c>
      <c r="E8614" s="3">
        <f>MAX(B8614 - D8614/Inputs!$B$5, 0)</f>
        <v>0</v>
      </c>
      <c r="F8614" s="3">
        <f>MAX(D8614*Inputs!$B$5 - B8614, 0)</f>
        <v>0</v>
      </c>
      <c r="G8614" s="3">
        <f t="shared" si="1207"/>
        <v>0.64</v>
      </c>
      <c r="H8614" t="str">
        <f t="shared" si="1208"/>
        <v>Reg</v>
      </c>
      <c r="I8614" s="3">
        <f t="shared" si="1213"/>
        <v>340</v>
      </c>
      <c r="J8614" s="3">
        <f t="shared" si="1214"/>
        <v>148.94827166799323</v>
      </c>
      <c r="K8614" s="3">
        <f>MIN(Inputs!$B$2, (Inputs!$B$8 - I8614)/Inputs!$B$9)</f>
        <v>0</v>
      </c>
      <c r="L8614" s="3">
        <f>MAX(MIN(Inputs!$B$2, I8614*Inputs!$B$10, Inputs!$B$8*Inputs!$B$4 - J8614), 0)</f>
        <v>170</v>
      </c>
      <c r="M8614" s="3">
        <f t="shared" si="1209"/>
        <v>0</v>
      </c>
      <c r="N8614" s="3">
        <f t="shared" si="1210"/>
        <v>0</v>
      </c>
      <c r="O8614" s="3">
        <f>IF(H8614="Reg", MIN(Inputs!$B$2, I8614*Inputs!$B$10, (Inputs!$B$8-I8614)/Inputs!$B$9), 0)</f>
        <v>0</v>
      </c>
      <c r="P8614" s="3">
        <f t="shared" si="1211"/>
        <v>0</v>
      </c>
      <c r="Q8614" s="3">
        <f t="shared" si="1212"/>
        <v>0</v>
      </c>
      <c r="R8614" s="3">
        <f>I8614 + M8614*Inputs!$B$9 - N8614/Inputs!$B$10</f>
        <v>340</v>
      </c>
    </row>
    <row r="8615" spans="1:18" x14ac:dyDescent="0.3">
      <c r="A8615" s="4">
        <v>46381.875</v>
      </c>
      <c r="B8615" s="3">
        <v>28.890000000000004</v>
      </c>
      <c r="C8615" s="3">
        <v>0.5</v>
      </c>
      <c r="D8615" s="3">
        <f t="shared" si="1206"/>
        <v>30.736666666666668</v>
      </c>
      <c r="E8615" s="3">
        <f>MAX(B8615 - D8615/Inputs!$B$5, 0)</f>
        <v>0</v>
      </c>
      <c r="F8615" s="3">
        <f>MAX(D8615*Inputs!$B$5 - B8615, 0)</f>
        <v>0</v>
      </c>
      <c r="G8615" s="3">
        <f t="shared" si="1207"/>
        <v>0.5</v>
      </c>
      <c r="H8615" t="str">
        <f t="shared" si="1208"/>
        <v>Reg</v>
      </c>
      <c r="I8615" s="3">
        <f t="shared" si="1213"/>
        <v>340</v>
      </c>
      <c r="J8615" s="3">
        <f t="shared" si="1214"/>
        <v>148.94827166799323</v>
      </c>
      <c r="K8615" s="3">
        <f>MIN(Inputs!$B$2, (Inputs!$B$8 - I8615)/Inputs!$B$9)</f>
        <v>0</v>
      </c>
      <c r="L8615" s="3">
        <f>MAX(MIN(Inputs!$B$2, I8615*Inputs!$B$10, Inputs!$B$8*Inputs!$B$4 - J8615), 0)</f>
        <v>170</v>
      </c>
      <c r="M8615" s="3">
        <f t="shared" si="1209"/>
        <v>0</v>
      </c>
      <c r="N8615" s="3">
        <f t="shared" si="1210"/>
        <v>0</v>
      </c>
      <c r="O8615" s="3">
        <f>IF(H8615="Reg", MIN(Inputs!$B$2, I8615*Inputs!$B$10, (Inputs!$B$8-I8615)/Inputs!$B$9), 0)</f>
        <v>0</v>
      </c>
      <c r="P8615" s="3">
        <f t="shared" si="1211"/>
        <v>0</v>
      </c>
      <c r="Q8615" s="3">
        <f t="shared" si="1212"/>
        <v>0</v>
      </c>
      <c r="R8615" s="3">
        <f>I8615 + M8615*Inputs!$B$9 - N8615/Inputs!$B$10</f>
        <v>340</v>
      </c>
    </row>
    <row r="8616" spans="1:18" x14ac:dyDescent="0.3">
      <c r="A8616" s="4">
        <v>46381.916666666657</v>
      </c>
      <c r="B8616" s="3">
        <v>27.1325</v>
      </c>
      <c r="C8616" s="3">
        <v>0.5</v>
      </c>
      <c r="D8616" s="3">
        <f t="shared" si="1206"/>
        <v>30.736666666666668</v>
      </c>
      <c r="E8616" s="3">
        <f>MAX(B8616 - D8616/Inputs!$B$5, 0)</f>
        <v>0</v>
      </c>
      <c r="F8616" s="3">
        <f>MAX(D8616*Inputs!$B$5 - B8616, 0)</f>
        <v>0</v>
      </c>
      <c r="G8616" s="3">
        <f t="shared" si="1207"/>
        <v>0.5</v>
      </c>
      <c r="H8616" t="str">
        <f t="shared" si="1208"/>
        <v>Reg</v>
      </c>
      <c r="I8616" s="3">
        <f t="shared" si="1213"/>
        <v>340</v>
      </c>
      <c r="J8616" s="3">
        <f t="shared" si="1214"/>
        <v>148.94827166799323</v>
      </c>
      <c r="K8616" s="3">
        <f>MIN(Inputs!$B$2, (Inputs!$B$8 - I8616)/Inputs!$B$9)</f>
        <v>0</v>
      </c>
      <c r="L8616" s="3">
        <f>MAX(MIN(Inputs!$B$2, I8616*Inputs!$B$10, Inputs!$B$8*Inputs!$B$4 - J8616), 0)</f>
        <v>170</v>
      </c>
      <c r="M8616" s="3">
        <f t="shared" si="1209"/>
        <v>0</v>
      </c>
      <c r="N8616" s="3">
        <f t="shared" si="1210"/>
        <v>0</v>
      </c>
      <c r="O8616" s="3">
        <f>IF(H8616="Reg", MIN(Inputs!$B$2, I8616*Inputs!$B$10, (Inputs!$B$8-I8616)/Inputs!$B$9), 0)</f>
        <v>0</v>
      </c>
      <c r="P8616" s="3">
        <f t="shared" si="1211"/>
        <v>0</v>
      </c>
      <c r="Q8616" s="3">
        <f t="shared" si="1212"/>
        <v>0</v>
      </c>
      <c r="R8616" s="3">
        <f>I8616 + M8616*Inputs!$B$9 - N8616/Inputs!$B$10</f>
        <v>340</v>
      </c>
    </row>
    <row r="8617" spans="1:18" x14ac:dyDescent="0.3">
      <c r="A8617" s="4">
        <v>46381.958333333343</v>
      </c>
      <c r="B8617" s="3">
        <v>24.822500000000002</v>
      </c>
      <c r="C8617" s="3">
        <v>0.74</v>
      </c>
      <c r="D8617" s="3">
        <f t="shared" si="1206"/>
        <v>30.736666666666668</v>
      </c>
      <c r="E8617" s="3">
        <f>MAX(B8617 - D8617/Inputs!$B$5, 0)</f>
        <v>0</v>
      </c>
      <c r="F8617" s="3">
        <f>MAX(D8617*Inputs!$B$5 - B8617, 0)</f>
        <v>2.2257666666666651</v>
      </c>
      <c r="G8617" s="3">
        <f t="shared" si="1207"/>
        <v>0.74</v>
      </c>
      <c r="H8617" t="str">
        <f t="shared" si="1208"/>
        <v>Charge</v>
      </c>
      <c r="I8617" s="3">
        <f t="shared" si="1213"/>
        <v>340</v>
      </c>
      <c r="J8617" s="3">
        <f t="shared" si="1214"/>
        <v>148.94827166799323</v>
      </c>
      <c r="K8617" s="3">
        <f>MIN(Inputs!$B$2, (Inputs!$B$8 - I8617)/Inputs!$B$9)</f>
        <v>0</v>
      </c>
      <c r="L8617" s="3">
        <f>MAX(MIN(Inputs!$B$2, I8617*Inputs!$B$10, Inputs!$B$8*Inputs!$B$4 - J8617), 0)</f>
        <v>170</v>
      </c>
      <c r="M8617" s="3">
        <f t="shared" si="1209"/>
        <v>0</v>
      </c>
      <c r="N8617" s="3">
        <f t="shared" si="1210"/>
        <v>0</v>
      </c>
      <c r="O8617" s="3">
        <f>IF(H8617="Reg", MIN(Inputs!$B$2, I8617*Inputs!$B$10, (Inputs!$B$8-I8617)/Inputs!$B$9), 0)</f>
        <v>0</v>
      </c>
      <c r="P8617" s="3">
        <f t="shared" si="1211"/>
        <v>0</v>
      </c>
      <c r="Q8617" s="3">
        <f t="shared" si="1212"/>
        <v>0</v>
      </c>
      <c r="R8617" s="3">
        <f>I8617 + M8617*Inputs!$B$9 - N8617/Inputs!$B$10</f>
        <v>340</v>
      </c>
    </row>
    <row r="8618" spans="1:18" x14ac:dyDescent="0.3">
      <c r="A8618" s="4">
        <v>46382</v>
      </c>
      <c r="B8618" s="3">
        <v>20.905000000000001</v>
      </c>
      <c r="C8618" s="3">
        <v>0.47</v>
      </c>
      <c r="D8618" s="3">
        <f t="shared" si="1206"/>
        <v>28.852187500000003</v>
      </c>
      <c r="E8618" s="3">
        <f>MAX(B8618 - D8618/Inputs!$B$5, 0)</f>
        <v>0</v>
      </c>
      <c r="F8618" s="3">
        <f>MAX(D8618*Inputs!$B$5 - B8618, 0)</f>
        <v>4.4849250000000005</v>
      </c>
      <c r="G8618" s="3">
        <f t="shared" si="1207"/>
        <v>0.47</v>
      </c>
      <c r="H8618" t="str">
        <f t="shared" si="1208"/>
        <v>Charge</v>
      </c>
      <c r="I8618" s="3">
        <f t="shared" si="1213"/>
        <v>340</v>
      </c>
      <c r="J8618" s="3">
        <f t="shared" si="1214"/>
        <v>0</v>
      </c>
      <c r="K8618" s="3">
        <f>MIN(Inputs!$B$2, (Inputs!$B$8 - I8618)/Inputs!$B$9)</f>
        <v>0</v>
      </c>
      <c r="L8618" s="3">
        <f>MAX(MIN(Inputs!$B$2, I8618*Inputs!$B$10, Inputs!$B$8*Inputs!$B$4 - J8618), 0)</f>
        <v>170</v>
      </c>
      <c r="M8618" s="3">
        <f t="shared" si="1209"/>
        <v>0</v>
      </c>
      <c r="N8618" s="3">
        <f t="shared" si="1210"/>
        <v>0</v>
      </c>
      <c r="O8618" s="3">
        <f>IF(H8618="Reg", MIN(Inputs!$B$2, I8618*Inputs!$B$10, (Inputs!$B$8-I8618)/Inputs!$B$9), 0)</f>
        <v>0</v>
      </c>
      <c r="P8618" s="3">
        <f t="shared" si="1211"/>
        <v>0</v>
      </c>
      <c r="Q8618" s="3">
        <f t="shared" si="1212"/>
        <v>0</v>
      </c>
      <c r="R8618" s="3">
        <f>I8618 + M8618*Inputs!$B$9 - N8618/Inputs!$B$10</f>
        <v>340</v>
      </c>
    </row>
    <row r="8619" spans="1:18" x14ac:dyDescent="0.3">
      <c r="A8619" s="4">
        <v>46382.041666666657</v>
      </c>
      <c r="B8619" s="3">
        <v>21.745000000000001</v>
      </c>
      <c r="C8619" s="3">
        <v>0.31</v>
      </c>
      <c r="D8619" s="3">
        <f t="shared" si="1206"/>
        <v>28.852187500000003</v>
      </c>
      <c r="E8619" s="3">
        <f>MAX(B8619 - D8619/Inputs!$B$5, 0)</f>
        <v>0</v>
      </c>
      <c r="F8619" s="3">
        <f>MAX(D8619*Inputs!$B$5 - B8619, 0)</f>
        <v>3.6449250000000006</v>
      </c>
      <c r="G8619" s="3">
        <f t="shared" si="1207"/>
        <v>0.31</v>
      </c>
      <c r="H8619" t="str">
        <f t="shared" si="1208"/>
        <v>Charge</v>
      </c>
      <c r="I8619" s="3">
        <f t="shared" si="1213"/>
        <v>340</v>
      </c>
      <c r="J8619" s="3">
        <f t="shared" si="1214"/>
        <v>0</v>
      </c>
      <c r="K8619" s="3">
        <f>MIN(Inputs!$B$2, (Inputs!$B$8 - I8619)/Inputs!$B$9)</f>
        <v>0</v>
      </c>
      <c r="L8619" s="3">
        <f>MAX(MIN(Inputs!$B$2, I8619*Inputs!$B$10, Inputs!$B$8*Inputs!$B$4 - J8619), 0)</f>
        <v>170</v>
      </c>
      <c r="M8619" s="3">
        <f t="shared" si="1209"/>
        <v>0</v>
      </c>
      <c r="N8619" s="3">
        <f t="shared" si="1210"/>
        <v>0</v>
      </c>
      <c r="O8619" s="3">
        <f>IF(H8619="Reg", MIN(Inputs!$B$2, I8619*Inputs!$B$10, (Inputs!$B$8-I8619)/Inputs!$B$9), 0)</f>
        <v>0</v>
      </c>
      <c r="P8619" s="3">
        <f t="shared" si="1211"/>
        <v>0</v>
      </c>
      <c r="Q8619" s="3">
        <f t="shared" si="1212"/>
        <v>0</v>
      </c>
      <c r="R8619" s="3">
        <f>I8619 + M8619*Inputs!$B$9 - N8619/Inputs!$B$10</f>
        <v>340</v>
      </c>
    </row>
    <row r="8620" spans="1:18" x14ac:dyDescent="0.3">
      <c r="A8620" s="4">
        <v>46382.083333333343</v>
      </c>
      <c r="B8620" s="3">
        <v>23.34</v>
      </c>
      <c r="C8620" s="3">
        <v>0.39</v>
      </c>
      <c r="D8620" s="3">
        <f t="shared" si="1206"/>
        <v>28.852187500000003</v>
      </c>
      <c r="E8620" s="3">
        <f>MAX(B8620 - D8620/Inputs!$B$5, 0)</f>
        <v>0</v>
      </c>
      <c r="F8620" s="3">
        <f>MAX(D8620*Inputs!$B$5 - B8620, 0)</f>
        <v>2.0499250000000018</v>
      </c>
      <c r="G8620" s="3">
        <f t="shared" si="1207"/>
        <v>0.39</v>
      </c>
      <c r="H8620" t="str">
        <f t="shared" si="1208"/>
        <v>Charge</v>
      </c>
      <c r="I8620" s="3">
        <f t="shared" si="1213"/>
        <v>340</v>
      </c>
      <c r="J8620" s="3">
        <f t="shared" si="1214"/>
        <v>0</v>
      </c>
      <c r="K8620" s="3">
        <f>MIN(Inputs!$B$2, (Inputs!$B$8 - I8620)/Inputs!$B$9)</f>
        <v>0</v>
      </c>
      <c r="L8620" s="3">
        <f>MAX(MIN(Inputs!$B$2, I8620*Inputs!$B$10, Inputs!$B$8*Inputs!$B$4 - J8620), 0)</f>
        <v>170</v>
      </c>
      <c r="M8620" s="3">
        <f t="shared" si="1209"/>
        <v>0</v>
      </c>
      <c r="N8620" s="3">
        <f t="shared" si="1210"/>
        <v>0</v>
      </c>
      <c r="O8620" s="3">
        <f>IF(H8620="Reg", MIN(Inputs!$B$2, I8620*Inputs!$B$10, (Inputs!$B$8-I8620)/Inputs!$B$9), 0)</f>
        <v>0</v>
      </c>
      <c r="P8620" s="3">
        <f t="shared" si="1211"/>
        <v>0</v>
      </c>
      <c r="Q8620" s="3">
        <f t="shared" si="1212"/>
        <v>0</v>
      </c>
      <c r="R8620" s="3">
        <f>I8620 + M8620*Inputs!$B$9 - N8620/Inputs!$B$10</f>
        <v>340</v>
      </c>
    </row>
    <row r="8621" spans="1:18" x14ac:dyDescent="0.3">
      <c r="A8621" s="4">
        <v>46382.125</v>
      </c>
      <c r="B8621" s="3">
        <v>23.740000000000002</v>
      </c>
      <c r="C8621" s="3">
        <v>0.33</v>
      </c>
      <c r="D8621" s="3">
        <f t="shared" si="1206"/>
        <v>28.852187500000003</v>
      </c>
      <c r="E8621" s="3">
        <f>MAX(B8621 - D8621/Inputs!$B$5, 0)</f>
        <v>0</v>
      </c>
      <c r="F8621" s="3">
        <f>MAX(D8621*Inputs!$B$5 - B8621, 0)</f>
        <v>1.6499249999999996</v>
      </c>
      <c r="G8621" s="3">
        <f t="shared" si="1207"/>
        <v>0.33</v>
      </c>
      <c r="H8621" t="str">
        <f t="shared" si="1208"/>
        <v>Charge</v>
      </c>
      <c r="I8621" s="3">
        <f t="shared" si="1213"/>
        <v>340</v>
      </c>
      <c r="J8621" s="3">
        <f t="shared" si="1214"/>
        <v>0</v>
      </c>
      <c r="K8621" s="3">
        <f>MIN(Inputs!$B$2, (Inputs!$B$8 - I8621)/Inputs!$B$9)</f>
        <v>0</v>
      </c>
      <c r="L8621" s="3">
        <f>MAX(MIN(Inputs!$B$2, I8621*Inputs!$B$10, Inputs!$B$8*Inputs!$B$4 - J8621), 0)</f>
        <v>170</v>
      </c>
      <c r="M8621" s="3">
        <f t="shared" si="1209"/>
        <v>0</v>
      </c>
      <c r="N8621" s="3">
        <f t="shared" si="1210"/>
        <v>0</v>
      </c>
      <c r="O8621" s="3">
        <f>IF(H8621="Reg", MIN(Inputs!$B$2, I8621*Inputs!$B$10, (Inputs!$B$8-I8621)/Inputs!$B$9), 0)</f>
        <v>0</v>
      </c>
      <c r="P8621" s="3">
        <f t="shared" si="1211"/>
        <v>0</v>
      </c>
      <c r="Q8621" s="3">
        <f t="shared" si="1212"/>
        <v>0</v>
      </c>
      <c r="R8621" s="3">
        <f>I8621 + M8621*Inputs!$B$9 - N8621/Inputs!$B$10</f>
        <v>340</v>
      </c>
    </row>
    <row r="8622" spans="1:18" x14ac:dyDescent="0.3">
      <c r="A8622" s="4">
        <v>46382.166666666657</v>
      </c>
      <c r="B8622" s="3">
        <v>26.325000000000003</v>
      </c>
      <c r="C8622" s="3">
        <v>0.34</v>
      </c>
      <c r="D8622" s="3">
        <f t="shared" si="1206"/>
        <v>28.852187500000003</v>
      </c>
      <c r="E8622" s="3">
        <f>MAX(B8622 - D8622/Inputs!$B$5, 0)</f>
        <v>0</v>
      </c>
      <c r="F8622" s="3">
        <f>MAX(D8622*Inputs!$B$5 - B8622, 0)</f>
        <v>0</v>
      </c>
      <c r="G8622" s="3">
        <f t="shared" si="1207"/>
        <v>0.34</v>
      </c>
      <c r="H8622" t="str">
        <f t="shared" si="1208"/>
        <v>Reg</v>
      </c>
      <c r="I8622" s="3">
        <f t="shared" si="1213"/>
        <v>340</v>
      </c>
      <c r="J8622" s="3">
        <f t="shared" si="1214"/>
        <v>0</v>
      </c>
      <c r="K8622" s="3">
        <f>MIN(Inputs!$B$2, (Inputs!$B$8 - I8622)/Inputs!$B$9)</f>
        <v>0</v>
      </c>
      <c r="L8622" s="3">
        <f>MAX(MIN(Inputs!$B$2, I8622*Inputs!$B$10, Inputs!$B$8*Inputs!$B$4 - J8622), 0)</f>
        <v>170</v>
      </c>
      <c r="M8622" s="3">
        <f t="shared" si="1209"/>
        <v>0</v>
      </c>
      <c r="N8622" s="3">
        <f t="shared" si="1210"/>
        <v>0</v>
      </c>
      <c r="O8622" s="3">
        <f>IF(H8622="Reg", MIN(Inputs!$B$2, I8622*Inputs!$B$10, (Inputs!$B$8-I8622)/Inputs!$B$9), 0)</f>
        <v>0</v>
      </c>
      <c r="P8622" s="3">
        <f t="shared" si="1211"/>
        <v>0</v>
      </c>
      <c r="Q8622" s="3">
        <f t="shared" si="1212"/>
        <v>0</v>
      </c>
      <c r="R8622" s="3">
        <f>I8622 + M8622*Inputs!$B$9 - N8622/Inputs!$B$10</f>
        <v>340</v>
      </c>
    </row>
    <row r="8623" spans="1:18" x14ac:dyDescent="0.3">
      <c r="A8623" s="4">
        <v>46382.208333333343</v>
      </c>
      <c r="B8623" s="3">
        <v>32.262499999999996</v>
      </c>
      <c r="C8623" s="3">
        <v>0.35</v>
      </c>
      <c r="D8623" s="3">
        <f t="shared" si="1206"/>
        <v>28.852187500000003</v>
      </c>
      <c r="E8623" s="3">
        <f>MAX(B8623 - D8623/Inputs!$B$5, 0)</f>
        <v>0</v>
      </c>
      <c r="F8623" s="3">
        <f>MAX(D8623*Inputs!$B$5 - B8623, 0)</f>
        <v>0</v>
      </c>
      <c r="G8623" s="3">
        <f t="shared" si="1207"/>
        <v>0.35</v>
      </c>
      <c r="H8623" t="str">
        <f t="shared" si="1208"/>
        <v>Reg</v>
      </c>
      <c r="I8623" s="3">
        <f t="shared" si="1213"/>
        <v>340</v>
      </c>
      <c r="J8623" s="3">
        <f t="shared" si="1214"/>
        <v>0</v>
      </c>
      <c r="K8623" s="3">
        <f>MIN(Inputs!$B$2, (Inputs!$B$8 - I8623)/Inputs!$B$9)</f>
        <v>0</v>
      </c>
      <c r="L8623" s="3">
        <f>MAX(MIN(Inputs!$B$2, I8623*Inputs!$B$10, Inputs!$B$8*Inputs!$B$4 - J8623), 0)</f>
        <v>170</v>
      </c>
      <c r="M8623" s="3">
        <f t="shared" si="1209"/>
        <v>0</v>
      </c>
      <c r="N8623" s="3">
        <f t="shared" si="1210"/>
        <v>0</v>
      </c>
      <c r="O8623" s="3">
        <f>IF(H8623="Reg", MIN(Inputs!$B$2, I8623*Inputs!$B$10, (Inputs!$B$8-I8623)/Inputs!$B$9), 0)</f>
        <v>0</v>
      </c>
      <c r="P8623" s="3">
        <f t="shared" si="1211"/>
        <v>0</v>
      </c>
      <c r="Q8623" s="3">
        <f t="shared" si="1212"/>
        <v>0</v>
      </c>
      <c r="R8623" s="3">
        <f>I8623 + M8623*Inputs!$B$9 - N8623/Inputs!$B$10</f>
        <v>340</v>
      </c>
    </row>
    <row r="8624" spans="1:18" x14ac:dyDescent="0.3">
      <c r="A8624" s="4">
        <v>46382.25</v>
      </c>
      <c r="B8624" s="3">
        <v>31.47</v>
      </c>
      <c r="C8624" s="3">
        <v>0.5</v>
      </c>
      <c r="D8624" s="3">
        <f t="shared" si="1206"/>
        <v>28.852187500000003</v>
      </c>
      <c r="E8624" s="3">
        <f>MAX(B8624 - D8624/Inputs!$B$5, 0)</f>
        <v>0</v>
      </c>
      <c r="F8624" s="3">
        <f>MAX(D8624*Inputs!$B$5 - B8624, 0)</f>
        <v>0</v>
      </c>
      <c r="G8624" s="3">
        <f t="shared" si="1207"/>
        <v>0.5</v>
      </c>
      <c r="H8624" t="str">
        <f t="shared" si="1208"/>
        <v>Reg</v>
      </c>
      <c r="I8624" s="3">
        <f t="shared" si="1213"/>
        <v>340</v>
      </c>
      <c r="J8624" s="3">
        <f t="shared" si="1214"/>
        <v>0</v>
      </c>
      <c r="K8624" s="3">
        <f>MIN(Inputs!$B$2, (Inputs!$B$8 - I8624)/Inputs!$B$9)</f>
        <v>0</v>
      </c>
      <c r="L8624" s="3">
        <f>MAX(MIN(Inputs!$B$2, I8624*Inputs!$B$10, Inputs!$B$8*Inputs!$B$4 - J8624), 0)</f>
        <v>170</v>
      </c>
      <c r="M8624" s="3">
        <f t="shared" si="1209"/>
        <v>0</v>
      </c>
      <c r="N8624" s="3">
        <f t="shared" si="1210"/>
        <v>0</v>
      </c>
      <c r="O8624" s="3">
        <f>IF(H8624="Reg", MIN(Inputs!$B$2, I8624*Inputs!$B$10, (Inputs!$B$8-I8624)/Inputs!$B$9), 0)</f>
        <v>0</v>
      </c>
      <c r="P8624" s="3">
        <f t="shared" si="1211"/>
        <v>0</v>
      </c>
      <c r="Q8624" s="3">
        <f t="shared" si="1212"/>
        <v>0</v>
      </c>
      <c r="R8624" s="3">
        <f>I8624 + M8624*Inputs!$B$9 - N8624/Inputs!$B$10</f>
        <v>340</v>
      </c>
    </row>
    <row r="8625" spans="1:18" x14ac:dyDescent="0.3">
      <c r="A8625" s="4">
        <v>46382.291666666657</v>
      </c>
      <c r="B8625" s="3">
        <v>32.122499999999995</v>
      </c>
      <c r="C8625" s="3">
        <v>0.5</v>
      </c>
      <c r="D8625" s="3">
        <f t="shared" si="1206"/>
        <v>28.852187500000003</v>
      </c>
      <c r="E8625" s="3">
        <f>MAX(B8625 - D8625/Inputs!$B$5, 0)</f>
        <v>0</v>
      </c>
      <c r="F8625" s="3">
        <f>MAX(D8625*Inputs!$B$5 - B8625, 0)</f>
        <v>0</v>
      </c>
      <c r="G8625" s="3">
        <f t="shared" si="1207"/>
        <v>0.5</v>
      </c>
      <c r="H8625" t="str">
        <f t="shared" si="1208"/>
        <v>Reg</v>
      </c>
      <c r="I8625" s="3">
        <f t="shared" si="1213"/>
        <v>340</v>
      </c>
      <c r="J8625" s="3">
        <f t="shared" si="1214"/>
        <v>0</v>
      </c>
      <c r="K8625" s="3">
        <f>MIN(Inputs!$B$2, (Inputs!$B$8 - I8625)/Inputs!$B$9)</f>
        <v>0</v>
      </c>
      <c r="L8625" s="3">
        <f>MAX(MIN(Inputs!$B$2, I8625*Inputs!$B$10, Inputs!$B$8*Inputs!$B$4 - J8625), 0)</f>
        <v>170</v>
      </c>
      <c r="M8625" s="3">
        <f t="shared" si="1209"/>
        <v>0</v>
      </c>
      <c r="N8625" s="3">
        <f t="shared" si="1210"/>
        <v>0</v>
      </c>
      <c r="O8625" s="3">
        <f>IF(H8625="Reg", MIN(Inputs!$B$2, I8625*Inputs!$B$10, (Inputs!$B$8-I8625)/Inputs!$B$9), 0)</f>
        <v>0</v>
      </c>
      <c r="P8625" s="3">
        <f t="shared" si="1211"/>
        <v>0</v>
      </c>
      <c r="Q8625" s="3">
        <f t="shared" si="1212"/>
        <v>0</v>
      </c>
      <c r="R8625" s="3">
        <f>I8625 + M8625*Inputs!$B$9 - N8625/Inputs!$B$10</f>
        <v>340</v>
      </c>
    </row>
    <row r="8626" spans="1:18" x14ac:dyDescent="0.3">
      <c r="A8626" s="4">
        <v>46382.333333333343</v>
      </c>
      <c r="B8626" s="3">
        <v>20.987500000000001</v>
      </c>
      <c r="C8626" s="3">
        <v>0.75</v>
      </c>
      <c r="D8626" s="3">
        <f t="shared" si="1206"/>
        <v>28.852187500000003</v>
      </c>
      <c r="E8626" s="3">
        <f>MAX(B8626 - D8626/Inputs!$B$5, 0)</f>
        <v>0</v>
      </c>
      <c r="F8626" s="3">
        <f>MAX(D8626*Inputs!$B$5 - B8626, 0)</f>
        <v>4.4024250000000009</v>
      </c>
      <c r="G8626" s="3">
        <f t="shared" si="1207"/>
        <v>0.75</v>
      </c>
      <c r="H8626" t="str">
        <f t="shared" si="1208"/>
        <v>Charge</v>
      </c>
      <c r="I8626" s="3">
        <f t="shared" si="1213"/>
        <v>340</v>
      </c>
      <c r="J8626" s="3">
        <f t="shared" si="1214"/>
        <v>0</v>
      </c>
      <c r="K8626" s="3">
        <f>MIN(Inputs!$B$2, (Inputs!$B$8 - I8626)/Inputs!$B$9)</f>
        <v>0</v>
      </c>
      <c r="L8626" s="3">
        <f>MAX(MIN(Inputs!$B$2, I8626*Inputs!$B$10, Inputs!$B$8*Inputs!$B$4 - J8626), 0)</f>
        <v>170</v>
      </c>
      <c r="M8626" s="3">
        <f t="shared" si="1209"/>
        <v>0</v>
      </c>
      <c r="N8626" s="3">
        <f t="shared" si="1210"/>
        <v>0</v>
      </c>
      <c r="O8626" s="3">
        <f>IF(H8626="Reg", MIN(Inputs!$B$2, I8626*Inputs!$B$10, (Inputs!$B$8-I8626)/Inputs!$B$9), 0)</f>
        <v>0</v>
      </c>
      <c r="P8626" s="3">
        <f t="shared" si="1211"/>
        <v>0</v>
      </c>
      <c r="Q8626" s="3">
        <f t="shared" si="1212"/>
        <v>0</v>
      </c>
      <c r="R8626" s="3">
        <f>I8626 + M8626*Inputs!$B$9 - N8626/Inputs!$B$10</f>
        <v>340</v>
      </c>
    </row>
    <row r="8627" spans="1:18" x14ac:dyDescent="0.3">
      <c r="A8627" s="4">
        <v>46382.375</v>
      </c>
      <c r="B8627" s="3">
        <v>17.5425</v>
      </c>
      <c r="C8627" s="3">
        <v>0.57999999999999996</v>
      </c>
      <c r="D8627" s="3">
        <f t="shared" si="1206"/>
        <v>28.852187500000003</v>
      </c>
      <c r="E8627" s="3">
        <f>MAX(B8627 - D8627/Inputs!$B$5, 0)</f>
        <v>0</v>
      </c>
      <c r="F8627" s="3">
        <f>MAX(D8627*Inputs!$B$5 - B8627, 0)</f>
        <v>7.8474250000000012</v>
      </c>
      <c r="G8627" s="3">
        <f t="shared" si="1207"/>
        <v>0.57999999999999996</v>
      </c>
      <c r="H8627" t="str">
        <f t="shared" si="1208"/>
        <v>Charge</v>
      </c>
      <c r="I8627" s="3">
        <f t="shared" si="1213"/>
        <v>340</v>
      </c>
      <c r="J8627" s="3">
        <f t="shared" si="1214"/>
        <v>0</v>
      </c>
      <c r="K8627" s="3">
        <f>MIN(Inputs!$B$2, (Inputs!$B$8 - I8627)/Inputs!$B$9)</f>
        <v>0</v>
      </c>
      <c r="L8627" s="3">
        <f>MAX(MIN(Inputs!$B$2, I8627*Inputs!$B$10, Inputs!$B$8*Inputs!$B$4 - J8627), 0)</f>
        <v>170</v>
      </c>
      <c r="M8627" s="3">
        <f t="shared" si="1209"/>
        <v>0</v>
      </c>
      <c r="N8627" s="3">
        <f t="shared" si="1210"/>
        <v>0</v>
      </c>
      <c r="O8627" s="3">
        <f>IF(H8627="Reg", MIN(Inputs!$B$2, I8627*Inputs!$B$10, (Inputs!$B$8-I8627)/Inputs!$B$9), 0)</f>
        <v>0</v>
      </c>
      <c r="P8627" s="3">
        <f t="shared" si="1211"/>
        <v>0</v>
      </c>
      <c r="Q8627" s="3">
        <f t="shared" si="1212"/>
        <v>0</v>
      </c>
      <c r="R8627" s="3">
        <f>I8627 + M8627*Inputs!$B$9 - N8627/Inputs!$B$10</f>
        <v>340</v>
      </c>
    </row>
    <row r="8628" spans="1:18" x14ac:dyDescent="0.3">
      <c r="A8628" s="4">
        <v>46382.416666666657</v>
      </c>
      <c r="B8628" s="3">
        <v>20.854999999999997</v>
      </c>
      <c r="C8628" s="3">
        <v>0.49</v>
      </c>
      <c r="D8628" s="3">
        <f t="shared" si="1206"/>
        <v>28.852187500000003</v>
      </c>
      <c r="E8628" s="3">
        <f>MAX(B8628 - D8628/Inputs!$B$5, 0)</f>
        <v>0</v>
      </c>
      <c r="F8628" s="3">
        <f>MAX(D8628*Inputs!$B$5 - B8628, 0)</f>
        <v>4.5349250000000048</v>
      </c>
      <c r="G8628" s="3">
        <f t="shared" si="1207"/>
        <v>0.49</v>
      </c>
      <c r="H8628" t="str">
        <f t="shared" si="1208"/>
        <v>Charge</v>
      </c>
      <c r="I8628" s="3">
        <f t="shared" si="1213"/>
        <v>340</v>
      </c>
      <c r="J8628" s="3">
        <f t="shared" si="1214"/>
        <v>0</v>
      </c>
      <c r="K8628" s="3">
        <f>MIN(Inputs!$B$2, (Inputs!$B$8 - I8628)/Inputs!$B$9)</f>
        <v>0</v>
      </c>
      <c r="L8628" s="3">
        <f>MAX(MIN(Inputs!$B$2, I8628*Inputs!$B$10, Inputs!$B$8*Inputs!$B$4 - J8628), 0)</f>
        <v>170</v>
      </c>
      <c r="M8628" s="3">
        <f t="shared" si="1209"/>
        <v>0</v>
      </c>
      <c r="N8628" s="3">
        <f t="shared" si="1210"/>
        <v>0</v>
      </c>
      <c r="O8628" s="3">
        <f>IF(H8628="Reg", MIN(Inputs!$B$2, I8628*Inputs!$B$10, (Inputs!$B$8-I8628)/Inputs!$B$9), 0)</f>
        <v>0</v>
      </c>
      <c r="P8628" s="3">
        <f t="shared" si="1211"/>
        <v>0</v>
      </c>
      <c r="Q8628" s="3">
        <f t="shared" si="1212"/>
        <v>0</v>
      </c>
      <c r="R8628" s="3">
        <f>I8628 + M8628*Inputs!$B$9 - N8628/Inputs!$B$10</f>
        <v>340</v>
      </c>
    </row>
    <row r="8629" spans="1:18" x14ac:dyDescent="0.3">
      <c r="A8629" s="4">
        <v>46382.458333333343</v>
      </c>
      <c r="B8629" s="3">
        <v>20.752500000000001</v>
      </c>
      <c r="C8629" s="3">
        <v>0.38</v>
      </c>
      <c r="D8629" s="3">
        <f t="shared" si="1206"/>
        <v>28.852187500000003</v>
      </c>
      <c r="E8629" s="3">
        <f>MAX(B8629 - D8629/Inputs!$B$5, 0)</f>
        <v>0</v>
      </c>
      <c r="F8629" s="3">
        <f>MAX(D8629*Inputs!$B$5 - B8629, 0)</f>
        <v>4.6374250000000004</v>
      </c>
      <c r="G8629" s="3">
        <f t="shared" si="1207"/>
        <v>0.38</v>
      </c>
      <c r="H8629" t="str">
        <f t="shared" si="1208"/>
        <v>Charge</v>
      </c>
      <c r="I8629" s="3">
        <f t="shared" si="1213"/>
        <v>340</v>
      </c>
      <c r="J8629" s="3">
        <f t="shared" si="1214"/>
        <v>0</v>
      </c>
      <c r="K8629" s="3">
        <f>MIN(Inputs!$B$2, (Inputs!$B$8 - I8629)/Inputs!$B$9)</f>
        <v>0</v>
      </c>
      <c r="L8629" s="3">
        <f>MAX(MIN(Inputs!$B$2, I8629*Inputs!$B$10, Inputs!$B$8*Inputs!$B$4 - J8629), 0)</f>
        <v>170</v>
      </c>
      <c r="M8629" s="3">
        <f t="shared" si="1209"/>
        <v>0</v>
      </c>
      <c r="N8629" s="3">
        <f t="shared" si="1210"/>
        <v>0</v>
      </c>
      <c r="O8629" s="3">
        <f>IF(H8629="Reg", MIN(Inputs!$B$2, I8629*Inputs!$B$10, (Inputs!$B$8-I8629)/Inputs!$B$9), 0)</f>
        <v>0</v>
      </c>
      <c r="P8629" s="3">
        <f t="shared" si="1211"/>
        <v>0</v>
      </c>
      <c r="Q8629" s="3">
        <f t="shared" si="1212"/>
        <v>0</v>
      </c>
      <c r="R8629" s="3">
        <f>I8629 + M8629*Inputs!$B$9 - N8629/Inputs!$B$10</f>
        <v>340</v>
      </c>
    </row>
    <row r="8630" spans="1:18" x14ac:dyDescent="0.3">
      <c r="A8630" s="4">
        <v>46382.5</v>
      </c>
      <c r="B8630" s="3">
        <v>20.1875</v>
      </c>
      <c r="C8630" s="3">
        <v>0.33</v>
      </c>
      <c r="D8630" s="3">
        <f t="shared" si="1206"/>
        <v>28.852187500000003</v>
      </c>
      <c r="E8630" s="3">
        <f>MAX(B8630 - D8630/Inputs!$B$5, 0)</f>
        <v>0</v>
      </c>
      <c r="F8630" s="3">
        <f>MAX(D8630*Inputs!$B$5 - B8630, 0)</f>
        <v>5.2024250000000016</v>
      </c>
      <c r="G8630" s="3">
        <f t="shared" si="1207"/>
        <v>0.33</v>
      </c>
      <c r="H8630" t="str">
        <f t="shared" si="1208"/>
        <v>Charge</v>
      </c>
      <c r="I8630" s="3">
        <f t="shared" si="1213"/>
        <v>340</v>
      </c>
      <c r="J8630" s="3">
        <f t="shared" si="1214"/>
        <v>0</v>
      </c>
      <c r="K8630" s="3">
        <f>MIN(Inputs!$B$2, (Inputs!$B$8 - I8630)/Inputs!$B$9)</f>
        <v>0</v>
      </c>
      <c r="L8630" s="3">
        <f>MAX(MIN(Inputs!$B$2, I8630*Inputs!$B$10, Inputs!$B$8*Inputs!$B$4 - J8630), 0)</f>
        <v>170</v>
      </c>
      <c r="M8630" s="3">
        <f t="shared" si="1209"/>
        <v>0</v>
      </c>
      <c r="N8630" s="3">
        <f t="shared" si="1210"/>
        <v>0</v>
      </c>
      <c r="O8630" s="3">
        <f>IF(H8630="Reg", MIN(Inputs!$B$2, I8630*Inputs!$B$10, (Inputs!$B$8-I8630)/Inputs!$B$9), 0)</f>
        <v>0</v>
      </c>
      <c r="P8630" s="3">
        <f t="shared" si="1211"/>
        <v>0</v>
      </c>
      <c r="Q8630" s="3">
        <f t="shared" si="1212"/>
        <v>0</v>
      </c>
      <c r="R8630" s="3">
        <f>I8630 + M8630*Inputs!$B$9 - N8630/Inputs!$B$10</f>
        <v>340</v>
      </c>
    </row>
    <row r="8631" spans="1:18" x14ac:dyDescent="0.3">
      <c r="A8631" s="4">
        <v>46382.541666666657</v>
      </c>
      <c r="B8631" s="3">
        <v>18.932499999999997</v>
      </c>
      <c r="C8631" s="3">
        <v>0.47</v>
      </c>
      <c r="D8631" s="3">
        <f t="shared" si="1206"/>
        <v>28.852187500000003</v>
      </c>
      <c r="E8631" s="3">
        <f>MAX(B8631 - D8631/Inputs!$B$5, 0)</f>
        <v>0</v>
      </c>
      <c r="F8631" s="3">
        <f>MAX(D8631*Inputs!$B$5 - B8631, 0)</f>
        <v>6.4574250000000042</v>
      </c>
      <c r="G8631" s="3">
        <f t="shared" si="1207"/>
        <v>0.47</v>
      </c>
      <c r="H8631" t="str">
        <f t="shared" si="1208"/>
        <v>Charge</v>
      </c>
      <c r="I8631" s="3">
        <f t="shared" si="1213"/>
        <v>340</v>
      </c>
      <c r="J8631" s="3">
        <f t="shared" si="1214"/>
        <v>0</v>
      </c>
      <c r="K8631" s="3">
        <f>MIN(Inputs!$B$2, (Inputs!$B$8 - I8631)/Inputs!$B$9)</f>
        <v>0</v>
      </c>
      <c r="L8631" s="3">
        <f>MAX(MIN(Inputs!$B$2, I8631*Inputs!$B$10, Inputs!$B$8*Inputs!$B$4 - J8631), 0)</f>
        <v>170</v>
      </c>
      <c r="M8631" s="3">
        <f t="shared" si="1209"/>
        <v>0</v>
      </c>
      <c r="N8631" s="3">
        <f t="shared" si="1210"/>
        <v>0</v>
      </c>
      <c r="O8631" s="3">
        <f>IF(H8631="Reg", MIN(Inputs!$B$2, I8631*Inputs!$B$10, (Inputs!$B$8-I8631)/Inputs!$B$9), 0)</f>
        <v>0</v>
      </c>
      <c r="P8631" s="3">
        <f t="shared" si="1211"/>
        <v>0</v>
      </c>
      <c r="Q8631" s="3">
        <f t="shared" si="1212"/>
        <v>0</v>
      </c>
      <c r="R8631" s="3">
        <f>I8631 + M8631*Inputs!$B$9 - N8631/Inputs!$B$10</f>
        <v>340</v>
      </c>
    </row>
    <row r="8632" spans="1:18" x14ac:dyDescent="0.3">
      <c r="A8632" s="4">
        <v>46382.583333333343</v>
      </c>
      <c r="B8632" s="3">
        <v>17.059999999999999</v>
      </c>
      <c r="C8632" s="3">
        <v>0.5</v>
      </c>
      <c r="D8632" s="3">
        <f t="shared" si="1206"/>
        <v>28.852187500000003</v>
      </c>
      <c r="E8632" s="3">
        <f>MAX(B8632 - D8632/Inputs!$B$5, 0)</f>
        <v>0</v>
      </c>
      <c r="F8632" s="3">
        <f>MAX(D8632*Inputs!$B$5 - B8632, 0)</f>
        <v>8.3299250000000029</v>
      </c>
      <c r="G8632" s="3">
        <f t="shared" si="1207"/>
        <v>0.5</v>
      </c>
      <c r="H8632" t="str">
        <f t="shared" si="1208"/>
        <v>Charge</v>
      </c>
      <c r="I8632" s="3">
        <f t="shared" si="1213"/>
        <v>340</v>
      </c>
      <c r="J8632" s="3">
        <f t="shared" si="1214"/>
        <v>0</v>
      </c>
      <c r="K8632" s="3">
        <f>MIN(Inputs!$B$2, (Inputs!$B$8 - I8632)/Inputs!$B$9)</f>
        <v>0</v>
      </c>
      <c r="L8632" s="3">
        <f>MAX(MIN(Inputs!$B$2, I8632*Inputs!$B$10, Inputs!$B$8*Inputs!$B$4 - J8632), 0)</f>
        <v>170</v>
      </c>
      <c r="M8632" s="3">
        <f t="shared" si="1209"/>
        <v>0</v>
      </c>
      <c r="N8632" s="3">
        <f t="shared" si="1210"/>
        <v>0</v>
      </c>
      <c r="O8632" s="3">
        <f>IF(H8632="Reg", MIN(Inputs!$B$2, I8632*Inputs!$B$10, (Inputs!$B$8-I8632)/Inputs!$B$9), 0)</f>
        <v>0</v>
      </c>
      <c r="P8632" s="3">
        <f t="shared" si="1211"/>
        <v>0</v>
      </c>
      <c r="Q8632" s="3">
        <f t="shared" si="1212"/>
        <v>0</v>
      </c>
      <c r="R8632" s="3">
        <f>I8632 + M8632*Inputs!$B$9 - N8632/Inputs!$B$10</f>
        <v>340</v>
      </c>
    </row>
    <row r="8633" spans="1:18" x14ac:dyDescent="0.3">
      <c r="A8633" s="4">
        <v>46382.625</v>
      </c>
      <c r="B8633" s="3">
        <v>17.815000000000001</v>
      </c>
      <c r="C8633" s="3">
        <v>0.5</v>
      </c>
      <c r="D8633" s="3">
        <f t="shared" si="1206"/>
        <v>28.852187500000003</v>
      </c>
      <c r="E8633" s="3">
        <f>MAX(B8633 - D8633/Inputs!$B$5, 0)</f>
        <v>0</v>
      </c>
      <c r="F8633" s="3">
        <f>MAX(D8633*Inputs!$B$5 - B8633, 0)</f>
        <v>7.5749250000000004</v>
      </c>
      <c r="G8633" s="3">
        <f t="shared" si="1207"/>
        <v>0.5</v>
      </c>
      <c r="H8633" t="str">
        <f t="shared" si="1208"/>
        <v>Charge</v>
      </c>
      <c r="I8633" s="3">
        <f t="shared" si="1213"/>
        <v>340</v>
      </c>
      <c r="J8633" s="3">
        <f t="shared" si="1214"/>
        <v>0</v>
      </c>
      <c r="K8633" s="3">
        <f>MIN(Inputs!$B$2, (Inputs!$B$8 - I8633)/Inputs!$B$9)</f>
        <v>0</v>
      </c>
      <c r="L8633" s="3">
        <f>MAX(MIN(Inputs!$B$2, I8633*Inputs!$B$10, Inputs!$B$8*Inputs!$B$4 - J8633), 0)</f>
        <v>170</v>
      </c>
      <c r="M8633" s="3">
        <f t="shared" si="1209"/>
        <v>0</v>
      </c>
      <c r="N8633" s="3">
        <f t="shared" si="1210"/>
        <v>0</v>
      </c>
      <c r="O8633" s="3">
        <f>IF(H8633="Reg", MIN(Inputs!$B$2, I8633*Inputs!$B$10, (Inputs!$B$8-I8633)/Inputs!$B$9), 0)</f>
        <v>0</v>
      </c>
      <c r="P8633" s="3">
        <f t="shared" si="1211"/>
        <v>0</v>
      </c>
      <c r="Q8633" s="3">
        <f t="shared" si="1212"/>
        <v>0</v>
      </c>
      <c r="R8633" s="3">
        <f>I8633 + M8633*Inputs!$B$9 - N8633/Inputs!$B$10</f>
        <v>340</v>
      </c>
    </row>
    <row r="8634" spans="1:18" x14ac:dyDescent="0.3">
      <c r="A8634" s="4">
        <v>46382.666666666657</v>
      </c>
      <c r="B8634" s="3">
        <v>38.15</v>
      </c>
      <c r="C8634" s="3">
        <v>0.65</v>
      </c>
      <c r="D8634" s="3">
        <f t="shared" si="1206"/>
        <v>28.852187500000003</v>
      </c>
      <c r="E8634" s="3">
        <f>MAX(B8634 - D8634/Inputs!$B$5, 0)</f>
        <v>5.3634232954545382</v>
      </c>
      <c r="F8634" s="3">
        <f>MAX(D8634*Inputs!$B$5 - B8634, 0)</f>
        <v>0</v>
      </c>
      <c r="G8634" s="3">
        <f t="shared" si="1207"/>
        <v>0.65</v>
      </c>
      <c r="H8634" t="str">
        <f t="shared" si="1208"/>
        <v>Discharge</v>
      </c>
      <c r="I8634" s="3">
        <f t="shared" si="1213"/>
        <v>340</v>
      </c>
      <c r="J8634" s="3">
        <f t="shared" si="1214"/>
        <v>0</v>
      </c>
      <c r="K8634" s="3">
        <f>MIN(Inputs!$B$2, (Inputs!$B$8 - I8634)/Inputs!$B$9)</f>
        <v>0</v>
      </c>
      <c r="L8634" s="3">
        <f>MAX(MIN(Inputs!$B$2, I8634*Inputs!$B$10, Inputs!$B$8*Inputs!$B$4 - J8634), 0)</f>
        <v>170</v>
      </c>
      <c r="M8634" s="3">
        <f t="shared" si="1209"/>
        <v>0</v>
      </c>
      <c r="N8634" s="3">
        <f t="shared" si="1210"/>
        <v>170</v>
      </c>
      <c r="O8634" s="3">
        <f>IF(H8634="Reg", MIN(Inputs!$B$2, I8634*Inputs!$B$10, (Inputs!$B$8-I8634)/Inputs!$B$9), 0)</f>
        <v>0</v>
      </c>
      <c r="P8634" s="3">
        <f t="shared" si="1211"/>
        <v>6485.5</v>
      </c>
      <c r="Q8634" s="3">
        <f t="shared" si="1212"/>
        <v>0</v>
      </c>
      <c r="R8634" s="3">
        <f>I8634 + M8634*Inputs!$B$9 - N8634/Inputs!$B$10</f>
        <v>158.77939109773115</v>
      </c>
    </row>
    <row r="8635" spans="1:18" x14ac:dyDescent="0.3">
      <c r="A8635" s="4">
        <v>46382.708333333343</v>
      </c>
      <c r="B8635" s="3">
        <v>66.765000000000001</v>
      </c>
      <c r="C8635" s="3">
        <v>4</v>
      </c>
      <c r="D8635" s="3">
        <f t="shared" si="1206"/>
        <v>28.852187500000003</v>
      </c>
      <c r="E8635" s="3">
        <f>MAX(B8635 - D8635/Inputs!$B$5, 0)</f>
        <v>33.97842329545454</v>
      </c>
      <c r="F8635" s="3">
        <f>MAX(D8635*Inputs!$B$5 - B8635, 0)</f>
        <v>0</v>
      </c>
      <c r="G8635" s="3">
        <f t="shared" si="1207"/>
        <v>4</v>
      </c>
      <c r="H8635" t="str">
        <f t="shared" si="1208"/>
        <v>Discharge</v>
      </c>
      <c r="I8635" s="3">
        <f t="shared" si="1213"/>
        <v>158.77939109773115</v>
      </c>
      <c r="J8635" s="3">
        <f t="shared" si="1214"/>
        <v>170</v>
      </c>
      <c r="K8635" s="3">
        <f>MIN(Inputs!$B$2, (Inputs!$B$8 - I8635)/Inputs!$B$9)</f>
        <v>170</v>
      </c>
      <c r="L8635" s="3">
        <f>MAX(MIN(Inputs!$B$2, I8635*Inputs!$B$10, Inputs!$B$8*Inputs!$B$4 - J8635), 0)</f>
        <v>148.94827166799323</v>
      </c>
      <c r="M8635" s="3">
        <f t="shared" si="1209"/>
        <v>0</v>
      </c>
      <c r="N8635" s="3">
        <f t="shared" si="1210"/>
        <v>148.94827166799323</v>
      </c>
      <c r="O8635" s="3">
        <f>IF(H8635="Reg", MIN(Inputs!$B$2, I8635*Inputs!$B$10, (Inputs!$B$8-I8635)/Inputs!$B$9), 0)</f>
        <v>0</v>
      </c>
      <c r="P8635" s="3">
        <f t="shared" si="1211"/>
        <v>9944.5313579135673</v>
      </c>
      <c r="Q8635" s="3">
        <f t="shared" si="1212"/>
        <v>0</v>
      </c>
      <c r="R8635" s="3">
        <f>I8635 + M8635*Inputs!$B$9 - N8635/Inputs!$B$10</f>
        <v>0</v>
      </c>
    </row>
    <row r="8636" spans="1:18" x14ac:dyDescent="0.3">
      <c r="A8636" s="4">
        <v>46382.75</v>
      </c>
      <c r="B8636" s="3">
        <v>43.034999999999997</v>
      </c>
      <c r="C8636" s="3">
        <v>3.02</v>
      </c>
      <c r="D8636" s="3">
        <f t="shared" si="1206"/>
        <v>28.852187500000003</v>
      </c>
      <c r="E8636" s="3">
        <f>MAX(B8636 - D8636/Inputs!$B$5, 0)</f>
        <v>10.248423295454536</v>
      </c>
      <c r="F8636" s="3">
        <f>MAX(D8636*Inputs!$B$5 - B8636, 0)</f>
        <v>0</v>
      </c>
      <c r="G8636" s="3">
        <f t="shared" si="1207"/>
        <v>3.02</v>
      </c>
      <c r="H8636" t="str">
        <f t="shared" si="1208"/>
        <v>Discharge</v>
      </c>
      <c r="I8636" s="3">
        <f t="shared" si="1213"/>
        <v>0</v>
      </c>
      <c r="J8636" s="3">
        <f t="shared" si="1214"/>
        <v>318.94827166799325</v>
      </c>
      <c r="K8636" s="3">
        <f>MIN(Inputs!$B$2, (Inputs!$B$8 - I8636)/Inputs!$B$9)</f>
        <v>170</v>
      </c>
      <c r="L8636" s="3">
        <f>MAX(MIN(Inputs!$B$2, I8636*Inputs!$B$10, Inputs!$B$8*Inputs!$B$4 - J8636), 0)</f>
        <v>0</v>
      </c>
      <c r="M8636" s="3">
        <f t="shared" si="1209"/>
        <v>0</v>
      </c>
      <c r="N8636" s="3">
        <f t="shared" si="1210"/>
        <v>0</v>
      </c>
      <c r="O8636" s="3">
        <f>IF(H8636="Reg", MIN(Inputs!$B$2, I8636*Inputs!$B$10, (Inputs!$B$8-I8636)/Inputs!$B$9), 0)</f>
        <v>0</v>
      </c>
      <c r="P8636" s="3">
        <f t="shared" si="1211"/>
        <v>0</v>
      </c>
      <c r="Q8636" s="3">
        <f t="shared" si="1212"/>
        <v>0</v>
      </c>
      <c r="R8636" s="3">
        <f>I8636 + M8636*Inputs!$B$9 - N8636/Inputs!$B$10</f>
        <v>0</v>
      </c>
    </row>
    <row r="8637" spans="1:18" x14ac:dyDescent="0.3">
      <c r="A8637" s="4">
        <v>46382.791666666657</v>
      </c>
      <c r="B8637" s="3">
        <v>39.704999999999998</v>
      </c>
      <c r="C8637" s="3">
        <v>0.5</v>
      </c>
      <c r="D8637" s="3">
        <f t="shared" si="1206"/>
        <v>28.852187500000003</v>
      </c>
      <c r="E8637" s="3">
        <f>MAX(B8637 - D8637/Inputs!$B$5, 0)</f>
        <v>6.9184232954545379</v>
      </c>
      <c r="F8637" s="3">
        <f>MAX(D8637*Inputs!$B$5 - B8637, 0)</f>
        <v>0</v>
      </c>
      <c r="G8637" s="3">
        <f t="shared" si="1207"/>
        <v>0.5</v>
      </c>
      <c r="H8637" t="str">
        <f t="shared" si="1208"/>
        <v>Discharge</v>
      </c>
      <c r="I8637" s="3">
        <f t="shared" si="1213"/>
        <v>0</v>
      </c>
      <c r="J8637" s="3">
        <f t="shared" si="1214"/>
        <v>318.94827166799325</v>
      </c>
      <c r="K8637" s="3">
        <f>MIN(Inputs!$B$2, (Inputs!$B$8 - I8637)/Inputs!$B$9)</f>
        <v>170</v>
      </c>
      <c r="L8637" s="3">
        <f>MAX(MIN(Inputs!$B$2, I8637*Inputs!$B$10, Inputs!$B$8*Inputs!$B$4 - J8637), 0)</f>
        <v>0</v>
      </c>
      <c r="M8637" s="3">
        <f t="shared" si="1209"/>
        <v>0</v>
      </c>
      <c r="N8637" s="3">
        <f t="shared" si="1210"/>
        <v>0</v>
      </c>
      <c r="O8637" s="3">
        <f>IF(H8637="Reg", MIN(Inputs!$B$2, I8637*Inputs!$B$10, (Inputs!$B$8-I8637)/Inputs!$B$9), 0)</f>
        <v>0</v>
      </c>
      <c r="P8637" s="3">
        <f t="shared" si="1211"/>
        <v>0</v>
      </c>
      <c r="Q8637" s="3">
        <f t="shared" si="1212"/>
        <v>0</v>
      </c>
      <c r="R8637" s="3">
        <f>I8637 + M8637*Inputs!$B$9 - N8637/Inputs!$B$10</f>
        <v>0</v>
      </c>
    </row>
    <row r="8638" spans="1:18" x14ac:dyDescent="0.3">
      <c r="A8638" s="4">
        <v>46382.833333333343</v>
      </c>
      <c r="B8638" s="3">
        <v>38.172499999999999</v>
      </c>
      <c r="C8638" s="3">
        <v>0.86</v>
      </c>
      <c r="D8638" s="3">
        <f t="shared" si="1206"/>
        <v>28.852187500000003</v>
      </c>
      <c r="E8638" s="3">
        <f>MAX(B8638 - D8638/Inputs!$B$5, 0)</f>
        <v>5.3859232954545391</v>
      </c>
      <c r="F8638" s="3">
        <f>MAX(D8638*Inputs!$B$5 - B8638, 0)</f>
        <v>0</v>
      </c>
      <c r="G8638" s="3">
        <f t="shared" si="1207"/>
        <v>0.86</v>
      </c>
      <c r="H8638" t="str">
        <f t="shared" si="1208"/>
        <v>Discharge</v>
      </c>
      <c r="I8638" s="3">
        <f t="shared" si="1213"/>
        <v>0</v>
      </c>
      <c r="J8638" s="3">
        <f t="shared" si="1214"/>
        <v>318.94827166799325</v>
      </c>
      <c r="K8638" s="3">
        <f>MIN(Inputs!$B$2, (Inputs!$B$8 - I8638)/Inputs!$B$9)</f>
        <v>170</v>
      </c>
      <c r="L8638" s="3">
        <f>MAX(MIN(Inputs!$B$2, I8638*Inputs!$B$10, Inputs!$B$8*Inputs!$B$4 - J8638), 0)</f>
        <v>0</v>
      </c>
      <c r="M8638" s="3">
        <f t="shared" si="1209"/>
        <v>0</v>
      </c>
      <c r="N8638" s="3">
        <f t="shared" si="1210"/>
        <v>0</v>
      </c>
      <c r="O8638" s="3">
        <f>IF(H8638="Reg", MIN(Inputs!$B$2, I8638*Inputs!$B$10, (Inputs!$B$8-I8638)/Inputs!$B$9), 0)</f>
        <v>0</v>
      </c>
      <c r="P8638" s="3">
        <f t="shared" si="1211"/>
        <v>0</v>
      </c>
      <c r="Q8638" s="3">
        <f t="shared" si="1212"/>
        <v>0</v>
      </c>
      <c r="R8638" s="3">
        <f>I8638 + M8638*Inputs!$B$9 - N8638/Inputs!$B$10</f>
        <v>0</v>
      </c>
    </row>
    <row r="8639" spans="1:18" x14ac:dyDescent="0.3">
      <c r="A8639" s="4">
        <v>46382.875</v>
      </c>
      <c r="B8639" s="3">
        <v>39.197500000000005</v>
      </c>
      <c r="C8639" s="3">
        <v>1.05</v>
      </c>
      <c r="D8639" s="3">
        <f t="shared" si="1206"/>
        <v>28.852187500000003</v>
      </c>
      <c r="E8639" s="3">
        <f>MAX(B8639 - D8639/Inputs!$B$5, 0)</f>
        <v>6.4109232954545448</v>
      </c>
      <c r="F8639" s="3">
        <f>MAX(D8639*Inputs!$B$5 - B8639, 0)</f>
        <v>0</v>
      </c>
      <c r="G8639" s="3">
        <f t="shared" si="1207"/>
        <v>1.05</v>
      </c>
      <c r="H8639" t="str">
        <f t="shared" si="1208"/>
        <v>Discharge</v>
      </c>
      <c r="I8639" s="3">
        <f t="shared" si="1213"/>
        <v>0</v>
      </c>
      <c r="J8639" s="3">
        <f t="shared" si="1214"/>
        <v>318.94827166799325</v>
      </c>
      <c r="K8639" s="3">
        <f>MIN(Inputs!$B$2, (Inputs!$B$8 - I8639)/Inputs!$B$9)</f>
        <v>170</v>
      </c>
      <c r="L8639" s="3">
        <f>MAX(MIN(Inputs!$B$2, I8639*Inputs!$B$10, Inputs!$B$8*Inputs!$B$4 - J8639), 0)</f>
        <v>0</v>
      </c>
      <c r="M8639" s="3">
        <f t="shared" si="1209"/>
        <v>0</v>
      </c>
      <c r="N8639" s="3">
        <f t="shared" si="1210"/>
        <v>0</v>
      </c>
      <c r="O8639" s="3">
        <f>IF(H8639="Reg", MIN(Inputs!$B$2, I8639*Inputs!$B$10, (Inputs!$B$8-I8639)/Inputs!$B$9), 0)</f>
        <v>0</v>
      </c>
      <c r="P8639" s="3">
        <f t="shared" si="1211"/>
        <v>0</v>
      </c>
      <c r="Q8639" s="3">
        <f t="shared" si="1212"/>
        <v>0</v>
      </c>
      <c r="R8639" s="3">
        <f>I8639 + M8639*Inputs!$B$9 - N8639/Inputs!$B$10</f>
        <v>0</v>
      </c>
    </row>
    <row r="8640" spans="1:18" x14ac:dyDescent="0.3">
      <c r="A8640" s="4">
        <v>46382.916666666657</v>
      </c>
      <c r="B8640" s="3">
        <v>38.8825</v>
      </c>
      <c r="C8640" s="3">
        <v>0.88</v>
      </c>
      <c r="D8640" s="3">
        <f t="shared" si="1206"/>
        <v>28.852187500000003</v>
      </c>
      <c r="E8640" s="3">
        <f>MAX(B8640 - D8640/Inputs!$B$5, 0)</f>
        <v>6.0959232954545399</v>
      </c>
      <c r="F8640" s="3">
        <f>MAX(D8640*Inputs!$B$5 - B8640, 0)</f>
        <v>0</v>
      </c>
      <c r="G8640" s="3">
        <f t="shared" si="1207"/>
        <v>0.88</v>
      </c>
      <c r="H8640" t="str">
        <f t="shared" si="1208"/>
        <v>Discharge</v>
      </c>
      <c r="I8640" s="3">
        <f t="shared" si="1213"/>
        <v>0</v>
      </c>
      <c r="J8640" s="3">
        <f t="shared" si="1214"/>
        <v>318.94827166799325</v>
      </c>
      <c r="K8640" s="3">
        <f>MIN(Inputs!$B$2, (Inputs!$B$8 - I8640)/Inputs!$B$9)</f>
        <v>170</v>
      </c>
      <c r="L8640" s="3">
        <f>MAX(MIN(Inputs!$B$2, I8640*Inputs!$B$10, Inputs!$B$8*Inputs!$B$4 - J8640), 0)</f>
        <v>0</v>
      </c>
      <c r="M8640" s="3">
        <f t="shared" si="1209"/>
        <v>0</v>
      </c>
      <c r="N8640" s="3">
        <f t="shared" si="1210"/>
        <v>0</v>
      </c>
      <c r="O8640" s="3">
        <f>IF(H8640="Reg", MIN(Inputs!$B$2, I8640*Inputs!$B$10, (Inputs!$B$8-I8640)/Inputs!$B$9), 0)</f>
        <v>0</v>
      </c>
      <c r="P8640" s="3">
        <f t="shared" si="1211"/>
        <v>0</v>
      </c>
      <c r="Q8640" s="3">
        <f t="shared" si="1212"/>
        <v>0</v>
      </c>
      <c r="R8640" s="3">
        <f>I8640 + M8640*Inputs!$B$9 - N8640/Inputs!$B$10</f>
        <v>0</v>
      </c>
    </row>
    <row r="8641" spans="1:18" x14ac:dyDescent="0.3">
      <c r="A8641" s="4">
        <v>46382.958333333343</v>
      </c>
      <c r="B8641" s="3">
        <v>22.502500000000001</v>
      </c>
      <c r="C8641" s="3">
        <v>0.88</v>
      </c>
      <c r="D8641" s="3">
        <f t="shared" si="1206"/>
        <v>28.852187500000003</v>
      </c>
      <c r="E8641" s="3">
        <f>MAX(B8641 - D8641/Inputs!$B$5, 0)</f>
        <v>0</v>
      </c>
      <c r="F8641" s="3">
        <f>MAX(D8641*Inputs!$B$5 - B8641, 0)</f>
        <v>2.8874250000000004</v>
      </c>
      <c r="G8641" s="3">
        <f t="shared" si="1207"/>
        <v>0.88</v>
      </c>
      <c r="H8641" t="str">
        <f t="shared" si="1208"/>
        <v>Charge</v>
      </c>
      <c r="I8641" s="3">
        <f t="shared" si="1213"/>
        <v>0</v>
      </c>
      <c r="J8641" s="3">
        <f t="shared" si="1214"/>
        <v>318.94827166799325</v>
      </c>
      <c r="K8641" s="3">
        <f>MIN(Inputs!$B$2, (Inputs!$B$8 - I8641)/Inputs!$B$9)</f>
        <v>170</v>
      </c>
      <c r="L8641" s="3">
        <f>MAX(MIN(Inputs!$B$2, I8641*Inputs!$B$10, Inputs!$B$8*Inputs!$B$4 - J8641), 0)</f>
        <v>0</v>
      </c>
      <c r="M8641" s="3">
        <f t="shared" si="1209"/>
        <v>170</v>
      </c>
      <c r="N8641" s="3">
        <f t="shared" si="1210"/>
        <v>0</v>
      </c>
      <c r="O8641" s="3">
        <f>IF(H8641="Reg", MIN(Inputs!$B$2, I8641*Inputs!$B$10, (Inputs!$B$8-I8641)/Inputs!$B$9), 0)</f>
        <v>0</v>
      </c>
      <c r="P8641" s="3">
        <f t="shared" si="1211"/>
        <v>-3825.4250000000002</v>
      </c>
      <c r="Q8641" s="3">
        <f t="shared" si="1212"/>
        <v>0</v>
      </c>
      <c r="R8641" s="3">
        <f>I8641 + M8641*Inputs!$B$9 - N8641/Inputs!$B$10</f>
        <v>159.4741358339966</v>
      </c>
    </row>
    <row r="8642" spans="1:18" x14ac:dyDescent="0.3">
      <c r="A8642" s="4">
        <v>46383</v>
      </c>
      <c r="B8642" s="3">
        <v>-31.779999999999998</v>
      </c>
      <c r="C8642" s="3">
        <v>0.5</v>
      </c>
      <c r="D8642" s="3">
        <f t="shared" ref="D8642:D8705" si="1215">AVERAGEIFS(B:B, A:A, "&gt;="&amp;INT(A8642), A:A, "&lt;"&amp;INT(A8642)+1)</f>
        <v>-10.500624999999998</v>
      </c>
      <c r="E8642" s="3">
        <f>MAX(B8642 - D8642/Inputs!$B$5, 0)</f>
        <v>0</v>
      </c>
      <c r="F8642" s="3">
        <f>MAX(D8642*Inputs!$B$5 - B8642, 0)</f>
        <v>22.539450000000002</v>
      </c>
      <c r="G8642" s="3">
        <f t="shared" ref="G8642:G8705" si="1216">C8642</f>
        <v>0.5</v>
      </c>
      <c r="H8642" t="str">
        <f t="shared" ref="H8642:H8705" si="1217">IF(MAX(E8642, F8642, G8642)&lt;=0, "Idle", IF(AND(G8642&gt;=E8642, G8642&gt;=F8642), "Reg", IF(E8642&gt;=F8642, "Discharge", "Charge")))</f>
        <v>Charge</v>
      </c>
      <c r="I8642" s="3">
        <f t="shared" si="1213"/>
        <v>159.4741358339966</v>
      </c>
      <c r="J8642" s="3">
        <f t="shared" si="1214"/>
        <v>0</v>
      </c>
      <c r="K8642" s="3">
        <f>MIN(Inputs!$B$2, (Inputs!$B$8 - I8642)/Inputs!$B$9)</f>
        <v>170</v>
      </c>
      <c r="L8642" s="3">
        <f>MAX(MIN(Inputs!$B$2, I8642*Inputs!$B$10, Inputs!$B$8*Inputs!$B$4 - J8642), 0)</f>
        <v>149.6</v>
      </c>
      <c r="M8642" s="3">
        <f t="shared" ref="M8642:M8705" si="1218">IF(H8642="Charge", K8642, 0)</f>
        <v>170</v>
      </c>
      <c r="N8642" s="3">
        <f t="shared" ref="N8642:N8705" si="1219">IF(H8642="Discharge", L8642, 0)</f>
        <v>0</v>
      </c>
      <c r="O8642" s="3">
        <f>IF(H8642="Reg", MIN(Inputs!$B$2, I8642*Inputs!$B$10, (Inputs!$B$8-I8642)/Inputs!$B$9), 0)</f>
        <v>0</v>
      </c>
      <c r="P8642" s="3">
        <f t="shared" ref="P8642:P8705" si="1220">(N8642 - M8642) * B8642</f>
        <v>5402.5999999999995</v>
      </c>
      <c r="Q8642" s="3">
        <f t="shared" ref="Q8642:Q8705" si="1221">O8642 * C8642</f>
        <v>0</v>
      </c>
      <c r="R8642" s="3">
        <f>I8642 + M8642*Inputs!$B$9 - N8642/Inputs!$B$10</f>
        <v>318.9482716679932</v>
      </c>
    </row>
    <row r="8643" spans="1:18" x14ac:dyDescent="0.3">
      <c r="A8643" s="4">
        <v>46383.041666666657</v>
      </c>
      <c r="B8643" s="3">
        <v>-31.805</v>
      </c>
      <c r="C8643" s="3">
        <v>0.35</v>
      </c>
      <c r="D8643" s="3">
        <f t="shared" si="1215"/>
        <v>-10.500624999999998</v>
      </c>
      <c r="E8643" s="3">
        <f>MAX(B8643 - D8643/Inputs!$B$5, 0)</f>
        <v>0</v>
      </c>
      <c r="F8643" s="3">
        <f>MAX(D8643*Inputs!$B$5 - B8643, 0)</f>
        <v>22.564450000000001</v>
      </c>
      <c r="G8643" s="3">
        <f t="shared" si="1216"/>
        <v>0.35</v>
      </c>
      <c r="H8643" t="str">
        <f t="shared" si="1217"/>
        <v>Charge</v>
      </c>
      <c r="I8643" s="3">
        <f t="shared" ref="I8643:I8706" si="1222">R8642</f>
        <v>318.9482716679932</v>
      </c>
      <c r="J8643" s="3">
        <f t="shared" ref="J8643:J8706" si="1223">IF(INT(A8643)=INT(A8642), J8642 + N8642, 0)</f>
        <v>0</v>
      </c>
      <c r="K8643" s="3">
        <f>MIN(Inputs!$B$2, (Inputs!$B$8 - I8643)/Inputs!$B$9)</f>
        <v>22.44121780453775</v>
      </c>
      <c r="L8643" s="3">
        <f>MAX(MIN(Inputs!$B$2, I8643*Inputs!$B$10, Inputs!$B$8*Inputs!$B$4 - J8643), 0)</f>
        <v>170</v>
      </c>
      <c r="M8643" s="3">
        <f t="shared" si="1218"/>
        <v>22.44121780453775</v>
      </c>
      <c r="N8643" s="3">
        <f t="shared" si="1219"/>
        <v>0</v>
      </c>
      <c r="O8643" s="3">
        <f>IF(H8643="Reg", MIN(Inputs!$B$2, I8643*Inputs!$B$10, (Inputs!$B$8-I8643)/Inputs!$B$9), 0)</f>
        <v>0</v>
      </c>
      <c r="P8643" s="3">
        <f t="shared" si="1220"/>
        <v>713.74293227332316</v>
      </c>
      <c r="Q8643" s="3">
        <f t="shared" si="1221"/>
        <v>0</v>
      </c>
      <c r="R8643" s="3">
        <f>I8643 + M8643*Inputs!$B$9 - N8643/Inputs!$B$10</f>
        <v>340</v>
      </c>
    </row>
    <row r="8644" spans="1:18" x14ac:dyDescent="0.3">
      <c r="A8644" s="4">
        <v>46383.083333333343</v>
      </c>
      <c r="B8644" s="3">
        <v>-32.64</v>
      </c>
      <c r="C8644" s="3">
        <v>0.33</v>
      </c>
      <c r="D8644" s="3">
        <f t="shared" si="1215"/>
        <v>-10.500624999999998</v>
      </c>
      <c r="E8644" s="3">
        <f>MAX(B8644 - D8644/Inputs!$B$5, 0)</f>
        <v>0</v>
      </c>
      <c r="F8644" s="3">
        <f>MAX(D8644*Inputs!$B$5 - B8644, 0)</f>
        <v>23.399450000000002</v>
      </c>
      <c r="G8644" s="3">
        <f t="shared" si="1216"/>
        <v>0.33</v>
      </c>
      <c r="H8644" t="str">
        <f t="shared" si="1217"/>
        <v>Charge</v>
      </c>
      <c r="I8644" s="3">
        <f t="shared" si="1222"/>
        <v>340</v>
      </c>
      <c r="J8644" s="3">
        <f t="shared" si="1223"/>
        <v>0</v>
      </c>
      <c r="K8644" s="3">
        <f>MIN(Inputs!$B$2, (Inputs!$B$8 - I8644)/Inputs!$B$9)</f>
        <v>0</v>
      </c>
      <c r="L8644" s="3">
        <f>MAX(MIN(Inputs!$B$2, I8644*Inputs!$B$10, Inputs!$B$8*Inputs!$B$4 - J8644), 0)</f>
        <v>170</v>
      </c>
      <c r="M8644" s="3">
        <f t="shared" si="1218"/>
        <v>0</v>
      </c>
      <c r="N8644" s="3">
        <f t="shared" si="1219"/>
        <v>0</v>
      </c>
      <c r="O8644" s="3">
        <f>IF(H8644="Reg", MIN(Inputs!$B$2, I8644*Inputs!$B$10, (Inputs!$B$8-I8644)/Inputs!$B$9), 0)</f>
        <v>0</v>
      </c>
      <c r="P8644" s="3">
        <f t="shared" si="1220"/>
        <v>0</v>
      </c>
      <c r="Q8644" s="3">
        <f t="shared" si="1221"/>
        <v>0</v>
      </c>
      <c r="R8644" s="3">
        <f>I8644 + M8644*Inputs!$B$9 - N8644/Inputs!$B$10</f>
        <v>340</v>
      </c>
    </row>
    <row r="8645" spans="1:18" x14ac:dyDescent="0.3">
      <c r="A8645" s="4">
        <v>46383.125</v>
      </c>
      <c r="B8645" s="3">
        <v>-31.907499999999999</v>
      </c>
      <c r="C8645" s="3">
        <v>0.33</v>
      </c>
      <c r="D8645" s="3">
        <f t="shared" si="1215"/>
        <v>-10.500624999999998</v>
      </c>
      <c r="E8645" s="3">
        <f>MAX(B8645 - D8645/Inputs!$B$5, 0)</f>
        <v>0</v>
      </c>
      <c r="F8645" s="3">
        <f>MAX(D8645*Inputs!$B$5 - B8645, 0)</f>
        <v>22.66695</v>
      </c>
      <c r="G8645" s="3">
        <f t="shared" si="1216"/>
        <v>0.33</v>
      </c>
      <c r="H8645" t="str">
        <f t="shared" si="1217"/>
        <v>Charge</v>
      </c>
      <c r="I8645" s="3">
        <f t="shared" si="1222"/>
        <v>340</v>
      </c>
      <c r="J8645" s="3">
        <f t="shared" si="1223"/>
        <v>0</v>
      </c>
      <c r="K8645" s="3">
        <f>MIN(Inputs!$B$2, (Inputs!$B$8 - I8645)/Inputs!$B$9)</f>
        <v>0</v>
      </c>
      <c r="L8645" s="3">
        <f>MAX(MIN(Inputs!$B$2, I8645*Inputs!$B$10, Inputs!$B$8*Inputs!$B$4 - J8645), 0)</f>
        <v>170</v>
      </c>
      <c r="M8645" s="3">
        <f t="shared" si="1218"/>
        <v>0</v>
      </c>
      <c r="N8645" s="3">
        <f t="shared" si="1219"/>
        <v>0</v>
      </c>
      <c r="O8645" s="3">
        <f>IF(H8645="Reg", MIN(Inputs!$B$2, I8645*Inputs!$B$10, (Inputs!$B$8-I8645)/Inputs!$B$9), 0)</f>
        <v>0</v>
      </c>
      <c r="P8645" s="3">
        <f t="shared" si="1220"/>
        <v>0</v>
      </c>
      <c r="Q8645" s="3">
        <f t="shared" si="1221"/>
        <v>0</v>
      </c>
      <c r="R8645" s="3">
        <f>I8645 + M8645*Inputs!$B$9 - N8645/Inputs!$B$10</f>
        <v>340</v>
      </c>
    </row>
    <row r="8646" spans="1:18" x14ac:dyDescent="0.3">
      <c r="A8646" s="4">
        <v>46383.166666666657</v>
      </c>
      <c r="B8646" s="3">
        <v>-31.74</v>
      </c>
      <c r="C8646" s="3">
        <v>0.34</v>
      </c>
      <c r="D8646" s="3">
        <f t="shared" si="1215"/>
        <v>-10.500624999999998</v>
      </c>
      <c r="E8646" s="3">
        <f>MAX(B8646 - D8646/Inputs!$B$5, 0)</f>
        <v>0</v>
      </c>
      <c r="F8646" s="3">
        <f>MAX(D8646*Inputs!$B$5 - B8646, 0)</f>
        <v>22.499450000000003</v>
      </c>
      <c r="G8646" s="3">
        <f t="shared" si="1216"/>
        <v>0.34</v>
      </c>
      <c r="H8646" t="str">
        <f t="shared" si="1217"/>
        <v>Charge</v>
      </c>
      <c r="I8646" s="3">
        <f t="shared" si="1222"/>
        <v>340</v>
      </c>
      <c r="J8646" s="3">
        <f t="shared" si="1223"/>
        <v>0</v>
      </c>
      <c r="K8646" s="3">
        <f>MIN(Inputs!$B$2, (Inputs!$B$8 - I8646)/Inputs!$B$9)</f>
        <v>0</v>
      </c>
      <c r="L8646" s="3">
        <f>MAX(MIN(Inputs!$B$2, I8646*Inputs!$B$10, Inputs!$B$8*Inputs!$B$4 - J8646), 0)</f>
        <v>170</v>
      </c>
      <c r="M8646" s="3">
        <f t="shared" si="1218"/>
        <v>0</v>
      </c>
      <c r="N8646" s="3">
        <f t="shared" si="1219"/>
        <v>0</v>
      </c>
      <c r="O8646" s="3">
        <f>IF(H8646="Reg", MIN(Inputs!$B$2, I8646*Inputs!$B$10, (Inputs!$B$8-I8646)/Inputs!$B$9), 0)</f>
        <v>0</v>
      </c>
      <c r="P8646" s="3">
        <f t="shared" si="1220"/>
        <v>0</v>
      </c>
      <c r="Q8646" s="3">
        <f t="shared" si="1221"/>
        <v>0</v>
      </c>
      <c r="R8646" s="3">
        <f>I8646 + M8646*Inputs!$B$9 - N8646/Inputs!$B$10</f>
        <v>340</v>
      </c>
    </row>
    <row r="8647" spans="1:18" x14ac:dyDescent="0.3">
      <c r="A8647" s="4">
        <v>46383.208333333343</v>
      </c>
      <c r="B8647" s="3">
        <v>-30.627499999999998</v>
      </c>
      <c r="C8647" s="3">
        <v>0.43</v>
      </c>
      <c r="D8647" s="3">
        <f t="shared" si="1215"/>
        <v>-10.500624999999998</v>
      </c>
      <c r="E8647" s="3">
        <f>MAX(B8647 - D8647/Inputs!$B$5, 0)</f>
        <v>0</v>
      </c>
      <c r="F8647" s="3">
        <f>MAX(D8647*Inputs!$B$5 - B8647, 0)</f>
        <v>21.386949999999999</v>
      </c>
      <c r="G8647" s="3">
        <f t="shared" si="1216"/>
        <v>0.43</v>
      </c>
      <c r="H8647" t="str">
        <f t="shared" si="1217"/>
        <v>Charge</v>
      </c>
      <c r="I8647" s="3">
        <f t="shared" si="1222"/>
        <v>340</v>
      </c>
      <c r="J8647" s="3">
        <f t="shared" si="1223"/>
        <v>0</v>
      </c>
      <c r="K8647" s="3">
        <f>MIN(Inputs!$B$2, (Inputs!$B$8 - I8647)/Inputs!$B$9)</f>
        <v>0</v>
      </c>
      <c r="L8647" s="3">
        <f>MAX(MIN(Inputs!$B$2, I8647*Inputs!$B$10, Inputs!$B$8*Inputs!$B$4 - J8647), 0)</f>
        <v>170</v>
      </c>
      <c r="M8647" s="3">
        <f t="shared" si="1218"/>
        <v>0</v>
      </c>
      <c r="N8647" s="3">
        <f t="shared" si="1219"/>
        <v>0</v>
      </c>
      <c r="O8647" s="3">
        <f>IF(H8647="Reg", MIN(Inputs!$B$2, I8647*Inputs!$B$10, (Inputs!$B$8-I8647)/Inputs!$B$9), 0)</f>
        <v>0</v>
      </c>
      <c r="P8647" s="3">
        <f t="shared" si="1220"/>
        <v>0</v>
      </c>
      <c r="Q8647" s="3">
        <f t="shared" si="1221"/>
        <v>0</v>
      </c>
      <c r="R8647" s="3">
        <f>I8647 + M8647*Inputs!$B$9 - N8647/Inputs!$B$10</f>
        <v>340</v>
      </c>
    </row>
    <row r="8648" spans="1:18" x14ac:dyDescent="0.3">
      <c r="A8648" s="4">
        <v>46383.25</v>
      </c>
      <c r="B8648" s="3">
        <v>-27.477499999999999</v>
      </c>
      <c r="C8648" s="3">
        <v>0.54</v>
      </c>
      <c r="D8648" s="3">
        <f t="shared" si="1215"/>
        <v>-10.500624999999998</v>
      </c>
      <c r="E8648" s="3">
        <f>MAX(B8648 - D8648/Inputs!$B$5, 0)</f>
        <v>0</v>
      </c>
      <c r="F8648" s="3">
        <f>MAX(D8648*Inputs!$B$5 - B8648, 0)</f>
        <v>18.23695</v>
      </c>
      <c r="G8648" s="3">
        <f t="shared" si="1216"/>
        <v>0.54</v>
      </c>
      <c r="H8648" t="str">
        <f t="shared" si="1217"/>
        <v>Charge</v>
      </c>
      <c r="I8648" s="3">
        <f t="shared" si="1222"/>
        <v>340</v>
      </c>
      <c r="J8648" s="3">
        <f t="shared" si="1223"/>
        <v>0</v>
      </c>
      <c r="K8648" s="3">
        <f>MIN(Inputs!$B$2, (Inputs!$B$8 - I8648)/Inputs!$B$9)</f>
        <v>0</v>
      </c>
      <c r="L8648" s="3">
        <f>MAX(MIN(Inputs!$B$2, I8648*Inputs!$B$10, Inputs!$B$8*Inputs!$B$4 - J8648), 0)</f>
        <v>170</v>
      </c>
      <c r="M8648" s="3">
        <f t="shared" si="1218"/>
        <v>0</v>
      </c>
      <c r="N8648" s="3">
        <f t="shared" si="1219"/>
        <v>0</v>
      </c>
      <c r="O8648" s="3">
        <f>IF(H8648="Reg", MIN(Inputs!$B$2, I8648*Inputs!$B$10, (Inputs!$B$8-I8648)/Inputs!$B$9), 0)</f>
        <v>0</v>
      </c>
      <c r="P8648" s="3">
        <f t="shared" si="1220"/>
        <v>0</v>
      </c>
      <c r="Q8648" s="3">
        <f t="shared" si="1221"/>
        <v>0</v>
      </c>
      <c r="R8648" s="3">
        <f>I8648 + M8648*Inputs!$B$9 - N8648/Inputs!$B$10</f>
        <v>340</v>
      </c>
    </row>
    <row r="8649" spans="1:18" x14ac:dyDescent="0.3">
      <c r="A8649" s="4">
        <v>46383.291666666657</v>
      </c>
      <c r="B8649" s="3">
        <v>-24.037500000000001</v>
      </c>
      <c r="C8649" s="3">
        <v>1</v>
      </c>
      <c r="D8649" s="3">
        <f t="shared" si="1215"/>
        <v>-10.500624999999998</v>
      </c>
      <c r="E8649" s="3">
        <f>MAX(B8649 - D8649/Inputs!$B$5, 0)</f>
        <v>0</v>
      </c>
      <c r="F8649" s="3">
        <f>MAX(D8649*Inputs!$B$5 - B8649, 0)</f>
        <v>14.796950000000004</v>
      </c>
      <c r="G8649" s="3">
        <f t="shared" si="1216"/>
        <v>1</v>
      </c>
      <c r="H8649" t="str">
        <f t="shared" si="1217"/>
        <v>Charge</v>
      </c>
      <c r="I8649" s="3">
        <f t="shared" si="1222"/>
        <v>340</v>
      </c>
      <c r="J8649" s="3">
        <f t="shared" si="1223"/>
        <v>0</v>
      </c>
      <c r="K8649" s="3">
        <f>MIN(Inputs!$B$2, (Inputs!$B$8 - I8649)/Inputs!$B$9)</f>
        <v>0</v>
      </c>
      <c r="L8649" s="3">
        <f>MAX(MIN(Inputs!$B$2, I8649*Inputs!$B$10, Inputs!$B$8*Inputs!$B$4 - J8649), 0)</f>
        <v>170</v>
      </c>
      <c r="M8649" s="3">
        <f t="shared" si="1218"/>
        <v>0</v>
      </c>
      <c r="N8649" s="3">
        <f t="shared" si="1219"/>
        <v>0</v>
      </c>
      <c r="O8649" s="3">
        <f>IF(H8649="Reg", MIN(Inputs!$B$2, I8649*Inputs!$B$10, (Inputs!$B$8-I8649)/Inputs!$B$9), 0)</f>
        <v>0</v>
      </c>
      <c r="P8649" s="3">
        <f t="shared" si="1220"/>
        <v>0</v>
      </c>
      <c r="Q8649" s="3">
        <f t="shared" si="1221"/>
        <v>0</v>
      </c>
      <c r="R8649" s="3">
        <f>I8649 + M8649*Inputs!$B$9 - N8649/Inputs!$B$10</f>
        <v>340</v>
      </c>
    </row>
    <row r="8650" spans="1:18" x14ac:dyDescent="0.3">
      <c r="A8650" s="4">
        <v>46383.333333333343</v>
      </c>
      <c r="B8650" s="3">
        <v>-23.52</v>
      </c>
      <c r="C8650" s="3">
        <v>1</v>
      </c>
      <c r="D8650" s="3">
        <f t="shared" si="1215"/>
        <v>-10.500624999999998</v>
      </c>
      <c r="E8650" s="3">
        <f>MAX(B8650 - D8650/Inputs!$B$5, 0)</f>
        <v>0</v>
      </c>
      <c r="F8650" s="3">
        <f>MAX(D8650*Inputs!$B$5 - B8650, 0)</f>
        <v>14.279450000000002</v>
      </c>
      <c r="G8650" s="3">
        <f t="shared" si="1216"/>
        <v>1</v>
      </c>
      <c r="H8650" t="str">
        <f t="shared" si="1217"/>
        <v>Charge</v>
      </c>
      <c r="I8650" s="3">
        <f t="shared" si="1222"/>
        <v>340</v>
      </c>
      <c r="J8650" s="3">
        <f t="shared" si="1223"/>
        <v>0</v>
      </c>
      <c r="K8650" s="3">
        <f>MIN(Inputs!$B$2, (Inputs!$B$8 - I8650)/Inputs!$B$9)</f>
        <v>0</v>
      </c>
      <c r="L8650" s="3">
        <f>MAX(MIN(Inputs!$B$2, I8650*Inputs!$B$10, Inputs!$B$8*Inputs!$B$4 - J8650), 0)</f>
        <v>170</v>
      </c>
      <c r="M8650" s="3">
        <f t="shared" si="1218"/>
        <v>0</v>
      </c>
      <c r="N8650" s="3">
        <f t="shared" si="1219"/>
        <v>0</v>
      </c>
      <c r="O8650" s="3">
        <f>IF(H8650="Reg", MIN(Inputs!$B$2, I8650*Inputs!$B$10, (Inputs!$B$8-I8650)/Inputs!$B$9), 0)</f>
        <v>0</v>
      </c>
      <c r="P8650" s="3">
        <f t="shared" si="1220"/>
        <v>0</v>
      </c>
      <c r="Q8650" s="3">
        <f t="shared" si="1221"/>
        <v>0</v>
      </c>
      <c r="R8650" s="3">
        <f>I8650 + M8650*Inputs!$B$9 - N8650/Inputs!$B$10</f>
        <v>340</v>
      </c>
    </row>
    <row r="8651" spans="1:18" x14ac:dyDescent="0.3">
      <c r="A8651" s="4">
        <v>46383.375</v>
      </c>
      <c r="B8651" s="3">
        <v>-28.397500000000001</v>
      </c>
      <c r="C8651" s="3">
        <v>0.77</v>
      </c>
      <c r="D8651" s="3">
        <f t="shared" si="1215"/>
        <v>-10.500624999999998</v>
      </c>
      <c r="E8651" s="3">
        <f>MAX(B8651 - D8651/Inputs!$B$5, 0)</f>
        <v>0</v>
      </c>
      <c r="F8651" s="3">
        <f>MAX(D8651*Inputs!$B$5 - B8651, 0)</f>
        <v>19.156950000000002</v>
      </c>
      <c r="G8651" s="3">
        <f t="shared" si="1216"/>
        <v>0.77</v>
      </c>
      <c r="H8651" t="str">
        <f t="shared" si="1217"/>
        <v>Charge</v>
      </c>
      <c r="I8651" s="3">
        <f t="shared" si="1222"/>
        <v>340</v>
      </c>
      <c r="J8651" s="3">
        <f t="shared" si="1223"/>
        <v>0</v>
      </c>
      <c r="K8651" s="3">
        <f>MIN(Inputs!$B$2, (Inputs!$B$8 - I8651)/Inputs!$B$9)</f>
        <v>0</v>
      </c>
      <c r="L8651" s="3">
        <f>MAX(MIN(Inputs!$B$2, I8651*Inputs!$B$10, Inputs!$B$8*Inputs!$B$4 - J8651), 0)</f>
        <v>170</v>
      </c>
      <c r="M8651" s="3">
        <f t="shared" si="1218"/>
        <v>0</v>
      </c>
      <c r="N8651" s="3">
        <f t="shared" si="1219"/>
        <v>0</v>
      </c>
      <c r="O8651" s="3">
        <f>IF(H8651="Reg", MIN(Inputs!$B$2, I8651*Inputs!$B$10, (Inputs!$B$8-I8651)/Inputs!$B$9), 0)</f>
        <v>0</v>
      </c>
      <c r="P8651" s="3">
        <f t="shared" si="1220"/>
        <v>0</v>
      </c>
      <c r="Q8651" s="3">
        <f t="shared" si="1221"/>
        <v>0</v>
      </c>
      <c r="R8651" s="3">
        <f>I8651 + M8651*Inputs!$B$9 - N8651/Inputs!$B$10</f>
        <v>340</v>
      </c>
    </row>
    <row r="8652" spans="1:18" x14ac:dyDescent="0.3">
      <c r="A8652" s="4">
        <v>46383.416666666657</v>
      </c>
      <c r="B8652" s="3">
        <v>-26.177500000000002</v>
      </c>
      <c r="C8652" s="3">
        <v>0.53</v>
      </c>
      <c r="D8652" s="3">
        <f t="shared" si="1215"/>
        <v>-10.500624999999998</v>
      </c>
      <c r="E8652" s="3">
        <f>MAX(B8652 - D8652/Inputs!$B$5, 0)</f>
        <v>0</v>
      </c>
      <c r="F8652" s="3">
        <f>MAX(D8652*Inputs!$B$5 - B8652, 0)</f>
        <v>16.936950000000003</v>
      </c>
      <c r="G8652" s="3">
        <f t="shared" si="1216"/>
        <v>0.53</v>
      </c>
      <c r="H8652" t="str">
        <f t="shared" si="1217"/>
        <v>Charge</v>
      </c>
      <c r="I8652" s="3">
        <f t="shared" si="1222"/>
        <v>340</v>
      </c>
      <c r="J8652" s="3">
        <f t="shared" si="1223"/>
        <v>0</v>
      </c>
      <c r="K8652" s="3">
        <f>MIN(Inputs!$B$2, (Inputs!$B$8 - I8652)/Inputs!$B$9)</f>
        <v>0</v>
      </c>
      <c r="L8652" s="3">
        <f>MAX(MIN(Inputs!$B$2, I8652*Inputs!$B$10, Inputs!$B$8*Inputs!$B$4 - J8652), 0)</f>
        <v>170</v>
      </c>
      <c r="M8652" s="3">
        <f t="shared" si="1218"/>
        <v>0</v>
      </c>
      <c r="N8652" s="3">
        <f t="shared" si="1219"/>
        <v>0</v>
      </c>
      <c r="O8652" s="3">
        <f>IF(H8652="Reg", MIN(Inputs!$B$2, I8652*Inputs!$B$10, (Inputs!$B$8-I8652)/Inputs!$B$9), 0)</f>
        <v>0</v>
      </c>
      <c r="P8652" s="3">
        <f t="shared" si="1220"/>
        <v>0</v>
      </c>
      <c r="Q8652" s="3">
        <f t="shared" si="1221"/>
        <v>0</v>
      </c>
      <c r="R8652" s="3">
        <f>I8652 + M8652*Inputs!$B$9 - N8652/Inputs!$B$10</f>
        <v>340</v>
      </c>
    </row>
    <row r="8653" spans="1:18" x14ac:dyDescent="0.3">
      <c r="A8653" s="4">
        <v>46383.458333333343</v>
      </c>
      <c r="B8653" s="3">
        <v>-20.785</v>
      </c>
      <c r="C8653" s="3">
        <v>0.33</v>
      </c>
      <c r="D8653" s="3">
        <f t="shared" si="1215"/>
        <v>-10.500624999999998</v>
      </c>
      <c r="E8653" s="3">
        <f>MAX(B8653 - D8653/Inputs!$B$5, 0)</f>
        <v>0</v>
      </c>
      <c r="F8653" s="3">
        <f>MAX(D8653*Inputs!$B$5 - B8653, 0)</f>
        <v>11.544450000000003</v>
      </c>
      <c r="G8653" s="3">
        <f t="shared" si="1216"/>
        <v>0.33</v>
      </c>
      <c r="H8653" t="str">
        <f t="shared" si="1217"/>
        <v>Charge</v>
      </c>
      <c r="I8653" s="3">
        <f t="shared" si="1222"/>
        <v>340</v>
      </c>
      <c r="J8653" s="3">
        <f t="shared" si="1223"/>
        <v>0</v>
      </c>
      <c r="K8653" s="3">
        <f>MIN(Inputs!$B$2, (Inputs!$B$8 - I8653)/Inputs!$B$9)</f>
        <v>0</v>
      </c>
      <c r="L8653" s="3">
        <f>MAX(MIN(Inputs!$B$2, I8653*Inputs!$B$10, Inputs!$B$8*Inputs!$B$4 - J8653), 0)</f>
        <v>170</v>
      </c>
      <c r="M8653" s="3">
        <f t="shared" si="1218"/>
        <v>0</v>
      </c>
      <c r="N8653" s="3">
        <f t="shared" si="1219"/>
        <v>0</v>
      </c>
      <c r="O8653" s="3">
        <f>IF(H8653="Reg", MIN(Inputs!$B$2, I8653*Inputs!$B$10, (Inputs!$B$8-I8653)/Inputs!$B$9), 0)</f>
        <v>0</v>
      </c>
      <c r="P8653" s="3">
        <f t="shared" si="1220"/>
        <v>0</v>
      </c>
      <c r="Q8653" s="3">
        <f t="shared" si="1221"/>
        <v>0</v>
      </c>
      <c r="R8653" s="3">
        <f>I8653 + M8653*Inputs!$B$9 - N8653/Inputs!$B$10</f>
        <v>340</v>
      </c>
    </row>
    <row r="8654" spans="1:18" x14ac:dyDescent="0.3">
      <c r="A8654" s="4">
        <v>46383.5</v>
      </c>
      <c r="B8654" s="3">
        <v>-8.4200000000000017</v>
      </c>
      <c r="C8654" s="3">
        <v>0.28000000000000003</v>
      </c>
      <c r="D8654" s="3">
        <f t="shared" si="1215"/>
        <v>-10.500624999999998</v>
      </c>
      <c r="E8654" s="3">
        <f>MAX(B8654 - D8654/Inputs!$B$5, 0)</f>
        <v>3.5125284090909048</v>
      </c>
      <c r="F8654" s="3">
        <f>MAX(D8654*Inputs!$B$5 - B8654, 0)</f>
        <v>0</v>
      </c>
      <c r="G8654" s="3">
        <f t="shared" si="1216"/>
        <v>0.28000000000000003</v>
      </c>
      <c r="H8654" t="str">
        <f t="shared" si="1217"/>
        <v>Discharge</v>
      </c>
      <c r="I8654" s="3">
        <f t="shared" si="1222"/>
        <v>340</v>
      </c>
      <c r="J8654" s="3">
        <f t="shared" si="1223"/>
        <v>0</v>
      </c>
      <c r="K8654" s="3">
        <f>MIN(Inputs!$B$2, (Inputs!$B$8 - I8654)/Inputs!$B$9)</f>
        <v>0</v>
      </c>
      <c r="L8654" s="3">
        <f>MAX(MIN(Inputs!$B$2, I8654*Inputs!$B$10, Inputs!$B$8*Inputs!$B$4 - J8654), 0)</f>
        <v>170</v>
      </c>
      <c r="M8654" s="3">
        <f t="shared" si="1218"/>
        <v>0</v>
      </c>
      <c r="N8654" s="3">
        <f t="shared" si="1219"/>
        <v>170</v>
      </c>
      <c r="O8654" s="3">
        <f>IF(H8654="Reg", MIN(Inputs!$B$2, I8654*Inputs!$B$10, (Inputs!$B$8-I8654)/Inputs!$B$9), 0)</f>
        <v>0</v>
      </c>
      <c r="P8654" s="3">
        <f t="shared" si="1220"/>
        <v>-1431.4000000000003</v>
      </c>
      <c r="Q8654" s="3">
        <f t="shared" si="1221"/>
        <v>0</v>
      </c>
      <c r="R8654" s="3">
        <f>I8654 + M8654*Inputs!$B$9 - N8654/Inputs!$B$10</f>
        <v>158.77939109773115</v>
      </c>
    </row>
    <row r="8655" spans="1:18" x14ac:dyDescent="0.3">
      <c r="A8655" s="4">
        <v>46383.541666666657</v>
      </c>
      <c r="B8655" s="3">
        <v>-7.02</v>
      </c>
      <c r="C8655" s="3">
        <v>0.38</v>
      </c>
      <c r="D8655" s="3">
        <f t="shared" si="1215"/>
        <v>-10.500624999999998</v>
      </c>
      <c r="E8655" s="3">
        <f>MAX(B8655 - D8655/Inputs!$B$5, 0)</f>
        <v>4.9125284090909069</v>
      </c>
      <c r="F8655" s="3">
        <f>MAX(D8655*Inputs!$B$5 - B8655, 0)</f>
        <v>0</v>
      </c>
      <c r="G8655" s="3">
        <f t="shared" si="1216"/>
        <v>0.38</v>
      </c>
      <c r="H8655" t="str">
        <f t="shared" si="1217"/>
        <v>Discharge</v>
      </c>
      <c r="I8655" s="3">
        <f t="shared" si="1222"/>
        <v>158.77939109773115</v>
      </c>
      <c r="J8655" s="3">
        <f t="shared" si="1223"/>
        <v>170</v>
      </c>
      <c r="K8655" s="3">
        <f>MIN(Inputs!$B$2, (Inputs!$B$8 - I8655)/Inputs!$B$9)</f>
        <v>170</v>
      </c>
      <c r="L8655" s="3">
        <f>MAX(MIN(Inputs!$B$2, I8655*Inputs!$B$10, Inputs!$B$8*Inputs!$B$4 - J8655), 0)</f>
        <v>148.94827166799323</v>
      </c>
      <c r="M8655" s="3">
        <f t="shared" si="1218"/>
        <v>0</v>
      </c>
      <c r="N8655" s="3">
        <f t="shared" si="1219"/>
        <v>148.94827166799323</v>
      </c>
      <c r="O8655" s="3">
        <f>IF(H8655="Reg", MIN(Inputs!$B$2, I8655*Inputs!$B$10, (Inputs!$B$8-I8655)/Inputs!$B$9), 0)</f>
        <v>0</v>
      </c>
      <c r="P8655" s="3">
        <f t="shared" si="1220"/>
        <v>-1045.6168671093124</v>
      </c>
      <c r="Q8655" s="3">
        <f t="shared" si="1221"/>
        <v>0</v>
      </c>
      <c r="R8655" s="3">
        <f>I8655 + M8655*Inputs!$B$9 - N8655/Inputs!$B$10</f>
        <v>0</v>
      </c>
    </row>
    <row r="8656" spans="1:18" x14ac:dyDescent="0.3">
      <c r="A8656" s="4">
        <v>46383.583333333343</v>
      </c>
      <c r="B8656" s="3">
        <v>-13.265000000000001</v>
      </c>
      <c r="C8656" s="3">
        <v>0.48</v>
      </c>
      <c r="D8656" s="3">
        <f t="shared" si="1215"/>
        <v>-10.500624999999998</v>
      </c>
      <c r="E8656" s="3">
        <f>MAX(B8656 - D8656/Inputs!$B$5, 0)</f>
        <v>0</v>
      </c>
      <c r="F8656" s="3">
        <f>MAX(D8656*Inputs!$B$5 - B8656, 0)</f>
        <v>4.0244500000000034</v>
      </c>
      <c r="G8656" s="3">
        <f t="shared" si="1216"/>
        <v>0.48</v>
      </c>
      <c r="H8656" t="str">
        <f t="shared" si="1217"/>
        <v>Charge</v>
      </c>
      <c r="I8656" s="3">
        <f t="shared" si="1222"/>
        <v>0</v>
      </c>
      <c r="J8656" s="3">
        <f t="shared" si="1223"/>
        <v>318.94827166799325</v>
      </c>
      <c r="K8656" s="3">
        <f>MIN(Inputs!$B$2, (Inputs!$B$8 - I8656)/Inputs!$B$9)</f>
        <v>170</v>
      </c>
      <c r="L8656" s="3">
        <f>MAX(MIN(Inputs!$B$2, I8656*Inputs!$B$10, Inputs!$B$8*Inputs!$B$4 - J8656), 0)</f>
        <v>0</v>
      </c>
      <c r="M8656" s="3">
        <f t="shared" si="1218"/>
        <v>170</v>
      </c>
      <c r="N8656" s="3">
        <f t="shared" si="1219"/>
        <v>0</v>
      </c>
      <c r="O8656" s="3">
        <f>IF(H8656="Reg", MIN(Inputs!$B$2, I8656*Inputs!$B$10, (Inputs!$B$8-I8656)/Inputs!$B$9), 0)</f>
        <v>0</v>
      </c>
      <c r="P8656" s="3">
        <f t="shared" si="1220"/>
        <v>2255.0500000000002</v>
      </c>
      <c r="Q8656" s="3">
        <f t="shared" si="1221"/>
        <v>0</v>
      </c>
      <c r="R8656" s="3">
        <f>I8656 + M8656*Inputs!$B$9 - N8656/Inputs!$B$10</f>
        <v>159.4741358339966</v>
      </c>
    </row>
    <row r="8657" spans="1:18" x14ac:dyDescent="0.3">
      <c r="A8657" s="4">
        <v>46383.625</v>
      </c>
      <c r="B8657" s="3">
        <v>-18.734999999999999</v>
      </c>
      <c r="C8657" s="3">
        <v>0.5</v>
      </c>
      <c r="D8657" s="3">
        <f t="shared" si="1215"/>
        <v>-10.500624999999998</v>
      </c>
      <c r="E8657" s="3">
        <f>MAX(B8657 - D8657/Inputs!$B$5, 0)</f>
        <v>0</v>
      </c>
      <c r="F8657" s="3">
        <f>MAX(D8657*Inputs!$B$5 - B8657, 0)</f>
        <v>9.4944500000000023</v>
      </c>
      <c r="G8657" s="3">
        <f t="shared" si="1216"/>
        <v>0.5</v>
      </c>
      <c r="H8657" t="str">
        <f t="shared" si="1217"/>
        <v>Charge</v>
      </c>
      <c r="I8657" s="3">
        <f t="shared" si="1222"/>
        <v>159.4741358339966</v>
      </c>
      <c r="J8657" s="3">
        <f t="shared" si="1223"/>
        <v>318.94827166799325</v>
      </c>
      <c r="K8657" s="3">
        <f>MIN(Inputs!$B$2, (Inputs!$B$8 - I8657)/Inputs!$B$9)</f>
        <v>170</v>
      </c>
      <c r="L8657" s="3">
        <f>MAX(MIN(Inputs!$B$2, I8657*Inputs!$B$10, Inputs!$B$8*Inputs!$B$4 - J8657), 0)</f>
        <v>21.051728332006746</v>
      </c>
      <c r="M8657" s="3">
        <f t="shared" si="1218"/>
        <v>170</v>
      </c>
      <c r="N8657" s="3">
        <f t="shared" si="1219"/>
        <v>0</v>
      </c>
      <c r="O8657" s="3">
        <f>IF(H8657="Reg", MIN(Inputs!$B$2, I8657*Inputs!$B$10, (Inputs!$B$8-I8657)/Inputs!$B$9), 0)</f>
        <v>0</v>
      </c>
      <c r="P8657" s="3">
        <f t="shared" si="1220"/>
        <v>3184.95</v>
      </c>
      <c r="Q8657" s="3">
        <f t="shared" si="1221"/>
        <v>0</v>
      </c>
      <c r="R8657" s="3">
        <f>I8657 + M8657*Inputs!$B$9 - N8657/Inputs!$B$10</f>
        <v>318.9482716679932</v>
      </c>
    </row>
    <row r="8658" spans="1:18" x14ac:dyDescent="0.3">
      <c r="A8658" s="4">
        <v>46383.666666666657</v>
      </c>
      <c r="B8658" s="3">
        <v>-1.7050000000000001</v>
      </c>
      <c r="C8658" s="3">
        <v>0.64</v>
      </c>
      <c r="D8658" s="3">
        <f t="shared" si="1215"/>
        <v>-10.500624999999998</v>
      </c>
      <c r="E8658" s="3">
        <f>MAX(B8658 - D8658/Inputs!$B$5, 0)</f>
        <v>10.227528409090906</v>
      </c>
      <c r="F8658" s="3">
        <f>MAX(D8658*Inputs!$B$5 - B8658, 0)</f>
        <v>0</v>
      </c>
      <c r="G8658" s="3">
        <f t="shared" si="1216"/>
        <v>0.64</v>
      </c>
      <c r="H8658" t="str">
        <f t="shared" si="1217"/>
        <v>Discharge</v>
      </c>
      <c r="I8658" s="3">
        <f t="shared" si="1222"/>
        <v>318.9482716679932</v>
      </c>
      <c r="J8658" s="3">
        <f t="shared" si="1223"/>
        <v>318.94827166799325</v>
      </c>
      <c r="K8658" s="3">
        <f>MIN(Inputs!$B$2, (Inputs!$B$8 - I8658)/Inputs!$B$9)</f>
        <v>22.44121780453775</v>
      </c>
      <c r="L8658" s="3">
        <f>MAX(MIN(Inputs!$B$2, I8658*Inputs!$B$10, Inputs!$B$8*Inputs!$B$4 - J8658), 0)</f>
        <v>21.051728332006746</v>
      </c>
      <c r="M8658" s="3">
        <f t="shared" si="1218"/>
        <v>0</v>
      </c>
      <c r="N8658" s="3">
        <f t="shared" si="1219"/>
        <v>21.051728332006746</v>
      </c>
      <c r="O8658" s="3">
        <f>IF(H8658="Reg", MIN(Inputs!$B$2, I8658*Inputs!$B$10, (Inputs!$B$8-I8658)/Inputs!$B$9), 0)</f>
        <v>0</v>
      </c>
      <c r="P8658" s="3">
        <f t="shared" si="1220"/>
        <v>-35.893196806071501</v>
      </c>
      <c r="Q8658" s="3">
        <f t="shared" si="1221"/>
        <v>0</v>
      </c>
      <c r="R8658" s="3">
        <f>I8658 + M8658*Inputs!$B$9 - N8658/Inputs!$B$10</f>
        <v>296.5070538634555</v>
      </c>
    </row>
    <row r="8659" spans="1:18" x14ac:dyDescent="0.3">
      <c r="A8659" s="4">
        <v>46383.708333333343</v>
      </c>
      <c r="B8659" s="3">
        <v>18.477500000000003</v>
      </c>
      <c r="C8659" s="3">
        <v>1.1100000000000001</v>
      </c>
      <c r="D8659" s="3">
        <f t="shared" si="1215"/>
        <v>-10.500624999999998</v>
      </c>
      <c r="E8659" s="3">
        <f>MAX(B8659 - D8659/Inputs!$B$5, 0)</f>
        <v>30.410028409090909</v>
      </c>
      <c r="F8659" s="3">
        <f>MAX(D8659*Inputs!$B$5 - B8659, 0)</f>
        <v>0</v>
      </c>
      <c r="G8659" s="3">
        <f t="shared" si="1216"/>
        <v>1.1100000000000001</v>
      </c>
      <c r="H8659" t="str">
        <f t="shared" si="1217"/>
        <v>Discharge</v>
      </c>
      <c r="I8659" s="3">
        <f t="shared" si="1222"/>
        <v>296.5070538634555</v>
      </c>
      <c r="J8659" s="3">
        <f t="shared" si="1223"/>
        <v>340</v>
      </c>
      <c r="K8659" s="3">
        <f>MIN(Inputs!$B$2, (Inputs!$B$8 - I8659)/Inputs!$B$9)</f>
        <v>46.363636363636338</v>
      </c>
      <c r="L8659" s="3">
        <f>MAX(MIN(Inputs!$B$2, I8659*Inputs!$B$10, Inputs!$B$8*Inputs!$B$4 - J8659), 0)</f>
        <v>0</v>
      </c>
      <c r="M8659" s="3">
        <f t="shared" si="1218"/>
        <v>0</v>
      </c>
      <c r="N8659" s="3">
        <f t="shared" si="1219"/>
        <v>0</v>
      </c>
      <c r="O8659" s="3">
        <f>IF(H8659="Reg", MIN(Inputs!$B$2, I8659*Inputs!$B$10, (Inputs!$B$8-I8659)/Inputs!$B$9), 0)</f>
        <v>0</v>
      </c>
      <c r="P8659" s="3">
        <f t="shared" si="1220"/>
        <v>0</v>
      </c>
      <c r="Q8659" s="3">
        <f t="shared" si="1221"/>
        <v>0</v>
      </c>
      <c r="R8659" s="3">
        <f>I8659 + M8659*Inputs!$B$9 - N8659/Inputs!$B$10</f>
        <v>296.5070538634555</v>
      </c>
    </row>
    <row r="8660" spans="1:18" x14ac:dyDescent="0.3">
      <c r="A8660" s="4">
        <v>46383.75</v>
      </c>
      <c r="B8660" s="3">
        <v>21.29</v>
      </c>
      <c r="C8660" s="3">
        <v>0.5</v>
      </c>
      <c r="D8660" s="3">
        <f t="shared" si="1215"/>
        <v>-10.500624999999998</v>
      </c>
      <c r="E8660" s="3">
        <f>MAX(B8660 - D8660/Inputs!$B$5, 0)</f>
        <v>33.222528409090906</v>
      </c>
      <c r="F8660" s="3">
        <f>MAX(D8660*Inputs!$B$5 - B8660, 0)</f>
        <v>0</v>
      </c>
      <c r="G8660" s="3">
        <f t="shared" si="1216"/>
        <v>0.5</v>
      </c>
      <c r="H8660" t="str">
        <f t="shared" si="1217"/>
        <v>Discharge</v>
      </c>
      <c r="I8660" s="3">
        <f t="shared" si="1222"/>
        <v>296.5070538634555</v>
      </c>
      <c r="J8660" s="3">
        <f t="shared" si="1223"/>
        <v>340</v>
      </c>
      <c r="K8660" s="3">
        <f>MIN(Inputs!$B$2, (Inputs!$B$8 - I8660)/Inputs!$B$9)</f>
        <v>46.363636363636338</v>
      </c>
      <c r="L8660" s="3">
        <f>MAX(MIN(Inputs!$B$2, I8660*Inputs!$B$10, Inputs!$B$8*Inputs!$B$4 - J8660), 0)</f>
        <v>0</v>
      </c>
      <c r="M8660" s="3">
        <f t="shared" si="1218"/>
        <v>0</v>
      </c>
      <c r="N8660" s="3">
        <f t="shared" si="1219"/>
        <v>0</v>
      </c>
      <c r="O8660" s="3">
        <f>IF(H8660="Reg", MIN(Inputs!$B$2, I8660*Inputs!$B$10, (Inputs!$B$8-I8660)/Inputs!$B$9), 0)</f>
        <v>0</v>
      </c>
      <c r="P8660" s="3">
        <f t="shared" si="1220"/>
        <v>0</v>
      </c>
      <c r="Q8660" s="3">
        <f t="shared" si="1221"/>
        <v>0</v>
      </c>
      <c r="R8660" s="3">
        <f>I8660 + M8660*Inputs!$B$9 - N8660/Inputs!$B$10</f>
        <v>296.5070538634555</v>
      </c>
    </row>
    <row r="8661" spans="1:18" x14ac:dyDescent="0.3">
      <c r="A8661" s="4">
        <v>46383.791666666657</v>
      </c>
      <c r="B8661" s="3">
        <v>20.330000000000002</v>
      </c>
      <c r="C8661" s="3">
        <v>1.0900000000000001</v>
      </c>
      <c r="D8661" s="3">
        <f t="shared" si="1215"/>
        <v>-10.500624999999998</v>
      </c>
      <c r="E8661" s="3">
        <f>MAX(B8661 - D8661/Inputs!$B$5, 0)</f>
        <v>32.262528409090905</v>
      </c>
      <c r="F8661" s="3">
        <f>MAX(D8661*Inputs!$B$5 - B8661, 0)</f>
        <v>0</v>
      </c>
      <c r="G8661" s="3">
        <f t="shared" si="1216"/>
        <v>1.0900000000000001</v>
      </c>
      <c r="H8661" t="str">
        <f t="shared" si="1217"/>
        <v>Discharge</v>
      </c>
      <c r="I8661" s="3">
        <f t="shared" si="1222"/>
        <v>296.5070538634555</v>
      </c>
      <c r="J8661" s="3">
        <f t="shared" si="1223"/>
        <v>340</v>
      </c>
      <c r="K8661" s="3">
        <f>MIN(Inputs!$B$2, (Inputs!$B$8 - I8661)/Inputs!$B$9)</f>
        <v>46.363636363636338</v>
      </c>
      <c r="L8661" s="3">
        <f>MAX(MIN(Inputs!$B$2, I8661*Inputs!$B$10, Inputs!$B$8*Inputs!$B$4 - J8661), 0)</f>
        <v>0</v>
      </c>
      <c r="M8661" s="3">
        <f t="shared" si="1218"/>
        <v>0</v>
      </c>
      <c r="N8661" s="3">
        <f t="shared" si="1219"/>
        <v>0</v>
      </c>
      <c r="O8661" s="3">
        <f>IF(H8661="Reg", MIN(Inputs!$B$2, I8661*Inputs!$B$10, (Inputs!$B$8-I8661)/Inputs!$B$9), 0)</f>
        <v>0</v>
      </c>
      <c r="P8661" s="3">
        <f t="shared" si="1220"/>
        <v>0</v>
      </c>
      <c r="Q8661" s="3">
        <f t="shared" si="1221"/>
        <v>0</v>
      </c>
      <c r="R8661" s="3">
        <f>I8661 + M8661*Inputs!$B$9 - N8661/Inputs!$B$10</f>
        <v>296.5070538634555</v>
      </c>
    </row>
    <row r="8662" spans="1:18" x14ac:dyDescent="0.3">
      <c r="A8662" s="4">
        <v>46383.833333333343</v>
      </c>
      <c r="B8662" s="3">
        <v>18.817500000000003</v>
      </c>
      <c r="C8662" s="3">
        <v>0.7</v>
      </c>
      <c r="D8662" s="3">
        <f t="shared" si="1215"/>
        <v>-10.500624999999998</v>
      </c>
      <c r="E8662" s="3">
        <f>MAX(B8662 - D8662/Inputs!$B$5, 0)</f>
        <v>30.750028409090909</v>
      </c>
      <c r="F8662" s="3">
        <f>MAX(D8662*Inputs!$B$5 - B8662, 0)</f>
        <v>0</v>
      </c>
      <c r="G8662" s="3">
        <f t="shared" si="1216"/>
        <v>0.7</v>
      </c>
      <c r="H8662" t="str">
        <f t="shared" si="1217"/>
        <v>Discharge</v>
      </c>
      <c r="I8662" s="3">
        <f t="shared" si="1222"/>
        <v>296.5070538634555</v>
      </c>
      <c r="J8662" s="3">
        <f t="shared" si="1223"/>
        <v>340</v>
      </c>
      <c r="K8662" s="3">
        <f>MIN(Inputs!$B$2, (Inputs!$B$8 - I8662)/Inputs!$B$9)</f>
        <v>46.363636363636338</v>
      </c>
      <c r="L8662" s="3">
        <f>MAX(MIN(Inputs!$B$2, I8662*Inputs!$B$10, Inputs!$B$8*Inputs!$B$4 - J8662), 0)</f>
        <v>0</v>
      </c>
      <c r="M8662" s="3">
        <f t="shared" si="1218"/>
        <v>0</v>
      </c>
      <c r="N8662" s="3">
        <f t="shared" si="1219"/>
        <v>0</v>
      </c>
      <c r="O8662" s="3">
        <f>IF(H8662="Reg", MIN(Inputs!$B$2, I8662*Inputs!$B$10, (Inputs!$B$8-I8662)/Inputs!$B$9), 0)</f>
        <v>0</v>
      </c>
      <c r="P8662" s="3">
        <f t="shared" si="1220"/>
        <v>0</v>
      </c>
      <c r="Q8662" s="3">
        <f t="shared" si="1221"/>
        <v>0</v>
      </c>
      <c r="R8662" s="3">
        <f>I8662 + M8662*Inputs!$B$9 - N8662/Inputs!$B$10</f>
        <v>296.5070538634555</v>
      </c>
    </row>
    <row r="8663" spans="1:18" x14ac:dyDescent="0.3">
      <c r="A8663" s="4">
        <v>46383.875</v>
      </c>
      <c r="B8663" s="3">
        <v>18.3125</v>
      </c>
      <c r="C8663" s="3">
        <v>0.59</v>
      </c>
      <c r="D8663" s="3">
        <f t="shared" si="1215"/>
        <v>-10.500624999999998</v>
      </c>
      <c r="E8663" s="3">
        <f>MAX(B8663 - D8663/Inputs!$B$5, 0)</f>
        <v>30.245028409090907</v>
      </c>
      <c r="F8663" s="3">
        <f>MAX(D8663*Inputs!$B$5 - B8663, 0)</f>
        <v>0</v>
      </c>
      <c r="G8663" s="3">
        <f t="shared" si="1216"/>
        <v>0.59</v>
      </c>
      <c r="H8663" t="str">
        <f t="shared" si="1217"/>
        <v>Discharge</v>
      </c>
      <c r="I8663" s="3">
        <f t="shared" si="1222"/>
        <v>296.5070538634555</v>
      </c>
      <c r="J8663" s="3">
        <f t="shared" si="1223"/>
        <v>340</v>
      </c>
      <c r="K8663" s="3">
        <f>MIN(Inputs!$B$2, (Inputs!$B$8 - I8663)/Inputs!$B$9)</f>
        <v>46.363636363636338</v>
      </c>
      <c r="L8663" s="3">
        <f>MAX(MIN(Inputs!$B$2, I8663*Inputs!$B$10, Inputs!$B$8*Inputs!$B$4 - J8663), 0)</f>
        <v>0</v>
      </c>
      <c r="M8663" s="3">
        <f t="shared" si="1218"/>
        <v>0</v>
      </c>
      <c r="N8663" s="3">
        <f t="shared" si="1219"/>
        <v>0</v>
      </c>
      <c r="O8663" s="3">
        <f>IF(H8663="Reg", MIN(Inputs!$B$2, I8663*Inputs!$B$10, (Inputs!$B$8-I8663)/Inputs!$B$9), 0)</f>
        <v>0</v>
      </c>
      <c r="P8663" s="3">
        <f t="shared" si="1220"/>
        <v>0</v>
      </c>
      <c r="Q8663" s="3">
        <f t="shared" si="1221"/>
        <v>0</v>
      </c>
      <c r="R8663" s="3">
        <f>I8663 + M8663*Inputs!$B$9 - N8663/Inputs!$B$10</f>
        <v>296.5070538634555</v>
      </c>
    </row>
    <row r="8664" spans="1:18" x14ac:dyDescent="0.3">
      <c r="A8664" s="4">
        <v>46383.916666666657</v>
      </c>
      <c r="B8664" s="3">
        <v>21.634999999999998</v>
      </c>
      <c r="C8664" s="3">
        <v>0.64</v>
      </c>
      <c r="D8664" s="3">
        <f t="shared" si="1215"/>
        <v>-10.500624999999998</v>
      </c>
      <c r="E8664" s="3">
        <f>MAX(B8664 - D8664/Inputs!$B$5, 0)</f>
        <v>33.567528409090905</v>
      </c>
      <c r="F8664" s="3">
        <f>MAX(D8664*Inputs!$B$5 - B8664, 0)</f>
        <v>0</v>
      </c>
      <c r="G8664" s="3">
        <f t="shared" si="1216"/>
        <v>0.64</v>
      </c>
      <c r="H8664" t="str">
        <f t="shared" si="1217"/>
        <v>Discharge</v>
      </c>
      <c r="I8664" s="3">
        <f t="shared" si="1222"/>
        <v>296.5070538634555</v>
      </c>
      <c r="J8664" s="3">
        <f t="shared" si="1223"/>
        <v>340</v>
      </c>
      <c r="K8664" s="3">
        <f>MIN(Inputs!$B$2, (Inputs!$B$8 - I8664)/Inputs!$B$9)</f>
        <v>46.363636363636338</v>
      </c>
      <c r="L8664" s="3">
        <f>MAX(MIN(Inputs!$B$2, I8664*Inputs!$B$10, Inputs!$B$8*Inputs!$B$4 - J8664), 0)</f>
        <v>0</v>
      </c>
      <c r="M8664" s="3">
        <f t="shared" si="1218"/>
        <v>0</v>
      </c>
      <c r="N8664" s="3">
        <f t="shared" si="1219"/>
        <v>0</v>
      </c>
      <c r="O8664" s="3">
        <f>IF(H8664="Reg", MIN(Inputs!$B$2, I8664*Inputs!$B$10, (Inputs!$B$8-I8664)/Inputs!$B$9), 0)</f>
        <v>0</v>
      </c>
      <c r="P8664" s="3">
        <f t="shared" si="1220"/>
        <v>0</v>
      </c>
      <c r="Q8664" s="3">
        <f t="shared" si="1221"/>
        <v>0</v>
      </c>
      <c r="R8664" s="3">
        <f>I8664 + M8664*Inputs!$B$9 - N8664/Inputs!$B$10</f>
        <v>296.5070538634555</v>
      </c>
    </row>
    <row r="8665" spans="1:18" x14ac:dyDescent="0.3">
      <c r="A8665" s="4">
        <v>46383.958333333343</v>
      </c>
      <c r="B8665" s="3">
        <v>19.162499999999998</v>
      </c>
      <c r="C8665" s="3">
        <v>0.7</v>
      </c>
      <c r="D8665" s="3">
        <f t="shared" si="1215"/>
        <v>-10.500624999999998</v>
      </c>
      <c r="E8665" s="3">
        <f>MAX(B8665 - D8665/Inputs!$B$5, 0)</f>
        <v>31.095028409090904</v>
      </c>
      <c r="F8665" s="3">
        <f>MAX(D8665*Inputs!$B$5 - B8665, 0)</f>
        <v>0</v>
      </c>
      <c r="G8665" s="3">
        <f t="shared" si="1216"/>
        <v>0.7</v>
      </c>
      <c r="H8665" t="str">
        <f t="shared" si="1217"/>
        <v>Discharge</v>
      </c>
      <c r="I8665" s="3">
        <f t="shared" si="1222"/>
        <v>296.5070538634555</v>
      </c>
      <c r="J8665" s="3">
        <f t="shared" si="1223"/>
        <v>340</v>
      </c>
      <c r="K8665" s="3">
        <f>MIN(Inputs!$B$2, (Inputs!$B$8 - I8665)/Inputs!$B$9)</f>
        <v>46.363636363636338</v>
      </c>
      <c r="L8665" s="3">
        <f>MAX(MIN(Inputs!$B$2, I8665*Inputs!$B$10, Inputs!$B$8*Inputs!$B$4 - J8665), 0)</f>
        <v>0</v>
      </c>
      <c r="M8665" s="3">
        <f t="shared" si="1218"/>
        <v>0</v>
      </c>
      <c r="N8665" s="3">
        <f t="shared" si="1219"/>
        <v>0</v>
      </c>
      <c r="O8665" s="3">
        <f>IF(H8665="Reg", MIN(Inputs!$B$2, I8665*Inputs!$B$10, (Inputs!$B$8-I8665)/Inputs!$B$9), 0)</f>
        <v>0</v>
      </c>
      <c r="P8665" s="3">
        <f t="shared" si="1220"/>
        <v>0</v>
      </c>
      <c r="Q8665" s="3">
        <f t="shared" si="1221"/>
        <v>0</v>
      </c>
      <c r="R8665" s="3">
        <f>I8665 + M8665*Inputs!$B$9 - N8665/Inputs!$B$10</f>
        <v>296.5070538634555</v>
      </c>
    </row>
    <row r="8666" spans="1:18" x14ac:dyDescent="0.3">
      <c r="A8666" s="4">
        <v>46384</v>
      </c>
      <c r="B8666" s="3">
        <v>15.765000000000001</v>
      </c>
      <c r="C8666" s="3">
        <v>0.45</v>
      </c>
      <c r="D8666" s="3">
        <f t="shared" si="1215"/>
        <v>1.618645833333334</v>
      </c>
      <c r="E8666" s="3">
        <f>MAX(B8666 - D8666/Inputs!$B$5, 0)</f>
        <v>13.925629734848485</v>
      </c>
      <c r="F8666" s="3">
        <f>MAX(D8666*Inputs!$B$5 - B8666, 0)</f>
        <v>0</v>
      </c>
      <c r="G8666" s="3">
        <f t="shared" si="1216"/>
        <v>0.45</v>
      </c>
      <c r="H8666" t="str">
        <f t="shared" si="1217"/>
        <v>Discharge</v>
      </c>
      <c r="I8666" s="3">
        <f t="shared" si="1222"/>
        <v>296.5070538634555</v>
      </c>
      <c r="J8666" s="3">
        <f t="shared" si="1223"/>
        <v>0</v>
      </c>
      <c r="K8666" s="3">
        <f>MIN(Inputs!$B$2, (Inputs!$B$8 - I8666)/Inputs!$B$9)</f>
        <v>46.363636363636338</v>
      </c>
      <c r="L8666" s="3">
        <f>MAX(MIN(Inputs!$B$2, I8666*Inputs!$B$10, Inputs!$B$8*Inputs!$B$4 - J8666), 0)</f>
        <v>170</v>
      </c>
      <c r="M8666" s="3">
        <f t="shared" si="1218"/>
        <v>0</v>
      </c>
      <c r="N8666" s="3">
        <f t="shared" si="1219"/>
        <v>170</v>
      </c>
      <c r="O8666" s="3">
        <f>IF(H8666="Reg", MIN(Inputs!$B$2, I8666*Inputs!$B$10, (Inputs!$B$8-I8666)/Inputs!$B$9), 0)</f>
        <v>0</v>
      </c>
      <c r="P8666" s="3">
        <f t="shared" si="1220"/>
        <v>2680.05</v>
      </c>
      <c r="Q8666" s="3">
        <f t="shared" si="1221"/>
        <v>0</v>
      </c>
      <c r="R8666" s="3">
        <f>I8666 + M8666*Inputs!$B$9 - N8666/Inputs!$B$10</f>
        <v>115.28644496118665</v>
      </c>
    </row>
    <row r="8667" spans="1:18" x14ac:dyDescent="0.3">
      <c r="A8667" s="4">
        <v>46384.041666666657</v>
      </c>
      <c r="B8667" s="3">
        <v>16.252500000000001</v>
      </c>
      <c r="C8667" s="3">
        <v>0.33</v>
      </c>
      <c r="D8667" s="3">
        <f t="shared" si="1215"/>
        <v>1.618645833333334</v>
      </c>
      <c r="E8667" s="3">
        <f>MAX(B8667 - D8667/Inputs!$B$5, 0)</f>
        <v>14.413129734848486</v>
      </c>
      <c r="F8667" s="3">
        <f>MAX(D8667*Inputs!$B$5 - B8667, 0)</f>
        <v>0</v>
      </c>
      <c r="G8667" s="3">
        <f t="shared" si="1216"/>
        <v>0.33</v>
      </c>
      <c r="H8667" t="str">
        <f t="shared" si="1217"/>
        <v>Discharge</v>
      </c>
      <c r="I8667" s="3">
        <f t="shared" si="1222"/>
        <v>115.28644496118665</v>
      </c>
      <c r="J8667" s="3">
        <f t="shared" si="1223"/>
        <v>170</v>
      </c>
      <c r="K8667" s="3">
        <f>MIN(Inputs!$B$2, (Inputs!$B$8 - I8667)/Inputs!$B$9)</f>
        <v>170</v>
      </c>
      <c r="L8667" s="3">
        <f>MAX(MIN(Inputs!$B$2, I8667*Inputs!$B$10, Inputs!$B$8*Inputs!$B$4 - J8667), 0)</f>
        <v>108.14827166799326</v>
      </c>
      <c r="M8667" s="3">
        <f t="shared" si="1218"/>
        <v>0</v>
      </c>
      <c r="N8667" s="3">
        <f t="shared" si="1219"/>
        <v>108.14827166799326</v>
      </c>
      <c r="O8667" s="3">
        <f>IF(H8667="Reg", MIN(Inputs!$B$2, I8667*Inputs!$B$10, (Inputs!$B$8-I8667)/Inputs!$B$9), 0)</f>
        <v>0</v>
      </c>
      <c r="P8667" s="3">
        <f t="shared" si="1220"/>
        <v>1757.6797852840605</v>
      </c>
      <c r="Q8667" s="3">
        <f t="shared" si="1221"/>
        <v>0</v>
      </c>
      <c r="R8667" s="3">
        <f>I8667 + M8667*Inputs!$B$9 - N8667/Inputs!$B$10</f>
        <v>0</v>
      </c>
    </row>
    <row r="8668" spans="1:18" x14ac:dyDescent="0.3">
      <c r="A8668" s="4">
        <v>46384.083333333343</v>
      </c>
      <c r="B8668" s="3">
        <v>14.875</v>
      </c>
      <c r="C8668" s="3">
        <v>0.19</v>
      </c>
      <c r="D8668" s="3">
        <f t="shared" si="1215"/>
        <v>1.618645833333334</v>
      </c>
      <c r="E8668" s="3">
        <f>MAX(B8668 - D8668/Inputs!$B$5, 0)</f>
        <v>13.035629734848484</v>
      </c>
      <c r="F8668" s="3">
        <f>MAX(D8668*Inputs!$B$5 - B8668, 0)</f>
        <v>0</v>
      </c>
      <c r="G8668" s="3">
        <f t="shared" si="1216"/>
        <v>0.19</v>
      </c>
      <c r="H8668" t="str">
        <f t="shared" si="1217"/>
        <v>Discharge</v>
      </c>
      <c r="I8668" s="3">
        <f t="shared" si="1222"/>
        <v>0</v>
      </c>
      <c r="J8668" s="3">
        <f t="shared" si="1223"/>
        <v>278.14827166799324</v>
      </c>
      <c r="K8668" s="3">
        <f>MIN(Inputs!$B$2, (Inputs!$B$8 - I8668)/Inputs!$B$9)</f>
        <v>170</v>
      </c>
      <c r="L8668" s="3">
        <f>MAX(MIN(Inputs!$B$2, I8668*Inputs!$B$10, Inputs!$B$8*Inputs!$B$4 - J8668), 0)</f>
        <v>0</v>
      </c>
      <c r="M8668" s="3">
        <f t="shared" si="1218"/>
        <v>0</v>
      </c>
      <c r="N8668" s="3">
        <f t="shared" si="1219"/>
        <v>0</v>
      </c>
      <c r="O8668" s="3">
        <f>IF(H8668="Reg", MIN(Inputs!$B$2, I8668*Inputs!$B$10, (Inputs!$B$8-I8668)/Inputs!$B$9), 0)</f>
        <v>0</v>
      </c>
      <c r="P8668" s="3">
        <f t="shared" si="1220"/>
        <v>0</v>
      </c>
      <c r="Q8668" s="3">
        <f t="shared" si="1221"/>
        <v>0</v>
      </c>
      <c r="R8668" s="3">
        <f>I8668 + M8668*Inputs!$B$9 - N8668/Inputs!$B$10</f>
        <v>0</v>
      </c>
    </row>
    <row r="8669" spans="1:18" x14ac:dyDescent="0.3">
      <c r="A8669" s="4">
        <v>46384.125</v>
      </c>
      <c r="B8669" s="3">
        <v>15.9125</v>
      </c>
      <c r="C8669" s="3">
        <v>0.23</v>
      </c>
      <c r="D8669" s="3">
        <f t="shared" si="1215"/>
        <v>1.618645833333334</v>
      </c>
      <c r="E8669" s="3">
        <f>MAX(B8669 - D8669/Inputs!$B$5, 0)</f>
        <v>14.073129734848484</v>
      </c>
      <c r="F8669" s="3">
        <f>MAX(D8669*Inputs!$B$5 - B8669, 0)</f>
        <v>0</v>
      </c>
      <c r="G8669" s="3">
        <f t="shared" si="1216"/>
        <v>0.23</v>
      </c>
      <c r="H8669" t="str">
        <f t="shared" si="1217"/>
        <v>Discharge</v>
      </c>
      <c r="I8669" s="3">
        <f t="shared" si="1222"/>
        <v>0</v>
      </c>
      <c r="J8669" s="3">
        <f t="shared" si="1223"/>
        <v>278.14827166799324</v>
      </c>
      <c r="K8669" s="3">
        <f>MIN(Inputs!$B$2, (Inputs!$B$8 - I8669)/Inputs!$B$9)</f>
        <v>170</v>
      </c>
      <c r="L8669" s="3">
        <f>MAX(MIN(Inputs!$B$2, I8669*Inputs!$B$10, Inputs!$B$8*Inputs!$B$4 - J8669), 0)</f>
        <v>0</v>
      </c>
      <c r="M8669" s="3">
        <f t="shared" si="1218"/>
        <v>0</v>
      </c>
      <c r="N8669" s="3">
        <f t="shared" si="1219"/>
        <v>0</v>
      </c>
      <c r="O8669" s="3">
        <f>IF(H8669="Reg", MIN(Inputs!$B$2, I8669*Inputs!$B$10, (Inputs!$B$8-I8669)/Inputs!$B$9), 0)</f>
        <v>0</v>
      </c>
      <c r="P8669" s="3">
        <f t="shared" si="1220"/>
        <v>0</v>
      </c>
      <c r="Q8669" s="3">
        <f t="shared" si="1221"/>
        <v>0</v>
      </c>
      <c r="R8669" s="3">
        <f>I8669 + M8669*Inputs!$B$9 - N8669/Inputs!$B$10</f>
        <v>0</v>
      </c>
    </row>
    <row r="8670" spans="1:18" x14ac:dyDescent="0.3">
      <c r="A8670" s="4">
        <v>46384.166666666657</v>
      </c>
      <c r="B8670" s="3">
        <v>16.314999999999998</v>
      </c>
      <c r="C8670" s="3">
        <v>0.3</v>
      </c>
      <c r="D8670" s="3">
        <f t="shared" si="1215"/>
        <v>1.618645833333334</v>
      </c>
      <c r="E8670" s="3">
        <f>MAX(B8670 - D8670/Inputs!$B$5, 0)</f>
        <v>14.475629734848482</v>
      </c>
      <c r="F8670" s="3">
        <f>MAX(D8670*Inputs!$B$5 - B8670, 0)</f>
        <v>0</v>
      </c>
      <c r="G8670" s="3">
        <f t="shared" si="1216"/>
        <v>0.3</v>
      </c>
      <c r="H8670" t="str">
        <f t="shared" si="1217"/>
        <v>Discharge</v>
      </c>
      <c r="I8670" s="3">
        <f t="shared" si="1222"/>
        <v>0</v>
      </c>
      <c r="J8670" s="3">
        <f t="shared" si="1223"/>
        <v>278.14827166799324</v>
      </c>
      <c r="K8670" s="3">
        <f>MIN(Inputs!$B$2, (Inputs!$B$8 - I8670)/Inputs!$B$9)</f>
        <v>170</v>
      </c>
      <c r="L8670" s="3">
        <f>MAX(MIN(Inputs!$B$2, I8670*Inputs!$B$10, Inputs!$B$8*Inputs!$B$4 - J8670), 0)</f>
        <v>0</v>
      </c>
      <c r="M8670" s="3">
        <f t="shared" si="1218"/>
        <v>0</v>
      </c>
      <c r="N8670" s="3">
        <f t="shared" si="1219"/>
        <v>0</v>
      </c>
      <c r="O8670" s="3">
        <f>IF(H8670="Reg", MIN(Inputs!$B$2, I8670*Inputs!$B$10, (Inputs!$B$8-I8670)/Inputs!$B$9), 0)</f>
        <v>0</v>
      </c>
      <c r="P8670" s="3">
        <f t="shared" si="1220"/>
        <v>0</v>
      </c>
      <c r="Q8670" s="3">
        <f t="shared" si="1221"/>
        <v>0</v>
      </c>
      <c r="R8670" s="3">
        <f>I8670 + M8670*Inputs!$B$9 - N8670/Inputs!$B$10</f>
        <v>0</v>
      </c>
    </row>
    <row r="8671" spans="1:18" x14ac:dyDescent="0.3">
      <c r="A8671" s="4">
        <v>46384.208333333343</v>
      </c>
      <c r="B8671" s="3">
        <v>17.9025</v>
      </c>
      <c r="C8671" s="3">
        <v>0.3</v>
      </c>
      <c r="D8671" s="3">
        <f t="shared" si="1215"/>
        <v>1.618645833333334</v>
      </c>
      <c r="E8671" s="3">
        <f>MAX(B8671 - D8671/Inputs!$B$5, 0)</f>
        <v>16.063129734848484</v>
      </c>
      <c r="F8671" s="3">
        <f>MAX(D8671*Inputs!$B$5 - B8671, 0)</f>
        <v>0</v>
      </c>
      <c r="G8671" s="3">
        <f t="shared" si="1216"/>
        <v>0.3</v>
      </c>
      <c r="H8671" t="str">
        <f t="shared" si="1217"/>
        <v>Discharge</v>
      </c>
      <c r="I8671" s="3">
        <f t="shared" si="1222"/>
        <v>0</v>
      </c>
      <c r="J8671" s="3">
        <f t="shared" si="1223"/>
        <v>278.14827166799324</v>
      </c>
      <c r="K8671" s="3">
        <f>MIN(Inputs!$B$2, (Inputs!$B$8 - I8671)/Inputs!$B$9)</f>
        <v>170</v>
      </c>
      <c r="L8671" s="3">
        <f>MAX(MIN(Inputs!$B$2, I8671*Inputs!$B$10, Inputs!$B$8*Inputs!$B$4 - J8671), 0)</f>
        <v>0</v>
      </c>
      <c r="M8671" s="3">
        <f t="shared" si="1218"/>
        <v>0</v>
      </c>
      <c r="N8671" s="3">
        <f t="shared" si="1219"/>
        <v>0</v>
      </c>
      <c r="O8671" s="3">
        <f>IF(H8671="Reg", MIN(Inputs!$B$2, I8671*Inputs!$B$10, (Inputs!$B$8-I8671)/Inputs!$B$9), 0)</f>
        <v>0</v>
      </c>
      <c r="P8671" s="3">
        <f t="shared" si="1220"/>
        <v>0</v>
      </c>
      <c r="Q8671" s="3">
        <f t="shared" si="1221"/>
        <v>0</v>
      </c>
      <c r="R8671" s="3">
        <f>I8671 + M8671*Inputs!$B$9 - N8671/Inputs!$B$10</f>
        <v>0</v>
      </c>
    </row>
    <row r="8672" spans="1:18" x14ac:dyDescent="0.3">
      <c r="A8672" s="4">
        <v>46384.25</v>
      </c>
      <c r="B8672" s="3">
        <v>17.857500000000002</v>
      </c>
      <c r="C8672" s="3">
        <v>0.41</v>
      </c>
      <c r="D8672" s="3">
        <f t="shared" si="1215"/>
        <v>1.618645833333334</v>
      </c>
      <c r="E8672" s="3">
        <f>MAX(B8672 - D8672/Inputs!$B$5, 0)</f>
        <v>16.018129734848486</v>
      </c>
      <c r="F8672" s="3">
        <f>MAX(D8672*Inputs!$B$5 - B8672, 0)</f>
        <v>0</v>
      </c>
      <c r="G8672" s="3">
        <f t="shared" si="1216"/>
        <v>0.41</v>
      </c>
      <c r="H8672" t="str">
        <f t="shared" si="1217"/>
        <v>Discharge</v>
      </c>
      <c r="I8672" s="3">
        <f t="shared" si="1222"/>
        <v>0</v>
      </c>
      <c r="J8672" s="3">
        <f t="shared" si="1223"/>
        <v>278.14827166799324</v>
      </c>
      <c r="K8672" s="3">
        <f>MIN(Inputs!$B$2, (Inputs!$B$8 - I8672)/Inputs!$B$9)</f>
        <v>170</v>
      </c>
      <c r="L8672" s="3">
        <f>MAX(MIN(Inputs!$B$2, I8672*Inputs!$B$10, Inputs!$B$8*Inputs!$B$4 - J8672), 0)</f>
        <v>0</v>
      </c>
      <c r="M8672" s="3">
        <f t="shared" si="1218"/>
        <v>0</v>
      </c>
      <c r="N8672" s="3">
        <f t="shared" si="1219"/>
        <v>0</v>
      </c>
      <c r="O8672" s="3">
        <f>IF(H8672="Reg", MIN(Inputs!$B$2, I8672*Inputs!$B$10, (Inputs!$B$8-I8672)/Inputs!$B$9), 0)</f>
        <v>0</v>
      </c>
      <c r="P8672" s="3">
        <f t="shared" si="1220"/>
        <v>0</v>
      </c>
      <c r="Q8672" s="3">
        <f t="shared" si="1221"/>
        <v>0</v>
      </c>
      <c r="R8672" s="3">
        <f>I8672 + M8672*Inputs!$B$9 - N8672/Inputs!$B$10</f>
        <v>0</v>
      </c>
    </row>
    <row r="8673" spans="1:18" x14ac:dyDescent="0.3">
      <c r="A8673" s="4">
        <v>46384.291666666657</v>
      </c>
      <c r="B8673" s="3">
        <v>17.517500000000002</v>
      </c>
      <c r="C8673" s="3">
        <v>0.74</v>
      </c>
      <c r="D8673" s="3">
        <f t="shared" si="1215"/>
        <v>1.618645833333334</v>
      </c>
      <c r="E8673" s="3">
        <f>MAX(B8673 - D8673/Inputs!$B$5, 0)</f>
        <v>15.678129734848486</v>
      </c>
      <c r="F8673" s="3">
        <f>MAX(D8673*Inputs!$B$5 - B8673, 0)</f>
        <v>0</v>
      </c>
      <c r="G8673" s="3">
        <f t="shared" si="1216"/>
        <v>0.74</v>
      </c>
      <c r="H8673" t="str">
        <f t="shared" si="1217"/>
        <v>Discharge</v>
      </c>
      <c r="I8673" s="3">
        <f t="shared" si="1222"/>
        <v>0</v>
      </c>
      <c r="J8673" s="3">
        <f t="shared" si="1223"/>
        <v>278.14827166799324</v>
      </c>
      <c r="K8673" s="3">
        <f>MIN(Inputs!$B$2, (Inputs!$B$8 - I8673)/Inputs!$B$9)</f>
        <v>170</v>
      </c>
      <c r="L8673" s="3">
        <f>MAX(MIN(Inputs!$B$2, I8673*Inputs!$B$10, Inputs!$B$8*Inputs!$B$4 - J8673), 0)</f>
        <v>0</v>
      </c>
      <c r="M8673" s="3">
        <f t="shared" si="1218"/>
        <v>0</v>
      </c>
      <c r="N8673" s="3">
        <f t="shared" si="1219"/>
        <v>0</v>
      </c>
      <c r="O8673" s="3">
        <f>IF(H8673="Reg", MIN(Inputs!$B$2, I8673*Inputs!$B$10, (Inputs!$B$8-I8673)/Inputs!$B$9), 0)</f>
        <v>0</v>
      </c>
      <c r="P8673" s="3">
        <f t="shared" si="1220"/>
        <v>0</v>
      </c>
      <c r="Q8673" s="3">
        <f t="shared" si="1221"/>
        <v>0</v>
      </c>
      <c r="R8673" s="3">
        <f>I8673 + M8673*Inputs!$B$9 - N8673/Inputs!$B$10</f>
        <v>0</v>
      </c>
    </row>
    <row r="8674" spans="1:18" x14ac:dyDescent="0.3">
      <c r="A8674" s="4">
        <v>46384.333333333343</v>
      </c>
      <c r="B8674" s="3">
        <v>14.892499999999998</v>
      </c>
      <c r="C8674" s="3">
        <v>0.85</v>
      </c>
      <c r="D8674" s="3">
        <f t="shared" si="1215"/>
        <v>1.618645833333334</v>
      </c>
      <c r="E8674" s="3">
        <f>MAX(B8674 - D8674/Inputs!$B$5, 0)</f>
        <v>13.053129734848483</v>
      </c>
      <c r="F8674" s="3">
        <f>MAX(D8674*Inputs!$B$5 - B8674, 0)</f>
        <v>0</v>
      </c>
      <c r="G8674" s="3">
        <f t="shared" si="1216"/>
        <v>0.85</v>
      </c>
      <c r="H8674" t="str">
        <f t="shared" si="1217"/>
        <v>Discharge</v>
      </c>
      <c r="I8674" s="3">
        <f t="shared" si="1222"/>
        <v>0</v>
      </c>
      <c r="J8674" s="3">
        <f t="shared" si="1223"/>
        <v>278.14827166799324</v>
      </c>
      <c r="K8674" s="3">
        <f>MIN(Inputs!$B$2, (Inputs!$B$8 - I8674)/Inputs!$B$9)</f>
        <v>170</v>
      </c>
      <c r="L8674" s="3">
        <f>MAX(MIN(Inputs!$B$2, I8674*Inputs!$B$10, Inputs!$B$8*Inputs!$B$4 - J8674), 0)</f>
        <v>0</v>
      </c>
      <c r="M8674" s="3">
        <f t="shared" si="1218"/>
        <v>0</v>
      </c>
      <c r="N8674" s="3">
        <f t="shared" si="1219"/>
        <v>0</v>
      </c>
      <c r="O8674" s="3">
        <f>IF(H8674="Reg", MIN(Inputs!$B$2, I8674*Inputs!$B$10, (Inputs!$B$8-I8674)/Inputs!$B$9), 0)</f>
        <v>0</v>
      </c>
      <c r="P8674" s="3">
        <f t="shared" si="1220"/>
        <v>0</v>
      </c>
      <c r="Q8674" s="3">
        <f t="shared" si="1221"/>
        <v>0</v>
      </c>
      <c r="R8674" s="3">
        <f>I8674 + M8674*Inputs!$B$9 - N8674/Inputs!$B$10</f>
        <v>0</v>
      </c>
    </row>
    <row r="8675" spans="1:18" x14ac:dyDescent="0.3">
      <c r="A8675" s="4">
        <v>46384.375</v>
      </c>
      <c r="B8675" s="3">
        <v>1.2675000000000001</v>
      </c>
      <c r="C8675" s="3">
        <v>0.56000000000000005</v>
      </c>
      <c r="D8675" s="3">
        <f t="shared" si="1215"/>
        <v>1.618645833333334</v>
      </c>
      <c r="E8675" s="3">
        <f>MAX(B8675 - D8675/Inputs!$B$5, 0)</f>
        <v>0</v>
      </c>
      <c r="F8675" s="3">
        <f>MAX(D8675*Inputs!$B$5 - B8675, 0)</f>
        <v>0.15690833333333387</v>
      </c>
      <c r="G8675" s="3">
        <f t="shared" si="1216"/>
        <v>0.56000000000000005</v>
      </c>
      <c r="H8675" t="str">
        <f t="shared" si="1217"/>
        <v>Reg</v>
      </c>
      <c r="I8675" s="3">
        <f t="shared" si="1222"/>
        <v>0</v>
      </c>
      <c r="J8675" s="3">
        <f t="shared" si="1223"/>
        <v>278.14827166799324</v>
      </c>
      <c r="K8675" s="3">
        <f>MIN(Inputs!$B$2, (Inputs!$B$8 - I8675)/Inputs!$B$9)</f>
        <v>170</v>
      </c>
      <c r="L8675" s="3">
        <f>MAX(MIN(Inputs!$B$2, I8675*Inputs!$B$10, Inputs!$B$8*Inputs!$B$4 - J8675), 0)</f>
        <v>0</v>
      </c>
      <c r="M8675" s="3">
        <f t="shared" si="1218"/>
        <v>0</v>
      </c>
      <c r="N8675" s="3">
        <f t="shared" si="1219"/>
        <v>0</v>
      </c>
      <c r="O8675" s="3">
        <f>IF(H8675="Reg", MIN(Inputs!$B$2, I8675*Inputs!$B$10, (Inputs!$B$8-I8675)/Inputs!$B$9), 0)</f>
        <v>0</v>
      </c>
      <c r="P8675" s="3">
        <f t="shared" si="1220"/>
        <v>0</v>
      </c>
      <c r="Q8675" s="3">
        <f t="shared" si="1221"/>
        <v>0</v>
      </c>
      <c r="R8675" s="3">
        <f>I8675 + M8675*Inputs!$B$9 - N8675/Inputs!$B$10</f>
        <v>0</v>
      </c>
    </row>
    <row r="8676" spans="1:18" x14ac:dyDescent="0.3">
      <c r="A8676" s="4">
        <v>46384.416666666657</v>
      </c>
      <c r="B8676" s="3">
        <v>-0.50250000000000006</v>
      </c>
      <c r="C8676" s="3">
        <v>0.37</v>
      </c>
      <c r="D8676" s="3">
        <f t="shared" si="1215"/>
        <v>1.618645833333334</v>
      </c>
      <c r="E8676" s="3">
        <f>MAX(B8676 - D8676/Inputs!$B$5, 0)</f>
        <v>0</v>
      </c>
      <c r="F8676" s="3">
        <f>MAX(D8676*Inputs!$B$5 - B8676, 0)</f>
        <v>1.9269083333333339</v>
      </c>
      <c r="G8676" s="3">
        <f t="shared" si="1216"/>
        <v>0.37</v>
      </c>
      <c r="H8676" t="str">
        <f t="shared" si="1217"/>
        <v>Charge</v>
      </c>
      <c r="I8676" s="3">
        <f t="shared" si="1222"/>
        <v>0</v>
      </c>
      <c r="J8676" s="3">
        <f t="shared" si="1223"/>
        <v>278.14827166799324</v>
      </c>
      <c r="K8676" s="3">
        <f>MIN(Inputs!$B$2, (Inputs!$B$8 - I8676)/Inputs!$B$9)</f>
        <v>170</v>
      </c>
      <c r="L8676" s="3">
        <f>MAX(MIN(Inputs!$B$2, I8676*Inputs!$B$10, Inputs!$B$8*Inputs!$B$4 - J8676), 0)</f>
        <v>0</v>
      </c>
      <c r="M8676" s="3">
        <f t="shared" si="1218"/>
        <v>170</v>
      </c>
      <c r="N8676" s="3">
        <f t="shared" si="1219"/>
        <v>0</v>
      </c>
      <c r="O8676" s="3">
        <f>IF(H8676="Reg", MIN(Inputs!$B$2, I8676*Inputs!$B$10, (Inputs!$B$8-I8676)/Inputs!$B$9), 0)</f>
        <v>0</v>
      </c>
      <c r="P8676" s="3">
        <f t="shared" si="1220"/>
        <v>85.425000000000011</v>
      </c>
      <c r="Q8676" s="3">
        <f t="shared" si="1221"/>
        <v>0</v>
      </c>
      <c r="R8676" s="3">
        <f>I8676 + M8676*Inputs!$B$9 - N8676/Inputs!$B$10</f>
        <v>159.4741358339966</v>
      </c>
    </row>
    <row r="8677" spans="1:18" x14ac:dyDescent="0.3">
      <c r="A8677" s="4">
        <v>46384.458333333343</v>
      </c>
      <c r="B8677" s="3">
        <v>-3.3774999999999999</v>
      </c>
      <c r="C8677" s="3">
        <v>0.3</v>
      </c>
      <c r="D8677" s="3">
        <f t="shared" si="1215"/>
        <v>1.618645833333334</v>
      </c>
      <c r="E8677" s="3">
        <f>MAX(B8677 - D8677/Inputs!$B$5, 0)</f>
        <v>0</v>
      </c>
      <c r="F8677" s="3">
        <f>MAX(D8677*Inputs!$B$5 - B8677, 0)</f>
        <v>4.8019083333333334</v>
      </c>
      <c r="G8677" s="3">
        <f t="shared" si="1216"/>
        <v>0.3</v>
      </c>
      <c r="H8677" t="str">
        <f t="shared" si="1217"/>
        <v>Charge</v>
      </c>
      <c r="I8677" s="3">
        <f t="shared" si="1222"/>
        <v>159.4741358339966</v>
      </c>
      <c r="J8677" s="3">
        <f t="shared" si="1223"/>
        <v>278.14827166799324</v>
      </c>
      <c r="K8677" s="3">
        <f>MIN(Inputs!$B$2, (Inputs!$B$8 - I8677)/Inputs!$B$9)</f>
        <v>170</v>
      </c>
      <c r="L8677" s="3">
        <f>MAX(MIN(Inputs!$B$2, I8677*Inputs!$B$10, Inputs!$B$8*Inputs!$B$4 - J8677), 0)</f>
        <v>61.851728332006758</v>
      </c>
      <c r="M8677" s="3">
        <f t="shared" si="1218"/>
        <v>170</v>
      </c>
      <c r="N8677" s="3">
        <f t="shared" si="1219"/>
        <v>0</v>
      </c>
      <c r="O8677" s="3">
        <f>IF(H8677="Reg", MIN(Inputs!$B$2, I8677*Inputs!$B$10, (Inputs!$B$8-I8677)/Inputs!$B$9), 0)</f>
        <v>0</v>
      </c>
      <c r="P8677" s="3">
        <f t="shared" si="1220"/>
        <v>574.17499999999995</v>
      </c>
      <c r="Q8677" s="3">
        <f t="shared" si="1221"/>
        <v>0</v>
      </c>
      <c r="R8677" s="3">
        <f>I8677 + M8677*Inputs!$B$9 - N8677/Inputs!$B$10</f>
        <v>318.9482716679932</v>
      </c>
    </row>
    <row r="8678" spans="1:18" x14ac:dyDescent="0.3">
      <c r="A8678" s="4">
        <v>46384.5</v>
      </c>
      <c r="B8678" s="3">
        <v>-4.6500000000000004</v>
      </c>
      <c r="C8678" s="3">
        <v>0.27</v>
      </c>
      <c r="D8678" s="3">
        <f t="shared" si="1215"/>
        <v>1.618645833333334</v>
      </c>
      <c r="E8678" s="3">
        <f>MAX(B8678 - D8678/Inputs!$B$5, 0)</f>
        <v>0</v>
      </c>
      <c r="F8678" s="3">
        <f>MAX(D8678*Inputs!$B$5 - B8678, 0)</f>
        <v>6.0744083333333343</v>
      </c>
      <c r="G8678" s="3">
        <f t="shared" si="1216"/>
        <v>0.27</v>
      </c>
      <c r="H8678" t="str">
        <f t="shared" si="1217"/>
        <v>Charge</v>
      </c>
      <c r="I8678" s="3">
        <f t="shared" si="1222"/>
        <v>318.9482716679932</v>
      </c>
      <c r="J8678" s="3">
        <f t="shared" si="1223"/>
        <v>278.14827166799324</v>
      </c>
      <c r="K8678" s="3">
        <f>MIN(Inputs!$B$2, (Inputs!$B$8 - I8678)/Inputs!$B$9)</f>
        <v>22.44121780453775</v>
      </c>
      <c r="L8678" s="3">
        <f>MAX(MIN(Inputs!$B$2, I8678*Inputs!$B$10, Inputs!$B$8*Inputs!$B$4 - J8678), 0)</f>
        <v>61.851728332006758</v>
      </c>
      <c r="M8678" s="3">
        <f t="shared" si="1218"/>
        <v>22.44121780453775</v>
      </c>
      <c r="N8678" s="3">
        <f t="shared" si="1219"/>
        <v>0</v>
      </c>
      <c r="O8678" s="3">
        <f>IF(H8678="Reg", MIN(Inputs!$B$2, I8678*Inputs!$B$10, (Inputs!$B$8-I8678)/Inputs!$B$9), 0)</f>
        <v>0</v>
      </c>
      <c r="P8678" s="3">
        <f t="shared" si="1220"/>
        <v>104.35166279110055</v>
      </c>
      <c r="Q8678" s="3">
        <f t="shared" si="1221"/>
        <v>0</v>
      </c>
      <c r="R8678" s="3">
        <f>I8678 + M8678*Inputs!$B$9 - N8678/Inputs!$B$10</f>
        <v>340</v>
      </c>
    </row>
    <row r="8679" spans="1:18" x14ac:dyDescent="0.3">
      <c r="A8679" s="4">
        <v>46384.541666666657</v>
      </c>
      <c r="B8679" s="3">
        <v>-15.492500000000001</v>
      </c>
      <c r="C8679" s="3">
        <v>0.34</v>
      </c>
      <c r="D8679" s="3">
        <f t="shared" si="1215"/>
        <v>1.618645833333334</v>
      </c>
      <c r="E8679" s="3">
        <f>MAX(B8679 - D8679/Inputs!$B$5, 0)</f>
        <v>0</v>
      </c>
      <c r="F8679" s="3">
        <f>MAX(D8679*Inputs!$B$5 - B8679, 0)</f>
        <v>16.916908333333335</v>
      </c>
      <c r="G8679" s="3">
        <f t="shared" si="1216"/>
        <v>0.34</v>
      </c>
      <c r="H8679" t="str">
        <f t="shared" si="1217"/>
        <v>Charge</v>
      </c>
      <c r="I8679" s="3">
        <f t="shared" si="1222"/>
        <v>340</v>
      </c>
      <c r="J8679" s="3">
        <f t="shared" si="1223"/>
        <v>278.14827166799324</v>
      </c>
      <c r="K8679" s="3">
        <f>MIN(Inputs!$B$2, (Inputs!$B$8 - I8679)/Inputs!$B$9)</f>
        <v>0</v>
      </c>
      <c r="L8679" s="3">
        <f>MAX(MIN(Inputs!$B$2, I8679*Inputs!$B$10, Inputs!$B$8*Inputs!$B$4 - J8679), 0)</f>
        <v>61.851728332006758</v>
      </c>
      <c r="M8679" s="3">
        <f t="shared" si="1218"/>
        <v>0</v>
      </c>
      <c r="N8679" s="3">
        <f t="shared" si="1219"/>
        <v>0</v>
      </c>
      <c r="O8679" s="3">
        <f>IF(H8679="Reg", MIN(Inputs!$B$2, I8679*Inputs!$B$10, (Inputs!$B$8-I8679)/Inputs!$B$9), 0)</f>
        <v>0</v>
      </c>
      <c r="P8679" s="3">
        <f t="shared" si="1220"/>
        <v>0</v>
      </c>
      <c r="Q8679" s="3">
        <f t="shared" si="1221"/>
        <v>0</v>
      </c>
      <c r="R8679" s="3">
        <f>I8679 + M8679*Inputs!$B$9 - N8679/Inputs!$B$10</f>
        <v>340</v>
      </c>
    </row>
    <row r="8680" spans="1:18" x14ac:dyDescent="0.3">
      <c r="A8680" s="4">
        <v>46384.583333333343</v>
      </c>
      <c r="B8680" s="3">
        <v>-16.712499999999999</v>
      </c>
      <c r="C8680" s="3">
        <v>0.46</v>
      </c>
      <c r="D8680" s="3">
        <f t="shared" si="1215"/>
        <v>1.618645833333334</v>
      </c>
      <c r="E8680" s="3">
        <f>MAX(B8680 - D8680/Inputs!$B$5, 0)</f>
        <v>0</v>
      </c>
      <c r="F8680" s="3">
        <f>MAX(D8680*Inputs!$B$5 - B8680, 0)</f>
        <v>18.136908333333331</v>
      </c>
      <c r="G8680" s="3">
        <f t="shared" si="1216"/>
        <v>0.46</v>
      </c>
      <c r="H8680" t="str">
        <f t="shared" si="1217"/>
        <v>Charge</v>
      </c>
      <c r="I8680" s="3">
        <f t="shared" si="1222"/>
        <v>340</v>
      </c>
      <c r="J8680" s="3">
        <f t="shared" si="1223"/>
        <v>278.14827166799324</v>
      </c>
      <c r="K8680" s="3">
        <f>MIN(Inputs!$B$2, (Inputs!$B$8 - I8680)/Inputs!$B$9)</f>
        <v>0</v>
      </c>
      <c r="L8680" s="3">
        <f>MAX(MIN(Inputs!$B$2, I8680*Inputs!$B$10, Inputs!$B$8*Inputs!$B$4 - J8680), 0)</f>
        <v>61.851728332006758</v>
      </c>
      <c r="M8680" s="3">
        <f t="shared" si="1218"/>
        <v>0</v>
      </c>
      <c r="N8680" s="3">
        <f t="shared" si="1219"/>
        <v>0</v>
      </c>
      <c r="O8680" s="3">
        <f>IF(H8680="Reg", MIN(Inputs!$B$2, I8680*Inputs!$B$10, (Inputs!$B$8-I8680)/Inputs!$B$9), 0)</f>
        <v>0</v>
      </c>
      <c r="P8680" s="3">
        <f t="shared" si="1220"/>
        <v>0</v>
      </c>
      <c r="Q8680" s="3">
        <f t="shared" si="1221"/>
        <v>0</v>
      </c>
      <c r="R8680" s="3">
        <f>I8680 + M8680*Inputs!$B$9 - N8680/Inputs!$B$10</f>
        <v>340</v>
      </c>
    </row>
    <row r="8681" spans="1:18" x14ac:dyDescent="0.3">
      <c r="A8681" s="4">
        <v>46384.625</v>
      </c>
      <c r="B8681" s="3">
        <v>-17.37</v>
      </c>
      <c r="C8681" s="3">
        <v>0.51</v>
      </c>
      <c r="D8681" s="3">
        <f t="shared" si="1215"/>
        <v>1.618645833333334</v>
      </c>
      <c r="E8681" s="3">
        <f>MAX(B8681 - D8681/Inputs!$B$5, 0)</f>
        <v>0</v>
      </c>
      <c r="F8681" s="3">
        <f>MAX(D8681*Inputs!$B$5 - B8681, 0)</f>
        <v>18.794408333333337</v>
      </c>
      <c r="G8681" s="3">
        <f t="shared" si="1216"/>
        <v>0.51</v>
      </c>
      <c r="H8681" t="str">
        <f t="shared" si="1217"/>
        <v>Charge</v>
      </c>
      <c r="I8681" s="3">
        <f t="shared" si="1222"/>
        <v>340</v>
      </c>
      <c r="J8681" s="3">
        <f t="shared" si="1223"/>
        <v>278.14827166799324</v>
      </c>
      <c r="K8681" s="3">
        <f>MIN(Inputs!$B$2, (Inputs!$B$8 - I8681)/Inputs!$B$9)</f>
        <v>0</v>
      </c>
      <c r="L8681" s="3">
        <f>MAX(MIN(Inputs!$B$2, I8681*Inputs!$B$10, Inputs!$B$8*Inputs!$B$4 - J8681), 0)</f>
        <v>61.851728332006758</v>
      </c>
      <c r="M8681" s="3">
        <f t="shared" si="1218"/>
        <v>0</v>
      </c>
      <c r="N8681" s="3">
        <f t="shared" si="1219"/>
        <v>0</v>
      </c>
      <c r="O8681" s="3">
        <f>IF(H8681="Reg", MIN(Inputs!$B$2, I8681*Inputs!$B$10, (Inputs!$B$8-I8681)/Inputs!$B$9), 0)</f>
        <v>0</v>
      </c>
      <c r="P8681" s="3">
        <f t="shared" si="1220"/>
        <v>0</v>
      </c>
      <c r="Q8681" s="3">
        <f t="shared" si="1221"/>
        <v>0</v>
      </c>
      <c r="R8681" s="3">
        <f>I8681 + M8681*Inputs!$B$9 - N8681/Inputs!$B$10</f>
        <v>340</v>
      </c>
    </row>
    <row r="8682" spans="1:18" x14ac:dyDescent="0.3">
      <c r="A8682" s="4">
        <v>46384.666666666657</v>
      </c>
      <c r="B8682" s="3">
        <v>-6.3024999999999993</v>
      </c>
      <c r="C8682" s="3">
        <v>0.59</v>
      </c>
      <c r="D8682" s="3">
        <f t="shared" si="1215"/>
        <v>1.618645833333334</v>
      </c>
      <c r="E8682" s="3">
        <f>MAX(B8682 - D8682/Inputs!$B$5, 0)</f>
        <v>0</v>
      </c>
      <c r="F8682" s="3">
        <f>MAX(D8682*Inputs!$B$5 - B8682, 0)</f>
        <v>7.7269083333333333</v>
      </c>
      <c r="G8682" s="3">
        <f t="shared" si="1216"/>
        <v>0.59</v>
      </c>
      <c r="H8682" t="str">
        <f t="shared" si="1217"/>
        <v>Charge</v>
      </c>
      <c r="I8682" s="3">
        <f t="shared" si="1222"/>
        <v>340</v>
      </c>
      <c r="J8682" s="3">
        <f t="shared" si="1223"/>
        <v>278.14827166799324</v>
      </c>
      <c r="K8682" s="3">
        <f>MIN(Inputs!$B$2, (Inputs!$B$8 - I8682)/Inputs!$B$9)</f>
        <v>0</v>
      </c>
      <c r="L8682" s="3">
        <f>MAX(MIN(Inputs!$B$2, I8682*Inputs!$B$10, Inputs!$B$8*Inputs!$B$4 - J8682), 0)</f>
        <v>61.851728332006758</v>
      </c>
      <c r="M8682" s="3">
        <f t="shared" si="1218"/>
        <v>0</v>
      </c>
      <c r="N8682" s="3">
        <f t="shared" si="1219"/>
        <v>0</v>
      </c>
      <c r="O8682" s="3">
        <f>IF(H8682="Reg", MIN(Inputs!$B$2, I8682*Inputs!$B$10, (Inputs!$B$8-I8682)/Inputs!$B$9), 0)</f>
        <v>0</v>
      </c>
      <c r="P8682" s="3">
        <f t="shared" si="1220"/>
        <v>0</v>
      </c>
      <c r="Q8682" s="3">
        <f t="shared" si="1221"/>
        <v>0</v>
      </c>
      <c r="R8682" s="3">
        <f>I8682 + M8682*Inputs!$B$9 - N8682/Inputs!$B$10</f>
        <v>340</v>
      </c>
    </row>
    <row r="8683" spans="1:18" x14ac:dyDescent="0.3">
      <c r="A8683" s="4">
        <v>46384.708333333343</v>
      </c>
      <c r="B8683" s="3">
        <v>3.0149999999999997</v>
      </c>
      <c r="C8683" s="3">
        <v>1.05</v>
      </c>
      <c r="D8683" s="3">
        <f t="shared" si="1215"/>
        <v>1.618645833333334</v>
      </c>
      <c r="E8683" s="3">
        <f>MAX(B8683 - D8683/Inputs!$B$5, 0)</f>
        <v>1.1756297348484839</v>
      </c>
      <c r="F8683" s="3">
        <f>MAX(D8683*Inputs!$B$5 - B8683, 0)</f>
        <v>0</v>
      </c>
      <c r="G8683" s="3">
        <f t="shared" si="1216"/>
        <v>1.05</v>
      </c>
      <c r="H8683" t="str">
        <f t="shared" si="1217"/>
        <v>Discharge</v>
      </c>
      <c r="I8683" s="3">
        <f t="shared" si="1222"/>
        <v>340</v>
      </c>
      <c r="J8683" s="3">
        <f t="shared" si="1223"/>
        <v>278.14827166799324</v>
      </c>
      <c r="K8683" s="3">
        <f>MIN(Inputs!$B$2, (Inputs!$B$8 - I8683)/Inputs!$B$9)</f>
        <v>0</v>
      </c>
      <c r="L8683" s="3">
        <f>MAX(MIN(Inputs!$B$2, I8683*Inputs!$B$10, Inputs!$B$8*Inputs!$B$4 - J8683), 0)</f>
        <v>61.851728332006758</v>
      </c>
      <c r="M8683" s="3">
        <f t="shared" si="1218"/>
        <v>0</v>
      </c>
      <c r="N8683" s="3">
        <f t="shared" si="1219"/>
        <v>61.851728332006758</v>
      </c>
      <c r="O8683" s="3">
        <f>IF(H8683="Reg", MIN(Inputs!$B$2, I8683*Inputs!$B$10, (Inputs!$B$8-I8683)/Inputs!$B$9), 0)</f>
        <v>0</v>
      </c>
      <c r="P8683" s="3">
        <f t="shared" si="1220"/>
        <v>186.48296092100034</v>
      </c>
      <c r="Q8683" s="3">
        <f t="shared" si="1221"/>
        <v>0</v>
      </c>
      <c r="R8683" s="3">
        <f>I8683 + M8683*Inputs!$B$9 - N8683/Inputs!$B$10</f>
        <v>274.06583605891774</v>
      </c>
    </row>
    <row r="8684" spans="1:18" x14ac:dyDescent="0.3">
      <c r="A8684" s="4">
        <v>46384.75</v>
      </c>
      <c r="B8684" s="3">
        <v>2.0150000000000001</v>
      </c>
      <c r="C8684" s="3">
        <v>1</v>
      </c>
      <c r="D8684" s="3">
        <f t="shared" si="1215"/>
        <v>1.618645833333334</v>
      </c>
      <c r="E8684" s="3">
        <f>MAX(B8684 - D8684/Inputs!$B$5, 0)</f>
        <v>0.17562973484848432</v>
      </c>
      <c r="F8684" s="3">
        <f>MAX(D8684*Inputs!$B$5 - B8684, 0)</f>
        <v>0</v>
      </c>
      <c r="G8684" s="3">
        <f t="shared" si="1216"/>
        <v>1</v>
      </c>
      <c r="H8684" t="str">
        <f t="shared" si="1217"/>
        <v>Reg</v>
      </c>
      <c r="I8684" s="3">
        <f t="shared" si="1222"/>
        <v>274.06583605891774</v>
      </c>
      <c r="J8684" s="3">
        <f t="shared" si="1223"/>
        <v>340</v>
      </c>
      <c r="K8684" s="3">
        <f>MIN(Inputs!$B$2, (Inputs!$B$8 - I8684)/Inputs!$B$9)</f>
        <v>70.286054922734976</v>
      </c>
      <c r="L8684" s="3">
        <f>MAX(MIN(Inputs!$B$2, I8684*Inputs!$B$10, Inputs!$B$8*Inputs!$B$4 - J8684), 0)</f>
        <v>0</v>
      </c>
      <c r="M8684" s="3">
        <f t="shared" si="1218"/>
        <v>0</v>
      </c>
      <c r="N8684" s="3">
        <f t="shared" si="1219"/>
        <v>0</v>
      </c>
      <c r="O8684" s="3">
        <f>IF(H8684="Reg", MIN(Inputs!$B$2, I8684*Inputs!$B$10, (Inputs!$B$8-I8684)/Inputs!$B$9), 0)</f>
        <v>70.286054922734976</v>
      </c>
      <c r="P8684" s="3">
        <f t="shared" si="1220"/>
        <v>0</v>
      </c>
      <c r="Q8684" s="3">
        <f t="shared" si="1221"/>
        <v>70.286054922734976</v>
      </c>
      <c r="R8684" s="3">
        <f>I8684 + M8684*Inputs!$B$9 - N8684/Inputs!$B$10</f>
        <v>274.06583605891774</v>
      </c>
    </row>
    <row r="8685" spans="1:18" x14ac:dyDescent="0.3">
      <c r="A8685" s="4">
        <v>46384.791666666657</v>
      </c>
      <c r="B8685" s="3">
        <v>-1.8225</v>
      </c>
      <c r="C8685" s="3">
        <v>0.64</v>
      </c>
      <c r="D8685" s="3">
        <f t="shared" si="1215"/>
        <v>1.618645833333334</v>
      </c>
      <c r="E8685" s="3">
        <f>MAX(B8685 - D8685/Inputs!$B$5, 0)</f>
        <v>0</v>
      </c>
      <c r="F8685" s="3">
        <f>MAX(D8685*Inputs!$B$5 - B8685, 0)</f>
        <v>3.2469083333333337</v>
      </c>
      <c r="G8685" s="3">
        <f t="shared" si="1216"/>
        <v>0.64</v>
      </c>
      <c r="H8685" t="str">
        <f t="shared" si="1217"/>
        <v>Charge</v>
      </c>
      <c r="I8685" s="3">
        <f t="shared" si="1222"/>
        <v>274.06583605891774</v>
      </c>
      <c r="J8685" s="3">
        <f t="shared" si="1223"/>
        <v>340</v>
      </c>
      <c r="K8685" s="3">
        <f>MIN(Inputs!$B$2, (Inputs!$B$8 - I8685)/Inputs!$B$9)</f>
        <v>70.286054922734976</v>
      </c>
      <c r="L8685" s="3">
        <f>MAX(MIN(Inputs!$B$2, I8685*Inputs!$B$10, Inputs!$B$8*Inputs!$B$4 - J8685), 0)</f>
        <v>0</v>
      </c>
      <c r="M8685" s="3">
        <f t="shared" si="1218"/>
        <v>70.286054922734976</v>
      </c>
      <c r="N8685" s="3">
        <f t="shared" si="1219"/>
        <v>0</v>
      </c>
      <c r="O8685" s="3">
        <f>IF(H8685="Reg", MIN(Inputs!$B$2, I8685*Inputs!$B$10, (Inputs!$B$8-I8685)/Inputs!$B$9), 0)</f>
        <v>0</v>
      </c>
      <c r="P8685" s="3">
        <f t="shared" si="1220"/>
        <v>128.0963350966845</v>
      </c>
      <c r="Q8685" s="3">
        <f t="shared" si="1221"/>
        <v>0</v>
      </c>
      <c r="R8685" s="3">
        <f>I8685 + M8685*Inputs!$B$9 - N8685/Inputs!$B$10</f>
        <v>340</v>
      </c>
    </row>
    <row r="8686" spans="1:18" x14ac:dyDescent="0.3">
      <c r="A8686" s="4">
        <v>46384.833333333343</v>
      </c>
      <c r="B8686" s="3">
        <v>-3.2550000000000003</v>
      </c>
      <c r="C8686" s="3">
        <v>0.5</v>
      </c>
      <c r="D8686" s="3">
        <f t="shared" si="1215"/>
        <v>1.618645833333334</v>
      </c>
      <c r="E8686" s="3">
        <f>MAX(B8686 - D8686/Inputs!$B$5, 0)</f>
        <v>0</v>
      </c>
      <c r="F8686" s="3">
        <f>MAX(D8686*Inputs!$B$5 - B8686, 0)</f>
        <v>4.6794083333333347</v>
      </c>
      <c r="G8686" s="3">
        <f t="shared" si="1216"/>
        <v>0.5</v>
      </c>
      <c r="H8686" t="str">
        <f t="shared" si="1217"/>
        <v>Charge</v>
      </c>
      <c r="I8686" s="3">
        <f t="shared" si="1222"/>
        <v>340</v>
      </c>
      <c r="J8686" s="3">
        <f t="shared" si="1223"/>
        <v>340</v>
      </c>
      <c r="K8686" s="3">
        <f>MIN(Inputs!$B$2, (Inputs!$B$8 - I8686)/Inputs!$B$9)</f>
        <v>0</v>
      </c>
      <c r="L8686" s="3">
        <f>MAX(MIN(Inputs!$B$2, I8686*Inputs!$B$10, Inputs!$B$8*Inputs!$B$4 - J8686), 0)</f>
        <v>0</v>
      </c>
      <c r="M8686" s="3">
        <f t="shared" si="1218"/>
        <v>0</v>
      </c>
      <c r="N8686" s="3">
        <f t="shared" si="1219"/>
        <v>0</v>
      </c>
      <c r="O8686" s="3">
        <f>IF(H8686="Reg", MIN(Inputs!$B$2, I8686*Inputs!$B$10, (Inputs!$B$8-I8686)/Inputs!$B$9), 0)</f>
        <v>0</v>
      </c>
      <c r="P8686" s="3">
        <f t="shared" si="1220"/>
        <v>0</v>
      </c>
      <c r="Q8686" s="3">
        <f t="shared" si="1221"/>
        <v>0</v>
      </c>
      <c r="R8686" s="3">
        <f>I8686 + M8686*Inputs!$B$9 - N8686/Inputs!$B$10</f>
        <v>340</v>
      </c>
    </row>
    <row r="8687" spans="1:18" x14ac:dyDescent="0.3">
      <c r="A8687" s="4">
        <v>46384.875</v>
      </c>
      <c r="B8687" s="3">
        <v>-5.8574999999999999</v>
      </c>
      <c r="C8687" s="3">
        <v>0.5</v>
      </c>
      <c r="D8687" s="3">
        <f t="shared" si="1215"/>
        <v>1.618645833333334</v>
      </c>
      <c r="E8687" s="3">
        <f>MAX(B8687 - D8687/Inputs!$B$5, 0)</f>
        <v>0</v>
      </c>
      <c r="F8687" s="3">
        <f>MAX(D8687*Inputs!$B$5 - B8687, 0)</f>
        <v>7.2819083333333339</v>
      </c>
      <c r="G8687" s="3">
        <f t="shared" si="1216"/>
        <v>0.5</v>
      </c>
      <c r="H8687" t="str">
        <f t="shared" si="1217"/>
        <v>Charge</v>
      </c>
      <c r="I8687" s="3">
        <f t="shared" si="1222"/>
        <v>340</v>
      </c>
      <c r="J8687" s="3">
        <f t="shared" si="1223"/>
        <v>340</v>
      </c>
      <c r="K8687" s="3">
        <f>MIN(Inputs!$B$2, (Inputs!$B$8 - I8687)/Inputs!$B$9)</f>
        <v>0</v>
      </c>
      <c r="L8687" s="3">
        <f>MAX(MIN(Inputs!$B$2, I8687*Inputs!$B$10, Inputs!$B$8*Inputs!$B$4 - J8687), 0)</f>
        <v>0</v>
      </c>
      <c r="M8687" s="3">
        <f t="shared" si="1218"/>
        <v>0</v>
      </c>
      <c r="N8687" s="3">
        <f t="shared" si="1219"/>
        <v>0</v>
      </c>
      <c r="O8687" s="3">
        <f>IF(H8687="Reg", MIN(Inputs!$B$2, I8687*Inputs!$B$10, (Inputs!$B$8-I8687)/Inputs!$B$9), 0)</f>
        <v>0</v>
      </c>
      <c r="P8687" s="3">
        <f t="shared" si="1220"/>
        <v>0</v>
      </c>
      <c r="Q8687" s="3">
        <f t="shared" si="1221"/>
        <v>0</v>
      </c>
      <c r="R8687" s="3">
        <f>I8687 + M8687*Inputs!$B$9 - N8687/Inputs!$B$10</f>
        <v>340</v>
      </c>
    </row>
    <row r="8688" spans="1:18" x14ac:dyDescent="0.3">
      <c r="A8688" s="4">
        <v>46384.916666666657</v>
      </c>
      <c r="B8688" s="3">
        <v>-21.34</v>
      </c>
      <c r="C8688" s="3">
        <v>0.64</v>
      </c>
      <c r="D8688" s="3">
        <f t="shared" si="1215"/>
        <v>1.618645833333334</v>
      </c>
      <c r="E8688" s="3">
        <f>MAX(B8688 - D8688/Inputs!$B$5, 0)</f>
        <v>0</v>
      </c>
      <c r="F8688" s="3">
        <f>MAX(D8688*Inputs!$B$5 - B8688, 0)</f>
        <v>22.764408333333336</v>
      </c>
      <c r="G8688" s="3">
        <f t="shared" si="1216"/>
        <v>0.64</v>
      </c>
      <c r="H8688" t="str">
        <f t="shared" si="1217"/>
        <v>Charge</v>
      </c>
      <c r="I8688" s="3">
        <f t="shared" si="1222"/>
        <v>340</v>
      </c>
      <c r="J8688" s="3">
        <f t="shared" si="1223"/>
        <v>340</v>
      </c>
      <c r="K8688" s="3">
        <f>MIN(Inputs!$B$2, (Inputs!$B$8 - I8688)/Inputs!$B$9)</f>
        <v>0</v>
      </c>
      <c r="L8688" s="3">
        <f>MAX(MIN(Inputs!$B$2, I8688*Inputs!$B$10, Inputs!$B$8*Inputs!$B$4 - J8688), 0)</f>
        <v>0</v>
      </c>
      <c r="M8688" s="3">
        <f t="shared" si="1218"/>
        <v>0</v>
      </c>
      <c r="N8688" s="3">
        <f t="shared" si="1219"/>
        <v>0</v>
      </c>
      <c r="O8688" s="3">
        <f>IF(H8688="Reg", MIN(Inputs!$B$2, I8688*Inputs!$B$10, (Inputs!$B$8-I8688)/Inputs!$B$9), 0)</f>
        <v>0</v>
      </c>
      <c r="P8688" s="3">
        <f t="shared" si="1220"/>
        <v>0</v>
      </c>
      <c r="Q8688" s="3">
        <f t="shared" si="1221"/>
        <v>0</v>
      </c>
      <c r="R8688" s="3">
        <f>I8688 + M8688*Inputs!$B$9 - N8688/Inputs!$B$10</f>
        <v>340</v>
      </c>
    </row>
    <row r="8689" spans="1:18" x14ac:dyDescent="0.3">
      <c r="A8689" s="4">
        <v>46384.958333333343</v>
      </c>
      <c r="B8689" s="3">
        <v>-18.057499999999997</v>
      </c>
      <c r="C8689" s="3">
        <v>0.5</v>
      </c>
      <c r="D8689" s="3">
        <f t="shared" si="1215"/>
        <v>1.618645833333334</v>
      </c>
      <c r="E8689" s="3">
        <f>MAX(B8689 - D8689/Inputs!$B$5, 0)</f>
        <v>0</v>
      </c>
      <c r="F8689" s="3">
        <f>MAX(D8689*Inputs!$B$5 - B8689, 0)</f>
        <v>19.48190833333333</v>
      </c>
      <c r="G8689" s="3">
        <f t="shared" si="1216"/>
        <v>0.5</v>
      </c>
      <c r="H8689" t="str">
        <f t="shared" si="1217"/>
        <v>Charge</v>
      </c>
      <c r="I8689" s="3">
        <f t="shared" si="1222"/>
        <v>340</v>
      </c>
      <c r="J8689" s="3">
        <f t="shared" si="1223"/>
        <v>340</v>
      </c>
      <c r="K8689" s="3">
        <f>MIN(Inputs!$B$2, (Inputs!$B$8 - I8689)/Inputs!$B$9)</f>
        <v>0</v>
      </c>
      <c r="L8689" s="3">
        <f>MAX(MIN(Inputs!$B$2, I8689*Inputs!$B$10, Inputs!$B$8*Inputs!$B$4 - J8689), 0)</f>
        <v>0</v>
      </c>
      <c r="M8689" s="3">
        <f t="shared" si="1218"/>
        <v>0</v>
      </c>
      <c r="N8689" s="3">
        <f t="shared" si="1219"/>
        <v>0</v>
      </c>
      <c r="O8689" s="3">
        <f>IF(H8689="Reg", MIN(Inputs!$B$2, I8689*Inputs!$B$10, (Inputs!$B$8-I8689)/Inputs!$B$9), 0)</f>
        <v>0</v>
      </c>
      <c r="P8689" s="3">
        <f t="shared" si="1220"/>
        <v>0</v>
      </c>
      <c r="Q8689" s="3">
        <f t="shared" si="1221"/>
        <v>0</v>
      </c>
      <c r="R8689" s="3">
        <f>I8689 + M8689*Inputs!$B$9 - N8689/Inputs!$B$10</f>
        <v>340</v>
      </c>
    </row>
    <row r="8690" spans="1:18" x14ac:dyDescent="0.3">
      <c r="A8690" s="4">
        <v>46385</v>
      </c>
      <c r="B8690" s="3">
        <v>21.942499999999999</v>
      </c>
      <c r="C8690" s="3">
        <v>0.47</v>
      </c>
      <c r="D8690" s="3">
        <f t="shared" si="1215"/>
        <v>23.201250000000002</v>
      </c>
      <c r="E8690" s="3">
        <f>MAX(B8690 - D8690/Inputs!$B$5, 0)</f>
        <v>0</v>
      </c>
      <c r="F8690" s="3">
        <f>MAX(D8690*Inputs!$B$5 - B8690, 0)</f>
        <v>0</v>
      </c>
      <c r="G8690" s="3">
        <f t="shared" si="1216"/>
        <v>0.47</v>
      </c>
      <c r="H8690" t="str">
        <f t="shared" si="1217"/>
        <v>Reg</v>
      </c>
      <c r="I8690" s="3">
        <f t="shared" si="1222"/>
        <v>340</v>
      </c>
      <c r="J8690" s="3">
        <f t="shared" si="1223"/>
        <v>0</v>
      </c>
      <c r="K8690" s="3">
        <f>MIN(Inputs!$B$2, (Inputs!$B$8 - I8690)/Inputs!$B$9)</f>
        <v>0</v>
      </c>
      <c r="L8690" s="3">
        <f>MAX(MIN(Inputs!$B$2, I8690*Inputs!$B$10, Inputs!$B$8*Inputs!$B$4 - J8690), 0)</f>
        <v>170</v>
      </c>
      <c r="M8690" s="3">
        <f t="shared" si="1218"/>
        <v>0</v>
      </c>
      <c r="N8690" s="3">
        <f t="shared" si="1219"/>
        <v>0</v>
      </c>
      <c r="O8690" s="3">
        <f>IF(H8690="Reg", MIN(Inputs!$B$2, I8690*Inputs!$B$10, (Inputs!$B$8-I8690)/Inputs!$B$9), 0)</f>
        <v>0</v>
      </c>
      <c r="P8690" s="3">
        <f t="shared" si="1220"/>
        <v>0</v>
      </c>
      <c r="Q8690" s="3">
        <f t="shared" si="1221"/>
        <v>0</v>
      </c>
      <c r="R8690" s="3">
        <f>I8690 + M8690*Inputs!$B$9 - N8690/Inputs!$B$10</f>
        <v>340</v>
      </c>
    </row>
    <row r="8691" spans="1:18" x14ac:dyDescent="0.3">
      <c r="A8691" s="4">
        <v>46385.041666666657</v>
      </c>
      <c r="B8691" s="3">
        <v>21.377500000000001</v>
      </c>
      <c r="C8691" s="3">
        <v>0.32</v>
      </c>
      <c r="D8691" s="3">
        <f t="shared" si="1215"/>
        <v>23.201250000000002</v>
      </c>
      <c r="E8691" s="3">
        <f>MAX(B8691 - D8691/Inputs!$B$5, 0)</f>
        <v>0</v>
      </c>
      <c r="F8691" s="3">
        <f>MAX(D8691*Inputs!$B$5 - B8691, 0)</f>
        <v>0</v>
      </c>
      <c r="G8691" s="3">
        <f t="shared" si="1216"/>
        <v>0.32</v>
      </c>
      <c r="H8691" t="str">
        <f t="shared" si="1217"/>
        <v>Reg</v>
      </c>
      <c r="I8691" s="3">
        <f t="shared" si="1222"/>
        <v>340</v>
      </c>
      <c r="J8691" s="3">
        <f t="shared" si="1223"/>
        <v>0</v>
      </c>
      <c r="K8691" s="3">
        <f>MIN(Inputs!$B$2, (Inputs!$B$8 - I8691)/Inputs!$B$9)</f>
        <v>0</v>
      </c>
      <c r="L8691" s="3">
        <f>MAX(MIN(Inputs!$B$2, I8691*Inputs!$B$10, Inputs!$B$8*Inputs!$B$4 - J8691), 0)</f>
        <v>170</v>
      </c>
      <c r="M8691" s="3">
        <f t="shared" si="1218"/>
        <v>0</v>
      </c>
      <c r="N8691" s="3">
        <f t="shared" si="1219"/>
        <v>0</v>
      </c>
      <c r="O8691" s="3">
        <f>IF(H8691="Reg", MIN(Inputs!$B$2, I8691*Inputs!$B$10, (Inputs!$B$8-I8691)/Inputs!$B$9), 0)</f>
        <v>0</v>
      </c>
      <c r="P8691" s="3">
        <f t="shared" si="1220"/>
        <v>0</v>
      </c>
      <c r="Q8691" s="3">
        <f t="shared" si="1221"/>
        <v>0</v>
      </c>
      <c r="R8691" s="3">
        <f>I8691 + M8691*Inputs!$B$9 - N8691/Inputs!$B$10</f>
        <v>340</v>
      </c>
    </row>
    <row r="8692" spans="1:18" x14ac:dyDescent="0.3">
      <c r="A8692" s="4">
        <v>46385.083333333343</v>
      </c>
      <c r="B8692" s="3">
        <v>21.09</v>
      </c>
      <c r="C8692" s="3">
        <v>0.5</v>
      </c>
      <c r="D8692" s="3">
        <f t="shared" si="1215"/>
        <v>23.201250000000002</v>
      </c>
      <c r="E8692" s="3">
        <f>MAX(B8692 - D8692/Inputs!$B$5, 0)</f>
        <v>0</v>
      </c>
      <c r="F8692" s="3">
        <f>MAX(D8692*Inputs!$B$5 - B8692, 0)</f>
        <v>0</v>
      </c>
      <c r="G8692" s="3">
        <f t="shared" si="1216"/>
        <v>0.5</v>
      </c>
      <c r="H8692" t="str">
        <f t="shared" si="1217"/>
        <v>Reg</v>
      </c>
      <c r="I8692" s="3">
        <f t="shared" si="1222"/>
        <v>340</v>
      </c>
      <c r="J8692" s="3">
        <f t="shared" si="1223"/>
        <v>0</v>
      </c>
      <c r="K8692" s="3">
        <f>MIN(Inputs!$B$2, (Inputs!$B$8 - I8692)/Inputs!$B$9)</f>
        <v>0</v>
      </c>
      <c r="L8692" s="3">
        <f>MAX(MIN(Inputs!$B$2, I8692*Inputs!$B$10, Inputs!$B$8*Inputs!$B$4 - J8692), 0)</f>
        <v>170</v>
      </c>
      <c r="M8692" s="3">
        <f t="shared" si="1218"/>
        <v>0</v>
      </c>
      <c r="N8692" s="3">
        <f t="shared" si="1219"/>
        <v>0</v>
      </c>
      <c r="O8692" s="3">
        <f>IF(H8692="Reg", MIN(Inputs!$B$2, I8692*Inputs!$B$10, (Inputs!$B$8-I8692)/Inputs!$B$9), 0)</f>
        <v>0</v>
      </c>
      <c r="P8692" s="3">
        <f t="shared" si="1220"/>
        <v>0</v>
      </c>
      <c r="Q8692" s="3">
        <f t="shared" si="1221"/>
        <v>0</v>
      </c>
      <c r="R8692" s="3">
        <f>I8692 + M8692*Inputs!$B$9 - N8692/Inputs!$B$10</f>
        <v>340</v>
      </c>
    </row>
    <row r="8693" spans="1:18" x14ac:dyDescent="0.3">
      <c r="A8693" s="4">
        <v>46385.125</v>
      </c>
      <c r="B8693" s="3">
        <v>21.024999999999999</v>
      </c>
      <c r="C8693" s="3">
        <v>0.16</v>
      </c>
      <c r="D8693" s="3">
        <f t="shared" si="1215"/>
        <v>23.201250000000002</v>
      </c>
      <c r="E8693" s="3">
        <f>MAX(B8693 - D8693/Inputs!$B$5, 0)</f>
        <v>0</v>
      </c>
      <c r="F8693" s="3">
        <f>MAX(D8693*Inputs!$B$5 - B8693, 0)</f>
        <v>0</v>
      </c>
      <c r="G8693" s="3">
        <f t="shared" si="1216"/>
        <v>0.16</v>
      </c>
      <c r="H8693" t="str">
        <f t="shared" si="1217"/>
        <v>Reg</v>
      </c>
      <c r="I8693" s="3">
        <f t="shared" si="1222"/>
        <v>340</v>
      </c>
      <c r="J8693" s="3">
        <f t="shared" si="1223"/>
        <v>0</v>
      </c>
      <c r="K8693" s="3">
        <f>MIN(Inputs!$B$2, (Inputs!$B$8 - I8693)/Inputs!$B$9)</f>
        <v>0</v>
      </c>
      <c r="L8693" s="3">
        <f>MAX(MIN(Inputs!$B$2, I8693*Inputs!$B$10, Inputs!$B$8*Inputs!$B$4 - J8693), 0)</f>
        <v>170</v>
      </c>
      <c r="M8693" s="3">
        <f t="shared" si="1218"/>
        <v>0</v>
      </c>
      <c r="N8693" s="3">
        <f t="shared" si="1219"/>
        <v>0</v>
      </c>
      <c r="O8693" s="3">
        <f>IF(H8693="Reg", MIN(Inputs!$B$2, I8693*Inputs!$B$10, (Inputs!$B$8-I8693)/Inputs!$B$9), 0)</f>
        <v>0</v>
      </c>
      <c r="P8693" s="3">
        <f t="shared" si="1220"/>
        <v>0</v>
      </c>
      <c r="Q8693" s="3">
        <f t="shared" si="1221"/>
        <v>0</v>
      </c>
      <c r="R8693" s="3">
        <f>I8693 + M8693*Inputs!$B$9 - N8693/Inputs!$B$10</f>
        <v>340</v>
      </c>
    </row>
    <row r="8694" spans="1:18" x14ac:dyDescent="0.3">
      <c r="A8694" s="4">
        <v>46385.166666666657</v>
      </c>
      <c r="B8694" s="3">
        <v>21.235000000000003</v>
      </c>
      <c r="C8694" s="3">
        <v>0.49</v>
      </c>
      <c r="D8694" s="3">
        <f t="shared" si="1215"/>
        <v>23.201250000000002</v>
      </c>
      <c r="E8694" s="3">
        <f>MAX(B8694 - D8694/Inputs!$B$5, 0)</f>
        <v>0</v>
      </c>
      <c r="F8694" s="3">
        <f>MAX(D8694*Inputs!$B$5 - B8694, 0)</f>
        <v>0</v>
      </c>
      <c r="G8694" s="3">
        <f t="shared" si="1216"/>
        <v>0.49</v>
      </c>
      <c r="H8694" t="str">
        <f t="shared" si="1217"/>
        <v>Reg</v>
      </c>
      <c r="I8694" s="3">
        <f t="shared" si="1222"/>
        <v>340</v>
      </c>
      <c r="J8694" s="3">
        <f t="shared" si="1223"/>
        <v>0</v>
      </c>
      <c r="K8694" s="3">
        <f>MIN(Inputs!$B$2, (Inputs!$B$8 - I8694)/Inputs!$B$9)</f>
        <v>0</v>
      </c>
      <c r="L8694" s="3">
        <f>MAX(MIN(Inputs!$B$2, I8694*Inputs!$B$10, Inputs!$B$8*Inputs!$B$4 - J8694), 0)</f>
        <v>170</v>
      </c>
      <c r="M8694" s="3">
        <f t="shared" si="1218"/>
        <v>0</v>
      </c>
      <c r="N8694" s="3">
        <f t="shared" si="1219"/>
        <v>0</v>
      </c>
      <c r="O8694" s="3">
        <f>IF(H8694="Reg", MIN(Inputs!$B$2, I8694*Inputs!$B$10, (Inputs!$B$8-I8694)/Inputs!$B$9), 0)</f>
        <v>0</v>
      </c>
      <c r="P8694" s="3">
        <f t="shared" si="1220"/>
        <v>0</v>
      </c>
      <c r="Q8694" s="3">
        <f t="shared" si="1221"/>
        <v>0</v>
      </c>
      <c r="R8694" s="3">
        <f>I8694 + M8694*Inputs!$B$9 - N8694/Inputs!$B$10</f>
        <v>340</v>
      </c>
    </row>
    <row r="8695" spans="1:18" x14ac:dyDescent="0.3">
      <c r="A8695" s="4">
        <v>46385.208333333343</v>
      </c>
      <c r="B8695" s="3">
        <v>22.254999999999999</v>
      </c>
      <c r="C8695" s="3">
        <v>0.49</v>
      </c>
      <c r="D8695" s="3">
        <f t="shared" si="1215"/>
        <v>23.201250000000002</v>
      </c>
      <c r="E8695" s="3">
        <f>MAX(B8695 - D8695/Inputs!$B$5, 0)</f>
        <v>0</v>
      </c>
      <c r="F8695" s="3">
        <f>MAX(D8695*Inputs!$B$5 - B8695, 0)</f>
        <v>0</v>
      </c>
      <c r="G8695" s="3">
        <f t="shared" si="1216"/>
        <v>0.49</v>
      </c>
      <c r="H8695" t="str">
        <f t="shared" si="1217"/>
        <v>Reg</v>
      </c>
      <c r="I8695" s="3">
        <f t="shared" si="1222"/>
        <v>340</v>
      </c>
      <c r="J8695" s="3">
        <f t="shared" si="1223"/>
        <v>0</v>
      </c>
      <c r="K8695" s="3">
        <f>MIN(Inputs!$B$2, (Inputs!$B$8 - I8695)/Inputs!$B$9)</f>
        <v>0</v>
      </c>
      <c r="L8695" s="3">
        <f>MAX(MIN(Inputs!$B$2, I8695*Inputs!$B$10, Inputs!$B$8*Inputs!$B$4 - J8695), 0)</f>
        <v>170</v>
      </c>
      <c r="M8695" s="3">
        <f t="shared" si="1218"/>
        <v>0</v>
      </c>
      <c r="N8695" s="3">
        <f t="shared" si="1219"/>
        <v>0</v>
      </c>
      <c r="O8695" s="3">
        <f>IF(H8695="Reg", MIN(Inputs!$B$2, I8695*Inputs!$B$10, (Inputs!$B$8-I8695)/Inputs!$B$9), 0)</f>
        <v>0</v>
      </c>
      <c r="P8695" s="3">
        <f t="shared" si="1220"/>
        <v>0</v>
      </c>
      <c r="Q8695" s="3">
        <f t="shared" si="1221"/>
        <v>0</v>
      </c>
      <c r="R8695" s="3">
        <f>I8695 + M8695*Inputs!$B$9 - N8695/Inputs!$B$10</f>
        <v>340</v>
      </c>
    </row>
    <row r="8696" spans="1:18" x14ac:dyDescent="0.3">
      <c r="A8696" s="4">
        <v>46385.25</v>
      </c>
      <c r="B8696" s="3">
        <v>23.705000000000002</v>
      </c>
      <c r="C8696" s="3">
        <v>0.5</v>
      </c>
      <c r="D8696" s="3">
        <f t="shared" si="1215"/>
        <v>23.201250000000002</v>
      </c>
      <c r="E8696" s="3">
        <f>MAX(B8696 - D8696/Inputs!$B$5, 0)</f>
        <v>0</v>
      </c>
      <c r="F8696" s="3">
        <f>MAX(D8696*Inputs!$B$5 - B8696, 0)</f>
        <v>0</v>
      </c>
      <c r="G8696" s="3">
        <f t="shared" si="1216"/>
        <v>0.5</v>
      </c>
      <c r="H8696" t="str">
        <f t="shared" si="1217"/>
        <v>Reg</v>
      </c>
      <c r="I8696" s="3">
        <f t="shared" si="1222"/>
        <v>340</v>
      </c>
      <c r="J8696" s="3">
        <f t="shared" si="1223"/>
        <v>0</v>
      </c>
      <c r="K8696" s="3">
        <f>MIN(Inputs!$B$2, (Inputs!$B$8 - I8696)/Inputs!$B$9)</f>
        <v>0</v>
      </c>
      <c r="L8696" s="3">
        <f>MAX(MIN(Inputs!$B$2, I8696*Inputs!$B$10, Inputs!$B$8*Inputs!$B$4 - J8696), 0)</f>
        <v>170</v>
      </c>
      <c r="M8696" s="3">
        <f t="shared" si="1218"/>
        <v>0</v>
      </c>
      <c r="N8696" s="3">
        <f t="shared" si="1219"/>
        <v>0</v>
      </c>
      <c r="O8696" s="3">
        <f>IF(H8696="Reg", MIN(Inputs!$B$2, I8696*Inputs!$B$10, (Inputs!$B$8-I8696)/Inputs!$B$9), 0)</f>
        <v>0</v>
      </c>
      <c r="P8696" s="3">
        <f t="shared" si="1220"/>
        <v>0</v>
      </c>
      <c r="Q8696" s="3">
        <f t="shared" si="1221"/>
        <v>0</v>
      </c>
      <c r="R8696" s="3">
        <f>I8696 + M8696*Inputs!$B$9 - N8696/Inputs!$B$10</f>
        <v>340</v>
      </c>
    </row>
    <row r="8697" spans="1:18" x14ac:dyDescent="0.3">
      <c r="A8697" s="4">
        <v>46385.291666666657</v>
      </c>
      <c r="B8697" s="3">
        <v>26.06</v>
      </c>
      <c r="C8697" s="3">
        <v>0.5</v>
      </c>
      <c r="D8697" s="3">
        <f t="shared" si="1215"/>
        <v>23.201250000000002</v>
      </c>
      <c r="E8697" s="3">
        <f>MAX(B8697 - D8697/Inputs!$B$5, 0)</f>
        <v>0</v>
      </c>
      <c r="F8697" s="3">
        <f>MAX(D8697*Inputs!$B$5 - B8697, 0)</f>
        <v>0</v>
      </c>
      <c r="G8697" s="3">
        <f t="shared" si="1216"/>
        <v>0.5</v>
      </c>
      <c r="H8697" t="str">
        <f t="shared" si="1217"/>
        <v>Reg</v>
      </c>
      <c r="I8697" s="3">
        <f t="shared" si="1222"/>
        <v>340</v>
      </c>
      <c r="J8697" s="3">
        <f t="shared" si="1223"/>
        <v>0</v>
      </c>
      <c r="K8697" s="3">
        <f>MIN(Inputs!$B$2, (Inputs!$B$8 - I8697)/Inputs!$B$9)</f>
        <v>0</v>
      </c>
      <c r="L8697" s="3">
        <f>MAX(MIN(Inputs!$B$2, I8697*Inputs!$B$10, Inputs!$B$8*Inputs!$B$4 - J8697), 0)</f>
        <v>170</v>
      </c>
      <c r="M8697" s="3">
        <f t="shared" si="1218"/>
        <v>0</v>
      </c>
      <c r="N8697" s="3">
        <f t="shared" si="1219"/>
        <v>0</v>
      </c>
      <c r="O8697" s="3">
        <f>IF(H8697="Reg", MIN(Inputs!$B$2, I8697*Inputs!$B$10, (Inputs!$B$8-I8697)/Inputs!$B$9), 0)</f>
        <v>0</v>
      </c>
      <c r="P8697" s="3">
        <f t="shared" si="1220"/>
        <v>0</v>
      </c>
      <c r="Q8697" s="3">
        <f t="shared" si="1221"/>
        <v>0</v>
      </c>
      <c r="R8697" s="3">
        <f>I8697 + M8697*Inputs!$B$9 - N8697/Inputs!$B$10</f>
        <v>340</v>
      </c>
    </row>
    <row r="8698" spans="1:18" x14ac:dyDescent="0.3">
      <c r="A8698" s="4">
        <v>46385.333333333343</v>
      </c>
      <c r="B8698" s="3">
        <v>22.8825</v>
      </c>
      <c r="C8698" s="3">
        <v>0.5</v>
      </c>
      <c r="D8698" s="3">
        <f t="shared" si="1215"/>
        <v>23.201250000000002</v>
      </c>
      <c r="E8698" s="3">
        <f>MAX(B8698 - D8698/Inputs!$B$5, 0)</f>
        <v>0</v>
      </c>
      <c r="F8698" s="3">
        <f>MAX(D8698*Inputs!$B$5 - B8698, 0)</f>
        <v>0</v>
      </c>
      <c r="G8698" s="3">
        <f t="shared" si="1216"/>
        <v>0.5</v>
      </c>
      <c r="H8698" t="str">
        <f t="shared" si="1217"/>
        <v>Reg</v>
      </c>
      <c r="I8698" s="3">
        <f t="shared" si="1222"/>
        <v>340</v>
      </c>
      <c r="J8698" s="3">
        <f t="shared" si="1223"/>
        <v>0</v>
      </c>
      <c r="K8698" s="3">
        <f>MIN(Inputs!$B$2, (Inputs!$B$8 - I8698)/Inputs!$B$9)</f>
        <v>0</v>
      </c>
      <c r="L8698" s="3">
        <f>MAX(MIN(Inputs!$B$2, I8698*Inputs!$B$10, Inputs!$B$8*Inputs!$B$4 - J8698), 0)</f>
        <v>170</v>
      </c>
      <c r="M8698" s="3">
        <f t="shared" si="1218"/>
        <v>0</v>
      </c>
      <c r="N8698" s="3">
        <f t="shared" si="1219"/>
        <v>0</v>
      </c>
      <c r="O8698" s="3">
        <f>IF(H8698="Reg", MIN(Inputs!$B$2, I8698*Inputs!$B$10, (Inputs!$B$8-I8698)/Inputs!$B$9), 0)</f>
        <v>0</v>
      </c>
      <c r="P8698" s="3">
        <f t="shared" si="1220"/>
        <v>0</v>
      </c>
      <c r="Q8698" s="3">
        <f t="shared" si="1221"/>
        <v>0</v>
      </c>
      <c r="R8698" s="3">
        <f>I8698 + M8698*Inputs!$B$9 - N8698/Inputs!$B$10</f>
        <v>340</v>
      </c>
    </row>
    <row r="8699" spans="1:18" x14ac:dyDescent="0.3">
      <c r="A8699" s="4">
        <v>46385.375</v>
      </c>
      <c r="B8699" s="3">
        <v>21.7075</v>
      </c>
      <c r="C8699" s="3">
        <v>0.49</v>
      </c>
      <c r="D8699" s="3">
        <f t="shared" si="1215"/>
        <v>23.201250000000002</v>
      </c>
      <c r="E8699" s="3">
        <f>MAX(B8699 - D8699/Inputs!$B$5, 0)</f>
        <v>0</v>
      </c>
      <c r="F8699" s="3">
        <f>MAX(D8699*Inputs!$B$5 - B8699, 0)</f>
        <v>0</v>
      </c>
      <c r="G8699" s="3">
        <f t="shared" si="1216"/>
        <v>0.49</v>
      </c>
      <c r="H8699" t="str">
        <f t="shared" si="1217"/>
        <v>Reg</v>
      </c>
      <c r="I8699" s="3">
        <f t="shared" si="1222"/>
        <v>340</v>
      </c>
      <c r="J8699" s="3">
        <f t="shared" si="1223"/>
        <v>0</v>
      </c>
      <c r="K8699" s="3">
        <f>MIN(Inputs!$B$2, (Inputs!$B$8 - I8699)/Inputs!$B$9)</f>
        <v>0</v>
      </c>
      <c r="L8699" s="3">
        <f>MAX(MIN(Inputs!$B$2, I8699*Inputs!$B$10, Inputs!$B$8*Inputs!$B$4 - J8699), 0)</f>
        <v>170</v>
      </c>
      <c r="M8699" s="3">
        <f t="shared" si="1218"/>
        <v>0</v>
      </c>
      <c r="N8699" s="3">
        <f t="shared" si="1219"/>
        <v>0</v>
      </c>
      <c r="O8699" s="3">
        <f>IF(H8699="Reg", MIN(Inputs!$B$2, I8699*Inputs!$B$10, (Inputs!$B$8-I8699)/Inputs!$B$9), 0)</f>
        <v>0</v>
      </c>
      <c r="P8699" s="3">
        <f t="shared" si="1220"/>
        <v>0</v>
      </c>
      <c r="Q8699" s="3">
        <f t="shared" si="1221"/>
        <v>0</v>
      </c>
      <c r="R8699" s="3">
        <f>I8699 + M8699*Inputs!$B$9 - N8699/Inputs!$B$10</f>
        <v>340</v>
      </c>
    </row>
    <row r="8700" spans="1:18" x14ac:dyDescent="0.3">
      <c r="A8700" s="4">
        <v>46385.416666666657</v>
      </c>
      <c r="B8700" s="3">
        <v>22.5975</v>
      </c>
      <c r="C8700" s="3">
        <v>0.39</v>
      </c>
      <c r="D8700" s="3">
        <f t="shared" si="1215"/>
        <v>23.201250000000002</v>
      </c>
      <c r="E8700" s="3">
        <f>MAX(B8700 - D8700/Inputs!$B$5, 0)</f>
        <v>0</v>
      </c>
      <c r="F8700" s="3">
        <f>MAX(D8700*Inputs!$B$5 - B8700, 0)</f>
        <v>0</v>
      </c>
      <c r="G8700" s="3">
        <f t="shared" si="1216"/>
        <v>0.39</v>
      </c>
      <c r="H8700" t="str">
        <f t="shared" si="1217"/>
        <v>Reg</v>
      </c>
      <c r="I8700" s="3">
        <f t="shared" si="1222"/>
        <v>340</v>
      </c>
      <c r="J8700" s="3">
        <f t="shared" si="1223"/>
        <v>0</v>
      </c>
      <c r="K8700" s="3">
        <f>MIN(Inputs!$B$2, (Inputs!$B$8 - I8700)/Inputs!$B$9)</f>
        <v>0</v>
      </c>
      <c r="L8700" s="3">
        <f>MAX(MIN(Inputs!$B$2, I8700*Inputs!$B$10, Inputs!$B$8*Inputs!$B$4 - J8700), 0)</f>
        <v>170</v>
      </c>
      <c r="M8700" s="3">
        <f t="shared" si="1218"/>
        <v>0</v>
      </c>
      <c r="N8700" s="3">
        <f t="shared" si="1219"/>
        <v>0</v>
      </c>
      <c r="O8700" s="3">
        <f>IF(H8700="Reg", MIN(Inputs!$B$2, I8700*Inputs!$B$10, (Inputs!$B$8-I8700)/Inputs!$B$9), 0)</f>
        <v>0</v>
      </c>
      <c r="P8700" s="3">
        <f t="shared" si="1220"/>
        <v>0</v>
      </c>
      <c r="Q8700" s="3">
        <f t="shared" si="1221"/>
        <v>0</v>
      </c>
      <c r="R8700" s="3">
        <f>I8700 + M8700*Inputs!$B$9 - N8700/Inputs!$B$10</f>
        <v>340</v>
      </c>
    </row>
    <row r="8701" spans="1:18" x14ac:dyDescent="0.3">
      <c r="A8701" s="4">
        <v>46385.458333333343</v>
      </c>
      <c r="B8701" s="3">
        <v>22.905000000000001</v>
      </c>
      <c r="C8701" s="3">
        <v>0.33</v>
      </c>
      <c r="D8701" s="3">
        <f t="shared" si="1215"/>
        <v>23.201250000000002</v>
      </c>
      <c r="E8701" s="3">
        <f>MAX(B8701 - D8701/Inputs!$B$5, 0)</f>
        <v>0</v>
      </c>
      <c r="F8701" s="3">
        <f>MAX(D8701*Inputs!$B$5 - B8701, 0)</f>
        <v>0</v>
      </c>
      <c r="G8701" s="3">
        <f t="shared" si="1216"/>
        <v>0.33</v>
      </c>
      <c r="H8701" t="str">
        <f t="shared" si="1217"/>
        <v>Reg</v>
      </c>
      <c r="I8701" s="3">
        <f t="shared" si="1222"/>
        <v>340</v>
      </c>
      <c r="J8701" s="3">
        <f t="shared" si="1223"/>
        <v>0</v>
      </c>
      <c r="K8701" s="3">
        <f>MIN(Inputs!$B$2, (Inputs!$B$8 - I8701)/Inputs!$B$9)</f>
        <v>0</v>
      </c>
      <c r="L8701" s="3">
        <f>MAX(MIN(Inputs!$B$2, I8701*Inputs!$B$10, Inputs!$B$8*Inputs!$B$4 - J8701), 0)</f>
        <v>170</v>
      </c>
      <c r="M8701" s="3">
        <f t="shared" si="1218"/>
        <v>0</v>
      </c>
      <c r="N8701" s="3">
        <f t="shared" si="1219"/>
        <v>0</v>
      </c>
      <c r="O8701" s="3">
        <f>IF(H8701="Reg", MIN(Inputs!$B$2, I8701*Inputs!$B$10, (Inputs!$B$8-I8701)/Inputs!$B$9), 0)</f>
        <v>0</v>
      </c>
      <c r="P8701" s="3">
        <f t="shared" si="1220"/>
        <v>0</v>
      </c>
      <c r="Q8701" s="3">
        <f t="shared" si="1221"/>
        <v>0</v>
      </c>
      <c r="R8701" s="3">
        <f>I8701 + M8701*Inputs!$B$9 - N8701/Inputs!$B$10</f>
        <v>340</v>
      </c>
    </row>
    <row r="8702" spans="1:18" x14ac:dyDescent="0.3">
      <c r="A8702" s="4">
        <v>46385.5</v>
      </c>
      <c r="B8702" s="3">
        <v>21.052499999999998</v>
      </c>
      <c r="C8702" s="3">
        <v>0.33</v>
      </c>
      <c r="D8702" s="3">
        <f t="shared" si="1215"/>
        <v>23.201250000000002</v>
      </c>
      <c r="E8702" s="3">
        <f>MAX(B8702 - D8702/Inputs!$B$5, 0)</f>
        <v>0</v>
      </c>
      <c r="F8702" s="3">
        <f>MAX(D8702*Inputs!$B$5 - B8702, 0)</f>
        <v>0</v>
      </c>
      <c r="G8702" s="3">
        <f t="shared" si="1216"/>
        <v>0.33</v>
      </c>
      <c r="H8702" t="str">
        <f t="shared" si="1217"/>
        <v>Reg</v>
      </c>
      <c r="I8702" s="3">
        <f t="shared" si="1222"/>
        <v>340</v>
      </c>
      <c r="J8702" s="3">
        <f t="shared" si="1223"/>
        <v>0</v>
      </c>
      <c r="K8702" s="3">
        <f>MIN(Inputs!$B$2, (Inputs!$B$8 - I8702)/Inputs!$B$9)</f>
        <v>0</v>
      </c>
      <c r="L8702" s="3">
        <f>MAX(MIN(Inputs!$B$2, I8702*Inputs!$B$10, Inputs!$B$8*Inputs!$B$4 - J8702), 0)</f>
        <v>170</v>
      </c>
      <c r="M8702" s="3">
        <f t="shared" si="1218"/>
        <v>0</v>
      </c>
      <c r="N8702" s="3">
        <f t="shared" si="1219"/>
        <v>0</v>
      </c>
      <c r="O8702" s="3">
        <f>IF(H8702="Reg", MIN(Inputs!$B$2, I8702*Inputs!$B$10, (Inputs!$B$8-I8702)/Inputs!$B$9), 0)</f>
        <v>0</v>
      </c>
      <c r="P8702" s="3">
        <f t="shared" si="1220"/>
        <v>0</v>
      </c>
      <c r="Q8702" s="3">
        <f t="shared" si="1221"/>
        <v>0</v>
      </c>
      <c r="R8702" s="3">
        <f>I8702 + M8702*Inputs!$B$9 - N8702/Inputs!$B$10</f>
        <v>340</v>
      </c>
    </row>
    <row r="8703" spans="1:18" x14ac:dyDescent="0.3">
      <c r="A8703" s="4">
        <v>46385.541666666657</v>
      </c>
      <c r="B8703" s="3">
        <v>19.772500000000001</v>
      </c>
      <c r="C8703" s="3">
        <v>0.49</v>
      </c>
      <c r="D8703" s="3">
        <f t="shared" si="1215"/>
        <v>23.201250000000002</v>
      </c>
      <c r="E8703" s="3">
        <f>MAX(B8703 - D8703/Inputs!$B$5, 0)</f>
        <v>0</v>
      </c>
      <c r="F8703" s="3">
        <f>MAX(D8703*Inputs!$B$5 - B8703, 0)</f>
        <v>0.64460000000000051</v>
      </c>
      <c r="G8703" s="3">
        <f t="shared" si="1216"/>
        <v>0.49</v>
      </c>
      <c r="H8703" t="str">
        <f t="shared" si="1217"/>
        <v>Charge</v>
      </c>
      <c r="I8703" s="3">
        <f t="shared" si="1222"/>
        <v>340</v>
      </c>
      <c r="J8703" s="3">
        <f t="shared" si="1223"/>
        <v>0</v>
      </c>
      <c r="K8703" s="3">
        <f>MIN(Inputs!$B$2, (Inputs!$B$8 - I8703)/Inputs!$B$9)</f>
        <v>0</v>
      </c>
      <c r="L8703" s="3">
        <f>MAX(MIN(Inputs!$B$2, I8703*Inputs!$B$10, Inputs!$B$8*Inputs!$B$4 - J8703), 0)</f>
        <v>170</v>
      </c>
      <c r="M8703" s="3">
        <f t="shared" si="1218"/>
        <v>0</v>
      </c>
      <c r="N8703" s="3">
        <f t="shared" si="1219"/>
        <v>0</v>
      </c>
      <c r="O8703" s="3">
        <f>IF(H8703="Reg", MIN(Inputs!$B$2, I8703*Inputs!$B$10, (Inputs!$B$8-I8703)/Inputs!$B$9), 0)</f>
        <v>0</v>
      </c>
      <c r="P8703" s="3">
        <f t="shared" si="1220"/>
        <v>0</v>
      </c>
      <c r="Q8703" s="3">
        <f t="shared" si="1221"/>
        <v>0</v>
      </c>
      <c r="R8703" s="3">
        <f>I8703 + M8703*Inputs!$B$9 - N8703/Inputs!$B$10</f>
        <v>340</v>
      </c>
    </row>
    <row r="8704" spans="1:18" x14ac:dyDescent="0.3">
      <c r="A8704" s="4">
        <v>46385.583333333343</v>
      </c>
      <c r="B8704" s="3">
        <v>17.612500000000001</v>
      </c>
      <c r="C8704" s="3">
        <v>0.5</v>
      </c>
      <c r="D8704" s="3">
        <f t="shared" si="1215"/>
        <v>23.201250000000002</v>
      </c>
      <c r="E8704" s="3">
        <f>MAX(B8704 - D8704/Inputs!$B$5, 0)</f>
        <v>0</v>
      </c>
      <c r="F8704" s="3">
        <f>MAX(D8704*Inputs!$B$5 - B8704, 0)</f>
        <v>2.8046000000000006</v>
      </c>
      <c r="G8704" s="3">
        <f t="shared" si="1216"/>
        <v>0.5</v>
      </c>
      <c r="H8704" t="str">
        <f t="shared" si="1217"/>
        <v>Charge</v>
      </c>
      <c r="I8704" s="3">
        <f t="shared" si="1222"/>
        <v>340</v>
      </c>
      <c r="J8704" s="3">
        <f t="shared" si="1223"/>
        <v>0</v>
      </c>
      <c r="K8704" s="3">
        <f>MIN(Inputs!$B$2, (Inputs!$B$8 - I8704)/Inputs!$B$9)</f>
        <v>0</v>
      </c>
      <c r="L8704" s="3">
        <f>MAX(MIN(Inputs!$B$2, I8704*Inputs!$B$10, Inputs!$B$8*Inputs!$B$4 - J8704), 0)</f>
        <v>170</v>
      </c>
      <c r="M8704" s="3">
        <f t="shared" si="1218"/>
        <v>0</v>
      </c>
      <c r="N8704" s="3">
        <f t="shared" si="1219"/>
        <v>0</v>
      </c>
      <c r="O8704" s="3">
        <f>IF(H8704="Reg", MIN(Inputs!$B$2, I8704*Inputs!$B$10, (Inputs!$B$8-I8704)/Inputs!$B$9), 0)</f>
        <v>0</v>
      </c>
      <c r="P8704" s="3">
        <f t="shared" si="1220"/>
        <v>0</v>
      </c>
      <c r="Q8704" s="3">
        <f t="shared" si="1221"/>
        <v>0</v>
      </c>
      <c r="R8704" s="3">
        <f>I8704 + M8704*Inputs!$B$9 - N8704/Inputs!$B$10</f>
        <v>340</v>
      </c>
    </row>
    <row r="8705" spans="1:18" x14ac:dyDescent="0.3">
      <c r="A8705" s="4">
        <v>46385.625</v>
      </c>
      <c r="B8705" s="3">
        <v>17.745000000000001</v>
      </c>
      <c r="C8705" s="3">
        <v>0.69</v>
      </c>
      <c r="D8705" s="3">
        <f t="shared" si="1215"/>
        <v>23.201250000000002</v>
      </c>
      <c r="E8705" s="3">
        <f>MAX(B8705 - D8705/Inputs!$B$5, 0)</f>
        <v>0</v>
      </c>
      <c r="F8705" s="3">
        <f>MAX(D8705*Inputs!$B$5 - B8705, 0)</f>
        <v>2.6721000000000004</v>
      </c>
      <c r="G8705" s="3">
        <f t="shared" si="1216"/>
        <v>0.69</v>
      </c>
      <c r="H8705" t="str">
        <f t="shared" si="1217"/>
        <v>Charge</v>
      </c>
      <c r="I8705" s="3">
        <f t="shared" si="1222"/>
        <v>340</v>
      </c>
      <c r="J8705" s="3">
        <f t="shared" si="1223"/>
        <v>0</v>
      </c>
      <c r="K8705" s="3">
        <f>MIN(Inputs!$B$2, (Inputs!$B$8 - I8705)/Inputs!$B$9)</f>
        <v>0</v>
      </c>
      <c r="L8705" s="3">
        <f>MAX(MIN(Inputs!$B$2, I8705*Inputs!$B$10, Inputs!$B$8*Inputs!$B$4 - J8705), 0)</f>
        <v>170</v>
      </c>
      <c r="M8705" s="3">
        <f t="shared" si="1218"/>
        <v>0</v>
      </c>
      <c r="N8705" s="3">
        <f t="shared" si="1219"/>
        <v>0</v>
      </c>
      <c r="O8705" s="3">
        <f>IF(H8705="Reg", MIN(Inputs!$B$2, I8705*Inputs!$B$10, (Inputs!$B$8-I8705)/Inputs!$B$9), 0)</f>
        <v>0</v>
      </c>
      <c r="P8705" s="3">
        <f t="shared" si="1220"/>
        <v>0</v>
      </c>
      <c r="Q8705" s="3">
        <f t="shared" si="1221"/>
        <v>0</v>
      </c>
      <c r="R8705" s="3">
        <f>I8705 + M8705*Inputs!$B$9 - N8705/Inputs!$B$10</f>
        <v>340</v>
      </c>
    </row>
    <row r="8706" spans="1:18" x14ac:dyDescent="0.3">
      <c r="A8706" s="4">
        <v>46385.666666666657</v>
      </c>
      <c r="B8706" s="3">
        <v>30.375</v>
      </c>
      <c r="C8706" s="3">
        <v>0.5</v>
      </c>
      <c r="D8706" s="3">
        <f t="shared" ref="D8706:D8761" si="1224">AVERAGEIFS(B:B, A:A, "&gt;="&amp;INT(A8706), A:A, "&lt;"&amp;INT(A8706)+1)</f>
        <v>23.201250000000002</v>
      </c>
      <c r="E8706" s="3">
        <f>MAX(B8706 - D8706/Inputs!$B$5, 0)</f>
        <v>4.0099431818181799</v>
      </c>
      <c r="F8706" s="3">
        <f>MAX(D8706*Inputs!$B$5 - B8706, 0)</f>
        <v>0</v>
      </c>
      <c r="G8706" s="3">
        <f t="shared" ref="G8706:G8761" si="1225">C8706</f>
        <v>0.5</v>
      </c>
      <c r="H8706" t="str">
        <f t="shared" ref="H8706:H8769" si="1226">IF(MAX(E8706, F8706, G8706)&lt;=0, "Idle", IF(AND(G8706&gt;=E8706, G8706&gt;=F8706), "Reg", IF(E8706&gt;=F8706, "Discharge", "Charge")))</f>
        <v>Discharge</v>
      </c>
      <c r="I8706" s="3">
        <f t="shared" si="1222"/>
        <v>340</v>
      </c>
      <c r="J8706" s="3">
        <f t="shared" si="1223"/>
        <v>0</v>
      </c>
      <c r="K8706" s="3">
        <f>MIN(Inputs!$B$2, (Inputs!$B$8 - I8706)/Inputs!$B$9)</f>
        <v>0</v>
      </c>
      <c r="L8706" s="3">
        <f>MAX(MIN(Inputs!$B$2, I8706*Inputs!$B$10, Inputs!$B$8*Inputs!$B$4 - J8706), 0)</f>
        <v>170</v>
      </c>
      <c r="M8706" s="3">
        <f t="shared" ref="M8706:M8761" si="1227">IF(H8706="Charge", K8706, 0)</f>
        <v>0</v>
      </c>
      <c r="N8706" s="3">
        <f t="shared" ref="N8706:N8761" si="1228">IF(H8706="Discharge", L8706, 0)</f>
        <v>170</v>
      </c>
      <c r="O8706" s="3">
        <f>IF(H8706="Reg", MIN(Inputs!$B$2, I8706*Inputs!$B$10, (Inputs!$B$8-I8706)/Inputs!$B$9), 0)</f>
        <v>0</v>
      </c>
      <c r="P8706" s="3">
        <f t="shared" ref="P8706:P8761" si="1229">(N8706 - M8706) * B8706</f>
        <v>5163.75</v>
      </c>
      <c r="Q8706" s="3">
        <f t="shared" ref="Q8706:Q8761" si="1230">O8706 * C8706</f>
        <v>0</v>
      </c>
      <c r="R8706" s="3">
        <f>I8706 + M8706*Inputs!$B$9 - N8706/Inputs!$B$10</f>
        <v>158.77939109773115</v>
      </c>
    </row>
    <row r="8707" spans="1:18" x14ac:dyDescent="0.3">
      <c r="A8707" s="4">
        <v>46385.708333333343</v>
      </c>
      <c r="B8707" s="3">
        <v>38.597500000000004</v>
      </c>
      <c r="C8707" s="3">
        <v>1</v>
      </c>
      <c r="D8707" s="3">
        <f t="shared" si="1224"/>
        <v>23.201250000000002</v>
      </c>
      <c r="E8707" s="3">
        <f>MAX(B8707 - D8707/Inputs!$B$5, 0)</f>
        <v>12.232443181818184</v>
      </c>
      <c r="F8707" s="3">
        <f>MAX(D8707*Inputs!$B$5 - B8707, 0)</f>
        <v>0</v>
      </c>
      <c r="G8707" s="3">
        <f t="shared" si="1225"/>
        <v>1</v>
      </c>
      <c r="H8707" t="str">
        <f t="shared" si="1226"/>
        <v>Discharge</v>
      </c>
      <c r="I8707" s="3">
        <f t="shared" ref="I8707:I8761" si="1231">R8706</f>
        <v>158.77939109773115</v>
      </c>
      <c r="J8707" s="3">
        <f t="shared" ref="J8707:J8761" si="1232">IF(INT(A8707)=INT(A8706), J8706 + N8706, 0)</f>
        <v>170</v>
      </c>
      <c r="K8707" s="3">
        <f>MIN(Inputs!$B$2, (Inputs!$B$8 - I8707)/Inputs!$B$9)</f>
        <v>170</v>
      </c>
      <c r="L8707" s="3">
        <f>MAX(MIN(Inputs!$B$2, I8707*Inputs!$B$10, Inputs!$B$8*Inputs!$B$4 - J8707), 0)</f>
        <v>148.94827166799323</v>
      </c>
      <c r="M8707" s="3">
        <f t="shared" si="1227"/>
        <v>0</v>
      </c>
      <c r="N8707" s="3">
        <f t="shared" si="1228"/>
        <v>148.94827166799323</v>
      </c>
      <c r="O8707" s="3">
        <f>IF(H8707="Reg", MIN(Inputs!$B$2, I8707*Inputs!$B$10, (Inputs!$B$8-I8707)/Inputs!$B$9), 0)</f>
        <v>0</v>
      </c>
      <c r="P8707" s="3">
        <f t="shared" si="1229"/>
        <v>5749.0309157053689</v>
      </c>
      <c r="Q8707" s="3">
        <f t="shared" si="1230"/>
        <v>0</v>
      </c>
      <c r="R8707" s="3">
        <f>I8707 + M8707*Inputs!$B$9 - N8707/Inputs!$B$10</f>
        <v>0</v>
      </c>
    </row>
    <row r="8708" spans="1:18" x14ac:dyDescent="0.3">
      <c r="A8708" s="4">
        <v>46385.75</v>
      </c>
      <c r="B8708" s="3">
        <v>33.047499999999999</v>
      </c>
      <c r="C8708" s="3">
        <v>3.69</v>
      </c>
      <c r="D8708" s="3">
        <f t="shared" si="1224"/>
        <v>23.201250000000002</v>
      </c>
      <c r="E8708" s="3">
        <f>MAX(B8708 - D8708/Inputs!$B$5, 0)</f>
        <v>6.6824431818181793</v>
      </c>
      <c r="F8708" s="3">
        <f>MAX(D8708*Inputs!$B$5 - B8708, 0)</f>
        <v>0</v>
      </c>
      <c r="G8708" s="3">
        <f t="shared" si="1225"/>
        <v>3.69</v>
      </c>
      <c r="H8708" t="str">
        <f t="shared" si="1226"/>
        <v>Discharge</v>
      </c>
      <c r="I8708" s="3">
        <f t="shared" si="1231"/>
        <v>0</v>
      </c>
      <c r="J8708" s="3">
        <f t="shared" si="1232"/>
        <v>318.94827166799325</v>
      </c>
      <c r="K8708" s="3">
        <f>MIN(Inputs!$B$2, (Inputs!$B$8 - I8708)/Inputs!$B$9)</f>
        <v>170</v>
      </c>
      <c r="L8708" s="3">
        <f>MAX(MIN(Inputs!$B$2, I8708*Inputs!$B$10, Inputs!$B$8*Inputs!$B$4 - J8708), 0)</f>
        <v>0</v>
      </c>
      <c r="M8708" s="3">
        <f t="shared" si="1227"/>
        <v>0</v>
      </c>
      <c r="N8708" s="3">
        <f t="shared" si="1228"/>
        <v>0</v>
      </c>
      <c r="O8708" s="3">
        <f>IF(H8708="Reg", MIN(Inputs!$B$2, I8708*Inputs!$B$10, (Inputs!$B$8-I8708)/Inputs!$B$9), 0)</f>
        <v>0</v>
      </c>
      <c r="P8708" s="3">
        <f t="shared" si="1229"/>
        <v>0</v>
      </c>
      <c r="Q8708" s="3">
        <f t="shared" si="1230"/>
        <v>0</v>
      </c>
      <c r="R8708" s="3">
        <f>I8708 + M8708*Inputs!$B$9 - N8708/Inputs!$B$10</f>
        <v>0</v>
      </c>
    </row>
    <row r="8709" spans="1:18" x14ac:dyDescent="0.3">
      <c r="A8709" s="4">
        <v>46385.791666666657</v>
      </c>
      <c r="B8709" s="3">
        <v>28.25</v>
      </c>
      <c r="C8709" s="3">
        <v>2.5299999999999998</v>
      </c>
      <c r="D8709" s="3">
        <f t="shared" si="1224"/>
        <v>23.201250000000002</v>
      </c>
      <c r="E8709" s="3">
        <f>MAX(B8709 - D8709/Inputs!$B$5, 0)</f>
        <v>1.8849431818181799</v>
      </c>
      <c r="F8709" s="3">
        <f>MAX(D8709*Inputs!$B$5 - B8709, 0)</f>
        <v>0</v>
      </c>
      <c r="G8709" s="3">
        <f t="shared" si="1225"/>
        <v>2.5299999999999998</v>
      </c>
      <c r="H8709" t="str">
        <f t="shared" si="1226"/>
        <v>Reg</v>
      </c>
      <c r="I8709" s="3">
        <f t="shared" si="1231"/>
        <v>0</v>
      </c>
      <c r="J8709" s="3">
        <f t="shared" si="1232"/>
        <v>318.94827166799325</v>
      </c>
      <c r="K8709" s="3">
        <f>MIN(Inputs!$B$2, (Inputs!$B$8 - I8709)/Inputs!$B$9)</f>
        <v>170</v>
      </c>
      <c r="L8709" s="3">
        <f>MAX(MIN(Inputs!$B$2, I8709*Inputs!$B$10, Inputs!$B$8*Inputs!$B$4 - J8709), 0)</f>
        <v>0</v>
      </c>
      <c r="M8709" s="3">
        <f t="shared" si="1227"/>
        <v>0</v>
      </c>
      <c r="N8709" s="3">
        <f t="shared" si="1228"/>
        <v>0</v>
      </c>
      <c r="O8709" s="3">
        <f>IF(H8709="Reg", MIN(Inputs!$B$2, I8709*Inputs!$B$10, (Inputs!$B$8-I8709)/Inputs!$B$9), 0)</f>
        <v>0</v>
      </c>
      <c r="P8709" s="3">
        <f t="shared" si="1229"/>
        <v>0</v>
      </c>
      <c r="Q8709" s="3">
        <f t="shared" si="1230"/>
        <v>0</v>
      </c>
      <c r="R8709" s="3">
        <f>I8709 + M8709*Inputs!$B$9 - N8709/Inputs!$B$10</f>
        <v>0</v>
      </c>
    </row>
    <row r="8710" spans="1:18" x14ac:dyDescent="0.3">
      <c r="A8710" s="4">
        <v>46385.833333333343</v>
      </c>
      <c r="B8710" s="3">
        <v>21.932499999999997</v>
      </c>
      <c r="C8710" s="3">
        <v>2.83</v>
      </c>
      <c r="D8710" s="3">
        <f t="shared" si="1224"/>
        <v>23.201250000000002</v>
      </c>
      <c r="E8710" s="3">
        <f>MAX(B8710 - D8710/Inputs!$B$5, 0)</f>
        <v>0</v>
      </c>
      <c r="F8710" s="3">
        <f>MAX(D8710*Inputs!$B$5 - B8710, 0)</f>
        <v>0</v>
      </c>
      <c r="G8710" s="3">
        <f t="shared" si="1225"/>
        <v>2.83</v>
      </c>
      <c r="H8710" t="str">
        <f t="shared" si="1226"/>
        <v>Reg</v>
      </c>
      <c r="I8710" s="3">
        <f t="shared" si="1231"/>
        <v>0</v>
      </c>
      <c r="J8710" s="3">
        <f t="shared" si="1232"/>
        <v>318.94827166799325</v>
      </c>
      <c r="K8710" s="3">
        <f>MIN(Inputs!$B$2, (Inputs!$B$8 - I8710)/Inputs!$B$9)</f>
        <v>170</v>
      </c>
      <c r="L8710" s="3">
        <f>MAX(MIN(Inputs!$B$2, I8710*Inputs!$B$10, Inputs!$B$8*Inputs!$B$4 - J8710), 0)</f>
        <v>0</v>
      </c>
      <c r="M8710" s="3">
        <f t="shared" si="1227"/>
        <v>0</v>
      </c>
      <c r="N8710" s="3">
        <f t="shared" si="1228"/>
        <v>0</v>
      </c>
      <c r="O8710" s="3">
        <f>IF(H8710="Reg", MIN(Inputs!$B$2, I8710*Inputs!$B$10, (Inputs!$B$8-I8710)/Inputs!$B$9), 0)</f>
        <v>0</v>
      </c>
      <c r="P8710" s="3">
        <f t="shared" si="1229"/>
        <v>0</v>
      </c>
      <c r="Q8710" s="3">
        <f t="shared" si="1230"/>
        <v>0</v>
      </c>
      <c r="R8710" s="3">
        <f>I8710 + M8710*Inputs!$B$9 - N8710/Inputs!$B$10</f>
        <v>0</v>
      </c>
    </row>
    <row r="8711" spans="1:18" x14ac:dyDescent="0.3">
      <c r="A8711" s="4">
        <v>46385.875</v>
      </c>
      <c r="B8711" s="3">
        <v>20.477499999999999</v>
      </c>
      <c r="C8711" s="3">
        <v>2</v>
      </c>
      <c r="D8711" s="3">
        <f t="shared" si="1224"/>
        <v>23.201250000000002</v>
      </c>
      <c r="E8711" s="3">
        <f>MAX(B8711 - D8711/Inputs!$B$5, 0)</f>
        <v>0</v>
      </c>
      <c r="F8711" s="3">
        <f>MAX(D8711*Inputs!$B$5 - B8711, 0)</f>
        <v>0</v>
      </c>
      <c r="G8711" s="3">
        <f t="shared" si="1225"/>
        <v>2</v>
      </c>
      <c r="H8711" t="str">
        <f t="shared" si="1226"/>
        <v>Reg</v>
      </c>
      <c r="I8711" s="3">
        <f t="shared" si="1231"/>
        <v>0</v>
      </c>
      <c r="J8711" s="3">
        <f t="shared" si="1232"/>
        <v>318.94827166799325</v>
      </c>
      <c r="K8711" s="3">
        <f>MIN(Inputs!$B$2, (Inputs!$B$8 - I8711)/Inputs!$B$9)</f>
        <v>170</v>
      </c>
      <c r="L8711" s="3">
        <f>MAX(MIN(Inputs!$B$2, I8711*Inputs!$B$10, Inputs!$B$8*Inputs!$B$4 - J8711), 0)</f>
        <v>0</v>
      </c>
      <c r="M8711" s="3">
        <f t="shared" si="1227"/>
        <v>0</v>
      </c>
      <c r="N8711" s="3">
        <f t="shared" si="1228"/>
        <v>0</v>
      </c>
      <c r="O8711" s="3">
        <f>IF(H8711="Reg", MIN(Inputs!$B$2, I8711*Inputs!$B$10, (Inputs!$B$8-I8711)/Inputs!$B$9), 0)</f>
        <v>0</v>
      </c>
      <c r="P8711" s="3">
        <f t="shared" si="1229"/>
        <v>0</v>
      </c>
      <c r="Q8711" s="3">
        <f t="shared" si="1230"/>
        <v>0</v>
      </c>
      <c r="R8711" s="3">
        <f>I8711 + M8711*Inputs!$B$9 - N8711/Inputs!$B$10</f>
        <v>0</v>
      </c>
    </row>
    <row r="8712" spans="1:18" x14ac:dyDescent="0.3">
      <c r="A8712" s="4">
        <v>46385.916666666657</v>
      </c>
      <c r="B8712" s="3">
        <v>20.170000000000002</v>
      </c>
      <c r="C8712" s="3">
        <v>2.06</v>
      </c>
      <c r="D8712" s="3">
        <f t="shared" si="1224"/>
        <v>23.201250000000002</v>
      </c>
      <c r="E8712" s="3">
        <f>MAX(B8712 - D8712/Inputs!$B$5, 0)</f>
        <v>0</v>
      </c>
      <c r="F8712" s="3">
        <f>MAX(D8712*Inputs!$B$5 - B8712, 0)</f>
        <v>0.24709999999999965</v>
      </c>
      <c r="G8712" s="3">
        <f t="shared" si="1225"/>
        <v>2.06</v>
      </c>
      <c r="H8712" t="str">
        <f t="shared" si="1226"/>
        <v>Reg</v>
      </c>
      <c r="I8712" s="3">
        <f t="shared" si="1231"/>
        <v>0</v>
      </c>
      <c r="J8712" s="3">
        <f t="shared" si="1232"/>
        <v>318.94827166799325</v>
      </c>
      <c r="K8712" s="3">
        <f>MIN(Inputs!$B$2, (Inputs!$B$8 - I8712)/Inputs!$B$9)</f>
        <v>170</v>
      </c>
      <c r="L8712" s="3">
        <f>MAX(MIN(Inputs!$B$2, I8712*Inputs!$B$10, Inputs!$B$8*Inputs!$B$4 - J8712), 0)</f>
        <v>0</v>
      </c>
      <c r="M8712" s="3">
        <f t="shared" si="1227"/>
        <v>0</v>
      </c>
      <c r="N8712" s="3">
        <f t="shared" si="1228"/>
        <v>0</v>
      </c>
      <c r="O8712" s="3">
        <f>IF(H8712="Reg", MIN(Inputs!$B$2, I8712*Inputs!$B$10, (Inputs!$B$8-I8712)/Inputs!$B$9), 0)</f>
        <v>0</v>
      </c>
      <c r="P8712" s="3">
        <f t="shared" si="1229"/>
        <v>0</v>
      </c>
      <c r="Q8712" s="3">
        <f t="shared" si="1230"/>
        <v>0</v>
      </c>
      <c r="R8712" s="3">
        <f>I8712 + M8712*Inputs!$B$9 - N8712/Inputs!$B$10</f>
        <v>0</v>
      </c>
    </row>
    <row r="8713" spans="1:18" x14ac:dyDescent="0.3">
      <c r="A8713" s="4">
        <v>46385.958333333343</v>
      </c>
      <c r="B8713" s="3">
        <v>19.015000000000001</v>
      </c>
      <c r="C8713" s="3">
        <v>2.34</v>
      </c>
      <c r="D8713" s="3">
        <f t="shared" si="1224"/>
        <v>23.201250000000002</v>
      </c>
      <c r="E8713" s="3">
        <f>MAX(B8713 - D8713/Inputs!$B$5, 0)</f>
        <v>0</v>
      </c>
      <c r="F8713" s="3">
        <f>MAX(D8713*Inputs!$B$5 - B8713, 0)</f>
        <v>1.4021000000000008</v>
      </c>
      <c r="G8713" s="3">
        <f t="shared" si="1225"/>
        <v>2.34</v>
      </c>
      <c r="H8713" t="str">
        <f t="shared" si="1226"/>
        <v>Reg</v>
      </c>
      <c r="I8713" s="3">
        <f t="shared" si="1231"/>
        <v>0</v>
      </c>
      <c r="J8713" s="3">
        <f t="shared" si="1232"/>
        <v>318.94827166799325</v>
      </c>
      <c r="K8713" s="3">
        <f>MIN(Inputs!$B$2, (Inputs!$B$8 - I8713)/Inputs!$B$9)</f>
        <v>170</v>
      </c>
      <c r="L8713" s="3">
        <f>MAX(MIN(Inputs!$B$2, I8713*Inputs!$B$10, Inputs!$B$8*Inputs!$B$4 - J8713), 0)</f>
        <v>0</v>
      </c>
      <c r="M8713" s="3">
        <f t="shared" si="1227"/>
        <v>0</v>
      </c>
      <c r="N8713" s="3">
        <f t="shared" si="1228"/>
        <v>0</v>
      </c>
      <c r="O8713" s="3">
        <f>IF(H8713="Reg", MIN(Inputs!$B$2, I8713*Inputs!$B$10, (Inputs!$B$8-I8713)/Inputs!$B$9), 0)</f>
        <v>0</v>
      </c>
      <c r="P8713" s="3">
        <f t="shared" si="1229"/>
        <v>0</v>
      </c>
      <c r="Q8713" s="3">
        <f t="shared" si="1230"/>
        <v>0</v>
      </c>
      <c r="R8713" s="3">
        <f>I8713 + M8713*Inputs!$B$9 - N8713/Inputs!$B$10</f>
        <v>0</v>
      </c>
    </row>
    <row r="8714" spans="1:18" x14ac:dyDescent="0.3">
      <c r="A8714" s="4">
        <v>46386</v>
      </c>
      <c r="B8714" s="3">
        <v>19.8475</v>
      </c>
      <c r="C8714" s="3">
        <v>0.51</v>
      </c>
      <c r="D8714" s="3">
        <f t="shared" si="1224"/>
        <v>25.524687499999988</v>
      </c>
      <c r="E8714" s="3">
        <f>MAX(B8714 - D8714/Inputs!$B$5, 0)</f>
        <v>0</v>
      </c>
      <c r="F8714" s="3">
        <f>MAX(D8714*Inputs!$B$5 - B8714, 0)</f>
        <v>2.6142249999999905</v>
      </c>
      <c r="G8714" s="3">
        <f t="shared" si="1225"/>
        <v>0.51</v>
      </c>
      <c r="H8714" t="str">
        <f t="shared" si="1226"/>
        <v>Charge</v>
      </c>
      <c r="I8714" s="3">
        <f t="shared" si="1231"/>
        <v>0</v>
      </c>
      <c r="J8714" s="3">
        <f t="shared" si="1232"/>
        <v>0</v>
      </c>
      <c r="K8714" s="3">
        <f>MIN(Inputs!$B$2, (Inputs!$B$8 - I8714)/Inputs!$B$9)</f>
        <v>170</v>
      </c>
      <c r="L8714" s="3">
        <f>MAX(MIN(Inputs!$B$2, I8714*Inputs!$B$10, Inputs!$B$8*Inputs!$B$4 - J8714), 0)</f>
        <v>0</v>
      </c>
      <c r="M8714" s="3">
        <f t="shared" si="1227"/>
        <v>170</v>
      </c>
      <c r="N8714" s="3">
        <f t="shared" si="1228"/>
        <v>0</v>
      </c>
      <c r="O8714" s="3">
        <f>IF(H8714="Reg", MIN(Inputs!$B$2, I8714*Inputs!$B$10, (Inputs!$B$8-I8714)/Inputs!$B$9), 0)</f>
        <v>0</v>
      </c>
      <c r="P8714" s="3">
        <f t="shared" si="1229"/>
        <v>-3374.0749999999998</v>
      </c>
      <c r="Q8714" s="3">
        <f t="shared" si="1230"/>
        <v>0</v>
      </c>
      <c r="R8714" s="3">
        <f>I8714 + M8714*Inputs!$B$9 - N8714/Inputs!$B$10</f>
        <v>159.4741358339966</v>
      </c>
    </row>
    <row r="8715" spans="1:18" x14ac:dyDescent="0.3">
      <c r="A8715" s="4">
        <v>46386.041666666657</v>
      </c>
      <c r="B8715" s="3">
        <v>18.89</v>
      </c>
      <c r="C8715" s="3">
        <v>0.42</v>
      </c>
      <c r="D8715" s="3">
        <f t="shared" si="1224"/>
        <v>25.524687499999988</v>
      </c>
      <c r="E8715" s="3">
        <f>MAX(B8715 - D8715/Inputs!$B$5, 0)</f>
        <v>0</v>
      </c>
      <c r="F8715" s="3">
        <f>MAX(D8715*Inputs!$B$5 - B8715, 0)</f>
        <v>3.57172499999999</v>
      </c>
      <c r="G8715" s="3">
        <f t="shared" si="1225"/>
        <v>0.42</v>
      </c>
      <c r="H8715" t="str">
        <f t="shared" si="1226"/>
        <v>Charge</v>
      </c>
      <c r="I8715" s="3">
        <f t="shared" si="1231"/>
        <v>159.4741358339966</v>
      </c>
      <c r="J8715" s="3">
        <f t="shared" si="1232"/>
        <v>0</v>
      </c>
      <c r="K8715" s="3">
        <f>MIN(Inputs!$B$2, (Inputs!$B$8 - I8715)/Inputs!$B$9)</f>
        <v>170</v>
      </c>
      <c r="L8715" s="3">
        <f>MAX(MIN(Inputs!$B$2, I8715*Inputs!$B$10, Inputs!$B$8*Inputs!$B$4 - J8715), 0)</f>
        <v>149.6</v>
      </c>
      <c r="M8715" s="3">
        <f t="shared" si="1227"/>
        <v>170</v>
      </c>
      <c r="N8715" s="3">
        <f t="shared" si="1228"/>
        <v>0</v>
      </c>
      <c r="O8715" s="3">
        <f>IF(H8715="Reg", MIN(Inputs!$B$2, I8715*Inputs!$B$10, (Inputs!$B$8-I8715)/Inputs!$B$9), 0)</f>
        <v>0</v>
      </c>
      <c r="P8715" s="3">
        <f t="shared" si="1229"/>
        <v>-3211.3</v>
      </c>
      <c r="Q8715" s="3">
        <f t="shared" si="1230"/>
        <v>0</v>
      </c>
      <c r="R8715" s="3">
        <f>I8715 + M8715*Inputs!$B$9 - N8715/Inputs!$B$10</f>
        <v>318.9482716679932</v>
      </c>
    </row>
    <row r="8716" spans="1:18" x14ac:dyDescent="0.3">
      <c r="A8716" s="4">
        <v>46386.083333333343</v>
      </c>
      <c r="B8716" s="3">
        <v>18.857500000000002</v>
      </c>
      <c r="C8716" s="3">
        <v>0.43</v>
      </c>
      <c r="D8716" s="3">
        <f t="shared" si="1224"/>
        <v>25.524687499999988</v>
      </c>
      <c r="E8716" s="3">
        <f>MAX(B8716 - D8716/Inputs!$B$5, 0)</f>
        <v>0</v>
      </c>
      <c r="F8716" s="3">
        <f>MAX(D8716*Inputs!$B$5 - B8716, 0)</f>
        <v>3.6042249999999889</v>
      </c>
      <c r="G8716" s="3">
        <f t="shared" si="1225"/>
        <v>0.43</v>
      </c>
      <c r="H8716" t="str">
        <f t="shared" si="1226"/>
        <v>Charge</v>
      </c>
      <c r="I8716" s="3">
        <f t="shared" si="1231"/>
        <v>318.9482716679932</v>
      </c>
      <c r="J8716" s="3">
        <f t="shared" si="1232"/>
        <v>0</v>
      </c>
      <c r="K8716" s="3">
        <f>MIN(Inputs!$B$2, (Inputs!$B$8 - I8716)/Inputs!$B$9)</f>
        <v>22.44121780453775</v>
      </c>
      <c r="L8716" s="3">
        <f>MAX(MIN(Inputs!$B$2, I8716*Inputs!$B$10, Inputs!$B$8*Inputs!$B$4 - J8716), 0)</f>
        <v>170</v>
      </c>
      <c r="M8716" s="3">
        <f t="shared" si="1227"/>
        <v>22.44121780453775</v>
      </c>
      <c r="N8716" s="3">
        <f t="shared" si="1228"/>
        <v>0</v>
      </c>
      <c r="O8716" s="3">
        <f>IF(H8716="Reg", MIN(Inputs!$B$2, I8716*Inputs!$B$10, (Inputs!$B$8-I8716)/Inputs!$B$9), 0)</f>
        <v>0</v>
      </c>
      <c r="P8716" s="3">
        <f t="shared" si="1229"/>
        <v>-423.18526474907065</v>
      </c>
      <c r="Q8716" s="3">
        <f t="shared" si="1230"/>
        <v>0</v>
      </c>
      <c r="R8716" s="3">
        <f>I8716 + M8716*Inputs!$B$9 - N8716/Inputs!$B$10</f>
        <v>340</v>
      </c>
    </row>
    <row r="8717" spans="1:18" x14ac:dyDescent="0.3">
      <c r="A8717" s="4">
        <v>46386.125</v>
      </c>
      <c r="B8717" s="3">
        <v>19.462499999999999</v>
      </c>
      <c r="C8717" s="3">
        <v>0.43</v>
      </c>
      <c r="D8717" s="3">
        <f t="shared" si="1224"/>
        <v>25.524687499999988</v>
      </c>
      <c r="E8717" s="3">
        <f>MAX(B8717 - D8717/Inputs!$B$5, 0)</f>
        <v>0</v>
      </c>
      <c r="F8717" s="3">
        <f>MAX(D8717*Inputs!$B$5 - B8717, 0)</f>
        <v>2.999224999999992</v>
      </c>
      <c r="G8717" s="3">
        <f t="shared" si="1225"/>
        <v>0.43</v>
      </c>
      <c r="H8717" t="str">
        <f t="shared" si="1226"/>
        <v>Charge</v>
      </c>
      <c r="I8717" s="3">
        <f t="shared" si="1231"/>
        <v>340</v>
      </c>
      <c r="J8717" s="3">
        <f t="shared" si="1232"/>
        <v>0</v>
      </c>
      <c r="K8717" s="3">
        <f>MIN(Inputs!$B$2, (Inputs!$B$8 - I8717)/Inputs!$B$9)</f>
        <v>0</v>
      </c>
      <c r="L8717" s="3">
        <f>MAX(MIN(Inputs!$B$2, I8717*Inputs!$B$10, Inputs!$B$8*Inputs!$B$4 - J8717), 0)</f>
        <v>170</v>
      </c>
      <c r="M8717" s="3">
        <f t="shared" si="1227"/>
        <v>0</v>
      </c>
      <c r="N8717" s="3">
        <f t="shared" si="1228"/>
        <v>0</v>
      </c>
      <c r="O8717" s="3">
        <f>IF(H8717="Reg", MIN(Inputs!$B$2, I8717*Inputs!$B$10, (Inputs!$B$8-I8717)/Inputs!$B$9), 0)</f>
        <v>0</v>
      </c>
      <c r="P8717" s="3">
        <f t="shared" si="1229"/>
        <v>0</v>
      </c>
      <c r="Q8717" s="3">
        <f t="shared" si="1230"/>
        <v>0</v>
      </c>
      <c r="R8717" s="3">
        <f>I8717 + M8717*Inputs!$B$9 - N8717/Inputs!$B$10</f>
        <v>340</v>
      </c>
    </row>
    <row r="8718" spans="1:18" x14ac:dyDescent="0.3">
      <c r="A8718" s="4">
        <v>46386.166666666657</v>
      </c>
      <c r="B8718" s="3">
        <v>20.439999999999998</v>
      </c>
      <c r="C8718" s="3">
        <v>0.5</v>
      </c>
      <c r="D8718" s="3">
        <f t="shared" si="1224"/>
        <v>25.524687499999988</v>
      </c>
      <c r="E8718" s="3">
        <f>MAX(B8718 - D8718/Inputs!$B$5, 0)</f>
        <v>0</v>
      </c>
      <c r="F8718" s="3">
        <f>MAX(D8718*Inputs!$B$5 - B8718, 0)</f>
        <v>2.0217249999999929</v>
      </c>
      <c r="G8718" s="3">
        <f t="shared" si="1225"/>
        <v>0.5</v>
      </c>
      <c r="H8718" t="str">
        <f t="shared" si="1226"/>
        <v>Charge</v>
      </c>
      <c r="I8718" s="3">
        <f t="shared" si="1231"/>
        <v>340</v>
      </c>
      <c r="J8718" s="3">
        <f t="shared" si="1232"/>
        <v>0</v>
      </c>
      <c r="K8718" s="3">
        <f>MIN(Inputs!$B$2, (Inputs!$B$8 - I8718)/Inputs!$B$9)</f>
        <v>0</v>
      </c>
      <c r="L8718" s="3">
        <f>MAX(MIN(Inputs!$B$2, I8718*Inputs!$B$10, Inputs!$B$8*Inputs!$B$4 - J8718), 0)</f>
        <v>170</v>
      </c>
      <c r="M8718" s="3">
        <f t="shared" si="1227"/>
        <v>0</v>
      </c>
      <c r="N8718" s="3">
        <f t="shared" si="1228"/>
        <v>0</v>
      </c>
      <c r="O8718" s="3">
        <f>IF(H8718="Reg", MIN(Inputs!$B$2, I8718*Inputs!$B$10, (Inputs!$B$8-I8718)/Inputs!$B$9), 0)</f>
        <v>0</v>
      </c>
      <c r="P8718" s="3">
        <f t="shared" si="1229"/>
        <v>0</v>
      </c>
      <c r="Q8718" s="3">
        <f t="shared" si="1230"/>
        <v>0</v>
      </c>
      <c r="R8718" s="3">
        <f>I8718 + M8718*Inputs!$B$9 - N8718/Inputs!$B$10</f>
        <v>340</v>
      </c>
    </row>
    <row r="8719" spans="1:18" x14ac:dyDescent="0.3">
      <c r="A8719" s="4">
        <v>46386.208333333343</v>
      </c>
      <c r="B8719" s="3">
        <v>21.990000000000002</v>
      </c>
      <c r="C8719" s="3">
        <v>0.54</v>
      </c>
      <c r="D8719" s="3">
        <f t="shared" si="1224"/>
        <v>25.524687499999988</v>
      </c>
      <c r="E8719" s="3">
        <f>MAX(B8719 - D8719/Inputs!$B$5, 0)</f>
        <v>0</v>
      </c>
      <c r="F8719" s="3">
        <f>MAX(D8719*Inputs!$B$5 - B8719, 0)</f>
        <v>0.47172499999998863</v>
      </c>
      <c r="G8719" s="3">
        <f t="shared" si="1225"/>
        <v>0.54</v>
      </c>
      <c r="H8719" t="str">
        <f t="shared" si="1226"/>
        <v>Reg</v>
      </c>
      <c r="I8719" s="3">
        <f t="shared" si="1231"/>
        <v>340</v>
      </c>
      <c r="J8719" s="3">
        <f t="shared" si="1232"/>
        <v>0</v>
      </c>
      <c r="K8719" s="3">
        <f>MIN(Inputs!$B$2, (Inputs!$B$8 - I8719)/Inputs!$B$9)</f>
        <v>0</v>
      </c>
      <c r="L8719" s="3">
        <f>MAX(MIN(Inputs!$B$2, I8719*Inputs!$B$10, Inputs!$B$8*Inputs!$B$4 - J8719), 0)</f>
        <v>170</v>
      </c>
      <c r="M8719" s="3">
        <f t="shared" si="1227"/>
        <v>0</v>
      </c>
      <c r="N8719" s="3">
        <f t="shared" si="1228"/>
        <v>0</v>
      </c>
      <c r="O8719" s="3">
        <f>IF(H8719="Reg", MIN(Inputs!$B$2, I8719*Inputs!$B$10, (Inputs!$B$8-I8719)/Inputs!$B$9), 0)</f>
        <v>0</v>
      </c>
      <c r="P8719" s="3">
        <f t="shared" si="1229"/>
        <v>0</v>
      </c>
      <c r="Q8719" s="3">
        <f t="shared" si="1230"/>
        <v>0</v>
      </c>
      <c r="R8719" s="3">
        <f>I8719 + M8719*Inputs!$B$9 - N8719/Inputs!$B$10</f>
        <v>340</v>
      </c>
    </row>
    <row r="8720" spans="1:18" x14ac:dyDescent="0.3">
      <c r="A8720" s="4">
        <v>46386.25</v>
      </c>
      <c r="B8720" s="3">
        <v>24.39</v>
      </c>
      <c r="C8720" s="3">
        <v>0.94</v>
      </c>
      <c r="D8720" s="3">
        <f t="shared" si="1224"/>
        <v>25.524687499999988</v>
      </c>
      <c r="E8720" s="3">
        <f>MAX(B8720 - D8720/Inputs!$B$5, 0)</f>
        <v>0</v>
      </c>
      <c r="F8720" s="3">
        <f>MAX(D8720*Inputs!$B$5 - B8720, 0)</f>
        <v>0</v>
      </c>
      <c r="G8720" s="3">
        <f t="shared" si="1225"/>
        <v>0.94</v>
      </c>
      <c r="H8720" t="str">
        <f t="shared" si="1226"/>
        <v>Reg</v>
      </c>
      <c r="I8720" s="3">
        <f t="shared" si="1231"/>
        <v>340</v>
      </c>
      <c r="J8720" s="3">
        <f t="shared" si="1232"/>
        <v>0</v>
      </c>
      <c r="K8720" s="3">
        <f>MIN(Inputs!$B$2, (Inputs!$B$8 - I8720)/Inputs!$B$9)</f>
        <v>0</v>
      </c>
      <c r="L8720" s="3">
        <f>MAX(MIN(Inputs!$B$2, I8720*Inputs!$B$10, Inputs!$B$8*Inputs!$B$4 - J8720), 0)</f>
        <v>170</v>
      </c>
      <c r="M8720" s="3">
        <f t="shared" si="1227"/>
        <v>0</v>
      </c>
      <c r="N8720" s="3">
        <f t="shared" si="1228"/>
        <v>0</v>
      </c>
      <c r="O8720" s="3">
        <f>IF(H8720="Reg", MIN(Inputs!$B$2, I8720*Inputs!$B$10, (Inputs!$B$8-I8720)/Inputs!$B$9), 0)</f>
        <v>0</v>
      </c>
      <c r="P8720" s="3">
        <f t="shared" si="1229"/>
        <v>0</v>
      </c>
      <c r="Q8720" s="3">
        <f t="shared" si="1230"/>
        <v>0</v>
      </c>
      <c r="R8720" s="3">
        <f>I8720 + M8720*Inputs!$B$9 - N8720/Inputs!$B$10</f>
        <v>340</v>
      </c>
    </row>
    <row r="8721" spans="1:18" x14ac:dyDescent="0.3">
      <c r="A8721" s="4">
        <v>46386.291666666657</v>
      </c>
      <c r="B8721" s="3">
        <v>24.519999999999996</v>
      </c>
      <c r="C8721" s="3">
        <v>9.99</v>
      </c>
      <c r="D8721" s="3">
        <f t="shared" si="1224"/>
        <v>25.524687499999988</v>
      </c>
      <c r="E8721" s="3">
        <f>MAX(B8721 - D8721/Inputs!$B$5, 0)</f>
        <v>0</v>
      </c>
      <c r="F8721" s="3">
        <f>MAX(D8721*Inputs!$B$5 - B8721, 0)</f>
        <v>0</v>
      </c>
      <c r="G8721" s="3">
        <f t="shared" si="1225"/>
        <v>9.99</v>
      </c>
      <c r="H8721" t="str">
        <f t="shared" si="1226"/>
        <v>Reg</v>
      </c>
      <c r="I8721" s="3">
        <f t="shared" si="1231"/>
        <v>340</v>
      </c>
      <c r="J8721" s="3">
        <f t="shared" si="1232"/>
        <v>0</v>
      </c>
      <c r="K8721" s="3">
        <f>MIN(Inputs!$B$2, (Inputs!$B$8 - I8721)/Inputs!$B$9)</f>
        <v>0</v>
      </c>
      <c r="L8721" s="3">
        <f>MAX(MIN(Inputs!$B$2, I8721*Inputs!$B$10, Inputs!$B$8*Inputs!$B$4 - J8721), 0)</f>
        <v>170</v>
      </c>
      <c r="M8721" s="3">
        <f t="shared" si="1227"/>
        <v>0</v>
      </c>
      <c r="N8721" s="3">
        <f t="shared" si="1228"/>
        <v>0</v>
      </c>
      <c r="O8721" s="3">
        <f>IF(H8721="Reg", MIN(Inputs!$B$2, I8721*Inputs!$B$10, (Inputs!$B$8-I8721)/Inputs!$B$9), 0)</f>
        <v>0</v>
      </c>
      <c r="P8721" s="3">
        <f t="shared" si="1229"/>
        <v>0</v>
      </c>
      <c r="Q8721" s="3">
        <f t="shared" si="1230"/>
        <v>0</v>
      </c>
      <c r="R8721" s="3">
        <f>I8721 + M8721*Inputs!$B$9 - N8721/Inputs!$B$10</f>
        <v>340</v>
      </c>
    </row>
    <row r="8722" spans="1:18" x14ac:dyDescent="0.3">
      <c r="A8722" s="4">
        <v>46386.333333333343</v>
      </c>
      <c r="B8722" s="3">
        <v>19.637499999999999</v>
      </c>
      <c r="C8722" s="3">
        <v>4.45</v>
      </c>
      <c r="D8722" s="3">
        <f t="shared" si="1224"/>
        <v>25.524687499999988</v>
      </c>
      <c r="E8722" s="3">
        <f>MAX(B8722 - D8722/Inputs!$B$5, 0)</f>
        <v>0</v>
      </c>
      <c r="F8722" s="3">
        <f>MAX(D8722*Inputs!$B$5 - B8722, 0)</f>
        <v>2.8242249999999913</v>
      </c>
      <c r="G8722" s="3">
        <f t="shared" si="1225"/>
        <v>4.45</v>
      </c>
      <c r="H8722" t="str">
        <f t="shared" si="1226"/>
        <v>Reg</v>
      </c>
      <c r="I8722" s="3">
        <f t="shared" si="1231"/>
        <v>340</v>
      </c>
      <c r="J8722" s="3">
        <f t="shared" si="1232"/>
        <v>0</v>
      </c>
      <c r="K8722" s="3">
        <f>MIN(Inputs!$B$2, (Inputs!$B$8 - I8722)/Inputs!$B$9)</f>
        <v>0</v>
      </c>
      <c r="L8722" s="3">
        <f>MAX(MIN(Inputs!$B$2, I8722*Inputs!$B$10, Inputs!$B$8*Inputs!$B$4 - J8722), 0)</f>
        <v>170</v>
      </c>
      <c r="M8722" s="3">
        <f t="shared" si="1227"/>
        <v>0</v>
      </c>
      <c r="N8722" s="3">
        <f t="shared" si="1228"/>
        <v>0</v>
      </c>
      <c r="O8722" s="3">
        <f>IF(H8722="Reg", MIN(Inputs!$B$2, I8722*Inputs!$B$10, (Inputs!$B$8-I8722)/Inputs!$B$9), 0)</f>
        <v>0</v>
      </c>
      <c r="P8722" s="3">
        <f t="shared" si="1229"/>
        <v>0</v>
      </c>
      <c r="Q8722" s="3">
        <f t="shared" si="1230"/>
        <v>0</v>
      </c>
      <c r="R8722" s="3">
        <f>I8722 + M8722*Inputs!$B$9 - N8722/Inputs!$B$10</f>
        <v>340</v>
      </c>
    </row>
    <row r="8723" spans="1:18" x14ac:dyDescent="0.3">
      <c r="A8723" s="4">
        <v>46386.375</v>
      </c>
      <c r="B8723" s="3">
        <v>21.14</v>
      </c>
      <c r="C8723" s="3">
        <v>1.93</v>
      </c>
      <c r="D8723" s="3">
        <f t="shared" si="1224"/>
        <v>25.524687499999988</v>
      </c>
      <c r="E8723" s="3">
        <f>MAX(B8723 - D8723/Inputs!$B$5, 0)</f>
        <v>0</v>
      </c>
      <c r="F8723" s="3">
        <f>MAX(D8723*Inputs!$B$5 - B8723, 0)</f>
        <v>1.32172499999999</v>
      </c>
      <c r="G8723" s="3">
        <f t="shared" si="1225"/>
        <v>1.93</v>
      </c>
      <c r="H8723" t="str">
        <f t="shared" si="1226"/>
        <v>Reg</v>
      </c>
      <c r="I8723" s="3">
        <f t="shared" si="1231"/>
        <v>340</v>
      </c>
      <c r="J8723" s="3">
        <f t="shared" si="1232"/>
        <v>0</v>
      </c>
      <c r="K8723" s="3">
        <f>MIN(Inputs!$B$2, (Inputs!$B$8 - I8723)/Inputs!$B$9)</f>
        <v>0</v>
      </c>
      <c r="L8723" s="3">
        <f>MAX(MIN(Inputs!$B$2, I8723*Inputs!$B$10, Inputs!$B$8*Inputs!$B$4 - J8723), 0)</f>
        <v>170</v>
      </c>
      <c r="M8723" s="3">
        <f t="shared" si="1227"/>
        <v>0</v>
      </c>
      <c r="N8723" s="3">
        <f t="shared" si="1228"/>
        <v>0</v>
      </c>
      <c r="O8723" s="3">
        <f>IF(H8723="Reg", MIN(Inputs!$B$2, I8723*Inputs!$B$10, (Inputs!$B$8-I8723)/Inputs!$B$9), 0)</f>
        <v>0</v>
      </c>
      <c r="P8723" s="3">
        <f t="shared" si="1229"/>
        <v>0</v>
      </c>
      <c r="Q8723" s="3">
        <f t="shared" si="1230"/>
        <v>0</v>
      </c>
      <c r="R8723" s="3">
        <f>I8723 + M8723*Inputs!$B$9 - N8723/Inputs!$B$10</f>
        <v>340</v>
      </c>
    </row>
    <row r="8724" spans="1:18" x14ac:dyDescent="0.3">
      <c r="A8724" s="4">
        <v>46386.416666666657</v>
      </c>
      <c r="B8724" s="3">
        <v>23.145</v>
      </c>
      <c r="C8724" s="3">
        <v>0.77</v>
      </c>
      <c r="D8724" s="3">
        <f t="shared" si="1224"/>
        <v>25.524687499999988</v>
      </c>
      <c r="E8724" s="3">
        <f>MAX(B8724 - D8724/Inputs!$B$5, 0)</f>
        <v>0</v>
      </c>
      <c r="F8724" s="3">
        <f>MAX(D8724*Inputs!$B$5 - B8724, 0)</f>
        <v>0</v>
      </c>
      <c r="G8724" s="3">
        <f t="shared" si="1225"/>
        <v>0.77</v>
      </c>
      <c r="H8724" t="str">
        <f t="shared" si="1226"/>
        <v>Reg</v>
      </c>
      <c r="I8724" s="3">
        <f t="shared" si="1231"/>
        <v>340</v>
      </c>
      <c r="J8724" s="3">
        <f t="shared" si="1232"/>
        <v>0</v>
      </c>
      <c r="K8724" s="3">
        <f>MIN(Inputs!$B$2, (Inputs!$B$8 - I8724)/Inputs!$B$9)</f>
        <v>0</v>
      </c>
      <c r="L8724" s="3">
        <f>MAX(MIN(Inputs!$B$2, I8724*Inputs!$B$10, Inputs!$B$8*Inputs!$B$4 - J8724), 0)</f>
        <v>170</v>
      </c>
      <c r="M8724" s="3">
        <f t="shared" si="1227"/>
        <v>0</v>
      </c>
      <c r="N8724" s="3">
        <f t="shared" si="1228"/>
        <v>0</v>
      </c>
      <c r="O8724" s="3">
        <f>IF(H8724="Reg", MIN(Inputs!$B$2, I8724*Inputs!$B$10, (Inputs!$B$8-I8724)/Inputs!$B$9), 0)</f>
        <v>0</v>
      </c>
      <c r="P8724" s="3">
        <f t="shared" si="1229"/>
        <v>0</v>
      </c>
      <c r="Q8724" s="3">
        <f t="shared" si="1230"/>
        <v>0</v>
      </c>
      <c r="R8724" s="3">
        <f>I8724 + M8724*Inputs!$B$9 - N8724/Inputs!$B$10</f>
        <v>340</v>
      </c>
    </row>
    <row r="8725" spans="1:18" x14ac:dyDescent="0.3">
      <c r="A8725" s="4">
        <v>46386.458333333343</v>
      </c>
      <c r="B8725" s="3">
        <v>23.245000000000001</v>
      </c>
      <c r="C8725" s="3">
        <v>0.39</v>
      </c>
      <c r="D8725" s="3">
        <f t="shared" si="1224"/>
        <v>25.524687499999988</v>
      </c>
      <c r="E8725" s="3">
        <f>MAX(B8725 - D8725/Inputs!$B$5, 0)</f>
        <v>0</v>
      </c>
      <c r="F8725" s="3">
        <f>MAX(D8725*Inputs!$B$5 - B8725, 0)</f>
        <v>0</v>
      </c>
      <c r="G8725" s="3">
        <f t="shared" si="1225"/>
        <v>0.39</v>
      </c>
      <c r="H8725" t="str">
        <f t="shared" si="1226"/>
        <v>Reg</v>
      </c>
      <c r="I8725" s="3">
        <f t="shared" si="1231"/>
        <v>340</v>
      </c>
      <c r="J8725" s="3">
        <f t="shared" si="1232"/>
        <v>0</v>
      </c>
      <c r="K8725" s="3">
        <f>MIN(Inputs!$B$2, (Inputs!$B$8 - I8725)/Inputs!$B$9)</f>
        <v>0</v>
      </c>
      <c r="L8725" s="3">
        <f>MAX(MIN(Inputs!$B$2, I8725*Inputs!$B$10, Inputs!$B$8*Inputs!$B$4 - J8725), 0)</f>
        <v>170</v>
      </c>
      <c r="M8725" s="3">
        <f t="shared" si="1227"/>
        <v>0</v>
      </c>
      <c r="N8725" s="3">
        <f t="shared" si="1228"/>
        <v>0</v>
      </c>
      <c r="O8725" s="3">
        <f>IF(H8725="Reg", MIN(Inputs!$B$2, I8725*Inputs!$B$10, (Inputs!$B$8-I8725)/Inputs!$B$9), 0)</f>
        <v>0</v>
      </c>
      <c r="P8725" s="3">
        <f t="shared" si="1229"/>
        <v>0</v>
      </c>
      <c r="Q8725" s="3">
        <f t="shared" si="1230"/>
        <v>0</v>
      </c>
      <c r="R8725" s="3">
        <f>I8725 + M8725*Inputs!$B$9 - N8725/Inputs!$B$10</f>
        <v>340</v>
      </c>
    </row>
    <row r="8726" spans="1:18" x14ac:dyDescent="0.3">
      <c r="A8726" s="4">
        <v>46386.5</v>
      </c>
      <c r="B8726" s="3">
        <v>24.247499999999999</v>
      </c>
      <c r="C8726" s="3">
        <v>0.33</v>
      </c>
      <c r="D8726" s="3">
        <f t="shared" si="1224"/>
        <v>25.524687499999988</v>
      </c>
      <c r="E8726" s="3">
        <f>MAX(B8726 - D8726/Inputs!$B$5, 0)</f>
        <v>0</v>
      </c>
      <c r="F8726" s="3">
        <f>MAX(D8726*Inputs!$B$5 - B8726, 0)</f>
        <v>0</v>
      </c>
      <c r="G8726" s="3">
        <f t="shared" si="1225"/>
        <v>0.33</v>
      </c>
      <c r="H8726" t="str">
        <f t="shared" si="1226"/>
        <v>Reg</v>
      </c>
      <c r="I8726" s="3">
        <f t="shared" si="1231"/>
        <v>340</v>
      </c>
      <c r="J8726" s="3">
        <f t="shared" si="1232"/>
        <v>0</v>
      </c>
      <c r="K8726" s="3">
        <f>MIN(Inputs!$B$2, (Inputs!$B$8 - I8726)/Inputs!$B$9)</f>
        <v>0</v>
      </c>
      <c r="L8726" s="3">
        <f>MAX(MIN(Inputs!$B$2, I8726*Inputs!$B$10, Inputs!$B$8*Inputs!$B$4 - J8726), 0)</f>
        <v>170</v>
      </c>
      <c r="M8726" s="3">
        <f t="shared" si="1227"/>
        <v>0</v>
      </c>
      <c r="N8726" s="3">
        <f t="shared" si="1228"/>
        <v>0</v>
      </c>
      <c r="O8726" s="3">
        <f>IF(H8726="Reg", MIN(Inputs!$B$2, I8726*Inputs!$B$10, (Inputs!$B$8-I8726)/Inputs!$B$9), 0)</f>
        <v>0</v>
      </c>
      <c r="P8726" s="3">
        <f t="shared" si="1229"/>
        <v>0</v>
      </c>
      <c r="Q8726" s="3">
        <f t="shared" si="1230"/>
        <v>0</v>
      </c>
      <c r="R8726" s="3">
        <f>I8726 + M8726*Inputs!$B$9 - N8726/Inputs!$B$10</f>
        <v>340</v>
      </c>
    </row>
    <row r="8727" spans="1:18" x14ac:dyDescent="0.3">
      <c r="A8727" s="4">
        <v>46386.541666666657</v>
      </c>
      <c r="B8727" s="3">
        <v>28.074999999999999</v>
      </c>
      <c r="C8727" s="3">
        <v>0.42</v>
      </c>
      <c r="D8727" s="3">
        <f t="shared" si="1224"/>
        <v>25.524687499999988</v>
      </c>
      <c r="E8727" s="3">
        <f>MAX(B8727 - D8727/Inputs!$B$5, 0)</f>
        <v>0</v>
      </c>
      <c r="F8727" s="3">
        <f>MAX(D8727*Inputs!$B$5 - B8727, 0)</f>
        <v>0</v>
      </c>
      <c r="G8727" s="3">
        <f t="shared" si="1225"/>
        <v>0.42</v>
      </c>
      <c r="H8727" t="str">
        <f t="shared" si="1226"/>
        <v>Reg</v>
      </c>
      <c r="I8727" s="3">
        <f t="shared" si="1231"/>
        <v>340</v>
      </c>
      <c r="J8727" s="3">
        <f t="shared" si="1232"/>
        <v>0</v>
      </c>
      <c r="K8727" s="3">
        <f>MIN(Inputs!$B$2, (Inputs!$B$8 - I8727)/Inputs!$B$9)</f>
        <v>0</v>
      </c>
      <c r="L8727" s="3">
        <f>MAX(MIN(Inputs!$B$2, I8727*Inputs!$B$10, Inputs!$B$8*Inputs!$B$4 - J8727), 0)</f>
        <v>170</v>
      </c>
      <c r="M8727" s="3">
        <f t="shared" si="1227"/>
        <v>0</v>
      </c>
      <c r="N8727" s="3">
        <f t="shared" si="1228"/>
        <v>0</v>
      </c>
      <c r="O8727" s="3">
        <f>IF(H8727="Reg", MIN(Inputs!$B$2, I8727*Inputs!$B$10, (Inputs!$B$8-I8727)/Inputs!$B$9), 0)</f>
        <v>0</v>
      </c>
      <c r="P8727" s="3">
        <f t="shared" si="1229"/>
        <v>0</v>
      </c>
      <c r="Q8727" s="3">
        <f t="shared" si="1230"/>
        <v>0</v>
      </c>
      <c r="R8727" s="3">
        <f>I8727 + M8727*Inputs!$B$9 - N8727/Inputs!$B$10</f>
        <v>340</v>
      </c>
    </row>
    <row r="8728" spans="1:18" x14ac:dyDescent="0.3">
      <c r="A8728" s="4">
        <v>46386.583333333343</v>
      </c>
      <c r="B8728" s="3">
        <v>26.0275</v>
      </c>
      <c r="C8728" s="3">
        <v>0.43</v>
      </c>
      <c r="D8728" s="3">
        <f t="shared" si="1224"/>
        <v>25.524687499999988</v>
      </c>
      <c r="E8728" s="3">
        <f>MAX(B8728 - D8728/Inputs!$B$5, 0)</f>
        <v>0</v>
      </c>
      <c r="F8728" s="3">
        <f>MAX(D8728*Inputs!$B$5 - B8728, 0)</f>
        <v>0</v>
      </c>
      <c r="G8728" s="3">
        <f t="shared" si="1225"/>
        <v>0.43</v>
      </c>
      <c r="H8728" t="str">
        <f t="shared" si="1226"/>
        <v>Reg</v>
      </c>
      <c r="I8728" s="3">
        <f t="shared" si="1231"/>
        <v>340</v>
      </c>
      <c r="J8728" s="3">
        <f t="shared" si="1232"/>
        <v>0</v>
      </c>
      <c r="K8728" s="3">
        <f>MIN(Inputs!$B$2, (Inputs!$B$8 - I8728)/Inputs!$B$9)</f>
        <v>0</v>
      </c>
      <c r="L8728" s="3">
        <f>MAX(MIN(Inputs!$B$2, I8728*Inputs!$B$10, Inputs!$B$8*Inputs!$B$4 - J8728), 0)</f>
        <v>170</v>
      </c>
      <c r="M8728" s="3">
        <f t="shared" si="1227"/>
        <v>0</v>
      </c>
      <c r="N8728" s="3">
        <f t="shared" si="1228"/>
        <v>0</v>
      </c>
      <c r="O8728" s="3">
        <f>IF(H8728="Reg", MIN(Inputs!$B$2, I8728*Inputs!$B$10, (Inputs!$B$8-I8728)/Inputs!$B$9), 0)</f>
        <v>0</v>
      </c>
      <c r="P8728" s="3">
        <f t="shared" si="1229"/>
        <v>0</v>
      </c>
      <c r="Q8728" s="3">
        <f t="shared" si="1230"/>
        <v>0</v>
      </c>
      <c r="R8728" s="3">
        <f>I8728 + M8728*Inputs!$B$9 - N8728/Inputs!$B$10</f>
        <v>340</v>
      </c>
    </row>
    <row r="8729" spans="1:18" x14ac:dyDescent="0.3">
      <c r="A8729" s="4">
        <v>46386.625</v>
      </c>
      <c r="B8729" s="3">
        <v>23.954999999999998</v>
      </c>
      <c r="C8729" s="3">
        <v>0.52</v>
      </c>
      <c r="D8729" s="3">
        <f t="shared" si="1224"/>
        <v>25.524687499999988</v>
      </c>
      <c r="E8729" s="3">
        <f>MAX(B8729 - D8729/Inputs!$B$5, 0)</f>
        <v>0</v>
      </c>
      <c r="F8729" s="3">
        <f>MAX(D8729*Inputs!$B$5 - B8729, 0)</f>
        <v>0</v>
      </c>
      <c r="G8729" s="3">
        <f t="shared" si="1225"/>
        <v>0.52</v>
      </c>
      <c r="H8729" t="str">
        <f t="shared" si="1226"/>
        <v>Reg</v>
      </c>
      <c r="I8729" s="3">
        <f t="shared" si="1231"/>
        <v>340</v>
      </c>
      <c r="J8729" s="3">
        <f t="shared" si="1232"/>
        <v>0</v>
      </c>
      <c r="K8729" s="3">
        <f>MIN(Inputs!$B$2, (Inputs!$B$8 - I8729)/Inputs!$B$9)</f>
        <v>0</v>
      </c>
      <c r="L8729" s="3">
        <f>MAX(MIN(Inputs!$B$2, I8729*Inputs!$B$10, Inputs!$B$8*Inputs!$B$4 - J8729), 0)</f>
        <v>170</v>
      </c>
      <c r="M8729" s="3">
        <f t="shared" si="1227"/>
        <v>0</v>
      </c>
      <c r="N8729" s="3">
        <f t="shared" si="1228"/>
        <v>0</v>
      </c>
      <c r="O8729" s="3">
        <f>IF(H8729="Reg", MIN(Inputs!$B$2, I8729*Inputs!$B$10, (Inputs!$B$8-I8729)/Inputs!$B$9), 0)</f>
        <v>0</v>
      </c>
      <c r="P8729" s="3">
        <f t="shared" si="1229"/>
        <v>0</v>
      </c>
      <c r="Q8729" s="3">
        <f t="shared" si="1230"/>
        <v>0</v>
      </c>
      <c r="R8729" s="3">
        <f>I8729 + M8729*Inputs!$B$9 - N8729/Inputs!$B$10</f>
        <v>340</v>
      </c>
    </row>
    <row r="8730" spans="1:18" x14ac:dyDescent="0.3">
      <c r="A8730" s="4">
        <v>46386.666666666657</v>
      </c>
      <c r="B8730" s="3">
        <v>30.655000000000001</v>
      </c>
      <c r="C8730" s="3">
        <v>0.66</v>
      </c>
      <c r="D8730" s="3">
        <f t="shared" si="1224"/>
        <v>25.524687499999988</v>
      </c>
      <c r="E8730" s="3">
        <f>MAX(B8730 - D8730/Inputs!$B$5, 0)</f>
        <v>1.6496732954545585</v>
      </c>
      <c r="F8730" s="3">
        <f>MAX(D8730*Inputs!$B$5 - B8730, 0)</f>
        <v>0</v>
      </c>
      <c r="G8730" s="3">
        <f t="shared" si="1225"/>
        <v>0.66</v>
      </c>
      <c r="H8730" t="str">
        <f t="shared" si="1226"/>
        <v>Discharge</v>
      </c>
      <c r="I8730" s="3">
        <f t="shared" si="1231"/>
        <v>340</v>
      </c>
      <c r="J8730" s="3">
        <f t="shared" si="1232"/>
        <v>0</v>
      </c>
      <c r="K8730" s="3">
        <f>MIN(Inputs!$B$2, (Inputs!$B$8 - I8730)/Inputs!$B$9)</f>
        <v>0</v>
      </c>
      <c r="L8730" s="3">
        <f>MAX(MIN(Inputs!$B$2, I8730*Inputs!$B$10, Inputs!$B$8*Inputs!$B$4 - J8730), 0)</f>
        <v>170</v>
      </c>
      <c r="M8730" s="3">
        <f t="shared" si="1227"/>
        <v>0</v>
      </c>
      <c r="N8730" s="3">
        <f t="shared" si="1228"/>
        <v>170</v>
      </c>
      <c r="O8730" s="3">
        <f>IF(H8730="Reg", MIN(Inputs!$B$2, I8730*Inputs!$B$10, (Inputs!$B$8-I8730)/Inputs!$B$9), 0)</f>
        <v>0</v>
      </c>
      <c r="P8730" s="3">
        <f t="shared" si="1229"/>
        <v>5211.3500000000004</v>
      </c>
      <c r="Q8730" s="3">
        <f t="shared" si="1230"/>
        <v>0</v>
      </c>
      <c r="R8730" s="3">
        <f>I8730 + M8730*Inputs!$B$9 - N8730/Inputs!$B$10</f>
        <v>158.77939109773115</v>
      </c>
    </row>
    <row r="8731" spans="1:18" x14ac:dyDescent="0.3">
      <c r="A8731" s="4">
        <v>46386.708333333343</v>
      </c>
      <c r="B8731" s="3">
        <v>47.31</v>
      </c>
      <c r="C8731" s="3">
        <v>0.5</v>
      </c>
      <c r="D8731" s="3">
        <f t="shared" si="1224"/>
        <v>25.524687499999988</v>
      </c>
      <c r="E8731" s="3">
        <f>MAX(B8731 - D8731/Inputs!$B$5, 0)</f>
        <v>18.30467329545456</v>
      </c>
      <c r="F8731" s="3">
        <f>MAX(D8731*Inputs!$B$5 - B8731, 0)</f>
        <v>0</v>
      </c>
      <c r="G8731" s="3">
        <f t="shared" si="1225"/>
        <v>0.5</v>
      </c>
      <c r="H8731" t="str">
        <f t="shared" si="1226"/>
        <v>Discharge</v>
      </c>
      <c r="I8731" s="3">
        <f t="shared" si="1231"/>
        <v>158.77939109773115</v>
      </c>
      <c r="J8731" s="3">
        <f t="shared" si="1232"/>
        <v>170</v>
      </c>
      <c r="K8731" s="3">
        <f>MIN(Inputs!$B$2, (Inputs!$B$8 - I8731)/Inputs!$B$9)</f>
        <v>170</v>
      </c>
      <c r="L8731" s="3">
        <f>MAX(MIN(Inputs!$B$2, I8731*Inputs!$B$10, Inputs!$B$8*Inputs!$B$4 - J8731), 0)</f>
        <v>148.94827166799323</v>
      </c>
      <c r="M8731" s="3">
        <f t="shared" si="1227"/>
        <v>0</v>
      </c>
      <c r="N8731" s="3">
        <f t="shared" si="1228"/>
        <v>148.94827166799323</v>
      </c>
      <c r="O8731" s="3">
        <f>IF(H8731="Reg", MIN(Inputs!$B$2, I8731*Inputs!$B$10, (Inputs!$B$8-I8731)/Inputs!$B$9), 0)</f>
        <v>0</v>
      </c>
      <c r="P8731" s="3">
        <f t="shared" si="1229"/>
        <v>7046.7427326127599</v>
      </c>
      <c r="Q8731" s="3">
        <f t="shared" si="1230"/>
        <v>0</v>
      </c>
      <c r="R8731" s="3">
        <f>I8731 + M8731*Inputs!$B$9 - N8731/Inputs!$B$10</f>
        <v>0</v>
      </c>
    </row>
    <row r="8732" spans="1:18" x14ac:dyDescent="0.3">
      <c r="A8732" s="4">
        <v>46386.75</v>
      </c>
      <c r="B8732" s="3">
        <v>40.917500000000004</v>
      </c>
      <c r="C8732" s="3">
        <v>0.84</v>
      </c>
      <c r="D8732" s="3">
        <f t="shared" si="1224"/>
        <v>25.524687499999988</v>
      </c>
      <c r="E8732" s="3">
        <f>MAX(B8732 - D8732/Inputs!$B$5, 0)</f>
        <v>11.912173295454561</v>
      </c>
      <c r="F8732" s="3">
        <f>MAX(D8732*Inputs!$B$5 - B8732, 0)</f>
        <v>0</v>
      </c>
      <c r="G8732" s="3">
        <f t="shared" si="1225"/>
        <v>0.84</v>
      </c>
      <c r="H8732" t="str">
        <f t="shared" si="1226"/>
        <v>Discharge</v>
      </c>
      <c r="I8732" s="3">
        <f t="shared" si="1231"/>
        <v>0</v>
      </c>
      <c r="J8732" s="3">
        <f t="shared" si="1232"/>
        <v>318.94827166799325</v>
      </c>
      <c r="K8732" s="3">
        <f>MIN(Inputs!$B$2, (Inputs!$B$8 - I8732)/Inputs!$B$9)</f>
        <v>170</v>
      </c>
      <c r="L8732" s="3">
        <f>MAX(MIN(Inputs!$B$2, I8732*Inputs!$B$10, Inputs!$B$8*Inputs!$B$4 - J8732), 0)</f>
        <v>0</v>
      </c>
      <c r="M8732" s="3">
        <f t="shared" si="1227"/>
        <v>0</v>
      </c>
      <c r="N8732" s="3">
        <f t="shared" si="1228"/>
        <v>0</v>
      </c>
      <c r="O8732" s="3">
        <f>IF(H8732="Reg", MIN(Inputs!$B$2, I8732*Inputs!$B$10, (Inputs!$B$8-I8732)/Inputs!$B$9), 0)</f>
        <v>0</v>
      </c>
      <c r="P8732" s="3">
        <f t="shared" si="1229"/>
        <v>0</v>
      </c>
      <c r="Q8732" s="3">
        <f t="shared" si="1230"/>
        <v>0</v>
      </c>
      <c r="R8732" s="3">
        <f>I8732 + M8732*Inputs!$B$9 - N8732/Inputs!$B$10</f>
        <v>0</v>
      </c>
    </row>
    <row r="8733" spans="1:18" x14ac:dyDescent="0.3">
      <c r="A8733" s="4">
        <v>46386.791666666657</v>
      </c>
      <c r="B8733" s="3">
        <v>38.782499999999999</v>
      </c>
      <c r="C8733" s="3">
        <v>0.5</v>
      </c>
      <c r="D8733" s="3">
        <f t="shared" si="1224"/>
        <v>25.524687499999988</v>
      </c>
      <c r="E8733" s="3">
        <f>MAX(B8733 - D8733/Inputs!$B$5, 0)</f>
        <v>9.7771732954545563</v>
      </c>
      <c r="F8733" s="3">
        <f>MAX(D8733*Inputs!$B$5 - B8733, 0)</f>
        <v>0</v>
      </c>
      <c r="G8733" s="3">
        <f t="shared" si="1225"/>
        <v>0.5</v>
      </c>
      <c r="H8733" t="str">
        <f t="shared" si="1226"/>
        <v>Discharge</v>
      </c>
      <c r="I8733" s="3">
        <f t="shared" si="1231"/>
        <v>0</v>
      </c>
      <c r="J8733" s="3">
        <f t="shared" si="1232"/>
        <v>318.94827166799325</v>
      </c>
      <c r="K8733" s="3">
        <f>MIN(Inputs!$B$2, (Inputs!$B$8 - I8733)/Inputs!$B$9)</f>
        <v>170</v>
      </c>
      <c r="L8733" s="3">
        <f>MAX(MIN(Inputs!$B$2, I8733*Inputs!$B$10, Inputs!$B$8*Inputs!$B$4 - J8733), 0)</f>
        <v>0</v>
      </c>
      <c r="M8733" s="3">
        <f t="shared" si="1227"/>
        <v>0</v>
      </c>
      <c r="N8733" s="3">
        <f t="shared" si="1228"/>
        <v>0</v>
      </c>
      <c r="O8733" s="3">
        <f>IF(H8733="Reg", MIN(Inputs!$B$2, I8733*Inputs!$B$10, (Inputs!$B$8-I8733)/Inputs!$B$9), 0)</f>
        <v>0</v>
      </c>
      <c r="P8733" s="3">
        <f t="shared" si="1229"/>
        <v>0</v>
      </c>
      <c r="Q8733" s="3">
        <f t="shared" si="1230"/>
        <v>0</v>
      </c>
      <c r="R8733" s="3">
        <f>I8733 + M8733*Inputs!$B$9 - N8733/Inputs!$B$10</f>
        <v>0</v>
      </c>
    </row>
    <row r="8734" spans="1:18" x14ac:dyDescent="0.3">
      <c r="A8734" s="4">
        <v>46386.833333333343</v>
      </c>
      <c r="B8734" s="3">
        <v>31.4725</v>
      </c>
      <c r="C8734" s="3">
        <v>0.5</v>
      </c>
      <c r="D8734" s="3">
        <f t="shared" si="1224"/>
        <v>25.524687499999988</v>
      </c>
      <c r="E8734" s="3">
        <f>MAX(B8734 - D8734/Inputs!$B$5, 0)</f>
        <v>2.4671732954545575</v>
      </c>
      <c r="F8734" s="3">
        <f>MAX(D8734*Inputs!$B$5 - B8734, 0)</f>
        <v>0</v>
      </c>
      <c r="G8734" s="3">
        <f t="shared" si="1225"/>
        <v>0.5</v>
      </c>
      <c r="H8734" t="str">
        <f t="shared" si="1226"/>
        <v>Discharge</v>
      </c>
      <c r="I8734" s="3">
        <f t="shared" si="1231"/>
        <v>0</v>
      </c>
      <c r="J8734" s="3">
        <f t="shared" si="1232"/>
        <v>318.94827166799325</v>
      </c>
      <c r="K8734" s="3">
        <f>MIN(Inputs!$B$2, (Inputs!$B$8 - I8734)/Inputs!$B$9)</f>
        <v>170</v>
      </c>
      <c r="L8734" s="3">
        <f>MAX(MIN(Inputs!$B$2, I8734*Inputs!$B$10, Inputs!$B$8*Inputs!$B$4 - J8734), 0)</f>
        <v>0</v>
      </c>
      <c r="M8734" s="3">
        <f t="shared" si="1227"/>
        <v>0</v>
      </c>
      <c r="N8734" s="3">
        <f t="shared" si="1228"/>
        <v>0</v>
      </c>
      <c r="O8734" s="3">
        <f>IF(H8734="Reg", MIN(Inputs!$B$2, I8734*Inputs!$B$10, (Inputs!$B$8-I8734)/Inputs!$B$9), 0)</f>
        <v>0</v>
      </c>
      <c r="P8734" s="3">
        <f t="shared" si="1229"/>
        <v>0</v>
      </c>
      <c r="Q8734" s="3">
        <f t="shared" si="1230"/>
        <v>0</v>
      </c>
      <c r="R8734" s="3">
        <f>I8734 + M8734*Inputs!$B$9 - N8734/Inputs!$B$10</f>
        <v>0</v>
      </c>
    </row>
    <row r="8735" spans="1:18" x14ac:dyDescent="0.3">
      <c r="A8735" s="4">
        <v>46386.875</v>
      </c>
      <c r="B8735" s="3">
        <v>23.357500000000002</v>
      </c>
      <c r="C8735" s="3">
        <v>0.5</v>
      </c>
      <c r="D8735" s="3">
        <f t="shared" si="1224"/>
        <v>25.524687499999988</v>
      </c>
      <c r="E8735" s="3">
        <f>MAX(B8735 - D8735/Inputs!$B$5, 0)</f>
        <v>0</v>
      </c>
      <c r="F8735" s="3">
        <f>MAX(D8735*Inputs!$B$5 - B8735, 0)</f>
        <v>0</v>
      </c>
      <c r="G8735" s="3">
        <f t="shared" si="1225"/>
        <v>0.5</v>
      </c>
      <c r="H8735" t="str">
        <f t="shared" si="1226"/>
        <v>Reg</v>
      </c>
      <c r="I8735" s="3">
        <f t="shared" si="1231"/>
        <v>0</v>
      </c>
      <c r="J8735" s="3">
        <f t="shared" si="1232"/>
        <v>318.94827166799325</v>
      </c>
      <c r="K8735" s="3">
        <f>MIN(Inputs!$B$2, (Inputs!$B$8 - I8735)/Inputs!$B$9)</f>
        <v>170</v>
      </c>
      <c r="L8735" s="3">
        <f>MAX(MIN(Inputs!$B$2, I8735*Inputs!$B$10, Inputs!$B$8*Inputs!$B$4 - J8735), 0)</f>
        <v>0</v>
      </c>
      <c r="M8735" s="3">
        <f t="shared" si="1227"/>
        <v>0</v>
      </c>
      <c r="N8735" s="3">
        <f t="shared" si="1228"/>
        <v>0</v>
      </c>
      <c r="O8735" s="3">
        <f>IF(H8735="Reg", MIN(Inputs!$B$2, I8735*Inputs!$B$10, (Inputs!$B$8-I8735)/Inputs!$B$9), 0)</f>
        <v>0</v>
      </c>
      <c r="P8735" s="3">
        <f t="shared" si="1229"/>
        <v>0</v>
      </c>
      <c r="Q8735" s="3">
        <f t="shared" si="1230"/>
        <v>0</v>
      </c>
      <c r="R8735" s="3">
        <f>I8735 + M8735*Inputs!$B$9 - N8735/Inputs!$B$10</f>
        <v>0</v>
      </c>
    </row>
    <row r="8736" spans="1:18" x14ac:dyDescent="0.3">
      <c r="A8736" s="4">
        <v>46386.916666666657</v>
      </c>
      <c r="B8736" s="3">
        <v>21.927500000000002</v>
      </c>
      <c r="C8736" s="3">
        <v>0.5</v>
      </c>
      <c r="D8736" s="3">
        <f t="shared" si="1224"/>
        <v>25.524687499999988</v>
      </c>
      <c r="E8736" s="3">
        <f>MAX(B8736 - D8736/Inputs!$B$5, 0)</f>
        <v>0</v>
      </c>
      <c r="F8736" s="3">
        <f>MAX(D8736*Inputs!$B$5 - B8736, 0)</f>
        <v>0.53422499999998863</v>
      </c>
      <c r="G8736" s="3">
        <f t="shared" si="1225"/>
        <v>0.5</v>
      </c>
      <c r="H8736" t="str">
        <f t="shared" si="1226"/>
        <v>Charge</v>
      </c>
      <c r="I8736" s="3">
        <f t="shared" si="1231"/>
        <v>0</v>
      </c>
      <c r="J8736" s="3">
        <f t="shared" si="1232"/>
        <v>318.94827166799325</v>
      </c>
      <c r="K8736" s="3">
        <f>MIN(Inputs!$B$2, (Inputs!$B$8 - I8736)/Inputs!$B$9)</f>
        <v>170</v>
      </c>
      <c r="L8736" s="3">
        <f>MAX(MIN(Inputs!$B$2, I8736*Inputs!$B$10, Inputs!$B$8*Inputs!$B$4 - J8736), 0)</f>
        <v>0</v>
      </c>
      <c r="M8736" s="3">
        <f t="shared" si="1227"/>
        <v>170</v>
      </c>
      <c r="N8736" s="3">
        <f t="shared" si="1228"/>
        <v>0</v>
      </c>
      <c r="O8736" s="3">
        <f>IF(H8736="Reg", MIN(Inputs!$B$2, I8736*Inputs!$B$10, (Inputs!$B$8-I8736)/Inputs!$B$9), 0)</f>
        <v>0</v>
      </c>
      <c r="P8736" s="3">
        <f t="shared" si="1229"/>
        <v>-3727.6750000000002</v>
      </c>
      <c r="Q8736" s="3">
        <f t="shared" si="1230"/>
        <v>0</v>
      </c>
      <c r="R8736" s="3">
        <f>I8736 + M8736*Inputs!$B$9 - N8736/Inputs!$B$10</f>
        <v>159.4741358339966</v>
      </c>
    </row>
    <row r="8737" spans="1:18" x14ac:dyDescent="0.3">
      <c r="A8737" s="4">
        <v>46386.958333333343</v>
      </c>
      <c r="B8737" s="3">
        <v>20.299999999999997</v>
      </c>
      <c r="C8737" s="3">
        <v>0.5</v>
      </c>
      <c r="D8737" s="3">
        <f t="shared" si="1224"/>
        <v>25.524687499999988</v>
      </c>
      <c r="E8737" s="3">
        <f>MAX(B8737 - D8737/Inputs!$B$5, 0)</f>
        <v>0</v>
      </c>
      <c r="F8737" s="3">
        <f>MAX(D8737*Inputs!$B$5 - B8737, 0)</f>
        <v>2.1617249999999935</v>
      </c>
      <c r="G8737" s="3">
        <f t="shared" si="1225"/>
        <v>0.5</v>
      </c>
      <c r="H8737" t="str">
        <f t="shared" si="1226"/>
        <v>Charge</v>
      </c>
      <c r="I8737" s="3">
        <f t="shared" si="1231"/>
        <v>159.4741358339966</v>
      </c>
      <c r="J8737" s="3">
        <f t="shared" si="1232"/>
        <v>318.94827166799325</v>
      </c>
      <c r="K8737" s="3">
        <f>MIN(Inputs!$B$2, (Inputs!$B$8 - I8737)/Inputs!$B$9)</f>
        <v>170</v>
      </c>
      <c r="L8737" s="3">
        <f>MAX(MIN(Inputs!$B$2, I8737*Inputs!$B$10, Inputs!$B$8*Inputs!$B$4 - J8737), 0)</f>
        <v>21.051728332006746</v>
      </c>
      <c r="M8737" s="3">
        <f t="shared" si="1227"/>
        <v>170</v>
      </c>
      <c r="N8737" s="3">
        <f t="shared" si="1228"/>
        <v>0</v>
      </c>
      <c r="O8737" s="3">
        <f>IF(H8737="Reg", MIN(Inputs!$B$2, I8737*Inputs!$B$10, (Inputs!$B$8-I8737)/Inputs!$B$9), 0)</f>
        <v>0</v>
      </c>
      <c r="P8737" s="3">
        <f t="shared" si="1229"/>
        <v>-3450.9999999999995</v>
      </c>
      <c r="Q8737" s="3">
        <f t="shared" si="1230"/>
        <v>0</v>
      </c>
      <c r="R8737" s="3">
        <f>I8737 + M8737*Inputs!$B$9 - N8737/Inputs!$B$10</f>
        <v>318.9482716679932</v>
      </c>
    </row>
    <row r="8738" spans="1:18" x14ac:dyDescent="0.3">
      <c r="A8738" s="4">
        <v>46387</v>
      </c>
      <c r="B8738" s="3">
        <v>18.092500000000001</v>
      </c>
      <c r="C8738" s="3">
        <v>0.78</v>
      </c>
      <c r="D8738" s="3">
        <f t="shared" si="1224"/>
        <v>26.112222222222218</v>
      </c>
      <c r="E8738" s="3">
        <f>MAX(B8738 - D8738/Inputs!$B$5, 0)</f>
        <v>0</v>
      </c>
      <c r="F8738" s="3">
        <f>MAX(D8738*Inputs!$B$5 - B8738, 0)</f>
        <v>4.8862555555555502</v>
      </c>
      <c r="G8738" s="3">
        <f t="shared" si="1225"/>
        <v>0.78</v>
      </c>
      <c r="H8738" t="str">
        <f t="shared" si="1226"/>
        <v>Charge</v>
      </c>
      <c r="I8738" s="3">
        <f t="shared" si="1231"/>
        <v>318.9482716679932</v>
      </c>
      <c r="J8738" s="3">
        <f t="shared" si="1232"/>
        <v>0</v>
      </c>
      <c r="K8738" s="3">
        <f>MIN(Inputs!$B$2, (Inputs!$B$8 - I8738)/Inputs!$B$9)</f>
        <v>22.44121780453775</v>
      </c>
      <c r="L8738" s="3">
        <f>MAX(MIN(Inputs!$B$2, I8738*Inputs!$B$10, Inputs!$B$8*Inputs!$B$4 - J8738), 0)</f>
        <v>170</v>
      </c>
      <c r="M8738" s="3">
        <f t="shared" si="1227"/>
        <v>22.44121780453775</v>
      </c>
      <c r="N8738" s="3">
        <f t="shared" si="1228"/>
        <v>0</v>
      </c>
      <c r="O8738" s="3">
        <f>IF(H8738="Reg", MIN(Inputs!$B$2, I8738*Inputs!$B$10, (Inputs!$B$8-I8738)/Inputs!$B$9), 0)</f>
        <v>0</v>
      </c>
      <c r="P8738" s="3">
        <f t="shared" si="1229"/>
        <v>-406.01773312859928</v>
      </c>
      <c r="Q8738" s="3">
        <f t="shared" si="1230"/>
        <v>0</v>
      </c>
      <c r="R8738" s="3">
        <f>I8738 + M8738*Inputs!$B$9 - N8738/Inputs!$B$10</f>
        <v>340</v>
      </c>
    </row>
    <row r="8739" spans="1:18" x14ac:dyDescent="0.3">
      <c r="A8739" s="4">
        <v>46387.041666666657</v>
      </c>
      <c r="B8739" s="3">
        <v>17.52</v>
      </c>
      <c r="C8739" s="3">
        <v>0.42</v>
      </c>
      <c r="D8739" s="3">
        <f t="shared" si="1224"/>
        <v>26.112222222222218</v>
      </c>
      <c r="E8739" s="3">
        <f>MAX(B8739 - D8739/Inputs!$B$5, 0)</f>
        <v>0</v>
      </c>
      <c r="F8739" s="3">
        <f>MAX(D8739*Inputs!$B$5 - B8739, 0)</f>
        <v>5.4587555555555518</v>
      </c>
      <c r="G8739" s="3">
        <f t="shared" si="1225"/>
        <v>0.42</v>
      </c>
      <c r="H8739" t="str">
        <f t="shared" si="1226"/>
        <v>Charge</v>
      </c>
      <c r="I8739" s="3">
        <f t="shared" si="1231"/>
        <v>340</v>
      </c>
      <c r="J8739" s="3">
        <f t="shared" si="1232"/>
        <v>0</v>
      </c>
      <c r="K8739" s="3">
        <f>MIN(Inputs!$B$2, (Inputs!$B$8 - I8739)/Inputs!$B$9)</f>
        <v>0</v>
      </c>
      <c r="L8739" s="3">
        <f>MAX(MIN(Inputs!$B$2, I8739*Inputs!$B$10, Inputs!$B$8*Inputs!$B$4 - J8739), 0)</f>
        <v>170</v>
      </c>
      <c r="M8739" s="3">
        <f t="shared" si="1227"/>
        <v>0</v>
      </c>
      <c r="N8739" s="3">
        <f t="shared" si="1228"/>
        <v>0</v>
      </c>
      <c r="O8739" s="3">
        <f>IF(H8739="Reg", MIN(Inputs!$B$2, I8739*Inputs!$B$10, (Inputs!$B$8-I8739)/Inputs!$B$9), 0)</f>
        <v>0</v>
      </c>
      <c r="P8739" s="3">
        <f t="shared" si="1229"/>
        <v>0</v>
      </c>
      <c r="Q8739" s="3">
        <f t="shared" si="1230"/>
        <v>0</v>
      </c>
      <c r="R8739" s="3">
        <f>I8739 + M8739*Inputs!$B$9 - N8739/Inputs!$B$10</f>
        <v>340</v>
      </c>
    </row>
    <row r="8740" spans="1:18" x14ac:dyDescent="0.3">
      <c r="A8740" s="4">
        <v>46387.083333333343</v>
      </c>
      <c r="B8740" s="3">
        <v>17.2075</v>
      </c>
      <c r="C8740" s="3">
        <v>0.57999999999999996</v>
      </c>
      <c r="D8740" s="3">
        <f t="shared" si="1224"/>
        <v>26.112222222222218</v>
      </c>
      <c r="E8740" s="3">
        <f>MAX(B8740 - D8740/Inputs!$B$5, 0)</f>
        <v>0</v>
      </c>
      <c r="F8740" s="3">
        <f>MAX(D8740*Inputs!$B$5 - B8740, 0)</f>
        <v>5.7712555555555518</v>
      </c>
      <c r="G8740" s="3">
        <f t="shared" si="1225"/>
        <v>0.57999999999999996</v>
      </c>
      <c r="H8740" t="str">
        <f t="shared" si="1226"/>
        <v>Charge</v>
      </c>
      <c r="I8740" s="3">
        <f t="shared" si="1231"/>
        <v>340</v>
      </c>
      <c r="J8740" s="3">
        <f t="shared" si="1232"/>
        <v>0</v>
      </c>
      <c r="K8740" s="3">
        <f>MIN(Inputs!$B$2, (Inputs!$B$8 - I8740)/Inputs!$B$9)</f>
        <v>0</v>
      </c>
      <c r="L8740" s="3">
        <f>MAX(MIN(Inputs!$B$2, I8740*Inputs!$B$10, Inputs!$B$8*Inputs!$B$4 - J8740), 0)</f>
        <v>170</v>
      </c>
      <c r="M8740" s="3">
        <f t="shared" si="1227"/>
        <v>0</v>
      </c>
      <c r="N8740" s="3">
        <f t="shared" si="1228"/>
        <v>0</v>
      </c>
      <c r="O8740" s="3">
        <f>IF(H8740="Reg", MIN(Inputs!$B$2, I8740*Inputs!$B$10, (Inputs!$B$8-I8740)/Inputs!$B$9), 0)</f>
        <v>0</v>
      </c>
      <c r="P8740" s="3">
        <f t="shared" si="1229"/>
        <v>0</v>
      </c>
      <c r="Q8740" s="3">
        <f t="shared" si="1230"/>
        <v>0</v>
      </c>
      <c r="R8740" s="3">
        <f>I8740 + M8740*Inputs!$B$9 - N8740/Inputs!$B$10</f>
        <v>340</v>
      </c>
    </row>
    <row r="8741" spans="1:18" x14ac:dyDescent="0.3">
      <c r="A8741" s="4">
        <v>46387.125</v>
      </c>
      <c r="B8741" s="3">
        <v>17.227499999999999</v>
      </c>
      <c r="C8741" s="3">
        <v>0.34</v>
      </c>
      <c r="D8741" s="3">
        <f t="shared" si="1224"/>
        <v>26.112222222222218</v>
      </c>
      <c r="E8741" s="3">
        <f>MAX(B8741 - D8741/Inputs!$B$5, 0)</f>
        <v>0</v>
      </c>
      <c r="F8741" s="3">
        <f>MAX(D8741*Inputs!$B$5 - B8741, 0)</f>
        <v>5.7512555555555522</v>
      </c>
      <c r="G8741" s="3">
        <f t="shared" si="1225"/>
        <v>0.34</v>
      </c>
      <c r="H8741" t="str">
        <f t="shared" si="1226"/>
        <v>Charge</v>
      </c>
      <c r="I8741" s="3">
        <f t="shared" si="1231"/>
        <v>340</v>
      </c>
      <c r="J8741" s="3">
        <f t="shared" si="1232"/>
        <v>0</v>
      </c>
      <c r="K8741" s="3">
        <f>MIN(Inputs!$B$2, (Inputs!$B$8 - I8741)/Inputs!$B$9)</f>
        <v>0</v>
      </c>
      <c r="L8741" s="3">
        <f>MAX(MIN(Inputs!$B$2, I8741*Inputs!$B$10, Inputs!$B$8*Inputs!$B$4 - J8741), 0)</f>
        <v>170</v>
      </c>
      <c r="M8741" s="3">
        <f t="shared" si="1227"/>
        <v>0</v>
      </c>
      <c r="N8741" s="3">
        <f t="shared" si="1228"/>
        <v>0</v>
      </c>
      <c r="O8741" s="3">
        <f>IF(H8741="Reg", MIN(Inputs!$B$2, I8741*Inputs!$B$10, (Inputs!$B$8-I8741)/Inputs!$B$9), 0)</f>
        <v>0</v>
      </c>
      <c r="P8741" s="3">
        <f t="shared" si="1229"/>
        <v>0</v>
      </c>
      <c r="Q8741" s="3">
        <f t="shared" si="1230"/>
        <v>0</v>
      </c>
      <c r="R8741" s="3">
        <f>I8741 + M8741*Inputs!$B$9 - N8741/Inputs!$B$10</f>
        <v>340</v>
      </c>
    </row>
    <row r="8742" spans="1:18" x14ac:dyDescent="0.3">
      <c r="A8742" s="4">
        <v>46387.166666666657</v>
      </c>
      <c r="B8742" s="3">
        <v>19.877499999999998</v>
      </c>
      <c r="C8742" s="3">
        <v>0.37</v>
      </c>
      <c r="D8742" s="3">
        <f t="shared" si="1224"/>
        <v>26.112222222222218</v>
      </c>
      <c r="E8742" s="3">
        <f>MAX(B8742 - D8742/Inputs!$B$5, 0)</f>
        <v>0</v>
      </c>
      <c r="F8742" s="3">
        <f>MAX(D8742*Inputs!$B$5 - B8742, 0)</f>
        <v>3.1012555555555537</v>
      </c>
      <c r="G8742" s="3">
        <f t="shared" si="1225"/>
        <v>0.37</v>
      </c>
      <c r="H8742" t="str">
        <f t="shared" si="1226"/>
        <v>Charge</v>
      </c>
      <c r="I8742" s="3">
        <f t="shared" si="1231"/>
        <v>340</v>
      </c>
      <c r="J8742" s="3">
        <f t="shared" si="1232"/>
        <v>0</v>
      </c>
      <c r="K8742" s="3">
        <f>MIN(Inputs!$B$2, (Inputs!$B$8 - I8742)/Inputs!$B$9)</f>
        <v>0</v>
      </c>
      <c r="L8742" s="3">
        <f>MAX(MIN(Inputs!$B$2, I8742*Inputs!$B$10, Inputs!$B$8*Inputs!$B$4 - J8742), 0)</f>
        <v>170</v>
      </c>
      <c r="M8742" s="3">
        <f t="shared" si="1227"/>
        <v>0</v>
      </c>
      <c r="N8742" s="3">
        <f t="shared" si="1228"/>
        <v>0</v>
      </c>
      <c r="O8742" s="3">
        <f>IF(H8742="Reg", MIN(Inputs!$B$2, I8742*Inputs!$B$10, (Inputs!$B$8-I8742)/Inputs!$B$9), 0)</f>
        <v>0</v>
      </c>
      <c r="P8742" s="3">
        <f t="shared" si="1229"/>
        <v>0</v>
      </c>
      <c r="Q8742" s="3">
        <f t="shared" si="1230"/>
        <v>0</v>
      </c>
      <c r="R8742" s="3">
        <f>I8742 + M8742*Inputs!$B$9 - N8742/Inputs!$B$10</f>
        <v>340</v>
      </c>
    </row>
    <row r="8743" spans="1:18" x14ac:dyDescent="0.3">
      <c r="A8743" s="4">
        <v>46387.208333333343</v>
      </c>
      <c r="B8743" s="3">
        <v>21.002500000000001</v>
      </c>
      <c r="C8743" s="3">
        <v>0.49</v>
      </c>
      <c r="D8743" s="3">
        <f t="shared" si="1224"/>
        <v>26.112222222222218</v>
      </c>
      <c r="E8743" s="3">
        <f>MAX(B8743 - D8743/Inputs!$B$5, 0)</f>
        <v>0</v>
      </c>
      <c r="F8743" s="3">
        <f>MAX(D8743*Inputs!$B$5 - B8743, 0)</f>
        <v>1.9762555555555501</v>
      </c>
      <c r="G8743" s="3">
        <f t="shared" si="1225"/>
        <v>0.49</v>
      </c>
      <c r="H8743" t="str">
        <f t="shared" si="1226"/>
        <v>Charge</v>
      </c>
      <c r="I8743" s="3">
        <f t="shared" si="1231"/>
        <v>340</v>
      </c>
      <c r="J8743" s="3">
        <f t="shared" si="1232"/>
        <v>0</v>
      </c>
      <c r="K8743" s="3">
        <f>MIN(Inputs!$B$2, (Inputs!$B$8 - I8743)/Inputs!$B$9)</f>
        <v>0</v>
      </c>
      <c r="L8743" s="3">
        <f>MAX(MIN(Inputs!$B$2, I8743*Inputs!$B$10, Inputs!$B$8*Inputs!$B$4 - J8743), 0)</f>
        <v>170</v>
      </c>
      <c r="M8743" s="3">
        <f t="shared" si="1227"/>
        <v>0</v>
      </c>
      <c r="N8743" s="3">
        <f t="shared" si="1228"/>
        <v>0</v>
      </c>
      <c r="O8743" s="3">
        <f>IF(H8743="Reg", MIN(Inputs!$B$2, I8743*Inputs!$B$10, (Inputs!$B$8-I8743)/Inputs!$B$9), 0)</f>
        <v>0</v>
      </c>
      <c r="P8743" s="3">
        <f t="shared" si="1229"/>
        <v>0</v>
      </c>
      <c r="Q8743" s="3">
        <f t="shared" si="1230"/>
        <v>0</v>
      </c>
      <c r="R8743" s="3">
        <f>I8743 + M8743*Inputs!$B$9 - N8743/Inputs!$B$10</f>
        <v>340</v>
      </c>
    </row>
    <row r="8744" spans="1:18" x14ac:dyDescent="0.3">
      <c r="A8744" s="4">
        <v>46387.25</v>
      </c>
      <c r="B8744" s="3">
        <v>21.912500000000001</v>
      </c>
      <c r="C8744" s="3">
        <v>0.84</v>
      </c>
      <c r="D8744" s="3">
        <f t="shared" si="1224"/>
        <v>26.112222222222218</v>
      </c>
      <c r="E8744" s="3">
        <f>MAX(B8744 - D8744/Inputs!$B$5, 0)</f>
        <v>0</v>
      </c>
      <c r="F8744" s="3">
        <f>MAX(D8744*Inputs!$B$5 - B8744, 0)</f>
        <v>1.06625555555555</v>
      </c>
      <c r="G8744" s="3">
        <f t="shared" si="1225"/>
        <v>0.84</v>
      </c>
      <c r="H8744" t="str">
        <f t="shared" si="1226"/>
        <v>Charge</v>
      </c>
      <c r="I8744" s="3">
        <f t="shared" si="1231"/>
        <v>340</v>
      </c>
      <c r="J8744" s="3">
        <f t="shared" si="1232"/>
        <v>0</v>
      </c>
      <c r="K8744" s="3">
        <f>MIN(Inputs!$B$2, (Inputs!$B$8 - I8744)/Inputs!$B$9)</f>
        <v>0</v>
      </c>
      <c r="L8744" s="3">
        <f>MAX(MIN(Inputs!$B$2, I8744*Inputs!$B$10, Inputs!$B$8*Inputs!$B$4 - J8744), 0)</f>
        <v>170</v>
      </c>
      <c r="M8744" s="3">
        <f t="shared" si="1227"/>
        <v>0</v>
      </c>
      <c r="N8744" s="3">
        <f t="shared" si="1228"/>
        <v>0</v>
      </c>
      <c r="O8744" s="3">
        <f>IF(H8744="Reg", MIN(Inputs!$B$2, I8744*Inputs!$B$10, (Inputs!$B$8-I8744)/Inputs!$B$9), 0)</f>
        <v>0</v>
      </c>
      <c r="P8744" s="3">
        <f t="shared" si="1229"/>
        <v>0</v>
      </c>
      <c r="Q8744" s="3">
        <f t="shared" si="1230"/>
        <v>0</v>
      </c>
      <c r="R8744" s="3">
        <f>I8744 + M8744*Inputs!$B$9 - N8744/Inputs!$B$10</f>
        <v>340</v>
      </c>
    </row>
    <row r="8745" spans="1:18" x14ac:dyDescent="0.3">
      <c r="A8745" s="4">
        <v>46387.291666666657</v>
      </c>
      <c r="B8745" s="3">
        <v>24.499999999999996</v>
      </c>
      <c r="C8745" s="3">
        <v>4.38</v>
      </c>
      <c r="D8745" s="3">
        <f t="shared" si="1224"/>
        <v>26.112222222222218</v>
      </c>
      <c r="E8745" s="3">
        <f>MAX(B8745 - D8745/Inputs!$B$5, 0)</f>
        <v>0</v>
      </c>
      <c r="F8745" s="3">
        <f>MAX(D8745*Inputs!$B$5 - B8745, 0)</f>
        <v>0</v>
      </c>
      <c r="G8745" s="3">
        <f t="shared" si="1225"/>
        <v>4.38</v>
      </c>
      <c r="H8745" t="str">
        <f t="shared" si="1226"/>
        <v>Reg</v>
      </c>
      <c r="I8745" s="3">
        <f t="shared" si="1231"/>
        <v>340</v>
      </c>
      <c r="J8745" s="3">
        <f t="shared" si="1232"/>
        <v>0</v>
      </c>
      <c r="K8745" s="3">
        <f>MIN(Inputs!$B$2, (Inputs!$B$8 - I8745)/Inputs!$B$9)</f>
        <v>0</v>
      </c>
      <c r="L8745" s="3">
        <f>MAX(MIN(Inputs!$B$2, I8745*Inputs!$B$10, Inputs!$B$8*Inputs!$B$4 - J8745), 0)</f>
        <v>170</v>
      </c>
      <c r="M8745" s="3">
        <f t="shared" si="1227"/>
        <v>0</v>
      </c>
      <c r="N8745" s="3">
        <f t="shared" si="1228"/>
        <v>0</v>
      </c>
      <c r="O8745" s="3">
        <f>IF(H8745="Reg", MIN(Inputs!$B$2, I8745*Inputs!$B$10, (Inputs!$B$8-I8745)/Inputs!$B$9), 0)</f>
        <v>0</v>
      </c>
      <c r="P8745" s="3">
        <f t="shared" si="1229"/>
        <v>0</v>
      </c>
      <c r="Q8745" s="3">
        <f t="shared" si="1230"/>
        <v>0</v>
      </c>
      <c r="R8745" s="3">
        <f>I8745 + M8745*Inputs!$B$9 - N8745/Inputs!$B$10</f>
        <v>340</v>
      </c>
    </row>
    <row r="8746" spans="1:18" x14ac:dyDescent="0.3">
      <c r="A8746" s="4">
        <v>46387.333333333343</v>
      </c>
      <c r="B8746" s="3">
        <v>16.914999999999999</v>
      </c>
      <c r="C8746" s="3">
        <v>3</v>
      </c>
      <c r="D8746" s="3">
        <f t="shared" si="1224"/>
        <v>26.112222222222218</v>
      </c>
      <c r="E8746" s="3">
        <f>MAX(B8746 - D8746/Inputs!$B$5, 0)</f>
        <v>0</v>
      </c>
      <c r="F8746" s="3">
        <f>MAX(D8746*Inputs!$B$5 - B8746, 0)</f>
        <v>6.0637555555555522</v>
      </c>
      <c r="G8746" s="3">
        <f t="shared" si="1225"/>
        <v>3</v>
      </c>
      <c r="H8746" t="str">
        <f t="shared" si="1226"/>
        <v>Charge</v>
      </c>
      <c r="I8746" s="3">
        <f t="shared" si="1231"/>
        <v>340</v>
      </c>
      <c r="J8746" s="3">
        <f t="shared" si="1232"/>
        <v>0</v>
      </c>
      <c r="K8746" s="3">
        <f>MIN(Inputs!$B$2, (Inputs!$B$8 - I8746)/Inputs!$B$9)</f>
        <v>0</v>
      </c>
      <c r="L8746" s="3">
        <f>MAX(MIN(Inputs!$B$2, I8746*Inputs!$B$10, Inputs!$B$8*Inputs!$B$4 - J8746), 0)</f>
        <v>170</v>
      </c>
      <c r="M8746" s="3">
        <f t="shared" si="1227"/>
        <v>0</v>
      </c>
      <c r="N8746" s="3">
        <f t="shared" si="1228"/>
        <v>0</v>
      </c>
      <c r="O8746" s="3">
        <f>IF(H8746="Reg", MIN(Inputs!$B$2, I8746*Inputs!$B$10, (Inputs!$B$8-I8746)/Inputs!$B$9), 0)</f>
        <v>0</v>
      </c>
      <c r="P8746" s="3">
        <f t="shared" si="1229"/>
        <v>0</v>
      </c>
      <c r="Q8746" s="3">
        <f t="shared" si="1230"/>
        <v>0</v>
      </c>
      <c r="R8746" s="3">
        <f>I8746 + M8746*Inputs!$B$9 - N8746/Inputs!$B$10</f>
        <v>340</v>
      </c>
    </row>
    <row r="8747" spans="1:18" x14ac:dyDescent="0.3">
      <c r="A8747" s="4">
        <v>46387.375</v>
      </c>
      <c r="B8747" s="3">
        <v>10.780000000000001</v>
      </c>
      <c r="C8747" s="3">
        <v>2</v>
      </c>
      <c r="D8747" s="3">
        <f t="shared" si="1224"/>
        <v>26.112222222222218</v>
      </c>
      <c r="E8747" s="3">
        <f>MAX(B8747 - D8747/Inputs!$B$5, 0)</f>
        <v>0</v>
      </c>
      <c r="F8747" s="3">
        <f>MAX(D8747*Inputs!$B$5 - B8747, 0)</f>
        <v>12.19875555555555</v>
      </c>
      <c r="G8747" s="3">
        <f t="shared" si="1225"/>
        <v>2</v>
      </c>
      <c r="H8747" t="str">
        <f t="shared" si="1226"/>
        <v>Charge</v>
      </c>
      <c r="I8747" s="3">
        <f t="shared" si="1231"/>
        <v>340</v>
      </c>
      <c r="J8747" s="3">
        <f t="shared" si="1232"/>
        <v>0</v>
      </c>
      <c r="K8747" s="3">
        <f>MIN(Inputs!$B$2, (Inputs!$B$8 - I8747)/Inputs!$B$9)</f>
        <v>0</v>
      </c>
      <c r="L8747" s="3">
        <f>MAX(MIN(Inputs!$B$2, I8747*Inputs!$B$10, Inputs!$B$8*Inputs!$B$4 - J8747), 0)</f>
        <v>170</v>
      </c>
      <c r="M8747" s="3">
        <f t="shared" si="1227"/>
        <v>0</v>
      </c>
      <c r="N8747" s="3">
        <f t="shared" si="1228"/>
        <v>0</v>
      </c>
      <c r="O8747" s="3">
        <f>IF(H8747="Reg", MIN(Inputs!$B$2, I8747*Inputs!$B$10, (Inputs!$B$8-I8747)/Inputs!$B$9), 0)</f>
        <v>0</v>
      </c>
      <c r="P8747" s="3">
        <f t="shared" si="1229"/>
        <v>0</v>
      </c>
      <c r="Q8747" s="3">
        <f t="shared" si="1230"/>
        <v>0</v>
      </c>
      <c r="R8747" s="3">
        <f>I8747 + M8747*Inputs!$B$9 - N8747/Inputs!$B$10</f>
        <v>340</v>
      </c>
    </row>
    <row r="8748" spans="1:18" x14ac:dyDescent="0.3">
      <c r="A8748" s="4">
        <v>46387.416666666657</v>
      </c>
      <c r="B8748" s="3">
        <v>10.91</v>
      </c>
      <c r="C8748" s="3">
        <v>0.99</v>
      </c>
      <c r="D8748" s="3">
        <f t="shared" si="1224"/>
        <v>26.112222222222218</v>
      </c>
      <c r="E8748" s="3">
        <f>MAX(B8748 - D8748/Inputs!$B$5, 0)</f>
        <v>0</v>
      </c>
      <c r="F8748" s="3">
        <f>MAX(D8748*Inputs!$B$5 - B8748, 0)</f>
        <v>12.068755555555551</v>
      </c>
      <c r="G8748" s="3">
        <f t="shared" si="1225"/>
        <v>0.99</v>
      </c>
      <c r="H8748" t="str">
        <f t="shared" si="1226"/>
        <v>Charge</v>
      </c>
      <c r="I8748" s="3">
        <f t="shared" si="1231"/>
        <v>340</v>
      </c>
      <c r="J8748" s="3">
        <f t="shared" si="1232"/>
        <v>0</v>
      </c>
      <c r="K8748" s="3">
        <f>MIN(Inputs!$B$2, (Inputs!$B$8 - I8748)/Inputs!$B$9)</f>
        <v>0</v>
      </c>
      <c r="L8748" s="3">
        <f>MAX(MIN(Inputs!$B$2, I8748*Inputs!$B$10, Inputs!$B$8*Inputs!$B$4 - J8748), 0)</f>
        <v>170</v>
      </c>
      <c r="M8748" s="3">
        <f t="shared" si="1227"/>
        <v>0</v>
      </c>
      <c r="N8748" s="3">
        <f t="shared" si="1228"/>
        <v>0</v>
      </c>
      <c r="O8748" s="3">
        <f>IF(H8748="Reg", MIN(Inputs!$B$2, I8748*Inputs!$B$10, (Inputs!$B$8-I8748)/Inputs!$B$9), 0)</f>
        <v>0</v>
      </c>
      <c r="P8748" s="3">
        <f t="shared" si="1229"/>
        <v>0</v>
      </c>
      <c r="Q8748" s="3">
        <f t="shared" si="1230"/>
        <v>0</v>
      </c>
      <c r="R8748" s="3">
        <f>I8748 + M8748*Inputs!$B$9 - N8748/Inputs!$B$10</f>
        <v>340</v>
      </c>
    </row>
    <row r="8749" spans="1:18" x14ac:dyDescent="0.3">
      <c r="A8749" s="4">
        <v>46387.458333333343</v>
      </c>
      <c r="B8749" s="3">
        <v>14.729999999999999</v>
      </c>
      <c r="C8749" s="3">
        <v>0.5</v>
      </c>
      <c r="D8749" s="3">
        <f t="shared" si="1224"/>
        <v>26.112222222222218</v>
      </c>
      <c r="E8749" s="3">
        <f>MAX(B8749 - D8749/Inputs!$B$5, 0)</f>
        <v>0</v>
      </c>
      <c r="F8749" s="3">
        <f>MAX(D8749*Inputs!$B$5 - B8749, 0)</f>
        <v>8.2487555555555527</v>
      </c>
      <c r="G8749" s="3">
        <f t="shared" si="1225"/>
        <v>0.5</v>
      </c>
      <c r="H8749" t="str">
        <f t="shared" si="1226"/>
        <v>Charge</v>
      </c>
      <c r="I8749" s="3">
        <f t="shared" si="1231"/>
        <v>340</v>
      </c>
      <c r="J8749" s="3">
        <f t="shared" si="1232"/>
        <v>0</v>
      </c>
      <c r="K8749" s="3">
        <f>MIN(Inputs!$B$2, (Inputs!$B$8 - I8749)/Inputs!$B$9)</f>
        <v>0</v>
      </c>
      <c r="L8749" s="3">
        <f>MAX(MIN(Inputs!$B$2, I8749*Inputs!$B$10, Inputs!$B$8*Inputs!$B$4 - J8749), 0)</f>
        <v>170</v>
      </c>
      <c r="M8749" s="3">
        <f t="shared" si="1227"/>
        <v>0</v>
      </c>
      <c r="N8749" s="3">
        <f t="shared" si="1228"/>
        <v>0</v>
      </c>
      <c r="O8749" s="3">
        <f>IF(H8749="Reg", MIN(Inputs!$B$2, I8749*Inputs!$B$10, (Inputs!$B$8-I8749)/Inputs!$B$9), 0)</f>
        <v>0</v>
      </c>
      <c r="P8749" s="3">
        <f t="shared" si="1229"/>
        <v>0</v>
      </c>
      <c r="Q8749" s="3">
        <f t="shared" si="1230"/>
        <v>0</v>
      </c>
      <c r="R8749" s="3">
        <f>I8749 + M8749*Inputs!$B$9 - N8749/Inputs!$B$10</f>
        <v>340</v>
      </c>
    </row>
    <row r="8750" spans="1:18" x14ac:dyDescent="0.3">
      <c r="A8750" s="4">
        <v>46387.5</v>
      </c>
      <c r="B8750" s="3">
        <v>15.350000000000001</v>
      </c>
      <c r="C8750" s="3">
        <v>0.45</v>
      </c>
      <c r="D8750" s="3">
        <f t="shared" si="1224"/>
        <v>26.112222222222218</v>
      </c>
      <c r="E8750" s="3">
        <f>MAX(B8750 - D8750/Inputs!$B$5, 0)</f>
        <v>0</v>
      </c>
      <c r="F8750" s="3">
        <f>MAX(D8750*Inputs!$B$5 - B8750, 0)</f>
        <v>7.62875555555555</v>
      </c>
      <c r="G8750" s="3">
        <f t="shared" si="1225"/>
        <v>0.45</v>
      </c>
      <c r="H8750" t="str">
        <f t="shared" si="1226"/>
        <v>Charge</v>
      </c>
      <c r="I8750" s="3">
        <f t="shared" si="1231"/>
        <v>340</v>
      </c>
      <c r="J8750" s="3">
        <f t="shared" si="1232"/>
        <v>0</v>
      </c>
      <c r="K8750" s="3">
        <f>MIN(Inputs!$B$2, (Inputs!$B$8 - I8750)/Inputs!$B$9)</f>
        <v>0</v>
      </c>
      <c r="L8750" s="3">
        <f>MAX(MIN(Inputs!$B$2, I8750*Inputs!$B$10, Inputs!$B$8*Inputs!$B$4 - J8750), 0)</f>
        <v>170</v>
      </c>
      <c r="M8750" s="3">
        <f t="shared" si="1227"/>
        <v>0</v>
      </c>
      <c r="N8750" s="3">
        <f t="shared" si="1228"/>
        <v>0</v>
      </c>
      <c r="O8750" s="3">
        <f>IF(H8750="Reg", MIN(Inputs!$B$2, I8750*Inputs!$B$10, (Inputs!$B$8-I8750)/Inputs!$B$9), 0)</f>
        <v>0</v>
      </c>
      <c r="P8750" s="3">
        <f t="shared" si="1229"/>
        <v>0</v>
      </c>
      <c r="Q8750" s="3">
        <f t="shared" si="1230"/>
        <v>0</v>
      </c>
      <c r="R8750" s="3">
        <f>I8750 + M8750*Inputs!$B$9 - N8750/Inputs!$B$10</f>
        <v>340</v>
      </c>
    </row>
    <row r="8751" spans="1:18" x14ac:dyDescent="0.3">
      <c r="A8751" s="4">
        <v>46387.541666666657</v>
      </c>
      <c r="B8751" s="3">
        <v>14.9175</v>
      </c>
      <c r="C8751" s="3">
        <v>0.46</v>
      </c>
      <c r="D8751" s="3">
        <f t="shared" si="1224"/>
        <v>26.112222222222218</v>
      </c>
      <c r="E8751" s="3">
        <f>MAX(B8751 - D8751/Inputs!$B$5, 0)</f>
        <v>0</v>
      </c>
      <c r="F8751" s="3">
        <f>MAX(D8751*Inputs!$B$5 - B8751, 0)</f>
        <v>8.061255555555551</v>
      </c>
      <c r="G8751" s="3">
        <f t="shared" si="1225"/>
        <v>0.46</v>
      </c>
      <c r="H8751" t="str">
        <f t="shared" si="1226"/>
        <v>Charge</v>
      </c>
      <c r="I8751" s="3">
        <f t="shared" si="1231"/>
        <v>340</v>
      </c>
      <c r="J8751" s="3">
        <f t="shared" si="1232"/>
        <v>0</v>
      </c>
      <c r="K8751" s="3">
        <f>MIN(Inputs!$B$2, (Inputs!$B$8 - I8751)/Inputs!$B$9)</f>
        <v>0</v>
      </c>
      <c r="L8751" s="3">
        <f>MAX(MIN(Inputs!$B$2, I8751*Inputs!$B$10, Inputs!$B$8*Inputs!$B$4 - J8751), 0)</f>
        <v>170</v>
      </c>
      <c r="M8751" s="3">
        <f t="shared" si="1227"/>
        <v>0</v>
      </c>
      <c r="N8751" s="3">
        <f t="shared" si="1228"/>
        <v>0</v>
      </c>
      <c r="O8751" s="3">
        <f>IF(H8751="Reg", MIN(Inputs!$B$2, I8751*Inputs!$B$10, (Inputs!$B$8-I8751)/Inputs!$B$9), 0)</f>
        <v>0</v>
      </c>
      <c r="P8751" s="3">
        <f t="shared" si="1229"/>
        <v>0</v>
      </c>
      <c r="Q8751" s="3">
        <f t="shared" si="1230"/>
        <v>0</v>
      </c>
      <c r="R8751" s="3">
        <f>I8751 + M8751*Inputs!$B$9 - N8751/Inputs!$B$10</f>
        <v>340</v>
      </c>
    </row>
    <row r="8752" spans="1:18" x14ac:dyDescent="0.3">
      <c r="A8752" s="4">
        <v>46387.583333333343</v>
      </c>
      <c r="B8752" s="3">
        <v>11.0075</v>
      </c>
      <c r="C8752" s="3">
        <v>0.44</v>
      </c>
      <c r="D8752" s="3">
        <f t="shared" si="1224"/>
        <v>26.112222222222218</v>
      </c>
      <c r="E8752" s="3">
        <f>MAX(B8752 - D8752/Inputs!$B$5, 0)</f>
        <v>0</v>
      </c>
      <c r="F8752" s="3">
        <f>MAX(D8752*Inputs!$B$5 - B8752, 0)</f>
        <v>11.971255555555551</v>
      </c>
      <c r="G8752" s="3">
        <f t="shared" si="1225"/>
        <v>0.44</v>
      </c>
      <c r="H8752" t="str">
        <f t="shared" si="1226"/>
        <v>Charge</v>
      </c>
      <c r="I8752" s="3">
        <f t="shared" si="1231"/>
        <v>340</v>
      </c>
      <c r="J8752" s="3">
        <f t="shared" si="1232"/>
        <v>0</v>
      </c>
      <c r="K8752" s="3">
        <f>MIN(Inputs!$B$2, (Inputs!$B$8 - I8752)/Inputs!$B$9)</f>
        <v>0</v>
      </c>
      <c r="L8752" s="3">
        <f>MAX(MIN(Inputs!$B$2, I8752*Inputs!$B$10, Inputs!$B$8*Inputs!$B$4 - J8752), 0)</f>
        <v>170</v>
      </c>
      <c r="M8752" s="3">
        <f t="shared" si="1227"/>
        <v>0</v>
      </c>
      <c r="N8752" s="3">
        <f t="shared" si="1228"/>
        <v>0</v>
      </c>
      <c r="O8752" s="3">
        <f>IF(H8752="Reg", MIN(Inputs!$B$2, I8752*Inputs!$B$10, (Inputs!$B$8-I8752)/Inputs!$B$9), 0)</f>
        <v>0</v>
      </c>
      <c r="P8752" s="3">
        <f t="shared" si="1229"/>
        <v>0</v>
      </c>
      <c r="Q8752" s="3">
        <f t="shared" si="1230"/>
        <v>0</v>
      </c>
      <c r="R8752" s="3">
        <f>I8752 + M8752*Inputs!$B$9 - N8752/Inputs!$B$10</f>
        <v>340</v>
      </c>
    </row>
    <row r="8753" spans="1:18" x14ac:dyDescent="0.3">
      <c r="A8753" s="4">
        <v>46387.625</v>
      </c>
      <c r="B8753" s="3">
        <v>2.7025000000000001</v>
      </c>
      <c r="C8753" s="3">
        <v>0.49</v>
      </c>
      <c r="D8753" s="3">
        <f t="shared" si="1224"/>
        <v>26.112222222222218</v>
      </c>
      <c r="E8753" s="3">
        <f>MAX(B8753 - D8753/Inputs!$B$5, 0)</f>
        <v>0</v>
      </c>
      <c r="F8753" s="3">
        <f>MAX(D8753*Inputs!$B$5 - B8753, 0)</f>
        <v>20.276255555555551</v>
      </c>
      <c r="G8753" s="3">
        <f t="shared" si="1225"/>
        <v>0.49</v>
      </c>
      <c r="H8753" t="str">
        <f t="shared" si="1226"/>
        <v>Charge</v>
      </c>
      <c r="I8753" s="3">
        <f t="shared" si="1231"/>
        <v>340</v>
      </c>
      <c r="J8753" s="3">
        <f t="shared" si="1232"/>
        <v>0</v>
      </c>
      <c r="K8753" s="3">
        <f>MIN(Inputs!$B$2, (Inputs!$B$8 - I8753)/Inputs!$B$9)</f>
        <v>0</v>
      </c>
      <c r="L8753" s="3">
        <f>MAX(MIN(Inputs!$B$2, I8753*Inputs!$B$10, Inputs!$B$8*Inputs!$B$4 - J8753), 0)</f>
        <v>170</v>
      </c>
      <c r="M8753" s="3">
        <f t="shared" si="1227"/>
        <v>0</v>
      </c>
      <c r="N8753" s="3">
        <f t="shared" si="1228"/>
        <v>0</v>
      </c>
      <c r="O8753" s="3">
        <f>IF(H8753="Reg", MIN(Inputs!$B$2, I8753*Inputs!$B$10, (Inputs!$B$8-I8753)/Inputs!$B$9), 0)</f>
        <v>0</v>
      </c>
      <c r="P8753" s="3">
        <f t="shared" si="1229"/>
        <v>0</v>
      </c>
      <c r="Q8753" s="3">
        <f t="shared" si="1230"/>
        <v>0</v>
      </c>
      <c r="R8753" s="3">
        <f>I8753 + M8753*Inputs!$B$9 - N8753/Inputs!$B$10</f>
        <v>340</v>
      </c>
    </row>
    <row r="8754" spans="1:18" x14ac:dyDescent="0.3">
      <c r="A8754" s="4">
        <v>46387.666666666657</v>
      </c>
      <c r="B8754" s="3">
        <v>27.567500000000003</v>
      </c>
      <c r="C8754" s="3">
        <v>0.5</v>
      </c>
      <c r="D8754" s="3">
        <f t="shared" si="1224"/>
        <v>26.112222222222218</v>
      </c>
      <c r="E8754" s="3">
        <f>MAX(B8754 - D8754/Inputs!$B$5, 0)</f>
        <v>0</v>
      </c>
      <c r="F8754" s="3">
        <f>MAX(D8754*Inputs!$B$5 - B8754, 0)</f>
        <v>0</v>
      </c>
      <c r="G8754" s="3">
        <f t="shared" si="1225"/>
        <v>0.5</v>
      </c>
      <c r="H8754" t="str">
        <f t="shared" si="1226"/>
        <v>Reg</v>
      </c>
      <c r="I8754" s="3">
        <f t="shared" si="1231"/>
        <v>340</v>
      </c>
      <c r="J8754" s="3">
        <f t="shared" si="1232"/>
        <v>0</v>
      </c>
      <c r="K8754" s="3">
        <f>MIN(Inputs!$B$2, (Inputs!$B$8 - I8754)/Inputs!$B$9)</f>
        <v>0</v>
      </c>
      <c r="L8754" s="3">
        <f>MAX(MIN(Inputs!$B$2, I8754*Inputs!$B$10, Inputs!$B$8*Inputs!$B$4 - J8754), 0)</f>
        <v>170</v>
      </c>
      <c r="M8754" s="3">
        <f t="shared" si="1227"/>
        <v>0</v>
      </c>
      <c r="N8754" s="3">
        <f t="shared" si="1228"/>
        <v>0</v>
      </c>
      <c r="O8754" s="3">
        <f>IF(H8754="Reg", MIN(Inputs!$B$2, I8754*Inputs!$B$10, (Inputs!$B$8-I8754)/Inputs!$B$9), 0)</f>
        <v>0</v>
      </c>
      <c r="P8754" s="3">
        <f t="shared" si="1229"/>
        <v>0</v>
      </c>
      <c r="Q8754" s="3">
        <f t="shared" si="1230"/>
        <v>0</v>
      </c>
      <c r="R8754" s="3">
        <f>I8754 + M8754*Inputs!$B$9 - N8754/Inputs!$B$10</f>
        <v>340</v>
      </c>
    </row>
    <row r="8755" spans="1:18" x14ac:dyDescent="0.3">
      <c r="A8755" s="4">
        <v>46387.708333333343</v>
      </c>
      <c r="B8755" s="3">
        <v>64.290000000000006</v>
      </c>
      <c r="C8755" s="3">
        <v>2.9</v>
      </c>
      <c r="D8755" s="3">
        <f t="shared" si="1224"/>
        <v>26.112222222222218</v>
      </c>
      <c r="E8755" s="3">
        <f>MAX(B8755 - D8755/Inputs!$B$5, 0)</f>
        <v>34.617020202020214</v>
      </c>
      <c r="F8755" s="3">
        <f>MAX(D8755*Inputs!$B$5 - B8755, 0)</f>
        <v>0</v>
      </c>
      <c r="G8755" s="3">
        <f t="shared" si="1225"/>
        <v>2.9</v>
      </c>
      <c r="H8755" t="str">
        <f t="shared" si="1226"/>
        <v>Discharge</v>
      </c>
      <c r="I8755" s="3">
        <f t="shared" si="1231"/>
        <v>340</v>
      </c>
      <c r="J8755" s="3">
        <f t="shared" si="1232"/>
        <v>0</v>
      </c>
      <c r="K8755" s="3">
        <f>MIN(Inputs!$B$2, (Inputs!$B$8 - I8755)/Inputs!$B$9)</f>
        <v>0</v>
      </c>
      <c r="L8755" s="3">
        <f>MAX(MIN(Inputs!$B$2, I8755*Inputs!$B$10, Inputs!$B$8*Inputs!$B$4 - J8755), 0)</f>
        <v>170</v>
      </c>
      <c r="M8755" s="3">
        <f t="shared" si="1227"/>
        <v>0</v>
      </c>
      <c r="N8755" s="3">
        <f t="shared" si="1228"/>
        <v>170</v>
      </c>
      <c r="O8755" s="3">
        <f>IF(H8755="Reg", MIN(Inputs!$B$2, I8755*Inputs!$B$10, (Inputs!$B$8-I8755)/Inputs!$B$9), 0)</f>
        <v>0</v>
      </c>
      <c r="P8755" s="3">
        <f t="shared" si="1229"/>
        <v>10929.300000000001</v>
      </c>
      <c r="Q8755" s="3">
        <f t="shared" si="1230"/>
        <v>0</v>
      </c>
      <c r="R8755" s="3">
        <f>I8755 + M8755*Inputs!$B$9 - N8755/Inputs!$B$10</f>
        <v>158.77939109773115</v>
      </c>
    </row>
    <row r="8756" spans="1:18" x14ac:dyDescent="0.3">
      <c r="A8756" s="4">
        <v>46387.75</v>
      </c>
      <c r="B8756" s="3">
        <v>88.772500000000008</v>
      </c>
      <c r="C8756" s="3">
        <v>0.5</v>
      </c>
      <c r="D8756" s="3">
        <f t="shared" si="1224"/>
        <v>26.112222222222218</v>
      </c>
      <c r="E8756" s="3">
        <f>MAX(B8756 - D8756/Inputs!$B$5, 0)</f>
        <v>59.099520202020216</v>
      </c>
      <c r="F8756" s="3">
        <f>MAX(D8756*Inputs!$B$5 - B8756, 0)</f>
        <v>0</v>
      </c>
      <c r="G8756" s="3">
        <f t="shared" si="1225"/>
        <v>0.5</v>
      </c>
      <c r="H8756" t="str">
        <f t="shared" si="1226"/>
        <v>Discharge</v>
      </c>
      <c r="I8756" s="3">
        <f t="shared" si="1231"/>
        <v>158.77939109773115</v>
      </c>
      <c r="J8756" s="3">
        <f t="shared" si="1232"/>
        <v>170</v>
      </c>
      <c r="K8756" s="3">
        <f>MIN(Inputs!$B$2, (Inputs!$B$8 - I8756)/Inputs!$B$9)</f>
        <v>170</v>
      </c>
      <c r="L8756" s="3">
        <f>MAX(MIN(Inputs!$B$2, I8756*Inputs!$B$10, Inputs!$B$8*Inputs!$B$4 - J8756), 0)</f>
        <v>148.94827166799323</v>
      </c>
      <c r="M8756" s="3">
        <f t="shared" si="1227"/>
        <v>0</v>
      </c>
      <c r="N8756" s="3">
        <f t="shared" si="1228"/>
        <v>148.94827166799323</v>
      </c>
      <c r="O8756" s="3">
        <f>IF(H8756="Reg", MIN(Inputs!$B$2, I8756*Inputs!$B$10, (Inputs!$B$8-I8756)/Inputs!$B$9), 0)</f>
        <v>0</v>
      </c>
      <c r="P8756" s="3">
        <f t="shared" si="1229"/>
        <v>13222.510446646929</v>
      </c>
      <c r="Q8756" s="3">
        <f t="shared" si="1230"/>
        <v>0</v>
      </c>
      <c r="R8756" s="3">
        <f>I8756 + M8756*Inputs!$B$9 - N8756/Inputs!$B$10</f>
        <v>0</v>
      </c>
    </row>
    <row r="8757" spans="1:18" x14ac:dyDescent="0.3">
      <c r="A8757" s="4">
        <v>46387.791666666657</v>
      </c>
      <c r="B8757" s="3">
        <v>75.867500000000007</v>
      </c>
      <c r="C8757" s="3">
        <v>1.98</v>
      </c>
      <c r="D8757" s="3">
        <f t="shared" si="1224"/>
        <v>26.112222222222218</v>
      </c>
      <c r="E8757" s="3">
        <f>MAX(B8757 - D8757/Inputs!$B$5, 0)</f>
        <v>46.194520202020215</v>
      </c>
      <c r="F8757" s="3">
        <f>MAX(D8757*Inputs!$B$5 - B8757, 0)</f>
        <v>0</v>
      </c>
      <c r="G8757" s="3">
        <f t="shared" si="1225"/>
        <v>1.98</v>
      </c>
      <c r="H8757" t="str">
        <f t="shared" si="1226"/>
        <v>Discharge</v>
      </c>
      <c r="I8757" s="3">
        <f t="shared" si="1231"/>
        <v>0</v>
      </c>
      <c r="J8757" s="3">
        <f t="shared" si="1232"/>
        <v>318.94827166799325</v>
      </c>
      <c r="K8757" s="3">
        <f>MIN(Inputs!$B$2, (Inputs!$B$8 - I8757)/Inputs!$B$9)</f>
        <v>170</v>
      </c>
      <c r="L8757" s="3">
        <f>MAX(MIN(Inputs!$B$2, I8757*Inputs!$B$10, Inputs!$B$8*Inputs!$B$4 - J8757), 0)</f>
        <v>0</v>
      </c>
      <c r="M8757" s="3">
        <f t="shared" si="1227"/>
        <v>0</v>
      </c>
      <c r="N8757" s="3">
        <f t="shared" si="1228"/>
        <v>0</v>
      </c>
      <c r="O8757" s="3">
        <f>IF(H8757="Reg", MIN(Inputs!$B$2, I8757*Inputs!$B$10, (Inputs!$B$8-I8757)/Inputs!$B$9), 0)</f>
        <v>0</v>
      </c>
      <c r="P8757" s="3">
        <f t="shared" si="1229"/>
        <v>0</v>
      </c>
      <c r="Q8757" s="3">
        <f t="shared" si="1230"/>
        <v>0</v>
      </c>
      <c r="R8757" s="3">
        <f>I8757 + M8757*Inputs!$B$9 - N8757/Inputs!$B$10</f>
        <v>0</v>
      </c>
    </row>
    <row r="8758" spans="1:18" x14ac:dyDescent="0.3">
      <c r="A8758" s="4">
        <v>46387.833333333343</v>
      </c>
      <c r="B8758" s="3">
        <v>44.53</v>
      </c>
      <c r="C8758" s="3">
        <v>0.93</v>
      </c>
      <c r="D8758" s="3">
        <f t="shared" si="1224"/>
        <v>26.112222222222218</v>
      </c>
      <c r="E8758" s="3">
        <f>MAX(B8758 - D8758/Inputs!$B$5, 0)</f>
        <v>14.857020202020209</v>
      </c>
      <c r="F8758" s="3">
        <f>MAX(D8758*Inputs!$B$5 - B8758, 0)</f>
        <v>0</v>
      </c>
      <c r="G8758" s="3">
        <f t="shared" si="1225"/>
        <v>0.93</v>
      </c>
      <c r="H8758" t="str">
        <f t="shared" si="1226"/>
        <v>Discharge</v>
      </c>
      <c r="I8758" s="3">
        <f t="shared" si="1231"/>
        <v>0</v>
      </c>
      <c r="J8758" s="3">
        <f t="shared" si="1232"/>
        <v>318.94827166799325</v>
      </c>
      <c r="K8758" s="3">
        <f>MIN(Inputs!$B$2, (Inputs!$B$8 - I8758)/Inputs!$B$9)</f>
        <v>170</v>
      </c>
      <c r="L8758" s="3">
        <f>MAX(MIN(Inputs!$B$2, I8758*Inputs!$B$10, Inputs!$B$8*Inputs!$B$4 - J8758), 0)</f>
        <v>0</v>
      </c>
      <c r="M8758" s="3">
        <f t="shared" si="1227"/>
        <v>0</v>
      </c>
      <c r="N8758" s="3">
        <f t="shared" si="1228"/>
        <v>0</v>
      </c>
      <c r="O8758" s="3">
        <f>IF(H8758="Reg", MIN(Inputs!$B$2, I8758*Inputs!$B$10, (Inputs!$B$8-I8758)/Inputs!$B$9), 0)</f>
        <v>0</v>
      </c>
      <c r="P8758" s="3">
        <f t="shared" si="1229"/>
        <v>0</v>
      </c>
      <c r="Q8758" s="3">
        <f t="shared" si="1230"/>
        <v>0</v>
      </c>
      <c r="R8758" s="3">
        <f>I8758 + M8758*Inputs!$B$9 - N8758/Inputs!$B$10</f>
        <v>0</v>
      </c>
    </row>
    <row r="8759" spans="1:18" x14ac:dyDescent="0.3">
      <c r="A8759" s="4">
        <v>46387.875</v>
      </c>
      <c r="B8759" s="3">
        <v>26.395</v>
      </c>
      <c r="C8759" s="3">
        <v>0.88</v>
      </c>
      <c r="D8759" s="3">
        <f t="shared" si="1224"/>
        <v>26.112222222222218</v>
      </c>
      <c r="E8759" s="3">
        <f>MAX(B8759 - D8759/Inputs!$B$5, 0)</f>
        <v>0</v>
      </c>
      <c r="F8759" s="3">
        <f>MAX(D8759*Inputs!$B$5 - B8759, 0)</f>
        <v>0</v>
      </c>
      <c r="G8759" s="3">
        <f t="shared" si="1225"/>
        <v>0.88</v>
      </c>
      <c r="H8759" t="str">
        <f t="shared" si="1226"/>
        <v>Reg</v>
      </c>
      <c r="I8759" s="3">
        <f t="shared" si="1231"/>
        <v>0</v>
      </c>
      <c r="J8759" s="3">
        <f t="shared" si="1232"/>
        <v>318.94827166799325</v>
      </c>
      <c r="K8759" s="3">
        <f>MIN(Inputs!$B$2, (Inputs!$B$8 - I8759)/Inputs!$B$9)</f>
        <v>170</v>
      </c>
      <c r="L8759" s="3">
        <f>MAX(MIN(Inputs!$B$2, I8759*Inputs!$B$10, Inputs!$B$8*Inputs!$B$4 - J8759), 0)</f>
        <v>0</v>
      </c>
      <c r="M8759" s="3">
        <f t="shared" si="1227"/>
        <v>0</v>
      </c>
      <c r="N8759" s="3">
        <f t="shared" si="1228"/>
        <v>0</v>
      </c>
      <c r="O8759" s="3">
        <f>IF(H8759="Reg", MIN(Inputs!$B$2, I8759*Inputs!$B$10, (Inputs!$B$8-I8759)/Inputs!$B$9), 0)</f>
        <v>0</v>
      </c>
      <c r="P8759" s="3">
        <f t="shared" si="1229"/>
        <v>0</v>
      </c>
      <c r="Q8759" s="3">
        <f t="shared" si="1230"/>
        <v>0</v>
      </c>
      <c r="R8759" s="3">
        <f>I8759 + M8759*Inputs!$B$9 - N8759/Inputs!$B$10</f>
        <v>0</v>
      </c>
    </row>
    <row r="8760" spans="1:18" x14ac:dyDescent="0.3">
      <c r="A8760" s="4">
        <v>46387.916666666657</v>
      </c>
      <c r="B8760" s="3">
        <v>24.435000000000002</v>
      </c>
      <c r="C8760" s="3">
        <v>0.86</v>
      </c>
      <c r="D8760" s="3">
        <f t="shared" si="1224"/>
        <v>26.112222222222218</v>
      </c>
      <c r="E8760" s="3">
        <f>MAX(B8760 - D8760/Inputs!$B$5, 0)</f>
        <v>0</v>
      </c>
      <c r="F8760" s="3">
        <f>MAX(D8760*Inputs!$B$5 - B8760, 0)</f>
        <v>0</v>
      </c>
      <c r="G8760" s="3">
        <f t="shared" si="1225"/>
        <v>0.86</v>
      </c>
      <c r="H8760" t="str">
        <f t="shared" si="1226"/>
        <v>Reg</v>
      </c>
      <c r="I8760" s="3">
        <f t="shared" si="1231"/>
        <v>0</v>
      </c>
      <c r="J8760" s="3">
        <f t="shared" si="1232"/>
        <v>318.94827166799325</v>
      </c>
      <c r="K8760" s="3">
        <f>MIN(Inputs!$B$2, (Inputs!$B$8 - I8760)/Inputs!$B$9)</f>
        <v>170</v>
      </c>
      <c r="L8760" s="3">
        <f>MAX(MIN(Inputs!$B$2, I8760*Inputs!$B$10, Inputs!$B$8*Inputs!$B$4 - J8760), 0)</f>
        <v>0</v>
      </c>
      <c r="M8760" s="3">
        <f t="shared" si="1227"/>
        <v>0</v>
      </c>
      <c r="N8760" s="3">
        <f t="shared" si="1228"/>
        <v>0</v>
      </c>
      <c r="O8760" s="3">
        <f>IF(H8760="Reg", MIN(Inputs!$B$2, I8760*Inputs!$B$10, (Inputs!$B$8-I8760)/Inputs!$B$9), 0)</f>
        <v>0</v>
      </c>
      <c r="P8760" s="3">
        <f t="shared" si="1229"/>
        <v>0</v>
      </c>
      <c r="Q8760" s="3">
        <f t="shared" si="1230"/>
        <v>0</v>
      </c>
      <c r="R8760" s="3">
        <f>I8760 + M8760*Inputs!$B$9 - N8760/Inputs!$B$10</f>
        <v>0</v>
      </c>
    </row>
    <row r="8761" spans="1:18" x14ac:dyDescent="0.3">
      <c r="A8761" s="4">
        <v>46387.958333333343</v>
      </c>
      <c r="B8761" s="3">
        <v>20.183333333333334</v>
      </c>
      <c r="C8761" s="3">
        <v>0.99</v>
      </c>
      <c r="D8761" s="3">
        <f t="shared" si="1224"/>
        <v>26.112222222222218</v>
      </c>
      <c r="E8761" s="3">
        <f>MAX(B8761 - D8761/Inputs!$B$5, 0)</f>
        <v>0</v>
      </c>
      <c r="F8761" s="3">
        <f>MAX(D8761*Inputs!$B$5 - B8761, 0)</f>
        <v>2.7954222222222178</v>
      </c>
      <c r="G8761" s="3">
        <f t="shared" si="1225"/>
        <v>0.99</v>
      </c>
      <c r="H8761" t="str">
        <f t="shared" si="1226"/>
        <v>Charge</v>
      </c>
      <c r="I8761" s="3">
        <f t="shared" si="1231"/>
        <v>0</v>
      </c>
      <c r="J8761" s="3">
        <f t="shared" si="1232"/>
        <v>318.94827166799325</v>
      </c>
      <c r="K8761" s="3">
        <f>MIN(Inputs!$B$2, (Inputs!$B$8 - I8761)/Inputs!$B$9)</f>
        <v>170</v>
      </c>
      <c r="L8761" s="3">
        <f>MAX(MIN(Inputs!$B$2, I8761*Inputs!$B$10, Inputs!$B$8*Inputs!$B$4 - J8761), 0)</f>
        <v>0</v>
      </c>
      <c r="M8761" s="3">
        <f t="shared" si="1227"/>
        <v>170</v>
      </c>
      <c r="N8761" s="3">
        <f t="shared" si="1228"/>
        <v>0</v>
      </c>
      <c r="O8761" s="3">
        <f>IF(H8761="Reg", MIN(Inputs!$B$2, I8761*Inputs!$B$10, (Inputs!$B$8-I8761)/Inputs!$B$9), 0)</f>
        <v>0</v>
      </c>
      <c r="P8761" s="3">
        <f t="shared" si="1229"/>
        <v>-3431.1666666666665</v>
      </c>
      <c r="Q8761" s="3">
        <f t="shared" si="1230"/>
        <v>0</v>
      </c>
      <c r="R8761" s="3">
        <f>I8761 + M8761*Inputs!$B$9 - N8761/Inputs!$B$10</f>
        <v>159.4741358339966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2" sqref="B2"/>
    </sheetView>
  </sheetViews>
  <sheetFormatPr defaultRowHeight="14.4" x14ac:dyDescent="0.3"/>
  <cols>
    <col min="1" max="1" width="25.6640625" customWidth="1"/>
    <col min="2" max="2" width="20.6640625" customWidth="1"/>
  </cols>
  <sheetData>
    <row r="1" spans="1:2" x14ac:dyDescent="0.3">
      <c r="A1" s="1" t="s">
        <v>37</v>
      </c>
      <c r="B1" s="1" t="s">
        <v>38</v>
      </c>
    </row>
    <row r="2" spans="1:2" x14ac:dyDescent="0.3">
      <c r="A2" t="s">
        <v>39</v>
      </c>
      <c r="B2" s="3">
        <f>SUM(Hourly_Model!P:P)</f>
        <v>4906628.3670395222</v>
      </c>
    </row>
    <row r="3" spans="1:2" x14ac:dyDescent="0.3">
      <c r="A3" t="s">
        <v>40</v>
      </c>
      <c r="B3" s="3">
        <f>SUM(Hourly_Model!Q:Q)</f>
        <v>189644.67040216917</v>
      </c>
    </row>
    <row r="4" spans="1:2" x14ac:dyDescent="0.3">
      <c r="A4" t="s">
        <v>41</v>
      </c>
      <c r="B4" s="3">
        <f>B2+B3</f>
        <v>5096273.0374416914</v>
      </c>
    </row>
    <row r="5" spans="1:2" x14ac:dyDescent="0.3">
      <c r="A5" t="s">
        <v>42</v>
      </c>
      <c r="B5" s="3">
        <f>SUM(Hourly_Model!N:N)</f>
        <v>113483.68532194641</v>
      </c>
    </row>
    <row r="6" spans="1:2" x14ac:dyDescent="0.3">
      <c r="A6" t="s">
        <v>43</v>
      </c>
      <c r="B6" s="3">
        <f>B5/Inputs!$B$8</f>
        <v>333.77554506454828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Hourly_Model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Abhishek Kumar</cp:lastModifiedBy>
  <dcterms:created xsi:type="dcterms:W3CDTF">2026-03-20T06:33:33Z</dcterms:created>
  <dcterms:modified xsi:type="dcterms:W3CDTF">2026-03-20T07:34:09Z</dcterms:modified>
</cp:coreProperties>
</file>